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1.xml" ContentType="application/vnd.ms-excel.person+xml"/>
  <Override PartName="/xl/persons/person.xml" ContentType="application/vnd.ms-excel.person+xml"/>
  <Override PartName="/xl/persons/person0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dmin\OneDrive - Jaikvin Global jaikvinglobal\Current Data\69-Pending order\Balance Orders\Oswin\"/>
    </mc:Choice>
  </mc:AlternateContent>
  <bookViews>
    <workbookView xWindow="-105" yWindow="-105" windowWidth="19425" windowHeight="10305"/>
  </bookViews>
  <sheets>
    <sheet name="Balance 13.05.2026" sheetId="493" r:id="rId1"/>
    <sheet name="Balance 04.05.2026" sheetId="492" r:id="rId2"/>
    <sheet name="Balance 16.04.2026" sheetId="489" r:id="rId3"/>
    <sheet name="Balance 14.04.2026" sheetId="488" r:id="rId4"/>
    <sheet name="Balance 10.04.2026" sheetId="487" r:id="rId5"/>
    <sheet name="Balance 02.04.2026" sheetId="486" r:id="rId6"/>
    <sheet name="Balance 23.03.2026" sheetId="484" r:id="rId7"/>
    <sheet name="Balance 04.03.2026" sheetId="482" r:id="rId8"/>
    <sheet name="Balance 25.02.2026" sheetId="481" r:id="rId9"/>
    <sheet name="Balance 12.02.2026" sheetId="479" r:id="rId10"/>
    <sheet name="Balance 07.02.2026" sheetId="478" r:id="rId11"/>
    <sheet name="Balance 06.02.2026" sheetId="475" r:id="rId12"/>
    <sheet name="Balance 16.01.2026" sheetId="473" r:id="rId13"/>
    <sheet name="Balance 08.01.2026" sheetId="472" r:id="rId14"/>
    <sheet name="Balance 24.12.2025" sheetId="470" r:id="rId15"/>
    <sheet name="Balance 08.12.2025" sheetId="468" r:id="rId16"/>
    <sheet name="Balance 21.11.2025" sheetId="465" r:id="rId17"/>
    <sheet name="Balance 12.11.2025" sheetId="463" r:id="rId18"/>
    <sheet name="Balance 04.11.2025" sheetId="462" r:id="rId19"/>
    <sheet name="Balance 30.10.2025" sheetId="461" r:id="rId20"/>
    <sheet name="Balance 14.10.2025" sheetId="459" r:id="rId21"/>
    <sheet name="Balance 03.10.2025" sheetId="458" r:id="rId22"/>
    <sheet name="Balance 18.09.2025" sheetId="456" r:id="rId23"/>
    <sheet name="Balance 11.09.2025" sheetId="454" r:id="rId24"/>
    <sheet name="Balance 25.08.2025" sheetId="453" r:id="rId25"/>
    <sheet name="Balance 08.08.2025 " sheetId="450" r:id="rId26"/>
    <sheet name="Balance 07.08.2025" sheetId="449" r:id="rId27"/>
    <sheet name="Balance 05.08.2025 " sheetId="448" r:id="rId28"/>
    <sheet name="Balance 24.07.2025 " sheetId="446" r:id="rId29"/>
    <sheet name="Balance 16.07.2025 " sheetId="444" r:id="rId30"/>
    <sheet name="Balance 20.06.2025" sheetId="443" r:id="rId31"/>
    <sheet name="Balance 18.06.2025 " sheetId="442" r:id="rId32"/>
    <sheet name="Balance 15.05.2025" sheetId="439" r:id="rId33"/>
    <sheet name="Balance 12.05.2025" sheetId="438" r:id="rId34"/>
    <sheet name="Balance 10.04.2025" sheetId="436" r:id="rId35"/>
    <sheet name="Balance 02.04.2025" sheetId="435" r:id="rId36"/>
    <sheet name="Balance 19.03.2025 " sheetId="433" r:id="rId37"/>
    <sheet name="Balance 27.02.2025" sheetId="432" r:id="rId38"/>
    <sheet name="Balance 19.02.2025" sheetId="430" r:id="rId39"/>
    <sheet name="Balance 09.01.2025" sheetId="429" r:id="rId40"/>
    <sheet name="Balance 17.12.2024 " sheetId="428" r:id="rId41"/>
    <sheet name="Balance 13.12.2024" sheetId="427" r:id="rId42"/>
    <sheet name="Balance 27.11.2024" sheetId="425" r:id="rId43"/>
    <sheet name="Balance 22.11.2024" sheetId="424" r:id="rId44"/>
    <sheet name="Balance 12.11.2024" sheetId="423" r:id="rId45"/>
    <sheet name="Balance 07.11.2024" sheetId="422" r:id="rId46"/>
    <sheet name="Balance 08.10.2024" sheetId="420" r:id="rId47"/>
    <sheet name="Balance 18.09.2024" sheetId="416" r:id="rId48"/>
    <sheet name="Balance 04.09.2024  " sheetId="414" r:id="rId49"/>
    <sheet name="Balance 03.09.2024  " sheetId="413" r:id="rId50"/>
    <sheet name="Balance 13.08.2024 " sheetId="411" r:id="rId51"/>
    <sheet name="Balance 08.08.2024 " sheetId="410" r:id="rId52"/>
    <sheet name="Balance 06.08.2024 " sheetId="408" r:id="rId53"/>
    <sheet name="Balance 12.07.2024" sheetId="405" r:id="rId54"/>
    <sheet name="Balance 05.07.2024 " sheetId="403" r:id="rId55"/>
    <sheet name="Balance 03.07.2024" sheetId="402" r:id="rId56"/>
    <sheet name="Balance 28.06.2024" sheetId="401" r:id="rId57"/>
    <sheet name="Balance 14.06.2024 " sheetId="398" r:id="rId58"/>
    <sheet name="Balance 06.06.2024 " sheetId="396" r:id="rId59"/>
    <sheet name="Balance 04.06.2024 " sheetId="395" r:id="rId60"/>
    <sheet name="Balance 08.05.2024 " sheetId="393" r:id="rId61"/>
    <sheet name="Balance 03.05.2024 " sheetId="391" r:id="rId62"/>
    <sheet name="Balance 01.05.2024 " sheetId="390" r:id="rId63"/>
    <sheet name="Balance 12.04.2024" sheetId="388" r:id="rId64"/>
    <sheet name="PRIORITY LIST 02064" sheetId="358" r:id="rId65"/>
    <sheet name="Balance 05.04.2024" sheetId="386" r:id="rId66"/>
    <sheet name="Balance 19.03.2024 " sheetId="385" r:id="rId67"/>
    <sheet name="PRIORITY LIST 01960" sheetId="352" r:id="rId68"/>
    <sheet name="Balance 12.03.2024" sheetId="383" r:id="rId69"/>
    <sheet name="Balance 08.03.2024" sheetId="382" r:id="rId70"/>
    <sheet name="Balance 27.02.2024" sheetId="380" r:id="rId71"/>
    <sheet name="Balance 20.02.2024" sheetId="379" r:id="rId72"/>
    <sheet name="Balance 07.02.2024 " sheetId="377" r:id="rId73"/>
    <sheet name="Balance 06.02.2024" sheetId="376" r:id="rId74"/>
    <sheet name="Balance 30.01.2024" sheetId="374" r:id="rId75"/>
    <sheet name="Balance 16.01.2024" sheetId="372" r:id="rId76"/>
    <sheet name="Balance 04.01.2024 " sheetId="369" r:id="rId77"/>
    <sheet name="Balance 03.01.2024" sheetId="368" r:id="rId78"/>
    <sheet name="Balance 22.12.2023 " sheetId="365" r:id="rId79"/>
    <sheet name="Balance 06.12.2023" sheetId="363" r:id="rId80"/>
    <sheet name="Balance 05.12.2023 " sheetId="362" r:id="rId81"/>
    <sheet name="Balance 24.11.2023" sheetId="360" r:id="rId82"/>
    <sheet name="Balance 08.11.2023 " sheetId="357" r:id="rId83"/>
    <sheet name="Balance 25.10.2023" sheetId="354" r:id="rId84"/>
    <sheet name="Balance 24.10.2023" sheetId="353" r:id="rId85"/>
    <sheet name="Balance 16.10.2023" sheetId="351" r:id="rId86"/>
    <sheet name="Balance 02.10.2023" sheetId="349" r:id="rId87"/>
    <sheet name="Balance 25.09.2023" sheetId="348" r:id="rId88"/>
    <sheet name="Balance 16.09.2023" sheetId="345" r:id="rId89"/>
    <sheet name="Balance 08.09.2023" sheetId="344" r:id="rId90"/>
    <sheet name="Balance 05.09.2023" sheetId="343" r:id="rId91"/>
    <sheet name="Balance 02.09.2023 " sheetId="342" r:id="rId92"/>
    <sheet name="Balance 04.08.2023" sheetId="340" r:id="rId93"/>
    <sheet name="Balance 02.08.2023" sheetId="339" r:id="rId94"/>
    <sheet name="Balance 12.07.2023" sheetId="337" r:id="rId95"/>
    <sheet name="Balance 11.07.2023" sheetId="336" r:id="rId96"/>
    <sheet name="Balance 04.07.2023" sheetId="335" r:id="rId97"/>
    <sheet name="Balance 16.06.2023 " sheetId="333" r:id="rId98"/>
    <sheet name="Balance 06.06.2023" sheetId="332" r:id="rId99"/>
    <sheet name="Balance 30.05.2023" sheetId="330" r:id="rId100"/>
    <sheet name="Balance 15.05.2023 " sheetId="329" r:id="rId101"/>
    <sheet name="Balance 08.05.2023 " sheetId="328" r:id="rId102"/>
    <sheet name="Balance 09.01.2023" sheetId="318" r:id="rId103"/>
    <sheet name="Balance 03.02.2023" sheetId="319" r:id="rId104"/>
    <sheet name="Balance 02.03.2023" sheetId="321" r:id="rId105"/>
    <sheet name="Balance 13.03.2023" sheetId="320" r:id="rId106"/>
    <sheet name="Balance 28.03.2023" sheetId="322" r:id="rId107"/>
    <sheet name="Balance 31.03.2023" sheetId="323" r:id="rId108"/>
    <sheet name="Balance 04.04.2023" sheetId="324" r:id="rId109"/>
    <sheet name="Balance 08.02.2023" sheetId="325" r:id="rId110"/>
    <sheet name="Balance 13.12.2022" sheetId="317" r:id="rId111"/>
    <sheet name="Balance 01.11.2022 " sheetId="316" r:id="rId112"/>
    <sheet name="Balance 21.10.2022" sheetId="315" r:id="rId113"/>
    <sheet name="Balance 15.09.2022" sheetId="314" r:id="rId114"/>
    <sheet name="Balance 09.09.2022" sheetId="313" r:id="rId115"/>
    <sheet name="Balance 23.08.2022" sheetId="312" r:id="rId116"/>
    <sheet name="Balance 20.07.2022 " sheetId="311" r:id="rId117"/>
    <sheet name="Balance 26.05.2022" sheetId="309" r:id="rId118"/>
    <sheet name="Balance 19.05.2022" sheetId="308" r:id="rId119"/>
    <sheet name="Balance 10.05.2022" sheetId="306" r:id="rId120"/>
    <sheet name="Balance 12.04.2022" sheetId="304" r:id="rId121"/>
    <sheet name="Balance 13.03.2022" sheetId="302" r:id="rId122"/>
    <sheet name="Balance 15.02.2022" sheetId="300" r:id="rId123"/>
    <sheet name="Balance 28.01.2022 " sheetId="298" r:id="rId124"/>
    <sheet name="Balance 10.01.2022" sheetId="297" r:id="rId125"/>
    <sheet name="Balance 07.01.2022" sheetId="295" r:id="rId126"/>
    <sheet name="Balance 21.06.2021 - HR" sheetId="255" r:id="rId127"/>
  </sheets>
  <definedNames>
    <definedName name="_xlnm._FilterDatabase" localSheetId="62" hidden="1">'Balance 01.05.2024 '!$D$3:$D$146</definedName>
    <definedName name="_xlnm._FilterDatabase" localSheetId="111" hidden="1">'Balance 01.11.2022 '!$D$3:$D$153</definedName>
    <definedName name="_xlnm._FilterDatabase" localSheetId="104" hidden="1">'Balance 02.03.2023'!$D$3:$D$153</definedName>
    <definedName name="_xlnm._FilterDatabase" localSheetId="35" hidden="1">'Balance 02.04.2025'!$D$3:$D$146</definedName>
    <definedName name="_xlnm._FilterDatabase" localSheetId="5" hidden="1">'Balance 02.04.2026'!$D$3:$D$150</definedName>
    <definedName name="_xlnm._FilterDatabase" localSheetId="93" hidden="1">'Balance 02.08.2023'!$D$3:$D$140</definedName>
    <definedName name="_xlnm._FilterDatabase" localSheetId="91" hidden="1">'Balance 02.09.2023 '!$D$3:$D$145</definedName>
    <definedName name="_xlnm._FilterDatabase" localSheetId="86" hidden="1">'Balance 02.10.2023'!$D$3:$D$145</definedName>
    <definedName name="_xlnm._FilterDatabase" localSheetId="77" hidden="1">'Balance 03.01.2024'!$D$3:$D$145</definedName>
    <definedName name="_xlnm._FilterDatabase" localSheetId="103" hidden="1">'Balance 03.02.2023'!$D$3:$D$153</definedName>
    <definedName name="_xlnm._FilterDatabase" localSheetId="61" hidden="1">'Balance 03.05.2024 '!$D$3:$D$146</definedName>
    <definedName name="_xlnm._FilterDatabase" localSheetId="55" hidden="1">'Balance 03.07.2024'!$D$3:$D$146</definedName>
    <definedName name="_xlnm._FilterDatabase" localSheetId="49" hidden="1">'Balance 03.09.2024  '!$D$3:$D$146</definedName>
    <definedName name="_xlnm._FilterDatabase" localSheetId="21" hidden="1">'Balance 03.10.2025'!$D$3:$D$148</definedName>
    <definedName name="_xlnm._FilterDatabase" localSheetId="76" hidden="1">'Balance 04.01.2024 '!$D$3:$D$145</definedName>
    <definedName name="_xlnm._FilterDatabase" localSheetId="7" hidden="1">'Balance 04.03.2026'!$D$3:$D$150</definedName>
    <definedName name="_xlnm._FilterDatabase" localSheetId="108" hidden="1">'Balance 04.04.2023'!$D$3:$D$139</definedName>
    <definedName name="_xlnm._FilterDatabase" localSheetId="1" hidden="1">'Balance 04.05.2026'!$D$3:$D$150</definedName>
    <definedName name="_xlnm._FilterDatabase" localSheetId="59" hidden="1">'Balance 04.06.2024 '!$D$3:$D$146</definedName>
    <definedName name="_xlnm._FilterDatabase" localSheetId="96" hidden="1">'Balance 04.07.2023'!$D$3:$D$139</definedName>
    <definedName name="_xlnm._FilterDatabase" localSheetId="92" hidden="1">'Balance 04.08.2023'!$D$3:$D$145</definedName>
    <definedName name="_xlnm._FilterDatabase" localSheetId="48" hidden="1">'Balance 04.09.2024  '!$D$3:$D$146</definedName>
    <definedName name="_xlnm._FilterDatabase" localSheetId="18" hidden="1">'Balance 04.11.2025'!$D$3:$D$148</definedName>
    <definedName name="_xlnm._FilterDatabase" localSheetId="65" hidden="1">'Balance 05.04.2024'!$D$3:$D$146</definedName>
    <definedName name="_xlnm._FilterDatabase" localSheetId="54" hidden="1">'Balance 05.07.2024 '!$D$3:$D$146</definedName>
    <definedName name="_xlnm._FilterDatabase" localSheetId="27" hidden="1">'Balance 05.08.2025 '!$D$3:$D$147</definedName>
    <definedName name="_xlnm._FilterDatabase" localSheetId="90" hidden="1">'Balance 05.09.2023'!$D$3:$D$145</definedName>
    <definedName name="_xlnm._FilterDatabase" localSheetId="80" hidden="1">'Balance 05.12.2023 '!$D$3:$D$145</definedName>
    <definedName name="_xlnm._FilterDatabase" localSheetId="73" hidden="1">'Balance 06.02.2024'!$D$3:$D$145</definedName>
    <definedName name="_xlnm._FilterDatabase" localSheetId="11" hidden="1">'Balance 06.02.2026'!$D$3:$D$149</definedName>
    <definedName name="_xlnm._FilterDatabase" localSheetId="98" hidden="1">'Balance 06.06.2023'!$D$3:$D$139</definedName>
    <definedName name="_xlnm._FilterDatabase" localSheetId="58" hidden="1">'Balance 06.06.2024 '!$D$3:$D$146</definedName>
    <definedName name="_xlnm._FilterDatabase" localSheetId="52" hidden="1">'Balance 06.08.2024 '!$D$3:$D$146</definedName>
    <definedName name="_xlnm._FilterDatabase" localSheetId="79" hidden="1">'Balance 06.12.2023'!$D$3:$D$145</definedName>
    <definedName name="_xlnm._FilterDatabase" localSheetId="125" hidden="1">'Balance 07.01.2022'!$D$3:$D$153</definedName>
    <definedName name="_xlnm._FilterDatabase" localSheetId="72" hidden="1">'Balance 07.02.2024 '!$D$3:$D$146</definedName>
    <definedName name="_xlnm._FilterDatabase" localSheetId="10" hidden="1">'Balance 07.02.2026'!$D$3:$D$149</definedName>
    <definedName name="_xlnm._FilterDatabase" localSheetId="26" hidden="1">'Balance 07.08.2025'!$D$3:$D$147</definedName>
    <definedName name="_xlnm._FilterDatabase" localSheetId="45" hidden="1">'Balance 07.11.2024'!$D$3:$D$146</definedName>
    <definedName name="_xlnm._FilterDatabase" localSheetId="13" hidden="1">'Balance 08.01.2026'!$D$3:$D$149</definedName>
    <definedName name="_xlnm._FilterDatabase" localSheetId="109" hidden="1">'Balance 08.02.2023'!$D$3:$D$139</definedName>
    <definedName name="_xlnm._FilterDatabase" localSheetId="69" hidden="1">'Balance 08.03.2024'!$D$3:$D$146</definedName>
    <definedName name="_xlnm._FilterDatabase" localSheetId="101" hidden="1">'Balance 08.05.2023 '!$D$3:$D$139</definedName>
    <definedName name="_xlnm._FilterDatabase" localSheetId="60" hidden="1">'Balance 08.05.2024 '!$D$3:$D$146</definedName>
    <definedName name="_xlnm._FilterDatabase" localSheetId="51" hidden="1">'Balance 08.08.2024 '!$D$3:$D$146</definedName>
    <definedName name="_xlnm._FilterDatabase" localSheetId="25" hidden="1">'Balance 08.08.2025 '!$D$3:$D$147</definedName>
    <definedName name="_xlnm._FilterDatabase" localSheetId="89" hidden="1">'Balance 08.09.2023'!$D$3:$D$145</definedName>
    <definedName name="_xlnm._FilterDatabase" localSheetId="46" hidden="1">'Balance 08.10.2024'!$D$3:$D$146</definedName>
    <definedName name="_xlnm._FilterDatabase" localSheetId="82" hidden="1">'Balance 08.11.2023 '!$D$3:$D$145</definedName>
    <definedName name="_xlnm._FilterDatabase" localSheetId="15" hidden="1">'Balance 08.12.2025'!$D$3:$D$149</definedName>
    <definedName name="_xlnm._FilterDatabase" localSheetId="102" hidden="1">'Balance 09.01.2023'!$D$3:$D$153</definedName>
    <definedName name="_xlnm._FilterDatabase" localSheetId="39" hidden="1">'Balance 09.01.2025'!$D$3:$D$146</definedName>
    <definedName name="_xlnm._FilterDatabase" localSheetId="114" hidden="1">'Balance 09.09.2022'!$D$3:$D$153</definedName>
    <definedName name="_xlnm._FilterDatabase" localSheetId="124" hidden="1">'Balance 10.01.2022'!$D$3:$D$153</definedName>
    <definedName name="_xlnm._FilterDatabase" localSheetId="34" hidden="1">'Balance 10.04.2025'!$D$3:$D$146</definedName>
    <definedName name="_xlnm._FilterDatabase" localSheetId="4" hidden="1">'Balance 10.04.2026'!$D$3:$D$150</definedName>
    <definedName name="_xlnm._FilterDatabase" localSheetId="119" hidden="1">'Balance 10.05.2022'!$D$3:$D$153</definedName>
    <definedName name="_xlnm._FilterDatabase" localSheetId="95" hidden="1">'Balance 11.07.2023'!$D$3:$D$139</definedName>
    <definedName name="_xlnm._FilterDatabase" localSheetId="23" hidden="1">'Balance 11.09.2025'!$D$3:$D$147</definedName>
    <definedName name="_xlnm._FilterDatabase" localSheetId="9" hidden="1">'Balance 12.02.2026'!$D$3:$D$149</definedName>
    <definedName name="_xlnm._FilterDatabase" localSheetId="68" hidden="1">'Balance 12.03.2024'!$D$3:$D$146</definedName>
    <definedName name="_xlnm._FilterDatabase" localSheetId="120" hidden="1">'Balance 12.04.2022'!$D$3:$D$153</definedName>
    <definedName name="_xlnm._FilterDatabase" localSheetId="63" hidden="1">'Balance 12.04.2024'!$D$3:$D$146</definedName>
    <definedName name="_xlnm._FilterDatabase" localSheetId="33" hidden="1">'Balance 12.05.2025'!$D$3:$D$146</definedName>
    <definedName name="_xlnm._FilterDatabase" localSheetId="94" hidden="1">'Balance 12.07.2023'!$D$3:$D$140</definedName>
    <definedName name="_xlnm._FilterDatabase" localSheetId="53" hidden="1">'Balance 12.07.2024'!$D$3:$D$146</definedName>
    <definedName name="_xlnm._FilterDatabase" localSheetId="44" hidden="1">'Balance 12.11.2024'!$D$3:$D$146</definedName>
    <definedName name="_xlnm._FilterDatabase" localSheetId="17" hidden="1">'Balance 12.11.2025'!$D$3:$D$149</definedName>
    <definedName name="_xlnm._FilterDatabase" localSheetId="121" hidden="1">'Balance 13.03.2022'!$D$3:$D$153</definedName>
    <definedName name="_xlnm._FilterDatabase" localSheetId="105" hidden="1">'Balance 13.03.2023'!$D$3:$D$153</definedName>
    <definedName name="_xlnm._FilterDatabase" localSheetId="0" hidden="1">'Balance 13.05.2026'!$D$3:$D$150</definedName>
    <definedName name="_xlnm._FilterDatabase" localSheetId="50" hidden="1">'Balance 13.08.2024 '!$D$3:$D$146</definedName>
    <definedName name="_xlnm._FilterDatabase" localSheetId="110" hidden="1">'Balance 13.12.2022'!$D$3:$D$153</definedName>
    <definedName name="_xlnm._FilterDatabase" localSheetId="41" hidden="1">'Balance 13.12.2024'!$D$3:$D$146</definedName>
    <definedName name="_xlnm._FilterDatabase" localSheetId="3" hidden="1">'Balance 14.04.2026'!$D$3:$D$150</definedName>
    <definedName name="_xlnm._FilterDatabase" localSheetId="57" hidden="1">'Balance 14.06.2024 '!$D$3:$D$146</definedName>
    <definedName name="_xlnm._FilterDatabase" localSheetId="20" hidden="1">'Balance 14.10.2025'!$D$3:$D$148</definedName>
    <definedName name="_xlnm._FilterDatabase" localSheetId="122" hidden="1">'Balance 15.02.2022'!$D$3:$D$153</definedName>
    <definedName name="_xlnm._FilterDatabase" localSheetId="100" hidden="1">'Balance 15.05.2023 '!$D$3:$D$139</definedName>
    <definedName name="_xlnm._FilterDatabase" localSheetId="32" hidden="1">'Balance 15.05.2025'!$D$3:$D$146</definedName>
    <definedName name="_xlnm._FilterDatabase" localSheetId="113" hidden="1">'Balance 15.09.2022'!$D$3:$D$153</definedName>
    <definedName name="_xlnm._FilterDatabase" localSheetId="75" hidden="1">'Balance 16.01.2024'!$D$3:$D$145</definedName>
    <definedName name="_xlnm._FilterDatabase" localSheetId="12" hidden="1">'Balance 16.01.2026'!$D$3:$D$149</definedName>
    <definedName name="_xlnm._FilterDatabase" localSheetId="2" hidden="1">'Balance 16.04.2026'!$D$3:$D$150</definedName>
    <definedName name="_xlnm._FilterDatabase" localSheetId="97" hidden="1">'Balance 16.06.2023 '!$D$3:$D$139</definedName>
    <definedName name="_xlnm._FilterDatabase" localSheetId="29" hidden="1">'Balance 16.07.2025 '!$D$3:$D$146</definedName>
    <definedName name="_xlnm._FilterDatabase" localSheetId="88" hidden="1">'Balance 16.09.2023'!$D$3:$D$145</definedName>
    <definedName name="_xlnm._FilterDatabase" localSheetId="85" hidden="1">'Balance 16.10.2023'!$D$3:$D$145</definedName>
    <definedName name="_xlnm._FilterDatabase" localSheetId="40" hidden="1">'Balance 17.12.2024 '!$D$3:$D$146</definedName>
    <definedName name="_xlnm._FilterDatabase" localSheetId="31" hidden="1">'Balance 18.06.2025 '!$D$3:$D$146</definedName>
    <definedName name="_xlnm._FilterDatabase" localSheetId="47" hidden="1">'Balance 18.09.2024'!$D$3:$D$146</definedName>
    <definedName name="_xlnm._FilterDatabase" localSheetId="22" hidden="1">'Balance 18.09.2025'!$D$3:$D$147</definedName>
    <definedName name="_xlnm._FilterDatabase" localSheetId="38" hidden="1">'Balance 19.02.2025'!$D$3:$D$146</definedName>
    <definedName name="_xlnm._FilterDatabase" localSheetId="66" hidden="1">'Balance 19.03.2024 '!$D$3:$D$146</definedName>
    <definedName name="_xlnm._FilterDatabase" localSheetId="36" hidden="1">'Balance 19.03.2025 '!$D$3:$D$146</definedName>
    <definedName name="_xlnm._FilterDatabase" localSheetId="118" hidden="1">'Balance 19.05.2022'!$D$3:$D$153</definedName>
    <definedName name="_xlnm._FilterDatabase" localSheetId="71" hidden="1">'Balance 20.02.2024'!$D$3:$D$146</definedName>
    <definedName name="_xlnm._FilterDatabase" localSheetId="30" hidden="1">'Balance 20.06.2025'!$D$3:$D$146</definedName>
    <definedName name="_xlnm._FilterDatabase" localSheetId="116" hidden="1">'Balance 20.07.2022 '!$D$3:$D$153</definedName>
    <definedName name="_xlnm._FilterDatabase" localSheetId="126" hidden="1">'Balance 21.06.2021 - HR'!$D$3:$D$148</definedName>
    <definedName name="_xlnm._FilterDatabase" localSheetId="112" hidden="1">'Balance 21.10.2022'!$D$3:$D$153</definedName>
    <definedName name="_xlnm._FilterDatabase" localSheetId="16" hidden="1">'Balance 21.11.2025'!$D$3:$D$149</definedName>
    <definedName name="_xlnm._FilterDatabase" localSheetId="43" hidden="1">'Balance 22.11.2024'!$D$3:$D$146</definedName>
    <definedName name="_xlnm._FilterDatabase" localSheetId="78" hidden="1">'Balance 22.12.2023 '!$D$3:$D$145</definedName>
    <definedName name="_xlnm._FilterDatabase" localSheetId="6" hidden="1">'Balance 23.03.2026'!$D$3:$D$150</definedName>
    <definedName name="_xlnm._FilterDatabase" localSheetId="115" hidden="1">'Balance 23.08.2022'!$D$3:$D$153</definedName>
    <definedName name="_xlnm._FilterDatabase" localSheetId="28" hidden="1">'Balance 24.07.2025 '!$D$3:$D$146</definedName>
    <definedName name="_xlnm._FilterDatabase" localSheetId="84" hidden="1">'Balance 24.10.2023'!$D$3:$D$145</definedName>
    <definedName name="_xlnm._FilterDatabase" localSheetId="81" hidden="1">'Balance 24.11.2023'!$D$3:$D$145</definedName>
    <definedName name="_xlnm._FilterDatabase" localSheetId="14" hidden="1">'Balance 24.12.2025'!$D$3:$D$149</definedName>
    <definedName name="_xlnm._FilterDatabase" localSheetId="8" hidden="1">'Balance 25.02.2026'!$D$3:$D$149</definedName>
    <definedName name="_xlnm._FilterDatabase" localSheetId="24" hidden="1">'Balance 25.08.2025'!$D$3:$D$147</definedName>
    <definedName name="_xlnm._FilterDatabase" localSheetId="87" hidden="1">'Balance 25.09.2023'!$D$3:$D$145</definedName>
    <definedName name="_xlnm._FilterDatabase" localSheetId="83" hidden="1">'Balance 25.10.2023'!$D$3:$D$145</definedName>
    <definedName name="_xlnm._FilterDatabase" localSheetId="117" hidden="1">'Balance 26.05.2022'!$D$3:$D$153</definedName>
    <definedName name="_xlnm._FilterDatabase" localSheetId="70" hidden="1">'Balance 27.02.2024'!$D$3:$D$146</definedName>
    <definedName name="_xlnm._FilterDatabase" localSheetId="37" hidden="1">'Balance 27.02.2025'!$D$3:$D$146</definedName>
    <definedName name="_xlnm._FilterDatabase" localSheetId="42" hidden="1">'Balance 27.11.2024'!$D$3:$D$146</definedName>
    <definedName name="_xlnm._FilterDatabase" localSheetId="123" hidden="1">'Balance 28.01.2022 '!$D$3:$D$153</definedName>
    <definedName name="_xlnm._FilterDatabase" localSheetId="106" hidden="1">'Balance 28.03.2023'!$D$3:$D$153</definedName>
    <definedName name="_xlnm._FilterDatabase" localSheetId="56" hidden="1">'Balance 28.06.2024'!$D$3:$D$146</definedName>
    <definedName name="_xlnm._FilterDatabase" localSheetId="74" hidden="1">'Balance 30.01.2024'!$D$3:$D$145</definedName>
    <definedName name="_xlnm._FilterDatabase" localSheetId="99" hidden="1">'Balance 30.05.2023'!$D$3:$D$139</definedName>
    <definedName name="_xlnm._FilterDatabase" localSheetId="19" hidden="1">'Balance 30.10.2025'!$D$3:$D$148</definedName>
    <definedName name="_xlnm._FilterDatabase" localSheetId="107" hidden="1">'Balance 31.03.2023'!$D$3:$D$153</definedName>
    <definedName name="_xlnm._FilterDatabase" localSheetId="67" hidden="1">'PRIORITY LIST 01960'!$D$3:$D$145</definedName>
    <definedName name="_xlnm._FilterDatabase" localSheetId="64" hidden="1">'PRIORITY LIST 02064'!$K$4:$K$145</definedName>
    <definedName name="_xlnm.Print_Area" localSheetId="62">'Balance 01.05.2024 '!$A$2:$T$146</definedName>
    <definedName name="_xlnm.Print_Area" localSheetId="111">'Balance 01.11.2022 '!$A$2:$P$153</definedName>
    <definedName name="_xlnm.Print_Area" localSheetId="104">'Balance 02.03.2023'!$A$2:$O$153</definedName>
    <definedName name="_xlnm.Print_Area" localSheetId="35">'Balance 02.04.2025'!$A$2:$P$146</definedName>
    <definedName name="_xlnm.Print_Area" localSheetId="5">'Balance 02.04.2026'!$A$2:$T$150</definedName>
    <definedName name="_xlnm.Print_Area" localSheetId="93">'Balance 02.08.2023'!$A$2:$T$140</definedName>
    <definedName name="_xlnm.Print_Area" localSheetId="91">'Balance 02.09.2023 '!$A$2:$Q$145</definedName>
    <definedName name="_xlnm.Print_Area" localSheetId="86">'Balance 02.10.2023'!$A$2:$T$145</definedName>
    <definedName name="_xlnm.Print_Area" localSheetId="77">'Balance 03.01.2024'!$A$2:$Q$145</definedName>
    <definedName name="_xlnm.Print_Area" localSheetId="103">'Balance 03.02.2023'!$A$2:$O$153</definedName>
    <definedName name="_xlnm.Print_Area" localSheetId="61">'Balance 03.05.2024 '!$A$2:$T$146</definedName>
    <definedName name="_xlnm.Print_Area" localSheetId="55">'Balance 03.07.2024'!$A$2:$V$146</definedName>
    <definedName name="_xlnm.Print_Area" localSheetId="49">'Balance 03.09.2024  '!$A$2:$U$146</definedName>
    <definedName name="_xlnm.Print_Area" localSheetId="21">'Balance 03.10.2025'!$A$2:$T$148</definedName>
    <definedName name="_xlnm.Print_Area" localSheetId="76">'Balance 04.01.2024 '!$A$2:$R$145</definedName>
    <definedName name="_xlnm.Print_Area" localSheetId="7">'Balance 04.03.2026'!$A$2:$T$150</definedName>
    <definedName name="_xlnm.Print_Area" localSheetId="108">'Balance 04.04.2023'!$A$2:$Q$139</definedName>
    <definedName name="_xlnm.Print_Area" localSheetId="1">'Balance 04.05.2026'!$A$2:$T$150</definedName>
    <definedName name="_xlnm.Print_Area" localSheetId="59">'Balance 04.06.2024 '!$A$2:$S$146</definedName>
    <definedName name="_xlnm.Print_Area" localSheetId="96">'Balance 04.07.2023'!$A$2:$S$139</definedName>
    <definedName name="_xlnm.Print_Area" localSheetId="92">'Balance 04.08.2023'!$A$2:$S$145</definedName>
    <definedName name="_xlnm.Print_Area" localSheetId="48">'Balance 04.09.2024  '!$A$2:$V$146</definedName>
    <definedName name="_xlnm.Print_Area" localSheetId="18">'Balance 04.11.2025'!$A$2:$U$148</definedName>
    <definedName name="_xlnm.Print_Area" localSheetId="65">'Balance 05.04.2024'!$A$2:$U$146</definedName>
    <definedName name="_xlnm.Print_Area" localSheetId="54">'Balance 05.07.2024 '!$A$2:$W$146</definedName>
    <definedName name="_xlnm.Print_Area" localSheetId="27">'Balance 05.08.2025 '!$A$2:$R$147</definedName>
    <definedName name="_xlnm.Print_Area" localSheetId="90">'Balance 05.09.2023'!$A$2:$R$145</definedName>
    <definedName name="_xlnm.Print_Area" localSheetId="80">'Balance 05.12.2023 '!$A$2:$S$145</definedName>
    <definedName name="_xlnm.Print_Area" localSheetId="73">'Balance 06.02.2024'!$A$2:$R$145</definedName>
    <definedName name="_xlnm.Print_Area" localSheetId="11">'Balance 06.02.2026'!$A$2:$R$149</definedName>
    <definedName name="_xlnm.Print_Area" localSheetId="98">'Balance 06.06.2023'!$A$2:$Q$139</definedName>
    <definedName name="_xlnm.Print_Area" localSheetId="58">'Balance 06.06.2024 '!$A$2:$U$146</definedName>
    <definedName name="_xlnm.Print_Area" localSheetId="52">'Balance 06.08.2024 '!$A$2:$U$146</definedName>
    <definedName name="_xlnm.Print_Area" localSheetId="79">'Balance 06.12.2023'!$A$2:$T$145</definedName>
    <definedName name="_xlnm.Print_Area" localSheetId="125">'Balance 07.01.2022'!$A$2:$S$153</definedName>
    <definedName name="_xlnm.Print_Area" localSheetId="72">'Balance 07.02.2024 '!$A$2:$T$146</definedName>
    <definedName name="_xlnm.Print_Area" localSheetId="10">'Balance 07.02.2026'!$A$2:$R$149</definedName>
    <definedName name="_xlnm.Print_Area" localSheetId="26">'Balance 07.08.2025'!$A$2:$Q$147</definedName>
    <definedName name="_xlnm.Print_Area" localSheetId="45">'Balance 07.11.2024'!$A$2:$V$146</definedName>
    <definedName name="_xlnm.Print_Area" localSheetId="13">'Balance 08.01.2026'!$A$2:$S$149</definedName>
    <definedName name="_xlnm.Print_Area" localSheetId="109">'Balance 08.02.2023'!$A$2:$Q$139</definedName>
    <definedName name="_xlnm.Print_Area" localSheetId="69">'Balance 08.03.2024'!$A$2:$V$146</definedName>
    <definedName name="_xlnm.Print_Area" localSheetId="101">'Balance 08.05.2023 '!$A$2:$P$139</definedName>
    <definedName name="_xlnm.Print_Area" localSheetId="60">'Balance 08.05.2024 '!$A$2:$T$146</definedName>
    <definedName name="_xlnm.Print_Area" localSheetId="51">'Balance 08.08.2024 '!$A$2:$V$146</definedName>
    <definedName name="_xlnm.Print_Area" localSheetId="25">'Balance 08.08.2025 '!$A$2:$R$147</definedName>
    <definedName name="_xlnm.Print_Area" localSheetId="89">'Balance 08.09.2023'!$A$2:$T$145</definedName>
    <definedName name="_xlnm.Print_Area" localSheetId="46">'Balance 08.10.2024'!$A$2:$U$146</definedName>
    <definedName name="_xlnm.Print_Area" localSheetId="82">'Balance 08.11.2023 '!$A$2:$W$145</definedName>
    <definedName name="_xlnm.Print_Area" localSheetId="15">'Balance 08.12.2025'!$A$2:$R$149</definedName>
    <definedName name="_xlnm.Print_Area" localSheetId="102">'Balance 09.01.2023'!$A$2:$P$153</definedName>
    <definedName name="_xlnm.Print_Area" localSheetId="39">'Balance 09.01.2025'!$A$2:$R$146</definedName>
    <definedName name="_xlnm.Print_Area" localSheetId="114">'Balance 09.09.2022'!$A$2:$P$153</definedName>
    <definedName name="_xlnm.Print_Area" localSheetId="124">'Balance 10.01.2022'!$A$2:$S$153</definedName>
    <definedName name="_xlnm.Print_Area" localSheetId="34">'Balance 10.04.2025'!$A$2:$Q$146</definedName>
    <definedName name="_xlnm.Print_Area" localSheetId="4">'Balance 10.04.2026'!$A$2:$S$150</definedName>
    <definedName name="_xlnm.Print_Area" localSheetId="119">'Balance 10.05.2022'!$A$2:$Q$153</definedName>
    <definedName name="_xlnm.Print_Area" localSheetId="95">'Balance 11.07.2023'!$A$2:$R$139</definedName>
    <definedName name="_xlnm.Print_Area" localSheetId="23">'Balance 11.09.2025'!$A$2:$S$147</definedName>
    <definedName name="_xlnm.Print_Area" localSheetId="9">'Balance 12.02.2026'!$A$2:$S$149</definedName>
    <definedName name="_xlnm.Print_Area" localSheetId="68">'Balance 12.03.2024'!$A$2:$V$146</definedName>
    <definedName name="_xlnm.Print_Area" localSheetId="120">'Balance 12.04.2022'!$A$2:$R$153</definedName>
    <definedName name="_xlnm.Print_Area" localSheetId="63">'Balance 12.04.2024'!$A$2:$S$146</definedName>
    <definedName name="_xlnm.Print_Area" localSheetId="33">'Balance 12.05.2025'!$A$2:$O$146</definedName>
    <definedName name="_xlnm.Print_Area" localSheetId="94">'Balance 12.07.2023'!$A$2:$S$140</definedName>
    <definedName name="_xlnm.Print_Area" localSheetId="53">'Balance 12.07.2024'!$A$2:$U$146</definedName>
    <definedName name="_xlnm.Print_Area" localSheetId="44">'Balance 12.11.2024'!$A$2:$U$146</definedName>
    <definedName name="_xlnm.Print_Area" localSheetId="17">'Balance 12.11.2025'!$A$2:$U$149</definedName>
    <definedName name="_xlnm.Print_Area" localSheetId="121">'Balance 13.03.2022'!$A$2:$R$153</definedName>
    <definedName name="_xlnm.Print_Area" localSheetId="105">'Balance 13.03.2023'!$A$2:$P$153</definedName>
    <definedName name="_xlnm.Print_Area" localSheetId="0">'Balance 13.05.2026'!$A$2:$U$150</definedName>
    <definedName name="_xlnm.Print_Area" localSheetId="50">'Balance 13.08.2024 '!$A$2:$U$146</definedName>
    <definedName name="_xlnm.Print_Area" localSheetId="110">'Balance 13.12.2022'!$A$2:$O$153</definedName>
    <definedName name="_xlnm.Print_Area" localSheetId="41">'Balance 13.12.2024'!$A$2:$X$146</definedName>
    <definedName name="_xlnm.Print_Area" localSheetId="3">'Balance 14.04.2026'!$A$2:$T$150</definedName>
    <definedName name="_xlnm.Print_Area" localSheetId="57">'Balance 14.06.2024 '!$A$2:$V$146</definedName>
    <definedName name="_xlnm.Print_Area" localSheetId="20">'Balance 14.10.2025'!$A$2:$V$148</definedName>
    <definedName name="_xlnm.Print_Area" localSheetId="122">'Balance 15.02.2022'!$A$2:$S$153</definedName>
    <definedName name="_xlnm.Print_Area" localSheetId="100">'Balance 15.05.2023 '!$A$2:$Q$139</definedName>
    <definedName name="_xlnm.Print_Area" localSheetId="32">'Balance 15.05.2025'!$A$2:$P$146</definedName>
    <definedName name="_xlnm.Print_Area" localSheetId="113">'Balance 15.09.2022'!$A$2:$O$153</definedName>
    <definedName name="_xlnm.Print_Area" localSheetId="75">'Balance 16.01.2024'!$A$2:$R$145</definedName>
    <definedName name="_xlnm.Print_Area" localSheetId="12">'Balance 16.01.2026'!$A$2:$R$149</definedName>
    <definedName name="_xlnm.Print_Area" localSheetId="2">'Balance 16.04.2026'!$A$2:$U$150</definedName>
    <definedName name="_xlnm.Print_Area" localSheetId="97">'Balance 16.06.2023 '!$A$2:$R$139</definedName>
    <definedName name="_xlnm.Print_Area" localSheetId="29">'Balance 16.07.2025 '!$A$2:$R$146</definedName>
    <definedName name="_xlnm.Print_Area" localSheetId="88">'Balance 16.09.2023'!$A$2:$T$145</definedName>
    <definedName name="_xlnm.Print_Area" localSheetId="85">'Balance 16.10.2023'!$A$2:$S$145</definedName>
    <definedName name="_xlnm.Print_Area" localSheetId="40">'Balance 17.12.2024 '!$A$2:$Q$146</definedName>
    <definedName name="_xlnm.Print_Area" localSheetId="31">'Balance 18.06.2025 '!$A$2:$Q$146</definedName>
    <definedName name="_xlnm.Print_Area" localSheetId="47">'Balance 18.09.2024'!$A$2:$V$146</definedName>
    <definedName name="_xlnm.Print_Area" localSheetId="22">'Balance 18.09.2025'!$A$2:$S$147</definedName>
    <definedName name="_xlnm.Print_Area" localSheetId="38">'Balance 19.02.2025'!$A$2:$S$146</definedName>
    <definedName name="_xlnm.Print_Area" localSheetId="66">'Balance 19.03.2024 '!$A$2:$T$146</definedName>
    <definedName name="_xlnm.Print_Area" localSheetId="36">'Balance 19.03.2025 '!$A$2:$S$146</definedName>
    <definedName name="_xlnm.Print_Area" localSheetId="118">'Balance 19.05.2022'!$A$2:$Q$153</definedName>
    <definedName name="_xlnm.Print_Area" localSheetId="71">'Balance 20.02.2024'!$A$2:$U$146</definedName>
    <definedName name="_xlnm.Print_Area" localSheetId="30">'Balance 20.06.2025'!$A$2:$Q$146</definedName>
    <definedName name="_xlnm.Print_Area" localSheetId="116">'Balance 20.07.2022 '!$A$2:$O$153</definedName>
    <definedName name="_xlnm.Print_Area" localSheetId="126">'Balance 21.06.2021 - HR'!$A$2:$U$148</definedName>
    <definedName name="_xlnm.Print_Area" localSheetId="112">'Balance 21.10.2022'!$A$2:$P$153</definedName>
    <definedName name="_xlnm.Print_Area" localSheetId="16">'Balance 21.11.2025'!$A$2:$R$149</definedName>
    <definedName name="_xlnm.Print_Area" localSheetId="43">'Balance 22.11.2024'!$A$2:$W$146</definedName>
    <definedName name="_xlnm.Print_Area" localSheetId="78">'Balance 22.12.2023 '!$A$2:$R$145</definedName>
    <definedName name="_xlnm.Print_Area" localSheetId="6">'Balance 23.03.2026'!$A$2:$S$150</definedName>
    <definedName name="_xlnm.Print_Area" localSheetId="115">'Balance 23.08.2022'!$A$2:$O$153</definedName>
    <definedName name="_xlnm.Print_Area" localSheetId="28">'Balance 24.07.2025 '!$A$2:$Q$146</definedName>
    <definedName name="_xlnm.Print_Area" localSheetId="84">'Balance 24.10.2023'!$A$2:$T$145</definedName>
    <definedName name="_xlnm.Print_Area" localSheetId="81">'Balance 24.11.2023'!$A$2:$U$145</definedName>
    <definedName name="_xlnm.Print_Area" localSheetId="14">'Balance 24.12.2025'!$A$2:$R$149</definedName>
    <definedName name="_xlnm.Print_Area" localSheetId="8">'Balance 25.02.2026'!$A$2:$R$149</definedName>
    <definedName name="_xlnm.Print_Area" localSheetId="24">'Balance 25.08.2025'!$A$2:$R$147</definedName>
    <definedName name="_xlnm.Print_Area" localSheetId="87">'Balance 25.09.2023'!$A$2:$S$145</definedName>
    <definedName name="_xlnm.Print_Area" localSheetId="83">'Balance 25.10.2023'!$A$2:$U$145</definedName>
    <definedName name="_xlnm.Print_Area" localSheetId="117">'Balance 26.05.2022'!$A$2:$R$153</definedName>
    <definedName name="_xlnm.Print_Area" localSheetId="70">'Balance 27.02.2024'!$A$2:$U$146</definedName>
    <definedName name="_xlnm.Print_Area" localSheetId="37">'Balance 27.02.2025'!$A$2:$R$146</definedName>
    <definedName name="_xlnm.Print_Area" localSheetId="42">'Balance 27.11.2024'!$A$2:$W$146</definedName>
    <definedName name="_xlnm.Print_Area" localSheetId="123">'Balance 28.01.2022 '!$A$2:$T$153</definedName>
    <definedName name="_xlnm.Print_Area" localSheetId="106">'Balance 28.03.2023'!$A$2:$P$153</definedName>
    <definedName name="_xlnm.Print_Area" localSheetId="56">'Balance 28.06.2024'!$A$2:$U$146</definedName>
    <definedName name="_xlnm.Print_Area" localSheetId="74">'Balance 30.01.2024'!$A$2:$R$145</definedName>
    <definedName name="_xlnm.Print_Area" localSheetId="99">'Balance 30.05.2023'!$A$2:$R$139</definedName>
    <definedName name="_xlnm.Print_Area" localSheetId="19">'Balance 30.10.2025'!$A$2:$T$148</definedName>
    <definedName name="_xlnm.Print_Area" localSheetId="107">'Balance 31.03.2023'!$A$2:$O$153</definedName>
    <definedName name="_xlnm.Print_Area" localSheetId="67">'PRIORITY LIST 01960'!$A$2:$R$145</definedName>
    <definedName name="_xlnm.Print_Area" localSheetId="64">'PRIORITY LIST 02064'!$A$2:$R$145</definedName>
  </definedNames>
  <calcPr calcId="162913"/>
</workbook>
</file>

<file path=xl/calcChain.xml><?xml version="1.0" encoding="utf-8"?>
<calcChain xmlns="http://schemas.openxmlformats.org/spreadsheetml/2006/main">
  <c r="M150" i="493" l="1"/>
  <c r="M149" i="493"/>
  <c r="J150" i="493"/>
  <c r="P156" i="493" l="1"/>
  <c r="O156" i="493"/>
  <c r="N156" i="493"/>
  <c r="M156" i="493"/>
  <c r="L156" i="493"/>
  <c r="K156" i="493"/>
  <c r="J156" i="493"/>
  <c r="I156" i="493"/>
  <c r="Q155" i="493"/>
  <c r="R155" i="493" s="1"/>
  <c r="U155" i="493" s="1"/>
  <c r="Q154" i="493"/>
  <c r="R150" i="493"/>
  <c r="R149" i="493"/>
  <c r="P148" i="493"/>
  <c r="O148" i="493"/>
  <c r="N148" i="493"/>
  <c r="M148" i="493"/>
  <c r="K148" i="493"/>
  <c r="J148" i="493"/>
  <c r="I148" i="493"/>
  <c r="Q147" i="493"/>
  <c r="R147" i="493" s="1"/>
  <c r="Z147" i="493" s="1"/>
  <c r="Q146" i="493"/>
  <c r="R146" i="493" s="1"/>
  <c r="Q145" i="493"/>
  <c r="R145" i="493" s="1"/>
  <c r="Z145" i="493" s="1"/>
  <c r="Q144" i="493"/>
  <c r="R144" i="493" s="1"/>
  <c r="Z144" i="493" s="1"/>
  <c r="Q143" i="493"/>
  <c r="R143" i="493" s="1"/>
  <c r="Q142" i="493"/>
  <c r="R142" i="493" s="1"/>
  <c r="Q141" i="493"/>
  <c r="R141" i="493" s="1"/>
  <c r="Z141" i="493" s="1"/>
  <c r="Q140" i="493"/>
  <c r="R140" i="493" s="1"/>
  <c r="Q139" i="493"/>
  <c r="R139" i="493" s="1"/>
  <c r="Q138" i="493"/>
  <c r="R138" i="493" s="1"/>
  <c r="Z138" i="493" s="1"/>
  <c r="Q137" i="493"/>
  <c r="R137" i="493" s="1"/>
  <c r="Q136" i="493"/>
  <c r="R136" i="493" s="1"/>
  <c r="Z136" i="493" s="1"/>
  <c r="Q135" i="493"/>
  <c r="R135" i="493" s="1"/>
  <c r="Z135" i="493" s="1"/>
  <c r="Q134" i="493"/>
  <c r="R134" i="493" s="1"/>
  <c r="Q133" i="493"/>
  <c r="R133" i="493" s="1"/>
  <c r="Z133" i="493" s="1"/>
  <c r="Q132" i="493"/>
  <c r="R132" i="493" s="1"/>
  <c r="Z132" i="493" s="1"/>
  <c r="Q131" i="493"/>
  <c r="R131" i="493" s="1"/>
  <c r="Q130" i="493"/>
  <c r="R130" i="493" s="1"/>
  <c r="Q129" i="493"/>
  <c r="R129" i="493" s="1"/>
  <c r="U129" i="493" s="1"/>
  <c r="Q128" i="493"/>
  <c r="R128" i="493" s="1"/>
  <c r="U128" i="493" s="1"/>
  <c r="Q127" i="493"/>
  <c r="R127" i="493" s="1"/>
  <c r="Q126" i="493"/>
  <c r="R126" i="493" s="1"/>
  <c r="U126" i="493" s="1"/>
  <c r="Q125" i="493"/>
  <c r="R125" i="493" s="1"/>
  <c r="Q124" i="493"/>
  <c r="R124" i="493" s="1"/>
  <c r="Q123" i="493"/>
  <c r="R123" i="493" s="1"/>
  <c r="U123" i="493" s="1"/>
  <c r="Q122" i="493"/>
  <c r="R122" i="493" s="1"/>
  <c r="U122" i="493" s="1"/>
  <c r="Q121" i="493"/>
  <c r="R121" i="493" s="1"/>
  <c r="Q120" i="493"/>
  <c r="R120" i="493" s="1"/>
  <c r="U120" i="493" s="1"/>
  <c r="Q119" i="493"/>
  <c r="R119" i="493" s="1"/>
  <c r="U119" i="493" s="1"/>
  <c r="Q118" i="493"/>
  <c r="R118" i="493" s="1"/>
  <c r="Q117" i="493"/>
  <c r="R117" i="493" s="1"/>
  <c r="U117" i="493" s="1"/>
  <c r="Q116" i="493"/>
  <c r="R116" i="493" s="1"/>
  <c r="U116" i="493" s="1"/>
  <c r="Q115" i="493"/>
  <c r="R115" i="493" s="1"/>
  <c r="Q114" i="493"/>
  <c r="R114" i="493" s="1"/>
  <c r="U114" i="493" s="1"/>
  <c r="Q112" i="493"/>
  <c r="R112" i="493" s="1"/>
  <c r="Q111" i="493"/>
  <c r="R111" i="493" s="1"/>
  <c r="Q110" i="493"/>
  <c r="R110" i="493" s="1"/>
  <c r="Z110" i="493" s="1"/>
  <c r="Q109" i="493"/>
  <c r="R109" i="493" s="1"/>
  <c r="Q108" i="493"/>
  <c r="R108" i="493" s="1"/>
  <c r="Q107" i="493"/>
  <c r="R107" i="493" s="1"/>
  <c r="Z107" i="493" s="1"/>
  <c r="Q106" i="493"/>
  <c r="R106" i="493" s="1"/>
  <c r="Q105" i="493"/>
  <c r="R105" i="493" s="1"/>
  <c r="Z105" i="493" s="1"/>
  <c r="Q104" i="493"/>
  <c r="R104" i="493" s="1"/>
  <c r="Z104" i="493" s="1"/>
  <c r="Q103" i="493"/>
  <c r="R103" i="493" s="1"/>
  <c r="Q102" i="493"/>
  <c r="R102" i="493" s="1"/>
  <c r="Q101" i="493"/>
  <c r="R101" i="493" s="1"/>
  <c r="Z101" i="493" s="1"/>
  <c r="Q100" i="493"/>
  <c r="R100" i="493" s="1"/>
  <c r="Q99" i="493"/>
  <c r="R99" i="493" s="1"/>
  <c r="Q98" i="493"/>
  <c r="R98" i="493" s="1"/>
  <c r="Z98" i="493" s="1"/>
  <c r="Q97" i="493"/>
  <c r="R97" i="493" s="1"/>
  <c r="Q96" i="493"/>
  <c r="R96" i="493" s="1"/>
  <c r="Z96" i="493" s="1"/>
  <c r="Q95" i="493"/>
  <c r="R95" i="493" s="1"/>
  <c r="Z95" i="493" s="1"/>
  <c r="Q94" i="493"/>
  <c r="R94" i="493" s="1"/>
  <c r="Z94" i="493" s="1"/>
  <c r="Q92" i="493"/>
  <c r="R92" i="493" s="1"/>
  <c r="Z92" i="493" s="1"/>
  <c r="Q91" i="493"/>
  <c r="R91" i="493" s="1"/>
  <c r="U91" i="493" s="1"/>
  <c r="Q90" i="493"/>
  <c r="R90" i="493" s="1"/>
  <c r="Q89" i="493"/>
  <c r="R89" i="493" s="1"/>
  <c r="Q88" i="493"/>
  <c r="R88" i="493" s="1"/>
  <c r="U88" i="493" s="1"/>
  <c r="Q87" i="493"/>
  <c r="R87" i="493" s="1"/>
  <c r="U87" i="493" s="1"/>
  <c r="Q86" i="493"/>
  <c r="R86" i="493" s="1"/>
  <c r="Z86" i="493" s="1"/>
  <c r="Q85" i="493"/>
  <c r="R85" i="493" s="1"/>
  <c r="U85" i="493" s="1"/>
  <c r="Q84" i="493"/>
  <c r="R84" i="493" s="1"/>
  <c r="U84" i="493" s="1"/>
  <c r="Q83" i="493"/>
  <c r="R83" i="493" s="1"/>
  <c r="Z83" i="493" s="1"/>
  <c r="Q82" i="493"/>
  <c r="R82" i="493" s="1"/>
  <c r="U82" i="493" s="1"/>
  <c r="Q81" i="493"/>
  <c r="R81" i="493" s="1"/>
  <c r="Q80" i="493"/>
  <c r="R80" i="493" s="1"/>
  <c r="Q79" i="493"/>
  <c r="R79" i="493" s="1"/>
  <c r="U79" i="493" s="1"/>
  <c r="Q78" i="493"/>
  <c r="R78" i="493" s="1"/>
  <c r="U78" i="493" s="1"/>
  <c r="Q77" i="493"/>
  <c r="R77" i="493" s="1"/>
  <c r="Q75" i="493"/>
  <c r="R75" i="493" s="1"/>
  <c r="Z75" i="493" s="1"/>
  <c r="Q74" i="493"/>
  <c r="R74" i="493" s="1"/>
  <c r="Q73" i="493"/>
  <c r="R73" i="493" s="1"/>
  <c r="Z73" i="493" s="1"/>
  <c r="Q72" i="493"/>
  <c r="R72" i="493" s="1"/>
  <c r="Z72" i="493" s="1"/>
  <c r="Q71" i="493"/>
  <c r="R71" i="493" s="1"/>
  <c r="Q70" i="493"/>
  <c r="R70" i="493" s="1"/>
  <c r="Z70" i="493" s="1"/>
  <c r="Q69" i="493"/>
  <c r="R69" i="493" s="1"/>
  <c r="Z69" i="493" s="1"/>
  <c r="Q68" i="493"/>
  <c r="R68" i="493" s="1"/>
  <c r="Q67" i="493"/>
  <c r="R67" i="493" s="1"/>
  <c r="Z67" i="493" s="1"/>
  <c r="Q66" i="493"/>
  <c r="R66" i="493" s="1"/>
  <c r="U66" i="493" s="1"/>
  <c r="Q65" i="493"/>
  <c r="R65" i="493" s="1"/>
  <c r="Q64" i="493"/>
  <c r="R64" i="493" s="1"/>
  <c r="Z64" i="493" s="1"/>
  <c r="Q63" i="493"/>
  <c r="R63" i="493" s="1"/>
  <c r="Z63" i="493" s="1"/>
  <c r="Q62" i="493"/>
  <c r="R62" i="493" s="1"/>
  <c r="Q61" i="493"/>
  <c r="R61" i="493" s="1"/>
  <c r="Q59" i="493"/>
  <c r="R59" i="493" s="1"/>
  <c r="U59" i="493" s="1"/>
  <c r="Q58" i="493"/>
  <c r="R58" i="493" s="1"/>
  <c r="Z58" i="493" s="1"/>
  <c r="Q57" i="493"/>
  <c r="R57" i="493" s="1"/>
  <c r="Z57" i="493" s="1"/>
  <c r="Q56" i="493"/>
  <c r="R56" i="493" s="1"/>
  <c r="U56" i="493" s="1"/>
  <c r="Q55" i="493"/>
  <c r="R55" i="493" s="1"/>
  <c r="Z55" i="493" s="1"/>
  <c r="Q54" i="493"/>
  <c r="R54" i="493" s="1"/>
  <c r="Z54" i="493" s="1"/>
  <c r="Q53" i="493"/>
  <c r="R53" i="493" s="1"/>
  <c r="U53" i="493" s="1"/>
  <c r="Q52" i="493"/>
  <c r="R52" i="493" s="1"/>
  <c r="Z52" i="493" s="1"/>
  <c r="Q51" i="493"/>
  <c r="R51" i="493" s="1"/>
  <c r="Z51" i="493" s="1"/>
  <c r="Q50" i="493"/>
  <c r="R50" i="493" s="1"/>
  <c r="U50" i="493" s="1"/>
  <c r="Q49" i="493"/>
  <c r="R49" i="493" s="1"/>
  <c r="U49" i="493" s="1"/>
  <c r="Q48" i="493"/>
  <c r="R48" i="493" s="1"/>
  <c r="Z48" i="493" s="1"/>
  <c r="Q47" i="493"/>
  <c r="R47" i="493" s="1"/>
  <c r="U47" i="493" s="1"/>
  <c r="Q46" i="493"/>
  <c r="R46" i="493" s="1"/>
  <c r="Z46" i="493" s="1"/>
  <c r="Q45" i="493"/>
  <c r="R45" i="493" s="1"/>
  <c r="Z45" i="493" s="1"/>
  <c r="Q44" i="493"/>
  <c r="R44" i="493" s="1"/>
  <c r="U44" i="493" s="1"/>
  <c r="Q43" i="493"/>
  <c r="R43" i="493" s="1"/>
  <c r="U43" i="493" s="1"/>
  <c r="Q42" i="493"/>
  <c r="R42" i="493" s="1"/>
  <c r="Z42" i="493" s="1"/>
  <c r="Q41" i="493"/>
  <c r="R41" i="493" s="1"/>
  <c r="U41" i="493" s="1"/>
  <c r="Q40" i="493"/>
  <c r="R40" i="493" s="1"/>
  <c r="U40" i="493" s="1"/>
  <c r="Q38" i="493"/>
  <c r="R38" i="493" s="1"/>
  <c r="U38" i="493" s="1"/>
  <c r="Q37" i="493"/>
  <c r="R37" i="493" s="1"/>
  <c r="Q36" i="493"/>
  <c r="R36" i="493" s="1"/>
  <c r="Q35" i="493"/>
  <c r="R35" i="493" s="1"/>
  <c r="Z35" i="493" s="1"/>
  <c r="Q34" i="493"/>
  <c r="R34" i="493" s="1"/>
  <c r="Q33" i="493"/>
  <c r="R33" i="493" s="1"/>
  <c r="Q32" i="493"/>
  <c r="R32" i="493" s="1"/>
  <c r="U32" i="493" s="1"/>
  <c r="Q31" i="493"/>
  <c r="R31" i="493" s="1"/>
  <c r="Q30" i="493"/>
  <c r="R30" i="493" s="1"/>
  <c r="Q29" i="493"/>
  <c r="R29" i="493" s="1"/>
  <c r="Z29" i="493" s="1"/>
  <c r="Q28" i="493"/>
  <c r="R28" i="493" s="1"/>
  <c r="Q27" i="493"/>
  <c r="R27" i="493" s="1"/>
  <c r="Q26" i="493"/>
  <c r="R26" i="493" s="1"/>
  <c r="U26" i="493" s="1"/>
  <c r="Q25" i="493"/>
  <c r="R25" i="493" s="1"/>
  <c r="Q24" i="493"/>
  <c r="R24" i="493" s="1"/>
  <c r="Q23" i="493"/>
  <c r="R23" i="493" s="1"/>
  <c r="Z23" i="493" s="1"/>
  <c r="Q22" i="493"/>
  <c r="R22" i="493" s="1"/>
  <c r="Z22" i="493" s="1"/>
  <c r="Q20" i="493"/>
  <c r="R20" i="493" s="1"/>
  <c r="Q19" i="493"/>
  <c r="R19" i="493" s="1"/>
  <c r="Q18" i="493"/>
  <c r="R18" i="493" s="1"/>
  <c r="U18" i="493" s="1"/>
  <c r="Q17" i="493"/>
  <c r="R17" i="493" s="1"/>
  <c r="Z17" i="493" s="1"/>
  <c r="Q16" i="493"/>
  <c r="R16" i="493" s="1"/>
  <c r="Q15" i="493"/>
  <c r="R15" i="493" s="1"/>
  <c r="U15" i="493" s="1"/>
  <c r="Q14" i="493"/>
  <c r="R14" i="493" s="1"/>
  <c r="Q13" i="493"/>
  <c r="R13" i="493" s="1"/>
  <c r="Q12" i="493"/>
  <c r="R12" i="493" s="1"/>
  <c r="U12" i="493" s="1"/>
  <c r="Q11" i="493"/>
  <c r="R11" i="493" s="1"/>
  <c r="Z11" i="493" s="1"/>
  <c r="Q10" i="493"/>
  <c r="R10" i="493" s="1"/>
  <c r="Q9" i="493"/>
  <c r="R9" i="493" s="1"/>
  <c r="U9" i="493" s="1"/>
  <c r="Q8" i="493"/>
  <c r="R8" i="493" s="1"/>
  <c r="Q7" i="493"/>
  <c r="R7" i="493" s="1"/>
  <c r="Q6" i="493"/>
  <c r="R6" i="493" s="1"/>
  <c r="Z6" i="493" s="1"/>
  <c r="Q5" i="493"/>
  <c r="Q156" i="493" l="1"/>
  <c r="Z32" i="493"/>
  <c r="Z120" i="493"/>
  <c r="Z108" i="493"/>
  <c r="U108" i="493"/>
  <c r="U125" i="493"/>
  <c r="Z125" i="493"/>
  <c r="U69" i="493"/>
  <c r="Z88" i="493"/>
  <c r="Z38" i="493"/>
  <c r="Z79" i="493"/>
  <c r="U136" i="493"/>
  <c r="U14" i="493"/>
  <c r="Z14" i="493"/>
  <c r="U20" i="493"/>
  <c r="Z20" i="493"/>
  <c r="Z99" i="493"/>
  <c r="U99" i="493"/>
  <c r="Z139" i="493"/>
  <c r="U139" i="493"/>
  <c r="U8" i="493"/>
  <c r="Z8" i="493"/>
  <c r="Z89" i="493"/>
  <c r="U89" i="493"/>
  <c r="Z80" i="493"/>
  <c r="U80" i="493"/>
  <c r="U90" i="493"/>
  <c r="Z90" i="493"/>
  <c r="U81" i="493"/>
  <c r="Z81" i="493"/>
  <c r="Z142" i="493"/>
  <c r="U142" i="493"/>
  <c r="Z102" i="493"/>
  <c r="U102" i="493"/>
  <c r="Z111" i="493"/>
  <c r="U111" i="493"/>
  <c r="U145" i="493"/>
  <c r="U22" i="493"/>
  <c r="Z26" i="493"/>
  <c r="Z66" i="493"/>
  <c r="U98" i="493"/>
  <c r="U70" i="493"/>
  <c r="U96" i="493"/>
  <c r="U105" i="493"/>
  <c r="Z116" i="493"/>
  <c r="Z129" i="493"/>
  <c r="U133" i="493"/>
  <c r="Z36" i="493"/>
  <c r="U36" i="493"/>
  <c r="Z10" i="493"/>
  <c r="U10" i="493"/>
  <c r="Z37" i="493"/>
  <c r="U37" i="493"/>
  <c r="Z62" i="493"/>
  <c r="U62" i="493"/>
  <c r="Z13" i="493"/>
  <c r="U13" i="493"/>
  <c r="Z30" i="493"/>
  <c r="U30" i="493"/>
  <c r="Z97" i="493"/>
  <c r="U97" i="493"/>
  <c r="Z31" i="493"/>
  <c r="U31" i="493"/>
  <c r="U61" i="493"/>
  <c r="Z61" i="493"/>
  <c r="Z19" i="493"/>
  <c r="U19" i="493"/>
  <c r="Z27" i="493"/>
  <c r="U27" i="493"/>
  <c r="Z25" i="493"/>
  <c r="U25" i="493"/>
  <c r="Z7" i="493"/>
  <c r="U7" i="493"/>
  <c r="U28" i="493"/>
  <c r="Z28" i="493"/>
  <c r="Z33" i="493"/>
  <c r="U33" i="493"/>
  <c r="Z68" i="493"/>
  <c r="U68" i="493"/>
  <c r="Z71" i="493"/>
  <c r="U71" i="493"/>
  <c r="Z16" i="493"/>
  <c r="U16" i="493"/>
  <c r="Z24" i="493"/>
  <c r="U24" i="493"/>
  <c r="U34" i="493"/>
  <c r="Z34" i="493"/>
  <c r="Z41" i="493"/>
  <c r="Z47" i="493"/>
  <c r="Z53" i="493"/>
  <c r="U57" i="493"/>
  <c r="U86" i="493"/>
  <c r="Z103" i="493"/>
  <c r="U103" i="493"/>
  <c r="Z109" i="493"/>
  <c r="U109" i="493"/>
  <c r="Z115" i="493"/>
  <c r="U115" i="493"/>
  <c r="Z134" i="493"/>
  <c r="U134" i="493"/>
  <c r="Z143" i="493"/>
  <c r="U143" i="493"/>
  <c r="U45" i="493"/>
  <c r="U51" i="493"/>
  <c r="U55" i="493"/>
  <c r="Z59" i="493"/>
  <c r="U64" i="493"/>
  <c r="U72" i="493"/>
  <c r="U94" i="493"/>
  <c r="U118" i="493"/>
  <c r="Z118" i="493"/>
  <c r="Z123" i="493"/>
  <c r="Z128" i="493"/>
  <c r="Z9" i="493"/>
  <c r="U11" i="493"/>
  <c r="Z15" i="493"/>
  <c r="U17" i="493"/>
  <c r="U23" i="493"/>
  <c r="U29" i="493"/>
  <c r="U35" i="493"/>
  <c r="Z43" i="493"/>
  <c r="Z49" i="493"/>
  <c r="U67" i="493"/>
  <c r="U75" i="493"/>
  <c r="Z82" i="493"/>
  <c r="Z84" i="493"/>
  <c r="Z91" i="493"/>
  <c r="U101" i="493"/>
  <c r="U104" i="493"/>
  <c r="U107" i="493"/>
  <c r="U110" i="493"/>
  <c r="U121" i="493"/>
  <c r="Z121" i="493"/>
  <c r="Z126" i="493"/>
  <c r="U132" i="493"/>
  <c r="U135" i="493"/>
  <c r="U138" i="493"/>
  <c r="U141" i="493"/>
  <c r="U144" i="493"/>
  <c r="U147" i="493"/>
  <c r="Q148" i="493"/>
  <c r="R5" i="493"/>
  <c r="Z44" i="493"/>
  <c r="U48" i="493"/>
  <c r="Z50" i="493"/>
  <c r="U52" i="493"/>
  <c r="U54" i="493"/>
  <c r="Z56" i="493"/>
  <c r="U58" i="493"/>
  <c r="U63" i="493"/>
  <c r="U73" i="493"/>
  <c r="Z78" i="493"/>
  <c r="Z85" i="493"/>
  <c r="Z87" i="493"/>
  <c r="U95" i="493"/>
  <c r="Z114" i="493"/>
  <c r="Z119" i="493"/>
  <c r="Z127" i="493"/>
  <c r="U127" i="493"/>
  <c r="Z130" i="493"/>
  <c r="U130" i="493"/>
  <c r="Z74" i="493"/>
  <c r="U74" i="493"/>
  <c r="Z100" i="493"/>
  <c r="U100" i="493"/>
  <c r="Z106" i="493"/>
  <c r="U106" i="493"/>
  <c r="Z112" i="493"/>
  <c r="U112" i="493"/>
  <c r="Z131" i="493"/>
  <c r="U131" i="493"/>
  <c r="Z137" i="493"/>
  <c r="U137" i="493"/>
  <c r="Z140" i="493"/>
  <c r="U140" i="493"/>
  <c r="Z146" i="493"/>
  <c r="U146" i="493"/>
  <c r="Z65" i="493"/>
  <c r="U65" i="493"/>
  <c r="Z124" i="493"/>
  <c r="U124" i="493"/>
  <c r="U6" i="493"/>
  <c r="U42" i="493"/>
  <c r="U46" i="493"/>
  <c r="Z12" i="493"/>
  <c r="Z18" i="493"/>
  <c r="Z40" i="493"/>
  <c r="U77" i="493"/>
  <c r="Z77" i="493"/>
  <c r="U83" i="493"/>
  <c r="U92" i="493"/>
  <c r="Z117" i="493"/>
  <c r="Z122" i="493"/>
  <c r="R154" i="493"/>
  <c r="Q150" i="492"/>
  <c r="V40" i="493" l="1"/>
  <c r="AA38" i="493"/>
  <c r="AA112" i="493"/>
  <c r="V6" i="493"/>
  <c r="V114" i="493"/>
  <c r="AA59" i="493"/>
  <c r="V22" i="493"/>
  <c r="AA75" i="493"/>
  <c r="V94" i="493"/>
  <c r="V130" i="493"/>
  <c r="AA129" i="493"/>
  <c r="V61" i="493"/>
  <c r="AA147" i="493"/>
  <c r="AA92" i="493"/>
  <c r="R148" i="493"/>
  <c r="U5" i="493"/>
  <c r="U148" i="493" s="1"/>
  <c r="U149" i="493" s="1"/>
  <c r="Z5" i="493"/>
  <c r="R156" i="493"/>
  <c r="U154" i="493"/>
  <c r="U156" i="493" s="1"/>
  <c r="V77" i="493"/>
  <c r="O156" i="492"/>
  <c r="N156" i="492"/>
  <c r="M156" i="492"/>
  <c r="L156" i="492"/>
  <c r="K156" i="492"/>
  <c r="J156" i="492"/>
  <c r="I156" i="492"/>
  <c r="P155" i="492"/>
  <c r="Q155" i="492" s="1"/>
  <c r="T155" i="492" s="1"/>
  <c r="P154" i="492"/>
  <c r="Q149" i="492"/>
  <c r="O148" i="492"/>
  <c r="N148" i="492"/>
  <c r="M148" i="492"/>
  <c r="K148" i="492"/>
  <c r="J148" i="492"/>
  <c r="I148" i="492"/>
  <c r="P147" i="492"/>
  <c r="Q147" i="492" s="1"/>
  <c r="P146" i="492"/>
  <c r="Q146" i="492" s="1"/>
  <c r="P145" i="492"/>
  <c r="Q145" i="492" s="1"/>
  <c r="P144" i="492"/>
  <c r="Q144" i="492" s="1"/>
  <c r="P143" i="492"/>
  <c r="Q143" i="492" s="1"/>
  <c r="P142" i="492"/>
  <c r="Q142" i="492" s="1"/>
  <c r="P141" i="492"/>
  <c r="Q141" i="492" s="1"/>
  <c r="P140" i="492"/>
  <c r="Q140" i="492" s="1"/>
  <c r="P139" i="492"/>
  <c r="Q139" i="492" s="1"/>
  <c r="P138" i="492"/>
  <c r="Q138" i="492" s="1"/>
  <c r="P137" i="492"/>
  <c r="Q137" i="492" s="1"/>
  <c r="P136" i="492"/>
  <c r="Q136" i="492" s="1"/>
  <c r="P135" i="492"/>
  <c r="Q135" i="492" s="1"/>
  <c r="P134" i="492"/>
  <c r="Q134" i="492" s="1"/>
  <c r="P133" i="492"/>
  <c r="Q133" i="492" s="1"/>
  <c r="P132" i="492"/>
  <c r="Q132" i="492" s="1"/>
  <c r="P131" i="492"/>
  <c r="Q131" i="492" s="1"/>
  <c r="P130" i="492"/>
  <c r="Q130" i="492" s="1"/>
  <c r="P129" i="492"/>
  <c r="Q129" i="492" s="1"/>
  <c r="P128" i="492"/>
  <c r="Q128" i="492" s="1"/>
  <c r="P127" i="492"/>
  <c r="Q127" i="492" s="1"/>
  <c r="P126" i="492"/>
  <c r="Q126" i="492" s="1"/>
  <c r="P125" i="492"/>
  <c r="Q125" i="492" s="1"/>
  <c r="P124" i="492"/>
  <c r="Q124" i="492" s="1"/>
  <c r="P123" i="492"/>
  <c r="Q123" i="492" s="1"/>
  <c r="P122" i="492"/>
  <c r="Q122" i="492" s="1"/>
  <c r="P121" i="492"/>
  <c r="Q121" i="492" s="1"/>
  <c r="P120" i="492"/>
  <c r="Q120" i="492" s="1"/>
  <c r="P119" i="492"/>
  <c r="Q119" i="492" s="1"/>
  <c r="P118" i="492"/>
  <c r="Q118" i="492" s="1"/>
  <c r="P117" i="492"/>
  <c r="Q117" i="492" s="1"/>
  <c r="P116" i="492"/>
  <c r="Q116" i="492" s="1"/>
  <c r="P115" i="492"/>
  <c r="Q115" i="492" s="1"/>
  <c r="P114" i="492"/>
  <c r="Q114" i="492" s="1"/>
  <c r="P112" i="492"/>
  <c r="Q112" i="492" s="1"/>
  <c r="P111" i="492"/>
  <c r="Q111" i="492" s="1"/>
  <c r="Y111" i="492" s="1"/>
  <c r="P110" i="492"/>
  <c r="Q110" i="492" s="1"/>
  <c r="P109" i="492"/>
  <c r="Q109" i="492" s="1"/>
  <c r="Y109" i="492" s="1"/>
  <c r="P108" i="492"/>
  <c r="Q108" i="492" s="1"/>
  <c r="P107" i="492"/>
  <c r="Q107" i="492" s="1"/>
  <c r="Y107" i="492" s="1"/>
  <c r="P106" i="492"/>
  <c r="Q106" i="492" s="1"/>
  <c r="P105" i="492"/>
  <c r="Q105" i="492" s="1"/>
  <c r="Y105" i="492" s="1"/>
  <c r="P104" i="492"/>
  <c r="Q104" i="492" s="1"/>
  <c r="P103" i="492"/>
  <c r="Q103" i="492" s="1"/>
  <c r="Y103" i="492" s="1"/>
  <c r="P102" i="492"/>
  <c r="Q102" i="492" s="1"/>
  <c r="P101" i="492"/>
  <c r="Q101" i="492" s="1"/>
  <c r="Y101" i="492" s="1"/>
  <c r="P100" i="492"/>
  <c r="Q100" i="492" s="1"/>
  <c r="P99" i="492"/>
  <c r="Q99" i="492" s="1"/>
  <c r="Y99" i="492" s="1"/>
  <c r="P98" i="492"/>
  <c r="Q98" i="492" s="1"/>
  <c r="P97" i="492"/>
  <c r="Q97" i="492" s="1"/>
  <c r="Y97" i="492" s="1"/>
  <c r="P96" i="492"/>
  <c r="Q96" i="492" s="1"/>
  <c r="P95" i="492"/>
  <c r="Q95" i="492" s="1"/>
  <c r="Y95" i="492" s="1"/>
  <c r="P94" i="492"/>
  <c r="Q94" i="492" s="1"/>
  <c r="P92" i="492"/>
  <c r="Q92" i="492" s="1"/>
  <c r="P91" i="492"/>
  <c r="Q91" i="492" s="1"/>
  <c r="P90" i="492"/>
  <c r="Q90" i="492" s="1"/>
  <c r="P89" i="492"/>
  <c r="Q89" i="492" s="1"/>
  <c r="P88" i="492"/>
  <c r="Q88" i="492" s="1"/>
  <c r="P87" i="492"/>
  <c r="Q87" i="492" s="1"/>
  <c r="P86" i="492"/>
  <c r="Q86" i="492" s="1"/>
  <c r="P85" i="492"/>
  <c r="Q85" i="492" s="1"/>
  <c r="P84" i="492"/>
  <c r="Q84" i="492" s="1"/>
  <c r="P83" i="492"/>
  <c r="Q83" i="492" s="1"/>
  <c r="P82" i="492"/>
  <c r="Q82" i="492" s="1"/>
  <c r="Y82" i="492" s="1"/>
  <c r="P81" i="492"/>
  <c r="Q81" i="492" s="1"/>
  <c r="P80" i="492"/>
  <c r="Q80" i="492" s="1"/>
  <c r="P79" i="492"/>
  <c r="Q79" i="492" s="1"/>
  <c r="P78" i="492"/>
  <c r="Q78" i="492" s="1"/>
  <c r="P77" i="492"/>
  <c r="Q77" i="492" s="1"/>
  <c r="P75" i="492"/>
  <c r="Q75" i="492" s="1"/>
  <c r="P74" i="492"/>
  <c r="Q74" i="492" s="1"/>
  <c r="P73" i="492"/>
  <c r="Q73" i="492" s="1"/>
  <c r="P72" i="492"/>
  <c r="Q72" i="492" s="1"/>
  <c r="P71" i="492"/>
  <c r="Q71" i="492" s="1"/>
  <c r="P70" i="492"/>
  <c r="Q70" i="492" s="1"/>
  <c r="T70" i="492" s="1"/>
  <c r="P69" i="492"/>
  <c r="Q69" i="492" s="1"/>
  <c r="P68" i="492"/>
  <c r="Q68" i="492" s="1"/>
  <c r="P67" i="492"/>
  <c r="Q67" i="492" s="1"/>
  <c r="P66" i="492"/>
  <c r="Q66" i="492" s="1"/>
  <c r="P65" i="492"/>
  <c r="Q65" i="492" s="1"/>
  <c r="P64" i="492"/>
  <c r="Q64" i="492" s="1"/>
  <c r="P63" i="492"/>
  <c r="Q63" i="492" s="1"/>
  <c r="P62" i="492"/>
  <c r="Q62" i="492" s="1"/>
  <c r="T62" i="492" s="1"/>
  <c r="P61" i="492"/>
  <c r="Q61" i="492" s="1"/>
  <c r="Y61" i="492" s="1"/>
  <c r="P59" i="492"/>
  <c r="Q59" i="492" s="1"/>
  <c r="P58" i="492"/>
  <c r="Q58" i="492" s="1"/>
  <c r="P57" i="492"/>
  <c r="Q57" i="492" s="1"/>
  <c r="P56" i="492"/>
  <c r="Q56" i="492" s="1"/>
  <c r="P55" i="492"/>
  <c r="Q55" i="492" s="1"/>
  <c r="P54" i="492"/>
  <c r="Q54" i="492" s="1"/>
  <c r="P53" i="492"/>
  <c r="Q53" i="492" s="1"/>
  <c r="P52" i="492"/>
  <c r="Q52" i="492" s="1"/>
  <c r="P51" i="492"/>
  <c r="Q51" i="492" s="1"/>
  <c r="P50" i="492"/>
  <c r="Q50" i="492" s="1"/>
  <c r="P49" i="492"/>
  <c r="Q49" i="492" s="1"/>
  <c r="P48" i="492"/>
  <c r="Q48" i="492" s="1"/>
  <c r="P47" i="492"/>
  <c r="Q47" i="492" s="1"/>
  <c r="P46" i="492"/>
  <c r="Q46" i="492" s="1"/>
  <c r="P45" i="492"/>
  <c r="Q45" i="492" s="1"/>
  <c r="P44" i="492"/>
  <c r="Q44" i="492" s="1"/>
  <c r="P43" i="492"/>
  <c r="Q43" i="492" s="1"/>
  <c r="P42" i="492"/>
  <c r="Q42" i="492" s="1"/>
  <c r="P41" i="492"/>
  <c r="Q41" i="492" s="1"/>
  <c r="P40" i="492"/>
  <c r="Q40" i="492" s="1"/>
  <c r="P38" i="492"/>
  <c r="Q38" i="492" s="1"/>
  <c r="Y38" i="492" s="1"/>
  <c r="P37" i="492"/>
  <c r="Q37" i="492" s="1"/>
  <c r="P36" i="492"/>
  <c r="Q36" i="492" s="1"/>
  <c r="T36" i="492" s="1"/>
  <c r="P35" i="492"/>
  <c r="Q35" i="492" s="1"/>
  <c r="Y35" i="492" s="1"/>
  <c r="P34" i="492"/>
  <c r="Q34" i="492" s="1"/>
  <c r="Y34" i="492" s="1"/>
  <c r="P33" i="492"/>
  <c r="Q33" i="492" s="1"/>
  <c r="P32" i="492"/>
  <c r="Q32" i="492" s="1"/>
  <c r="Y32" i="492" s="1"/>
  <c r="P31" i="492"/>
  <c r="Q31" i="492" s="1"/>
  <c r="P30" i="492"/>
  <c r="Q30" i="492" s="1"/>
  <c r="Y30" i="492" s="1"/>
  <c r="P29" i="492"/>
  <c r="Q29" i="492" s="1"/>
  <c r="P28" i="492"/>
  <c r="Q28" i="492" s="1"/>
  <c r="Y28" i="492" s="1"/>
  <c r="P27" i="492"/>
  <c r="Q27" i="492" s="1"/>
  <c r="T27" i="492" s="1"/>
  <c r="P26" i="492"/>
  <c r="Q26" i="492" s="1"/>
  <c r="Y26" i="492" s="1"/>
  <c r="P25" i="492"/>
  <c r="Q25" i="492" s="1"/>
  <c r="P24" i="492"/>
  <c r="Q24" i="492" s="1"/>
  <c r="Y24" i="492" s="1"/>
  <c r="P23" i="492"/>
  <c r="Q23" i="492" s="1"/>
  <c r="T23" i="492" s="1"/>
  <c r="P22" i="492"/>
  <c r="Q22" i="492" s="1"/>
  <c r="Y22" i="492" s="1"/>
  <c r="P20" i="492"/>
  <c r="Q20" i="492" s="1"/>
  <c r="P19" i="492"/>
  <c r="Q19" i="492" s="1"/>
  <c r="P18" i="492"/>
  <c r="Q18" i="492" s="1"/>
  <c r="P17" i="492"/>
  <c r="Q17" i="492" s="1"/>
  <c r="P16" i="492"/>
  <c r="Q16" i="492" s="1"/>
  <c r="P15" i="492"/>
  <c r="Q15" i="492" s="1"/>
  <c r="P14" i="492"/>
  <c r="Q14" i="492" s="1"/>
  <c r="P13" i="492"/>
  <c r="Q13" i="492" s="1"/>
  <c r="P12" i="492"/>
  <c r="Q12" i="492" s="1"/>
  <c r="P11" i="492"/>
  <c r="Q11" i="492" s="1"/>
  <c r="P10" i="492"/>
  <c r="Q10" i="492" s="1"/>
  <c r="P9" i="492"/>
  <c r="Q9" i="492" s="1"/>
  <c r="P8" i="492"/>
  <c r="Q8" i="492" s="1"/>
  <c r="P7" i="492"/>
  <c r="Q7" i="492" s="1"/>
  <c r="P6" i="492"/>
  <c r="Q6" i="492" s="1"/>
  <c r="P5" i="492"/>
  <c r="P156" i="492" l="1"/>
  <c r="V148" i="493"/>
  <c r="W130" i="493" s="1"/>
  <c r="Z148" i="493"/>
  <c r="AA20" i="493"/>
  <c r="Y9" i="492"/>
  <c r="T9" i="492"/>
  <c r="T138" i="492"/>
  <c r="Y138" i="492"/>
  <c r="Y25" i="492"/>
  <c r="T25" i="492"/>
  <c r="T132" i="492"/>
  <c r="Y132" i="492"/>
  <c r="Y33" i="492"/>
  <c r="T33" i="492"/>
  <c r="T72" i="492"/>
  <c r="Y72" i="492"/>
  <c r="Y88" i="492"/>
  <c r="T88" i="492"/>
  <c r="T66" i="492"/>
  <c r="Y66" i="492"/>
  <c r="T74" i="492"/>
  <c r="Y74" i="492"/>
  <c r="Y90" i="492"/>
  <c r="T90" i="492"/>
  <c r="Y37" i="492"/>
  <c r="T37" i="492"/>
  <c r="Y86" i="492"/>
  <c r="T86" i="492"/>
  <c r="T146" i="492"/>
  <c r="Y146" i="492"/>
  <c r="T64" i="492"/>
  <c r="Y64" i="492"/>
  <c r="Y19" i="492"/>
  <c r="T19" i="492"/>
  <c r="Y7" i="492"/>
  <c r="T7" i="492"/>
  <c r="Y29" i="492"/>
  <c r="T29" i="492"/>
  <c r="T142" i="492"/>
  <c r="Y142" i="492"/>
  <c r="Y92" i="492"/>
  <c r="T92" i="492"/>
  <c r="Y78" i="492"/>
  <c r="T78" i="492"/>
  <c r="T144" i="492"/>
  <c r="Y144" i="492"/>
  <c r="T134" i="492"/>
  <c r="Y134" i="492"/>
  <c r="Y23" i="492"/>
  <c r="T35" i="492"/>
  <c r="T82" i="492"/>
  <c r="T140" i="492"/>
  <c r="Y140" i="492"/>
  <c r="T136" i="492"/>
  <c r="Y136" i="492"/>
  <c r="Y84" i="492"/>
  <c r="T84" i="492"/>
  <c r="Y80" i="492"/>
  <c r="T80" i="492"/>
  <c r="Y70" i="492"/>
  <c r="T68" i="492"/>
  <c r="Y68" i="492"/>
  <c r="Y62" i="492"/>
  <c r="Y40" i="492"/>
  <c r="T40" i="492"/>
  <c r="Y31" i="492"/>
  <c r="T31" i="492"/>
  <c r="Y27" i="492"/>
  <c r="Y17" i="492"/>
  <c r="T17" i="492"/>
  <c r="Y15" i="492"/>
  <c r="T15" i="492"/>
  <c r="Y13" i="492"/>
  <c r="T13" i="492"/>
  <c r="Y11" i="492"/>
  <c r="T11" i="492"/>
  <c r="P148" i="492"/>
  <c r="Y49" i="492"/>
  <c r="T49" i="492"/>
  <c r="Y63" i="492"/>
  <c r="T63" i="492"/>
  <c r="Y75" i="492"/>
  <c r="T75" i="492"/>
  <c r="Y104" i="492"/>
  <c r="T104" i="492"/>
  <c r="Y117" i="492"/>
  <c r="T117" i="492"/>
  <c r="Y12" i="492"/>
  <c r="T12" i="492"/>
  <c r="T20" i="492"/>
  <c r="Y20" i="492"/>
  <c r="Y42" i="492"/>
  <c r="T42" i="492"/>
  <c r="Y58" i="492"/>
  <c r="T58" i="492"/>
  <c r="Y81" i="492"/>
  <c r="T81" i="492"/>
  <c r="Y89" i="492"/>
  <c r="T89" i="492"/>
  <c r="Y110" i="492"/>
  <c r="T110" i="492"/>
  <c r="Y118" i="492"/>
  <c r="T118" i="492"/>
  <c r="Y43" i="492"/>
  <c r="T43" i="492"/>
  <c r="Y51" i="492"/>
  <c r="T51" i="492"/>
  <c r="Y59" i="492"/>
  <c r="T59" i="492"/>
  <c r="Y100" i="492"/>
  <c r="T100" i="492"/>
  <c r="Y119" i="492"/>
  <c r="T119" i="492"/>
  <c r="Y133" i="492"/>
  <c r="T133" i="492"/>
  <c r="Y137" i="492"/>
  <c r="T137" i="492"/>
  <c r="Y141" i="492"/>
  <c r="T141" i="492"/>
  <c r="Y145" i="492"/>
  <c r="T145" i="492"/>
  <c r="Y44" i="492"/>
  <c r="T44" i="492"/>
  <c r="Y52" i="492"/>
  <c r="T52" i="492"/>
  <c r="Y106" i="492"/>
  <c r="T106" i="492"/>
  <c r="Y120" i="492"/>
  <c r="T120" i="492"/>
  <c r="Y128" i="492"/>
  <c r="T128" i="492"/>
  <c r="Y65" i="492"/>
  <c r="T65" i="492"/>
  <c r="Y129" i="492"/>
  <c r="T129" i="492"/>
  <c r="Y112" i="492"/>
  <c r="T112" i="492"/>
  <c r="Y53" i="492"/>
  <c r="T53" i="492"/>
  <c r="Y69" i="492"/>
  <c r="T69" i="492"/>
  <c r="Y96" i="492"/>
  <c r="T96" i="492"/>
  <c r="Y121" i="492"/>
  <c r="T121" i="492"/>
  <c r="Y6" i="492"/>
  <c r="T6" i="492"/>
  <c r="Y18" i="492"/>
  <c r="T18" i="492"/>
  <c r="Y46" i="492"/>
  <c r="T46" i="492"/>
  <c r="Y83" i="492"/>
  <c r="T83" i="492"/>
  <c r="Y102" i="492"/>
  <c r="T102" i="492"/>
  <c r="Y122" i="492"/>
  <c r="T122" i="492"/>
  <c r="Y47" i="492"/>
  <c r="T47" i="492"/>
  <c r="Y139" i="492"/>
  <c r="T139" i="492"/>
  <c r="Y45" i="492"/>
  <c r="T45" i="492"/>
  <c r="Y73" i="492"/>
  <c r="T73" i="492"/>
  <c r="Y10" i="492"/>
  <c r="T10" i="492"/>
  <c r="T14" i="492"/>
  <c r="Y14" i="492"/>
  <c r="Y54" i="492"/>
  <c r="T54" i="492"/>
  <c r="Y79" i="492"/>
  <c r="T79" i="492"/>
  <c r="Y87" i="492"/>
  <c r="T87" i="492"/>
  <c r="Y91" i="492"/>
  <c r="T91" i="492"/>
  <c r="Y114" i="492"/>
  <c r="T114" i="492"/>
  <c r="T130" i="492"/>
  <c r="Y130" i="492"/>
  <c r="Y55" i="492"/>
  <c r="T55" i="492"/>
  <c r="Y108" i="492"/>
  <c r="T108" i="492"/>
  <c r="Y115" i="492"/>
  <c r="T115" i="492"/>
  <c r="Y123" i="492"/>
  <c r="T123" i="492"/>
  <c r="Y131" i="492"/>
  <c r="T131" i="492"/>
  <c r="Y135" i="492"/>
  <c r="T135" i="492"/>
  <c r="Y143" i="492"/>
  <c r="T143" i="492"/>
  <c r="Y147" i="492"/>
  <c r="T147" i="492"/>
  <c r="Y48" i="492"/>
  <c r="T48" i="492"/>
  <c r="Y56" i="492"/>
  <c r="T56" i="492"/>
  <c r="Y98" i="492"/>
  <c r="T98" i="492"/>
  <c r="Y116" i="492"/>
  <c r="T116" i="492"/>
  <c r="Y124" i="492"/>
  <c r="T124" i="492"/>
  <c r="Y67" i="492"/>
  <c r="T67" i="492"/>
  <c r="Y125" i="492"/>
  <c r="T125" i="492"/>
  <c r="Y41" i="492"/>
  <c r="T41" i="492"/>
  <c r="Y57" i="492"/>
  <c r="T57" i="492"/>
  <c r="Y71" i="492"/>
  <c r="T71" i="492"/>
  <c r="T8" i="492"/>
  <c r="Y8" i="492"/>
  <c r="Y16" i="492"/>
  <c r="T16" i="492"/>
  <c r="Y50" i="492"/>
  <c r="T50" i="492"/>
  <c r="Y77" i="492"/>
  <c r="T77" i="492"/>
  <c r="Y85" i="492"/>
  <c r="T85" i="492"/>
  <c r="Y94" i="492"/>
  <c r="T94" i="492"/>
  <c r="Y126" i="492"/>
  <c r="T126" i="492"/>
  <c r="Y127" i="492"/>
  <c r="T127" i="492"/>
  <c r="T22" i="492"/>
  <c r="Q154" i="492"/>
  <c r="T28" i="492"/>
  <c r="T32" i="492"/>
  <c r="T38" i="492"/>
  <c r="T61" i="492"/>
  <c r="T95" i="492"/>
  <c r="T97" i="492"/>
  <c r="T99" i="492"/>
  <c r="T101" i="492"/>
  <c r="T103" i="492"/>
  <c r="T105" i="492"/>
  <c r="T107" i="492"/>
  <c r="T109" i="492"/>
  <c r="T111" i="492"/>
  <c r="T24" i="492"/>
  <c r="T34" i="492"/>
  <c r="Y36" i="492"/>
  <c r="T26" i="492"/>
  <c r="T30" i="492"/>
  <c r="Q5" i="492"/>
  <c r="O156" i="489"/>
  <c r="M156" i="489"/>
  <c r="W94" i="493" l="1"/>
  <c r="W114" i="493"/>
  <c r="W6" i="493"/>
  <c r="W40" i="493"/>
  <c r="W22" i="493"/>
  <c r="W61" i="493"/>
  <c r="W77" i="493"/>
  <c r="Z38" i="492"/>
  <c r="Z92" i="492"/>
  <c r="Z112" i="492"/>
  <c r="Z75" i="492"/>
  <c r="U61" i="492"/>
  <c r="U40" i="492"/>
  <c r="Z59" i="492"/>
  <c r="U6" i="492"/>
  <c r="U22" i="492"/>
  <c r="U77" i="492"/>
  <c r="U114" i="492"/>
  <c r="Z129" i="492"/>
  <c r="Q148" i="492"/>
  <c r="Y5" i="492"/>
  <c r="T5" i="492"/>
  <c r="T148" i="492" s="1"/>
  <c r="T149" i="492" s="1"/>
  <c r="U94" i="492"/>
  <c r="Q156" i="492"/>
  <c r="T154" i="492"/>
  <c r="T156" i="492" s="1"/>
  <c r="Z147" i="492"/>
  <c r="U130" i="492"/>
  <c r="P156" i="489"/>
  <c r="N156" i="489"/>
  <c r="L156" i="489"/>
  <c r="K156" i="489"/>
  <c r="J156" i="489"/>
  <c r="I156" i="489"/>
  <c r="Q155" i="489"/>
  <c r="R155" i="489" s="1"/>
  <c r="U155" i="489" s="1"/>
  <c r="Q154" i="489"/>
  <c r="R150" i="489"/>
  <c r="R149" i="489"/>
  <c r="P148" i="489"/>
  <c r="O148" i="489"/>
  <c r="N148" i="489"/>
  <c r="L148" i="489"/>
  <c r="K148" i="489"/>
  <c r="J148" i="489"/>
  <c r="I148" i="489"/>
  <c r="Q147" i="489"/>
  <c r="R147" i="489" s="1"/>
  <c r="Q146" i="489"/>
  <c r="R146" i="489" s="1"/>
  <c r="U146" i="489" s="1"/>
  <c r="Q145" i="489"/>
  <c r="R145" i="489" s="1"/>
  <c r="Z145" i="489" s="1"/>
  <c r="Q144" i="489"/>
  <c r="R144" i="489" s="1"/>
  <c r="Q143" i="489"/>
  <c r="R143" i="489" s="1"/>
  <c r="U143" i="489" s="1"/>
  <c r="Q142" i="489"/>
  <c r="R142" i="489" s="1"/>
  <c r="Z142" i="489" s="1"/>
  <c r="Q141" i="489"/>
  <c r="R141" i="489" s="1"/>
  <c r="Q140" i="489"/>
  <c r="R140" i="489" s="1"/>
  <c r="U140" i="489" s="1"/>
  <c r="Q139" i="489"/>
  <c r="R139" i="489" s="1"/>
  <c r="Z139" i="489" s="1"/>
  <c r="Q138" i="489"/>
  <c r="R138" i="489" s="1"/>
  <c r="Q137" i="489"/>
  <c r="R137" i="489" s="1"/>
  <c r="U137" i="489" s="1"/>
  <c r="Q136" i="489"/>
  <c r="R136" i="489" s="1"/>
  <c r="Z136" i="489" s="1"/>
  <c r="Q135" i="489"/>
  <c r="R135" i="489" s="1"/>
  <c r="Q134" i="489"/>
  <c r="R134" i="489" s="1"/>
  <c r="U134" i="489" s="1"/>
  <c r="Q133" i="489"/>
  <c r="R133" i="489" s="1"/>
  <c r="Z133" i="489" s="1"/>
  <c r="Q132" i="489"/>
  <c r="R132" i="489" s="1"/>
  <c r="Q131" i="489"/>
  <c r="R131" i="489" s="1"/>
  <c r="U131" i="489" s="1"/>
  <c r="Q130" i="489"/>
  <c r="R130" i="489" s="1"/>
  <c r="U130" i="489" s="1"/>
  <c r="Q129" i="489"/>
  <c r="R129" i="489" s="1"/>
  <c r="Q128" i="489"/>
  <c r="R128" i="489" s="1"/>
  <c r="Z128" i="489" s="1"/>
  <c r="Q127" i="489"/>
  <c r="R127" i="489" s="1"/>
  <c r="Q126" i="489"/>
  <c r="R126" i="489" s="1"/>
  <c r="Q125" i="489"/>
  <c r="R125" i="489" s="1"/>
  <c r="Q124" i="489"/>
  <c r="R124" i="489" s="1"/>
  <c r="Q123" i="489"/>
  <c r="R123" i="489" s="1"/>
  <c r="Q122" i="489"/>
  <c r="R122" i="489" s="1"/>
  <c r="Q121" i="489"/>
  <c r="R121" i="489" s="1"/>
  <c r="Q120" i="489"/>
  <c r="R120" i="489" s="1"/>
  <c r="Q119" i="489"/>
  <c r="R119" i="489" s="1"/>
  <c r="Z119" i="489" s="1"/>
  <c r="Q118" i="489"/>
  <c r="R118" i="489" s="1"/>
  <c r="Q117" i="489"/>
  <c r="R117" i="489" s="1"/>
  <c r="Z117" i="489" s="1"/>
  <c r="Q116" i="489"/>
  <c r="R116" i="489" s="1"/>
  <c r="Q115" i="489"/>
  <c r="R115" i="489" s="1"/>
  <c r="Q114" i="489"/>
  <c r="R114" i="489" s="1"/>
  <c r="U114" i="489" s="1"/>
  <c r="Q112" i="489"/>
  <c r="R112" i="489" s="1"/>
  <c r="Q111" i="489"/>
  <c r="R111" i="489" s="1"/>
  <c r="Z111" i="489" s="1"/>
  <c r="Q110" i="489"/>
  <c r="R110" i="489" s="1"/>
  <c r="Q109" i="489"/>
  <c r="R109" i="489" s="1"/>
  <c r="Z109" i="489" s="1"/>
  <c r="Q108" i="489"/>
  <c r="R108" i="489" s="1"/>
  <c r="Q107" i="489"/>
  <c r="R107" i="489" s="1"/>
  <c r="Q106" i="489"/>
  <c r="R106" i="489" s="1"/>
  <c r="Z106" i="489" s="1"/>
  <c r="Q105" i="489"/>
  <c r="R105" i="489" s="1"/>
  <c r="Z105" i="489" s="1"/>
  <c r="Q104" i="489"/>
  <c r="R104" i="489" s="1"/>
  <c r="Q103" i="489"/>
  <c r="R103" i="489" s="1"/>
  <c r="U103" i="489" s="1"/>
  <c r="Q102" i="489"/>
  <c r="R102" i="489" s="1"/>
  <c r="U102" i="489" s="1"/>
  <c r="Q101" i="489"/>
  <c r="R101" i="489" s="1"/>
  <c r="Q100" i="489"/>
  <c r="R100" i="489" s="1"/>
  <c r="U100" i="489" s="1"/>
  <c r="Q99" i="489"/>
  <c r="R99" i="489" s="1"/>
  <c r="Z99" i="489" s="1"/>
  <c r="Q98" i="489"/>
  <c r="R98" i="489" s="1"/>
  <c r="Q97" i="489"/>
  <c r="R97" i="489" s="1"/>
  <c r="U97" i="489" s="1"/>
  <c r="Q96" i="489"/>
  <c r="R96" i="489" s="1"/>
  <c r="Z96" i="489" s="1"/>
  <c r="Q95" i="489"/>
  <c r="R95" i="489" s="1"/>
  <c r="Q94" i="489"/>
  <c r="R94" i="489" s="1"/>
  <c r="Q92" i="489"/>
  <c r="R92" i="489" s="1"/>
  <c r="Q91" i="489"/>
  <c r="R91" i="489" s="1"/>
  <c r="Q90" i="489"/>
  <c r="R90" i="489" s="1"/>
  <c r="Q89" i="489"/>
  <c r="R89" i="489" s="1"/>
  <c r="Q88" i="489"/>
  <c r="R88" i="489" s="1"/>
  <c r="Q87" i="489"/>
  <c r="R87" i="489" s="1"/>
  <c r="Q86" i="489"/>
  <c r="R86" i="489" s="1"/>
  <c r="Q85" i="489"/>
  <c r="R85" i="489" s="1"/>
  <c r="Q84" i="489"/>
  <c r="R84" i="489" s="1"/>
  <c r="Q83" i="489"/>
  <c r="R83" i="489" s="1"/>
  <c r="Q82" i="489"/>
  <c r="R82" i="489" s="1"/>
  <c r="Q81" i="489"/>
  <c r="R81" i="489" s="1"/>
  <c r="Q80" i="489"/>
  <c r="R80" i="489" s="1"/>
  <c r="Q79" i="489"/>
  <c r="R79" i="489" s="1"/>
  <c r="Z79" i="489" s="1"/>
  <c r="Q78" i="489"/>
  <c r="R78" i="489" s="1"/>
  <c r="Q77" i="489"/>
  <c r="R77" i="489" s="1"/>
  <c r="Z77" i="489" s="1"/>
  <c r="Q75" i="489"/>
  <c r="R75" i="489" s="1"/>
  <c r="Q74" i="489"/>
  <c r="R74" i="489" s="1"/>
  <c r="Q73" i="489"/>
  <c r="R73" i="489" s="1"/>
  <c r="Z73" i="489" s="1"/>
  <c r="Q72" i="489"/>
  <c r="R72" i="489" s="1"/>
  <c r="Q71" i="489"/>
  <c r="R71" i="489" s="1"/>
  <c r="Q70" i="489"/>
  <c r="R70" i="489" s="1"/>
  <c r="Q69" i="489"/>
  <c r="R69" i="489" s="1"/>
  <c r="Q68" i="489"/>
  <c r="R68" i="489" s="1"/>
  <c r="U68" i="489" s="1"/>
  <c r="Q67" i="489"/>
  <c r="R67" i="489" s="1"/>
  <c r="Z67" i="489" s="1"/>
  <c r="Q66" i="489"/>
  <c r="R66" i="489" s="1"/>
  <c r="Q65" i="489"/>
  <c r="R65" i="489" s="1"/>
  <c r="U65" i="489" s="1"/>
  <c r="Q64" i="489"/>
  <c r="R64" i="489" s="1"/>
  <c r="U64" i="489" s="1"/>
  <c r="Q63" i="489"/>
  <c r="R63" i="489" s="1"/>
  <c r="Q62" i="489"/>
  <c r="R62" i="489" s="1"/>
  <c r="U62" i="489" s="1"/>
  <c r="Q61" i="489"/>
  <c r="R61" i="489" s="1"/>
  <c r="U61" i="489" s="1"/>
  <c r="Q59" i="489"/>
  <c r="R59" i="489" s="1"/>
  <c r="Q58" i="489"/>
  <c r="R58" i="489" s="1"/>
  <c r="Q57" i="489"/>
  <c r="R57" i="489" s="1"/>
  <c r="Q56" i="489"/>
  <c r="R56" i="489" s="1"/>
  <c r="Q55" i="489"/>
  <c r="R55" i="489" s="1"/>
  <c r="Z55" i="489" s="1"/>
  <c r="Q54" i="489"/>
  <c r="R54" i="489" s="1"/>
  <c r="Q53" i="489"/>
  <c r="R53" i="489" s="1"/>
  <c r="Z53" i="489" s="1"/>
  <c r="Q52" i="489"/>
  <c r="R52" i="489" s="1"/>
  <c r="Q51" i="489"/>
  <c r="R51" i="489" s="1"/>
  <c r="Q50" i="489"/>
  <c r="R50" i="489" s="1"/>
  <c r="U50" i="489" s="1"/>
  <c r="Q49" i="489"/>
  <c r="R49" i="489" s="1"/>
  <c r="Q48" i="489"/>
  <c r="R48" i="489" s="1"/>
  <c r="Q47" i="489"/>
  <c r="R47" i="489" s="1"/>
  <c r="Z47" i="489" s="1"/>
  <c r="Q46" i="489"/>
  <c r="R46" i="489" s="1"/>
  <c r="Z46" i="489" s="1"/>
  <c r="Q45" i="489"/>
  <c r="R45" i="489" s="1"/>
  <c r="Q44" i="489"/>
  <c r="R44" i="489" s="1"/>
  <c r="Q43" i="489"/>
  <c r="R43" i="489" s="1"/>
  <c r="Q42" i="489"/>
  <c r="R42" i="489" s="1"/>
  <c r="Q41" i="489"/>
  <c r="R41" i="489" s="1"/>
  <c r="Q40" i="489"/>
  <c r="R40" i="489" s="1"/>
  <c r="Q38" i="489"/>
  <c r="R38" i="489" s="1"/>
  <c r="Z38" i="489" s="1"/>
  <c r="Q37" i="489"/>
  <c r="R37" i="489" s="1"/>
  <c r="Q36" i="489"/>
  <c r="R36" i="489" s="1"/>
  <c r="U36" i="489" s="1"/>
  <c r="Q35" i="489"/>
  <c r="R35" i="489" s="1"/>
  <c r="U35" i="489" s="1"/>
  <c r="Q34" i="489"/>
  <c r="R34" i="489" s="1"/>
  <c r="Q33" i="489"/>
  <c r="R33" i="489" s="1"/>
  <c r="Q32" i="489"/>
  <c r="R32" i="489" s="1"/>
  <c r="Z32" i="489" s="1"/>
  <c r="Q31" i="489"/>
  <c r="R31" i="489" s="1"/>
  <c r="Q30" i="489"/>
  <c r="R30" i="489" s="1"/>
  <c r="U30" i="489" s="1"/>
  <c r="Q29" i="489"/>
  <c r="R29" i="489" s="1"/>
  <c r="U29" i="489" s="1"/>
  <c r="Q28" i="489"/>
  <c r="R28" i="489" s="1"/>
  <c r="Q27" i="489"/>
  <c r="R27" i="489" s="1"/>
  <c r="U27" i="489" s="1"/>
  <c r="Q26" i="489"/>
  <c r="R26" i="489" s="1"/>
  <c r="Z26" i="489" s="1"/>
  <c r="Q25" i="489"/>
  <c r="R25" i="489" s="1"/>
  <c r="Q24" i="489"/>
  <c r="R24" i="489" s="1"/>
  <c r="U24" i="489" s="1"/>
  <c r="Q23" i="489"/>
  <c r="R23" i="489" s="1"/>
  <c r="U23" i="489" s="1"/>
  <c r="Q22" i="489"/>
  <c r="R22" i="489" s="1"/>
  <c r="Z22" i="489" s="1"/>
  <c r="Q20" i="489"/>
  <c r="R20" i="489" s="1"/>
  <c r="Q19" i="489"/>
  <c r="R19" i="489" s="1"/>
  <c r="Q18" i="489"/>
  <c r="R18" i="489" s="1"/>
  <c r="Z18" i="489" s="1"/>
  <c r="Q17" i="489"/>
  <c r="R17" i="489" s="1"/>
  <c r="Q16" i="489"/>
  <c r="R16" i="489" s="1"/>
  <c r="Q15" i="489"/>
  <c r="R15" i="489" s="1"/>
  <c r="Z15" i="489" s="1"/>
  <c r="Q14" i="489"/>
  <c r="R14" i="489" s="1"/>
  <c r="Q13" i="489"/>
  <c r="R13" i="489" s="1"/>
  <c r="Q12" i="489"/>
  <c r="R12" i="489" s="1"/>
  <c r="Z12" i="489" s="1"/>
  <c r="Q11" i="489"/>
  <c r="R11" i="489" s="1"/>
  <c r="Q10" i="489"/>
  <c r="R10" i="489" s="1"/>
  <c r="Q9" i="489"/>
  <c r="R9" i="489" s="1"/>
  <c r="Z9" i="489" s="1"/>
  <c r="Q8" i="489"/>
  <c r="R8" i="489" s="1"/>
  <c r="Q7" i="489"/>
  <c r="R7" i="489" s="1"/>
  <c r="Q6" i="489"/>
  <c r="R6" i="489" s="1"/>
  <c r="Z6" i="489" s="1"/>
  <c r="Q5" i="489"/>
  <c r="R5" i="489" s="1"/>
  <c r="W148" i="493" l="1"/>
  <c r="Z27" i="489"/>
  <c r="U148" i="492"/>
  <c r="Z20" i="492"/>
  <c r="Y148" i="492"/>
  <c r="Z143" i="489"/>
  <c r="Z134" i="489"/>
  <c r="Z59" i="489"/>
  <c r="U59" i="489"/>
  <c r="Z108" i="489"/>
  <c r="U108" i="489"/>
  <c r="Z81" i="489"/>
  <c r="U81" i="489"/>
  <c r="U126" i="489"/>
  <c r="Z126" i="489"/>
  <c r="Z82" i="489"/>
  <c r="U82" i="489"/>
  <c r="Z70" i="489"/>
  <c r="U70" i="489"/>
  <c r="U120" i="489"/>
  <c r="Z120" i="489"/>
  <c r="Z40" i="489"/>
  <c r="U40" i="489"/>
  <c r="Z88" i="489"/>
  <c r="U88" i="489"/>
  <c r="Z41" i="489"/>
  <c r="U41" i="489"/>
  <c r="Z56" i="489"/>
  <c r="U56" i="489"/>
  <c r="Z44" i="489"/>
  <c r="U44" i="489"/>
  <c r="Z5" i="489"/>
  <c r="U5" i="489"/>
  <c r="Z33" i="489"/>
  <c r="U33" i="489"/>
  <c r="Z71" i="489"/>
  <c r="U71" i="489"/>
  <c r="Z90" i="489"/>
  <c r="U90" i="489"/>
  <c r="U123" i="489"/>
  <c r="Z123" i="489"/>
  <c r="Z74" i="489"/>
  <c r="U74" i="489"/>
  <c r="U85" i="489"/>
  <c r="Z85" i="489"/>
  <c r="Z91" i="489"/>
  <c r="U91" i="489"/>
  <c r="Z112" i="489"/>
  <c r="U112" i="489"/>
  <c r="U129" i="489"/>
  <c r="Z129" i="489"/>
  <c r="U47" i="489"/>
  <c r="U53" i="489"/>
  <c r="U109" i="489"/>
  <c r="Z30" i="489"/>
  <c r="Z50" i="489"/>
  <c r="Z102" i="489"/>
  <c r="Z137" i="489"/>
  <c r="U12" i="489"/>
  <c r="Z29" i="489"/>
  <c r="Z68" i="489"/>
  <c r="U79" i="489"/>
  <c r="U106" i="489"/>
  <c r="U117" i="489"/>
  <c r="Z131" i="489"/>
  <c r="Q156" i="489"/>
  <c r="Z140" i="489"/>
  <c r="U9" i="489"/>
  <c r="U15" i="489"/>
  <c r="U18" i="489"/>
  <c r="Z61" i="489"/>
  <c r="Z97" i="489"/>
  <c r="Z114" i="489"/>
  <c r="Z146" i="489"/>
  <c r="R154" i="489"/>
  <c r="Z11" i="489"/>
  <c r="U11" i="489"/>
  <c r="Z43" i="489"/>
  <c r="U43" i="489"/>
  <c r="Z84" i="489"/>
  <c r="U84" i="489"/>
  <c r="Z87" i="489"/>
  <c r="U87" i="489"/>
  <c r="Z110" i="489"/>
  <c r="U110" i="489"/>
  <c r="Z49" i="489"/>
  <c r="U49" i="489"/>
  <c r="Z52" i="489"/>
  <c r="U52" i="489"/>
  <c r="Z75" i="489"/>
  <c r="U75" i="489"/>
  <c r="Z34" i="489"/>
  <c r="U34" i="489"/>
  <c r="Z58" i="489"/>
  <c r="U58" i="489"/>
  <c r="Z69" i="489"/>
  <c r="U69" i="489"/>
  <c r="U94" i="489"/>
  <c r="Z94" i="489"/>
  <c r="Z101" i="489"/>
  <c r="U101" i="489"/>
  <c r="Z98" i="489"/>
  <c r="U98" i="489"/>
  <c r="Z107" i="489"/>
  <c r="U107" i="489"/>
  <c r="Z14" i="489"/>
  <c r="U14" i="489"/>
  <c r="Z28" i="489"/>
  <c r="U28" i="489"/>
  <c r="Z116" i="489"/>
  <c r="U116" i="489"/>
  <c r="Z8" i="489"/>
  <c r="U8" i="489"/>
  <c r="Z17" i="489"/>
  <c r="U17" i="489"/>
  <c r="Z20" i="489"/>
  <c r="U20" i="489"/>
  <c r="Z63" i="489"/>
  <c r="U63" i="489"/>
  <c r="Z78" i="489"/>
  <c r="U78" i="489"/>
  <c r="Z122" i="489"/>
  <c r="U122" i="489"/>
  <c r="Z125" i="489"/>
  <c r="U125" i="489"/>
  <c r="Z31" i="489"/>
  <c r="U31" i="489"/>
  <c r="Z37" i="489"/>
  <c r="U37" i="489"/>
  <c r="U46" i="489"/>
  <c r="U55" i="489"/>
  <c r="Z138" i="489"/>
  <c r="U138" i="489"/>
  <c r="Z23" i="489"/>
  <c r="Z35" i="489"/>
  <c r="Z42" i="489"/>
  <c r="U42" i="489"/>
  <c r="Z51" i="489"/>
  <c r="U51" i="489"/>
  <c r="Z62" i="489"/>
  <c r="Z64" i="489"/>
  <c r="U96" i="489"/>
  <c r="U105" i="489"/>
  <c r="Z115" i="489"/>
  <c r="U115" i="489"/>
  <c r="Z124" i="489"/>
  <c r="U124" i="489"/>
  <c r="Z66" i="489"/>
  <c r="U66" i="489"/>
  <c r="Z7" i="489"/>
  <c r="U7" i="489"/>
  <c r="Z86" i="489"/>
  <c r="U86" i="489"/>
  <c r="Z141" i="489"/>
  <c r="U141" i="489"/>
  <c r="Z10" i="489"/>
  <c r="U10" i="489"/>
  <c r="U32" i="489"/>
  <c r="U38" i="489"/>
  <c r="U67" i="489"/>
  <c r="U73" i="489"/>
  <c r="Z80" i="489"/>
  <c r="U80" i="489"/>
  <c r="Z89" i="489"/>
  <c r="U89" i="489"/>
  <c r="Z103" i="489"/>
  <c r="Q148" i="489"/>
  <c r="Z25" i="489"/>
  <c r="U25" i="489"/>
  <c r="Z121" i="489"/>
  <c r="U121" i="489"/>
  <c r="Z16" i="489"/>
  <c r="U16" i="489"/>
  <c r="Z100" i="489"/>
  <c r="U119" i="489"/>
  <c r="U128" i="489"/>
  <c r="Z135" i="489"/>
  <c r="U135" i="489"/>
  <c r="Z144" i="489"/>
  <c r="U144" i="489"/>
  <c r="U22" i="489"/>
  <c r="U26" i="489"/>
  <c r="U6" i="489"/>
  <c r="R148" i="489"/>
  <c r="Z24" i="489"/>
  <c r="Z36" i="489"/>
  <c r="Z45" i="489"/>
  <c r="U45" i="489"/>
  <c r="Z54" i="489"/>
  <c r="U54" i="489"/>
  <c r="Z65" i="489"/>
  <c r="U99" i="489"/>
  <c r="U111" i="489"/>
  <c r="Z118" i="489"/>
  <c r="U118" i="489"/>
  <c r="Z127" i="489"/>
  <c r="U127" i="489"/>
  <c r="Z130" i="489"/>
  <c r="U133" i="489"/>
  <c r="U136" i="489"/>
  <c r="U139" i="489"/>
  <c r="U142" i="489"/>
  <c r="U145" i="489"/>
  <c r="Z48" i="489"/>
  <c r="U48" i="489"/>
  <c r="Z57" i="489"/>
  <c r="U57" i="489"/>
  <c r="Z72" i="489"/>
  <c r="U72" i="489"/>
  <c r="U77" i="489"/>
  <c r="Z132" i="489"/>
  <c r="U132" i="489"/>
  <c r="Z147" i="489"/>
  <c r="U147" i="489"/>
  <c r="Z19" i="489"/>
  <c r="U19" i="489"/>
  <c r="Z13" i="489"/>
  <c r="U13" i="489"/>
  <c r="Z83" i="489"/>
  <c r="U83" i="489"/>
  <c r="Z92" i="489"/>
  <c r="U92" i="489"/>
  <c r="Z95" i="489"/>
  <c r="U95" i="489"/>
  <c r="Z104" i="489"/>
  <c r="U104" i="489"/>
  <c r="N148" i="488"/>
  <c r="O156" i="488"/>
  <c r="M156" i="488"/>
  <c r="L156" i="488"/>
  <c r="K156" i="488"/>
  <c r="J156" i="488"/>
  <c r="I156" i="488"/>
  <c r="P155" i="488"/>
  <c r="Q155" i="488" s="1"/>
  <c r="T155" i="488" s="1"/>
  <c r="P154" i="488"/>
  <c r="Q150" i="488"/>
  <c r="Q149" i="488"/>
  <c r="O148" i="488"/>
  <c r="M148" i="488"/>
  <c r="L148" i="488"/>
  <c r="K148" i="488"/>
  <c r="J148" i="488"/>
  <c r="I148" i="488"/>
  <c r="P147" i="488"/>
  <c r="Q147" i="488" s="1"/>
  <c r="P146" i="488"/>
  <c r="Q146" i="488" s="1"/>
  <c r="P145" i="488"/>
  <c r="Q145" i="488" s="1"/>
  <c r="P144" i="488"/>
  <c r="Q144" i="488" s="1"/>
  <c r="P143" i="488"/>
  <c r="Q143" i="488" s="1"/>
  <c r="P142" i="488"/>
  <c r="Q142" i="488" s="1"/>
  <c r="P141" i="488"/>
  <c r="Q141" i="488" s="1"/>
  <c r="P140" i="488"/>
  <c r="Q140" i="488" s="1"/>
  <c r="P139" i="488"/>
  <c r="Q139" i="488" s="1"/>
  <c r="P138" i="488"/>
  <c r="Q138" i="488" s="1"/>
  <c r="P137" i="488"/>
  <c r="Q137" i="488" s="1"/>
  <c r="P136" i="488"/>
  <c r="Q136" i="488" s="1"/>
  <c r="P135" i="488"/>
  <c r="Q135" i="488" s="1"/>
  <c r="P134" i="488"/>
  <c r="Q134" i="488" s="1"/>
  <c r="P133" i="488"/>
  <c r="Q133" i="488" s="1"/>
  <c r="P132" i="488"/>
  <c r="Q132" i="488" s="1"/>
  <c r="P131" i="488"/>
  <c r="Q131" i="488" s="1"/>
  <c r="P130" i="488"/>
  <c r="Q130" i="488" s="1"/>
  <c r="P129" i="488"/>
  <c r="Q129" i="488" s="1"/>
  <c r="P128" i="488"/>
  <c r="Q128" i="488" s="1"/>
  <c r="P127" i="488"/>
  <c r="Q127" i="488" s="1"/>
  <c r="P126" i="488"/>
  <c r="Q126" i="488" s="1"/>
  <c r="P125" i="488"/>
  <c r="Q125" i="488" s="1"/>
  <c r="P124" i="488"/>
  <c r="Q124" i="488" s="1"/>
  <c r="P123" i="488"/>
  <c r="Q123" i="488" s="1"/>
  <c r="P122" i="488"/>
  <c r="Q122" i="488" s="1"/>
  <c r="P121" i="488"/>
  <c r="Q121" i="488" s="1"/>
  <c r="P120" i="488"/>
  <c r="Q120" i="488" s="1"/>
  <c r="P119" i="488"/>
  <c r="Q119" i="488" s="1"/>
  <c r="P118" i="488"/>
  <c r="Q118" i="488" s="1"/>
  <c r="P117" i="488"/>
  <c r="Q117" i="488" s="1"/>
  <c r="P116" i="488"/>
  <c r="Q116" i="488" s="1"/>
  <c r="P115" i="488"/>
  <c r="Q115" i="488" s="1"/>
  <c r="P114" i="488"/>
  <c r="Q114" i="488" s="1"/>
  <c r="P112" i="488"/>
  <c r="Q112" i="488" s="1"/>
  <c r="P111" i="488"/>
  <c r="Q111" i="488" s="1"/>
  <c r="Y111" i="488" s="1"/>
  <c r="P110" i="488"/>
  <c r="Q110" i="488" s="1"/>
  <c r="P109" i="488"/>
  <c r="Q109" i="488" s="1"/>
  <c r="Y109" i="488" s="1"/>
  <c r="P108" i="488"/>
  <c r="Q108" i="488" s="1"/>
  <c r="P107" i="488"/>
  <c r="Q107" i="488" s="1"/>
  <c r="P106" i="488"/>
  <c r="Q106" i="488" s="1"/>
  <c r="P105" i="488"/>
  <c r="Q105" i="488" s="1"/>
  <c r="P104" i="488"/>
  <c r="Q104" i="488" s="1"/>
  <c r="P103" i="488"/>
  <c r="Q103" i="488" s="1"/>
  <c r="P102" i="488"/>
  <c r="Q102" i="488" s="1"/>
  <c r="P101" i="488"/>
  <c r="Q101" i="488" s="1"/>
  <c r="P100" i="488"/>
  <c r="Q100" i="488" s="1"/>
  <c r="P99" i="488"/>
  <c r="Q99" i="488" s="1"/>
  <c r="P98" i="488"/>
  <c r="Q98" i="488" s="1"/>
  <c r="P97" i="488"/>
  <c r="Q97" i="488" s="1"/>
  <c r="P96" i="488"/>
  <c r="Q96" i="488" s="1"/>
  <c r="P95" i="488"/>
  <c r="Q95" i="488" s="1"/>
  <c r="Y95" i="488" s="1"/>
  <c r="P94" i="488"/>
  <c r="Q94" i="488" s="1"/>
  <c r="P92" i="488"/>
  <c r="Q92" i="488" s="1"/>
  <c r="Y92" i="488" s="1"/>
  <c r="P91" i="488"/>
  <c r="Q91" i="488" s="1"/>
  <c r="Y91" i="488" s="1"/>
  <c r="P90" i="488"/>
  <c r="Q90" i="488" s="1"/>
  <c r="Y90" i="488" s="1"/>
  <c r="P89" i="488"/>
  <c r="Q89" i="488" s="1"/>
  <c r="Y89" i="488" s="1"/>
  <c r="P88" i="488"/>
  <c r="Q88" i="488" s="1"/>
  <c r="Y88" i="488" s="1"/>
  <c r="P87" i="488"/>
  <c r="Q87" i="488" s="1"/>
  <c r="Y87" i="488" s="1"/>
  <c r="P86" i="488"/>
  <c r="Q86" i="488" s="1"/>
  <c r="Y86" i="488" s="1"/>
  <c r="P85" i="488"/>
  <c r="Q85" i="488" s="1"/>
  <c r="Y85" i="488" s="1"/>
  <c r="P84" i="488"/>
  <c r="Q84" i="488" s="1"/>
  <c r="Y84" i="488" s="1"/>
  <c r="P83" i="488"/>
  <c r="Q83" i="488" s="1"/>
  <c r="Y83" i="488" s="1"/>
  <c r="P82" i="488"/>
  <c r="Q82" i="488" s="1"/>
  <c r="Y82" i="488" s="1"/>
  <c r="P81" i="488"/>
  <c r="Q81" i="488" s="1"/>
  <c r="Y81" i="488" s="1"/>
  <c r="P80" i="488"/>
  <c r="Q80" i="488" s="1"/>
  <c r="Y80" i="488" s="1"/>
  <c r="P79" i="488"/>
  <c r="Q79" i="488" s="1"/>
  <c r="Y79" i="488" s="1"/>
  <c r="P78" i="488"/>
  <c r="Q78" i="488" s="1"/>
  <c r="Y78" i="488" s="1"/>
  <c r="P77" i="488"/>
  <c r="Q77" i="488" s="1"/>
  <c r="P75" i="488"/>
  <c r="Q75" i="488" s="1"/>
  <c r="P74" i="488"/>
  <c r="Q74" i="488" s="1"/>
  <c r="P73" i="488"/>
  <c r="Q73" i="488" s="1"/>
  <c r="P72" i="488"/>
  <c r="Q72" i="488" s="1"/>
  <c r="P71" i="488"/>
  <c r="Q71" i="488" s="1"/>
  <c r="P70" i="488"/>
  <c r="Q70" i="488" s="1"/>
  <c r="P69" i="488"/>
  <c r="Q69" i="488" s="1"/>
  <c r="P68" i="488"/>
  <c r="Q68" i="488" s="1"/>
  <c r="P67" i="488"/>
  <c r="Q67" i="488" s="1"/>
  <c r="P66" i="488"/>
  <c r="Q66" i="488" s="1"/>
  <c r="P65" i="488"/>
  <c r="Q65" i="488" s="1"/>
  <c r="P64" i="488"/>
  <c r="Q64" i="488" s="1"/>
  <c r="P63" i="488"/>
  <c r="Q63" i="488" s="1"/>
  <c r="P62" i="488"/>
  <c r="Q62" i="488" s="1"/>
  <c r="P61" i="488"/>
  <c r="Q61" i="488" s="1"/>
  <c r="Y61" i="488" s="1"/>
  <c r="P59" i="488"/>
  <c r="Q59" i="488" s="1"/>
  <c r="P58" i="488"/>
  <c r="Q58" i="488" s="1"/>
  <c r="P57" i="488"/>
  <c r="Q57" i="488" s="1"/>
  <c r="P56" i="488"/>
  <c r="Q56" i="488" s="1"/>
  <c r="P55" i="488"/>
  <c r="Q55" i="488" s="1"/>
  <c r="P54" i="488"/>
  <c r="Q54" i="488" s="1"/>
  <c r="P53" i="488"/>
  <c r="Q53" i="488" s="1"/>
  <c r="P52" i="488"/>
  <c r="Q52" i="488" s="1"/>
  <c r="P51" i="488"/>
  <c r="Q51" i="488" s="1"/>
  <c r="P50" i="488"/>
  <c r="Q50" i="488" s="1"/>
  <c r="P49" i="488"/>
  <c r="Q49" i="488" s="1"/>
  <c r="P48" i="488"/>
  <c r="Q48" i="488" s="1"/>
  <c r="P47" i="488"/>
  <c r="Q47" i="488" s="1"/>
  <c r="P46" i="488"/>
  <c r="Q46" i="488" s="1"/>
  <c r="P45" i="488"/>
  <c r="Q45" i="488" s="1"/>
  <c r="P44" i="488"/>
  <c r="Q44" i="488" s="1"/>
  <c r="P43" i="488"/>
  <c r="Q43" i="488" s="1"/>
  <c r="P42" i="488"/>
  <c r="Q42" i="488" s="1"/>
  <c r="P41" i="488"/>
  <c r="Q41" i="488" s="1"/>
  <c r="P40" i="488"/>
  <c r="Q40" i="488" s="1"/>
  <c r="T40" i="488" s="1"/>
  <c r="P38" i="488"/>
  <c r="Q38" i="488" s="1"/>
  <c r="P37" i="488"/>
  <c r="Q37" i="488" s="1"/>
  <c r="P36" i="488"/>
  <c r="Q36" i="488" s="1"/>
  <c r="P35" i="488"/>
  <c r="Q35" i="488" s="1"/>
  <c r="P34" i="488"/>
  <c r="Q34" i="488" s="1"/>
  <c r="P33" i="488"/>
  <c r="Q33" i="488" s="1"/>
  <c r="P32" i="488"/>
  <c r="Q32" i="488" s="1"/>
  <c r="Y32" i="488" s="1"/>
  <c r="P31" i="488"/>
  <c r="Q31" i="488" s="1"/>
  <c r="P30" i="488"/>
  <c r="Q30" i="488" s="1"/>
  <c r="P29" i="488"/>
  <c r="Q29" i="488" s="1"/>
  <c r="P28" i="488"/>
  <c r="Q28" i="488" s="1"/>
  <c r="P27" i="488"/>
  <c r="Q27" i="488" s="1"/>
  <c r="P26" i="488"/>
  <c r="Q26" i="488" s="1"/>
  <c r="P25" i="488"/>
  <c r="Q25" i="488" s="1"/>
  <c r="P24" i="488"/>
  <c r="Q24" i="488" s="1"/>
  <c r="Y24" i="488" s="1"/>
  <c r="P23" i="488"/>
  <c r="Q23" i="488" s="1"/>
  <c r="P22" i="488"/>
  <c r="Q22" i="488" s="1"/>
  <c r="P20" i="488"/>
  <c r="Q20" i="488" s="1"/>
  <c r="Y20" i="488" s="1"/>
  <c r="P19" i="488"/>
  <c r="Q19" i="488" s="1"/>
  <c r="Y19" i="488" s="1"/>
  <c r="P18" i="488"/>
  <c r="Q18" i="488" s="1"/>
  <c r="Y18" i="488" s="1"/>
  <c r="P17" i="488"/>
  <c r="Q17" i="488" s="1"/>
  <c r="T17" i="488" s="1"/>
  <c r="P16" i="488"/>
  <c r="Q16" i="488" s="1"/>
  <c r="Y16" i="488" s="1"/>
  <c r="P15" i="488"/>
  <c r="Q15" i="488" s="1"/>
  <c r="Y15" i="488" s="1"/>
  <c r="P14" i="488"/>
  <c r="Q14" i="488" s="1"/>
  <c r="Y14" i="488" s="1"/>
  <c r="P13" i="488"/>
  <c r="Q13" i="488" s="1"/>
  <c r="Y13" i="488" s="1"/>
  <c r="P12" i="488"/>
  <c r="Q12" i="488" s="1"/>
  <c r="Y12" i="488" s="1"/>
  <c r="P11" i="488"/>
  <c r="Q11" i="488" s="1"/>
  <c r="T11" i="488" s="1"/>
  <c r="P10" i="488"/>
  <c r="Q10" i="488" s="1"/>
  <c r="Y10" i="488" s="1"/>
  <c r="P9" i="488"/>
  <c r="Q9" i="488" s="1"/>
  <c r="Y9" i="488" s="1"/>
  <c r="P8" i="488"/>
  <c r="Q8" i="488" s="1"/>
  <c r="Y8" i="488" s="1"/>
  <c r="P7" i="488"/>
  <c r="Q7" i="488" s="1"/>
  <c r="Y7" i="488" s="1"/>
  <c r="P6" i="488"/>
  <c r="Q6" i="488" s="1"/>
  <c r="P5" i="488"/>
  <c r="P156" i="488" l="1"/>
  <c r="V40" i="492"/>
  <c r="V6" i="492"/>
  <c r="V61" i="492"/>
  <c r="V22" i="492"/>
  <c r="V77" i="492"/>
  <c r="V94" i="492"/>
  <c r="V114" i="492"/>
  <c r="V130" i="492"/>
  <c r="AA38" i="489"/>
  <c r="V61" i="489"/>
  <c r="AA129" i="489"/>
  <c r="AA92" i="489"/>
  <c r="AA59" i="489"/>
  <c r="Z148" i="489"/>
  <c r="V130" i="489"/>
  <c r="V6" i="489"/>
  <c r="AA75" i="489"/>
  <c r="V114" i="489"/>
  <c r="R156" i="489"/>
  <c r="U154" i="489"/>
  <c r="U156" i="489" s="1"/>
  <c r="V40" i="489"/>
  <c r="AA112" i="489"/>
  <c r="V94" i="489"/>
  <c r="V22" i="489"/>
  <c r="AA20" i="489"/>
  <c r="V77" i="489"/>
  <c r="AA147" i="489"/>
  <c r="U148" i="489"/>
  <c r="U149" i="489" s="1"/>
  <c r="T61" i="488"/>
  <c r="Y101" i="488"/>
  <c r="T101" i="488"/>
  <c r="Y105" i="488"/>
  <c r="T105" i="488"/>
  <c r="Y34" i="488"/>
  <c r="T34" i="488"/>
  <c r="T114" i="488"/>
  <c r="Y114" i="488"/>
  <c r="Y30" i="488"/>
  <c r="T30" i="488"/>
  <c r="Y26" i="488"/>
  <c r="T26" i="488"/>
  <c r="Y99" i="488"/>
  <c r="T99" i="488"/>
  <c r="Y28" i="488"/>
  <c r="T28" i="488"/>
  <c r="Y107" i="488"/>
  <c r="T107" i="488"/>
  <c r="Y36" i="488"/>
  <c r="T36" i="488"/>
  <c r="T38" i="488"/>
  <c r="Y38" i="488"/>
  <c r="Y97" i="488"/>
  <c r="T97" i="488"/>
  <c r="Y103" i="488"/>
  <c r="T103" i="488"/>
  <c r="T32" i="488"/>
  <c r="T95" i="488"/>
  <c r="T111" i="488"/>
  <c r="P148" i="488"/>
  <c r="T24" i="488"/>
  <c r="T109" i="488"/>
  <c r="Y66" i="488"/>
  <c r="T66" i="488"/>
  <c r="T52" i="488"/>
  <c r="Y52" i="488"/>
  <c r="Y110" i="488"/>
  <c r="T110" i="488"/>
  <c r="Y138" i="488"/>
  <c r="T138" i="488"/>
  <c r="Y35" i="488"/>
  <c r="T35" i="488"/>
  <c r="Y77" i="488"/>
  <c r="Z92" i="488" s="1"/>
  <c r="T77" i="488"/>
  <c r="T104" i="488"/>
  <c r="Y104" i="488"/>
  <c r="Y115" i="488"/>
  <c r="T115" i="488"/>
  <c r="Y123" i="488"/>
  <c r="T123" i="488"/>
  <c r="T139" i="488"/>
  <c r="Y139" i="488"/>
  <c r="T147" i="488"/>
  <c r="Y147" i="488"/>
  <c r="T22" i="488"/>
  <c r="Y22" i="488"/>
  <c r="T29" i="488"/>
  <c r="Y29" i="488"/>
  <c r="Y46" i="488"/>
  <c r="T46" i="488"/>
  <c r="Y54" i="488"/>
  <c r="T54" i="488"/>
  <c r="T69" i="488"/>
  <c r="Y69" i="488"/>
  <c r="T98" i="488"/>
  <c r="Y98" i="488"/>
  <c r="T116" i="488"/>
  <c r="Y116" i="488"/>
  <c r="Y124" i="488"/>
  <c r="T124" i="488"/>
  <c r="Y132" i="488"/>
  <c r="T132" i="488"/>
  <c r="Y140" i="488"/>
  <c r="T140" i="488"/>
  <c r="T23" i="488"/>
  <c r="Y23" i="488"/>
  <c r="Y47" i="488"/>
  <c r="T47" i="488"/>
  <c r="Y55" i="488"/>
  <c r="T55" i="488"/>
  <c r="Y62" i="488"/>
  <c r="T62" i="488"/>
  <c r="Y70" i="488"/>
  <c r="T70" i="488"/>
  <c r="T108" i="488"/>
  <c r="Y108" i="488"/>
  <c r="Y117" i="488"/>
  <c r="T117" i="488"/>
  <c r="Y125" i="488"/>
  <c r="T125" i="488"/>
  <c r="T133" i="488"/>
  <c r="Y133" i="488"/>
  <c r="T141" i="488"/>
  <c r="Y141" i="488"/>
  <c r="Y74" i="488"/>
  <c r="T74" i="488"/>
  <c r="Y25" i="488"/>
  <c r="T25" i="488"/>
  <c r="T67" i="488"/>
  <c r="Y67" i="488"/>
  <c r="T94" i="488"/>
  <c r="Y94" i="488"/>
  <c r="Y130" i="488"/>
  <c r="T130" i="488"/>
  <c r="T33" i="488"/>
  <c r="Y33" i="488"/>
  <c r="Y48" i="488"/>
  <c r="T48" i="488"/>
  <c r="Y56" i="488"/>
  <c r="T56" i="488"/>
  <c r="T63" i="488"/>
  <c r="Y63" i="488"/>
  <c r="T71" i="488"/>
  <c r="Y71" i="488"/>
  <c r="T102" i="488"/>
  <c r="Y102" i="488"/>
  <c r="Y118" i="488"/>
  <c r="T118" i="488"/>
  <c r="Y126" i="488"/>
  <c r="T126" i="488"/>
  <c r="Y134" i="488"/>
  <c r="T134" i="488"/>
  <c r="Y142" i="488"/>
  <c r="T142" i="488"/>
  <c r="Y31" i="488"/>
  <c r="T31" i="488"/>
  <c r="Y6" i="488"/>
  <c r="T6" i="488"/>
  <c r="T27" i="488"/>
  <c r="Y27" i="488"/>
  <c r="Y64" i="488"/>
  <c r="T64" i="488"/>
  <c r="Y59" i="488"/>
  <c r="T59" i="488"/>
  <c r="Y41" i="488"/>
  <c r="T41" i="488"/>
  <c r="Y49" i="488"/>
  <c r="T49" i="488"/>
  <c r="Y57" i="488"/>
  <c r="T57" i="488"/>
  <c r="Y72" i="488"/>
  <c r="T72" i="488"/>
  <c r="Y96" i="488"/>
  <c r="T96" i="488"/>
  <c r="T112" i="488"/>
  <c r="Y112" i="488"/>
  <c r="Y119" i="488"/>
  <c r="T119" i="488"/>
  <c r="Y127" i="488"/>
  <c r="T127" i="488"/>
  <c r="T135" i="488"/>
  <c r="Y135" i="488"/>
  <c r="T143" i="488"/>
  <c r="Y143" i="488"/>
  <c r="T37" i="488"/>
  <c r="Y37" i="488"/>
  <c r="Y42" i="488"/>
  <c r="T42" i="488"/>
  <c r="Y50" i="488"/>
  <c r="T50" i="488"/>
  <c r="Y58" i="488"/>
  <c r="T58" i="488"/>
  <c r="T65" i="488"/>
  <c r="Y65" i="488"/>
  <c r="T73" i="488"/>
  <c r="Y73" i="488"/>
  <c r="T106" i="488"/>
  <c r="Y106" i="488"/>
  <c r="Y120" i="488"/>
  <c r="T120" i="488"/>
  <c r="Y128" i="488"/>
  <c r="T128" i="488"/>
  <c r="Y136" i="488"/>
  <c r="T136" i="488"/>
  <c r="Y144" i="488"/>
  <c r="T144" i="488"/>
  <c r="Y100" i="488"/>
  <c r="T100" i="488"/>
  <c r="Y121" i="488"/>
  <c r="T121" i="488"/>
  <c r="Y129" i="488"/>
  <c r="T129" i="488"/>
  <c r="T137" i="488"/>
  <c r="Y137" i="488"/>
  <c r="T145" i="488"/>
  <c r="Y145" i="488"/>
  <c r="Y146" i="488"/>
  <c r="T146" i="488"/>
  <c r="Y43" i="488"/>
  <c r="T43" i="488"/>
  <c r="Y44" i="488"/>
  <c r="T44" i="488"/>
  <c r="T53" i="488"/>
  <c r="Y53" i="488"/>
  <c r="Y51" i="488"/>
  <c r="T51" i="488"/>
  <c r="T75" i="488"/>
  <c r="Y75" i="488"/>
  <c r="Y122" i="488"/>
  <c r="T122" i="488"/>
  <c r="Y45" i="488"/>
  <c r="T45" i="488"/>
  <c r="Y68" i="488"/>
  <c r="T68" i="488"/>
  <c r="T131" i="488"/>
  <c r="Y131" i="488"/>
  <c r="Y40" i="488"/>
  <c r="T8" i="488"/>
  <c r="T10" i="488"/>
  <c r="T14" i="488"/>
  <c r="T20" i="488"/>
  <c r="Q5" i="488"/>
  <c r="T7" i="488"/>
  <c r="T13" i="488"/>
  <c r="T19" i="488"/>
  <c r="T80" i="488"/>
  <c r="T82" i="488"/>
  <c r="T86" i="488"/>
  <c r="T88" i="488"/>
  <c r="T92" i="488"/>
  <c r="Q154" i="488"/>
  <c r="T9" i="488"/>
  <c r="T15" i="488"/>
  <c r="T78" i="488"/>
  <c r="T84" i="488"/>
  <c r="T90" i="488"/>
  <c r="Y11" i="488"/>
  <c r="Y17" i="488"/>
  <c r="T12" i="488"/>
  <c r="T18" i="488"/>
  <c r="T79" i="488"/>
  <c r="T81" i="488"/>
  <c r="T83" i="488"/>
  <c r="T85" i="488"/>
  <c r="T87" i="488"/>
  <c r="T89" i="488"/>
  <c r="T91" i="488"/>
  <c r="T16" i="488"/>
  <c r="M156" i="487"/>
  <c r="V148" i="492" l="1"/>
  <c r="V148" i="489"/>
  <c r="W22" i="489" s="1"/>
  <c r="Z129" i="488"/>
  <c r="U61" i="488"/>
  <c r="U114" i="488"/>
  <c r="Z59" i="488"/>
  <c r="Z75" i="488"/>
  <c r="U40" i="488"/>
  <c r="Y5" i="488"/>
  <c r="T5" i="488"/>
  <c r="T148" i="488" s="1"/>
  <c r="T149" i="488" s="1"/>
  <c r="Q148" i="488"/>
  <c r="Z147" i="488"/>
  <c r="U22" i="488"/>
  <c r="Q156" i="488"/>
  <c r="T154" i="488"/>
  <c r="T156" i="488" s="1"/>
  <c r="Z112" i="488"/>
  <c r="U94" i="488"/>
  <c r="U77" i="488"/>
  <c r="U6" i="488"/>
  <c r="U130" i="488"/>
  <c r="Z38" i="488"/>
  <c r="N156" i="487"/>
  <c r="L156" i="487"/>
  <c r="K156" i="487"/>
  <c r="J156" i="487"/>
  <c r="I156" i="487"/>
  <c r="O155" i="487"/>
  <c r="P155" i="487" s="1"/>
  <c r="S155" i="487" s="1"/>
  <c r="O154" i="487"/>
  <c r="P154" i="487" s="1"/>
  <c r="P150" i="487"/>
  <c r="P149" i="487"/>
  <c r="N148" i="487"/>
  <c r="M148" i="487"/>
  <c r="L148" i="487"/>
  <c r="K148" i="487"/>
  <c r="J148" i="487"/>
  <c r="I148" i="487"/>
  <c r="O147" i="487"/>
  <c r="P147" i="487" s="1"/>
  <c r="O146" i="487"/>
  <c r="P146" i="487" s="1"/>
  <c r="O145" i="487"/>
  <c r="P145" i="487" s="1"/>
  <c r="O144" i="487"/>
  <c r="P144" i="487" s="1"/>
  <c r="O143" i="487"/>
  <c r="P143" i="487" s="1"/>
  <c r="O142" i="487"/>
  <c r="P142" i="487" s="1"/>
  <c r="O141" i="487"/>
  <c r="P141" i="487" s="1"/>
  <c r="O140" i="487"/>
  <c r="P140" i="487" s="1"/>
  <c r="O139" i="487"/>
  <c r="P139" i="487" s="1"/>
  <c r="O138" i="487"/>
  <c r="P138" i="487" s="1"/>
  <c r="O137" i="487"/>
  <c r="P137" i="487" s="1"/>
  <c r="O136" i="487"/>
  <c r="P136" i="487" s="1"/>
  <c r="O135" i="487"/>
  <c r="P135" i="487" s="1"/>
  <c r="O134" i="487"/>
  <c r="P134" i="487" s="1"/>
  <c r="O133" i="487"/>
  <c r="P133" i="487" s="1"/>
  <c r="O132" i="487"/>
  <c r="P132" i="487" s="1"/>
  <c r="O131" i="487"/>
  <c r="P131" i="487" s="1"/>
  <c r="O130" i="487"/>
  <c r="P130" i="487" s="1"/>
  <c r="O129" i="487"/>
  <c r="P129" i="487" s="1"/>
  <c r="O128" i="487"/>
  <c r="P128" i="487" s="1"/>
  <c r="O127" i="487"/>
  <c r="P127" i="487" s="1"/>
  <c r="O126" i="487"/>
  <c r="P126" i="487" s="1"/>
  <c r="O125" i="487"/>
  <c r="P125" i="487" s="1"/>
  <c r="O124" i="487"/>
  <c r="P124" i="487" s="1"/>
  <c r="O123" i="487"/>
  <c r="P123" i="487" s="1"/>
  <c r="X123" i="487" s="1"/>
  <c r="O122" i="487"/>
  <c r="P122" i="487" s="1"/>
  <c r="O121" i="487"/>
  <c r="P121" i="487" s="1"/>
  <c r="O120" i="487"/>
  <c r="P120" i="487" s="1"/>
  <c r="O119" i="487"/>
  <c r="P119" i="487" s="1"/>
  <c r="O118" i="487"/>
  <c r="P118" i="487" s="1"/>
  <c r="O117" i="487"/>
  <c r="P117" i="487" s="1"/>
  <c r="O116" i="487"/>
  <c r="P116" i="487" s="1"/>
  <c r="O115" i="487"/>
  <c r="P115" i="487" s="1"/>
  <c r="X115" i="487" s="1"/>
  <c r="O114" i="487"/>
  <c r="P114" i="487" s="1"/>
  <c r="S114" i="487" s="1"/>
  <c r="O112" i="487"/>
  <c r="P112" i="487" s="1"/>
  <c r="O111" i="487"/>
  <c r="P111" i="487" s="1"/>
  <c r="O110" i="487"/>
  <c r="P110" i="487" s="1"/>
  <c r="O109" i="487"/>
  <c r="P109" i="487" s="1"/>
  <c r="O108" i="487"/>
  <c r="P108" i="487" s="1"/>
  <c r="O107" i="487"/>
  <c r="P107" i="487" s="1"/>
  <c r="O106" i="487"/>
  <c r="P106" i="487" s="1"/>
  <c r="O105" i="487"/>
  <c r="P105" i="487" s="1"/>
  <c r="X105" i="487" s="1"/>
  <c r="O104" i="487"/>
  <c r="P104" i="487" s="1"/>
  <c r="O103" i="487"/>
  <c r="P103" i="487" s="1"/>
  <c r="O102" i="487"/>
  <c r="P102" i="487" s="1"/>
  <c r="O101" i="487"/>
  <c r="P101" i="487" s="1"/>
  <c r="S101" i="487" s="1"/>
  <c r="O100" i="487"/>
  <c r="P100" i="487" s="1"/>
  <c r="O99" i="487"/>
  <c r="P99" i="487" s="1"/>
  <c r="O98" i="487"/>
  <c r="P98" i="487" s="1"/>
  <c r="O97" i="487"/>
  <c r="P97" i="487" s="1"/>
  <c r="X97" i="487" s="1"/>
  <c r="O96" i="487"/>
  <c r="P96" i="487" s="1"/>
  <c r="O95" i="487"/>
  <c r="P95" i="487" s="1"/>
  <c r="O94" i="487"/>
  <c r="P94" i="487" s="1"/>
  <c r="O92" i="487"/>
  <c r="P92" i="487" s="1"/>
  <c r="O91" i="487"/>
  <c r="P91" i="487" s="1"/>
  <c r="X91" i="487" s="1"/>
  <c r="O90" i="487"/>
  <c r="P90" i="487" s="1"/>
  <c r="O89" i="487"/>
  <c r="P89" i="487" s="1"/>
  <c r="X89" i="487" s="1"/>
  <c r="O88" i="487"/>
  <c r="P88" i="487" s="1"/>
  <c r="O87" i="487"/>
  <c r="P87" i="487" s="1"/>
  <c r="X87" i="487" s="1"/>
  <c r="O86" i="487"/>
  <c r="P86" i="487" s="1"/>
  <c r="O85" i="487"/>
  <c r="P85" i="487" s="1"/>
  <c r="X85" i="487" s="1"/>
  <c r="O84" i="487"/>
  <c r="P84" i="487" s="1"/>
  <c r="O83" i="487"/>
  <c r="P83" i="487" s="1"/>
  <c r="X83" i="487" s="1"/>
  <c r="O82" i="487"/>
  <c r="P82" i="487" s="1"/>
  <c r="O81" i="487"/>
  <c r="P81" i="487" s="1"/>
  <c r="X81" i="487" s="1"/>
  <c r="O80" i="487"/>
  <c r="P80" i="487" s="1"/>
  <c r="O79" i="487"/>
  <c r="P79" i="487" s="1"/>
  <c r="X79" i="487" s="1"/>
  <c r="O78" i="487"/>
  <c r="P78" i="487" s="1"/>
  <c r="O77" i="487"/>
  <c r="P77" i="487" s="1"/>
  <c r="X77" i="487" s="1"/>
  <c r="O75" i="487"/>
  <c r="P75" i="487" s="1"/>
  <c r="O74" i="487"/>
  <c r="P74" i="487" s="1"/>
  <c r="O73" i="487"/>
  <c r="P73" i="487" s="1"/>
  <c r="O72" i="487"/>
  <c r="P72" i="487" s="1"/>
  <c r="O71" i="487"/>
  <c r="P71" i="487" s="1"/>
  <c r="O70" i="487"/>
  <c r="P70" i="487" s="1"/>
  <c r="O69" i="487"/>
  <c r="P69" i="487" s="1"/>
  <c r="O68" i="487"/>
  <c r="P68" i="487" s="1"/>
  <c r="O67" i="487"/>
  <c r="P67" i="487" s="1"/>
  <c r="O66" i="487"/>
  <c r="P66" i="487" s="1"/>
  <c r="O65" i="487"/>
  <c r="P65" i="487" s="1"/>
  <c r="O64" i="487"/>
  <c r="P64" i="487" s="1"/>
  <c r="O63" i="487"/>
  <c r="P63" i="487" s="1"/>
  <c r="O62" i="487"/>
  <c r="P62" i="487" s="1"/>
  <c r="O61" i="487"/>
  <c r="P61" i="487" s="1"/>
  <c r="O59" i="487"/>
  <c r="P59" i="487" s="1"/>
  <c r="O58" i="487"/>
  <c r="P58" i="487" s="1"/>
  <c r="O57" i="487"/>
  <c r="P57" i="487" s="1"/>
  <c r="O56" i="487"/>
  <c r="P56" i="487" s="1"/>
  <c r="O55" i="487"/>
  <c r="P55" i="487" s="1"/>
  <c r="O54" i="487"/>
  <c r="P54" i="487" s="1"/>
  <c r="O53" i="487"/>
  <c r="P53" i="487" s="1"/>
  <c r="O52" i="487"/>
  <c r="P52" i="487" s="1"/>
  <c r="O51" i="487"/>
  <c r="P51" i="487" s="1"/>
  <c r="O50" i="487"/>
  <c r="P50" i="487" s="1"/>
  <c r="O49" i="487"/>
  <c r="P49" i="487" s="1"/>
  <c r="O48" i="487"/>
  <c r="P48" i="487" s="1"/>
  <c r="X48" i="487" s="1"/>
  <c r="O47" i="487"/>
  <c r="P47" i="487" s="1"/>
  <c r="O46" i="487"/>
  <c r="P46" i="487" s="1"/>
  <c r="O45" i="487"/>
  <c r="P45" i="487" s="1"/>
  <c r="O44" i="487"/>
  <c r="P44" i="487" s="1"/>
  <c r="O43" i="487"/>
  <c r="P43" i="487" s="1"/>
  <c r="O42" i="487"/>
  <c r="P42" i="487" s="1"/>
  <c r="O41" i="487"/>
  <c r="P41" i="487" s="1"/>
  <c r="O40" i="487"/>
  <c r="P40" i="487" s="1"/>
  <c r="O38" i="487"/>
  <c r="P38" i="487" s="1"/>
  <c r="O37" i="487"/>
  <c r="P37" i="487" s="1"/>
  <c r="O36" i="487"/>
  <c r="P36" i="487" s="1"/>
  <c r="O35" i="487"/>
  <c r="P35" i="487" s="1"/>
  <c r="O34" i="487"/>
  <c r="P34" i="487" s="1"/>
  <c r="O33" i="487"/>
  <c r="P33" i="487" s="1"/>
  <c r="O32" i="487"/>
  <c r="P32" i="487" s="1"/>
  <c r="X32" i="487" s="1"/>
  <c r="O31" i="487"/>
  <c r="P31" i="487" s="1"/>
  <c r="O30" i="487"/>
  <c r="P30" i="487" s="1"/>
  <c r="O29" i="487"/>
  <c r="P29" i="487" s="1"/>
  <c r="O28" i="487"/>
  <c r="P28" i="487" s="1"/>
  <c r="O27" i="487"/>
  <c r="P27" i="487" s="1"/>
  <c r="O26" i="487"/>
  <c r="P26" i="487" s="1"/>
  <c r="O25" i="487"/>
  <c r="P25" i="487" s="1"/>
  <c r="O24" i="487"/>
  <c r="P24" i="487" s="1"/>
  <c r="O23" i="487"/>
  <c r="P23" i="487" s="1"/>
  <c r="O22" i="487"/>
  <c r="P22" i="487" s="1"/>
  <c r="X22" i="487" s="1"/>
  <c r="O20" i="487"/>
  <c r="P20" i="487" s="1"/>
  <c r="S20" i="487" s="1"/>
  <c r="O19" i="487"/>
  <c r="P19" i="487" s="1"/>
  <c r="O18" i="487"/>
  <c r="P18" i="487" s="1"/>
  <c r="X18" i="487" s="1"/>
  <c r="O17" i="487"/>
  <c r="P17" i="487" s="1"/>
  <c r="O16" i="487"/>
  <c r="P16" i="487" s="1"/>
  <c r="X16" i="487" s="1"/>
  <c r="O15" i="487"/>
  <c r="P15" i="487" s="1"/>
  <c r="O14" i="487"/>
  <c r="P14" i="487" s="1"/>
  <c r="S14" i="487" s="1"/>
  <c r="O13" i="487"/>
  <c r="P13" i="487" s="1"/>
  <c r="O12" i="487"/>
  <c r="P12" i="487" s="1"/>
  <c r="X12" i="487" s="1"/>
  <c r="O11" i="487"/>
  <c r="P11" i="487" s="1"/>
  <c r="O10" i="487"/>
  <c r="P10" i="487" s="1"/>
  <c r="X10" i="487" s="1"/>
  <c r="O9" i="487"/>
  <c r="P9" i="487" s="1"/>
  <c r="O8" i="487"/>
  <c r="P8" i="487" s="1"/>
  <c r="O7" i="487"/>
  <c r="P7" i="487" s="1"/>
  <c r="O6" i="487"/>
  <c r="P6" i="487" s="1"/>
  <c r="X6" i="487" s="1"/>
  <c r="O5" i="487"/>
  <c r="P5" i="487" s="1"/>
  <c r="W94" i="489" l="1"/>
  <c r="W130" i="489"/>
  <c r="W114" i="489"/>
  <c r="W40" i="489"/>
  <c r="W61" i="489"/>
  <c r="W6" i="489"/>
  <c r="W77" i="489"/>
  <c r="U148" i="488"/>
  <c r="Y148" i="488"/>
  <c r="Z20" i="488"/>
  <c r="S58" i="487"/>
  <c r="X58" i="487"/>
  <c r="S44" i="487"/>
  <c r="X44" i="487"/>
  <c r="S52" i="487"/>
  <c r="X52" i="487"/>
  <c r="S36" i="487"/>
  <c r="X36" i="487"/>
  <c r="S119" i="487"/>
  <c r="X119" i="487"/>
  <c r="S127" i="487"/>
  <c r="X127" i="487"/>
  <c r="X101" i="487"/>
  <c r="S103" i="487"/>
  <c r="X103" i="487"/>
  <c r="S117" i="487"/>
  <c r="X117" i="487"/>
  <c r="X61" i="487"/>
  <c r="S61" i="487"/>
  <c r="X129" i="487"/>
  <c r="S129" i="487"/>
  <c r="X30" i="487"/>
  <c r="S30" i="487"/>
  <c r="X99" i="487"/>
  <c r="S99" i="487"/>
  <c r="S50" i="487"/>
  <c r="X50" i="487"/>
  <c r="X56" i="487"/>
  <c r="S56" i="487"/>
  <c r="X125" i="487"/>
  <c r="S125" i="487"/>
  <c r="X28" i="487"/>
  <c r="S28" i="487"/>
  <c r="X42" i="487"/>
  <c r="S42" i="487"/>
  <c r="X38" i="487"/>
  <c r="S38" i="487"/>
  <c r="X95" i="487"/>
  <c r="S95" i="487"/>
  <c r="X26" i="487"/>
  <c r="S26" i="487"/>
  <c r="X46" i="487"/>
  <c r="S46" i="487"/>
  <c r="X121" i="487"/>
  <c r="S121" i="487"/>
  <c r="X34" i="487"/>
  <c r="S34" i="487"/>
  <c r="X109" i="487"/>
  <c r="S109" i="487"/>
  <c r="S22" i="487"/>
  <c r="S48" i="487"/>
  <c r="S105" i="487"/>
  <c r="S115" i="487"/>
  <c r="S32" i="487"/>
  <c r="S77" i="487"/>
  <c r="S97" i="487"/>
  <c r="S123" i="487"/>
  <c r="S111" i="487"/>
  <c r="X111" i="487"/>
  <c r="X107" i="487"/>
  <c r="S107" i="487"/>
  <c r="S54" i="487"/>
  <c r="X54" i="487"/>
  <c r="X24" i="487"/>
  <c r="S24" i="487"/>
  <c r="S6" i="487"/>
  <c r="X49" i="487"/>
  <c r="S49" i="487"/>
  <c r="X29" i="487"/>
  <c r="S29" i="487"/>
  <c r="S67" i="487"/>
  <c r="X67" i="487"/>
  <c r="X80" i="487"/>
  <c r="S80" i="487"/>
  <c r="X120" i="487"/>
  <c r="S120" i="487"/>
  <c r="X17" i="487"/>
  <c r="S17" i="487"/>
  <c r="X33" i="487"/>
  <c r="S33" i="487"/>
  <c r="X57" i="487"/>
  <c r="S57" i="487"/>
  <c r="X138" i="487"/>
  <c r="S138" i="487"/>
  <c r="X51" i="487"/>
  <c r="S51" i="487"/>
  <c r="X62" i="487"/>
  <c r="S62" i="487"/>
  <c r="X110" i="487"/>
  <c r="S110" i="487"/>
  <c r="X124" i="487"/>
  <c r="S124" i="487"/>
  <c r="S139" i="487"/>
  <c r="X139" i="487"/>
  <c r="X7" i="487"/>
  <c r="S7" i="487"/>
  <c r="X23" i="487"/>
  <c r="S23" i="487"/>
  <c r="X27" i="487"/>
  <c r="S27" i="487"/>
  <c r="X37" i="487"/>
  <c r="S37" i="487"/>
  <c r="X45" i="487"/>
  <c r="S45" i="487"/>
  <c r="S63" i="487"/>
  <c r="X63" i="487"/>
  <c r="S71" i="487"/>
  <c r="X71" i="487"/>
  <c r="X88" i="487"/>
  <c r="S88" i="487"/>
  <c r="X104" i="487"/>
  <c r="S104" i="487"/>
  <c r="X118" i="487"/>
  <c r="S118" i="487"/>
  <c r="X132" i="487"/>
  <c r="S132" i="487"/>
  <c r="X140" i="487"/>
  <c r="S140" i="487"/>
  <c r="X9" i="487"/>
  <c r="S9" i="487"/>
  <c r="X25" i="487"/>
  <c r="S25" i="487"/>
  <c r="X53" i="487"/>
  <c r="S53" i="487"/>
  <c r="S75" i="487"/>
  <c r="X75" i="487"/>
  <c r="X96" i="487"/>
  <c r="S96" i="487"/>
  <c r="X144" i="487"/>
  <c r="S144" i="487"/>
  <c r="X11" i="487"/>
  <c r="S11" i="487"/>
  <c r="X40" i="487"/>
  <c r="S40" i="487"/>
  <c r="X47" i="487"/>
  <c r="S47" i="487"/>
  <c r="X68" i="487"/>
  <c r="S68" i="487"/>
  <c r="X86" i="487"/>
  <c r="S86" i="487"/>
  <c r="X106" i="487"/>
  <c r="S106" i="487"/>
  <c r="S137" i="487"/>
  <c r="X137" i="487"/>
  <c r="X41" i="487"/>
  <c r="S41" i="487"/>
  <c r="S69" i="487"/>
  <c r="X69" i="487"/>
  <c r="X92" i="487"/>
  <c r="S92" i="487"/>
  <c r="X100" i="487"/>
  <c r="S100" i="487"/>
  <c r="X130" i="487"/>
  <c r="S130" i="487"/>
  <c r="X146" i="487"/>
  <c r="S146" i="487"/>
  <c r="X70" i="487"/>
  <c r="S70" i="487"/>
  <c r="X82" i="487"/>
  <c r="S82" i="487"/>
  <c r="S94" i="487"/>
  <c r="X94" i="487"/>
  <c r="S131" i="487"/>
  <c r="X131" i="487"/>
  <c r="S147" i="487"/>
  <c r="X147" i="487"/>
  <c r="X13" i="487"/>
  <c r="S13" i="487"/>
  <c r="S8" i="487"/>
  <c r="X8" i="487"/>
  <c r="X19" i="487"/>
  <c r="S19" i="487"/>
  <c r="X31" i="487"/>
  <c r="S31" i="487"/>
  <c r="X55" i="487"/>
  <c r="S55" i="487"/>
  <c r="X64" i="487"/>
  <c r="S64" i="487"/>
  <c r="X72" i="487"/>
  <c r="S72" i="487"/>
  <c r="X78" i="487"/>
  <c r="S78" i="487"/>
  <c r="X98" i="487"/>
  <c r="S98" i="487"/>
  <c r="X128" i="487"/>
  <c r="S128" i="487"/>
  <c r="S133" i="487"/>
  <c r="X133" i="487"/>
  <c r="S141" i="487"/>
  <c r="X141" i="487"/>
  <c r="P156" i="487"/>
  <c r="S154" i="487"/>
  <c r="S156" i="487" s="1"/>
  <c r="S65" i="487"/>
  <c r="X65" i="487"/>
  <c r="X142" i="487"/>
  <c r="S142" i="487"/>
  <c r="X84" i="487"/>
  <c r="S84" i="487"/>
  <c r="X108" i="487"/>
  <c r="S108" i="487"/>
  <c r="X122" i="487"/>
  <c r="S122" i="487"/>
  <c r="X134" i="487"/>
  <c r="S134" i="487"/>
  <c r="X15" i="487"/>
  <c r="S15" i="487"/>
  <c r="X35" i="487"/>
  <c r="S35" i="487"/>
  <c r="X43" i="487"/>
  <c r="S43" i="487"/>
  <c r="X59" i="487"/>
  <c r="S59" i="487"/>
  <c r="X66" i="487"/>
  <c r="S66" i="487"/>
  <c r="X74" i="487"/>
  <c r="S74" i="487"/>
  <c r="X90" i="487"/>
  <c r="S90" i="487"/>
  <c r="X102" i="487"/>
  <c r="S102" i="487"/>
  <c r="X116" i="487"/>
  <c r="S116" i="487"/>
  <c r="S135" i="487"/>
  <c r="X135" i="487"/>
  <c r="S143" i="487"/>
  <c r="X143" i="487"/>
  <c r="S73" i="487"/>
  <c r="X73" i="487"/>
  <c r="P148" i="487"/>
  <c r="X5" i="487"/>
  <c r="S5" i="487"/>
  <c r="X112" i="487"/>
  <c r="S112" i="487"/>
  <c r="X126" i="487"/>
  <c r="S126" i="487"/>
  <c r="X136" i="487"/>
  <c r="S136" i="487"/>
  <c r="S145" i="487"/>
  <c r="X145" i="487"/>
  <c r="S16" i="487"/>
  <c r="X14" i="487"/>
  <c r="X114" i="487"/>
  <c r="O148" i="487"/>
  <c r="S12" i="487"/>
  <c r="X20" i="487"/>
  <c r="S10" i="487"/>
  <c r="O156" i="487"/>
  <c r="S18" i="487"/>
  <c r="S79" i="487"/>
  <c r="S81" i="487"/>
  <c r="S83" i="487"/>
  <c r="S85" i="487"/>
  <c r="S87" i="487"/>
  <c r="S89" i="487"/>
  <c r="S91" i="487"/>
  <c r="W148" i="489" l="1"/>
  <c r="V114" i="488"/>
  <c r="V40" i="488"/>
  <c r="V61" i="488"/>
  <c r="V94" i="488"/>
  <c r="V6" i="488"/>
  <c r="V22" i="488"/>
  <c r="V130" i="488"/>
  <c r="V77" i="488"/>
  <c r="T114" i="487"/>
  <c r="Y92" i="487"/>
  <c r="Y129" i="487"/>
  <c r="Y75" i="487"/>
  <c r="Y38" i="487"/>
  <c r="T61" i="487"/>
  <c r="T6" i="487"/>
  <c r="S148" i="487"/>
  <c r="S149" i="487" s="1"/>
  <c r="T40" i="487"/>
  <c r="Y59" i="487"/>
  <c r="Y112" i="487"/>
  <c r="T94" i="487"/>
  <c r="T130" i="487"/>
  <c r="Y147" i="487"/>
  <c r="T22" i="487"/>
  <c r="X148" i="487"/>
  <c r="Y20" i="487"/>
  <c r="T77" i="487"/>
  <c r="V148" i="488" l="1"/>
  <c r="T148" i="487"/>
  <c r="U77" i="487" s="1"/>
  <c r="U130" i="487" l="1"/>
  <c r="U94" i="487"/>
  <c r="U40" i="487"/>
  <c r="U6" i="487"/>
  <c r="U114" i="487"/>
  <c r="U61" i="487"/>
  <c r="U22" i="487"/>
  <c r="Q150" i="486"/>
  <c r="N148" i="486"/>
  <c r="O156" i="486"/>
  <c r="L156" i="486"/>
  <c r="K156" i="486"/>
  <c r="J156" i="486"/>
  <c r="I156" i="486"/>
  <c r="P155" i="486"/>
  <c r="Q155" i="486" s="1"/>
  <c r="T155" i="486" s="1"/>
  <c r="P154" i="486"/>
  <c r="Q149" i="486"/>
  <c r="O148" i="486"/>
  <c r="M148" i="486"/>
  <c r="L148" i="486"/>
  <c r="K148" i="486"/>
  <c r="J148" i="486"/>
  <c r="I148" i="486"/>
  <c r="P147" i="486"/>
  <c r="Q147" i="486" s="1"/>
  <c r="P146" i="486"/>
  <c r="Q146" i="486" s="1"/>
  <c r="P145" i="486"/>
  <c r="Q145" i="486" s="1"/>
  <c r="P144" i="486"/>
  <c r="Q144" i="486" s="1"/>
  <c r="P143" i="486"/>
  <c r="Q143" i="486" s="1"/>
  <c r="P142" i="486"/>
  <c r="Q142" i="486" s="1"/>
  <c r="P141" i="486"/>
  <c r="Q141" i="486" s="1"/>
  <c r="P140" i="486"/>
  <c r="Q140" i="486" s="1"/>
  <c r="P139" i="486"/>
  <c r="Q139" i="486" s="1"/>
  <c r="P138" i="486"/>
  <c r="Q138" i="486" s="1"/>
  <c r="P137" i="486"/>
  <c r="Q137" i="486" s="1"/>
  <c r="P136" i="486"/>
  <c r="Q136" i="486" s="1"/>
  <c r="P135" i="486"/>
  <c r="Q135" i="486" s="1"/>
  <c r="P134" i="486"/>
  <c r="Q134" i="486" s="1"/>
  <c r="P133" i="486"/>
  <c r="Q133" i="486" s="1"/>
  <c r="P132" i="486"/>
  <c r="Q132" i="486" s="1"/>
  <c r="P131" i="486"/>
  <c r="Q131" i="486" s="1"/>
  <c r="P130" i="486"/>
  <c r="Q130" i="486" s="1"/>
  <c r="P129" i="486"/>
  <c r="Q129" i="486" s="1"/>
  <c r="P128" i="486"/>
  <c r="Q128" i="486" s="1"/>
  <c r="P127" i="486"/>
  <c r="Q127" i="486" s="1"/>
  <c r="P126" i="486"/>
  <c r="Q126" i="486" s="1"/>
  <c r="P125" i="486"/>
  <c r="Q125" i="486" s="1"/>
  <c r="P124" i="486"/>
  <c r="Q124" i="486" s="1"/>
  <c r="P123" i="486"/>
  <c r="Q123" i="486" s="1"/>
  <c r="P122" i="486"/>
  <c r="Q122" i="486" s="1"/>
  <c r="P121" i="486"/>
  <c r="Q121" i="486" s="1"/>
  <c r="P120" i="486"/>
  <c r="Q120" i="486" s="1"/>
  <c r="P119" i="486"/>
  <c r="Q119" i="486" s="1"/>
  <c r="P118" i="486"/>
  <c r="Q118" i="486" s="1"/>
  <c r="P117" i="486"/>
  <c r="Q117" i="486" s="1"/>
  <c r="P116" i="486"/>
  <c r="Q116" i="486" s="1"/>
  <c r="P115" i="486"/>
  <c r="Q115" i="486" s="1"/>
  <c r="P114" i="486"/>
  <c r="Q114" i="486" s="1"/>
  <c r="P112" i="486"/>
  <c r="Q112" i="486" s="1"/>
  <c r="P111" i="486"/>
  <c r="Q111" i="486" s="1"/>
  <c r="P110" i="486"/>
  <c r="Q110" i="486" s="1"/>
  <c r="P109" i="486"/>
  <c r="Q109" i="486" s="1"/>
  <c r="P108" i="486"/>
  <c r="Q108" i="486" s="1"/>
  <c r="P107" i="486"/>
  <c r="Q107" i="486" s="1"/>
  <c r="P106" i="486"/>
  <c r="Q106" i="486" s="1"/>
  <c r="P105" i="486"/>
  <c r="Q105" i="486" s="1"/>
  <c r="P104" i="486"/>
  <c r="Q104" i="486" s="1"/>
  <c r="P103" i="486"/>
  <c r="Q103" i="486" s="1"/>
  <c r="P102" i="486"/>
  <c r="Q102" i="486" s="1"/>
  <c r="P101" i="486"/>
  <c r="Q101" i="486" s="1"/>
  <c r="P100" i="486"/>
  <c r="Q100" i="486" s="1"/>
  <c r="P99" i="486"/>
  <c r="Q99" i="486" s="1"/>
  <c r="P98" i="486"/>
  <c r="Q98" i="486" s="1"/>
  <c r="P97" i="486"/>
  <c r="Q97" i="486" s="1"/>
  <c r="P96" i="486"/>
  <c r="Q96" i="486" s="1"/>
  <c r="P95" i="486"/>
  <c r="Q95" i="486" s="1"/>
  <c r="P94" i="486"/>
  <c r="Q94" i="486" s="1"/>
  <c r="P92" i="486"/>
  <c r="Q92" i="486" s="1"/>
  <c r="P91" i="486"/>
  <c r="Q91" i="486" s="1"/>
  <c r="P90" i="486"/>
  <c r="Q90" i="486" s="1"/>
  <c r="P89" i="486"/>
  <c r="Q89" i="486" s="1"/>
  <c r="P88" i="486"/>
  <c r="Q88" i="486" s="1"/>
  <c r="P87" i="486"/>
  <c r="Q87" i="486" s="1"/>
  <c r="P86" i="486"/>
  <c r="Q86" i="486" s="1"/>
  <c r="P85" i="486"/>
  <c r="Q85" i="486" s="1"/>
  <c r="P84" i="486"/>
  <c r="Q84" i="486" s="1"/>
  <c r="P83" i="486"/>
  <c r="Q83" i="486" s="1"/>
  <c r="P82" i="486"/>
  <c r="Q82" i="486" s="1"/>
  <c r="P81" i="486"/>
  <c r="Q81" i="486" s="1"/>
  <c r="P80" i="486"/>
  <c r="Q80" i="486" s="1"/>
  <c r="P79" i="486"/>
  <c r="Q79" i="486" s="1"/>
  <c r="P78" i="486"/>
  <c r="Q78" i="486" s="1"/>
  <c r="P77" i="486"/>
  <c r="Q77" i="486" s="1"/>
  <c r="P75" i="486"/>
  <c r="Q75" i="486" s="1"/>
  <c r="P74" i="486"/>
  <c r="Q74" i="486" s="1"/>
  <c r="P73" i="486"/>
  <c r="Q73" i="486" s="1"/>
  <c r="P72" i="486"/>
  <c r="Q72" i="486" s="1"/>
  <c r="P71" i="486"/>
  <c r="Q71" i="486" s="1"/>
  <c r="P70" i="486"/>
  <c r="Q70" i="486" s="1"/>
  <c r="P69" i="486"/>
  <c r="Q69" i="486" s="1"/>
  <c r="P68" i="486"/>
  <c r="Q68" i="486" s="1"/>
  <c r="P67" i="486"/>
  <c r="Q67" i="486" s="1"/>
  <c r="P66" i="486"/>
  <c r="Q66" i="486" s="1"/>
  <c r="P65" i="486"/>
  <c r="Q65" i="486" s="1"/>
  <c r="P64" i="486"/>
  <c r="Q64" i="486" s="1"/>
  <c r="P63" i="486"/>
  <c r="Q63" i="486" s="1"/>
  <c r="P62" i="486"/>
  <c r="Q62" i="486" s="1"/>
  <c r="P61" i="486"/>
  <c r="Q61" i="486" s="1"/>
  <c r="P59" i="486"/>
  <c r="Q59" i="486" s="1"/>
  <c r="P58" i="486"/>
  <c r="Q58" i="486" s="1"/>
  <c r="P57" i="486"/>
  <c r="Q57" i="486" s="1"/>
  <c r="P56" i="486"/>
  <c r="Q56" i="486" s="1"/>
  <c r="P55" i="486"/>
  <c r="Q55" i="486" s="1"/>
  <c r="P54" i="486"/>
  <c r="Q54" i="486" s="1"/>
  <c r="P53" i="486"/>
  <c r="Q53" i="486" s="1"/>
  <c r="P52" i="486"/>
  <c r="Q52" i="486" s="1"/>
  <c r="P51" i="486"/>
  <c r="Q51" i="486" s="1"/>
  <c r="P50" i="486"/>
  <c r="Q50" i="486" s="1"/>
  <c r="P49" i="486"/>
  <c r="Q49" i="486" s="1"/>
  <c r="P48" i="486"/>
  <c r="Q48" i="486" s="1"/>
  <c r="P47" i="486"/>
  <c r="Q47" i="486" s="1"/>
  <c r="P46" i="486"/>
  <c r="Q46" i="486" s="1"/>
  <c r="P45" i="486"/>
  <c r="Q45" i="486" s="1"/>
  <c r="P44" i="486"/>
  <c r="Q44" i="486" s="1"/>
  <c r="P43" i="486"/>
  <c r="Q43" i="486" s="1"/>
  <c r="P42" i="486"/>
  <c r="Q42" i="486" s="1"/>
  <c r="P41" i="486"/>
  <c r="Q41" i="486" s="1"/>
  <c r="P40" i="486"/>
  <c r="Q40" i="486" s="1"/>
  <c r="P38" i="486"/>
  <c r="Q38" i="486" s="1"/>
  <c r="P37" i="486"/>
  <c r="Q37" i="486" s="1"/>
  <c r="P36" i="486"/>
  <c r="Q36" i="486" s="1"/>
  <c r="P35" i="486"/>
  <c r="Q35" i="486" s="1"/>
  <c r="P34" i="486"/>
  <c r="Q34" i="486" s="1"/>
  <c r="P33" i="486"/>
  <c r="Q33" i="486" s="1"/>
  <c r="P32" i="486"/>
  <c r="Q32" i="486" s="1"/>
  <c r="P31" i="486"/>
  <c r="Q31" i="486" s="1"/>
  <c r="P30" i="486"/>
  <c r="Q30" i="486" s="1"/>
  <c r="P29" i="486"/>
  <c r="Q29" i="486" s="1"/>
  <c r="P28" i="486"/>
  <c r="Q28" i="486" s="1"/>
  <c r="P27" i="486"/>
  <c r="Q27" i="486" s="1"/>
  <c r="P26" i="486"/>
  <c r="Q26" i="486" s="1"/>
  <c r="P25" i="486"/>
  <c r="Q25" i="486" s="1"/>
  <c r="P24" i="486"/>
  <c r="Q24" i="486" s="1"/>
  <c r="P23" i="486"/>
  <c r="Q23" i="486" s="1"/>
  <c r="P22" i="486"/>
  <c r="Q22" i="486" s="1"/>
  <c r="P20" i="486"/>
  <c r="Q20" i="486" s="1"/>
  <c r="P19" i="486"/>
  <c r="Q19" i="486" s="1"/>
  <c r="P18" i="486"/>
  <c r="Q18" i="486" s="1"/>
  <c r="P17" i="486"/>
  <c r="Q17" i="486" s="1"/>
  <c r="P16" i="486"/>
  <c r="Q16" i="486" s="1"/>
  <c r="P15" i="486"/>
  <c r="Q15" i="486" s="1"/>
  <c r="P14" i="486"/>
  <c r="Q14" i="486" s="1"/>
  <c r="P13" i="486"/>
  <c r="Q13" i="486" s="1"/>
  <c r="P12" i="486"/>
  <c r="Q12" i="486" s="1"/>
  <c r="P11" i="486"/>
  <c r="Q11" i="486" s="1"/>
  <c r="P10" i="486"/>
  <c r="Q10" i="486" s="1"/>
  <c r="P9" i="486"/>
  <c r="Q9" i="486" s="1"/>
  <c r="P8" i="486"/>
  <c r="Q8" i="486" s="1"/>
  <c r="P7" i="486"/>
  <c r="Q7" i="486" s="1"/>
  <c r="P6" i="486"/>
  <c r="Q6" i="486" s="1"/>
  <c r="P5" i="486"/>
  <c r="P156" i="486" l="1"/>
  <c r="T29" i="486"/>
  <c r="Y29" i="486"/>
  <c r="T48" i="486"/>
  <c r="Y48" i="486"/>
  <c r="T61" i="486"/>
  <c r="Y61" i="486"/>
  <c r="T86" i="486"/>
  <c r="Y86" i="486"/>
  <c r="T105" i="486"/>
  <c r="Y105" i="486"/>
  <c r="T130" i="486"/>
  <c r="Y130" i="486"/>
  <c r="T30" i="486"/>
  <c r="Y30" i="486"/>
  <c r="T62" i="486"/>
  <c r="Y62" i="486"/>
  <c r="T81" i="486"/>
  <c r="Y81" i="486"/>
  <c r="T100" i="486"/>
  <c r="Y100" i="486"/>
  <c r="T119" i="486"/>
  <c r="Y119" i="486"/>
  <c r="T131" i="486"/>
  <c r="Y131" i="486"/>
  <c r="T137" i="486"/>
  <c r="Y137" i="486"/>
  <c r="T143" i="486"/>
  <c r="Y143" i="486"/>
  <c r="T12" i="486"/>
  <c r="Y12" i="486"/>
  <c r="T18" i="486"/>
  <c r="Y18" i="486"/>
  <c r="T25" i="486"/>
  <c r="Y25" i="486"/>
  <c r="T31" i="486"/>
  <c r="Y31" i="486"/>
  <c r="T37" i="486"/>
  <c r="Y37" i="486"/>
  <c r="T44" i="486"/>
  <c r="Y44" i="486"/>
  <c r="T50" i="486"/>
  <c r="Y50" i="486"/>
  <c r="T56" i="486"/>
  <c r="Y56" i="486"/>
  <c r="T63" i="486"/>
  <c r="Y63" i="486"/>
  <c r="T69" i="486"/>
  <c r="Y69" i="486"/>
  <c r="T75" i="486"/>
  <c r="Y75" i="486"/>
  <c r="T82" i="486"/>
  <c r="Y82" i="486"/>
  <c r="T88" i="486"/>
  <c r="Y88" i="486"/>
  <c r="T95" i="486"/>
  <c r="Y95" i="486"/>
  <c r="T101" i="486"/>
  <c r="Y101" i="486"/>
  <c r="T107" i="486"/>
  <c r="Y107" i="486"/>
  <c r="T114" i="486"/>
  <c r="Y114" i="486"/>
  <c r="T120" i="486"/>
  <c r="Y120" i="486"/>
  <c r="T126" i="486"/>
  <c r="Y126" i="486"/>
  <c r="T132" i="486"/>
  <c r="Y132" i="486"/>
  <c r="T138" i="486"/>
  <c r="Y138" i="486"/>
  <c r="T144" i="486"/>
  <c r="Y144" i="486"/>
  <c r="T10" i="486"/>
  <c r="Y10" i="486"/>
  <c r="T42" i="486"/>
  <c r="Y42" i="486"/>
  <c r="T80" i="486"/>
  <c r="Y80" i="486"/>
  <c r="T11" i="486"/>
  <c r="Y11" i="486"/>
  <c r="T49" i="486"/>
  <c r="Y49" i="486"/>
  <c r="T87" i="486"/>
  <c r="Y87" i="486"/>
  <c r="T32" i="486"/>
  <c r="Y32" i="486"/>
  <c r="T64" i="486"/>
  <c r="Y64" i="486"/>
  <c r="T102" i="486"/>
  <c r="Y102" i="486"/>
  <c r="T139" i="486"/>
  <c r="Y139" i="486"/>
  <c r="T23" i="486"/>
  <c r="Y23" i="486"/>
  <c r="T54" i="486"/>
  <c r="Y54" i="486"/>
  <c r="T73" i="486"/>
  <c r="Y73" i="486"/>
  <c r="T92" i="486"/>
  <c r="Y92" i="486"/>
  <c r="T111" i="486"/>
  <c r="Y111" i="486"/>
  <c r="T124" i="486"/>
  <c r="Y124" i="486"/>
  <c r="T142" i="486"/>
  <c r="Y142" i="486"/>
  <c r="T17" i="486"/>
  <c r="Y17" i="486"/>
  <c r="T36" i="486"/>
  <c r="Y36" i="486"/>
  <c r="T55" i="486"/>
  <c r="Y55" i="486"/>
  <c r="T74" i="486"/>
  <c r="Y74" i="486"/>
  <c r="T112" i="486"/>
  <c r="Y112" i="486"/>
  <c r="T13" i="486"/>
  <c r="Y13" i="486"/>
  <c r="T26" i="486"/>
  <c r="Y26" i="486"/>
  <c r="T45" i="486"/>
  <c r="Y45" i="486"/>
  <c r="T57" i="486"/>
  <c r="Y57" i="486"/>
  <c r="T77" i="486"/>
  <c r="Y77" i="486"/>
  <c r="T89" i="486"/>
  <c r="Y89" i="486"/>
  <c r="T115" i="486"/>
  <c r="Y115" i="486"/>
  <c r="T127" i="486"/>
  <c r="Y127" i="486"/>
  <c r="T8" i="486"/>
  <c r="Y8" i="486"/>
  <c r="T14" i="486"/>
  <c r="Y14" i="486"/>
  <c r="T20" i="486"/>
  <c r="Y20" i="486"/>
  <c r="T27" i="486"/>
  <c r="Y27" i="486"/>
  <c r="T33" i="486"/>
  <c r="Y33" i="486"/>
  <c r="T40" i="486"/>
  <c r="Y40" i="486"/>
  <c r="T46" i="486"/>
  <c r="Y46" i="486"/>
  <c r="T52" i="486"/>
  <c r="Y52" i="486"/>
  <c r="T58" i="486"/>
  <c r="Y58" i="486"/>
  <c r="T65" i="486"/>
  <c r="Y65" i="486"/>
  <c r="T71" i="486"/>
  <c r="Y71" i="486"/>
  <c r="T78" i="486"/>
  <c r="Y78" i="486"/>
  <c r="T84" i="486"/>
  <c r="Y84" i="486"/>
  <c r="T90" i="486"/>
  <c r="Y90" i="486"/>
  <c r="T97" i="486"/>
  <c r="Y97" i="486"/>
  <c r="T103" i="486"/>
  <c r="Y103" i="486"/>
  <c r="T109" i="486"/>
  <c r="Y109" i="486"/>
  <c r="T116" i="486"/>
  <c r="Y116" i="486"/>
  <c r="T122" i="486"/>
  <c r="Y122" i="486"/>
  <c r="T128" i="486"/>
  <c r="Y128" i="486"/>
  <c r="T134" i="486"/>
  <c r="Y134" i="486"/>
  <c r="T140" i="486"/>
  <c r="Y140" i="486"/>
  <c r="T146" i="486"/>
  <c r="Y146" i="486"/>
  <c r="T16" i="486"/>
  <c r="Y16" i="486"/>
  <c r="T35" i="486"/>
  <c r="Y35" i="486"/>
  <c r="T67" i="486"/>
  <c r="Y67" i="486"/>
  <c r="T99" i="486"/>
  <c r="Y99" i="486"/>
  <c r="T118" i="486"/>
  <c r="Y118" i="486"/>
  <c r="T136" i="486"/>
  <c r="Y136" i="486"/>
  <c r="T24" i="486"/>
  <c r="Y24" i="486"/>
  <c r="T43" i="486"/>
  <c r="Y43" i="486"/>
  <c r="T68" i="486"/>
  <c r="Y68" i="486"/>
  <c r="T94" i="486"/>
  <c r="Y94" i="486"/>
  <c r="T106" i="486"/>
  <c r="Y106" i="486"/>
  <c r="T125" i="486"/>
  <c r="Y125" i="486"/>
  <c r="T7" i="486"/>
  <c r="Y7" i="486"/>
  <c r="T19" i="486"/>
  <c r="Y19" i="486"/>
  <c r="T38" i="486"/>
  <c r="Y38" i="486"/>
  <c r="T51" i="486"/>
  <c r="Y51" i="486"/>
  <c r="T70" i="486"/>
  <c r="Y70" i="486"/>
  <c r="T83" i="486"/>
  <c r="Y83" i="486"/>
  <c r="T96" i="486"/>
  <c r="Y96" i="486"/>
  <c r="T108" i="486"/>
  <c r="Y108" i="486"/>
  <c r="T121" i="486"/>
  <c r="Y121" i="486"/>
  <c r="T133" i="486"/>
  <c r="Y133" i="486"/>
  <c r="T145" i="486"/>
  <c r="Y145" i="486"/>
  <c r="T9" i="486"/>
  <c r="Y9" i="486"/>
  <c r="T15" i="486"/>
  <c r="Y15" i="486"/>
  <c r="T22" i="486"/>
  <c r="Y22" i="486"/>
  <c r="T28" i="486"/>
  <c r="Y28" i="486"/>
  <c r="T34" i="486"/>
  <c r="Y34" i="486"/>
  <c r="T41" i="486"/>
  <c r="Y41" i="486"/>
  <c r="T47" i="486"/>
  <c r="Y47" i="486"/>
  <c r="T53" i="486"/>
  <c r="Y53" i="486"/>
  <c r="T59" i="486"/>
  <c r="Y59" i="486"/>
  <c r="T66" i="486"/>
  <c r="Y66" i="486"/>
  <c r="T72" i="486"/>
  <c r="Y72" i="486"/>
  <c r="T79" i="486"/>
  <c r="Y79" i="486"/>
  <c r="T85" i="486"/>
  <c r="Y85" i="486"/>
  <c r="T91" i="486"/>
  <c r="Y91" i="486"/>
  <c r="T98" i="486"/>
  <c r="Y98" i="486"/>
  <c r="T104" i="486"/>
  <c r="Y104" i="486"/>
  <c r="T110" i="486"/>
  <c r="Y110" i="486"/>
  <c r="T117" i="486"/>
  <c r="Y117" i="486"/>
  <c r="T123" i="486"/>
  <c r="Y123" i="486"/>
  <c r="T129" i="486"/>
  <c r="Y129" i="486"/>
  <c r="T135" i="486"/>
  <c r="Y135" i="486"/>
  <c r="T141" i="486"/>
  <c r="Y141" i="486"/>
  <c r="T147" i="486"/>
  <c r="Y147" i="486"/>
  <c r="U148" i="487"/>
  <c r="T6" i="486"/>
  <c r="Y6" i="486"/>
  <c r="Q154" i="486"/>
  <c r="Q156" i="486" s="1"/>
  <c r="T154" i="486"/>
  <c r="T156" i="486" s="1"/>
  <c r="P148" i="486"/>
  <c r="Q5" i="486"/>
  <c r="Y5" i="486" s="1"/>
  <c r="U130" i="486" l="1"/>
  <c r="U22" i="486"/>
  <c r="U40" i="486"/>
  <c r="U77" i="486"/>
  <c r="U61" i="486"/>
  <c r="U114" i="486"/>
  <c r="U6" i="486"/>
  <c r="U94" i="486"/>
  <c r="Z92" i="486"/>
  <c r="Z75" i="486"/>
  <c r="Z129" i="486"/>
  <c r="Z112" i="486"/>
  <c r="Z59" i="486"/>
  <c r="Z147" i="486"/>
  <c r="Z38" i="486"/>
  <c r="Z20" i="486"/>
  <c r="Y148" i="486"/>
  <c r="T5" i="486"/>
  <c r="T148" i="486" s="1"/>
  <c r="T149" i="486" s="1"/>
  <c r="Q148" i="486"/>
  <c r="U148" i="486" l="1"/>
  <c r="V77" i="486" s="1"/>
  <c r="V22" i="486" l="1"/>
  <c r="V94" i="486"/>
  <c r="V40" i="486"/>
  <c r="V130" i="486"/>
  <c r="V61" i="486"/>
  <c r="V114" i="486"/>
  <c r="V6" i="486"/>
  <c r="V148" i="486" l="1"/>
  <c r="W148" i="484"/>
  <c r="M148" i="484" l="1"/>
  <c r="N156" i="484" l="1"/>
  <c r="L156" i="484"/>
  <c r="K156" i="484"/>
  <c r="J156" i="484"/>
  <c r="I156" i="484"/>
  <c r="O155" i="484"/>
  <c r="P155" i="484" s="1"/>
  <c r="S155" i="484" s="1"/>
  <c r="O154" i="484"/>
  <c r="P150" i="484"/>
  <c r="P149" i="484"/>
  <c r="N148" i="484"/>
  <c r="L148" i="484"/>
  <c r="K148" i="484"/>
  <c r="J148" i="484"/>
  <c r="I148" i="484"/>
  <c r="O147" i="484"/>
  <c r="P147" i="484" s="1"/>
  <c r="S147" i="484" s="1"/>
  <c r="O146" i="484"/>
  <c r="P146" i="484" s="1"/>
  <c r="S146" i="484" s="1"/>
  <c r="O145" i="484"/>
  <c r="P145" i="484" s="1"/>
  <c r="S145" i="484" s="1"/>
  <c r="O144" i="484"/>
  <c r="P144" i="484" s="1"/>
  <c r="S144" i="484" s="1"/>
  <c r="O143" i="484"/>
  <c r="P143" i="484" s="1"/>
  <c r="S143" i="484" s="1"/>
  <c r="O142" i="484"/>
  <c r="P142" i="484" s="1"/>
  <c r="S142" i="484" s="1"/>
  <c r="O141" i="484"/>
  <c r="P141" i="484" s="1"/>
  <c r="S141" i="484" s="1"/>
  <c r="O140" i="484"/>
  <c r="P140" i="484" s="1"/>
  <c r="S140" i="484" s="1"/>
  <c r="O139" i="484"/>
  <c r="P139" i="484" s="1"/>
  <c r="S139" i="484" s="1"/>
  <c r="O138" i="484"/>
  <c r="P138" i="484" s="1"/>
  <c r="S138" i="484" s="1"/>
  <c r="O137" i="484"/>
  <c r="P137" i="484" s="1"/>
  <c r="S137" i="484" s="1"/>
  <c r="O136" i="484"/>
  <c r="P136" i="484" s="1"/>
  <c r="S136" i="484" s="1"/>
  <c r="O135" i="484"/>
  <c r="P135" i="484" s="1"/>
  <c r="S135" i="484" s="1"/>
  <c r="O134" i="484"/>
  <c r="P134" i="484" s="1"/>
  <c r="S134" i="484" s="1"/>
  <c r="O133" i="484"/>
  <c r="P133" i="484" s="1"/>
  <c r="S133" i="484" s="1"/>
  <c r="O132" i="484"/>
  <c r="P132" i="484" s="1"/>
  <c r="S132" i="484" s="1"/>
  <c r="O131" i="484"/>
  <c r="P131" i="484" s="1"/>
  <c r="S131" i="484" s="1"/>
  <c r="O130" i="484"/>
  <c r="P130" i="484" s="1"/>
  <c r="S130" i="484" s="1"/>
  <c r="O129" i="484"/>
  <c r="P129" i="484" s="1"/>
  <c r="S129" i="484" s="1"/>
  <c r="O128" i="484"/>
  <c r="P128" i="484" s="1"/>
  <c r="S128" i="484" s="1"/>
  <c r="O127" i="484"/>
  <c r="P127" i="484" s="1"/>
  <c r="S127" i="484" s="1"/>
  <c r="O126" i="484"/>
  <c r="P126" i="484" s="1"/>
  <c r="S126" i="484" s="1"/>
  <c r="O125" i="484"/>
  <c r="P125" i="484" s="1"/>
  <c r="S125" i="484" s="1"/>
  <c r="O124" i="484"/>
  <c r="P124" i="484" s="1"/>
  <c r="S124" i="484" s="1"/>
  <c r="O123" i="484"/>
  <c r="P123" i="484" s="1"/>
  <c r="S123" i="484" s="1"/>
  <c r="O122" i="484"/>
  <c r="P122" i="484" s="1"/>
  <c r="S122" i="484" s="1"/>
  <c r="O121" i="484"/>
  <c r="P121" i="484" s="1"/>
  <c r="S121" i="484" s="1"/>
  <c r="O120" i="484"/>
  <c r="P120" i="484" s="1"/>
  <c r="S120" i="484" s="1"/>
  <c r="O119" i="484"/>
  <c r="P119" i="484" s="1"/>
  <c r="S119" i="484" s="1"/>
  <c r="O118" i="484"/>
  <c r="P118" i="484" s="1"/>
  <c r="S118" i="484" s="1"/>
  <c r="O117" i="484"/>
  <c r="P117" i="484" s="1"/>
  <c r="S117" i="484" s="1"/>
  <c r="O116" i="484"/>
  <c r="P116" i="484" s="1"/>
  <c r="S116" i="484" s="1"/>
  <c r="O115" i="484"/>
  <c r="P115" i="484" s="1"/>
  <c r="S115" i="484" s="1"/>
  <c r="O114" i="484"/>
  <c r="P114" i="484" s="1"/>
  <c r="S114" i="484" s="1"/>
  <c r="O112" i="484"/>
  <c r="P112" i="484" s="1"/>
  <c r="S112" i="484" s="1"/>
  <c r="O111" i="484"/>
  <c r="P111" i="484" s="1"/>
  <c r="S111" i="484" s="1"/>
  <c r="O110" i="484"/>
  <c r="P110" i="484" s="1"/>
  <c r="S110" i="484" s="1"/>
  <c r="O109" i="484"/>
  <c r="P109" i="484" s="1"/>
  <c r="S109" i="484" s="1"/>
  <c r="O108" i="484"/>
  <c r="P108" i="484" s="1"/>
  <c r="S108" i="484" s="1"/>
  <c r="O107" i="484"/>
  <c r="P107" i="484" s="1"/>
  <c r="S107" i="484" s="1"/>
  <c r="O106" i="484"/>
  <c r="P106" i="484" s="1"/>
  <c r="S106" i="484" s="1"/>
  <c r="O105" i="484"/>
  <c r="P105" i="484" s="1"/>
  <c r="S105" i="484" s="1"/>
  <c r="O104" i="484"/>
  <c r="P104" i="484" s="1"/>
  <c r="S104" i="484" s="1"/>
  <c r="O103" i="484"/>
  <c r="P103" i="484" s="1"/>
  <c r="S103" i="484" s="1"/>
  <c r="O102" i="484"/>
  <c r="P102" i="484" s="1"/>
  <c r="S102" i="484" s="1"/>
  <c r="O101" i="484"/>
  <c r="P101" i="484" s="1"/>
  <c r="S101" i="484" s="1"/>
  <c r="O100" i="484"/>
  <c r="P100" i="484" s="1"/>
  <c r="S100" i="484" s="1"/>
  <c r="O99" i="484"/>
  <c r="P99" i="484" s="1"/>
  <c r="S99" i="484" s="1"/>
  <c r="O98" i="484"/>
  <c r="P98" i="484" s="1"/>
  <c r="S98" i="484" s="1"/>
  <c r="O97" i="484"/>
  <c r="P97" i="484" s="1"/>
  <c r="S97" i="484" s="1"/>
  <c r="O96" i="484"/>
  <c r="P96" i="484" s="1"/>
  <c r="S96" i="484" s="1"/>
  <c r="O95" i="484"/>
  <c r="P95" i="484" s="1"/>
  <c r="S95" i="484" s="1"/>
  <c r="O94" i="484"/>
  <c r="P94" i="484" s="1"/>
  <c r="S94" i="484" s="1"/>
  <c r="O92" i="484"/>
  <c r="P92" i="484" s="1"/>
  <c r="S92" i="484" s="1"/>
  <c r="O91" i="484"/>
  <c r="P91" i="484" s="1"/>
  <c r="S91" i="484" s="1"/>
  <c r="O90" i="484"/>
  <c r="P90" i="484" s="1"/>
  <c r="S90" i="484" s="1"/>
  <c r="O89" i="484"/>
  <c r="P89" i="484" s="1"/>
  <c r="S89" i="484" s="1"/>
  <c r="O88" i="484"/>
  <c r="P88" i="484" s="1"/>
  <c r="S88" i="484" s="1"/>
  <c r="O87" i="484"/>
  <c r="P87" i="484" s="1"/>
  <c r="S87" i="484" s="1"/>
  <c r="O86" i="484"/>
  <c r="P86" i="484" s="1"/>
  <c r="S86" i="484" s="1"/>
  <c r="O85" i="484"/>
  <c r="P85" i="484" s="1"/>
  <c r="S85" i="484" s="1"/>
  <c r="O84" i="484"/>
  <c r="P84" i="484" s="1"/>
  <c r="S84" i="484" s="1"/>
  <c r="O83" i="484"/>
  <c r="P83" i="484" s="1"/>
  <c r="S83" i="484" s="1"/>
  <c r="O82" i="484"/>
  <c r="P82" i="484" s="1"/>
  <c r="S82" i="484" s="1"/>
  <c r="O81" i="484"/>
  <c r="P81" i="484" s="1"/>
  <c r="S81" i="484" s="1"/>
  <c r="O80" i="484"/>
  <c r="P80" i="484" s="1"/>
  <c r="S80" i="484" s="1"/>
  <c r="O79" i="484"/>
  <c r="P79" i="484" s="1"/>
  <c r="S79" i="484" s="1"/>
  <c r="O78" i="484"/>
  <c r="P78" i="484" s="1"/>
  <c r="S78" i="484" s="1"/>
  <c r="O77" i="484"/>
  <c r="P77" i="484" s="1"/>
  <c r="S77" i="484" s="1"/>
  <c r="O75" i="484"/>
  <c r="P75" i="484" s="1"/>
  <c r="S75" i="484" s="1"/>
  <c r="O74" i="484"/>
  <c r="P74" i="484" s="1"/>
  <c r="S74" i="484" s="1"/>
  <c r="O73" i="484"/>
  <c r="P73" i="484" s="1"/>
  <c r="S73" i="484" s="1"/>
  <c r="O72" i="484"/>
  <c r="P72" i="484" s="1"/>
  <c r="S72" i="484" s="1"/>
  <c r="O71" i="484"/>
  <c r="P71" i="484" s="1"/>
  <c r="S71" i="484" s="1"/>
  <c r="O70" i="484"/>
  <c r="P70" i="484" s="1"/>
  <c r="S70" i="484" s="1"/>
  <c r="O69" i="484"/>
  <c r="P69" i="484" s="1"/>
  <c r="S69" i="484" s="1"/>
  <c r="O68" i="484"/>
  <c r="P68" i="484" s="1"/>
  <c r="S68" i="484" s="1"/>
  <c r="O67" i="484"/>
  <c r="P67" i="484" s="1"/>
  <c r="S67" i="484" s="1"/>
  <c r="O66" i="484"/>
  <c r="P66" i="484" s="1"/>
  <c r="S66" i="484" s="1"/>
  <c r="O65" i="484"/>
  <c r="P65" i="484" s="1"/>
  <c r="S65" i="484" s="1"/>
  <c r="O64" i="484"/>
  <c r="P64" i="484" s="1"/>
  <c r="S64" i="484" s="1"/>
  <c r="O63" i="484"/>
  <c r="P63" i="484" s="1"/>
  <c r="S63" i="484" s="1"/>
  <c r="O62" i="484"/>
  <c r="P62" i="484" s="1"/>
  <c r="S62" i="484" s="1"/>
  <c r="O61" i="484"/>
  <c r="P61" i="484" s="1"/>
  <c r="S61" i="484" s="1"/>
  <c r="O59" i="484"/>
  <c r="P59" i="484" s="1"/>
  <c r="S59" i="484" s="1"/>
  <c r="O58" i="484"/>
  <c r="P58" i="484" s="1"/>
  <c r="S58" i="484" s="1"/>
  <c r="O57" i="484"/>
  <c r="P57" i="484" s="1"/>
  <c r="S57" i="484" s="1"/>
  <c r="O56" i="484"/>
  <c r="P56" i="484" s="1"/>
  <c r="S56" i="484" s="1"/>
  <c r="O55" i="484"/>
  <c r="P55" i="484" s="1"/>
  <c r="S55" i="484" s="1"/>
  <c r="O54" i="484"/>
  <c r="P54" i="484" s="1"/>
  <c r="S54" i="484" s="1"/>
  <c r="O53" i="484"/>
  <c r="P53" i="484" s="1"/>
  <c r="S53" i="484" s="1"/>
  <c r="O52" i="484"/>
  <c r="P52" i="484" s="1"/>
  <c r="S52" i="484" s="1"/>
  <c r="O51" i="484"/>
  <c r="P51" i="484" s="1"/>
  <c r="S51" i="484" s="1"/>
  <c r="O50" i="484"/>
  <c r="P50" i="484" s="1"/>
  <c r="S50" i="484" s="1"/>
  <c r="O49" i="484"/>
  <c r="P49" i="484" s="1"/>
  <c r="S49" i="484" s="1"/>
  <c r="O48" i="484"/>
  <c r="P48" i="484" s="1"/>
  <c r="S48" i="484" s="1"/>
  <c r="O47" i="484"/>
  <c r="P47" i="484" s="1"/>
  <c r="S47" i="484" s="1"/>
  <c r="O46" i="484"/>
  <c r="P46" i="484" s="1"/>
  <c r="S46" i="484" s="1"/>
  <c r="O45" i="484"/>
  <c r="P45" i="484" s="1"/>
  <c r="S45" i="484" s="1"/>
  <c r="O44" i="484"/>
  <c r="P44" i="484" s="1"/>
  <c r="S44" i="484" s="1"/>
  <c r="O43" i="484"/>
  <c r="P43" i="484" s="1"/>
  <c r="S43" i="484" s="1"/>
  <c r="O42" i="484"/>
  <c r="P42" i="484" s="1"/>
  <c r="S42" i="484" s="1"/>
  <c r="O41" i="484"/>
  <c r="P41" i="484" s="1"/>
  <c r="S41" i="484" s="1"/>
  <c r="O40" i="484"/>
  <c r="P40" i="484" s="1"/>
  <c r="S40" i="484" s="1"/>
  <c r="O38" i="484"/>
  <c r="P38" i="484" s="1"/>
  <c r="S38" i="484" s="1"/>
  <c r="O37" i="484"/>
  <c r="P37" i="484" s="1"/>
  <c r="S37" i="484" s="1"/>
  <c r="O36" i="484"/>
  <c r="P36" i="484" s="1"/>
  <c r="S36" i="484" s="1"/>
  <c r="O35" i="484"/>
  <c r="P35" i="484" s="1"/>
  <c r="S35" i="484" s="1"/>
  <c r="O34" i="484"/>
  <c r="P34" i="484" s="1"/>
  <c r="S34" i="484" s="1"/>
  <c r="O33" i="484"/>
  <c r="P33" i="484" s="1"/>
  <c r="S33" i="484" s="1"/>
  <c r="O32" i="484"/>
  <c r="P32" i="484" s="1"/>
  <c r="S32" i="484" s="1"/>
  <c r="O31" i="484"/>
  <c r="P31" i="484" s="1"/>
  <c r="S31" i="484" s="1"/>
  <c r="O30" i="484"/>
  <c r="P30" i="484" s="1"/>
  <c r="S30" i="484" s="1"/>
  <c r="O29" i="484"/>
  <c r="P29" i="484" s="1"/>
  <c r="S29" i="484" s="1"/>
  <c r="O28" i="484"/>
  <c r="P28" i="484" s="1"/>
  <c r="S28" i="484" s="1"/>
  <c r="O27" i="484"/>
  <c r="P27" i="484" s="1"/>
  <c r="S27" i="484" s="1"/>
  <c r="O26" i="484"/>
  <c r="P26" i="484" s="1"/>
  <c r="S26" i="484" s="1"/>
  <c r="O25" i="484"/>
  <c r="P25" i="484" s="1"/>
  <c r="S25" i="484" s="1"/>
  <c r="O24" i="484"/>
  <c r="P24" i="484" s="1"/>
  <c r="S24" i="484" s="1"/>
  <c r="O23" i="484"/>
  <c r="P23" i="484" s="1"/>
  <c r="S23" i="484" s="1"/>
  <c r="O22" i="484"/>
  <c r="P22" i="484" s="1"/>
  <c r="S22" i="484" s="1"/>
  <c r="O20" i="484"/>
  <c r="P20" i="484" s="1"/>
  <c r="S20" i="484" s="1"/>
  <c r="O19" i="484"/>
  <c r="P19" i="484" s="1"/>
  <c r="S19" i="484" s="1"/>
  <c r="O18" i="484"/>
  <c r="P18" i="484" s="1"/>
  <c r="S18" i="484" s="1"/>
  <c r="O17" i="484"/>
  <c r="P17" i="484" s="1"/>
  <c r="S17" i="484" s="1"/>
  <c r="O16" i="484"/>
  <c r="P16" i="484" s="1"/>
  <c r="S16" i="484" s="1"/>
  <c r="O15" i="484"/>
  <c r="P15" i="484" s="1"/>
  <c r="S15" i="484" s="1"/>
  <c r="O14" i="484"/>
  <c r="P14" i="484" s="1"/>
  <c r="S14" i="484" s="1"/>
  <c r="O13" i="484"/>
  <c r="P13" i="484" s="1"/>
  <c r="S13" i="484" s="1"/>
  <c r="O12" i="484"/>
  <c r="P12" i="484" s="1"/>
  <c r="S12" i="484" s="1"/>
  <c r="O11" i="484"/>
  <c r="P11" i="484" s="1"/>
  <c r="S11" i="484" s="1"/>
  <c r="O10" i="484"/>
  <c r="P10" i="484" s="1"/>
  <c r="S10" i="484" s="1"/>
  <c r="O9" i="484"/>
  <c r="P9" i="484" s="1"/>
  <c r="S9" i="484" s="1"/>
  <c r="O8" i="484"/>
  <c r="P8" i="484" s="1"/>
  <c r="S8" i="484" s="1"/>
  <c r="O7" i="484"/>
  <c r="P7" i="484" s="1"/>
  <c r="S7" i="484" s="1"/>
  <c r="O6" i="484"/>
  <c r="P6" i="484" s="1"/>
  <c r="S6" i="484" s="1"/>
  <c r="O5" i="484"/>
  <c r="P5" i="484" s="1"/>
  <c r="O156" i="484" l="1"/>
  <c r="P154" i="484"/>
  <c r="T22" i="484"/>
  <c r="T40" i="484"/>
  <c r="T77" i="484"/>
  <c r="T94" i="484"/>
  <c r="T61" i="484"/>
  <c r="S5" i="484"/>
  <c r="S148" i="484" s="1"/>
  <c r="S149" i="484" s="1"/>
  <c r="P148" i="484"/>
  <c r="T6" i="484"/>
  <c r="T114" i="484"/>
  <c r="T130" i="484"/>
  <c r="O148" i="484"/>
  <c r="P111" i="482"/>
  <c r="Q111" i="482" s="1"/>
  <c r="T111" i="482" s="1"/>
  <c r="P6" i="482"/>
  <c r="S154" i="484" l="1"/>
  <c r="S156" i="484" s="1"/>
  <c r="P156" i="484"/>
  <c r="T148" i="484"/>
  <c r="U130" i="484" s="1"/>
  <c r="M156" i="482"/>
  <c r="U61" i="484" l="1"/>
  <c r="U40" i="484"/>
  <c r="U22" i="484"/>
  <c r="U6" i="484"/>
  <c r="U94" i="484"/>
  <c r="U77" i="484"/>
  <c r="U114" i="484"/>
  <c r="M148" i="482"/>
  <c r="Q6" i="482"/>
  <c r="T6" i="482" s="1"/>
  <c r="O156" i="482"/>
  <c r="L156" i="482"/>
  <c r="K156" i="482"/>
  <c r="J156" i="482"/>
  <c r="I156" i="482"/>
  <c r="P155" i="482"/>
  <c r="Q155" i="482" s="1"/>
  <c r="P154" i="482"/>
  <c r="Q154" i="482" s="1"/>
  <c r="T154" i="482" s="1"/>
  <c r="Q150" i="482"/>
  <c r="Q149" i="482"/>
  <c r="O148" i="482"/>
  <c r="L148" i="482"/>
  <c r="K148" i="482"/>
  <c r="J148" i="482"/>
  <c r="I148" i="482"/>
  <c r="P147" i="482"/>
  <c r="Q147" i="482" s="1"/>
  <c r="T147" i="482" s="1"/>
  <c r="P146" i="482"/>
  <c r="Q146" i="482" s="1"/>
  <c r="T146" i="482" s="1"/>
  <c r="P145" i="482"/>
  <c r="Q145" i="482" s="1"/>
  <c r="T145" i="482" s="1"/>
  <c r="P144" i="482"/>
  <c r="Q144" i="482" s="1"/>
  <c r="T144" i="482" s="1"/>
  <c r="P143" i="482"/>
  <c r="Q143" i="482" s="1"/>
  <c r="T143" i="482" s="1"/>
  <c r="P142" i="482"/>
  <c r="Q142" i="482" s="1"/>
  <c r="T142" i="482" s="1"/>
  <c r="P141" i="482"/>
  <c r="Q141" i="482" s="1"/>
  <c r="T141" i="482" s="1"/>
  <c r="P140" i="482"/>
  <c r="Q140" i="482" s="1"/>
  <c r="T140" i="482" s="1"/>
  <c r="P139" i="482"/>
  <c r="Q139" i="482" s="1"/>
  <c r="T139" i="482" s="1"/>
  <c r="P138" i="482"/>
  <c r="Q138" i="482" s="1"/>
  <c r="T138" i="482" s="1"/>
  <c r="P137" i="482"/>
  <c r="Q137" i="482" s="1"/>
  <c r="T137" i="482" s="1"/>
  <c r="P136" i="482"/>
  <c r="Q136" i="482" s="1"/>
  <c r="T136" i="482" s="1"/>
  <c r="P135" i="482"/>
  <c r="Q135" i="482" s="1"/>
  <c r="T135" i="482" s="1"/>
  <c r="P134" i="482"/>
  <c r="Q134" i="482" s="1"/>
  <c r="T134" i="482" s="1"/>
  <c r="P133" i="482"/>
  <c r="Q133" i="482" s="1"/>
  <c r="T133" i="482" s="1"/>
  <c r="P132" i="482"/>
  <c r="Q132" i="482" s="1"/>
  <c r="T132" i="482" s="1"/>
  <c r="P131" i="482"/>
  <c r="Q131" i="482" s="1"/>
  <c r="T131" i="482" s="1"/>
  <c r="P130" i="482"/>
  <c r="Q130" i="482" s="1"/>
  <c r="T130" i="482" s="1"/>
  <c r="P129" i="482"/>
  <c r="Q129" i="482" s="1"/>
  <c r="T129" i="482" s="1"/>
  <c r="P128" i="482"/>
  <c r="Q128" i="482" s="1"/>
  <c r="T128" i="482" s="1"/>
  <c r="P127" i="482"/>
  <c r="Q127" i="482" s="1"/>
  <c r="T127" i="482" s="1"/>
  <c r="P126" i="482"/>
  <c r="Q126" i="482" s="1"/>
  <c r="T126" i="482" s="1"/>
  <c r="P125" i="482"/>
  <c r="Q125" i="482" s="1"/>
  <c r="T125" i="482" s="1"/>
  <c r="P124" i="482"/>
  <c r="Q124" i="482" s="1"/>
  <c r="T124" i="482" s="1"/>
  <c r="P123" i="482"/>
  <c r="Q123" i="482" s="1"/>
  <c r="T123" i="482" s="1"/>
  <c r="P122" i="482"/>
  <c r="Q122" i="482" s="1"/>
  <c r="T122" i="482" s="1"/>
  <c r="P121" i="482"/>
  <c r="Q121" i="482" s="1"/>
  <c r="T121" i="482" s="1"/>
  <c r="P120" i="482"/>
  <c r="Q120" i="482" s="1"/>
  <c r="T120" i="482" s="1"/>
  <c r="P119" i="482"/>
  <c r="Q119" i="482" s="1"/>
  <c r="T119" i="482" s="1"/>
  <c r="P118" i="482"/>
  <c r="Q118" i="482" s="1"/>
  <c r="T118" i="482" s="1"/>
  <c r="P117" i="482"/>
  <c r="Q117" i="482" s="1"/>
  <c r="T117" i="482" s="1"/>
  <c r="P116" i="482"/>
  <c r="Q116" i="482" s="1"/>
  <c r="T116" i="482" s="1"/>
  <c r="P115" i="482"/>
  <c r="Q115" i="482" s="1"/>
  <c r="T115" i="482" s="1"/>
  <c r="P114" i="482"/>
  <c r="Q114" i="482" s="1"/>
  <c r="T114" i="482" s="1"/>
  <c r="P112" i="482"/>
  <c r="Q112" i="482" s="1"/>
  <c r="T112" i="482" s="1"/>
  <c r="P110" i="482"/>
  <c r="Q110" i="482" s="1"/>
  <c r="T110" i="482" s="1"/>
  <c r="P109" i="482"/>
  <c r="Q109" i="482" s="1"/>
  <c r="T109" i="482" s="1"/>
  <c r="P108" i="482"/>
  <c r="Q108" i="482" s="1"/>
  <c r="T108" i="482" s="1"/>
  <c r="P107" i="482"/>
  <c r="Q107" i="482" s="1"/>
  <c r="T107" i="482" s="1"/>
  <c r="P106" i="482"/>
  <c r="Q106" i="482" s="1"/>
  <c r="T106" i="482" s="1"/>
  <c r="P105" i="482"/>
  <c r="Q105" i="482" s="1"/>
  <c r="T105" i="482" s="1"/>
  <c r="P104" i="482"/>
  <c r="Q104" i="482" s="1"/>
  <c r="T104" i="482" s="1"/>
  <c r="P103" i="482"/>
  <c r="Q103" i="482" s="1"/>
  <c r="T103" i="482" s="1"/>
  <c r="P102" i="482"/>
  <c r="Q102" i="482" s="1"/>
  <c r="T102" i="482" s="1"/>
  <c r="P101" i="482"/>
  <c r="Q101" i="482" s="1"/>
  <c r="T101" i="482" s="1"/>
  <c r="P100" i="482"/>
  <c r="Q100" i="482" s="1"/>
  <c r="T100" i="482" s="1"/>
  <c r="P99" i="482"/>
  <c r="Q99" i="482" s="1"/>
  <c r="T99" i="482" s="1"/>
  <c r="P98" i="482"/>
  <c r="Q98" i="482" s="1"/>
  <c r="T98" i="482" s="1"/>
  <c r="P97" i="482"/>
  <c r="Q97" i="482" s="1"/>
  <c r="T97" i="482" s="1"/>
  <c r="P96" i="482"/>
  <c r="Q96" i="482" s="1"/>
  <c r="T96" i="482" s="1"/>
  <c r="P95" i="482"/>
  <c r="Q95" i="482" s="1"/>
  <c r="T95" i="482" s="1"/>
  <c r="P94" i="482"/>
  <c r="Q94" i="482" s="1"/>
  <c r="T94" i="482" s="1"/>
  <c r="P92" i="482"/>
  <c r="Q92" i="482" s="1"/>
  <c r="T92" i="482" s="1"/>
  <c r="P91" i="482"/>
  <c r="Q91" i="482" s="1"/>
  <c r="T91" i="482" s="1"/>
  <c r="P90" i="482"/>
  <c r="Q90" i="482" s="1"/>
  <c r="T90" i="482" s="1"/>
  <c r="P89" i="482"/>
  <c r="Q89" i="482" s="1"/>
  <c r="T89" i="482" s="1"/>
  <c r="P88" i="482"/>
  <c r="Q88" i="482" s="1"/>
  <c r="T88" i="482" s="1"/>
  <c r="P87" i="482"/>
  <c r="Q87" i="482" s="1"/>
  <c r="T87" i="482" s="1"/>
  <c r="P86" i="482"/>
  <c r="Q86" i="482" s="1"/>
  <c r="T86" i="482" s="1"/>
  <c r="P85" i="482"/>
  <c r="Q85" i="482" s="1"/>
  <c r="T85" i="482" s="1"/>
  <c r="P84" i="482"/>
  <c r="Q84" i="482" s="1"/>
  <c r="T84" i="482" s="1"/>
  <c r="P83" i="482"/>
  <c r="Q83" i="482" s="1"/>
  <c r="T83" i="482" s="1"/>
  <c r="P82" i="482"/>
  <c r="Q82" i="482" s="1"/>
  <c r="T82" i="482" s="1"/>
  <c r="P81" i="482"/>
  <c r="Q81" i="482" s="1"/>
  <c r="T81" i="482" s="1"/>
  <c r="P80" i="482"/>
  <c r="Q80" i="482" s="1"/>
  <c r="T80" i="482" s="1"/>
  <c r="P79" i="482"/>
  <c r="Q79" i="482" s="1"/>
  <c r="T79" i="482" s="1"/>
  <c r="P78" i="482"/>
  <c r="Q78" i="482" s="1"/>
  <c r="T78" i="482" s="1"/>
  <c r="P77" i="482"/>
  <c r="Q77" i="482" s="1"/>
  <c r="T77" i="482" s="1"/>
  <c r="P75" i="482"/>
  <c r="Q75" i="482" s="1"/>
  <c r="T75" i="482" s="1"/>
  <c r="P74" i="482"/>
  <c r="Q74" i="482" s="1"/>
  <c r="T74" i="482" s="1"/>
  <c r="P73" i="482"/>
  <c r="Q73" i="482" s="1"/>
  <c r="T73" i="482" s="1"/>
  <c r="P72" i="482"/>
  <c r="Q72" i="482" s="1"/>
  <c r="T72" i="482" s="1"/>
  <c r="P71" i="482"/>
  <c r="Q71" i="482" s="1"/>
  <c r="T71" i="482" s="1"/>
  <c r="P70" i="482"/>
  <c r="Q70" i="482" s="1"/>
  <c r="T70" i="482" s="1"/>
  <c r="P69" i="482"/>
  <c r="Q69" i="482" s="1"/>
  <c r="T69" i="482" s="1"/>
  <c r="P68" i="482"/>
  <c r="Q68" i="482" s="1"/>
  <c r="T68" i="482" s="1"/>
  <c r="P67" i="482"/>
  <c r="Q67" i="482" s="1"/>
  <c r="T67" i="482" s="1"/>
  <c r="P66" i="482"/>
  <c r="Q66" i="482" s="1"/>
  <c r="T66" i="482" s="1"/>
  <c r="P65" i="482"/>
  <c r="Q65" i="482" s="1"/>
  <c r="T65" i="482" s="1"/>
  <c r="P64" i="482"/>
  <c r="Q64" i="482" s="1"/>
  <c r="T64" i="482" s="1"/>
  <c r="P63" i="482"/>
  <c r="Q63" i="482" s="1"/>
  <c r="T63" i="482" s="1"/>
  <c r="P62" i="482"/>
  <c r="Q62" i="482" s="1"/>
  <c r="T62" i="482" s="1"/>
  <c r="P61" i="482"/>
  <c r="Q61" i="482" s="1"/>
  <c r="T61" i="482" s="1"/>
  <c r="P59" i="482"/>
  <c r="Q59" i="482" s="1"/>
  <c r="T59" i="482" s="1"/>
  <c r="P58" i="482"/>
  <c r="Q58" i="482" s="1"/>
  <c r="T58" i="482" s="1"/>
  <c r="P57" i="482"/>
  <c r="Q57" i="482" s="1"/>
  <c r="T57" i="482" s="1"/>
  <c r="P56" i="482"/>
  <c r="Q56" i="482" s="1"/>
  <c r="T56" i="482" s="1"/>
  <c r="P55" i="482"/>
  <c r="Q55" i="482" s="1"/>
  <c r="T55" i="482" s="1"/>
  <c r="P54" i="482"/>
  <c r="Q54" i="482" s="1"/>
  <c r="T54" i="482" s="1"/>
  <c r="P53" i="482"/>
  <c r="Q53" i="482" s="1"/>
  <c r="T53" i="482" s="1"/>
  <c r="P52" i="482"/>
  <c r="Q52" i="482" s="1"/>
  <c r="T52" i="482" s="1"/>
  <c r="P51" i="482"/>
  <c r="Q51" i="482" s="1"/>
  <c r="T51" i="482" s="1"/>
  <c r="P50" i="482"/>
  <c r="Q50" i="482" s="1"/>
  <c r="T50" i="482" s="1"/>
  <c r="P49" i="482"/>
  <c r="Q49" i="482" s="1"/>
  <c r="T49" i="482" s="1"/>
  <c r="P48" i="482"/>
  <c r="Q48" i="482" s="1"/>
  <c r="T48" i="482" s="1"/>
  <c r="P47" i="482"/>
  <c r="Q47" i="482" s="1"/>
  <c r="T47" i="482" s="1"/>
  <c r="P46" i="482"/>
  <c r="Q46" i="482" s="1"/>
  <c r="T46" i="482" s="1"/>
  <c r="P45" i="482"/>
  <c r="Q45" i="482" s="1"/>
  <c r="T45" i="482" s="1"/>
  <c r="P44" i="482"/>
  <c r="Q44" i="482" s="1"/>
  <c r="T44" i="482" s="1"/>
  <c r="P43" i="482"/>
  <c r="Q43" i="482" s="1"/>
  <c r="T43" i="482" s="1"/>
  <c r="P42" i="482"/>
  <c r="Q42" i="482" s="1"/>
  <c r="T42" i="482" s="1"/>
  <c r="P41" i="482"/>
  <c r="Q41" i="482" s="1"/>
  <c r="T41" i="482" s="1"/>
  <c r="P40" i="482"/>
  <c r="Q40" i="482" s="1"/>
  <c r="T40" i="482" s="1"/>
  <c r="P38" i="482"/>
  <c r="Q38" i="482" s="1"/>
  <c r="T38" i="482" s="1"/>
  <c r="P37" i="482"/>
  <c r="Q37" i="482" s="1"/>
  <c r="T37" i="482" s="1"/>
  <c r="P36" i="482"/>
  <c r="Q36" i="482" s="1"/>
  <c r="T36" i="482" s="1"/>
  <c r="P35" i="482"/>
  <c r="Q35" i="482" s="1"/>
  <c r="T35" i="482" s="1"/>
  <c r="P34" i="482"/>
  <c r="Q34" i="482" s="1"/>
  <c r="T34" i="482" s="1"/>
  <c r="P33" i="482"/>
  <c r="Q33" i="482" s="1"/>
  <c r="T33" i="482" s="1"/>
  <c r="P32" i="482"/>
  <c r="Q32" i="482" s="1"/>
  <c r="T32" i="482" s="1"/>
  <c r="P31" i="482"/>
  <c r="Q31" i="482" s="1"/>
  <c r="T31" i="482" s="1"/>
  <c r="P30" i="482"/>
  <c r="Q30" i="482" s="1"/>
  <c r="T30" i="482" s="1"/>
  <c r="P29" i="482"/>
  <c r="Q29" i="482" s="1"/>
  <c r="T29" i="482" s="1"/>
  <c r="P28" i="482"/>
  <c r="Q28" i="482" s="1"/>
  <c r="T28" i="482" s="1"/>
  <c r="P27" i="482"/>
  <c r="Q27" i="482" s="1"/>
  <c r="T27" i="482" s="1"/>
  <c r="P26" i="482"/>
  <c r="Q26" i="482" s="1"/>
  <c r="T26" i="482" s="1"/>
  <c r="P25" i="482"/>
  <c r="Q25" i="482" s="1"/>
  <c r="T25" i="482" s="1"/>
  <c r="P24" i="482"/>
  <c r="Q24" i="482" s="1"/>
  <c r="T24" i="482" s="1"/>
  <c r="P23" i="482"/>
  <c r="Q23" i="482" s="1"/>
  <c r="T23" i="482" s="1"/>
  <c r="P22" i="482"/>
  <c r="Q22" i="482" s="1"/>
  <c r="T22" i="482" s="1"/>
  <c r="P20" i="482"/>
  <c r="Q20" i="482" s="1"/>
  <c r="T20" i="482" s="1"/>
  <c r="P19" i="482"/>
  <c r="Q19" i="482" s="1"/>
  <c r="T19" i="482" s="1"/>
  <c r="P18" i="482"/>
  <c r="Q18" i="482" s="1"/>
  <c r="T18" i="482" s="1"/>
  <c r="P17" i="482"/>
  <c r="Q17" i="482" s="1"/>
  <c r="T17" i="482" s="1"/>
  <c r="P16" i="482"/>
  <c r="Q16" i="482" s="1"/>
  <c r="T16" i="482" s="1"/>
  <c r="P15" i="482"/>
  <c r="Q15" i="482" s="1"/>
  <c r="T15" i="482" s="1"/>
  <c r="P14" i="482"/>
  <c r="Q14" i="482" s="1"/>
  <c r="T14" i="482" s="1"/>
  <c r="P13" i="482"/>
  <c r="Q13" i="482" s="1"/>
  <c r="T13" i="482" s="1"/>
  <c r="P12" i="482"/>
  <c r="Q12" i="482" s="1"/>
  <c r="T12" i="482" s="1"/>
  <c r="P11" i="482"/>
  <c r="Q11" i="482" s="1"/>
  <c r="T11" i="482" s="1"/>
  <c r="P10" i="482"/>
  <c r="Q10" i="482" s="1"/>
  <c r="T10" i="482" s="1"/>
  <c r="P9" i="482"/>
  <c r="Q9" i="482" s="1"/>
  <c r="T9" i="482" s="1"/>
  <c r="P8" i="482"/>
  <c r="Q8" i="482" s="1"/>
  <c r="T8" i="482" s="1"/>
  <c r="P7" i="482"/>
  <c r="Q7" i="482" s="1"/>
  <c r="T7" i="482" s="1"/>
  <c r="P5" i="482"/>
  <c r="Q156" i="482" l="1"/>
  <c r="U148" i="484"/>
  <c r="P156" i="482"/>
  <c r="U77" i="482"/>
  <c r="U40" i="482"/>
  <c r="U6" i="482"/>
  <c r="U22" i="482"/>
  <c r="U94" i="482"/>
  <c r="U130" i="482"/>
  <c r="U61" i="482"/>
  <c r="P148" i="482"/>
  <c r="Q5" i="482"/>
  <c r="U114" i="482"/>
  <c r="T155" i="482"/>
  <c r="T156" i="482" s="1"/>
  <c r="M155" i="481"/>
  <c r="L155" i="481"/>
  <c r="K155" i="481"/>
  <c r="J155" i="481"/>
  <c r="I155" i="481"/>
  <c r="N154" i="481"/>
  <c r="O154" i="481" s="1"/>
  <c r="R154" i="481" s="1"/>
  <c r="N153" i="481"/>
  <c r="O153" i="481" s="1"/>
  <c r="O149" i="481"/>
  <c r="O148" i="481"/>
  <c r="M147" i="481"/>
  <c r="L147" i="481"/>
  <c r="K147" i="481"/>
  <c r="J147" i="481"/>
  <c r="I147" i="481"/>
  <c r="N146" i="481"/>
  <c r="O146" i="481" s="1"/>
  <c r="R146" i="481" s="1"/>
  <c r="N145" i="481"/>
  <c r="O145" i="481" s="1"/>
  <c r="R145" i="481" s="1"/>
  <c r="N144" i="481"/>
  <c r="O144" i="481" s="1"/>
  <c r="R144" i="481" s="1"/>
  <c r="N143" i="481"/>
  <c r="O143" i="481" s="1"/>
  <c r="R143" i="481" s="1"/>
  <c r="N142" i="481"/>
  <c r="O142" i="481" s="1"/>
  <c r="R142" i="481" s="1"/>
  <c r="N141" i="481"/>
  <c r="O141" i="481" s="1"/>
  <c r="R141" i="481" s="1"/>
  <c r="N140" i="481"/>
  <c r="O140" i="481" s="1"/>
  <c r="R140" i="481" s="1"/>
  <c r="N139" i="481"/>
  <c r="O139" i="481" s="1"/>
  <c r="R139" i="481" s="1"/>
  <c r="N138" i="481"/>
  <c r="O138" i="481" s="1"/>
  <c r="R138" i="481" s="1"/>
  <c r="N137" i="481"/>
  <c r="O137" i="481" s="1"/>
  <c r="R137" i="481" s="1"/>
  <c r="N136" i="481"/>
  <c r="O136" i="481" s="1"/>
  <c r="R136" i="481" s="1"/>
  <c r="N135" i="481"/>
  <c r="O135" i="481" s="1"/>
  <c r="R135" i="481" s="1"/>
  <c r="N134" i="481"/>
  <c r="O134" i="481" s="1"/>
  <c r="R134" i="481" s="1"/>
  <c r="N133" i="481"/>
  <c r="O133" i="481" s="1"/>
  <c r="R133" i="481" s="1"/>
  <c r="N132" i="481"/>
  <c r="O132" i="481" s="1"/>
  <c r="R132" i="481" s="1"/>
  <c r="N131" i="481"/>
  <c r="O131" i="481" s="1"/>
  <c r="R131" i="481" s="1"/>
  <c r="N130" i="481"/>
  <c r="O130" i="481" s="1"/>
  <c r="R130" i="481" s="1"/>
  <c r="N129" i="481"/>
  <c r="O129" i="481" s="1"/>
  <c r="R129" i="481" s="1"/>
  <c r="N128" i="481"/>
  <c r="O128" i="481" s="1"/>
  <c r="R128" i="481" s="1"/>
  <c r="N127" i="481"/>
  <c r="O127" i="481" s="1"/>
  <c r="R127" i="481" s="1"/>
  <c r="N126" i="481"/>
  <c r="O126" i="481" s="1"/>
  <c r="R126" i="481" s="1"/>
  <c r="N125" i="481"/>
  <c r="O125" i="481" s="1"/>
  <c r="R125" i="481" s="1"/>
  <c r="N124" i="481"/>
  <c r="O124" i="481" s="1"/>
  <c r="R124" i="481" s="1"/>
  <c r="N123" i="481"/>
  <c r="O123" i="481" s="1"/>
  <c r="R123" i="481" s="1"/>
  <c r="N122" i="481"/>
  <c r="O122" i="481" s="1"/>
  <c r="R122" i="481" s="1"/>
  <c r="N121" i="481"/>
  <c r="O121" i="481" s="1"/>
  <c r="R121" i="481" s="1"/>
  <c r="N120" i="481"/>
  <c r="O120" i="481" s="1"/>
  <c r="R120" i="481" s="1"/>
  <c r="N119" i="481"/>
  <c r="O119" i="481" s="1"/>
  <c r="R119" i="481" s="1"/>
  <c r="N118" i="481"/>
  <c r="O118" i="481" s="1"/>
  <c r="R118" i="481" s="1"/>
  <c r="N117" i="481"/>
  <c r="O117" i="481" s="1"/>
  <c r="R117" i="481" s="1"/>
  <c r="N116" i="481"/>
  <c r="O116" i="481" s="1"/>
  <c r="R116" i="481" s="1"/>
  <c r="N115" i="481"/>
  <c r="O115" i="481" s="1"/>
  <c r="R115" i="481" s="1"/>
  <c r="N114" i="481"/>
  <c r="O114" i="481" s="1"/>
  <c r="R114" i="481" s="1"/>
  <c r="N113" i="481"/>
  <c r="O113" i="481" s="1"/>
  <c r="R113" i="481" s="1"/>
  <c r="N111" i="481"/>
  <c r="O111" i="481" s="1"/>
  <c r="R111" i="481" s="1"/>
  <c r="N110" i="481"/>
  <c r="O110" i="481" s="1"/>
  <c r="R110" i="481" s="1"/>
  <c r="N109" i="481"/>
  <c r="O109" i="481" s="1"/>
  <c r="R109" i="481" s="1"/>
  <c r="N108" i="481"/>
  <c r="O108" i="481" s="1"/>
  <c r="R108" i="481" s="1"/>
  <c r="N107" i="481"/>
  <c r="O107" i="481" s="1"/>
  <c r="R107" i="481" s="1"/>
  <c r="N106" i="481"/>
  <c r="O106" i="481" s="1"/>
  <c r="R106" i="481" s="1"/>
  <c r="N105" i="481"/>
  <c r="O105" i="481" s="1"/>
  <c r="R105" i="481" s="1"/>
  <c r="N104" i="481"/>
  <c r="O104" i="481" s="1"/>
  <c r="R104" i="481" s="1"/>
  <c r="N103" i="481"/>
  <c r="O103" i="481" s="1"/>
  <c r="R103" i="481" s="1"/>
  <c r="N102" i="481"/>
  <c r="O102" i="481" s="1"/>
  <c r="R102" i="481" s="1"/>
  <c r="N101" i="481"/>
  <c r="O101" i="481" s="1"/>
  <c r="R101" i="481" s="1"/>
  <c r="N100" i="481"/>
  <c r="O100" i="481" s="1"/>
  <c r="R100" i="481" s="1"/>
  <c r="N99" i="481"/>
  <c r="O99" i="481" s="1"/>
  <c r="R99" i="481" s="1"/>
  <c r="N98" i="481"/>
  <c r="O98" i="481" s="1"/>
  <c r="R98" i="481" s="1"/>
  <c r="N97" i="481"/>
  <c r="O97" i="481" s="1"/>
  <c r="R97" i="481" s="1"/>
  <c r="N96" i="481"/>
  <c r="O96" i="481" s="1"/>
  <c r="R96" i="481" s="1"/>
  <c r="N95" i="481"/>
  <c r="O95" i="481" s="1"/>
  <c r="R95" i="481" s="1"/>
  <c r="N94" i="481"/>
  <c r="O94" i="481" s="1"/>
  <c r="R94" i="481" s="1"/>
  <c r="N92" i="481"/>
  <c r="O92" i="481" s="1"/>
  <c r="R92" i="481" s="1"/>
  <c r="N91" i="481"/>
  <c r="O91" i="481" s="1"/>
  <c r="R91" i="481" s="1"/>
  <c r="N90" i="481"/>
  <c r="O90" i="481" s="1"/>
  <c r="R90" i="481" s="1"/>
  <c r="N89" i="481"/>
  <c r="O89" i="481" s="1"/>
  <c r="R89" i="481" s="1"/>
  <c r="N88" i="481"/>
  <c r="O88" i="481" s="1"/>
  <c r="R88" i="481" s="1"/>
  <c r="N87" i="481"/>
  <c r="O87" i="481" s="1"/>
  <c r="R87" i="481" s="1"/>
  <c r="N86" i="481"/>
  <c r="O86" i="481" s="1"/>
  <c r="R86" i="481" s="1"/>
  <c r="N85" i="481"/>
  <c r="O85" i="481" s="1"/>
  <c r="R85" i="481" s="1"/>
  <c r="N84" i="481"/>
  <c r="O84" i="481" s="1"/>
  <c r="R84" i="481" s="1"/>
  <c r="N83" i="481"/>
  <c r="O83" i="481" s="1"/>
  <c r="R83" i="481" s="1"/>
  <c r="N82" i="481"/>
  <c r="O82" i="481" s="1"/>
  <c r="R82" i="481" s="1"/>
  <c r="N81" i="481"/>
  <c r="O81" i="481" s="1"/>
  <c r="R81" i="481" s="1"/>
  <c r="N80" i="481"/>
  <c r="O80" i="481" s="1"/>
  <c r="R80" i="481" s="1"/>
  <c r="N79" i="481"/>
  <c r="O79" i="481" s="1"/>
  <c r="R79" i="481" s="1"/>
  <c r="N78" i="481"/>
  <c r="O78" i="481" s="1"/>
  <c r="R78" i="481" s="1"/>
  <c r="N77" i="481"/>
  <c r="O77" i="481" s="1"/>
  <c r="R77" i="481" s="1"/>
  <c r="N75" i="481"/>
  <c r="O75" i="481" s="1"/>
  <c r="R75" i="481" s="1"/>
  <c r="N74" i="481"/>
  <c r="O74" i="481" s="1"/>
  <c r="R74" i="481" s="1"/>
  <c r="N73" i="481"/>
  <c r="O73" i="481" s="1"/>
  <c r="R73" i="481" s="1"/>
  <c r="N72" i="481"/>
  <c r="O72" i="481" s="1"/>
  <c r="R72" i="481" s="1"/>
  <c r="N71" i="481"/>
  <c r="O71" i="481" s="1"/>
  <c r="R71" i="481" s="1"/>
  <c r="N70" i="481"/>
  <c r="O70" i="481" s="1"/>
  <c r="R70" i="481" s="1"/>
  <c r="N69" i="481"/>
  <c r="O69" i="481" s="1"/>
  <c r="R69" i="481" s="1"/>
  <c r="N68" i="481"/>
  <c r="O68" i="481" s="1"/>
  <c r="R68" i="481" s="1"/>
  <c r="N67" i="481"/>
  <c r="O67" i="481" s="1"/>
  <c r="R67" i="481" s="1"/>
  <c r="N66" i="481"/>
  <c r="O66" i="481" s="1"/>
  <c r="R66" i="481" s="1"/>
  <c r="N65" i="481"/>
  <c r="O65" i="481" s="1"/>
  <c r="R65" i="481" s="1"/>
  <c r="N64" i="481"/>
  <c r="O64" i="481" s="1"/>
  <c r="R64" i="481" s="1"/>
  <c r="N63" i="481"/>
  <c r="O63" i="481" s="1"/>
  <c r="R63" i="481" s="1"/>
  <c r="N62" i="481"/>
  <c r="O62" i="481" s="1"/>
  <c r="R62" i="481" s="1"/>
  <c r="N61" i="481"/>
  <c r="O61" i="481" s="1"/>
  <c r="R61" i="481" s="1"/>
  <c r="N59" i="481"/>
  <c r="O59" i="481" s="1"/>
  <c r="R59" i="481" s="1"/>
  <c r="N58" i="481"/>
  <c r="O58" i="481" s="1"/>
  <c r="R58" i="481" s="1"/>
  <c r="N57" i="481"/>
  <c r="O57" i="481" s="1"/>
  <c r="R57" i="481" s="1"/>
  <c r="N56" i="481"/>
  <c r="O56" i="481" s="1"/>
  <c r="R56" i="481" s="1"/>
  <c r="N55" i="481"/>
  <c r="O55" i="481" s="1"/>
  <c r="R55" i="481" s="1"/>
  <c r="N54" i="481"/>
  <c r="O54" i="481" s="1"/>
  <c r="R54" i="481" s="1"/>
  <c r="N53" i="481"/>
  <c r="O53" i="481" s="1"/>
  <c r="R53" i="481" s="1"/>
  <c r="N52" i="481"/>
  <c r="O52" i="481" s="1"/>
  <c r="R52" i="481" s="1"/>
  <c r="N51" i="481"/>
  <c r="O51" i="481" s="1"/>
  <c r="R51" i="481" s="1"/>
  <c r="N50" i="481"/>
  <c r="O50" i="481" s="1"/>
  <c r="R50" i="481" s="1"/>
  <c r="N49" i="481"/>
  <c r="O49" i="481" s="1"/>
  <c r="R49" i="481" s="1"/>
  <c r="N48" i="481"/>
  <c r="O48" i="481" s="1"/>
  <c r="R48" i="481" s="1"/>
  <c r="N47" i="481"/>
  <c r="O47" i="481" s="1"/>
  <c r="R47" i="481" s="1"/>
  <c r="N46" i="481"/>
  <c r="O46" i="481" s="1"/>
  <c r="R46" i="481" s="1"/>
  <c r="N45" i="481"/>
  <c r="O45" i="481" s="1"/>
  <c r="R45" i="481" s="1"/>
  <c r="N44" i="481"/>
  <c r="O44" i="481" s="1"/>
  <c r="R44" i="481" s="1"/>
  <c r="N43" i="481"/>
  <c r="O43" i="481" s="1"/>
  <c r="R43" i="481" s="1"/>
  <c r="N42" i="481"/>
  <c r="O42" i="481" s="1"/>
  <c r="R42" i="481" s="1"/>
  <c r="N41" i="481"/>
  <c r="O41" i="481" s="1"/>
  <c r="R41" i="481" s="1"/>
  <c r="N40" i="481"/>
  <c r="O40" i="481" s="1"/>
  <c r="R40" i="481" s="1"/>
  <c r="N38" i="481"/>
  <c r="O38" i="481" s="1"/>
  <c r="R38" i="481" s="1"/>
  <c r="N37" i="481"/>
  <c r="O37" i="481" s="1"/>
  <c r="R37" i="481" s="1"/>
  <c r="N36" i="481"/>
  <c r="O36" i="481" s="1"/>
  <c r="R36" i="481" s="1"/>
  <c r="N35" i="481"/>
  <c r="O35" i="481" s="1"/>
  <c r="R35" i="481" s="1"/>
  <c r="N34" i="481"/>
  <c r="O34" i="481" s="1"/>
  <c r="R34" i="481" s="1"/>
  <c r="N33" i="481"/>
  <c r="O33" i="481" s="1"/>
  <c r="R33" i="481" s="1"/>
  <c r="N32" i="481"/>
  <c r="O32" i="481" s="1"/>
  <c r="R32" i="481" s="1"/>
  <c r="N31" i="481"/>
  <c r="O31" i="481" s="1"/>
  <c r="R31" i="481" s="1"/>
  <c r="N30" i="481"/>
  <c r="O30" i="481" s="1"/>
  <c r="R30" i="481" s="1"/>
  <c r="N29" i="481"/>
  <c r="O29" i="481" s="1"/>
  <c r="R29" i="481" s="1"/>
  <c r="N28" i="481"/>
  <c r="O28" i="481" s="1"/>
  <c r="R28" i="481" s="1"/>
  <c r="N27" i="481"/>
  <c r="O27" i="481" s="1"/>
  <c r="R27" i="481" s="1"/>
  <c r="N26" i="481"/>
  <c r="O26" i="481" s="1"/>
  <c r="R26" i="481" s="1"/>
  <c r="N25" i="481"/>
  <c r="O25" i="481" s="1"/>
  <c r="R25" i="481" s="1"/>
  <c r="N24" i="481"/>
  <c r="O24" i="481" s="1"/>
  <c r="R24" i="481" s="1"/>
  <c r="N23" i="481"/>
  <c r="O23" i="481" s="1"/>
  <c r="R23" i="481" s="1"/>
  <c r="N22" i="481"/>
  <c r="O22" i="481" s="1"/>
  <c r="R22" i="481" s="1"/>
  <c r="N20" i="481"/>
  <c r="O20" i="481" s="1"/>
  <c r="R20" i="481" s="1"/>
  <c r="N19" i="481"/>
  <c r="O19" i="481" s="1"/>
  <c r="R19" i="481" s="1"/>
  <c r="N18" i="481"/>
  <c r="O18" i="481" s="1"/>
  <c r="R18" i="481" s="1"/>
  <c r="N17" i="481"/>
  <c r="O17" i="481" s="1"/>
  <c r="R17" i="481" s="1"/>
  <c r="N16" i="481"/>
  <c r="O16" i="481" s="1"/>
  <c r="R16" i="481" s="1"/>
  <c r="N15" i="481"/>
  <c r="O15" i="481" s="1"/>
  <c r="R15" i="481" s="1"/>
  <c r="N14" i="481"/>
  <c r="O14" i="481" s="1"/>
  <c r="R14" i="481" s="1"/>
  <c r="N13" i="481"/>
  <c r="O13" i="481" s="1"/>
  <c r="R13" i="481" s="1"/>
  <c r="N12" i="481"/>
  <c r="O12" i="481" s="1"/>
  <c r="R12" i="481" s="1"/>
  <c r="N11" i="481"/>
  <c r="O11" i="481" s="1"/>
  <c r="R11" i="481" s="1"/>
  <c r="N10" i="481"/>
  <c r="O10" i="481" s="1"/>
  <c r="R10" i="481" s="1"/>
  <c r="N9" i="481"/>
  <c r="O9" i="481" s="1"/>
  <c r="R9" i="481" s="1"/>
  <c r="N8" i="481"/>
  <c r="O8" i="481" s="1"/>
  <c r="R8" i="481" s="1"/>
  <c r="N7" i="481"/>
  <c r="O7" i="481" s="1"/>
  <c r="R7" i="481" s="1"/>
  <c r="N6" i="481"/>
  <c r="O6" i="481" s="1"/>
  <c r="R6" i="481" s="1"/>
  <c r="N5" i="481"/>
  <c r="O5" i="481" s="1"/>
  <c r="R5" i="481" s="1"/>
  <c r="Q148" i="482" l="1"/>
  <c r="T5" i="482"/>
  <c r="T148" i="482" s="1"/>
  <c r="T149" i="482" s="1"/>
  <c r="U148" i="482"/>
  <c r="V130" i="482" s="1"/>
  <c r="N155" i="481"/>
  <c r="N147" i="481"/>
  <c r="O155" i="481"/>
  <c r="R153" i="481"/>
  <c r="R155" i="481" s="1"/>
  <c r="S113" i="481"/>
  <c r="S40" i="481"/>
  <c r="S77" i="481"/>
  <c r="S94" i="481"/>
  <c r="R147" i="481"/>
  <c r="R148" i="481" s="1"/>
  <c r="S22" i="481"/>
  <c r="S61" i="481"/>
  <c r="S6" i="481"/>
  <c r="S129" i="481"/>
  <c r="O147" i="481"/>
  <c r="M155" i="479"/>
  <c r="M147" i="479"/>
  <c r="N155" i="479"/>
  <c r="L155" i="479"/>
  <c r="K155" i="479"/>
  <c r="J155" i="479"/>
  <c r="I155" i="479"/>
  <c r="O154" i="479"/>
  <c r="P154" i="479" s="1"/>
  <c r="S154" i="479" s="1"/>
  <c r="O153" i="479"/>
  <c r="P153" i="479" s="1"/>
  <c r="P149" i="479"/>
  <c r="P148" i="479"/>
  <c r="N147" i="479"/>
  <c r="L147" i="479"/>
  <c r="K147" i="479"/>
  <c r="J147" i="479"/>
  <c r="I147" i="479"/>
  <c r="O146" i="479"/>
  <c r="P146" i="479" s="1"/>
  <c r="S146" i="479" s="1"/>
  <c r="O145" i="479"/>
  <c r="P145" i="479" s="1"/>
  <c r="S145" i="479" s="1"/>
  <c r="O144" i="479"/>
  <c r="P144" i="479" s="1"/>
  <c r="S144" i="479" s="1"/>
  <c r="O143" i="479"/>
  <c r="P143" i="479" s="1"/>
  <c r="S143" i="479" s="1"/>
  <c r="O142" i="479"/>
  <c r="P142" i="479" s="1"/>
  <c r="S142" i="479" s="1"/>
  <c r="O141" i="479"/>
  <c r="P141" i="479" s="1"/>
  <c r="S141" i="479" s="1"/>
  <c r="O140" i="479"/>
  <c r="P140" i="479" s="1"/>
  <c r="S140" i="479" s="1"/>
  <c r="O139" i="479"/>
  <c r="P139" i="479" s="1"/>
  <c r="S139" i="479" s="1"/>
  <c r="O138" i="479"/>
  <c r="P138" i="479" s="1"/>
  <c r="S138" i="479" s="1"/>
  <c r="O137" i="479"/>
  <c r="P137" i="479" s="1"/>
  <c r="S137" i="479" s="1"/>
  <c r="O136" i="479"/>
  <c r="P136" i="479" s="1"/>
  <c r="S136" i="479" s="1"/>
  <c r="O135" i="479"/>
  <c r="P135" i="479" s="1"/>
  <c r="S135" i="479" s="1"/>
  <c r="O134" i="479"/>
  <c r="P134" i="479" s="1"/>
  <c r="S134" i="479" s="1"/>
  <c r="O133" i="479"/>
  <c r="P133" i="479" s="1"/>
  <c r="S133" i="479" s="1"/>
  <c r="O132" i="479"/>
  <c r="P132" i="479" s="1"/>
  <c r="S132" i="479" s="1"/>
  <c r="O131" i="479"/>
  <c r="P131" i="479" s="1"/>
  <c r="S131" i="479" s="1"/>
  <c r="O130" i="479"/>
  <c r="P130" i="479" s="1"/>
  <c r="S130" i="479" s="1"/>
  <c r="O129" i="479"/>
  <c r="P129" i="479" s="1"/>
  <c r="S129" i="479" s="1"/>
  <c r="O128" i="479"/>
  <c r="P128" i="479" s="1"/>
  <c r="S128" i="479" s="1"/>
  <c r="O127" i="479"/>
  <c r="P127" i="479" s="1"/>
  <c r="S127" i="479" s="1"/>
  <c r="O126" i="479"/>
  <c r="P126" i="479" s="1"/>
  <c r="S126" i="479" s="1"/>
  <c r="O125" i="479"/>
  <c r="P125" i="479" s="1"/>
  <c r="S125" i="479" s="1"/>
  <c r="O124" i="479"/>
  <c r="P124" i="479" s="1"/>
  <c r="S124" i="479" s="1"/>
  <c r="O123" i="479"/>
  <c r="P123" i="479" s="1"/>
  <c r="S123" i="479" s="1"/>
  <c r="O122" i="479"/>
  <c r="P122" i="479" s="1"/>
  <c r="S122" i="479" s="1"/>
  <c r="O121" i="479"/>
  <c r="P121" i="479" s="1"/>
  <c r="S121" i="479" s="1"/>
  <c r="O120" i="479"/>
  <c r="P120" i="479" s="1"/>
  <c r="S120" i="479" s="1"/>
  <c r="O119" i="479"/>
  <c r="P119" i="479" s="1"/>
  <c r="S119" i="479" s="1"/>
  <c r="O118" i="479"/>
  <c r="P118" i="479" s="1"/>
  <c r="S118" i="479" s="1"/>
  <c r="O117" i="479"/>
  <c r="P117" i="479" s="1"/>
  <c r="S117" i="479" s="1"/>
  <c r="O116" i="479"/>
  <c r="P116" i="479" s="1"/>
  <c r="S116" i="479" s="1"/>
  <c r="O115" i="479"/>
  <c r="P115" i="479" s="1"/>
  <c r="S115" i="479" s="1"/>
  <c r="O114" i="479"/>
  <c r="P114" i="479" s="1"/>
  <c r="S114" i="479" s="1"/>
  <c r="O113" i="479"/>
  <c r="P113" i="479" s="1"/>
  <c r="S113" i="479" s="1"/>
  <c r="O111" i="479"/>
  <c r="P111" i="479" s="1"/>
  <c r="S111" i="479" s="1"/>
  <c r="O110" i="479"/>
  <c r="P110" i="479" s="1"/>
  <c r="S110" i="479" s="1"/>
  <c r="O109" i="479"/>
  <c r="P109" i="479" s="1"/>
  <c r="S109" i="479" s="1"/>
  <c r="O108" i="479"/>
  <c r="P108" i="479" s="1"/>
  <c r="S108" i="479" s="1"/>
  <c r="O107" i="479"/>
  <c r="P107" i="479" s="1"/>
  <c r="S107" i="479" s="1"/>
  <c r="O106" i="479"/>
  <c r="P106" i="479" s="1"/>
  <c r="S106" i="479" s="1"/>
  <c r="O105" i="479"/>
  <c r="P105" i="479" s="1"/>
  <c r="S105" i="479" s="1"/>
  <c r="O104" i="479"/>
  <c r="P104" i="479" s="1"/>
  <c r="S104" i="479" s="1"/>
  <c r="O103" i="479"/>
  <c r="P103" i="479" s="1"/>
  <c r="S103" i="479" s="1"/>
  <c r="O102" i="479"/>
  <c r="P102" i="479" s="1"/>
  <c r="S102" i="479" s="1"/>
  <c r="O101" i="479"/>
  <c r="P101" i="479" s="1"/>
  <c r="S101" i="479" s="1"/>
  <c r="O100" i="479"/>
  <c r="P100" i="479" s="1"/>
  <c r="S100" i="479" s="1"/>
  <c r="O99" i="479"/>
  <c r="P99" i="479" s="1"/>
  <c r="S99" i="479" s="1"/>
  <c r="O98" i="479"/>
  <c r="P98" i="479" s="1"/>
  <c r="S98" i="479" s="1"/>
  <c r="O97" i="479"/>
  <c r="P97" i="479" s="1"/>
  <c r="S97" i="479" s="1"/>
  <c r="O96" i="479"/>
  <c r="P96" i="479" s="1"/>
  <c r="S96" i="479" s="1"/>
  <c r="O95" i="479"/>
  <c r="P95" i="479" s="1"/>
  <c r="S95" i="479" s="1"/>
  <c r="O94" i="479"/>
  <c r="P94" i="479" s="1"/>
  <c r="S94" i="479" s="1"/>
  <c r="O92" i="479"/>
  <c r="P92" i="479" s="1"/>
  <c r="S92" i="479" s="1"/>
  <c r="O91" i="479"/>
  <c r="P91" i="479" s="1"/>
  <c r="S91" i="479" s="1"/>
  <c r="O90" i="479"/>
  <c r="P90" i="479" s="1"/>
  <c r="S90" i="479" s="1"/>
  <c r="O89" i="479"/>
  <c r="P89" i="479" s="1"/>
  <c r="S89" i="479" s="1"/>
  <c r="O88" i="479"/>
  <c r="P88" i="479" s="1"/>
  <c r="S88" i="479" s="1"/>
  <c r="O87" i="479"/>
  <c r="P87" i="479" s="1"/>
  <c r="S87" i="479" s="1"/>
  <c r="O86" i="479"/>
  <c r="P86" i="479" s="1"/>
  <c r="S86" i="479" s="1"/>
  <c r="O85" i="479"/>
  <c r="P85" i="479" s="1"/>
  <c r="S85" i="479" s="1"/>
  <c r="O84" i="479"/>
  <c r="P84" i="479" s="1"/>
  <c r="S84" i="479" s="1"/>
  <c r="O83" i="479"/>
  <c r="P83" i="479" s="1"/>
  <c r="S83" i="479" s="1"/>
  <c r="O82" i="479"/>
  <c r="P82" i="479" s="1"/>
  <c r="S82" i="479" s="1"/>
  <c r="O81" i="479"/>
  <c r="P81" i="479" s="1"/>
  <c r="S81" i="479" s="1"/>
  <c r="O80" i="479"/>
  <c r="P80" i="479" s="1"/>
  <c r="S80" i="479" s="1"/>
  <c r="O79" i="479"/>
  <c r="P79" i="479" s="1"/>
  <c r="S79" i="479" s="1"/>
  <c r="O78" i="479"/>
  <c r="P78" i="479" s="1"/>
  <c r="S78" i="479" s="1"/>
  <c r="O77" i="479"/>
  <c r="P77" i="479" s="1"/>
  <c r="S77" i="479" s="1"/>
  <c r="O75" i="479"/>
  <c r="P75" i="479" s="1"/>
  <c r="S75" i="479" s="1"/>
  <c r="O74" i="479"/>
  <c r="P74" i="479" s="1"/>
  <c r="S74" i="479" s="1"/>
  <c r="O73" i="479"/>
  <c r="P73" i="479" s="1"/>
  <c r="S73" i="479" s="1"/>
  <c r="O72" i="479"/>
  <c r="P72" i="479" s="1"/>
  <c r="S72" i="479" s="1"/>
  <c r="O71" i="479"/>
  <c r="P71" i="479" s="1"/>
  <c r="S71" i="479" s="1"/>
  <c r="O70" i="479"/>
  <c r="P70" i="479" s="1"/>
  <c r="S70" i="479" s="1"/>
  <c r="O69" i="479"/>
  <c r="P69" i="479" s="1"/>
  <c r="S69" i="479" s="1"/>
  <c r="O68" i="479"/>
  <c r="P68" i="479" s="1"/>
  <c r="S68" i="479" s="1"/>
  <c r="O67" i="479"/>
  <c r="P67" i="479" s="1"/>
  <c r="S67" i="479" s="1"/>
  <c r="O66" i="479"/>
  <c r="P66" i="479" s="1"/>
  <c r="S66" i="479" s="1"/>
  <c r="O65" i="479"/>
  <c r="P65" i="479" s="1"/>
  <c r="S65" i="479" s="1"/>
  <c r="O64" i="479"/>
  <c r="P64" i="479" s="1"/>
  <c r="S64" i="479" s="1"/>
  <c r="O63" i="479"/>
  <c r="P63" i="479" s="1"/>
  <c r="S63" i="479" s="1"/>
  <c r="O62" i="479"/>
  <c r="P62" i="479" s="1"/>
  <c r="S62" i="479" s="1"/>
  <c r="O61" i="479"/>
  <c r="P61" i="479" s="1"/>
  <c r="S61" i="479" s="1"/>
  <c r="O59" i="479"/>
  <c r="P59" i="479" s="1"/>
  <c r="S59" i="479" s="1"/>
  <c r="O58" i="479"/>
  <c r="P58" i="479" s="1"/>
  <c r="S58" i="479" s="1"/>
  <c r="O57" i="479"/>
  <c r="P57" i="479" s="1"/>
  <c r="S57" i="479" s="1"/>
  <c r="O56" i="479"/>
  <c r="P56" i="479" s="1"/>
  <c r="S56" i="479" s="1"/>
  <c r="O55" i="479"/>
  <c r="P55" i="479" s="1"/>
  <c r="S55" i="479" s="1"/>
  <c r="O54" i="479"/>
  <c r="P54" i="479" s="1"/>
  <c r="S54" i="479" s="1"/>
  <c r="O53" i="479"/>
  <c r="P53" i="479" s="1"/>
  <c r="S53" i="479" s="1"/>
  <c r="O52" i="479"/>
  <c r="P52" i="479" s="1"/>
  <c r="S52" i="479" s="1"/>
  <c r="O51" i="479"/>
  <c r="P51" i="479" s="1"/>
  <c r="S51" i="479" s="1"/>
  <c r="O50" i="479"/>
  <c r="P50" i="479" s="1"/>
  <c r="S50" i="479" s="1"/>
  <c r="O49" i="479"/>
  <c r="P49" i="479" s="1"/>
  <c r="S49" i="479" s="1"/>
  <c r="O48" i="479"/>
  <c r="P48" i="479" s="1"/>
  <c r="S48" i="479" s="1"/>
  <c r="O47" i="479"/>
  <c r="P47" i="479" s="1"/>
  <c r="S47" i="479" s="1"/>
  <c r="O46" i="479"/>
  <c r="P46" i="479" s="1"/>
  <c r="S46" i="479" s="1"/>
  <c r="O45" i="479"/>
  <c r="P45" i="479" s="1"/>
  <c r="S45" i="479" s="1"/>
  <c r="O44" i="479"/>
  <c r="P44" i="479" s="1"/>
  <c r="S44" i="479" s="1"/>
  <c r="O43" i="479"/>
  <c r="P43" i="479" s="1"/>
  <c r="S43" i="479" s="1"/>
  <c r="O42" i="479"/>
  <c r="P42" i="479" s="1"/>
  <c r="S42" i="479" s="1"/>
  <c r="O41" i="479"/>
  <c r="P41" i="479" s="1"/>
  <c r="S41" i="479" s="1"/>
  <c r="O40" i="479"/>
  <c r="P40" i="479" s="1"/>
  <c r="S40" i="479" s="1"/>
  <c r="O38" i="479"/>
  <c r="P38" i="479" s="1"/>
  <c r="S38" i="479" s="1"/>
  <c r="O37" i="479"/>
  <c r="P37" i="479" s="1"/>
  <c r="S37" i="479" s="1"/>
  <c r="O36" i="479"/>
  <c r="P36" i="479" s="1"/>
  <c r="S36" i="479" s="1"/>
  <c r="O35" i="479"/>
  <c r="P35" i="479" s="1"/>
  <c r="S35" i="479" s="1"/>
  <c r="O34" i="479"/>
  <c r="P34" i="479" s="1"/>
  <c r="S34" i="479" s="1"/>
  <c r="O33" i="479"/>
  <c r="P33" i="479" s="1"/>
  <c r="S33" i="479" s="1"/>
  <c r="O32" i="479"/>
  <c r="P32" i="479" s="1"/>
  <c r="S32" i="479" s="1"/>
  <c r="O31" i="479"/>
  <c r="P31" i="479" s="1"/>
  <c r="S31" i="479" s="1"/>
  <c r="O30" i="479"/>
  <c r="P30" i="479" s="1"/>
  <c r="S30" i="479" s="1"/>
  <c r="O29" i="479"/>
  <c r="P29" i="479" s="1"/>
  <c r="S29" i="479" s="1"/>
  <c r="O28" i="479"/>
  <c r="P28" i="479" s="1"/>
  <c r="S28" i="479" s="1"/>
  <c r="O27" i="479"/>
  <c r="P27" i="479" s="1"/>
  <c r="S27" i="479" s="1"/>
  <c r="O26" i="479"/>
  <c r="P26" i="479" s="1"/>
  <c r="S26" i="479" s="1"/>
  <c r="O25" i="479"/>
  <c r="P25" i="479" s="1"/>
  <c r="S25" i="479" s="1"/>
  <c r="O24" i="479"/>
  <c r="P24" i="479" s="1"/>
  <c r="S24" i="479" s="1"/>
  <c r="O23" i="479"/>
  <c r="P23" i="479" s="1"/>
  <c r="S23" i="479" s="1"/>
  <c r="O22" i="479"/>
  <c r="P22" i="479" s="1"/>
  <c r="S22" i="479" s="1"/>
  <c r="O20" i="479"/>
  <c r="P20" i="479" s="1"/>
  <c r="S20" i="479" s="1"/>
  <c r="O19" i="479"/>
  <c r="P19" i="479" s="1"/>
  <c r="S19" i="479" s="1"/>
  <c r="O18" i="479"/>
  <c r="P18" i="479" s="1"/>
  <c r="S18" i="479" s="1"/>
  <c r="O17" i="479"/>
  <c r="P17" i="479" s="1"/>
  <c r="S17" i="479" s="1"/>
  <c r="O16" i="479"/>
  <c r="P16" i="479" s="1"/>
  <c r="S16" i="479" s="1"/>
  <c r="O15" i="479"/>
  <c r="P15" i="479" s="1"/>
  <c r="S15" i="479" s="1"/>
  <c r="O14" i="479"/>
  <c r="P14" i="479" s="1"/>
  <c r="S14" i="479" s="1"/>
  <c r="O13" i="479"/>
  <c r="P13" i="479" s="1"/>
  <c r="S13" i="479" s="1"/>
  <c r="O12" i="479"/>
  <c r="P12" i="479" s="1"/>
  <c r="S12" i="479" s="1"/>
  <c r="O11" i="479"/>
  <c r="P11" i="479" s="1"/>
  <c r="S11" i="479" s="1"/>
  <c r="O10" i="479"/>
  <c r="P10" i="479" s="1"/>
  <c r="S10" i="479" s="1"/>
  <c r="O9" i="479"/>
  <c r="P9" i="479" s="1"/>
  <c r="S9" i="479" s="1"/>
  <c r="O8" i="479"/>
  <c r="P8" i="479" s="1"/>
  <c r="S8" i="479" s="1"/>
  <c r="O7" i="479"/>
  <c r="P7" i="479" s="1"/>
  <c r="S7" i="479" s="1"/>
  <c r="O6" i="479"/>
  <c r="O5" i="479"/>
  <c r="P5" i="479" s="1"/>
  <c r="S5" i="479" s="1"/>
  <c r="M155" i="478"/>
  <c r="L155" i="478"/>
  <c r="K155" i="478"/>
  <c r="J155" i="478"/>
  <c r="I155" i="478"/>
  <c r="N154" i="478"/>
  <c r="O154" i="478" s="1"/>
  <c r="R154" i="478" s="1"/>
  <c r="N153" i="478"/>
  <c r="O149" i="478"/>
  <c r="O148" i="478"/>
  <c r="M147" i="478"/>
  <c r="L147" i="478"/>
  <c r="K147" i="478"/>
  <c r="J147" i="478"/>
  <c r="I147" i="478"/>
  <c r="N146" i="478"/>
  <c r="O146" i="478" s="1"/>
  <c r="R146" i="478" s="1"/>
  <c r="N145" i="478"/>
  <c r="O145" i="478" s="1"/>
  <c r="R145" i="478" s="1"/>
  <c r="N144" i="478"/>
  <c r="O144" i="478" s="1"/>
  <c r="R144" i="478" s="1"/>
  <c r="N143" i="478"/>
  <c r="O143" i="478" s="1"/>
  <c r="R143" i="478" s="1"/>
  <c r="N142" i="478"/>
  <c r="O142" i="478" s="1"/>
  <c r="R142" i="478" s="1"/>
  <c r="N141" i="478"/>
  <c r="O141" i="478" s="1"/>
  <c r="R141" i="478" s="1"/>
  <c r="N140" i="478"/>
  <c r="O140" i="478" s="1"/>
  <c r="R140" i="478" s="1"/>
  <c r="N139" i="478"/>
  <c r="O139" i="478" s="1"/>
  <c r="R139" i="478" s="1"/>
  <c r="N138" i="478"/>
  <c r="O138" i="478" s="1"/>
  <c r="R138" i="478" s="1"/>
  <c r="N137" i="478"/>
  <c r="O137" i="478" s="1"/>
  <c r="R137" i="478" s="1"/>
  <c r="N136" i="478"/>
  <c r="O136" i="478" s="1"/>
  <c r="R136" i="478" s="1"/>
  <c r="N135" i="478"/>
  <c r="O135" i="478" s="1"/>
  <c r="R135" i="478" s="1"/>
  <c r="N134" i="478"/>
  <c r="O134" i="478" s="1"/>
  <c r="R134" i="478" s="1"/>
  <c r="N133" i="478"/>
  <c r="O133" i="478" s="1"/>
  <c r="R133" i="478" s="1"/>
  <c r="N132" i="478"/>
  <c r="O132" i="478" s="1"/>
  <c r="R132" i="478" s="1"/>
  <c r="N131" i="478"/>
  <c r="O131" i="478" s="1"/>
  <c r="R131" i="478" s="1"/>
  <c r="N130" i="478"/>
  <c r="O130" i="478" s="1"/>
  <c r="R130" i="478" s="1"/>
  <c r="N129" i="478"/>
  <c r="O129" i="478" s="1"/>
  <c r="R129" i="478" s="1"/>
  <c r="N128" i="478"/>
  <c r="O128" i="478" s="1"/>
  <c r="R128" i="478" s="1"/>
  <c r="N127" i="478"/>
  <c r="O127" i="478" s="1"/>
  <c r="R127" i="478" s="1"/>
  <c r="N126" i="478"/>
  <c r="O126" i="478" s="1"/>
  <c r="R126" i="478" s="1"/>
  <c r="N125" i="478"/>
  <c r="O125" i="478" s="1"/>
  <c r="R125" i="478" s="1"/>
  <c r="N124" i="478"/>
  <c r="O124" i="478" s="1"/>
  <c r="R124" i="478" s="1"/>
  <c r="N123" i="478"/>
  <c r="O123" i="478" s="1"/>
  <c r="R123" i="478" s="1"/>
  <c r="N122" i="478"/>
  <c r="O122" i="478" s="1"/>
  <c r="R122" i="478" s="1"/>
  <c r="N121" i="478"/>
  <c r="O121" i="478" s="1"/>
  <c r="R121" i="478" s="1"/>
  <c r="N120" i="478"/>
  <c r="O120" i="478" s="1"/>
  <c r="R120" i="478" s="1"/>
  <c r="N119" i="478"/>
  <c r="O119" i="478" s="1"/>
  <c r="R119" i="478" s="1"/>
  <c r="N118" i="478"/>
  <c r="O118" i="478" s="1"/>
  <c r="R118" i="478" s="1"/>
  <c r="N117" i="478"/>
  <c r="O117" i="478" s="1"/>
  <c r="R117" i="478" s="1"/>
  <c r="N116" i="478"/>
  <c r="O116" i="478" s="1"/>
  <c r="R116" i="478" s="1"/>
  <c r="N115" i="478"/>
  <c r="O115" i="478" s="1"/>
  <c r="R115" i="478" s="1"/>
  <c r="N114" i="478"/>
  <c r="O114" i="478" s="1"/>
  <c r="R114" i="478" s="1"/>
  <c r="N113" i="478"/>
  <c r="O113" i="478" s="1"/>
  <c r="R113" i="478" s="1"/>
  <c r="N111" i="478"/>
  <c r="O111" i="478" s="1"/>
  <c r="R111" i="478" s="1"/>
  <c r="N110" i="478"/>
  <c r="O110" i="478" s="1"/>
  <c r="R110" i="478" s="1"/>
  <c r="N109" i="478"/>
  <c r="O109" i="478" s="1"/>
  <c r="R109" i="478" s="1"/>
  <c r="N108" i="478"/>
  <c r="O108" i="478" s="1"/>
  <c r="R108" i="478" s="1"/>
  <c r="N107" i="478"/>
  <c r="O107" i="478" s="1"/>
  <c r="R107" i="478" s="1"/>
  <c r="N106" i="478"/>
  <c r="O106" i="478" s="1"/>
  <c r="R106" i="478" s="1"/>
  <c r="N105" i="478"/>
  <c r="O105" i="478" s="1"/>
  <c r="R105" i="478" s="1"/>
  <c r="N104" i="478"/>
  <c r="O104" i="478" s="1"/>
  <c r="R104" i="478" s="1"/>
  <c r="N103" i="478"/>
  <c r="O103" i="478" s="1"/>
  <c r="R103" i="478" s="1"/>
  <c r="N102" i="478"/>
  <c r="O102" i="478" s="1"/>
  <c r="R102" i="478" s="1"/>
  <c r="N101" i="478"/>
  <c r="O101" i="478" s="1"/>
  <c r="R101" i="478" s="1"/>
  <c r="N100" i="478"/>
  <c r="O100" i="478" s="1"/>
  <c r="R100" i="478" s="1"/>
  <c r="N99" i="478"/>
  <c r="O99" i="478" s="1"/>
  <c r="R99" i="478" s="1"/>
  <c r="N98" i="478"/>
  <c r="O98" i="478" s="1"/>
  <c r="R98" i="478" s="1"/>
  <c r="N97" i="478"/>
  <c r="O97" i="478" s="1"/>
  <c r="R97" i="478" s="1"/>
  <c r="N96" i="478"/>
  <c r="O96" i="478" s="1"/>
  <c r="R96" i="478" s="1"/>
  <c r="N95" i="478"/>
  <c r="O95" i="478" s="1"/>
  <c r="R95" i="478" s="1"/>
  <c r="N94" i="478"/>
  <c r="O94" i="478" s="1"/>
  <c r="R94" i="478" s="1"/>
  <c r="N92" i="478"/>
  <c r="O92" i="478" s="1"/>
  <c r="R92" i="478" s="1"/>
  <c r="N91" i="478"/>
  <c r="O91" i="478" s="1"/>
  <c r="R91" i="478" s="1"/>
  <c r="N90" i="478"/>
  <c r="O90" i="478" s="1"/>
  <c r="R90" i="478" s="1"/>
  <c r="N89" i="478"/>
  <c r="O89" i="478" s="1"/>
  <c r="R89" i="478" s="1"/>
  <c r="N88" i="478"/>
  <c r="O88" i="478" s="1"/>
  <c r="R88" i="478" s="1"/>
  <c r="N87" i="478"/>
  <c r="O87" i="478" s="1"/>
  <c r="R87" i="478" s="1"/>
  <c r="N86" i="478"/>
  <c r="O86" i="478" s="1"/>
  <c r="R86" i="478" s="1"/>
  <c r="N85" i="478"/>
  <c r="O85" i="478" s="1"/>
  <c r="R85" i="478" s="1"/>
  <c r="N84" i="478"/>
  <c r="O84" i="478" s="1"/>
  <c r="R84" i="478" s="1"/>
  <c r="N83" i="478"/>
  <c r="O83" i="478" s="1"/>
  <c r="R83" i="478" s="1"/>
  <c r="N82" i="478"/>
  <c r="O82" i="478" s="1"/>
  <c r="R82" i="478" s="1"/>
  <c r="N81" i="478"/>
  <c r="O81" i="478" s="1"/>
  <c r="R81" i="478" s="1"/>
  <c r="N80" i="478"/>
  <c r="O80" i="478" s="1"/>
  <c r="R80" i="478" s="1"/>
  <c r="N79" i="478"/>
  <c r="O79" i="478" s="1"/>
  <c r="R79" i="478" s="1"/>
  <c r="N78" i="478"/>
  <c r="O78" i="478" s="1"/>
  <c r="R78" i="478" s="1"/>
  <c r="N77" i="478"/>
  <c r="O77" i="478" s="1"/>
  <c r="R77" i="478" s="1"/>
  <c r="N75" i="478"/>
  <c r="O75" i="478" s="1"/>
  <c r="R75" i="478" s="1"/>
  <c r="N74" i="478"/>
  <c r="O74" i="478" s="1"/>
  <c r="R74" i="478" s="1"/>
  <c r="N73" i="478"/>
  <c r="O73" i="478" s="1"/>
  <c r="R73" i="478" s="1"/>
  <c r="N72" i="478"/>
  <c r="O72" i="478" s="1"/>
  <c r="R72" i="478" s="1"/>
  <c r="N71" i="478"/>
  <c r="O71" i="478" s="1"/>
  <c r="R71" i="478" s="1"/>
  <c r="N70" i="478"/>
  <c r="O70" i="478" s="1"/>
  <c r="R70" i="478" s="1"/>
  <c r="N69" i="478"/>
  <c r="O69" i="478" s="1"/>
  <c r="R69" i="478" s="1"/>
  <c r="N68" i="478"/>
  <c r="O68" i="478" s="1"/>
  <c r="R68" i="478" s="1"/>
  <c r="N67" i="478"/>
  <c r="O67" i="478" s="1"/>
  <c r="R67" i="478" s="1"/>
  <c r="N66" i="478"/>
  <c r="O66" i="478" s="1"/>
  <c r="R66" i="478" s="1"/>
  <c r="N65" i="478"/>
  <c r="O65" i="478" s="1"/>
  <c r="R65" i="478" s="1"/>
  <c r="N64" i="478"/>
  <c r="O64" i="478" s="1"/>
  <c r="R64" i="478" s="1"/>
  <c r="N63" i="478"/>
  <c r="O63" i="478" s="1"/>
  <c r="R63" i="478" s="1"/>
  <c r="N62" i="478"/>
  <c r="O62" i="478" s="1"/>
  <c r="R62" i="478" s="1"/>
  <c r="N61" i="478"/>
  <c r="O61" i="478" s="1"/>
  <c r="R61" i="478" s="1"/>
  <c r="N59" i="478"/>
  <c r="O59" i="478" s="1"/>
  <c r="R59" i="478" s="1"/>
  <c r="N58" i="478"/>
  <c r="O58" i="478" s="1"/>
  <c r="R58" i="478" s="1"/>
  <c r="N57" i="478"/>
  <c r="O57" i="478" s="1"/>
  <c r="R57" i="478" s="1"/>
  <c r="N56" i="478"/>
  <c r="O56" i="478" s="1"/>
  <c r="R56" i="478" s="1"/>
  <c r="N55" i="478"/>
  <c r="O55" i="478" s="1"/>
  <c r="R55" i="478" s="1"/>
  <c r="N54" i="478"/>
  <c r="O54" i="478" s="1"/>
  <c r="R54" i="478" s="1"/>
  <c r="N53" i="478"/>
  <c r="O53" i="478" s="1"/>
  <c r="R53" i="478" s="1"/>
  <c r="N52" i="478"/>
  <c r="O52" i="478" s="1"/>
  <c r="R52" i="478" s="1"/>
  <c r="N51" i="478"/>
  <c r="O51" i="478" s="1"/>
  <c r="R51" i="478" s="1"/>
  <c r="N50" i="478"/>
  <c r="O50" i="478" s="1"/>
  <c r="R50" i="478" s="1"/>
  <c r="N49" i="478"/>
  <c r="O49" i="478" s="1"/>
  <c r="R49" i="478" s="1"/>
  <c r="N48" i="478"/>
  <c r="O48" i="478" s="1"/>
  <c r="R48" i="478" s="1"/>
  <c r="N47" i="478"/>
  <c r="O47" i="478" s="1"/>
  <c r="R47" i="478" s="1"/>
  <c r="N46" i="478"/>
  <c r="O46" i="478" s="1"/>
  <c r="R46" i="478" s="1"/>
  <c r="N45" i="478"/>
  <c r="O45" i="478" s="1"/>
  <c r="R45" i="478" s="1"/>
  <c r="N44" i="478"/>
  <c r="O44" i="478" s="1"/>
  <c r="R44" i="478" s="1"/>
  <c r="N43" i="478"/>
  <c r="O43" i="478" s="1"/>
  <c r="R43" i="478" s="1"/>
  <c r="N42" i="478"/>
  <c r="O42" i="478" s="1"/>
  <c r="R42" i="478" s="1"/>
  <c r="N41" i="478"/>
  <c r="O41" i="478" s="1"/>
  <c r="R41" i="478" s="1"/>
  <c r="N40" i="478"/>
  <c r="O40" i="478" s="1"/>
  <c r="R40" i="478" s="1"/>
  <c r="N38" i="478"/>
  <c r="O38" i="478" s="1"/>
  <c r="R38" i="478" s="1"/>
  <c r="N37" i="478"/>
  <c r="O37" i="478" s="1"/>
  <c r="R37" i="478" s="1"/>
  <c r="N36" i="478"/>
  <c r="O36" i="478" s="1"/>
  <c r="R36" i="478" s="1"/>
  <c r="N35" i="478"/>
  <c r="O35" i="478" s="1"/>
  <c r="R35" i="478" s="1"/>
  <c r="N34" i="478"/>
  <c r="O34" i="478" s="1"/>
  <c r="R34" i="478" s="1"/>
  <c r="N33" i="478"/>
  <c r="O33" i="478" s="1"/>
  <c r="R33" i="478" s="1"/>
  <c r="N32" i="478"/>
  <c r="O32" i="478" s="1"/>
  <c r="R32" i="478" s="1"/>
  <c r="N31" i="478"/>
  <c r="O31" i="478" s="1"/>
  <c r="R31" i="478" s="1"/>
  <c r="N30" i="478"/>
  <c r="O30" i="478" s="1"/>
  <c r="R30" i="478" s="1"/>
  <c r="N29" i="478"/>
  <c r="O29" i="478" s="1"/>
  <c r="R29" i="478" s="1"/>
  <c r="N28" i="478"/>
  <c r="O28" i="478" s="1"/>
  <c r="R28" i="478" s="1"/>
  <c r="N27" i="478"/>
  <c r="O27" i="478" s="1"/>
  <c r="R27" i="478" s="1"/>
  <c r="N26" i="478"/>
  <c r="O26" i="478" s="1"/>
  <c r="R26" i="478" s="1"/>
  <c r="N25" i="478"/>
  <c r="O25" i="478" s="1"/>
  <c r="R25" i="478" s="1"/>
  <c r="N24" i="478"/>
  <c r="O24" i="478" s="1"/>
  <c r="R24" i="478" s="1"/>
  <c r="N23" i="478"/>
  <c r="O23" i="478" s="1"/>
  <c r="R23" i="478" s="1"/>
  <c r="N22" i="478"/>
  <c r="O22" i="478" s="1"/>
  <c r="R22" i="478" s="1"/>
  <c r="N20" i="478"/>
  <c r="O20" i="478" s="1"/>
  <c r="R20" i="478" s="1"/>
  <c r="N19" i="478"/>
  <c r="O19" i="478" s="1"/>
  <c r="R19" i="478" s="1"/>
  <c r="N18" i="478"/>
  <c r="O18" i="478" s="1"/>
  <c r="R18" i="478" s="1"/>
  <c r="N17" i="478"/>
  <c r="O17" i="478" s="1"/>
  <c r="R17" i="478" s="1"/>
  <c r="N16" i="478"/>
  <c r="O16" i="478" s="1"/>
  <c r="R16" i="478" s="1"/>
  <c r="N15" i="478"/>
  <c r="O15" i="478" s="1"/>
  <c r="R15" i="478" s="1"/>
  <c r="N14" i="478"/>
  <c r="O14" i="478" s="1"/>
  <c r="R14" i="478" s="1"/>
  <c r="N13" i="478"/>
  <c r="O13" i="478" s="1"/>
  <c r="R13" i="478" s="1"/>
  <c r="N12" i="478"/>
  <c r="O12" i="478" s="1"/>
  <c r="R12" i="478" s="1"/>
  <c r="N11" i="478"/>
  <c r="O11" i="478" s="1"/>
  <c r="R11" i="478" s="1"/>
  <c r="N10" i="478"/>
  <c r="O10" i="478" s="1"/>
  <c r="R10" i="478" s="1"/>
  <c r="N9" i="478"/>
  <c r="O9" i="478" s="1"/>
  <c r="R9" i="478" s="1"/>
  <c r="N8" i="478"/>
  <c r="O8" i="478" s="1"/>
  <c r="R8" i="478" s="1"/>
  <c r="N7" i="478"/>
  <c r="O7" i="478" s="1"/>
  <c r="R7" i="478" s="1"/>
  <c r="N6" i="478"/>
  <c r="O6" i="478" s="1"/>
  <c r="R6" i="478" s="1"/>
  <c r="N5" i="478"/>
  <c r="O5" i="478" s="1"/>
  <c r="N155" i="478" l="1"/>
  <c r="V22" i="482"/>
  <c r="V77" i="482"/>
  <c r="V40" i="482"/>
  <c r="V61" i="482"/>
  <c r="V6" i="482"/>
  <c r="V94" i="482"/>
  <c r="V114" i="482"/>
  <c r="S147" i="481"/>
  <c r="T77" i="481" s="1"/>
  <c r="S77" i="478"/>
  <c r="S22" i="478"/>
  <c r="S6" i="478"/>
  <c r="O155" i="479"/>
  <c r="T113" i="479"/>
  <c r="T40" i="479"/>
  <c r="T61" i="479"/>
  <c r="T77" i="479"/>
  <c r="O147" i="479"/>
  <c r="P6" i="479"/>
  <c r="T22" i="479"/>
  <c r="T129" i="479"/>
  <c r="P155" i="479"/>
  <c r="S153" i="479"/>
  <c r="S155" i="479" s="1"/>
  <c r="T94" i="479"/>
  <c r="S94" i="478"/>
  <c r="S113" i="478"/>
  <c r="S40" i="478"/>
  <c r="S61" i="478"/>
  <c r="S129" i="478"/>
  <c r="R5" i="478"/>
  <c r="R147" i="478" s="1"/>
  <c r="R148" i="478" s="1"/>
  <c r="O147" i="478"/>
  <c r="N147" i="478"/>
  <c r="O153" i="478"/>
  <c r="N6" i="475"/>
  <c r="V148" i="482" l="1"/>
  <c r="T94" i="481"/>
  <c r="T22" i="481"/>
  <c r="T61" i="481"/>
  <c r="T6" i="481"/>
  <c r="T113" i="481"/>
  <c r="T129" i="481"/>
  <c r="T40" i="481"/>
  <c r="T147" i="479"/>
  <c r="U61" i="479" s="1"/>
  <c r="S6" i="479"/>
  <c r="P147" i="479"/>
  <c r="S147" i="478"/>
  <c r="O155" i="478"/>
  <c r="R153" i="478"/>
  <c r="R155" i="478" s="1"/>
  <c r="M155" i="475"/>
  <c r="L155" i="475"/>
  <c r="K155" i="475"/>
  <c r="J155" i="475"/>
  <c r="I155" i="475"/>
  <c r="N154" i="475"/>
  <c r="O154" i="475" s="1"/>
  <c r="R154" i="475" s="1"/>
  <c r="N153" i="475"/>
  <c r="O153" i="475" s="1"/>
  <c r="O149" i="475"/>
  <c r="O148" i="475"/>
  <c r="M147" i="475"/>
  <c r="L147" i="475"/>
  <c r="K147" i="475"/>
  <c r="J147" i="475"/>
  <c r="I147" i="475"/>
  <c r="N146" i="475"/>
  <c r="O146" i="475" s="1"/>
  <c r="R146" i="475" s="1"/>
  <c r="N145" i="475"/>
  <c r="O145" i="475" s="1"/>
  <c r="R145" i="475" s="1"/>
  <c r="N144" i="475"/>
  <c r="O144" i="475" s="1"/>
  <c r="R144" i="475" s="1"/>
  <c r="N143" i="475"/>
  <c r="O143" i="475" s="1"/>
  <c r="R143" i="475" s="1"/>
  <c r="N142" i="475"/>
  <c r="O142" i="475" s="1"/>
  <c r="R142" i="475" s="1"/>
  <c r="N141" i="475"/>
  <c r="O141" i="475" s="1"/>
  <c r="R141" i="475" s="1"/>
  <c r="N140" i="475"/>
  <c r="O140" i="475" s="1"/>
  <c r="R140" i="475" s="1"/>
  <c r="N139" i="475"/>
  <c r="O139" i="475" s="1"/>
  <c r="R139" i="475" s="1"/>
  <c r="N138" i="475"/>
  <c r="O138" i="475" s="1"/>
  <c r="R138" i="475" s="1"/>
  <c r="N137" i="475"/>
  <c r="O137" i="475" s="1"/>
  <c r="R137" i="475" s="1"/>
  <c r="N136" i="475"/>
  <c r="O136" i="475" s="1"/>
  <c r="R136" i="475" s="1"/>
  <c r="N135" i="475"/>
  <c r="O135" i="475" s="1"/>
  <c r="R135" i="475" s="1"/>
  <c r="N134" i="475"/>
  <c r="O134" i="475" s="1"/>
  <c r="R134" i="475" s="1"/>
  <c r="N133" i="475"/>
  <c r="O133" i="475" s="1"/>
  <c r="R133" i="475" s="1"/>
  <c r="N132" i="475"/>
  <c r="O132" i="475" s="1"/>
  <c r="R132" i="475" s="1"/>
  <c r="N131" i="475"/>
  <c r="O131" i="475" s="1"/>
  <c r="R131" i="475" s="1"/>
  <c r="N130" i="475"/>
  <c r="O130" i="475" s="1"/>
  <c r="R130" i="475" s="1"/>
  <c r="N129" i="475"/>
  <c r="O129" i="475" s="1"/>
  <c r="R129" i="475" s="1"/>
  <c r="N128" i="475"/>
  <c r="O128" i="475" s="1"/>
  <c r="R128" i="475" s="1"/>
  <c r="N127" i="475"/>
  <c r="O127" i="475" s="1"/>
  <c r="R127" i="475" s="1"/>
  <c r="N126" i="475"/>
  <c r="O126" i="475" s="1"/>
  <c r="R126" i="475" s="1"/>
  <c r="N125" i="475"/>
  <c r="O125" i="475" s="1"/>
  <c r="R125" i="475" s="1"/>
  <c r="N124" i="475"/>
  <c r="O124" i="475" s="1"/>
  <c r="R124" i="475" s="1"/>
  <c r="N123" i="475"/>
  <c r="O123" i="475" s="1"/>
  <c r="R123" i="475" s="1"/>
  <c r="N122" i="475"/>
  <c r="O122" i="475" s="1"/>
  <c r="R122" i="475" s="1"/>
  <c r="N121" i="475"/>
  <c r="O121" i="475" s="1"/>
  <c r="R121" i="475" s="1"/>
  <c r="N120" i="475"/>
  <c r="O120" i="475" s="1"/>
  <c r="R120" i="475" s="1"/>
  <c r="N119" i="475"/>
  <c r="O119" i="475" s="1"/>
  <c r="R119" i="475" s="1"/>
  <c r="N118" i="475"/>
  <c r="O118" i="475" s="1"/>
  <c r="R118" i="475" s="1"/>
  <c r="N117" i="475"/>
  <c r="O117" i="475" s="1"/>
  <c r="R117" i="475" s="1"/>
  <c r="N116" i="475"/>
  <c r="O116" i="475" s="1"/>
  <c r="R116" i="475" s="1"/>
  <c r="N115" i="475"/>
  <c r="O115" i="475" s="1"/>
  <c r="R115" i="475" s="1"/>
  <c r="N114" i="475"/>
  <c r="O114" i="475" s="1"/>
  <c r="R114" i="475" s="1"/>
  <c r="N113" i="475"/>
  <c r="O113" i="475" s="1"/>
  <c r="R113" i="475" s="1"/>
  <c r="N111" i="475"/>
  <c r="O111" i="475" s="1"/>
  <c r="R111" i="475" s="1"/>
  <c r="N110" i="475"/>
  <c r="O110" i="475" s="1"/>
  <c r="R110" i="475" s="1"/>
  <c r="N109" i="475"/>
  <c r="O109" i="475" s="1"/>
  <c r="R109" i="475" s="1"/>
  <c r="N108" i="475"/>
  <c r="O108" i="475" s="1"/>
  <c r="R108" i="475" s="1"/>
  <c r="N107" i="475"/>
  <c r="O107" i="475" s="1"/>
  <c r="R107" i="475" s="1"/>
  <c r="N106" i="475"/>
  <c r="O106" i="475" s="1"/>
  <c r="R106" i="475" s="1"/>
  <c r="N105" i="475"/>
  <c r="O105" i="475" s="1"/>
  <c r="R105" i="475" s="1"/>
  <c r="N104" i="475"/>
  <c r="O104" i="475" s="1"/>
  <c r="R104" i="475" s="1"/>
  <c r="N103" i="475"/>
  <c r="O103" i="475" s="1"/>
  <c r="R103" i="475" s="1"/>
  <c r="N102" i="475"/>
  <c r="O102" i="475" s="1"/>
  <c r="R102" i="475" s="1"/>
  <c r="N101" i="475"/>
  <c r="O101" i="475" s="1"/>
  <c r="R101" i="475" s="1"/>
  <c r="N100" i="475"/>
  <c r="O100" i="475" s="1"/>
  <c r="R100" i="475" s="1"/>
  <c r="N99" i="475"/>
  <c r="O99" i="475" s="1"/>
  <c r="R99" i="475" s="1"/>
  <c r="N98" i="475"/>
  <c r="O98" i="475" s="1"/>
  <c r="R98" i="475" s="1"/>
  <c r="N97" i="475"/>
  <c r="O97" i="475" s="1"/>
  <c r="R97" i="475" s="1"/>
  <c r="N96" i="475"/>
  <c r="O96" i="475" s="1"/>
  <c r="R96" i="475" s="1"/>
  <c r="N95" i="475"/>
  <c r="O95" i="475" s="1"/>
  <c r="R95" i="475" s="1"/>
  <c r="N94" i="475"/>
  <c r="O94" i="475" s="1"/>
  <c r="R94" i="475" s="1"/>
  <c r="N92" i="475"/>
  <c r="O92" i="475" s="1"/>
  <c r="R92" i="475" s="1"/>
  <c r="N91" i="475"/>
  <c r="O91" i="475" s="1"/>
  <c r="R91" i="475" s="1"/>
  <c r="N90" i="475"/>
  <c r="O90" i="475" s="1"/>
  <c r="R90" i="475" s="1"/>
  <c r="N89" i="475"/>
  <c r="O89" i="475" s="1"/>
  <c r="R89" i="475" s="1"/>
  <c r="N88" i="475"/>
  <c r="O88" i="475" s="1"/>
  <c r="R88" i="475" s="1"/>
  <c r="N87" i="475"/>
  <c r="O87" i="475" s="1"/>
  <c r="R87" i="475" s="1"/>
  <c r="N86" i="475"/>
  <c r="O86" i="475" s="1"/>
  <c r="R86" i="475" s="1"/>
  <c r="N85" i="475"/>
  <c r="O85" i="475" s="1"/>
  <c r="R85" i="475" s="1"/>
  <c r="N84" i="475"/>
  <c r="O84" i="475" s="1"/>
  <c r="R84" i="475" s="1"/>
  <c r="N83" i="475"/>
  <c r="O83" i="475" s="1"/>
  <c r="R83" i="475" s="1"/>
  <c r="N82" i="475"/>
  <c r="O82" i="475" s="1"/>
  <c r="R82" i="475" s="1"/>
  <c r="N81" i="475"/>
  <c r="O81" i="475" s="1"/>
  <c r="R81" i="475" s="1"/>
  <c r="N80" i="475"/>
  <c r="O80" i="475" s="1"/>
  <c r="R80" i="475" s="1"/>
  <c r="N79" i="475"/>
  <c r="O79" i="475" s="1"/>
  <c r="R79" i="475" s="1"/>
  <c r="N78" i="475"/>
  <c r="O78" i="475" s="1"/>
  <c r="R78" i="475" s="1"/>
  <c r="N77" i="475"/>
  <c r="O77" i="475" s="1"/>
  <c r="R77" i="475" s="1"/>
  <c r="N75" i="475"/>
  <c r="O75" i="475" s="1"/>
  <c r="R75" i="475" s="1"/>
  <c r="N74" i="475"/>
  <c r="O74" i="475" s="1"/>
  <c r="R74" i="475" s="1"/>
  <c r="N73" i="475"/>
  <c r="O73" i="475" s="1"/>
  <c r="R73" i="475" s="1"/>
  <c r="N72" i="475"/>
  <c r="O72" i="475" s="1"/>
  <c r="R72" i="475" s="1"/>
  <c r="N71" i="475"/>
  <c r="O71" i="475" s="1"/>
  <c r="R71" i="475" s="1"/>
  <c r="N70" i="475"/>
  <c r="O70" i="475" s="1"/>
  <c r="R70" i="475" s="1"/>
  <c r="N69" i="475"/>
  <c r="O69" i="475" s="1"/>
  <c r="R69" i="475" s="1"/>
  <c r="N68" i="475"/>
  <c r="O68" i="475" s="1"/>
  <c r="R68" i="475" s="1"/>
  <c r="N67" i="475"/>
  <c r="O67" i="475" s="1"/>
  <c r="R67" i="475" s="1"/>
  <c r="N66" i="475"/>
  <c r="O66" i="475" s="1"/>
  <c r="R66" i="475" s="1"/>
  <c r="N65" i="475"/>
  <c r="O65" i="475" s="1"/>
  <c r="R65" i="475" s="1"/>
  <c r="N64" i="475"/>
  <c r="O64" i="475" s="1"/>
  <c r="R64" i="475" s="1"/>
  <c r="N63" i="475"/>
  <c r="O63" i="475" s="1"/>
  <c r="R63" i="475" s="1"/>
  <c r="N62" i="475"/>
  <c r="O62" i="475" s="1"/>
  <c r="R62" i="475" s="1"/>
  <c r="N61" i="475"/>
  <c r="O61" i="475" s="1"/>
  <c r="R61" i="475" s="1"/>
  <c r="N59" i="475"/>
  <c r="O59" i="475" s="1"/>
  <c r="R59" i="475" s="1"/>
  <c r="N58" i="475"/>
  <c r="O58" i="475" s="1"/>
  <c r="R58" i="475" s="1"/>
  <c r="N57" i="475"/>
  <c r="O57" i="475" s="1"/>
  <c r="R57" i="475" s="1"/>
  <c r="N56" i="475"/>
  <c r="O56" i="475" s="1"/>
  <c r="R56" i="475" s="1"/>
  <c r="N55" i="475"/>
  <c r="O55" i="475" s="1"/>
  <c r="R55" i="475" s="1"/>
  <c r="N54" i="475"/>
  <c r="O54" i="475" s="1"/>
  <c r="R54" i="475" s="1"/>
  <c r="N53" i="475"/>
  <c r="O53" i="475" s="1"/>
  <c r="R53" i="475" s="1"/>
  <c r="N52" i="475"/>
  <c r="O52" i="475" s="1"/>
  <c r="R52" i="475" s="1"/>
  <c r="N51" i="475"/>
  <c r="O51" i="475" s="1"/>
  <c r="R51" i="475" s="1"/>
  <c r="N50" i="475"/>
  <c r="O50" i="475" s="1"/>
  <c r="R50" i="475" s="1"/>
  <c r="N49" i="475"/>
  <c r="O49" i="475" s="1"/>
  <c r="R49" i="475" s="1"/>
  <c r="N48" i="475"/>
  <c r="O48" i="475" s="1"/>
  <c r="R48" i="475" s="1"/>
  <c r="N47" i="475"/>
  <c r="O47" i="475" s="1"/>
  <c r="R47" i="475" s="1"/>
  <c r="N46" i="475"/>
  <c r="O46" i="475" s="1"/>
  <c r="R46" i="475" s="1"/>
  <c r="N45" i="475"/>
  <c r="O45" i="475" s="1"/>
  <c r="R45" i="475" s="1"/>
  <c r="N44" i="475"/>
  <c r="O44" i="475" s="1"/>
  <c r="R44" i="475" s="1"/>
  <c r="N43" i="475"/>
  <c r="O43" i="475" s="1"/>
  <c r="R43" i="475" s="1"/>
  <c r="N42" i="475"/>
  <c r="O42" i="475" s="1"/>
  <c r="R42" i="475" s="1"/>
  <c r="N41" i="475"/>
  <c r="O41" i="475" s="1"/>
  <c r="R41" i="475" s="1"/>
  <c r="N40" i="475"/>
  <c r="O40" i="475" s="1"/>
  <c r="R40" i="475" s="1"/>
  <c r="N38" i="475"/>
  <c r="O38" i="475" s="1"/>
  <c r="R38" i="475" s="1"/>
  <c r="N37" i="475"/>
  <c r="O37" i="475" s="1"/>
  <c r="R37" i="475" s="1"/>
  <c r="N36" i="475"/>
  <c r="O36" i="475" s="1"/>
  <c r="R36" i="475" s="1"/>
  <c r="N35" i="475"/>
  <c r="O35" i="475" s="1"/>
  <c r="R35" i="475" s="1"/>
  <c r="N34" i="475"/>
  <c r="O34" i="475" s="1"/>
  <c r="R34" i="475" s="1"/>
  <c r="N33" i="475"/>
  <c r="O33" i="475" s="1"/>
  <c r="R33" i="475" s="1"/>
  <c r="N32" i="475"/>
  <c r="O32" i="475" s="1"/>
  <c r="R32" i="475" s="1"/>
  <c r="N31" i="475"/>
  <c r="O31" i="475" s="1"/>
  <c r="R31" i="475" s="1"/>
  <c r="N30" i="475"/>
  <c r="O30" i="475" s="1"/>
  <c r="R30" i="475" s="1"/>
  <c r="N29" i="475"/>
  <c r="O29" i="475" s="1"/>
  <c r="R29" i="475" s="1"/>
  <c r="N28" i="475"/>
  <c r="O28" i="475" s="1"/>
  <c r="R28" i="475" s="1"/>
  <c r="N27" i="475"/>
  <c r="O27" i="475" s="1"/>
  <c r="R27" i="475" s="1"/>
  <c r="N26" i="475"/>
  <c r="O26" i="475" s="1"/>
  <c r="R26" i="475" s="1"/>
  <c r="N25" i="475"/>
  <c r="O25" i="475" s="1"/>
  <c r="R25" i="475" s="1"/>
  <c r="N24" i="475"/>
  <c r="O24" i="475" s="1"/>
  <c r="R24" i="475" s="1"/>
  <c r="N23" i="475"/>
  <c r="O23" i="475" s="1"/>
  <c r="R23" i="475" s="1"/>
  <c r="N22" i="475"/>
  <c r="O22" i="475" s="1"/>
  <c r="R22" i="475" s="1"/>
  <c r="N20" i="475"/>
  <c r="O20" i="475" s="1"/>
  <c r="R20" i="475" s="1"/>
  <c r="N19" i="475"/>
  <c r="O19" i="475" s="1"/>
  <c r="R19" i="475" s="1"/>
  <c r="N18" i="475"/>
  <c r="O18" i="475" s="1"/>
  <c r="R18" i="475" s="1"/>
  <c r="N17" i="475"/>
  <c r="O17" i="475" s="1"/>
  <c r="R17" i="475" s="1"/>
  <c r="N16" i="475"/>
  <c r="O16" i="475" s="1"/>
  <c r="R16" i="475" s="1"/>
  <c r="N15" i="475"/>
  <c r="O15" i="475" s="1"/>
  <c r="R15" i="475" s="1"/>
  <c r="N14" i="475"/>
  <c r="O14" i="475" s="1"/>
  <c r="R14" i="475" s="1"/>
  <c r="N13" i="475"/>
  <c r="O13" i="475" s="1"/>
  <c r="R13" i="475" s="1"/>
  <c r="N12" i="475"/>
  <c r="O12" i="475" s="1"/>
  <c r="R12" i="475" s="1"/>
  <c r="N11" i="475"/>
  <c r="O11" i="475" s="1"/>
  <c r="R11" i="475" s="1"/>
  <c r="N10" i="475"/>
  <c r="O10" i="475" s="1"/>
  <c r="R10" i="475" s="1"/>
  <c r="N9" i="475"/>
  <c r="O9" i="475" s="1"/>
  <c r="R9" i="475" s="1"/>
  <c r="N8" i="475"/>
  <c r="O8" i="475" s="1"/>
  <c r="R8" i="475" s="1"/>
  <c r="N7" i="475"/>
  <c r="O7" i="475" s="1"/>
  <c r="R7" i="475" s="1"/>
  <c r="O6" i="475"/>
  <c r="R6" i="475" s="1"/>
  <c r="N5" i="475"/>
  <c r="O5" i="475" s="1"/>
  <c r="T147" i="481" l="1"/>
  <c r="U94" i="479"/>
  <c r="U129" i="479"/>
  <c r="T6" i="479"/>
  <c r="U6" i="479" s="1"/>
  <c r="S147" i="479"/>
  <c r="S148" i="479" s="1"/>
  <c r="U40" i="479"/>
  <c r="U77" i="479"/>
  <c r="U22" i="479"/>
  <c r="U113" i="479"/>
  <c r="T6" i="478"/>
  <c r="T22" i="478"/>
  <c r="T77" i="478"/>
  <c r="T94" i="478"/>
  <c r="T61" i="478"/>
  <c r="T113" i="478"/>
  <c r="T129" i="478"/>
  <c r="T40" i="478"/>
  <c r="S22" i="475"/>
  <c r="N147" i="475"/>
  <c r="O155" i="475"/>
  <c r="R153" i="475"/>
  <c r="R155" i="475" s="1"/>
  <c r="O147" i="475"/>
  <c r="S61" i="475"/>
  <c r="S77" i="475"/>
  <c r="S113" i="475"/>
  <c r="S6" i="475"/>
  <c r="S40" i="475"/>
  <c r="S94" i="475"/>
  <c r="S129" i="475"/>
  <c r="R5" i="475"/>
  <c r="R147" i="475" s="1"/>
  <c r="R148" i="475" s="1"/>
  <c r="N155" i="475"/>
  <c r="K149" i="473"/>
  <c r="K148" i="473"/>
  <c r="J149" i="473"/>
  <c r="J148" i="473"/>
  <c r="I149" i="473"/>
  <c r="I148" i="473"/>
  <c r="U147" i="479" l="1"/>
  <c r="T147" i="478"/>
  <c r="S147" i="475"/>
  <c r="T22" i="475" s="1"/>
  <c r="M155" i="473"/>
  <c r="L155" i="473"/>
  <c r="K155" i="473"/>
  <c r="J155" i="473"/>
  <c r="I155" i="473"/>
  <c r="N154" i="473"/>
  <c r="O154" i="473" s="1"/>
  <c r="R154" i="473" s="1"/>
  <c r="N153" i="473"/>
  <c r="O153" i="473" s="1"/>
  <c r="O149" i="473"/>
  <c r="O148" i="473"/>
  <c r="M147" i="473"/>
  <c r="L147" i="473"/>
  <c r="K147" i="473"/>
  <c r="J147" i="473"/>
  <c r="I147" i="473"/>
  <c r="N146" i="473"/>
  <c r="O146" i="473" s="1"/>
  <c r="R146" i="473" s="1"/>
  <c r="N145" i="473"/>
  <c r="O145" i="473" s="1"/>
  <c r="R145" i="473" s="1"/>
  <c r="N144" i="473"/>
  <c r="O144" i="473" s="1"/>
  <c r="R144" i="473" s="1"/>
  <c r="N143" i="473"/>
  <c r="O143" i="473" s="1"/>
  <c r="R143" i="473" s="1"/>
  <c r="N142" i="473"/>
  <c r="O142" i="473" s="1"/>
  <c r="R142" i="473" s="1"/>
  <c r="N141" i="473"/>
  <c r="O141" i="473" s="1"/>
  <c r="R141" i="473" s="1"/>
  <c r="N140" i="473"/>
  <c r="O140" i="473" s="1"/>
  <c r="R140" i="473" s="1"/>
  <c r="N139" i="473"/>
  <c r="O139" i="473" s="1"/>
  <c r="R139" i="473" s="1"/>
  <c r="N138" i="473"/>
  <c r="O138" i="473" s="1"/>
  <c r="R138" i="473" s="1"/>
  <c r="N137" i="473"/>
  <c r="O137" i="473" s="1"/>
  <c r="R137" i="473" s="1"/>
  <c r="N136" i="473"/>
  <c r="O136" i="473" s="1"/>
  <c r="R136" i="473" s="1"/>
  <c r="N135" i="473"/>
  <c r="O135" i="473" s="1"/>
  <c r="R135" i="473" s="1"/>
  <c r="N134" i="473"/>
  <c r="O134" i="473" s="1"/>
  <c r="R134" i="473" s="1"/>
  <c r="N133" i="473"/>
  <c r="O133" i="473" s="1"/>
  <c r="R133" i="473" s="1"/>
  <c r="N132" i="473"/>
  <c r="O132" i="473" s="1"/>
  <c r="R132" i="473" s="1"/>
  <c r="N131" i="473"/>
  <c r="O131" i="473" s="1"/>
  <c r="R131" i="473" s="1"/>
  <c r="N130" i="473"/>
  <c r="O130" i="473" s="1"/>
  <c r="R130" i="473" s="1"/>
  <c r="N129" i="473"/>
  <c r="O129" i="473" s="1"/>
  <c r="R129" i="473" s="1"/>
  <c r="N128" i="473"/>
  <c r="O128" i="473" s="1"/>
  <c r="R128" i="473" s="1"/>
  <c r="N127" i="473"/>
  <c r="O127" i="473" s="1"/>
  <c r="R127" i="473" s="1"/>
  <c r="N126" i="473"/>
  <c r="O126" i="473" s="1"/>
  <c r="R126" i="473" s="1"/>
  <c r="N125" i="473"/>
  <c r="O125" i="473" s="1"/>
  <c r="R125" i="473" s="1"/>
  <c r="N124" i="473"/>
  <c r="O124" i="473" s="1"/>
  <c r="R124" i="473" s="1"/>
  <c r="N123" i="473"/>
  <c r="O123" i="473" s="1"/>
  <c r="R123" i="473" s="1"/>
  <c r="N122" i="473"/>
  <c r="O122" i="473" s="1"/>
  <c r="R122" i="473" s="1"/>
  <c r="N121" i="473"/>
  <c r="O121" i="473" s="1"/>
  <c r="R121" i="473" s="1"/>
  <c r="N120" i="473"/>
  <c r="O120" i="473" s="1"/>
  <c r="R120" i="473" s="1"/>
  <c r="N119" i="473"/>
  <c r="O119" i="473" s="1"/>
  <c r="R119" i="473" s="1"/>
  <c r="N118" i="473"/>
  <c r="O118" i="473" s="1"/>
  <c r="R118" i="473" s="1"/>
  <c r="N117" i="473"/>
  <c r="O117" i="473" s="1"/>
  <c r="R117" i="473" s="1"/>
  <c r="N116" i="473"/>
  <c r="O116" i="473" s="1"/>
  <c r="R116" i="473" s="1"/>
  <c r="N115" i="473"/>
  <c r="O115" i="473" s="1"/>
  <c r="R115" i="473" s="1"/>
  <c r="N114" i="473"/>
  <c r="O114" i="473" s="1"/>
  <c r="R114" i="473" s="1"/>
  <c r="N113" i="473"/>
  <c r="O113" i="473" s="1"/>
  <c r="R113" i="473" s="1"/>
  <c r="N111" i="473"/>
  <c r="O111" i="473" s="1"/>
  <c r="R111" i="473" s="1"/>
  <c r="N110" i="473"/>
  <c r="O110" i="473" s="1"/>
  <c r="R110" i="473" s="1"/>
  <c r="N109" i="473"/>
  <c r="O109" i="473" s="1"/>
  <c r="R109" i="473" s="1"/>
  <c r="N108" i="473"/>
  <c r="O108" i="473" s="1"/>
  <c r="R108" i="473" s="1"/>
  <c r="N107" i="473"/>
  <c r="O107" i="473" s="1"/>
  <c r="R107" i="473" s="1"/>
  <c r="N106" i="473"/>
  <c r="O106" i="473" s="1"/>
  <c r="R106" i="473" s="1"/>
  <c r="N105" i="473"/>
  <c r="O105" i="473" s="1"/>
  <c r="R105" i="473" s="1"/>
  <c r="N104" i="473"/>
  <c r="O104" i="473" s="1"/>
  <c r="R104" i="473" s="1"/>
  <c r="N103" i="473"/>
  <c r="O103" i="473" s="1"/>
  <c r="R103" i="473" s="1"/>
  <c r="N102" i="473"/>
  <c r="O102" i="473" s="1"/>
  <c r="R102" i="473" s="1"/>
  <c r="N101" i="473"/>
  <c r="O101" i="473" s="1"/>
  <c r="R101" i="473" s="1"/>
  <c r="N100" i="473"/>
  <c r="O100" i="473" s="1"/>
  <c r="R100" i="473" s="1"/>
  <c r="N99" i="473"/>
  <c r="O99" i="473" s="1"/>
  <c r="R99" i="473" s="1"/>
  <c r="N98" i="473"/>
  <c r="O98" i="473" s="1"/>
  <c r="R98" i="473" s="1"/>
  <c r="N97" i="473"/>
  <c r="O97" i="473" s="1"/>
  <c r="R97" i="473" s="1"/>
  <c r="N96" i="473"/>
  <c r="O96" i="473" s="1"/>
  <c r="R96" i="473" s="1"/>
  <c r="N95" i="473"/>
  <c r="O95" i="473" s="1"/>
  <c r="R95" i="473" s="1"/>
  <c r="N94" i="473"/>
  <c r="O94" i="473" s="1"/>
  <c r="R94" i="473" s="1"/>
  <c r="N92" i="473"/>
  <c r="O92" i="473" s="1"/>
  <c r="R92" i="473" s="1"/>
  <c r="N91" i="473"/>
  <c r="O91" i="473" s="1"/>
  <c r="R91" i="473" s="1"/>
  <c r="N90" i="473"/>
  <c r="O90" i="473" s="1"/>
  <c r="R90" i="473" s="1"/>
  <c r="N89" i="473"/>
  <c r="O89" i="473" s="1"/>
  <c r="R89" i="473" s="1"/>
  <c r="N88" i="473"/>
  <c r="O88" i="473" s="1"/>
  <c r="R88" i="473" s="1"/>
  <c r="N87" i="473"/>
  <c r="O87" i="473" s="1"/>
  <c r="R87" i="473" s="1"/>
  <c r="N86" i="473"/>
  <c r="O86" i="473" s="1"/>
  <c r="R86" i="473" s="1"/>
  <c r="N85" i="473"/>
  <c r="O85" i="473" s="1"/>
  <c r="R85" i="473" s="1"/>
  <c r="N84" i="473"/>
  <c r="O84" i="473" s="1"/>
  <c r="R84" i="473" s="1"/>
  <c r="N83" i="473"/>
  <c r="O83" i="473" s="1"/>
  <c r="R83" i="473" s="1"/>
  <c r="N82" i="473"/>
  <c r="O82" i="473" s="1"/>
  <c r="R82" i="473" s="1"/>
  <c r="N81" i="473"/>
  <c r="O81" i="473" s="1"/>
  <c r="R81" i="473" s="1"/>
  <c r="N80" i="473"/>
  <c r="O80" i="473" s="1"/>
  <c r="R80" i="473" s="1"/>
  <c r="N79" i="473"/>
  <c r="O79" i="473" s="1"/>
  <c r="R79" i="473" s="1"/>
  <c r="N78" i="473"/>
  <c r="O78" i="473" s="1"/>
  <c r="R78" i="473" s="1"/>
  <c r="N77" i="473"/>
  <c r="O77" i="473" s="1"/>
  <c r="R77" i="473" s="1"/>
  <c r="N75" i="473"/>
  <c r="O75" i="473" s="1"/>
  <c r="R75" i="473" s="1"/>
  <c r="N74" i="473"/>
  <c r="O74" i="473" s="1"/>
  <c r="R74" i="473" s="1"/>
  <c r="N73" i="473"/>
  <c r="O73" i="473" s="1"/>
  <c r="R73" i="473" s="1"/>
  <c r="N72" i="473"/>
  <c r="O72" i="473" s="1"/>
  <c r="R72" i="473" s="1"/>
  <c r="N71" i="473"/>
  <c r="O71" i="473" s="1"/>
  <c r="R71" i="473" s="1"/>
  <c r="N70" i="473"/>
  <c r="O70" i="473" s="1"/>
  <c r="R70" i="473" s="1"/>
  <c r="N69" i="473"/>
  <c r="O69" i="473" s="1"/>
  <c r="R69" i="473" s="1"/>
  <c r="N68" i="473"/>
  <c r="O68" i="473" s="1"/>
  <c r="R68" i="473" s="1"/>
  <c r="N67" i="473"/>
  <c r="O67" i="473" s="1"/>
  <c r="R67" i="473" s="1"/>
  <c r="N66" i="473"/>
  <c r="O66" i="473" s="1"/>
  <c r="R66" i="473" s="1"/>
  <c r="N65" i="473"/>
  <c r="O65" i="473" s="1"/>
  <c r="R65" i="473" s="1"/>
  <c r="N64" i="473"/>
  <c r="O64" i="473" s="1"/>
  <c r="R64" i="473" s="1"/>
  <c r="N63" i="473"/>
  <c r="O63" i="473" s="1"/>
  <c r="R63" i="473" s="1"/>
  <c r="N62" i="473"/>
  <c r="O62" i="473" s="1"/>
  <c r="R62" i="473" s="1"/>
  <c r="N61" i="473"/>
  <c r="O61" i="473" s="1"/>
  <c r="R61" i="473" s="1"/>
  <c r="N59" i="473"/>
  <c r="O59" i="473" s="1"/>
  <c r="R59" i="473" s="1"/>
  <c r="N58" i="473"/>
  <c r="O58" i="473" s="1"/>
  <c r="R58" i="473" s="1"/>
  <c r="N57" i="473"/>
  <c r="O57" i="473" s="1"/>
  <c r="R57" i="473" s="1"/>
  <c r="N56" i="473"/>
  <c r="O56" i="473" s="1"/>
  <c r="R56" i="473" s="1"/>
  <c r="N55" i="473"/>
  <c r="O55" i="473" s="1"/>
  <c r="R55" i="473" s="1"/>
  <c r="N54" i="473"/>
  <c r="O54" i="473" s="1"/>
  <c r="R54" i="473" s="1"/>
  <c r="N53" i="473"/>
  <c r="O53" i="473" s="1"/>
  <c r="R53" i="473" s="1"/>
  <c r="N52" i="473"/>
  <c r="O52" i="473" s="1"/>
  <c r="R52" i="473" s="1"/>
  <c r="N51" i="473"/>
  <c r="O51" i="473" s="1"/>
  <c r="R51" i="473" s="1"/>
  <c r="N50" i="473"/>
  <c r="O50" i="473" s="1"/>
  <c r="R50" i="473" s="1"/>
  <c r="N49" i="473"/>
  <c r="O49" i="473" s="1"/>
  <c r="R49" i="473" s="1"/>
  <c r="N48" i="473"/>
  <c r="O48" i="473" s="1"/>
  <c r="R48" i="473" s="1"/>
  <c r="N47" i="473"/>
  <c r="O47" i="473" s="1"/>
  <c r="R47" i="473" s="1"/>
  <c r="N46" i="473"/>
  <c r="O46" i="473" s="1"/>
  <c r="R46" i="473" s="1"/>
  <c r="N45" i="473"/>
  <c r="O45" i="473" s="1"/>
  <c r="R45" i="473" s="1"/>
  <c r="N44" i="473"/>
  <c r="O44" i="473" s="1"/>
  <c r="R44" i="473" s="1"/>
  <c r="N43" i="473"/>
  <c r="O43" i="473" s="1"/>
  <c r="R43" i="473" s="1"/>
  <c r="N42" i="473"/>
  <c r="O42" i="473" s="1"/>
  <c r="R42" i="473" s="1"/>
  <c r="N41" i="473"/>
  <c r="O41" i="473" s="1"/>
  <c r="R41" i="473" s="1"/>
  <c r="N40" i="473"/>
  <c r="O40" i="473" s="1"/>
  <c r="R40" i="473" s="1"/>
  <c r="N38" i="473"/>
  <c r="O38" i="473" s="1"/>
  <c r="R38" i="473" s="1"/>
  <c r="N37" i="473"/>
  <c r="O37" i="473" s="1"/>
  <c r="R37" i="473" s="1"/>
  <c r="N36" i="473"/>
  <c r="O36" i="473" s="1"/>
  <c r="R36" i="473" s="1"/>
  <c r="N35" i="473"/>
  <c r="O35" i="473" s="1"/>
  <c r="R35" i="473" s="1"/>
  <c r="N34" i="473"/>
  <c r="O34" i="473" s="1"/>
  <c r="R34" i="473" s="1"/>
  <c r="N33" i="473"/>
  <c r="O33" i="473" s="1"/>
  <c r="R33" i="473" s="1"/>
  <c r="N32" i="473"/>
  <c r="O32" i="473" s="1"/>
  <c r="R32" i="473" s="1"/>
  <c r="N31" i="473"/>
  <c r="O31" i="473" s="1"/>
  <c r="R31" i="473" s="1"/>
  <c r="N30" i="473"/>
  <c r="O30" i="473" s="1"/>
  <c r="R30" i="473" s="1"/>
  <c r="N29" i="473"/>
  <c r="O29" i="473" s="1"/>
  <c r="R29" i="473" s="1"/>
  <c r="N28" i="473"/>
  <c r="O28" i="473" s="1"/>
  <c r="R28" i="473" s="1"/>
  <c r="N27" i="473"/>
  <c r="O27" i="473" s="1"/>
  <c r="R27" i="473" s="1"/>
  <c r="N26" i="473"/>
  <c r="O26" i="473" s="1"/>
  <c r="R26" i="473" s="1"/>
  <c r="N25" i="473"/>
  <c r="O25" i="473" s="1"/>
  <c r="R25" i="473" s="1"/>
  <c r="N24" i="473"/>
  <c r="O24" i="473" s="1"/>
  <c r="R24" i="473" s="1"/>
  <c r="N23" i="473"/>
  <c r="O23" i="473" s="1"/>
  <c r="R23" i="473" s="1"/>
  <c r="N22" i="473"/>
  <c r="O22" i="473" s="1"/>
  <c r="R22" i="473" s="1"/>
  <c r="N20" i="473"/>
  <c r="O20" i="473" s="1"/>
  <c r="R20" i="473" s="1"/>
  <c r="N19" i="473"/>
  <c r="O19" i="473" s="1"/>
  <c r="R19" i="473" s="1"/>
  <c r="N18" i="473"/>
  <c r="O18" i="473" s="1"/>
  <c r="R18" i="473" s="1"/>
  <c r="N17" i="473"/>
  <c r="O17" i="473" s="1"/>
  <c r="R17" i="473" s="1"/>
  <c r="N16" i="473"/>
  <c r="O16" i="473" s="1"/>
  <c r="R16" i="473" s="1"/>
  <c r="N15" i="473"/>
  <c r="O15" i="473" s="1"/>
  <c r="R15" i="473" s="1"/>
  <c r="N14" i="473"/>
  <c r="O14" i="473" s="1"/>
  <c r="R14" i="473" s="1"/>
  <c r="N13" i="473"/>
  <c r="O13" i="473" s="1"/>
  <c r="R13" i="473" s="1"/>
  <c r="N12" i="473"/>
  <c r="O12" i="473" s="1"/>
  <c r="R12" i="473" s="1"/>
  <c r="N11" i="473"/>
  <c r="O11" i="473" s="1"/>
  <c r="R11" i="473" s="1"/>
  <c r="N10" i="473"/>
  <c r="O10" i="473" s="1"/>
  <c r="R10" i="473" s="1"/>
  <c r="N9" i="473"/>
  <c r="O9" i="473" s="1"/>
  <c r="R9" i="473" s="1"/>
  <c r="N8" i="473"/>
  <c r="O8" i="473" s="1"/>
  <c r="R8" i="473" s="1"/>
  <c r="N7" i="473"/>
  <c r="O7" i="473" s="1"/>
  <c r="R7" i="473" s="1"/>
  <c r="N6" i="473"/>
  <c r="O6" i="473" s="1"/>
  <c r="R6" i="473" s="1"/>
  <c r="N5" i="473"/>
  <c r="O5" i="473" s="1"/>
  <c r="T6" i="475" l="1"/>
  <c r="T94" i="475"/>
  <c r="T113" i="475"/>
  <c r="T129" i="475"/>
  <c r="T40" i="475"/>
  <c r="T61" i="475"/>
  <c r="T77" i="475"/>
  <c r="N155" i="473"/>
  <c r="S113" i="473"/>
  <c r="S40" i="473"/>
  <c r="S6" i="473"/>
  <c r="S61" i="473"/>
  <c r="S77" i="473"/>
  <c r="S129" i="473"/>
  <c r="S94" i="473"/>
  <c r="R5" i="473"/>
  <c r="R147" i="473" s="1"/>
  <c r="R148" i="473" s="1"/>
  <c r="O147" i="473"/>
  <c r="S22" i="473"/>
  <c r="O155" i="473"/>
  <c r="R153" i="473"/>
  <c r="R155" i="473" s="1"/>
  <c r="N147" i="473"/>
  <c r="M155" i="472"/>
  <c r="T147" i="475" l="1"/>
  <c r="S147" i="473"/>
  <c r="T40" i="473" s="1"/>
  <c r="M147" i="472"/>
  <c r="T94" i="473" l="1"/>
  <c r="T6" i="473"/>
  <c r="T61" i="473"/>
  <c r="T77" i="473"/>
  <c r="T129" i="473"/>
  <c r="T22" i="473"/>
  <c r="T113" i="473"/>
  <c r="N155" i="472"/>
  <c r="L155" i="472"/>
  <c r="K155" i="472"/>
  <c r="J155" i="472"/>
  <c r="I155" i="472"/>
  <c r="O154" i="472"/>
  <c r="P154" i="472" s="1"/>
  <c r="O153" i="472"/>
  <c r="P153" i="472" s="1"/>
  <c r="S153" i="472" s="1"/>
  <c r="P149" i="472"/>
  <c r="P148" i="472"/>
  <c r="N147" i="472"/>
  <c r="L147" i="472"/>
  <c r="K147" i="472"/>
  <c r="J147" i="472"/>
  <c r="I147" i="472"/>
  <c r="O146" i="472"/>
  <c r="P146" i="472" s="1"/>
  <c r="S146" i="472" s="1"/>
  <c r="O145" i="472"/>
  <c r="P145" i="472" s="1"/>
  <c r="S145" i="472" s="1"/>
  <c r="O144" i="472"/>
  <c r="P144" i="472" s="1"/>
  <c r="S144" i="472" s="1"/>
  <c r="O143" i="472"/>
  <c r="P143" i="472" s="1"/>
  <c r="S143" i="472" s="1"/>
  <c r="O142" i="472"/>
  <c r="P142" i="472" s="1"/>
  <c r="S142" i="472" s="1"/>
  <c r="O141" i="472"/>
  <c r="P141" i="472" s="1"/>
  <c r="S141" i="472" s="1"/>
  <c r="O140" i="472"/>
  <c r="P140" i="472" s="1"/>
  <c r="S140" i="472" s="1"/>
  <c r="O139" i="472"/>
  <c r="P139" i="472" s="1"/>
  <c r="S139" i="472" s="1"/>
  <c r="O138" i="472"/>
  <c r="P138" i="472" s="1"/>
  <c r="S138" i="472" s="1"/>
  <c r="O137" i="472"/>
  <c r="P137" i="472" s="1"/>
  <c r="S137" i="472" s="1"/>
  <c r="O136" i="472"/>
  <c r="P136" i="472" s="1"/>
  <c r="S136" i="472" s="1"/>
  <c r="O135" i="472"/>
  <c r="P135" i="472" s="1"/>
  <c r="S135" i="472" s="1"/>
  <c r="O134" i="472"/>
  <c r="P134" i="472" s="1"/>
  <c r="S134" i="472" s="1"/>
  <c r="O133" i="472"/>
  <c r="P133" i="472" s="1"/>
  <c r="S133" i="472" s="1"/>
  <c r="O132" i="472"/>
  <c r="P132" i="472" s="1"/>
  <c r="S132" i="472" s="1"/>
  <c r="O131" i="472"/>
  <c r="P131" i="472" s="1"/>
  <c r="S131" i="472" s="1"/>
  <c r="O130" i="472"/>
  <c r="P130" i="472" s="1"/>
  <c r="S130" i="472" s="1"/>
  <c r="O129" i="472"/>
  <c r="P129" i="472" s="1"/>
  <c r="S129" i="472" s="1"/>
  <c r="O128" i="472"/>
  <c r="P128" i="472" s="1"/>
  <c r="S128" i="472" s="1"/>
  <c r="O127" i="472"/>
  <c r="P127" i="472" s="1"/>
  <c r="S127" i="472" s="1"/>
  <c r="O126" i="472"/>
  <c r="P126" i="472" s="1"/>
  <c r="S126" i="472" s="1"/>
  <c r="O125" i="472"/>
  <c r="P125" i="472" s="1"/>
  <c r="S125" i="472" s="1"/>
  <c r="O124" i="472"/>
  <c r="P124" i="472" s="1"/>
  <c r="S124" i="472" s="1"/>
  <c r="O123" i="472"/>
  <c r="P123" i="472" s="1"/>
  <c r="S123" i="472" s="1"/>
  <c r="O122" i="472"/>
  <c r="P122" i="472" s="1"/>
  <c r="S122" i="472" s="1"/>
  <c r="O121" i="472"/>
  <c r="P121" i="472" s="1"/>
  <c r="S121" i="472" s="1"/>
  <c r="O120" i="472"/>
  <c r="P120" i="472" s="1"/>
  <c r="S120" i="472" s="1"/>
  <c r="O119" i="472"/>
  <c r="P119" i="472" s="1"/>
  <c r="S119" i="472" s="1"/>
  <c r="O118" i="472"/>
  <c r="P118" i="472" s="1"/>
  <c r="S118" i="472" s="1"/>
  <c r="O117" i="472"/>
  <c r="P117" i="472" s="1"/>
  <c r="S117" i="472" s="1"/>
  <c r="O116" i="472"/>
  <c r="P116" i="472" s="1"/>
  <c r="S116" i="472" s="1"/>
  <c r="O115" i="472"/>
  <c r="P115" i="472" s="1"/>
  <c r="S115" i="472" s="1"/>
  <c r="O114" i="472"/>
  <c r="P114" i="472" s="1"/>
  <c r="S114" i="472" s="1"/>
  <c r="O113" i="472"/>
  <c r="P113" i="472" s="1"/>
  <c r="S113" i="472" s="1"/>
  <c r="O111" i="472"/>
  <c r="P111" i="472" s="1"/>
  <c r="S111" i="472" s="1"/>
  <c r="O110" i="472"/>
  <c r="P110" i="472" s="1"/>
  <c r="S110" i="472" s="1"/>
  <c r="O109" i="472"/>
  <c r="P109" i="472" s="1"/>
  <c r="S109" i="472" s="1"/>
  <c r="O108" i="472"/>
  <c r="P108" i="472" s="1"/>
  <c r="S108" i="472" s="1"/>
  <c r="O107" i="472"/>
  <c r="P107" i="472" s="1"/>
  <c r="S107" i="472" s="1"/>
  <c r="O106" i="472"/>
  <c r="P106" i="472" s="1"/>
  <c r="S106" i="472" s="1"/>
  <c r="O105" i="472"/>
  <c r="P105" i="472" s="1"/>
  <c r="S105" i="472" s="1"/>
  <c r="O104" i="472"/>
  <c r="P104" i="472" s="1"/>
  <c r="S104" i="472" s="1"/>
  <c r="O103" i="472"/>
  <c r="P103" i="472" s="1"/>
  <c r="S103" i="472" s="1"/>
  <c r="O102" i="472"/>
  <c r="P102" i="472" s="1"/>
  <c r="S102" i="472" s="1"/>
  <c r="O101" i="472"/>
  <c r="P101" i="472" s="1"/>
  <c r="S101" i="472" s="1"/>
  <c r="O100" i="472"/>
  <c r="P100" i="472" s="1"/>
  <c r="S100" i="472" s="1"/>
  <c r="O99" i="472"/>
  <c r="P99" i="472" s="1"/>
  <c r="S99" i="472" s="1"/>
  <c r="O98" i="472"/>
  <c r="P98" i="472" s="1"/>
  <c r="S98" i="472" s="1"/>
  <c r="O97" i="472"/>
  <c r="P97" i="472" s="1"/>
  <c r="S97" i="472" s="1"/>
  <c r="O96" i="472"/>
  <c r="P96" i="472" s="1"/>
  <c r="S96" i="472" s="1"/>
  <c r="O95" i="472"/>
  <c r="P95" i="472" s="1"/>
  <c r="S95" i="472" s="1"/>
  <c r="O94" i="472"/>
  <c r="P94" i="472" s="1"/>
  <c r="S94" i="472" s="1"/>
  <c r="O92" i="472"/>
  <c r="P92" i="472" s="1"/>
  <c r="S92" i="472" s="1"/>
  <c r="O91" i="472"/>
  <c r="P91" i="472" s="1"/>
  <c r="S91" i="472" s="1"/>
  <c r="O90" i="472"/>
  <c r="P90" i="472" s="1"/>
  <c r="S90" i="472" s="1"/>
  <c r="O89" i="472"/>
  <c r="P89" i="472" s="1"/>
  <c r="S89" i="472" s="1"/>
  <c r="O88" i="472"/>
  <c r="P88" i="472" s="1"/>
  <c r="S88" i="472" s="1"/>
  <c r="O87" i="472"/>
  <c r="P87" i="472" s="1"/>
  <c r="S87" i="472" s="1"/>
  <c r="O86" i="472"/>
  <c r="P86" i="472" s="1"/>
  <c r="S86" i="472" s="1"/>
  <c r="O85" i="472"/>
  <c r="P85" i="472" s="1"/>
  <c r="S85" i="472" s="1"/>
  <c r="O84" i="472"/>
  <c r="P84" i="472" s="1"/>
  <c r="S84" i="472" s="1"/>
  <c r="O83" i="472"/>
  <c r="P83" i="472" s="1"/>
  <c r="S83" i="472" s="1"/>
  <c r="O82" i="472"/>
  <c r="P82" i="472" s="1"/>
  <c r="S82" i="472" s="1"/>
  <c r="O81" i="472"/>
  <c r="P81" i="472" s="1"/>
  <c r="S81" i="472" s="1"/>
  <c r="O80" i="472"/>
  <c r="P80" i="472" s="1"/>
  <c r="S80" i="472" s="1"/>
  <c r="O79" i="472"/>
  <c r="P79" i="472" s="1"/>
  <c r="S79" i="472" s="1"/>
  <c r="O78" i="472"/>
  <c r="P78" i="472" s="1"/>
  <c r="S78" i="472" s="1"/>
  <c r="O77" i="472"/>
  <c r="P77" i="472" s="1"/>
  <c r="S77" i="472" s="1"/>
  <c r="O75" i="472"/>
  <c r="P75" i="472" s="1"/>
  <c r="S75" i="472" s="1"/>
  <c r="O74" i="472"/>
  <c r="P74" i="472" s="1"/>
  <c r="S74" i="472" s="1"/>
  <c r="O73" i="472"/>
  <c r="P73" i="472" s="1"/>
  <c r="S73" i="472" s="1"/>
  <c r="O72" i="472"/>
  <c r="P72" i="472" s="1"/>
  <c r="S72" i="472" s="1"/>
  <c r="O71" i="472"/>
  <c r="P71" i="472" s="1"/>
  <c r="S71" i="472" s="1"/>
  <c r="O70" i="472"/>
  <c r="P70" i="472" s="1"/>
  <c r="S70" i="472" s="1"/>
  <c r="O69" i="472"/>
  <c r="P69" i="472" s="1"/>
  <c r="S69" i="472" s="1"/>
  <c r="O68" i="472"/>
  <c r="P68" i="472" s="1"/>
  <c r="S68" i="472" s="1"/>
  <c r="O67" i="472"/>
  <c r="P67" i="472" s="1"/>
  <c r="S67" i="472" s="1"/>
  <c r="O66" i="472"/>
  <c r="P66" i="472" s="1"/>
  <c r="S66" i="472" s="1"/>
  <c r="O65" i="472"/>
  <c r="P65" i="472" s="1"/>
  <c r="S65" i="472" s="1"/>
  <c r="O64" i="472"/>
  <c r="P64" i="472" s="1"/>
  <c r="S64" i="472" s="1"/>
  <c r="O63" i="472"/>
  <c r="P63" i="472" s="1"/>
  <c r="S63" i="472" s="1"/>
  <c r="O62" i="472"/>
  <c r="P62" i="472" s="1"/>
  <c r="S62" i="472" s="1"/>
  <c r="O61" i="472"/>
  <c r="P61" i="472" s="1"/>
  <c r="S61" i="472" s="1"/>
  <c r="O59" i="472"/>
  <c r="P59" i="472" s="1"/>
  <c r="S59" i="472" s="1"/>
  <c r="O58" i="472"/>
  <c r="P58" i="472" s="1"/>
  <c r="S58" i="472" s="1"/>
  <c r="O57" i="472"/>
  <c r="P57" i="472" s="1"/>
  <c r="S57" i="472" s="1"/>
  <c r="O56" i="472"/>
  <c r="P56" i="472" s="1"/>
  <c r="S56" i="472" s="1"/>
  <c r="O55" i="472"/>
  <c r="P55" i="472" s="1"/>
  <c r="S55" i="472" s="1"/>
  <c r="O54" i="472"/>
  <c r="P54" i="472" s="1"/>
  <c r="S54" i="472" s="1"/>
  <c r="O53" i="472"/>
  <c r="P53" i="472" s="1"/>
  <c r="S53" i="472" s="1"/>
  <c r="O52" i="472"/>
  <c r="P52" i="472" s="1"/>
  <c r="S52" i="472" s="1"/>
  <c r="O51" i="472"/>
  <c r="P51" i="472" s="1"/>
  <c r="S51" i="472" s="1"/>
  <c r="O50" i="472"/>
  <c r="P50" i="472" s="1"/>
  <c r="S50" i="472" s="1"/>
  <c r="O49" i="472"/>
  <c r="P49" i="472" s="1"/>
  <c r="S49" i="472" s="1"/>
  <c r="O48" i="472"/>
  <c r="P48" i="472" s="1"/>
  <c r="S48" i="472" s="1"/>
  <c r="O47" i="472"/>
  <c r="P47" i="472" s="1"/>
  <c r="S47" i="472" s="1"/>
  <c r="O46" i="472"/>
  <c r="P46" i="472" s="1"/>
  <c r="S46" i="472" s="1"/>
  <c r="O45" i="472"/>
  <c r="P45" i="472" s="1"/>
  <c r="S45" i="472" s="1"/>
  <c r="O44" i="472"/>
  <c r="P44" i="472" s="1"/>
  <c r="S44" i="472" s="1"/>
  <c r="O43" i="472"/>
  <c r="P43" i="472" s="1"/>
  <c r="S43" i="472" s="1"/>
  <c r="O42" i="472"/>
  <c r="P42" i="472" s="1"/>
  <c r="S42" i="472" s="1"/>
  <c r="O41" i="472"/>
  <c r="P41" i="472" s="1"/>
  <c r="S41" i="472" s="1"/>
  <c r="O40" i="472"/>
  <c r="P40" i="472" s="1"/>
  <c r="S40" i="472" s="1"/>
  <c r="O38" i="472"/>
  <c r="P38" i="472" s="1"/>
  <c r="S38" i="472" s="1"/>
  <c r="O37" i="472"/>
  <c r="P37" i="472" s="1"/>
  <c r="S37" i="472" s="1"/>
  <c r="O36" i="472"/>
  <c r="P36" i="472" s="1"/>
  <c r="S36" i="472" s="1"/>
  <c r="O35" i="472"/>
  <c r="P35" i="472" s="1"/>
  <c r="S35" i="472" s="1"/>
  <c r="O34" i="472"/>
  <c r="P34" i="472" s="1"/>
  <c r="S34" i="472" s="1"/>
  <c r="O33" i="472"/>
  <c r="P33" i="472" s="1"/>
  <c r="S33" i="472" s="1"/>
  <c r="O32" i="472"/>
  <c r="P32" i="472" s="1"/>
  <c r="S32" i="472" s="1"/>
  <c r="O31" i="472"/>
  <c r="P31" i="472" s="1"/>
  <c r="S31" i="472" s="1"/>
  <c r="O30" i="472"/>
  <c r="P30" i="472" s="1"/>
  <c r="S30" i="472" s="1"/>
  <c r="O29" i="472"/>
  <c r="P29" i="472" s="1"/>
  <c r="S29" i="472" s="1"/>
  <c r="O28" i="472"/>
  <c r="P28" i="472" s="1"/>
  <c r="S28" i="472" s="1"/>
  <c r="O27" i="472"/>
  <c r="P27" i="472" s="1"/>
  <c r="S27" i="472" s="1"/>
  <c r="O26" i="472"/>
  <c r="P26" i="472" s="1"/>
  <c r="S26" i="472" s="1"/>
  <c r="O25" i="472"/>
  <c r="P25" i="472" s="1"/>
  <c r="S25" i="472" s="1"/>
  <c r="O24" i="472"/>
  <c r="P24" i="472" s="1"/>
  <c r="S24" i="472" s="1"/>
  <c r="O23" i="472"/>
  <c r="P23" i="472" s="1"/>
  <c r="S23" i="472" s="1"/>
  <c r="O22" i="472"/>
  <c r="P22" i="472" s="1"/>
  <c r="S22" i="472" s="1"/>
  <c r="O20" i="472"/>
  <c r="P20" i="472" s="1"/>
  <c r="S20" i="472" s="1"/>
  <c r="O19" i="472"/>
  <c r="P19" i="472" s="1"/>
  <c r="S19" i="472" s="1"/>
  <c r="O18" i="472"/>
  <c r="P18" i="472" s="1"/>
  <c r="S18" i="472" s="1"/>
  <c r="O17" i="472"/>
  <c r="P17" i="472" s="1"/>
  <c r="S17" i="472" s="1"/>
  <c r="O16" i="472"/>
  <c r="P16" i="472" s="1"/>
  <c r="S16" i="472" s="1"/>
  <c r="O15" i="472"/>
  <c r="P15" i="472" s="1"/>
  <c r="S15" i="472" s="1"/>
  <c r="O14" i="472"/>
  <c r="P14" i="472" s="1"/>
  <c r="S14" i="472" s="1"/>
  <c r="O13" i="472"/>
  <c r="P13" i="472" s="1"/>
  <c r="S13" i="472" s="1"/>
  <c r="O12" i="472"/>
  <c r="P12" i="472" s="1"/>
  <c r="S12" i="472" s="1"/>
  <c r="O11" i="472"/>
  <c r="P11" i="472" s="1"/>
  <c r="S11" i="472" s="1"/>
  <c r="O10" i="472"/>
  <c r="P10" i="472" s="1"/>
  <c r="S10" i="472" s="1"/>
  <c r="O9" i="472"/>
  <c r="P9" i="472" s="1"/>
  <c r="S9" i="472" s="1"/>
  <c r="O8" i="472"/>
  <c r="P8" i="472" s="1"/>
  <c r="S8" i="472" s="1"/>
  <c r="O7" i="472"/>
  <c r="P7" i="472" s="1"/>
  <c r="S7" i="472" s="1"/>
  <c r="O6" i="472"/>
  <c r="P6" i="472" s="1"/>
  <c r="S6" i="472" s="1"/>
  <c r="O5" i="472"/>
  <c r="T147" i="473" l="1"/>
  <c r="O155" i="472"/>
  <c r="T22" i="472"/>
  <c r="T61" i="472"/>
  <c r="T6" i="472"/>
  <c r="T40" i="472"/>
  <c r="T129" i="472"/>
  <c r="P155" i="472"/>
  <c r="S154" i="472"/>
  <c r="S155" i="472" s="1"/>
  <c r="O147" i="472"/>
  <c r="P5" i="472"/>
  <c r="T94" i="472"/>
  <c r="T77" i="472"/>
  <c r="T113" i="472"/>
  <c r="P147" i="472" l="1"/>
  <c r="S5" i="472"/>
  <c r="S147" i="472" s="1"/>
  <c r="S148" i="472" s="1"/>
  <c r="T147" i="472"/>
  <c r="U40" i="472" s="1"/>
  <c r="M155" i="470"/>
  <c r="L155" i="470"/>
  <c r="K155" i="470"/>
  <c r="J155" i="470"/>
  <c r="I155" i="470"/>
  <c r="N154" i="470"/>
  <c r="O154" i="470" s="1"/>
  <c r="R154" i="470" s="1"/>
  <c r="N153" i="470"/>
  <c r="O153" i="470" s="1"/>
  <c r="O149" i="470"/>
  <c r="O148" i="470"/>
  <c r="M147" i="470"/>
  <c r="L147" i="470"/>
  <c r="K147" i="470"/>
  <c r="J147" i="470"/>
  <c r="I147" i="470"/>
  <c r="N146" i="470"/>
  <c r="O146" i="470" s="1"/>
  <c r="R146" i="470" s="1"/>
  <c r="N145" i="470"/>
  <c r="O145" i="470" s="1"/>
  <c r="R145" i="470" s="1"/>
  <c r="N144" i="470"/>
  <c r="O144" i="470" s="1"/>
  <c r="R144" i="470" s="1"/>
  <c r="N143" i="470"/>
  <c r="O143" i="470" s="1"/>
  <c r="R143" i="470" s="1"/>
  <c r="N142" i="470"/>
  <c r="O142" i="470" s="1"/>
  <c r="R142" i="470" s="1"/>
  <c r="N141" i="470"/>
  <c r="O141" i="470" s="1"/>
  <c r="R141" i="470" s="1"/>
  <c r="N140" i="470"/>
  <c r="O140" i="470" s="1"/>
  <c r="R140" i="470" s="1"/>
  <c r="N139" i="470"/>
  <c r="O139" i="470" s="1"/>
  <c r="R139" i="470" s="1"/>
  <c r="N138" i="470"/>
  <c r="O138" i="470" s="1"/>
  <c r="R138" i="470" s="1"/>
  <c r="N137" i="470"/>
  <c r="O137" i="470" s="1"/>
  <c r="R137" i="470" s="1"/>
  <c r="N136" i="470"/>
  <c r="O136" i="470" s="1"/>
  <c r="R136" i="470" s="1"/>
  <c r="N135" i="470"/>
  <c r="O135" i="470" s="1"/>
  <c r="R135" i="470" s="1"/>
  <c r="N134" i="470"/>
  <c r="O134" i="470" s="1"/>
  <c r="R134" i="470" s="1"/>
  <c r="N133" i="470"/>
  <c r="O133" i="470" s="1"/>
  <c r="R133" i="470" s="1"/>
  <c r="N132" i="470"/>
  <c r="O132" i="470" s="1"/>
  <c r="R132" i="470" s="1"/>
  <c r="N131" i="470"/>
  <c r="O131" i="470" s="1"/>
  <c r="R131" i="470" s="1"/>
  <c r="N130" i="470"/>
  <c r="O130" i="470" s="1"/>
  <c r="R130" i="470" s="1"/>
  <c r="N129" i="470"/>
  <c r="O129" i="470" s="1"/>
  <c r="R129" i="470" s="1"/>
  <c r="N128" i="470"/>
  <c r="O128" i="470" s="1"/>
  <c r="R128" i="470" s="1"/>
  <c r="N127" i="470"/>
  <c r="O127" i="470" s="1"/>
  <c r="R127" i="470" s="1"/>
  <c r="N126" i="470"/>
  <c r="O126" i="470" s="1"/>
  <c r="R126" i="470" s="1"/>
  <c r="N125" i="470"/>
  <c r="O125" i="470" s="1"/>
  <c r="R125" i="470" s="1"/>
  <c r="N124" i="470"/>
  <c r="O124" i="470" s="1"/>
  <c r="R124" i="470" s="1"/>
  <c r="N123" i="470"/>
  <c r="O123" i="470" s="1"/>
  <c r="R123" i="470" s="1"/>
  <c r="N122" i="470"/>
  <c r="O122" i="470" s="1"/>
  <c r="R122" i="470" s="1"/>
  <c r="N121" i="470"/>
  <c r="O121" i="470" s="1"/>
  <c r="R121" i="470" s="1"/>
  <c r="N120" i="470"/>
  <c r="O120" i="470" s="1"/>
  <c r="R120" i="470" s="1"/>
  <c r="N119" i="470"/>
  <c r="O119" i="470" s="1"/>
  <c r="R119" i="470" s="1"/>
  <c r="N118" i="470"/>
  <c r="O118" i="470" s="1"/>
  <c r="R118" i="470" s="1"/>
  <c r="N117" i="470"/>
  <c r="O117" i="470" s="1"/>
  <c r="R117" i="470" s="1"/>
  <c r="N116" i="470"/>
  <c r="O116" i="470" s="1"/>
  <c r="R116" i="470" s="1"/>
  <c r="N115" i="470"/>
  <c r="O115" i="470" s="1"/>
  <c r="R115" i="470" s="1"/>
  <c r="N114" i="470"/>
  <c r="O114" i="470" s="1"/>
  <c r="R114" i="470" s="1"/>
  <c r="N113" i="470"/>
  <c r="O113" i="470" s="1"/>
  <c r="R113" i="470" s="1"/>
  <c r="N111" i="470"/>
  <c r="O111" i="470" s="1"/>
  <c r="R111" i="470" s="1"/>
  <c r="N110" i="470"/>
  <c r="O110" i="470" s="1"/>
  <c r="R110" i="470" s="1"/>
  <c r="N109" i="470"/>
  <c r="O109" i="470" s="1"/>
  <c r="R109" i="470" s="1"/>
  <c r="N108" i="470"/>
  <c r="O108" i="470" s="1"/>
  <c r="R108" i="470" s="1"/>
  <c r="N107" i="470"/>
  <c r="O107" i="470" s="1"/>
  <c r="R107" i="470" s="1"/>
  <c r="N106" i="470"/>
  <c r="O106" i="470" s="1"/>
  <c r="R106" i="470" s="1"/>
  <c r="N105" i="470"/>
  <c r="O105" i="470" s="1"/>
  <c r="R105" i="470" s="1"/>
  <c r="N104" i="470"/>
  <c r="O104" i="470" s="1"/>
  <c r="R104" i="470" s="1"/>
  <c r="N103" i="470"/>
  <c r="O103" i="470" s="1"/>
  <c r="R103" i="470" s="1"/>
  <c r="N102" i="470"/>
  <c r="O102" i="470" s="1"/>
  <c r="R102" i="470" s="1"/>
  <c r="N101" i="470"/>
  <c r="O101" i="470" s="1"/>
  <c r="R101" i="470" s="1"/>
  <c r="N100" i="470"/>
  <c r="O100" i="470" s="1"/>
  <c r="R100" i="470" s="1"/>
  <c r="N99" i="470"/>
  <c r="O99" i="470" s="1"/>
  <c r="R99" i="470" s="1"/>
  <c r="N98" i="470"/>
  <c r="O98" i="470" s="1"/>
  <c r="R98" i="470" s="1"/>
  <c r="N97" i="470"/>
  <c r="O97" i="470" s="1"/>
  <c r="R97" i="470" s="1"/>
  <c r="N96" i="470"/>
  <c r="O96" i="470" s="1"/>
  <c r="R96" i="470" s="1"/>
  <c r="N95" i="470"/>
  <c r="O95" i="470" s="1"/>
  <c r="R95" i="470" s="1"/>
  <c r="N94" i="470"/>
  <c r="O94" i="470" s="1"/>
  <c r="R94" i="470" s="1"/>
  <c r="N92" i="470"/>
  <c r="O92" i="470" s="1"/>
  <c r="R92" i="470" s="1"/>
  <c r="N91" i="470"/>
  <c r="O91" i="470" s="1"/>
  <c r="R91" i="470" s="1"/>
  <c r="N90" i="470"/>
  <c r="O90" i="470" s="1"/>
  <c r="R90" i="470" s="1"/>
  <c r="N89" i="470"/>
  <c r="O89" i="470" s="1"/>
  <c r="R89" i="470" s="1"/>
  <c r="N88" i="470"/>
  <c r="O88" i="470" s="1"/>
  <c r="R88" i="470" s="1"/>
  <c r="N87" i="470"/>
  <c r="O87" i="470" s="1"/>
  <c r="R87" i="470" s="1"/>
  <c r="N86" i="470"/>
  <c r="O86" i="470" s="1"/>
  <c r="R86" i="470" s="1"/>
  <c r="N85" i="470"/>
  <c r="O85" i="470" s="1"/>
  <c r="R85" i="470" s="1"/>
  <c r="N84" i="470"/>
  <c r="O84" i="470" s="1"/>
  <c r="R84" i="470" s="1"/>
  <c r="N83" i="470"/>
  <c r="O83" i="470" s="1"/>
  <c r="R83" i="470" s="1"/>
  <c r="N82" i="470"/>
  <c r="O82" i="470" s="1"/>
  <c r="R82" i="470" s="1"/>
  <c r="N81" i="470"/>
  <c r="O81" i="470" s="1"/>
  <c r="R81" i="470" s="1"/>
  <c r="N80" i="470"/>
  <c r="O80" i="470" s="1"/>
  <c r="R80" i="470" s="1"/>
  <c r="N79" i="470"/>
  <c r="O79" i="470" s="1"/>
  <c r="R79" i="470" s="1"/>
  <c r="N78" i="470"/>
  <c r="O78" i="470" s="1"/>
  <c r="R78" i="470" s="1"/>
  <c r="N77" i="470"/>
  <c r="O77" i="470" s="1"/>
  <c r="R77" i="470" s="1"/>
  <c r="N75" i="470"/>
  <c r="O75" i="470" s="1"/>
  <c r="R75" i="470" s="1"/>
  <c r="N74" i="470"/>
  <c r="O74" i="470" s="1"/>
  <c r="R74" i="470" s="1"/>
  <c r="N73" i="470"/>
  <c r="O73" i="470" s="1"/>
  <c r="R73" i="470" s="1"/>
  <c r="N72" i="470"/>
  <c r="O72" i="470" s="1"/>
  <c r="R72" i="470" s="1"/>
  <c r="N71" i="470"/>
  <c r="O71" i="470" s="1"/>
  <c r="R71" i="470" s="1"/>
  <c r="N70" i="470"/>
  <c r="O70" i="470" s="1"/>
  <c r="R70" i="470" s="1"/>
  <c r="N69" i="470"/>
  <c r="O69" i="470" s="1"/>
  <c r="R69" i="470" s="1"/>
  <c r="N68" i="470"/>
  <c r="O68" i="470" s="1"/>
  <c r="R68" i="470" s="1"/>
  <c r="N67" i="470"/>
  <c r="O67" i="470" s="1"/>
  <c r="R67" i="470" s="1"/>
  <c r="N66" i="470"/>
  <c r="O66" i="470" s="1"/>
  <c r="R66" i="470" s="1"/>
  <c r="N65" i="470"/>
  <c r="O65" i="470" s="1"/>
  <c r="R65" i="470" s="1"/>
  <c r="N64" i="470"/>
  <c r="O64" i="470" s="1"/>
  <c r="R64" i="470" s="1"/>
  <c r="N63" i="470"/>
  <c r="O63" i="470" s="1"/>
  <c r="R63" i="470" s="1"/>
  <c r="N62" i="470"/>
  <c r="O62" i="470" s="1"/>
  <c r="R62" i="470" s="1"/>
  <c r="N61" i="470"/>
  <c r="O61" i="470" s="1"/>
  <c r="R61" i="470" s="1"/>
  <c r="N59" i="470"/>
  <c r="O59" i="470" s="1"/>
  <c r="R59" i="470" s="1"/>
  <c r="N58" i="470"/>
  <c r="O58" i="470" s="1"/>
  <c r="R58" i="470" s="1"/>
  <c r="N57" i="470"/>
  <c r="O57" i="470" s="1"/>
  <c r="R57" i="470" s="1"/>
  <c r="N56" i="470"/>
  <c r="O56" i="470" s="1"/>
  <c r="R56" i="470" s="1"/>
  <c r="N55" i="470"/>
  <c r="O55" i="470" s="1"/>
  <c r="R55" i="470" s="1"/>
  <c r="N54" i="470"/>
  <c r="O54" i="470" s="1"/>
  <c r="R54" i="470" s="1"/>
  <c r="N53" i="470"/>
  <c r="O53" i="470" s="1"/>
  <c r="R53" i="470" s="1"/>
  <c r="N52" i="470"/>
  <c r="O52" i="470" s="1"/>
  <c r="R52" i="470" s="1"/>
  <c r="N51" i="470"/>
  <c r="O51" i="470" s="1"/>
  <c r="R51" i="470" s="1"/>
  <c r="N50" i="470"/>
  <c r="O50" i="470" s="1"/>
  <c r="R50" i="470" s="1"/>
  <c r="N49" i="470"/>
  <c r="O49" i="470" s="1"/>
  <c r="R49" i="470" s="1"/>
  <c r="N48" i="470"/>
  <c r="O48" i="470" s="1"/>
  <c r="R48" i="470" s="1"/>
  <c r="N47" i="470"/>
  <c r="O47" i="470" s="1"/>
  <c r="R47" i="470" s="1"/>
  <c r="N46" i="470"/>
  <c r="O46" i="470" s="1"/>
  <c r="R46" i="470" s="1"/>
  <c r="N45" i="470"/>
  <c r="O45" i="470" s="1"/>
  <c r="R45" i="470" s="1"/>
  <c r="N44" i="470"/>
  <c r="O44" i="470" s="1"/>
  <c r="R44" i="470" s="1"/>
  <c r="N43" i="470"/>
  <c r="O43" i="470" s="1"/>
  <c r="R43" i="470" s="1"/>
  <c r="N42" i="470"/>
  <c r="O42" i="470" s="1"/>
  <c r="R42" i="470" s="1"/>
  <c r="N41" i="470"/>
  <c r="O41" i="470" s="1"/>
  <c r="R41" i="470" s="1"/>
  <c r="N40" i="470"/>
  <c r="O40" i="470" s="1"/>
  <c r="R40" i="470" s="1"/>
  <c r="N38" i="470"/>
  <c r="O38" i="470" s="1"/>
  <c r="R38" i="470" s="1"/>
  <c r="N37" i="470"/>
  <c r="O37" i="470" s="1"/>
  <c r="R37" i="470" s="1"/>
  <c r="N36" i="470"/>
  <c r="O36" i="470" s="1"/>
  <c r="R36" i="470" s="1"/>
  <c r="N35" i="470"/>
  <c r="O35" i="470" s="1"/>
  <c r="R35" i="470" s="1"/>
  <c r="N34" i="470"/>
  <c r="O34" i="470" s="1"/>
  <c r="R34" i="470" s="1"/>
  <c r="N33" i="470"/>
  <c r="O33" i="470" s="1"/>
  <c r="R33" i="470" s="1"/>
  <c r="N32" i="470"/>
  <c r="O32" i="470" s="1"/>
  <c r="R32" i="470" s="1"/>
  <c r="N31" i="470"/>
  <c r="O31" i="470" s="1"/>
  <c r="R31" i="470" s="1"/>
  <c r="N30" i="470"/>
  <c r="O30" i="470" s="1"/>
  <c r="R30" i="470" s="1"/>
  <c r="N29" i="470"/>
  <c r="O29" i="470" s="1"/>
  <c r="R29" i="470" s="1"/>
  <c r="N28" i="470"/>
  <c r="O28" i="470" s="1"/>
  <c r="R28" i="470" s="1"/>
  <c r="N27" i="470"/>
  <c r="O27" i="470" s="1"/>
  <c r="R27" i="470" s="1"/>
  <c r="N26" i="470"/>
  <c r="O26" i="470" s="1"/>
  <c r="R26" i="470" s="1"/>
  <c r="N25" i="470"/>
  <c r="O25" i="470" s="1"/>
  <c r="R25" i="470" s="1"/>
  <c r="N24" i="470"/>
  <c r="O24" i="470" s="1"/>
  <c r="R24" i="470" s="1"/>
  <c r="N23" i="470"/>
  <c r="O23" i="470" s="1"/>
  <c r="R23" i="470" s="1"/>
  <c r="N22" i="470"/>
  <c r="O22" i="470" s="1"/>
  <c r="R22" i="470" s="1"/>
  <c r="N20" i="470"/>
  <c r="O20" i="470" s="1"/>
  <c r="R20" i="470" s="1"/>
  <c r="N19" i="470"/>
  <c r="O19" i="470" s="1"/>
  <c r="R19" i="470" s="1"/>
  <c r="N18" i="470"/>
  <c r="O18" i="470" s="1"/>
  <c r="R18" i="470" s="1"/>
  <c r="N17" i="470"/>
  <c r="O17" i="470" s="1"/>
  <c r="R17" i="470" s="1"/>
  <c r="N16" i="470"/>
  <c r="O16" i="470" s="1"/>
  <c r="R16" i="470" s="1"/>
  <c r="N15" i="470"/>
  <c r="O15" i="470" s="1"/>
  <c r="R15" i="470" s="1"/>
  <c r="N14" i="470"/>
  <c r="O14" i="470" s="1"/>
  <c r="R14" i="470" s="1"/>
  <c r="N13" i="470"/>
  <c r="O13" i="470" s="1"/>
  <c r="R13" i="470" s="1"/>
  <c r="N12" i="470"/>
  <c r="O12" i="470" s="1"/>
  <c r="R12" i="470" s="1"/>
  <c r="N11" i="470"/>
  <c r="O11" i="470" s="1"/>
  <c r="R11" i="470" s="1"/>
  <c r="N10" i="470"/>
  <c r="O10" i="470" s="1"/>
  <c r="R10" i="470" s="1"/>
  <c r="N9" i="470"/>
  <c r="O9" i="470" s="1"/>
  <c r="R9" i="470" s="1"/>
  <c r="N8" i="470"/>
  <c r="O8" i="470" s="1"/>
  <c r="R8" i="470" s="1"/>
  <c r="N7" i="470"/>
  <c r="O7" i="470" s="1"/>
  <c r="R7" i="470" s="1"/>
  <c r="N6" i="470"/>
  <c r="O6" i="470" s="1"/>
  <c r="R6" i="470" s="1"/>
  <c r="N5" i="470"/>
  <c r="O5" i="470" s="1"/>
  <c r="U61" i="472" l="1"/>
  <c r="U129" i="472"/>
  <c r="U6" i="472"/>
  <c r="U113" i="472"/>
  <c r="U94" i="472"/>
  <c r="U77" i="472"/>
  <c r="U22" i="472"/>
  <c r="S94" i="470"/>
  <c r="S40" i="470"/>
  <c r="S113" i="470"/>
  <c r="S129" i="470"/>
  <c r="O155" i="470"/>
  <c r="S6" i="470"/>
  <c r="S61" i="470"/>
  <c r="R5" i="470"/>
  <c r="R147" i="470" s="1"/>
  <c r="R148" i="470" s="1"/>
  <c r="O147" i="470"/>
  <c r="S77" i="470"/>
  <c r="S22" i="470"/>
  <c r="N147" i="470"/>
  <c r="R153" i="470"/>
  <c r="R155" i="470" s="1"/>
  <c r="N155" i="470"/>
  <c r="M155" i="468"/>
  <c r="L155" i="468"/>
  <c r="K155" i="468"/>
  <c r="J155" i="468"/>
  <c r="I155" i="468"/>
  <c r="N154" i="468"/>
  <c r="O154" i="468" s="1"/>
  <c r="R154" i="468" s="1"/>
  <c r="N153" i="468"/>
  <c r="O153" i="468" s="1"/>
  <c r="O149" i="468"/>
  <c r="O148" i="468"/>
  <c r="M147" i="468"/>
  <c r="L147" i="468"/>
  <c r="K147" i="468"/>
  <c r="J147" i="468"/>
  <c r="I147" i="468"/>
  <c r="N146" i="468"/>
  <c r="O146" i="468" s="1"/>
  <c r="R146" i="468" s="1"/>
  <c r="N145" i="468"/>
  <c r="O145" i="468" s="1"/>
  <c r="R145" i="468" s="1"/>
  <c r="N144" i="468"/>
  <c r="O144" i="468" s="1"/>
  <c r="R144" i="468" s="1"/>
  <c r="N143" i="468"/>
  <c r="O143" i="468" s="1"/>
  <c r="R143" i="468" s="1"/>
  <c r="N142" i="468"/>
  <c r="O142" i="468" s="1"/>
  <c r="R142" i="468" s="1"/>
  <c r="N141" i="468"/>
  <c r="O141" i="468" s="1"/>
  <c r="R141" i="468" s="1"/>
  <c r="N140" i="468"/>
  <c r="O140" i="468" s="1"/>
  <c r="R140" i="468" s="1"/>
  <c r="N139" i="468"/>
  <c r="O139" i="468" s="1"/>
  <c r="R139" i="468" s="1"/>
  <c r="N138" i="468"/>
  <c r="O138" i="468" s="1"/>
  <c r="R138" i="468" s="1"/>
  <c r="N137" i="468"/>
  <c r="O137" i="468" s="1"/>
  <c r="R137" i="468" s="1"/>
  <c r="N136" i="468"/>
  <c r="O136" i="468" s="1"/>
  <c r="R136" i="468" s="1"/>
  <c r="N135" i="468"/>
  <c r="O135" i="468" s="1"/>
  <c r="R135" i="468" s="1"/>
  <c r="N134" i="468"/>
  <c r="O134" i="468" s="1"/>
  <c r="R134" i="468" s="1"/>
  <c r="N133" i="468"/>
  <c r="O133" i="468" s="1"/>
  <c r="R133" i="468" s="1"/>
  <c r="N132" i="468"/>
  <c r="O132" i="468" s="1"/>
  <c r="R132" i="468" s="1"/>
  <c r="N131" i="468"/>
  <c r="O131" i="468" s="1"/>
  <c r="R131" i="468" s="1"/>
  <c r="N130" i="468"/>
  <c r="O130" i="468" s="1"/>
  <c r="R130" i="468" s="1"/>
  <c r="N129" i="468"/>
  <c r="O129" i="468" s="1"/>
  <c r="R129" i="468" s="1"/>
  <c r="N128" i="468"/>
  <c r="O128" i="468" s="1"/>
  <c r="R128" i="468" s="1"/>
  <c r="N127" i="468"/>
  <c r="O127" i="468" s="1"/>
  <c r="R127" i="468" s="1"/>
  <c r="N126" i="468"/>
  <c r="O126" i="468" s="1"/>
  <c r="R126" i="468" s="1"/>
  <c r="N125" i="468"/>
  <c r="O125" i="468" s="1"/>
  <c r="R125" i="468" s="1"/>
  <c r="N124" i="468"/>
  <c r="O124" i="468" s="1"/>
  <c r="R124" i="468" s="1"/>
  <c r="N123" i="468"/>
  <c r="O123" i="468" s="1"/>
  <c r="R123" i="468" s="1"/>
  <c r="N122" i="468"/>
  <c r="O122" i="468" s="1"/>
  <c r="R122" i="468" s="1"/>
  <c r="N121" i="468"/>
  <c r="O121" i="468" s="1"/>
  <c r="R121" i="468" s="1"/>
  <c r="N120" i="468"/>
  <c r="O120" i="468" s="1"/>
  <c r="R120" i="468" s="1"/>
  <c r="N119" i="468"/>
  <c r="O119" i="468" s="1"/>
  <c r="R119" i="468" s="1"/>
  <c r="N118" i="468"/>
  <c r="O118" i="468" s="1"/>
  <c r="R118" i="468" s="1"/>
  <c r="N117" i="468"/>
  <c r="O117" i="468" s="1"/>
  <c r="R117" i="468" s="1"/>
  <c r="N116" i="468"/>
  <c r="O116" i="468" s="1"/>
  <c r="R116" i="468" s="1"/>
  <c r="N115" i="468"/>
  <c r="O115" i="468" s="1"/>
  <c r="R115" i="468" s="1"/>
  <c r="N114" i="468"/>
  <c r="O114" i="468" s="1"/>
  <c r="R114" i="468" s="1"/>
  <c r="N113" i="468"/>
  <c r="O113" i="468" s="1"/>
  <c r="R113" i="468" s="1"/>
  <c r="N111" i="468"/>
  <c r="O111" i="468" s="1"/>
  <c r="R111" i="468" s="1"/>
  <c r="N110" i="468"/>
  <c r="O110" i="468" s="1"/>
  <c r="R110" i="468" s="1"/>
  <c r="N109" i="468"/>
  <c r="O109" i="468" s="1"/>
  <c r="R109" i="468" s="1"/>
  <c r="N108" i="468"/>
  <c r="O108" i="468" s="1"/>
  <c r="R108" i="468" s="1"/>
  <c r="N107" i="468"/>
  <c r="O107" i="468" s="1"/>
  <c r="R107" i="468" s="1"/>
  <c r="N106" i="468"/>
  <c r="O106" i="468" s="1"/>
  <c r="R106" i="468" s="1"/>
  <c r="N105" i="468"/>
  <c r="O105" i="468" s="1"/>
  <c r="R105" i="468" s="1"/>
  <c r="N104" i="468"/>
  <c r="O104" i="468" s="1"/>
  <c r="R104" i="468" s="1"/>
  <c r="N103" i="468"/>
  <c r="O103" i="468" s="1"/>
  <c r="R103" i="468" s="1"/>
  <c r="N102" i="468"/>
  <c r="O102" i="468" s="1"/>
  <c r="R102" i="468" s="1"/>
  <c r="N101" i="468"/>
  <c r="O101" i="468" s="1"/>
  <c r="R101" i="468" s="1"/>
  <c r="N100" i="468"/>
  <c r="O100" i="468" s="1"/>
  <c r="R100" i="468" s="1"/>
  <c r="N99" i="468"/>
  <c r="O99" i="468" s="1"/>
  <c r="R99" i="468" s="1"/>
  <c r="N98" i="468"/>
  <c r="O98" i="468" s="1"/>
  <c r="R98" i="468" s="1"/>
  <c r="N97" i="468"/>
  <c r="O97" i="468" s="1"/>
  <c r="R97" i="468" s="1"/>
  <c r="N96" i="468"/>
  <c r="O96" i="468" s="1"/>
  <c r="R96" i="468" s="1"/>
  <c r="N95" i="468"/>
  <c r="O95" i="468" s="1"/>
  <c r="R95" i="468" s="1"/>
  <c r="N94" i="468"/>
  <c r="O94" i="468" s="1"/>
  <c r="R94" i="468" s="1"/>
  <c r="N92" i="468"/>
  <c r="O92" i="468" s="1"/>
  <c r="R92" i="468" s="1"/>
  <c r="N91" i="468"/>
  <c r="O91" i="468" s="1"/>
  <c r="R91" i="468" s="1"/>
  <c r="N90" i="468"/>
  <c r="O90" i="468" s="1"/>
  <c r="R90" i="468" s="1"/>
  <c r="N89" i="468"/>
  <c r="O89" i="468" s="1"/>
  <c r="R89" i="468" s="1"/>
  <c r="N88" i="468"/>
  <c r="O88" i="468" s="1"/>
  <c r="R88" i="468" s="1"/>
  <c r="N87" i="468"/>
  <c r="O87" i="468" s="1"/>
  <c r="R87" i="468" s="1"/>
  <c r="N86" i="468"/>
  <c r="O86" i="468" s="1"/>
  <c r="R86" i="468" s="1"/>
  <c r="N85" i="468"/>
  <c r="O85" i="468" s="1"/>
  <c r="R85" i="468" s="1"/>
  <c r="N84" i="468"/>
  <c r="O84" i="468" s="1"/>
  <c r="R84" i="468" s="1"/>
  <c r="N83" i="468"/>
  <c r="O83" i="468" s="1"/>
  <c r="R83" i="468" s="1"/>
  <c r="N82" i="468"/>
  <c r="O82" i="468" s="1"/>
  <c r="R82" i="468" s="1"/>
  <c r="N81" i="468"/>
  <c r="O81" i="468" s="1"/>
  <c r="R81" i="468" s="1"/>
  <c r="N80" i="468"/>
  <c r="O80" i="468" s="1"/>
  <c r="R80" i="468" s="1"/>
  <c r="N79" i="468"/>
  <c r="O79" i="468" s="1"/>
  <c r="R79" i="468" s="1"/>
  <c r="N78" i="468"/>
  <c r="O78" i="468" s="1"/>
  <c r="R78" i="468" s="1"/>
  <c r="N77" i="468"/>
  <c r="O77" i="468" s="1"/>
  <c r="R77" i="468" s="1"/>
  <c r="N75" i="468"/>
  <c r="O75" i="468" s="1"/>
  <c r="R75" i="468" s="1"/>
  <c r="N74" i="468"/>
  <c r="O74" i="468" s="1"/>
  <c r="R74" i="468" s="1"/>
  <c r="N73" i="468"/>
  <c r="O73" i="468" s="1"/>
  <c r="R73" i="468" s="1"/>
  <c r="N72" i="468"/>
  <c r="O72" i="468" s="1"/>
  <c r="R72" i="468" s="1"/>
  <c r="N71" i="468"/>
  <c r="O71" i="468" s="1"/>
  <c r="R71" i="468" s="1"/>
  <c r="N70" i="468"/>
  <c r="O70" i="468" s="1"/>
  <c r="R70" i="468" s="1"/>
  <c r="N69" i="468"/>
  <c r="O69" i="468" s="1"/>
  <c r="R69" i="468" s="1"/>
  <c r="N68" i="468"/>
  <c r="O68" i="468" s="1"/>
  <c r="R68" i="468" s="1"/>
  <c r="N67" i="468"/>
  <c r="O67" i="468" s="1"/>
  <c r="R67" i="468" s="1"/>
  <c r="N66" i="468"/>
  <c r="O66" i="468" s="1"/>
  <c r="R66" i="468" s="1"/>
  <c r="N65" i="468"/>
  <c r="O65" i="468" s="1"/>
  <c r="R65" i="468" s="1"/>
  <c r="N64" i="468"/>
  <c r="O64" i="468" s="1"/>
  <c r="R64" i="468" s="1"/>
  <c r="N63" i="468"/>
  <c r="O63" i="468" s="1"/>
  <c r="R63" i="468" s="1"/>
  <c r="N62" i="468"/>
  <c r="O62" i="468" s="1"/>
  <c r="R62" i="468" s="1"/>
  <c r="N61" i="468"/>
  <c r="O61" i="468" s="1"/>
  <c r="R61" i="468" s="1"/>
  <c r="N59" i="468"/>
  <c r="O59" i="468" s="1"/>
  <c r="R59" i="468" s="1"/>
  <c r="N58" i="468"/>
  <c r="O58" i="468" s="1"/>
  <c r="R58" i="468" s="1"/>
  <c r="N57" i="468"/>
  <c r="O57" i="468" s="1"/>
  <c r="R57" i="468" s="1"/>
  <c r="N56" i="468"/>
  <c r="O56" i="468" s="1"/>
  <c r="R56" i="468" s="1"/>
  <c r="N55" i="468"/>
  <c r="O55" i="468" s="1"/>
  <c r="R55" i="468" s="1"/>
  <c r="N54" i="468"/>
  <c r="O54" i="468" s="1"/>
  <c r="R54" i="468" s="1"/>
  <c r="N53" i="468"/>
  <c r="O53" i="468" s="1"/>
  <c r="R53" i="468" s="1"/>
  <c r="N52" i="468"/>
  <c r="O52" i="468" s="1"/>
  <c r="R52" i="468" s="1"/>
  <c r="N51" i="468"/>
  <c r="O51" i="468" s="1"/>
  <c r="R51" i="468" s="1"/>
  <c r="N50" i="468"/>
  <c r="O50" i="468" s="1"/>
  <c r="R50" i="468" s="1"/>
  <c r="N49" i="468"/>
  <c r="O49" i="468" s="1"/>
  <c r="R49" i="468" s="1"/>
  <c r="N48" i="468"/>
  <c r="O48" i="468" s="1"/>
  <c r="R48" i="468" s="1"/>
  <c r="N47" i="468"/>
  <c r="O47" i="468" s="1"/>
  <c r="R47" i="468" s="1"/>
  <c r="N46" i="468"/>
  <c r="O46" i="468" s="1"/>
  <c r="R46" i="468" s="1"/>
  <c r="N45" i="468"/>
  <c r="O45" i="468" s="1"/>
  <c r="R45" i="468" s="1"/>
  <c r="N44" i="468"/>
  <c r="O44" i="468" s="1"/>
  <c r="R44" i="468" s="1"/>
  <c r="N43" i="468"/>
  <c r="O43" i="468" s="1"/>
  <c r="R43" i="468" s="1"/>
  <c r="N42" i="468"/>
  <c r="O42" i="468" s="1"/>
  <c r="R42" i="468" s="1"/>
  <c r="N41" i="468"/>
  <c r="O41" i="468" s="1"/>
  <c r="R41" i="468" s="1"/>
  <c r="N40" i="468"/>
  <c r="O40" i="468" s="1"/>
  <c r="R40" i="468" s="1"/>
  <c r="N38" i="468"/>
  <c r="O38" i="468" s="1"/>
  <c r="R38" i="468" s="1"/>
  <c r="N37" i="468"/>
  <c r="O37" i="468" s="1"/>
  <c r="R37" i="468" s="1"/>
  <c r="N36" i="468"/>
  <c r="O36" i="468" s="1"/>
  <c r="R36" i="468" s="1"/>
  <c r="N35" i="468"/>
  <c r="O35" i="468" s="1"/>
  <c r="R35" i="468" s="1"/>
  <c r="N34" i="468"/>
  <c r="O34" i="468" s="1"/>
  <c r="R34" i="468" s="1"/>
  <c r="N33" i="468"/>
  <c r="O33" i="468" s="1"/>
  <c r="R33" i="468" s="1"/>
  <c r="N32" i="468"/>
  <c r="O32" i="468" s="1"/>
  <c r="R32" i="468" s="1"/>
  <c r="N31" i="468"/>
  <c r="O31" i="468" s="1"/>
  <c r="R31" i="468" s="1"/>
  <c r="N30" i="468"/>
  <c r="O30" i="468" s="1"/>
  <c r="R30" i="468" s="1"/>
  <c r="N29" i="468"/>
  <c r="O29" i="468" s="1"/>
  <c r="R29" i="468" s="1"/>
  <c r="N28" i="468"/>
  <c r="O28" i="468" s="1"/>
  <c r="R28" i="468" s="1"/>
  <c r="N27" i="468"/>
  <c r="O27" i="468" s="1"/>
  <c r="R27" i="468" s="1"/>
  <c r="N26" i="468"/>
  <c r="O26" i="468" s="1"/>
  <c r="R26" i="468" s="1"/>
  <c r="N25" i="468"/>
  <c r="O25" i="468" s="1"/>
  <c r="R25" i="468" s="1"/>
  <c r="N24" i="468"/>
  <c r="O24" i="468" s="1"/>
  <c r="R24" i="468" s="1"/>
  <c r="N23" i="468"/>
  <c r="O23" i="468" s="1"/>
  <c r="R23" i="468" s="1"/>
  <c r="N22" i="468"/>
  <c r="O22" i="468" s="1"/>
  <c r="R22" i="468" s="1"/>
  <c r="N20" i="468"/>
  <c r="O20" i="468" s="1"/>
  <c r="R20" i="468" s="1"/>
  <c r="N19" i="468"/>
  <c r="O19" i="468" s="1"/>
  <c r="R19" i="468" s="1"/>
  <c r="N18" i="468"/>
  <c r="O18" i="468" s="1"/>
  <c r="R18" i="468" s="1"/>
  <c r="N17" i="468"/>
  <c r="O17" i="468" s="1"/>
  <c r="R17" i="468" s="1"/>
  <c r="N16" i="468"/>
  <c r="O16" i="468" s="1"/>
  <c r="R16" i="468" s="1"/>
  <c r="N15" i="468"/>
  <c r="O15" i="468" s="1"/>
  <c r="R15" i="468" s="1"/>
  <c r="N14" i="468"/>
  <c r="O14" i="468" s="1"/>
  <c r="R14" i="468" s="1"/>
  <c r="N13" i="468"/>
  <c r="O13" i="468" s="1"/>
  <c r="R13" i="468" s="1"/>
  <c r="N12" i="468"/>
  <c r="O12" i="468" s="1"/>
  <c r="R12" i="468" s="1"/>
  <c r="N11" i="468"/>
  <c r="O11" i="468" s="1"/>
  <c r="R11" i="468" s="1"/>
  <c r="N10" i="468"/>
  <c r="O10" i="468" s="1"/>
  <c r="R10" i="468" s="1"/>
  <c r="N9" i="468"/>
  <c r="O9" i="468" s="1"/>
  <c r="R9" i="468" s="1"/>
  <c r="N8" i="468"/>
  <c r="O8" i="468" s="1"/>
  <c r="R8" i="468" s="1"/>
  <c r="N7" i="468"/>
  <c r="O7" i="468" s="1"/>
  <c r="R7" i="468" s="1"/>
  <c r="N6" i="468"/>
  <c r="O6" i="468" s="1"/>
  <c r="R6" i="468" s="1"/>
  <c r="N5" i="468"/>
  <c r="O5" i="468" s="1"/>
  <c r="U147" i="472" l="1"/>
  <c r="S147" i="470"/>
  <c r="T94" i="470" s="1"/>
  <c r="S94" i="468"/>
  <c r="S77" i="468"/>
  <c r="S6" i="468"/>
  <c r="S61" i="468"/>
  <c r="S40" i="468"/>
  <c r="S113" i="468"/>
  <c r="S129" i="468"/>
  <c r="O147" i="468"/>
  <c r="R5" i="468"/>
  <c r="R147" i="468" s="1"/>
  <c r="R148" i="468" s="1"/>
  <c r="O155" i="468"/>
  <c r="R153" i="468"/>
  <c r="R155" i="468" s="1"/>
  <c r="S22" i="468"/>
  <c r="N147" i="468"/>
  <c r="N155" i="468"/>
  <c r="L155" i="465"/>
  <c r="T129" i="470" l="1"/>
  <c r="T22" i="470"/>
  <c r="T6" i="470"/>
  <c r="T61" i="470"/>
  <c r="T40" i="470"/>
  <c r="T77" i="470"/>
  <c r="T113" i="470"/>
  <c r="S147" i="468"/>
  <c r="T61" i="468" s="1"/>
  <c r="M155" i="465"/>
  <c r="K155" i="465"/>
  <c r="J155" i="465"/>
  <c r="I155" i="465"/>
  <c r="N154" i="465"/>
  <c r="O154" i="465" s="1"/>
  <c r="N153" i="465"/>
  <c r="O149" i="465"/>
  <c r="O148" i="465"/>
  <c r="M147" i="465"/>
  <c r="L147" i="465"/>
  <c r="K147" i="465"/>
  <c r="J147" i="465"/>
  <c r="I147" i="465"/>
  <c r="N146" i="465"/>
  <c r="O146" i="465" s="1"/>
  <c r="R146" i="465" s="1"/>
  <c r="N145" i="465"/>
  <c r="O145" i="465" s="1"/>
  <c r="R145" i="465" s="1"/>
  <c r="N144" i="465"/>
  <c r="O144" i="465" s="1"/>
  <c r="R144" i="465" s="1"/>
  <c r="N143" i="465"/>
  <c r="O143" i="465" s="1"/>
  <c r="R143" i="465" s="1"/>
  <c r="N142" i="465"/>
  <c r="O142" i="465" s="1"/>
  <c r="R142" i="465" s="1"/>
  <c r="N141" i="465"/>
  <c r="O141" i="465" s="1"/>
  <c r="R141" i="465" s="1"/>
  <c r="N140" i="465"/>
  <c r="O140" i="465" s="1"/>
  <c r="R140" i="465" s="1"/>
  <c r="N139" i="465"/>
  <c r="O139" i="465" s="1"/>
  <c r="R139" i="465" s="1"/>
  <c r="N138" i="465"/>
  <c r="O138" i="465" s="1"/>
  <c r="R138" i="465" s="1"/>
  <c r="N137" i="465"/>
  <c r="O137" i="465" s="1"/>
  <c r="R137" i="465" s="1"/>
  <c r="N136" i="465"/>
  <c r="O136" i="465" s="1"/>
  <c r="R136" i="465" s="1"/>
  <c r="N135" i="465"/>
  <c r="O135" i="465" s="1"/>
  <c r="R135" i="465" s="1"/>
  <c r="N134" i="465"/>
  <c r="O134" i="465" s="1"/>
  <c r="R134" i="465" s="1"/>
  <c r="N133" i="465"/>
  <c r="O133" i="465" s="1"/>
  <c r="R133" i="465" s="1"/>
  <c r="N132" i="465"/>
  <c r="O132" i="465" s="1"/>
  <c r="R132" i="465" s="1"/>
  <c r="N131" i="465"/>
  <c r="O131" i="465" s="1"/>
  <c r="R131" i="465" s="1"/>
  <c r="N130" i="465"/>
  <c r="O130" i="465" s="1"/>
  <c r="R130" i="465" s="1"/>
  <c r="N129" i="465"/>
  <c r="O129" i="465" s="1"/>
  <c r="R129" i="465" s="1"/>
  <c r="N128" i="465"/>
  <c r="O128" i="465" s="1"/>
  <c r="R128" i="465" s="1"/>
  <c r="N127" i="465"/>
  <c r="O127" i="465" s="1"/>
  <c r="R127" i="465" s="1"/>
  <c r="N126" i="465"/>
  <c r="O126" i="465" s="1"/>
  <c r="R126" i="465" s="1"/>
  <c r="N125" i="465"/>
  <c r="O125" i="465" s="1"/>
  <c r="R125" i="465" s="1"/>
  <c r="N124" i="465"/>
  <c r="O124" i="465" s="1"/>
  <c r="R124" i="465" s="1"/>
  <c r="N123" i="465"/>
  <c r="O123" i="465" s="1"/>
  <c r="R123" i="465" s="1"/>
  <c r="N122" i="465"/>
  <c r="O122" i="465" s="1"/>
  <c r="R122" i="465" s="1"/>
  <c r="N121" i="465"/>
  <c r="O121" i="465" s="1"/>
  <c r="R121" i="465" s="1"/>
  <c r="N120" i="465"/>
  <c r="O120" i="465" s="1"/>
  <c r="R120" i="465" s="1"/>
  <c r="N119" i="465"/>
  <c r="O119" i="465" s="1"/>
  <c r="R119" i="465" s="1"/>
  <c r="N118" i="465"/>
  <c r="O118" i="465" s="1"/>
  <c r="R118" i="465" s="1"/>
  <c r="N117" i="465"/>
  <c r="O117" i="465" s="1"/>
  <c r="R117" i="465" s="1"/>
  <c r="N116" i="465"/>
  <c r="O116" i="465" s="1"/>
  <c r="R116" i="465" s="1"/>
  <c r="N115" i="465"/>
  <c r="O115" i="465" s="1"/>
  <c r="R115" i="465" s="1"/>
  <c r="N114" i="465"/>
  <c r="O114" i="465" s="1"/>
  <c r="R114" i="465" s="1"/>
  <c r="N113" i="465"/>
  <c r="O113" i="465" s="1"/>
  <c r="R113" i="465" s="1"/>
  <c r="N111" i="465"/>
  <c r="O111" i="465" s="1"/>
  <c r="R111" i="465" s="1"/>
  <c r="N110" i="465"/>
  <c r="O110" i="465" s="1"/>
  <c r="R110" i="465" s="1"/>
  <c r="N109" i="465"/>
  <c r="O109" i="465" s="1"/>
  <c r="R109" i="465" s="1"/>
  <c r="N108" i="465"/>
  <c r="O108" i="465" s="1"/>
  <c r="R108" i="465" s="1"/>
  <c r="N107" i="465"/>
  <c r="O107" i="465" s="1"/>
  <c r="R107" i="465" s="1"/>
  <c r="N106" i="465"/>
  <c r="O106" i="465" s="1"/>
  <c r="R106" i="465" s="1"/>
  <c r="N105" i="465"/>
  <c r="O105" i="465" s="1"/>
  <c r="R105" i="465" s="1"/>
  <c r="N104" i="465"/>
  <c r="O104" i="465" s="1"/>
  <c r="R104" i="465" s="1"/>
  <c r="N103" i="465"/>
  <c r="O103" i="465" s="1"/>
  <c r="R103" i="465" s="1"/>
  <c r="N102" i="465"/>
  <c r="O102" i="465" s="1"/>
  <c r="R102" i="465" s="1"/>
  <c r="N101" i="465"/>
  <c r="O101" i="465" s="1"/>
  <c r="R101" i="465" s="1"/>
  <c r="N100" i="465"/>
  <c r="O100" i="465" s="1"/>
  <c r="R100" i="465" s="1"/>
  <c r="N99" i="465"/>
  <c r="O99" i="465" s="1"/>
  <c r="R99" i="465" s="1"/>
  <c r="N98" i="465"/>
  <c r="O98" i="465" s="1"/>
  <c r="R98" i="465" s="1"/>
  <c r="N97" i="465"/>
  <c r="O97" i="465" s="1"/>
  <c r="R97" i="465" s="1"/>
  <c r="N96" i="465"/>
  <c r="O96" i="465" s="1"/>
  <c r="R96" i="465" s="1"/>
  <c r="N95" i="465"/>
  <c r="O95" i="465" s="1"/>
  <c r="R95" i="465" s="1"/>
  <c r="N94" i="465"/>
  <c r="O94" i="465" s="1"/>
  <c r="R94" i="465" s="1"/>
  <c r="N92" i="465"/>
  <c r="O92" i="465" s="1"/>
  <c r="R92" i="465" s="1"/>
  <c r="N91" i="465"/>
  <c r="O91" i="465" s="1"/>
  <c r="R91" i="465" s="1"/>
  <c r="N90" i="465"/>
  <c r="O90" i="465" s="1"/>
  <c r="R90" i="465" s="1"/>
  <c r="N89" i="465"/>
  <c r="O89" i="465" s="1"/>
  <c r="R89" i="465" s="1"/>
  <c r="N88" i="465"/>
  <c r="O88" i="465" s="1"/>
  <c r="R88" i="465" s="1"/>
  <c r="N87" i="465"/>
  <c r="O87" i="465" s="1"/>
  <c r="R87" i="465" s="1"/>
  <c r="N86" i="465"/>
  <c r="O86" i="465" s="1"/>
  <c r="R86" i="465" s="1"/>
  <c r="N85" i="465"/>
  <c r="O85" i="465" s="1"/>
  <c r="R85" i="465" s="1"/>
  <c r="N84" i="465"/>
  <c r="O84" i="465" s="1"/>
  <c r="R84" i="465" s="1"/>
  <c r="N83" i="465"/>
  <c r="O83" i="465" s="1"/>
  <c r="R83" i="465" s="1"/>
  <c r="N82" i="465"/>
  <c r="O82" i="465" s="1"/>
  <c r="R82" i="465" s="1"/>
  <c r="N81" i="465"/>
  <c r="O81" i="465" s="1"/>
  <c r="R81" i="465" s="1"/>
  <c r="N80" i="465"/>
  <c r="O80" i="465" s="1"/>
  <c r="R80" i="465" s="1"/>
  <c r="N79" i="465"/>
  <c r="O79" i="465" s="1"/>
  <c r="R79" i="465" s="1"/>
  <c r="N78" i="465"/>
  <c r="O78" i="465" s="1"/>
  <c r="R78" i="465" s="1"/>
  <c r="N77" i="465"/>
  <c r="O77" i="465" s="1"/>
  <c r="R77" i="465" s="1"/>
  <c r="N75" i="465"/>
  <c r="O75" i="465" s="1"/>
  <c r="R75" i="465" s="1"/>
  <c r="N74" i="465"/>
  <c r="O74" i="465" s="1"/>
  <c r="R74" i="465" s="1"/>
  <c r="N73" i="465"/>
  <c r="O73" i="465" s="1"/>
  <c r="R73" i="465" s="1"/>
  <c r="N72" i="465"/>
  <c r="O72" i="465" s="1"/>
  <c r="R72" i="465" s="1"/>
  <c r="N71" i="465"/>
  <c r="O71" i="465" s="1"/>
  <c r="R71" i="465" s="1"/>
  <c r="N70" i="465"/>
  <c r="O70" i="465" s="1"/>
  <c r="R70" i="465" s="1"/>
  <c r="N69" i="465"/>
  <c r="O69" i="465" s="1"/>
  <c r="R69" i="465" s="1"/>
  <c r="N68" i="465"/>
  <c r="O68" i="465" s="1"/>
  <c r="R68" i="465" s="1"/>
  <c r="N67" i="465"/>
  <c r="O67" i="465" s="1"/>
  <c r="R67" i="465" s="1"/>
  <c r="N66" i="465"/>
  <c r="O66" i="465" s="1"/>
  <c r="R66" i="465" s="1"/>
  <c r="N65" i="465"/>
  <c r="O65" i="465" s="1"/>
  <c r="R65" i="465" s="1"/>
  <c r="N64" i="465"/>
  <c r="O64" i="465" s="1"/>
  <c r="R64" i="465" s="1"/>
  <c r="N63" i="465"/>
  <c r="O63" i="465" s="1"/>
  <c r="R63" i="465" s="1"/>
  <c r="N62" i="465"/>
  <c r="O62" i="465" s="1"/>
  <c r="R62" i="465" s="1"/>
  <c r="N61" i="465"/>
  <c r="O61" i="465" s="1"/>
  <c r="R61" i="465" s="1"/>
  <c r="N59" i="465"/>
  <c r="O59" i="465" s="1"/>
  <c r="R59" i="465" s="1"/>
  <c r="N58" i="465"/>
  <c r="O58" i="465" s="1"/>
  <c r="R58" i="465" s="1"/>
  <c r="N57" i="465"/>
  <c r="O57" i="465" s="1"/>
  <c r="R57" i="465" s="1"/>
  <c r="N56" i="465"/>
  <c r="O56" i="465" s="1"/>
  <c r="R56" i="465" s="1"/>
  <c r="N55" i="465"/>
  <c r="O55" i="465" s="1"/>
  <c r="R55" i="465" s="1"/>
  <c r="N54" i="465"/>
  <c r="O54" i="465" s="1"/>
  <c r="R54" i="465" s="1"/>
  <c r="N53" i="465"/>
  <c r="O53" i="465" s="1"/>
  <c r="R53" i="465" s="1"/>
  <c r="N52" i="465"/>
  <c r="O52" i="465" s="1"/>
  <c r="R52" i="465" s="1"/>
  <c r="N51" i="465"/>
  <c r="O51" i="465" s="1"/>
  <c r="R51" i="465" s="1"/>
  <c r="N50" i="465"/>
  <c r="O50" i="465" s="1"/>
  <c r="R50" i="465" s="1"/>
  <c r="N49" i="465"/>
  <c r="O49" i="465" s="1"/>
  <c r="R49" i="465" s="1"/>
  <c r="N48" i="465"/>
  <c r="O48" i="465" s="1"/>
  <c r="R48" i="465" s="1"/>
  <c r="N47" i="465"/>
  <c r="O47" i="465" s="1"/>
  <c r="R47" i="465" s="1"/>
  <c r="N46" i="465"/>
  <c r="O46" i="465" s="1"/>
  <c r="R46" i="465" s="1"/>
  <c r="N45" i="465"/>
  <c r="O45" i="465" s="1"/>
  <c r="R45" i="465" s="1"/>
  <c r="N44" i="465"/>
  <c r="O44" i="465" s="1"/>
  <c r="R44" i="465" s="1"/>
  <c r="N43" i="465"/>
  <c r="O43" i="465" s="1"/>
  <c r="R43" i="465" s="1"/>
  <c r="N42" i="465"/>
  <c r="O42" i="465" s="1"/>
  <c r="R42" i="465" s="1"/>
  <c r="N41" i="465"/>
  <c r="O41" i="465" s="1"/>
  <c r="R41" i="465" s="1"/>
  <c r="N40" i="465"/>
  <c r="O40" i="465" s="1"/>
  <c r="R40" i="465" s="1"/>
  <c r="N38" i="465"/>
  <c r="O38" i="465" s="1"/>
  <c r="R38" i="465" s="1"/>
  <c r="N37" i="465"/>
  <c r="O37" i="465" s="1"/>
  <c r="R37" i="465" s="1"/>
  <c r="N36" i="465"/>
  <c r="O36" i="465" s="1"/>
  <c r="R36" i="465" s="1"/>
  <c r="N35" i="465"/>
  <c r="O35" i="465" s="1"/>
  <c r="R35" i="465" s="1"/>
  <c r="N34" i="465"/>
  <c r="O34" i="465" s="1"/>
  <c r="R34" i="465" s="1"/>
  <c r="N33" i="465"/>
  <c r="O33" i="465" s="1"/>
  <c r="R33" i="465" s="1"/>
  <c r="N32" i="465"/>
  <c r="O32" i="465" s="1"/>
  <c r="R32" i="465" s="1"/>
  <c r="N31" i="465"/>
  <c r="O31" i="465" s="1"/>
  <c r="R31" i="465" s="1"/>
  <c r="N30" i="465"/>
  <c r="O30" i="465" s="1"/>
  <c r="R30" i="465" s="1"/>
  <c r="N29" i="465"/>
  <c r="O29" i="465" s="1"/>
  <c r="R29" i="465" s="1"/>
  <c r="N28" i="465"/>
  <c r="O28" i="465" s="1"/>
  <c r="R28" i="465" s="1"/>
  <c r="N27" i="465"/>
  <c r="O27" i="465" s="1"/>
  <c r="R27" i="465" s="1"/>
  <c r="N26" i="465"/>
  <c r="O26" i="465" s="1"/>
  <c r="R26" i="465" s="1"/>
  <c r="N25" i="465"/>
  <c r="O25" i="465" s="1"/>
  <c r="R25" i="465" s="1"/>
  <c r="N24" i="465"/>
  <c r="O24" i="465" s="1"/>
  <c r="R24" i="465" s="1"/>
  <c r="N23" i="465"/>
  <c r="O23" i="465" s="1"/>
  <c r="R23" i="465" s="1"/>
  <c r="N22" i="465"/>
  <c r="O22" i="465" s="1"/>
  <c r="R22" i="465" s="1"/>
  <c r="N20" i="465"/>
  <c r="O20" i="465" s="1"/>
  <c r="R20" i="465" s="1"/>
  <c r="N19" i="465"/>
  <c r="O19" i="465" s="1"/>
  <c r="R19" i="465" s="1"/>
  <c r="N18" i="465"/>
  <c r="O18" i="465" s="1"/>
  <c r="R18" i="465" s="1"/>
  <c r="N17" i="465"/>
  <c r="O17" i="465" s="1"/>
  <c r="R17" i="465" s="1"/>
  <c r="N16" i="465"/>
  <c r="O16" i="465" s="1"/>
  <c r="R16" i="465" s="1"/>
  <c r="N15" i="465"/>
  <c r="O15" i="465" s="1"/>
  <c r="R15" i="465" s="1"/>
  <c r="N14" i="465"/>
  <c r="O14" i="465" s="1"/>
  <c r="R14" i="465" s="1"/>
  <c r="N13" i="465"/>
  <c r="O13" i="465" s="1"/>
  <c r="R13" i="465" s="1"/>
  <c r="N12" i="465"/>
  <c r="O12" i="465" s="1"/>
  <c r="R12" i="465" s="1"/>
  <c r="N11" i="465"/>
  <c r="O11" i="465" s="1"/>
  <c r="R11" i="465" s="1"/>
  <c r="N10" i="465"/>
  <c r="O10" i="465" s="1"/>
  <c r="R10" i="465" s="1"/>
  <c r="N9" i="465"/>
  <c r="O9" i="465" s="1"/>
  <c r="R9" i="465" s="1"/>
  <c r="N8" i="465"/>
  <c r="O8" i="465" s="1"/>
  <c r="R8" i="465" s="1"/>
  <c r="N7" i="465"/>
  <c r="O7" i="465" s="1"/>
  <c r="R7" i="465" s="1"/>
  <c r="N6" i="465"/>
  <c r="O6" i="465" s="1"/>
  <c r="R6" i="465" s="1"/>
  <c r="N5" i="465"/>
  <c r="T147" i="470" l="1"/>
  <c r="T22" i="468"/>
  <c r="T40" i="468"/>
  <c r="T113" i="468"/>
  <c r="T129" i="468"/>
  <c r="T77" i="468"/>
  <c r="T94" i="468"/>
  <c r="T6" i="468"/>
  <c r="N155" i="465"/>
  <c r="O153" i="465"/>
  <c r="R153" i="465" s="1"/>
  <c r="S129" i="465"/>
  <c r="S77" i="465"/>
  <c r="N147" i="465"/>
  <c r="O5" i="465"/>
  <c r="R5" i="465" s="1"/>
  <c r="R147" i="465" s="1"/>
  <c r="R148" i="465" s="1"/>
  <c r="S61" i="465"/>
  <c r="S6" i="465"/>
  <c r="S113" i="465"/>
  <c r="S22" i="465"/>
  <c r="S40" i="465"/>
  <c r="S94" i="465"/>
  <c r="R154" i="465"/>
  <c r="Q42" i="463"/>
  <c r="R42" i="463" s="1"/>
  <c r="U42" i="463" s="1"/>
  <c r="T147" i="468" l="1"/>
  <c r="O155" i="465"/>
  <c r="R155" i="465"/>
  <c r="O147" i="465"/>
  <c r="S147" i="465"/>
  <c r="T6" i="465" s="1"/>
  <c r="P155" i="463"/>
  <c r="N155" i="463"/>
  <c r="M155" i="463"/>
  <c r="L155" i="463"/>
  <c r="K155" i="463"/>
  <c r="J155" i="463"/>
  <c r="I155" i="463"/>
  <c r="Q154" i="463"/>
  <c r="R154" i="463" s="1"/>
  <c r="Q153" i="463"/>
  <c r="R149" i="463"/>
  <c r="R148" i="463"/>
  <c r="P147" i="463"/>
  <c r="O147" i="463"/>
  <c r="N147" i="463"/>
  <c r="M147" i="463"/>
  <c r="L147" i="463"/>
  <c r="K147" i="463"/>
  <c r="J147" i="463"/>
  <c r="I147" i="463"/>
  <c r="Q146" i="463"/>
  <c r="R146" i="463" s="1"/>
  <c r="U146" i="463" s="1"/>
  <c r="Q145" i="463"/>
  <c r="R145" i="463" s="1"/>
  <c r="U145" i="463" s="1"/>
  <c r="Q144" i="463"/>
  <c r="R144" i="463" s="1"/>
  <c r="U144" i="463" s="1"/>
  <c r="Q143" i="463"/>
  <c r="R143" i="463" s="1"/>
  <c r="U143" i="463" s="1"/>
  <c r="Q142" i="463"/>
  <c r="R142" i="463" s="1"/>
  <c r="U142" i="463" s="1"/>
  <c r="Q141" i="463"/>
  <c r="R141" i="463" s="1"/>
  <c r="U141" i="463" s="1"/>
  <c r="Q140" i="463"/>
  <c r="R140" i="463" s="1"/>
  <c r="U140" i="463" s="1"/>
  <c r="Q139" i="463"/>
  <c r="R139" i="463" s="1"/>
  <c r="U139" i="463" s="1"/>
  <c r="Q138" i="463"/>
  <c r="R138" i="463" s="1"/>
  <c r="U138" i="463" s="1"/>
  <c r="Q137" i="463"/>
  <c r="R137" i="463" s="1"/>
  <c r="U137" i="463" s="1"/>
  <c r="Q136" i="463"/>
  <c r="R136" i="463" s="1"/>
  <c r="U136" i="463" s="1"/>
  <c r="Q135" i="463"/>
  <c r="R135" i="463" s="1"/>
  <c r="U135" i="463" s="1"/>
  <c r="Q134" i="463"/>
  <c r="R134" i="463" s="1"/>
  <c r="U134" i="463" s="1"/>
  <c r="Q133" i="463"/>
  <c r="R133" i="463" s="1"/>
  <c r="U133" i="463" s="1"/>
  <c r="Q132" i="463"/>
  <c r="R132" i="463" s="1"/>
  <c r="U132" i="463" s="1"/>
  <c r="Q131" i="463"/>
  <c r="R131" i="463" s="1"/>
  <c r="U131" i="463" s="1"/>
  <c r="Q130" i="463"/>
  <c r="R130" i="463" s="1"/>
  <c r="U130" i="463" s="1"/>
  <c r="Q129" i="463"/>
  <c r="R129" i="463" s="1"/>
  <c r="U129" i="463" s="1"/>
  <c r="Q128" i="463"/>
  <c r="R128" i="463" s="1"/>
  <c r="U128" i="463" s="1"/>
  <c r="Q127" i="463"/>
  <c r="R127" i="463" s="1"/>
  <c r="U127" i="463" s="1"/>
  <c r="Q126" i="463"/>
  <c r="R126" i="463" s="1"/>
  <c r="U126" i="463" s="1"/>
  <c r="Q125" i="463"/>
  <c r="R125" i="463" s="1"/>
  <c r="U125" i="463" s="1"/>
  <c r="Q124" i="463"/>
  <c r="R124" i="463" s="1"/>
  <c r="U124" i="463" s="1"/>
  <c r="Q123" i="463"/>
  <c r="R123" i="463" s="1"/>
  <c r="U123" i="463" s="1"/>
  <c r="Q122" i="463"/>
  <c r="R122" i="463" s="1"/>
  <c r="U122" i="463" s="1"/>
  <c r="Q121" i="463"/>
  <c r="R121" i="463" s="1"/>
  <c r="U121" i="463" s="1"/>
  <c r="Q120" i="463"/>
  <c r="R120" i="463" s="1"/>
  <c r="U120" i="463" s="1"/>
  <c r="Q119" i="463"/>
  <c r="R119" i="463" s="1"/>
  <c r="U119" i="463" s="1"/>
  <c r="Q118" i="463"/>
  <c r="R118" i="463" s="1"/>
  <c r="U118" i="463" s="1"/>
  <c r="Q117" i="463"/>
  <c r="R117" i="463" s="1"/>
  <c r="U117" i="463" s="1"/>
  <c r="Q116" i="463"/>
  <c r="R116" i="463" s="1"/>
  <c r="U116" i="463" s="1"/>
  <c r="Q115" i="463"/>
  <c r="R115" i="463" s="1"/>
  <c r="U115" i="463" s="1"/>
  <c r="Q114" i="463"/>
  <c r="R114" i="463" s="1"/>
  <c r="U114" i="463" s="1"/>
  <c r="Q113" i="463"/>
  <c r="R113" i="463" s="1"/>
  <c r="U113" i="463" s="1"/>
  <c r="Q111" i="463"/>
  <c r="R111" i="463" s="1"/>
  <c r="U111" i="463" s="1"/>
  <c r="Q110" i="463"/>
  <c r="R110" i="463" s="1"/>
  <c r="U110" i="463" s="1"/>
  <c r="Q109" i="463"/>
  <c r="R109" i="463" s="1"/>
  <c r="U109" i="463" s="1"/>
  <c r="Q108" i="463"/>
  <c r="R108" i="463" s="1"/>
  <c r="U108" i="463" s="1"/>
  <c r="Q107" i="463"/>
  <c r="R107" i="463" s="1"/>
  <c r="U107" i="463" s="1"/>
  <c r="Q106" i="463"/>
  <c r="R106" i="463" s="1"/>
  <c r="U106" i="463" s="1"/>
  <c r="Q105" i="463"/>
  <c r="R105" i="463" s="1"/>
  <c r="U105" i="463" s="1"/>
  <c r="Q104" i="463"/>
  <c r="R104" i="463" s="1"/>
  <c r="U104" i="463" s="1"/>
  <c r="Q103" i="463"/>
  <c r="R103" i="463" s="1"/>
  <c r="U103" i="463" s="1"/>
  <c r="Q102" i="463"/>
  <c r="R102" i="463" s="1"/>
  <c r="U102" i="463" s="1"/>
  <c r="Q101" i="463"/>
  <c r="R101" i="463" s="1"/>
  <c r="U101" i="463" s="1"/>
  <c r="Q100" i="463"/>
  <c r="R100" i="463" s="1"/>
  <c r="U100" i="463" s="1"/>
  <c r="Q99" i="463"/>
  <c r="R99" i="463" s="1"/>
  <c r="U99" i="463" s="1"/>
  <c r="Q98" i="463"/>
  <c r="R98" i="463" s="1"/>
  <c r="U98" i="463" s="1"/>
  <c r="Q97" i="463"/>
  <c r="R97" i="463" s="1"/>
  <c r="U97" i="463" s="1"/>
  <c r="Q96" i="463"/>
  <c r="R96" i="463" s="1"/>
  <c r="U96" i="463" s="1"/>
  <c r="Q95" i="463"/>
  <c r="R95" i="463" s="1"/>
  <c r="U95" i="463" s="1"/>
  <c r="Q94" i="463"/>
  <c r="R94" i="463" s="1"/>
  <c r="U94" i="463" s="1"/>
  <c r="Q92" i="463"/>
  <c r="R92" i="463" s="1"/>
  <c r="U92" i="463" s="1"/>
  <c r="Q91" i="463"/>
  <c r="R91" i="463" s="1"/>
  <c r="U91" i="463" s="1"/>
  <c r="Q90" i="463"/>
  <c r="R90" i="463" s="1"/>
  <c r="U90" i="463" s="1"/>
  <c r="Q89" i="463"/>
  <c r="R89" i="463" s="1"/>
  <c r="U89" i="463" s="1"/>
  <c r="Q88" i="463"/>
  <c r="R88" i="463" s="1"/>
  <c r="U88" i="463" s="1"/>
  <c r="Q87" i="463"/>
  <c r="R87" i="463" s="1"/>
  <c r="U87" i="463" s="1"/>
  <c r="Q86" i="463"/>
  <c r="R86" i="463" s="1"/>
  <c r="U86" i="463" s="1"/>
  <c r="Q85" i="463"/>
  <c r="R85" i="463" s="1"/>
  <c r="U85" i="463" s="1"/>
  <c r="Q84" i="463"/>
  <c r="R84" i="463" s="1"/>
  <c r="U84" i="463" s="1"/>
  <c r="Q83" i="463"/>
  <c r="R83" i="463" s="1"/>
  <c r="U83" i="463" s="1"/>
  <c r="Q82" i="463"/>
  <c r="R82" i="463" s="1"/>
  <c r="U82" i="463" s="1"/>
  <c r="Q81" i="463"/>
  <c r="R81" i="463" s="1"/>
  <c r="U81" i="463" s="1"/>
  <c r="Q80" i="463"/>
  <c r="R80" i="463" s="1"/>
  <c r="U80" i="463" s="1"/>
  <c r="Q79" i="463"/>
  <c r="R79" i="463" s="1"/>
  <c r="U79" i="463" s="1"/>
  <c r="Q78" i="463"/>
  <c r="R78" i="463" s="1"/>
  <c r="U78" i="463" s="1"/>
  <c r="Q77" i="463"/>
  <c r="R77" i="463" s="1"/>
  <c r="U77" i="463" s="1"/>
  <c r="Q75" i="463"/>
  <c r="R75" i="463" s="1"/>
  <c r="U75" i="463" s="1"/>
  <c r="Q74" i="463"/>
  <c r="R74" i="463" s="1"/>
  <c r="U74" i="463" s="1"/>
  <c r="Q73" i="463"/>
  <c r="R73" i="463" s="1"/>
  <c r="U73" i="463" s="1"/>
  <c r="Q72" i="463"/>
  <c r="R72" i="463" s="1"/>
  <c r="U72" i="463" s="1"/>
  <c r="Q71" i="463"/>
  <c r="R71" i="463" s="1"/>
  <c r="U71" i="463" s="1"/>
  <c r="Q70" i="463"/>
  <c r="R70" i="463" s="1"/>
  <c r="U70" i="463" s="1"/>
  <c r="Q69" i="463"/>
  <c r="R69" i="463" s="1"/>
  <c r="U69" i="463" s="1"/>
  <c r="Q68" i="463"/>
  <c r="R68" i="463" s="1"/>
  <c r="U68" i="463" s="1"/>
  <c r="Q67" i="463"/>
  <c r="R67" i="463" s="1"/>
  <c r="U67" i="463" s="1"/>
  <c r="Q66" i="463"/>
  <c r="R66" i="463" s="1"/>
  <c r="U66" i="463" s="1"/>
  <c r="Q65" i="463"/>
  <c r="R65" i="463" s="1"/>
  <c r="U65" i="463" s="1"/>
  <c r="Q64" i="463"/>
  <c r="R64" i="463" s="1"/>
  <c r="U64" i="463" s="1"/>
  <c r="Q63" i="463"/>
  <c r="R63" i="463" s="1"/>
  <c r="U63" i="463" s="1"/>
  <c r="Q62" i="463"/>
  <c r="R62" i="463" s="1"/>
  <c r="U62" i="463" s="1"/>
  <c r="Q61" i="463"/>
  <c r="R61" i="463" s="1"/>
  <c r="U61" i="463" s="1"/>
  <c r="Q59" i="463"/>
  <c r="R59" i="463" s="1"/>
  <c r="U59" i="463" s="1"/>
  <c r="Q58" i="463"/>
  <c r="R58" i="463" s="1"/>
  <c r="U58" i="463" s="1"/>
  <c r="Q57" i="463"/>
  <c r="R57" i="463" s="1"/>
  <c r="U57" i="463" s="1"/>
  <c r="Q56" i="463"/>
  <c r="R56" i="463" s="1"/>
  <c r="U56" i="463" s="1"/>
  <c r="Q55" i="463"/>
  <c r="R55" i="463" s="1"/>
  <c r="U55" i="463" s="1"/>
  <c r="Q54" i="463"/>
  <c r="R54" i="463" s="1"/>
  <c r="U54" i="463" s="1"/>
  <c r="Q53" i="463"/>
  <c r="R53" i="463" s="1"/>
  <c r="U53" i="463" s="1"/>
  <c r="Q52" i="463"/>
  <c r="R52" i="463" s="1"/>
  <c r="U52" i="463" s="1"/>
  <c r="Q51" i="463"/>
  <c r="R51" i="463" s="1"/>
  <c r="U51" i="463" s="1"/>
  <c r="Q50" i="463"/>
  <c r="R50" i="463" s="1"/>
  <c r="U50" i="463" s="1"/>
  <c r="Q49" i="463"/>
  <c r="R49" i="463" s="1"/>
  <c r="U49" i="463" s="1"/>
  <c r="Q48" i="463"/>
  <c r="R48" i="463" s="1"/>
  <c r="U48" i="463" s="1"/>
  <c r="Q47" i="463"/>
  <c r="R47" i="463" s="1"/>
  <c r="U47" i="463" s="1"/>
  <c r="Q46" i="463"/>
  <c r="R46" i="463" s="1"/>
  <c r="U46" i="463" s="1"/>
  <c r="Q45" i="463"/>
  <c r="R45" i="463" s="1"/>
  <c r="U45" i="463" s="1"/>
  <c r="Q44" i="463"/>
  <c r="R44" i="463" s="1"/>
  <c r="U44" i="463" s="1"/>
  <c r="Q43" i="463"/>
  <c r="R43" i="463" s="1"/>
  <c r="U43" i="463" s="1"/>
  <c r="Q41" i="463"/>
  <c r="R41" i="463" s="1"/>
  <c r="U41" i="463" s="1"/>
  <c r="Q40" i="463"/>
  <c r="R40" i="463" s="1"/>
  <c r="U40" i="463" s="1"/>
  <c r="Q38" i="463"/>
  <c r="R38" i="463" s="1"/>
  <c r="U38" i="463" s="1"/>
  <c r="Q37" i="463"/>
  <c r="R37" i="463" s="1"/>
  <c r="U37" i="463" s="1"/>
  <c r="Q36" i="463"/>
  <c r="R36" i="463" s="1"/>
  <c r="U36" i="463" s="1"/>
  <c r="Q35" i="463"/>
  <c r="R35" i="463" s="1"/>
  <c r="U35" i="463" s="1"/>
  <c r="Q34" i="463"/>
  <c r="R34" i="463" s="1"/>
  <c r="U34" i="463" s="1"/>
  <c r="Q33" i="463"/>
  <c r="R33" i="463" s="1"/>
  <c r="U33" i="463" s="1"/>
  <c r="Q32" i="463"/>
  <c r="R32" i="463" s="1"/>
  <c r="U32" i="463" s="1"/>
  <c r="Q31" i="463"/>
  <c r="R31" i="463" s="1"/>
  <c r="U31" i="463" s="1"/>
  <c r="Q30" i="463"/>
  <c r="R30" i="463" s="1"/>
  <c r="U30" i="463" s="1"/>
  <c r="Q29" i="463"/>
  <c r="R29" i="463" s="1"/>
  <c r="U29" i="463" s="1"/>
  <c r="Q28" i="463"/>
  <c r="R28" i="463" s="1"/>
  <c r="U28" i="463" s="1"/>
  <c r="Q27" i="463"/>
  <c r="R27" i="463" s="1"/>
  <c r="U27" i="463" s="1"/>
  <c r="Q26" i="463"/>
  <c r="R26" i="463" s="1"/>
  <c r="U26" i="463" s="1"/>
  <c r="Q25" i="463"/>
  <c r="R25" i="463" s="1"/>
  <c r="U25" i="463" s="1"/>
  <c r="Q24" i="463"/>
  <c r="R24" i="463" s="1"/>
  <c r="U24" i="463" s="1"/>
  <c r="Q23" i="463"/>
  <c r="R23" i="463" s="1"/>
  <c r="U23" i="463" s="1"/>
  <c r="Q22" i="463"/>
  <c r="R22" i="463" s="1"/>
  <c r="U22" i="463" s="1"/>
  <c r="Q20" i="463"/>
  <c r="R20" i="463" s="1"/>
  <c r="U20" i="463" s="1"/>
  <c r="Q19" i="463"/>
  <c r="R19" i="463" s="1"/>
  <c r="U19" i="463" s="1"/>
  <c r="Q18" i="463"/>
  <c r="R18" i="463" s="1"/>
  <c r="U18" i="463" s="1"/>
  <c r="Q17" i="463"/>
  <c r="R17" i="463" s="1"/>
  <c r="U17" i="463" s="1"/>
  <c r="Q16" i="463"/>
  <c r="R16" i="463" s="1"/>
  <c r="U16" i="463" s="1"/>
  <c r="Q15" i="463"/>
  <c r="R15" i="463" s="1"/>
  <c r="U15" i="463" s="1"/>
  <c r="Q14" i="463"/>
  <c r="R14" i="463" s="1"/>
  <c r="U14" i="463" s="1"/>
  <c r="Q13" i="463"/>
  <c r="R13" i="463" s="1"/>
  <c r="U13" i="463" s="1"/>
  <c r="Q12" i="463"/>
  <c r="R12" i="463" s="1"/>
  <c r="U12" i="463" s="1"/>
  <c r="Q11" i="463"/>
  <c r="R11" i="463" s="1"/>
  <c r="U11" i="463" s="1"/>
  <c r="Q10" i="463"/>
  <c r="R10" i="463" s="1"/>
  <c r="U10" i="463" s="1"/>
  <c r="Q9" i="463"/>
  <c r="R9" i="463" s="1"/>
  <c r="U9" i="463" s="1"/>
  <c r="Q8" i="463"/>
  <c r="R8" i="463" s="1"/>
  <c r="U8" i="463" s="1"/>
  <c r="Q7" i="463"/>
  <c r="R7" i="463" s="1"/>
  <c r="U7" i="463" s="1"/>
  <c r="Q6" i="463"/>
  <c r="R6" i="463" s="1"/>
  <c r="U6" i="463" s="1"/>
  <c r="Q5" i="463"/>
  <c r="R5" i="463" s="1"/>
  <c r="Q155" i="463" l="1"/>
  <c r="T22" i="465"/>
  <c r="T77" i="465"/>
  <c r="T129" i="465"/>
  <c r="T94" i="465"/>
  <c r="T113" i="465"/>
  <c r="T61" i="465"/>
  <c r="T40" i="465"/>
  <c r="R153" i="463"/>
  <c r="U153" i="463" s="1"/>
  <c r="V94" i="463"/>
  <c r="U154" i="463"/>
  <c r="V22" i="463"/>
  <c r="U5" i="463"/>
  <c r="U147" i="463" s="1"/>
  <c r="U148" i="463" s="1"/>
  <c r="R147" i="463"/>
  <c r="V61" i="463"/>
  <c r="V77" i="463"/>
  <c r="V113" i="463"/>
  <c r="V129" i="463"/>
  <c r="V40" i="463"/>
  <c r="V6" i="463"/>
  <c r="Q147" i="463"/>
  <c r="O146" i="462"/>
  <c r="U155" i="463" l="1"/>
  <c r="R155" i="463"/>
  <c r="T147" i="465"/>
  <c r="V147" i="463"/>
  <c r="W94" i="463" s="1"/>
  <c r="P154" i="462"/>
  <c r="N154" i="462"/>
  <c r="M154" i="462"/>
  <c r="L154" i="462"/>
  <c r="K154" i="462"/>
  <c r="J154" i="462"/>
  <c r="I154" i="462"/>
  <c r="Q153" i="462"/>
  <c r="R153" i="462" s="1"/>
  <c r="U153" i="462" s="1"/>
  <c r="Q152" i="462"/>
  <c r="R152" i="462" s="1"/>
  <c r="R148" i="462"/>
  <c r="R147" i="462"/>
  <c r="P146" i="462"/>
  <c r="N146" i="462"/>
  <c r="M146" i="462"/>
  <c r="L146" i="462"/>
  <c r="K146" i="462"/>
  <c r="J146" i="462"/>
  <c r="I146" i="462"/>
  <c r="Q145" i="462"/>
  <c r="R145" i="462" s="1"/>
  <c r="U145" i="462" s="1"/>
  <c r="Q144" i="462"/>
  <c r="R144" i="462" s="1"/>
  <c r="U144" i="462" s="1"/>
  <c r="Q143" i="462"/>
  <c r="R143" i="462" s="1"/>
  <c r="U143" i="462" s="1"/>
  <c r="Q142" i="462"/>
  <c r="R142" i="462" s="1"/>
  <c r="U142" i="462" s="1"/>
  <c r="Q141" i="462"/>
  <c r="R141" i="462" s="1"/>
  <c r="U141" i="462" s="1"/>
  <c r="Q140" i="462"/>
  <c r="R140" i="462" s="1"/>
  <c r="U140" i="462" s="1"/>
  <c r="Q139" i="462"/>
  <c r="R139" i="462" s="1"/>
  <c r="U139" i="462" s="1"/>
  <c r="Q138" i="462"/>
  <c r="R138" i="462" s="1"/>
  <c r="U138" i="462" s="1"/>
  <c r="Q137" i="462"/>
  <c r="R137" i="462" s="1"/>
  <c r="U137" i="462" s="1"/>
  <c r="Q136" i="462"/>
  <c r="R136" i="462" s="1"/>
  <c r="U136" i="462" s="1"/>
  <c r="Q135" i="462"/>
  <c r="R135" i="462" s="1"/>
  <c r="U135" i="462" s="1"/>
  <c r="Q134" i="462"/>
  <c r="R134" i="462" s="1"/>
  <c r="U134" i="462" s="1"/>
  <c r="Q133" i="462"/>
  <c r="R133" i="462" s="1"/>
  <c r="U133" i="462" s="1"/>
  <c r="Q132" i="462"/>
  <c r="R132" i="462" s="1"/>
  <c r="U132" i="462" s="1"/>
  <c r="Q131" i="462"/>
  <c r="R131" i="462" s="1"/>
  <c r="U131" i="462" s="1"/>
  <c r="Q130" i="462"/>
  <c r="R130" i="462" s="1"/>
  <c r="U130" i="462" s="1"/>
  <c r="Q129" i="462"/>
  <c r="R129" i="462" s="1"/>
  <c r="U129" i="462" s="1"/>
  <c r="Q128" i="462"/>
  <c r="R128" i="462" s="1"/>
  <c r="U128" i="462" s="1"/>
  <c r="Q127" i="462"/>
  <c r="R127" i="462" s="1"/>
  <c r="U127" i="462" s="1"/>
  <c r="Q126" i="462"/>
  <c r="R126" i="462" s="1"/>
  <c r="U126" i="462" s="1"/>
  <c r="Q125" i="462"/>
  <c r="R125" i="462" s="1"/>
  <c r="U125" i="462" s="1"/>
  <c r="Q124" i="462"/>
  <c r="R124" i="462" s="1"/>
  <c r="U124" i="462" s="1"/>
  <c r="Q123" i="462"/>
  <c r="R123" i="462" s="1"/>
  <c r="U123" i="462" s="1"/>
  <c r="Q122" i="462"/>
  <c r="R122" i="462" s="1"/>
  <c r="U122" i="462" s="1"/>
  <c r="Q121" i="462"/>
  <c r="R121" i="462" s="1"/>
  <c r="U121" i="462" s="1"/>
  <c r="Q120" i="462"/>
  <c r="R120" i="462" s="1"/>
  <c r="U120" i="462" s="1"/>
  <c r="Q119" i="462"/>
  <c r="R119" i="462" s="1"/>
  <c r="U119" i="462" s="1"/>
  <c r="Q118" i="462"/>
  <c r="R118" i="462" s="1"/>
  <c r="U118" i="462" s="1"/>
  <c r="Q117" i="462"/>
  <c r="R117" i="462" s="1"/>
  <c r="U117" i="462" s="1"/>
  <c r="Q116" i="462"/>
  <c r="R116" i="462" s="1"/>
  <c r="U116" i="462" s="1"/>
  <c r="Q115" i="462"/>
  <c r="R115" i="462" s="1"/>
  <c r="U115" i="462" s="1"/>
  <c r="Q114" i="462"/>
  <c r="R114" i="462" s="1"/>
  <c r="U114" i="462" s="1"/>
  <c r="Q113" i="462"/>
  <c r="R113" i="462" s="1"/>
  <c r="U113" i="462" s="1"/>
  <c r="Q112" i="462"/>
  <c r="R112" i="462" s="1"/>
  <c r="U112" i="462" s="1"/>
  <c r="Q110" i="462"/>
  <c r="R110" i="462" s="1"/>
  <c r="U110" i="462" s="1"/>
  <c r="Q109" i="462"/>
  <c r="R109" i="462" s="1"/>
  <c r="U109" i="462" s="1"/>
  <c r="Q108" i="462"/>
  <c r="R108" i="462" s="1"/>
  <c r="U108" i="462" s="1"/>
  <c r="Q107" i="462"/>
  <c r="R107" i="462" s="1"/>
  <c r="U107" i="462" s="1"/>
  <c r="Q106" i="462"/>
  <c r="R106" i="462" s="1"/>
  <c r="U106" i="462" s="1"/>
  <c r="Q105" i="462"/>
  <c r="R105" i="462" s="1"/>
  <c r="U105" i="462" s="1"/>
  <c r="Q104" i="462"/>
  <c r="R104" i="462" s="1"/>
  <c r="U104" i="462" s="1"/>
  <c r="Q103" i="462"/>
  <c r="R103" i="462" s="1"/>
  <c r="U103" i="462" s="1"/>
  <c r="Q102" i="462"/>
  <c r="R102" i="462" s="1"/>
  <c r="U102" i="462" s="1"/>
  <c r="Q101" i="462"/>
  <c r="R101" i="462" s="1"/>
  <c r="U101" i="462" s="1"/>
  <c r="Q100" i="462"/>
  <c r="R100" i="462" s="1"/>
  <c r="U100" i="462" s="1"/>
  <c r="Q99" i="462"/>
  <c r="R99" i="462" s="1"/>
  <c r="U99" i="462" s="1"/>
  <c r="Q98" i="462"/>
  <c r="R98" i="462" s="1"/>
  <c r="U98" i="462" s="1"/>
  <c r="Q97" i="462"/>
  <c r="R97" i="462" s="1"/>
  <c r="U97" i="462" s="1"/>
  <c r="Q96" i="462"/>
  <c r="R96" i="462" s="1"/>
  <c r="U96" i="462" s="1"/>
  <c r="Q95" i="462"/>
  <c r="R95" i="462" s="1"/>
  <c r="U95" i="462" s="1"/>
  <c r="Q94" i="462"/>
  <c r="R94" i="462" s="1"/>
  <c r="U94" i="462" s="1"/>
  <c r="Q93" i="462"/>
  <c r="R93" i="462" s="1"/>
  <c r="U93" i="462" s="1"/>
  <c r="Q91" i="462"/>
  <c r="R91" i="462" s="1"/>
  <c r="U91" i="462" s="1"/>
  <c r="Q90" i="462"/>
  <c r="R90" i="462" s="1"/>
  <c r="U90" i="462" s="1"/>
  <c r="Q89" i="462"/>
  <c r="R89" i="462" s="1"/>
  <c r="U89" i="462" s="1"/>
  <c r="Q88" i="462"/>
  <c r="R88" i="462" s="1"/>
  <c r="U88" i="462" s="1"/>
  <c r="Q87" i="462"/>
  <c r="R87" i="462" s="1"/>
  <c r="U87" i="462" s="1"/>
  <c r="Q86" i="462"/>
  <c r="R86" i="462" s="1"/>
  <c r="U86" i="462" s="1"/>
  <c r="Q85" i="462"/>
  <c r="R85" i="462" s="1"/>
  <c r="U85" i="462" s="1"/>
  <c r="Q84" i="462"/>
  <c r="R84" i="462" s="1"/>
  <c r="U84" i="462" s="1"/>
  <c r="Q83" i="462"/>
  <c r="R83" i="462" s="1"/>
  <c r="U83" i="462" s="1"/>
  <c r="Q82" i="462"/>
  <c r="R82" i="462" s="1"/>
  <c r="U82" i="462" s="1"/>
  <c r="Q81" i="462"/>
  <c r="R81" i="462" s="1"/>
  <c r="U81" i="462" s="1"/>
  <c r="Q80" i="462"/>
  <c r="R80" i="462" s="1"/>
  <c r="U80" i="462" s="1"/>
  <c r="Q79" i="462"/>
  <c r="R79" i="462" s="1"/>
  <c r="U79" i="462" s="1"/>
  <c r="Q78" i="462"/>
  <c r="R78" i="462" s="1"/>
  <c r="U78" i="462" s="1"/>
  <c r="Q77" i="462"/>
  <c r="R77" i="462" s="1"/>
  <c r="U77" i="462" s="1"/>
  <c r="Q76" i="462"/>
  <c r="R76" i="462" s="1"/>
  <c r="U76" i="462" s="1"/>
  <c r="Q74" i="462"/>
  <c r="R74" i="462" s="1"/>
  <c r="U74" i="462" s="1"/>
  <c r="Q73" i="462"/>
  <c r="R73" i="462" s="1"/>
  <c r="U73" i="462" s="1"/>
  <c r="Q72" i="462"/>
  <c r="R72" i="462" s="1"/>
  <c r="U72" i="462" s="1"/>
  <c r="Q71" i="462"/>
  <c r="R71" i="462" s="1"/>
  <c r="U71" i="462" s="1"/>
  <c r="Q70" i="462"/>
  <c r="R70" i="462" s="1"/>
  <c r="U70" i="462" s="1"/>
  <c r="Q69" i="462"/>
  <c r="R69" i="462" s="1"/>
  <c r="U69" i="462" s="1"/>
  <c r="Q68" i="462"/>
  <c r="R68" i="462" s="1"/>
  <c r="U68" i="462" s="1"/>
  <c r="Q67" i="462"/>
  <c r="R67" i="462" s="1"/>
  <c r="U67" i="462" s="1"/>
  <c r="Q66" i="462"/>
  <c r="R66" i="462" s="1"/>
  <c r="U66" i="462" s="1"/>
  <c r="Q65" i="462"/>
  <c r="R65" i="462" s="1"/>
  <c r="U65" i="462" s="1"/>
  <c r="Q64" i="462"/>
  <c r="R64" i="462" s="1"/>
  <c r="U64" i="462" s="1"/>
  <c r="Q63" i="462"/>
  <c r="R63" i="462" s="1"/>
  <c r="U63" i="462" s="1"/>
  <c r="Q62" i="462"/>
  <c r="R62" i="462" s="1"/>
  <c r="U62" i="462" s="1"/>
  <c r="Q61" i="462"/>
  <c r="R61" i="462" s="1"/>
  <c r="U61" i="462" s="1"/>
  <c r="Q60" i="462"/>
  <c r="R60" i="462" s="1"/>
  <c r="U60" i="462" s="1"/>
  <c r="Q58" i="462"/>
  <c r="R58" i="462" s="1"/>
  <c r="U58" i="462" s="1"/>
  <c r="Q57" i="462"/>
  <c r="R57" i="462" s="1"/>
  <c r="U57" i="462" s="1"/>
  <c r="Q56" i="462"/>
  <c r="R56" i="462" s="1"/>
  <c r="U56" i="462" s="1"/>
  <c r="Q55" i="462"/>
  <c r="R55" i="462" s="1"/>
  <c r="U55" i="462" s="1"/>
  <c r="Q54" i="462"/>
  <c r="R54" i="462" s="1"/>
  <c r="U54" i="462" s="1"/>
  <c r="Q53" i="462"/>
  <c r="R53" i="462" s="1"/>
  <c r="U53" i="462" s="1"/>
  <c r="Q52" i="462"/>
  <c r="R52" i="462" s="1"/>
  <c r="U52" i="462" s="1"/>
  <c r="Q51" i="462"/>
  <c r="R51" i="462" s="1"/>
  <c r="U51" i="462" s="1"/>
  <c r="Q50" i="462"/>
  <c r="R50" i="462" s="1"/>
  <c r="U50" i="462" s="1"/>
  <c r="Q49" i="462"/>
  <c r="R49" i="462" s="1"/>
  <c r="U49" i="462" s="1"/>
  <c r="Q48" i="462"/>
  <c r="R48" i="462" s="1"/>
  <c r="U48" i="462" s="1"/>
  <c r="Q47" i="462"/>
  <c r="R47" i="462" s="1"/>
  <c r="U47" i="462" s="1"/>
  <c r="Q46" i="462"/>
  <c r="R46" i="462" s="1"/>
  <c r="U46" i="462" s="1"/>
  <c r="Q45" i="462"/>
  <c r="R45" i="462" s="1"/>
  <c r="U45" i="462" s="1"/>
  <c r="Q44" i="462"/>
  <c r="R44" i="462" s="1"/>
  <c r="U44" i="462" s="1"/>
  <c r="Q43" i="462"/>
  <c r="R43" i="462" s="1"/>
  <c r="U43" i="462" s="1"/>
  <c r="Q42" i="462"/>
  <c r="R42" i="462" s="1"/>
  <c r="U42" i="462" s="1"/>
  <c r="Q41" i="462"/>
  <c r="R41" i="462" s="1"/>
  <c r="U41" i="462" s="1"/>
  <c r="Q40" i="462"/>
  <c r="R40" i="462" s="1"/>
  <c r="U40" i="462" s="1"/>
  <c r="Q38" i="462"/>
  <c r="R38" i="462" s="1"/>
  <c r="U38" i="462" s="1"/>
  <c r="Q37" i="462"/>
  <c r="R37" i="462" s="1"/>
  <c r="U37" i="462" s="1"/>
  <c r="Q36" i="462"/>
  <c r="R36" i="462" s="1"/>
  <c r="U36" i="462" s="1"/>
  <c r="Q35" i="462"/>
  <c r="R35" i="462" s="1"/>
  <c r="U35" i="462" s="1"/>
  <c r="Q34" i="462"/>
  <c r="R34" i="462" s="1"/>
  <c r="U34" i="462" s="1"/>
  <c r="Q33" i="462"/>
  <c r="R33" i="462" s="1"/>
  <c r="U33" i="462" s="1"/>
  <c r="Q32" i="462"/>
  <c r="R32" i="462" s="1"/>
  <c r="U32" i="462" s="1"/>
  <c r="Q31" i="462"/>
  <c r="R31" i="462" s="1"/>
  <c r="U31" i="462" s="1"/>
  <c r="Q30" i="462"/>
  <c r="R30" i="462" s="1"/>
  <c r="U30" i="462" s="1"/>
  <c r="Q29" i="462"/>
  <c r="R29" i="462" s="1"/>
  <c r="U29" i="462" s="1"/>
  <c r="Q28" i="462"/>
  <c r="R28" i="462" s="1"/>
  <c r="U28" i="462" s="1"/>
  <c r="Q27" i="462"/>
  <c r="R27" i="462" s="1"/>
  <c r="U27" i="462" s="1"/>
  <c r="Q26" i="462"/>
  <c r="R26" i="462" s="1"/>
  <c r="U26" i="462" s="1"/>
  <c r="Q25" i="462"/>
  <c r="R25" i="462" s="1"/>
  <c r="U25" i="462" s="1"/>
  <c r="Q24" i="462"/>
  <c r="R24" i="462" s="1"/>
  <c r="U24" i="462" s="1"/>
  <c r="Q23" i="462"/>
  <c r="R23" i="462" s="1"/>
  <c r="U23" i="462" s="1"/>
  <c r="Q22" i="462"/>
  <c r="R22" i="462" s="1"/>
  <c r="U22" i="462" s="1"/>
  <c r="Q20" i="462"/>
  <c r="R20" i="462" s="1"/>
  <c r="U20" i="462" s="1"/>
  <c r="Q19" i="462"/>
  <c r="R19" i="462" s="1"/>
  <c r="U19" i="462" s="1"/>
  <c r="Q18" i="462"/>
  <c r="R18" i="462" s="1"/>
  <c r="U18" i="462" s="1"/>
  <c r="Q17" i="462"/>
  <c r="R17" i="462" s="1"/>
  <c r="U17" i="462" s="1"/>
  <c r="Q16" i="462"/>
  <c r="R16" i="462" s="1"/>
  <c r="U16" i="462" s="1"/>
  <c r="Q15" i="462"/>
  <c r="R15" i="462" s="1"/>
  <c r="U15" i="462" s="1"/>
  <c r="Q14" i="462"/>
  <c r="R14" i="462" s="1"/>
  <c r="U14" i="462" s="1"/>
  <c r="Q13" i="462"/>
  <c r="R13" i="462" s="1"/>
  <c r="U13" i="462" s="1"/>
  <c r="Q12" i="462"/>
  <c r="R12" i="462" s="1"/>
  <c r="U12" i="462" s="1"/>
  <c r="Q11" i="462"/>
  <c r="R11" i="462" s="1"/>
  <c r="U11" i="462" s="1"/>
  <c r="Q10" i="462"/>
  <c r="R10" i="462" s="1"/>
  <c r="U10" i="462" s="1"/>
  <c r="Q9" i="462"/>
  <c r="R9" i="462" s="1"/>
  <c r="U9" i="462" s="1"/>
  <c r="Q8" i="462"/>
  <c r="R8" i="462" s="1"/>
  <c r="U8" i="462" s="1"/>
  <c r="Q7" i="462"/>
  <c r="R7" i="462" s="1"/>
  <c r="U7" i="462" s="1"/>
  <c r="Q6" i="462"/>
  <c r="R6" i="462" s="1"/>
  <c r="U6" i="462" s="1"/>
  <c r="Q5" i="462"/>
  <c r="Q146" i="462" l="1"/>
  <c r="W40" i="463"/>
  <c r="W61" i="463"/>
  <c r="W6" i="463"/>
  <c r="W77" i="463"/>
  <c r="W129" i="463"/>
  <c r="W113" i="463"/>
  <c r="W22" i="463"/>
  <c r="Q154" i="462"/>
  <c r="R5" i="462"/>
  <c r="U5" i="462" s="1"/>
  <c r="U146" i="462" s="1"/>
  <c r="U147" i="462" s="1"/>
  <c r="V6" i="462"/>
  <c r="V22" i="462"/>
  <c r="R154" i="462"/>
  <c r="U152" i="462"/>
  <c r="U154" i="462" s="1"/>
  <c r="V60" i="462"/>
  <c r="V76" i="462"/>
  <c r="V112" i="462"/>
  <c r="V40" i="462"/>
  <c r="V93" i="462"/>
  <c r="V128" i="462"/>
  <c r="O154" i="461"/>
  <c r="N154" i="461"/>
  <c r="M154" i="461"/>
  <c r="L154" i="461"/>
  <c r="K154" i="461"/>
  <c r="J154" i="461"/>
  <c r="I154" i="461"/>
  <c r="P153" i="461"/>
  <c r="Q153" i="461" s="1"/>
  <c r="T153" i="461" s="1"/>
  <c r="P152" i="461"/>
  <c r="Q148" i="461"/>
  <c r="Q147" i="461"/>
  <c r="O146" i="461"/>
  <c r="N146" i="461"/>
  <c r="M146" i="461"/>
  <c r="L146" i="461"/>
  <c r="K146" i="461"/>
  <c r="J146" i="461"/>
  <c r="I146" i="461"/>
  <c r="P145" i="461"/>
  <c r="Q145" i="461" s="1"/>
  <c r="T145" i="461" s="1"/>
  <c r="P144" i="461"/>
  <c r="Q144" i="461" s="1"/>
  <c r="T144" i="461" s="1"/>
  <c r="P143" i="461"/>
  <c r="Q143" i="461" s="1"/>
  <c r="T143" i="461" s="1"/>
  <c r="P142" i="461"/>
  <c r="Q142" i="461" s="1"/>
  <c r="T142" i="461" s="1"/>
  <c r="P141" i="461"/>
  <c r="Q141" i="461" s="1"/>
  <c r="T141" i="461" s="1"/>
  <c r="P140" i="461"/>
  <c r="Q140" i="461" s="1"/>
  <c r="T140" i="461" s="1"/>
  <c r="P139" i="461"/>
  <c r="Q139" i="461" s="1"/>
  <c r="T139" i="461" s="1"/>
  <c r="P138" i="461"/>
  <c r="Q138" i="461" s="1"/>
  <c r="T138" i="461" s="1"/>
  <c r="P137" i="461"/>
  <c r="Q137" i="461" s="1"/>
  <c r="T137" i="461" s="1"/>
  <c r="P136" i="461"/>
  <c r="Q136" i="461" s="1"/>
  <c r="T136" i="461" s="1"/>
  <c r="P135" i="461"/>
  <c r="Q135" i="461" s="1"/>
  <c r="T135" i="461" s="1"/>
  <c r="P134" i="461"/>
  <c r="Q134" i="461" s="1"/>
  <c r="T134" i="461" s="1"/>
  <c r="P133" i="461"/>
  <c r="Q133" i="461" s="1"/>
  <c r="T133" i="461" s="1"/>
  <c r="P132" i="461"/>
  <c r="Q132" i="461" s="1"/>
  <c r="T132" i="461" s="1"/>
  <c r="P131" i="461"/>
  <c r="Q131" i="461" s="1"/>
  <c r="T131" i="461" s="1"/>
  <c r="P130" i="461"/>
  <c r="Q130" i="461" s="1"/>
  <c r="T130" i="461" s="1"/>
  <c r="P129" i="461"/>
  <c r="Q129" i="461" s="1"/>
  <c r="T129" i="461" s="1"/>
  <c r="P128" i="461"/>
  <c r="Q128" i="461" s="1"/>
  <c r="T128" i="461" s="1"/>
  <c r="P127" i="461"/>
  <c r="Q127" i="461" s="1"/>
  <c r="T127" i="461" s="1"/>
  <c r="P126" i="461"/>
  <c r="Q126" i="461" s="1"/>
  <c r="T126" i="461" s="1"/>
  <c r="P125" i="461"/>
  <c r="Q125" i="461" s="1"/>
  <c r="T125" i="461" s="1"/>
  <c r="P124" i="461"/>
  <c r="Q124" i="461" s="1"/>
  <c r="T124" i="461" s="1"/>
  <c r="P123" i="461"/>
  <c r="Q123" i="461" s="1"/>
  <c r="T123" i="461" s="1"/>
  <c r="P122" i="461"/>
  <c r="Q122" i="461" s="1"/>
  <c r="T122" i="461" s="1"/>
  <c r="P121" i="461"/>
  <c r="Q121" i="461" s="1"/>
  <c r="T121" i="461" s="1"/>
  <c r="P120" i="461"/>
  <c r="Q120" i="461" s="1"/>
  <c r="T120" i="461" s="1"/>
  <c r="P119" i="461"/>
  <c r="Q119" i="461" s="1"/>
  <c r="T119" i="461" s="1"/>
  <c r="P118" i="461"/>
  <c r="Q118" i="461" s="1"/>
  <c r="T118" i="461" s="1"/>
  <c r="P117" i="461"/>
  <c r="Q117" i="461" s="1"/>
  <c r="T117" i="461" s="1"/>
  <c r="P116" i="461"/>
  <c r="Q116" i="461" s="1"/>
  <c r="T116" i="461" s="1"/>
  <c r="P115" i="461"/>
  <c r="Q115" i="461" s="1"/>
  <c r="T115" i="461" s="1"/>
  <c r="P114" i="461"/>
  <c r="Q114" i="461" s="1"/>
  <c r="T114" i="461" s="1"/>
  <c r="P113" i="461"/>
  <c r="Q113" i="461" s="1"/>
  <c r="T113" i="461" s="1"/>
  <c r="P112" i="461"/>
  <c r="Q112" i="461" s="1"/>
  <c r="T112" i="461" s="1"/>
  <c r="P110" i="461"/>
  <c r="Q110" i="461" s="1"/>
  <c r="T110" i="461" s="1"/>
  <c r="P109" i="461"/>
  <c r="Q109" i="461" s="1"/>
  <c r="T109" i="461" s="1"/>
  <c r="P108" i="461"/>
  <c r="Q108" i="461" s="1"/>
  <c r="T108" i="461" s="1"/>
  <c r="P107" i="461"/>
  <c r="Q107" i="461" s="1"/>
  <c r="T107" i="461" s="1"/>
  <c r="P106" i="461"/>
  <c r="Q106" i="461" s="1"/>
  <c r="T106" i="461" s="1"/>
  <c r="P105" i="461"/>
  <c r="Q105" i="461" s="1"/>
  <c r="T105" i="461" s="1"/>
  <c r="P104" i="461"/>
  <c r="Q104" i="461" s="1"/>
  <c r="T104" i="461" s="1"/>
  <c r="P103" i="461"/>
  <c r="Q103" i="461" s="1"/>
  <c r="T103" i="461" s="1"/>
  <c r="P102" i="461"/>
  <c r="Q102" i="461" s="1"/>
  <c r="T102" i="461" s="1"/>
  <c r="P101" i="461"/>
  <c r="Q101" i="461" s="1"/>
  <c r="T101" i="461" s="1"/>
  <c r="P100" i="461"/>
  <c r="Q100" i="461" s="1"/>
  <c r="T100" i="461" s="1"/>
  <c r="P99" i="461"/>
  <c r="Q99" i="461" s="1"/>
  <c r="T99" i="461" s="1"/>
  <c r="P98" i="461"/>
  <c r="Q98" i="461" s="1"/>
  <c r="T98" i="461" s="1"/>
  <c r="P97" i="461"/>
  <c r="Q97" i="461" s="1"/>
  <c r="T97" i="461" s="1"/>
  <c r="P96" i="461"/>
  <c r="Q96" i="461" s="1"/>
  <c r="T96" i="461" s="1"/>
  <c r="P95" i="461"/>
  <c r="Q95" i="461" s="1"/>
  <c r="T95" i="461" s="1"/>
  <c r="P94" i="461"/>
  <c r="Q94" i="461" s="1"/>
  <c r="T94" i="461" s="1"/>
  <c r="P93" i="461"/>
  <c r="Q93" i="461" s="1"/>
  <c r="T93" i="461" s="1"/>
  <c r="P91" i="461"/>
  <c r="Q91" i="461" s="1"/>
  <c r="T91" i="461" s="1"/>
  <c r="P90" i="461"/>
  <c r="Q90" i="461" s="1"/>
  <c r="T90" i="461" s="1"/>
  <c r="P89" i="461"/>
  <c r="Q89" i="461" s="1"/>
  <c r="T89" i="461" s="1"/>
  <c r="P88" i="461"/>
  <c r="Q88" i="461" s="1"/>
  <c r="T88" i="461" s="1"/>
  <c r="P87" i="461"/>
  <c r="Q87" i="461" s="1"/>
  <c r="T87" i="461" s="1"/>
  <c r="P86" i="461"/>
  <c r="Q86" i="461" s="1"/>
  <c r="T86" i="461" s="1"/>
  <c r="P85" i="461"/>
  <c r="Q85" i="461" s="1"/>
  <c r="T85" i="461" s="1"/>
  <c r="P84" i="461"/>
  <c r="Q84" i="461" s="1"/>
  <c r="T84" i="461" s="1"/>
  <c r="P83" i="461"/>
  <c r="Q83" i="461" s="1"/>
  <c r="T83" i="461" s="1"/>
  <c r="P82" i="461"/>
  <c r="Q82" i="461" s="1"/>
  <c r="T82" i="461" s="1"/>
  <c r="P81" i="461"/>
  <c r="Q81" i="461" s="1"/>
  <c r="T81" i="461" s="1"/>
  <c r="P80" i="461"/>
  <c r="Q80" i="461" s="1"/>
  <c r="T80" i="461" s="1"/>
  <c r="P79" i="461"/>
  <c r="Q79" i="461" s="1"/>
  <c r="T79" i="461" s="1"/>
  <c r="P78" i="461"/>
  <c r="Q78" i="461" s="1"/>
  <c r="T78" i="461" s="1"/>
  <c r="P77" i="461"/>
  <c r="Q77" i="461" s="1"/>
  <c r="T77" i="461" s="1"/>
  <c r="P76" i="461"/>
  <c r="Q76" i="461" s="1"/>
  <c r="T76" i="461" s="1"/>
  <c r="P74" i="461"/>
  <c r="Q74" i="461" s="1"/>
  <c r="T74" i="461" s="1"/>
  <c r="P73" i="461"/>
  <c r="Q73" i="461" s="1"/>
  <c r="T73" i="461" s="1"/>
  <c r="P72" i="461"/>
  <c r="Q72" i="461" s="1"/>
  <c r="T72" i="461" s="1"/>
  <c r="P71" i="461"/>
  <c r="Q71" i="461" s="1"/>
  <c r="T71" i="461" s="1"/>
  <c r="P70" i="461"/>
  <c r="Q70" i="461" s="1"/>
  <c r="T70" i="461" s="1"/>
  <c r="P69" i="461"/>
  <c r="Q69" i="461" s="1"/>
  <c r="T69" i="461" s="1"/>
  <c r="P68" i="461"/>
  <c r="Q68" i="461" s="1"/>
  <c r="T68" i="461" s="1"/>
  <c r="P67" i="461"/>
  <c r="Q67" i="461" s="1"/>
  <c r="T67" i="461" s="1"/>
  <c r="P66" i="461"/>
  <c r="Q66" i="461" s="1"/>
  <c r="T66" i="461" s="1"/>
  <c r="P65" i="461"/>
  <c r="Q65" i="461" s="1"/>
  <c r="T65" i="461" s="1"/>
  <c r="P64" i="461"/>
  <c r="Q64" i="461" s="1"/>
  <c r="T64" i="461" s="1"/>
  <c r="P63" i="461"/>
  <c r="Q63" i="461" s="1"/>
  <c r="T63" i="461" s="1"/>
  <c r="P62" i="461"/>
  <c r="Q62" i="461" s="1"/>
  <c r="T62" i="461" s="1"/>
  <c r="P61" i="461"/>
  <c r="Q61" i="461" s="1"/>
  <c r="T61" i="461" s="1"/>
  <c r="P60" i="461"/>
  <c r="Q60" i="461" s="1"/>
  <c r="T60" i="461" s="1"/>
  <c r="P58" i="461"/>
  <c r="Q58" i="461" s="1"/>
  <c r="T58" i="461" s="1"/>
  <c r="P57" i="461"/>
  <c r="Q57" i="461" s="1"/>
  <c r="T57" i="461" s="1"/>
  <c r="P56" i="461"/>
  <c r="Q56" i="461" s="1"/>
  <c r="T56" i="461" s="1"/>
  <c r="P55" i="461"/>
  <c r="Q55" i="461" s="1"/>
  <c r="T55" i="461" s="1"/>
  <c r="P54" i="461"/>
  <c r="Q54" i="461" s="1"/>
  <c r="T54" i="461" s="1"/>
  <c r="P53" i="461"/>
  <c r="Q53" i="461" s="1"/>
  <c r="T53" i="461" s="1"/>
  <c r="P52" i="461"/>
  <c r="Q52" i="461" s="1"/>
  <c r="T52" i="461" s="1"/>
  <c r="P51" i="461"/>
  <c r="Q51" i="461" s="1"/>
  <c r="T51" i="461" s="1"/>
  <c r="P50" i="461"/>
  <c r="Q50" i="461" s="1"/>
  <c r="T50" i="461" s="1"/>
  <c r="P49" i="461"/>
  <c r="Q49" i="461" s="1"/>
  <c r="T49" i="461" s="1"/>
  <c r="P48" i="461"/>
  <c r="Q48" i="461" s="1"/>
  <c r="T48" i="461" s="1"/>
  <c r="P47" i="461"/>
  <c r="Q47" i="461" s="1"/>
  <c r="T47" i="461" s="1"/>
  <c r="P46" i="461"/>
  <c r="Q46" i="461" s="1"/>
  <c r="T46" i="461" s="1"/>
  <c r="P45" i="461"/>
  <c r="Q45" i="461" s="1"/>
  <c r="T45" i="461" s="1"/>
  <c r="P44" i="461"/>
  <c r="Q44" i="461" s="1"/>
  <c r="T44" i="461" s="1"/>
  <c r="P43" i="461"/>
  <c r="Q43" i="461" s="1"/>
  <c r="T43" i="461" s="1"/>
  <c r="P42" i="461"/>
  <c r="Q42" i="461" s="1"/>
  <c r="T42" i="461" s="1"/>
  <c r="P41" i="461"/>
  <c r="Q41" i="461" s="1"/>
  <c r="T41" i="461" s="1"/>
  <c r="P40" i="461"/>
  <c r="Q40" i="461" s="1"/>
  <c r="T40" i="461" s="1"/>
  <c r="P38" i="461"/>
  <c r="Q38" i="461" s="1"/>
  <c r="T38" i="461" s="1"/>
  <c r="P37" i="461"/>
  <c r="Q37" i="461" s="1"/>
  <c r="T37" i="461" s="1"/>
  <c r="P36" i="461"/>
  <c r="Q36" i="461" s="1"/>
  <c r="T36" i="461" s="1"/>
  <c r="P35" i="461"/>
  <c r="Q35" i="461" s="1"/>
  <c r="T35" i="461" s="1"/>
  <c r="P34" i="461"/>
  <c r="Q34" i="461" s="1"/>
  <c r="T34" i="461" s="1"/>
  <c r="P33" i="461"/>
  <c r="Q33" i="461" s="1"/>
  <c r="T33" i="461" s="1"/>
  <c r="P32" i="461"/>
  <c r="Q32" i="461" s="1"/>
  <c r="T32" i="461" s="1"/>
  <c r="P31" i="461"/>
  <c r="Q31" i="461" s="1"/>
  <c r="T31" i="461" s="1"/>
  <c r="P30" i="461"/>
  <c r="Q30" i="461" s="1"/>
  <c r="T30" i="461" s="1"/>
  <c r="P29" i="461"/>
  <c r="Q29" i="461" s="1"/>
  <c r="T29" i="461" s="1"/>
  <c r="P28" i="461"/>
  <c r="Q28" i="461" s="1"/>
  <c r="T28" i="461" s="1"/>
  <c r="P27" i="461"/>
  <c r="Q27" i="461" s="1"/>
  <c r="T27" i="461" s="1"/>
  <c r="P26" i="461"/>
  <c r="Q26" i="461" s="1"/>
  <c r="T26" i="461" s="1"/>
  <c r="P25" i="461"/>
  <c r="Q25" i="461" s="1"/>
  <c r="T25" i="461" s="1"/>
  <c r="P24" i="461"/>
  <c r="Q24" i="461" s="1"/>
  <c r="T24" i="461" s="1"/>
  <c r="P23" i="461"/>
  <c r="Q23" i="461" s="1"/>
  <c r="T23" i="461" s="1"/>
  <c r="P22" i="461"/>
  <c r="Q22" i="461" s="1"/>
  <c r="T22" i="461" s="1"/>
  <c r="P20" i="461"/>
  <c r="Q20" i="461" s="1"/>
  <c r="T20" i="461" s="1"/>
  <c r="P19" i="461"/>
  <c r="Q19" i="461" s="1"/>
  <c r="T19" i="461" s="1"/>
  <c r="P18" i="461"/>
  <c r="Q18" i="461" s="1"/>
  <c r="T18" i="461" s="1"/>
  <c r="P17" i="461"/>
  <c r="Q17" i="461" s="1"/>
  <c r="T17" i="461" s="1"/>
  <c r="P16" i="461"/>
  <c r="Q16" i="461" s="1"/>
  <c r="T16" i="461" s="1"/>
  <c r="P15" i="461"/>
  <c r="Q15" i="461" s="1"/>
  <c r="T15" i="461" s="1"/>
  <c r="P14" i="461"/>
  <c r="Q14" i="461" s="1"/>
  <c r="T14" i="461" s="1"/>
  <c r="P13" i="461"/>
  <c r="Q13" i="461" s="1"/>
  <c r="T13" i="461" s="1"/>
  <c r="P12" i="461"/>
  <c r="Q12" i="461" s="1"/>
  <c r="T12" i="461" s="1"/>
  <c r="P11" i="461"/>
  <c r="Q11" i="461" s="1"/>
  <c r="T11" i="461" s="1"/>
  <c r="P10" i="461"/>
  <c r="Q10" i="461" s="1"/>
  <c r="T10" i="461" s="1"/>
  <c r="P9" i="461"/>
  <c r="Q9" i="461" s="1"/>
  <c r="T9" i="461" s="1"/>
  <c r="P8" i="461"/>
  <c r="Q8" i="461" s="1"/>
  <c r="T8" i="461" s="1"/>
  <c r="P7" i="461"/>
  <c r="Q7" i="461" s="1"/>
  <c r="T7" i="461" s="1"/>
  <c r="P6" i="461"/>
  <c r="Q6" i="461" s="1"/>
  <c r="T6" i="461" s="1"/>
  <c r="P5" i="461"/>
  <c r="R146" i="462" l="1"/>
  <c r="W147" i="463"/>
  <c r="V146" i="462"/>
  <c r="W76" i="462" s="1"/>
  <c r="P154" i="461"/>
  <c r="Q152" i="461"/>
  <c r="Q154" i="461" s="1"/>
  <c r="P146" i="461"/>
  <c r="U22" i="461"/>
  <c r="U112" i="461"/>
  <c r="U6" i="461"/>
  <c r="U93" i="461"/>
  <c r="U60" i="461"/>
  <c r="U40" i="461"/>
  <c r="U76" i="461"/>
  <c r="U128" i="461"/>
  <c r="Q5" i="461"/>
  <c r="P154" i="459"/>
  <c r="O154" i="459"/>
  <c r="T152" i="461" l="1"/>
  <c r="T154" i="461" s="1"/>
  <c r="W6" i="462"/>
  <c r="W93" i="462"/>
  <c r="W22" i="462"/>
  <c r="W128" i="462"/>
  <c r="W40" i="462"/>
  <c r="W60" i="462"/>
  <c r="W112" i="462"/>
  <c r="U146" i="461"/>
  <c r="V22" i="461" s="1"/>
  <c r="Q146" i="461"/>
  <c r="T5" i="461"/>
  <c r="T146" i="461" s="1"/>
  <c r="T147" i="461" s="1"/>
  <c r="P146" i="459"/>
  <c r="W146" i="462" l="1"/>
  <c r="V128" i="461"/>
  <c r="V93" i="461"/>
  <c r="V76" i="461"/>
  <c r="V112" i="461"/>
  <c r="V60" i="461"/>
  <c r="V6" i="461"/>
  <c r="V40" i="461"/>
  <c r="O146" i="459"/>
  <c r="V146" i="461" l="1"/>
  <c r="Q154" i="459"/>
  <c r="N154" i="459"/>
  <c r="M154" i="459"/>
  <c r="L154" i="459"/>
  <c r="K154" i="459"/>
  <c r="J154" i="459"/>
  <c r="I154" i="459"/>
  <c r="R153" i="459"/>
  <c r="S153" i="459" s="1"/>
  <c r="V153" i="459" s="1"/>
  <c r="R152" i="459"/>
  <c r="S152" i="459" s="1"/>
  <c r="S148" i="459"/>
  <c r="S147" i="459"/>
  <c r="Q146" i="459"/>
  <c r="N146" i="459"/>
  <c r="M146" i="459"/>
  <c r="L146" i="459"/>
  <c r="K146" i="459"/>
  <c r="J146" i="459"/>
  <c r="I146" i="459"/>
  <c r="R145" i="459"/>
  <c r="S145" i="459" s="1"/>
  <c r="V145" i="459" s="1"/>
  <c r="R144" i="459"/>
  <c r="S144" i="459" s="1"/>
  <c r="V144" i="459" s="1"/>
  <c r="R143" i="459"/>
  <c r="S143" i="459" s="1"/>
  <c r="V143" i="459" s="1"/>
  <c r="R142" i="459"/>
  <c r="S142" i="459" s="1"/>
  <c r="V142" i="459" s="1"/>
  <c r="R141" i="459"/>
  <c r="S141" i="459" s="1"/>
  <c r="V141" i="459" s="1"/>
  <c r="R140" i="459"/>
  <c r="S140" i="459" s="1"/>
  <c r="V140" i="459" s="1"/>
  <c r="R139" i="459"/>
  <c r="S139" i="459" s="1"/>
  <c r="V139" i="459" s="1"/>
  <c r="R138" i="459"/>
  <c r="S138" i="459" s="1"/>
  <c r="V138" i="459" s="1"/>
  <c r="R137" i="459"/>
  <c r="S137" i="459" s="1"/>
  <c r="V137" i="459" s="1"/>
  <c r="R136" i="459"/>
  <c r="S136" i="459" s="1"/>
  <c r="V136" i="459" s="1"/>
  <c r="R135" i="459"/>
  <c r="S135" i="459" s="1"/>
  <c r="V135" i="459" s="1"/>
  <c r="R134" i="459"/>
  <c r="S134" i="459" s="1"/>
  <c r="V134" i="459" s="1"/>
  <c r="R133" i="459"/>
  <c r="S133" i="459" s="1"/>
  <c r="V133" i="459" s="1"/>
  <c r="R132" i="459"/>
  <c r="S132" i="459" s="1"/>
  <c r="V132" i="459" s="1"/>
  <c r="R131" i="459"/>
  <c r="S131" i="459" s="1"/>
  <c r="V131" i="459" s="1"/>
  <c r="R130" i="459"/>
  <c r="S130" i="459" s="1"/>
  <c r="V130" i="459" s="1"/>
  <c r="R129" i="459"/>
  <c r="S129" i="459" s="1"/>
  <c r="V129" i="459" s="1"/>
  <c r="R128" i="459"/>
  <c r="S128" i="459" s="1"/>
  <c r="V128" i="459" s="1"/>
  <c r="R127" i="459"/>
  <c r="S127" i="459" s="1"/>
  <c r="V127" i="459" s="1"/>
  <c r="R126" i="459"/>
  <c r="S126" i="459" s="1"/>
  <c r="V126" i="459" s="1"/>
  <c r="R125" i="459"/>
  <c r="S125" i="459" s="1"/>
  <c r="V125" i="459" s="1"/>
  <c r="R124" i="459"/>
  <c r="S124" i="459" s="1"/>
  <c r="V124" i="459" s="1"/>
  <c r="R123" i="459"/>
  <c r="S123" i="459" s="1"/>
  <c r="V123" i="459" s="1"/>
  <c r="R122" i="459"/>
  <c r="S122" i="459" s="1"/>
  <c r="V122" i="459" s="1"/>
  <c r="R121" i="459"/>
  <c r="S121" i="459" s="1"/>
  <c r="V121" i="459" s="1"/>
  <c r="R120" i="459"/>
  <c r="S120" i="459" s="1"/>
  <c r="V120" i="459" s="1"/>
  <c r="R119" i="459"/>
  <c r="S119" i="459" s="1"/>
  <c r="V119" i="459" s="1"/>
  <c r="R118" i="459"/>
  <c r="S118" i="459" s="1"/>
  <c r="V118" i="459" s="1"/>
  <c r="R117" i="459"/>
  <c r="S117" i="459" s="1"/>
  <c r="V117" i="459" s="1"/>
  <c r="R116" i="459"/>
  <c r="S116" i="459" s="1"/>
  <c r="V116" i="459" s="1"/>
  <c r="R115" i="459"/>
  <c r="S115" i="459" s="1"/>
  <c r="V115" i="459" s="1"/>
  <c r="R114" i="459"/>
  <c r="S114" i="459" s="1"/>
  <c r="V114" i="459" s="1"/>
  <c r="R113" i="459"/>
  <c r="S113" i="459" s="1"/>
  <c r="V113" i="459" s="1"/>
  <c r="R112" i="459"/>
  <c r="S112" i="459" s="1"/>
  <c r="V112" i="459" s="1"/>
  <c r="R110" i="459"/>
  <c r="S110" i="459" s="1"/>
  <c r="V110" i="459" s="1"/>
  <c r="R109" i="459"/>
  <c r="S109" i="459" s="1"/>
  <c r="V109" i="459" s="1"/>
  <c r="R108" i="459"/>
  <c r="S108" i="459" s="1"/>
  <c r="V108" i="459" s="1"/>
  <c r="R107" i="459"/>
  <c r="S107" i="459" s="1"/>
  <c r="V107" i="459" s="1"/>
  <c r="R106" i="459"/>
  <c r="S106" i="459" s="1"/>
  <c r="V106" i="459" s="1"/>
  <c r="R105" i="459"/>
  <c r="S105" i="459" s="1"/>
  <c r="V105" i="459" s="1"/>
  <c r="R104" i="459"/>
  <c r="S104" i="459" s="1"/>
  <c r="V104" i="459" s="1"/>
  <c r="R103" i="459"/>
  <c r="S103" i="459" s="1"/>
  <c r="V103" i="459" s="1"/>
  <c r="R102" i="459"/>
  <c r="S102" i="459" s="1"/>
  <c r="V102" i="459" s="1"/>
  <c r="R101" i="459"/>
  <c r="S101" i="459" s="1"/>
  <c r="V101" i="459" s="1"/>
  <c r="R100" i="459"/>
  <c r="S100" i="459" s="1"/>
  <c r="V100" i="459" s="1"/>
  <c r="R99" i="459"/>
  <c r="S99" i="459" s="1"/>
  <c r="V99" i="459" s="1"/>
  <c r="R98" i="459"/>
  <c r="S98" i="459" s="1"/>
  <c r="V98" i="459" s="1"/>
  <c r="R97" i="459"/>
  <c r="S97" i="459" s="1"/>
  <c r="V97" i="459" s="1"/>
  <c r="R96" i="459"/>
  <c r="S96" i="459" s="1"/>
  <c r="V96" i="459" s="1"/>
  <c r="R95" i="459"/>
  <c r="S95" i="459" s="1"/>
  <c r="V95" i="459" s="1"/>
  <c r="R94" i="459"/>
  <c r="S94" i="459" s="1"/>
  <c r="V94" i="459" s="1"/>
  <c r="R93" i="459"/>
  <c r="S93" i="459" s="1"/>
  <c r="V93" i="459" s="1"/>
  <c r="R91" i="459"/>
  <c r="S91" i="459" s="1"/>
  <c r="V91" i="459" s="1"/>
  <c r="R90" i="459"/>
  <c r="S90" i="459" s="1"/>
  <c r="V90" i="459" s="1"/>
  <c r="R89" i="459"/>
  <c r="S89" i="459" s="1"/>
  <c r="V89" i="459" s="1"/>
  <c r="R88" i="459"/>
  <c r="S88" i="459" s="1"/>
  <c r="V88" i="459" s="1"/>
  <c r="R87" i="459"/>
  <c r="S87" i="459" s="1"/>
  <c r="V87" i="459" s="1"/>
  <c r="R86" i="459"/>
  <c r="S86" i="459" s="1"/>
  <c r="V86" i="459" s="1"/>
  <c r="R85" i="459"/>
  <c r="S85" i="459" s="1"/>
  <c r="V85" i="459" s="1"/>
  <c r="R84" i="459"/>
  <c r="S84" i="459" s="1"/>
  <c r="V84" i="459" s="1"/>
  <c r="R83" i="459"/>
  <c r="S83" i="459" s="1"/>
  <c r="V83" i="459" s="1"/>
  <c r="R82" i="459"/>
  <c r="S82" i="459" s="1"/>
  <c r="V82" i="459" s="1"/>
  <c r="R81" i="459"/>
  <c r="S81" i="459" s="1"/>
  <c r="V81" i="459" s="1"/>
  <c r="R80" i="459"/>
  <c r="S80" i="459" s="1"/>
  <c r="V80" i="459" s="1"/>
  <c r="R79" i="459"/>
  <c r="S79" i="459" s="1"/>
  <c r="V79" i="459" s="1"/>
  <c r="R78" i="459"/>
  <c r="S78" i="459" s="1"/>
  <c r="V78" i="459" s="1"/>
  <c r="R77" i="459"/>
  <c r="S77" i="459" s="1"/>
  <c r="V77" i="459" s="1"/>
  <c r="R76" i="459"/>
  <c r="S76" i="459" s="1"/>
  <c r="V76" i="459" s="1"/>
  <c r="R74" i="459"/>
  <c r="S74" i="459" s="1"/>
  <c r="V74" i="459" s="1"/>
  <c r="R73" i="459"/>
  <c r="S73" i="459" s="1"/>
  <c r="V73" i="459" s="1"/>
  <c r="R72" i="459"/>
  <c r="S72" i="459" s="1"/>
  <c r="V72" i="459" s="1"/>
  <c r="R71" i="459"/>
  <c r="S71" i="459" s="1"/>
  <c r="V71" i="459" s="1"/>
  <c r="R70" i="459"/>
  <c r="S70" i="459" s="1"/>
  <c r="V70" i="459" s="1"/>
  <c r="R69" i="459"/>
  <c r="S69" i="459" s="1"/>
  <c r="V69" i="459" s="1"/>
  <c r="R68" i="459"/>
  <c r="S68" i="459" s="1"/>
  <c r="V68" i="459" s="1"/>
  <c r="R67" i="459"/>
  <c r="S67" i="459" s="1"/>
  <c r="V67" i="459" s="1"/>
  <c r="R66" i="459"/>
  <c r="S66" i="459" s="1"/>
  <c r="V66" i="459" s="1"/>
  <c r="R65" i="459"/>
  <c r="S65" i="459" s="1"/>
  <c r="V65" i="459" s="1"/>
  <c r="R64" i="459"/>
  <c r="S64" i="459" s="1"/>
  <c r="V64" i="459" s="1"/>
  <c r="R63" i="459"/>
  <c r="S63" i="459" s="1"/>
  <c r="V63" i="459" s="1"/>
  <c r="R62" i="459"/>
  <c r="S62" i="459" s="1"/>
  <c r="V62" i="459" s="1"/>
  <c r="R61" i="459"/>
  <c r="S61" i="459" s="1"/>
  <c r="V61" i="459" s="1"/>
  <c r="R60" i="459"/>
  <c r="S60" i="459" s="1"/>
  <c r="V60" i="459" s="1"/>
  <c r="R58" i="459"/>
  <c r="S58" i="459" s="1"/>
  <c r="V58" i="459" s="1"/>
  <c r="R57" i="459"/>
  <c r="S57" i="459" s="1"/>
  <c r="V57" i="459" s="1"/>
  <c r="R56" i="459"/>
  <c r="S56" i="459" s="1"/>
  <c r="V56" i="459" s="1"/>
  <c r="R55" i="459"/>
  <c r="S55" i="459" s="1"/>
  <c r="V55" i="459" s="1"/>
  <c r="R54" i="459"/>
  <c r="S54" i="459" s="1"/>
  <c r="V54" i="459" s="1"/>
  <c r="R53" i="459"/>
  <c r="S53" i="459" s="1"/>
  <c r="V53" i="459" s="1"/>
  <c r="R52" i="459"/>
  <c r="S52" i="459" s="1"/>
  <c r="V52" i="459" s="1"/>
  <c r="R51" i="459"/>
  <c r="S51" i="459" s="1"/>
  <c r="V51" i="459" s="1"/>
  <c r="R50" i="459"/>
  <c r="S50" i="459" s="1"/>
  <c r="V50" i="459" s="1"/>
  <c r="R49" i="459"/>
  <c r="S49" i="459" s="1"/>
  <c r="V49" i="459" s="1"/>
  <c r="R48" i="459"/>
  <c r="S48" i="459" s="1"/>
  <c r="V48" i="459" s="1"/>
  <c r="R47" i="459"/>
  <c r="S47" i="459" s="1"/>
  <c r="V47" i="459" s="1"/>
  <c r="R46" i="459"/>
  <c r="S46" i="459" s="1"/>
  <c r="V46" i="459" s="1"/>
  <c r="R45" i="459"/>
  <c r="S45" i="459" s="1"/>
  <c r="V45" i="459" s="1"/>
  <c r="R44" i="459"/>
  <c r="S44" i="459" s="1"/>
  <c r="V44" i="459" s="1"/>
  <c r="R43" i="459"/>
  <c r="S43" i="459" s="1"/>
  <c r="V43" i="459" s="1"/>
  <c r="R42" i="459"/>
  <c r="S42" i="459" s="1"/>
  <c r="V42" i="459" s="1"/>
  <c r="R41" i="459"/>
  <c r="S41" i="459" s="1"/>
  <c r="V41" i="459" s="1"/>
  <c r="R40" i="459"/>
  <c r="S40" i="459" s="1"/>
  <c r="V40" i="459" s="1"/>
  <c r="R38" i="459"/>
  <c r="S38" i="459" s="1"/>
  <c r="V38" i="459" s="1"/>
  <c r="R37" i="459"/>
  <c r="S37" i="459" s="1"/>
  <c r="V37" i="459" s="1"/>
  <c r="R36" i="459"/>
  <c r="S36" i="459" s="1"/>
  <c r="V36" i="459" s="1"/>
  <c r="R35" i="459"/>
  <c r="S35" i="459" s="1"/>
  <c r="V35" i="459" s="1"/>
  <c r="R34" i="459"/>
  <c r="S34" i="459" s="1"/>
  <c r="V34" i="459" s="1"/>
  <c r="R33" i="459"/>
  <c r="S33" i="459" s="1"/>
  <c r="V33" i="459" s="1"/>
  <c r="R32" i="459"/>
  <c r="S32" i="459" s="1"/>
  <c r="V32" i="459" s="1"/>
  <c r="R31" i="459"/>
  <c r="S31" i="459" s="1"/>
  <c r="V31" i="459" s="1"/>
  <c r="R30" i="459"/>
  <c r="S30" i="459" s="1"/>
  <c r="V30" i="459" s="1"/>
  <c r="R29" i="459"/>
  <c r="S29" i="459" s="1"/>
  <c r="V29" i="459" s="1"/>
  <c r="R28" i="459"/>
  <c r="S28" i="459" s="1"/>
  <c r="V28" i="459" s="1"/>
  <c r="R27" i="459"/>
  <c r="S27" i="459" s="1"/>
  <c r="V27" i="459" s="1"/>
  <c r="R26" i="459"/>
  <c r="S26" i="459" s="1"/>
  <c r="V26" i="459" s="1"/>
  <c r="R25" i="459"/>
  <c r="S25" i="459" s="1"/>
  <c r="V25" i="459" s="1"/>
  <c r="R24" i="459"/>
  <c r="S24" i="459" s="1"/>
  <c r="V24" i="459" s="1"/>
  <c r="R23" i="459"/>
  <c r="S23" i="459" s="1"/>
  <c r="V23" i="459" s="1"/>
  <c r="R22" i="459"/>
  <c r="S22" i="459" s="1"/>
  <c r="V22" i="459" s="1"/>
  <c r="R20" i="459"/>
  <c r="S20" i="459" s="1"/>
  <c r="V20" i="459" s="1"/>
  <c r="R19" i="459"/>
  <c r="S19" i="459" s="1"/>
  <c r="V19" i="459" s="1"/>
  <c r="R18" i="459"/>
  <c r="S18" i="459" s="1"/>
  <c r="V18" i="459" s="1"/>
  <c r="R17" i="459"/>
  <c r="S17" i="459" s="1"/>
  <c r="V17" i="459" s="1"/>
  <c r="R16" i="459"/>
  <c r="S16" i="459" s="1"/>
  <c r="V16" i="459" s="1"/>
  <c r="R15" i="459"/>
  <c r="S15" i="459" s="1"/>
  <c r="V15" i="459" s="1"/>
  <c r="R14" i="459"/>
  <c r="S14" i="459" s="1"/>
  <c r="V14" i="459" s="1"/>
  <c r="R13" i="459"/>
  <c r="S13" i="459" s="1"/>
  <c r="V13" i="459" s="1"/>
  <c r="R12" i="459"/>
  <c r="S12" i="459" s="1"/>
  <c r="V12" i="459" s="1"/>
  <c r="R11" i="459"/>
  <c r="S11" i="459" s="1"/>
  <c r="V11" i="459" s="1"/>
  <c r="R10" i="459"/>
  <c r="S10" i="459" s="1"/>
  <c r="V10" i="459" s="1"/>
  <c r="R9" i="459"/>
  <c r="S9" i="459" s="1"/>
  <c r="V9" i="459" s="1"/>
  <c r="R8" i="459"/>
  <c r="S8" i="459" s="1"/>
  <c r="V8" i="459" s="1"/>
  <c r="R7" i="459"/>
  <c r="S7" i="459" s="1"/>
  <c r="V7" i="459" s="1"/>
  <c r="R6" i="459"/>
  <c r="S6" i="459" s="1"/>
  <c r="V6" i="459" s="1"/>
  <c r="R5" i="459"/>
  <c r="R154" i="459" l="1"/>
  <c r="R146" i="459"/>
  <c r="S5" i="459"/>
  <c r="V5" i="459" s="1"/>
  <c r="V146" i="459" s="1"/>
  <c r="V147" i="459" s="1"/>
  <c r="W112" i="459"/>
  <c r="W6" i="459"/>
  <c r="W60" i="459"/>
  <c r="W128" i="459"/>
  <c r="W93" i="459"/>
  <c r="W40" i="459"/>
  <c r="W22" i="459"/>
  <c r="S154" i="459"/>
  <c r="V152" i="459"/>
  <c r="V154" i="459" s="1"/>
  <c r="W76" i="459"/>
  <c r="N154" i="458"/>
  <c r="N146" i="458"/>
  <c r="P109" i="458"/>
  <c r="Q109" i="458" s="1"/>
  <c r="T109" i="458" s="1"/>
  <c r="S146" i="459" l="1"/>
  <c r="W146" i="459"/>
  <c r="X112" i="459" s="1"/>
  <c r="O154" i="458"/>
  <c r="M154" i="458"/>
  <c r="L154" i="458"/>
  <c r="K154" i="458"/>
  <c r="J154" i="458"/>
  <c r="I154" i="458"/>
  <c r="P153" i="458"/>
  <c r="Q153" i="458" s="1"/>
  <c r="P152" i="458"/>
  <c r="Q152" i="458" s="1"/>
  <c r="T152" i="458" s="1"/>
  <c r="Q148" i="458"/>
  <c r="Q147" i="458"/>
  <c r="O146" i="458"/>
  <c r="M146" i="458"/>
  <c r="L146" i="458"/>
  <c r="K146" i="458"/>
  <c r="J146" i="458"/>
  <c r="I146" i="458"/>
  <c r="P145" i="458"/>
  <c r="Q145" i="458" s="1"/>
  <c r="T145" i="458" s="1"/>
  <c r="P144" i="458"/>
  <c r="Q144" i="458" s="1"/>
  <c r="T144" i="458" s="1"/>
  <c r="P143" i="458"/>
  <c r="Q143" i="458" s="1"/>
  <c r="T143" i="458" s="1"/>
  <c r="P142" i="458"/>
  <c r="Q142" i="458" s="1"/>
  <c r="T142" i="458" s="1"/>
  <c r="P141" i="458"/>
  <c r="Q141" i="458" s="1"/>
  <c r="T141" i="458" s="1"/>
  <c r="P140" i="458"/>
  <c r="Q140" i="458" s="1"/>
  <c r="T140" i="458" s="1"/>
  <c r="P139" i="458"/>
  <c r="Q139" i="458" s="1"/>
  <c r="T139" i="458" s="1"/>
  <c r="P138" i="458"/>
  <c r="Q138" i="458" s="1"/>
  <c r="T138" i="458" s="1"/>
  <c r="P137" i="458"/>
  <c r="Q137" i="458" s="1"/>
  <c r="T137" i="458" s="1"/>
  <c r="P136" i="458"/>
  <c r="Q136" i="458" s="1"/>
  <c r="T136" i="458" s="1"/>
  <c r="P135" i="458"/>
  <c r="Q135" i="458" s="1"/>
  <c r="T135" i="458" s="1"/>
  <c r="P134" i="458"/>
  <c r="Q134" i="458" s="1"/>
  <c r="T134" i="458" s="1"/>
  <c r="P133" i="458"/>
  <c r="Q133" i="458" s="1"/>
  <c r="T133" i="458" s="1"/>
  <c r="P132" i="458"/>
  <c r="Q132" i="458" s="1"/>
  <c r="T132" i="458" s="1"/>
  <c r="P131" i="458"/>
  <c r="Q131" i="458" s="1"/>
  <c r="T131" i="458" s="1"/>
  <c r="P130" i="458"/>
  <c r="Q130" i="458" s="1"/>
  <c r="T130" i="458" s="1"/>
  <c r="P129" i="458"/>
  <c r="Q129" i="458" s="1"/>
  <c r="T129" i="458" s="1"/>
  <c r="P128" i="458"/>
  <c r="Q128" i="458" s="1"/>
  <c r="T128" i="458" s="1"/>
  <c r="P127" i="458"/>
  <c r="Q127" i="458" s="1"/>
  <c r="T127" i="458" s="1"/>
  <c r="P126" i="458"/>
  <c r="Q126" i="458" s="1"/>
  <c r="T126" i="458" s="1"/>
  <c r="P125" i="458"/>
  <c r="Q125" i="458" s="1"/>
  <c r="T125" i="458" s="1"/>
  <c r="P124" i="458"/>
  <c r="Q124" i="458" s="1"/>
  <c r="T124" i="458" s="1"/>
  <c r="P123" i="458"/>
  <c r="Q123" i="458" s="1"/>
  <c r="T123" i="458" s="1"/>
  <c r="P122" i="458"/>
  <c r="Q122" i="458" s="1"/>
  <c r="T122" i="458" s="1"/>
  <c r="P121" i="458"/>
  <c r="Q121" i="458" s="1"/>
  <c r="T121" i="458" s="1"/>
  <c r="P120" i="458"/>
  <c r="Q120" i="458" s="1"/>
  <c r="T120" i="458" s="1"/>
  <c r="P119" i="458"/>
  <c r="Q119" i="458" s="1"/>
  <c r="T119" i="458" s="1"/>
  <c r="P118" i="458"/>
  <c r="Q118" i="458" s="1"/>
  <c r="T118" i="458" s="1"/>
  <c r="P117" i="458"/>
  <c r="Q117" i="458" s="1"/>
  <c r="T117" i="458" s="1"/>
  <c r="P116" i="458"/>
  <c r="Q116" i="458" s="1"/>
  <c r="T116" i="458" s="1"/>
  <c r="P115" i="458"/>
  <c r="Q115" i="458" s="1"/>
  <c r="T115" i="458" s="1"/>
  <c r="P114" i="458"/>
  <c r="Q114" i="458" s="1"/>
  <c r="T114" i="458" s="1"/>
  <c r="P113" i="458"/>
  <c r="Q113" i="458" s="1"/>
  <c r="T113" i="458" s="1"/>
  <c r="P112" i="458"/>
  <c r="Q112" i="458" s="1"/>
  <c r="T112" i="458" s="1"/>
  <c r="P110" i="458"/>
  <c r="Q110" i="458" s="1"/>
  <c r="T110" i="458" s="1"/>
  <c r="P108" i="458"/>
  <c r="Q108" i="458" s="1"/>
  <c r="T108" i="458" s="1"/>
  <c r="P107" i="458"/>
  <c r="Q107" i="458" s="1"/>
  <c r="T107" i="458" s="1"/>
  <c r="P106" i="458"/>
  <c r="Q106" i="458" s="1"/>
  <c r="T106" i="458" s="1"/>
  <c r="P105" i="458"/>
  <c r="Q105" i="458" s="1"/>
  <c r="T105" i="458" s="1"/>
  <c r="P104" i="458"/>
  <c r="Q104" i="458" s="1"/>
  <c r="T104" i="458" s="1"/>
  <c r="P103" i="458"/>
  <c r="Q103" i="458" s="1"/>
  <c r="T103" i="458" s="1"/>
  <c r="P102" i="458"/>
  <c r="Q102" i="458" s="1"/>
  <c r="T102" i="458" s="1"/>
  <c r="P101" i="458"/>
  <c r="Q101" i="458" s="1"/>
  <c r="T101" i="458" s="1"/>
  <c r="P100" i="458"/>
  <c r="Q100" i="458" s="1"/>
  <c r="T100" i="458" s="1"/>
  <c r="P99" i="458"/>
  <c r="Q99" i="458" s="1"/>
  <c r="T99" i="458" s="1"/>
  <c r="P98" i="458"/>
  <c r="Q98" i="458" s="1"/>
  <c r="T98" i="458" s="1"/>
  <c r="P97" i="458"/>
  <c r="Q97" i="458" s="1"/>
  <c r="T97" i="458" s="1"/>
  <c r="P96" i="458"/>
  <c r="Q96" i="458" s="1"/>
  <c r="T96" i="458" s="1"/>
  <c r="P95" i="458"/>
  <c r="Q95" i="458" s="1"/>
  <c r="T95" i="458" s="1"/>
  <c r="P94" i="458"/>
  <c r="Q94" i="458" s="1"/>
  <c r="T94" i="458" s="1"/>
  <c r="P93" i="458"/>
  <c r="Q93" i="458" s="1"/>
  <c r="T93" i="458" s="1"/>
  <c r="P91" i="458"/>
  <c r="Q91" i="458" s="1"/>
  <c r="T91" i="458" s="1"/>
  <c r="P90" i="458"/>
  <c r="Q90" i="458" s="1"/>
  <c r="T90" i="458" s="1"/>
  <c r="P89" i="458"/>
  <c r="Q89" i="458" s="1"/>
  <c r="T89" i="458" s="1"/>
  <c r="P88" i="458"/>
  <c r="Q88" i="458" s="1"/>
  <c r="T88" i="458" s="1"/>
  <c r="P87" i="458"/>
  <c r="Q87" i="458" s="1"/>
  <c r="T87" i="458" s="1"/>
  <c r="P86" i="458"/>
  <c r="Q86" i="458" s="1"/>
  <c r="T86" i="458" s="1"/>
  <c r="P85" i="458"/>
  <c r="Q85" i="458" s="1"/>
  <c r="T85" i="458" s="1"/>
  <c r="P84" i="458"/>
  <c r="Q84" i="458" s="1"/>
  <c r="T84" i="458" s="1"/>
  <c r="P83" i="458"/>
  <c r="Q83" i="458" s="1"/>
  <c r="T83" i="458" s="1"/>
  <c r="P82" i="458"/>
  <c r="Q82" i="458" s="1"/>
  <c r="T82" i="458" s="1"/>
  <c r="P81" i="458"/>
  <c r="Q81" i="458" s="1"/>
  <c r="T81" i="458" s="1"/>
  <c r="P80" i="458"/>
  <c r="Q80" i="458" s="1"/>
  <c r="T80" i="458" s="1"/>
  <c r="P79" i="458"/>
  <c r="Q79" i="458" s="1"/>
  <c r="T79" i="458" s="1"/>
  <c r="P78" i="458"/>
  <c r="Q78" i="458" s="1"/>
  <c r="T78" i="458" s="1"/>
  <c r="P77" i="458"/>
  <c r="Q77" i="458" s="1"/>
  <c r="T77" i="458" s="1"/>
  <c r="P76" i="458"/>
  <c r="Q76" i="458" s="1"/>
  <c r="T76" i="458" s="1"/>
  <c r="P74" i="458"/>
  <c r="Q74" i="458" s="1"/>
  <c r="T74" i="458" s="1"/>
  <c r="P73" i="458"/>
  <c r="Q73" i="458" s="1"/>
  <c r="T73" i="458" s="1"/>
  <c r="P72" i="458"/>
  <c r="Q72" i="458" s="1"/>
  <c r="T72" i="458" s="1"/>
  <c r="P71" i="458"/>
  <c r="Q71" i="458" s="1"/>
  <c r="T71" i="458" s="1"/>
  <c r="P70" i="458"/>
  <c r="Q70" i="458" s="1"/>
  <c r="T70" i="458" s="1"/>
  <c r="P69" i="458"/>
  <c r="Q69" i="458" s="1"/>
  <c r="T69" i="458" s="1"/>
  <c r="P68" i="458"/>
  <c r="Q68" i="458" s="1"/>
  <c r="T68" i="458" s="1"/>
  <c r="P67" i="458"/>
  <c r="Q67" i="458" s="1"/>
  <c r="T67" i="458" s="1"/>
  <c r="P66" i="458"/>
  <c r="Q66" i="458" s="1"/>
  <c r="T66" i="458" s="1"/>
  <c r="P65" i="458"/>
  <c r="Q65" i="458" s="1"/>
  <c r="T65" i="458" s="1"/>
  <c r="P64" i="458"/>
  <c r="Q64" i="458" s="1"/>
  <c r="T64" i="458" s="1"/>
  <c r="P63" i="458"/>
  <c r="Q63" i="458" s="1"/>
  <c r="T63" i="458" s="1"/>
  <c r="P62" i="458"/>
  <c r="Q62" i="458" s="1"/>
  <c r="T62" i="458" s="1"/>
  <c r="P61" i="458"/>
  <c r="Q61" i="458" s="1"/>
  <c r="T61" i="458" s="1"/>
  <c r="P60" i="458"/>
  <c r="Q60" i="458" s="1"/>
  <c r="T60" i="458" s="1"/>
  <c r="P58" i="458"/>
  <c r="Q58" i="458" s="1"/>
  <c r="T58" i="458" s="1"/>
  <c r="P57" i="458"/>
  <c r="Q57" i="458" s="1"/>
  <c r="T57" i="458" s="1"/>
  <c r="P56" i="458"/>
  <c r="Q56" i="458" s="1"/>
  <c r="T56" i="458" s="1"/>
  <c r="P55" i="458"/>
  <c r="Q55" i="458" s="1"/>
  <c r="T55" i="458" s="1"/>
  <c r="P54" i="458"/>
  <c r="Q54" i="458" s="1"/>
  <c r="T54" i="458" s="1"/>
  <c r="P53" i="458"/>
  <c r="Q53" i="458" s="1"/>
  <c r="T53" i="458" s="1"/>
  <c r="P52" i="458"/>
  <c r="Q52" i="458" s="1"/>
  <c r="T52" i="458" s="1"/>
  <c r="P51" i="458"/>
  <c r="Q51" i="458" s="1"/>
  <c r="T51" i="458" s="1"/>
  <c r="P50" i="458"/>
  <c r="Q50" i="458" s="1"/>
  <c r="T50" i="458" s="1"/>
  <c r="P49" i="458"/>
  <c r="Q49" i="458" s="1"/>
  <c r="T49" i="458" s="1"/>
  <c r="P48" i="458"/>
  <c r="Q48" i="458" s="1"/>
  <c r="T48" i="458" s="1"/>
  <c r="P47" i="458"/>
  <c r="Q47" i="458" s="1"/>
  <c r="T47" i="458" s="1"/>
  <c r="P46" i="458"/>
  <c r="Q46" i="458" s="1"/>
  <c r="T46" i="458" s="1"/>
  <c r="P45" i="458"/>
  <c r="Q45" i="458" s="1"/>
  <c r="T45" i="458" s="1"/>
  <c r="P44" i="458"/>
  <c r="Q44" i="458" s="1"/>
  <c r="T44" i="458" s="1"/>
  <c r="P43" i="458"/>
  <c r="Q43" i="458" s="1"/>
  <c r="T43" i="458" s="1"/>
  <c r="P42" i="458"/>
  <c r="Q42" i="458" s="1"/>
  <c r="T42" i="458" s="1"/>
  <c r="P41" i="458"/>
  <c r="Q41" i="458" s="1"/>
  <c r="T41" i="458" s="1"/>
  <c r="P40" i="458"/>
  <c r="Q40" i="458" s="1"/>
  <c r="T40" i="458" s="1"/>
  <c r="P38" i="458"/>
  <c r="Q38" i="458" s="1"/>
  <c r="T38" i="458" s="1"/>
  <c r="P37" i="458"/>
  <c r="Q37" i="458" s="1"/>
  <c r="T37" i="458" s="1"/>
  <c r="P36" i="458"/>
  <c r="Q36" i="458" s="1"/>
  <c r="T36" i="458" s="1"/>
  <c r="P35" i="458"/>
  <c r="Q35" i="458" s="1"/>
  <c r="T35" i="458" s="1"/>
  <c r="P34" i="458"/>
  <c r="Q34" i="458" s="1"/>
  <c r="T34" i="458" s="1"/>
  <c r="P33" i="458"/>
  <c r="Q33" i="458" s="1"/>
  <c r="T33" i="458" s="1"/>
  <c r="P32" i="458"/>
  <c r="Q32" i="458" s="1"/>
  <c r="T32" i="458" s="1"/>
  <c r="P31" i="458"/>
  <c r="Q31" i="458" s="1"/>
  <c r="T31" i="458" s="1"/>
  <c r="P30" i="458"/>
  <c r="Q30" i="458" s="1"/>
  <c r="T30" i="458" s="1"/>
  <c r="P29" i="458"/>
  <c r="Q29" i="458" s="1"/>
  <c r="T29" i="458" s="1"/>
  <c r="P28" i="458"/>
  <c r="Q28" i="458" s="1"/>
  <c r="T28" i="458" s="1"/>
  <c r="P27" i="458"/>
  <c r="Q27" i="458" s="1"/>
  <c r="T27" i="458" s="1"/>
  <c r="P26" i="458"/>
  <c r="Q26" i="458" s="1"/>
  <c r="T26" i="458" s="1"/>
  <c r="P25" i="458"/>
  <c r="Q25" i="458" s="1"/>
  <c r="T25" i="458" s="1"/>
  <c r="P24" i="458"/>
  <c r="Q24" i="458" s="1"/>
  <c r="T24" i="458" s="1"/>
  <c r="P23" i="458"/>
  <c r="Q23" i="458" s="1"/>
  <c r="T23" i="458" s="1"/>
  <c r="P22" i="458"/>
  <c r="Q22" i="458" s="1"/>
  <c r="T22" i="458" s="1"/>
  <c r="P20" i="458"/>
  <c r="Q20" i="458" s="1"/>
  <c r="T20" i="458" s="1"/>
  <c r="P19" i="458"/>
  <c r="Q19" i="458" s="1"/>
  <c r="T19" i="458" s="1"/>
  <c r="P18" i="458"/>
  <c r="Q18" i="458" s="1"/>
  <c r="T18" i="458" s="1"/>
  <c r="P17" i="458"/>
  <c r="Q17" i="458" s="1"/>
  <c r="T17" i="458" s="1"/>
  <c r="P16" i="458"/>
  <c r="Q16" i="458" s="1"/>
  <c r="T16" i="458" s="1"/>
  <c r="P15" i="458"/>
  <c r="Q15" i="458" s="1"/>
  <c r="T15" i="458" s="1"/>
  <c r="P14" i="458"/>
  <c r="Q14" i="458" s="1"/>
  <c r="T14" i="458" s="1"/>
  <c r="P13" i="458"/>
  <c r="Q13" i="458" s="1"/>
  <c r="T13" i="458" s="1"/>
  <c r="P12" i="458"/>
  <c r="Q12" i="458" s="1"/>
  <c r="T12" i="458" s="1"/>
  <c r="P11" i="458"/>
  <c r="Q11" i="458" s="1"/>
  <c r="T11" i="458" s="1"/>
  <c r="P10" i="458"/>
  <c r="Q10" i="458" s="1"/>
  <c r="T10" i="458" s="1"/>
  <c r="P9" i="458"/>
  <c r="Q9" i="458" s="1"/>
  <c r="T9" i="458" s="1"/>
  <c r="P8" i="458"/>
  <c r="Q8" i="458" s="1"/>
  <c r="T8" i="458" s="1"/>
  <c r="P7" i="458"/>
  <c r="Q7" i="458" s="1"/>
  <c r="T7" i="458" s="1"/>
  <c r="P6" i="458"/>
  <c r="Q6" i="458" s="1"/>
  <c r="T6" i="458" s="1"/>
  <c r="P5" i="458"/>
  <c r="P154" i="458" l="1"/>
  <c r="X60" i="459"/>
  <c r="X76" i="459"/>
  <c r="X93" i="459"/>
  <c r="X40" i="459"/>
  <c r="X22" i="459"/>
  <c r="X6" i="459"/>
  <c r="X128" i="459"/>
  <c r="Q154" i="458"/>
  <c r="P146" i="458"/>
  <c r="U40" i="458"/>
  <c r="U60" i="458"/>
  <c r="U112" i="458"/>
  <c r="U93" i="458"/>
  <c r="U6" i="458"/>
  <c r="U22" i="458"/>
  <c r="U76" i="458"/>
  <c r="U128" i="458"/>
  <c r="Q5" i="458"/>
  <c r="T153" i="458"/>
  <c r="T154" i="458" s="1"/>
  <c r="N153" i="456"/>
  <c r="M153" i="456"/>
  <c r="L153" i="456"/>
  <c r="K153" i="456"/>
  <c r="J153" i="456"/>
  <c r="I153" i="456"/>
  <c r="O152" i="456"/>
  <c r="P152" i="456" s="1"/>
  <c r="S152" i="456" s="1"/>
  <c r="O151" i="456"/>
  <c r="P151" i="456" s="1"/>
  <c r="K147" i="456"/>
  <c r="P147" i="456" s="1"/>
  <c r="K146" i="456"/>
  <c r="P146" i="456" s="1"/>
  <c r="N145" i="456"/>
  <c r="M145" i="456"/>
  <c r="L145" i="456"/>
  <c r="K145" i="456"/>
  <c r="J145" i="456"/>
  <c r="I145" i="456"/>
  <c r="O144" i="456"/>
  <c r="P144" i="456" s="1"/>
  <c r="S144" i="456" s="1"/>
  <c r="O143" i="456"/>
  <c r="P143" i="456" s="1"/>
  <c r="S143" i="456" s="1"/>
  <c r="O142" i="456"/>
  <c r="P142" i="456" s="1"/>
  <c r="S142" i="456" s="1"/>
  <c r="O141" i="456"/>
  <c r="P141" i="456" s="1"/>
  <c r="S141" i="456" s="1"/>
  <c r="O140" i="456"/>
  <c r="P140" i="456" s="1"/>
  <c r="S140" i="456" s="1"/>
  <c r="O139" i="456"/>
  <c r="P139" i="456" s="1"/>
  <c r="S139" i="456" s="1"/>
  <c r="O138" i="456"/>
  <c r="P138" i="456" s="1"/>
  <c r="S138" i="456" s="1"/>
  <c r="O137" i="456"/>
  <c r="P137" i="456" s="1"/>
  <c r="S137" i="456" s="1"/>
  <c r="O136" i="456"/>
  <c r="P136" i="456" s="1"/>
  <c r="S136" i="456" s="1"/>
  <c r="O135" i="456"/>
  <c r="P135" i="456" s="1"/>
  <c r="S135" i="456" s="1"/>
  <c r="O134" i="456"/>
  <c r="P134" i="456" s="1"/>
  <c r="S134" i="456" s="1"/>
  <c r="O133" i="456"/>
  <c r="P133" i="456" s="1"/>
  <c r="S133" i="456" s="1"/>
  <c r="O132" i="456"/>
  <c r="P132" i="456" s="1"/>
  <c r="S132" i="456" s="1"/>
  <c r="O131" i="456"/>
  <c r="P131" i="456" s="1"/>
  <c r="S131" i="456" s="1"/>
  <c r="O130" i="456"/>
  <c r="P130" i="456" s="1"/>
  <c r="S130" i="456" s="1"/>
  <c r="O129" i="456"/>
  <c r="P129" i="456" s="1"/>
  <c r="S129" i="456" s="1"/>
  <c r="O128" i="456"/>
  <c r="P128" i="456" s="1"/>
  <c r="S128" i="456" s="1"/>
  <c r="O127" i="456"/>
  <c r="P127" i="456" s="1"/>
  <c r="S127" i="456" s="1"/>
  <c r="O126" i="456"/>
  <c r="P126" i="456" s="1"/>
  <c r="S126" i="456" s="1"/>
  <c r="O125" i="456"/>
  <c r="P125" i="456" s="1"/>
  <c r="S125" i="456" s="1"/>
  <c r="O124" i="456"/>
  <c r="P124" i="456" s="1"/>
  <c r="S124" i="456" s="1"/>
  <c r="O123" i="456"/>
  <c r="P123" i="456" s="1"/>
  <c r="S123" i="456" s="1"/>
  <c r="O122" i="456"/>
  <c r="P122" i="456" s="1"/>
  <c r="S122" i="456" s="1"/>
  <c r="O121" i="456"/>
  <c r="P121" i="456" s="1"/>
  <c r="S121" i="456" s="1"/>
  <c r="O120" i="456"/>
  <c r="P120" i="456" s="1"/>
  <c r="S120" i="456" s="1"/>
  <c r="O119" i="456"/>
  <c r="P119" i="456" s="1"/>
  <c r="S119" i="456" s="1"/>
  <c r="O118" i="456"/>
  <c r="P118" i="456" s="1"/>
  <c r="S118" i="456" s="1"/>
  <c r="O117" i="456"/>
  <c r="P117" i="456" s="1"/>
  <c r="S117" i="456" s="1"/>
  <c r="O116" i="456"/>
  <c r="P116" i="456" s="1"/>
  <c r="S116" i="456" s="1"/>
  <c r="O115" i="456"/>
  <c r="P115" i="456" s="1"/>
  <c r="S115" i="456" s="1"/>
  <c r="O114" i="456"/>
  <c r="P114" i="456" s="1"/>
  <c r="S114" i="456" s="1"/>
  <c r="O113" i="456"/>
  <c r="P113" i="456" s="1"/>
  <c r="S113" i="456" s="1"/>
  <c r="O112" i="456"/>
  <c r="P112" i="456" s="1"/>
  <c r="S112" i="456" s="1"/>
  <c r="O111" i="456"/>
  <c r="P111" i="456" s="1"/>
  <c r="S111" i="456" s="1"/>
  <c r="O109" i="456"/>
  <c r="P109" i="456" s="1"/>
  <c r="S109" i="456" s="1"/>
  <c r="O108" i="456"/>
  <c r="P108" i="456" s="1"/>
  <c r="S108" i="456" s="1"/>
  <c r="O107" i="456"/>
  <c r="P107" i="456" s="1"/>
  <c r="S107" i="456" s="1"/>
  <c r="O106" i="456"/>
  <c r="P106" i="456" s="1"/>
  <c r="S106" i="456" s="1"/>
  <c r="O105" i="456"/>
  <c r="P105" i="456" s="1"/>
  <c r="S105" i="456" s="1"/>
  <c r="O104" i="456"/>
  <c r="P104" i="456" s="1"/>
  <c r="S104" i="456" s="1"/>
  <c r="O103" i="456"/>
  <c r="P103" i="456" s="1"/>
  <c r="S103" i="456" s="1"/>
  <c r="O102" i="456"/>
  <c r="P102" i="456" s="1"/>
  <c r="S102" i="456" s="1"/>
  <c r="O101" i="456"/>
  <c r="P101" i="456" s="1"/>
  <c r="S101" i="456" s="1"/>
  <c r="O100" i="456"/>
  <c r="P100" i="456" s="1"/>
  <c r="S100" i="456" s="1"/>
  <c r="O99" i="456"/>
  <c r="P99" i="456" s="1"/>
  <c r="S99" i="456" s="1"/>
  <c r="O98" i="456"/>
  <c r="P98" i="456" s="1"/>
  <c r="S98" i="456" s="1"/>
  <c r="O97" i="456"/>
  <c r="P97" i="456" s="1"/>
  <c r="S97" i="456" s="1"/>
  <c r="O96" i="456"/>
  <c r="P96" i="456" s="1"/>
  <c r="S96" i="456" s="1"/>
  <c r="O95" i="456"/>
  <c r="P95" i="456" s="1"/>
  <c r="S95" i="456" s="1"/>
  <c r="O94" i="456"/>
  <c r="P94" i="456" s="1"/>
  <c r="S94" i="456" s="1"/>
  <c r="O93" i="456"/>
  <c r="P93" i="456" s="1"/>
  <c r="S93" i="456" s="1"/>
  <c r="O91" i="456"/>
  <c r="P91" i="456" s="1"/>
  <c r="S91" i="456" s="1"/>
  <c r="O90" i="456"/>
  <c r="P90" i="456" s="1"/>
  <c r="S90" i="456" s="1"/>
  <c r="O89" i="456"/>
  <c r="P89" i="456" s="1"/>
  <c r="S89" i="456" s="1"/>
  <c r="O88" i="456"/>
  <c r="P88" i="456" s="1"/>
  <c r="S88" i="456" s="1"/>
  <c r="O87" i="456"/>
  <c r="P87" i="456" s="1"/>
  <c r="S87" i="456" s="1"/>
  <c r="O86" i="456"/>
  <c r="P86" i="456" s="1"/>
  <c r="S86" i="456" s="1"/>
  <c r="O85" i="456"/>
  <c r="P85" i="456" s="1"/>
  <c r="S85" i="456" s="1"/>
  <c r="O84" i="456"/>
  <c r="P84" i="456" s="1"/>
  <c r="S84" i="456" s="1"/>
  <c r="O83" i="456"/>
  <c r="P83" i="456" s="1"/>
  <c r="S83" i="456" s="1"/>
  <c r="O82" i="456"/>
  <c r="P82" i="456" s="1"/>
  <c r="S82" i="456" s="1"/>
  <c r="O81" i="456"/>
  <c r="P81" i="456" s="1"/>
  <c r="S81" i="456" s="1"/>
  <c r="O80" i="456"/>
  <c r="P80" i="456" s="1"/>
  <c r="S80" i="456" s="1"/>
  <c r="O79" i="456"/>
  <c r="P79" i="456" s="1"/>
  <c r="S79" i="456" s="1"/>
  <c r="O78" i="456"/>
  <c r="P78" i="456" s="1"/>
  <c r="S78" i="456" s="1"/>
  <c r="O77" i="456"/>
  <c r="P77" i="456" s="1"/>
  <c r="S77" i="456" s="1"/>
  <c r="O76" i="456"/>
  <c r="P76" i="456" s="1"/>
  <c r="S76" i="456" s="1"/>
  <c r="O74" i="456"/>
  <c r="P74" i="456" s="1"/>
  <c r="S74" i="456" s="1"/>
  <c r="O73" i="456"/>
  <c r="P73" i="456" s="1"/>
  <c r="S73" i="456" s="1"/>
  <c r="O72" i="456"/>
  <c r="P72" i="456" s="1"/>
  <c r="S72" i="456" s="1"/>
  <c r="O71" i="456"/>
  <c r="P71" i="456" s="1"/>
  <c r="S71" i="456" s="1"/>
  <c r="O70" i="456"/>
  <c r="P70" i="456" s="1"/>
  <c r="S70" i="456" s="1"/>
  <c r="O69" i="456"/>
  <c r="P69" i="456" s="1"/>
  <c r="S69" i="456" s="1"/>
  <c r="O68" i="456"/>
  <c r="P68" i="456" s="1"/>
  <c r="S68" i="456" s="1"/>
  <c r="O67" i="456"/>
  <c r="P67" i="456" s="1"/>
  <c r="S67" i="456" s="1"/>
  <c r="O66" i="456"/>
  <c r="P66" i="456" s="1"/>
  <c r="S66" i="456" s="1"/>
  <c r="O65" i="456"/>
  <c r="P65" i="456" s="1"/>
  <c r="S65" i="456" s="1"/>
  <c r="O64" i="456"/>
  <c r="P64" i="456" s="1"/>
  <c r="S64" i="456" s="1"/>
  <c r="O63" i="456"/>
  <c r="P63" i="456" s="1"/>
  <c r="S63" i="456" s="1"/>
  <c r="O62" i="456"/>
  <c r="P62" i="456" s="1"/>
  <c r="S62" i="456" s="1"/>
  <c r="O61" i="456"/>
  <c r="P61" i="456" s="1"/>
  <c r="S61" i="456" s="1"/>
  <c r="O60" i="456"/>
  <c r="P60" i="456" s="1"/>
  <c r="S60" i="456" s="1"/>
  <c r="O58" i="456"/>
  <c r="P58" i="456" s="1"/>
  <c r="S58" i="456" s="1"/>
  <c r="O57" i="456"/>
  <c r="P57" i="456" s="1"/>
  <c r="S57" i="456" s="1"/>
  <c r="O56" i="456"/>
  <c r="P56" i="456" s="1"/>
  <c r="S56" i="456" s="1"/>
  <c r="O55" i="456"/>
  <c r="P55" i="456" s="1"/>
  <c r="S55" i="456" s="1"/>
  <c r="O54" i="456"/>
  <c r="P54" i="456" s="1"/>
  <c r="S54" i="456" s="1"/>
  <c r="O53" i="456"/>
  <c r="P53" i="456" s="1"/>
  <c r="S53" i="456" s="1"/>
  <c r="O52" i="456"/>
  <c r="P52" i="456" s="1"/>
  <c r="S52" i="456" s="1"/>
  <c r="O51" i="456"/>
  <c r="P51" i="456" s="1"/>
  <c r="S51" i="456" s="1"/>
  <c r="O50" i="456"/>
  <c r="P50" i="456" s="1"/>
  <c r="S50" i="456" s="1"/>
  <c r="O49" i="456"/>
  <c r="P49" i="456" s="1"/>
  <c r="S49" i="456" s="1"/>
  <c r="O48" i="456"/>
  <c r="P48" i="456" s="1"/>
  <c r="S48" i="456" s="1"/>
  <c r="O47" i="456"/>
  <c r="P47" i="456" s="1"/>
  <c r="S47" i="456" s="1"/>
  <c r="O46" i="456"/>
  <c r="P46" i="456" s="1"/>
  <c r="S46" i="456" s="1"/>
  <c r="O45" i="456"/>
  <c r="P45" i="456" s="1"/>
  <c r="S45" i="456" s="1"/>
  <c r="O44" i="456"/>
  <c r="P44" i="456" s="1"/>
  <c r="S44" i="456" s="1"/>
  <c r="O43" i="456"/>
  <c r="P43" i="456" s="1"/>
  <c r="S43" i="456" s="1"/>
  <c r="O42" i="456"/>
  <c r="P42" i="456" s="1"/>
  <c r="S42" i="456" s="1"/>
  <c r="O41" i="456"/>
  <c r="P41" i="456" s="1"/>
  <c r="S41" i="456" s="1"/>
  <c r="O40" i="456"/>
  <c r="P40" i="456" s="1"/>
  <c r="S40" i="456" s="1"/>
  <c r="O38" i="456"/>
  <c r="P38" i="456" s="1"/>
  <c r="S38" i="456" s="1"/>
  <c r="O37" i="456"/>
  <c r="P37" i="456" s="1"/>
  <c r="S37" i="456" s="1"/>
  <c r="O36" i="456"/>
  <c r="P36" i="456" s="1"/>
  <c r="S36" i="456" s="1"/>
  <c r="O35" i="456"/>
  <c r="P35" i="456" s="1"/>
  <c r="S35" i="456" s="1"/>
  <c r="O34" i="456"/>
  <c r="P34" i="456" s="1"/>
  <c r="S34" i="456" s="1"/>
  <c r="O33" i="456"/>
  <c r="P33" i="456" s="1"/>
  <c r="S33" i="456" s="1"/>
  <c r="O32" i="456"/>
  <c r="P32" i="456" s="1"/>
  <c r="S32" i="456" s="1"/>
  <c r="O31" i="456"/>
  <c r="P31" i="456" s="1"/>
  <c r="S31" i="456" s="1"/>
  <c r="O30" i="456"/>
  <c r="P30" i="456" s="1"/>
  <c r="S30" i="456" s="1"/>
  <c r="O29" i="456"/>
  <c r="P29" i="456" s="1"/>
  <c r="S29" i="456" s="1"/>
  <c r="O28" i="456"/>
  <c r="P28" i="456" s="1"/>
  <c r="S28" i="456" s="1"/>
  <c r="O27" i="456"/>
  <c r="P27" i="456" s="1"/>
  <c r="S27" i="456" s="1"/>
  <c r="O26" i="456"/>
  <c r="P26" i="456" s="1"/>
  <c r="S26" i="456" s="1"/>
  <c r="O25" i="456"/>
  <c r="P25" i="456" s="1"/>
  <c r="S25" i="456" s="1"/>
  <c r="O24" i="456"/>
  <c r="P24" i="456" s="1"/>
  <c r="S24" i="456" s="1"/>
  <c r="O23" i="456"/>
  <c r="P23" i="456" s="1"/>
  <c r="S23" i="456" s="1"/>
  <c r="O22" i="456"/>
  <c r="P22" i="456" s="1"/>
  <c r="S22" i="456" s="1"/>
  <c r="O20" i="456"/>
  <c r="P20" i="456" s="1"/>
  <c r="S20" i="456" s="1"/>
  <c r="O19" i="456"/>
  <c r="P19" i="456" s="1"/>
  <c r="S19" i="456" s="1"/>
  <c r="O18" i="456"/>
  <c r="P18" i="456" s="1"/>
  <c r="S18" i="456" s="1"/>
  <c r="O17" i="456"/>
  <c r="P17" i="456" s="1"/>
  <c r="S17" i="456" s="1"/>
  <c r="O16" i="456"/>
  <c r="P16" i="456" s="1"/>
  <c r="S16" i="456" s="1"/>
  <c r="O15" i="456"/>
  <c r="P15" i="456" s="1"/>
  <c r="S15" i="456" s="1"/>
  <c r="O14" i="456"/>
  <c r="P14" i="456" s="1"/>
  <c r="S14" i="456" s="1"/>
  <c r="O13" i="456"/>
  <c r="P13" i="456" s="1"/>
  <c r="S13" i="456" s="1"/>
  <c r="O12" i="456"/>
  <c r="P12" i="456" s="1"/>
  <c r="S12" i="456" s="1"/>
  <c r="O11" i="456"/>
  <c r="P11" i="456" s="1"/>
  <c r="S11" i="456" s="1"/>
  <c r="O10" i="456"/>
  <c r="P10" i="456" s="1"/>
  <c r="S10" i="456" s="1"/>
  <c r="O9" i="456"/>
  <c r="P9" i="456" s="1"/>
  <c r="S9" i="456" s="1"/>
  <c r="O8" i="456"/>
  <c r="P8" i="456" s="1"/>
  <c r="S8" i="456" s="1"/>
  <c r="O7" i="456"/>
  <c r="P7" i="456" s="1"/>
  <c r="S7" i="456" s="1"/>
  <c r="O6" i="456"/>
  <c r="P6" i="456" s="1"/>
  <c r="S6" i="456" s="1"/>
  <c r="O5" i="456"/>
  <c r="X146" i="459" l="1"/>
  <c r="T5" i="458"/>
  <c r="T146" i="458" s="1"/>
  <c r="T147" i="458" s="1"/>
  <c r="Q146" i="458"/>
  <c r="U146" i="458"/>
  <c r="V40" i="458" s="1"/>
  <c r="O153" i="456"/>
  <c r="O145" i="456"/>
  <c r="T76" i="456"/>
  <c r="T22" i="456"/>
  <c r="T60" i="456"/>
  <c r="T111" i="456"/>
  <c r="T6" i="456"/>
  <c r="T93" i="456"/>
  <c r="T40" i="456"/>
  <c r="T127" i="456"/>
  <c r="P153" i="456"/>
  <c r="S151" i="456"/>
  <c r="S153" i="456" s="1"/>
  <c r="P5" i="456"/>
  <c r="M153" i="454"/>
  <c r="V128" i="458" l="1"/>
  <c r="V22" i="458"/>
  <c r="V60" i="458"/>
  <c r="V93" i="458"/>
  <c r="V76" i="458"/>
  <c r="V6" i="458"/>
  <c r="V112" i="458"/>
  <c r="S5" i="456"/>
  <c r="S145" i="456" s="1"/>
  <c r="S146" i="456" s="1"/>
  <c r="P145" i="456"/>
  <c r="T145" i="456"/>
  <c r="U76" i="456" s="1"/>
  <c r="M145" i="454"/>
  <c r="N145" i="454"/>
  <c r="V146" i="458" l="1"/>
  <c r="U127" i="456"/>
  <c r="U6" i="456"/>
  <c r="U60" i="456"/>
  <c r="U22" i="456"/>
  <c r="U93" i="456"/>
  <c r="U40" i="456"/>
  <c r="U111" i="456"/>
  <c r="N153" i="454"/>
  <c r="L153" i="454"/>
  <c r="K153" i="454"/>
  <c r="J153" i="454"/>
  <c r="I153" i="454"/>
  <c r="O152" i="454"/>
  <c r="P152" i="454" s="1"/>
  <c r="O151" i="454"/>
  <c r="P151" i="454" s="1"/>
  <c r="S151" i="454" s="1"/>
  <c r="K147" i="454"/>
  <c r="P147" i="454" s="1"/>
  <c r="K146" i="454"/>
  <c r="P146" i="454" s="1"/>
  <c r="L145" i="454"/>
  <c r="K145" i="454"/>
  <c r="J145" i="454"/>
  <c r="I145" i="454"/>
  <c r="O144" i="454"/>
  <c r="P144" i="454" s="1"/>
  <c r="S144" i="454" s="1"/>
  <c r="O143" i="454"/>
  <c r="P143" i="454" s="1"/>
  <c r="S143" i="454" s="1"/>
  <c r="O142" i="454"/>
  <c r="P142" i="454" s="1"/>
  <c r="S142" i="454" s="1"/>
  <c r="O141" i="454"/>
  <c r="P141" i="454" s="1"/>
  <c r="S141" i="454" s="1"/>
  <c r="O140" i="454"/>
  <c r="P140" i="454" s="1"/>
  <c r="S140" i="454" s="1"/>
  <c r="O139" i="454"/>
  <c r="P139" i="454" s="1"/>
  <c r="S139" i="454" s="1"/>
  <c r="O138" i="454"/>
  <c r="P138" i="454" s="1"/>
  <c r="S138" i="454" s="1"/>
  <c r="O137" i="454"/>
  <c r="P137" i="454" s="1"/>
  <c r="S137" i="454" s="1"/>
  <c r="O136" i="454"/>
  <c r="P136" i="454" s="1"/>
  <c r="S136" i="454" s="1"/>
  <c r="O135" i="454"/>
  <c r="P135" i="454" s="1"/>
  <c r="S135" i="454" s="1"/>
  <c r="O134" i="454"/>
  <c r="P134" i="454" s="1"/>
  <c r="S134" i="454" s="1"/>
  <c r="O133" i="454"/>
  <c r="P133" i="454" s="1"/>
  <c r="S133" i="454" s="1"/>
  <c r="O132" i="454"/>
  <c r="P132" i="454" s="1"/>
  <c r="S132" i="454" s="1"/>
  <c r="O131" i="454"/>
  <c r="P131" i="454" s="1"/>
  <c r="S131" i="454" s="1"/>
  <c r="O130" i="454"/>
  <c r="P130" i="454" s="1"/>
  <c r="S130" i="454" s="1"/>
  <c r="O129" i="454"/>
  <c r="P129" i="454" s="1"/>
  <c r="S129" i="454" s="1"/>
  <c r="O128" i="454"/>
  <c r="P128" i="454" s="1"/>
  <c r="S128" i="454" s="1"/>
  <c r="O127" i="454"/>
  <c r="P127" i="454" s="1"/>
  <c r="S127" i="454" s="1"/>
  <c r="O126" i="454"/>
  <c r="P126" i="454" s="1"/>
  <c r="S126" i="454" s="1"/>
  <c r="O125" i="454"/>
  <c r="P125" i="454" s="1"/>
  <c r="S125" i="454" s="1"/>
  <c r="O124" i="454"/>
  <c r="P124" i="454" s="1"/>
  <c r="S124" i="454" s="1"/>
  <c r="O123" i="454"/>
  <c r="P123" i="454" s="1"/>
  <c r="S123" i="454" s="1"/>
  <c r="O122" i="454"/>
  <c r="P122" i="454" s="1"/>
  <c r="S122" i="454" s="1"/>
  <c r="O121" i="454"/>
  <c r="P121" i="454" s="1"/>
  <c r="S121" i="454" s="1"/>
  <c r="O120" i="454"/>
  <c r="P120" i="454" s="1"/>
  <c r="S120" i="454" s="1"/>
  <c r="O119" i="454"/>
  <c r="P119" i="454" s="1"/>
  <c r="S119" i="454" s="1"/>
  <c r="O118" i="454"/>
  <c r="P118" i="454" s="1"/>
  <c r="S118" i="454" s="1"/>
  <c r="O117" i="454"/>
  <c r="P117" i="454" s="1"/>
  <c r="S117" i="454" s="1"/>
  <c r="O116" i="454"/>
  <c r="P116" i="454" s="1"/>
  <c r="S116" i="454" s="1"/>
  <c r="O115" i="454"/>
  <c r="P115" i="454" s="1"/>
  <c r="S115" i="454" s="1"/>
  <c r="O114" i="454"/>
  <c r="P114" i="454" s="1"/>
  <c r="S114" i="454" s="1"/>
  <c r="O113" i="454"/>
  <c r="P113" i="454" s="1"/>
  <c r="S113" i="454" s="1"/>
  <c r="O112" i="454"/>
  <c r="P112" i="454" s="1"/>
  <c r="S112" i="454" s="1"/>
  <c r="O111" i="454"/>
  <c r="P111" i="454" s="1"/>
  <c r="S111" i="454" s="1"/>
  <c r="O109" i="454"/>
  <c r="P109" i="454" s="1"/>
  <c r="S109" i="454" s="1"/>
  <c r="O108" i="454"/>
  <c r="P108" i="454" s="1"/>
  <c r="S108" i="454" s="1"/>
  <c r="O107" i="454"/>
  <c r="P107" i="454" s="1"/>
  <c r="S107" i="454" s="1"/>
  <c r="O106" i="454"/>
  <c r="P106" i="454" s="1"/>
  <c r="S106" i="454" s="1"/>
  <c r="O105" i="454"/>
  <c r="P105" i="454" s="1"/>
  <c r="S105" i="454" s="1"/>
  <c r="O104" i="454"/>
  <c r="P104" i="454" s="1"/>
  <c r="S104" i="454" s="1"/>
  <c r="O103" i="454"/>
  <c r="P103" i="454" s="1"/>
  <c r="S103" i="454" s="1"/>
  <c r="O102" i="454"/>
  <c r="P102" i="454" s="1"/>
  <c r="S102" i="454" s="1"/>
  <c r="O101" i="454"/>
  <c r="P101" i="454" s="1"/>
  <c r="S101" i="454" s="1"/>
  <c r="O100" i="454"/>
  <c r="P100" i="454" s="1"/>
  <c r="S100" i="454" s="1"/>
  <c r="O99" i="454"/>
  <c r="P99" i="454" s="1"/>
  <c r="S99" i="454" s="1"/>
  <c r="O98" i="454"/>
  <c r="P98" i="454" s="1"/>
  <c r="S98" i="454" s="1"/>
  <c r="O97" i="454"/>
  <c r="P97" i="454" s="1"/>
  <c r="S97" i="454" s="1"/>
  <c r="O96" i="454"/>
  <c r="P96" i="454" s="1"/>
  <c r="S96" i="454" s="1"/>
  <c r="O95" i="454"/>
  <c r="P95" i="454" s="1"/>
  <c r="S95" i="454" s="1"/>
  <c r="O94" i="454"/>
  <c r="P94" i="454" s="1"/>
  <c r="S94" i="454" s="1"/>
  <c r="O93" i="454"/>
  <c r="P93" i="454" s="1"/>
  <c r="S93" i="454" s="1"/>
  <c r="O91" i="454"/>
  <c r="P91" i="454" s="1"/>
  <c r="S91" i="454" s="1"/>
  <c r="O90" i="454"/>
  <c r="P90" i="454" s="1"/>
  <c r="S90" i="454" s="1"/>
  <c r="O89" i="454"/>
  <c r="P89" i="454" s="1"/>
  <c r="S89" i="454" s="1"/>
  <c r="O88" i="454"/>
  <c r="P88" i="454" s="1"/>
  <c r="S88" i="454" s="1"/>
  <c r="O87" i="454"/>
  <c r="P87" i="454" s="1"/>
  <c r="S87" i="454" s="1"/>
  <c r="O86" i="454"/>
  <c r="P86" i="454" s="1"/>
  <c r="S86" i="454" s="1"/>
  <c r="O85" i="454"/>
  <c r="P85" i="454" s="1"/>
  <c r="S85" i="454" s="1"/>
  <c r="O84" i="454"/>
  <c r="P84" i="454" s="1"/>
  <c r="S84" i="454" s="1"/>
  <c r="O83" i="454"/>
  <c r="P83" i="454" s="1"/>
  <c r="S83" i="454" s="1"/>
  <c r="O82" i="454"/>
  <c r="P82" i="454" s="1"/>
  <c r="S82" i="454" s="1"/>
  <c r="O81" i="454"/>
  <c r="P81" i="454" s="1"/>
  <c r="S81" i="454" s="1"/>
  <c r="O80" i="454"/>
  <c r="P80" i="454" s="1"/>
  <c r="S80" i="454" s="1"/>
  <c r="O79" i="454"/>
  <c r="P79" i="454" s="1"/>
  <c r="S79" i="454" s="1"/>
  <c r="O78" i="454"/>
  <c r="P78" i="454" s="1"/>
  <c r="S78" i="454" s="1"/>
  <c r="O77" i="454"/>
  <c r="P77" i="454" s="1"/>
  <c r="S77" i="454" s="1"/>
  <c r="O76" i="454"/>
  <c r="P76" i="454" s="1"/>
  <c r="S76" i="454" s="1"/>
  <c r="O74" i="454"/>
  <c r="P74" i="454" s="1"/>
  <c r="S74" i="454" s="1"/>
  <c r="O73" i="454"/>
  <c r="P73" i="454" s="1"/>
  <c r="S73" i="454" s="1"/>
  <c r="O72" i="454"/>
  <c r="P72" i="454" s="1"/>
  <c r="S72" i="454" s="1"/>
  <c r="O71" i="454"/>
  <c r="P71" i="454" s="1"/>
  <c r="S71" i="454" s="1"/>
  <c r="O70" i="454"/>
  <c r="P70" i="454" s="1"/>
  <c r="S70" i="454" s="1"/>
  <c r="O69" i="454"/>
  <c r="P69" i="454" s="1"/>
  <c r="S69" i="454" s="1"/>
  <c r="O68" i="454"/>
  <c r="P68" i="454" s="1"/>
  <c r="S68" i="454" s="1"/>
  <c r="O67" i="454"/>
  <c r="P67" i="454" s="1"/>
  <c r="S67" i="454" s="1"/>
  <c r="O66" i="454"/>
  <c r="P66" i="454" s="1"/>
  <c r="S66" i="454" s="1"/>
  <c r="O65" i="454"/>
  <c r="P65" i="454" s="1"/>
  <c r="S65" i="454" s="1"/>
  <c r="O64" i="454"/>
  <c r="P64" i="454" s="1"/>
  <c r="S64" i="454" s="1"/>
  <c r="O63" i="454"/>
  <c r="P63" i="454" s="1"/>
  <c r="S63" i="454" s="1"/>
  <c r="O62" i="454"/>
  <c r="P62" i="454" s="1"/>
  <c r="S62" i="454" s="1"/>
  <c r="O61" i="454"/>
  <c r="P61" i="454" s="1"/>
  <c r="S61" i="454" s="1"/>
  <c r="O60" i="454"/>
  <c r="P60" i="454" s="1"/>
  <c r="S60" i="454" s="1"/>
  <c r="O58" i="454"/>
  <c r="P58" i="454" s="1"/>
  <c r="S58" i="454" s="1"/>
  <c r="O57" i="454"/>
  <c r="P57" i="454" s="1"/>
  <c r="S57" i="454" s="1"/>
  <c r="O56" i="454"/>
  <c r="P56" i="454" s="1"/>
  <c r="S56" i="454" s="1"/>
  <c r="O55" i="454"/>
  <c r="P55" i="454" s="1"/>
  <c r="S55" i="454" s="1"/>
  <c r="O54" i="454"/>
  <c r="P54" i="454" s="1"/>
  <c r="S54" i="454" s="1"/>
  <c r="O53" i="454"/>
  <c r="P53" i="454" s="1"/>
  <c r="S53" i="454" s="1"/>
  <c r="O52" i="454"/>
  <c r="P52" i="454" s="1"/>
  <c r="S52" i="454" s="1"/>
  <c r="O51" i="454"/>
  <c r="P51" i="454" s="1"/>
  <c r="S51" i="454" s="1"/>
  <c r="O50" i="454"/>
  <c r="P50" i="454" s="1"/>
  <c r="S50" i="454" s="1"/>
  <c r="O49" i="454"/>
  <c r="P49" i="454" s="1"/>
  <c r="S49" i="454" s="1"/>
  <c r="O48" i="454"/>
  <c r="P48" i="454" s="1"/>
  <c r="S48" i="454" s="1"/>
  <c r="O47" i="454"/>
  <c r="P47" i="454" s="1"/>
  <c r="S47" i="454" s="1"/>
  <c r="O46" i="454"/>
  <c r="P46" i="454" s="1"/>
  <c r="S46" i="454" s="1"/>
  <c r="O45" i="454"/>
  <c r="P45" i="454" s="1"/>
  <c r="S45" i="454" s="1"/>
  <c r="O44" i="454"/>
  <c r="P44" i="454" s="1"/>
  <c r="S44" i="454" s="1"/>
  <c r="O43" i="454"/>
  <c r="P43" i="454" s="1"/>
  <c r="S43" i="454" s="1"/>
  <c r="O42" i="454"/>
  <c r="P42" i="454" s="1"/>
  <c r="S42" i="454" s="1"/>
  <c r="O41" i="454"/>
  <c r="P41" i="454" s="1"/>
  <c r="S41" i="454" s="1"/>
  <c r="O40" i="454"/>
  <c r="P40" i="454" s="1"/>
  <c r="S40" i="454" s="1"/>
  <c r="O38" i="454"/>
  <c r="P38" i="454" s="1"/>
  <c r="S38" i="454" s="1"/>
  <c r="O37" i="454"/>
  <c r="P37" i="454" s="1"/>
  <c r="S37" i="454" s="1"/>
  <c r="O36" i="454"/>
  <c r="P36" i="454" s="1"/>
  <c r="S36" i="454" s="1"/>
  <c r="O35" i="454"/>
  <c r="P35" i="454" s="1"/>
  <c r="S35" i="454" s="1"/>
  <c r="O34" i="454"/>
  <c r="P34" i="454" s="1"/>
  <c r="S34" i="454" s="1"/>
  <c r="O33" i="454"/>
  <c r="P33" i="454" s="1"/>
  <c r="S33" i="454" s="1"/>
  <c r="O32" i="454"/>
  <c r="P32" i="454" s="1"/>
  <c r="S32" i="454" s="1"/>
  <c r="O31" i="454"/>
  <c r="P31" i="454" s="1"/>
  <c r="S31" i="454" s="1"/>
  <c r="O30" i="454"/>
  <c r="P30" i="454" s="1"/>
  <c r="S30" i="454" s="1"/>
  <c r="O29" i="454"/>
  <c r="P29" i="454" s="1"/>
  <c r="S29" i="454" s="1"/>
  <c r="O28" i="454"/>
  <c r="P28" i="454" s="1"/>
  <c r="S28" i="454" s="1"/>
  <c r="O27" i="454"/>
  <c r="P27" i="454" s="1"/>
  <c r="S27" i="454" s="1"/>
  <c r="O26" i="454"/>
  <c r="P26" i="454" s="1"/>
  <c r="S26" i="454" s="1"/>
  <c r="O25" i="454"/>
  <c r="P25" i="454" s="1"/>
  <c r="S25" i="454" s="1"/>
  <c r="O24" i="454"/>
  <c r="P24" i="454" s="1"/>
  <c r="S24" i="454" s="1"/>
  <c r="O23" i="454"/>
  <c r="P23" i="454" s="1"/>
  <c r="S23" i="454" s="1"/>
  <c r="O22" i="454"/>
  <c r="P22" i="454" s="1"/>
  <c r="S22" i="454" s="1"/>
  <c r="O20" i="454"/>
  <c r="P20" i="454" s="1"/>
  <c r="S20" i="454" s="1"/>
  <c r="O19" i="454"/>
  <c r="P19" i="454" s="1"/>
  <c r="S19" i="454" s="1"/>
  <c r="O18" i="454"/>
  <c r="P18" i="454" s="1"/>
  <c r="S18" i="454" s="1"/>
  <c r="O17" i="454"/>
  <c r="P17" i="454" s="1"/>
  <c r="S17" i="454" s="1"/>
  <c r="O16" i="454"/>
  <c r="P16" i="454" s="1"/>
  <c r="S16" i="454" s="1"/>
  <c r="O15" i="454"/>
  <c r="P15" i="454" s="1"/>
  <c r="S15" i="454" s="1"/>
  <c r="O14" i="454"/>
  <c r="P14" i="454" s="1"/>
  <c r="S14" i="454" s="1"/>
  <c r="O13" i="454"/>
  <c r="P13" i="454" s="1"/>
  <c r="S13" i="454" s="1"/>
  <c r="O12" i="454"/>
  <c r="P12" i="454" s="1"/>
  <c r="S12" i="454" s="1"/>
  <c r="O11" i="454"/>
  <c r="P11" i="454" s="1"/>
  <c r="S11" i="454" s="1"/>
  <c r="O10" i="454"/>
  <c r="P10" i="454" s="1"/>
  <c r="S10" i="454" s="1"/>
  <c r="O9" i="454"/>
  <c r="P9" i="454" s="1"/>
  <c r="S9" i="454" s="1"/>
  <c r="O8" i="454"/>
  <c r="P8" i="454" s="1"/>
  <c r="S8" i="454" s="1"/>
  <c r="O7" i="454"/>
  <c r="P7" i="454" s="1"/>
  <c r="S7" i="454" s="1"/>
  <c r="O6" i="454"/>
  <c r="P6" i="454" s="1"/>
  <c r="S6" i="454" s="1"/>
  <c r="O5" i="454"/>
  <c r="P5" i="454" s="1"/>
  <c r="U145" i="456" l="1"/>
  <c r="O145" i="454"/>
  <c r="T111" i="454"/>
  <c r="S152" i="454"/>
  <c r="S153" i="454" s="1"/>
  <c r="P153" i="454"/>
  <c r="T22" i="454"/>
  <c r="T60" i="454"/>
  <c r="T127" i="454"/>
  <c r="S5" i="454"/>
  <c r="S145" i="454" s="1"/>
  <c r="S146" i="454" s="1"/>
  <c r="P145" i="454"/>
  <c r="T6" i="454"/>
  <c r="T76" i="454"/>
  <c r="T40" i="454"/>
  <c r="T93" i="454"/>
  <c r="O153" i="454"/>
  <c r="K147" i="453"/>
  <c r="O147" i="453" s="1"/>
  <c r="K146" i="453"/>
  <c r="O146" i="453" s="1"/>
  <c r="M153" i="453"/>
  <c r="L153" i="453"/>
  <c r="K153" i="453"/>
  <c r="J153" i="453"/>
  <c r="I153" i="453"/>
  <c r="N152" i="453"/>
  <c r="N151" i="453"/>
  <c r="O151" i="453" s="1"/>
  <c r="M145" i="453"/>
  <c r="L145" i="453"/>
  <c r="K145" i="453"/>
  <c r="J145" i="453"/>
  <c r="I145" i="453"/>
  <c r="N144" i="453"/>
  <c r="O144" i="453" s="1"/>
  <c r="R144" i="453" s="1"/>
  <c r="N143" i="453"/>
  <c r="O143" i="453" s="1"/>
  <c r="R143" i="453" s="1"/>
  <c r="N142" i="453"/>
  <c r="O142" i="453" s="1"/>
  <c r="R142" i="453" s="1"/>
  <c r="N141" i="453"/>
  <c r="O141" i="453" s="1"/>
  <c r="R141" i="453" s="1"/>
  <c r="N140" i="453"/>
  <c r="O140" i="453" s="1"/>
  <c r="R140" i="453" s="1"/>
  <c r="N139" i="453"/>
  <c r="O139" i="453" s="1"/>
  <c r="R139" i="453" s="1"/>
  <c r="N138" i="453"/>
  <c r="O138" i="453" s="1"/>
  <c r="R138" i="453" s="1"/>
  <c r="N137" i="453"/>
  <c r="O137" i="453" s="1"/>
  <c r="R137" i="453" s="1"/>
  <c r="N136" i="453"/>
  <c r="O136" i="453" s="1"/>
  <c r="R136" i="453" s="1"/>
  <c r="N135" i="453"/>
  <c r="O135" i="453" s="1"/>
  <c r="R135" i="453" s="1"/>
  <c r="N134" i="453"/>
  <c r="O134" i="453" s="1"/>
  <c r="R134" i="453" s="1"/>
  <c r="N133" i="453"/>
  <c r="O133" i="453" s="1"/>
  <c r="R133" i="453" s="1"/>
  <c r="N132" i="453"/>
  <c r="O132" i="453" s="1"/>
  <c r="R132" i="453" s="1"/>
  <c r="N131" i="453"/>
  <c r="O131" i="453" s="1"/>
  <c r="R131" i="453" s="1"/>
  <c r="N130" i="453"/>
  <c r="O130" i="453" s="1"/>
  <c r="R130" i="453" s="1"/>
  <c r="N129" i="453"/>
  <c r="O129" i="453" s="1"/>
  <c r="R129" i="453" s="1"/>
  <c r="N128" i="453"/>
  <c r="O128" i="453" s="1"/>
  <c r="R128" i="453" s="1"/>
  <c r="N127" i="453"/>
  <c r="O127" i="453" s="1"/>
  <c r="R127" i="453" s="1"/>
  <c r="N126" i="453"/>
  <c r="O126" i="453" s="1"/>
  <c r="R126" i="453" s="1"/>
  <c r="N125" i="453"/>
  <c r="O125" i="453" s="1"/>
  <c r="R125" i="453" s="1"/>
  <c r="N124" i="453"/>
  <c r="O124" i="453" s="1"/>
  <c r="R124" i="453" s="1"/>
  <c r="N123" i="453"/>
  <c r="O123" i="453" s="1"/>
  <c r="R123" i="453" s="1"/>
  <c r="N122" i="453"/>
  <c r="O122" i="453" s="1"/>
  <c r="R122" i="453" s="1"/>
  <c r="N121" i="453"/>
  <c r="O121" i="453" s="1"/>
  <c r="R121" i="453" s="1"/>
  <c r="N120" i="453"/>
  <c r="O120" i="453" s="1"/>
  <c r="R120" i="453" s="1"/>
  <c r="N119" i="453"/>
  <c r="O119" i="453" s="1"/>
  <c r="R119" i="453" s="1"/>
  <c r="N118" i="453"/>
  <c r="O118" i="453" s="1"/>
  <c r="R118" i="453" s="1"/>
  <c r="N117" i="453"/>
  <c r="O117" i="453" s="1"/>
  <c r="R117" i="453" s="1"/>
  <c r="N116" i="453"/>
  <c r="O116" i="453" s="1"/>
  <c r="R116" i="453" s="1"/>
  <c r="N115" i="453"/>
  <c r="O115" i="453" s="1"/>
  <c r="R115" i="453" s="1"/>
  <c r="N114" i="453"/>
  <c r="O114" i="453" s="1"/>
  <c r="R114" i="453" s="1"/>
  <c r="N113" i="453"/>
  <c r="O113" i="453" s="1"/>
  <c r="R113" i="453" s="1"/>
  <c r="N112" i="453"/>
  <c r="O112" i="453" s="1"/>
  <c r="R112" i="453" s="1"/>
  <c r="N111" i="453"/>
  <c r="O111" i="453" s="1"/>
  <c r="R111" i="453" s="1"/>
  <c r="N109" i="453"/>
  <c r="O109" i="453" s="1"/>
  <c r="R109" i="453" s="1"/>
  <c r="N108" i="453"/>
  <c r="O108" i="453" s="1"/>
  <c r="R108" i="453" s="1"/>
  <c r="N107" i="453"/>
  <c r="O107" i="453" s="1"/>
  <c r="R107" i="453" s="1"/>
  <c r="N106" i="453"/>
  <c r="O106" i="453" s="1"/>
  <c r="R106" i="453" s="1"/>
  <c r="N105" i="453"/>
  <c r="O105" i="453" s="1"/>
  <c r="R105" i="453" s="1"/>
  <c r="N104" i="453"/>
  <c r="O104" i="453" s="1"/>
  <c r="R104" i="453" s="1"/>
  <c r="N103" i="453"/>
  <c r="O103" i="453" s="1"/>
  <c r="R103" i="453" s="1"/>
  <c r="N102" i="453"/>
  <c r="O102" i="453" s="1"/>
  <c r="R102" i="453" s="1"/>
  <c r="N101" i="453"/>
  <c r="O101" i="453" s="1"/>
  <c r="R101" i="453" s="1"/>
  <c r="N100" i="453"/>
  <c r="O100" i="453" s="1"/>
  <c r="R100" i="453" s="1"/>
  <c r="N99" i="453"/>
  <c r="O99" i="453" s="1"/>
  <c r="R99" i="453" s="1"/>
  <c r="N98" i="453"/>
  <c r="O98" i="453" s="1"/>
  <c r="R98" i="453" s="1"/>
  <c r="N97" i="453"/>
  <c r="O97" i="453" s="1"/>
  <c r="R97" i="453" s="1"/>
  <c r="N96" i="453"/>
  <c r="O96" i="453" s="1"/>
  <c r="R96" i="453" s="1"/>
  <c r="N95" i="453"/>
  <c r="O95" i="453" s="1"/>
  <c r="R95" i="453" s="1"/>
  <c r="N94" i="453"/>
  <c r="O94" i="453" s="1"/>
  <c r="R94" i="453" s="1"/>
  <c r="N93" i="453"/>
  <c r="O93" i="453" s="1"/>
  <c r="R93" i="453" s="1"/>
  <c r="N91" i="453"/>
  <c r="O91" i="453" s="1"/>
  <c r="R91" i="453" s="1"/>
  <c r="N90" i="453"/>
  <c r="O90" i="453" s="1"/>
  <c r="R90" i="453" s="1"/>
  <c r="N89" i="453"/>
  <c r="O89" i="453" s="1"/>
  <c r="R89" i="453" s="1"/>
  <c r="N88" i="453"/>
  <c r="O88" i="453" s="1"/>
  <c r="R88" i="453" s="1"/>
  <c r="N87" i="453"/>
  <c r="O87" i="453" s="1"/>
  <c r="R87" i="453" s="1"/>
  <c r="N86" i="453"/>
  <c r="O86" i="453" s="1"/>
  <c r="R86" i="453" s="1"/>
  <c r="N85" i="453"/>
  <c r="O85" i="453" s="1"/>
  <c r="R85" i="453" s="1"/>
  <c r="N84" i="453"/>
  <c r="O84" i="453" s="1"/>
  <c r="R84" i="453" s="1"/>
  <c r="N83" i="453"/>
  <c r="O83" i="453" s="1"/>
  <c r="R83" i="453" s="1"/>
  <c r="N82" i="453"/>
  <c r="O82" i="453" s="1"/>
  <c r="R82" i="453" s="1"/>
  <c r="N81" i="453"/>
  <c r="O81" i="453" s="1"/>
  <c r="R81" i="453" s="1"/>
  <c r="N80" i="453"/>
  <c r="O80" i="453" s="1"/>
  <c r="R80" i="453" s="1"/>
  <c r="N79" i="453"/>
  <c r="O79" i="453" s="1"/>
  <c r="R79" i="453" s="1"/>
  <c r="N78" i="453"/>
  <c r="O78" i="453" s="1"/>
  <c r="R78" i="453" s="1"/>
  <c r="N77" i="453"/>
  <c r="O77" i="453" s="1"/>
  <c r="R77" i="453" s="1"/>
  <c r="N76" i="453"/>
  <c r="O76" i="453" s="1"/>
  <c r="R76" i="453" s="1"/>
  <c r="N74" i="453"/>
  <c r="O74" i="453" s="1"/>
  <c r="R74" i="453" s="1"/>
  <c r="N73" i="453"/>
  <c r="O73" i="453" s="1"/>
  <c r="R73" i="453" s="1"/>
  <c r="N72" i="453"/>
  <c r="O72" i="453" s="1"/>
  <c r="R72" i="453" s="1"/>
  <c r="N71" i="453"/>
  <c r="O71" i="453" s="1"/>
  <c r="R71" i="453" s="1"/>
  <c r="N70" i="453"/>
  <c r="O70" i="453" s="1"/>
  <c r="R70" i="453" s="1"/>
  <c r="N69" i="453"/>
  <c r="O69" i="453" s="1"/>
  <c r="R69" i="453" s="1"/>
  <c r="N68" i="453"/>
  <c r="O68" i="453" s="1"/>
  <c r="R68" i="453" s="1"/>
  <c r="N67" i="453"/>
  <c r="O67" i="453" s="1"/>
  <c r="R67" i="453" s="1"/>
  <c r="N66" i="453"/>
  <c r="O66" i="453" s="1"/>
  <c r="R66" i="453" s="1"/>
  <c r="N65" i="453"/>
  <c r="O65" i="453" s="1"/>
  <c r="R65" i="453" s="1"/>
  <c r="N64" i="453"/>
  <c r="O64" i="453" s="1"/>
  <c r="R64" i="453" s="1"/>
  <c r="N63" i="453"/>
  <c r="O63" i="453" s="1"/>
  <c r="R63" i="453" s="1"/>
  <c r="N62" i="453"/>
  <c r="O62" i="453" s="1"/>
  <c r="R62" i="453" s="1"/>
  <c r="N61" i="453"/>
  <c r="O61" i="453" s="1"/>
  <c r="R61" i="453" s="1"/>
  <c r="N60" i="453"/>
  <c r="O60" i="453" s="1"/>
  <c r="R60" i="453" s="1"/>
  <c r="N58" i="453"/>
  <c r="O58" i="453" s="1"/>
  <c r="R58" i="453" s="1"/>
  <c r="N57" i="453"/>
  <c r="O57" i="453" s="1"/>
  <c r="R57" i="453" s="1"/>
  <c r="N56" i="453"/>
  <c r="O56" i="453" s="1"/>
  <c r="R56" i="453" s="1"/>
  <c r="N55" i="453"/>
  <c r="O55" i="453" s="1"/>
  <c r="R55" i="453" s="1"/>
  <c r="N54" i="453"/>
  <c r="O54" i="453" s="1"/>
  <c r="R54" i="453" s="1"/>
  <c r="N53" i="453"/>
  <c r="O53" i="453" s="1"/>
  <c r="R53" i="453" s="1"/>
  <c r="N52" i="453"/>
  <c r="O52" i="453" s="1"/>
  <c r="R52" i="453" s="1"/>
  <c r="N51" i="453"/>
  <c r="O51" i="453" s="1"/>
  <c r="R51" i="453" s="1"/>
  <c r="N50" i="453"/>
  <c r="O50" i="453" s="1"/>
  <c r="R50" i="453" s="1"/>
  <c r="N49" i="453"/>
  <c r="O49" i="453" s="1"/>
  <c r="R49" i="453" s="1"/>
  <c r="N48" i="453"/>
  <c r="O48" i="453" s="1"/>
  <c r="R48" i="453" s="1"/>
  <c r="N47" i="453"/>
  <c r="O47" i="453" s="1"/>
  <c r="R47" i="453" s="1"/>
  <c r="N46" i="453"/>
  <c r="O46" i="453" s="1"/>
  <c r="R46" i="453" s="1"/>
  <c r="N45" i="453"/>
  <c r="O45" i="453" s="1"/>
  <c r="R45" i="453" s="1"/>
  <c r="N44" i="453"/>
  <c r="O44" i="453" s="1"/>
  <c r="R44" i="453" s="1"/>
  <c r="N43" i="453"/>
  <c r="O43" i="453" s="1"/>
  <c r="R43" i="453" s="1"/>
  <c r="N42" i="453"/>
  <c r="O42" i="453" s="1"/>
  <c r="R42" i="453" s="1"/>
  <c r="N41" i="453"/>
  <c r="O41" i="453" s="1"/>
  <c r="R41" i="453" s="1"/>
  <c r="N40" i="453"/>
  <c r="O40" i="453" s="1"/>
  <c r="R40" i="453" s="1"/>
  <c r="N38" i="453"/>
  <c r="O38" i="453" s="1"/>
  <c r="R38" i="453" s="1"/>
  <c r="N37" i="453"/>
  <c r="O37" i="453" s="1"/>
  <c r="R37" i="453" s="1"/>
  <c r="N36" i="453"/>
  <c r="O36" i="453" s="1"/>
  <c r="R36" i="453" s="1"/>
  <c r="N35" i="453"/>
  <c r="O35" i="453" s="1"/>
  <c r="R35" i="453" s="1"/>
  <c r="N34" i="453"/>
  <c r="O34" i="453" s="1"/>
  <c r="R34" i="453" s="1"/>
  <c r="N33" i="453"/>
  <c r="O33" i="453" s="1"/>
  <c r="R33" i="453" s="1"/>
  <c r="N32" i="453"/>
  <c r="O32" i="453" s="1"/>
  <c r="R32" i="453" s="1"/>
  <c r="N31" i="453"/>
  <c r="O31" i="453" s="1"/>
  <c r="R31" i="453" s="1"/>
  <c r="N30" i="453"/>
  <c r="O30" i="453" s="1"/>
  <c r="R30" i="453" s="1"/>
  <c r="N29" i="453"/>
  <c r="O29" i="453" s="1"/>
  <c r="R29" i="453" s="1"/>
  <c r="N28" i="453"/>
  <c r="O28" i="453" s="1"/>
  <c r="R28" i="453" s="1"/>
  <c r="N27" i="453"/>
  <c r="O27" i="453" s="1"/>
  <c r="R27" i="453" s="1"/>
  <c r="N26" i="453"/>
  <c r="O26" i="453" s="1"/>
  <c r="R26" i="453" s="1"/>
  <c r="N25" i="453"/>
  <c r="O25" i="453" s="1"/>
  <c r="R25" i="453" s="1"/>
  <c r="N24" i="453"/>
  <c r="O24" i="453" s="1"/>
  <c r="R24" i="453" s="1"/>
  <c r="N23" i="453"/>
  <c r="O23" i="453" s="1"/>
  <c r="R23" i="453" s="1"/>
  <c r="N22" i="453"/>
  <c r="O22" i="453" s="1"/>
  <c r="R22" i="453" s="1"/>
  <c r="N20" i="453"/>
  <c r="O20" i="453" s="1"/>
  <c r="R20" i="453" s="1"/>
  <c r="N19" i="453"/>
  <c r="O19" i="453" s="1"/>
  <c r="R19" i="453" s="1"/>
  <c r="N18" i="453"/>
  <c r="O18" i="453" s="1"/>
  <c r="R18" i="453" s="1"/>
  <c r="N17" i="453"/>
  <c r="O17" i="453" s="1"/>
  <c r="R17" i="453" s="1"/>
  <c r="N16" i="453"/>
  <c r="O16" i="453" s="1"/>
  <c r="R16" i="453" s="1"/>
  <c r="N15" i="453"/>
  <c r="O15" i="453" s="1"/>
  <c r="R15" i="453" s="1"/>
  <c r="N14" i="453"/>
  <c r="O14" i="453" s="1"/>
  <c r="R14" i="453" s="1"/>
  <c r="N13" i="453"/>
  <c r="O13" i="453" s="1"/>
  <c r="R13" i="453" s="1"/>
  <c r="N12" i="453"/>
  <c r="O12" i="453" s="1"/>
  <c r="R12" i="453" s="1"/>
  <c r="N11" i="453"/>
  <c r="O11" i="453" s="1"/>
  <c r="R11" i="453" s="1"/>
  <c r="N10" i="453"/>
  <c r="O10" i="453" s="1"/>
  <c r="R10" i="453" s="1"/>
  <c r="N9" i="453"/>
  <c r="O9" i="453" s="1"/>
  <c r="R9" i="453" s="1"/>
  <c r="N8" i="453"/>
  <c r="O8" i="453" s="1"/>
  <c r="R8" i="453" s="1"/>
  <c r="N7" i="453"/>
  <c r="O7" i="453" s="1"/>
  <c r="R7" i="453" s="1"/>
  <c r="N6" i="453"/>
  <c r="O6" i="453" s="1"/>
  <c r="R6" i="453" s="1"/>
  <c r="N5" i="453"/>
  <c r="N153" i="453" l="1"/>
  <c r="T145" i="454"/>
  <c r="U127" i="454" s="1"/>
  <c r="O152" i="453"/>
  <c r="R152" i="453" s="1"/>
  <c r="N145" i="453"/>
  <c r="S6" i="453"/>
  <c r="S22" i="453"/>
  <c r="O5" i="453"/>
  <c r="R5" i="453" s="1"/>
  <c r="R145" i="453" s="1"/>
  <c r="R146" i="453" s="1"/>
  <c r="S40" i="453"/>
  <c r="S93" i="453"/>
  <c r="S111" i="453"/>
  <c r="S76" i="453"/>
  <c r="S60" i="453"/>
  <c r="S127" i="453"/>
  <c r="R151" i="453"/>
  <c r="L153" i="450"/>
  <c r="K153" i="450"/>
  <c r="J153" i="450"/>
  <c r="R153" i="453" l="1"/>
  <c r="O153" i="453"/>
  <c r="U6" i="454"/>
  <c r="U76" i="454"/>
  <c r="U40" i="454"/>
  <c r="U22" i="454"/>
  <c r="U93" i="454"/>
  <c r="U60" i="454"/>
  <c r="U111" i="454"/>
  <c r="S145" i="453"/>
  <c r="T6" i="453" s="1"/>
  <c r="O145" i="453"/>
  <c r="L145" i="450"/>
  <c r="M153" i="450"/>
  <c r="I153" i="450"/>
  <c r="N152" i="450"/>
  <c r="O152" i="450" s="1"/>
  <c r="R152" i="450" s="1"/>
  <c r="N151" i="450"/>
  <c r="O151" i="450" s="1"/>
  <c r="O147" i="450"/>
  <c r="O146" i="450"/>
  <c r="M145" i="450"/>
  <c r="K145" i="450"/>
  <c r="J145" i="450"/>
  <c r="I145" i="450"/>
  <c r="N144" i="450"/>
  <c r="O144" i="450" s="1"/>
  <c r="R144" i="450" s="1"/>
  <c r="N143" i="450"/>
  <c r="O143" i="450" s="1"/>
  <c r="R143" i="450" s="1"/>
  <c r="N142" i="450"/>
  <c r="O142" i="450" s="1"/>
  <c r="R142" i="450" s="1"/>
  <c r="N141" i="450"/>
  <c r="O141" i="450" s="1"/>
  <c r="R141" i="450" s="1"/>
  <c r="N140" i="450"/>
  <c r="O140" i="450" s="1"/>
  <c r="R140" i="450" s="1"/>
  <c r="N139" i="450"/>
  <c r="O139" i="450" s="1"/>
  <c r="R139" i="450" s="1"/>
  <c r="N138" i="450"/>
  <c r="O138" i="450" s="1"/>
  <c r="R138" i="450" s="1"/>
  <c r="N137" i="450"/>
  <c r="O137" i="450" s="1"/>
  <c r="R137" i="450" s="1"/>
  <c r="N136" i="450"/>
  <c r="O136" i="450" s="1"/>
  <c r="R136" i="450" s="1"/>
  <c r="N135" i="450"/>
  <c r="O135" i="450" s="1"/>
  <c r="R135" i="450" s="1"/>
  <c r="N134" i="450"/>
  <c r="O134" i="450" s="1"/>
  <c r="R134" i="450" s="1"/>
  <c r="N133" i="450"/>
  <c r="O133" i="450" s="1"/>
  <c r="R133" i="450" s="1"/>
  <c r="N132" i="450"/>
  <c r="O132" i="450" s="1"/>
  <c r="R132" i="450" s="1"/>
  <c r="N131" i="450"/>
  <c r="O131" i="450" s="1"/>
  <c r="R131" i="450" s="1"/>
  <c r="N130" i="450"/>
  <c r="O130" i="450" s="1"/>
  <c r="R130" i="450" s="1"/>
  <c r="N129" i="450"/>
  <c r="O129" i="450" s="1"/>
  <c r="R129" i="450" s="1"/>
  <c r="N128" i="450"/>
  <c r="O128" i="450" s="1"/>
  <c r="R128" i="450" s="1"/>
  <c r="N127" i="450"/>
  <c r="O127" i="450" s="1"/>
  <c r="R127" i="450" s="1"/>
  <c r="N126" i="450"/>
  <c r="O126" i="450" s="1"/>
  <c r="R126" i="450" s="1"/>
  <c r="N125" i="450"/>
  <c r="O125" i="450" s="1"/>
  <c r="R125" i="450" s="1"/>
  <c r="N124" i="450"/>
  <c r="O124" i="450" s="1"/>
  <c r="R124" i="450" s="1"/>
  <c r="N123" i="450"/>
  <c r="O123" i="450" s="1"/>
  <c r="R123" i="450" s="1"/>
  <c r="N122" i="450"/>
  <c r="O122" i="450" s="1"/>
  <c r="R122" i="450" s="1"/>
  <c r="N121" i="450"/>
  <c r="O121" i="450" s="1"/>
  <c r="R121" i="450" s="1"/>
  <c r="N120" i="450"/>
  <c r="O120" i="450" s="1"/>
  <c r="R120" i="450" s="1"/>
  <c r="N119" i="450"/>
  <c r="O119" i="450" s="1"/>
  <c r="R119" i="450" s="1"/>
  <c r="N118" i="450"/>
  <c r="O118" i="450" s="1"/>
  <c r="R118" i="450" s="1"/>
  <c r="N117" i="450"/>
  <c r="O117" i="450" s="1"/>
  <c r="R117" i="450" s="1"/>
  <c r="N116" i="450"/>
  <c r="O116" i="450" s="1"/>
  <c r="R116" i="450" s="1"/>
  <c r="N115" i="450"/>
  <c r="O115" i="450" s="1"/>
  <c r="R115" i="450" s="1"/>
  <c r="N114" i="450"/>
  <c r="O114" i="450" s="1"/>
  <c r="R114" i="450" s="1"/>
  <c r="N113" i="450"/>
  <c r="O113" i="450" s="1"/>
  <c r="R113" i="450" s="1"/>
  <c r="N112" i="450"/>
  <c r="O112" i="450" s="1"/>
  <c r="R112" i="450" s="1"/>
  <c r="N111" i="450"/>
  <c r="O111" i="450" s="1"/>
  <c r="R111" i="450" s="1"/>
  <c r="N109" i="450"/>
  <c r="O109" i="450" s="1"/>
  <c r="R109" i="450" s="1"/>
  <c r="N108" i="450"/>
  <c r="O108" i="450" s="1"/>
  <c r="R108" i="450" s="1"/>
  <c r="N107" i="450"/>
  <c r="O107" i="450" s="1"/>
  <c r="R107" i="450" s="1"/>
  <c r="N106" i="450"/>
  <c r="O106" i="450" s="1"/>
  <c r="R106" i="450" s="1"/>
  <c r="N105" i="450"/>
  <c r="O105" i="450" s="1"/>
  <c r="R105" i="450" s="1"/>
  <c r="N104" i="450"/>
  <c r="O104" i="450" s="1"/>
  <c r="R104" i="450" s="1"/>
  <c r="N103" i="450"/>
  <c r="O103" i="450" s="1"/>
  <c r="R103" i="450" s="1"/>
  <c r="N102" i="450"/>
  <c r="O102" i="450" s="1"/>
  <c r="R102" i="450" s="1"/>
  <c r="N101" i="450"/>
  <c r="O101" i="450" s="1"/>
  <c r="R101" i="450" s="1"/>
  <c r="N100" i="450"/>
  <c r="O100" i="450" s="1"/>
  <c r="R100" i="450" s="1"/>
  <c r="N99" i="450"/>
  <c r="O99" i="450" s="1"/>
  <c r="R99" i="450" s="1"/>
  <c r="N98" i="450"/>
  <c r="O98" i="450" s="1"/>
  <c r="R98" i="450" s="1"/>
  <c r="N97" i="450"/>
  <c r="O97" i="450" s="1"/>
  <c r="R97" i="450" s="1"/>
  <c r="N96" i="450"/>
  <c r="O96" i="450" s="1"/>
  <c r="R96" i="450" s="1"/>
  <c r="N95" i="450"/>
  <c r="O95" i="450" s="1"/>
  <c r="R95" i="450" s="1"/>
  <c r="N94" i="450"/>
  <c r="O94" i="450" s="1"/>
  <c r="R94" i="450" s="1"/>
  <c r="N93" i="450"/>
  <c r="O93" i="450" s="1"/>
  <c r="R93" i="450" s="1"/>
  <c r="N91" i="450"/>
  <c r="O91" i="450" s="1"/>
  <c r="R91" i="450" s="1"/>
  <c r="N90" i="450"/>
  <c r="O90" i="450" s="1"/>
  <c r="R90" i="450" s="1"/>
  <c r="N89" i="450"/>
  <c r="O89" i="450" s="1"/>
  <c r="R89" i="450" s="1"/>
  <c r="N88" i="450"/>
  <c r="O88" i="450" s="1"/>
  <c r="R88" i="450" s="1"/>
  <c r="N87" i="450"/>
  <c r="O87" i="450" s="1"/>
  <c r="R87" i="450" s="1"/>
  <c r="N86" i="450"/>
  <c r="O86" i="450" s="1"/>
  <c r="R86" i="450" s="1"/>
  <c r="N85" i="450"/>
  <c r="O85" i="450" s="1"/>
  <c r="R85" i="450" s="1"/>
  <c r="N84" i="450"/>
  <c r="O84" i="450" s="1"/>
  <c r="R84" i="450" s="1"/>
  <c r="N83" i="450"/>
  <c r="O83" i="450" s="1"/>
  <c r="R83" i="450" s="1"/>
  <c r="N82" i="450"/>
  <c r="O82" i="450" s="1"/>
  <c r="R82" i="450" s="1"/>
  <c r="N81" i="450"/>
  <c r="O81" i="450" s="1"/>
  <c r="R81" i="450" s="1"/>
  <c r="N80" i="450"/>
  <c r="O80" i="450" s="1"/>
  <c r="R80" i="450" s="1"/>
  <c r="N79" i="450"/>
  <c r="O79" i="450" s="1"/>
  <c r="R79" i="450" s="1"/>
  <c r="N78" i="450"/>
  <c r="O78" i="450" s="1"/>
  <c r="R78" i="450" s="1"/>
  <c r="N77" i="450"/>
  <c r="O77" i="450" s="1"/>
  <c r="R77" i="450" s="1"/>
  <c r="N76" i="450"/>
  <c r="O76" i="450" s="1"/>
  <c r="R76" i="450" s="1"/>
  <c r="N74" i="450"/>
  <c r="O74" i="450" s="1"/>
  <c r="R74" i="450" s="1"/>
  <c r="N73" i="450"/>
  <c r="O73" i="450" s="1"/>
  <c r="R73" i="450" s="1"/>
  <c r="N72" i="450"/>
  <c r="O72" i="450" s="1"/>
  <c r="R72" i="450" s="1"/>
  <c r="N71" i="450"/>
  <c r="O71" i="450" s="1"/>
  <c r="R71" i="450" s="1"/>
  <c r="N70" i="450"/>
  <c r="O70" i="450" s="1"/>
  <c r="R70" i="450" s="1"/>
  <c r="N69" i="450"/>
  <c r="O69" i="450" s="1"/>
  <c r="R69" i="450" s="1"/>
  <c r="N68" i="450"/>
  <c r="O68" i="450" s="1"/>
  <c r="R68" i="450" s="1"/>
  <c r="N67" i="450"/>
  <c r="O67" i="450" s="1"/>
  <c r="R67" i="450" s="1"/>
  <c r="N66" i="450"/>
  <c r="O66" i="450" s="1"/>
  <c r="R66" i="450" s="1"/>
  <c r="N65" i="450"/>
  <c r="O65" i="450" s="1"/>
  <c r="R65" i="450" s="1"/>
  <c r="N64" i="450"/>
  <c r="O64" i="450" s="1"/>
  <c r="R64" i="450" s="1"/>
  <c r="N63" i="450"/>
  <c r="O63" i="450" s="1"/>
  <c r="R63" i="450" s="1"/>
  <c r="N62" i="450"/>
  <c r="O62" i="450" s="1"/>
  <c r="R62" i="450" s="1"/>
  <c r="N61" i="450"/>
  <c r="O61" i="450" s="1"/>
  <c r="R61" i="450" s="1"/>
  <c r="N60" i="450"/>
  <c r="O60" i="450" s="1"/>
  <c r="R60" i="450" s="1"/>
  <c r="N58" i="450"/>
  <c r="O58" i="450" s="1"/>
  <c r="R58" i="450" s="1"/>
  <c r="N57" i="450"/>
  <c r="O57" i="450" s="1"/>
  <c r="R57" i="450" s="1"/>
  <c r="N56" i="450"/>
  <c r="O56" i="450" s="1"/>
  <c r="R56" i="450" s="1"/>
  <c r="N55" i="450"/>
  <c r="O55" i="450" s="1"/>
  <c r="R55" i="450" s="1"/>
  <c r="N54" i="450"/>
  <c r="O54" i="450" s="1"/>
  <c r="R54" i="450" s="1"/>
  <c r="N53" i="450"/>
  <c r="O53" i="450" s="1"/>
  <c r="R53" i="450" s="1"/>
  <c r="N52" i="450"/>
  <c r="O52" i="450" s="1"/>
  <c r="R52" i="450" s="1"/>
  <c r="N51" i="450"/>
  <c r="O51" i="450" s="1"/>
  <c r="R51" i="450" s="1"/>
  <c r="N50" i="450"/>
  <c r="O50" i="450" s="1"/>
  <c r="R50" i="450" s="1"/>
  <c r="N49" i="450"/>
  <c r="O49" i="450" s="1"/>
  <c r="R49" i="450" s="1"/>
  <c r="N48" i="450"/>
  <c r="O48" i="450" s="1"/>
  <c r="R48" i="450" s="1"/>
  <c r="N47" i="450"/>
  <c r="O47" i="450" s="1"/>
  <c r="R47" i="450" s="1"/>
  <c r="N46" i="450"/>
  <c r="O46" i="450" s="1"/>
  <c r="R46" i="450" s="1"/>
  <c r="N45" i="450"/>
  <c r="O45" i="450" s="1"/>
  <c r="R45" i="450" s="1"/>
  <c r="N44" i="450"/>
  <c r="O44" i="450" s="1"/>
  <c r="R44" i="450" s="1"/>
  <c r="N43" i="450"/>
  <c r="O43" i="450" s="1"/>
  <c r="R43" i="450" s="1"/>
  <c r="N42" i="450"/>
  <c r="O42" i="450" s="1"/>
  <c r="R42" i="450" s="1"/>
  <c r="N41" i="450"/>
  <c r="O41" i="450" s="1"/>
  <c r="R41" i="450" s="1"/>
  <c r="N40" i="450"/>
  <c r="O40" i="450" s="1"/>
  <c r="R40" i="450" s="1"/>
  <c r="N38" i="450"/>
  <c r="O38" i="450" s="1"/>
  <c r="R38" i="450" s="1"/>
  <c r="N37" i="450"/>
  <c r="O37" i="450" s="1"/>
  <c r="R37" i="450" s="1"/>
  <c r="N36" i="450"/>
  <c r="O36" i="450" s="1"/>
  <c r="R36" i="450" s="1"/>
  <c r="N35" i="450"/>
  <c r="O35" i="450" s="1"/>
  <c r="R35" i="450" s="1"/>
  <c r="N34" i="450"/>
  <c r="O34" i="450" s="1"/>
  <c r="R34" i="450" s="1"/>
  <c r="N33" i="450"/>
  <c r="O33" i="450" s="1"/>
  <c r="R33" i="450" s="1"/>
  <c r="N32" i="450"/>
  <c r="O32" i="450" s="1"/>
  <c r="R32" i="450" s="1"/>
  <c r="N31" i="450"/>
  <c r="O31" i="450" s="1"/>
  <c r="R31" i="450" s="1"/>
  <c r="N30" i="450"/>
  <c r="O30" i="450" s="1"/>
  <c r="R30" i="450" s="1"/>
  <c r="N29" i="450"/>
  <c r="O29" i="450" s="1"/>
  <c r="R29" i="450" s="1"/>
  <c r="N28" i="450"/>
  <c r="O28" i="450" s="1"/>
  <c r="R28" i="450" s="1"/>
  <c r="N27" i="450"/>
  <c r="O27" i="450" s="1"/>
  <c r="R27" i="450" s="1"/>
  <c r="N26" i="450"/>
  <c r="O26" i="450" s="1"/>
  <c r="R26" i="450" s="1"/>
  <c r="N25" i="450"/>
  <c r="O25" i="450" s="1"/>
  <c r="R25" i="450" s="1"/>
  <c r="N24" i="450"/>
  <c r="O24" i="450" s="1"/>
  <c r="R24" i="450" s="1"/>
  <c r="N23" i="450"/>
  <c r="O23" i="450" s="1"/>
  <c r="R23" i="450" s="1"/>
  <c r="N22" i="450"/>
  <c r="O22" i="450" s="1"/>
  <c r="R22" i="450" s="1"/>
  <c r="N20" i="450"/>
  <c r="O20" i="450" s="1"/>
  <c r="R20" i="450" s="1"/>
  <c r="N19" i="450"/>
  <c r="O19" i="450" s="1"/>
  <c r="R19" i="450" s="1"/>
  <c r="N18" i="450"/>
  <c r="O18" i="450" s="1"/>
  <c r="R18" i="450" s="1"/>
  <c r="N17" i="450"/>
  <c r="O17" i="450" s="1"/>
  <c r="R17" i="450" s="1"/>
  <c r="N16" i="450"/>
  <c r="O16" i="450" s="1"/>
  <c r="R16" i="450" s="1"/>
  <c r="N15" i="450"/>
  <c r="O15" i="450" s="1"/>
  <c r="R15" i="450" s="1"/>
  <c r="N14" i="450"/>
  <c r="O14" i="450" s="1"/>
  <c r="R14" i="450" s="1"/>
  <c r="N13" i="450"/>
  <c r="O13" i="450" s="1"/>
  <c r="R13" i="450" s="1"/>
  <c r="N12" i="450"/>
  <c r="O12" i="450" s="1"/>
  <c r="R12" i="450" s="1"/>
  <c r="N11" i="450"/>
  <c r="O11" i="450" s="1"/>
  <c r="R11" i="450" s="1"/>
  <c r="N10" i="450"/>
  <c r="O10" i="450" s="1"/>
  <c r="R10" i="450" s="1"/>
  <c r="N9" i="450"/>
  <c r="O9" i="450" s="1"/>
  <c r="R9" i="450" s="1"/>
  <c r="N8" i="450"/>
  <c r="O8" i="450" s="1"/>
  <c r="R8" i="450" s="1"/>
  <c r="N7" i="450"/>
  <c r="O7" i="450" s="1"/>
  <c r="R7" i="450" s="1"/>
  <c r="N6" i="450"/>
  <c r="O6" i="450" s="1"/>
  <c r="R6" i="450" s="1"/>
  <c r="N5" i="450"/>
  <c r="U145" i="454" l="1"/>
  <c r="T40" i="453"/>
  <c r="T93" i="453"/>
  <c r="T76" i="453"/>
  <c r="T60" i="453"/>
  <c r="T111" i="453"/>
  <c r="T127" i="453"/>
  <c r="T22" i="453"/>
  <c r="N145" i="450"/>
  <c r="S127" i="450"/>
  <c r="S76" i="450"/>
  <c r="S22" i="450"/>
  <c r="S40" i="450"/>
  <c r="O153" i="450"/>
  <c r="R151" i="450"/>
  <c r="R153" i="450" s="1"/>
  <c r="S111" i="450"/>
  <c r="S6" i="450"/>
  <c r="S60" i="450"/>
  <c r="S93" i="450"/>
  <c r="O5" i="450"/>
  <c r="N153" i="450"/>
  <c r="L153" i="449"/>
  <c r="I153" i="449"/>
  <c r="M152" i="449"/>
  <c r="M151" i="449"/>
  <c r="N151" i="449" s="1"/>
  <c r="N147" i="449"/>
  <c r="N146" i="449"/>
  <c r="L145" i="449"/>
  <c r="K145" i="449"/>
  <c r="J145" i="449"/>
  <c r="I145" i="449"/>
  <c r="M144" i="449"/>
  <c r="N144" i="449" s="1"/>
  <c r="Q144" i="449" s="1"/>
  <c r="M143" i="449"/>
  <c r="N143" i="449" s="1"/>
  <c r="Q143" i="449" s="1"/>
  <c r="M142" i="449"/>
  <c r="N142" i="449" s="1"/>
  <c r="Q142" i="449" s="1"/>
  <c r="M141" i="449"/>
  <c r="N141" i="449" s="1"/>
  <c r="Q141" i="449" s="1"/>
  <c r="M140" i="449"/>
  <c r="N140" i="449" s="1"/>
  <c r="Q140" i="449" s="1"/>
  <c r="M139" i="449"/>
  <c r="N139" i="449" s="1"/>
  <c r="Q139" i="449" s="1"/>
  <c r="M138" i="449"/>
  <c r="N138" i="449" s="1"/>
  <c r="Q138" i="449" s="1"/>
  <c r="M137" i="449"/>
  <c r="N137" i="449" s="1"/>
  <c r="Q137" i="449" s="1"/>
  <c r="M136" i="449"/>
  <c r="N136" i="449" s="1"/>
  <c r="Q136" i="449" s="1"/>
  <c r="M135" i="449"/>
  <c r="N135" i="449" s="1"/>
  <c r="Q135" i="449" s="1"/>
  <c r="M134" i="449"/>
  <c r="N134" i="449" s="1"/>
  <c r="Q134" i="449" s="1"/>
  <c r="M133" i="449"/>
  <c r="N133" i="449" s="1"/>
  <c r="Q133" i="449" s="1"/>
  <c r="M132" i="449"/>
  <c r="N132" i="449" s="1"/>
  <c r="Q132" i="449" s="1"/>
  <c r="M131" i="449"/>
  <c r="N131" i="449" s="1"/>
  <c r="Q131" i="449" s="1"/>
  <c r="M130" i="449"/>
  <c r="N130" i="449" s="1"/>
  <c r="Q130" i="449" s="1"/>
  <c r="M129" i="449"/>
  <c r="N129" i="449" s="1"/>
  <c r="Q129" i="449" s="1"/>
  <c r="M128" i="449"/>
  <c r="N128" i="449" s="1"/>
  <c r="Q128" i="449" s="1"/>
  <c r="M127" i="449"/>
  <c r="N127" i="449" s="1"/>
  <c r="Q127" i="449" s="1"/>
  <c r="M126" i="449"/>
  <c r="N126" i="449" s="1"/>
  <c r="Q126" i="449" s="1"/>
  <c r="M125" i="449"/>
  <c r="N125" i="449" s="1"/>
  <c r="Q125" i="449" s="1"/>
  <c r="M124" i="449"/>
  <c r="N124" i="449" s="1"/>
  <c r="Q124" i="449" s="1"/>
  <c r="M123" i="449"/>
  <c r="N123" i="449" s="1"/>
  <c r="Q123" i="449" s="1"/>
  <c r="M122" i="449"/>
  <c r="N122" i="449" s="1"/>
  <c r="Q122" i="449" s="1"/>
  <c r="M121" i="449"/>
  <c r="N121" i="449" s="1"/>
  <c r="Q121" i="449" s="1"/>
  <c r="M120" i="449"/>
  <c r="N120" i="449" s="1"/>
  <c r="Q120" i="449" s="1"/>
  <c r="M119" i="449"/>
  <c r="N119" i="449" s="1"/>
  <c r="Q119" i="449" s="1"/>
  <c r="M118" i="449"/>
  <c r="N118" i="449" s="1"/>
  <c r="Q118" i="449" s="1"/>
  <c r="M117" i="449"/>
  <c r="N117" i="449" s="1"/>
  <c r="Q117" i="449" s="1"/>
  <c r="M116" i="449"/>
  <c r="N116" i="449" s="1"/>
  <c r="Q116" i="449" s="1"/>
  <c r="M115" i="449"/>
  <c r="N115" i="449" s="1"/>
  <c r="Q115" i="449" s="1"/>
  <c r="M114" i="449"/>
  <c r="N114" i="449" s="1"/>
  <c r="Q114" i="449" s="1"/>
  <c r="M113" i="449"/>
  <c r="N113" i="449" s="1"/>
  <c r="Q113" i="449" s="1"/>
  <c r="M112" i="449"/>
  <c r="N112" i="449" s="1"/>
  <c r="Q112" i="449" s="1"/>
  <c r="M111" i="449"/>
  <c r="N111" i="449" s="1"/>
  <c r="Q111" i="449" s="1"/>
  <c r="M109" i="449"/>
  <c r="N109" i="449" s="1"/>
  <c r="Q109" i="449" s="1"/>
  <c r="M108" i="449"/>
  <c r="N108" i="449" s="1"/>
  <c r="Q108" i="449" s="1"/>
  <c r="M107" i="449"/>
  <c r="N107" i="449" s="1"/>
  <c r="Q107" i="449" s="1"/>
  <c r="M106" i="449"/>
  <c r="N106" i="449" s="1"/>
  <c r="Q106" i="449" s="1"/>
  <c r="M105" i="449"/>
  <c r="N105" i="449" s="1"/>
  <c r="Q105" i="449" s="1"/>
  <c r="M104" i="449"/>
  <c r="N104" i="449" s="1"/>
  <c r="Q104" i="449" s="1"/>
  <c r="M103" i="449"/>
  <c r="N103" i="449" s="1"/>
  <c r="Q103" i="449" s="1"/>
  <c r="M102" i="449"/>
  <c r="N102" i="449" s="1"/>
  <c r="Q102" i="449" s="1"/>
  <c r="M101" i="449"/>
  <c r="N101" i="449" s="1"/>
  <c r="Q101" i="449" s="1"/>
  <c r="M100" i="449"/>
  <c r="N100" i="449" s="1"/>
  <c r="Q100" i="449" s="1"/>
  <c r="M99" i="449"/>
  <c r="N99" i="449" s="1"/>
  <c r="Q99" i="449" s="1"/>
  <c r="M98" i="449"/>
  <c r="N98" i="449" s="1"/>
  <c r="Q98" i="449" s="1"/>
  <c r="M97" i="449"/>
  <c r="N97" i="449" s="1"/>
  <c r="Q97" i="449" s="1"/>
  <c r="M96" i="449"/>
  <c r="N96" i="449" s="1"/>
  <c r="Q96" i="449" s="1"/>
  <c r="M95" i="449"/>
  <c r="N95" i="449" s="1"/>
  <c r="Q95" i="449" s="1"/>
  <c r="M94" i="449"/>
  <c r="N94" i="449" s="1"/>
  <c r="Q94" i="449" s="1"/>
  <c r="M93" i="449"/>
  <c r="N93" i="449" s="1"/>
  <c r="Q93" i="449" s="1"/>
  <c r="M91" i="449"/>
  <c r="N91" i="449" s="1"/>
  <c r="Q91" i="449" s="1"/>
  <c r="M90" i="449"/>
  <c r="N90" i="449" s="1"/>
  <c r="Q90" i="449" s="1"/>
  <c r="M89" i="449"/>
  <c r="N89" i="449" s="1"/>
  <c r="Q89" i="449" s="1"/>
  <c r="M88" i="449"/>
  <c r="N88" i="449" s="1"/>
  <c r="Q88" i="449" s="1"/>
  <c r="M87" i="449"/>
  <c r="N87" i="449" s="1"/>
  <c r="Q87" i="449" s="1"/>
  <c r="M86" i="449"/>
  <c r="N86" i="449" s="1"/>
  <c r="Q86" i="449" s="1"/>
  <c r="M85" i="449"/>
  <c r="N85" i="449" s="1"/>
  <c r="Q85" i="449" s="1"/>
  <c r="M84" i="449"/>
  <c r="N84" i="449" s="1"/>
  <c r="Q84" i="449" s="1"/>
  <c r="M83" i="449"/>
  <c r="N83" i="449" s="1"/>
  <c r="Q83" i="449" s="1"/>
  <c r="M82" i="449"/>
  <c r="N82" i="449" s="1"/>
  <c r="Q82" i="449" s="1"/>
  <c r="M81" i="449"/>
  <c r="N81" i="449" s="1"/>
  <c r="Q81" i="449" s="1"/>
  <c r="M80" i="449"/>
  <c r="N80" i="449" s="1"/>
  <c r="Q80" i="449" s="1"/>
  <c r="M79" i="449"/>
  <c r="N79" i="449" s="1"/>
  <c r="Q79" i="449" s="1"/>
  <c r="M78" i="449"/>
  <c r="N78" i="449" s="1"/>
  <c r="Q78" i="449" s="1"/>
  <c r="M77" i="449"/>
  <c r="N77" i="449" s="1"/>
  <c r="Q77" i="449" s="1"/>
  <c r="M76" i="449"/>
  <c r="N76" i="449" s="1"/>
  <c r="Q76" i="449" s="1"/>
  <c r="M74" i="449"/>
  <c r="N74" i="449" s="1"/>
  <c r="Q74" i="449" s="1"/>
  <c r="M73" i="449"/>
  <c r="N73" i="449" s="1"/>
  <c r="Q73" i="449" s="1"/>
  <c r="M72" i="449"/>
  <c r="N72" i="449" s="1"/>
  <c r="Q72" i="449" s="1"/>
  <c r="M71" i="449"/>
  <c r="N71" i="449" s="1"/>
  <c r="Q71" i="449" s="1"/>
  <c r="M70" i="449"/>
  <c r="N70" i="449" s="1"/>
  <c r="Q70" i="449" s="1"/>
  <c r="M69" i="449"/>
  <c r="N69" i="449" s="1"/>
  <c r="Q69" i="449" s="1"/>
  <c r="M68" i="449"/>
  <c r="N68" i="449" s="1"/>
  <c r="Q68" i="449" s="1"/>
  <c r="M67" i="449"/>
  <c r="N67" i="449" s="1"/>
  <c r="Q67" i="449" s="1"/>
  <c r="M66" i="449"/>
  <c r="N66" i="449" s="1"/>
  <c r="Q66" i="449" s="1"/>
  <c r="M65" i="449"/>
  <c r="N65" i="449" s="1"/>
  <c r="Q65" i="449" s="1"/>
  <c r="M64" i="449"/>
  <c r="N64" i="449" s="1"/>
  <c r="Q64" i="449" s="1"/>
  <c r="M63" i="449"/>
  <c r="N63" i="449" s="1"/>
  <c r="Q63" i="449" s="1"/>
  <c r="M62" i="449"/>
  <c r="N62" i="449" s="1"/>
  <c r="Q62" i="449" s="1"/>
  <c r="M61" i="449"/>
  <c r="N61" i="449" s="1"/>
  <c r="Q61" i="449" s="1"/>
  <c r="M60" i="449"/>
  <c r="N60" i="449" s="1"/>
  <c r="Q60" i="449" s="1"/>
  <c r="M58" i="449"/>
  <c r="N58" i="449" s="1"/>
  <c r="Q58" i="449" s="1"/>
  <c r="M57" i="449"/>
  <c r="N57" i="449" s="1"/>
  <c r="Q57" i="449" s="1"/>
  <c r="M56" i="449"/>
  <c r="N56" i="449" s="1"/>
  <c r="Q56" i="449" s="1"/>
  <c r="M55" i="449"/>
  <c r="N55" i="449" s="1"/>
  <c r="Q55" i="449" s="1"/>
  <c r="M54" i="449"/>
  <c r="N54" i="449" s="1"/>
  <c r="Q54" i="449" s="1"/>
  <c r="M53" i="449"/>
  <c r="N53" i="449" s="1"/>
  <c r="Q53" i="449" s="1"/>
  <c r="M52" i="449"/>
  <c r="N52" i="449" s="1"/>
  <c r="Q52" i="449" s="1"/>
  <c r="M51" i="449"/>
  <c r="N51" i="449" s="1"/>
  <c r="Q51" i="449" s="1"/>
  <c r="M50" i="449"/>
  <c r="N50" i="449" s="1"/>
  <c r="Q50" i="449" s="1"/>
  <c r="M49" i="449"/>
  <c r="N49" i="449" s="1"/>
  <c r="Q49" i="449" s="1"/>
  <c r="M48" i="449"/>
  <c r="N48" i="449" s="1"/>
  <c r="Q48" i="449" s="1"/>
  <c r="M47" i="449"/>
  <c r="N47" i="449" s="1"/>
  <c r="Q47" i="449" s="1"/>
  <c r="M46" i="449"/>
  <c r="N46" i="449" s="1"/>
  <c r="Q46" i="449" s="1"/>
  <c r="M45" i="449"/>
  <c r="N45" i="449" s="1"/>
  <c r="Q45" i="449" s="1"/>
  <c r="M44" i="449"/>
  <c r="N44" i="449" s="1"/>
  <c r="Q44" i="449" s="1"/>
  <c r="M43" i="449"/>
  <c r="N43" i="449" s="1"/>
  <c r="Q43" i="449" s="1"/>
  <c r="M42" i="449"/>
  <c r="N42" i="449" s="1"/>
  <c r="Q42" i="449" s="1"/>
  <c r="M41" i="449"/>
  <c r="N41" i="449" s="1"/>
  <c r="Q41" i="449" s="1"/>
  <c r="M40" i="449"/>
  <c r="N40" i="449" s="1"/>
  <c r="Q40" i="449" s="1"/>
  <c r="M38" i="449"/>
  <c r="N38" i="449" s="1"/>
  <c r="Q38" i="449" s="1"/>
  <c r="M37" i="449"/>
  <c r="N37" i="449" s="1"/>
  <c r="Q37" i="449" s="1"/>
  <c r="M36" i="449"/>
  <c r="N36" i="449" s="1"/>
  <c r="Q36" i="449" s="1"/>
  <c r="M35" i="449"/>
  <c r="N35" i="449" s="1"/>
  <c r="Q35" i="449" s="1"/>
  <c r="M34" i="449"/>
  <c r="N34" i="449" s="1"/>
  <c r="Q34" i="449" s="1"/>
  <c r="M33" i="449"/>
  <c r="N33" i="449" s="1"/>
  <c r="Q33" i="449" s="1"/>
  <c r="M32" i="449"/>
  <c r="N32" i="449" s="1"/>
  <c r="Q32" i="449" s="1"/>
  <c r="M31" i="449"/>
  <c r="N31" i="449" s="1"/>
  <c r="Q31" i="449" s="1"/>
  <c r="M30" i="449"/>
  <c r="N30" i="449" s="1"/>
  <c r="Q30" i="449" s="1"/>
  <c r="M29" i="449"/>
  <c r="N29" i="449" s="1"/>
  <c r="Q29" i="449" s="1"/>
  <c r="M28" i="449"/>
  <c r="N28" i="449" s="1"/>
  <c r="Q28" i="449" s="1"/>
  <c r="M27" i="449"/>
  <c r="N27" i="449" s="1"/>
  <c r="Q27" i="449" s="1"/>
  <c r="M26" i="449"/>
  <c r="N26" i="449" s="1"/>
  <c r="Q26" i="449" s="1"/>
  <c r="M25" i="449"/>
  <c r="N25" i="449" s="1"/>
  <c r="Q25" i="449" s="1"/>
  <c r="M24" i="449"/>
  <c r="N24" i="449" s="1"/>
  <c r="Q24" i="449" s="1"/>
  <c r="M23" i="449"/>
  <c r="N23" i="449" s="1"/>
  <c r="Q23" i="449" s="1"/>
  <c r="M22" i="449"/>
  <c r="N22" i="449" s="1"/>
  <c r="Q22" i="449" s="1"/>
  <c r="M20" i="449"/>
  <c r="N20" i="449" s="1"/>
  <c r="Q20" i="449" s="1"/>
  <c r="M19" i="449"/>
  <c r="N19" i="449" s="1"/>
  <c r="Q19" i="449" s="1"/>
  <c r="M18" i="449"/>
  <c r="N18" i="449" s="1"/>
  <c r="Q18" i="449" s="1"/>
  <c r="M17" i="449"/>
  <c r="N17" i="449" s="1"/>
  <c r="Q17" i="449" s="1"/>
  <c r="M16" i="449"/>
  <c r="N16" i="449" s="1"/>
  <c r="Q16" i="449" s="1"/>
  <c r="M15" i="449"/>
  <c r="N15" i="449" s="1"/>
  <c r="Q15" i="449" s="1"/>
  <c r="M14" i="449"/>
  <c r="N14" i="449" s="1"/>
  <c r="Q14" i="449" s="1"/>
  <c r="M13" i="449"/>
  <c r="N13" i="449" s="1"/>
  <c r="Q13" i="449" s="1"/>
  <c r="M12" i="449"/>
  <c r="N12" i="449" s="1"/>
  <c r="Q12" i="449" s="1"/>
  <c r="M11" i="449"/>
  <c r="N11" i="449" s="1"/>
  <c r="Q11" i="449" s="1"/>
  <c r="M10" i="449"/>
  <c r="N10" i="449" s="1"/>
  <c r="Q10" i="449" s="1"/>
  <c r="M9" i="449"/>
  <c r="N9" i="449" s="1"/>
  <c r="Q9" i="449" s="1"/>
  <c r="M8" i="449"/>
  <c r="N8" i="449" s="1"/>
  <c r="Q8" i="449" s="1"/>
  <c r="M7" i="449"/>
  <c r="N7" i="449" s="1"/>
  <c r="Q7" i="449" s="1"/>
  <c r="M6" i="449"/>
  <c r="N6" i="449" s="1"/>
  <c r="Q6" i="449" s="1"/>
  <c r="M5" i="449"/>
  <c r="N5" i="449" s="1"/>
  <c r="T145" i="453" l="1"/>
  <c r="M153" i="449"/>
  <c r="O145" i="450"/>
  <c r="R5" i="450"/>
  <c r="R145" i="450" s="1"/>
  <c r="R146" i="450" s="1"/>
  <c r="S145" i="450"/>
  <c r="T127" i="450" s="1"/>
  <c r="R127" i="449"/>
  <c r="R40" i="449"/>
  <c r="R6" i="449"/>
  <c r="R60" i="449"/>
  <c r="N145" i="449"/>
  <c r="Q5" i="449"/>
  <c r="Q145" i="449" s="1"/>
  <c r="Q146" i="449" s="1"/>
  <c r="R111" i="449"/>
  <c r="R22" i="449"/>
  <c r="R76" i="449"/>
  <c r="R93" i="449"/>
  <c r="N152" i="449"/>
  <c r="Q152" i="449" s="1"/>
  <c r="M145" i="449"/>
  <c r="Q151" i="449"/>
  <c r="L145" i="448"/>
  <c r="N5" i="448"/>
  <c r="O5" i="448" s="1"/>
  <c r="R5" i="448" s="1"/>
  <c r="M153" i="448"/>
  <c r="J153" i="448"/>
  <c r="I153" i="448"/>
  <c r="N152" i="448"/>
  <c r="O152" i="448" s="1"/>
  <c r="R152" i="448" s="1"/>
  <c r="N151" i="448"/>
  <c r="O151" i="448" s="1"/>
  <c r="O147" i="448"/>
  <c r="O146" i="448"/>
  <c r="M145" i="448"/>
  <c r="K145" i="448"/>
  <c r="J145" i="448"/>
  <c r="I145" i="448"/>
  <c r="N144" i="448"/>
  <c r="O144" i="448" s="1"/>
  <c r="R144" i="448" s="1"/>
  <c r="N143" i="448"/>
  <c r="O143" i="448" s="1"/>
  <c r="R143" i="448" s="1"/>
  <c r="N142" i="448"/>
  <c r="O142" i="448" s="1"/>
  <c r="R142" i="448" s="1"/>
  <c r="N141" i="448"/>
  <c r="O141" i="448" s="1"/>
  <c r="R141" i="448" s="1"/>
  <c r="N140" i="448"/>
  <c r="O140" i="448" s="1"/>
  <c r="R140" i="448" s="1"/>
  <c r="N139" i="448"/>
  <c r="O139" i="448" s="1"/>
  <c r="R139" i="448" s="1"/>
  <c r="N138" i="448"/>
  <c r="O138" i="448" s="1"/>
  <c r="R138" i="448" s="1"/>
  <c r="N137" i="448"/>
  <c r="O137" i="448" s="1"/>
  <c r="R137" i="448" s="1"/>
  <c r="N136" i="448"/>
  <c r="O136" i="448" s="1"/>
  <c r="R136" i="448" s="1"/>
  <c r="N135" i="448"/>
  <c r="O135" i="448" s="1"/>
  <c r="R135" i="448" s="1"/>
  <c r="N134" i="448"/>
  <c r="O134" i="448" s="1"/>
  <c r="R134" i="448" s="1"/>
  <c r="N133" i="448"/>
  <c r="O133" i="448" s="1"/>
  <c r="R133" i="448" s="1"/>
  <c r="N132" i="448"/>
  <c r="O132" i="448" s="1"/>
  <c r="R132" i="448" s="1"/>
  <c r="N131" i="448"/>
  <c r="O131" i="448" s="1"/>
  <c r="R131" i="448" s="1"/>
  <c r="N130" i="448"/>
  <c r="O130" i="448" s="1"/>
  <c r="R130" i="448" s="1"/>
  <c r="N129" i="448"/>
  <c r="O129" i="448" s="1"/>
  <c r="R129" i="448" s="1"/>
  <c r="N128" i="448"/>
  <c r="O128" i="448" s="1"/>
  <c r="R128" i="448" s="1"/>
  <c r="N127" i="448"/>
  <c r="O127" i="448" s="1"/>
  <c r="R127" i="448" s="1"/>
  <c r="N126" i="448"/>
  <c r="O126" i="448" s="1"/>
  <c r="R126" i="448" s="1"/>
  <c r="N125" i="448"/>
  <c r="O125" i="448" s="1"/>
  <c r="R125" i="448" s="1"/>
  <c r="N124" i="448"/>
  <c r="O124" i="448" s="1"/>
  <c r="R124" i="448" s="1"/>
  <c r="N123" i="448"/>
  <c r="O123" i="448" s="1"/>
  <c r="R123" i="448" s="1"/>
  <c r="N122" i="448"/>
  <c r="O122" i="448" s="1"/>
  <c r="R122" i="448" s="1"/>
  <c r="N121" i="448"/>
  <c r="O121" i="448" s="1"/>
  <c r="R121" i="448" s="1"/>
  <c r="N120" i="448"/>
  <c r="O120" i="448" s="1"/>
  <c r="R120" i="448" s="1"/>
  <c r="N119" i="448"/>
  <c r="O119" i="448" s="1"/>
  <c r="R119" i="448" s="1"/>
  <c r="N118" i="448"/>
  <c r="O118" i="448" s="1"/>
  <c r="R118" i="448" s="1"/>
  <c r="N117" i="448"/>
  <c r="O117" i="448" s="1"/>
  <c r="R117" i="448" s="1"/>
  <c r="N116" i="448"/>
  <c r="O116" i="448" s="1"/>
  <c r="R116" i="448" s="1"/>
  <c r="N115" i="448"/>
  <c r="O115" i="448" s="1"/>
  <c r="R115" i="448" s="1"/>
  <c r="N114" i="448"/>
  <c r="O114" i="448" s="1"/>
  <c r="R114" i="448" s="1"/>
  <c r="N113" i="448"/>
  <c r="O113" i="448" s="1"/>
  <c r="R113" i="448" s="1"/>
  <c r="N112" i="448"/>
  <c r="O112" i="448" s="1"/>
  <c r="R112" i="448" s="1"/>
  <c r="N111" i="448"/>
  <c r="O111" i="448" s="1"/>
  <c r="R111" i="448" s="1"/>
  <c r="N109" i="448"/>
  <c r="O109" i="448" s="1"/>
  <c r="R109" i="448" s="1"/>
  <c r="N108" i="448"/>
  <c r="O108" i="448" s="1"/>
  <c r="R108" i="448" s="1"/>
  <c r="N107" i="448"/>
  <c r="O107" i="448" s="1"/>
  <c r="R107" i="448" s="1"/>
  <c r="N106" i="448"/>
  <c r="O106" i="448" s="1"/>
  <c r="R106" i="448" s="1"/>
  <c r="N105" i="448"/>
  <c r="O105" i="448" s="1"/>
  <c r="R105" i="448" s="1"/>
  <c r="N104" i="448"/>
  <c r="O104" i="448" s="1"/>
  <c r="R104" i="448" s="1"/>
  <c r="N103" i="448"/>
  <c r="O103" i="448" s="1"/>
  <c r="R103" i="448" s="1"/>
  <c r="N102" i="448"/>
  <c r="O102" i="448" s="1"/>
  <c r="R102" i="448" s="1"/>
  <c r="N101" i="448"/>
  <c r="O101" i="448" s="1"/>
  <c r="R101" i="448" s="1"/>
  <c r="N100" i="448"/>
  <c r="O100" i="448" s="1"/>
  <c r="R100" i="448" s="1"/>
  <c r="N99" i="448"/>
  <c r="O99" i="448" s="1"/>
  <c r="R99" i="448" s="1"/>
  <c r="N98" i="448"/>
  <c r="O98" i="448" s="1"/>
  <c r="R98" i="448" s="1"/>
  <c r="N97" i="448"/>
  <c r="O97" i="448" s="1"/>
  <c r="R97" i="448" s="1"/>
  <c r="N96" i="448"/>
  <c r="O96" i="448" s="1"/>
  <c r="R96" i="448" s="1"/>
  <c r="N95" i="448"/>
  <c r="O95" i="448" s="1"/>
  <c r="R95" i="448" s="1"/>
  <c r="N94" i="448"/>
  <c r="O94" i="448" s="1"/>
  <c r="R94" i="448" s="1"/>
  <c r="N93" i="448"/>
  <c r="O93" i="448" s="1"/>
  <c r="R93" i="448" s="1"/>
  <c r="N91" i="448"/>
  <c r="O91" i="448" s="1"/>
  <c r="R91" i="448" s="1"/>
  <c r="N90" i="448"/>
  <c r="O90" i="448" s="1"/>
  <c r="R90" i="448" s="1"/>
  <c r="N89" i="448"/>
  <c r="O89" i="448" s="1"/>
  <c r="R89" i="448" s="1"/>
  <c r="N88" i="448"/>
  <c r="O88" i="448" s="1"/>
  <c r="R88" i="448" s="1"/>
  <c r="N87" i="448"/>
  <c r="O87" i="448" s="1"/>
  <c r="R87" i="448" s="1"/>
  <c r="N86" i="448"/>
  <c r="O86" i="448" s="1"/>
  <c r="R86" i="448" s="1"/>
  <c r="N85" i="448"/>
  <c r="O85" i="448" s="1"/>
  <c r="R85" i="448" s="1"/>
  <c r="N84" i="448"/>
  <c r="O84" i="448" s="1"/>
  <c r="R84" i="448" s="1"/>
  <c r="N83" i="448"/>
  <c r="O83" i="448" s="1"/>
  <c r="R83" i="448" s="1"/>
  <c r="N82" i="448"/>
  <c r="O82" i="448" s="1"/>
  <c r="R82" i="448" s="1"/>
  <c r="N81" i="448"/>
  <c r="O81" i="448" s="1"/>
  <c r="R81" i="448" s="1"/>
  <c r="N80" i="448"/>
  <c r="O80" i="448" s="1"/>
  <c r="R80" i="448" s="1"/>
  <c r="N79" i="448"/>
  <c r="O79" i="448" s="1"/>
  <c r="R79" i="448" s="1"/>
  <c r="N78" i="448"/>
  <c r="O78" i="448" s="1"/>
  <c r="R78" i="448" s="1"/>
  <c r="N77" i="448"/>
  <c r="O77" i="448" s="1"/>
  <c r="R77" i="448" s="1"/>
  <c r="N76" i="448"/>
  <c r="O76" i="448" s="1"/>
  <c r="R76" i="448" s="1"/>
  <c r="N74" i="448"/>
  <c r="O74" i="448" s="1"/>
  <c r="R74" i="448" s="1"/>
  <c r="N73" i="448"/>
  <c r="O73" i="448" s="1"/>
  <c r="R73" i="448" s="1"/>
  <c r="N72" i="448"/>
  <c r="O72" i="448" s="1"/>
  <c r="R72" i="448" s="1"/>
  <c r="N71" i="448"/>
  <c r="O71" i="448" s="1"/>
  <c r="R71" i="448" s="1"/>
  <c r="N70" i="448"/>
  <c r="O70" i="448" s="1"/>
  <c r="R70" i="448" s="1"/>
  <c r="N69" i="448"/>
  <c r="O69" i="448" s="1"/>
  <c r="R69" i="448" s="1"/>
  <c r="N68" i="448"/>
  <c r="O68" i="448" s="1"/>
  <c r="R68" i="448" s="1"/>
  <c r="N67" i="448"/>
  <c r="O67" i="448" s="1"/>
  <c r="R67" i="448" s="1"/>
  <c r="N66" i="448"/>
  <c r="O66" i="448" s="1"/>
  <c r="R66" i="448" s="1"/>
  <c r="N65" i="448"/>
  <c r="O65" i="448" s="1"/>
  <c r="R65" i="448" s="1"/>
  <c r="N64" i="448"/>
  <c r="O64" i="448" s="1"/>
  <c r="R64" i="448" s="1"/>
  <c r="N63" i="448"/>
  <c r="O63" i="448" s="1"/>
  <c r="R63" i="448" s="1"/>
  <c r="N62" i="448"/>
  <c r="O62" i="448" s="1"/>
  <c r="R62" i="448" s="1"/>
  <c r="N61" i="448"/>
  <c r="O61" i="448" s="1"/>
  <c r="R61" i="448" s="1"/>
  <c r="N60" i="448"/>
  <c r="O60" i="448" s="1"/>
  <c r="R60" i="448" s="1"/>
  <c r="N58" i="448"/>
  <c r="O58" i="448" s="1"/>
  <c r="R58" i="448" s="1"/>
  <c r="N57" i="448"/>
  <c r="O57" i="448" s="1"/>
  <c r="R57" i="448" s="1"/>
  <c r="N56" i="448"/>
  <c r="O56" i="448" s="1"/>
  <c r="R56" i="448" s="1"/>
  <c r="N55" i="448"/>
  <c r="O55" i="448" s="1"/>
  <c r="R55" i="448" s="1"/>
  <c r="N54" i="448"/>
  <c r="O54" i="448" s="1"/>
  <c r="R54" i="448" s="1"/>
  <c r="N53" i="448"/>
  <c r="O53" i="448" s="1"/>
  <c r="R53" i="448" s="1"/>
  <c r="N52" i="448"/>
  <c r="O52" i="448" s="1"/>
  <c r="R52" i="448" s="1"/>
  <c r="N51" i="448"/>
  <c r="O51" i="448" s="1"/>
  <c r="R51" i="448" s="1"/>
  <c r="N50" i="448"/>
  <c r="O50" i="448" s="1"/>
  <c r="R50" i="448" s="1"/>
  <c r="N49" i="448"/>
  <c r="O49" i="448" s="1"/>
  <c r="R49" i="448" s="1"/>
  <c r="N48" i="448"/>
  <c r="O48" i="448" s="1"/>
  <c r="R48" i="448" s="1"/>
  <c r="N47" i="448"/>
  <c r="O47" i="448" s="1"/>
  <c r="R47" i="448" s="1"/>
  <c r="N46" i="448"/>
  <c r="O46" i="448" s="1"/>
  <c r="R46" i="448" s="1"/>
  <c r="N45" i="448"/>
  <c r="O45" i="448" s="1"/>
  <c r="R45" i="448" s="1"/>
  <c r="N44" i="448"/>
  <c r="O44" i="448" s="1"/>
  <c r="R44" i="448" s="1"/>
  <c r="N43" i="448"/>
  <c r="O43" i="448" s="1"/>
  <c r="R43" i="448" s="1"/>
  <c r="N42" i="448"/>
  <c r="O42" i="448" s="1"/>
  <c r="R42" i="448" s="1"/>
  <c r="N41" i="448"/>
  <c r="O41" i="448" s="1"/>
  <c r="R41" i="448" s="1"/>
  <c r="N40" i="448"/>
  <c r="O40" i="448" s="1"/>
  <c r="R40" i="448" s="1"/>
  <c r="N38" i="448"/>
  <c r="O38" i="448" s="1"/>
  <c r="R38" i="448" s="1"/>
  <c r="N37" i="448"/>
  <c r="O37" i="448" s="1"/>
  <c r="R37" i="448" s="1"/>
  <c r="N36" i="448"/>
  <c r="O36" i="448" s="1"/>
  <c r="R36" i="448" s="1"/>
  <c r="N35" i="448"/>
  <c r="O35" i="448" s="1"/>
  <c r="R35" i="448" s="1"/>
  <c r="N34" i="448"/>
  <c r="O34" i="448" s="1"/>
  <c r="R34" i="448" s="1"/>
  <c r="N33" i="448"/>
  <c r="O33" i="448" s="1"/>
  <c r="R33" i="448" s="1"/>
  <c r="N32" i="448"/>
  <c r="O32" i="448" s="1"/>
  <c r="R32" i="448" s="1"/>
  <c r="N31" i="448"/>
  <c r="O31" i="448" s="1"/>
  <c r="R31" i="448" s="1"/>
  <c r="N30" i="448"/>
  <c r="O30" i="448" s="1"/>
  <c r="R30" i="448" s="1"/>
  <c r="N29" i="448"/>
  <c r="O29" i="448" s="1"/>
  <c r="R29" i="448" s="1"/>
  <c r="N28" i="448"/>
  <c r="O28" i="448" s="1"/>
  <c r="R28" i="448" s="1"/>
  <c r="N27" i="448"/>
  <c r="O27" i="448" s="1"/>
  <c r="R27" i="448" s="1"/>
  <c r="N26" i="448"/>
  <c r="O26" i="448" s="1"/>
  <c r="R26" i="448" s="1"/>
  <c r="N25" i="448"/>
  <c r="O25" i="448" s="1"/>
  <c r="R25" i="448" s="1"/>
  <c r="N24" i="448"/>
  <c r="O24" i="448" s="1"/>
  <c r="R24" i="448" s="1"/>
  <c r="N23" i="448"/>
  <c r="O23" i="448" s="1"/>
  <c r="R23" i="448" s="1"/>
  <c r="N22" i="448"/>
  <c r="O22" i="448" s="1"/>
  <c r="R22" i="448" s="1"/>
  <c r="N20" i="448"/>
  <c r="O20" i="448" s="1"/>
  <c r="R20" i="448" s="1"/>
  <c r="N19" i="448"/>
  <c r="O19" i="448" s="1"/>
  <c r="R19" i="448" s="1"/>
  <c r="N18" i="448"/>
  <c r="O18" i="448" s="1"/>
  <c r="R18" i="448" s="1"/>
  <c r="N17" i="448"/>
  <c r="O17" i="448" s="1"/>
  <c r="R17" i="448" s="1"/>
  <c r="N16" i="448"/>
  <c r="O16" i="448" s="1"/>
  <c r="R16" i="448" s="1"/>
  <c r="N15" i="448"/>
  <c r="O15" i="448" s="1"/>
  <c r="R15" i="448" s="1"/>
  <c r="N14" i="448"/>
  <c r="O14" i="448" s="1"/>
  <c r="R14" i="448" s="1"/>
  <c r="N13" i="448"/>
  <c r="O13" i="448" s="1"/>
  <c r="R13" i="448" s="1"/>
  <c r="N12" i="448"/>
  <c r="O12" i="448" s="1"/>
  <c r="R12" i="448" s="1"/>
  <c r="N11" i="448"/>
  <c r="O11" i="448" s="1"/>
  <c r="R11" i="448" s="1"/>
  <c r="N10" i="448"/>
  <c r="O10" i="448" s="1"/>
  <c r="R10" i="448" s="1"/>
  <c r="N9" i="448"/>
  <c r="O9" i="448" s="1"/>
  <c r="R9" i="448" s="1"/>
  <c r="N8" i="448"/>
  <c r="O8" i="448" s="1"/>
  <c r="R8" i="448" s="1"/>
  <c r="N7" i="448"/>
  <c r="O7" i="448" s="1"/>
  <c r="R7" i="448" s="1"/>
  <c r="N6" i="448"/>
  <c r="O153" i="448" l="1"/>
  <c r="T76" i="450"/>
  <c r="T93" i="450"/>
  <c r="T60" i="450"/>
  <c r="T22" i="450"/>
  <c r="T40" i="450"/>
  <c r="T111" i="450"/>
  <c r="T6" i="450"/>
  <c r="Q153" i="449"/>
  <c r="R145" i="449"/>
  <c r="S111" i="449" s="1"/>
  <c r="N153" i="449"/>
  <c r="N153" i="448"/>
  <c r="N145" i="448"/>
  <c r="S60" i="448"/>
  <c r="S76" i="448"/>
  <c r="S111" i="448"/>
  <c r="S40" i="448"/>
  <c r="S22" i="448"/>
  <c r="S127" i="448"/>
  <c r="S93" i="448"/>
  <c r="O6" i="448"/>
  <c r="O145" i="448" s="1"/>
  <c r="R151" i="448"/>
  <c r="R153" i="448" s="1"/>
  <c r="T145" i="450" l="1"/>
  <c r="S6" i="449"/>
  <c r="S40" i="449"/>
  <c r="S127" i="449"/>
  <c r="S76" i="449"/>
  <c r="S93" i="449"/>
  <c r="S22" i="449"/>
  <c r="S60" i="449"/>
  <c r="R6" i="448"/>
  <c r="R145" i="448" s="1"/>
  <c r="S145" i="448"/>
  <c r="T60" i="448" s="1"/>
  <c r="S145" i="449" l="1"/>
  <c r="T127" i="448"/>
  <c r="T93" i="448"/>
  <c r="T111" i="448"/>
  <c r="T22" i="448"/>
  <c r="R146" i="448"/>
  <c r="S6" i="448"/>
  <c r="T6" i="448" s="1"/>
  <c r="T40" i="448"/>
  <c r="T76" i="448"/>
  <c r="T145" i="448" l="1"/>
  <c r="L152" i="446"/>
  <c r="J152" i="446"/>
  <c r="I152" i="446"/>
  <c r="M151" i="446"/>
  <c r="N151" i="446" s="1"/>
  <c r="Q151" i="446" s="1"/>
  <c r="M150" i="446"/>
  <c r="N150" i="446" s="1"/>
  <c r="N146" i="446"/>
  <c r="N145" i="446"/>
  <c r="L144" i="446"/>
  <c r="K144" i="446"/>
  <c r="J144" i="446"/>
  <c r="I144" i="446"/>
  <c r="M143" i="446"/>
  <c r="N143" i="446" s="1"/>
  <c r="Q143" i="446" s="1"/>
  <c r="M142" i="446"/>
  <c r="N142" i="446" s="1"/>
  <c r="Q142" i="446" s="1"/>
  <c r="M141" i="446"/>
  <c r="N141" i="446" s="1"/>
  <c r="Q141" i="446" s="1"/>
  <c r="M140" i="446"/>
  <c r="N140" i="446" s="1"/>
  <c r="Q140" i="446" s="1"/>
  <c r="M139" i="446"/>
  <c r="N139" i="446" s="1"/>
  <c r="Q139" i="446" s="1"/>
  <c r="M138" i="446"/>
  <c r="N138" i="446" s="1"/>
  <c r="Q138" i="446" s="1"/>
  <c r="M137" i="446"/>
  <c r="N137" i="446" s="1"/>
  <c r="Q137" i="446" s="1"/>
  <c r="M136" i="446"/>
  <c r="N136" i="446" s="1"/>
  <c r="Q136" i="446" s="1"/>
  <c r="M135" i="446"/>
  <c r="N135" i="446" s="1"/>
  <c r="Q135" i="446" s="1"/>
  <c r="M134" i="446"/>
  <c r="N134" i="446" s="1"/>
  <c r="Q134" i="446" s="1"/>
  <c r="M133" i="446"/>
  <c r="N133" i="446" s="1"/>
  <c r="Q133" i="446" s="1"/>
  <c r="M132" i="446"/>
  <c r="N132" i="446" s="1"/>
  <c r="Q132" i="446" s="1"/>
  <c r="M131" i="446"/>
  <c r="N131" i="446" s="1"/>
  <c r="Q131" i="446" s="1"/>
  <c r="M130" i="446"/>
  <c r="N130" i="446" s="1"/>
  <c r="Q130" i="446" s="1"/>
  <c r="M129" i="446"/>
  <c r="N129" i="446" s="1"/>
  <c r="Q129" i="446" s="1"/>
  <c r="M128" i="446"/>
  <c r="N128" i="446" s="1"/>
  <c r="Q128" i="446" s="1"/>
  <c r="M127" i="446"/>
  <c r="N127" i="446" s="1"/>
  <c r="Q127" i="446" s="1"/>
  <c r="M126" i="446"/>
  <c r="N126" i="446" s="1"/>
  <c r="Q126" i="446" s="1"/>
  <c r="M125" i="446"/>
  <c r="N125" i="446" s="1"/>
  <c r="Q125" i="446" s="1"/>
  <c r="M124" i="446"/>
  <c r="N124" i="446" s="1"/>
  <c r="Q124" i="446" s="1"/>
  <c r="M123" i="446"/>
  <c r="N123" i="446" s="1"/>
  <c r="Q123" i="446" s="1"/>
  <c r="M122" i="446"/>
  <c r="N122" i="446" s="1"/>
  <c r="Q122" i="446" s="1"/>
  <c r="M121" i="446"/>
  <c r="N121" i="446" s="1"/>
  <c r="Q121" i="446" s="1"/>
  <c r="M120" i="446"/>
  <c r="N120" i="446" s="1"/>
  <c r="Q120" i="446" s="1"/>
  <c r="M119" i="446"/>
  <c r="N119" i="446" s="1"/>
  <c r="Q119" i="446" s="1"/>
  <c r="M118" i="446"/>
  <c r="N118" i="446" s="1"/>
  <c r="Q118" i="446" s="1"/>
  <c r="M117" i="446"/>
  <c r="N117" i="446" s="1"/>
  <c r="Q117" i="446" s="1"/>
  <c r="M116" i="446"/>
  <c r="N116" i="446" s="1"/>
  <c r="Q116" i="446" s="1"/>
  <c r="M115" i="446"/>
  <c r="N115" i="446" s="1"/>
  <c r="Q115" i="446" s="1"/>
  <c r="M114" i="446"/>
  <c r="N114" i="446" s="1"/>
  <c r="Q114" i="446" s="1"/>
  <c r="M113" i="446"/>
  <c r="N113" i="446" s="1"/>
  <c r="Q113" i="446" s="1"/>
  <c r="M112" i="446"/>
  <c r="N112" i="446" s="1"/>
  <c r="Q112" i="446" s="1"/>
  <c r="M111" i="446"/>
  <c r="N111" i="446" s="1"/>
  <c r="Q111" i="446" s="1"/>
  <c r="M110" i="446"/>
  <c r="N110" i="446" s="1"/>
  <c r="Q110" i="446" s="1"/>
  <c r="M108" i="446"/>
  <c r="N108" i="446" s="1"/>
  <c r="Q108" i="446" s="1"/>
  <c r="M107" i="446"/>
  <c r="N107" i="446" s="1"/>
  <c r="Q107" i="446" s="1"/>
  <c r="M106" i="446"/>
  <c r="N106" i="446" s="1"/>
  <c r="Q106" i="446" s="1"/>
  <c r="M105" i="446"/>
  <c r="N105" i="446" s="1"/>
  <c r="Q105" i="446" s="1"/>
  <c r="M104" i="446"/>
  <c r="N104" i="446" s="1"/>
  <c r="Q104" i="446" s="1"/>
  <c r="M103" i="446"/>
  <c r="N103" i="446" s="1"/>
  <c r="Q103" i="446" s="1"/>
  <c r="M102" i="446"/>
  <c r="N102" i="446" s="1"/>
  <c r="Q102" i="446" s="1"/>
  <c r="M101" i="446"/>
  <c r="N101" i="446" s="1"/>
  <c r="Q101" i="446" s="1"/>
  <c r="M100" i="446"/>
  <c r="N100" i="446" s="1"/>
  <c r="Q100" i="446" s="1"/>
  <c r="M99" i="446"/>
  <c r="N99" i="446" s="1"/>
  <c r="Q99" i="446" s="1"/>
  <c r="M98" i="446"/>
  <c r="N98" i="446" s="1"/>
  <c r="Q98" i="446" s="1"/>
  <c r="M97" i="446"/>
  <c r="N97" i="446" s="1"/>
  <c r="Q97" i="446" s="1"/>
  <c r="M96" i="446"/>
  <c r="N96" i="446" s="1"/>
  <c r="Q96" i="446" s="1"/>
  <c r="M95" i="446"/>
  <c r="N95" i="446" s="1"/>
  <c r="Q95" i="446" s="1"/>
  <c r="M94" i="446"/>
  <c r="N94" i="446" s="1"/>
  <c r="Q94" i="446" s="1"/>
  <c r="M93" i="446"/>
  <c r="N93" i="446" s="1"/>
  <c r="Q93" i="446" s="1"/>
  <c r="M92" i="446"/>
  <c r="N92" i="446" s="1"/>
  <c r="Q92" i="446" s="1"/>
  <c r="M90" i="446"/>
  <c r="N90" i="446" s="1"/>
  <c r="Q90" i="446" s="1"/>
  <c r="M89" i="446"/>
  <c r="N89" i="446" s="1"/>
  <c r="Q89" i="446" s="1"/>
  <c r="M88" i="446"/>
  <c r="N88" i="446" s="1"/>
  <c r="Q88" i="446" s="1"/>
  <c r="M87" i="446"/>
  <c r="N87" i="446" s="1"/>
  <c r="Q87" i="446" s="1"/>
  <c r="M86" i="446"/>
  <c r="N86" i="446" s="1"/>
  <c r="Q86" i="446" s="1"/>
  <c r="M85" i="446"/>
  <c r="N85" i="446" s="1"/>
  <c r="Q85" i="446" s="1"/>
  <c r="M84" i="446"/>
  <c r="N84" i="446" s="1"/>
  <c r="Q84" i="446" s="1"/>
  <c r="M83" i="446"/>
  <c r="N83" i="446" s="1"/>
  <c r="Q83" i="446" s="1"/>
  <c r="M82" i="446"/>
  <c r="N82" i="446" s="1"/>
  <c r="Q82" i="446" s="1"/>
  <c r="M81" i="446"/>
  <c r="N81" i="446" s="1"/>
  <c r="Q81" i="446" s="1"/>
  <c r="M80" i="446"/>
  <c r="N80" i="446" s="1"/>
  <c r="Q80" i="446" s="1"/>
  <c r="M79" i="446"/>
  <c r="N79" i="446" s="1"/>
  <c r="Q79" i="446" s="1"/>
  <c r="M78" i="446"/>
  <c r="N78" i="446" s="1"/>
  <c r="Q78" i="446" s="1"/>
  <c r="M77" i="446"/>
  <c r="N77" i="446" s="1"/>
  <c r="Q77" i="446" s="1"/>
  <c r="M76" i="446"/>
  <c r="N76" i="446" s="1"/>
  <c r="Q76" i="446" s="1"/>
  <c r="M75" i="446"/>
  <c r="N75" i="446" s="1"/>
  <c r="Q75" i="446" s="1"/>
  <c r="M73" i="446"/>
  <c r="N73" i="446" s="1"/>
  <c r="Q73" i="446" s="1"/>
  <c r="M72" i="446"/>
  <c r="N72" i="446" s="1"/>
  <c r="Q72" i="446" s="1"/>
  <c r="M71" i="446"/>
  <c r="N71" i="446" s="1"/>
  <c r="Q71" i="446" s="1"/>
  <c r="M70" i="446"/>
  <c r="N70" i="446" s="1"/>
  <c r="Q70" i="446" s="1"/>
  <c r="M69" i="446"/>
  <c r="N69" i="446" s="1"/>
  <c r="Q69" i="446" s="1"/>
  <c r="M68" i="446"/>
  <c r="N68" i="446" s="1"/>
  <c r="Q68" i="446" s="1"/>
  <c r="M67" i="446"/>
  <c r="N67" i="446" s="1"/>
  <c r="Q67" i="446" s="1"/>
  <c r="M66" i="446"/>
  <c r="N66" i="446" s="1"/>
  <c r="Q66" i="446" s="1"/>
  <c r="M65" i="446"/>
  <c r="N65" i="446" s="1"/>
  <c r="Q65" i="446" s="1"/>
  <c r="M64" i="446"/>
  <c r="N64" i="446" s="1"/>
  <c r="Q64" i="446" s="1"/>
  <c r="M63" i="446"/>
  <c r="N63" i="446" s="1"/>
  <c r="Q63" i="446" s="1"/>
  <c r="M62" i="446"/>
  <c r="N62" i="446" s="1"/>
  <c r="Q62" i="446" s="1"/>
  <c r="M61" i="446"/>
  <c r="N61" i="446" s="1"/>
  <c r="Q61" i="446" s="1"/>
  <c r="M60" i="446"/>
  <c r="N60" i="446" s="1"/>
  <c r="Q60" i="446" s="1"/>
  <c r="M59" i="446"/>
  <c r="N59" i="446" s="1"/>
  <c r="Q59" i="446" s="1"/>
  <c r="M57" i="446"/>
  <c r="N57" i="446" s="1"/>
  <c r="Q57" i="446" s="1"/>
  <c r="M56" i="446"/>
  <c r="N56" i="446" s="1"/>
  <c r="Q56" i="446" s="1"/>
  <c r="M55" i="446"/>
  <c r="N55" i="446" s="1"/>
  <c r="Q55" i="446" s="1"/>
  <c r="M54" i="446"/>
  <c r="N54" i="446" s="1"/>
  <c r="Q54" i="446" s="1"/>
  <c r="M53" i="446"/>
  <c r="N53" i="446" s="1"/>
  <c r="Q53" i="446" s="1"/>
  <c r="M52" i="446"/>
  <c r="N52" i="446" s="1"/>
  <c r="Q52" i="446" s="1"/>
  <c r="M51" i="446"/>
  <c r="N51" i="446" s="1"/>
  <c r="Q51" i="446" s="1"/>
  <c r="M50" i="446"/>
  <c r="N50" i="446" s="1"/>
  <c r="Q50" i="446" s="1"/>
  <c r="M49" i="446"/>
  <c r="N49" i="446" s="1"/>
  <c r="Q49" i="446" s="1"/>
  <c r="M48" i="446"/>
  <c r="N48" i="446" s="1"/>
  <c r="Q48" i="446" s="1"/>
  <c r="M47" i="446"/>
  <c r="N47" i="446" s="1"/>
  <c r="Q47" i="446" s="1"/>
  <c r="M46" i="446"/>
  <c r="N46" i="446" s="1"/>
  <c r="Q46" i="446" s="1"/>
  <c r="M45" i="446"/>
  <c r="N45" i="446" s="1"/>
  <c r="Q45" i="446" s="1"/>
  <c r="M44" i="446"/>
  <c r="N44" i="446" s="1"/>
  <c r="Q44" i="446" s="1"/>
  <c r="M43" i="446"/>
  <c r="N43" i="446" s="1"/>
  <c r="Q43" i="446" s="1"/>
  <c r="M42" i="446"/>
  <c r="N42" i="446" s="1"/>
  <c r="Q42" i="446" s="1"/>
  <c r="M41" i="446"/>
  <c r="N41" i="446" s="1"/>
  <c r="Q41" i="446" s="1"/>
  <c r="M40" i="446"/>
  <c r="N40" i="446" s="1"/>
  <c r="Q40" i="446" s="1"/>
  <c r="M39" i="446"/>
  <c r="N39" i="446" s="1"/>
  <c r="Q39" i="446" s="1"/>
  <c r="M37" i="446"/>
  <c r="N37" i="446" s="1"/>
  <c r="Q37" i="446" s="1"/>
  <c r="M36" i="446"/>
  <c r="N36" i="446" s="1"/>
  <c r="Q36" i="446" s="1"/>
  <c r="M35" i="446"/>
  <c r="N35" i="446" s="1"/>
  <c r="Q35" i="446" s="1"/>
  <c r="M34" i="446"/>
  <c r="N34" i="446" s="1"/>
  <c r="Q34" i="446" s="1"/>
  <c r="M33" i="446"/>
  <c r="N33" i="446" s="1"/>
  <c r="Q33" i="446" s="1"/>
  <c r="M32" i="446"/>
  <c r="N32" i="446" s="1"/>
  <c r="Q32" i="446" s="1"/>
  <c r="M31" i="446"/>
  <c r="N31" i="446" s="1"/>
  <c r="Q31" i="446" s="1"/>
  <c r="M30" i="446"/>
  <c r="N30" i="446" s="1"/>
  <c r="Q30" i="446" s="1"/>
  <c r="M29" i="446"/>
  <c r="N29" i="446" s="1"/>
  <c r="Q29" i="446" s="1"/>
  <c r="M28" i="446"/>
  <c r="N28" i="446" s="1"/>
  <c r="Q28" i="446" s="1"/>
  <c r="M27" i="446"/>
  <c r="N27" i="446" s="1"/>
  <c r="Q27" i="446" s="1"/>
  <c r="M26" i="446"/>
  <c r="N26" i="446" s="1"/>
  <c r="Q26" i="446" s="1"/>
  <c r="M25" i="446"/>
  <c r="N25" i="446" s="1"/>
  <c r="Q25" i="446" s="1"/>
  <c r="M24" i="446"/>
  <c r="N24" i="446" s="1"/>
  <c r="Q24" i="446" s="1"/>
  <c r="M23" i="446"/>
  <c r="N23" i="446" s="1"/>
  <c r="Q23" i="446" s="1"/>
  <c r="M22" i="446"/>
  <c r="N22" i="446" s="1"/>
  <c r="Q22" i="446" s="1"/>
  <c r="M21" i="446"/>
  <c r="N21" i="446" s="1"/>
  <c r="Q21" i="446" s="1"/>
  <c r="M19" i="446"/>
  <c r="N19" i="446" s="1"/>
  <c r="Q19" i="446" s="1"/>
  <c r="M18" i="446"/>
  <c r="N18" i="446" s="1"/>
  <c r="Q18" i="446" s="1"/>
  <c r="M17" i="446"/>
  <c r="N17" i="446" s="1"/>
  <c r="Q17" i="446" s="1"/>
  <c r="M16" i="446"/>
  <c r="N16" i="446" s="1"/>
  <c r="Q16" i="446" s="1"/>
  <c r="M15" i="446"/>
  <c r="N15" i="446" s="1"/>
  <c r="Q15" i="446" s="1"/>
  <c r="M14" i="446"/>
  <c r="N14" i="446" s="1"/>
  <c r="Q14" i="446" s="1"/>
  <c r="M13" i="446"/>
  <c r="N13" i="446" s="1"/>
  <c r="Q13" i="446" s="1"/>
  <c r="M12" i="446"/>
  <c r="N12" i="446" s="1"/>
  <c r="Q12" i="446" s="1"/>
  <c r="M11" i="446"/>
  <c r="N11" i="446" s="1"/>
  <c r="Q11" i="446" s="1"/>
  <c r="M10" i="446"/>
  <c r="N10" i="446" s="1"/>
  <c r="Q10" i="446" s="1"/>
  <c r="M9" i="446"/>
  <c r="N9" i="446" s="1"/>
  <c r="Q9" i="446" s="1"/>
  <c r="M8" i="446"/>
  <c r="N8" i="446" s="1"/>
  <c r="Q8" i="446" s="1"/>
  <c r="M7" i="446"/>
  <c r="N7" i="446" s="1"/>
  <c r="Q7" i="446" s="1"/>
  <c r="M6" i="446"/>
  <c r="N6" i="446" s="1"/>
  <c r="Q6" i="446" s="1"/>
  <c r="M5" i="446"/>
  <c r="N5" i="446" s="1"/>
  <c r="N152" i="446" l="1"/>
  <c r="Q150" i="446"/>
  <c r="Q152" i="446" s="1"/>
  <c r="M152" i="446"/>
  <c r="R59" i="446"/>
  <c r="R21" i="446"/>
  <c r="M144" i="446"/>
  <c r="N144" i="446"/>
  <c r="R39" i="446"/>
  <c r="R75" i="446"/>
  <c r="R92" i="446"/>
  <c r="R126" i="446"/>
  <c r="R110" i="446"/>
  <c r="Q5" i="446"/>
  <c r="L144" i="444"/>
  <c r="M152" i="444"/>
  <c r="K152" i="444"/>
  <c r="J152" i="444"/>
  <c r="I152" i="444"/>
  <c r="N151" i="444"/>
  <c r="N150" i="444"/>
  <c r="O150" i="444" s="1"/>
  <c r="R150" i="444" s="1"/>
  <c r="J146" i="444"/>
  <c r="O146" i="444" s="1"/>
  <c r="O145" i="444"/>
  <c r="M144" i="444"/>
  <c r="K144" i="444"/>
  <c r="J144" i="444"/>
  <c r="I144" i="444"/>
  <c r="N143" i="444"/>
  <c r="O143" i="444" s="1"/>
  <c r="R143" i="444" s="1"/>
  <c r="N142" i="444"/>
  <c r="O142" i="444" s="1"/>
  <c r="R142" i="444" s="1"/>
  <c r="N141" i="444"/>
  <c r="O141" i="444" s="1"/>
  <c r="R141" i="444" s="1"/>
  <c r="N140" i="444"/>
  <c r="O140" i="444" s="1"/>
  <c r="R140" i="444" s="1"/>
  <c r="N139" i="444"/>
  <c r="O139" i="444" s="1"/>
  <c r="R139" i="444" s="1"/>
  <c r="N138" i="444"/>
  <c r="O138" i="444" s="1"/>
  <c r="R138" i="444" s="1"/>
  <c r="N137" i="444"/>
  <c r="O137" i="444" s="1"/>
  <c r="R137" i="444" s="1"/>
  <c r="N136" i="444"/>
  <c r="O136" i="444" s="1"/>
  <c r="R136" i="444" s="1"/>
  <c r="N135" i="444"/>
  <c r="O135" i="444" s="1"/>
  <c r="R135" i="444" s="1"/>
  <c r="N134" i="444"/>
  <c r="O134" i="444" s="1"/>
  <c r="R134" i="444" s="1"/>
  <c r="N133" i="444"/>
  <c r="O133" i="444" s="1"/>
  <c r="R133" i="444" s="1"/>
  <c r="N132" i="444"/>
  <c r="O132" i="444" s="1"/>
  <c r="R132" i="444" s="1"/>
  <c r="N131" i="444"/>
  <c r="O131" i="444" s="1"/>
  <c r="R131" i="444" s="1"/>
  <c r="N130" i="444"/>
  <c r="O130" i="444" s="1"/>
  <c r="R130" i="444" s="1"/>
  <c r="N129" i="444"/>
  <c r="O129" i="444" s="1"/>
  <c r="R129" i="444" s="1"/>
  <c r="N128" i="444"/>
  <c r="O128" i="444" s="1"/>
  <c r="R128" i="444" s="1"/>
  <c r="N127" i="444"/>
  <c r="O127" i="444" s="1"/>
  <c r="R127" i="444" s="1"/>
  <c r="N126" i="444"/>
  <c r="O126" i="444" s="1"/>
  <c r="R126" i="444" s="1"/>
  <c r="N125" i="444"/>
  <c r="O125" i="444" s="1"/>
  <c r="R125" i="444" s="1"/>
  <c r="N124" i="444"/>
  <c r="O124" i="444" s="1"/>
  <c r="R124" i="444" s="1"/>
  <c r="N123" i="444"/>
  <c r="O123" i="444" s="1"/>
  <c r="R123" i="444" s="1"/>
  <c r="N122" i="444"/>
  <c r="O122" i="444" s="1"/>
  <c r="R122" i="444" s="1"/>
  <c r="N121" i="444"/>
  <c r="O121" i="444" s="1"/>
  <c r="R121" i="444" s="1"/>
  <c r="N120" i="444"/>
  <c r="O120" i="444" s="1"/>
  <c r="R120" i="444" s="1"/>
  <c r="N119" i="444"/>
  <c r="O119" i="444" s="1"/>
  <c r="R119" i="444" s="1"/>
  <c r="N118" i="444"/>
  <c r="O118" i="444" s="1"/>
  <c r="R118" i="444" s="1"/>
  <c r="N117" i="444"/>
  <c r="O117" i="444" s="1"/>
  <c r="R117" i="444" s="1"/>
  <c r="N116" i="444"/>
  <c r="O116" i="444" s="1"/>
  <c r="R116" i="444" s="1"/>
  <c r="N115" i="444"/>
  <c r="O115" i="444" s="1"/>
  <c r="R115" i="444" s="1"/>
  <c r="N114" i="444"/>
  <c r="O114" i="444" s="1"/>
  <c r="R114" i="444" s="1"/>
  <c r="N113" i="444"/>
  <c r="O113" i="444" s="1"/>
  <c r="R113" i="444" s="1"/>
  <c r="N112" i="444"/>
  <c r="O112" i="444" s="1"/>
  <c r="R112" i="444" s="1"/>
  <c r="N111" i="444"/>
  <c r="O111" i="444" s="1"/>
  <c r="R111" i="444" s="1"/>
  <c r="N110" i="444"/>
  <c r="O110" i="444" s="1"/>
  <c r="R110" i="444" s="1"/>
  <c r="N108" i="444"/>
  <c r="O108" i="444" s="1"/>
  <c r="R108" i="444" s="1"/>
  <c r="N107" i="444"/>
  <c r="O107" i="444" s="1"/>
  <c r="R107" i="444" s="1"/>
  <c r="N106" i="444"/>
  <c r="O106" i="444" s="1"/>
  <c r="R106" i="444" s="1"/>
  <c r="N105" i="444"/>
  <c r="O105" i="444" s="1"/>
  <c r="R105" i="444" s="1"/>
  <c r="N104" i="444"/>
  <c r="O104" i="444" s="1"/>
  <c r="R104" i="444" s="1"/>
  <c r="N103" i="444"/>
  <c r="O103" i="444" s="1"/>
  <c r="R103" i="444" s="1"/>
  <c r="N102" i="444"/>
  <c r="O102" i="444" s="1"/>
  <c r="R102" i="444" s="1"/>
  <c r="N101" i="444"/>
  <c r="O101" i="444" s="1"/>
  <c r="R101" i="444" s="1"/>
  <c r="N100" i="444"/>
  <c r="O100" i="444" s="1"/>
  <c r="R100" i="444" s="1"/>
  <c r="N99" i="444"/>
  <c r="O99" i="444" s="1"/>
  <c r="R99" i="444" s="1"/>
  <c r="N98" i="444"/>
  <c r="O98" i="444" s="1"/>
  <c r="R98" i="444" s="1"/>
  <c r="N97" i="444"/>
  <c r="O97" i="444" s="1"/>
  <c r="R97" i="444" s="1"/>
  <c r="N96" i="444"/>
  <c r="O96" i="444" s="1"/>
  <c r="R96" i="444" s="1"/>
  <c r="N95" i="444"/>
  <c r="O95" i="444" s="1"/>
  <c r="R95" i="444" s="1"/>
  <c r="N94" i="444"/>
  <c r="O94" i="444" s="1"/>
  <c r="R94" i="444" s="1"/>
  <c r="N93" i="444"/>
  <c r="O93" i="444" s="1"/>
  <c r="R93" i="444" s="1"/>
  <c r="N92" i="444"/>
  <c r="O92" i="444" s="1"/>
  <c r="R92" i="444" s="1"/>
  <c r="N90" i="444"/>
  <c r="O90" i="444" s="1"/>
  <c r="R90" i="444" s="1"/>
  <c r="N89" i="444"/>
  <c r="O89" i="444" s="1"/>
  <c r="R89" i="444" s="1"/>
  <c r="N88" i="444"/>
  <c r="O88" i="444" s="1"/>
  <c r="R88" i="444" s="1"/>
  <c r="N87" i="444"/>
  <c r="O87" i="444" s="1"/>
  <c r="R87" i="444" s="1"/>
  <c r="N86" i="444"/>
  <c r="O86" i="444" s="1"/>
  <c r="R86" i="444" s="1"/>
  <c r="N85" i="444"/>
  <c r="O85" i="444" s="1"/>
  <c r="R85" i="444" s="1"/>
  <c r="N84" i="444"/>
  <c r="O84" i="444" s="1"/>
  <c r="R84" i="444" s="1"/>
  <c r="N83" i="444"/>
  <c r="O83" i="444" s="1"/>
  <c r="R83" i="444" s="1"/>
  <c r="N82" i="444"/>
  <c r="O82" i="444" s="1"/>
  <c r="R82" i="444" s="1"/>
  <c r="N81" i="444"/>
  <c r="O81" i="444" s="1"/>
  <c r="R81" i="444" s="1"/>
  <c r="N80" i="444"/>
  <c r="O80" i="444" s="1"/>
  <c r="R80" i="444" s="1"/>
  <c r="N79" i="444"/>
  <c r="O79" i="444" s="1"/>
  <c r="R79" i="444" s="1"/>
  <c r="N78" i="444"/>
  <c r="O78" i="444" s="1"/>
  <c r="R78" i="444" s="1"/>
  <c r="N77" i="444"/>
  <c r="O77" i="444" s="1"/>
  <c r="R77" i="444" s="1"/>
  <c r="N76" i="444"/>
  <c r="O76" i="444" s="1"/>
  <c r="R76" i="444" s="1"/>
  <c r="N75" i="444"/>
  <c r="O75" i="444" s="1"/>
  <c r="R75" i="444" s="1"/>
  <c r="N73" i="444"/>
  <c r="O73" i="444" s="1"/>
  <c r="R73" i="444" s="1"/>
  <c r="N72" i="444"/>
  <c r="O72" i="444" s="1"/>
  <c r="R72" i="444" s="1"/>
  <c r="N71" i="444"/>
  <c r="O71" i="444" s="1"/>
  <c r="R71" i="444" s="1"/>
  <c r="N70" i="444"/>
  <c r="O70" i="444" s="1"/>
  <c r="R70" i="444" s="1"/>
  <c r="N69" i="444"/>
  <c r="O69" i="444" s="1"/>
  <c r="R69" i="444" s="1"/>
  <c r="N68" i="444"/>
  <c r="O68" i="444" s="1"/>
  <c r="R68" i="444" s="1"/>
  <c r="N67" i="444"/>
  <c r="O67" i="444" s="1"/>
  <c r="R67" i="444" s="1"/>
  <c r="N66" i="444"/>
  <c r="O66" i="444" s="1"/>
  <c r="R66" i="444" s="1"/>
  <c r="N65" i="444"/>
  <c r="O65" i="444" s="1"/>
  <c r="R65" i="444" s="1"/>
  <c r="N64" i="444"/>
  <c r="O64" i="444" s="1"/>
  <c r="R64" i="444" s="1"/>
  <c r="N63" i="444"/>
  <c r="O63" i="444" s="1"/>
  <c r="R63" i="444" s="1"/>
  <c r="N62" i="444"/>
  <c r="O62" i="444" s="1"/>
  <c r="R62" i="444" s="1"/>
  <c r="N61" i="444"/>
  <c r="O61" i="444" s="1"/>
  <c r="R61" i="444" s="1"/>
  <c r="N60" i="444"/>
  <c r="O60" i="444" s="1"/>
  <c r="R60" i="444" s="1"/>
  <c r="N59" i="444"/>
  <c r="O59" i="444" s="1"/>
  <c r="R59" i="444" s="1"/>
  <c r="N57" i="444"/>
  <c r="O57" i="444" s="1"/>
  <c r="R57" i="444" s="1"/>
  <c r="N56" i="444"/>
  <c r="O56" i="444" s="1"/>
  <c r="R56" i="444" s="1"/>
  <c r="N55" i="444"/>
  <c r="O55" i="444" s="1"/>
  <c r="R55" i="444" s="1"/>
  <c r="N54" i="444"/>
  <c r="O54" i="444" s="1"/>
  <c r="R54" i="444" s="1"/>
  <c r="N53" i="444"/>
  <c r="O53" i="444" s="1"/>
  <c r="R53" i="444" s="1"/>
  <c r="N52" i="444"/>
  <c r="O52" i="444" s="1"/>
  <c r="R52" i="444" s="1"/>
  <c r="N51" i="444"/>
  <c r="O51" i="444" s="1"/>
  <c r="R51" i="444" s="1"/>
  <c r="N50" i="444"/>
  <c r="O50" i="444" s="1"/>
  <c r="R50" i="444" s="1"/>
  <c r="N49" i="444"/>
  <c r="O49" i="444" s="1"/>
  <c r="R49" i="444" s="1"/>
  <c r="N48" i="444"/>
  <c r="O48" i="444" s="1"/>
  <c r="R48" i="444" s="1"/>
  <c r="N47" i="444"/>
  <c r="O47" i="444" s="1"/>
  <c r="R47" i="444" s="1"/>
  <c r="N46" i="444"/>
  <c r="O46" i="444" s="1"/>
  <c r="R46" i="444" s="1"/>
  <c r="N45" i="444"/>
  <c r="O45" i="444" s="1"/>
  <c r="R45" i="444" s="1"/>
  <c r="N44" i="444"/>
  <c r="O44" i="444" s="1"/>
  <c r="R44" i="444" s="1"/>
  <c r="N43" i="444"/>
  <c r="O43" i="444" s="1"/>
  <c r="R43" i="444" s="1"/>
  <c r="N42" i="444"/>
  <c r="O42" i="444" s="1"/>
  <c r="R42" i="444" s="1"/>
  <c r="N41" i="444"/>
  <c r="O41" i="444" s="1"/>
  <c r="R41" i="444" s="1"/>
  <c r="N40" i="444"/>
  <c r="O40" i="444" s="1"/>
  <c r="R40" i="444" s="1"/>
  <c r="N39" i="444"/>
  <c r="O39" i="444" s="1"/>
  <c r="R39" i="444" s="1"/>
  <c r="N37" i="444"/>
  <c r="O37" i="444" s="1"/>
  <c r="R37" i="444" s="1"/>
  <c r="N36" i="444"/>
  <c r="O36" i="444" s="1"/>
  <c r="R36" i="444" s="1"/>
  <c r="N35" i="444"/>
  <c r="O35" i="444" s="1"/>
  <c r="R35" i="444" s="1"/>
  <c r="N34" i="444"/>
  <c r="O34" i="444" s="1"/>
  <c r="R34" i="444" s="1"/>
  <c r="N33" i="444"/>
  <c r="O33" i="444" s="1"/>
  <c r="R33" i="444" s="1"/>
  <c r="N32" i="444"/>
  <c r="O32" i="444" s="1"/>
  <c r="R32" i="444" s="1"/>
  <c r="N31" i="444"/>
  <c r="O31" i="444" s="1"/>
  <c r="R31" i="444" s="1"/>
  <c r="N30" i="444"/>
  <c r="O30" i="444" s="1"/>
  <c r="R30" i="444" s="1"/>
  <c r="N29" i="444"/>
  <c r="O29" i="444" s="1"/>
  <c r="R29" i="444" s="1"/>
  <c r="N28" i="444"/>
  <c r="O28" i="444" s="1"/>
  <c r="R28" i="444" s="1"/>
  <c r="N27" i="444"/>
  <c r="O27" i="444" s="1"/>
  <c r="R27" i="444" s="1"/>
  <c r="N26" i="444"/>
  <c r="O26" i="444" s="1"/>
  <c r="R26" i="444" s="1"/>
  <c r="N25" i="444"/>
  <c r="O25" i="444" s="1"/>
  <c r="R25" i="444" s="1"/>
  <c r="N24" i="444"/>
  <c r="O24" i="444" s="1"/>
  <c r="R24" i="444" s="1"/>
  <c r="N23" i="444"/>
  <c r="O23" i="444" s="1"/>
  <c r="R23" i="444" s="1"/>
  <c r="N22" i="444"/>
  <c r="O22" i="444" s="1"/>
  <c r="R22" i="444" s="1"/>
  <c r="N21" i="444"/>
  <c r="O21" i="444" s="1"/>
  <c r="R21" i="444" s="1"/>
  <c r="N19" i="444"/>
  <c r="O19" i="444" s="1"/>
  <c r="R19" i="444" s="1"/>
  <c r="N18" i="444"/>
  <c r="O18" i="444" s="1"/>
  <c r="R18" i="444" s="1"/>
  <c r="N17" i="444"/>
  <c r="O17" i="444" s="1"/>
  <c r="R17" i="444" s="1"/>
  <c r="N16" i="444"/>
  <c r="O16" i="444" s="1"/>
  <c r="R16" i="444" s="1"/>
  <c r="N15" i="444"/>
  <c r="O15" i="444" s="1"/>
  <c r="R15" i="444" s="1"/>
  <c r="N14" i="444"/>
  <c r="O14" i="444" s="1"/>
  <c r="R14" i="444" s="1"/>
  <c r="N13" i="444"/>
  <c r="O13" i="444" s="1"/>
  <c r="R13" i="444" s="1"/>
  <c r="N12" i="444"/>
  <c r="O12" i="444" s="1"/>
  <c r="R12" i="444" s="1"/>
  <c r="N11" i="444"/>
  <c r="O11" i="444" s="1"/>
  <c r="R11" i="444" s="1"/>
  <c r="N10" i="444"/>
  <c r="O10" i="444" s="1"/>
  <c r="R10" i="444" s="1"/>
  <c r="N9" i="444"/>
  <c r="O9" i="444" s="1"/>
  <c r="R9" i="444" s="1"/>
  <c r="N8" i="444"/>
  <c r="O8" i="444" s="1"/>
  <c r="R8" i="444" s="1"/>
  <c r="N7" i="444"/>
  <c r="O7" i="444" s="1"/>
  <c r="R7" i="444" s="1"/>
  <c r="N6" i="444"/>
  <c r="O6" i="444" s="1"/>
  <c r="R6" i="444" s="1"/>
  <c r="N5" i="444"/>
  <c r="R144" i="446" l="1"/>
  <c r="S126" i="446" s="1"/>
  <c r="Q144" i="446"/>
  <c r="Q145" i="446" s="1"/>
  <c r="R5" i="446"/>
  <c r="N152" i="444"/>
  <c r="N144" i="444"/>
  <c r="S21" i="444"/>
  <c r="S110" i="444"/>
  <c r="S126" i="444"/>
  <c r="S59" i="444"/>
  <c r="S75" i="444"/>
  <c r="S39" i="444"/>
  <c r="S92" i="444"/>
  <c r="O151" i="444"/>
  <c r="O5" i="444"/>
  <c r="K152" i="443"/>
  <c r="S39" i="446" l="1"/>
  <c r="S5" i="446"/>
  <c r="S21" i="446"/>
  <c r="S59" i="446"/>
  <c r="S75" i="446"/>
  <c r="S92" i="446"/>
  <c r="S110" i="446"/>
  <c r="O152" i="444"/>
  <c r="R151" i="444"/>
  <c r="R152" i="444" s="1"/>
  <c r="O144" i="444"/>
  <c r="R5" i="444"/>
  <c r="S144" i="444"/>
  <c r="T39" i="444" s="1"/>
  <c r="J146" i="443"/>
  <c r="S144" i="446" l="1"/>
  <c r="T126" i="444"/>
  <c r="T21" i="444"/>
  <c r="R144" i="444"/>
  <c r="R145" i="444" s="1"/>
  <c r="S5" i="444"/>
  <c r="T5" i="444" s="1"/>
  <c r="T110" i="444"/>
  <c r="T59" i="444"/>
  <c r="T75" i="444"/>
  <c r="T92" i="444"/>
  <c r="L152" i="443"/>
  <c r="J152" i="443"/>
  <c r="I152" i="443"/>
  <c r="M151" i="443"/>
  <c r="N151" i="443" s="1"/>
  <c r="Q151" i="443" s="1"/>
  <c r="M150" i="443"/>
  <c r="N150" i="443" s="1"/>
  <c r="N146" i="443"/>
  <c r="N145" i="443"/>
  <c r="L144" i="443"/>
  <c r="K144" i="443"/>
  <c r="J144" i="443"/>
  <c r="I144" i="443"/>
  <c r="M143" i="443"/>
  <c r="N143" i="443" s="1"/>
  <c r="Q143" i="443" s="1"/>
  <c r="M142" i="443"/>
  <c r="N142" i="443" s="1"/>
  <c r="Q142" i="443" s="1"/>
  <c r="M141" i="443"/>
  <c r="N141" i="443" s="1"/>
  <c r="Q141" i="443" s="1"/>
  <c r="M140" i="443"/>
  <c r="N140" i="443" s="1"/>
  <c r="Q140" i="443" s="1"/>
  <c r="M139" i="443"/>
  <c r="N139" i="443" s="1"/>
  <c r="Q139" i="443" s="1"/>
  <c r="M138" i="443"/>
  <c r="N138" i="443" s="1"/>
  <c r="Q138" i="443" s="1"/>
  <c r="M137" i="443"/>
  <c r="N137" i="443" s="1"/>
  <c r="Q137" i="443" s="1"/>
  <c r="M136" i="443"/>
  <c r="N136" i="443" s="1"/>
  <c r="Q136" i="443" s="1"/>
  <c r="M135" i="443"/>
  <c r="N135" i="443" s="1"/>
  <c r="Q135" i="443" s="1"/>
  <c r="M134" i="443"/>
  <c r="N134" i="443" s="1"/>
  <c r="Q134" i="443" s="1"/>
  <c r="M133" i="443"/>
  <c r="N133" i="443" s="1"/>
  <c r="Q133" i="443" s="1"/>
  <c r="M132" i="443"/>
  <c r="N132" i="443" s="1"/>
  <c r="Q132" i="443" s="1"/>
  <c r="M131" i="443"/>
  <c r="N131" i="443" s="1"/>
  <c r="Q131" i="443" s="1"/>
  <c r="M130" i="443"/>
  <c r="N130" i="443" s="1"/>
  <c r="Q130" i="443" s="1"/>
  <c r="M129" i="443"/>
  <c r="N129" i="443" s="1"/>
  <c r="Q129" i="443" s="1"/>
  <c r="M128" i="443"/>
  <c r="N128" i="443" s="1"/>
  <c r="Q128" i="443" s="1"/>
  <c r="M127" i="443"/>
  <c r="N127" i="443" s="1"/>
  <c r="Q127" i="443" s="1"/>
  <c r="M126" i="443"/>
  <c r="N126" i="443" s="1"/>
  <c r="Q126" i="443" s="1"/>
  <c r="M125" i="443"/>
  <c r="N125" i="443" s="1"/>
  <c r="Q125" i="443" s="1"/>
  <c r="M124" i="443"/>
  <c r="N124" i="443" s="1"/>
  <c r="Q124" i="443" s="1"/>
  <c r="M123" i="443"/>
  <c r="N123" i="443" s="1"/>
  <c r="Q123" i="443" s="1"/>
  <c r="M122" i="443"/>
  <c r="N122" i="443" s="1"/>
  <c r="Q122" i="443" s="1"/>
  <c r="M121" i="443"/>
  <c r="N121" i="443" s="1"/>
  <c r="Q121" i="443" s="1"/>
  <c r="M120" i="443"/>
  <c r="N120" i="443" s="1"/>
  <c r="Q120" i="443" s="1"/>
  <c r="M119" i="443"/>
  <c r="N119" i="443" s="1"/>
  <c r="Q119" i="443" s="1"/>
  <c r="M118" i="443"/>
  <c r="N118" i="443" s="1"/>
  <c r="Q118" i="443" s="1"/>
  <c r="M117" i="443"/>
  <c r="N117" i="443" s="1"/>
  <c r="Q117" i="443" s="1"/>
  <c r="M116" i="443"/>
  <c r="N116" i="443" s="1"/>
  <c r="Q116" i="443" s="1"/>
  <c r="M115" i="443"/>
  <c r="N115" i="443" s="1"/>
  <c r="Q115" i="443" s="1"/>
  <c r="M114" i="443"/>
  <c r="N114" i="443" s="1"/>
  <c r="Q114" i="443" s="1"/>
  <c r="M113" i="443"/>
  <c r="N113" i="443" s="1"/>
  <c r="Q113" i="443" s="1"/>
  <c r="M112" i="443"/>
  <c r="N112" i="443" s="1"/>
  <c r="Q112" i="443" s="1"/>
  <c r="M111" i="443"/>
  <c r="N111" i="443" s="1"/>
  <c r="Q111" i="443" s="1"/>
  <c r="M110" i="443"/>
  <c r="N110" i="443" s="1"/>
  <c r="Q110" i="443" s="1"/>
  <c r="M108" i="443"/>
  <c r="N108" i="443" s="1"/>
  <c r="Q108" i="443" s="1"/>
  <c r="M107" i="443"/>
  <c r="N107" i="443" s="1"/>
  <c r="Q107" i="443" s="1"/>
  <c r="M106" i="443"/>
  <c r="N106" i="443" s="1"/>
  <c r="Q106" i="443" s="1"/>
  <c r="M105" i="443"/>
  <c r="N105" i="443" s="1"/>
  <c r="Q105" i="443" s="1"/>
  <c r="M104" i="443"/>
  <c r="N104" i="443" s="1"/>
  <c r="Q104" i="443" s="1"/>
  <c r="M103" i="443"/>
  <c r="N103" i="443" s="1"/>
  <c r="Q103" i="443" s="1"/>
  <c r="M102" i="443"/>
  <c r="N102" i="443" s="1"/>
  <c r="Q102" i="443" s="1"/>
  <c r="M101" i="443"/>
  <c r="N101" i="443" s="1"/>
  <c r="Q101" i="443" s="1"/>
  <c r="M100" i="443"/>
  <c r="N100" i="443" s="1"/>
  <c r="Q100" i="443" s="1"/>
  <c r="M99" i="443"/>
  <c r="N99" i="443" s="1"/>
  <c r="Q99" i="443" s="1"/>
  <c r="M98" i="443"/>
  <c r="N98" i="443" s="1"/>
  <c r="Q98" i="443" s="1"/>
  <c r="M97" i="443"/>
  <c r="N97" i="443" s="1"/>
  <c r="Q97" i="443" s="1"/>
  <c r="M96" i="443"/>
  <c r="N96" i="443" s="1"/>
  <c r="Q96" i="443" s="1"/>
  <c r="M95" i="443"/>
  <c r="N95" i="443" s="1"/>
  <c r="Q95" i="443" s="1"/>
  <c r="M94" i="443"/>
  <c r="N94" i="443" s="1"/>
  <c r="Q94" i="443" s="1"/>
  <c r="M93" i="443"/>
  <c r="N93" i="443" s="1"/>
  <c r="Q93" i="443" s="1"/>
  <c r="M92" i="443"/>
  <c r="N92" i="443" s="1"/>
  <c r="Q92" i="443" s="1"/>
  <c r="M90" i="443"/>
  <c r="N90" i="443" s="1"/>
  <c r="Q90" i="443" s="1"/>
  <c r="M89" i="443"/>
  <c r="N89" i="443" s="1"/>
  <c r="Q89" i="443" s="1"/>
  <c r="M88" i="443"/>
  <c r="N88" i="443" s="1"/>
  <c r="Q88" i="443" s="1"/>
  <c r="M87" i="443"/>
  <c r="N87" i="443" s="1"/>
  <c r="Q87" i="443" s="1"/>
  <c r="M86" i="443"/>
  <c r="N86" i="443" s="1"/>
  <c r="Q86" i="443" s="1"/>
  <c r="M85" i="443"/>
  <c r="N85" i="443" s="1"/>
  <c r="Q85" i="443" s="1"/>
  <c r="M84" i="443"/>
  <c r="N84" i="443" s="1"/>
  <c r="Q84" i="443" s="1"/>
  <c r="M83" i="443"/>
  <c r="N83" i="443" s="1"/>
  <c r="Q83" i="443" s="1"/>
  <c r="M82" i="443"/>
  <c r="N82" i="443" s="1"/>
  <c r="Q82" i="443" s="1"/>
  <c r="M81" i="443"/>
  <c r="N81" i="443" s="1"/>
  <c r="Q81" i="443" s="1"/>
  <c r="M80" i="443"/>
  <c r="N80" i="443" s="1"/>
  <c r="Q80" i="443" s="1"/>
  <c r="M79" i="443"/>
  <c r="N79" i="443" s="1"/>
  <c r="Q79" i="443" s="1"/>
  <c r="M78" i="443"/>
  <c r="N78" i="443" s="1"/>
  <c r="Q78" i="443" s="1"/>
  <c r="M77" i="443"/>
  <c r="N77" i="443" s="1"/>
  <c r="Q77" i="443" s="1"/>
  <c r="M76" i="443"/>
  <c r="N76" i="443" s="1"/>
  <c r="Q76" i="443" s="1"/>
  <c r="M75" i="443"/>
  <c r="N75" i="443" s="1"/>
  <c r="Q75" i="443" s="1"/>
  <c r="M73" i="443"/>
  <c r="N73" i="443" s="1"/>
  <c r="Q73" i="443" s="1"/>
  <c r="M72" i="443"/>
  <c r="N72" i="443" s="1"/>
  <c r="Q72" i="443" s="1"/>
  <c r="M71" i="443"/>
  <c r="N71" i="443" s="1"/>
  <c r="Q71" i="443" s="1"/>
  <c r="M70" i="443"/>
  <c r="N70" i="443" s="1"/>
  <c r="Q70" i="443" s="1"/>
  <c r="M69" i="443"/>
  <c r="N69" i="443" s="1"/>
  <c r="Q69" i="443" s="1"/>
  <c r="M68" i="443"/>
  <c r="N68" i="443" s="1"/>
  <c r="Q68" i="443" s="1"/>
  <c r="M67" i="443"/>
  <c r="N67" i="443" s="1"/>
  <c r="Q67" i="443" s="1"/>
  <c r="M66" i="443"/>
  <c r="N66" i="443" s="1"/>
  <c r="Q66" i="443" s="1"/>
  <c r="M65" i="443"/>
  <c r="N65" i="443" s="1"/>
  <c r="Q65" i="443" s="1"/>
  <c r="M64" i="443"/>
  <c r="N64" i="443" s="1"/>
  <c r="Q64" i="443" s="1"/>
  <c r="M63" i="443"/>
  <c r="N63" i="443" s="1"/>
  <c r="Q63" i="443" s="1"/>
  <c r="M62" i="443"/>
  <c r="N62" i="443" s="1"/>
  <c r="Q62" i="443" s="1"/>
  <c r="M61" i="443"/>
  <c r="N61" i="443" s="1"/>
  <c r="Q61" i="443" s="1"/>
  <c r="M60" i="443"/>
  <c r="N60" i="443" s="1"/>
  <c r="Q60" i="443" s="1"/>
  <c r="M59" i="443"/>
  <c r="N59" i="443" s="1"/>
  <c r="Q59" i="443" s="1"/>
  <c r="M57" i="443"/>
  <c r="N57" i="443" s="1"/>
  <c r="Q57" i="443" s="1"/>
  <c r="M56" i="443"/>
  <c r="N56" i="443" s="1"/>
  <c r="Q56" i="443" s="1"/>
  <c r="M55" i="443"/>
  <c r="N55" i="443" s="1"/>
  <c r="Q55" i="443" s="1"/>
  <c r="M54" i="443"/>
  <c r="N54" i="443" s="1"/>
  <c r="Q54" i="443" s="1"/>
  <c r="M53" i="443"/>
  <c r="N53" i="443" s="1"/>
  <c r="Q53" i="443" s="1"/>
  <c r="M52" i="443"/>
  <c r="N52" i="443" s="1"/>
  <c r="Q52" i="443" s="1"/>
  <c r="M51" i="443"/>
  <c r="N51" i="443" s="1"/>
  <c r="Q51" i="443" s="1"/>
  <c r="M50" i="443"/>
  <c r="N50" i="443" s="1"/>
  <c r="Q50" i="443" s="1"/>
  <c r="M49" i="443"/>
  <c r="N49" i="443" s="1"/>
  <c r="Q49" i="443" s="1"/>
  <c r="M48" i="443"/>
  <c r="N48" i="443" s="1"/>
  <c r="Q48" i="443" s="1"/>
  <c r="M47" i="443"/>
  <c r="N47" i="443" s="1"/>
  <c r="Q47" i="443" s="1"/>
  <c r="M46" i="443"/>
  <c r="N46" i="443" s="1"/>
  <c r="Q46" i="443" s="1"/>
  <c r="M45" i="443"/>
  <c r="N45" i="443" s="1"/>
  <c r="Q45" i="443" s="1"/>
  <c r="M44" i="443"/>
  <c r="N44" i="443" s="1"/>
  <c r="Q44" i="443" s="1"/>
  <c r="M43" i="443"/>
  <c r="N43" i="443" s="1"/>
  <c r="Q43" i="443" s="1"/>
  <c r="M42" i="443"/>
  <c r="N42" i="443" s="1"/>
  <c r="Q42" i="443" s="1"/>
  <c r="M41" i="443"/>
  <c r="N41" i="443" s="1"/>
  <c r="Q41" i="443" s="1"/>
  <c r="M40" i="443"/>
  <c r="N40" i="443" s="1"/>
  <c r="Q40" i="443" s="1"/>
  <c r="M39" i="443"/>
  <c r="N39" i="443" s="1"/>
  <c r="Q39" i="443" s="1"/>
  <c r="M37" i="443"/>
  <c r="N37" i="443" s="1"/>
  <c r="Q37" i="443" s="1"/>
  <c r="M36" i="443"/>
  <c r="N36" i="443" s="1"/>
  <c r="Q36" i="443" s="1"/>
  <c r="M35" i="443"/>
  <c r="N35" i="443" s="1"/>
  <c r="Q35" i="443" s="1"/>
  <c r="M34" i="443"/>
  <c r="N34" i="443" s="1"/>
  <c r="Q34" i="443" s="1"/>
  <c r="M33" i="443"/>
  <c r="N33" i="443" s="1"/>
  <c r="Q33" i="443" s="1"/>
  <c r="M32" i="443"/>
  <c r="N32" i="443" s="1"/>
  <c r="Q32" i="443" s="1"/>
  <c r="M31" i="443"/>
  <c r="N31" i="443" s="1"/>
  <c r="Q31" i="443" s="1"/>
  <c r="M30" i="443"/>
  <c r="N30" i="443" s="1"/>
  <c r="Q30" i="443" s="1"/>
  <c r="M29" i="443"/>
  <c r="N29" i="443" s="1"/>
  <c r="Q29" i="443" s="1"/>
  <c r="M28" i="443"/>
  <c r="N28" i="443" s="1"/>
  <c r="Q28" i="443" s="1"/>
  <c r="M27" i="443"/>
  <c r="N27" i="443" s="1"/>
  <c r="Q27" i="443" s="1"/>
  <c r="M26" i="443"/>
  <c r="N26" i="443" s="1"/>
  <c r="Q26" i="443" s="1"/>
  <c r="M25" i="443"/>
  <c r="N25" i="443" s="1"/>
  <c r="Q25" i="443" s="1"/>
  <c r="M24" i="443"/>
  <c r="N24" i="443" s="1"/>
  <c r="Q24" i="443" s="1"/>
  <c r="M23" i="443"/>
  <c r="N23" i="443" s="1"/>
  <c r="Q23" i="443" s="1"/>
  <c r="M22" i="443"/>
  <c r="N22" i="443" s="1"/>
  <c r="Q22" i="443" s="1"/>
  <c r="M21" i="443"/>
  <c r="N21" i="443" s="1"/>
  <c r="Q21" i="443" s="1"/>
  <c r="M19" i="443"/>
  <c r="N19" i="443" s="1"/>
  <c r="Q19" i="443" s="1"/>
  <c r="M18" i="443"/>
  <c r="N18" i="443" s="1"/>
  <c r="Q18" i="443" s="1"/>
  <c r="M17" i="443"/>
  <c r="N17" i="443" s="1"/>
  <c r="Q17" i="443" s="1"/>
  <c r="M16" i="443"/>
  <c r="N16" i="443" s="1"/>
  <c r="Q16" i="443" s="1"/>
  <c r="M15" i="443"/>
  <c r="N15" i="443" s="1"/>
  <c r="Q15" i="443" s="1"/>
  <c r="M14" i="443"/>
  <c r="N14" i="443" s="1"/>
  <c r="Q14" i="443" s="1"/>
  <c r="M13" i="443"/>
  <c r="N13" i="443" s="1"/>
  <c r="Q13" i="443" s="1"/>
  <c r="M12" i="443"/>
  <c r="N12" i="443" s="1"/>
  <c r="Q12" i="443" s="1"/>
  <c r="M11" i="443"/>
  <c r="N11" i="443" s="1"/>
  <c r="Q11" i="443" s="1"/>
  <c r="M10" i="443"/>
  <c r="N10" i="443" s="1"/>
  <c r="Q10" i="443" s="1"/>
  <c r="M9" i="443"/>
  <c r="N9" i="443" s="1"/>
  <c r="Q9" i="443" s="1"/>
  <c r="M8" i="443"/>
  <c r="N8" i="443" s="1"/>
  <c r="Q8" i="443" s="1"/>
  <c r="M7" i="443"/>
  <c r="N7" i="443" s="1"/>
  <c r="Q7" i="443" s="1"/>
  <c r="M6" i="443"/>
  <c r="N6" i="443" s="1"/>
  <c r="Q6" i="443" s="1"/>
  <c r="M5" i="443"/>
  <c r="T144" i="444" l="1"/>
  <c r="M144" i="443"/>
  <c r="R21" i="443"/>
  <c r="R39" i="443"/>
  <c r="R75" i="443"/>
  <c r="R126" i="443"/>
  <c r="R92" i="443"/>
  <c r="N152" i="443"/>
  <c r="Q150" i="443"/>
  <c r="Q152" i="443" s="1"/>
  <c r="R59" i="443"/>
  <c r="R110" i="443"/>
  <c r="N5" i="443"/>
  <c r="M152" i="443"/>
  <c r="K144" i="442"/>
  <c r="R144" i="443" l="1"/>
  <c r="S21" i="443" s="1"/>
  <c r="Q5" i="443"/>
  <c r="N144" i="443"/>
  <c r="L152" i="442"/>
  <c r="J152" i="442"/>
  <c r="I152" i="442"/>
  <c r="M151" i="442"/>
  <c r="N151" i="442" s="1"/>
  <c r="M150" i="442"/>
  <c r="N146" i="442"/>
  <c r="N145" i="442"/>
  <c r="L144" i="442"/>
  <c r="J144" i="442"/>
  <c r="I144" i="442"/>
  <c r="M143" i="442"/>
  <c r="N143" i="442" s="1"/>
  <c r="Q143" i="442" s="1"/>
  <c r="M142" i="442"/>
  <c r="N142" i="442" s="1"/>
  <c r="Q142" i="442" s="1"/>
  <c r="M141" i="442"/>
  <c r="N141" i="442" s="1"/>
  <c r="Q141" i="442" s="1"/>
  <c r="M140" i="442"/>
  <c r="N140" i="442" s="1"/>
  <c r="Q140" i="442" s="1"/>
  <c r="M139" i="442"/>
  <c r="N139" i="442" s="1"/>
  <c r="Q139" i="442" s="1"/>
  <c r="M138" i="442"/>
  <c r="N138" i="442" s="1"/>
  <c r="Q138" i="442" s="1"/>
  <c r="M137" i="442"/>
  <c r="N137" i="442" s="1"/>
  <c r="Q137" i="442" s="1"/>
  <c r="M136" i="442"/>
  <c r="N136" i="442" s="1"/>
  <c r="Q136" i="442" s="1"/>
  <c r="M135" i="442"/>
  <c r="N135" i="442" s="1"/>
  <c r="Q135" i="442" s="1"/>
  <c r="M134" i="442"/>
  <c r="N134" i="442" s="1"/>
  <c r="Q134" i="442" s="1"/>
  <c r="M133" i="442"/>
  <c r="N133" i="442" s="1"/>
  <c r="Q133" i="442" s="1"/>
  <c r="M132" i="442"/>
  <c r="N132" i="442" s="1"/>
  <c r="Q132" i="442" s="1"/>
  <c r="M131" i="442"/>
  <c r="N131" i="442" s="1"/>
  <c r="Q131" i="442" s="1"/>
  <c r="M130" i="442"/>
  <c r="N130" i="442" s="1"/>
  <c r="Q130" i="442" s="1"/>
  <c r="M129" i="442"/>
  <c r="N129" i="442" s="1"/>
  <c r="Q129" i="442" s="1"/>
  <c r="M128" i="442"/>
  <c r="N128" i="442" s="1"/>
  <c r="Q128" i="442" s="1"/>
  <c r="M127" i="442"/>
  <c r="N127" i="442" s="1"/>
  <c r="Q127" i="442" s="1"/>
  <c r="M126" i="442"/>
  <c r="N126" i="442" s="1"/>
  <c r="Q126" i="442" s="1"/>
  <c r="M125" i="442"/>
  <c r="N125" i="442" s="1"/>
  <c r="Q125" i="442" s="1"/>
  <c r="M124" i="442"/>
  <c r="N124" i="442" s="1"/>
  <c r="Q124" i="442" s="1"/>
  <c r="M123" i="442"/>
  <c r="N123" i="442" s="1"/>
  <c r="Q123" i="442" s="1"/>
  <c r="M122" i="442"/>
  <c r="N122" i="442" s="1"/>
  <c r="Q122" i="442" s="1"/>
  <c r="M121" i="442"/>
  <c r="N121" i="442" s="1"/>
  <c r="Q121" i="442" s="1"/>
  <c r="M120" i="442"/>
  <c r="N120" i="442" s="1"/>
  <c r="Q120" i="442" s="1"/>
  <c r="M119" i="442"/>
  <c r="N119" i="442" s="1"/>
  <c r="Q119" i="442" s="1"/>
  <c r="M118" i="442"/>
  <c r="N118" i="442" s="1"/>
  <c r="Q118" i="442" s="1"/>
  <c r="M117" i="442"/>
  <c r="N117" i="442" s="1"/>
  <c r="Q117" i="442" s="1"/>
  <c r="M116" i="442"/>
  <c r="N116" i="442" s="1"/>
  <c r="Q116" i="442" s="1"/>
  <c r="M115" i="442"/>
  <c r="N115" i="442" s="1"/>
  <c r="Q115" i="442" s="1"/>
  <c r="M114" i="442"/>
  <c r="N114" i="442" s="1"/>
  <c r="Q114" i="442" s="1"/>
  <c r="M113" i="442"/>
  <c r="N113" i="442" s="1"/>
  <c r="Q113" i="442" s="1"/>
  <c r="M112" i="442"/>
  <c r="N112" i="442" s="1"/>
  <c r="Q112" i="442" s="1"/>
  <c r="M111" i="442"/>
  <c r="N111" i="442" s="1"/>
  <c r="Q111" i="442" s="1"/>
  <c r="M110" i="442"/>
  <c r="N110" i="442" s="1"/>
  <c r="Q110" i="442" s="1"/>
  <c r="M108" i="442"/>
  <c r="N108" i="442" s="1"/>
  <c r="Q108" i="442" s="1"/>
  <c r="M107" i="442"/>
  <c r="N107" i="442" s="1"/>
  <c r="Q107" i="442" s="1"/>
  <c r="M106" i="442"/>
  <c r="N106" i="442" s="1"/>
  <c r="Q106" i="442" s="1"/>
  <c r="M105" i="442"/>
  <c r="N105" i="442" s="1"/>
  <c r="Q105" i="442" s="1"/>
  <c r="M104" i="442"/>
  <c r="N104" i="442" s="1"/>
  <c r="Q104" i="442" s="1"/>
  <c r="M103" i="442"/>
  <c r="N103" i="442" s="1"/>
  <c r="Q103" i="442" s="1"/>
  <c r="M102" i="442"/>
  <c r="N102" i="442" s="1"/>
  <c r="Q102" i="442" s="1"/>
  <c r="M101" i="442"/>
  <c r="N101" i="442" s="1"/>
  <c r="Q101" i="442" s="1"/>
  <c r="M100" i="442"/>
  <c r="N100" i="442" s="1"/>
  <c r="Q100" i="442" s="1"/>
  <c r="M99" i="442"/>
  <c r="N99" i="442" s="1"/>
  <c r="Q99" i="442" s="1"/>
  <c r="M98" i="442"/>
  <c r="N98" i="442" s="1"/>
  <c r="Q98" i="442" s="1"/>
  <c r="M97" i="442"/>
  <c r="N97" i="442" s="1"/>
  <c r="Q97" i="442" s="1"/>
  <c r="M96" i="442"/>
  <c r="N96" i="442" s="1"/>
  <c r="Q96" i="442" s="1"/>
  <c r="M95" i="442"/>
  <c r="N95" i="442" s="1"/>
  <c r="Q95" i="442" s="1"/>
  <c r="M94" i="442"/>
  <c r="N94" i="442" s="1"/>
  <c r="Q94" i="442" s="1"/>
  <c r="M93" i="442"/>
  <c r="N93" i="442" s="1"/>
  <c r="Q93" i="442" s="1"/>
  <c r="M92" i="442"/>
  <c r="N92" i="442" s="1"/>
  <c r="Q92" i="442" s="1"/>
  <c r="M90" i="442"/>
  <c r="N90" i="442" s="1"/>
  <c r="Q90" i="442" s="1"/>
  <c r="M89" i="442"/>
  <c r="N89" i="442" s="1"/>
  <c r="Q89" i="442" s="1"/>
  <c r="M88" i="442"/>
  <c r="N88" i="442" s="1"/>
  <c r="Q88" i="442" s="1"/>
  <c r="M87" i="442"/>
  <c r="N87" i="442" s="1"/>
  <c r="Q87" i="442" s="1"/>
  <c r="M86" i="442"/>
  <c r="N86" i="442" s="1"/>
  <c r="Q86" i="442" s="1"/>
  <c r="M85" i="442"/>
  <c r="N85" i="442" s="1"/>
  <c r="Q85" i="442" s="1"/>
  <c r="M84" i="442"/>
  <c r="N84" i="442" s="1"/>
  <c r="Q84" i="442" s="1"/>
  <c r="M83" i="442"/>
  <c r="N83" i="442" s="1"/>
  <c r="Q83" i="442" s="1"/>
  <c r="M82" i="442"/>
  <c r="N82" i="442" s="1"/>
  <c r="Q82" i="442" s="1"/>
  <c r="M81" i="442"/>
  <c r="N81" i="442" s="1"/>
  <c r="Q81" i="442" s="1"/>
  <c r="M80" i="442"/>
  <c r="N80" i="442" s="1"/>
  <c r="Q80" i="442" s="1"/>
  <c r="M79" i="442"/>
  <c r="N79" i="442" s="1"/>
  <c r="Q79" i="442" s="1"/>
  <c r="M78" i="442"/>
  <c r="N78" i="442" s="1"/>
  <c r="Q78" i="442" s="1"/>
  <c r="M77" i="442"/>
  <c r="N77" i="442" s="1"/>
  <c r="Q77" i="442" s="1"/>
  <c r="M76" i="442"/>
  <c r="N76" i="442" s="1"/>
  <c r="Q76" i="442" s="1"/>
  <c r="M75" i="442"/>
  <c r="N75" i="442" s="1"/>
  <c r="Q75" i="442" s="1"/>
  <c r="M73" i="442"/>
  <c r="N73" i="442" s="1"/>
  <c r="Q73" i="442" s="1"/>
  <c r="M72" i="442"/>
  <c r="N72" i="442" s="1"/>
  <c r="Q72" i="442" s="1"/>
  <c r="M71" i="442"/>
  <c r="N71" i="442" s="1"/>
  <c r="Q71" i="442" s="1"/>
  <c r="M70" i="442"/>
  <c r="N70" i="442" s="1"/>
  <c r="Q70" i="442" s="1"/>
  <c r="M69" i="442"/>
  <c r="N69" i="442" s="1"/>
  <c r="Q69" i="442" s="1"/>
  <c r="M68" i="442"/>
  <c r="N68" i="442" s="1"/>
  <c r="Q68" i="442" s="1"/>
  <c r="M67" i="442"/>
  <c r="N67" i="442" s="1"/>
  <c r="Q67" i="442" s="1"/>
  <c r="M66" i="442"/>
  <c r="N66" i="442" s="1"/>
  <c r="Q66" i="442" s="1"/>
  <c r="M65" i="442"/>
  <c r="N65" i="442" s="1"/>
  <c r="Q65" i="442" s="1"/>
  <c r="M64" i="442"/>
  <c r="N64" i="442" s="1"/>
  <c r="Q64" i="442" s="1"/>
  <c r="M63" i="442"/>
  <c r="N63" i="442" s="1"/>
  <c r="Q63" i="442" s="1"/>
  <c r="M62" i="442"/>
  <c r="N62" i="442" s="1"/>
  <c r="Q62" i="442" s="1"/>
  <c r="M61" i="442"/>
  <c r="N61" i="442" s="1"/>
  <c r="Q61" i="442" s="1"/>
  <c r="M60" i="442"/>
  <c r="N60" i="442" s="1"/>
  <c r="Q60" i="442" s="1"/>
  <c r="M59" i="442"/>
  <c r="N59" i="442" s="1"/>
  <c r="Q59" i="442" s="1"/>
  <c r="M57" i="442"/>
  <c r="N57" i="442" s="1"/>
  <c r="Q57" i="442" s="1"/>
  <c r="M56" i="442"/>
  <c r="N56" i="442" s="1"/>
  <c r="Q56" i="442" s="1"/>
  <c r="M55" i="442"/>
  <c r="N55" i="442" s="1"/>
  <c r="Q55" i="442" s="1"/>
  <c r="M54" i="442"/>
  <c r="N54" i="442" s="1"/>
  <c r="Q54" i="442" s="1"/>
  <c r="M53" i="442"/>
  <c r="N53" i="442" s="1"/>
  <c r="Q53" i="442" s="1"/>
  <c r="M52" i="442"/>
  <c r="N52" i="442" s="1"/>
  <c r="Q52" i="442" s="1"/>
  <c r="M51" i="442"/>
  <c r="N51" i="442" s="1"/>
  <c r="Q51" i="442" s="1"/>
  <c r="M50" i="442"/>
  <c r="N50" i="442" s="1"/>
  <c r="Q50" i="442" s="1"/>
  <c r="M49" i="442"/>
  <c r="N49" i="442" s="1"/>
  <c r="Q49" i="442" s="1"/>
  <c r="M48" i="442"/>
  <c r="N48" i="442" s="1"/>
  <c r="Q48" i="442" s="1"/>
  <c r="M47" i="442"/>
  <c r="N47" i="442" s="1"/>
  <c r="Q47" i="442" s="1"/>
  <c r="M46" i="442"/>
  <c r="N46" i="442" s="1"/>
  <c r="Q46" i="442" s="1"/>
  <c r="M45" i="442"/>
  <c r="N45" i="442" s="1"/>
  <c r="Q45" i="442" s="1"/>
  <c r="M44" i="442"/>
  <c r="N44" i="442" s="1"/>
  <c r="Q44" i="442" s="1"/>
  <c r="M43" i="442"/>
  <c r="N43" i="442" s="1"/>
  <c r="Q43" i="442" s="1"/>
  <c r="M42" i="442"/>
  <c r="N42" i="442" s="1"/>
  <c r="Q42" i="442" s="1"/>
  <c r="M41" i="442"/>
  <c r="N41" i="442" s="1"/>
  <c r="Q41" i="442" s="1"/>
  <c r="M40" i="442"/>
  <c r="N40" i="442" s="1"/>
  <c r="Q40" i="442" s="1"/>
  <c r="M39" i="442"/>
  <c r="N39" i="442" s="1"/>
  <c r="Q39" i="442" s="1"/>
  <c r="M37" i="442"/>
  <c r="N37" i="442" s="1"/>
  <c r="Q37" i="442" s="1"/>
  <c r="M36" i="442"/>
  <c r="N36" i="442" s="1"/>
  <c r="Q36" i="442" s="1"/>
  <c r="M35" i="442"/>
  <c r="N35" i="442" s="1"/>
  <c r="Q35" i="442" s="1"/>
  <c r="M34" i="442"/>
  <c r="N34" i="442" s="1"/>
  <c r="Q34" i="442" s="1"/>
  <c r="M33" i="442"/>
  <c r="N33" i="442" s="1"/>
  <c r="Q33" i="442" s="1"/>
  <c r="M32" i="442"/>
  <c r="N32" i="442" s="1"/>
  <c r="Q32" i="442" s="1"/>
  <c r="M31" i="442"/>
  <c r="N31" i="442" s="1"/>
  <c r="Q31" i="442" s="1"/>
  <c r="M30" i="442"/>
  <c r="N30" i="442" s="1"/>
  <c r="Q30" i="442" s="1"/>
  <c r="M29" i="442"/>
  <c r="N29" i="442" s="1"/>
  <c r="Q29" i="442" s="1"/>
  <c r="M28" i="442"/>
  <c r="N28" i="442" s="1"/>
  <c r="Q28" i="442" s="1"/>
  <c r="M27" i="442"/>
  <c r="N27" i="442" s="1"/>
  <c r="Q27" i="442" s="1"/>
  <c r="M26" i="442"/>
  <c r="N26" i="442" s="1"/>
  <c r="Q26" i="442" s="1"/>
  <c r="M25" i="442"/>
  <c r="N25" i="442" s="1"/>
  <c r="Q25" i="442" s="1"/>
  <c r="M24" i="442"/>
  <c r="N24" i="442" s="1"/>
  <c r="Q24" i="442" s="1"/>
  <c r="M23" i="442"/>
  <c r="N23" i="442" s="1"/>
  <c r="Q23" i="442" s="1"/>
  <c r="M22" i="442"/>
  <c r="N22" i="442" s="1"/>
  <c r="Q22" i="442" s="1"/>
  <c r="M21" i="442"/>
  <c r="N21" i="442" s="1"/>
  <c r="Q21" i="442" s="1"/>
  <c r="M19" i="442"/>
  <c r="N19" i="442" s="1"/>
  <c r="Q19" i="442" s="1"/>
  <c r="M18" i="442"/>
  <c r="N18" i="442" s="1"/>
  <c r="Q18" i="442" s="1"/>
  <c r="M17" i="442"/>
  <c r="N17" i="442" s="1"/>
  <c r="Q17" i="442" s="1"/>
  <c r="M16" i="442"/>
  <c r="N16" i="442" s="1"/>
  <c r="Q16" i="442" s="1"/>
  <c r="M15" i="442"/>
  <c r="N15" i="442" s="1"/>
  <c r="Q15" i="442" s="1"/>
  <c r="M14" i="442"/>
  <c r="N14" i="442" s="1"/>
  <c r="Q14" i="442" s="1"/>
  <c r="M13" i="442"/>
  <c r="N13" i="442" s="1"/>
  <c r="Q13" i="442" s="1"/>
  <c r="M12" i="442"/>
  <c r="N12" i="442" s="1"/>
  <c r="Q12" i="442" s="1"/>
  <c r="M11" i="442"/>
  <c r="N11" i="442" s="1"/>
  <c r="Q11" i="442" s="1"/>
  <c r="M10" i="442"/>
  <c r="N10" i="442" s="1"/>
  <c r="Q10" i="442" s="1"/>
  <c r="M9" i="442"/>
  <c r="N9" i="442" s="1"/>
  <c r="Q9" i="442" s="1"/>
  <c r="M8" i="442"/>
  <c r="N8" i="442" s="1"/>
  <c r="Q8" i="442" s="1"/>
  <c r="M7" i="442"/>
  <c r="N7" i="442" s="1"/>
  <c r="Q7" i="442" s="1"/>
  <c r="M6" i="442"/>
  <c r="N6" i="442" s="1"/>
  <c r="Q6" i="442" s="1"/>
  <c r="M5" i="442"/>
  <c r="M152" i="442" l="1"/>
  <c r="N150" i="442"/>
  <c r="Q150" i="442" s="1"/>
  <c r="S110" i="443"/>
  <c r="S126" i="443"/>
  <c r="S92" i="443"/>
  <c r="S59" i="443"/>
  <c r="S39" i="443"/>
  <c r="S75" i="443"/>
  <c r="R5" i="443"/>
  <c r="S5" i="443" s="1"/>
  <c r="Q144" i="443"/>
  <c r="Q145" i="443" s="1"/>
  <c r="R126" i="442"/>
  <c r="R92" i="442"/>
  <c r="R75" i="442"/>
  <c r="R39" i="442"/>
  <c r="R21" i="442"/>
  <c r="R110" i="442"/>
  <c r="R59" i="442"/>
  <c r="M144" i="442"/>
  <c r="N5" i="442"/>
  <c r="Q151" i="442"/>
  <c r="N152" i="442" l="1"/>
  <c r="Q152" i="442"/>
  <c r="S144" i="443"/>
  <c r="R144" i="442"/>
  <c r="S75" i="442" s="1"/>
  <c r="N144" i="442"/>
  <c r="Q5" i="442"/>
  <c r="J152" i="439"/>
  <c r="S59" i="442" l="1"/>
  <c r="S21" i="442"/>
  <c r="S39" i="442"/>
  <c r="S92" i="442"/>
  <c r="S126" i="442"/>
  <c r="S110" i="442"/>
  <c r="Q144" i="442"/>
  <c r="Q145" i="442" s="1"/>
  <c r="R5" i="442"/>
  <c r="S5" i="442" s="1"/>
  <c r="J144" i="439"/>
  <c r="K152" i="439"/>
  <c r="I152" i="439"/>
  <c r="L151" i="439"/>
  <c r="M151" i="439" s="1"/>
  <c r="P151" i="439" s="1"/>
  <c r="L150" i="439"/>
  <c r="M146" i="439"/>
  <c r="M145" i="439"/>
  <c r="K144" i="439"/>
  <c r="I144" i="439"/>
  <c r="L143" i="439"/>
  <c r="M143" i="439" s="1"/>
  <c r="P143" i="439" s="1"/>
  <c r="L142" i="439"/>
  <c r="M142" i="439" s="1"/>
  <c r="P142" i="439" s="1"/>
  <c r="L141" i="439"/>
  <c r="M141" i="439" s="1"/>
  <c r="P141" i="439" s="1"/>
  <c r="L140" i="439"/>
  <c r="M140" i="439" s="1"/>
  <c r="P140" i="439" s="1"/>
  <c r="L139" i="439"/>
  <c r="M139" i="439" s="1"/>
  <c r="P139" i="439" s="1"/>
  <c r="L138" i="439"/>
  <c r="M138" i="439" s="1"/>
  <c r="P138" i="439" s="1"/>
  <c r="L137" i="439"/>
  <c r="M137" i="439" s="1"/>
  <c r="P137" i="439" s="1"/>
  <c r="L136" i="439"/>
  <c r="M136" i="439" s="1"/>
  <c r="P136" i="439" s="1"/>
  <c r="L135" i="439"/>
  <c r="M135" i="439" s="1"/>
  <c r="P135" i="439" s="1"/>
  <c r="L134" i="439"/>
  <c r="M134" i="439" s="1"/>
  <c r="P134" i="439" s="1"/>
  <c r="L133" i="439"/>
  <c r="M133" i="439" s="1"/>
  <c r="P133" i="439" s="1"/>
  <c r="L132" i="439"/>
  <c r="M132" i="439" s="1"/>
  <c r="P132" i="439" s="1"/>
  <c r="L131" i="439"/>
  <c r="M131" i="439" s="1"/>
  <c r="P131" i="439" s="1"/>
  <c r="L130" i="439"/>
  <c r="M130" i="439" s="1"/>
  <c r="P130" i="439" s="1"/>
  <c r="L129" i="439"/>
  <c r="M129" i="439" s="1"/>
  <c r="P129" i="439" s="1"/>
  <c r="L128" i="439"/>
  <c r="M128" i="439" s="1"/>
  <c r="P128" i="439" s="1"/>
  <c r="L127" i="439"/>
  <c r="M127" i="439" s="1"/>
  <c r="P127" i="439" s="1"/>
  <c r="L126" i="439"/>
  <c r="M126" i="439" s="1"/>
  <c r="P126" i="439" s="1"/>
  <c r="L125" i="439"/>
  <c r="M125" i="439" s="1"/>
  <c r="P125" i="439" s="1"/>
  <c r="L124" i="439"/>
  <c r="M124" i="439" s="1"/>
  <c r="P124" i="439" s="1"/>
  <c r="L123" i="439"/>
  <c r="M123" i="439" s="1"/>
  <c r="P123" i="439" s="1"/>
  <c r="L122" i="439"/>
  <c r="M122" i="439" s="1"/>
  <c r="P122" i="439" s="1"/>
  <c r="L121" i="439"/>
  <c r="M121" i="439" s="1"/>
  <c r="P121" i="439" s="1"/>
  <c r="L120" i="439"/>
  <c r="M120" i="439" s="1"/>
  <c r="P120" i="439" s="1"/>
  <c r="L119" i="439"/>
  <c r="M119" i="439" s="1"/>
  <c r="P119" i="439" s="1"/>
  <c r="L118" i="439"/>
  <c r="M118" i="439" s="1"/>
  <c r="P118" i="439" s="1"/>
  <c r="L117" i="439"/>
  <c r="M117" i="439" s="1"/>
  <c r="P117" i="439" s="1"/>
  <c r="L116" i="439"/>
  <c r="M116" i="439" s="1"/>
  <c r="P116" i="439" s="1"/>
  <c r="L115" i="439"/>
  <c r="M115" i="439" s="1"/>
  <c r="P115" i="439" s="1"/>
  <c r="L114" i="439"/>
  <c r="M114" i="439" s="1"/>
  <c r="P114" i="439" s="1"/>
  <c r="L113" i="439"/>
  <c r="M113" i="439" s="1"/>
  <c r="P113" i="439" s="1"/>
  <c r="L112" i="439"/>
  <c r="M112" i="439" s="1"/>
  <c r="P112" i="439" s="1"/>
  <c r="L111" i="439"/>
  <c r="M111" i="439" s="1"/>
  <c r="P111" i="439" s="1"/>
  <c r="L110" i="439"/>
  <c r="M110" i="439" s="1"/>
  <c r="P110" i="439" s="1"/>
  <c r="L108" i="439"/>
  <c r="M108" i="439" s="1"/>
  <c r="P108" i="439" s="1"/>
  <c r="L107" i="439"/>
  <c r="M107" i="439" s="1"/>
  <c r="P107" i="439" s="1"/>
  <c r="L106" i="439"/>
  <c r="M106" i="439" s="1"/>
  <c r="P106" i="439" s="1"/>
  <c r="L105" i="439"/>
  <c r="M105" i="439" s="1"/>
  <c r="P105" i="439" s="1"/>
  <c r="L104" i="439"/>
  <c r="M104" i="439" s="1"/>
  <c r="P104" i="439" s="1"/>
  <c r="L103" i="439"/>
  <c r="M103" i="439" s="1"/>
  <c r="P103" i="439" s="1"/>
  <c r="L102" i="439"/>
  <c r="M102" i="439" s="1"/>
  <c r="P102" i="439" s="1"/>
  <c r="L101" i="439"/>
  <c r="M101" i="439" s="1"/>
  <c r="P101" i="439" s="1"/>
  <c r="L100" i="439"/>
  <c r="M100" i="439" s="1"/>
  <c r="P100" i="439" s="1"/>
  <c r="L99" i="439"/>
  <c r="M99" i="439" s="1"/>
  <c r="P99" i="439" s="1"/>
  <c r="L98" i="439"/>
  <c r="M98" i="439" s="1"/>
  <c r="P98" i="439" s="1"/>
  <c r="L97" i="439"/>
  <c r="M97" i="439" s="1"/>
  <c r="P97" i="439" s="1"/>
  <c r="L96" i="439"/>
  <c r="M96" i="439" s="1"/>
  <c r="P96" i="439" s="1"/>
  <c r="L95" i="439"/>
  <c r="M95" i="439" s="1"/>
  <c r="P95" i="439" s="1"/>
  <c r="L94" i="439"/>
  <c r="M94" i="439" s="1"/>
  <c r="P94" i="439" s="1"/>
  <c r="L93" i="439"/>
  <c r="M93" i="439" s="1"/>
  <c r="P93" i="439" s="1"/>
  <c r="L92" i="439"/>
  <c r="M92" i="439" s="1"/>
  <c r="P92" i="439" s="1"/>
  <c r="L90" i="439"/>
  <c r="M90" i="439" s="1"/>
  <c r="P90" i="439" s="1"/>
  <c r="L89" i="439"/>
  <c r="M89" i="439" s="1"/>
  <c r="P89" i="439" s="1"/>
  <c r="L88" i="439"/>
  <c r="M88" i="439" s="1"/>
  <c r="P88" i="439" s="1"/>
  <c r="L87" i="439"/>
  <c r="M87" i="439" s="1"/>
  <c r="P87" i="439" s="1"/>
  <c r="L86" i="439"/>
  <c r="M86" i="439" s="1"/>
  <c r="P86" i="439" s="1"/>
  <c r="L85" i="439"/>
  <c r="M85" i="439" s="1"/>
  <c r="P85" i="439" s="1"/>
  <c r="L84" i="439"/>
  <c r="M84" i="439" s="1"/>
  <c r="P84" i="439" s="1"/>
  <c r="L83" i="439"/>
  <c r="M83" i="439" s="1"/>
  <c r="P83" i="439" s="1"/>
  <c r="L82" i="439"/>
  <c r="M82" i="439" s="1"/>
  <c r="P82" i="439" s="1"/>
  <c r="L81" i="439"/>
  <c r="M81" i="439" s="1"/>
  <c r="P81" i="439" s="1"/>
  <c r="L80" i="439"/>
  <c r="M80" i="439" s="1"/>
  <c r="P80" i="439" s="1"/>
  <c r="L79" i="439"/>
  <c r="M79" i="439" s="1"/>
  <c r="P79" i="439" s="1"/>
  <c r="L78" i="439"/>
  <c r="M78" i="439" s="1"/>
  <c r="P78" i="439" s="1"/>
  <c r="L77" i="439"/>
  <c r="M77" i="439" s="1"/>
  <c r="P77" i="439" s="1"/>
  <c r="L76" i="439"/>
  <c r="M76" i="439" s="1"/>
  <c r="P76" i="439" s="1"/>
  <c r="L75" i="439"/>
  <c r="M75" i="439" s="1"/>
  <c r="P75" i="439" s="1"/>
  <c r="L73" i="439"/>
  <c r="M73" i="439" s="1"/>
  <c r="P73" i="439" s="1"/>
  <c r="L72" i="439"/>
  <c r="M72" i="439" s="1"/>
  <c r="P72" i="439" s="1"/>
  <c r="L71" i="439"/>
  <c r="M71" i="439" s="1"/>
  <c r="P71" i="439" s="1"/>
  <c r="L70" i="439"/>
  <c r="M70" i="439" s="1"/>
  <c r="P70" i="439" s="1"/>
  <c r="L69" i="439"/>
  <c r="M69" i="439" s="1"/>
  <c r="P69" i="439" s="1"/>
  <c r="L68" i="439"/>
  <c r="M68" i="439" s="1"/>
  <c r="P68" i="439" s="1"/>
  <c r="L67" i="439"/>
  <c r="M67" i="439" s="1"/>
  <c r="P67" i="439" s="1"/>
  <c r="L66" i="439"/>
  <c r="M66" i="439" s="1"/>
  <c r="P66" i="439" s="1"/>
  <c r="L65" i="439"/>
  <c r="M65" i="439" s="1"/>
  <c r="P65" i="439" s="1"/>
  <c r="L64" i="439"/>
  <c r="M64" i="439" s="1"/>
  <c r="P64" i="439" s="1"/>
  <c r="L63" i="439"/>
  <c r="M63" i="439" s="1"/>
  <c r="P63" i="439" s="1"/>
  <c r="L62" i="439"/>
  <c r="M62" i="439" s="1"/>
  <c r="P62" i="439" s="1"/>
  <c r="L61" i="439"/>
  <c r="M61" i="439" s="1"/>
  <c r="P61" i="439" s="1"/>
  <c r="L60" i="439"/>
  <c r="M60" i="439" s="1"/>
  <c r="P60" i="439" s="1"/>
  <c r="L59" i="439"/>
  <c r="M59" i="439" s="1"/>
  <c r="P59" i="439" s="1"/>
  <c r="L57" i="439"/>
  <c r="M57" i="439" s="1"/>
  <c r="P57" i="439" s="1"/>
  <c r="L56" i="439"/>
  <c r="M56" i="439" s="1"/>
  <c r="P56" i="439" s="1"/>
  <c r="L55" i="439"/>
  <c r="M55" i="439" s="1"/>
  <c r="P55" i="439" s="1"/>
  <c r="L54" i="439"/>
  <c r="M54" i="439" s="1"/>
  <c r="P54" i="439" s="1"/>
  <c r="L53" i="439"/>
  <c r="M53" i="439" s="1"/>
  <c r="P53" i="439" s="1"/>
  <c r="L52" i="439"/>
  <c r="M52" i="439" s="1"/>
  <c r="P52" i="439" s="1"/>
  <c r="L51" i="439"/>
  <c r="M51" i="439" s="1"/>
  <c r="P51" i="439" s="1"/>
  <c r="L50" i="439"/>
  <c r="M50" i="439" s="1"/>
  <c r="P50" i="439" s="1"/>
  <c r="L49" i="439"/>
  <c r="M49" i="439" s="1"/>
  <c r="P49" i="439" s="1"/>
  <c r="L48" i="439"/>
  <c r="M48" i="439" s="1"/>
  <c r="P48" i="439" s="1"/>
  <c r="L47" i="439"/>
  <c r="M47" i="439" s="1"/>
  <c r="P47" i="439" s="1"/>
  <c r="L46" i="439"/>
  <c r="M46" i="439" s="1"/>
  <c r="P46" i="439" s="1"/>
  <c r="L45" i="439"/>
  <c r="M45" i="439" s="1"/>
  <c r="P45" i="439" s="1"/>
  <c r="L44" i="439"/>
  <c r="M44" i="439" s="1"/>
  <c r="P44" i="439" s="1"/>
  <c r="L43" i="439"/>
  <c r="M43" i="439" s="1"/>
  <c r="P43" i="439" s="1"/>
  <c r="L42" i="439"/>
  <c r="M42" i="439" s="1"/>
  <c r="P42" i="439" s="1"/>
  <c r="L41" i="439"/>
  <c r="M41" i="439" s="1"/>
  <c r="P41" i="439" s="1"/>
  <c r="L40" i="439"/>
  <c r="M40" i="439" s="1"/>
  <c r="P40" i="439" s="1"/>
  <c r="L39" i="439"/>
  <c r="M39" i="439" s="1"/>
  <c r="P39" i="439" s="1"/>
  <c r="L37" i="439"/>
  <c r="M37" i="439" s="1"/>
  <c r="P37" i="439" s="1"/>
  <c r="L36" i="439"/>
  <c r="M36" i="439" s="1"/>
  <c r="P36" i="439" s="1"/>
  <c r="L35" i="439"/>
  <c r="M35" i="439" s="1"/>
  <c r="P35" i="439" s="1"/>
  <c r="L34" i="439"/>
  <c r="M34" i="439" s="1"/>
  <c r="P34" i="439" s="1"/>
  <c r="L33" i="439"/>
  <c r="M33" i="439" s="1"/>
  <c r="P33" i="439" s="1"/>
  <c r="L32" i="439"/>
  <c r="M32" i="439" s="1"/>
  <c r="P32" i="439" s="1"/>
  <c r="L31" i="439"/>
  <c r="M31" i="439" s="1"/>
  <c r="P31" i="439" s="1"/>
  <c r="L30" i="439"/>
  <c r="M30" i="439" s="1"/>
  <c r="P30" i="439" s="1"/>
  <c r="L29" i="439"/>
  <c r="M29" i="439" s="1"/>
  <c r="P29" i="439" s="1"/>
  <c r="L28" i="439"/>
  <c r="M28" i="439" s="1"/>
  <c r="P28" i="439" s="1"/>
  <c r="L27" i="439"/>
  <c r="M27" i="439" s="1"/>
  <c r="P27" i="439" s="1"/>
  <c r="L26" i="439"/>
  <c r="M26" i="439" s="1"/>
  <c r="P26" i="439" s="1"/>
  <c r="L25" i="439"/>
  <c r="M25" i="439" s="1"/>
  <c r="P25" i="439" s="1"/>
  <c r="L24" i="439"/>
  <c r="M24" i="439" s="1"/>
  <c r="P24" i="439" s="1"/>
  <c r="L23" i="439"/>
  <c r="M23" i="439" s="1"/>
  <c r="P23" i="439" s="1"/>
  <c r="L22" i="439"/>
  <c r="M22" i="439" s="1"/>
  <c r="P22" i="439" s="1"/>
  <c r="L21" i="439"/>
  <c r="M21" i="439" s="1"/>
  <c r="P21" i="439" s="1"/>
  <c r="L19" i="439"/>
  <c r="M19" i="439" s="1"/>
  <c r="P19" i="439" s="1"/>
  <c r="L18" i="439"/>
  <c r="M18" i="439" s="1"/>
  <c r="P18" i="439" s="1"/>
  <c r="L17" i="439"/>
  <c r="M17" i="439" s="1"/>
  <c r="P17" i="439" s="1"/>
  <c r="L16" i="439"/>
  <c r="M16" i="439" s="1"/>
  <c r="P16" i="439" s="1"/>
  <c r="L15" i="439"/>
  <c r="M15" i="439" s="1"/>
  <c r="P15" i="439" s="1"/>
  <c r="L14" i="439"/>
  <c r="M14" i="439" s="1"/>
  <c r="P14" i="439" s="1"/>
  <c r="L13" i="439"/>
  <c r="M13" i="439" s="1"/>
  <c r="P13" i="439" s="1"/>
  <c r="L12" i="439"/>
  <c r="M12" i="439" s="1"/>
  <c r="P12" i="439" s="1"/>
  <c r="L11" i="439"/>
  <c r="M11" i="439" s="1"/>
  <c r="P11" i="439" s="1"/>
  <c r="L10" i="439"/>
  <c r="M10" i="439" s="1"/>
  <c r="P10" i="439" s="1"/>
  <c r="L9" i="439"/>
  <c r="M9" i="439" s="1"/>
  <c r="P9" i="439" s="1"/>
  <c r="L8" i="439"/>
  <c r="M8" i="439" s="1"/>
  <c r="P8" i="439" s="1"/>
  <c r="L7" i="439"/>
  <c r="M7" i="439" s="1"/>
  <c r="P7" i="439" s="1"/>
  <c r="L6" i="439"/>
  <c r="M6" i="439" s="1"/>
  <c r="P6" i="439" s="1"/>
  <c r="L5" i="439"/>
  <c r="S144" i="442" l="1"/>
  <c r="L152" i="439"/>
  <c r="M150" i="439"/>
  <c r="M152" i="439" s="1"/>
  <c r="L144" i="439"/>
  <c r="Q21" i="439"/>
  <c r="Q39" i="439"/>
  <c r="Q92" i="439"/>
  <c r="Q110" i="439"/>
  <c r="Q75" i="439"/>
  <c r="Q59" i="439"/>
  <c r="Q126" i="439"/>
  <c r="M5" i="439"/>
  <c r="J152" i="438"/>
  <c r="I152" i="438"/>
  <c r="K151" i="438"/>
  <c r="K150" i="438"/>
  <c r="L150" i="438" s="1"/>
  <c r="L146" i="438"/>
  <c r="L145" i="438"/>
  <c r="J144" i="438"/>
  <c r="I144" i="438"/>
  <c r="K143" i="438"/>
  <c r="L143" i="438" s="1"/>
  <c r="O143" i="438" s="1"/>
  <c r="K142" i="438"/>
  <c r="L142" i="438" s="1"/>
  <c r="O142" i="438" s="1"/>
  <c r="K141" i="438"/>
  <c r="L141" i="438" s="1"/>
  <c r="O141" i="438" s="1"/>
  <c r="K140" i="438"/>
  <c r="L140" i="438" s="1"/>
  <c r="O140" i="438" s="1"/>
  <c r="K139" i="438"/>
  <c r="L139" i="438" s="1"/>
  <c r="O139" i="438" s="1"/>
  <c r="K138" i="438"/>
  <c r="L138" i="438" s="1"/>
  <c r="O138" i="438" s="1"/>
  <c r="K137" i="438"/>
  <c r="L137" i="438" s="1"/>
  <c r="O137" i="438" s="1"/>
  <c r="K136" i="438"/>
  <c r="L136" i="438" s="1"/>
  <c r="O136" i="438" s="1"/>
  <c r="K135" i="438"/>
  <c r="L135" i="438" s="1"/>
  <c r="O135" i="438" s="1"/>
  <c r="K134" i="438"/>
  <c r="L134" i="438" s="1"/>
  <c r="O134" i="438" s="1"/>
  <c r="K133" i="438"/>
  <c r="L133" i="438" s="1"/>
  <c r="O133" i="438" s="1"/>
  <c r="K132" i="438"/>
  <c r="L132" i="438" s="1"/>
  <c r="O132" i="438" s="1"/>
  <c r="K131" i="438"/>
  <c r="L131" i="438" s="1"/>
  <c r="O131" i="438" s="1"/>
  <c r="K130" i="438"/>
  <c r="L130" i="438" s="1"/>
  <c r="O130" i="438" s="1"/>
  <c r="K129" i="438"/>
  <c r="L129" i="438" s="1"/>
  <c r="O129" i="438" s="1"/>
  <c r="K128" i="438"/>
  <c r="L128" i="438" s="1"/>
  <c r="O128" i="438" s="1"/>
  <c r="K127" i="438"/>
  <c r="L127" i="438" s="1"/>
  <c r="O127" i="438" s="1"/>
  <c r="K126" i="438"/>
  <c r="L126" i="438" s="1"/>
  <c r="O126" i="438" s="1"/>
  <c r="K125" i="438"/>
  <c r="L125" i="438" s="1"/>
  <c r="O125" i="438" s="1"/>
  <c r="K124" i="438"/>
  <c r="L124" i="438" s="1"/>
  <c r="O124" i="438" s="1"/>
  <c r="K123" i="438"/>
  <c r="L123" i="438" s="1"/>
  <c r="O123" i="438" s="1"/>
  <c r="K122" i="438"/>
  <c r="L122" i="438" s="1"/>
  <c r="O122" i="438" s="1"/>
  <c r="K121" i="438"/>
  <c r="L121" i="438" s="1"/>
  <c r="O121" i="438" s="1"/>
  <c r="K120" i="438"/>
  <c r="L120" i="438" s="1"/>
  <c r="O120" i="438" s="1"/>
  <c r="K119" i="438"/>
  <c r="L119" i="438" s="1"/>
  <c r="O119" i="438" s="1"/>
  <c r="K118" i="438"/>
  <c r="L118" i="438" s="1"/>
  <c r="O118" i="438" s="1"/>
  <c r="K117" i="438"/>
  <c r="L117" i="438" s="1"/>
  <c r="O117" i="438" s="1"/>
  <c r="K116" i="438"/>
  <c r="L116" i="438" s="1"/>
  <c r="O116" i="438" s="1"/>
  <c r="K115" i="438"/>
  <c r="L115" i="438" s="1"/>
  <c r="O115" i="438" s="1"/>
  <c r="K114" i="438"/>
  <c r="L114" i="438" s="1"/>
  <c r="O114" i="438" s="1"/>
  <c r="K113" i="438"/>
  <c r="L113" i="438" s="1"/>
  <c r="O113" i="438" s="1"/>
  <c r="K112" i="438"/>
  <c r="L112" i="438" s="1"/>
  <c r="O112" i="438" s="1"/>
  <c r="K111" i="438"/>
  <c r="L111" i="438" s="1"/>
  <c r="O111" i="438" s="1"/>
  <c r="K110" i="438"/>
  <c r="L110" i="438" s="1"/>
  <c r="O110" i="438" s="1"/>
  <c r="K108" i="438"/>
  <c r="L108" i="438" s="1"/>
  <c r="O108" i="438" s="1"/>
  <c r="K107" i="438"/>
  <c r="L107" i="438" s="1"/>
  <c r="O107" i="438" s="1"/>
  <c r="K106" i="438"/>
  <c r="L106" i="438" s="1"/>
  <c r="O106" i="438" s="1"/>
  <c r="K105" i="438"/>
  <c r="L105" i="438" s="1"/>
  <c r="O105" i="438" s="1"/>
  <c r="K104" i="438"/>
  <c r="L104" i="438" s="1"/>
  <c r="O104" i="438" s="1"/>
  <c r="K103" i="438"/>
  <c r="L103" i="438" s="1"/>
  <c r="O103" i="438" s="1"/>
  <c r="K102" i="438"/>
  <c r="L102" i="438" s="1"/>
  <c r="O102" i="438" s="1"/>
  <c r="K101" i="438"/>
  <c r="L101" i="438" s="1"/>
  <c r="O101" i="438" s="1"/>
  <c r="K100" i="438"/>
  <c r="L100" i="438" s="1"/>
  <c r="O100" i="438" s="1"/>
  <c r="K99" i="438"/>
  <c r="L99" i="438" s="1"/>
  <c r="O99" i="438" s="1"/>
  <c r="K98" i="438"/>
  <c r="L98" i="438" s="1"/>
  <c r="O98" i="438" s="1"/>
  <c r="K97" i="438"/>
  <c r="L97" i="438" s="1"/>
  <c r="O97" i="438" s="1"/>
  <c r="K96" i="438"/>
  <c r="L96" i="438" s="1"/>
  <c r="O96" i="438" s="1"/>
  <c r="K95" i="438"/>
  <c r="L95" i="438" s="1"/>
  <c r="O95" i="438" s="1"/>
  <c r="K94" i="438"/>
  <c r="L94" i="438" s="1"/>
  <c r="O94" i="438" s="1"/>
  <c r="K93" i="438"/>
  <c r="L93" i="438" s="1"/>
  <c r="O93" i="438" s="1"/>
  <c r="K92" i="438"/>
  <c r="L92" i="438" s="1"/>
  <c r="O92" i="438" s="1"/>
  <c r="K90" i="438"/>
  <c r="L90" i="438" s="1"/>
  <c r="O90" i="438" s="1"/>
  <c r="K89" i="438"/>
  <c r="L89" i="438" s="1"/>
  <c r="O89" i="438" s="1"/>
  <c r="K88" i="438"/>
  <c r="L88" i="438" s="1"/>
  <c r="O88" i="438" s="1"/>
  <c r="K87" i="438"/>
  <c r="L87" i="438" s="1"/>
  <c r="O87" i="438" s="1"/>
  <c r="K86" i="438"/>
  <c r="L86" i="438" s="1"/>
  <c r="O86" i="438" s="1"/>
  <c r="K85" i="438"/>
  <c r="L85" i="438" s="1"/>
  <c r="O85" i="438" s="1"/>
  <c r="K84" i="438"/>
  <c r="L84" i="438" s="1"/>
  <c r="O84" i="438" s="1"/>
  <c r="K83" i="438"/>
  <c r="L83" i="438" s="1"/>
  <c r="O83" i="438" s="1"/>
  <c r="K82" i="438"/>
  <c r="L82" i="438" s="1"/>
  <c r="O82" i="438" s="1"/>
  <c r="K81" i="438"/>
  <c r="L81" i="438" s="1"/>
  <c r="O81" i="438" s="1"/>
  <c r="K80" i="438"/>
  <c r="L80" i="438" s="1"/>
  <c r="O80" i="438" s="1"/>
  <c r="K79" i="438"/>
  <c r="L79" i="438" s="1"/>
  <c r="O79" i="438" s="1"/>
  <c r="K78" i="438"/>
  <c r="L78" i="438" s="1"/>
  <c r="O78" i="438" s="1"/>
  <c r="K77" i="438"/>
  <c r="L77" i="438" s="1"/>
  <c r="O77" i="438" s="1"/>
  <c r="K76" i="438"/>
  <c r="L76" i="438" s="1"/>
  <c r="O76" i="438" s="1"/>
  <c r="K75" i="438"/>
  <c r="L75" i="438" s="1"/>
  <c r="O75" i="438" s="1"/>
  <c r="K73" i="438"/>
  <c r="L73" i="438" s="1"/>
  <c r="O73" i="438" s="1"/>
  <c r="K72" i="438"/>
  <c r="L72" i="438" s="1"/>
  <c r="O72" i="438" s="1"/>
  <c r="K71" i="438"/>
  <c r="L71" i="438" s="1"/>
  <c r="O71" i="438" s="1"/>
  <c r="K70" i="438"/>
  <c r="L70" i="438" s="1"/>
  <c r="O70" i="438" s="1"/>
  <c r="K69" i="438"/>
  <c r="L69" i="438" s="1"/>
  <c r="O69" i="438" s="1"/>
  <c r="K68" i="438"/>
  <c r="L68" i="438" s="1"/>
  <c r="O68" i="438" s="1"/>
  <c r="K67" i="438"/>
  <c r="L67" i="438" s="1"/>
  <c r="O67" i="438" s="1"/>
  <c r="K66" i="438"/>
  <c r="L66" i="438" s="1"/>
  <c r="O66" i="438" s="1"/>
  <c r="K65" i="438"/>
  <c r="L65" i="438" s="1"/>
  <c r="O65" i="438" s="1"/>
  <c r="K64" i="438"/>
  <c r="L64" i="438" s="1"/>
  <c r="O64" i="438" s="1"/>
  <c r="K63" i="438"/>
  <c r="L63" i="438" s="1"/>
  <c r="O63" i="438" s="1"/>
  <c r="K62" i="438"/>
  <c r="L62" i="438" s="1"/>
  <c r="O62" i="438" s="1"/>
  <c r="K61" i="438"/>
  <c r="L61" i="438" s="1"/>
  <c r="O61" i="438" s="1"/>
  <c r="K60" i="438"/>
  <c r="L60" i="438" s="1"/>
  <c r="O60" i="438" s="1"/>
  <c r="K59" i="438"/>
  <c r="L59" i="438" s="1"/>
  <c r="O59" i="438" s="1"/>
  <c r="K57" i="438"/>
  <c r="L57" i="438" s="1"/>
  <c r="O57" i="438" s="1"/>
  <c r="K56" i="438"/>
  <c r="L56" i="438" s="1"/>
  <c r="O56" i="438" s="1"/>
  <c r="K55" i="438"/>
  <c r="L55" i="438" s="1"/>
  <c r="O55" i="438" s="1"/>
  <c r="K54" i="438"/>
  <c r="L54" i="438" s="1"/>
  <c r="O54" i="438" s="1"/>
  <c r="K53" i="438"/>
  <c r="L53" i="438" s="1"/>
  <c r="O53" i="438" s="1"/>
  <c r="K52" i="438"/>
  <c r="L52" i="438" s="1"/>
  <c r="O52" i="438" s="1"/>
  <c r="K51" i="438"/>
  <c r="L51" i="438" s="1"/>
  <c r="O51" i="438" s="1"/>
  <c r="K50" i="438"/>
  <c r="L50" i="438" s="1"/>
  <c r="O50" i="438" s="1"/>
  <c r="K49" i="438"/>
  <c r="L49" i="438" s="1"/>
  <c r="O49" i="438" s="1"/>
  <c r="K48" i="438"/>
  <c r="L48" i="438" s="1"/>
  <c r="O48" i="438" s="1"/>
  <c r="K47" i="438"/>
  <c r="L47" i="438" s="1"/>
  <c r="O47" i="438" s="1"/>
  <c r="K46" i="438"/>
  <c r="L46" i="438" s="1"/>
  <c r="O46" i="438" s="1"/>
  <c r="K45" i="438"/>
  <c r="L45" i="438" s="1"/>
  <c r="O45" i="438" s="1"/>
  <c r="K44" i="438"/>
  <c r="L44" i="438" s="1"/>
  <c r="O44" i="438" s="1"/>
  <c r="K43" i="438"/>
  <c r="L43" i="438" s="1"/>
  <c r="O43" i="438" s="1"/>
  <c r="K42" i="438"/>
  <c r="L42" i="438" s="1"/>
  <c r="O42" i="438" s="1"/>
  <c r="K41" i="438"/>
  <c r="L41" i="438" s="1"/>
  <c r="O41" i="438" s="1"/>
  <c r="K40" i="438"/>
  <c r="L40" i="438" s="1"/>
  <c r="O40" i="438" s="1"/>
  <c r="K39" i="438"/>
  <c r="L39" i="438" s="1"/>
  <c r="O39" i="438" s="1"/>
  <c r="K37" i="438"/>
  <c r="L37" i="438" s="1"/>
  <c r="O37" i="438" s="1"/>
  <c r="K36" i="438"/>
  <c r="L36" i="438" s="1"/>
  <c r="O36" i="438" s="1"/>
  <c r="K35" i="438"/>
  <c r="L35" i="438" s="1"/>
  <c r="O35" i="438" s="1"/>
  <c r="K34" i="438"/>
  <c r="L34" i="438" s="1"/>
  <c r="O34" i="438" s="1"/>
  <c r="K33" i="438"/>
  <c r="L33" i="438" s="1"/>
  <c r="O33" i="438" s="1"/>
  <c r="K32" i="438"/>
  <c r="L32" i="438" s="1"/>
  <c r="O32" i="438" s="1"/>
  <c r="K31" i="438"/>
  <c r="L31" i="438" s="1"/>
  <c r="O31" i="438" s="1"/>
  <c r="K30" i="438"/>
  <c r="L30" i="438" s="1"/>
  <c r="O30" i="438" s="1"/>
  <c r="K29" i="438"/>
  <c r="L29" i="438" s="1"/>
  <c r="O29" i="438" s="1"/>
  <c r="K28" i="438"/>
  <c r="L28" i="438" s="1"/>
  <c r="O28" i="438" s="1"/>
  <c r="K27" i="438"/>
  <c r="L27" i="438" s="1"/>
  <c r="O27" i="438" s="1"/>
  <c r="K26" i="438"/>
  <c r="L26" i="438" s="1"/>
  <c r="O26" i="438" s="1"/>
  <c r="K25" i="438"/>
  <c r="L25" i="438" s="1"/>
  <c r="O25" i="438" s="1"/>
  <c r="K24" i="438"/>
  <c r="L24" i="438" s="1"/>
  <c r="O24" i="438" s="1"/>
  <c r="K23" i="438"/>
  <c r="L23" i="438" s="1"/>
  <c r="O23" i="438" s="1"/>
  <c r="K22" i="438"/>
  <c r="L22" i="438" s="1"/>
  <c r="O22" i="438" s="1"/>
  <c r="K21" i="438"/>
  <c r="L21" i="438" s="1"/>
  <c r="O21" i="438" s="1"/>
  <c r="K19" i="438"/>
  <c r="L19" i="438" s="1"/>
  <c r="O19" i="438" s="1"/>
  <c r="K18" i="438"/>
  <c r="L18" i="438" s="1"/>
  <c r="O18" i="438" s="1"/>
  <c r="K17" i="438"/>
  <c r="L17" i="438" s="1"/>
  <c r="O17" i="438" s="1"/>
  <c r="K16" i="438"/>
  <c r="L16" i="438" s="1"/>
  <c r="O16" i="438" s="1"/>
  <c r="K15" i="438"/>
  <c r="L15" i="438" s="1"/>
  <c r="O15" i="438" s="1"/>
  <c r="K14" i="438"/>
  <c r="L14" i="438" s="1"/>
  <c r="O14" i="438" s="1"/>
  <c r="K13" i="438"/>
  <c r="L13" i="438" s="1"/>
  <c r="O13" i="438" s="1"/>
  <c r="K12" i="438"/>
  <c r="L12" i="438" s="1"/>
  <c r="O12" i="438" s="1"/>
  <c r="K11" i="438"/>
  <c r="L11" i="438" s="1"/>
  <c r="O11" i="438" s="1"/>
  <c r="K10" i="438"/>
  <c r="L10" i="438" s="1"/>
  <c r="O10" i="438" s="1"/>
  <c r="K9" i="438"/>
  <c r="L9" i="438" s="1"/>
  <c r="O9" i="438" s="1"/>
  <c r="K8" i="438"/>
  <c r="L8" i="438" s="1"/>
  <c r="O8" i="438" s="1"/>
  <c r="K7" i="438"/>
  <c r="L7" i="438" s="1"/>
  <c r="O7" i="438" s="1"/>
  <c r="K6" i="438"/>
  <c r="L6" i="438" s="1"/>
  <c r="O6" i="438" s="1"/>
  <c r="K5" i="438"/>
  <c r="L5" i="438" s="1"/>
  <c r="P150" i="439" l="1"/>
  <c r="P152" i="439" s="1"/>
  <c r="P5" i="439"/>
  <c r="M144" i="439"/>
  <c r="Q144" i="439"/>
  <c r="R75" i="439" s="1"/>
  <c r="K152" i="438"/>
  <c r="L151" i="438"/>
  <c r="O151" i="438" s="1"/>
  <c r="P21" i="438"/>
  <c r="P110" i="438"/>
  <c r="P126" i="438"/>
  <c r="P75" i="438"/>
  <c r="P59" i="438"/>
  <c r="P39" i="438"/>
  <c r="L144" i="438"/>
  <c r="O5" i="438"/>
  <c r="O150" i="438"/>
  <c r="K144" i="438"/>
  <c r="P92" i="438"/>
  <c r="K152" i="436"/>
  <c r="O152" i="438" l="1"/>
  <c r="L152" i="438"/>
  <c r="R110" i="439"/>
  <c r="R59" i="439"/>
  <c r="R126" i="439"/>
  <c r="R39" i="439"/>
  <c r="R92" i="439"/>
  <c r="R21" i="439"/>
  <c r="P144" i="439"/>
  <c r="P145" i="439" s="1"/>
  <c r="Q5" i="439"/>
  <c r="R5" i="439" s="1"/>
  <c r="P144" i="438"/>
  <c r="Q110" i="438" s="1"/>
  <c r="O144" i="438"/>
  <c r="O145" i="438" s="1"/>
  <c r="P5" i="438"/>
  <c r="K144" i="436"/>
  <c r="R144" i="439" l="1"/>
  <c r="Q75" i="438"/>
  <c r="Q126" i="438"/>
  <c r="Q21" i="438"/>
  <c r="Q39" i="438"/>
  <c r="Q59" i="438"/>
  <c r="Q5" i="438"/>
  <c r="Q92" i="438"/>
  <c r="L152" i="436"/>
  <c r="J152" i="436"/>
  <c r="I152" i="436"/>
  <c r="M151" i="436"/>
  <c r="N151" i="436" s="1"/>
  <c r="Q151" i="436" s="1"/>
  <c r="M150" i="436"/>
  <c r="N146" i="436"/>
  <c r="N145" i="436"/>
  <c r="L144" i="436"/>
  <c r="J144" i="436"/>
  <c r="I144" i="436"/>
  <c r="M143" i="436"/>
  <c r="N143" i="436" s="1"/>
  <c r="Q143" i="436" s="1"/>
  <c r="M142" i="436"/>
  <c r="N142" i="436" s="1"/>
  <c r="Q142" i="436" s="1"/>
  <c r="M141" i="436"/>
  <c r="N141" i="436" s="1"/>
  <c r="Q141" i="436" s="1"/>
  <c r="M140" i="436"/>
  <c r="N140" i="436" s="1"/>
  <c r="Q140" i="436" s="1"/>
  <c r="M139" i="436"/>
  <c r="N139" i="436" s="1"/>
  <c r="Q139" i="436" s="1"/>
  <c r="M138" i="436"/>
  <c r="N138" i="436" s="1"/>
  <c r="Q138" i="436" s="1"/>
  <c r="M137" i="436"/>
  <c r="N137" i="436" s="1"/>
  <c r="Q137" i="436" s="1"/>
  <c r="M136" i="436"/>
  <c r="N136" i="436" s="1"/>
  <c r="Q136" i="436" s="1"/>
  <c r="M135" i="436"/>
  <c r="N135" i="436" s="1"/>
  <c r="Q135" i="436" s="1"/>
  <c r="M134" i="436"/>
  <c r="N134" i="436" s="1"/>
  <c r="Q134" i="436" s="1"/>
  <c r="M133" i="436"/>
  <c r="N133" i="436" s="1"/>
  <c r="Q133" i="436" s="1"/>
  <c r="M132" i="436"/>
  <c r="N132" i="436" s="1"/>
  <c r="Q132" i="436" s="1"/>
  <c r="M131" i="436"/>
  <c r="N131" i="436" s="1"/>
  <c r="Q131" i="436" s="1"/>
  <c r="M130" i="436"/>
  <c r="N130" i="436" s="1"/>
  <c r="Q130" i="436" s="1"/>
  <c r="M129" i="436"/>
  <c r="N129" i="436" s="1"/>
  <c r="Q129" i="436" s="1"/>
  <c r="M128" i="436"/>
  <c r="N128" i="436" s="1"/>
  <c r="Q128" i="436" s="1"/>
  <c r="M127" i="436"/>
  <c r="N127" i="436" s="1"/>
  <c r="Q127" i="436" s="1"/>
  <c r="M126" i="436"/>
  <c r="N126" i="436" s="1"/>
  <c r="Q126" i="436" s="1"/>
  <c r="M125" i="436"/>
  <c r="N125" i="436" s="1"/>
  <c r="Q125" i="436" s="1"/>
  <c r="M124" i="436"/>
  <c r="N124" i="436" s="1"/>
  <c r="Q124" i="436" s="1"/>
  <c r="M123" i="436"/>
  <c r="N123" i="436" s="1"/>
  <c r="Q123" i="436" s="1"/>
  <c r="M122" i="436"/>
  <c r="N122" i="436" s="1"/>
  <c r="Q122" i="436" s="1"/>
  <c r="M121" i="436"/>
  <c r="N121" i="436" s="1"/>
  <c r="Q121" i="436" s="1"/>
  <c r="M120" i="436"/>
  <c r="N120" i="436" s="1"/>
  <c r="Q120" i="436" s="1"/>
  <c r="M119" i="436"/>
  <c r="N119" i="436" s="1"/>
  <c r="Q119" i="436" s="1"/>
  <c r="M118" i="436"/>
  <c r="N118" i="436" s="1"/>
  <c r="Q118" i="436" s="1"/>
  <c r="M117" i="436"/>
  <c r="N117" i="436" s="1"/>
  <c r="Q117" i="436" s="1"/>
  <c r="M116" i="436"/>
  <c r="N116" i="436" s="1"/>
  <c r="Q116" i="436" s="1"/>
  <c r="M115" i="436"/>
  <c r="N115" i="436" s="1"/>
  <c r="Q115" i="436" s="1"/>
  <c r="M114" i="436"/>
  <c r="N114" i="436" s="1"/>
  <c r="Q114" i="436" s="1"/>
  <c r="M113" i="436"/>
  <c r="N113" i="436" s="1"/>
  <c r="Q113" i="436" s="1"/>
  <c r="M112" i="436"/>
  <c r="N112" i="436" s="1"/>
  <c r="Q112" i="436" s="1"/>
  <c r="M111" i="436"/>
  <c r="N111" i="436" s="1"/>
  <c r="Q111" i="436" s="1"/>
  <c r="M110" i="436"/>
  <c r="N110" i="436" s="1"/>
  <c r="Q110" i="436" s="1"/>
  <c r="M108" i="436"/>
  <c r="N108" i="436" s="1"/>
  <c r="Q108" i="436" s="1"/>
  <c r="M107" i="436"/>
  <c r="N107" i="436" s="1"/>
  <c r="Q107" i="436" s="1"/>
  <c r="M106" i="436"/>
  <c r="N106" i="436" s="1"/>
  <c r="Q106" i="436" s="1"/>
  <c r="M105" i="436"/>
  <c r="N105" i="436" s="1"/>
  <c r="Q105" i="436" s="1"/>
  <c r="M104" i="436"/>
  <c r="N104" i="436" s="1"/>
  <c r="Q104" i="436" s="1"/>
  <c r="M103" i="436"/>
  <c r="N103" i="436" s="1"/>
  <c r="Q103" i="436" s="1"/>
  <c r="M102" i="436"/>
  <c r="N102" i="436" s="1"/>
  <c r="Q102" i="436" s="1"/>
  <c r="M101" i="436"/>
  <c r="N101" i="436" s="1"/>
  <c r="Q101" i="436" s="1"/>
  <c r="M100" i="436"/>
  <c r="N100" i="436" s="1"/>
  <c r="Q100" i="436" s="1"/>
  <c r="M99" i="436"/>
  <c r="N99" i="436" s="1"/>
  <c r="Q99" i="436" s="1"/>
  <c r="M98" i="436"/>
  <c r="N98" i="436" s="1"/>
  <c r="Q98" i="436" s="1"/>
  <c r="M97" i="436"/>
  <c r="N97" i="436" s="1"/>
  <c r="Q97" i="436" s="1"/>
  <c r="M96" i="436"/>
  <c r="N96" i="436" s="1"/>
  <c r="Q96" i="436" s="1"/>
  <c r="M95" i="436"/>
  <c r="N95" i="436" s="1"/>
  <c r="Q95" i="436" s="1"/>
  <c r="M94" i="436"/>
  <c r="N94" i="436" s="1"/>
  <c r="Q94" i="436" s="1"/>
  <c r="M93" i="436"/>
  <c r="N93" i="436" s="1"/>
  <c r="Q93" i="436" s="1"/>
  <c r="M92" i="436"/>
  <c r="N92" i="436" s="1"/>
  <c r="Q92" i="436" s="1"/>
  <c r="M90" i="436"/>
  <c r="N90" i="436" s="1"/>
  <c r="Q90" i="436" s="1"/>
  <c r="M89" i="436"/>
  <c r="N89" i="436" s="1"/>
  <c r="Q89" i="436" s="1"/>
  <c r="M88" i="436"/>
  <c r="N88" i="436" s="1"/>
  <c r="Q88" i="436" s="1"/>
  <c r="M87" i="436"/>
  <c r="N87" i="436" s="1"/>
  <c r="Q87" i="436" s="1"/>
  <c r="M86" i="436"/>
  <c r="N86" i="436" s="1"/>
  <c r="Q86" i="436" s="1"/>
  <c r="M85" i="436"/>
  <c r="N85" i="436" s="1"/>
  <c r="Q85" i="436" s="1"/>
  <c r="M84" i="436"/>
  <c r="N84" i="436" s="1"/>
  <c r="Q84" i="436" s="1"/>
  <c r="M83" i="436"/>
  <c r="N83" i="436" s="1"/>
  <c r="Q83" i="436" s="1"/>
  <c r="M82" i="436"/>
  <c r="N82" i="436" s="1"/>
  <c r="Q82" i="436" s="1"/>
  <c r="M81" i="436"/>
  <c r="N81" i="436" s="1"/>
  <c r="Q81" i="436" s="1"/>
  <c r="M80" i="436"/>
  <c r="N80" i="436" s="1"/>
  <c r="Q80" i="436" s="1"/>
  <c r="M79" i="436"/>
  <c r="N79" i="436" s="1"/>
  <c r="Q79" i="436" s="1"/>
  <c r="M78" i="436"/>
  <c r="N78" i="436" s="1"/>
  <c r="Q78" i="436" s="1"/>
  <c r="M77" i="436"/>
  <c r="N77" i="436" s="1"/>
  <c r="Q77" i="436" s="1"/>
  <c r="M76" i="436"/>
  <c r="N76" i="436" s="1"/>
  <c r="Q76" i="436" s="1"/>
  <c r="M75" i="436"/>
  <c r="N75" i="436" s="1"/>
  <c r="Q75" i="436" s="1"/>
  <c r="M73" i="436"/>
  <c r="N73" i="436" s="1"/>
  <c r="Q73" i="436" s="1"/>
  <c r="M72" i="436"/>
  <c r="N72" i="436" s="1"/>
  <c r="Q72" i="436" s="1"/>
  <c r="M71" i="436"/>
  <c r="N71" i="436" s="1"/>
  <c r="Q71" i="436" s="1"/>
  <c r="M70" i="436"/>
  <c r="N70" i="436" s="1"/>
  <c r="Q70" i="436" s="1"/>
  <c r="M69" i="436"/>
  <c r="N69" i="436" s="1"/>
  <c r="Q69" i="436" s="1"/>
  <c r="M68" i="436"/>
  <c r="N68" i="436" s="1"/>
  <c r="Q68" i="436" s="1"/>
  <c r="M67" i="436"/>
  <c r="N67" i="436" s="1"/>
  <c r="Q67" i="436" s="1"/>
  <c r="M66" i="436"/>
  <c r="N66" i="436" s="1"/>
  <c r="Q66" i="436" s="1"/>
  <c r="M65" i="436"/>
  <c r="N65" i="436" s="1"/>
  <c r="Q65" i="436" s="1"/>
  <c r="M64" i="436"/>
  <c r="N64" i="436" s="1"/>
  <c r="Q64" i="436" s="1"/>
  <c r="M63" i="436"/>
  <c r="N63" i="436" s="1"/>
  <c r="Q63" i="436" s="1"/>
  <c r="M62" i="436"/>
  <c r="N62" i="436" s="1"/>
  <c r="Q62" i="436" s="1"/>
  <c r="M61" i="436"/>
  <c r="N61" i="436" s="1"/>
  <c r="Q61" i="436" s="1"/>
  <c r="M60" i="436"/>
  <c r="N60" i="436" s="1"/>
  <c r="Q60" i="436" s="1"/>
  <c r="M59" i="436"/>
  <c r="N59" i="436" s="1"/>
  <c r="Q59" i="436" s="1"/>
  <c r="M57" i="436"/>
  <c r="N57" i="436" s="1"/>
  <c r="Q57" i="436" s="1"/>
  <c r="M56" i="436"/>
  <c r="N56" i="436" s="1"/>
  <c r="Q56" i="436" s="1"/>
  <c r="M55" i="436"/>
  <c r="N55" i="436" s="1"/>
  <c r="Q55" i="436" s="1"/>
  <c r="M54" i="436"/>
  <c r="N54" i="436" s="1"/>
  <c r="Q54" i="436" s="1"/>
  <c r="M53" i="436"/>
  <c r="N53" i="436" s="1"/>
  <c r="Q53" i="436" s="1"/>
  <c r="M52" i="436"/>
  <c r="N52" i="436" s="1"/>
  <c r="Q52" i="436" s="1"/>
  <c r="M51" i="436"/>
  <c r="N51" i="436" s="1"/>
  <c r="Q51" i="436" s="1"/>
  <c r="M50" i="436"/>
  <c r="N50" i="436" s="1"/>
  <c r="Q50" i="436" s="1"/>
  <c r="M49" i="436"/>
  <c r="N49" i="436" s="1"/>
  <c r="Q49" i="436" s="1"/>
  <c r="M48" i="436"/>
  <c r="N48" i="436" s="1"/>
  <c r="Q48" i="436" s="1"/>
  <c r="M47" i="436"/>
  <c r="N47" i="436" s="1"/>
  <c r="Q47" i="436" s="1"/>
  <c r="M46" i="436"/>
  <c r="N46" i="436" s="1"/>
  <c r="Q46" i="436" s="1"/>
  <c r="M45" i="436"/>
  <c r="N45" i="436" s="1"/>
  <c r="Q45" i="436" s="1"/>
  <c r="M44" i="436"/>
  <c r="N44" i="436" s="1"/>
  <c r="Q44" i="436" s="1"/>
  <c r="M43" i="436"/>
  <c r="N43" i="436" s="1"/>
  <c r="Q43" i="436" s="1"/>
  <c r="M42" i="436"/>
  <c r="N42" i="436" s="1"/>
  <c r="Q42" i="436" s="1"/>
  <c r="M41" i="436"/>
  <c r="N41" i="436" s="1"/>
  <c r="Q41" i="436" s="1"/>
  <c r="M40" i="436"/>
  <c r="N40" i="436" s="1"/>
  <c r="Q40" i="436" s="1"/>
  <c r="M39" i="436"/>
  <c r="N39" i="436" s="1"/>
  <c r="Q39" i="436" s="1"/>
  <c r="M37" i="436"/>
  <c r="N37" i="436" s="1"/>
  <c r="Q37" i="436" s="1"/>
  <c r="M36" i="436"/>
  <c r="N36" i="436" s="1"/>
  <c r="Q36" i="436" s="1"/>
  <c r="M35" i="436"/>
  <c r="N35" i="436" s="1"/>
  <c r="Q35" i="436" s="1"/>
  <c r="M34" i="436"/>
  <c r="N34" i="436" s="1"/>
  <c r="Q34" i="436" s="1"/>
  <c r="M33" i="436"/>
  <c r="N33" i="436" s="1"/>
  <c r="Q33" i="436" s="1"/>
  <c r="M32" i="436"/>
  <c r="N32" i="436" s="1"/>
  <c r="Q32" i="436" s="1"/>
  <c r="M31" i="436"/>
  <c r="N31" i="436" s="1"/>
  <c r="Q31" i="436" s="1"/>
  <c r="M30" i="436"/>
  <c r="N30" i="436" s="1"/>
  <c r="Q30" i="436" s="1"/>
  <c r="M29" i="436"/>
  <c r="N29" i="436" s="1"/>
  <c r="Q29" i="436" s="1"/>
  <c r="M28" i="436"/>
  <c r="N28" i="436" s="1"/>
  <c r="Q28" i="436" s="1"/>
  <c r="M27" i="436"/>
  <c r="N27" i="436" s="1"/>
  <c r="Q27" i="436" s="1"/>
  <c r="M26" i="436"/>
  <c r="N26" i="436" s="1"/>
  <c r="Q26" i="436" s="1"/>
  <c r="M25" i="436"/>
  <c r="N25" i="436" s="1"/>
  <c r="Q25" i="436" s="1"/>
  <c r="M24" i="436"/>
  <c r="N24" i="436" s="1"/>
  <c r="Q24" i="436" s="1"/>
  <c r="M23" i="436"/>
  <c r="N23" i="436" s="1"/>
  <c r="Q23" i="436" s="1"/>
  <c r="M22" i="436"/>
  <c r="N22" i="436" s="1"/>
  <c r="Q22" i="436" s="1"/>
  <c r="M21" i="436"/>
  <c r="N21" i="436" s="1"/>
  <c r="Q21" i="436" s="1"/>
  <c r="M19" i="436"/>
  <c r="N19" i="436" s="1"/>
  <c r="Q19" i="436" s="1"/>
  <c r="M18" i="436"/>
  <c r="N18" i="436" s="1"/>
  <c r="Q18" i="436" s="1"/>
  <c r="M17" i="436"/>
  <c r="N17" i="436" s="1"/>
  <c r="Q17" i="436" s="1"/>
  <c r="M16" i="436"/>
  <c r="N16" i="436" s="1"/>
  <c r="Q16" i="436" s="1"/>
  <c r="M15" i="436"/>
  <c r="N15" i="436" s="1"/>
  <c r="Q15" i="436" s="1"/>
  <c r="M14" i="436"/>
  <c r="N14" i="436" s="1"/>
  <c r="Q14" i="436" s="1"/>
  <c r="M13" i="436"/>
  <c r="N13" i="436" s="1"/>
  <c r="Q13" i="436" s="1"/>
  <c r="M12" i="436"/>
  <c r="N12" i="436" s="1"/>
  <c r="Q12" i="436" s="1"/>
  <c r="M11" i="436"/>
  <c r="N11" i="436" s="1"/>
  <c r="Q11" i="436" s="1"/>
  <c r="M10" i="436"/>
  <c r="N10" i="436" s="1"/>
  <c r="Q10" i="436" s="1"/>
  <c r="M9" i="436"/>
  <c r="N9" i="436" s="1"/>
  <c r="Q9" i="436" s="1"/>
  <c r="M8" i="436"/>
  <c r="N8" i="436" s="1"/>
  <c r="Q8" i="436" s="1"/>
  <c r="M7" i="436"/>
  <c r="N7" i="436" s="1"/>
  <c r="Q7" i="436" s="1"/>
  <c r="M6" i="436"/>
  <c r="N6" i="436" s="1"/>
  <c r="Q6" i="436" s="1"/>
  <c r="M5" i="436"/>
  <c r="M152" i="436" l="1"/>
  <c r="Q144" i="438"/>
  <c r="N150" i="436"/>
  <c r="N152" i="436" s="1"/>
  <c r="R126" i="436"/>
  <c r="R21" i="436"/>
  <c r="R59" i="436"/>
  <c r="R75" i="436"/>
  <c r="R110" i="436"/>
  <c r="R92" i="436"/>
  <c r="R39" i="436"/>
  <c r="M144" i="436"/>
  <c r="N5" i="436"/>
  <c r="K152" i="435"/>
  <c r="J152" i="435"/>
  <c r="I152" i="435"/>
  <c r="L151" i="435"/>
  <c r="M151" i="435" s="1"/>
  <c r="P151" i="435" s="1"/>
  <c r="L150" i="435"/>
  <c r="M150" i="435" s="1"/>
  <c r="M146" i="435"/>
  <c r="M145" i="435"/>
  <c r="K144" i="435"/>
  <c r="J144" i="435"/>
  <c r="I144" i="435"/>
  <c r="L143" i="435"/>
  <c r="M143" i="435" s="1"/>
  <c r="P143" i="435" s="1"/>
  <c r="L142" i="435"/>
  <c r="M142" i="435" s="1"/>
  <c r="P142" i="435" s="1"/>
  <c r="L141" i="435"/>
  <c r="M141" i="435" s="1"/>
  <c r="P141" i="435" s="1"/>
  <c r="L140" i="435"/>
  <c r="M140" i="435" s="1"/>
  <c r="P140" i="435" s="1"/>
  <c r="L139" i="435"/>
  <c r="M139" i="435" s="1"/>
  <c r="P139" i="435" s="1"/>
  <c r="L138" i="435"/>
  <c r="M138" i="435" s="1"/>
  <c r="P138" i="435" s="1"/>
  <c r="L137" i="435"/>
  <c r="M137" i="435" s="1"/>
  <c r="P137" i="435" s="1"/>
  <c r="L136" i="435"/>
  <c r="M136" i="435" s="1"/>
  <c r="P136" i="435" s="1"/>
  <c r="L135" i="435"/>
  <c r="M135" i="435" s="1"/>
  <c r="P135" i="435" s="1"/>
  <c r="L134" i="435"/>
  <c r="M134" i="435" s="1"/>
  <c r="P134" i="435" s="1"/>
  <c r="L133" i="435"/>
  <c r="M133" i="435" s="1"/>
  <c r="P133" i="435" s="1"/>
  <c r="L132" i="435"/>
  <c r="M132" i="435" s="1"/>
  <c r="P132" i="435" s="1"/>
  <c r="L131" i="435"/>
  <c r="M131" i="435" s="1"/>
  <c r="P131" i="435" s="1"/>
  <c r="L130" i="435"/>
  <c r="M130" i="435" s="1"/>
  <c r="P130" i="435" s="1"/>
  <c r="L129" i="435"/>
  <c r="M129" i="435" s="1"/>
  <c r="P129" i="435" s="1"/>
  <c r="L128" i="435"/>
  <c r="M128" i="435" s="1"/>
  <c r="P128" i="435" s="1"/>
  <c r="L127" i="435"/>
  <c r="M127" i="435" s="1"/>
  <c r="P127" i="435" s="1"/>
  <c r="L126" i="435"/>
  <c r="M126" i="435" s="1"/>
  <c r="P126" i="435" s="1"/>
  <c r="L125" i="435"/>
  <c r="M125" i="435" s="1"/>
  <c r="P125" i="435" s="1"/>
  <c r="L124" i="435"/>
  <c r="M124" i="435" s="1"/>
  <c r="P124" i="435" s="1"/>
  <c r="L123" i="435"/>
  <c r="M123" i="435" s="1"/>
  <c r="P123" i="435" s="1"/>
  <c r="L122" i="435"/>
  <c r="M122" i="435" s="1"/>
  <c r="P122" i="435" s="1"/>
  <c r="L121" i="435"/>
  <c r="M121" i="435" s="1"/>
  <c r="P121" i="435" s="1"/>
  <c r="L120" i="435"/>
  <c r="M120" i="435" s="1"/>
  <c r="P120" i="435" s="1"/>
  <c r="L119" i="435"/>
  <c r="M119" i="435" s="1"/>
  <c r="P119" i="435" s="1"/>
  <c r="L118" i="435"/>
  <c r="M118" i="435" s="1"/>
  <c r="P118" i="435" s="1"/>
  <c r="L117" i="435"/>
  <c r="M117" i="435" s="1"/>
  <c r="P117" i="435" s="1"/>
  <c r="L116" i="435"/>
  <c r="M116" i="435" s="1"/>
  <c r="P116" i="435" s="1"/>
  <c r="L115" i="435"/>
  <c r="M115" i="435" s="1"/>
  <c r="P115" i="435" s="1"/>
  <c r="L114" i="435"/>
  <c r="M114" i="435" s="1"/>
  <c r="P114" i="435" s="1"/>
  <c r="L113" i="435"/>
  <c r="M113" i="435" s="1"/>
  <c r="P113" i="435" s="1"/>
  <c r="L112" i="435"/>
  <c r="M112" i="435" s="1"/>
  <c r="P112" i="435" s="1"/>
  <c r="L111" i="435"/>
  <c r="M111" i="435" s="1"/>
  <c r="P111" i="435" s="1"/>
  <c r="L110" i="435"/>
  <c r="M110" i="435" s="1"/>
  <c r="P110" i="435" s="1"/>
  <c r="L108" i="435"/>
  <c r="M108" i="435" s="1"/>
  <c r="P108" i="435" s="1"/>
  <c r="L107" i="435"/>
  <c r="M107" i="435" s="1"/>
  <c r="P107" i="435" s="1"/>
  <c r="L106" i="435"/>
  <c r="M106" i="435" s="1"/>
  <c r="P106" i="435" s="1"/>
  <c r="L105" i="435"/>
  <c r="M105" i="435" s="1"/>
  <c r="P105" i="435" s="1"/>
  <c r="L104" i="435"/>
  <c r="M104" i="435" s="1"/>
  <c r="P104" i="435" s="1"/>
  <c r="L103" i="435"/>
  <c r="M103" i="435" s="1"/>
  <c r="P103" i="435" s="1"/>
  <c r="L102" i="435"/>
  <c r="M102" i="435" s="1"/>
  <c r="P102" i="435" s="1"/>
  <c r="L101" i="435"/>
  <c r="M101" i="435" s="1"/>
  <c r="P101" i="435" s="1"/>
  <c r="L100" i="435"/>
  <c r="M100" i="435" s="1"/>
  <c r="P100" i="435" s="1"/>
  <c r="L99" i="435"/>
  <c r="M99" i="435" s="1"/>
  <c r="P99" i="435" s="1"/>
  <c r="L98" i="435"/>
  <c r="M98" i="435" s="1"/>
  <c r="P98" i="435" s="1"/>
  <c r="L97" i="435"/>
  <c r="M97" i="435" s="1"/>
  <c r="P97" i="435" s="1"/>
  <c r="L96" i="435"/>
  <c r="M96" i="435" s="1"/>
  <c r="P96" i="435" s="1"/>
  <c r="L95" i="435"/>
  <c r="M95" i="435" s="1"/>
  <c r="P95" i="435" s="1"/>
  <c r="L94" i="435"/>
  <c r="M94" i="435" s="1"/>
  <c r="P94" i="435" s="1"/>
  <c r="L93" i="435"/>
  <c r="M93" i="435" s="1"/>
  <c r="P93" i="435" s="1"/>
  <c r="L92" i="435"/>
  <c r="M92" i="435" s="1"/>
  <c r="P92" i="435" s="1"/>
  <c r="L90" i="435"/>
  <c r="M90" i="435" s="1"/>
  <c r="P90" i="435" s="1"/>
  <c r="L89" i="435"/>
  <c r="M89" i="435" s="1"/>
  <c r="P89" i="435" s="1"/>
  <c r="L88" i="435"/>
  <c r="M88" i="435" s="1"/>
  <c r="P88" i="435" s="1"/>
  <c r="L87" i="435"/>
  <c r="M87" i="435" s="1"/>
  <c r="P87" i="435" s="1"/>
  <c r="L86" i="435"/>
  <c r="M86" i="435" s="1"/>
  <c r="P86" i="435" s="1"/>
  <c r="L85" i="435"/>
  <c r="M85" i="435" s="1"/>
  <c r="P85" i="435" s="1"/>
  <c r="L84" i="435"/>
  <c r="M84" i="435" s="1"/>
  <c r="P84" i="435" s="1"/>
  <c r="L83" i="435"/>
  <c r="M83" i="435" s="1"/>
  <c r="P83" i="435" s="1"/>
  <c r="L82" i="435"/>
  <c r="M82" i="435" s="1"/>
  <c r="P82" i="435" s="1"/>
  <c r="L81" i="435"/>
  <c r="M81" i="435" s="1"/>
  <c r="P81" i="435" s="1"/>
  <c r="L80" i="435"/>
  <c r="M80" i="435" s="1"/>
  <c r="P80" i="435" s="1"/>
  <c r="L79" i="435"/>
  <c r="M79" i="435" s="1"/>
  <c r="P79" i="435" s="1"/>
  <c r="L78" i="435"/>
  <c r="M78" i="435" s="1"/>
  <c r="P78" i="435" s="1"/>
  <c r="L77" i="435"/>
  <c r="M77" i="435" s="1"/>
  <c r="P77" i="435" s="1"/>
  <c r="L76" i="435"/>
  <c r="M76" i="435" s="1"/>
  <c r="P76" i="435" s="1"/>
  <c r="L75" i="435"/>
  <c r="M75" i="435" s="1"/>
  <c r="P75" i="435" s="1"/>
  <c r="L73" i="435"/>
  <c r="M73" i="435" s="1"/>
  <c r="P73" i="435" s="1"/>
  <c r="L72" i="435"/>
  <c r="M72" i="435" s="1"/>
  <c r="P72" i="435" s="1"/>
  <c r="L71" i="435"/>
  <c r="M71" i="435" s="1"/>
  <c r="P71" i="435" s="1"/>
  <c r="L70" i="435"/>
  <c r="M70" i="435" s="1"/>
  <c r="P70" i="435" s="1"/>
  <c r="L69" i="435"/>
  <c r="M69" i="435" s="1"/>
  <c r="P69" i="435" s="1"/>
  <c r="L68" i="435"/>
  <c r="M68" i="435" s="1"/>
  <c r="P68" i="435" s="1"/>
  <c r="L67" i="435"/>
  <c r="M67" i="435" s="1"/>
  <c r="P67" i="435" s="1"/>
  <c r="L66" i="435"/>
  <c r="M66" i="435" s="1"/>
  <c r="P66" i="435" s="1"/>
  <c r="L65" i="435"/>
  <c r="M65" i="435" s="1"/>
  <c r="P65" i="435" s="1"/>
  <c r="L64" i="435"/>
  <c r="M64" i="435" s="1"/>
  <c r="P64" i="435" s="1"/>
  <c r="L63" i="435"/>
  <c r="M63" i="435" s="1"/>
  <c r="P63" i="435" s="1"/>
  <c r="L62" i="435"/>
  <c r="M62" i="435" s="1"/>
  <c r="P62" i="435" s="1"/>
  <c r="L61" i="435"/>
  <c r="M61" i="435" s="1"/>
  <c r="P61" i="435" s="1"/>
  <c r="L60" i="435"/>
  <c r="M60" i="435" s="1"/>
  <c r="P60" i="435" s="1"/>
  <c r="L59" i="435"/>
  <c r="M59" i="435" s="1"/>
  <c r="P59" i="435" s="1"/>
  <c r="L57" i="435"/>
  <c r="M57" i="435" s="1"/>
  <c r="P57" i="435" s="1"/>
  <c r="L56" i="435"/>
  <c r="M56" i="435" s="1"/>
  <c r="P56" i="435" s="1"/>
  <c r="L55" i="435"/>
  <c r="M55" i="435" s="1"/>
  <c r="P55" i="435" s="1"/>
  <c r="L54" i="435"/>
  <c r="M54" i="435" s="1"/>
  <c r="P54" i="435" s="1"/>
  <c r="L53" i="435"/>
  <c r="M53" i="435" s="1"/>
  <c r="P53" i="435" s="1"/>
  <c r="L52" i="435"/>
  <c r="M52" i="435" s="1"/>
  <c r="P52" i="435" s="1"/>
  <c r="L51" i="435"/>
  <c r="M51" i="435" s="1"/>
  <c r="P51" i="435" s="1"/>
  <c r="L50" i="435"/>
  <c r="M50" i="435" s="1"/>
  <c r="P50" i="435" s="1"/>
  <c r="L49" i="435"/>
  <c r="M49" i="435" s="1"/>
  <c r="P49" i="435" s="1"/>
  <c r="L48" i="435"/>
  <c r="M48" i="435" s="1"/>
  <c r="P48" i="435" s="1"/>
  <c r="L47" i="435"/>
  <c r="M47" i="435" s="1"/>
  <c r="P47" i="435" s="1"/>
  <c r="L46" i="435"/>
  <c r="M46" i="435" s="1"/>
  <c r="P46" i="435" s="1"/>
  <c r="L45" i="435"/>
  <c r="M45" i="435" s="1"/>
  <c r="P45" i="435" s="1"/>
  <c r="L44" i="435"/>
  <c r="M44" i="435" s="1"/>
  <c r="P44" i="435" s="1"/>
  <c r="L43" i="435"/>
  <c r="M43" i="435" s="1"/>
  <c r="P43" i="435" s="1"/>
  <c r="L42" i="435"/>
  <c r="M42" i="435" s="1"/>
  <c r="P42" i="435" s="1"/>
  <c r="L41" i="435"/>
  <c r="M41" i="435" s="1"/>
  <c r="P41" i="435" s="1"/>
  <c r="L40" i="435"/>
  <c r="M40" i="435" s="1"/>
  <c r="P40" i="435" s="1"/>
  <c r="L39" i="435"/>
  <c r="M39" i="435" s="1"/>
  <c r="P39" i="435" s="1"/>
  <c r="L37" i="435"/>
  <c r="M37" i="435" s="1"/>
  <c r="P37" i="435" s="1"/>
  <c r="L36" i="435"/>
  <c r="M36" i="435" s="1"/>
  <c r="P36" i="435" s="1"/>
  <c r="L35" i="435"/>
  <c r="M35" i="435" s="1"/>
  <c r="P35" i="435" s="1"/>
  <c r="L34" i="435"/>
  <c r="M34" i="435" s="1"/>
  <c r="P34" i="435" s="1"/>
  <c r="L33" i="435"/>
  <c r="M33" i="435" s="1"/>
  <c r="P33" i="435" s="1"/>
  <c r="L32" i="435"/>
  <c r="M32" i="435" s="1"/>
  <c r="P32" i="435" s="1"/>
  <c r="L31" i="435"/>
  <c r="M31" i="435" s="1"/>
  <c r="P31" i="435" s="1"/>
  <c r="L30" i="435"/>
  <c r="M30" i="435" s="1"/>
  <c r="P30" i="435" s="1"/>
  <c r="L29" i="435"/>
  <c r="M29" i="435" s="1"/>
  <c r="P29" i="435" s="1"/>
  <c r="L28" i="435"/>
  <c r="M28" i="435" s="1"/>
  <c r="P28" i="435" s="1"/>
  <c r="L27" i="435"/>
  <c r="M27" i="435" s="1"/>
  <c r="P27" i="435" s="1"/>
  <c r="L26" i="435"/>
  <c r="M26" i="435" s="1"/>
  <c r="P26" i="435" s="1"/>
  <c r="L25" i="435"/>
  <c r="M25" i="435" s="1"/>
  <c r="P25" i="435" s="1"/>
  <c r="L24" i="435"/>
  <c r="M24" i="435" s="1"/>
  <c r="P24" i="435" s="1"/>
  <c r="L23" i="435"/>
  <c r="M23" i="435" s="1"/>
  <c r="P23" i="435" s="1"/>
  <c r="L22" i="435"/>
  <c r="M22" i="435" s="1"/>
  <c r="P22" i="435" s="1"/>
  <c r="L21" i="435"/>
  <c r="M21" i="435" s="1"/>
  <c r="P21" i="435" s="1"/>
  <c r="L19" i="435"/>
  <c r="M19" i="435" s="1"/>
  <c r="P19" i="435" s="1"/>
  <c r="L18" i="435"/>
  <c r="M18" i="435" s="1"/>
  <c r="P18" i="435" s="1"/>
  <c r="L17" i="435"/>
  <c r="M17" i="435" s="1"/>
  <c r="P17" i="435" s="1"/>
  <c r="L16" i="435"/>
  <c r="M16" i="435" s="1"/>
  <c r="P16" i="435" s="1"/>
  <c r="L15" i="435"/>
  <c r="M15" i="435" s="1"/>
  <c r="P15" i="435" s="1"/>
  <c r="L14" i="435"/>
  <c r="M14" i="435" s="1"/>
  <c r="P14" i="435" s="1"/>
  <c r="L13" i="435"/>
  <c r="M13" i="435" s="1"/>
  <c r="P13" i="435" s="1"/>
  <c r="L12" i="435"/>
  <c r="M12" i="435" s="1"/>
  <c r="P12" i="435" s="1"/>
  <c r="L11" i="435"/>
  <c r="M11" i="435" s="1"/>
  <c r="P11" i="435" s="1"/>
  <c r="L10" i="435"/>
  <c r="M10" i="435" s="1"/>
  <c r="P10" i="435" s="1"/>
  <c r="L9" i="435"/>
  <c r="M9" i="435" s="1"/>
  <c r="P9" i="435" s="1"/>
  <c r="L8" i="435"/>
  <c r="M8" i="435" s="1"/>
  <c r="P8" i="435" s="1"/>
  <c r="L7" i="435"/>
  <c r="M7" i="435" s="1"/>
  <c r="P7" i="435" s="1"/>
  <c r="L6" i="435"/>
  <c r="M6" i="435" s="1"/>
  <c r="P6" i="435" s="1"/>
  <c r="L5" i="435"/>
  <c r="M5" i="435" s="1"/>
  <c r="Q150" i="436" l="1"/>
  <c r="Q152" i="436" s="1"/>
  <c r="N144" i="436"/>
  <c r="Q5" i="436"/>
  <c r="R144" i="436"/>
  <c r="S59" i="436" s="1"/>
  <c r="L144" i="435"/>
  <c r="L152" i="435"/>
  <c r="Q126" i="435"/>
  <c r="Q39" i="435"/>
  <c r="M144" i="435"/>
  <c r="Q21" i="435"/>
  <c r="Q59" i="435"/>
  <c r="Q75" i="435"/>
  <c r="Q92" i="435"/>
  <c r="M152" i="435"/>
  <c r="P150" i="435"/>
  <c r="P152" i="435" s="1"/>
  <c r="Q110" i="435"/>
  <c r="P5" i="435"/>
  <c r="M152" i="433"/>
  <c r="Q144" i="436" l="1"/>
  <c r="Q145" i="436" s="1"/>
  <c r="R5" i="436"/>
  <c r="S5" i="436" s="1"/>
  <c r="S92" i="436"/>
  <c r="S21" i="436"/>
  <c r="S126" i="436"/>
  <c r="S75" i="436"/>
  <c r="S39" i="436"/>
  <c r="S110" i="436"/>
  <c r="Q5" i="435"/>
  <c r="P144" i="435"/>
  <c r="P145" i="435" s="1"/>
  <c r="Q144" i="435"/>
  <c r="R92" i="435" s="1"/>
  <c r="M144" i="433"/>
  <c r="N152" i="433"/>
  <c r="L152" i="433"/>
  <c r="K152" i="433"/>
  <c r="J152" i="433"/>
  <c r="I152" i="433"/>
  <c r="O151" i="433"/>
  <c r="O150" i="433"/>
  <c r="P150" i="433" s="1"/>
  <c r="S150" i="433" s="1"/>
  <c r="P146" i="433"/>
  <c r="P145" i="433"/>
  <c r="N144" i="433"/>
  <c r="L144" i="433"/>
  <c r="K144" i="433"/>
  <c r="J144" i="433"/>
  <c r="I144" i="433"/>
  <c r="O143" i="433"/>
  <c r="P143" i="433" s="1"/>
  <c r="S143" i="433" s="1"/>
  <c r="O142" i="433"/>
  <c r="P142" i="433" s="1"/>
  <c r="S142" i="433" s="1"/>
  <c r="O141" i="433"/>
  <c r="P141" i="433" s="1"/>
  <c r="S141" i="433" s="1"/>
  <c r="O140" i="433"/>
  <c r="P140" i="433" s="1"/>
  <c r="S140" i="433" s="1"/>
  <c r="O139" i="433"/>
  <c r="P139" i="433" s="1"/>
  <c r="S139" i="433" s="1"/>
  <c r="O138" i="433"/>
  <c r="P138" i="433" s="1"/>
  <c r="S138" i="433" s="1"/>
  <c r="O137" i="433"/>
  <c r="P137" i="433" s="1"/>
  <c r="S137" i="433" s="1"/>
  <c r="O136" i="433"/>
  <c r="P136" i="433" s="1"/>
  <c r="S136" i="433" s="1"/>
  <c r="O135" i="433"/>
  <c r="P135" i="433" s="1"/>
  <c r="S135" i="433" s="1"/>
  <c r="O134" i="433"/>
  <c r="P134" i="433" s="1"/>
  <c r="S134" i="433" s="1"/>
  <c r="O133" i="433"/>
  <c r="P133" i="433" s="1"/>
  <c r="S133" i="433" s="1"/>
  <c r="O132" i="433"/>
  <c r="P132" i="433" s="1"/>
  <c r="S132" i="433" s="1"/>
  <c r="O131" i="433"/>
  <c r="P131" i="433" s="1"/>
  <c r="S131" i="433" s="1"/>
  <c r="O130" i="433"/>
  <c r="P130" i="433" s="1"/>
  <c r="S130" i="433" s="1"/>
  <c r="O129" i="433"/>
  <c r="P129" i="433" s="1"/>
  <c r="S129" i="433" s="1"/>
  <c r="O128" i="433"/>
  <c r="P128" i="433" s="1"/>
  <c r="S128" i="433" s="1"/>
  <c r="O127" i="433"/>
  <c r="P127" i="433" s="1"/>
  <c r="S127" i="433" s="1"/>
  <c r="O126" i="433"/>
  <c r="P126" i="433" s="1"/>
  <c r="S126" i="433" s="1"/>
  <c r="O125" i="433"/>
  <c r="P125" i="433" s="1"/>
  <c r="S125" i="433" s="1"/>
  <c r="O124" i="433"/>
  <c r="P124" i="433" s="1"/>
  <c r="S124" i="433" s="1"/>
  <c r="O123" i="433"/>
  <c r="P123" i="433" s="1"/>
  <c r="S123" i="433" s="1"/>
  <c r="O122" i="433"/>
  <c r="P122" i="433" s="1"/>
  <c r="S122" i="433" s="1"/>
  <c r="O121" i="433"/>
  <c r="P121" i="433" s="1"/>
  <c r="S121" i="433" s="1"/>
  <c r="O120" i="433"/>
  <c r="P120" i="433" s="1"/>
  <c r="S120" i="433" s="1"/>
  <c r="O119" i="433"/>
  <c r="P119" i="433" s="1"/>
  <c r="S119" i="433" s="1"/>
  <c r="O118" i="433"/>
  <c r="P118" i="433" s="1"/>
  <c r="S118" i="433" s="1"/>
  <c r="O117" i="433"/>
  <c r="P117" i="433" s="1"/>
  <c r="S117" i="433" s="1"/>
  <c r="O116" i="433"/>
  <c r="P116" i="433" s="1"/>
  <c r="S116" i="433" s="1"/>
  <c r="O115" i="433"/>
  <c r="P115" i="433" s="1"/>
  <c r="S115" i="433" s="1"/>
  <c r="O114" i="433"/>
  <c r="P114" i="433" s="1"/>
  <c r="S114" i="433" s="1"/>
  <c r="O113" i="433"/>
  <c r="P113" i="433" s="1"/>
  <c r="S113" i="433" s="1"/>
  <c r="O112" i="433"/>
  <c r="P112" i="433" s="1"/>
  <c r="S112" i="433" s="1"/>
  <c r="O111" i="433"/>
  <c r="P111" i="433" s="1"/>
  <c r="S111" i="433" s="1"/>
  <c r="O110" i="433"/>
  <c r="P110" i="433" s="1"/>
  <c r="S110" i="433" s="1"/>
  <c r="O108" i="433"/>
  <c r="P108" i="433" s="1"/>
  <c r="S108" i="433" s="1"/>
  <c r="O107" i="433"/>
  <c r="P107" i="433" s="1"/>
  <c r="S107" i="433" s="1"/>
  <c r="O106" i="433"/>
  <c r="P106" i="433" s="1"/>
  <c r="S106" i="433" s="1"/>
  <c r="O105" i="433"/>
  <c r="P105" i="433" s="1"/>
  <c r="S105" i="433" s="1"/>
  <c r="O104" i="433"/>
  <c r="P104" i="433" s="1"/>
  <c r="S104" i="433" s="1"/>
  <c r="O103" i="433"/>
  <c r="P103" i="433" s="1"/>
  <c r="S103" i="433" s="1"/>
  <c r="O102" i="433"/>
  <c r="P102" i="433" s="1"/>
  <c r="S102" i="433" s="1"/>
  <c r="O101" i="433"/>
  <c r="P101" i="433" s="1"/>
  <c r="S101" i="433" s="1"/>
  <c r="O100" i="433"/>
  <c r="P100" i="433" s="1"/>
  <c r="S100" i="433" s="1"/>
  <c r="O99" i="433"/>
  <c r="P99" i="433" s="1"/>
  <c r="S99" i="433" s="1"/>
  <c r="O98" i="433"/>
  <c r="P98" i="433" s="1"/>
  <c r="S98" i="433" s="1"/>
  <c r="O97" i="433"/>
  <c r="P97" i="433" s="1"/>
  <c r="S97" i="433" s="1"/>
  <c r="O96" i="433"/>
  <c r="P96" i="433" s="1"/>
  <c r="S96" i="433" s="1"/>
  <c r="O95" i="433"/>
  <c r="P95" i="433" s="1"/>
  <c r="S95" i="433" s="1"/>
  <c r="O94" i="433"/>
  <c r="P94" i="433" s="1"/>
  <c r="S94" i="433" s="1"/>
  <c r="O93" i="433"/>
  <c r="P93" i="433" s="1"/>
  <c r="S93" i="433" s="1"/>
  <c r="O92" i="433"/>
  <c r="P92" i="433" s="1"/>
  <c r="S92" i="433" s="1"/>
  <c r="O90" i="433"/>
  <c r="P90" i="433" s="1"/>
  <c r="S90" i="433" s="1"/>
  <c r="O89" i="433"/>
  <c r="P89" i="433" s="1"/>
  <c r="S89" i="433" s="1"/>
  <c r="O88" i="433"/>
  <c r="P88" i="433" s="1"/>
  <c r="S88" i="433" s="1"/>
  <c r="O87" i="433"/>
  <c r="P87" i="433" s="1"/>
  <c r="S87" i="433" s="1"/>
  <c r="O86" i="433"/>
  <c r="P86" i="433" s="1"/>
  <c r="S86" i="433" s="1"/>
  <c r="O85" i="433"/>
  <c r="P85" i="433" s="1"/>
  <c r="S85" i="433" s="1"/>
  <c r="O84" i="433"/>
  <c r="P84" i="433" s="1"/>
  <c r="S84" i="433" s="1"/>
  <c r="O83" i="433"/>
  <c r="P83" i="433" s="1"/>
  <c r="S83" i="433" s="1"/>
  <c r="O82" i="433"/>
  <c r="P82" i="433" s="1"/>
  <c r="S82" i="433" s="1"/>
  <c r="O81" i="433"/>
  <c r="P81" i="433" s="1"/>
  <c r="S81" i="433" s="1"/>
  <c r="O80" i="433"/>
  <c r="P80" i="433" s="1"/>
  <c r="S80" i="433" s="1"/>
  <c r="O79" i="433"/>
  <c r="P79" i="433" s="1"/>
  <c r="S79" i="433" s="1"/>
  <c r="O78" i="433"/>
  <c r="P78" i="433" s="1"/>
  <c r="S78" i="433" s="1"/>
  <c r="O77" i="433"/>
  <c r="P77" i="433" s="1"/>
  <c r="S77" i="433" s="1"/>
  <c r="O76" i="433"/>
  <c r="P76" i="433" s="1"/>
  <c r="S76" i="433" s="1"/>
  <c r="O75" i="433"/>
  <c r="P75" i="433" s="1"/>
  <c r="S75" i="433" s="1"/>
  <c r="O73" i="433"/>
  <c r="P73" i="433" s="1"/>
  <c r="S73" i="433" s="1"/>
  <c r="O72" i="433"/>
  <c r="P72" i="433" s="1"/>
  <c r="S72" i="433" s="1"/>
  <c r="O71" i="433"/>
  <c r="P71" i="433" s="1"/>
  <c r="S71" i="433" s="1"/>
  <c r="O70" i="433"/>
  <c r="P70" i="433" s="1"/>
  <c r="S70" i="433" s="1"/>
  <c r="O69" i="433"/>
  <c r="P69" i="433" s="1"/>
  <c r="S69" i="433" s="1"/>
  <c r="O68" i="433"/>
  <c r="P68" i="433" s="1"/>
  <c r="S68" i="433" s="1"/>
  <c r="O67" i="433"/>
  <c r="P67" i="433" s="1"/>
  <c r="S67" i="433" s="1"/>
  <c r="O66" i="433"/>
  <c r="P66" i="433" s="1"/>
  <c r="S66" i="433" s="1"/>
  <c r="O65" i="433"/>
  <c r="P65" i="433" s="1"/>
  <c r="S65" i="433" s="1"/>
  <c r="O64" i="433"/>
  <c r="P64" i="433" s="1"/>
  <c r="S64" i="433" s="1"/>
  <c r="O63" i="433"/>
  <c r="P63" i="433" s="1"/>
  <c r="S63" i="433" s="1"/>
  <c r="O62" i="433"/>
  <c r="P62" i="433" s="1"/>
  <c r="S62" i="433" s="1"/>
  <c r="O61" i="433"/>
  <c r="P61" i="433" s="1"/>
  <c r="S61" i="433" s="1"/>
  <c r="O60" i="433"/>
  <c r="P60" i="433" s="1"/>
  <c r="S60" i="433" s="1"/>
  <c r="O59" i="433"/>
  <c r="P59" i="433" s="1"/>
  <c r="S59" i="433" s="1"/>
  <c r="O57" i="433"/>
  <c r="P57" i="433" s="1"/>
  <c r="S57" i="433" s="1"/>
  <c r="O56" i="433"/>
  <c r="P56" i="433" s="1"/>
  <c r="S56" i="433" s="1"/>
  <c r="O55" i="433"/>
  <c r="P55" i="433" s="1"/>
  <c r="S55" i="433" s="1"/>
  <c r="O54" i="433"/>
  <c r="P54" i="433" s="1"/>
  <c r="S54" i="433" s="1"/>
  <c r="O53" i="433"/>
  <c r="P53" i="433" s="1"/>
  <c r="S53" i="433" s="1"/>
  <c r="O52" i="433"/>
  <c r="P52" i="433" s="1"/>
  <c r="S52" i="433" s="1"/>
  <c r="O51" i="433"/>
  <c r="P51" i="433" s="1"/>
  <c r="S51" i="433" s="1"/>
  <c r="O50" i="433"/>
  <c r="P50" i="433" s="1"/>
  <c r="S50" i="433" s="1"/>
  <c r="O49" i="433"/>
  <c r="P49" i="433" s="1"/>
  <c r="S49" i="433" s="1"/>
  <c r="O48" i="433"/>
  <c r="P48" i="433" s="1"/>
  <c r="S48" i="433" s="1"/>
  <c r="O47" i="433"/>
  <c r="P47" i="433" s="1"/>
  <c r="S47" i="433" s="1"/>
  <c r="O46" i="433"/>
  <c r="P46" i="433" s="1"/>
  <c r="S46" i="433" s="1"/>
  <c r="O45" i="433"/>
  <c r="P45" i="433" s="1"/>
  <c r="S45" i="433" s="1"/>
  <c r="O44" i="433"/>
  <c r="P44" i="433" s="1"/>
  <c r="S44" i="433" s="1"/>
  <c r="O43" i="433"/>
  <c r="P43" i="433" s="1"/>
  <c r="S43" i="433" s="1"/>
  <c r="O42" i="433"/>
  <c r="P42" i="433" s="1"/>
  <c r="S42" i="433" s="1"/>
  <c r="O41" i="433"/>
  <c r="P41" i="433" s="1"/>
  <c r="S41" i="433" s="1"/>
  <c r="O40" i="433"/>
  <c r="P40" i="433" s="1"/>
  <c r="S40" i="433" s="1"/>
  <c r="O39" i="433"/>
  <c r="P39" i="433" s="1"/>
  <c r="S39" i="433" s="1"/>
  <c r="O37" i="433"/>
  <c r="P37" i="433" s="1"/>
  <c r="S37" i="433" s="1"/>
  <c r="O36" i="433"/>
  <c r="P36" i="433" s="1"/>
  <c r="S36" i="433" s="1"/>
  <c r="O35" i="433"/>
  <c r="P35" i="433" s="1"/>
  <c r="S35" i="433" s="1"/>
  <c r="O34" i="433"/>
  <c r="P34" i="433" s="1"/>
  <c r="S34" i="433" s="1"/>
  <c r="O33" i="433"/>
  <c r="P33" i="433" s="1"/>
  <c r="S33" i="433" s="1"/>
  <c r="O32" i="433"/>
  <c r="P32" i="433" s="1"/>
  <c r="S32" i="433" s="1"/>
  <c r="O31" i="433"/>
  <c r="P31" i="433" s="1"/>
  <c r="S31" i="433" s="1"/>
  <c r="O30" i="433"/>
  <c r="P30" i="433" s="1"/>
  <c r="S30" i="433" s="1"/>
  <c r="O29" i="433"/>
  <c r="P29" i="433" s="1"/>
  <c r="S29" i="433" s="1"/>
  <c r="O28" i="433"/>
  <c r="P28" i="433" s="1"/>
  <c r="S28" i="433" s="1"/>
  <c r="O27" i="433"/>
  <c r="P27" i="433" s="1"/>
  <c r="S27" i="433" s="1"/>
  <c r="O26" i="433"/>
  <c r="P26" i="433" s="1"/>
  <c r="S26" i="433" s="1"/>
  <c r="O25" i="433"/>
  <c r="P25" i="433" s="1"/>
  <c r="S25" i="433" s="1"/>
  <c r="O24" i="433"/>
  <c r="P24" i="433" s="1"/>
  <c r="S24" i="433" s="1"/>
  <c r="O23" i="433"/>
  <c r="P23" i="433" s="1"/>
  <c r="S23" i="433" s="1"/>
  <c r="O22" i="433"/>
  <c r="P22" i="433" s="1"/>
  <c r="S22" i="433" s="1"/>
  <c r="O21" i="433"/>
  <c r="P21" i="433" s="1"/>
  <c r="S21" i="433" s="1"/>
  <c r="O19" i="433"/>
  <c r="P19" i="433" s="1"/>
  <c r="S19" i="433" s="1"/>
  <c r="O18" i="433"/>
  <c r="P18" i="433" s="1"/>
  <c r="S18" i="433" s="1"/>
  <c r="O17" i="433"/>
  <c r="P17" i="433" s="1"/>
  <c r="S17" i="433" s="1"/>
  <c r="O16" i="433"/>
  <c r="P16" i="433" s="1"/>
  <c r="S16" i="433" s="1"/>
  <c r="O15" i="433"/>
  <c r="P15" i="433" s="1"/>
  <c r="S15" i="433" s="1"/>
  <c r="O14" i="433"/>
  <c r="P14" i="433" s="1"/>
  <c r="S14" i="433" s="1"/>
  <c r="O13" i="433"/>
  <c r="P13" i="433" s="1"/>
  <c r="S13" i="433" s="1"/>
  <c r="O12" i="433"/>
  <c r="P12" i="433" s="1"/>
  <c r="S12" i="433" s="1"/>
  <c r="O11" i="433"/>
  <c r="P11" i="433" s="1"/>
  <c r="S11" i="433" s="1"/>
  <c r="O10" i="433"/>
  <c r="P10" i="433" s="1"/>
  <c r="S10" i="433" s="1"/>
  <c r="O9" i="433"/>
  <c r="P9" i="433" s="1"/>
  <c r="S9" i="433" s="1"/>
  <c r="O8" i="433"/>
  <c r="P8" i="433" s="1"/>
  <c r="S8" i="433" s="1"/>
  <c r="O7" i="433"/>
  <c r="P7" i="433" s="1"/>
  <c r="S7" i="433" s="1"/>
  <c r="O6" i="433"/>
  <c r="P6" i="433" s="1"/>
  <c r="S6" i="433" s="1"/>
  <c r="O5" i="433"/>
  <c r="S144" i="436" l="1"/>
  <c r="R59" i="435"/>
  <c r="R75" i="435"/>
  <c r="R39" i="435"/>
  <c r="R126" i="435"/>
  <c r="R21" i="435"/>
  <c r="R110" i="435"/>
  <c r="R5" i="435"/>
  <c r="O152" i="433"/>
  <c r="P151" i="433"/>
  <c r="S151" i="433" s="1"/>
  <c r="S152" i="433" s="1"/>
  <c r="O144" i="433"/>
  <c r="T126" i="433"/>
  <c r="T59" i="433"/>
  <c r="T21" i="433"/>
  <c r="T75" i="433"/>
  <c r="T110" i="433"/>
  <c r="T39" i="433"/>
  <c r="T92" i="433"/>
  <c r="P5" i="433"/>
  <c r="M152" i="432"/>
  <c r="L152" i="432"/>
  <c r="K152" i="432"/>
  <c r="J152" i="432"/>
  <c r="I152" i="432"/>
  <c r="N151" i="432"/>
  <c r="O151" i="432" s="1"/>
  <c r="R151" i="432" s="1"/>
  <c r="N150" i="432"/>
  <c r="O150" i="432" s="1"/>
  <c r="O146" i="432"/>
  <c r="O145" i="432"/>
  <c r="M144" i="432"/>
  <c r="L144" i="432"/>
  <c r="K144" i="432"/>
  <c r="J144" i="432"/>
  <c r="I144" i="432"/>
  <c r="N143" i="432"/>
  <c r="O143" i="432" s="1"/>
  <c r="R143" i="432" s="1"/>
  <c r="N142" i="432"/>
  <c r="O142" i="432" s="1"/>
  <c r="R142" i="432" s="1"/>
  <c r="N141" i="432"/>
  <c r="O141" i="432" s="1"/>
  <c r="R141" i="432" s="1"/>
  <c r="N140" i="432"/>
  <c r="O140" i="432" s="1"/>
  <c r="R140" i="432" s="1"/>
  <c r="N139" i="432"/>
  <c r="O139" i="432" s="1"/>
  <c r="R139" i="432" s="1"/>
  <c r="N138" i="432"/>
  <c r="O138" i="432" s="1"/>
  <c r="R138" i="432" s="1"/>
  <c r="N137" i="432"/>
  <c r="O137" i="432" s="1"/>
  <c r="R137" i="432" s="1"/>
  <c r="N136" i="432"/>
  <c r="O136" i="432" s="1"/>
  <c r="R136" i="432" s="1"/>
  <c r="N135" i="432"/>
  <c r="O135" i="432" s="1"/>
  <c r="R135" i="432" s="1"/>
  <c r="N134" i="432"/>
  <c r="O134" i="432" s="1"/>
  <c r="R134" i="432" s="1"/>
  <c r="N133" i="432"/>
  <c r="O133" i="432" s="1"/>
  <c r="R133" i="432" s="1"/>
  <c r="N132" i="432"/>
  <c r="O132" i="432" s="1"/>
  <c r="R132" i="432" s="1"/>
  <c r="N131" i="432"/>
  <c r="O131" i="432" s="1"/>
  <c r="R131" i="432" s="1"/>
  <c r="N130" i="432"/>
  <c r="O130" i="432" s="1"/>
  <c r="R130" i="432" s="1"/>
  <c r="N129" i="432"/>
  <c r="O129" i="432" s="1"/>
  <c r="R129" i="432" s="1"/>
  <c r="N128" i="432"/>
  <c r="O128" i="432" s="1"/>
  <c r="R128" i="432" s="1"/>
  <c r="N127" i="432"/>
  <c r="O127" i="432" s="1"/>
  <c r="R127" i="432" s="1"/>
  <c r="N126" i="432"/>
  <c r="O126" i="432" s="1"/>
  <c r="R126" i="432" s="1"/>
  <c r="N125" i="432"/>
  <c r="O125" i="432" s="1"/>
  <c r="R125" i="432" s="1"/>
  <c r="N124" i="432"/>
  <c r="O124" i="432" s="1"/>
  <c r="R124" i="432" s="1"/>
  <c r="N123" i="432"/>
  <c r="O123" i="432" s="1"/>
  <c r="R123" i="432" s="1"/>
  <c r="N122" i="432"/>
  <c r="O122" i="432" s="1"/>
  <c r="R122" i="432" s="1"/>
  <c r="N121" i="432"/>
  <c r="O121" i="432" s="1"/>
  <c r="R121" i="432" s="1"/>
  <c r="N120" i="432"/>
  <c r="O120" i="432" s="1"/>
  <c r="R120" i="432" s="1"/>
  <c r="N119" i="432"/>
  <c r="O119" i="432" s="1"/>
  <c r="R119" i="432" s="1"/>
  <c r="N118" i="432"/>
  <c r="O118" i="432" s="1"/>
  <c r="R118" i="432" s="1"/>
  <c r="N117" i="432"/>
  <c r="O117" i="432" s="1"/>
  <c r="R117" i="432" s="1"/>
  <c r="N116" i="432"/>
  <c r="O116" i="432" s="1"/>
  <c r="R116" i="432" s="1"/>
  <c r="N115" i="432"/>
  <c r="O115" i="432" s="1"/>
  <c r="R115" i="432" s="1"/>
  <c r="N114" i="432"/>
  <c r="O114" i="432" s="1"/>
  <c r="R114" i="432" s="1"/>
  <c r="N113" i="432"/>
  <c r="O113" i="432" s="1"/>
  <c r="R113" i="432" s="1"/>
  <c r="N112" i="432"/>
  <c r="O112" i="432" s="1"/>
  <c r="R112" i="432" s="1"/>
  <c r="N111" i="432"/>
  <c r="O111" i="432" s="1"/>
  <c r="R111" i="432" s="1"/>
  <c r="N110" i="432"/>
  <c r="O110" i="432" s="1"/>
  <c r="R110" i="432" s="1"/>
  <c r="N108" i="432"/>
  <c r="O108" i="432" s="1"/>
  <c r="R108" i="432" s="1"/>
  <c r="N107" i="432"/>
  <c r="O107" i="432" s="1"/>
  <c r="R107" i="432" s="1"/>
  <c r="N106" i="432"/>
  <c r="O106" i="432" s="1"/>
  <c r="R106" i="432" s="1"/>
  <c r="N105" i="432"/>
  <c r="O105" i="432" s="1"/>
  <c r="R105" i="432" s="1"/>
  <c r="N104" i="432"/>
  <c r="O104" i="432" s="1"/>
  <c r="R104" i="432" s="1"/>
  <c r="N103" i="432"/>
  <c r="O103" i="432" s="1"/>
  <c r="R103" i="432" s="1"/>
  <c r="N102" i="432"/>
  <c r="O102" i="432" s="1"/>
  <c r="R102" i="432" s="1"/>
  <c r="N101" i="432"/>
  <c r="O101" i="432" s="1"/>
  <c r="R101" i="432" s="1"/>
  <c r="N100" i="432"/>
  <c r="O100" i="432" s="1"/>
  <c r="R100" i="432" s="1"/>
  <c r="N99" i="432"/>
  <c r="O99" i="432" s="1"/>
  <c r="R99" i="432" s="1"/>
  <c r="N98" i="432"/>
  <c r="O98" i="432" s="1"/>
  <c r="R98" i="432" s="1"/>
  <c r="N97" i="432"/>
  <c r="O97" i="432" s="1"/>
  <c r="R97" i="432" s="1"/>
  <c r="N96" i="432"/>
  <c r="O96" i="432" s="1"/>
  <c r="R96" i="432" s="1"/>
  <c r="N95" i="432"/>
  <c r="O95" i="432" s="1"/>
  <c r="R95" i="432" s="1"/>
  <c r="N94" i="432"/>
  <c r="O94" i="432" s="1"/>
  <c r="R94" i="432" s="1"/>
  <c r="N93" i="432"/>
  <c r="O93" i="432" s="1"/>
  <c r="R93" i="432" s="1"/>
  <c r="N92" i="432"/>
  <c r="O92" i="432" s="1"/>
  <c r="R92" i="432" s="1"/>
  <c r="N90" i="432"/>
  <c r="O90" i="432" s="1"/>
  <c r="R90" i="432" s="1"/>
  <c r="N89" i="432"/>
  <c r="O89" i="432" s="1"/>
  <c r="R89" i="432" s="1"/>
  <c r="N88" i="432"/>
  <c r="O88" i="432" s="1"/>
  <c r="R88" i="432" s="1"/>
  <c r="N87" i="432"/>
  <c r="O87" i="432" s="1"/>
  <c r="R87" i="432" s="1"/>
  <c r="N86" i="432"/>
  <c r="O86" i="432" s="1"/>
  <c r="R86" i="432" s="1"/>
  <c r="N85" i="432"/>
  <c r="O85" i="432" s="1"/>
  <c r="R85" i="432" s="1"/>
  <c r="N84" i="432"/>
  <c r="O84" i="432" s="1"/>
  <c r="R84" i="432" s="1"/>
  <c r="N83" i="432"/>
  <c r="O83" i="432" s="1"/>
  <c r="R83" i="432" s="1"/>
  <c r="N82" i="432"/>
  <c r="O82" i="432" s="1"/>
  <c r="R82" i="432" s="1"/>
  <c r="N81" i="432"/>
  <c r="O81" i="432" s="1"/>
  <c r="R81" i="432" s="1"/>
  <c r="N80" i="432"/>
  <c r="O80" i="432" s="1"/>
  <c r="R80" i="432" s="1"/>
  <c r="N79" i="432"/>
  <c r="O79" i="432" s="1"/>
  <c r="R79" i="432" s="1"/>
  <c r="N78" i="432"/>
  <c r="O78" i="432" s="1"/>
  <c r="R78" i="432" s="1"/>
  <c r="N77" i="432"/>
  <c r="O77" i="432" s="1"/>
  <c r="R77" i="432" s="1"/>
  <c r="N76" i="432"/>
  <c r="O76" i="432" s="1"/>
  <c r="R76" i="432" s="1"/>
  <c r="N75" i="432"/>
  <c r="O75" i="432" s="1"/>
  <c r="R75" i="432" s="1"/>
  <c r="N73" i="432"/>
  <c r="O73" i="432" s="1"/>
  <c r="R73" i="432" s="1"/>
  <c r="N72" i="432"/>
  <c r="O72" i="432" s="1"/>
  <c r="R72" i="432" s="1"/>
  <c r="N71" i="432"/>
  <c r="O71" i="432" s="1"/>
  <c r="R71" i="432" s="1"/>
  <c r="N70" i="432"/>
  <c r="O70" i="432" s="1"/>
  <c r="R70" i="432" s="1"/>
  <c r="N69" i="432"/>
  <c r="O69" i="432" s="1"/>
  <c r="R69" i="432" s="1"/>
  <c r="N68" i="432"/>
  <c r="O68" i="432" s="1"/>
  <c r="R68" i="432" s="1"/>
  <c r="N67" i="432"/>
  <c r="O67" i="432" s="1"/>
  <c r="R67" i="432" s="1"/>
  <c r="N66" i="432"/>
  <c r="O66" i="432" s="1"/>
  <c r="R66" i="432" s="1"/>
  <c r="N65" i="432"/>
  <c r="O65" i="432" s="1"/>
  <c r="R65" i="432" s="1"/>
  <c r="N64" i="432"/>
  <c r="O64" i="432" s="1"/>
  <c r="R64" i="432" s="1"/>
  <c r="N63" i="432"/>
  <c r="O63" i="432" s="1"/>
  <c r="R63" i="432" s="1"/>
  <c r="N62" i="432"/>
  <c r="O62" i="432" s="1"/>
  <c r="R62" i="432" s="1"/>
  <c r="N61" i="432"/>
  <c r="O61" i="432" s="1"/>
  <c r="R61" i="432" s="1"/>
  <c r="N60" i="432"/>
  <c r="O60" i="432" s="1"/>
  <c r="R60" i="432" s="1"/>
  <c r="N59" i="432"/>
  <c r="O59" i="432" s="1"/>
  <c r="R59" i="432" s="1"/>
  <c r="N57" i="432"/>
  <c r="O57" i="432" s="1"/>
  <c r="R57" i="432" s="1"/>
  <c r="N56" i="432"/>
  <c r="O56" i="432" s="1"/>
  <c r="R56" i="432" s="1"/>
  <c r="N55" i="432"/>
  <c r="O55" i="432" s="1"/>
  <c r="R55" i="432" s="1"/>
  <c r="N54" i="432"/>
  <c r="O54" i="432" s="1"/>
  <c r="R54" i="432" s="1"/>
  <c r="N53" i="432"/>
  <c r="O53" i="432" s="1"/>
  <c r="R53" i="432" s="1"/>
  <c r="N52" i="432"/>
  <c r="O52" i="432" s="1"/>
  <c r="R52" i="432" s="1"/>
  <c r="N51" i="432"/>
  <c r="O51" i="432" s="1"/>
  <c r="R51" i="432" s="1"/>
  <c r="N50" i="432"/>
  <c r="O50" i="432" s="1"/>
  <c r="R50" i="432" s="1"/>
  <c r="N49" i="432"/>
  <c r="O49" i="432" s="1"/>
  <c r="R49" i="432" s="1"/>
  <c r="N48" i="432"/>
  <c r="O48" i="432" s="1"/>
  <c r="R48" i="432" s="1"/>
  <c r="N47" i="432"/>
  <c r="O47" i="432" s="1"/>
  <c r="R47" i="432" s="1"/>
  <c r="N46" i="432"/>
  <c r="O46" i="432" s="1"/>
  <c r="R46" i="432" s="1"/>
  <c r="N45" i="432"/>
  <c r="O45" i="432" s="1"/>
  <c r="R45" i="432" s="1"/>
  <c r="N44" i="432"/>
  <c r="O44" i="432" s="1"/>
  <c r="R44" i="432" s="1"/>
  <c r="N43" i="432"/>
  <c r="O43" i="432" s="1"/>
  <c r="R43" i="432" s="1"/>
  <c r="N42" i="432"/>
  <c r="O42" i="432" s="1"/>
  <c r="R42" i="432" s="1"/>
  <c r="N41" i="432"/>
  <c r="O41" i="432" s="1"/>
  <c r="R41" i="432" s="1"/>
  <c r="N40" i="432"/>
  <c r="O40" i="432" s="1"/>
  <c r="R40" i="432" s="1"/>
  <c r="N39" i="432"/>
  <c r="O39" i="432" s="1"/>
  <c r="R39" i="432" s="1"/>
  <c r="N37" i="432"/>
  <c r="O37" i="432" s="1"/>
  <c r="R37" i="432" s="1"/>
  <c r="N36" i="432"/>
  <c r="O36" i="432" s="1"/>
  <c r="R36" i="432" s="1"/>
  <c r="N35" i="432"/>
  <c r="O35" i="432" s="1"/>
  <c r="R35" i="432" s="1"/>
  <c r="N34" i="432"/>
  <c r="O34" i="432" s="1"/>
  <c r="R34" i="432" s="1"/>
  <c r="N33" i="432"/>
  <c r="O33" i="432" s="1"/>
  <c r="R33" i="432" s="1"/>
  <c r="N32" i="432"/>
  <c r="O32" i="432" s="1"/>
  <c r="R32" i="432" s="1"/>
  <c r="N31" i="432"/>
  <c r="O31" i="432" s="1"/>
  <c r="R31" i="432" s="1"/>
  <c r="N30" i="432"/>
  <c r="O30" i="432" s="1"/>
  <c r="R30" i="432" s="1"/>
  <c r="N29" i="432"/>
  <c r="O29" i="432" s="1"/>
  <c r="R29" i="432" s="1"/>
  <c r="N28" i="432"/>
  <c r="O28" i="432" s="1"/>
  <c r="R28" i="432" s="1"/>
  <c r="N27" i="432"/>
  <c r="O27" i="432" s="1"/>
  <c r="R27" i="432" s="1"/>
  <c r="N26" i="432"/>
  <c r="O26" i="432" s="1"/>
  <c r="R26" i="432" s="1"/>
  <c r="N25" i="432"/>
  <c r="O25" i="432" s="1"/>
  <c r="R25" i="432" s="1"/>
  <c r="N24" i="432"/>
  <c r="O24" i="432" s="1"/>
  <c r="R24" i="432" s="1"/>
  <c r="N23" i="432"/>
  <c r="O23" i="432" s="1"/>
  <c r="R23" i="432" s="1"/>
  <c r="N22" i="432"/>
  <c r="O22" i="432" s="1"/>
  <c r="R22" i="432" s="1"/>
  <c r="N21" i="432"/>
  <c r="O21" i="432" s="1"/>
  <c r="R21" i="432" s="1"/>
  <c r="N19" i="432"/>
  <c r="O19" i="432" s="1"/>
  <c r="R19" i="432" s="1"/>
  <c r="N18" i="432"/>
  <c r="O18" i="432" s="1"/>
  <c r="R18" i="432" s="1"/>
  <c r="N17" i="432"/>
  <c r="O17" i="432" s="1"/>
  <c r="R17" i="432" s="1"/>
  <c r="N16" i="432"/>
  <c r="O16" i="432" s="1"/>
  <c r="R16" i="432" s="1"/>
  <c r="N15" i="432"/>
  <c r="O15" i="432" s="1"/>
  <c r="R15" i="432" s="1"/>
  <c r="N14" i="432"/>
  <c r="O14" i="432" s="1"/>
  <c r="R14" i="432" s="1"/>
  <c r="N13" i="432"/>
  <c r="O13" i="432" s="1"/>
  <c r="R13" i="432" s="1"/>
  <c r="N12" i="432"/>
  <c r="O12" i="432" s="1"/>
  <c r="R12" i="432" s="1"/>
  <c r="N11" i="432"/>
  <c r="O11" i="432" s="1"/>
  <c r="R11" i="432" s="1"/>
  <c r="N10" i="432"/>
  <c r="O10" i="432" s="1"/>
  <c r="R10" i="432" s="1"/>
  <c r="N9" i="432"/>
  <c r="O9" i="432" s="1"/>
  <c r="R9" i="432" s="1"/>
  <c r="N8" i="432"/>
  <c r="O8" i="432" s="1"/>
  <c r="R8" i="432" s="1"/>
  <c r="N7" i="432"/>
  <c r="O7" i="432" s="1"/>
  <c r="R7" i="432" s="1"/>
  <c r="N6" i="432"/>
  <c r="O6" i="432" s="1"/>
  <c r="R6" i="432" s="1"/>
  <c r="N5" i="432"/>
  <c r="R144" i="435" l="1"/>
  <c r="P152" i="433"/>
  <c r="P144" i="433"/>
  <c r="S5" i="433"/>
  <c r="T144" i="433"/>
  <c r="U126" i="433" s="1"/>
  <c r="S59" i="432"/>
  <c r="N144" i="432"/>
  <c r="R150" i="432"/>
  <c r="R152" i="432" s="1"/>
  <c r="O152" i="432"/>
  <c r="S21" i="432"/>
  <c r="S75" i="432"/>
  <c r="S92" i="432"/>
  <c r="S110" i="432"/>
  <c r="S126" i="432"/>
  <c r="S39" i="432"/>
  <c r="O5" i="432"/>
  <c r="N152" i="432"/>
  <c r="M152" i="430"/>
  <c r="U21" i="433" l="1"/>
  <c r="U59" i="433"/>
  <c r="U92" i="433"/>
  <c r="U75" i="433"/>
  <c r="U110" i="433"/>
  <c r="U39" i="433"/>
  <c r="S144" i="433"/>
  <c r="S145" i="433" s="1"/>
  <c r="T5" i="433"/>
  <c r="U5" i="433" s="1"/>
  <c r="S144" i="432"/>
  <c r="T59" i="432" s="1"/>
  <c r="R5" i="432"/>
  <c r="O144" i="432"/>
  <c r="M144" i="430"/>
  <c r="N152" i="430"/>
  <c r="L152" i="430"/>
  <c r="K152" i="430"/>
  <c r="J152" i="430"/>
  <c r="I152" i="430"/>
  <c r="O151" i="430"/>
  <c r="O150" i="430"/>
  <c r="P150" i="430" s="1"/>
  <c r="S150" i="430" s="1"/>
  <c r="P146" i="430"/>
  <c r="P145" i="430"/>
  <c r="N144" i="430"/>
  <c r="L144" i="430"/>
  <c r="K144" i="430"/>
  <c r="J144" i="430"/>
  <c r="I144" i="430"/>
  <c r="O143" i="430"/>
  <c r="P143" i="430" s="1"/>
  <c r="S143" i="430" s="1"/>
  <c r="O142" i="430"/>
  <c r="P142" i="430" s="1"/>
  <c r="S142" i="430" s="1"/>
  <c r="O141" i="430"/>
  <c r="P141" i="430" s="1"/>
  <c r="S141" i="430" s="1"/>
  <c r="O140" i="430"/>
  <c r="P140" i="430" s="1"/>
  <c r="S140" i="430" s="1"/>
  <c r="O139" i="430"/>
  <c r="P139" i="430" s="1"/>
  <c r="S139" i="430" s="1"/>
  <c r="O138" i="430"/>
  <c r="P138" i="430" s="1"/>
  <c r="S138" i="430" s="1"/>
  <c r="O137" i="430"/>
  <c r="P137" i="430" s="1"/>
  <c r="S137" i="430" s="1"/>
  <c r="O136" i="430"/>
  <c r="P136" i="430" s="1"/>
  <c r="S136" i="430" s="1"/>
  <c r="O135" i="430"/>
  <c r="P135" i="430" s="1"/>
  <c r="S135" i="430" s="1"/>
  <c r="O134" i="430"/>
  <c r="P134" i="430" s="1"/>
  <c r="S134" i="430" s="1"/>
  <c r="O133" i="430"/>
  <c r="P133" i="430" s="1"/>
  <c r="S133" i="430" s="1"/>
  <c r="O132" i="430"/>
  <c r="P132" i="430" s="1"/>
  <c r="S132" i="430" s="1"/>
  <c r="O131" i="430"/>
  <c r="P131" i="430" s="1"/>
  <c r="S131" i="430" s="1"/>
  <c r="O130" i="430"/>
  <c r="P130" i="430" s="1"/>
  <c r="S130" i="430" s="1"/>
  <c r="O129" i="430"/>
  <c r="P129" i="430" s="1"/>
  <c r="S129" i="430" s="1"/>
  <c r="O128" i="430"/>
  <c r="P128" i="430" s="1"/>
  <c r="S128" i="430" s="1"/>
  <c r="O127" i="430"/>
  <c r="P127" i="430" s="1"/>
  <c r="S127" i="430" s="1"/>
  <c r="O126" i="430"/>
  <c r="P126" i="430" s="1"/>
  <c r="S126" i="430" s="1"/>
  <c r="O125" i="430"/>
  <c r="P125" i="430" s="1"/>
  <c r="S125" i="430" s="1"/>
  <c r="O124" i="430"/>
  <c r="P124" i="430" s="1"/>
  <c r="S124" i="430" s="1"/>
  <c r="O123" i="430"/>
  <c r="P123" i="430" s="1"/>
  <c r="S123" i="430" s="1"/>
  <c r="O122" i="430"/>
  <c r="P122" i="430" s="1"/>
  <c r="S122" i="430" s="1"/>
  <c r="O121" i="430"/>
  <c r="P121" i="430" s="1"/>
  <c r="S121" i="430" s="1"/>
  <c r="O120" i="430"/>
  <c r="P120" i="430" s="1"/>
  <c r="S120" i="430" s="1"/>
  <c r="O119" i="430"/>
  <c r="P119" i="430" s="1"/>
  <c r="S119" i="430" s="1"/>
  <c r="O118" i="430"/>
  <c r="P118" i="430" s="1"/>
  <c r="S118" i="430" s="1"/>
  <c r="O117" i="430"/>
  <c r="P117" i="430" s="1"/>
  <c r="S117" i="430" s="1"/>
  <c r="O116" i="430"/>
  <c r="P116" i="430" s="1"/>
  <c r="S116" i="430" s="1"/>
  <c r="O115" i="430"/>
  <c r="P115" i="430" s="1"/>
  <c r="S115" i="430" s="1"/>
  <c r="O114" i="430"/>
  <c r="P114" i="430" s="1"/>
  <c r="S114" i="430" s="1"/>
  <c r="O113" i="430"/>
  <c r="P113" i="430" s="1"/>
  <c r="S113" i="430" s="1"/>
  <c r="O112" i="430"/>
  <c r="P112" i="430" s="1"/>
  <c r="S112" i="430" s="1"/>
  <c r="O111" i="430"/>
  <c r="P111" i="430" s="1"/>
  <c r="S111" i="430" s="1"/>
  <c r="O110" i="430"/>
  <c r="P110" i="430" s="1"/>
  <c r="S110" i="430" s="1"/>
  <c r="O108" i="430"/>
  <c r="P108" i="430" s="1"/>
  <c r="S108" i="430" s="1"/>
  <c r="O107" i="430"/>
  <c r="P107" i="430" s="1"/>
  <c r="S107" i="430" s="1"/>
  <c r="O106" i="430"/>
  <c r="P106" i="430" s="1"/>
  <c r="S106" i="430" s="1"/>
  <c r="O105" i="430"/>
  <c r="P105" i="430" s="1"/>
  <c r="S105" i="430" s="1"/>
  <c r="O104" i="430"/>
  <c r="P104" i="430" s="1"/>
  <c r="S104" i="430" s="1"/>
  <c r="O103" i="430"/>
  <c r="P103" i="430" s="1"/>
  <c r="S103" i="430" s="1"/>
  <c r="O102" i="430"/>
  <c r="P102" i="430" s="1"/>
  <c r="S102" i="430" s="1"/>
  <c r="O101" i="430"/>
  <c r="P101" i="430" s="1"/>
  <c r="S101" i="430" s="1"/>
  <c r="O100" i="430"/>
  <c r="P100" i="430" s="1"/>
  <c r="S100" i="430" s="1"/>
  <c r="O99" i="430"/>
  <c r="P99" i="430" s="1"/>
  <c r="S99" i="430" s="1"/>
  <c r="O98" i="430"/>
  <c r="P98" i="430" s="1"/>
  <c r="S98" i="430" s="1"/>
  <c r="O97" i="430"/>
  <c r="P97" i="430" s="1"/>
  <c r="S97" i="430" s="1"/>
  <c r="O96" i="430"/>
  <c r="P96" i="430" s="1"/>
  <c r="S96" i="430" s="1"/>
  <c r="O95" i="430"/>
  <c r="P95" i="430" s="1"/>
  <c r="S95" i="430" s="1"/>
  <c r="O94" i="430"/>
  <c r="P94" i="430" s="1"/>
  <c r="S94" i="430" s="1"/>
  <c r="O93" i="430"/>
  <c r="P93" i="430" s="1"/>
  <c r="S93" i="430" s="1"/>
  <c r="O92" i="430"/>
  <c r="P92" i="430" s="1"/>
  <c r="S92" i="430" s="1"/>
  <c r="O90" i="430"/>
  <c r="P90" i="430" s="1"/>
  <c r="S90" i="430" s="1"/>
  <c r="O89" i="430"/>
  <c r="P89" i="430" s="1"/>
  <c r="S89" i="430" s="1"/>
  <c r="O88" i="430"/>
  <c r="P88" i="430" s="1"/>
  <c r="S88" i="430" s="1"/>
  <c r="O87" i="430"/>
  <c r="P87" i="430" s="1"/>
  <c r="S87" i="430" s="1"/>
  <c r="O86" i="430"/>
  <c r="P86" i="430" s="1"/>
  <c r="S86" i="430" s="1"/>
  <c r="O85" i="430"/>
  <c r="P85" i="430" s="1"/>
  <c r="S85" i="430" s="1"/>
  <c r="O84" i="430"/>
  <c r="P84" i="430" s="1"/>
  <c r="S84" i="430" s="1"/>
  <c r="O83" i="430"/>
  <c r="P83" i="430" s="1"/>
  <c r="S83" i="430" s="1"/>
  <c r="O82" i="430"/>
  <c r="P82" i="430" s="1"/>
  <c r="S82" i="430" s="1"/>
  <c r="O81" i="430"/>
  <c r="P81" i="430" s="1"/>
  <c r="S81" i="430" s="1"/>
  <c r="O80" i="430"/>
  <c r="P80" i="430" s="1"/>
  <c r="S80" i="430" s="1"/>
  <c r="O79" i="430"/>
  <c r="P79" i="430" s="1"/>
  <c r="S79" i="430" s="1"/>
  <c r="O78" i="430"/>
  <c r="P78" i="430" s="1"/>
  <c r="S78" i="430" s="1"/>
  <c r="O77" i="430"/>
  <c r="P77" i="430" s="1"/>
  <c r="S77" i="430" s="1"/>
  <c r="O76" i="430"/>
  <c r="P76" i="430" s="1"/>
  <c r="S76" i="430" s="1"/>
  <c r="O75" i="430"/>
  <c r="P75" i="430" s="1"/>
  <c r="S75" i="430" s="1"/>
  <c r="O73" i="430"/>
  <c r="P73" i="430" s="1"/>
  <c r="S73" i="430" s="1"/>
  <c r="O72" i="430"/>
  <c r="P72" i="430" s="1"/>
  <c r="S72" i="430" s="1"/>
  <c r="O71" i="430"/>
  <c r="P71" i="430" s="1"/>
  <c r="S71" i="430" s="1"/>
  <c r="O70" i="430"/>
  <c r="P70" i="430" s="1"/>
  <c r="S70" i="430" s="1"/>
  <c r="O69" i="430"/>
  <c r="P69" i="430" s="1"/>
  <c r="S69" i="430" s="1"/>
  <c r="O68" i="430"/>
  <c r="P68" i="430" s="1"/>
  <c r="S68" i="430" s="1"/>
  <c r="O67" i="430"/>
  <c r="P67" i="430" s="1"/>
  <c r="S67" i="430" s="1"/>
  <c r="O66" i="430"/>
  <c r="P66" i="430" s="1"/>
  <c r="S66" i="430" s="1"/>
  <c r="O65" i="430"/>
  <c r="P65" i="430" s="1"/>
  <c r="S65" i="430" s="1"/>
  <c r="O64" i="430"/>
  <c r="P64" i="430" s="1"/>
  <c r="S64" i="430" s="1"/>
  <c r="O63" i="430"/>
  <c r="P63" i="430" s="1"/>
  <c r="S63" i="430" s="1"/>
  <c r="O62" i="430"/>
  <c r="P62" i="430" s="1"/>
  <c r="S62" i="430" s="1"/>
  <c r="O61" i="430"/>
  <c r="P61" i="430" s="1"/>
  <c r="S61" i="430" s="1"/>
  <c r="O60" i="430"/>
  <c r="P60" i="430" s="1"/>
  <c r="S60" i="430" s="1"/>
  <c r="O59" i="430"/>
  <c r="P59" i="430" s="1"/>
  <c r="S59" i="430" s="1"/>
  <c r="O57" i="430"/>
  <c r="P57" i="430" s="1"/>
  <c r="S57" i="430" s="1"/>
  <c r="O56" i="430"/>
  <c r="P56" i="430" s="1"/>
  <c r="S56" i="430" s="1"/>
  <c r="O55" i="430"/>
  <c r="P55" i="430" s="1"/>
  <c r="S55" i="430" s="1"/>
  <c r="O54" i="430"/>
  <c r="P54" i="430" s="1"/>
  <c r="S54" i="430" s="1"/>
  <c r="O53" i="430"/>
  <c r="P53" i="430" s="1"/>
  <c r="S53" i="430" s="1"/>
  <c r="O52" i="430"/>
  <c r="P52" i="430" s="1"/>
  <c r="S52" i="430" s="1"/>
  <c r="O51" i="430"/>
  <c r="P51" i="430" s="1"/>
  <c r="S51" i="430" s="1"/>
  <c r="O50" i="430"/>
  <c r="P50" i="430" s="1"/>
  <c r="S50" i="430" s="1"/>
  <c r="O49" i="430"/>
  <c r="P49" i="430" s="1"/>
  <c r="S49" i="430" s="1"/>
  <c r="O48" i="430"/>
  <c r="P48" i="430" s="1"/>
  <c r="S48" i="430" s="1"/>
  <c r="O47" i="430"/>
  <c r="P47" i="430" s="1"/>
  <c r="S47" i="430" s="1"/>
  <c r="O46" i="430"/>
  <c r="P46" i="430" s="1"/>
  <c r="S46" i="430" s="1"/>
  <c r="O45" i="430"/>
  <c r="P45" i="430" s="1"/>
  <c r="S45" i="430" s="1"/>
  <c r="O44" i="430"/>
  <c r="P44" i="430" s="1"/>
  <c r="S44" i="430" s="1"/>
  <c r="O43" i="430"/>
  <c r="P43" i="430" s="1"/>
  <c r="S43" i="430" s="1"/>
  <c r="O42" i="430"/>
  <c r="P42" i="430" s="1"/>
  <c r="S42" i="430" s="1"/>
  <c r="O41" i="430"/>
  <c r="P41" i="430" s="1"/>
  <c r="S41" i="430" s="1"/>
  <c r="O40" i="430"/>
  <c r="P40" i="430" s="1"/>
  <c r="S40" i="430" s="1"/>
  <c r="O39" i="430"/>
  <c r="P39" i="430" s="1"/>
  <c r="S39" i="430" s="1"/>
  <c r="O37" i="430"/>
  <c r="P37" i="430" s="1"/>
  <c r="S37" i="430" s="1"/>
  <c r="O36" i="430"/>
  <c r="P36" i="430" s="1"/>
  <c r="S36" i="430" s="1"/>
  <c r="O35" i="430"/>
  <c r="P35" i="430" s="1"/>
  <c r="S35" i="430" s="1"/>
  <c r="O34" i="430"/>
  <c r="P34" i="430" s="1"/>
  <c r="S34" i="430" s="1"/>
  <c r="O33" i="430"/>
  <c r="P33" i="430" s="1"/>
  <c r="S33" i="430" s="1"/>
  <c r="O32" i="430"/>
  <c r="P32" i="430" s="1"/>
  <c r="S32" i="430" s="1"/>
  <c r="O31" i="430"/>
  <c r="P31" i="430" s="1"/>
  <c r="S31" i="430" s="1"/>
  <c r="O30" i="430"/>
  <c r="P30" i="430" s="1"/>
  <c r="S30" i="430" s="1"/>
  <c r="O29" i="430"/>
  <c r="P29" i="430" s="1"/>
  <c r="S29" i="430" s="1"/>
  <c r="O28" i="430"/>
  <c r="P28" i="430" s="1"/>
  <c r="S28" i="430" s="1"/>
  <c r="O27" i="430"/>
  <c r="P27" i="430" s="1"/>
  <c r="S27" i="430" s="1"/>
  <c r="O26" i="430"/>
  <c r="P26" i="430" s="1"/>
  <c r="S26" i="430" s="1"/>
  <c r="O25" i="430"/>
  <c r="P25" i="430" s="1"/>
  <c r="S25" i="430" s="1"/>
  <c r="O24" i="430"/>
  <c r="P24" i="430" s="1"/>
  <c r="S24" i="430" s="1"/>
  <c r="O23" i="430"/>
  <c r="P23" i="430" s="1"/>
  <c r="S23" i="430" s="1"/>
  <c r="O22" i="430"/>
  <c r="P22" i="430" s="1"/>
  <c r="S22" i="430" s="1"/>
  <c r="O21" i="430"/>
  <c r="P21" i="430" s="1"/>
  <c r="S21" i="430" s="1"/>
  <c r="O19" i="430"/>
  <c r="P19" i="430" s="1"/>
  <c r="S19" i="430" s="1"/>
  <c r="O18" i="430"/>
  <c r="P18" i="430" s="1"/>
  <c r="S18" i="430" s="1"/>
  <c r="O17" i="430"/>
  <c r="P17" i="430" s="1"/>
  <c r="S17" i="430" s="1"/>
  <c r="O16" i="430"/>
  <c r="P16" i="430" s="1"/>
  <c r="S16" i="430" s="1"/>
  <c r="O15" i="430"/>
  <c r="P15" i="430" s="1"/>
  <c r="S15" i="430" s="1"/>
  <c r="O14" i="430"/>
  <c r="P14" i="430" s="1"/>
  <c r="S14" i="430" s="1"/>
  <c r="O13" i="430"/>
  <c r="P13" i="430" s="1"/>
  <c r="S13" i="430" s="1"/>
  <c r="O12" i="430"/>
  <c r="P12" i="430" s="1"/>
  <c r="S12" i="430" s="1"/>
  <c r="O11" i="430"/>
  <c r="P11" i="430" s="1"/>
  <c r="S11" i="430" s="1"/>
  <c r="O10" i="430"/>
  <c r="P10" i="430" s="1"/>
  <c r="S10" i="430" s="1"/>
  <c r="O9" i="430"/>
  <c r="P9" i="430" s="1"/>
  <c r="S9" i="430" s="1"/>
  <c r="O8" i="430"/>
  <c r="P8" i="430" s="1"/>
  <c r="S8" i="430" s="1"/>
  <c r="O7" i="430"/>
  <c r="P7" i="430" s="1"/>
  <c r="S7" i="430" s="1"/>
  <c r="O6" i="430"/>
  <c r="P6" i="430" s="1"/>
  <c r="S6" i="430" s="1"/>
  <c r="O5" i="430"/>
  <c r="P5" i="430" s="1"/>
  <c r="U144" i="433" l="1"/>
  <c r="T21" i="432"/>
  <c r="T39" i="432"/>
  <c r="T126" i="432"/>
  <c r="T75" i="432"/>
  <c r="T110" i="432"/>
  <c r="T92" i="432"/>
  <c r="S5" i="432"/>
  <c r="T5" i="432" s="1"/>
  <c r="R144" i="432"/>
  <c r="R145" i="432" s="1"/>
  <c r="O152" i="430"/>
  <c r="T110" i="430"/>
  <c r="T59" i="430"/>
  <c r="P144" i="430"/>
  <c r="S5" i="430"/>
  <c r="T39" i="430"/>
  <c r="T21" i="430"/>
  <c r="T75" i="430"/>
  <c r="T126" i="430"/>
  <c r="T92" i="430"/>
  <c r="P151" i="430"/>
  <c r="O144" i="430"/>
  <c r="L152" i="429"/>
  <c r="T144" i="432" l="1"/>
  <c r="T144" i="430"/>
  <c r="U110" i="430" s="1"/>
  <c r="P152" i="430"/>
  <c r="S151" i="430"/>
  <c r="S152" i="430" s="1"/>
  <c r="S144" i="430"/>
  <c r="S145" i="430" s="1"/>
  <c r="T5" i="430"/>
  <c r="L144" i="429"/>
  <c r="M152" i="429"/>
  <c r="K152" i="429"/>
  <c r="J152" i="429"/>
  <c r="I152" i="429"/>
  <c r="N151" i="429"/>
  <c r="O151" i="429" s="1"/>
  <c r="R151" i="429" s="1"/>
  <c r="N150" i="429"/>
  <c r="O150" i="429" s="1"/>
  <c r="O146" i="429"/>
  <c r="O145" i="429"/>
  <c r="M144" i="429"/>
  <c r="K144" i="429"/>
  <c r="J144" i="429"/>
  <c r="I144" i="429"/>
  <c r="N143" i="429"/>
  <c r="O143" i="429" s="1"/>
  <c r="R143" i="429" s="1"/>
  <c r="N142" i="429"/>
  <c r="O142" i="429" s="1"/>
  <c r="R142" i="429" s="1"/>
  <c r="N141" i="429"/>
  <c r="O141" i="429" s="1"/>
  <c r="R141" i="429" s="1"/>
  <c r="N140" i="429"/>
  <c r="O140" i="429" s="1"/>
  <c r="R140" i="429" s="1"/>
  <c r="N139" i="429"/>
  <c r="O139" i="429" s="1"/>
  <c r="R139" i="429" s="1"/>
  <c r="N138" i="429"/>
  <c r="O138" i="429" s="1"/>
  <c r="R138" i="429" s="1"/>
  <c r="N137" i="429"/>
  <c r="O137" i="429" s="1"/>
  <c r="R137" i="429" s="1"/>
  <c r="N136" i="429"/>
  <c r="O136" i="429" s="1"/>
  <c r="R136" i="429" s="1"/>
  <c r="N135" i="429"/>
  <c r="O135" i="429" s="1"/>
  <c r="R135" i="429" s="1"/>
  <c r="N134" i="429"/>
  <c r="O134" i="429" s="1"/>
  <c r="R134" i="429" s="1"/>
  <c r="N133" i="429"/>
  <c r="O133" i="429" s="1"/>
  <c r="R133" i="429" s="1"/>
  <c r="N132" i="429"/>
  <c r="O132" i="429" s="1"/>
  <c r="R132" i="429" s="1"/>
  <c r="N131" i="429"/>
  <c r="O131" i="429" s="1"/>
  <c r="R131" i="429" s="1"/>
  <c r="N130" i="429"/>
  <c r="O130" i="429" s="1"/>
  <c r="R130" i="429" s="1"/>
  <c r="N129" i="429"/>
  <c r="O129" i="429" s="1"/>
  <c r="R129" i="429" s="1"/>
  <c r="N128" i="429"/>
  <c r="O128" i="429" s="1"/>
  <c r="R128" i="429" s="1"/>
  <c r="N127" i="429"/>
  <c r="O127" i="429" s="1"/>
  <c r="R127" i="429" s="1"/>
  <c r="N126" i="429"/>
  <c r="O126" i="429" s="1"/>
  <c r="R126" i="429" s="1"/>
  <c r="N125" i="429"/>
  <c r="O125" i="429" s="1"/>
  <c r="R125" i="429" s="1"/>
  <c r="N124" i="429"/>
  <c r="O124" i="429" s="1"/>
  <c r="R124" i="429" s="1"/>
  <c r="N123" i="429"/>
  <c r="O123" i="429" s="1"/>
  <c r="R123" i="429" s="1"/>
  <c r="N122" i="429"/>
  <c r="O122" i="429" s="1"/>
  <c r="R122" i="429" s="1"/>
  <c r="N121" i="429"/>
  <c r="O121" i="429" s="1"/>
  <c r="R121" i="429" s="1"/>
  <c r="N120" i="429"/>
  <c r="O120" i="429" s="1"/>
  <c r="R120" i="429" s="1"/>
  <c r="N119" i="429"/>
  <c r="O119" i="429" s="1"/>
  <c r="R119" i="429" s="1"/>
  <c r="N118" i="429"/>
  <c r="O118" i="429" s="1"/>
  <c r="R118" i="429" s="1"/>
  <c r="N117" i="429"/>
  <c r="O117" i="429" s="1"/>
  <c r="R117" i="429" s="1"/>
  <c r="N116" i="429"/>
  <c r="O116" i="429" s="1"/>
  <c r="R116" i="429" s="1"/>
  <c r="N115" i="429"/>
  <c r="O115" i="429" s="1"/>
  <c r="R115" i="429" s="1"/>
  <c r="N114" i="429"/>
  <c r="O114" i="429" s="1"/>
  <c r="R114" i="429" s="1"/>
  <c r="N113" i="429"/>
  <c r="O113" i="429" s="1"/>
  <c r="R113" i="429" s="1"/>
  <c r="N112" i="429"/>
  <c r="O112" i="429" s="1"/>
  <c r="R112" i="429" s="1"/>
  <c r="N111" i="429"/>
  <c r="O111" i="429" s="1"/>
  <c r="R111" i="429" s="1"/>
  <c r="N110" i="429"/>
  <c r="O110" i="429" s="1"/>
  <c r="R110" i="429" s="1"/>
  <c r="N108" i="429"/>
  <c r="O108" i="429" s="1"/>
  <c r="R108" i="429" s="1"/>
  <c r="N107" i="429"/>
  <c r="O107" i="429" s="1"/>
  <c r="R107" i="429" s="1"/>
  <c r="N106" i="429"/>
  <c r="O106" i="429" s="1"/>
  <c r="R106" i="429" s="1"/>
  <c r="N105" i="429"/>
  <c r="O105" i="429" s="1"/>
  <c r="R105" i="429" s="1"/>
  <c r="N104" i="429"/>
  <c r="O104" i="429" s="1"/>
  <c r="R104" i="429" s="1"/>
  <c r="N103" i="429"/>
  <c r="O103" i="429" s="1"/>
  <c r="R103" i="429" s="1"/>
  <c r="N102" i="429"/>
  <c r="O102" i="429" s="1"/>
  <c r="R102" i="429" s="1"/>
  <c r="N101" i="429"/>
  <c r="O101" i="429" s="1"/>
  <c r="R101" i="429" s="1"/>
  <c r="N100" i="429"/>
  <c r="O100" i="429" s="1"/>
  <c r="R100" i="429" s="1"/>
  <c r="N99" i="429"/>
  <c r="O99" i="429" s="1"/>
  <c r="R99" i="429" s="1"/>
  <c r="N98" i="429"/>
  <c r="O98" i="429" s="1"/>
  <c r="R98" i="429" s="1"/>
  <c r="N97" i="429"/>
  <c r="O97" i="429" s="1"/>
  <c r="R97" i="429" s="1"/>
  <c r="N96" i="429"/>
  <c r="O96" i="429" s="1"/>
  <c r="R96" i="429" s="1"/>
  <c r="N95" i="429"/>
  <c r="O95" i="429" s="1"/>
  <c r="R95" i="429" s="1"/>
  <c r="N94" i="429"/>
  <c r="O94" i="429" s="1"/>
  <c r="R94" i="429" s="1"/>
  <c r="N93" i="429"/>
  <c r="O93" i="429" s="1"/>
  <c r="R93" i="429" s="1"/>
  <c r="N92" i="429"/>
  <c r="O92" i="429" s="1"/>
  <c r="R92" i="429" s="1"/>
  <c r="N90" i="429"/>
  <c r="O90" i="429" s="1"/>
  <c r="R90" i="429" s="1"/>
  <c r="N89" i="429"/>
  <c r="O89" i="429" s="1"/>
  <c r="R89" i="429" s="1"/>
  <c r="N88" i="429"/>
  <c r="O88" i="429" s="1"/>
  <c r="R88" i="429" s="1"/>
  <c r="N87" i="429"/>
  <c r="O87" i="429" s="1"/>
  <c r="R87" i="429" s="1"/>
  <c r="N86" i="429"/>
  <c r="O86" i="429" s="1"/>
  <c r="R86" i="429" s="1"/>
  <c r="N85" i="429"/>
  <c r="O85" i="429" s="1"/>
  <c r="R85" i="429" s="1"/>
  <c r="N84" i="429"/>
  <c r="O84" i="429" s="1"/>
  <c r="R84" i="429" s="1"/>
  <c r="N83" i="429"/>
  <c r="O83" i="429" s="1"/>
  <c r="R83" i="429" s="1"/>
  <c r="N82" i="429"/>
  <c r="O82" i="429" s="1"/>
  <c r="R82" i="429" s="1"/>
  <c r="N81" i="429"/>
  <c r="O81" i="429" s="1"/>
  <c r="R81" i="429" s="1"/>
  <c r="N80" i="429"/>
  <c r="O80" i="429" s="1"/>
  <c r="R80" i="429" s="1"/>
  <c r="N79" i="429"/>
  <c r="O79" i="429" s="1"/>
  <c r="R79" i="429" s="1"/>
  <c r="N78" i="429"/>
  <c r="O78" i="429" s="1"/>
  <c r="R78" i="429" s="1"/>
  <c r="N77" i="429"/>
  <c r="O77" i="429" s="1"/>
  <c r="R77" i="429" s="1"/>
  <c r="N76" i="429"/>
  <c r="O76" i="429" s="1"/>
  <c r="R76" i="429" s="1"/>
  <c r="N75" i="429"/>
  <c r="O75" i="429" s="1"/>
  <c r="R75" i="429" s="1"/>
  <c r="N73" i="429"/>
  <c r="O73" i="429" s="1"/>
  <c r="R73" i="429" s="1"/>
  <c r="N72" i="429"/>
  <c r="O72" i="429" s="1"/>
  <c r="R72" i="429" s="1"/>
  <c r="N71" i="429"/>
  <c r="O71" i="429" s="1"/>
  <c r="R71" i="429" s="1"/>
  <c r="N70" i="429"/>
  <c r="O70" i="429" s="1"/>
  <c r="R70" i="429" s="1"/>
  <c r="N69" i="429"/>
  <c r="O69" i="429" s="1"/>
  <c r="R69" i="429" s="1"/>
  <c r="N68" i="429"/>
  <c r="O68" i="429" s="1"/>
  <c r="R68" i="429" s="1"/>
  <c r="N67" i="429"/>
  <c r="O67" i="429" s="1"/>
  <c r="R67" i="429" s="1"/>
  <c r="N66" i="429"/>
  <c r="O66" i="429" s="1"/>
  <c r="R66" i="429" s="1"/>
  <c r="N65" i="429"/>
  <c r="O65" i="429" s="1"/>
  <c r="R65" i="429" s="1"/>
  <c r="N64" i="429"/>
  <c r="O64" i="429" s="1"/>
  <c r="R64" i="429" s="1"/>
  <c r="N63" i="429"/>
  <c r="O63" i="429" s="1"/>
  <c r="R63" i="429" s="1"/>
  <c r="N62" i="429"/>
  <c r="O62" i="429" s="1"/>
  <c r="R62" i="429" s="1"/>
  <c r="N61" i="429"/>
  <c r="O61" i="429" s="1"/>
  <c r="R61" i="429" s="1"/>
  <c r="N60" i="429"/>
  <c r="O60" i="429" s="1"/>
  <c r="R60" i="429" s="1"/>
  <c r="N59" i="429"/>
  <c r="O59" i="429" s="1"/>
  <c r="R59" i="429" s="1"/>
  <c r="N57" i="429"/>
  <c r="O57" i="429" s="1"/>
  <c r="R57" i="429" s="1"/>
  <c r="N56" i="429"/>
  <c r="O56" i="429" s="1"/>
  <c r="R56" i="429" s="1"/>
  <c r="N55" i="429"/>
  <c r="O55" i="429" s="1"/>
  <c r="R55" i="429" s="1"/>
  <c r="N54" i="429"/>
  <c r="O54" i="429" s="1"/>
  <c r="R54" i="429" s="1"/>
  <c r="N53" i="429"/>
  <c r="O53" i="429" s="1"/>
  <c r="R53" i="429" s="1"/>
  <c r="N52" i="429"/>
  <c r="O52" i="429" s="1"/>
  <c r="R52" i="429" s="1"/>
  <c r="N51" i="429"/>
  <c r="O51" i="429" s="1"/>
  <c r="R51" i="429" s="1"/>
  <c r="N50" i="429"/>
  <c r="O50" i="429" s="1"/>
  <c r="R50" i="429" s="1"/>
  <c r="N49" i="429"/>
  <c r="O49" i="429" s="1"/>
  <c r="R49" i="429" s="1"/>
  <c r="N48" i="429"/>
  <c r="O48" i="429" s="1"/>
  <c r="R48" i="429" s="1"/>
  <c r="N47" i="429"/>
  <c r="O47" i="429" s="1"/>
  <c r="R47" i="429" s="1"/>
  <c r="N46" i="429"/>
  <c r="O46" i="429" s="1"/>
  <c r="R46" i="429" s="1"/>
  <c r="N45" i="429"/>
  <c r="O45" i="429" s="1"/>
  <c r="R45" i="429" s="1"/>
  <c r="N44" i="429"/>
  <c r="O44" i="429" s="1"/>
  <c r="R44" i="429" s="1"/>
  <c r="N43" i="429"/>
  <c r="O43" i="429" s="1"/>
  <c r="R43" i="429" s="1"/>
  <c r="N42" i="429"/>
  <c r="O42" i="429" s="1"/>
  <c r="R42" i="429" s="1"/>
  <c r="N41" i="429"/>
  <c r="O41" i="429" s="1"/>
  <c r="R41" i="429" s="1"/>
  <c r="N40" i="429"/>
  <c r="O40" i="429" s="1"/>
  <c r="R40" i="429" s="1"/>
  <c r="N39" i="429"/>
  <c r="O39" i="429" s="1"/>
  <c r="R39" i="429" s="1"/>
  <c r="N37" i="429"/>
  <c r="O37" i="429" s="1"/>
  <c r="R37" i="429" s="1"/>
  <c r="N36" i="429"/>
  <c r="O36" i="429" s="1"/>
  <c r="R36" i="429" s="1"/>
  <c r="N35" i="429"/>
  <c r="O35" i="429" s="1"/>
  <c r="R35" i="429" s="1"/>
  <c r="N34" i="429"/>
  <c r="O34" i="429" s="1"/>
  <c r="R34" i="429" s="1"/>
  <c r="N33" i="429"/>
  <c r="O33" i="429" s="1"/>
  <c r="R33" i="429" s="1"/>
  <c r="N32" i="429"/>
  <c r="O32" i="429" s="1"/>
  <c r="R32" i="429" s="1"/>
  <c r="N31" i="429"/>
  <c r="O31" i="429" s="1"/>
  <c r="R31" i="429" s="1"/>
  <c r="N30" i="429"/>
  <c r="O30" i="429" s="1"/>
  <c r="R30" i="429" s="1"/>
  <c r="N29" i="429"/>
  <c r="O29" i="429" s="1"/>
  <c r="R29" i="429" s="1"/>
  <c r="N28" i="429"/>
  <c r="O28" i="429" s="1"/>
  <c r="R28" i="429" s="1"/>
  <c r="N27" i="429"/>
  <c r="O27" i="429" s="1"/>
  <c r="R27" i="429" s="1"/>
  <c r="N26" i="429"/>
  <c r="O26" i="429" s="1"/>
  <c r="R26" i="429" s="1"/>
  <c r="N25" i="429"/>
  <c r="O25" i="429" s="1"/>
  <c r="R25" i="429" s="1"/>
  <c r="N24" i="429"/>
  <c r="O24" i="429" s="1"/>
  <c r="R24" i="429" s="1"/>
  <c r="N23" i="429"/>
  <c r="O23" i="429" s="1"/>
  <c r="R23" i="429" s="1"/>
  <c r="N22" i="429"/>
  <c r="O22" i="429" s="1"/>
  <c r="R22" i="429" s="1"/>
  <c r="N21" i="429"/>
  <c r="O21" i="429" s="1"/>
  <c r="R21" i="429" s="1"/>
  <c r="N19" i="429"/>
  <c r="O19" i="429" s="1"/>
  <c r="R19" i="429" s="1"/>
  <c r="N18" i="429"/>
  <c r="O18" i="429" s="1"/>
  <c r="R18" i="429" s="1"/>
  <c r="N17" i="429"/>
  <c r="O17" i="429" s="1"/>
  <c r="R17" i="429" s="1"/>
  <c r="N16" i="429"/>
  <c r="O16" i="429" s="1"/>
  <c r="R16" i="429" s="1"/>
  <c r="N15" i="429"/>
  <c r="O15" i="429" s="1"/>
  <c r="R15" i="429" s="1"/>
  <c r="N14" i="429"/>
  <c r="O14" i="429" s="1"/>
  <c r="R14" i="429" s="1"/>
  <c r="N13" i="429"/>
  <c r="O13" i="429" s="1"/>
  <c r="R13" i="429" s="1"/>
  <c r="N12" i="429"/>
  <c r="O12" i="429" s="1"/>
  <c r="R12" i="429" s="1"/>
  <c r="N11" i="429"/>
  <c r="O11" i="429" s="1"/>
  <c r="R11" i="429" s="1"/>
  <c r="N10" i="429"/>
  <c r="O10" i="429" s="1"/>
  <c r="R10" i="429" s="1"/>
  <c r="N9" i="429"/>
  <c r="O9" i="429" s="1"/>
  <c r="R9" i="429" s="1"/>
  <c r="N8" i="429"/>
  <c r="O8" i="429" s="1"/>
  <c r="R8" i="429" s="1"/>
  <c r="N7" i="429"/>
  <c r="O7" i="429" s="1"/>
  <c r="R7" i="429" s="1"/>
  <c r="N6" i="429"/>
  <c r="O6" i="429" s="1"/>
  <c r="R6" i="429" s="1"/>
  <c r="N5" i="429"/>
  <c r="O5" i="429" s="1"/>
  <c r="O152" i="429" l="1"/>
  <c r="N152" i="429"/>
  <c r="U5" i="430"/>
  <c r="U75" i="430"/>
  <c r="U21" i="430"/>
  <c r="U59" i="430"/>
  <c r="U92" i="430"/>
  <c r="U39" i="430"/>
  <c r="U126" i="430"/>
  <c r="S92" i="429"/>
  <c r="S126" i="429"/>
  <c r="S39" i="429"/>
  <c r="O144" i="429"/>
  <c r="S110" i="429"/>
  <c r="S21" i="429"/>
  <c r="S75" i="429"/>
  <c r="S59" i="429"/>
  <c r="R150" i="429"/>
  <c r="R152" i="429" s="1"/>
  <c r="R5" i="429"/>
  <c r="N144" i="429"/>
  <c r="U144" i="430" l="1"/>
  <c r="S144" i="429"/>
  <c r="T110" i="429" s="1"/>
  <c r="R144" i="429"/>
  <c r="R145" i="429" s="1"/>
  <c r="S5" i="429"/>
  <c r="T21" i="429" l="1"/>
  <c r="T75" i="429"/>
  <c r="T126" i="429"/>
  <c r="T39" i="429"/>
  <c r="T92" i="429"/>
  <c r="T5" i="429"/>
  <c r="T59" i="429"/>
  <c r="T144" i="429" l="1"/>
  <c r="L152" i="428" l="1"/>
  <c r="K152" i="428"/>
  <c r="J152" i="428"/>
  <c r="I152" i="428"/>
  <c r="M151" i="428"/>
  <c r="N151" i="428" s="1"/>
  <c r="M150" i="428"/>
  <c r="N146" i="428"/>
  <c r="N145" i="428"/>
  <c r="L144" i="428"/>
  <c r="K144" i="428"/>
  <c r="J144" i="428"/>
  <c r="I144" i="428"/>
  <c r="M143" i="428"/>
  <c r="N143" i="428" s="1"/>
  <c r="Q143" i="428" s="1"/>
  <c r="M142" i="428"/>
  <c r="N142" i="428" s="1"/>
  <c r="Q142" i="428" s="1"/>
  <c r="M141" i="428"/>
  <c r="N141" i="428" s="1"/>
  <c r="Q141" i="428" s="1"/>
  <c r="M140" i="428"/>
  <c r="N140" i="428" s="1"/>
  <c r="Q140" i="428" s="1"/>
  <c r="M139" i="428"/>
  <c r="N139" i="428" s="1"/>
  <c r="Q139" i="428" s="1"/>
  <c r="M138" i="428"/>
  <c r="N138" i="428" s="1"/>
  <c r="Q138" i="428" s="1"/>
  <c r="M137" i="428"/>
  <c r="N137" i="428" s="1"/>
  <c r="Q137" i="428" s="1"/>
  <c r="M136" i="428"/>
  <c r="N136" i="428" s="1"/>
  <c r="Q136" i="428" s="1"/>
  <c r="M135" i="428"/>
  <c r="N135" i="428" s="1"/>
  <c r="Q135" i="428" s="1"/>
  <c r="M134" i="428"/>
  <c r="N134" i="428" s="1"/>
  <c r="Q134" i="428" s="1"/>
  <c r="M133" i="428"/>
  <c r="N133" i="428" s="1"/>
  <c r="Q133" i="428" s="1"/>
  <c r="M132" i="428"/>
  <c r="N132" i="428" s="1"/>
  <c r="Q132" i="428" s="1"/>
  <c r="M131" i="428"/>
  <c r="N131" i="428" s="1"/>
  <c r="Q131" i="428" s="1"/>
  <c r="M130" i="428"/>
  <c r="N130" i="428" s="1"/>
  <c r="Q130" i="428" s="1"/>
  <c r="M129" i="428"/>
  <c r="N129" i="428" s="1"/>
  <c r="Q129" i="428" s="1"/>
  <c r="M128" i="428"/>
  <c r="N128" i="428" s="1"/>
  <c r="Q128" i="428" s="1"/>
  <c r="M127" i="428"/>
  <c r="N127" i="428" s="1"/>
  <c r="Q127" i="428" s="1"/>
  <c r="M126" i="428"/>
  <c r="N126" i="428" s="1"/>
  <c r="Q126" i="428" s="1"/>
  <c r="M125" i="428"/>
  <c r="N125" i="428" s="1"/>
  <c r="Q125" i="428" s="1"/>
  <c r="M124" i="428"/>
  <c r="N124" i="428" s="1"/>
  <c r="Q124" i="428" s="1"/>
  <c r="M123" i="428"/>
  <c r="N123" i="428" s="1"/>
  <c r="Q123" i="428" s="1"/>
  <c r="M122" i="428"/>
  <c r="N122" i="428" s="1"/>
  <c r="Q122" i="428" s="1"/>
  <c r="M121" i="428"/>
  <c r="N121" i="428" s="1"/>
  <c r="Q121" i="428" s="1"/>
  <c r="M120" i="428"/>
  <c r="N120" i="428" s="1"/>
  <c r="Q120" i="428" s="1"/>
  <c r="M119" i="428"/>
  <c r="N119" i="428" s="1"/>
  <c r="Q119" i="428" s="1"/>
  <c r="M118" i="428"/>
  <c r="N118" i="428" s="1"/>
  <c r="Q118" i="428" s="1"/>
  <c r="M117" i="428"/>
  <c r="N117" i="428" s="1"/>
  <c r="Q117" i="428" s="1"/>
  <c r="M116" i="428"/>
  <c r="N116" i="428" s="1"/>
  <c r="Q116" i="428" s="1"/>
  <c r="M115" i="428"/>
  <c r="N115" i="428" s="1"/>
  <c r="Q115" i="428" s="1"/>
  <c r="M114" i="428"/>
  <c r="N114" i="428" s="1"/>
  <c r="Q114" i="428" s="1"/>
  <c r="M113" i="428"/>
  <c r="N113" i="428" s="1"/>
  <c r="Q113" i="428" s="1"/>
  <c r="M112" i="428"/>
  <c r="N112" i="428" s="1"/>
  <c r="Q112" i="428" s="1"/>
  <c r="M111" i="428"/>
  <c r="N111" i="428" s="1"/>
  <c r="Q111" i="428" s="1"/>
  <c r="M110" i="428"/>
  <c r="N110" i="428" s="1"/>
  <c r="Q110" i="428" s="1"/>
  <c r="M108" i="428"/>
  <c r="N108" i="428" s="1"/>
  <c r="Q108" i="428" s="1"/>
  <c r="M107" i="428"/>
  <c r="N107" i="428" s="1"/>
  <c r="Q107" i="428" s="1"/>
  <c r="M106" i="428"/>
  <c r="N106" i="428" s="1"/>
  <c r="Q106" i="428" s="1"/>
  <c r="M105" i="428"/>
  <c r="N105" i="428" s="1"/>
  <c r="Q105" i="428" s="1"/>
  <c r="M104" i="428"/>
  <c r="N104" i="428" s="1"/>
  <c r="Q104" i="428" s="1"/>
  <c r="M103" i="428"/>
  <c r="N103" i="428" s="1"/>
  <c r="Q103" i="428" s="1"/>
  <c r="M102" i="428"/>
  <c r="N102" i="428" s="1"/>
  <c r="Q102" i="428" s="1"/>
  <c r="M101" i="428"/>
  <c r="N101" i="428" s="1"/>
  <c r="Q101" i="428" s="1"/>
  <c r="M100" i="428"/>
  <c r="N100" i="428" s="1"/>
  <c r="Q100" i="428" s="1"/>
  <c r="M99" i="428"/>
  <c r="N99" i="428" s="1"/>
  <c r="Q99" i="428" s="1"/>
  <c r="M98" i="428"/>
  <c r="N98" i="428" s="1"/>
  <c r="Q98" i="428" s="1"/>
  <c r="M97" i="428"/>
  <c r="N97" i="428" s="1"/>
  <c r="Q97" i="428" s="1"/>
  <c r="M96" i="428"/>
  <c r="N96" i="428" s="1"/>
  <c r="Q96" i="428" s="1"/>
  <c r="M95" i="428"/>
  <c r="N95" i="428" s="1"/>
  <c r="Q95" i="428" s="1"/>
  <c r="M94" i="428"/>
  <c r="N94" i="428" s="1"/>
  <c r="Q94" i="428" s="1"/>
  <c r="M93" i="428"/>
  <c r="N93" i="428" s="1"/>
  <c r="Q93" i="428" s="1"/>
  <c r="M92" i="428"/>
  <c r="N92" i="428" s="1"/>
  <c r="Q92" i="428" s="1"/>
  <c r="M90" i="428"/>
  <c r="N90" i="428" s="1"/>
  <c r="Q90" i="428" s="1"/>
  <c r="M89" i="428"/>
  <c r="N89" i="428" s="1"/>
  <c r="Q89" i="428" s="1"/>
  <c r="M88" i="428"/>
  <c r="N88" i="428" s="1"/>
  <c r="Q88" i="428" s="1"/>
  <c r="M87" i="428"/>
  <c r="N87" i="428" s="1"/>
  <c r="Q87" i="428" s="1"/>
  <c r="M86" i="428"/>
  <c r="N86" i="428" s="1"/>
  <c r="Q86" i="428" s="1"/>
  <c r="M85" i="428"/>
  <c r="N85" i="428" s="1"/>
  <c r="Q85" i="428" s="1"/>
  <c r="M84" i="428"/>
  <c r="N84" i="428" s="1"/>
  <c r="Q84" i="428" s="1"/>
  <c r="M83" i="428"/>
  <c r="N83" i="428" s="1"/>
  <c r="Q83" i="428" s="1"/>
  <c r="M82" i="428"/>
  <c r="N82" i="428" s="1"/>
  <c r="Q82" i="428" s="1"/>
  <c r="M81" i="428"/>
  <c r="N81" i="428" s="1"/>
  <c r="Q81" i="428" s="1"/>
  <c r="M80" i="428"/>
  <c r="N80" i="428" s="1"/>
  <c r="Q80" i="428" s="1"/>
  <c r="M79" i="428"/>
  <c r="N79" i="428" s="1"/>
  <c r="Q79" i="428" s="1"/>
  <c r="M78" i="428"/>
  <c r="N78" i="428" s="1"/>
  <c r="Q78" i="428" s="1"/>
  <c r="M77" i="428"/>
  <c r="N77" i="428" s="1"/>
  <c r="Q77" i="428" s="1"/>
  <c r="M76" i="428"/>
  <c r="N76" i="428" s="1"/>
  <c r="Q76" i="428" s="1"/>
  <c r="M75" i="428"/>
  <c r="N75" i="428" s="1"/>
  <c r="Q75" i="428" s="1"/>
  <c r="M73" i="428"/>
  <c r="N73" i="428" s="1"/>
  <c r="Q73" i="428" s="1"/>
  <c r="M72" i="428"/>
  <c r="N72" i="428" s="1"/>
  <c r="Q72" i="428" s="1"/>
  <c r="M71" i="428"/>
  <c r="N71" i="428" s="1"/>
  <c r="Q71" i="428" s="1"/>
  <c r="M70" i="428"/>
  <c r="N70" i="428" s="1"/>
  <c r="Q70" i="428" s="1"/>
  <c r="M69" i="428"/>
  <c r="N69" i="428" s="1"/>
  <c r="Q69" i="428" s="1"/>
  <c r="M68" i="428"/>
  <c r="N68" i="428" s="1"/>
  <c r="Q68" i="428" s="1"/>
  <c r="M67" i="428"/>
  <c r="N67" i="428" s="1"/>
  <c r="Q67" i="428" s="1"/>
  <c r="M66" i="428"/>
  <c r="N66" i="428" s="1"/>
  <c r="Q66" i="428" s="1"/>
  <c r="M65" i="428"/>
  <c r="N65" i="428" s="1"/>
  <c r="Q65" i="428" s="1"/>
  <c r="M64" i="428"/>
  <c r="N64" i="428" s="1"/>
  <c r="Q64" i="428" s="1"/>
  <c r="M63" i="428"/>
  <c r="N63" i="428" s="1"/>
  <c r="Q63" i="428" s="1"/>
  <c r="M62" i="428"/>
  <c r="N62" i="428" s="1"/>
  <c r="Q62" i="428" s="1"/>
  <c r="M61" i="428"/>
  <c r="N61" i="428" s="1"/>
  <c r="Q61" i="428" s="1"/>
  <c r="M60" i="428"/>
  <c r="N60" i="428" s="1"/>
  <c r="Q60" i="428" s="1"/>
  <c r="M59" i="428"/>
  <c r="N59" i="428" s="1"/>
  <c r="Q59" i="428" s="1"/>
  <c r="M57" i="428"/>
  <c r="N57" i="428" s="1"/>
  <c r="Q57" i="428" s="1"/>
  <c r="M56" i="428"/>
  <c r="N56" i="428" s="1"/>
  <c r="Q56" i="428" s="1"/>
  <c r="M55" i="428"/>
  <c r="N55" i="428" s="1"/>
  <c r="Q55" i="428" s="1"/>
  <c r="M54" i="428"/>
  <c r="N54" i="428" s="1"/>
  <c r="Q54" i="428" s="1"/>
  <c r="M53" i="428"/>
  <c r="N53" i="428" s="1"/>
  <c r="Q53" i="428" s="1"/>
  <c r="M52" i="428"/>
  <c r="N52" i="428" s="1"/>
  <c r="Q52" i="428" s="1"/>
  <c r="M51" i="428"/>
  <c r="N51" i="428" s="1"/>
  <c r="Q51" i="428" s="1"/>
  <c r="M50" i="428"/>
  <c r="N50" i="428" s="1"/>
  <c r="Q50" i="428" s="1"/>
  <c r="M49" i="428"/>
  <c r="N49" i="428" s="1"/>
  <c r="Q49" i="428" s="1"/>
  <c r="M48" i="428"/>
  <c r="N48" i="428" s="1"/>
  <c r="Q48" i="428" s="1"/>
  <c r="M47" i="428"/>
  <c r="N47" i="428" s="1"/>
  <c r="Q47" i="428" s="1"/>
  <c r="M46" i="428"/>
  <c r="N46" i="428" s="1"/>
  <c r="Q46" i="428" s="1"/>
  <c r="M45" i="428"/>
  <c r="N45" i="428" s="1"/>
  <c r="Q45" i="428" s="1"/>
  <c r="M44" i="428"/>
  <c r="N44" i="428" s="1"/>
  <c r="Q44" i="428" s="1"/>
  <c r="M43" i="428"/>
  <c r="N43" i="428" s="1"/>
  <c r="Q43" i="428" s="1"/>
  <c r="M42" i="428"/>
  <c r="N42" i="428" s="1"/>
  <c r="Q42" i="428" s="1"/>
  <c r="M41" i="428"/>
  <c r="N41" i="428" s="1"/>
  <c r="Q41" i="428" s="1"/>
  <c r="M40" i="428"/>
  <c r="N40" i="428" s="1"/>
  <c r="Q40" i="428" s="1"/>
  <c r="M39" i="428"/>
  <c r="N39" i="428" s="1"/>
  <c r="Q39" i="428" s="1"/>
  <c r="M37" i="428"/>
  <c r="N37" i="428" s="1"/>
  <c r="Q37" i="428" s="1"/>
  <c r="M36" i="428"/>
  <c r="N36" i="428" s="1"/>
  <c r="Q36" i="428" s="1"/>
  <c r="M35" i="428"/>
  <c r="N35" i="428" s="1"/>
  <c r="Q35" i="428" s="1"/>
  <c r="M34" i="428"/>
  <c r="N34" i="428" s="1"/>
  <c r="Q34" i="428" s="1"/>
  <c r="M33" i="428"/>
  <c r="N33" i="428" s="1"/>
  <c r="Q33" i="428" s="1"/>
  <c r="M32" i="428"/>
  <c r="N32" i="428" s="1"/>
  <c r="Q32" i="428" s="1"/>
  <c r="M31" i="428"/>
  <c r="N31" i="428" s="1"/>
  <c r="Q31" i="428" s="1"/>
  <c r="M30" i="428"/>
  <c r="N30" i="428" s="1"/>
  <c r="Q30" i="428" s="1"/>
  <c r="M29" i="428"/>
  <c r="N29" i="428" s="1"/>
  <c r="Q29" i="428" s="1"/>
  <c r="M28" i="428"/>
  <c r="N28" i="428" s="1"/>
  <c r="Q28" i="428" s="1"/>
  <c r="M27" i="428"/>
  <c r="N27" i="428" s="1"/>
  <c r="Q27" i="428" s="1"/>
  <c r="M26" i="428"/>
  <c r="N26" i="428" s="1"/>
  <c r="Q26" i="428" s="1"/>
  <c r="M25" i="428"/>
  <c r="N25" i="428" s="1"/>
  <c r="Q25" i="428" s="1"/>
  <c r="M24" i="428"/>
  <c r="N24" i="428" s="1"/>
  <c r="Q24" i="428" s="1"/>
  <c r="M23" i="428"/>
  <c r="N23" i="428" s="1"/>
  <c r="Q23" i="428" s="1"/>
  <c r="M22" i="428"/>
  <c r="N22" i="428" s="1"/>
  <c r="Q22" i="428" s="1"/>
  <c r="M21" i="428"/>
  <c r="N21" i="428" s="1"/>
  <c r="Q21" i="428" s="1"/>
  <c r="M19" i="428"/>
  <c r="N19" i="428" s="1"/>
  <c r="Q19" i="428" s="1"/>
  <c r="M18" i="428"/>
  <c r="N18" i="428" s="1"/>
  <c r="Q18" i="428" s="1"/>
  <c r="M17" i="428"/>
  <c r="N17" i="428" s="1"/>
  <c r="Q17" i="428" s="1"/>
  <c r="M16" i="428"/>
  <c r="N16" i="428" s="1"/>
  <c r="Q16" i="428" s="1"/>
  <c r="M15" i="428"/>
  <c r="N15" i="428" s="1"/>
  <c r="Q15" i="428" s="1"/>
  <c r="M14" i="428"/>
  <c r="N14" i="428" s="1"/>
  <c r="Q14" i="428" s="1"/>
  <c r="M13" i="428"/>
  <c r="N13" i="428" s="1"/>
  <c r="Q13" i="428" s="1"/>
  <c r="M12" i="428"/>
  <c r="N12" i="428" s="1"/>
  <c r="Q12" i="428" s="1"/>
  <c r="M11" i="428"/>
  <c r="N11" i="428" s="1"/>
  <c r="Q11" i="428" s="1"/>
  <c r="M10" i="428"/>
  <c r="N10" i="428" s="1"/>
  <c r="Q10" i="428" s="1"/>
  <c r="M9" i="428"/>
  <c r="N9" i="428" s="1"/>
  <c r="Q9" i="428" s="1"/>
  <c r="M8" i="428"/>
  <c r="N8" i="428" s="1"/>
  <c r="Q8" i="428" s="1"/>
  <c r="M7" i="428"/>
  <c r="N7" i="428" s="1"/>
  <c r="Q7" i="428" s="1"/>
  <c r="M6" i="428"/>
  <c r="N6" i="428" s="1"/>
  <c r="Q6" i="428" s="1"/>
  <c r="M5" i="428"/>
  <c r="N5" i="428" s="1"/>
  <c r="M152" i="428" l="1"/>
  <c r="N150" i="428"/>
  <c r="Q150" i="428" s="1"/>
  <c r="R126" i="428"/>
  <c r="R110" i="428"/>
  <c r="R59" i="428"/>
  <c r="R92" i="428"/>
  <c r="R21" i="428"/>
  <c r="N144" i="428"/>
  <c r="Q5" i="428"/>
  <c r="R39" i="428"/>
  <c r="R75" i="428"/>
  <c r="Q151" i="428"/>
  <c r="M144" i="428"/>
  <c r="R152" i="427"/>
  <c r="R144" i="427"/>
  <c r="S152" i="427"/>
  <c r="Q152" i="427"/>
  <c r="P152" i="427"/>
  <c r="O152" i="427"/>
  <c r="N152" i="427"/>
  <c r="M152" i="427"/>
  <c r="L152" i="427"/>
  <c r="K152" i="427"/>
  <c r="J152" i="427"/>
  <c r="I152" i="427"/>
  <c r="T151" i="427"/>
  <c r="U151" i="427" s="1"/>
  <c r="X151" i="427" s="1"/>
  <c r="T150" i="427"/>
  <c r="U150" i="427" s="1"/>
  <c r="U146" i="427"/>
  <c r="U145" i="427"/>
  <c r="S144" i="427"/>
  <c r="Q144" i="427"/>
  <c r="P144" i="427"/>
  <c r="O144" i="427"/>
  <c r="N144" i="427"/>
  <c r="M144" i="427"/>
  <c r="L144" i="427"/>
  <c r="K144" i="427"/>
  <c r="J144" i="427"/>
  <c r="I144" i="427"/>
  <c r="T143" i="427"/>
  <c r="U143" i="427" s="1"/>
  <c r="X143" i="427" s="1"/>
  <c r="T142" i="427"/>
  <c r="U142" i="427" s="1"/>
  <c r="X142" i="427" s="1"/>
  <c r="T141" i="427"/>
  <c r="U141" i="427" s="1"/>
  <c r="X141" i="427" s="1"/>
  <c r="T140" i="427"/>
  <c r="U140" i="427" s="1"/>
  <c r="X140" i="427" s="1"/>
  <c r="T139" i="427"/>
  <c r="U139" i="427" s="1"/>
  <c r="X139" i="427" s="1"/>
  <c r="T138" i="427"/>
  <c r="U138" i="427" s="1"/>
  <c r="X138" i="427" s="1"/>
  <c r="T137" i="427"/>
  <c r="U137" i="427" s="1"/>
  <c r="X137" i="427" s="1"/>
  <c r="T136" i="427"/>
  <c r="U136" i="427" s="1"/>
  <c r="X136" i="427" s="1"/>
  <c r="T135" i="427"/>
  <c r="U135" i="427" s="1"/>
  <c r="X135" i="427" s="1"/>
  <c r="T134" i="427"/>
  <c r="U134" i="427" s="1"/>
  <c r="X134" i="427" s="1"/>
  <c r="T133" i="427"/>
  <c r="U133" i="427" s="1"/>
  <c r="X133" i="427" s="1"/>
  <c r="T132" i="427"/>
  <c r="U132" i="427" s="1"/>
  <c r="X132" i="427" s="1"/>
  <c r="T131" i="427"/>
  <c r="U131" i="427" s="1"/>
  <c r="X131" i="427" s="1"/>
  <c r="T130" i="427"/>
  <c r="U130" i="427" s="1"/>
  <c r="X130" i="427" s="1"/>
  <c r="T129" i="427"/>
  <c r="U129" i="427" s="1"/>
  <c r="X129" i="427" s="1"/>
  <c r="T128" i="427"/>
  <c r="U128" i="427" s="1"/>
  <c r="X128" i="427" s="1"/>
  <c r="T127" i="427"/>
  <c r="U127" i="427" s="1"/>
  <c r="X127" i="427" s="1"/>
  <c r="T126" i="427"/>
  <c r="U126" i="427" s="1"/>
  <c r="X126" i="427" s="1"/>
  <c r="T125" i="427"/>
  <c r="U125" i="427" s="1"/>
  <c r="X125" i="427" s="1"/>
  <c r="T124" i="427"/>
  <c r="U124" i="427" s="1"/>
  <c r="X124" i="427" s="1"/>
  <c r="T123" i="427"/>
  <c r="U123" i="427" s="1"/>
  <c r="X123" i="427" s="1"/>
  <c r="T122" i="427"/>
  <c r="U122" i="427" s="1"/>
  <c r="X122" i="427" s="1"/>
  <c r="T121" i="427"/>
  <c r="U121" i="427" s="1"/>
  <c r="X121" i="427" s="1"/>
  <c r="T120" i="427"/>
  <c r="U120" i="427" s="1"/>
  <c r="X120" i="427" s="1"/>
  <c r="T119" i="427"/>
  <c r="U119" i="427" s="1"/>
  <c r="X119" i="427" s="1"/>
  <c r="T118" i="427"/>
  <c r="U118" i="427" s="1"/>
  <c r="X118" i="427" s="1"/>
  <c r="T117" i="427"/>
  <c r="U117" i="427" s="1"/>
  <c r="X117" i="427" s="1"/>
  <c r="T116" i="427"/>
  <c r="U116" i="427" s="1"/>
  <c r="X116" i="427" s="1"/>
  <c r="T115" i="427"/>
  <c r="U115" i="427" s="1"/>
  <c r="X115" i="427" s="1"/>
  <c r="T114" i="427"/>
  <c r="U114" i="427" s="1"/>
  <c r="X114" i="427" s="1"/>
  <c r="T113" i="427"/>
  <c r="U113" i="427" s="1"/>
  <c r="X113" i="427" s="1"/>
  <c r="T112" i="427"/>
  <c r="U112" i="427" s="1"/>
  <c r="X112" i="427" s="1"/>
  <c r="T111" i="427"/>
  <c r="U111" i="427" s="1"/>
  <c r="X111" i="427" s="1"/>
  <c r="T110" i="427"/>
  <c r="U110" i="427" s="1"/>
  <c r="X110" i="427" s="1"/>
  <c r="T108" i="427"/>
  <c r="U108" i="427" s="1"/>
  <c r="X108" i="427" s="1"/>
  <c r="T107" i="427"/>
  <c r="U107" i="427" s="1"/>
  <c r="X107" i="427" s="1"/>
  <c r="T106" i="427"/>
  <c r="U106" i="427" s="1"/>
  <c r="X106" i="427" s="1"/>
  <c r="T105" i="427"/>
  <c r="U105" i="427" s="1"/>
  <c r="X105" i="427" s="1"/>
  <c r="T104" i="427"/>
  <c r="U104" i="427" s="1"/>
  <c r="X104" i="427" s="1"/>
  <c r="T103" i="427"/>
  <c r="U103" i="427" s="1"/>
  <c r="X103" i="427" s="1"/>
  <c r="T102" i="427"/>
  <c r="U102" i="427" s="1"/>
  <c r="X102" i="427" s="1"/>
  <c r="T101" i="427"/>
  <c r="U101" i="427" s="1"/>
  <c r="X101" i="427" s="1"/>
  <c r="T100" i="427"/>
  <c r="U100" i="427" s="1"/>
  <c r="X100" i="427" s="1"/>
  <c r="T99" i="427"/>
  <c r="U99" i="427" s="1"/>
  <c r="X99" i="427" s="1"/>
  <c r="T98" i="427"/>
  <c r="U98" i="427" s="1"/>
  <c r="X98" i="427" s="1"/>
  <c r="T97" i="427"/>
  <c r="U97" i="427" s="1"/>
  <c r="X97" i="427" s="1"/>
  <c r="T96" i="427"/>
  <c r="U96" i="427" s="1"/>
  <c r="X96" i="427" s="1"/>
  <c r="T95" i="427"/>
  <c r="U95" i="427" s="1"/>
  <c r="X95" i="427" s="1"/>
  <c r="T94" i="427"/>
  <c r="U94" i="427" s="1"/>
  <c r="X94" i="427" s="1"/>
  <c r="T93" i="427"/>
  <c r="U93" i="427" s="1"/>
  <c r="X93" i="427" s="1"/>
  <c r="T92" i="427"/>
  <c r="U92" i="427" s="1"/>
  <c r="X92" i="427" s="1"/>
  <c r="T90" i="427"/>
  <c r="U90" i="427" s="1"/>
  <c r="X90" i="427" s="1"/>
  <c r="T89" i="427"/>
  <c r="U89" i="427" s="1"/>
  <c r="X89" i="427" s="1"/>
  <c r="T88" i="427"/>
  <c r="U88" i="427" s="1"/>
  <c r="X88" i="427" s="1"/>
  <c r="T87" i="427"/>
  <c r="U87" i="427" s="1"/>
  <c r="X87" i="427" s="1"/>
  <c r="T86" i="427"/>
  <c r="U86" i="427" s="1"/>
  <c r="X86" i="427" s="1"/>
  <c r="T85" i="427"/>
  <c r="U85" i="427" s="1"/>
  <c r="X85" i="427" s="1"/>
  <c r="T84" i="427"/>
  <c r="U84" i="427" s="1"/>
  <c r="X84" i="427" s="1"/>
  <c r="T83" i="427"/>
  <c r="U83" i="427" s="1"/>
  <c r="X83" i="427" s="1"/>
  <c r="T82" i="427"/>
  <c r="U82" i="427" s="1"/>
  <c r="X82" i="427" s="1"/>
  <c r="T81" i="427"/>
  <c r="U81" i="427" s="1"/>
  <c r="X81" i="427" s="1"/>
  <c r="T80" i="427"/>
  <c r="U80" i="427" s="1"/>
  <c r="X80" i="427" s="1"/>
  <c r="T79" i="427"/>
  <c r="U79" i="427" s="1"/>
  <c r="X79" i="427" s="1"/>
  <c r="T78" i="427"/>
  <c r="U78" i="427" s="1"/>
  <c r="X78" i="427" s="1"/>
  <c r="T77" i="427"/>
  <c r="U77" i="427" s="1"/>
  <c r="X77" i="427" s="1"/>
  <c r="T76" i="427"/>
  <c r="U76" i="427" s="1"/>
  <c r="X76" i="427" s="1"/>
  <c r="T75" i="427"/>
  <c r="U75" i="427" s="1"/>
  <c r="X75" i="427" s="1"/>
  <c r="T73" i="427"/>
  <c r="U73" i="427" s="1"/>
  <c r="X73" i="427" s="1"/>
  <c r="T72" i="427"/>
  <c r="U72" i="427" s="1"/>
  <c r="X72" i="427" s="1"/>
  <c r="T71" i="427"/>
  <c r="U71" i="427" s="1"/>
  <c r="X71" i="427" s="1"/>
  <c r="T70" i="427"/>
  <c r="U70" i="427" s="1"/>
  <c r="X70" i="427" s="1"/>
  <c r="T69" i="427"/>
  <c r="U69" i="427" s="1"/>
  <c r="X69" i="427" s="1"/>
  <c r="T68" i="427"/>
  <c r="U68" i="427" s="1"/>
  <c r="X68" i="427" s="1"/>
  <c r="T67" i="427"/>
  <c r="U67" i="427" s="1"/>
  <c r="X67" i="427" s="1"/>
  <c r="T66" i="427"/>
  <c r="U66" i="427" s="1"/>
  <c r="X66" i="427" s="1"/>
  <c r="T65" i="427"/>
  <c r="U65" i="427" s="1"/>
  <c r="X65" i="427" s="1"/>
  <c r="T64" i="427"/>
  <c r="U64" i="427" s="1"/>
  <c r="X64" i="427" s="1"/>
  <c r="T63" i="427"/>
  <c r="U63" i="427" s="1"/>
  <c r="X63" i="427" s="1"/>
  <c r="T62" i="427"/>
  <c r="U62" i="427" s="1"/>
  <c r="X62" i="427" s="1"/>
  <c r="T61" i="427"/>
  <c r="U61" i="427" s="1"/>
  <c r="X61" i="427" s="1"/>
  <c r="T60" i="427"/>
  <c r="U60" i="427" s="1"/>
  <c r="X60" i="427" s="1"/>
  <c r="T59" i="427"/>
  <c r="U59" i="427" s="1"/>
  <c r="X59" i="427" s="1"/>
  <c r="T57" i="427"/>
  <c r="U57" i="427" s="1"/>
  <c r="X57" i="427" s="1"/>
  <c r="T56" i="427"/>
  <c r="U56" i="427" s="1"/>
  <c r="X56" i="427" s="1"/>
  <c r="T55" i="427"/>
  <c r="U55" i="427" s="1"/>
  <c r="X55" i="427" s="1"/>
  <c r="T54" i="427"/>
  <c r="U54" i="427" s="1"/>
  <c r="X54" i="427" s="1"/>
  <c r="T53" i="427"/>
  <c r="U53" i="427" s="1"/>
  <c r="X53" i="427" s="1"/>
  <c r="T52" i="427"/>
  <c r="U52" i="427" s="1"/>
  <c r="X52" i="427" s="1"/>
  <c r="T51" i="427"/>
  <c r="U51" i="427" s="1"/>
  <c r="X51" i="427" s="1"/>
  <c r="T50" i="427"/>
  <c r="U50" i="427" s="1"/>
  <c r="X50" i="427" s="1"/>
  <c r="T49" i="427"/>
  <c r="U49" i="427" s="1"/>
  <c r="X49" i="427" s="1"/>
  <c r="T48" i="427"/>
  <c r="U48" i="427" s="1"/>
  <c r="X48" i="427" s="1"/>
  <c r="T47" i="427"/>
  <c r="U47" i="427" s="1"/>
  <c r="X47" i="427" s="1"/>
  <c r="T46" i="427"/>
  <c r="U46" i="427" s="1"/>
  <c r="X46" i="427" s="1"/>
  <c r="T45" i="427"/>
  <c r="U45" i="427" s="1"/>
  <c r="X45" i="427" s="1"/>
  <c r="T44" i="427"/>
  <c r="U44" i="427" s="1"/>
  <c r="X44" i="427" s="1"/>
  <c r="T43" i="427"/>
  <c r="U43" i="427" s="1"/>
  <c r="X43" i="427" s="1"/>
  <c r="T42" i="427"/>
  <c r="U42" i="427" s="1"/>
  <c r="X42" i="427" s="1"/>
  <c r="T41" i="427"/>
  <c r="U41" i="427" s="1"/>
  <c r="X41" i="427" s="1"/>
  <c r="T40" i="427"/>
  <c r="U40" i="427" s="1"/>
  <c r="X40" i="427" s="1"/>
  <c r="T39" i="427"/>
  <c r="U39" i="427" s="1"/>
  <c r="X39" i="427" s="1"/>
  <c r="T37" i="427"/>
  <c r="U37" i="427" s="1"/>
  <c r="X37" i="427" s="1"/>
  <c r="T36" i="427"/>
  <c r="U36" i="427" s="1"/>
  <c r="X36" i="427" s="1"/>
  <c r="T35" i="427"/>
  <c r="U35" i="427" s="1"/>
  <c r="X35" i="427" s="1"/>
  <c r="T34" i="427"/>
  <c r="U34" i="427" s="1"/>
  <c r="X34" i="427" s="1"/>
  <c r="T33" i="427"/>
  <c r="U33" i="427" s="1"/>
  <c r="X33" i="427" s="1"/>
  <c r="T32" i="427"/>
  <c r="U32" i="427" s="1"/>
  <c r="X32" i="427" s="1"/>
  <c r="T31" i="427"/>
  <c r="U31" i="427" s="1"/>
  <c r="X31" i="427" s="1"/>
  <c r="T30" i="427"/>
  <c r="U30" i="427" s="1"/>
  <c r="X30" i="427" s="1"/>
  <c r="T29" i="427"/>
  <c r="U29" i="427" s="1"/>
  <c r="X29" i="427" s="1"/>
  <c r="T28" i="427"/>
  <c r="U28" i="427" s="1"/>
  <c r="X28" i="427" s="1"/>
  <c r="T27" i="427"/>
  <c r="U27" i="427" s="1"/>
  <c r="X27" i="427" s="1"/>
  <c r="T26" i="427"/>
  <c r="U26" i="427" s="1"/>
  <c r="X26" i="427" s="1"/>
  <c r="T25" i="427"/>
  <c r="U25" i="427" s="1"/>
  <c r="X25" i="427" s="1"/>
  <c r="T24" i="427"/>
  <c r="U24" i="427" s="1"/>
  <c r="X24" i="427" s="1"/>
  <c r="T23" i="427"/>
  <c r="U23" i="427" s="1"/>
  <c r="X23" i="427" s="1"/>
  <c r="T22" i="427"/>
  <c r="U22" i="427" s="1"/>
  <c r="X22" i="427" s="1"/>
  <c r="T21" i="427"/>
  <c r="U21" i="427" s="1"/>
  <c r="X21" i="427" s="1"/>
  <c r="T19" i="427"/>
  <c r="U19" i="427" s="1"/>
  <c r="X19" i="427" s="1"/>
  <c r="T18" i="427"/>
  <c r="U18" i="427" s="1"/>
  <c r="X18" i="427" s="1"/>
  <c r="T17" i="427"/>
  <c r="U17" i="427" s="1"/>
  <c r="X17" i="427" s="1"/>
  <c r="T16" i="427"/>
  <c r="U16" i="427" s="1"/>
  <c r="X16" i="427" s="1"/>
  <c r="T15" i="427"/>
  <c r="U15" i="427" s="1"/>
  <c r="X15" i="427" s="1"/>
  <c r="T14" i="427"/>
  <c r="U14" i="427" s="1"/>
  <c r="X14" i="427" s="1"/>
  <c r="T13" i="427"/>
  <c r="U13" i="427" s="1"/>
  <c r="X13" i="427" s="1"/>
  <c r="T12" i="427"/>
  <c r="U12" i="427" s="1"/>
  <c r="X12" i="427" s="1"/>
  <c r="T11" i="427"/>
  <c r="U11" i="427" s="1"/>
  <c r="X11" i="427" s="1"/>
  <c r="T10" i="427"/>
  <c r="U10" i="427" s="1"/>
  <c r="X10" i="427" s="1"/>
  <c r="T9" i="427"/>
  <c r="U9" i="427" s="1"/>
  <c r="X9" i="427" s="1"/>
  <c r="T8" i="427"/>
  <c r="U8" i="427" s="1"/>
  <c r="X8" i="427" s="1"/>
  <c r="T7" i="427"/>
  <c r="U7" i="427" s="1"/>
  <c r="X7" i="427" s="1"/>
  <c r="T6" i="427"/>
  <c r="U6" i="427" s="1"/>
  <c r="X6" i="427" s="1"/>
  <c r="T5" i="427"/>
  <c r="U5" i="427" s="1"/>
  <c r="N152" i="428" l="1"/>
  <c r="Q152" i="428"/>
  <c r="T152" i="427"/>
  <c r="Q144" i="428"/>
  <c r="Q145" i="428" s="1"/>
  <c r="R5" i="428"/>
  <c r="R144" i="428"/>
  <c r="S21" i="428" s="1"/>
  <c r="Y39" i="427"/>
  <c r="Y92" i="427"/>
  <c r="U152" i="427"/>
  <c r="Y75" i="427"/>
  <c r="U144" i="427"/>
  <c r="X5" i="427"/>
  <c r="Y126" i="427"/>
  <c r="Y59" i="427"/>
  <c r="Y110" i="427"/>
  <c r="Y21" i="427"/>
  <c r="X150" i="427"/>
  <c r="X152" i="427" s="1"/>
  <c r="T144" i="427"/>
  <c r="S5" i="428" l="1"/>
  <c r="S59" i="428"/>
  <c r="S92" i="428"/>
  <c r="S126" i="428"/>
  <c r="S110" i="428"/>
  <c r="S75" i="428"/>
  <c r="S39" i="428"/>
  <c r="X144" i="427"/>
  <c r="X145" i="427" s="1"/>
  <c r="Y5" i="427"/>
  <c r="Y144" i="427"/>
  <c r="Z126" i="427" s="1"/>
  <c r="S144" i="428" l="1"/>
  <c r="Z5" i="427"/>
  <c r="Z110" i="427"/>
  <c r="Z75" i="427"/>
  <c r="Z59" i="427"/>
  <c r="Z39" i="427"/>
  <c r="Z92" i="427"/>
  <c r="Z21" i="427"/>
  <c r="Z144" i="427" l="1"/>
  <c r="R152" i="425" l="1"/>
  <c r="Q152" i="425"/>
  <c r="P152" i="425"/>
  <c r="O152" i="425"/>
  <c r="N152" i="425"/>
  <c r="M152" i="425"/>
  <c r="L152" i="425"/>
  <c r="K152" i="425"/>
  <c r="J152" i="425"/>
  <c r="I152" i="425"/>
  <c r="S151" i="425"/>
  <c r="T151" i="425" s="1"/>
  <c r="W151" i="425" s="1"/>
  <c r="S150" i="425"/>
  <c r="T150" i="425" s="1"/>
  <c r="T146" i="425"/>
  <c r="T145" i="425"/>
  <c r="R144" i="425"/>
  <c r="Q144" i="425"/>
  <c r="P144" i="425"/>
  <c r="O144" i="425"/>
  <c r="N144" i="425"/>
  <c r="M144" i="425"/>
  <c r="L144" i="425"/>
  <c r="K144" i="425"/>
  <c r="J144" i="425"/>
  <c r="I144" i="425"/>
  <c r="S143" i="425"/>
  <c r="T143" i="425" s="1"/>
  <c r="W143" i="425" s="1"/>
  <c r="S142" i="425"/>
  <c r="T142" i="425" s="1"/>
  <c r="W142" i="425" s="1"/>
  <c r="S141" i="425"/>
  <c r="T141" i="425" s="1"/>
  <c r="W141" i="425" s="1"/>
  <c r="S140" i="425"/>
  <c r="T140" i="425" s="1"/>
  <c r="W140" i="425" s="1"/>
  <c r="S139" i="425"/>
  <c r="T139" i="425" s="1"/>
  <c r="W139" i="425" s="1"/>
  <c r="S138" i="425"/>
  <c r="T138" i="425" s="1"/>
  <c r="W138" i="425" s="1"/>
  <c r="S137" i="425"/>
  <c r="T137" i="425" s="1"/>
  <c r="W137" i="425" s="1"/>
  <c r="S136" i="425"/>
  <c r="T136" i="425" s="1"/>
  <c r="W136" i="425" s="1"/>
  <c r="S135" i="425"/>
  <c r="T135" i="425" s="1"/>
  <c r="W135" i="425" s="1"/>
  <c r="S134" i="425"/>
  <c r="T134" i="425" s="1"/>
  <c r="W134" i="425" s="1"/>
  <c r="S133" i="425"/>
  <c r="T133" i="425" s="1"/>
  <c r="W133" i="425" s="1"/>
  <c r="S132" i="425"/>
  <c r="T132" i="425" s="1"/>
  <c r="W132" i="425" s="1"/>
  <c r="S131" i="425"/>
  <c r="T131" i="425" s="1"/>
  <c r="W131" i="425" s="1"/>
  <c r="S130" i="425"/>
  <c r="T130" i="425" s="1"/>
  <c r="W130" i="425" s="1"/>
  <c r="S129" i="425"/>
  <c r="T129" i="425" s="1"/>
  <c r="W129" i="425" s="1"/>
  <c r="S128" i="425"/>
  <c r="T128" i="425" s="1"/>
  <c r="W128" i="425" s="1"/>
  <c r="S127" i="425"/>
  <c r="T127" i="425" s="1"/>
  <c r="W127" i="425" s="1"/>
  <c r="S126" i="425"/>
  <c r="T126" i="425" s="1"/>
  <c r="W126" i="425" s="1"/>
  <c r="S125" i="425"/>
  <c r="T125" i="425" s="1"/>
  <c r="W125" i="425" s="1"/>
  <c r="S124" i="425"/>
  <c r="T124" i="425" s="1"/>
  <c r="W124" i="425" s="1"/>
  <c r="S123" i="425"/>
  <c r="T123" i="425" s="1"/>
  <c r="W123" i="425" s="1"/>
  <c r="S122" i="425"/>
  <c r="T122" i="425" s="1"/>
  <c r="W122" i="425" s="1"/>
  <c r="S121" i="425"/>
  <c r="T121" i="425" s="1"/>
  <c r="W121" i="425" s="1"/>
  <c r="S120" i="425"/>
  <c r="T120" i="425" s="1"/>
  <c r="W120" i="425" s="1"/>
  <c r="S119" i="425"/>
  <c r="T119" i="425" s="1"/>
  <c r="W119" i="425" s="1"/>
  <c r="S118" i="425"/>
  <c r="T118" i="425" s="1"/>
  <c r="W118" i="425" s="1"/>
  <c r="S117" i="425"/>
  <c r="T117" i="425" s="1"/>
  <c r="W117" i="425" s="1"/>
  <c r="S116" i="425"/>
  <c r="T116" i="425" s="1"/>
  <c r="W116" i="425" s="1"/>
  <c r="S115" i="425"/>
  <c r="T115" i="425" s="1"/>
  <c r="W115" i="425" s="1"/>
  <c r="S114" i="425"/>
  <c r="T114" i="425" s="1"/>
  <c r="W114" i="425" s="1"/>
  <c r="S113" i="425"/>
  <c r="T113" i="425" s="1"/>
  <c r="W113" i="425" s="1"/>
  <c r="S112" i="425"/>
  <c r="T112" i="425" s="1"/>
  <c r="W112" i="425" s="1"/>
  <c r="S111" i="425"/>
  <c r="T111" i="425" s="1"/>
  <c r="W111" i="425" s="1"/>
  <c r="S110" i="425"/>
  <c r="T110" i="425" s="1"/>
  <c r="W110" i="425" s="1"/>
  <c r="S108" i="425"/>
  <c r="T108" i="425" s="1"/>
  <c r="W108" i="425" s="1"/>
  <c r="S107" i="425"/>
  <c r="T107" i="425" s="1"/>
  <c r="W107" i="425" s="1"/>
  <c r="S106" i="425"/>
  <c r="T106" i="425" s="1"/>
  <c r="W106" i="425" s="1"/>
  <c r="S105" i="425"/>
  <c r="T105" i="425" s="1"/>
  <c r="W105" i="425" s="1"/>
  <c r="S104" i="425"/>
  <c r="T104" i="425" s="1"/>
  <c r="W104" i="425" s="1"/>
  <c r="S103" i="425"/>
  <c r="T103" i="425" s="1"/>
  <c r="W103" i="425" s="1"/>
  <c r="S102" i="425"/>
  <c r="T102" i="425" s="1"/>
  <c r="W102" i="425" s="1"/>
  <c r="S101" i="425"/>
  <c r="T101" i="425" s="1"/>
  <c r="W101" i="425" s="1"/>
  <c r="S100" i="425"/>
  <c r="T100" i="425" s="1"/>
  <c r="W100" i="425" s="1"/>
  <c r="S99" i="425"/>
  <c r="T99" i="425" s="1"/>
  <c r="W99" i="425" s="1"/>
  <c r="S98" i="425"/>
  <c r="T98" i="425" s="1"/>
  <c r="W98" i="425" s="1"/>
  <c r="S97" i="425"/>
  <c r="T97" i="425" s="1"/>
  <c r="W97" i="425" s="1"/>
  <c r="S96" i="425"/>
  <c r="T96" i="425" s="1"/>
  <c r="W96" i="425" s="1"/>
  <c r="S95" i="425"/>
  <c r="T95" i="425" s="1"/>
  <c r="W95" i="425" s="1"/>
  <c r="S94" i="425"/>
  <c r="T94" i="425" s="1"/>
  <c r="W94" i="425" s="1"/>
  <c r="S93" i="425"/>
  <c r="T93" i="425" s="1"/>
  <c r="W93" i="425" s="1"/>
  <c r="S92" i="425"/>
  <c r="T92" i="425" s="1"/>
  <c r="W92" i="425" s="1"/>
  <c r="S90" i="425"/>
  <c r="T90" i="425" s="1"/>
  <c r="W90" i="425" s="1"/>
  <c r="S89" i="425"/>
  <c r="T89" i="425" s="1"/>
  <c r="W89" i="425" s="1"/>
  <c r="S88" i="425"/>
  <c r="T88" i="425" s="1"/>
  <c r="W88" i="425" s="1"/>
  <c r="S87" i="425"/>
  <c r="T87" i="425" s="1"/>
  <c r="W87" i="425" s="1"/>
  <c r="S86" i="425"/>
  <c r="T86" i="425" s="1"/>
  <c r="W86" i="425" s="1"/>
  <c r="S85" i="425"/>
  <c r="T85" i="425" s="1"/>
  <c r="W85" i="425" s="1"/>
  <c r="S84" i="425"/>
  <c r="T84" i="425" s="1"/>
  <c r="W84" i="425" s="1"/>
  <c r="S83" i="425"/>
  <c r="T83" i="425" s="1"/>
  <c r="W83" i="425" s="1"/>
  <c r="S82" i="425"/>
  <c r="T82" i="425" s="1"/>
  <c r="W82" i="425" s="1"/>
  <c r="S81" i="425"/>
  <c r="T81" i="425" s="1"/>
  <c r="W81" i="425" s="1"/>
  <c r="S80" i="425"/>
  <c r="T80" i="425" s="1"/>
  <c r="W80" i="425" s="1"/>
  <c r="S79" i="425"/>
  <c r="T79" i="425" s="1"/>
  <c r="W79" i="425" s="1"/>
  <c r="S78" i="425"/>
  <c r="T78" i="425" s="1"/>
  <c r="W78" i="425" s="1"/>
  <c r="S77" i="425"/>
  <c r="T77" i="425" s="1"/>
  <c r="W77" i="425" s="1"/>
  <c r="S76" i="425"/>
  <c r="T76" i="425" s="1"/>
  <c r="W76" i="425" s="1"/>
  <c r="S75" i="425"/>
  <c r="T75" i="425" s="1"/>
  <c r="W75" i="425" s="1"/>
  <c r="S73" i="425"/>
  <c r="T73" i="425" s="1"/>
  <c r="W73" i="425" s="1"/>
  <c r="S72" i="425"/>
  <c r="T72" i="425" s="1"/>
  <c r="W72" i="425" s="1"/>
  <c r="S71" i="425"/>
  <c r="T71" i="425" s="1"/>
  <c r="W71" i="425" s="1"/>
  <c r="S70" i="425"/>
  <c r="T70" i="425" s="1"/>
  <c r="W70" i="425" s="1"/>
  <c r="S69" i="425"/>
  <c r="T69" i="425" s="1"/>
  <c r="W69" i="425" s="1"/>
  <c r="S68" i="425"/>
  <c r="T68" i="425" s="1"/>
  <c r="W68" i="425" s="1"/>
  <c r="S67" i="425"/>
  <c r="T67" i="425" s="1"/>
  <c r="W67" i="425" s="1"/>
  <c r="S66" i="425"/>
  <c r="T66" i="425" s="1"/>
  <c r="W66" i="425" s="1"/>
  <c r="S65" i="425"/>
  <c r="T65" i="425" s="1"/>
  <c r="W65" i="425" s="1"/>
  <c r="S64" i="425"/>
  <c r="T64" i="425" s="1"/>
  <c r="W64" i="425" s="1"/>
  <c r="S63" i="425"/>
  <c r="T63" i="425" s="1"/>
  <c r="W63" i="425" s="1"/>
  <c r="S62" i="425"/>
  <c r="T62" i="425" s="1"/>
  <c r="W62" i="425" s="1"/>
  <c r="S61" i="425"/>
  <c r="T61" i="425" s="1"/>
  <c r="W61" i="425" s="1"/>
  <c r="S60" i="425"/>
  <c r="T60" i="425" s="1"/>
  <c r="W60" i="425" s="1"/>
  <c r="S59" i="425"/>
  <c r="T59" i="425" s="1"/>
  <c r="W59" i="425" s="1"/>
  <c r="S57" i="425"/>
  <c r="T57" i="425" s="1"/>
  <c r="W57" i="425" s="1"/>
  <c r="S56" i="425"/>
  <c r="T56" i="425" s="1"/>
  <c r="W56" i="425" s="1"/>
  <c r="S55" i="425"/>
  <c r="T55" i="425" s="1"/>
  <c r="W55" i="425" s="1"/>
  <c r="S54" i="425"/>
  <c r="T54" i="425" s="1"/>
  <c r="W54" i="425" s="1"/>
  <c r="S53" i="425"/>
  <c r="T53" i="425" s="1"/>
  <c r="W53" i="425" s="1"/>
  <c r="S52" i="425"/>
  <c r="T52" i="425" s="1"/>
  <c r="W52" i="425" s="1"/>
  <c r="S51" i="425"/>
  <c r="T51" i="425" s="1"/>
  <c r="W51" i="425" s="1"/>
  <c r="S50" i="425"/>
  <c r="T50" i="425" s="1"/>
  <c r="W50" i="425" s="1"/>
  <c r="S49" i="425"/>
  <c r="T49" i="425" s="1"/>
  <c r="W49" i="425" s="1"/>
  <c r="S48" i="425"/>
  <c r="T48" i="425" s="1"/>
  <c r="W48" i="425" s="1"/>
  <c r="S47" i="425"/>
  <c r="T47" i="425" s="1"/>
  <c r="W47" i="425" s="1"/>
  <c r="S46" i="425"/>
  <c r="T46" i="425" s="1"/>
  <c r="W46" i="425" s="1"/>
  <c r="S45" i="425"/>
  <c r="T45" i="425" s="1"/>
  <c r="W45" i="425" s="1"/>
  <c r="S44" i="425"/>
  <c r="T44" i="425" s="1"/>
  <c r="W44" i="425" s="1"/>
  <c r="S43" i="425"/>
  <c r="T43" i="425" s="1"/>
  <c r="W43" i="425" s="1"/>
  <c r="S42" i="425"/>
  <c r="T42" i="425" s="1"/>
  <c r="W42" i="425" s="1"/>
  <c r="S41" i="425"/>
  <c r="T41" i="425" s="1"/>
  <c r="W41" i="425" s="1"/>
  <c r="S40" i="425"/>
  <c r="T40" i="425" s="1"/>
  <c r="W40" i="425" s="1"/>
  <c r="S39" i="425"/>
  <c r="T39" i="425" s="1"/>
  <c r="W39" i="425" s="1"/>
  <c r="S37" i="425"/>
  <c r="T37" i="425" s="1"/>
  <c r="W37" i="425" s="1"/>
  <c r="S36" i="425"/>
  <c r="T36" i="425" s="1"/>
  <c r="W36" i="425" s="1"/>
  <c r="S35" i="425"/>
  <c r="T35" i="425" s="1"/>
  <c r="W35" i="425" s="1"/>
  <c r="S34" i="425"/>
  <c r="T34" i="425" s="1"/>
  <c r="W34" i="425" s="1"/>
  <c r="S33" i="425"/>
  <c r="T33" i="425" s="1"/>
  <c r="W33" i="425" s="1"/>
  <c r="S32" i="425"/>
  <c r="T32" i="425" s="1"/>
  <c r="W32" i="425" s="1"/>
  <c r="S31" i="425"/>
  <c r="T31" i="425" s="1"/>
  <c r="W31" i="425" s="1"/>
  <c r="S30" i="425"/>
  <c r="T30" i="425" s="1"/>
  <c r="W30" i="425" s="1"/>
  <c r="S29" i="425"/>
  <c r="T29" i="425" s="1"/>
  <c r="W29" i="425" s="1"/>
  <c r="S28" i="425"/>
  <c r="T28" i="425" s="1"/>
  <c r="W28" i="425" s="1"/>
  <c r="S27" i="425"/>
  <c r="T27" i="425" s="1"/>
  <c r="W27" i="425" s="1"/>
  <c r="S26" i="425"/>
  <c r="T26" i="425" s="1"/>
  <c r="W26" i="425" s="1"/>
  <c r="S25" i="425"/>
  <c r="T25" i="425" s="1"/>
  <c r="W25" i="425" s="1"/>
  <c r="S24" i="425"/>
  <c r="T24" i="425" s="1"/>
  <c r="W24" i="425" s="1"/>
  <c r="S23" i="425"/>
  <c r="T23" i="425" s="1"/>
  <c r="W23" i="425" s="1"/>
  <c r="S22" i="425"/>
  <c r="T22" i="425" s="1"/>
  <c r="W22" i="425" s="1"/>
  <c r="S21" i="425"/>
  <c r="T21" i="425" s="1"/>
  <c r="W21" i="425" s="1"/>
  <c r="S19" i="425"/>
  <c r="T19" i="425" s="1"/>
  <c r="W19" i="425" s="1"/>
  <c r="S18" i="425"/>
  <c r="T18" i="425" s="1"/>
  <c r="W18" i="425" s="1"/>
  <c r="S17" i="425"/>
  <c r="T17" i="425" s="1"/>
  <c r="W17" i="425" s="1"/>
  <c r="S16" i="425"/>
  <c r="T16" i="425" s="1"/>
  <c r="W16" i="425" s="1"/>
  <c r="S15" i="425"/>
  <c r="T15" i="425" s="1"/>
  <c r="W15" i="425" s="1"/>
  <c r="S14" i="425"/>
  <c r="T14" i="425" s="1"/>
  <c r="W14" i="425" s="1"/>
  <c r="S13" i="425"/>
  <c r="T13" i="425" s="1"/>
  <c r="W13" i="425" s="1"/>
  <c r="S12" i="425"/>
  <c r="T12" i="425" s="1"/>
  <c r="W12" i="425" s="1"/>
  <c r="S11" i="425"/>
  <c r="T11" i="425" s="1"/>
  <c r="W11" i="425" s="1"/>
  <c r="S10" i="425"/>
  <c r="T10" i="425" s="1"/>
  <c r="W10" i="425" s="1"/>
  <c r="S9" i="425"/>
  <c r="T9" i="425" s="1"/>
  <c r="W9" i="425" s="1"/>
  <c r="S8" i="425"/>
  <c r="T8" i="425" s="1"/>
  <c r="W8" i="425" s="1"/>
  <c r="S7" i="425"/>
  <c r="T7" i="425" s="1"/>
  <c r="W7" i="425" s="1"/>
  <c r="S6" i="425"/>
  <c r="T6" i="425" s="1"/>
  <c r="W6" i="425" s="1"/>
  <c r="S5" i="425"/>
  <c r="T5" i="425" s="1"/>
  <c r="W5" i="425" s="1"/>
  <c r="X39" i="425" l="1"/>
  <c r="X92" i="425"/>
  <c r="S152" i="425"/>
  <c r="S144" i="425"/>
  <c r="T152" i="425"/>
  <c r="X75" i="425"/>
  <c r="X21" i="425"/>
  <c r="X59" i="425"/>
  <c r="X126" i="425"/>
  <c r="T144" i="425"/>
  <c r="W144" i="425"/>
  <c r="W145" i="425" s="1"/>
  <c r="X110" i="425"/>
  <c r="X5" i="425"/>
  <c r="W150" i="425"/>
  <c r="W152" i="425" s="1"/>
  <c r="P152" i="424"/>
  <c r="Q152" i="424"/>
  <c r="Q144" i="424"/>
  <c r="X144" i="425" l="1"/>
  <c r="Y59" i="425" s="1"/>
  <c r="P144" i="424"/>
  <c r="R152" i="424"/>
  <c r="O152" i="424"/>
  <c r="N152" i="424"/>
  <c r="M152" i="424"/>
  <c r="L152" i="424"/>
  <c r="K152" i="424"/>
  <c r="J152" i="424"/>
  <c r="I152" i="424"/>
  <c r="S151" i="424"/>
  <c r="T151" i="424" s="1"/>
  <c r="W151" i="424" s="1"/>
  <c r="S150" i="424"/>
  <c r="T146" i="424"/>
  <c r="T145" i="424"/>
  <c r="R144" i="424"/>
  <c r="O144" i="424"/>
  <c r="N144" i="424"/>
  <c r="M144" i="424"/>
  <c r="L144" i="424"/>
  <c r="K144" i="424"/>
  <c r="J144" i="424"/>
  <c r="I144" i="424"/>
  <c r="S143" i="424"/>
  <c r="T143" i="424" s="1"/>
  <c r="W143" i="424" s="1"/>
  <c r="S142" i="424"/>
  <c r="T142" i="424" s="1"/>
  <c r="W142" i="424" s="1"/>
  <c r="S141" i="424"/>
  <c r="T141" i="424" s="1"/>
  <c r="W141" i="424" s="1"/>
  <c r="S140" i="424"/>
  <c r="T140" i="424" s="1"/>
  <c r="W140" i="424" s="1"/>
  <c r="S139" i="424"/>
  <c r="T139" i="424" s="1"/>
  <c r="W139" i="424" s="1"/>
  <c r="S138" i="424"/>
  <c r="T138" i="424" s="1"/>
  <c r="W138" i="424" s="1"/>
  <c r="S137" i="424"/>
  <c r="T137" i="424" s="1"/>
  <c r="W137" i="424" s="1"/>
  <c r="S136" i="424"/>
  <c r="T136" i="424" s="1"/>
  <c r="W136" i="424" s="1"/>
  <c r="S135" i="424"/>
  <c r="T135" i="424" s="1"/>
  <c r="W135" i="424" s="1"/>
  <c r="S134" i="424"/>
  <c r="T134" i="424" s="1"/>
  <c r="W134" i="424" s="1"/>
  <c r="S133" i="424"/>
  <c r="T133" i="424" s="1"/>
  <c r="W133" i="424" s="1"/>
  <c r="S132" i="424"/>
  <c r="T132" i="424" s="1"/>
  <c r="W132" i="424" s="1"/>
  <c r="S131" i="424"/>
  <c r="T131" i="424" s="1"/>
  <c r="W131" i="424" s="1"/>
  <c r="S130" i="424"/>
  <c r="T130" i="424" s="1"/>
  <c r="W130" i="424" s="1"/>
  <c r="S129" i="424"/>
  <c r="T129" i="424" s="1"/>
  <c r="W129" i="424" s="1"/>
  <c r="S128" i="424"/>
  <c r="T128" i="424" s="1"/>
  <c r="W128" i="424" s="1"/>
  <c r="S127" i="424"/>
  <c r="T127" i="424" s="1"/>
  <c r="W127" i="424" s="1"/>
  <c r="S126" i="424"/>
  <c r="T126" i="424" s="1"/>
  <c r="W126" i="424" s="1"/>
  <c r="S125" i="424"/>
  <c r="T125" i="424" s="1"/>
  <c r="W125" i="424" s="1"/>
  <c r="S124" i="424"/>
  <c r="T124" i="424" s="1"/>
  <c r="W124" i="424" s="1"/>
  <c r="S123" i="424"/>
  <c r="T123" i="424" s="1"/>
  <c r="W123" i="424" s="1"/>
  <c r="S122" i="424"/>
  <c r="T122" i="424" s="1"/>
  <c r="W122" i="424" s="1"/>
  <c r="S121" i="424"/>
  <c r="T121" i="424" s="1"/>
  <c r="W121" i="424" s="1"/>
  <c r="S120" i="424"/>
  <c r="T120" i="424" s="1"/>
  <c r="W120" i="424" s="1"/>
  <c r="S119" i="424"/>
  <c r="T119" i="424" s="1"/>
  <c r="W119" i="424" s="1"/>
  <c r="S118" i="424"/>
  <c r="T118" i="424" s="1"/>
  <c r="W118" i="424" s="1"/>
  <c r="S117" i="424"/>
  <c r="T117" i="424" s="1"/>
  <c r="W117" i="424" s="1"/>
  <c r="S116" i="424"/>
  <c r="T116" i="424" s="1"/>
  <c r="W116" i="424" s="1"/>
  <c r="S115" i="424"/>
  <c r="T115" i="424" s="1"/>
  <c r="W115" i="424" s="1"/>
  <c r="S114" i="424"/>
  <c r="T114" i="424" s="1"/>
  <c r="W114" i="424" s="1"/>
  <c r="S113" i="424"/>
  <c r="T113" i="424" s="1"/>
  <c r="W113" i="424" s="1"/>
  <c r="S112" i="424"/>
  <c r="T112" i="424" s="1"/>
  <c r="W112" i="424" s="1"/>
  <c r="S111" i="424"/>
  <c r="T111" i="424" s="1"/>
  <c r="W111" i="424" s="1"/>
  <c r="S110" i="424"/>
  <c r="T110" i="424" s="1"/>
  <c r="W110" i="424" s="1"/>
  <c r="S108" i="424"/>
  <c r="T108" i="424" s="1"/>
  <c r="W108" i="424" s="1"/>
  <c r="S107" i="424"/>
  <c r="T107" i="424" s="1"/>
  <c r="W107" i="424" s="1"/>
  <c r="S106" i="424"/>
  <c r="T106" i="424" s="1"/>
  <c r="W106" i="424" s="1"/>
  <c r="S105" i="424"/>
  <c r="T105" i="424" s="1"/>
  <c r="W105" i="424" s="1"/>
  <c r="S104" i="424"/>
  <c r="T104" i="424" s="1"/>
  <c r="W104" i="424" s="1"/>
  <c r="S103" i="424"/>
  <c r="T103" i="424" s="1"/>
  <c r="W103" i="424" s="1"/>
  <c r="S102" i="424"/>
  <c r="T102" i="424" s="1"/>
  <c r="W102" i="424" s="1"/>
  <c r="S101" i="424"/>
  <c r="T101" i="424" s="1"/>
  <c r="W101" i="424" s="1"/>
  <c r="S100" i="424"/>
  <c r="T100" i="424" s="1"/>
  <c r="W100" i="424" s="1"/>
  <c r="S99" i="424"/>
  <c r="T99" i="424" s="1"/>
  <c r="W99" i="424" s="1"/>
  <c r="S98" i="424"/>
  <c r="T98" i="424" s="1"/>
  <c r="W98" i="424" s="1"/>
  <c r="S97" i="424"/>
  <c r="T97" i="424" s="1"/>
  <c r="W97" i="424" s="1"/>
  <c r="S96" i="424"/>
  <c r="T96" i="424" s="1"/>
  <c r="W96" i="424" s="1"/>
  <c r="S95" i="424"/>
  <c r="T95" i="424" s="1"/>
  <c r="W95" i="424" s="1"/>
  <c r="S94" i="424"/>
  <c r="T94" i="424" s="1"/>
  <c r="W94" i="424" s="1"/>
  <c r="S93" i="424"/>
  <c r="T93" i="424" s="1"/>
  <c r="W93" i="424" s="1"/>
  <c r="S92" i="424"/>
  <c r="T92" i="424" s="1"/>
  <c r="W92" i="424" s="1"/>
  <c r="S90" i="424"/>
  <c r="T90" i="424" s="1"/>
  <c r="W90" i="424" s="1"/>
  <c r="S89" i="424"/>
  <c r="T89" i="424" s="1"/>
  <c r="W89" i="424" s="1"/>
  <c r="S88" i="424"/>
  <c r="T88" i="424" s="1"/>
  <c r="W88" i="424" s="1"/>
  <c r="S87" i="424"/>
  <c r="T87" i="424" s="1"/>
  <c r="W87" i="424" s="1"/>
  <c r="S86" i="424"/>
  <c r="T86" i="424" s="1"/>
  <c r="W86" i="424" s="1"/>
  <c r="S85" i="424"/>
  <c r="T85" i="424" s="1"/>
  <c r="W85" i="424" s="1"/>
  <c r="S84" i="424"/>
  <c r="T84" i="424" s="1"/>
  <c r="W84" i="424" s="1"/>
  <c r="S83" i="424"/>
  <c r="T83" i="424" s="1"/>
  <c r="W83" i="424" s="1"/>
  <c r="S82" i="424"/>
  <c r="T82" i="424" s="1"/>
  <c r="W82" i="424" s="1"/>
  <c r="S81" i="424"/>
  <c r="T81" i="424" s="1"/>
  <c r="W81" i="424" s="1"/>
  <c r="S80" i="424"/>
  <c r="T80" i="424" s="1"/>
  <c r="W80" i="424" s="1"/>
  <c r="S79" i="424"/>
  <c r="T79" i="424" s="1"/>
  <c r="W79" i="424" s="1"/>
  <c r="S78" i="424"/>
  <c r="T78" i="424" s="1"/>
  <c r="W78" i="424" s="1"/>
  <c r="S77" i="424"/>
  <c r="T77" i="424" s="1"/>
  <c r="W77" i="424" s="1"/>
  <c r="S76" i="424"/>
  <c r="T76" i="424" s="1"/>
  <c r="W76" i="424" s="1"/>
  <c r="S75" i="424"/>
  <c r="T75" i="424" s="1"/>
  <c r="W75" i="424" s="1"/>
  <c r="S73" i="424"/>
  <c r="T73" i="424" s="1"/>
  <c r="W73" i="424" s="1"/>
  <c r="S72" i="424"/>
  <c r="T72" i="424" s="1"/>
  <c r="W72" i="424" s="1"/>
  <c r="S71" i="424"/>
  <c r="T71" i="424" s="1"/>
  <c r="W71" i="424" s="1"/>
  <c r="S70" i="424"/>
  <c r="T70" i="424" s="1"/>
  <c r="W70" i="424" s="1"/>
  <c r="S69" i="424"/>
  <c r="T69" i="424" s="1"/>
  <c r="W69" i="424" s="1"/>
  <c r="S68" i="424"/>
  <c r="T68" i="424" s="1"/>
  <c r="W68" i="424" s="1"/>
  <c r="S67" i="424"/>
  <c r="T67" i="424" s="1"/>
  <c r="W67" i="424" s="1"/>
  <c r="S66" i="424"/>
  <c r="T66" i="424" s="1"/>
  <c r="W66" i="424" s="1"/>
  <c r="S65" i="424"/>
  <c r="T65" i="424" s="1"/>
  <c r="W65" i="424" s="1"/>
  <c r="S64" i="424"/>
  <c r="T64" i="424" s="1"/>
  <c r="W64" i="424" s="1"/>
  <c r="S63" i="424"/>
  <c r="T63" i="424" s="1"/>
  <c r="W63" i="424" s="1"/>
  <c r="S62" i="424"/>
  <c r="T62" i="424" s="1"/>
  <c r="W62" i="424" s="1"/>
  <c r="S61" i="424"/>
  <c r="T61" i="424" s="1"/>
  <c r="W61" i="424" s="1"/>
  <c r="S60" i="424"/>
  <c r="T60" i="424" s="1"/>
  <c r="W60" i="424" s="1"/>
  <c r="S59" i="424"/>
  <c r="T59" i="424" s="1"/>
  <c r="W59" i="424" s="1"/>
  <c r="S57" i="424"/>
  <c r="T57" i="424" s="1"/>
  <c r="W57" i="424" s="1"/>
  <c r="S56" i="424"/>
  <c r="T56" i="424" s="1"/>
  <c r="W56" i="424" s="1"/>
  <c r="S55" i="424"/>
  <c r="T55" i="424" s="1"/>
  <c r="W55" i="424" s="1"/>
  <c r="S54" i="424"/>
  <c r="T54" i="424" s="1"/>
  <c r="W54" i="424" s="1"/>
  <c r="S53" i="424"/>
  <c r="T53" i="424" s="1"/>
  <c r="W53" i="424" s="1"/>
  <c r="S52" i="424"/>
  <c r="T52" i="424" s="1"/>
  <c r="W52" i="424" s="1"/>
  <c r="S51" i="424"/>
  <c r="T51" i="424" s="1"/>
  <c r="W51" i="424" s="1"/>
  <c r="S50" i="424"/>
  <c r="T50" i="424" s="1"/>
  <c r="W50" i="424" s="1"/>
  <c r="S49" i="424"/>
  <c r="T49" i="424" s="1"/>
  <c r="W49" i="424" s="1"/>
  <c r="S48" i="424"/>
  <c r="T48" i="424" s="1"/>
  <c r="W48" i="424" s="1"/>
  <c r="S47" i="424"/>
  <c r="T47" i="424" s="1"/>
  <c r="W47" i="424" s="1"/>
  <c r="S46" i="424"/>
  <c r="T46" i="424" s="1"/>
  <c r="W46" i="424" s="1"/>
  <c r="S45" i="424"/>
  <c r="T45" i="424" s="1"/>
  <c r="W45" i="424" s="1"/>
  <c r="S44" i="424"/>
  <c r="T44" i="424" s="1"/>
  <c r="W44" i="424" s="1"/>
  <c r="S43" i="424"/>
  <c r="T43" i="424" s="1"/>
  <c r="W43" i="424" s="1"/>
  <c r="S42" i="424"/>
  <c r="T42" i="424" s="1"/>
  <c r="W42" i="424" s="1"/>
  <c r="S41" i="424"/>
  <c r="T41" i="424" s="1"/>
  <c r="W41" i="424" s="1"/>
  <c r="S40" i="424"/>
  <c r="T40" i="424" s="1"/>
  <c r="W40" i="424" s="1"/>
  <c r="S39" i="424"/>
  <c r="T39" i="424" s="1"/>
  <c r="W39" i="424" s="1"/>
  <c r="S37" i="424"/>
  <c r="T37" i="424" s="1"/>
  <c r="W37" i="424" s="1"/>
  <c r="S36" i="424"/>
  <c r="T36" i="424" s="1"/>
  <c r="W36" i="424" s="1"/>
  <c r="S35" i="424"/>
  <c r="T35" i="424" s="1"/>
  <c r="W35" i="424" s="1"/>
  <c r="S34" i="424"/>
  <c r="T34" i="424" s="1"/>
  <c r="W34" i="424" s="1"/>
  <c r="S33" i="424"/>
  <c r="T33" i="424" s="1"/>
  <c r="W33" i="424" s="1"/>
  <c r="S32" i="424"/>
  <c r="T32" i="424" s="1"/>
  <c r="W32" i="424" s="1"/>
  <c r="S31" i="424"/>
  <c r="T31" i="424" s="1"/>
  <c r="W31" i="424" s="1"/>
  <c r="S30" i="424"/>
  <c r="T30" i="424" s="1"/>
  <c r="W30" i="424" s="1"/>
  <c r="S29" i="424"/>
  <c r="T29" i="424" s="1"/>
  <c r="W29" i="424" s="1"/>
  <c r="S28" i="424"/>
  <c r="T28" i="424" s="1"/>
  <c r="W28" i="424" s="1"/>
  <c r="S27" i="424"/>
  <c r="T27" i="424" s="1"/>
  <c r="W27" i="424" s="1"/>
  <c r="S26" i="424"/>
  <c r="T26" i="424" s="1"/>
  <c r="W26" i="424" s="1"/>
  <c r="S25" i="424"/>
  <c r="T25" i="424" s="1"/>
  <c r="W25" i="424" s="1"/>
  <c r="S24" i="424"/>
  <c r="T24" i="424" s="1"/>
  <c r="W24" i="424" s="1"/>
  <c r="S23" i="424"/>
  <c r="T23" i="424" s="1"/>
  <c r="W23" i="424" s="1"/>
  <c r="S22" i="424"/>
  <c r="T22" i="424" s="1"/>
  <c r="W22" i="424" s="1"/>
  <c r="S21" i="424"/>
  <c r="T21" i="424" s="1"/>
  <c r="W21" i="424" s="1"/>
  <c r="S19" i="424"/>
  <c r="T19" i="424" s="1"/>
  <c r="W19" i="424" s="1"/>
  <c r="S18" i="424"/>
  <c r="T18" i="424" s="1"/>
  <c r="W18" i="424" s="1"/>
  <c r="S17" i="424"/>
  <c r="T17" i="424" s="1"/>
  <c r="W17" i="424" s="1"/>
  <c r="S16" i="424"/>
  <c r="T16" i="424" s="1"/>
  <c r="W16" i="424" s="1"/>
  <c r="S15" i="424"/>
  <c r="T15" i="424" s="1"/>
  <c r="W15" i="424" s="1"/>
  <c r="S14" i="424"/>
  <c r="T14" i="424" s="1"/>
  <c r="W14" i="424" s="1"/>
  <c r="S13" i="424"/>
  <c r="T13" i="424" s="1"/>
  <c r="W13" i="424" s="1"/>
  <c r="S12" i="424"/>
  <c r="S11" i="424"/>
  <c r="T11" i="424" s="1"/>
  <c r="W11" i="424" s="1"/>
  <c r="S10" i="424"/>
  <c r="T10" i="424" s="1"/>
  <c r="W10" i="424" s="1"/>
  <c r="S9" i="424"/>
  <c r="T9" i="424" s="1"/>
  <c r="W9" i="424" s="1"/>
  <c r="S8" i="424"/>
  <c r="T8" i="424" s="1"/>
  <c r="W8" i="424" s="1"/>
  <c r="S7" i="424"/>
  <c r="T7" i="424" s="1"/>
  <c r="W7" i="424" s="1"/>
  <c r="S6" i="424"/>
  <c r="T6" i="424" s="1"/>
  <c r="W6" i="424" s="1"/>
  <c r="S5" i="424"/>
  <c r="T5" i="424" s="1"/>
  <c r="Y21" i="425" l="1"/>
  <c r="Y5" i="425"/>
  <c r="Y110" i="425"/>
  <c r="Y75" i="425"/>
  <c r="Y92" i="425"/>
  <c r="Y39" i="425"/>
  <c r="Y126" i="425"/>
  <c r="S152" i="424"/>
  <c r="S144" i="424"/>
  <c r="X59" i="424"/>
  <c r="X75" i="424"/>
  <c r="X92" i="424"/>
  <c r="X39" i="424"/>
  <c r="X21" i="424"/>
  <c r="X110" i="424"/>
  <c r="W5" i="424"/>
  <c r="X126" i="424"/>
  <c r="T150" i="424"/>
  <c r="T12" i="424"/>
  <c r="W12" i="424" s="1"/>
  <c r="O152" i="423"/>
  <c r="Y144" i="425" l="1"/>
  <c r="T144" i="424"/>
  <c r="X5" i="424"/>
  <c r="W144" i="424"/>
  <c r="W145" i="424" s="1"/>
  <c r="X144" i="424"/>
  <c r="Y39" i="424" s="1"/>
  <c r="T152" i="424"/>
  <c r="W150" i="424"/>
  <c r="W152" i="424" s="1"/>
  <c r="P152" i="423"/>
  <c r="N152" i="423"/>
  <c r="M152" i="423"/>
  <c r="L152" i="423"/>
  <c r="K152" i="423"/>
  <c r="J152" i="423"/>
  <c r="I152" i="423"/>
  <c r="Q151" i="423"/>
  <c r="R151" i="423" s="1"/>
  <c r="U151" i="423" s="1"/>
  <c r="Q150" i="423"/>
  <c r="R150" i="423" s="1"/>
  <c r="R146" i="423"/>
  <c r="R145" i="423"/>
  <c r="P144" i="423"/>
  <c r="O144" i="423"/>
  <c r="N144" i="423"/>
  <c r="M144" i="423"/>
  <c r="L144" i="423"/>
  <c r="K144" i="423"/>
  <c r="J144" i="423"/>
  <c r="I144" i="423"/>
  <c r="Q143" i="423"/>
  <c r="R143" i="423" s="1"/>
  <c r="U143" i="423" s="1"/>
  <c r="Q142" i="423"/>
  <c r="R142" i="423" s="1"/>
  <c r="U142" i="423" s="1"/>
  <c r="Q141" i="423"/>
  <c r="R141" i="423" s="1"/>
  <c r="U141" i="423" s="1"/>
  <c r="Q140" i="423"/>
  <c r="R140" i="423" s="1"/>
  <c r="U140" i="423" s="1"/>
  <c r="Q139" i="423"/>
  <c r="R139" i="423" s="1"/>
  <c r="U139" i="423" s="1"/>
  <c r="Q138" i="423"/>
  <c r="R138" i="423" s="1"/>
  <c r="U138" i="423" s="1"/>
  <c r="Q137" i="423"/>
  <c r="R137" i="423" s="1"/>
  <c r="U137" i="423" s="1"/>
  <c r="Q136" i="423"/>
  <c r="R136" i="423" s="1"/>
  <c r="U136" i="423" s="1"/>
  <c r="Q135" i="423"/>
  <c r="R135" i="423" s="1"/>
  <c r="U135" i="423" s="1"/>
  <c r="Q134" i="423"/>
  <c r="R134" i="423" s="1"/>
  <c r="U134" i="423" s="1"/>
  <c r="Q133" i="423"/>
  <c r="R133" i="423" s="1"/>
  <c r="U133" i="423" s="1"/>
  <c r="Q132" i="423"/>
  <c r="R132" i="423" s="1"/>
  <c r="U132" i="423" s="1"/>
  <c r="Q131" i="423"/>
  <c r="R131" i="423" s="1"/>
  <c r="U131" i="423" s="1"/>
  <c r="Q130" i="423"/>
  <c r="R130" i="423" s="1"/>
  <c r="U130" i="423" s="1"/>
  <c r="Q129" i="423"/>
  <c r="R129" i="423" s="1"/>
  <c r="U129" i="423" s="1"/>
  <c r="Q128" i="423"/>
  <c r="R128" i="423" s="1"/>
  <c r="U128" i="423" s="1"/>
  <c r="Q127" i="423"/>
  <c r="R127" i="423" s="1"/>
  <c r="U127" i="423" s="1"/>
  <c r="Q126" i="423"/>
  <c r="R126" i="423" s="1"/>
  <c r="U126" i="423" s="1"/>
  <c r="Q125" i="423"/>
  <c r="R125" i="423" s="1"/>
  <c r="U125" i="423" s="1"/>
  <c r="Q124" i="423"/>
  <c r="R124" i="423" s="1"/>
  <c r="U124" i="423" s="1"/>
  <c r="Q123" i="423"/>
  <c r="R123" i="423" s="1"/>
  <c r="U123" i="423" s="1"/>
  <c r="Q122" i="423"/>
  <c r="R122" i="423" s="1"/>
  <c r="U122" i="423" s="1"/>
  <c r="Q121" i="423"/>
  <c r="R121" i="423" s="1"/>
  <c r="U121" i="423" s="1"/>
  <c r="Q120" i="423"/>
  <c r="R120" i="423" s="1"/>
  <c r="U120" i="423" s="1"/>
  <c r="Q119" i="423"/>
  <c r="R119" i="423" s="1"/>
  <c r="U119" i="423" s="1"/>
  <c r="Q118" i="423"/>
  <c r="R118" i="423" s="1"/>
  <c r="U118" i="423" s="1"/>
  <c r="Q117" i="423"/>
  <c r="R117" i="423" s="1"/>
  <c r="U117" i="423" s="1"/>
  <c r="Q116" i="423"/>
  <c r="R116" i="423" s="1"/>
  <c r="U116" i="423" s="1"/>
  <c r="Q115" i="423"/>
  <c r="R115" i="423" s="1"/>
  <c r="U115" i="423" s="1"/>
  <c r="Q114" i="423"/>
  <c r="R114" i="423" s="1"/>
  <c r="U114" i="423" s="1"/>
  <c r="Q113" i="423"/>
  <c r="R113" i="423" s="1"/>
  <c r="U113" i="423" s="1"/>
  <c r="Q112" i="423"/>
  <c r="R112" i="423" s="1"/>
  <c r="U112" i="423" s="1"/>
  <c r="Q111" i="423"/>
  <c r="R111" i="423" s="1"/>
  <c r="U111" i="423" s="1"/>
  <c r="Q110" i="423"/>
  <c r="R110" i="423" s="1"/>
  <c r="U110" i="423" s="1"/>
  <c r="Q108" i="423"/>
  <c r="R108" i="423" s="1"/>
  <c r="U108" i="423" s="1"/>
  <c r="Q107" i="423"/>
  <c r="R107" i="423" s="1"/>
  <c r="U107" i="423" s="1"/>
  <c r="Q106" i="423"/>
  <c r="R106" i="423" s="1"/>
  <c r="U106" i="423" s="1"/>
  <c r="Q105" i="423"/>
  <c r="R105" i="423" s="1"/>
  <c r="U105" i="423" s="1"/>
  <c r="Q104" i="423"/>
  <c r="R104" i="423" s="1"/>
  <c r="U104" i="423" s="1"/>
  <c r="Q103" i="423"/>
  <c r="R103" i="423" s="1"/>
  <c r="U103" i="423" s="1"/>
  <c r="Q102" i="423"/>
  <c r="R102" i="423" s="1"/>
  <c r="U102" i="423" s="1"/>
  <c r="Q101" i="423"/>
  <c r="R101" i="423" s="1"/>
  <c r="U101" i="423" s="1"/>
  <c r="Q100" i="423"/>
  <c r="R100" i="423" s="1"/>
  <c r="U100" i="423" s="1"/>
  <c r="Q99" i="423"/>
  <c r="R99" i="423" s="1"/>
  <c r="U99" i="423" s="1"/>
  <c r="Q98" i="423"/>
  <c r="R98" i="423" s="1"/>
  <c r="U98" i="423" s="1"/>
  <c r="Q97" i="423"/>
  <c r="R97" i="423" s="1"/>
  <c r="U97" i="423" s="1"/>
  <c r="Q96" i="423"/>
  <c r="R96" i="423" s="1"/>
  <c r="U96" i="423" s="1"/>
  <c r="Q95" i="423"/>
  <c r="R95" i="423" s="1"/>
  <c r="U95" i="423" s="1"/>
  <c r="Q94" i="423"/>
  <c r="R94" i="423" s="1"/>
  <c r="U94" i="423" s="1"/>
  <c r="Q93" i="423"/>
  <c r="R93" i="423" s="1"/>
  <c r="U93" i="423" s="1"/>
  <c r="Q92" i="423"/>
  <c r="R92" i="423" s="1"/>
  <c r="U92" i="423" s="1"/>
  <c r="Q90" i="423"/>
  <c r="R90" i="423" s="1"/>
  <c r="U90" i="423" s="1"/>
  <c r="Q89" i="423"/>
  <c r="R89" i="423" s="1"/>
  <c r="U89" i="423" s="1"/>
  <c r="Q88" i="423"/>
  <c r="R88" i="423" s="1"/>
  <c r="U88" i="423" s="1"/>
  <c r="Q87" i="423"/>
  <c r="R87" i="423" s="1"/>
  <c r="U87" i="423" s="1"/>
  <c r="Q86" i="423"/>
  <c r="R86" i="423" s="1"/>
  <c r="U86" i="423" s="1"/>
  <c r="Q85" i="423"/>
  <c r="R85" i="423" s="1"/>
  <c r="U85" i="423" s="1"/>
  <c r="Q84" i="423"/>
  <c r="R84" i="423" s="1"/>
  <c r="U84" i="423" s="1"/>
  <c r="Q83" i="423"/>
  <c r="R83" i="423" s="1"/>
  <c r="U83" i="423" s="1"/>
  <c r="Q82" i="423"/>
  <c r="R82" i="423" s="1"/>
  <c r="U82" i="423" s="1"/>
  <c r="Q81" i="423"/>
  <c r="R81" i="423" s="1"/>
  <c r="U81" i="423" s="1"/>
  <c r="Q80" i="423"/>
  <c r="R80" i="423" s="1"/>
  <c r="U80" i="423" s="1"/>
  <c r="Q79" i="423"/>
  <c r="R79" i="423" s="1"/>
  <c r="U79" i="423" s="1"/>
  <c r="Q78" i="423"/>
  <c r="R78" i="423" s="1"/>
  <c r="U78" i="423" s="1"/>
  <c r="Q77" i="423"/>
  <c r="R77" i="423" s="1"/>
  <c r="U77" i="423" s="1"/>
  <c r="Q76" i="423"/>
  <c r="R76" i="423" s="1"/>
  <c r="U76" i="423" s="1"/>
  <c r="Q75" i="423"/>
  <c r="R75" i="423" s="1"/>
  <c r="U75" i="423" s="1"/>
  <c r="Q73" i="423"/>
  <c r="R73" i="423" s="1"/>
  <c r="U73" i="423" s="1"/>
  <c r="Q72" i="423"/>
  <c r="R72" i="423" s="1"/>
  <c r="U72" i="423" s="1"/>
  <c r="Q71" i="423"/>
  <c r="R71" i="423" s="1"/>
  <c r="U71" i="423" s="1"/>
  <c r="Q70" i="423"/>
  <c r="R70" i="423" s="1"/>
  <c r="U70" i="423" s="1"/>
  <c r="Q69" i="423"/>
  <c r="R69" i="423" s="1"/>
  <c r="U69" i="423" s="1"/>
  <c r="Q68" i="423"/>
  <c r="R68" i="423" s="1"/>
  <c r="U68" i="423" s="1"/>
  <c r="Q67" i="423"/>
  <c r="R67" i="423" s="1"/>
  <c r="U67" i="423" s="1"/>
  <c r="Q66" i="423"/>
  <c r="R66" i="423" s="1"/>
  <c r="U66" i="423" s="1"/>
  <c r="Q65" i="423"/>
  <c r="R65" i="423" s="1"/>
  <c r="U65" i="423" s="1"/>
  <c r="Q64" i="423"/>
  <c r="R64" i="423" s="1"/>
  <c r="U64" i="423" s="1"/>
  <c r="Q63" i="423"/>
  <c r="R63" i="423" s="1"/>
  <c r="U63" i="423" s="1"/>
  <c r="Q62" i="423"/>
  <c r="R62" i="423" s="1"/>
  <c r="U62" i="423" s="1"/>
  <c r="Q61" i="423"/>
  <c r="R61" i="423" s="1"/>
  <c r="U61" i="423" s="1"/>
  <c r="Q60" i="423"/>
  <c r="R60" i="423" s="1"/>
  <c r="U60" i="423" s="1"/>
  <c r="Q59" i="423"/>
  <c r="R59" i="423" s="1"/>
  <c r="U59" i="423" s="1"/>
  <c r="Q57" i="423"/>
  <c r="R57" i="423" s="1"/>
  <c r="U57" i="423" s="1"/>
  <c r="Q56" i="423"/>
  <c r="R56" i="423" s="1"/>
  <c r="U56" i="423" s="1"/>
  <c r="Q55" i="423"/>
  <c r="R55" i="423" s="1"/>
  <c r="U55" i="423" s="1"/>
  <c r="Q54" i="423"/>
  <c r="R54" i="423" s="1"/>
  <c r="U54" i="423" s="1"/>
  <c r="Q53" i="423"/>
  <c r="R53" i="423" s="1"/>
  <c r="U53" i="423" s="1"/>
  <c r="Q52" i="423"/>
  <c r="R52" i="423" s="1"/>
  <c r="U52" i="423" s="1"/>
  <c r="Q51" i="423"/>
  <c r="R51" i="423" s="1"/>
  <c r="U51" i="423" s="1"/>
  <c r="Q50" i="423"/>
  <c r="R50" i="423" s="1"/>
  <c r="U50" i="423" s="1"/>
  <c r="Q49" i="423"/>
  <c r="R49" i="423" s="1"/>
  <c r="U49" i="423" s="1"/>
  <c r="Q48" i="423"/>
  <c r="R48" i="423" s="1"/>
  <c r="U48" i="423" s="1"/>
  <c r="Q47" i="423"/>
  <c r="R47" i="423" s="1"/>
  <c r="U47" i="423" s="1"/>
  <c r="Q46" i="423"/>
  <c r="R46" i="423" s="1"/>
  <c r="U46" i="423" s="1"/>
  <c r="Q45" i="423"/>
  <c r="R45" i="423" s="1"/>
  <c r="U45" i="423" s="1"/>
  <c r="Q44" i="423"/>
  <c r="R44" i="423" s="1"/>
  <c r="U44" i="423" s="1"/>
  <c r="Q43" i="423"/>
  <c r="R43" i="423" s="1"/>
  <c r="U43" i="423" s="1"/>
  <c r="Q42" i="423"/>
  <c r="R42" i="423" s="1"/>
  <c r="U42" i="423" s="1"/>
  <c r="Q41" i="423"/>
  <c r="R41" i="423" s="1"/>
  <c r="U41" i="423" s="1"/>
  <c r="Q40" i="423"/>
  <c r="R40" i="423" s="1"/>
  <c r="U40" i="423" s="1"/>
  <c r="Q39" i="423"/>
  <c r="R39" i="423" s="1"/>
  <c r="U39" i="423" s="1"/>
  <c r="Q37" i="423"/>
  <c r="R37" i="423" s="1"/>
  <c r="U37" i="423" s="1"/>
  <c r="Q36" i="423"/>
  <c r="R36" i="423" s="1"/>
  <c r="U36" i="423" s="1"/>
  <c r="Q35" i="423"/>
  <c r="R35" i="423" s="1"/>
  <c r="U35" i="423" s="1"/>
  <c r="Q34" i="423"/>
  <c r="R34" i="423" s="1"/>
  <c r="U34" i="423" s="1"/>
  <c r="Q33" i="423"/>
  <c r="R33" i="423" s="1"/>
  <c r="U33" i="423" s="1"/>
  <c r="Q32" i="423"/>
  <c r="R32" i="423" s="1"/>
  <c r="U32" i="423" s="1"/>
  <c r="Q31" i="423"/>
  <c r="R31" i="423" s="1"/>
  <c r="U31" i="423" s="1"/>
  <c r="Q30" i="423"/>
  <c r="R30" i="423" s="1"/>
  <c r="U30" i="423" s="1"/>
  <c r="Q29" i="423"/>
  <c r="R29" i="423" s="1"/>
  <c r="U29" i="423" s="1"/>
  <c r="Q28" i="423"/>
  <c r="R28" i="423" s="1"/>
  <c r="U28" i="423" s="1"/>
  <c r="Q27" i="423"/>
  <c r="R27" i="423" s="1"/>
  <c r="U27" i="423" s="1"/>
  <c r="Q26" i="423"/>
  <c r="R26" i="423" s="1"/>
  <c r="U26" i="423" s="1"/>
  <c r="Q25" i="423"/>
  <c r="R25" i="423" s="1"/>
  <c r="U25" i="423" s="1"/>
  <c r="Q24" i="423"/>
  <c r="R24" i="423" s="1"/>
  <c r="U24" i="423" s="1"/>
  <c r="Q23" i="423"/>
  <c r="R23" i="423" s="1"/>
  <c r="U23" i="423" s="1"/>
  <c r="Q22" i="423"/>
  <c r="R22" i="423" s="1"/>
  <c r="U22" i="423" s="1"/>
  <c r="Q21" i="423"/>
  <c r="R21" i="423" s="1"/>
  <c r="U21" i="423" s="1"/>
  <c r="Q19" i="423"/>
  <c r="R19" i="423" s="1"/>
  <c r="U19" i="423" s="1"/>
  <c r="Q18" i="423"/>
  <c r="R18" i="423" s="1"/>
  <c r="U18" i="423" s="1"/>
  <c r="Q17" i="423"/>
  <c r="R17" i="423" s="1"/>
  <c r="U17" i="423" s="1"/>
  <c r="Q16" i="423"/>
  <c r="R16" i="423" s="1"/>
  <c r="U16" i="423" s="1"/>
  <c r="Q15" i="423"/>
  <c r="R15" i="423" s="1"/>
  <c r="U15" i="423" s="1"/>
  <c r="Q14" i="423"/>
  <c r="R14" i="423" s="1"/>
  <c r="U14" i="423" s="1"/>
  <c r="Q13" i="423"/>
  <c r="R13" i="423" s="1"/>
  <c r="U13" i="423" s="1"/>
  <c r="Q12" i="423"/>
  <c r="R12" i="423" s="1"/>
  <c r="U12" i="423" s="1"/>
  <c r="Q11" i="423"/>
  <c r="R11" i="423" s="1"/>
  <c r="U11" i="423" s="1"/>
  <c r="Q10" i="423"/>
  <c r="R10" i="423" s="1"/>
  <c r="U10" i="423" s="1"/>
  <c r="Q9" i="423"/>
  <c r="R9" i="423" s="1"/>
  <c r="U9" i="423" s="1"/>
  <c r="Q8" i="423"/>
  <c r="R8" i="423" s="1"/>
  <c r="U8" i="423" s="1"/>
  <c r="Q7" i="423"/>
  <c r="R7" i="423" s="1"/>
  <c r="U7" i="423" s="1"/>
  <c r="Q6" i="423"/>
  <c r="R6" i="423" s="1"/>
  <c r="U6" i="423" s="1"/>
  <c r="Q5" i="423"/>
  <c r="Y92" i="424" l="1"/>
  <c r="Y75" i="424"/>
  <c r="Y59" i="424"/>
  <c r="Y21" i="424"/>
  <c r="Y110" i="424"/>
  <c r="Y126" i="424"/>
  <c r="Y5" i="424"/>
  <c r="V110" i="423"/>
  <c r="Q152" i="423"/>
  <c r="Q144" i="423"/>
  <c r="V92" i="423"/>
  <c r="V21" i="423"/>
  <c r="V59" i="423"/>
  <c r="R152" i="423"/>
  <c r="U150" i="423"/>
  <c r="U152" i="423" s="1"/>
  <c r="V39" i="423"/>
  <c r="V75" i="423"/>
  <c r="V126" i="423"/>
  <c r="R5" i="423"/>
  <c r="P144" i="422"/>
  <c r="Y144" i="424" l="1"/>
  <c r="U5" i="423"/>
  <c r="R144" i="423"/>
  <c r="V144" i="423"/>
  <c r="W110" i="423" s="1"/>
  <c r="Q152" i="422"/>
  <c r="O152" i="422"/>
  <c r="N152" i="422"/>
  <c r="M152" i="422"/>
  <c r="L152" i="422"/>
  <c r="K152" i="422"/>
  <c r="J152" i="422"/>
  <c r="I152" i="422"/>
  <c r="R151" i="422"/>
  <c r="S151" i="422" s="1"/>
  <c r="V151" i="422" s="1"/>
  <c r="R150" i="422"/>
  <c r="S146" i="422"/>
  <c r="S145" i="422"/>
  <c r="Q144" i="422"/>
  <c r="O144" i="422"/>
  <c r="N144" i="422"/>
  <c r="M144" i="422"/>
  <c r="L144" i="422"/>
  <c r="K144" i="422"/>
  <c r="J144" i="422"/>
  <c r="I144" i="422"/>
  <c r="R143" i="422"/>
  <c r="S143" i="422" s="1"/>
  <c r="V143" i="422" s="1"/>
  <c r="R142" i="422"/>
  <c r="S142" i="422" s="1"/>
  <c r="V142" i="422" s="1"/>
  <c r="R141" i="422"/>
  <c r="S141" i="422" s="1"/>
  <c r="V141" i="422" s="1"/>
  <c r="R140" i="422"/>
  <c r="S140" i="422" s="1"/>
  <c r="V140" i="422" s="1"/>
  <c r="R139" i="422"/>
  <c r="S139" i="422" s="1"/>
  <c r="V139" i="422" s="1"/>
  <c r="R138" i="422"/>
  <c r="S138" i="422" s="1"/>
  <c r="V138" i="422" s="1"/>
  <c r="R137" i="422"/>
  <c r="S137" i="422" s="1"/>
  <c r="V137" i="422" s="1"/>
  <c r="R136" i="422"/>
  <c r="S136" i="422" s="1"/>
  <c r="V136" i="422" s="1"/>
  <c r="R135" i="422"/>
  <c r="S135" i="422" s="1"/>
  <c r="V135" i="422" s="1"/>
  <c r="R134" i="422"/>
  <c r="S134" i="422" s="1"/>
  <c r="V134" i="422" s="1"/>
  <c r="R133" i="422"/>
  <c r="S133" i="422" s="1"/>
  <c r="V133" i="422" s="1"/>
  <c r="R132" i="422"/>
  <c r="S132" i="422" s="1"/>
  <c r="V132" i="422" s="1"/>
  <c r="R131" i="422"/>
  <c r="S131" i="422" s="1"/>
  <c r="V131" i="422" s="1"/>
  <c r="R130" i="422"/>
  <c r="S130" i="422" s="1"/>
  <c r="V130" i="422" s="1"/>
  <c r="R129" i="422"/>
  <c r="S129" i="422" s="1"/>
  <c r="V129" i="422" s="1"/>
  <c r="R128" i="422"/>
  <c r="S128" i="422" s="1"/>
  <c r="V128" i="422" s="1"/>
  <c r="R127" i="422"/>
  <c r="S127" i="422" s="1"/>
  <c r="V127" i="422" s="1"/>
  <c r="R126" i="422"/>
  <c r="S126" i="422" s="1"/>
  <c r="V126" i="422" s="1"/>
  <c r="R125" i="422"/>
  <c r="S125" i="422" s="1"/>
  <c r="V125" i="422" s="1"/>
  <c r="R124" i="422"/>
  <c r="S124" i="422" s="1"/>
  <c r="V124" i="422" s="1"/>
  <c r="R123" i="422"/>
  <c r="S123" i="422" s="1"/>
  <c r="V123" i="422" s="1"/>
  <c r="R122" i="422"/>
  <c r="S122" i="422" s="1"/>
  <c r="V122" i="422" s="1"/>
  <c r="R121" i="422"/>
  <c r="S121" i="422" s="1"/>
  <c r="V121" i="422" s="1"/>
  <c r="R120" i="422"/>
  <c r="S120" i="422" s="1"/>
  <c r="V120" i="422" s="1"/>
  <c r="R119" i="422"/>
  <c r="S119" i="422" s="1"/>
  <c r="V119" i="422" s="1"/>
  <c r="R118" i="422"/>
  <c r="S118" i="422" s="1"/>
  <c r="V118" i="422" s="1"/>
  <c r="R117" i="422"/>
  <c r="S117" i="422" s="1"/>
  <c r="V117" i="422" s="1"/>
  <c r="R116" i="422"/>
  <c r="S116" i="422" s="1"/>
  <c r="V116" i="422" s="1"/>
  <c r="R115" i="422"/>
  <c r="S115" i="422" s="1"/>
  <c r="V115" i="422" s="1"/>
  <c r="R114" i="422"/>
  <c r="S114" i="422" s="1"/>
  <c r="V114" i="422" s="1"/>
  <c r="R113" i="422"/>
  <c r="S113" i="422" s="1"/>
  <c r="V113" i="422" s="1"/>
  <c r="R112" i="422"/>
  <c r="S112" i="422" s="1"/>
  <c r="V112" i="422" s="1"/>
  <c r="R111" i="422"/>
  <c r="S111" i="422" s="1"/>
  <c r="V111" i="422" s="1"/>
  <c r="R110" i="422"/>
  <c r="S110" i="422" s="1"/>
  <c r="V110" i="422" s="1"/>
  <c r="R108" i="422"/>
  <c r="S108" i="422" s="1"/>
  <c r="V108" i="422" s="1"/>
  <c r="R107" i="422"/>
  <c r="S107" i="422" s="1"/>
  <c r="V107" i="422" s="1"/>
  <c r="R106" i="422"/>
  <c r="S106" i="422" s="1"/>
  <c r="V106" i="422" s="1"/>
  <c r="R105" i="422"/>
  <c r="S105" i="422" s="1"/>
  <c r="V105" i="422" s="1"/>
  <c r="R104" i="422"/>
  <c r="S104" i="422" s="1"/>
  <c r="V104" i="422" s="1"/>
  <c r="R103" i="422"/>
  <c r="S103" i="422" s="1"/>
  <c r="V103" i="422" s="1"/>
  <c r="R102" i="422"/>
  <c r="S102" i="422" s="1"/>
  <c r="V102" i="422" s="1"/>
  <c r="R101" i="422"/>
  <c r="S101" i="422" s="1"/>
  <c r="V101" i="422" s="1"/>
  <c r="R100" i="422"/>
  <c r="S100" i="422" s="1"/>
  <c r="V100" i="422" s="1"/>
  <c r="R99" i="422"/>
  <c r="S99" i="422" s="1"/>
  <c r="V99" i="422" s="1"/>
  <c r="R98" i="422"/>
  <c r="S98" i="422" s="1"/>
  <c r="V98" i="422" s="1"/>
  <c r="R97" i="422"/>
  <c r="S97" i="422" s="1"/>
  <c r="V97" i="422" s="1"/>
  <c r="R96" i="422"/>
  <c r="S96" i="422" s="1"/>
  <c r="V96" i="422" s="1"/>
  <c r="R95" i="422"/>
  <c r="S95" i="422" s="1"/>
  <c r="V95" i="422" s="1"/>
  <c r="R94" i="422"/>
  <c r="S94" i="422" s="1"/>
  <c r="V94" i="422" s="1"/>
  <c r="R93" i="422"/>
  <c r="S93" i="422" s="1"/>
  <c r="V93" i="422" s="1"/>
  <c r="R92" i="422"/>
  <c r="S92" i="422" s="1"/>
  <c r="V92" i="422" s="1"/>
  <c r="R90" i="422"/>
  <c r="S90" i="422" s="1"/>
  <c r="V90" i="422" s="1"/>
  <c r="R89" i="422"/>
  <c r="S89" i="422" s="1"/>
  <c r="V89" i="422" s="1"/>
  <c r="R88" i="422"/>
  <c r="S88" i="422" s="1"/>
  <c r="V88" i="422" s="1"/>
  <c r="R87" i="422"/>
  <c r="S87" i="422" s="1"/>
  <c r="V87" i="422" s="1"/>
  <c r="R86" i="422"/>
  <c r="S86" i="422" s="1"/>
  <c r="V86" i="422" s="1"/>
  <c r="R85" i="422"/>
  <c r="S85" i="422" s="1"/>
  <c r="V85" i="422" s="1"/>
  <c r="R84" i="422"/>
  <c r="S84" i="422" s="1"/>
  <c r="V84" i="422" s="1"/>
  <c r="R83" i="422"/>
  <c r="S83" i="422" s="1"/>
  <c r="V83" i="422" s="1"/>
  <c r="R82" i="422"/>
  <c r="S82" i="422" s="1"/>
  <c r="V82" i="422" s="1"/>
  <c r="R81" i="422"/>
  <c r="S81" i="422" s="1"/>
  <c r="V81" i="422" s="1"/>
  <c r="R80" i="422"/>
  <c r="S80" i="422" s="1"/>
  <c r="V80" i="422" s="1"/>
  <c r="R79" i="422"/>
  <c r="S79" i="422" s="1"/>
  <c r="V79" i="422" s="1"/>
  <c r="R78" i="422"/>
  <c r="S78" i="422" s="1"/>
  <c r="V78" i="422" s="1"/>
  <c r="R77" i="422"/>
  <c r="S77" i="422" s="1"/>
  <c r="V77" i="422" s="1"/>
  <c r="R76" i="422"/>
  <c r="S76" i="422" s="1"/>
  <c r="V76" i="422" s="1"/>
  <c r="R75" i="422"/>
  <c r="S75" i="422" s="1"/>
  <c r="V75" i="422" s="1"/>
  <c r="R73" i="422"/>
  <c r="S73" i="422" s="1"/>
  <c r="V73" i="422" s="1"/>
  <c r="R72" i="422"/>
  <c r="S72" i="422" s="1"/>
  <c r="V72" i="422" s="1"/>
  <c r="R71" i="422"/>
  <c r="S71" i="422" s="1"/>
  <c r="V71" i="422" s="1"/>
  <c r="R70" i="422"/>
  <c r="S70" i="422" s="1"/>
  <c r="V70" i="422" s="1"/>
  <c r="R69" i="422"/>
  <c r="S69" i="422" s="1"/>
  <c r="V69" i="422" s="1"/>
  <c r="R68" i="422"/>
  <c r="S68" i="422" s="1"/>
  <c r="V68" i="422" s="1"/>
  <c r="R67" i="422"/>
  <c r="S67" i="422" s="1"/>
  <c r="V67" i="422" s="1"/>
  <c r="R66" i="422"/>
  <c r="S66" i="422" s="1"/>
  <c r="V66" i="422" s="1"/>
  <c r="R65" i="422"/>
  <c r="S65" i="422" s="1"/>
  <c r="V65" i="422" s="1"/>
  <c r="R64" i="422"/>
  <c r="S64" i="422" s="1"/>
  <c r="V64" i="422" s="1"/>
  <c r="R63" i="422"/>
  <c r="S63" i="422" s="1"/>
  <c r="V63" i="422" s="1"/>
  <c r="R62" i="422"/>
  <c r="S62" i="422" s="1"/>
  <c r="V62" i="422" s="1"/>
  <c r="R61" i="422"/>
  <c r="S61" i="422" s="1"/>
  <c r="V61" i="422" s="1"/>
  <c r="R60" i="422"/>
  <c r="S60" i="422" s="1"/>
  <c r="V60" i="422" s="1"/>
  <c r="R59" i="422"/>
  <c r="S59" i="422" s="1"/>
  <c r="V59" i="422" s="1"/>
  <c r="R57" i="422"/>
  <c r="S57" i="422" s="1"/>
  <c r="V57" i="422" s="1"/>
  <c r="R56" i="422"/>
  <c r="S56" i="422" s="1"/>
  <c r="V56" i="422" s="1"/>
  <c r="R55" i="422"/>
  <c r="S55" i="422" s="1"/>
  <c r="V55" i="422" s="1"/>
  <c r="R54" i="422"/>
  <c r="S54" i="422" s="1"/>
  <c r="V54" i="422" s="1"/>
  <c r="R53" i="422"/>
  <c r="S53" i="422" s="1"/>
  <c r="V53" i="422" s="1"/>
  <c r="R52" i="422"/>
  <c r="S52" i="422" s="1"/>
  <c r="V52" i="422" s="1"/>
  <c r="R51" i="422"/>
  <c r="S51" i="422" s="1"/>
  <c r="V51" i="422" s="1"/>
  <c r="R50" i="422"/>
  <c r="S50" i="422" s="1"/>
  <c r="V50" i="422" s="1"/>
  <c r="R49" i="422"/>
  <c r="S49" i="422" s="1"/>
  <c r="V49" i="422" s="1"/>
  <c r="R48" i="422"/>
  <c r="S48" i="422" s="1"/>
  <c r="V48" i="422" s="1"/>
  <c r="R47" i="422"/>
  <c r="S47" i="422" s="1"/>
  <c r="V47" i="422" s="1"/>
  <c r="R46" i="422"/>
  <c r="S46" i="422" s="1"/>
  <c r="V46" i="422" s="1"/>
  <c r="R45" i="422"/>
  <c r="S45" i="422" s="1"/>
  <c r="V45" i="422" s="1"/>
  <c r="R44" i="422"/>
  <c r="S44" i="422" s="1"/>
  <c r="V44" i="422" s="1"/>
  <c r="R43" i="422"/>
  <c r="S43" i="422" s="1"/>
  <c r="V43" i="422" s="1"/>
  <c r="R42" i="422"/>
  <c r="S42" i="422" s="1"/>
  <c r="V42" i="422" s="1"/>
  <c r="R41" i="422"/>
  <c r="S41" i="422" s="1"/>
  <c r="V41" i="422" s="1"/>
  <c r="R40" i="422"/>
  <c r="S40" i="422" s="1"/>
  <c r="V40" i="422" s="1"/>
  <c r="R39" i="422"/>
  <c r="S39" i="422" s="1"/>
  <c r="V39" i="422" s="1"/>
  <c r="R37" i="422"/>
  <c r="S37" i="422" s="1"/>
  <c r="V37" i="422" s="1"/>
  <c r="R36" i="422"/>
  <c r="S36" i="422" s="1"/>
  <c r="V36" i="422" s="1"/>
  <c r="R35" i="422"/>
  <c r="S35" i="422" s="1"/>
  <c r="V35" i="422" s="1"/>
  <c r="R34" i="422"/>
  <c r="S34" i="422" s="1"/>
  <c r="V34" i="422" s="1"/>
  <c r="R33" i="422"/>
  <c r="S33" i="422" s="1"/>
  <c r="V33" i="422" s="1"/>
  <c r="R32" i="422"/>
  <c r="S32" i="422" s="1"/>
  <c r="V32" i="422" s="1"/>
  <c r="R31" i="422"/>
  <c r="S31" i="422" s="1"/>
  <c r="V31" i="422" s="1"/>
  <c r="R30" i="422"/>
  <c r="S30" i="422" s="1"/>
  <c r="V30" i="422" s="1"/>
  <c r="R29" i="422"/>
  <c r="S29" i="422" s="1"/>
  <c r="V29" i="422" s="1"/>
  <c r="R28" i="422"/>
  <c r="S28" i="422" s="1"/>
  <c r="V28" i="422" s="1"/>
  <c r="R27" i="422"/>
  <c r="S27" i="422" s="1"/>
  <c r="V27" i="422" s="1"/>
  <c r="R26" i="422"/>
  <c r="S26" i="422" s="1"/>
  <c r="V26" i="422" s="1"/>
  <c r="R25" i="422"/>
  <c r="S25" i="422" s="1"/>
  <c r="V25" i="422" s="1"/>
  <c r="R24" i="422"/>
  <c r="S24" i="422" s="1"/>
  <c r="V24" i="422" s="1"/>
  <c r="R23" i="422"/>
  <c r="S23" i="422" s="1"/>
  <c r="V23" i="422" s="1"/>
  <c r="R22" i="422"/>
  <c r="S22" i="422" s="1"/>
  <c r="V22" i="422" s="1"/>
  <c r="R21" i="422"/>
  <c r="S21" i="422" s="1"/>
  <c r="V21" i="422" s="1"/>
  <c r="R19" i="422"/>
  <c r="S19" i="422" s="1"/>
  <c r="V19" i="422" s="1"/>
  <c r="R18" i="422"/>
  <c r="S18" i="422" s="1"/>
  <c r="V18" i="422" s="1"/>
  <c r="R17" i="422"/>
  <c r="S17" i="422" s="1"/>
  <c r="V17" i="422" s="1"/>
  <c r="R16" i="422"/>
  <c r="S16" i="422" s="1"/>
  <c r="V16" i="422" s="1"/>
  <c r="R15" i="422"/>
  <c r="S15" i="422" s="1"/>
  <c r="V15" i="422" s="1"/>
  <c r="R14" i="422"/>
  <c r="S14" i="422" s="1"/>
  <c r="V14" i="422" s="1"/>
  <c r="R13" i="422"/>
  <c r="S13" i="422" s="1"/>
  <c r="V13" i="422" s="1"/>
  <c r="R12" i="422"/>
  <c r="S12" i="422" s="1"/>
  <c r="V12" i="422" s="1"/>
  <c r="R11" i="422"/>
  <c r="S11" i="422" s="1"/>
  <c r="V11" i="422" s="1"/>
  <c r="R10" i="422"/>
  <c r="S10" i="422" s="1"/>
  <c r="V10" i="422" s="1"/>
  <c r="R9" i="422"/>
  <c r="S9" i="422" s="1"/>
  <c r="V9" i="422" s="1"/>
  <c r="R8" i="422"/>
  <c r="S8" i="422" s="1"/>
  <c r="V8" i="422" s="1"/>
  <c r="R7" i="422"/>
  <c r="S7" i="422" s="1"/>
  <c r="V7" i="422" s="1"/>
  <c r="R6" i="422"/>
  <c r="S6" i="422" s="1"/>
  <c r="V6" i="422" s="1"/>
  <c r="R5" i="422"/>
  <c r="R152" i="422" l="1"/>
  <c r="W59" i="423"/>
  <c r="W21" i="423"/>
  <c r="V5" i="423"/>
  <c r="W5" i="423" s="1"/>
  <c r="U144" i="423"/>
  <c r="U145" i="423" s="1"/>
  <c r="W39" i="423"/>
  <c r="W75" i="423"/>
  <c r="W92" i="423"/>
  <c r="W126" i="423"/>
  <c r="R144" i="422"/>
  <c r="W21" i="422"/>
  <c r="W39" i="422"/>
  <c r="W75" i="422"/>
  <c r="W59" i="422"/>
  <c r="W126" i="422"/>
  <c r="W92" i="422"/>
  <c r="W110" i="422"/>
  <c r="S150" i="422"/>
  <c r="S5" i="422"/>
  <c r="O152" i="420"/>
  <c r="W144" i="423" l="1"/>
  <c r="V5" i="422"/>
  <c r="S144" i="422"/>
  <c r="S152" i="422"/>
  <c r="V150" i="422"/>
  <c r="V152" i="422" s="1"/>
  <c r="W144" i="422"/>
  <c r="X21" i="422" s="1"/>
  <c r="O144" i="420"/>
  <c r="P152" i="420"/>
  <c r="N152" i="420"/>
  <c r="M152" i="420"/>
  <c r="L152" i="420"/>
  <c r="K152" i="420"/>
  <c r="J152" i="420"/>
  <c r="I152" i="420"/>
  <c r="Q151" i="420"/>
  <c r="R151" i="420" s="1"/>
  <c r="Q150" i="420"/>
  <c r="R150" i="420" s="1"/>
  <c r="U150" i="420" s="1"/>
  <c r="R146" i="420"/>
  <c r="R145" i="420"/>
  <c r="P144" i="420"/>
  <c r="N144" i="420"/>
  <c r="M144" i="420"/>
  <c r="L144" i="420"/>
  <c r="K144" i="420"/>
  <c r="J144" i="420"/>
  <c r="I144" i="420"/>
  <c r="Q143" i="420"/>
  <c r="R143" i="420" s="1"/>
  <c r="U143" i="420" s="1"/>
  <c r="Q142" i="420"/>
  <c r="R142" i="420" s="1"/>
  <c r="U142" i="420" s="1"/>
  <c r="Q141" i="420"/>
  <c r="R141" i="420" s="1"/>
  <c r="U141" i="420" s="1"/>
  <c r="Q140" i="420"/>
  <c r="R140" i="420" s="1"/>
  <c r="U140" i="420" s="1"/>
  <c r="Q139" i="420"/>
  <c r="R139" i="420" s="1"/>
  <c r="U139" i="420" s="1"/>
  <c r="Q138" i="420"/>
  <c r="R138" i="420" s="1"/>
  <c r="U138" i="420" s="1"/>
  <c r="Q137" i="420"/>
  <c r="R137" i="420" s="1"/>
  <c r="U137" i="420" s="1"/>
  <c r="Q136" i="420"/>
  <c r="R136" i="420" s="1"/>
  <c r="U136" i="420" s="1"/>
  <c r="Q135" i="420"/>
  <c r="R135" i="420" s="1"/>
  <c r="U135" i="420" s="1"/>
  <c r="Q134" i="420"/>
  <c r="R134" i="420" s="1"/>
  <c r="U134" i="420" s="1"/>
  <c r="Q133" i="420"/>
  <c r="R133" i="420" s="1"/>
  <c r="U133" i="420" s="1"/>
  <c r="Q132" i="420"/>
  <c r="R132" i="420" s="1"/>
  <c r="U132" i="420" s="1"/>
  <c r="Q131" i="420"/>
  <c r="R131" i="420" s="1"/>
  <c r="U131" i="420" s="1"/>
  <c r="Q130" i="420"/>
  <c r="R130" i="420" s="1"/>
  <c r="U130" i="420" s="1"/>
  <c r="Q129" i="420"/>
  <c r="R129" i="420" s="1"/>
  <c r="U129" i="420" s="1"/>
  <c r="Q128" i="420"/>
  <c r="R128" i="420" s="1"/>
  <c r="U128" i="420" s="1"/>
  <c r="Q127" i="420"/>
  <c r="R127" i="420" s="1"/>
  <c r="U127" i="420" s="1"/>
  <c r="Q126" i="420"/>
  <c r="R126" i="420" s="1"/>
  <c r="U126" i="420" s="1"/>
  <c r="Q125" i="420"/>
  <c r="R125" i="420" s="1"/>
  <c r="U125" i="420" s="1"/>
  <c r="Q124" i="420"/>
  <c r="R124" i="420" s="1"/>
  <c r="U124" i="420" s="1"/>
  <c r="Q123" i="420"/>
  <c r="R123" i="420" s="1"/>
  <c r="U123" i="420" s="1"/>
  <c r="Q122" i="420"/>
  <c r="R122" i="420" s="1"/>
  <c r="U122" i="420" s="1"/>
  <c r="Q121" i="420"/>
  <c r="R121" i="420" s="1"/>
  <c r="U121" i="420" s="1"/>
  <c r="Q120" i="420"/>
  <c r="R120" i="420" s="1"/>
  <c r="U120" i="420" s="1"/>
  <c r="Q119" i="420"/>
  <c r="R119" i="420" s="1"/>
  <c r="U119" i="420" s="1"/>
  <c r="Q118" i="420"/>
  <c r="R118" i="420" s="1"/>
  <c r="U118" i="420" s="1"/>
  <c r="Q117" i="420"/>
  <c r="R117" i="420" s="1"/>
  <c r="U117" i="420" s="1"/>
  <c r="Q116" i="420"/>
  <c r="R116" i="420" s="1"/>
  <c r="U116" i="420" s="1"/>
  <c r="Q115" i="420"/>
  <c r="R115" i="420" s="1"/>
  <c r="U115" i="420" s="1"/>
  <c r="Q114" i="420"/>
  <c r="R114" i="420" s="1"/>
  <c r="U114" i="420" s="1"/>
  <c r="Q113" i="420"/>
  <c r="R113" i="420" s="1"/>
  <c r="U113" i="420" s="1"/>
  <c r="Q112" i="420"/>
  <c r="R112" i="420" s="1"/>
  <c r="U112" i="420" s="1"/>
  <c r="Q111" i="420"/>
  <c r="R111" i="420" s="1"/>
  <c r="U111" i="420" s="1"/>
  <c r="Q110" i="420"/>
  <c r="R110" i="420" s="1"/>
  <c r="U110" i="420" s="1"/>
  <c r="Q108" i="420"/>
  <c r="R108" i="420" s="1"/>
  <c r="U108" i="420" s="1"/>
  <c r="Q107" i="420"/>
  <c r="R107" i="420" s="1"/>
  <c r="U107" i="420" s="1"/>
  <c r="Q106" i="420"/>
  <c r="R106" i="420" s="1"/>
  <c r="U106" i="420" s="1"/>
  <c r="Q105" i="420"/>
  <c r="R105" i="420" s="1"/>
  <c r="U105" i="420" s="1"/>
  <c r="Q104" i="420"/>
  <c r="R104" i="420" s="1"/>
  <c r="U104" i="420" s="1"/>
  <c r="Q103" i="420"/>
  <c r="R103" i="420" s="1"/>
  <c r="U103" i="420" s="1"/>
  <c r="Q102" i="420"/>
  <c r="R102" i="420" s="1"/>
  <c r="U102" i="420" s="1"/>
  <c r="Q101" i="420"/>
  <c r="R101" i="420" s="1"/>
  <c r="U101" i="420" s="1"/>
  <c r="Q100" i="420"/>
  <c r="R100" i="420" s="1"/>
  <c r="U100" i="420" s="1"/>
  <c r="Q99" i="420"/>
  <c r="R99" i="420" s="1"/>
  <c r="U99" i="420" s="1"/>
  <c r="Q98" i="420"/>
  <c r="R98" i="420" s="1"/>
  <c r="U98" i="420" s="1"/>
  <c r="Q97" i="420"/>
  <c r="R97" i="420" s="1"/>
  <c r="U97" i="420" s="1"/>
  <c r="Q96" i="420"/>
  <c r="R96" i="420" s="1"/>
  <c r="U96" i="420" s="1"/>
  <c r="Q95" i="420"/>
  <c r="R95" i="420" s="1"/>
  <c r="U95" i="420" s="1"/>
  <c r="Q94" i="420"/>
  <c r="R94" i="420" s="1"/>
  <c r="U94" i="420" s="1"/>
  <c r="Q93" i="420"/>
  <c r="R93" i="420" s="1"/>
  <c r="U93" i="420" s="1"/>
  <c r="Q92" i="420"/>
  <c r="R92" i="420" s="1"/>
  <c r="U92" i="420" s="1"/>
  <c r="Q90" i="420"/>
  <c r="R90" i="420" s="1"/>
  <c r="U90" i="420" s="1"/>
  <c r="Q89" i="420"/>
  <c r="R89" i="420" s="1"/>
  <c r="U89" i="420" s="1"/>
  <c r="Q88" i="420"/>
  <c r="R88" i="420" s="1"/>
  <c r="U88" i="420" s="1"/>
  <c r="Q87" i="420"/>
  <c r="R87" i="420" s="1"/>
  <c r="U87" i="420" s="1"/>
  <c r="Q86" i="420"/>
  <c r="R86" i="420" s="1"/>
  <c r="U86" i="420" s="1"/>
  <c r="Q85" i="420"/>
  <c r="R85" i="420" s="1"/>
  <c r="U85" i="420" s="1"/>
  <c r="Q84" i="420"/>
  <c r="R84" i="420" s="1"/>
  <c r="U84" i="420" s="1"/>
  <c r="Q83" i="420"/>
  <c r="R83" i="420" s="1"/>
  <c r="U83" i="420" s="1"/>
  <c r="Q82" i="420"/>
  <c r="R82" i="420" s="1"/>
  <c r="U82" i="420" s="1"/>
  <c r="Q81" i="420"/>
  <c r="R81" i="420" s="1"/>
  <c r="U81" i="420" s="1"/>
  <c r="Q80" i="420"/>
  <c r="R80" i="420" s="1"/>
  <c r="U80" i="420" s="1"/>
  <c r="Q79" i="420"/>
  <c r="R79" i="420" s="1"/>
  <c r="U79" i="420" s="1"/>
  <c r="Q78" i="420"/>
  <c r="R78" i="420" s="1"/>
  <c r="U78" i="420" s="1"/>
  <c r="Q77" i="420"/>
  <c r="R77" i="420" s="1"/>
  <c r="U77" i="420" s="1"/>
  <c r="Q76" i="420"/>
  <c r="R76" i="420" s="1"/>
  <c r="U76" i="420" s="1"/>
  <c r="Q75" i="420"/>
  <c r="R75" i="420" s="1"/>
  <c r="U75" i="420" s="1"/>
  <c r="Q73" i="420"/>
  <c r="R73" i="420" s="1"/>
  <c r="U73" i="420" s="1"/>
  <c r="Q72" i="420"/>
  <c r="R72" i="420" s="1"/>
  <c r="U72" i="420" s="1"/>
  <c r="Q71" i="420"/>
  <c r="R71" i="420" s="1"/>
  <c r="U71" i="420" s="1"/>
  <c r="Q70" i="420"/>
  <c r="R70" i="420" s="1"/>
  <c r="U70" i="420" s="1"/>
  <c r="Q69" i="420"/>
  <c r="R69" i="420" s="1"/>
  <c r="U69" i="420" s="1"/>
  <c r="Q68" i="420"/>
  <c r="R68" i="420" s="1"/>
  <c r="U68" i="420" s="1"/>
  <c r="Q67" i="420"/>
  <c r="R67" i="420" s="1"/>
  <c r="U67" i="420" s="1"/>
  <c r="Q66" i="420"/>
  <c r="R66" i="420" s="1"/>
  <c r="U66" i="420" s="1"/>
  <c r="Q65" i="420"/>
  <c r="R65" i="420" s="1"/>
  <c r="U65" i="420" s="1"/>
  <c r="Q64" i="420"/>
  <c r="R64" i="420" s="1"/>
  <c r="U64" i="420" s="1"/>
  <c r="Q63" i="420"/>
  <c r="R63" i="420" s="1"/>
  <c r="U63" i="420" s="1"/>
  <c r="Q62" i="420"/>
  <c r="R62" i="420" s="1"/>
  <c r="U62" i="420" s="1"/>
  <c r="Q61" i="420"/>
  <c r="R61" i="420" s="1"/>
  <c r="U61" i="420" s="1"/>
  <c r="Q60" i="420"/>
  <c r="R60" i="420" s="1"/>
  <c r="U60" i="420" s="1"/>
  <c r="Q59" i="420"/>
  <c r="R59" i="420" s="1"/>
  <c r="U59" i="420" s="1"/>
  <c r="Q57" i="420"/>
  <c r="R57" i="420" s="1"/>
  <c r="U57" i="420" s="1"/>
  <c r="Q56" i="420"/>
  <c r="R56" i="420" s="1"/>
  <c r="U56" i="420" s="1"/>
  <c r="Q55" i="420"/>
  <c r="R55" i="420" s="1"/>
  <c r="U55" i="420" s="1"/>
  <c r="Q54" i="420"/>
  <c r="R54" i="420" s="1"/>
  <c r="U54" i="420" s="1"/>
  <c r="Q53" i="420"/>
  <c r="R53" i="420" s="1"/>
  <c r="U53" i="420" s="1"/>
  <c r="Q52" i="420"/>
  <c r="R52" i="420" s="1"/>
  <c r="U52" i="420" s="1"/>
  <c r="Q51" i="420"/>
  <c r="R51" i="420" s="1"/>
  <c r="U51" i="420" s="1"/>
  <c r="Q50" i="420"/>
  <c r="R50" i="420" s="1"/>
  <c r="U50" i="420" s="1"/>
  <c r="Q49" i="420"/>
  <c r="R49" i="420" s="1"/>
  <c r="U49" i="420" s="1"/>
  <c r="Q48" i="420"/>
  <c r="R48" i="420" s="1"/>
  <c r="U48" i="420" s="1"/>
  <c r="Q47" i="420"/>
  <c r="R47" i="420" s="1"/>
  <c r="U47" i="420" s="1"/>
  <c r="Q46" i="420"/>
  <c r="R46" i="420" s="1"/>
  <c r="U46" i="420" s="1"/>
  <c r="Q45" i="420"/>
  <c r="R45" i="420" s="1"/>
  <c r="U45" i="420" s="1"/>
  <c r="Q44" i="420"/>
  <c r="R44" i="420" s="1"/>
  <c r="U44" i="420" s="1"/>
  <c r="Q43" i="420"/>
  <c r="R43" i="420" s="1"/>
  <c r="U43" i="420" s="1"/>
  <c r="Q42" i="420"/>
  <c r="R42" i="420" s="1"/>
  <c r="U42" i="420" s="1"/>
  <c r="Q41" i="420"/>
  <c r="R41" i="420" s="1"/>
  <c r="U41" i="420" s="1"/>
  <c r="Q40" i="420"/>
  <c r="R40" i="420" s="1"/>
  <c r="U40" i="420" s="1"/>
  <c r="Q39" i="420"/>
  <c r="R39" i="420" s="1"/>
  <c r="U39" i="420" s="1"/>
  <c r="Q37" i="420"/>
  <c r="R37" i="420" s="1"/>
  <c r="U37" i="420" s="1"/>
  <c r="Q36" i="420"/>
  <c r="R36" i="420" s="1"/>
  <c r="U36" i="420" s="1"/>
  <c r="Q35" i="420"/>
  <c r="R35" i="420" s="1"/>
  <c r="U35" i="420" s="1"/>
  <c r="Q34" i="420"/>
  <c r="R34" i="420" s="1"/>
  <c r="U34" i="420" s="1"/>
  <c r="Q33" i="420"/>
  <c r="R33" i="420" s="1"/>
  <c r="U33" i="420" s="1"/>
  <c r="Q32" i="420"/>
  <c r="R32" i="420" s="1"/>
  <c r="U32" i="420" s="1"/>
  <c r="Q31" i="420"/>
  <c r="R31" i="420" s="1"/>
  <c r="U31" i="420" s="1"/>
  <c r="Q30" i="420"/>
  <c r="R30" i="420" s="1"/>
  <c r="U30" i="420" s="1"/>
  <c r="Q29" i="420"/>
  <c r="R29" i="420" s="1"/>
  <c r="U29" i="420" s="1"/>
  <c r="Q28" i="420"/>
  <c r="R28" i="420" s="1"/>
  <c r="U28" i="420" s="1"/>
  <c r="Q27" i="420"/>
  <c r="R27" i="420" s="1"/>
  <c r="U27" i="420" s="1"/>
  <c r="Q26" i="420"/>
  <c r="R26" i="420" s="1"/>
  <c r="U26" i="420" s="1"/>
  <c r="Q25" i="420"/>
  <c r="R25" i="420" s="1"/>
  <c r="U25" i="420" s="1"/>
  <c r="Q24" i="420"/>
  <c r="R24" i="420" s="1"/>
  <c r="U24" i="420" s="1"/>
  <c r="Q23" i="420"/>
  <c r="R23" i="420" s="1"/>
  <c r="U23" i="420" s="1"/>
  <c r="Q22" i="420"/>
  <c r="R22" i="420" s="1"/>
  <c r="U22" i="420" s="1"/>
  <c r="Q21" i="420"/>
  <c r="R21" i="420" s="1"/>
  <c r="U21" i="420" s="1"/>
  <c r="Q19" i="420"/>
  <c r="R19" i="420" s="1"/>
  <c r="U19" i="420" s="1"/>
  <c r="Q18" i="420"/>
  <c r="R18" i="420" s="1"/>
  <c r="U18" i="420" s="1"/>
  <c r="Q17" i="420"/>
  <c r="R17" i="420" s="1"/>
  <c r="U17" i="420" s="1"/>
  <c r="Q16" i="420"/>
  <c r="R16" i="420" s="1"/>
  <c r="U16" i="420" s="1"/>
  <c r="Q15" i="420"/>
  <c r="R15" i="420" s="1"/>
  <c r="U15" i="420" s="1"/>
  <c r="Q14" i="420"/>
  <c r="R14" i="420" s="1"/>
  <c r="U14" i="420" s="1"/>
  <c r="Q13" i="420"/>
  <c r="R13" i="420" s="1"/>
  <c r="U13" i="420" s="1"/>
  <c r="Q12" i="420"/>
  <c r="R12" i="420" s="1"/>
  <c r="U12" i="420" s="1"/>
  <c r="Q11" i="420"/>
  <c r="R11" i="420" s="1"/>
  <c r="U11" i="420" s="1"/>
  <c r="Q10" i="420"/>
  <c r="R10" i="420" s="1"/>
  <c r="U10" i="420" s="1"/>
  <c r="Q9" i="420"/>
  <c r="R9" i="420" s="1"/>
  <c r="U9" i="420" s="1"/>
  <c r="Q8" i="420"/>
  <c r="R8" i="420" s="1"/>
  <c r="U8" i="420" s="1"/>
  <c r="Q7" i="420"/>
  <c r="R7" i="420" s="1"/>
  <c r="U7" i="420" s="1"/>
  <c r="Q6" i="420"/>
  <c r="R6" i="420" s="1"/>
  <c r="U6" i="420" s="1"/>
  <c r="Q5" i="420"/>
  <c r="R5" i="420" s="1"/>
  <c r="U5" i="420" s="1"/>
  <c r="X126" i="422" l="1"/>
  <c r="X39" i="422"/>
  <c r="X75" i="422"/>
  <c r="X110" i="422"/>
  <c r="W5" i="422"/>
  <c r="X5" i="422" s="1"/>
  <c r="V144" i="422"/>
  <c r="V145" i="422" s="1"/>
  <c r="X92" i="422"/>
  <c r="X59" i="422"/>
  <c r="Q152" i="420"/>
  <c r="V92" i="420"/>
  <c r="Q144" i="420"/>
  <c r="V5" i="420"/>
  <c r="U144" i="420"/>
  <c r="U145" i="420" s="1"/>
  <c r="R152" i="420"/>
  <c r="U151" i="420"/>
  <c r="U152" i="420" s="1"/>
  <c r="V75" i="420"/>
  <c r="V39" i="420"/>
  <c r="V21" i="420"/>
  <c r="V59" i="420"/>
  <c r="V126" i="420"/>
  <c r="V110" i="420"/>
  <c r="R144" i="420"/>
  <c r="X144" i="422" l="1"/>
  <c r="V144" i="420"/>
  <c r="W92" i="420" s="1"/>
  <c r="W59" i="420" l="1"/>
  <c r="W75" i="420"/>
  <c r="W126" i="420"/>
  <c r="W5" i="420"/>
  <c r="W110" i="420"/>
  <c r="W39" i="420"/>
  <c r="W21" i="420"/>
  <c r="Q152" i="416"/>
  <c r="P152" i="416"/>
  <c r="O152" i="416"/>
  <c r="N152" i="416"/>
  <c r="M152" i="416"/>
  <c r="L152" i="416"/>
  <c r="K152" i="416"/>
  <c r="J152" i="416"/>
  <c r="I152" i="416"/>
  <c r="R151" i="416"/>
  <c r="S151" i="416" s="1"/>
  <c r="V151" i="416" s="1"/>
  <c r="R150" i="416"/>
  <c r="S146" i="416"/>
  <c r="S145" i="416"/>
  <c r="Q144" i="416"/>
  <c r="P144" i="416"/>
  <c r="O144" i="416"/>
  <c r="N144" i="416"/>
  <c r="M144" i="416"/>
  <c r="L144" i="416"/>
  <c r="K144" i="416"/>
  <c r="J144" i="416"/>
  <c r="I144" i="416"/>
  <c r="R143" i="416"/>
  <c r="S143" i="416" s="1"/>
  <c r="V143" i="416" s="1"/>
  <c r="R142" i="416"/>
  <c r="S142" i="416" s="1"/>
  <c r="V142" i="416" s="1"/>
  <c r="R141" i="416"/>
  <c r="S141" i="416" s="1"/>
  <c r="V141" i="416" s="1"/>
  <c r="R140" i="416"/>
  <c r="S140" i="416" s="1"/>
  <c r="V140" i="416" s="1"/>
  <c r="R139" i="416"/>
  <c r="S139" i="416" s="1"/>
  <c r="V139" i="416" s="1"/>
  <c r="R138" i="416"/>
  <c r="S138" i="416" s="1"/>
  <c r="V138" i="416" s="1"/>
  <c r="R137" i="416"/>
  <c r="S137" i="416" s="1"/>
  <c r="V137" i="416" s="1"/>
  <c r="R136" i="416"/>
  <c r="S136" i="416" s="1"/>
  <c r="V136" i="416" s="1"/>
  <c r="R135" i="416"/>
  <c r="S135" i="416" s="1"/>
  <c r="V135" i="416" s="1"/>
  <c r="R134" i="416"/>
  <c r="S134" i="416" s="1"/>
  <c r="V134" i="416" s="1"/>
  <c r="R133" i="416"/>
  <c r="S133" i="416" s="1"/>
  <c r="V133" i="416" s="1"/>
  <c r="R132" i="416"/>
  <c r="S132" i="416" s="1"/>
  <c r="V132" i="416" s="1"/>
  <c r="R131" i="416"/>
  <c r="S131" i="416" s="1"/>
  <c r="V131" i="416" s="1"/>
  <c r="R130" i="416"/>
  <c r="S130" i="416" s="1"/>
  <c r="V130" i="416" s="1"/>
  <c r="R129" i="416"/>
  <c r="S129" i="416" s="1"/>
  <c r="V129" i="416" s="1"/>
  <c r="R128" i="416"/>
  <c r="S128" i="416" s="1"/>
  <c r="V128" i="416" s="1"/>
  <c r="R127" i="416"/>
  <c r="S127" i="416" s="1"/>
  <c r="V127" i="416" s="1"/>
  <c r="R126" i="416"/>
  <c r="S126" i="416" s="1"/>
  <c r="V126" i="416" s="1"/>
  <c r="R125" i="416"/>
  <c r="S125" i="416" s="1"/>
  <c r="V125" i="416" s="1"/>
  <c r="R124" i="416"/>
  <c r="S124" i="416" s="1"/>
  <c r="V124" i="416" s="1"/>
  <c r="R123" i="416"/>
  <c r="S123" i="416" s="1"/>
  <c r="V123" i="416" s="1"/>
  <c r="R122" i="416"/>
  <c r="S122" i="416" s="1"/>
  <c r="V122" i="416" s="1"/>
  <c r="R121" i="416"/>
  <c r="S121" i="416" s="1"/>
  <c r="V121" i="416" s="1"/>
  <c r="R120" i="416"/>
  <c r="S120" i="416" s="1"/>
  <c r="V120" i="416" s="1"/>
  <c r="R119" i="416"/>
  <c r="S119" i="416" s="1"/>
  <c r="V119" i="416" s="1"/>
  <c r="R118" i="416"/>
  <c r="S118" i="416" s="1"/>
  <c r="V118" i="416" s="1"/>
  <c r="R117" i="416"/>
  <c r="S117" i="416" s="1"/>
  <c r="V117" i="416" s="1"/>
  <c r="R116" i="416"/>
  <c r="S116" i="416" s="1"/>
  <c r="V116" i="416" s="1"/>
  <c r="R115" i="416"/>
  <c r="S115" i="416" s="1"/>
  <c r="V115" i="416" s="1"/>
  <c r="R114" i="416"/>
  <c r="S114" i="416" s="1"/>
  <c r="V114" i="416" s="1"/>
  <c r="R113" i="416"/>
  <c r="S113" i="416" s="1"/>
  <c r="V113" i="416" s="1"/>
  <c r="R112" i="416"/>
  <c r="S112" i="416" s="1"/>
  <c r="V112" i="416" s="1"/>
  <c r="R111" i="416"/>
  <c r="S111" i="416" s="1"/>
  <c r="V111" i="416" s="1"/>
  <c r="R110" i="416"/>
  <c r="S110" i="416" s="1"/>
  <c r="V110" i="416" s="1"/>
  <c r="R108" i="416"/>
  <c r="S108" i="416" s="1"/>
  <c r="V108" i="416" s="1"/>
  <c r="R107" i="416"/>
  <c r="S107" i="416" s="1"/>
  <c r="V107" i="416" s="1"/>
  <c r="R106" i="416"/>
  <c r="S106" i="416" s="1"/>
  <c r="V106" i="416" s="1"/>
  <c r="R105" i="416"/>
  <c r="S105" i="416" s="1"/>
  <c r="V105" i="416" s="1"/>
  <c r="R104" i="416"/>
  <c r="S104" i="416" s="1"/>
  <c r="V104" i="416" s="1"/>
  <c r="R103" i="416"/>
  <c r="S103" i="416" s="1"/>
  <c r="V103" i="416" s="1"/>
  <c r="R102" i="416"/>
  <c r="S102" i="416" s="1"/>
  <c r="V102" i="416" s="1"/>
  <c r="R101" i="416"/>
  <c r="S101" i="416" s="1"/>
  <c r="V101" i="416" s="1"/>
  <c r="R100" i="416"/>
  <c r="S100" i="416" s="1"/>
  <c r="V100" i="416" s="1"/>
  <c r="R99" i="416"/>
  <c r="S99" i="416" s="1"/>
  <c r="V99" i="416" s="1"/>
  <c r="R98" i="416"/>
  <c r="S98" i="416" s="1"/>
  <c r="V98" i="416" s="1"/>
  <c r="R97" i="416"/>
  <c r="S97" i="416" s="1"/>
  <c r="V97" i="416" s="1"/>
  <c r="R96" i="416"/>
  <c r="S96" i="416" s="1"/>
  <c r="V96" i="416" s="1"/>
  <c r="R95" i="416"/>
  <c r="S95" i="416" s="1"/>
  <c r="V95" i="416" s="1"/>
  <c r="R94" i="416"/>
  <c r="S94" i="416" s="1"/>
  <c r="V94" i="416" s="1"/>
  <c r="R93" i="416"/>
  <c r="S93" i="416" s="1"/>
  <c r="V93" i="416" s="1"/>
  <c r="R92" i="416"/>
  <c r="S92" i="416" s="1"/>
  <c r="V92" i="416" s="1"/>
  <c r="R90" i="416"/>
  <c r="S90" i="416" s="1"/>
  <c r="V90" i="416" s="1"/>
  <c r="R89" i="416"/>
  <c r="S89" i="416" s="1"/>
  <c r="V89" i="416" s="1"/>
  <c r="R88" i="416"/>
  <c r="S88" i="416" s="1"/>
  <c r="V88" i="416" s="1"/>
  <c r="R87" i="416"/>
  <c r="S87" i="416" s="1"/>
  <c r="V87" i="416" s="1"/>
  <c r="R86" i="416"/>
  <c r="S86" i="416" s="1"/>
  <c r="V86" i="416" s="1"/>
  <c r="R85" i="416"/>
  <c r="S85" i="416" s="1"/>
  <c r="V85" i="416" s="1"/>
  <c r="R84" i="416"/>
  <c r="S84" i="416" s="1"/>
  <c r="V84" i="416" s="1"/>
  <c r="R83" i="416"/>
  <c r="S83" i="416" s="1"/>
  <c r="V83" i="416" s="1"/>
  <c r="R82" i="416"/>
  <c r="S82" i="416" s="1"/>
  <c r="V82" i="416" s="1"/>
  <c r="R81" i="416"/>
  <c r="S81" i="416" s="1"/>
  <c r="V81" i="416" s="1"/>
  <c r="R80" i="416"/>
  <c r="S80" i="416" s="1"/>
  <c r="V80" i="416" s="1"/>
  <c r="R79" i="416"/>
  <c r="S79" i="416" s="1"/>
  <c r="V79" i="416" s="1"/>
  <c r="R78" i="416"/>
  <c r="S78" i="416" s="1"/>
  <c r="V78" i="416" s="1"/>
  <c r="R77" i="416"/>
  <c r="S77" i="416" s="1"/>
  <c r="V77" i="416" s="1"/>
  <c r="R76" i="416"/>
  <c r="S76" i="416" s="1"/>
  <c r="V76" i="416" s="1"/>
  <c r="R75" i="416"/>
  <c r="S75" i="416" s="1"/>
  <c r="V75" i="416" s="1"/>
  <c r="R73" i="416"/>
  <c r="S73" i="416" s="1"/>
  <c r="V73" i="416" s="1"/>
  <c r="R72" i="416"/>
  <c r="S72" i="416" s="1"/>
  <c r="V72" i="416" s="1"/>
  <c r="R71" i="416"/>
  <c r="S71" i="416" s="1"/>
  <c r="V71" i="416" s="1"/>
  <c r="R70" i="416"/>
  <c r="S70" i="416" s="1"/>
  <c r="V70" i="416" s="1"/>
  <c r="R69" i="416"/>
  <c r="S69" i="416" s="1"/>
  <c r="V69" i="416" s="1"/>
  <c r="R68" i="416"/>
  <c r="S68" i="416" s="1"/>
  <c r="V68" i="416" s="1"/>
  <c r="R67" i="416"/>
  <c r="S67" i="416" s="1"/>
  <c r="V67" i="416" s="1"/>
  <c r="R66" i="416"/>
  <c r="S66" i="416" s="1"/>
  <c r="V66" i="416" s="1"/>
  <c r="R65" i="416"/>
  <c r="S65" i="416" s="1"/>
  <c r="V65" i="416" s="1"/>
  <c r="R64" i="416"/>
  <c r="S64" i="416" s="1"/>
  <c r="V64" i="416" s="1"/>
  <c r="R63" i="416"/>
  <c r="S63" i="416" s="1"/>
  <c r="V63" i="416" s="1"/>
  <c r="R62" i="416"/>
  <c r="S62" i="416" s="1"/>
  <c r="V62" i="416" s="1"/>
  <c r="R61" i="416"/>
  <c r="S61" i="416" s="1"/>
  <c r="V61" i="416" s="1"/>
  <c r="R60" i="416"/>
  <c r="S60" i="416" s="1"/>
  <c r="V60" i="416" s="1"/>
  <c r="R59" i="416"/>
  <c r="S59" i="416" s="1"/>
  <c r="V59" i="416" s="1"/>
  <c r="R57" i="416"/>
  <c r="S57" i="416" s="1"/>
  <c r="V57" i="416" s="1"/>
  <c r="R56" i="416"/>
  <c r="S56" i="416" s="1"/>
  <c r="V56" i="416" s="1"/>
  <c r="R55" i="416"/>
  <c r="S55" i="416" s="1"/>
  <c r="V55" i="416" s="1"/>
  <c r="R54" i="416"/>
  <c r="S54" i="416" s="1"/>
  <c r="V54" i="416" s="1"/>
  <c r="R53" i="416"/>
  <c r="S53" i="416" s="1"/>
  <c r="V53" i="416" s="1"/>
  <c r="R52" i="416"/>
  <c r="S52" i="416" s="1"/>
  <c r="V52" i="416" s="1"/>
  <c r="R51" i="416"/>
  <c r="S51" i="416" s="1"/>
  <c r="V51" i="416" s="1"/>
  <c r="R50" i="416"/>
  <c r="S50" i="416" s="1"/>
  <c r="V50" i="416" s="1"/>
  <c r="R49" i="416"/>
  <c r="S49" i="416" s="1"/>
  <c r="V49" i="416" s="1"/>
  <c r="R48" i="416"/>
  <c r="S48" i="416" s="1"/>
  <c r="V48" i="416" s="1"/>
  <c r="R47" i="416"/>
  <c r="S47" i="416" s="1"/>
  <c r="V47" i="416" s="1"/>
  <c r="R46" i="416"/>
  <c r="S46" i="416" s="1"/>
  <c r="V46" i="416" s="1"/>
  <c r="R45" i="416"/>
  <c r="S45" i="416" s="1"/>
  <c r="V45" i="416" s="1"/>
  <c r="R44" i="416"/>
  <c r="S44" i="416" s="1"/>
  <c r="V44" i="416" s="1"/>
  <c r="R43" i="416"/>
  <c r="S43" i="416" s="1"/>
  <c r="V43" i="416" s="1"/>
  <c r="R42" i="416"/>
  <c r="S42" i="416" s="1"/>
  <c r="V42" i="416" s="1"/>
  <c r="R41" i="416"/>
  <c r="S41" i="416" s="1"/>
  <c r="V41" i="416" s="1"/>
  <c r="R40" i="416"/>
  <c r="S40" i="416" s="1"/>
  <c r="V40" i="416" s="1"/>
  <c r="R39" i="416"/>
  <c r="S39" i="416" s="1"/>
  <c r="V39" i="416" s="1"/>
  <c r="R37" i="416"/>
  <c r="S37" i="416" s="1"/>
  <c r="V37" i="416" s="1"/>
  <c r="R36" i="416"/>
  <c r="S36" i="416" s="1"/>
  <c r="V36" i="416" s="1"/>
  <c r="R35" i="416"/>
  <c r="S35" i="416" s="1"/>
  <c r="V35" i="416" s="1"/>
  <c r="R34" i="416"/>
  <c r="S34" i="416" s="1"/>
  <c r="V34" i="416" s="1"/>
  <c r="R33" i="416"/>
  <c r="S33" i="416" s="1"/>
  <c r="V33" i="416" s="1"/>
  <c r="R32" i="416"/>
  <c r="S32" i="416" s="1"/>
  <c r="V32" i="416" s="1"/>
  <c r="R31" i="416"/>
  <c r="S31" i="416" s="1"/>
  <c r="V31" i="416" s="1"/>
  <c r="R30" i="416"/>
  <c r="S30" i="416" s="1"/>
  <c r="V30" i="416" s="1"/>
  <c r="R29" i="416"/>
  <c r="S29" i="416" s="1"/>
  <c r="V29" i="416" s="1"/>
  <c r="R28" i="416"/>
  <c r="S28" i="416" s="1"/>
  <c r="V28" i="416" s="1"/>
  <c r="R27" i="416"/>
  <c r="S27" i="416" s="1"/>
  <c r="V27" i="416" s="1"/>
  <c r="R26" i="416"/>
  <c r="S26" i="416" s="1"/>
  <c r="V26" i="416" s="1"/>
  <c r="R25" i="416"/>
  <c r="S25" i="416" s="1"/>
  <c r="V25" i="416" s="1"/>
  <c r="R24" i="416"/>
  <c r="S24" i="416" s="1"/>
  <c r="V24" i="416" s="1"/>
  <c r="R23" i="416"/>
  <c r="S23" i="416" s="1"/>
  <c r="V23" i="416" s="1"/>
  <c r="R22" i="416"/>
  <c r="S22" i="416" s="1"/>
  <c r="V22" i="416" s="1"/>
  <c r="R21" i="416"/>
  <c r="S21" i="416" s="1"/>
  <c r="V21" i="416" s="1"/>
  <c r="R19" i="416"/>
  <c r="S19" i="416" s="1"/>
  <c r="V19" i="416" s="1"/>
  <c r="R18" i="416"/>
  <c r="S18" i="416" s="1"/>
  <c r="V18" i="416" s="1"/>
  <c r="R17" i="416"/>
  <c r="S17" i="416" s="1"/>
  <c r="V17" i="416" s="1"/>
  <c r="R16" i="416"/>
  <c r="S16" i="416" s="1"/>
  <c r="V16" i="416" s="1"/>
  <c r="R15" i="416"/>
  <c r="S15" i="416" s="1"/>
  <c r="V15" i="416" s="1"/>
  <c r="R14" i="416"/>
  <c r="S14" i="416" s="1"/>
  <c r="V14" i="416" s="1"/>
  <c r="R13" i="416"/>
  <c r="S13" i="416" s="1"/>
  <c r="V13" i="416" s="1"/>
  <c r="R12" i="416"/>
  <c r="S12" i="416" s="1"/>
  <c r="V12" i="416" s="1"/>
  <c r="R11" i="416"/>
  <c r="S11" i="416" s="1"/>
  <c r="V11" i="416" s="1"/>
  <c r="R10" i="416"/>
  <c r="S10" i="416" s="1"/>
  <c r="V10" i="416" s="1"/>
  <c r="R9" i="416"/>
  <c r="S9" i="416" s="1"/>
  <c r="V9" i="416" s="1"/>
  <c r="R8" i="416"/>
  <c r="S8" i="416" s="1"/>
  <c r="V8" i="416" s="1"/>
  <c r="R7" i="416"/>
  <c r="S7" i="416" s="1"/>
  <c r="V7" i="416" s="1"/>
  <c r="R6" i="416"/>
  <c r="S6" i="416" s="1"/>
  <c r="V6" i="416" s="1"/>
  <c r="R5" i="416"/>
  <c r="S5" i="416" s="1"/>
  <c r="R152" i="416" l="1"/>
  <c r="W144" i="420"/>
  <c r="S150" i="416"/>
  <c r="S152" i="416" s="1"/>
  <c r="R144" i="416"/>
  <c r="W75" i="416"/>
  <c r="W39" i="416"/>
  <c r="W21" i="416"/>
  <c r="W59" i="416"/>
  <c r="W126" i="416"/>
  <c r="W110" i="416"/>
  <c r="W92" i="416"/>
  <c r="S144" i="416"/>
  <c r="V5" i="416"/>
  <c r="P152" i="414"/>
  <c r="O152" i="414"/>
  <c r="N152" i="414"/>
  <c r="V150" i="416" l="1"/>
  <c r="V152" i="416" s="1"/>
  <c r="W144" i="416"/>
  <c r="X59" i="416" s="1"/>
  <c r="W5" i="416"/>
  <c r="V144" i="416"/>
  <c r="V145" i="416" s="1"/>
  <c r="P144" i="414"/>
  <c r="X110" i="416" l="1"/>
  <c r="X39" i="416"/>
  <c r="X5" i="416"/>
  <c r="X92" i="416"/>
  <c r="X21" i="416"/>
  <c r="X126" i="416"/>
  <c r="X75" i="416"/>
  <c r="Q152" i="414"/>
  <c r="M152" i="414"/>
  <c r="L152" i="414"/>
  <c r="K152" i="414"/>
  <c r="J152" i="414"/>
  <c r="I152" i="414"/>
  <c r="R151" i="414"/>
  <c r="S151" i="414" s="1"/>
  <c r="V151" i="414" s="1"/>
  <c r="R150" i="414"/>
  <c r="S150" i="414" s="1"/>
  <c r="S146" i="414"/>
  <c r="S145" i="414"/>
  <c r="Q144" i="414"/>
  <c r="O144" i="414"/>
  <c r="N144" i="414"/>
  <c r="M144" i="414"/>
  <c r="L144" i="414"/>
  <c r="K144" i="414"/>
  <c r="J144" i="414"/>
  <c r="I144" i="414"/>
  <c r="R143" i="414"/>
  <c r="S143" i="414" s="1"/>
  <c r="V143" i="414" s="1"/>
  <c r="R142" i="414"/>
  <c r="S142" i="414" s="1"/>
  <c r="V142" i="414" s="1"/>
  <c r="R141" i="414"/>
  <c r="S141" i="414" s="1"/>
  <c r="V141" i="414" s="1"/>
  <c r="R140" i="414"/>
  <c r="S140" i="414" s="1"/>
  <c r="V140" i="414" s="1"/>
  <c r="R139" i="414"/>
  <c r="S139" i="414" s="1"/>
  <c r="V139" i="414" s="1"/>
  <c r="R138" i="414"/>
  <c r="S138" i="414" s="1"/>
  <c r="V138" i="414" s="1"/>
  <c r="R137" i="414"/>
  <c r="S137" i="414" s="1"/>
  <c r="V137" i="414" s="1"/>
  <c r="R136" i="414"/>
  <c r="S136" i="414" s="1"/>
  <c r="V136" i="414" s="1"/>
  <c r="R135" i="414"/>
  <c r="S135" i="414" s="1"/>
  <c r="V135" i="414" s="1"/>
  <c r="R134" i="414"/>
  <c r="S134" i="414" s="1"/>
  <c r="V134" i="414" s="1"/>
  <c r="R133" i="414"/>
  <c r="S133" i="414" s="1"/>
  <c r="V133" i="414" s="1"/>
  <c r="R132" i="414"/>
  <c r="S132" i="414" s="1"/>
  <c r="V132" i="414" s="1"/>
  <c r="R131" i="414"/>
  <c r="S131" i="414" s="1"/>
  <c r="V131" i="414" s="1"/>
  <c r="R130" i="414"/>
  <c r="S130" i="414" s="1"/>
  <c r="V130" i="414" s="1"/>
  <c r="R129" i="414"/>
  <c r="S129" i="414" s="1"/>
  <c r="V129" i="414" s="1"/>
  <c r="R128" i="414"/>
  <c r="S128" i="414" s="1"/>
  <c r="V128" i="414" s="1"/>
  <c r="R127" i="414"/>
  <c r="S127" i="414" s="1"/>
  <c r="V127" i="414" s="1"/>
  <c r="R126" i="414"/>
  <c r="S126" i="414" s="1"/>
  <c r="V126" i="414" s="1"/>
  <c r="R125" i="414"/>
  <c r="S125" i="414" s="1"/>
  <c r="V125" i="414" s="1"/>
  <c r="R124" i="414"/>
  <c r="S124" i="414" s="1"/>
  <c r="V124" i="414" s="1"/>
  <c r="R123" i="414"/>
  <c r="S123" i="414" s="1"/>
  <c r="V123" i="414" s="1"/>
  <c r="R122" i="414"/>
  <c r="S122" i="414" s="1"/>
  <c r="V122" i="414" s="1"/>
  <c r="R121" i="414"/>
  <c r="S121" i="414" s="1"/>
  <c r="V121" i="414" s="1"/>
  <c r="R120" i="414"/>
  <c r="S120" i="414" s="1"/>
  <c r="V120" i="414" s="1"/>
  <c r="R119" i="414"/>
  <c r="S119" i="414" s="1"/>
  <c r="V119" i="414" s="1"/>
  <c r="R118" i="414"/>
  <c r="S118" i="414" s="1"/>
  <c r="V118" i="414" s="1"/>
  <c r="R117" i="414"/>
  <c r="S117" i="414" s="1"/>
  <c r="V117" i="414" s="1"/>
  <c r="R116" i="414"/>
  <c r="S116" i="414" s="1"/>
  <c r="V116" i="414" s="1"/>
  <c r="R115" i="414"/>
  <c r="S115" i="414" s="1"/>
  <c r="V115" i="414" s="1"/>
  <c r="R114" i="414"/>
  <c r="S114" i="414" s="1"/>
  <c r="V114" i="414" s="1"/>
  <c r="R113" i="414"/>
  <c r="S113" i="414" s="1"/>
  <c r="V113" i="414" s="1"/>
  <c r="R112" i="414"/>
  <c r="S112" i="414" s="1"/>
  <c r="V112" i="414" s="1"/>
  <c r="R111" i="414"/>
  <c r="S111" i="414" s="1"/>
  <c r="V111" i="414" s="1"/>
  <c r="R110" i="414"/>
  <c r="S110" i="414" s="1"/>
  <c r="V110" i="414" s="1"/>
  <c r="R108" i="414"/>
  <c r="S108" i="414" s="1"/>
  <c r="V108" i="414" s="1"/>
  <c r="R107" i="414"/>
  <c r="S107" i="414" s="1"/>
  <c r="V107" i="414" s="1"/>
  <c r="R106" i="414"/>
  <c r="S106" i="414" s="1"/>
  <c r="V106" i="414" s="1"/>
  <c r="R105" i="414"/>
  <c r="S105" i="414" s="1"/>
  <c r="V105" i="414" s="1"/>
  <c r="R104" i="414"/>
  <c r="S104" i="414" s="1"/>
  <c r="V104" i="414" s="1"/>
  <c r="R103" i="414"/>
  <c r="S103" i="414" s="1"/>
  <c r="V103" i="414" s="1"/>
  <c r="R102" i="414"/>
  <c r="S102" i="414" s="1"/>
  <c r="V102" i="414" s="1"/>
  <c r="R101" i="414"/>
  <c r="S101" i="414" s="1"/>
  <c r="V101" i="414" s="1"/>
  <c r="R100" i="414"/>
  <c r="S100" i="414" s="1"/>
  <c r="V100" i="414" s="1"/>
  <c r="R99" i="414"/>
  <c r="S99" i="414" s="1"/>
  <c r="V99" i="414" s="1"/>
  <c r="R98" i="414"/>
  <c r="S98" i="414" s="1"/>
  <c r="V98" i="414" s="1"/>
  <c r="R97" i="414"/>
  <c r="S97" i="414" s="1"/>
  <c r="V97" i="414" s="1"/>
  <c r="R96" i="414"/>
  <c r="S96" i="414" s="1"/>
  <c r="V96" i="414" s="1"/>
  <c r="R95" i="414"/>
  <c r="S95" i="414" s="1"/>
  <c r="V95" i="414" s="1"/>
  <c r="R94" i="414"/>
  <c r="S94" i="414" s="1"/>
  <c r="V94" i="414" s="1"/>
  <c r="R93" i="414"/>
  <c r="S93" i="414" s="1"/>
  <c r="V93" i="414" s="1"/>
  <c r="R92" i="414"/>
  <c r="S92" i="414" s="1"/>
  <c r="V92" i="414" s="1"/>
  <c r="R90" i="414"/>
  <c r="S90" i="414" s="1"/>
  <c r="V90" i="414" s="1"/>
  <c r="R89" i="414"/>
  <c r="S89" i="414" s="1"/>
  <c r="V89" i="414" s="1"/>
  <c r="R88" i="414"/>
  <c r="S88" i="414" s="1"/>
  <c r="V88" i="414" s="1"/>
  <c r="R87" i="414"/>
  <c r="S87" i="414" s="1"/>
  <c r="V87" i="414" s="1"/>
  <c r="R86" i="414"/>
  <c r="S86" i="414" s="1"/>
  <c r="V86" i="414" s="1"/>
  <c r="R85" i="414"/>
  <c r="S85" i="414" s="1"/>
  <c r="V85" i="414" s="1"/>
  <c r="R84" i="414"/>
  <c r="S84" i="414" s="1"/>
  <c r="V84" i="414" s="1"/>
  <c r="R83" i="414"/>
  <c r="S83" i="414" s="1"/>
  <c r="V83" i="414" s="1"/>
  <c r="R82" i="414"/>
  <c r="S82" i="414" s="1"/>
  <c r="V82" i="414" s="1"/>
  <c r="R81" i="414"/>
  <c r="S81" i="414" s="1"/>
  <c r="V81" i="414" s="1"/>
  <c r="R80" i="414"/>
  <c r="S80" i="414" s="1"/>
  <c r="V80" i="414" s="1"/>
  <c r="R79" i="414"/>
  <c r="S79" i="414" s="1"/>
  <c r="V79" i="414" s="1"/>
  <c r="R78" i="414"/>
  <c r="S78" i="414" s="1"/>
  <c r="V78" i="414" s="1"/>
  <c r="R77" i="414"/>
  <c r="S77" i="414" s="1"/>
  <c r="V77" i="414" s="1"/>
  <c r="R76" i="414"/>
  <c r="S76" i="414" s="1"/>
  <c r="V76" i="414" s="1"/>
  <c r="R75" i="414"/>
  <c r="S75" i="414" s="1"/>
  <c r="V75" i="414" s="1"/>
  <c r="R73" i="414"/>
  <c r="S73" i="414" s="1"/>
  <c r="V73" i="414" s="1"/>
  <c r="R72" i="414"/>
  <c r="S72" i="414" s="1"/>
  <c r="V72" i="414" s="1"/>
  <c r="R71" i="414"/>
  <c r="S71" i="414" s="1"/>
  <c r="V71" i="414" s="1"/>
  <c r="R70" i="414"/>
  <c r="S70" i="414" s="1"/>
  <c r="V70" i="414" s="1"/>
  <c r="R69" i="414"/>
  <c r="S69" i="414" s="1"/>
  <c r="V69" i="414" s="1"/>
  <c r="R68" i="414"/>
  <c r="S68" i="414" s="1"/>
  <c r="V68" i="414" s="1"/>
  <c r="R67" i="414"/>
  <c r="S67" i="414" s="1"/>
  <c r="V67" i="414" s="1"/>
  <c r="R66" i="414"/>
  <c r="S66" i="414" s="1"/>
  <c r="V66" i="414" s="1"/>
  <c r="R65" i="414"/>
  <c r="S65" i="414" s="1"/>
  <c r="V65" i="414" s="1"/>
  <c r="R64" i="414"/>
  <c r="S64" i="414" s="1"/>
  <c r="V64" i="414" s="1"/>
  <c r="R63" i="414"/>
  <c r="S63" i="414" s="1"/>
  <c r="V63" i="414" s="1"/>
  <c r="R62" i="414"/>
  <c r="S62" i="414" s="1"/>
  <c r="V62" i="414" s="1"/>
  <c r="R61" i="414"/>
  <c r="S61" i="414" s="1"/>
  <c r="V61" i="414" s="1"/>
  <c r="R60" i="414"/>
  <c r="S60" i="414" s="1"/>
  <c r="V60" i="414" s="1"/>
  <c r="R59" i="414"/>
  <c r="S59" i="414" s="1"/>
  <c r="V59" i="414" s="1"/>
  <c r="R57" i="414"/>
  <c r="S57" i="414" s="1"/>
  <c r="V57" i="414" s="1"/>
  <c r="R56" i="414"/>
  <c r="S56" i="414" s="1"/>
  <c r="V56" i="414" s="1"/>
  <c r="R55" i="414"/>
  <c r="S55" i="414" s="1"/>
  <c r="V55" i="414" s="1"/>
  <c r="R54" i="414"/>
  <c r="S54" i="414" s="1"/>
  <c r="V54" i="414" s="1"/>
  <c r="R53" i="414"/>
  <c r="S53" i="414" s="1"/>
  <c r="V53" i="414" s="1"/>
  <c r="R52" i="414"/>
  <c r="S52" i="414" s="1"/>
  <c r="V52" i="414" s="1"/>
  <c r="R51" i="414"/>
  <c r="S51" i="414" s="1"/>
  <c r="V51" i="414" s="1"/>
  <c r="R50" i="414"/>
  <c r="S50" i="414" s="1"/>
  <c r="V50" i="414" s="1"/>
  <c r="R49" i="414"/>
  <c r="S49" i="414" s="1"/>
  <c r="V49" i="414" s="1"/>
  <c r="R48" i="414"/>
  <c r="S48" i="414" s="1"/>
  <c r="V48" i="414" s="1"/>
  <c r="R47" i="414"/>
  <c r="S47" i="414" s="1"/>
  <c r="V47" i="414" s="1"/>
  <c r="R46" i="414"/>
  <c r="S46" i="414" s="1"/>
  <c r="V46" i="414" s="1"/>
  <c r="R45" i="414"/>
  <c r="S45" i="414" s="1"/>
  <c r="V45" i="414" s="1"/>
  <c r="R44" i="414"/>
  <c r="S44" i="414" s="1"/>
  <c r="V44" i="414" s="1"/>
  <c r="R43" i="414"/>
  <c r="S43" i="414" s="1"/>
  <c r="V43" i="414" s="1"/>
  <c r="R42" i="414"/>
  <c r="S42" i="414" s="1"/>
  <c r="V42" i="414" s="1"/>
  <c r="R41" i="414"/>
  <c r="S41" i="414" s="1"/>
  <c r="V41" i="414" s="1"/>
  <c r="R40" i="414"/>
  <c r="S40" i="414" s="1"/>
  <c r="V40" i="414" s="1"/>
  <c r="R39" i="414"/>
  <c r="S39" i="414" s="1"/>
  <c r="V39" i="414" s="1"/>
  <c r="R37" i="414"/>
  <c r="S37" i="414" s="1"/>
  <c r="V37" i="414" s="1"/>
  <c r="R36" i="414"/>
  <c r="S36" i="414" s="1"/>
  <c r="V36" i="414" s="1"/>
  <c r="R35" i="414"/>
  <c r="S35" i="414" s="1"/>
  <c r="V35" i="414" s="1"/>
  <c r="R34" i="414"/>
  <c r="S34" i="414" s="1"/>
  <c r="V34" i="414" s="1"/>
  <c r="R33" i="414"/>
  <c r="S33" i="414" s="1"/>
  <c r="V33" i="414" s="1"/>
  <c r="R32" i="414"/>
  <c r="S32" i="414" s="1"/>
  <c r="V32" i="414" s="1"/>
  <c r="R31" i="414"/>
  <c r="S31" i="414" s="1"/>
  <c r="V31" i="414" s="1"/>
  <c r="R30" i="414"/>
  <c r="S30" i="414" s="1"/>
  <c r="V30" i="414" s="1"/>
  <c r="R29" i="414"/>
  <c r="S29" i="414" s="1"/>
  <c r="V29" i="414" s="1"/>
  <c r="R28" i="414"/>
  <c r="S28" i="414" s="1"/>
  <c r="V28" i="414" s="1"/>
  <c r="R27" i="414"/>
  <c r="S27" i="414" s="1"/>
  <c r="V27" i="414" s="1"/>
  <c r="R26" i="414"/>
  <c r="S26" i="414" s="1"/>
  <c r="V26" i="414" s="1"/>
  <c r="R25" i="414"/>
  <c r="S25" i="414" s="1"/>
  <c r="V25" i="414" s="1"/>
  <c r="R24" i="414"/>
  <c r="S24" i="414" s="1"/>
  <c r="V24" i="414" s="1"/>
  <c r="R23" i="414"/>
  <c r="S23" i="414" s="1"/>
  <c r="V23" i="414" s="1"/>
  <c r="R22" i="414"/>
  <c r="S22" i="414" s="1"/>
  <c r="V22" i="414" s="1"/>
  <c r="R21" i="414"/>
  <c r="S21" i="414" s="1"/>
  <c r="V21" i="414" s="1"/>
  <c r="R19" i="414"/>
  <c r="S19" i="414" s="1"/>
  <c r="V19" i="414" s="1"/>
  <c r="R18" i="414"/>
  <c r="S18" i="414" s="1"/>
  <c r="V18" i="414" s="1"/>
  <c r="R17" i="414"/>
  <c r="S17" i="414" s="1"/>
  <c r="V17" i="414" s="1"/>
  <c r="R16" i="414"/>
  <c r="S16" i="414" s="1"/>
  <c r="V16" i="414" s="1"/>
  <c r="R15" i="414"/>
  <c r="S15" i="414" s="1"/>
  <c r="V15" i="414" s="1"/>
  <c r="R14" i="414"/>
  <c r="S14" i="414" s="1"/>
  <c r="V14" i="414" s="1"/>
  <c r="R13" i="414"/>
  <c r="S13" i="414" s="1"/>
  <c r="V13" i="414" s="1"/>
  <c r="R12" i="414"/>
  <c r="S12" i="414" s="1"/>
  <c r="V12" i="414" s="1"/>
  <c r="R11" i="414"/>
  <c r="S11" i="414" s="1"/>
  <c r="V11" i="414" s="1"/>
  <c r="R10" i="414"/>
  <c r="S10" i="414" s="1"/>
  <c r="V10" i="414" s="1"/>
  <c r="R9" i="414"/>
  <c r="S9" i="414" s="1"/>
  <c r="V9" i="414" s="1"/>
  <c r="R8" i="414"/>
  <c r="R7" i="414"/>
  <c r="S7" i="414" s="1"/>
  <c r="V7" i="414" s="1"/>
  <c r="R6" i="414"/>
  <c r="S6" i="414" s="1"/>
  <c r="V6" i="414" s="1"/>
  <c r="R5" i="414"/>
  <c r="S5" i="414" s="1"/>
  <c r="X144" i="416" l="1"/>
  <c r="R152" i="414"/>
  <c r="R144" i="414"/>
  <c r="W21" i="414"/>
  <c r="W75" i="414"/>
  <c r="W59" i="414"/>
  <c r="W110" i="414"/>
  <c r="W126" i="414"/>
  <c r="W39" i="414"/>
  <c r="V5" i="414"/>
  <c r="S152" i="414"/>
  <c r="V150" i="414"/>
  <c r="V152" i="414" s="1"/>
  <c r="W92" i="414"/>
  <c r="S8" i="414"/>
  <c r="V8" i="414" s="1"/>
  <c r="P152" i="413"/>
  <c r="M152" i="413"/>
  <c r="L152" i="413"/>
  <c r="K152" i="413"/>
  <c r="J152" i="413"/>
  <c r="I152" i="413"/>
  <c r="Q151" i="413"/>
  <c r="R151" i="413" s="1"/>
  <c r="U151" i="413" s="1"/>
  <c r="Q150" i="413"/>
  <c r="R150" i="413" s="1"/>
  <c r="R146" i="413"/>
  <c r="R145" i="413"/>
  <c r="P144" i="413"/>
  <c r="O144" i="413"/>
  <c r="N144" i="413"/>
  <c r="M144" i="413"/>
  <c r="L144" i="413"/>
  <c r="K144" i="413"/>
  <c r="J144" i="413"/>
  <c r="I144" i="413"/>
  <c r="Q143" i="413"/>
  <c r="R143" i="413" s="1"/>
  <c r="U143" i="413" s="1"/>
  <c r="Q142" i="413"/>
  <c r="R142" i="413" s="1"/>
  <c r="U142" i="413" s="1"/>
  <c r="Q141" i="413"/>
  <c r="R141" i="413" s="1"/>
  <c r="U141" i="413" s="1"/>
  <c r="Q140" i="413"/>
  <c r="R140" i="413" s="1"/>
  <c r="U140" i="413" s="1"/>
  <c r="Q139" i="413"/>
  <c r="R139" i="413" s="1"/>
  <c r="U139" i="413" s="1"/>
  <c r="Q138" i="413"/>
  <c r="R138" i="413" s="1"/>
  <c r="U138" i="413" s="1"/>
  <c r="Q137" i="413"/>
  <c r="R137" i="413" s="1"/>
  <c r="U137" i="413" s="1"/>
  <c r="Q136" i="413"/>
  <c r="R136" i="413" s="1"/>
  <c r="U136" i="413" s="1"/>
  <c r="Q135" i="413"/>
  <c r="R135" i="413" s="1"/>
  <c r="U135" i="413" s="1"/>
  <c r="Q134" i="413"/>
  <c r="R134" i="413" s="1"/>
  <c r="U134" i="413" s="1"/>
  <c r="Q133" i="413"/>
  <c r="R133" i="413" s="1"/>
  <c r="U133" i="413" s="1"/>
  <c r="Q132" i="413"/>
  <c r="R132" i="413" s="1"/>
  <c r="U132" i="413" s="1"/>
  <c r="Q131" i="413"/>
  <c r="R131" i="413" s="1"/>
  <c r="U131" i="413" s="1"/>
  <c r="Q130" i="413"/>
  <c r="R130" i="413" s="1"/>
  <c r="U130" i="413" s="1"/>
  <c r="Q129" i="413"/>
  <c r="R129" i="413" s="1"/>
  <c r="U129" i="413" s="1"/>
  <c r="Q128" i="413"/>
  <c r="R128" i="413" s="1"/>
  <c r="U128" i="413" s="1"/>
  <c r="Q127" i="413"/>
  <c r="R127" i="413" s="1"/>
  <c r="U127" i="413" s="1"/>
  <c r="Q126" i="413"/>
  <c r="R126" i="413" s="1"/>
  <c r="U126" i="413" s="1"/>
  <c r="Q125" i="413"/>
  <c r="R125" i="413" s="1"/>
  <c r="U125" i="413" s="1"/>
  <c r="Q124" i="413"/>
  <c r="R124" i="413" s="1"/>
  <c r="U124" i="413" s="1"/>
  <c r="Q123" i="413"/>
  <c r="R123" i="413" s="1"/>
  <c r="U123" i="413" s="1"/>
  <c r="Q122" i="413"/>
  <c r="R122" i="413" s="1"/>
  <c r="U122" i="413" s="1"/>
  <c r="Q121" i="413"/>
  <c r="R121" i="413" s="1"/>
  <c r="U121" i="413" s="1"/>
  <c r="Q120" i="413"/>
  <c r="R120" i="413" s="1"/>
  <c r="U120" i="413" s="1"/>
  <c r="Q119" i="413"/>
  <c r="R119" i="413" s="1"/>
  <c r="U119" i="413" s="1"/>
  <c r="Q118" i="413"/>
  <c r="R118" i="413" s="1"/>
  <c r="U118" i="413" s="1"/>
  <c r="Q117" i="413"/>
  <c r="R117" i="413" s="1"/>
  <c r="U117" i="413" s="1"/>
  <c r="Q116" i="413"/>
  <c r="R116" i="413" s="1"/>
  <c r="U116" i="413" s="1"/>
  <c r="Q115" i="413"/>
  <c r="R115" i="413" s="1"/>
  <c r="U115" i="413" s="1"/>
  <c r="Q114" i="413"/>
  <c r="R114" i="413" s="1"/>
  <c r="U114" i="413" s="1"/>
  <c r="Q113" i="413"/>
  <c r="R113" i="413" s="1"/>
  <c r="U113" i="413" s="1"/>
  <c r="Q112" i="413"/>
  <c r="R112" i="413" s="1"/>
  <c r="U112" i="413" s="1"/>
  <c r="Q111" i="413"/>
  <c r="R111" i="413" s="1"/>
  <c r="U111" i="413" s="1"/>
  <c r="Q110" i="413"/>
  <c r="R110" i="413" s="1"/>
  <c r="U110" i="413" s="1"/>
  <c r="Q108" i="413"/>
  <c r="R108" i="413" s="1"/>
  <c r="U108" i="413" s="1"/>
  <c r="Q107" i="413"/>
  <c r="R107" i="413" s="1"/>
  <c r="U107" i="413" s="1"/>
  <c r="Q106" i="413"/>
  <c r="R106" i="413" s="1"/>
  <c r="U106" i="413" s="1"/>
  <c r="Q105" i="413"/>
  <c r="R105" i="413" s="1"/>
  <c r="U105" i="413" s="1"/>
  <c r="Q104" i="413"/>
  <c r="R104" i="413" s="1"/>
  <c r="U104" i="413" s="1"/>
  <c r="Q103" i="413"/>
  <c r="R103" i="413" s="1"/>
  <c r="U103" i="413" s="1"/>
  <c r="Q102" i="413"/>
  <c r="R102" i="413" s="1"/>
  <c r="U102" i="413" s="1"/>
  <c r="Q101" i="413"/>
  <c r="R101" i="413" s="1"/>
  <c r="U101" i="413" s="1"/>
  <c r="Q100" i="413"/>
  <c r="R100" i="413" s="1"/>
  <c r="U100" i="413" s="1"/>
  <c r="Q99" i="413"/>
  <c r="R99" i="413" s="1"/>
  <c r="U99" i="413" s="1"/>
  <c r="Q98" i="413"/>
  <c r="R98" i="413" s="1"/>
  <c r="U98" i="413" s="1"/>
  <c r="Q97" i="413"/>
  <c r="R97" i="413" s="1"/>
  <c r="U97" i="413" s="1"/>
  <c r="Q96" i="413"/>
  <c r="R96" i="413" s="1"/>
  <c r="U96" i="413" s="1"/>
  <c r="Q95" i="413"/>
  <c r="R95" i="413" s="1"/>
  <c r="U95" i="413" s="1"/>
  <c r="Q94" i="413"/>
  <c r="R94" i="413" s="1"/>
  <c r="U94" i="413" s="1"/>
  <c r="Q93" i="413"/>
  <c r="R93" i="413" s="1"/>
  <c r="U93" i="413" s="1"/>
  <c r="Q92" i="413"/>
  <c r="R92" i="413" s="1"/>
  <c r="U92" i="413" s="1"/>
  <c r="Q90" i="413"/>
  <c r="R90" i="413" s="1"/>
  <c r="U90" i="413" s="1"/>
  <c r="Q89" i="413"/>
  <c r="R89" i="413" s="1"/>
  <c r="U89" i="413" s="1"/>
  <c r="Q88" i="413"/>
  <c r="R88" i="413" s="1"/>
  <c r="U88" i="413" s="1"/>
  <c r="Q87" i="413"/>
  <c r="R87" i="413" s="1"/>
  <c r="U87" i="413" s="1"/>
  <c r="Q86" i="413"/>
  <c r="R86" i="413" s="1"/>
  <c r="U86" i="413" s="1"/>
  <c r="Q85" i="413"/>
  <c r="R85" i="413" s="1"/>
  <c r="U85" i="413" s="1"/>
  <c r="Q84" i="413"/>
  <c r="R84" i="413" s="1"/>
  <c r="U84" i="413" s="1"/>
  <c r="Q83" i="413"/>
  <c r="R83" i="413" s="1"/>
  <c r="U83" i="413" s="1"/>
  <c r="Q82" i="413"/>
  <c r="R82" i="413" s="1"/>
  <c r="U82" i="413" s="1"/>
  <c r="Q81" i="413"/>
  <c r="R81" i="413" s="1"/>
  <c r="U81" i="413" s="1"/>
  <c r="Q80" i="413"/>
  <c r="R80" i="413" s="1"/>
  <c r="U80" i="413" s="1"/>
  <c r="Q79" i="413"/>
  <c r="R79" i="413" s="1"/>
  <c r="U79" i="413" s="1"/>
  <c r="Q78" i="413"/>
  <c r="R78" i="413" s="1"/>
  <c r="U78" i="413" s="1"/>
  <c r="Q77" i="413"/>
  <c r="R77" i="413" s="1"/>
  <c r="U77" i="413" s="1"/>
  <c r="Q76" i="413"/>
  <c r="R76" i="413" s="1"/>
  <c r="U76" i="413" s="1"/>
  <c r="Q75" i="413"/>
  <c r="R75" i="413" s="1"/>
  <c r="U75" i="413" s="1"/>
  <c r="Q73" i="413"/>
  <c r="R73" i="413" s="1"/>
  <c r="U73" i="413" s="1"/>
  <c r="Q72" i="413"/>
  <c r="R72" i="413" s="1"/>
  <c r="U72" i="413" s="1"/>
  <c r="Q71" i="413"/>
  <c r="R71" i="413" s="1"/>
  <c r="U71" i="413" s="1"/>
  <c r="Q70" i="413"/>
  <c r="R70" i="413" s="1"/>
  <c r="U70" i="413" s="1"/>
  <c r="Q69" i="413"/>
  <c r="R69" i="413" s="1"/>
  <c r="U69" i="413" s="1"/>
  <c r="Q68" i="413"/>
  <c r="R68" i="413" s="1"/>
  <c r="U68" i="413" s="1"/>
  <c r="Q67" i="413"/>
  <c r="R67" i="413" s="1"/>
  <c r="U67" i="413" s="1"/>
  <c r="Q66" i="413"/>
  <c r="R66" i="413" s="1"/>
  <c r="U66" i="413" s="1"/>
  <c r="Q65" i="413"/>
  <c r="R65" i="413" s="1"/>
  <c r="U65" i="413" s="1"/>
  <c r="Q64" i="413"/>
  <c r="R64" i="413" s="1"/>
  <c r="U64" i="413" s="1"/>
  <c r="Q63" i="413"/>
  <c r="R63" i="413" s="1"/>
  <c r="U63" i="413" s="1"/>
  <c r="Q62" i="413"/>
  <c r="R62" i="413" s="1"/>
  <c r="U62" i="413" s="1"/>
  <c r="Q61" i="413"/>
  <c r="R61" i="413" s="1"/>
  <c r="U61" i="413" s="1"/>
  <c r="Q60" i="413"/>
  <c r="R60" i="413" s="1"/>
  <c r="U60" i="413" s="1"/>
  <c r="Q59" i="413"/>
  <c r="R59" i="413" s="1"/>
  <c r="U59" i="413" s="1"/>
  <c r="Q57" i="413"/>
  <c r="R57" i="413" s="1"/>
  <c r="U57" i="413" s="1"/>
  <c r="Q56" i="413"/>
  <c r="R56" i="413" s="1"/>
  <c r="U56" i="413" s="1"/>
  <c r="Q55" i="413"/>
  <c r="R55" i="413" s="1"/>
  <c r="U55" i="413" s="1"/>
  <c r="Q54" i="413"/>
  <c r="R54" i="413" s="1"/>
  <c r="U54" i="413" s="1"/>
  <c r="Q53" i="413"/>
  <c r="R53" i="413" s="1"/>
  <c r="U53" i="413" s="1"/>
  <c r="Q52" i="413"/>
  <c r="R52" i="413" s="1"/>
  <c r="U52" i="413" s="1"/>
  <c r="Q51" i="413"/>
  <c r="R51" i="413" s="1"/>
  <c r="U51" i="413" s="1"/>
  <c r="Q50" i="413"/>
  <c r="R50" i="413" s="1"/>
  <c r="U50" i="413" s="1"/>
  <c r="Q49" i="413"/>
  <c r="R49" i="413" s="1"/>
  <c r="U49" i="413" s="1"/>
  <c r="Q48" i="413"/>
  <c r="R48" i="413" s="1"/>
  <c r="U48" i="413" s="1"/>
  <c r="Q47" i="413"/>
  <c r="R47" i="413" s="1"/>
  <c r="U47" i="413" s="1"/>
  <c r="Q46" i="413"/>
  <c r="R46" i="413" s="1"/>
  <c r="U46" i="413" s="1"/>
  <c r="Q45" i="413"/>
  <c r="R45" i="413" s="1"/>
  <c r="U45" i="413" s="1"/>
  <c r="Q44" i="413"/>
  <c r="R44" i="413" s="1"/>
  <c r="U44" i="413" s="1"/>
  <c r="Q43" i="413"/>
  <c r="R43" i="413" s="1"/>
  <c r="U43" i="413" s="1"/>
  <c r="Q42" i="413"/>
  <c r="R42" i="413" s="1"/>
  <c r="U42" i="413" s="1"/>
  <c r="Q41" i="413"/>
  <c r="R41" i="413" s="1"/>
  <c r="U41" i="413" s="1"/>
  <c r="Q40" i="413"/>
  <c r="R40" i="413" s="1"/>
  <c r="U40" i="413" s="1"/>
  <c r="Q39" i="413"/>
  <c r="R39" i="413" s="1"/>
  <c r="U39" i="413" s="1"/>
  <c r="Q37" i="413"/>
  <c r="R37" i="413" s="1"/>
  <c r="U37" i="413" s="1"/>
  <c r="Q36" i="413"/>
  <c r="R36" i="413" s="1"/>
  <c r="U36" i="413" s="1"/>
  <c r="Q35" i="413"/>
  <c r="R35" i="413" s="1"/>
  <c r="U35" i="413" s="1"/>
  <c r="Q34" i="413"/>
  <c r="R34" i="413" s="1"/>
  <c r="U34" i="413" s="1"/>
  <c r="Q33" i="413"/>
  <c r="R33" i="413" s="1"/>
  <c r="U33" i="413" s="1"/>
  <c r="Q32" i="413"/>
  <c r="R32" i="413" s="1"/>
  <c r="U32" i="413" s="1"/>
  <c r="Q31" i="413"/>
  <c r="R31" i="413" s="1"/>
  <c r="U31" i="413" s="1"/>
  <c r="Q30" i="413"/>
  <c r="R30" i="413" s="1"/>
  <c r="U30" i="413" s="1"/>
  <c r="Q29" i="413"/>
  <c r="R29" i="413" s="1"/>
  <c r="U29" i="413" s="1"/>
  <c r="Q28" i="413"/>
  <c r="R28" i="413" s="1"/>
  <c r="U28" i="413" s="1"/>
  <c r="Q27" i="413"/>
  <c r="R27" i="413" s="1"/>
  <c r="U27" i="413" s="1"/>
  <c r="Q26" i="413"/>
  <c r="R26" i="413" s="1"/>
  <c r="U26" i="413" s="1"/>
  <c r="Q25" i="413"/>
  <c r="R25" i="413" s="1"/>
  <c r="U25" i="413" s="1"/>
  <c r="Q24" i="413"/>
  <c r="R24" i="413" s="1"/>
  <c r="U24" i="413" s="1"/>
  <c r="Q23" i="413"/>
  <c r="R23" i="413" s="1"/>
  <c r="U23" i="413" s="1"/>
  <c r="Q22" i="413"/>
  <c r="R22" i="413" s="1"/>
  <c r="U22" i="413" s="1"/>
  <c r="Q21" i="413"/>
  <c r="R21" i="413" s="1"/>
  <c r="U21" i="413" s="1"/>
  <c r="Q19" i="413"/>
  <c r="R19" i="413" s="1"/>
  <c r="U19" i="413" s="1"/>
  <c r="Q18" i="413"/>
  <c r="R18" i="413" s="1"/>
  <c r="U18" i="413" s="1"/>
  <c r="Q17" i="413"/>
  <c r="R17" i="413" s="1"/>
  <c r="U17" i="413" s="1"/>
  <c r="Q16" i="413"/>
  <c r="R16" i="413" s="1"/>
  <c r="U16" i="413" s="1"/>
  <c r="Q15" i="413"/>
  <c r="R15" i="413" s="1"/>
  <c r="U15" i="413" s="1"/>
  <c r="Q14" i="413"/>
  <c r="R14" i="413" s="1"/>
  <c r="U14" i="413" s="1"/>
  <c r="Q13" i="413"/>
  <c r="R13" i="413" s="1"/>
  <c r="U13" i="413" s="1"/>
  <c r="Q12" i="413"/>
  <c r="R12" i="413" s="1"/>
  <c r="U12" i="413" s="1"/>
  <c r="Q11" i="413"/>
  <c r="R11" i="413" s="1"/>
  <c r="U11" i="413" s="1"/>
  <c r="Q10" i="413"/>
  <c r="R10" i="413" s="1"/>
  <c r="U10" i="413" s="1"/>
  <c r="Q9" i="413"/>
  <c r="R9" i="413" s="1"/>
  <c r="U9" i="413" s="1"/>
  <c r="Q8" i="413"/>
  <c r="R8" i="413" s="1"/>
  <c r="U8" i="413" s="1"/>
  <c r="Q7" i="413"/>
  <c r="R7" i="413" s="1"/>
  <c r="U7" i="413" s="1"/>
  <c r="Q6" i="413"/>
  <c r="R6" i="413" s="1"/>
  <c r="U6" i="413" s="1"/>
  <c r="Q5" i="413"/>
  <c r="R5" i="413" s="1"/>
  <c r="U5" i="413" s="1"/>
  <c r="S144" i="414" l="1"/>
  <c r="Q152" i="413"/>
  <c r="W144" i="414"/>
  <c r="X21" i="414" s="1"/>
  <c r="V144" i="414"/>
  <c r="V145" i="414" s="1"/>
  <c r="W5" i="414"/>
  <c r="Q144" i="413"/>
  <c r="V21" i="413"/>
  <c r="R152" i="413"/>
  <c r="U150" i="413"/>
  <c r="U152" i="413" s="1"/>
  <c r="V126" i="413"/>
  <c r="V39" i="413"/>
  <c r="V59" i="413"/>
  <c r="V92" i="413"/>
  <c r="V110" i="413"/>
  <c r="V5" i="413"/>
  <c r="U144" i="413"/>
  <c r="U145" i="413" s="1"/>
  <c r="V75" i="413"/>
  <c r="R144" i="413"/>
  <c r="P152" i="411"/>
  <c r="M152" i="411"/>
  <c r="L152" i="411"/>
  <c r="K152" i="411"/>
  <c r="J152" i="411"/>
  <c r="I152" i="411"/>
  <c r="Q151" i="411"/>
  <c r="R151" i="411" s="1"/>
  <c r="Q150" i="411"/>
  <c r="R146" i="411"/>
  <c r="R145" i="411"/>
  <c r="P144" i="411"/>
  <c r="O144" i="411"/>
  <c r="N144" i="411"/>
  <c r="M144" i="411"/>
  <c r="L144" i="411"/>
  <c r="K144" i="411"/>
  <c r="J144" i="411"/>
  <c r="I144" i="411"/>
  <c r="Q143" i="411"/>
  <c r="R143" i="411" s="1"/>
  <c r="U143" i="411" s="1"/>
  <c r="Q142" i="411"/>
  <c r="R142" i="411" s="1"/>
  <c r="U142" i="411" s="1"/>
  <c r="Q141" i="411"/>
  <c r="R141" i="411" s="1"/>
  <c r="U141" i="411" s="1"/>
  <c r="Q140" i="411"/>
  <c r="R140" i="411" s="1"/>
  <c r="U140" i="411" s="1"/>
  <c r="Q139" i="411"/>
  <c r="R139" i="411" s="1"/>
  <c r="U139" i="411" s="1"/>
  <c r="Q138" i="411"/>
  <c r="R138" i="411" s="1"/>
  <c r="U138" i="411" s="1"/>
  <c r="Q137" i="411"/>
  <c r="R137" i="411" s="1"/>
  <c r="U137" i="411" s="1"/>
  <c r="Q136" i="411"/>
  <c r="R136" i="411" s="1"/>
  <c r="U136" i="411" s="1"/>
  <c r="Q135" i="411"/>
  <c r="R135" i="411" s="1"/>
  <c r="U135" i="411" s="1"/>
  <c r="Q134" i="411"/>
  <c r="R134" i="411" s="1"/>
  <c r="U134" i="411" s="1"/>
  <c r="Q133" i="411"/>
  <c r="R133" i="411" s="1"/>
  <c r="U133" i="411" s="1"/>
  <c r="Q132" i="411"/>
  <c r="R132" i="411" s="1"/>
  <c r="U132" i="411" s="1"/>
  <c r="Q131" i="411"/>
  <c r="R131" i="411" s="1"/>
  <c r="U131" i="411" s="1"/>
  <c r="Q130" i="411"/>
  <c r="R130" i="411" s="1"/>
  <c r="U130" i="411" s="1"/>
  <c r="Q129" i="411"/>
  <c r="R129" i="411" s="1"/>
  <c r="U129" i="411" s="1"/>
  <c r="Q128" i="411"/>
  <c r="R128" i="411" s="1"/>
  <c r="U128" i="411" s="1"/>
  <c r="Q127" i="411"/>
  <c r="R127" i="411" s="1"/>
  <c r="U127" i="411" s="1"/>
  <c r="Q126" i="411"/>
  <c r="R126" i="411" s="1"/>
  <c r="U126" i="411" s="1"/>
  <c r="Q125" i="411"/>
  <c r="R125" i="411" s="1"/>
  <c r="U125" i="411" s="1"/>
  <c r="Q124" i="411"/>
  <c r="R124" i="411" s="1"/>
  <c r="U124" i="411" s="1"/>
  <c r="Q123" i="411"/>
  <c r="R123" i="411" s="1"/>
  <c r="U123" i="411" s="1"/>
  <c r="Q122" i="411"/>
  <c r="R122" i="411" s="1"/>
  <c r="U122" i="411" s="1"/>
  <c r="Q121" i="411"/>
  <c r="R121" i="411" s="1"/>
  <c r="U121" i="411" s="1"/>
  <c r="Q120" i="411"/>
  <c r="R120" i="411" s="1"/>
  <c r="U120" i="411" s="1"/>
  <c r="Q119" i="411"/>
  <c r="R119" i="411" s="1"/>
  <c r="U119" i="411" s="1"/>
  <c r="Q118" i="411"/>
  <c r="R118" i="411" s="1"/>
  <c r="U118" i="411" s="1"/>
  <c r="Q117" i="411"/>
  <c r="R117" i="411" s="1"/>
  <c r="U117" i="411" s="1"/>
  <c r="Q116" i="411"/>
  <c r="R116" i="411" s="1"/>
  <c r="U116" i="411" s="1"/>
  <c r="Q115" i="411"/>
  <c r="R115" i="411" s="1"/>
  <c r="U115" i="411" s="1"/>
  <c r="Q114" i="411"/>
  <c r="R114" i="411" s="1"/>
  <c r="U114" i="411" s="1"/>
  <c r="Q113" i="411"/>
  <c r="R113" i="411" s="1"/>
  <c r="U113" i="411" s="1"/>
  <c r="Q112" i="411"/>
  <c r="R112" i="411" s="1"/>
  <c r="U112" i="411" s="1"/>
  <c r="Q111" i="411"/>
  <c r="R111" i="411" s="1"/>
  <c r="U111" i="411" s="1"/>
  <c r="Q110" i="411"/>
  <c r="R110" i="411" s="1"/>
  <c r="U110" i="411" s="1"/>
  <c r="Q108" i="411"/>
  <c r="R108" i="411" s="1"/>
  <c r="U108" i="411" s="1"/>
  <c r="Q107" i="411"/>
  <c r="R107" i="411" s="1"/>
  <c r="U107" i="411" s="1"/>
  <c r="Q106" i="411"/>
  <c r="R106" i="411" s="1"/>
  <c r="U106" i="411" s="1"/>
  <c r="Q105" i="411"/>
  <c r="R105" i="411" s="1"/>
  <c r="U105" i="411" s="1"/>
  <c r="Q104" i="411"/>
  <c r="R104" i="411" s="1"/>
  <c r="U104" i="411" s="1"/>
  <c r="Q103" i="411"/>
  <c r="R103" i="411" s="1"/>
  <c r="U103" i="411" s="1"/>
  <c r="Q102" i="411"/>
  <c r="R102" i="411" s="1"/>
  <c r="U102" i="411" s="1"/>
  <c r="Q101" i="411"/>
  <c r="R101" i="411" s="1"/>
  <c r="U101" i="411" s="1"/>
  <c r="Q100" i="411"/>
  <c r="R100" i="411" s="1"/>
  <c r="U100" i="411" s="1"/>
  <c r="Q99" i="411"/>
  <c r="R99" i="411" s="1"/>
  <c r="U99" i="411" s="1"/>
  <c r="Q98" i="411"/>
  <c r="R98" i="411" s="1"/>
  <c r="U98" i="411" s="1"/>
  <c r="Q97" i="411"/>
  <c r="R97" i="411" s="1"/>
  <c r="U97" i="411" s="1"/>
  <c r="Q96" i="411"/>
  <c r="R96" i="411" s="1"/>
  <c r="U96" i="411" s="1"/>
  <c r="Q95" i="411"/>
  <c r="R95" i="411" s="1"/>
  <c r="U95" i="411" s="1"/>
  <c r="Q94" i="411"/>
  <c r="R94" i="411" s="1"/>
  <c r="U94" i="411" s="1"/>
  <c r="Q93" i="411"/>
  <c r="R93" i="411" s="1"/>
  <c r="U93" i="411" s="1"/>
  <c r="Q92" i="411"/>
  <c r="R92" i="411" s="1"/>
  <c r="U92" i="411" s="1"/>
  <c r="Q90" i="411"/>
  <c r="R90" i="411" s="1"/>
  <c r="U90" i="411" s="1"/>
  <c r="Q89" i="411"/>
  <c r="R89" i="411" s="1"/>
  <c r="U89" i="411" s="1"/>
  <c r="Q88" i="411"/>
  <c r="R88" i="411" s="1"/>
  <c r="U88" i="411" s="1"/>
  <c r="Q87" i="411"/>
  <c r="R87" i="411" s="1"/>
  <c r="U87" i="411" s="1"/>
  <c r="Q86" i="411"/>
  <c r="R86" i="411" s="1"/>
  <c r="U86" i="411" s="1"/>
  <c r="Q85" i="411"/>
  <c r="R85" i="411" s="1"/>
  <c r="U85" i="411" s="1"/>
  <c r="Q84" i="411"/>
  <c r="R84" i="411" s="1"/>
  <c r="U84" i="411" s="1"/>
  <c r="Q83" i="411"/>
  <c r="R83" i="411" s="1"/>
  <c r="U83" i="411" s="1"/>
  <c r="Q82" i="411"/>
  <c r="R82" i="411" s="1"/>
  <c r="U82" i="411" s="1"/>
  <c r="Q81" i="411"/>
  <c r="R81" i="411" s="1"/>
  <c r="U81" i="411" s="1"/>
  <c r="Q80" i="411"/>
  <c r="R80" i="411" s="1"/>
  <c r="U80" i="411" s="1"/>
  <c r="Q79" i="411"/>
  <c r="R79" i="411" s="1"/>
  <c r="U79" i="411" s="1"/>
  <c r="Q78" i="411"/>
  <c r="R78" i="411" s="1"/>
  <c r="U78" i="411" s="1"/>
  <c r="Q77" i="411"/>
  <c r="R77" i="411" s="1"/>
  <c r="U77" i="411" s="1"/>
  <c r="Q76" i="411"/>
  <c r="R76" i="411" s="1"/>
  <c r="U76" i="411" s="1"/>
  <c r="Q75" i="411"/>
  <c r="R75" i="411" s="1"/>
  <c r="U75" i="411" s="1"/>
  <c r="Q73" i="411"/>
  <c r="R73" i="411" s="1"/>
  <c r="U73" i="411" s="1"/>
  <c r="Q72" i="411"/>
  <c r="R72" i="411" s="1"/>
  <c r="U72" i="411" s="1"/>
  <c r="Q71" i="411"/>
  <c r="R71" i="411" s="1"/>
  <c r="U71" i="411" s="1"/>
  <c r="Q70" i="411"/>
  <c r="R70" i="411" s="1"/>
  <c r="U70" i="411" s="1"/>
  <c r="Q69" i="411"/>
  <c r="R69" i="411" s="1"/>
  <c r="U69" i="411" s="1"/>
  <c r="Q68" i="411"/>
  <c r="R68" i="411" s="1"/>
  <c r="U68" i="411" s="1"/>
  <c r="Q67" i="411"/>
  <c r="R67" i="411" s="1"/>
  <c r="U67" i="411" s="1"/>
  <c r="Q66" i="411"/>
  <c r="R66" i="411" s="1"/>
  <c r="U66" i="411" s="1"/>
  <c r="Q65" i="411"/>
  <c r="R65" i="411" s="1"/>
  <c r="U65" i="411" s="1"/>
  <c r="Q64" i="411"/>
  <c r="R64" i="411" s="1"/>
  <c r="U64" i="411" s="1"/>
  <c r="Q63" i="411"/>
  <c r="R63" i="411" s="1"/>
  <c r="U63" i="411" s="1"/>
  <c r="Q62" i="411"/>
  <c r="R62" i="411" s="1"/>
  <c r="U62" i="411" s="1"/>
  <c r="Q61" i="411"/>
  <c r="R61" i="411" s="1"/>
  <c r="U61" i="411" s="1"/>
  <c r="Q60" i="411"/>
  <c r="R60" i="411" s="1"/>
  <c r="U60" i="411" s="1"/>
  <c r="Q59" i="411"/>
  <c r="R59" i="411" s="1"/>
  <c r="U59" i="411" s="1"/>
  <c r="Q57" i="411"/>
  <c r="R57" i="411" s="1"/>
  <c r="U57" i="411" s="1"/>
  <c r="Q56" i="411"/>
  <c r="R56" i="411" s="1"/>
  <c r="U56" i="411" s="1"/>
  <c r="Q55" i="411"/>
  <c r="R55" i="411" s="1"/>
  <c r="U55" i="411" s="1"/>
  <c r="Q54" i="411"/>
  <c r="R54" i="411" s="1"/>
  <c r="U54" i="411" s="1"/>
  <c r="Q53" i="411"/>
  <c r="R53" i="411" s="1"/>
  <c r="U53" i="411" s="1"/>
  <c r="Q52" i="411"/>
  <c r="R52" i="411" s="1"/>
  <c r="U52" i="411" s="1"/>
  <c r="Q51" i="411"/>
  <c r="R51" i="411" s="1"/>
  <c r="U51" i="411" s="1"/>
  <c r="Q50" i="411"/>
  <c r="R50" i="411" s="1"/>
  <c r="U50" i="411" s="1"/>
  <c r="Q49" i="411"/>
  <c r="R49" i="411" s="1"/>
  <c r="U49" i="411" s="1"/>
  <c r="Q48" i="411"/>
  <c r="R48" i="411" s="1"/>
  <c r="U48" i="411" s="1"/>
  <c r="Q47" i="411"/>
  <c r="R47" i="411" s="1"/>
  <c r="U47" i="411" s="1"/>
  <c r="Q46" i="411"/>
  <c r="R46" i="411" s="1"/>
  <c r="U46" i="411" s="1"/>
  <c r="Q45" i="411"/>
  <c r="R45" i="411" s="1"/>
  <c r="U45" i="411" s="1"/>
  <c r="Q44" i="411"/>
  <c r="R44" i="411" s="1"/>
  <c r="U44" i="411" s="1"/>
  <c r="Q43" i="411"/>
  <c r="R43" i="411" s="1"/>
  <c r="U43" i="411" s="1"/>
  <c r="Q42" i="411"/>
  <c r="R42" i="411" s="1"/>
  <c r="U42" i="411" s="1"/>
  <c r="Q41" i="411"/>
  <c r="R41" i="411" s="1"/>
  <c r="U41" i="411" s="1"/>
  <c r="Q40" i="411"/>
  <c r="R40" i="411" s="1"/>
  <c r="U40" i="411" s="1"/>
  <c r="Q39" i="411"/>
  <c r="R39" i="411" s="1"/>
  <c r="U39" i="411" s="1"/>
  <c r="Q37" i="411"/>
  <c r="R37" i="411" s="1"/>
  <c r="U37" i="411" s="1"/>
  <c r="Q36" i="411"/>
  <c r="R36" i="411" s="1"/>
  <c r="U36" i="411" s="1"/>
  <c r="Q35" i="411"/>
  <c r="R35" i="411" s="1"/>
  <c r="U35" i="411" s="1"/>
  <c r="Q34" i="411"/>
  <c r="R34" i="411" s="1"/>
  <c r="U34" i="411" s="1"/>
  <c r="Q33" i="411"/>
  <c r="R33" i="411" s="1"/>
  <c r="U33" i="411" s="1"/>
  <c r="Q32" i="411"/>
  <c r="R32" i="411" s="1"/>
  <c r="U32" i="411" s="1"/>
  <c r="Q31" i="411"/>
  <c r="R31" i="411" s="1"/>
  <c r="U31" i="411" s="1"/>
  <c r="Q30" i="411"/>
  <c r="R30" i="411" s="1"/>
  <c r="U30" i="411" s="1"/>
  <c r="Q29" i="411"/>
  <c r="R29" i="411" s="1"/>
  <c r="U29" i="411" s="1"/>
  <c r="Q28" i="411"/>
  <c r="R28" i="411" s="1"/>
  <c r="U28" i="411" s="1"/>
  <c r="Q27" i="411"/>
  <c r="R27" i="411" s="1"/>
  <c r="U27" i="411" s="1"/>
  <c r="Q26" i="411"/>
  <c r="R26" i="411" s="1"/>
  <c r="U26" i="411" s="1"/>
  <c r="Q25" i="411"/>
  <c r="R25" i="411" s="1"/>
  <c r="U25" i="411" s="1"/>
  <c r="Q24" i="411"/>
  <c r="R24" i="411" s="1"/>
  <c r="U24" i="411" s="1"/>
  <c r="Q23" i="411"/>
  <c r="R23" i="411" s="1"/>
  <c r="U23" i="411" s="1"/>
  <c r="Q22" i="411"/>
  <c r="R22" i="411" s="1"/>
  <c r="U22" i="411" s="1"/>
  <c r="Q21" i="411"/>
  <c r="R21" i="411" s="1"/>
  <c r="U21" i="411" s="1"/>
  <c r="Q19" i="411"/>
  <c r="R19" i="411" s="1"/>
  <c r="U19" i="411" s="1"/>
  <c r="Q18" i="411"/>
  <c r="R18" i="411" s="1"/>
  <c r="U18" i="411" s="1"/>
  <c r="Q17" i="411"/>
  <c r="R17" i="411" s="1"/>
  <c r="U17" i="411" s="1"/>
  <c r="Q16" i="411"/>
  <c r="R16" i="411" s="1"/>
  <c r="U16" i="411" s="1"/>
  <c r="Q15" i="411"/>
  <c r="R15" i="411" s="1"/>
  <c r="U15" i="411" s="1"/>
  <c r="Q14" i="411"/>
  <c r="R14" i="411" s="1"/>
  <c r="U14" i="411" s="1"/>
  <c r="Q13" i="411"/>
  <c r="R13" i="411" s="1"/>
  <c r="U13" i="411" s="1"/>
  <c r="Q12" i="411"/>
  <c r="R12" i="411" s="1"/>
  <c r="U12" i="411" s="1"/>
  <c r="Q11" i="411"/>
  <c r="R11" i="411" s="1"/>
  <c r="U11" i="411" s="1"/>
  <c r="Q10" i="411"/>
  <c r="R10" i="411" s="1"/>
  <c r="U10" i="411" s="1"/>
  <c r="Q9" i="411"/>
  <c r="R9" i="411" s="1"/>
  <c r="U9" i="411" s="1"/>
  <c r="Q8" i="411"/>
  <c r="R8" i="411" s="1"/>
  <c r="U8" i="411" s="1"/>
  <c r="Q7" i="411"/>
  <c r="R7" i="411" s="1"/>
  <c r="U7" i="411" s="1"/>
  <c r="Q6" i="411"/>
  <c r="R6" i="411" s="1"/>
  <c r="U6" i="411" s="1"/>
  <c r="Q5" i="411"/>
  <c r="R5" i="411" s="1"/>
  <c r="Q152" i="411" l="1"/>
  <c r="X59" i="414"/>
  <c r="X75" i="414"/>
  <c r="X110" i="414"/>
  <c r="X126" i="414"/>
  <c r="X92" i="414"/>
  <c r="X39" i="414"/>
  <c r="X5" i="414"/>
  <c r="V144" i="413"/>
  <c r="W21" i="413" s="1"/>
  <c r="R150" i="411"/>
  <c r="U150" i="411" s="1"/>
  <c r="U5" i="411"/>
  <c r="R144" i="411"/>
  <c r="V92" i="411"/>
  <c r="V126" i="411"/>
  <c r="V59" i="411"/>
  <c r="V110" i="411"/>
  <c r="V21" i="411"/>
  <c r="V39" i="411"/>
  <c r="V75" i="411"/>
  <c r="U151" i="411"/>
  <c r="Q144" i="411"/>
  <c r="P144" i="410"/>
  <c r="Q152" i="410"/>
  <c r="N152" i="410"/>
  <c r="M152" i="410"/>
  <c r="L152" i="410"/>
  <c r="K152" i="410"/>
  <c r="J152" i="410"/>
  <c r="I152" i="410"/>
  <c r="R151" i="410"/>
  <c r="S151" i="410" s="1"/>
  <c r="R150" i="410"/>
  <c r="S150" i="410" s="1"/>
  <c r="V150" i="410" s="1"/>
  <c r="S146" i="410"/>
  <c r="S145" i="410"/>
  <c r="Q144" i="410"/>
  <c r="O144" i="410"/>
  <c r="N144" i="410"/>
  <c r="M144" i="410"/>
  <c r="L144" i="410"/>
  <c r="K144" i="410"/>
  <c r="J144" i="410"/>
  <c r="I144" i="410"/>
  <c r="R143" i="410"/>
  <c r="S143" i="410" s="1"/>
  <c r="V143" i="410" s="1"/>
  <c r="R142" i="410"/>
  <c r="S142" i="410" s="1"/>
  <c r="V142" i="410" s="1"/>
  <c r="R141" i="410"/>
  <c r="S141" i="410" s="1"/>
  <c r="V141" i="410" s="1"/>
  <c r="R140" i="410"/>
  <c r="S140" i="410" s="1"/>
  <c r="V140" i="410" s="1"/>
  <c r="R139" i="410"/>
  <c r="S139" i="410" s="1"/>
  <c r="V139" i="410" s="1"/>
  <c r="R138" i="410"/>
  <c r="S138" i="410" s="1"/>
  <c r="V138" i="410" s="1"/>
  <c r="R137" i="410"/>
  <c r="S137" i="410" s="1"/>
  <c r="V137" i="410" s="1"/>
  <c r="R136" i="410"/>
  <c r="S136" i="410" s="1"/>
  <c r="V136" i="410" s="1"/>
  <c r="R135" i="410"/>
  <c r="S135" i="410" s="1"/>
  <c r="V135" i="410" s="1"/>
  <c r="R134" i="410"/>
  <c r="S134" i="410" s="1"/>
  <c r="V134" i="410" s="1"/>
  <c r="R133" i="410"/>
  <c r="S133" i="410" s="1"/>
  <c r="V133" i="410" s="1"/>
  <c r="R132" i="410"/>
  <c r="S132" i="410" s="1"/>
  <c r="V132" i="410" s="1"/>
  <c r="R131" i="410"/>
  <c r="S131" i="410" s="1"/>
  <c r="V131" i="410" s="1"/>
  <c r="R130" i="410"/>
  <c r="S130" i="410" s="1"/>
  <c r="V130" i="410" s="1"/>
  <c r="R129" i="410"/>
  <c r="S129" i="410" s="1"/>
  <c r="V129" i="410" s="1"/>
  <c r="R128" i="410"/>
  <c r="S128" i="410" s="1"/>
  <c r="V128" i="410" s="1"/>
  <c r="R127" i="410"/>
  <c r="S127" i="410" s="1"/>
  <c r="V127" i="410" s="1"/>
  <c r="R126" i="410"/>
  <c r="S126" i="410" s="1"/>
  <c r="V126" i="410" s="1"/>
  <c r="R125" i="410"/>
  <c r="S125" i="410" s="1"/>
  <c r="V125" i="410" s="1"/>
  <c r="R124" i="410"/>
  <c r="S124" i="410" s="1"/>
  <c r="V124" i="410" s="1"/>
  <c r="R123" i="410"/>
  <c r="S123" i="410" s="1"/>
  <c r="V123" i="410" s="1"/>
  <c r="R122" i="410"/>
  <c r="S122" i="410" s="1"/>
  <c r="V122" i="410" s="1"/>
  <c r="R121" i="410"/>
  <c r="S121" i="410" s="1"/>
  <c r="V121" i="410" s="1"/>
  <c r="R120" i="410"/>
  <c r="S120" i="410" s="1"/>
  <c r="V120" i="410" s="1"/>
  <c r="R119" i="410"/>
  <c r="S119" i="410" s="1"/>
  <c r="V119" i="410" s="1"/>
  <c r="R118" i="410"/>
  <c r="S118" i="410" s="1"/>
  <c r="V118" i="410" s="1"/>
  <c r="R117" i="410"/>
  <c r="S117" i="410" s="1"/>
  <c r="V117" i="410" s="1"/>
  <c r="R116" i="410"/>
  <c r="S116" i="410" s="1"/>
  <c r="V116" i="410" s="1"/>
  <c r="R115" i="410"/>
  <c r="S115" i="410" s="1"/>
  <c r="V115" i="410" s="1"/>
  <c r="R114" i="410"/>
  <c r="S114" i="410" s="1"/>
  <c r="V114" i="410" s="1"/>
  <c r="R113" i="410"/>
  <c r="S113" i="410" s="1"/>
  <c r="V113" i="410" s="1"/>
  <c r="R112" i="410"/>
  <c r="S112" i="410" s="1"/>
  <c r="V112" i="410" s="1"/>
  <c r="R111" i="410"/>
  <c r="S111" i="410" s="1"/>
  <c r="V111" i="410" s="1"/>
  <c r="R110" i="410"/>
  <c r="S110" i="410" s="1"/>
  <c r="V110" i="410" s="1"/>
  <c r="R108" i="410"/>
  <c r="S108" i="410" s="1"/>
  <c r="V108" i="410" s="1"/>
  <c r="R107" i="410"/>
  <c r="S107" i="410" s="1"/>
  <c r="V107" i="410" s="1"/>
  <c r="R106" i="410"/>
  <c r="S106" i="410" s="1"/>
  <c r="V106" i="410" s="1"/>
  <c r="R105" i="410"/>
  <c r="S105" i="410" s="1"/>
  <c r="V105" i="410" s="1"/>
  <c r="R104" i="410"/>
  <c r="S104" i="410" s="1"/>
  <c r="V104" i="410" s="1"/>
  <c r="R103" i="410"/>
  <c r="S103" i="410" s="1"/>
  <c r="V103" i="410" s="1"/>
  <c r="R102" i="410"/>
  <c r="S102" i="410" s="1"/>
  <c r="V102" i="410" s="1"/>
  <c r="R101" i="410"/>
  <c r="S101" i="410" s="1"/>
  <c r="V101" i="410" s="1"/>
  <c r="R100" i="410"/>
  <c r="S100" i="410" s="1"/>
  <c r="V100" i="410" s="1"/>
  <c r="R99" i="410"/>
  <c r="S99" i="410" s="1"/>
  <c r="V99" i="410" s="1"/>
  <c r="R98" i="410"/>
  <c r="S98" i="410" s="1"/>
  <c r="V98" i="410" s="1"/>
  <c r="R97" i="410"/>
  <c r="S97" i="410" s="1"/>
  <c r="V97" i="410" s="1"/>
  <c r="R96" i="410"/>
  <c r="S96" i="410" s="1"/>
  <c r="V96" i="410" s="1"/>
  <c r="R95" i="410"/>
  <c r="S95" i="410" s="1"/>
  <c r="V95" i="410" s="1"/>
  <c r="R94" i="410"/>
  <c r="S94" i="410" s="1"/>
  <c r="V94" i="410" s="1"/>
  <c r="R93" i="410"/>
  <c r="S93" i="410" s="1"/>
  <c r="V93" i="410" s="1"/>
  <c r="R92" i="410"/>
  <c r="S92" i="410" s="1"/>
  <c r="V92" i="410" s="1"/>
  <c r="R90" i="410"/>
  <c r="S90" i="410" s="1"/>
  <c r="V90" i="410" s="1"/>
  <c r="R89" i="410"/>
  <c r="S89" i="410" s="1"/>
  <c r="V89" i="410" s="1"/>
  <c r="R88" i="410"/>
  <c r="S88" i="410" s="1"/>
  <c r="V88" i="410" s="1"/>
  <c r="R87" i="410"/>
  <c r="S87" i="410" s="1"/>
  <c r="V87" i="410" s="1"/>
  <c r="R86" i="410"/>
  <c r="S86" i="410" s="1"/>
  <c r="V86" i="410" s="1"/>
  <c r="R85" i="410"/>
  <c r="S85" i="410" s="1"/>
  <c r="V85" i="410" s="1"/>
  <c r="R84" i="410"/>
  <c r="S84" i="410" s="1"/>
  <c r="V84" i="410" s="1"/>
  <c r="R83" i="410"/>
  <c r="S83" i="410" s="1"/>
  <c r="V83" i="410" s="1"/>
  <c r="R82" i="410"/>
  <c r="S82" i="410" s="1"/>
  <c r="V82" i="410" s="1"/>
  <c r="R81" i="410"/>
  <c r="S81" i="410" s="1"/>
  <c r="V81" i="410" s="1"/>
  <c r="R80" i="410"/>
  <c r="S80" i="410" s="1"/>
  <c r="V80" i="410" s="1"/>
  <c r="R79" i="410"/>
  <c r="S79" i="410" s="1"/>
  <c r="V79" i="410" s="1"/>
  <c r="R78" i="410"/>
  <c r="S78" i="410" s="1"/>
  <c r="V78" i="410" s="1"/>
  <c r="R77" i="410"/>
  <c r="S77" i="410" s="1"/>
  <c r="V77" i="410" s="1"/>
  <c r="R76" i="410"/>
  <c r="S76" i="410" s="1"/>
  <c r="V76" i="410" s="1"/>
  <c r="R75" i="410"/>
  <c r="S75" i="410" s="1"/>
  <c r="V75" i="410" s="1"/>
  <c r="R73" i="410"/>
  <c r="S73" i="410" s="1"/>
  <c r="V73" i="410" s="1"/>
  <c r="R72" i="410"/>
  <c r="S72" i="410" s="1"/>
  <c r="V72" i="410" s="1"/>
  <c r="R71" i="410"/>
  <c r="S71" i="410" s="1"/>
  <c r="V71" i="410" s="1"/>
  <c r="R70" i="410"/>
  <c r="S70" i="410" s="1"/>
  <c r="V70" i="410" s="1"/>
  <c r="R69" i="410"/>
  <c r="S69" i="410" s="1"/>
  <c r="V69" i="410" s="1"/>
  <c r="R68" i="410"/>
  <c r="S68" i="410" s="1"/>
  <c r="V68" i="410" s="1"/>
  <c r="R67" i="410"/>
  <c r="S67" i="410" s="1"/>
  <c r="V67" i="410" s="1"/>
  <c r="R66" i="410"/>
  <c r="S66" i="410" s="1"/>
  <c r="V66" i="410" s="1"/>
  <c r="R65" i="410"/>
  <c r="S65" i="410" s="1"/>
  <c r="V65" i="410" s="1"/>
  <c r="R64" i="410"/>
  <c r="S64" i="410" s="1"/>
  <c r="V64" i="410" s="1"/>
  <c r="R63" i="410"/>
  <c r="S63" i="410" s="1"/>
  <c r="V63" i="410" s="1"/>
  <c r="R62" i="410"/>
  <c r="S62" i="410" s="1"/>
  <c r="V62" i="410" s="1"/>
  <c r="R61" i="410"/>
  <c r="S61" i="410" s="1"/>
  <c r="V61" i="410" s="1"/>
  <c r="R60" i="410"/>
  <c r="S60" i="410" s="1"/>
  <c r="V60" i="410" s="1"/>
  <c r="R59" i="410"/>
  <c r="S59" i="410" s="1"/>
  <c r="V59" i="410" s="1"/>
  <c r="R57" i="410"/>
  <c r="S57" i="410" s="1"/>
  <c r="V57" i="410" s="1"/>
  <c r="R56" i="410"/>
  <c r="S56" i="410" s="1"/>
  <c r="V56" i="410" s="1"/>
  <c r="R55" i="410"/>
  <c r="S55" i="410" s="1"/>
  <c r="V55" i="410" s="1"/>
  <c r="R54" i="410"/>
  <c r="S54" i="410" s="1"/>
  <c r="V54" i="410" s="1"/>
  <c r="R53" i="410"/>
  <c r="S53" i="410" s="1"/>
  <c r="V53" i="410" s="1"/>
  <c r="R52" i="410"/>
  <c r="S52" i="410" s="1"/>
  <c r="V52" i="410" s="1"/>
  <c r="R51" i="410"/>
  <c r="S51" i="410" s="1"/>
  <c r="V51" i="410" s="1"/>
  <c r="R50" i="410"/>
  <c r="S50" i="410" s="1"/>
  <c r="V50" i="410" s="1"/>
  <c r="R49" i="410"/>
  <c r="S49" i="410" s="1"/>
  <c r="V49" i="410" s="1"/>
  <c r="R48" i="410"/>
  <c r="S48" i="410" s="1"/>
  <c r="V48" i="410" s="1"/>
  <c r="R47" i="410"/>
  <c r="S47" i="410" s="1"/>
  <c r="V47" i="410" s="1"/>
  <c r="R46" i="410"/>
  <c r="S46" i="410" s="1"/>
  <c r="V46" i="410" s="1"/>
  <c r="R45" i="410"/>
  <c r="S45" i="410" s="1"/>
  <c r="V45" i="410" s="1"/>
  <c r="R44" i="410"/>
  <c r="S44" i="410" s="1"/>
  <c r="V44" i="410" s="1"/>
  <c r="R43" i="410"/>
  <c r="S43" i="410" s="1"/>
  <c r="V43" i="410" s="1"/>
  <c r="R42" i="410"/>
  <c r="S42" i="410" s="1"/>
  <c r="V42" i="410" s="1"/>
  <c r="R41" i="410"/>
  <c r="S41" i="410" s="1"/>
  <c r="V41" i="410" s="1"/>
  <c r="R40" i="410"/>
  <c r="S40" i="410" s="1"/>
  <c r="V40" i="410" s="1"/>
  <c r="R39" i="410"/>
  <c r="S39" i="410" s="1"/>
  <c r="V39" i="410" s="1"/>
  <c r="R37" i="410"/>
  <c r="S37" i="410" s="1"/>
  <c r="V37" i="410" s="1"/>
  <c r="R36" i="410"/>
  <c r="S36" i="410" s="1"/>
  <c r="V36" i="410" s="1"/>
  <c r="R35" i="410"/>
  <c r="S35" i="410" s="1"/>
  <c r="V35" i="410" s="1"/>
  <c r="R34" i="410"/>
  <c r="S34" i="410" s="1"/>
  <c r="V34" i="410" s="1"/>
  <c r="R33" i="410"/>
  <c r="S33" i="410" s="1"/>
  <c r="V33" i="410" s="1"/>
  <c r="R32" i="410"/>
  <c r="S32" i="410" s="1"/>
  <c r="V32" i="410" s="1"/>
  <c r="R31" i="410"/>
  <c r="S31" i="410" s="1"/>
  <c r="V31" i="410" s="1"/>
  <c r="R30" i="410"/>
  <c r="S30" i="410" s="1"/>
  <c r="V30" i="410" s="1"/>
  <c r="R29" i="410"/>
  <c r="S29" i="410" s="1"/>
  <c r="V29" i="410" s="1"/>
  <c r="R28" i="410"/>
  <c r="S28" i="410" s="1"/>
  <c r="V28" i="410" s="1"/>
  <c r="R27" i="410"/>
  <c r="S27" i="410" s="1"/>
  <c r="V27" i="410" s="1"/>
  <c r="R26" i="410"/>
  <c r="S26" i="410" s="1"/>
  <c r="V26" i="410" s="1"/>
  <c r="R25" i="410"/>
  <c r="S25" i="410" s="1"/>
  <c r="V25" i="410" s="1"/>
  <c r="R24" i="410"/>
  <c r="S24" i="410" s="1"/>
  <c r="V24" i="410" s="1"/>
  <c r="R23" i="410"/>
  <c r="S23" i="410" s="1"/>
  <c r="V23" i="410" s="1"/>
  <c r="R22" i="410"/>
  <c r="S22" i="410" s="1"/>
  <c r="V22" i="410" s="1"/>
  <c r="R21" i="410"/>
  <c r="S21" i="410" s="1"/>
  <c r="V21" i="410" s="1"/>
  <c r="R19" i="410"/>
  <c r="S19" i="410" s="1"/>
  <c r="V19" i="410" s="1"/>
  <c r="R18" i="410"/>
  <c r="S18" i="410" s="1"/>
  <c r="V18" i="410" s="1"/>
  <c r="R17" i="410"/>
  <c r="S17" i="410" s="1"/>
  <c r="V17" i="410" s="1"/>
  <c r="R16" i="410"/>
  <c r="S16" i="410" s="1"/>
  <c r="V16" i="410" s="1"/>
  <c r="R15" i="410"/>
  <c r="S15" i="410" s="1"/>
  <c r="V15" i="410" s="1"/>
  <c r="R14" i="410"/>
  <c r="S14" i="410" s="1"/>
  <c r="V14" i="410" s="1"/>
  <c r="R13" i="410"/>
  <c r="S13" i="410" s="1"/>
  <c r="V13" i="410" s="1"/>
  <c r="R12" i="410"/>
  <c r="S12" i="410" s="1"/>
  <c r="V12" i="410" s="1"/>
  <c r="R11" i="410"/>
  <c r="S11" i="410" s="1"/>
  <c r="V11" i="410" s="1"/>
  <c r="R10" i="410"/>
  <c r="S10" i="410" s="1"/>
  <c r="V10" i="410" s="1"/>
  <c r="R9" i="410"/>
  <c r="S9" i="410" s="1"/>
  <c r="V9" i="410" s="1"/>
  <c r="R8" i="410"/>
  <c r="S8" i="410" s="1"/>
  <c r="V8" i="410" s="1"/>
  <c r="R7" i="410"/>
  <c r="S7" i="410" s="1"/>
  <c r="V7" i="410" s="1"/>
  <c r="R6" i="410"/>
  <c r="S6" i="410" s="1"/>
  <c r="V6" i="410" s="1"/>
  <c r="R5" i="410"/>
  <c r="S5" i="410" s="1"/>
  <c r="R152" i="410" l="1"/>
  <c r="R152" i="411"/>
  <c r="X144" i="414"/>
  <c r="W59" i="413"/>
  <c r="W39" i="413"/>
  <c r="W92" i="413"/>
  <c r="W5" i="413"/>
  <c r="W126" i="413"/>
  <c r="W75" i="413"/>
  <c r="W110" i="413"/>
  <c r="U152" i="411"/>
  <c r="V144" i="411"/>
  <c r="W126" i="411" s="1"/>
  <c r="V5" i="411"/>
  <c r="U144" i="411"/>
  <c r="U145" i="411" s="1"/>
  <c r="W75" i="410"/>
  <c r="W92" i="410"/>
  <c r="W39" i="410"/>
  <c r="W59" i="410"/>
  <c r="W110" i="410"/>
  <c r="W126" i="410"/>
  <c r="V5" i="410"/>
  <c r="S144" i="410"/>
  <c r="W21" i="410"/>
  <c r="S152" i="410"/>
  <c r="V151" i="410"/>
  <c r="V152" i="410" s="1"/>
  <c r="R144" i="410"/>
  <c r="W144" i="413" l="1"/>
  <c r="W59" i="411"/>
  <c r="W75" i="411"/>
  <c r="W110" i="411"/>
  <c r="W21" i="411"/>
  <c r="W5" i="411"/>
  <c r="W39" i="411"/>
  <c r="W92" i="411"/>
  <c r="W5" i="410"/>
  <c r="V144" i="410"/>
  <c r="V145" i="410" s="1"/>
  <c r="W144" i="410"/>
  <c r="X21" i="410" s="1"/>
  <c r="P152" i="408"/>
  <c r="N152" i="408"/>
  <c r="M152" i="408"/>
  <c r="L152" i="408"/>
  <c r="K152" i="408"/>
  <c r="J152" i="408"/>
  <c r="I152" i="408"/>
  <c r="Q151" i="408"/>
  <c r="R151" i="408" s="1"/>
  <c r="U151" i="408" s="1"/>
  <c r="Q150" i="408"/>
  <c r="R146" i="408"/>
  <c r="R145" i="408"/>
  <c r="P144" i="408"/>
  <c r="O144" i="408"/>
  <c r="N144" i="408"/>
  <c r="M144" i="408"/>
  <c r="L144" i="408"/>
  <c r="K144" i="408"/>
  <c r="J144" i="408"/>
  <c r="I144" i="408"/>
  <c r="Q143" i="408"/>
  <c r="R143" i="408" s="1"/>
  <c r="U143" i="408" s="1"/>
  <c r="Q142" i="408"/>
  <c r="R142" i="408" s="1"/>
  <c r="U142" i="408" s="1"/>
  <c r="Q141" i="408"/>
  <c r="R141" i="408" s="1"/>
  <c r="U141" i="408" s="1"/>
  <c r="Q140" i="408"/>
  <c r="R140" i="408" s="1"/>
  <c r="U140" i="408" s="1"/>
  <c r="Q139" i="408"/>
  <c r="R139" i="408" s="1"/>
  <c r="U139" i="408" s="1"/>
  <c r="Q138" i="408"/>
  <c r="R138" i="408" s="1"/>
  <c r="U138" i="408" s="1"/>
  <c r="Q137" i="408"/>
  <c r="R137" i="408" s="1"/>
  <c r="U137" i="408" s="1"/>
  <c r="Q136" i="408"/>
  <c r="R136" i="408" s="1"/>
  <c r="U136" i="408" s="1"/>
  <c r="Q135" i="408"/>
  <c r="R135" i="408" s="1"/>
  <c r="U135" i="408" s="1"/>
  <c r="Q134" i="408"/>
  <c r="R134" i="408" s="1"/>
  <c r="U134" i="408" s="1"/>
  <c r="Q133" i="408"/>
  <c r="R133" i="408" s="1"/>
  <c r="U133" i="408" s="1"/>
  <c r="Q132" i="408"/>
  <c r="R132" i="408" s="1"/>
  <c r="U132" i="408" s="1"/>
  <c r="Q131" i="408"/>
  <c r="R131" i="408" s="1"/>
  <c r="U131" i="408" s="1"/>
  <c r="Q130" i="408"/>
  <c r="R130" i="408" s="1"/>
  <c r="U130" i="408" s="1"/>
  <c r="Q129" i="408"/>
  <c r="R129" i="408" s="1"/>
  <c r="U129" i="408" s="1"/>
  <c r="Q128" i="408"/>
  <c r="R128" i="408" s="1"/>
  <c r="U128" i="408" s="1"/>
  <c r="Q127" i="408"/>
  <c r="R127" i="408" s="1"/>
  <c r="U127" i="408" s="1"/>
  <c r="Q126" i="408"/>
  <c r="R126" i="408" s="1"/>
  <c r="U126" i="408" s="1"/>
  <c r="Q125" i="408"/>
  <c r="R125" i="408" s="1"/>
  <c r="U125" i="408" s="1"/>
  <c r="Q124" i="408"/>
  <c r="R124" i="408" s="1"/>
  <c r="U124" i="408" s="1"/>
  <c r="Q123" i="408"/>
  <c r="R123" i="408" s="1"/>
  <c r="U123" i="408" s="1"/>
  <c r="Q122" i="408"/>
  <c r="R122" i="408" s="1"/>
  <c r="U122" i="408" s="1"/>
  <c r="Q121" i="408"/>
  <c r="R121" i="408" s="1"/>
  <c r="U121" i="408" s="1"/>
  <c r="Q120" i="408"/>
  <c r="R120" i="408" s="1"/>
  <c r="U120" i="408" s="1"/>
  <c r="Q119" i="408"/>
  <c r="R119" i="408" s="1"/>
  <c r="U119" i="408" s="1"/>
  <c r="Q118" i="408"/>
  <c r="R118" i="408" s="1"/>
  <c r="U118" i="408" s="1"/>
  <c r="Q117" i="408"/>
  <c r="R117" i="408" s="1"/>
  <c r="U117" i="408" s="1"/>
  <c r="Q116" i="408"/>
  <c r="R116" i="408" s="1"/>
  <c r="U116" i="408" s="1"/>
  <c r="Q115" i="408"/>
  <c r="R115" i="408" s="1"/>
  <c r="U115" i="408" s="1"/>
  <c r="Q114" i="408"/>
  <c r="R114" i="408" s="1"/>
  <c r="U114" i="408" s="1"/>
  <c r="Q113" i="408"/>
  <c r="R113" i="408" s="1"/>
  <c r="U113" i="408" s="1"/>
  <c r="Q112" i="408"/>
  <c r="R112" i="408" s="1"/>
  <c r="U112" i="408" s="1"/>
  <c r="Q111" i="408"/>
  <c r="R111" i="408" s="1"/>
  <c r="U111" i="408" s="1"/>
  <c r="Q110" i="408"/>
  <c r="R110" i="408" s="1"/>
  <c r="U110" i="408" s="1"/>
  <c r="Q108" i="408"/>
  <c r="R108" i="408" s="1"/>
  <c r="U108" i="408" s="1"/>
  <c r="Q107" i="408"/>
  <c r="R107" i="408" s="1"/>
  <c r="U107" i="408" s="1"/>
  <c r="Q106" i="408"/>
  <c r="R106" i="408" s="1"/>
  <c r="U106" i="408" s="1"/>
  <c r="Q105" i="408"/>
  <c r="R105" i="408" s="1"/>
  <c r="U105" i="408" s="1"/>
  <c r="Q104" i="408"/>
  <c r="R104" i="408" s="1"/>
  <c r="U104" i="408" s="1"/>
  <c r="Q103" i="408"/>
  <c r="R103" i="408" s="1"/>
  <c r="U103" i="408" s="1"/>
  <c r="Q102" i="408"/>
  <c r="R102" i="408" s="1"/>
  <c r="U102" i="408" s="1"/>
  <c r="Q101" i="408"/>
  <c r="R101" i="408" s="1"/>
  <c r="U101" i="408" s="1"/>
  <c r="Q100" i="408"/>
  <c r="R100" i="408" s="1"/>
  <c r="U100" i="408" s="1"/>
  <c r="Q99" i="408"/>
  <c r="R99" i="408" s="1"/>
  <c r="U99" i="408" s="1"/>
  <c r="Q98" i="408"/>
  <c r="R98" i="408" s="1"/>
  <c r="U98" i="408" s="1"/>
  <c r="Q97" i="408"/>
  <c r="R97" i="408" s="1"/>
  <c r="U97" i="408" s="1"/>
  <c r="Q96" i="408"/>
  <c r="R96" i="408" s="1"/>
  <c r="U96" i="408" s="1"/>
  <c r="Q95" i="408"/>
  <c r="R95" i="408" s="1"/>
  <c r="U95" i="408" s="1"/>
  <c r="Q94" i="408"/>
  <c r="R94" i="408" s="1"/>
  <c r="U94" i="408" s="1"/>
  <c r="Q93" i="408"/>
  <c r="R93" i="408" s="1"/>
  <c r="U93" i="408" s="1"/>
  <c r="Q92" i="408"/>
  <c r="R92" i="408" s="1"/>
  <c r="U92" i="408" s="1"/>
  <c r="Q90" i="408"/>
  <c r="R90" i="408" s="1"/>
  <c r="U90" i="408" s="1"/>
  <c r="Q89" i="408"/>
  <c r="R89" i="408" s="1"/>
  <c r="U89" i="408" s="1"/>
  <c r="Q88" i="408"/>
  <c r="R88" i="408" s="1"/>
  <c r="U88" i="408" s="1"/>
  <c r="Q87" i="408"/>
  <c r="R87" i="408" s="1"/>
  <c r="U87" i="408" s="1"/>
  <c r="Q86" i="408"/>
  <c r="R86" i="408" s="1"/>
  <c r="U86" i="408" s="1"/>
  <c r="Q85" i="408"/>
  <c r="R85" i="408" s="1"/>
  <c r="U85" i="408" s="1"/>
  <c r="Q84" i="408"/>
  <c r="R84" i="408" s="1"/>
  <c r="U84" i="408" s="1"/>
  <c r="Q83" i="408"/>
  <c r="R83" i="408" s="1"/>
  <c r="U83" i="408" s="1"/>
  <c r="Q82" i="408"/>
  <c r="R82" i="408" s="1"/>
  <c r="U82" i="408" s="1"/>
  <c r="Q81" i="408"/>
  <c r="R81" i="408" s="1"/>
  <c r="U81" i="408" s="1"/>
  <c r="Q80" i="408"/>
  <c r="R80" i="408" s="1"/>
  <c r="U80" i="408" s="1"/>
  <c r="Q79" i="408"/>
  <c r="R79" i="408" s="1"/>
  <c r="U79" i="408" s="1"/>
  <c r="Q78" i="408"/>
  <c r="R78" i="408" s="1"/>
  <c r="U78" i="408" s="1"/>
  <c r="Q77" i="408"/>
  <c r="R77" i="408" s="1"/>
  <c r="U77" i="408" s="1"/>
  <c r="Q76" i="408"/>
  <c r="R76" i="408" s="1"/>
  <c r="U76" i="408" s="1"/>
  <c r="Q75" i="408"/>
  <c r="R75" i="408" s="1"/>
  <c r="U75" i="408" s="1"/>
  <c r="Q73" i="408"/>
  <c r="R73" i="408" s="1"/>
  <c r="U73" i="408" s="1"/>
  <c r="Q72" i="408"/>
  <c r="R72" i="408" s="1"/>
  <c r="U72" i="408" s="1"/>
  <c r="Q71" i="408"/>
  <c r="R71" i="408" s="1"/>
  <c r="U71" i="408" s="1"/>
  <c r="Q70" i="408"/>
  <c r="R70" i="408" s="1"/>
  <c r="U70" i="408" s="1"/>
  <c r="Q69" i="408"/>
  <c r="R69" i="408" s="1"/>
  <c r="U69" i="408" s="1"/>
  <c r="Q68" i="408"/>
  <c r="R68" i="408" s="1"/>
  <c r="U68" i="408" s="1"/>
  <c r="Q67" i="408"/>
  <c r="R67" i="408" s="1"/>
  <c r="U67" i="408" s="1"/>
  <c r="Q66" i="408"/>
  <c r="R66" i="408" s="1"/>
  <c r="U66" i="408" s="1"/>
  <c r="Q65" i="408"/>
  <c r="R65" i="408" s="1"/>
  <c r="U65" i="408" s="1"/>
  <c r="Q64" i="408"/>
  <c r="R64" i="408" s="1"/>
  <c r="U64" i="408" s="1"/>
  <c r="Q63" i="408"/>
  <c r="R63" i="408" s="1"/>
  <c r="U63" i="408" s="1"/>
  <c r="Q62" i="408"/>
  <c r="R62" i="408" s="1"/>
  <c r="U62" i="408" s="1"/>
  <c r="Q61" i="408"/>
  <c r="R61" i="408" s="1"/>
  <c r="U61" i="408" s="1"/>
  <c r="Q60" i="408"/>
  <c r="R60" i="408" s="1"/>
  <c r="U60" i="408" s="1"/>
  <c r="Q59" i="408"/>
  <c r="R59" i="408" s="1"/>
  <c r="U59" i="408" s="1"/>
  <c r="Q57" i="408"/>
  <c r="R57" i="408" s="1"/>
  <c r="U57" i="408" s="1"/>
  <c r="Q56" i="408"/>
  <c r="R56" i="408" s="1"/>
  <c r="U56" i="408" s="1"/>
  <c r="Q55" i="408"/>
  <c r="R55" i="408" s="1"/>
  <c r="U55" i="408" s="1"/>
  <c r="Q54" i="408"/>
  <c r="R54" i="408" s="1"/>
  <c r="U54" i="408" s="1"/>
  <c r="Q53" i="408"/>
  <c r="R53" i="408" s="1"/>
  <c r="U53" i="408" s="1"/>
  <c r="Q52" i="408"/>
  <c r="R52" i="408" s="1"/>
  <c r="U52" i="408" s="1"/>
  <c r="Q51" i="408"/>
  <c r="R51" i="408" s="1"/>
  <c r="U51" i="408" s="1"/>
  <c r="Q50" i="408"/>
  <c r="R50" i="408" s="1"/>
  <c r="U50" i="408" s="1"/>
  <c r="Q49" i="408"/>
  <c r="R49" i="408" s="1"/>
  <c r="U49" i="408" s="1"/>
  <c r="Q48" i="408"/>
  <c r="R48" i="408" s="1"/>
  <c r="U48" i="408" s="1"/>
  <c r="Q47" i="408"/>
  <c r="R47" i="408" s="1"/>
  <c r="U47" i="408" s="1"/>
  <c r="Q46" i="408"/>
  <c r="R46" i="408" s="1"/>
  <c r="U46" i="408" s="1"/>
  <c r="Q45" i="408"/>
  <c r="R45" i="408" s="1"/>
  <c r="U45" i="408" s="1"/>
  <c r="Q44" i="408"/>
  <c r="R44" i="408" s="1"/>
  <c r="U44" i="408" s="1"/>
  <c r="Q43" i="408"/>
  <c r="R43" i="408" s="1"/>
  <c r="U43" i="408" s="1"/>
  <c r="Q42" i="408"/>
  <c r="R42" i="408" s="1"/>
  <c r="U42" i="408" s="1"/>
  <c r="Q41" i="408"/>
  <c r="R41" i="408" s="1"/>
  <c r="U41" i="408" s="1"/>
  <c r="Q40" i="408"/>
  <c r="R40" i="408" s="1"/>
  <c r="U40" i="408" s="1"/>
  <c r="Q39" i="408"/>
  <c r="R39" i="408" s="1"/>
  <c r="U39" i="408" s="1"/>
  <c r="Q37" i="408"/>
  <c r="R37" i="408" s="1"/>
  <c r="U37" i="408" s="1"/>
  <c r="Q36" i="408"/>
  <c r="R36" i="408" s="1"/>
  <c r="U36" i="408" s="1"/>
  <c r="Q35" i="408"/>
  <c r="R35" i="408" s="1"/>
  <c r="U35" i="408" s="1"/>
  <c r="Q34" i="408"/>
  <c r="R34" i="408" s="1"/>
  <c r="U34" i="408" s="1"/>
  <c r="Q33" i="408"/>
  <c r="R33" i="408" s="1"/>
  <c r="U33" i="408" s="1"/>
  <c r="Q32" i="408"/>
  <c r="R32" i="408" s="1"/>
  <c r="U32" i="408" s="1"/>
  <c r="Q31" i="408"/>
  <c r="R31" i="408" s="1"/>
  <c r="U31" i="408" s="1"/>
  <c r="Q30" i="408"/>
  <c r="R30" i="408" s="1"/>
  <c r="U30" i="408" s="1"/>
  <c r="Q29" i="408"/>
  <c r="R29" i="408" s="1"/>
  <c r="U29" i="408" s="1"/>
  <c r="Q28" i="408"/>
  <c r="R28" i="408" s="1"/>
  <c r="U28" i="408" s="1"/>
  <c r="Q27" i="408"/>
  <c r="R27" i="408" s="1"/>
  <c r="U27" i="408" s="1"/>
  <c r="Q26" i="408"/>
  <c r="R26" i="408" s="1"/>
  <c r="U26" i="408" s="1"/>
  <c r="Q25" i="408"/>
  <c r="R25" i="408" s="1"/>
  <c r="U25" i="408" s="1"/>
  <c r="Q24" i="408"/>
  <c r="R24" i="408" s="1"/>
  <c r="U24" i="408" s="1"/>
  <c r="Q23" i="408"/>
  <c r="R23" i="408" s="1"/>
  <c r="U23" i="408" s="1"/>
  <c r="Q22" i="408"/>
  <c r="R22" i="408" s="1"/>
  <c r="U22" i="408" s="1"/>
  <c r="Q21" i="408"/>
  <c r="R21" i="408" s="1"/>
  <c r="U21" i="408" s="1"/>
  <c r="Q19" i="408"/>
  <c r="R19" i="408" s="1"/>
  <c r="U19" i="408" s="1"/>
  <c r="Q18" i="408"/>
  <c r="R18" i="408" s="1"/>
  <c r="U18" i="408" s="1"/>
  <c r="Q17" i="408"/>
  <c r="R17" i="408" s="1"/>
  <c r="U17" i="408" s="1"/>
  <c r="Q16" i="408"/>
  <c r="R16" i="408" s="1"/>
  <c r="U16" i="408" s="1"/>
  <c r="Q15" i="408"/>
  <c r="R15" i="408" s="1"/>
  <c r="U15" i="408" s="1"/>
  <c r="Q14" i="408"/>
  <c r="R14" i="408" s="1"/>
  <c r="U14" i="408" s="1"/>
  <c r="Q13" i="408"/>
  <c r="R13" i="408" s="1"/>
  <c r="U13" i="408" s="1"/>
  <c r="Q12" i="408"/>
  <c r="R12" i="408" s="1"/>
  <c r="U12" i="408" s="1"/>
  <c r="Q11" i="408"/>
  <c r="R11" i="408" s="1"/>
  <c r="U11" i="408" s="1"/>
  <c r="Q10" i="408"/>
  <c r="R10" i="408" s="1"/>
  <c r="U10" i="408" s="1"/>
  <c r="Q9" i="408"/>
  <c r="R9" i="408" s="1"/>
  <c r="U9" i="408" s="1"/>
  <c r="Q8" i="408"/>
  <c r="R8" i="408" s="1"/>
  <c r="U8" i="408" s="1"/>
  <c r="Q7" i="408"/>
  <c r="R7" i="408" s="1"/>
  <c r="U7" i="408" s="1"/>
  <c r="Q6" i="408"/>
  <c r="R6" i="408" s="1"/>
  <c r="U6" i="408" s="1"/>
  <c r="Q5" i="408"/>
  <c r="R5" i="408" s="1"/>
  <c r="Q152" i="408" l="1"/>
  <c r="W144" i="411"/>
  <c r="X126" i="410"/>
  <c r="X5" i="410"/>
  <c r="X39" i="410"/>
  <c r="X92" i="410"/>
  <c r="X59" i="410"/>
  <c r="X75" i="410"/>
  <c r="X110" i="410"/>
  <c r="R150" i="408"/>
  <c r="R152" i="408" s="1"/>
  <c r="V92" i="408"/>
  <c r="V39" i="408"/>
  <c r="V21" i="408"/>
  <c r="V59" i="408"/>
  <c r="V126" i="408"/>
  <c r="U5" i="408"/>
  <c r="R144" i="408"/>
  <c r="V110" i="408"/>
  <c r="V75" i="408"/>
  <c r="Q144" i="408"/>
  <c r="P152" i="405"/>
  <c r="N152" i="405"/>
  <c r="M152" i="405"/>
  <c r="L152" i="405"/>
  <c r="K152" i="405"/>
  <c r="J152" i="405"/>
  <c r="I152" i="405"/>
  <c r="Q151" i="405"/>
  <c r="R151" i="405" s="1"/>
  <c r="U151" i="405" s="1"/>
  <c r="Q150" i="405"/>
  <c r="R150" i="405" s="1"/>
  <c r="R146" i="405"/>
  <c r="R145" i="405"/>
  <c r="P144" i="405"/>
  <c r="O144" i="405"/>
  <c r="N144" i="405"/>
  <c r="M144" i="405"/>
  <c r="L144" i="405"/>
  <c r="K144" i="405"/>
  <c r="J144" i="405"/>
  <c r="I144" i="405"/>
  <c r="Q143" i="405"/>
  <c r="R143" i="405" s="1"/>
  <c r="U143" i="405" s="1"/>
  <c r="Q142" i="405"/>
  <c r="R142" i="405" s="1"/>
  <c r="U142" i="405" s="1"/>
  <c r="Q141" i="405"/>
  <c r="R141" i="405" s="1"/>
  <c r="U141" i="405" s="1"/>
  <c r="Q140" i="405"/>
  <c r="R140" i="405" s="1"/>
  <c r="U140" i="405" s="1"/>
  <c r="Q139" i="405"/>
  <c r="R139" i="405" s="1"/>
  <c r="U139" i="405" s="1"/>
  <c r="Q138" i="405"/>
  <c r="R138" i="405" s="1"/>
  <c r="U138" i="405" s="1"/>
  <c r="Q137" i="405"/>
  <c r="R137" i="405" s="1"/>
  <c r="U137" i="405" s="1"/>
  <c r="Q136" i="405"/>
  <c r="R136" i="405" s="1"/>
  <c r="U136" i="405" s="1"/>
  <c r="Q135" i="405"/>
  <c r="R135" i="405" s="1"/>
  <c r="U135" i="405" s="1"/>
  <c r="Q134" i="405"/>
  <c r="R134" i="405" s="1"/>
  <c r="U134" i="405" s="1"/>
  <c r="Q133" i="405"/>
  <c r="R133" i="405" s="1"/>
  <c r="U133" i="405" s="1"/>
  <c r="Q132" i="405"/>
  <c r="R132" i="405" s="1"/>
  <c r="U132" i="405" s="1"/>
  <c r="Q131" i="405"/>
  <c r="R131" i="405" s="1"/>
  <c r="U131" i="405" s="1"/>
  <c r="Q130" i="405"/>
  <c r="R130" i="405" s="1"/>
  <c r="U130" i="405" s="1"/>
  <c r="Q129" i="405"/>
  <c r="R129" i="405" s="1"/>
  <c r="U129" i="405" s="1"/>
  <c r="Q128" i="405"/>
  <c r="R128" i="405" s="1"/>
  <c r="U128" i="405" s="1"/>
  <c r="Q127" i="405"/>
  <c r="R127" i="405" s="1"/>
  <c r="U127" i="405" s="1"/>
  <c r="Q126" i="405"/>
  <c r="R126" i="405" s="1"/>
  <c r="U126" i="405" s="1"/>
  <c r="Q125" i="405"/>
  <c r="R125" i="405" s="1"/>
  <c r="U125" i="405" s="1"/>
  <c r="Q124" i="405"/>
  <c r="R124" i="405" s="1"/>
  <c r="U124" i="405" s="1"/>
  <c r="Q123" i="405"/>
  <c r="R123" i="405" s="1"/>
  <c r="U123" i="405" s="1"/>
  <c r="Q122" i="405"/>
  <c r="R122" i="405" s="1"/>
  <c r="U122" i="405" s="1"/>
  <c r="Q121" i="405"/>
  <c r="R121" i="405" s="1"/>
  <c r="U121" i="405" s="1"/>
  <c r="Q120" i="405"/>
  <c r="R120" i="405" s="1"/>
  <c r="U120" i="405" s="1"/>
  <c r="Q119" i="405"/>
  <c r="R119" i="405" s="1"/>
  <c r="U119" i="405" s="1"/>
  <c r="Q118" i="405"/>
  <c r="R118" i="405" s="1"/>
  <c r="U118" i="405" s="1"/>
  <c r="Q117" i="405"/>
  <c r="R117" i="405" s="1"/>
  <c r="U117" i="405" s="1"/>
  <c r="Q116" i="405"/>
  <c r="R116" i="405" s="1"/>
  <c r="U116" i="405" s="1"/>
  <c r="Q115" i="405"/>
  <c r="R115" i="405" s="1"/>
  <c r="U115" i="405" s="1"/>
  <c r="Q114" i="405"/>
  <c r="R114" i="405" s="1"/>
  <c r="U114" i="405" s="1"/>
  <c r="Q113" i="405"/>
  <c r="R113" i="405" s="1"/>
  <c r="U113" i="405" s="1"/>
  <c r="Q112" i="405"/>
  <c r="R112" i="405" s="1"/>
  <c r="U112" i="405" s="1"/>
  <c r="Q111" i="405"/>
  <c r="R111" i="405" s="1"/>
  <c r="U111" i="405" s="1"/>
  <c r="Q110" i="405"/>
  <c r="R110" i="405" s="1"/>
  <c r="U110" i="405" s="1"/>
  <c r="Q108" i="405"/>
  <c r="R108" i="405" s="1"/>
  <c r="U108" i="405" s="1"/>
  <c r="Q107" i="405"/>
  <c r="R107" i="405" s="1"/>
  <c r="U107" i="405" s="1"/>
  <c r="Q106" i="405"/>
  <c r="R106" i="405" s="1"/>
  <c r="U106" i="405" s="1"/>
  <c r="Q105" i="405"/>
  <c r="R105" i="405" s="1"/>
  <c r="U105" i="405" s="1"/>
  <c r="Q104" i="405"/>
  <c r="R104" i="405" s="1"/>
  <c r="U104" i="405" s="1"/>
  <c r="Q103" i="405"/>
  <c r="R103" i="405" s="1"/>
  <c r="U103" i="405" s="1"/>
  <c r="Q102" i="405"/>
  <c r="R102" i="405" s="1"/>
  <c r="U102" i="405" s="1"/>
  <c r="Q101" i="405"/>
  <c r="R101" i="405" s="1"/>
  <c r="U101" i="405" s="1"/>
  <c r="Q100" i="405"/>
  <c r="R100" i="405" s="1"/>
  <c r="U100" i="405" s="1"/>
  <c r="Q99" i="405"/>
  <c r="R99" i="405" s="1"/>
  <c r="U99" i="405" s="1"/>
  <c r="Q98" i="405"/>
  <c r="R98" i="405" s="1"/>
  <c r="U98" i="405" s="1"/>
  <c r="Q97" i="405"/>
  <c r="R97" i="405" s="1"/>
  <c r="U97" i="405" s="1"/>
  <c r="Q96" i="405"/>
  <c r="R96" i="405" s="1"/>
  <c r="U96" i="405" s="1"/>
  <c r="Q95" i="405"/>
  <c r="R95" i="405" s="1"/>
  <c r="U95" i="405" s="1"/>
  <c r="Q94" i="405"/>
  <c r="R94" i="405" s="1"/>
  <c r="U94" i="405" s="1"/>
  <c r="Q93" i="405"/>
  <c r="R93" i="405" s="1"/>
  <c r="U93" i="405" s="1"/>
  <c r="Q92" i="405"/>
  <c r="R92" i="405" s="1"/>
  <c r="U92" i="405" s="1"/>
  <c r="Q90" i="405"/>
  <c r="R90" i="405" s="1"/>
  <c r="U90" i="405" s="1"/>
  <c r="Q89" i="405"/>
  <c r="R89" i="405" s="1"/>
  <c r="U89" i="405" s="1"/>
  <c r="Q88" i="405"/>
  <c r="R88" i="405" s="1"/>
  <c r="U88" i="405" s="1"/>
  <c r="Q87" i="405"/>
  <c r="R87" i="405" s="1"/>
  <c r="U87" i="405" s="1"/>
  <c r="Q86" i="405"/>
  <c r="R86" i="405" s="1"/>
  <c r="U86" i="405" s="1"/>
  <c r="Q85" i="405"/>
  <c r="R85" i="405" s="1"/>
  <c r="U85" i="405" s="1"/>
  <c r="Q84" i="405"/>
  <c r="R84" i="405" s="1"/>
  <c r="U84" i="405" s="1"/>
  <c r="Q83" i="405"/>
  <c r="R83" i="405" s="1"/>
  <c r="U83" i="405" s="1"/>
  <c r="Q82" i="405"/>
  <c r="R82" i="405" s="1"/>
  <c r="U82" i="405" s="1"/>
  <c r="Q81" i="405"/>
  <c r="R81" i="405" s="1"/>
  <c r="U81" i="405" s="1"/>
  <c r="Q80" i="405"/>
  <c r="R80" i="405" s="1"/>
  <c r="U80" i="405" s="1"/>
  <c r="Q79" i="405"/>
  <c r="R79" i="405" s="1"/>
  <c r="U79" i="405" s="1"/>
  <c r="Q78" i="405"/>
  <c r="R78" i="405" s="1"/>
  <c r="U78" i="405" s="1"/>
  <c r="Q77" i="405"/>
  <c r="R77" i="405" s="1"/>
  <c r="U77" i="405" s="1"/>
  <c r="Q76" i="405"/>
  <c r="R76" i="405" s="1"/>
  <c r="U76" i="405" s="1"/>
  <c r="Q75" i="405"/>
  <c r="R75" i="405" s="1"/>
  <c r="U75" i="405" s="1"/>
  <c r="Q73" i="405"/>
  <c r="R73" i="405" s="1"/>
  <c r="U73" i="405" s="1"/>
  <c r="Q72" i="405"/>
  <c r="R72" i="405" s="1"/>
  <c r="U72" i="405" s="1"/>
  <c r="Q71" i="405"/>
  <c r="R71" i="405" s="1"/>
  <c r="U71" i="405" s="1"/>
  <c r="Q70" i="405"/>
  <c r="R70" i="405" s="1"/>
  <c r="U70" i="405" s="1"/>
  <c r="Q69" i="405"/>
  <c r="R69" i="405" s="1"/>
  <c r="U69" i="405" s="1"/>
  <c r="Q68" i="405"/>
  <c r="R68" i="405" s="1"/>
  <c r="U68" i="405" s="1"/>
  <c r="Q67" i="405"/>
  <c r="R67" i="405" s="1"/>
  <c r="U67" i="405" s="1"/>
  <c r="Q66" i="405"/>
  <c r="R66" i="405" s="1"/>
  <c r="U66" i="405" s="1"/>
  <c r="Q65" i="405"/>
  <c r="R65" i="405" s="1"/>
  <c r="U65" i="405" s="1"/>
  <c r="Q64" i="405"/>
  <c r="R64" i="405" s="1"/>
  <c r="U64" i="405" s="1"/>
  <c r="Q63" i="405"/>
  <c r="R63" i="405" s="1"/>
  <c r="U63" i="405" s="1"/>
  <c r="Q62" i="405"/>
  <c r="R62" i="405" s="1"/>
  <c r="U62" i="405" s="1"/>
  <c r="Q61" i="405"/>
  <c r="R61" i="405" s="1"/>
  <c r="U61" i="405" s="1"/>
  <c r="Q60" i="405"/>
  <c r="R60" i="405" s="1"/>
  <c r="U60" i="405" s="1"/>
  <c r="Q59" i="405"/>
  <c r="R59" i="405" s="1"/>
  <c r="U59" i="405" s="1"/>
  <c r="Q57" i="405"/>
  <c r="R57" i="405" s="1"/>
  <c r="U57" i="405" s="1"/>
  <c r="Q56" i="405"/>
  <c r="R56" i="405" s="1"/>
  <c r="U56" i="405" s="1"/>
  <c r="Q55" i="405"/>
  <c r="R55" i="405" s="1"/>
  <c r="U55" i="405" s="1"/>
  <c r="Q54" i="405"/>
  <c r="R54" i="405" s="1"/>
  <c r="U54" i="405" s="1"/>
  <c r="Q53" i="405"/>
  <c r="R53" i="405" s="1"/>
  <c r="U53" i="405" s="1"/>
  <c r="Q52" i="405"/>
  <c r="R52" i="405" s="1"/>
  <c r="U52" i="405" s="1"/>
  <c r="Q51" i="405"/>
  <c r="R51" i="405" s="1"/>
  <c r="U51" i="405" s="1"/>
  <c r="Q50" i="405"/>
  <c r="R50" i="405" s="1"/>
  <c r="U50" i="405" s="1"/>
  <c r="Q49" i="405"/>
  <c r="R49" i="405" s="1"/>
  <c r="U49" i="405" s="1"/>
  <c r="Q48" i="405"/>
  <c r="R48" i="405" s="1"/>
  <c r="U48" i="405" s="1"/>
  <c r="Q47" i="405"/>
  <c r="R47" i="405" s="1"/>
  <c r="U47" i="405" s="1"/>
  <c r="Q46" i="405"/>
  <c r="R46" i="405" s="1"/>
  <c r="U46" i="405" s="1"/>
  <c r="Q45" i="405"/>
  <c r="R45" i="405" s="1"/>
  <c r="U45" i="405" s="1"/>
  <c r="Q44" i="405"/>
  <c r="R44" i="405" s="1"/>
  <c r="U44" i="405" s="1"/>
  <c r="Q43" i="405"/>
  <c r="R43" i="405" s="1"/>
  <c r="U43" i="405" s="1"/>
  <c r="Q42" i="405"/>
  <c r="R42" i="405" s="1"/>
  <c r="U42" i="405" s="1"/>
  <c r="Q41" i="405"/>
  <c r="R41" i="405" s="1"/>
  <c r="U41" i="405" s="1"/>
  <c r="Q40" i="405"/>
  <c r="R40" i="405" s="1"/>
  <c r="U40" i="405" s="1"/>
  <c r="Q39" i="405"/>
  <c r="R39" i="405" s="1"/>
  <c r="U39" i="405" s="1"/>
  <c r="Q37" i="405"/>
  <c r="R37" i="405" s="1"/>
  <c r="U37" i="405" s="1"/>
  <c r="Q36" i="405"/>
  <c r="R36" i="405" s="1"/>
  <c r="U36" i="405" s="1"/>
  <c r="Q35" i="405"/>
  <c r="R35" i="405" s="1"/>
  <c r="U35" i="405" s="1"/>
  <c r="Q34" i="405"/>
  <c r="R34" i="405" s="1"/>
  <c r="U34" i="405" s="1"/>
  <c r="Q33" i="405"/>
  <c r="R33" i="405" s="1"/>
  <c r="U33" i="405" s="1"/>
  <c r="Q32" i="405"/>
  <c r="R32" i="405" s="1"/>
  <c r="U32" i="405" s="1"/>
  <c r="Q31" i="405"/>
  <c r="R31" i="405" s="1"/>
  <c r="U31" i="405" s="1"/>
  <c r="Q30" i="405"/>
  <c r="R30" i="405" s="1"/>
  <c r="U30" i="405" s="1"/>
  <c r="Q29" i="405"/>
  <c r="R29" i="405" s="1"/>
  <c r="U29" i="405" s="1"/>
  <c r="Q28" i="405"/>
  <c r="R28" i="405" s="1"/>
  <c r="U28" i="405" s="1"/>
  <c r="Q27" i="405"/>
  <c r="R27" i="405" s="1"/>
  <c r="U27" i="405" s="1"/>
  <c r="Q26" i="405"/>
  <c r="R26" i="405" s="1"/>
  <c r="U26" i="405" s="1"/>
  <c r="Q25" i="405"/>
  <c r="R25" i="405" s="1"/>
  <c r="U25" i="405" s="1"/>
  <c r="Q24" i="405"/>
  <c r="R24" i="405" s="1"/>
  <c r="U24" i="405" s="1"/>
  <c r="Q23" i="405"/>
  <c r="R23" i="405" s="1"/>
  <c r="U23" i="405" s="1"/>
  <c r="Q22" i="405"/>
  <c r="R22" i="405" s="1"/>
  <c r="U22" i="405" s="1"/>
  <c r="Q21" i="405"/>
  <c r="R21" i="405" s="1"/>
  <c r="U21" i="405" s="1"/>
  <c r="Q19" i="405"/>
  <c r="R19" i="405" s="1"/>
  <c r="U19" i="405" s="1"/>
  <c r="Q18" i="405"/>
  <c r="R18" i="405" s="1"/>
  <c r="U18" i="405" s="1"/>
  <c r="Q17" i="405"/>
  <c r="R17" i="405" s="1"/>
  <c r="U17" i="405" s="1"/>
  <c r="Q16" i="405"/>
  <c r="R16" i="405" s="1"/>
  <c r="U16" i="405" s="1"/>
  <c r="Q15" i="405"/>
  <c r="R15" i="405" s="1"/>
  <c r="U15" i="405" s="1"/>
  <c r="Q14" i="405"/>
  <c r="R14" i="405" s="1"/>
  <c r="U14" i="405" s="1"/>
  <c r="Q13" i="405"/>
  <c r="R13" i="405" s="1"/>
  <c r="U13" i="405" s="1"/>
  <c r="Q12" i="405"/>
  <c r="R12" i="405" s="1"/>
  <c r="U12" i="405" s="1"/>
  <c r="Q11" i="405"/>
  <c r="R11" i="405" s="1"/>
  <c r="U11" i="405" s="1"/>
  <c r="Q10" i="405"/>
  <c r="R10" i="405" s="1"/>
  <c r="U10" i="405" s="1"/>
  <c r="Q9" i="405"/>
  <c r="R9" i="405" s="1"/>
  <c r="U9" i="405" s="1"/>
  <c r="Q8" i="405"/>
  <c r="R8" i="405" s="1"/>
  <c r="U8" i="405" s="1"/>
  <c r="Q7" i="405"/>
  <c r="R7" i="405" s="1"/>
  <c r="U7" i="405" s="1"/>
  <c r="Q6" i="405"/>
  <c r="R6" i="405" s="1"/>
  <c r="U6" i="405" s="1"/>
  <c r="Q5" i="405"/>
  <c r="U150" i="408" l="1"/>
  <c r="U152" i="408" s="1"/>
  <c r="X144" i="410"/>
  <c r="V5" i="408"/>
  <c r="U144" i="408"/>
  <c r="U145" i="408" s="1"/>
  <c r="V144" i="408"/>
  <c r="W92" i="408" s="1"/>
  <c r="R152" i="405"/>
  <c r="Q152" i="405"/>
  <c r="Q144" i="405"/>
  <c r="V92" i="405"/>
  <c r="V59" i="405"/>
  <c r="V110" i="405"/>
  <c r="V126" i="405"/>
  <c r="V75" i="405"/>
  <c r="V21" i="405"/>
  <c r="V39" i="405"/>
  <c r="U150" i="405"/>
  <c r="U152" i="405" s="1"/>
  <c r="R5" i="405"/>
  <c r="W39" i="408" l="1"/>
  <c r="W5" i="408"/>
  <c r="W75" i="408"/>
  <c r="W21" i="408"/>
  <c r="W59" i="408"/>
  <c r="W110" i="408"/>
  <c r="W126" i="408"/>
  <c r="R144" i="405"/>
  <c r="U5" i="405"/>
  <c r="V144" i="405"/>
  <c r="W75" i="405" s="1"/>
  <c r="W144" i="408" l="1"/>
  <c r="W59" i="405"/>
  <c r="W92" i="405"/>
  <c r="W21" i="405"/>
  <c r="V5" i="405"/>
  <c r="W5" i="405" s="1"/>
  <c r="U144" i="405"/>
  <c r="U145" i="405" s="1"/>
  <c r="W39" i="405"/>
  <c r="W110" i="405"/>
  <c r="W126" i="405"/>
  <c r="W144" i="405" l="1"/>
  <c r="Q144" i="403" l="1"/>
  <c r="R152" i="403"/>
  <c r="P152" i="403"/>
  <c r="O152" i="403"/>
  <c r="N152" i="403"/>
  <c r="M152" i="403"/>
  <c r="L152" i="403"/>
  <c r="K152" i="403"/>
  <c r="J152" i="403"/>
  <c r="I152" i="403"/>
  <c r="S151" i="403"/>
  <c r="S150" i="403"/>
  <c r="T150" i="403" s="1"/>
  <c r="T146" i="403"/>
  <c r="T145" i="403"/>
  <c r="R144" i="403"/>
  <c r="P144" i="403"/>
  <c r="O144" i="403"/>
  <c r="N144" i="403"/>
  <c r="M144" i="403"/>
  <c r="L144" i="403"/>
  <c r="K144" i="403"/>
  <c r="J144" i="403"/>
  <c r="I144" i="403"/>
  <c r="S143" i="403"/>
  <c r="T143" i="403" s="1"/>
  <c r="W143" i="403" s="1"/>
  <c r="S142" i="403"/>
  <c r="T142" i="403" s="1"/>
  <c r="W142" i="403" s="1"/>
  <c r="S141" i="403"/>
  <c r="T141" i="403" s="1"/>
  <c r="W141" i="403" s="1"/>
  <c r="S140" i="403"/>
  <c r="T140" i="403" s="1"/>
  <c r="W140" i="403" s="1"/>
  <c r="S139" i="403"/>
  <c r="T139" i="403" s="1"/>
  <c r="W139" i="403" s="1"/>
  <c r="S138" i="403"/>
  <c r="T138" i="403" s="1"/>
  <c r="W138" i="403" s="1"/>
  <c r="S137" i="403"/>
  <c r="T137" i="403" s="1"/>
  <c r="W137" i="403" s="1"/>
  <c r="S136" i="403"/>
  <c r="T136" i="403" s="1"/>
  <c r="W136" i="403" s="1"/>
  <c r="S135" i="403"/>
  <c r="T135" i="403" s="1"/>
  <c r="W135" i="403" s="1"/>
  <c r="S134" i="403"/>
  <c r="T134" i="403" s="1"/>
  <c r="W134" i="403" s="1"/>
  <c r="S133" i="403"/>
  <c r="T133" i="403" s="1"/>
  <c r="W133" i="403" s="1"/>
  <c r="S132" i="403"/>
  <c r="T132" i="403" s="1"/>
  <c r="W132" i="403" s="1"/>
  <c r="S131" i="403"/>
  <c r="T131" i="403" s="1"/>
  <c r="W131" i="403" s="1"/>
  <c r="S130" i="403"/>
  <c r="T130" i="403" s="1"/>
  <c r="W130" i="403" s="1"/>
  <c r="S129" i="403"/>
  <c r="T129" i="403" s="1"/>
  <c r="W129" i="403" s="1"/>
  <c r="S128" i="403"/>
  <c r="T128" i="403" s="1"/>
  <c r="W128" i="403" s="1"/>
  <c r="S127" i="403"/>
  <c r="T127" i="403" s="1"/>
  <c r="W127" i="403" s="1"/>
  <c r="S126" i="403"/>
  <c r="T126" i="403" s="1"/>
  <c r="W126" i="403" s="1"/>
  <c r="S125" i="403"/>
  <c r="T125" i="403" s="1"/>
  <c r="W125" i="403" s="1"/>
  <c r="S124" i="403"/>
  <c r="T124" i="403" s="1"/>
  <c r="W124" i="403" s="1"/>
  <c r="S123" i="403"/>
  <c r="T123" i="403" s="1"/>
  <c r="W123" i="403" s="1"/>
  <c r="S122" i="403"/>
  <c r="T122" i="403" s="1"/>
  <c r="W122" i="403" s="1"/>
  <c r="S121" i="403"/>
  <c r="T121" i="403" s="1"/>
  <c r="W121" i="403" s="1"/>
  <c r="S120" i="403"/>
  <c r="T120" i="403" s="1"/>
  <c r="W120" i="403" s="1"/>
  <c r="S119" i="403"/>
  <c r="T119" i="403" s="1"/>
  <c r="W119" i="403" s="1"/>
  <c r="S118" i="403"/>
  <c r="T118" i="403" s="1"/>
  <c r="W118" i="403" s="1"/>
  <c r="S117" i="403"/>
  <c r="T117" i="403" s="1"/>
  <c r="W117" i="403" s="1"/>
  <c r="S116" i="403"/>
  <c r="T116" i="403" s="1"/>
  <c r="W116" i="403" s="1"/>
  <c r="S115" i="403"/>
  <c r="T115" i="403" s="1"/>
  <c r="W115" i="403" s="1"/>
  <c r="S114" i="403"/>
  <c r="T114" i="403" s="1"/>
  <c r="W114" i="403" s="1"/>
  <c r="S113" i="403"/>
  <c r="T113" i="403" s="1"/>
  <c r="W113" i="403" s="1"/>
  <c r="S112" i="403"/>
  <c r="T112" i="403" s="1"/>
  <c r="W112" i="403" s="1"/>
  <c r="S111" i="403"/>
  <c r="T111" i="403" s="1"/>
  <c r="W111" i="403" s="1"/>
  <c r="S110" i="403"/>
  <c r="T110" i="403" s="1"/>
  <c r="W110" i="403" s="1"/>
  <c r="S108" i="403"/>
  <c r="T108" i="403" s="1"/>
  <c r="W108" i="403" s="1"/>
  <c r="S107" i="403"/>
  <c r="T107" i="403" s="1"/>
  <c r="W107" i="403" s="1"/>
  <c r="S106" i="403"/>
  <c r="T106" i="403" s="1"/>
  <c r="W106" i="403" s="1"/>
  <c r="S105" i="403"/>
  <c r="T105" i="403" s="1"/>
  <c r="W105" i="403" s="1"/>
  <c r="S104" i="403"/>
  <c r="T104" i="403" s="1"/>
  <c r="W104" i="403" s="1"/>
  <c r="S103" i="403"/>
  <c r="T103" i="403" s="1"/>
  <c r="W103" i="403" s="1"/>
  <c r="S102" i="403"/>
  <c r="T102" i="403" s="1"/>
  <c r="W102" i="403" s="1"/>
  <c r="S101" i="403"/>
  <c r="T101" i="403" s="1"/>
  <c r="W101" i="403" s="1"/>
  <c r="S100" i="403"/>
  <c r="T100" i="403" s="1"/>
  <c r="W100" i="403" s="1"/>
  <c r="S99" i="403"/>
  <c r="T99" i="403" s="1"/>
  <c r="W99" i="403" s="1"/>
  <c r="S98" i="403"/>
  <c r="T98" i="403" s="1"/>
  <c r="W98" i="403" s="1"/>
  <c r="S97" i="403"/>
  <c r="T97" i="403" s="1"/>
  <c r="W97" i="403" s="1"/>
  <c r="S96" i="403"/>
  <c r="T96" i="403" s="1"/>
  <c r="W96" i="403" s="1"/>
  <c r="S95" i="403"/>
  <c r="T95" i="403" s="1"/>
  <c r="W95" i="403" s="1"/>
  <c r="S94" i="403"/>
  <c r="T94" i="403" s="1"/>
  <c r="W94" i="403" s="1"/>
  <c r="S93" i="403"/>
  <c r="T93" i="403" s="1"/>
  <c r="W93" i="403" s="1"/>
  <c r="S92" i="403"/>
  <c r="T92" i="403" s="1"/>
  <c r="W92" i="403" s="1"/>
  <c r="S90" i="403"/>
  <c r="T90" i="403" s="1"/>
  <c r="W90" i="403" s="1"/>
  <c r="S89" i="403"/>
  <c r="T89" i="403" s="1"/>
  <c r="W89" i="403" s="1"/>
  <c r="S88" i="403"/>
  <c r="T88" i="403" s="1"/>
  <c r="W88" i="403" s="1"/>
  <c r="S87" i="403"/>
  <c r="T87" i="403" s="1"/>
  <c r="W87" i="403" s="1"/>
  <c r="S86" i="403"/>
  <c r="T86" i="403" s="1"/>
  <c r="W86" i="403" s="1"/>
  <c r="S85" i="403"/>
  <c r="T85" i="403" s="1"/>
  <c r="W85" i="403" s="1"/>
  <c r="S84" i="403"/>
  <c r="T84" i="403" s="1"/>
  <c r="W84" i="403" s="1"/>
  <c r="S83" i="403"/>
  <c r="T83" i="403" s="1"/>
  <c r="W83" i="403" s="1"/>
  <c r="S82" i="403"/>
  <c r="T82" i="403" s="1"/>
  <c r="W82" i="403" s="1"/>
  <c r="S81" i="403"/>
  <c r="T81" i="403" s="1"/>
  <c r="W81" i="403" s="1"/>
  <c r="S80" i="403"/>
  <c r="T80" i="403" s="1"/>
  <c r="W80" i="403" s="1"/>
  <c r="S79" i="403"/>
  <c r="T79" i="403" s="1"/>
  <c r="W79" i="403" s="1"/>
  <c r="S78" i="403"/>
  <c r="T78" i="403" s="1"/>
  <c r="W78" i="403" s="1"/>
  <c r="S77" i="403"/>
  <c r="T77" i="403" s="1"/>
  <c r="W77" i="403" s="1"/>
  <c r="S76" i="403"/>
  <c r="T76" i="403" s="1"/>
  <c r="W76" i="403" s="1"/>
  <c r="S75" i="403"/>
  <c r="T75" i="403" s="1"/>
  <c r="W75" i="403" s="1"/>
  <c r="S73" i="403"/>
  <c r="T73" i="403" s="1"/>
  <c r="W73" i="403" s="1"/>
  <c r="S72" i="403"/>
  <c r="T72" i="403" s="1"/>
  <c r="W72" i="403" s="1"/>
  <c r="S71" i="403"/>
  <c r="T71" i="403" s="1"/>
  <c r="W71" i="403" s="1"/>
  <c r="S70" i="403"/>
  <c r="T70" i="403" s="1"/>
  <c r="W70" i="403" s="1"/>
  <c r="S69" i="403"/>
  <c r="T69" i="403" s="1"/>
  <c r="W69" i="403" s="1"/>
  <c r="S68" i="403"/>
  <c r="T68" i="403" s="1"/>
  <c r="W68" i="403" s="1"/>
  <c r="S67" i="403"/>
  <c r="T67" i="403" s="1"/>
  <c r="W67" i="403" s="1"/>
  <c r="S66" i="403"/>
  <c r="T66" i="403" s="1"/>
  <c r="W66" i="403" s="1"/>
  <c r="S65" i="403"/>
  <c r="T65" i="403" s="1"/>
  <c r="W65" i="403" s="1"/>
  <c r="S64" i="403"/>
  <c r="T64" i="403" s="1"/>
  <c r="W64" i="403" s="1"/>
  <c r="S63" i="403"/>
  <c r="T63" i="403" s="1"/>
  <c r="W63" i="403" s="1"/>
  <c r="S62" i="403"/>
  <c r="T62" i="403" s="1"/>
  <c r="W62" i="403" s="1"/>
  <c r="S61" i="403"/>
  <c r="T61" i="403" s="1"/>
  <c r="W61" i="403" s="1"/>
  <c r="S60" i="403"/>
  <c r="T60" i="403" s="1"/>
  <c r="W60" i="403" s="1"/>
  <c r="S59" i="403"/>
  <c r="T59" i="403" s="1"/>
  <c r="W59" i="403" s="1"/>
  <c r="S57" i="403"/>
  <c r="T57" i="403" s="1"/>
  <c r="W57" i="403" s="1"/>
  <c r="S56" i="403"/>
  <c r="T56" i="403" s="1"/>
  <c r="W56" i="403" s="1"/>
  <c r="S55" i="403"/>
  <c r="T55" i="403" s="1"/>
  <c r="W55" i="403" s="1"/>
  <c r="S54" i="403"/>
  <c r="T54" i="403" s="1"/>
  <c r="W54" i="403" s="1"/>
  <c r="S53" i="403"/>
  <c r="T53" i="403" s="1"/>
  <c r="W53" i="403" s="1"/>
  <c r="S52" i="403"/>
  <c r="T52" i="403" s="1"/>
  <c r="W52" i="403" s="1"/>
  <c r="S51" i="403"/>
  <c r="T51" i="403" s="1"/>
  <c r="W51" i="403" s="1"/>
  <c r="S50" i="403"/>
  <c r="T50" i="403" s="1"/>
  <c r="W50" i="403" s="1"/>
  <c r="S49" i="403"/>
  <c r="T49" i="403" s="1"/>
  <c r="W49" i="403" s="1"/>
  <c r="S48" i="403"/>
  <c r="T48" i="403" s="1"/>
  <c r="W48" i="403" s="1"/>
  <c r="S47" i="403"/>
  <c r="T47" i="403" s="1"/>
  <c r="W47" i="403" s="1"/>
  <c r="S46" i="403"/>
  <c r="T46" i="403" s="1"/>
  <c r="W46" i="403" s="1"/>
  <c r="S45" i="403"/>
  <c r="T45" i="403" s="1"/>
  <c r="W45" i="403" s="1"/>
  <c r="S44" i="403"/>
  <c r="T44" i="403" s="1"/>
  <c r="W44" i="403" s="1"/>
  <c r="S43" i="403"/>
  <c r="T43" i="403" s="1"/>
  <c r="W43" i="403" s="1"/>
  <c r="S42" i="403"/>
  <c r="T42" i="403" s="1"/>
  <c r="W42" i="403" s="1"/>
  <c r="S41" i="403"/>
  <c r="T41" i="403" s="1"/>
  <c r="W41" i="403" s="1"/>
  <c r="S40" i="403"/>
  <c r="T40" i="403" s="1"/>
  <c r="W40" i="403" s="1"/>
  <c r="S39" i="403"/>
  <c r="T39" i="403" s="1"/>
  <c r="W39" i="403" s="1"/>
  <c r="S37" i="403"/>
  <c r="T37" i="403" s="1"/>
  <c r="W37" i="403" s="1"/>
  <c r="S36" i="403"/>
  <c r="T36" i="403" s="1"/>
  <c r="W36" i="403" s="1"/>
  <c r="S35" i="403"/>
  <c r="T35" i="403" s="1"/>
  <c r="W35" i="403" s="1"/>
  <c r="S34" i="403"/>
  <c r="T34" i="403" s="1"/>
  <c r="W34" i="403" s="1"/>
  <c r="S33" i="403"/>
  <c r="T33" i="403" s="1"/>
  <c r="W33" i="403" s="1"/>
  <c r="S32" i="403"/>
  <c r="T32" i="403" s="1"/>
  <c r="W32" i="403" s="1"/>
  <c r="S31" i="403"/>
  <c r="T31" i="403" s="1"/>
  <c r="W31" i="403" s="1"/>
  <c r="S30" i="403"/>
  <c r="T30" i="403" s="1"/>
  <c r="W30" i="403" s="1"/>
  <c r="S29" i="403"/>
  <c r="T29" i="403" s="1"/>
  <c r="W29" i="403" s="1"/>
  <c r="S28" i="403"/>
  <c r="T28" i="403" s="1"/>
  <c r="W28" i="403" s="1"/>
  <c r="S27" i="403"/>
  <c r="T27" i="403" s="1"/>
  <c r="W27" i="403" s="1"/>
  <c r="S26" i="403"/>
  <c r="T26" i="403" s="1"/>
  <c r="W26" i="403" s="1"/>
  <c r="S25" i="403"/>
  <c r="T25" i="403" s="1"/>
  <c r="W25" i="403" s="1"/>
  <c r="S24" i="403"/>
  <c r="T24" i="403" s="1"/>
  <c r="W24" i="403" s="1"/>
  <c r="S23" i="403"/>
  <c r="T23" i="403" s="1"/>
  <c r="W23" i="403" s="1"/>
  <c r="S22" i="403"/>
  <c r="T22" i="403" s="1"/>
  <c r="W22" i="403" s="1"/>
  <c r="S21" i="403"/>
  <c r="T21" i="403" s="1"/>
  <c r="W21" i="403" s="1"/>
  <c r="S19" i="403"/>
  <c r="T19" i="403" s="1"/>
  <c r="W19" i="403" s="1"/>
  <c r="S18" i="403"/>
  <c r="T18" i="403" s="1"/>
  <c r="W18" i="403" s="1"/>
  <c r="S17" i="403"/>
  <c r="T17" i="403" s="1"/>
  <c r="W17" i="403" s="1"/>
  <c r="S16" i="403"/>
  <c r="T16" i="403" s="1"/>
  <c r="W16" i="403" s="1"/>
  <c r="S15" i="403"/>
  <c r="T15" i="403" s="1"/>
  <c r="W15" i="403" s="1"/>
  <c r="S14" i="403"/>
  <c r="T14" i="403" s="1"/>
  <c r="W14" i="403" s="1"/>
  <c r="S13" i="403"/>
  <c r="T13" i="403" s="1"/>
  <c r="W13" i="403" s="1"/>
  <c r="S12" i="403"/>
  <c r="T12" i="403" s="1"/>
  <c r="W12" i="403" s="1"/>
  <c r="S11" i="403"/>
  <c r="T11" i="403" s="1"/>
  <c r="W11" i="403" s="1"/>
  <c r="S10" i="403"/>
  <c r="T10" i="403" s="1"/>
  <c r="W10" i="403" s="1"/>
  <c r="S9" i="403"/>
  <c r="T9" i="403" s="1"/>
  <c r="W9" i="403" s="1"/>
  <c r="S8" i="403"/>
  <c r="T8" i="403" s="1"/>
  <c r="W8" i="403" s="1"/>
  <c r="S7" i="403"/>
  <c r="T7" i="403" s="1"/>
  <c r="W7" i="403" s="1"/>
  <c r="S6" i="403"/>
  <c r="T6" i="403" s="1"/>
  <c r="W6" i="403" s="1"/>
  <c r="S5" i="403"/>
  <c r="T5" i="403" s="1"/>
  <c r="S152" i="403" l="1"/>
  <c r="T151" i="403"/>
  <c r="W151" i="403" s="1"/>
  <c r="X75" i="403"/>
  <c r="X92" i="403"/>
  <c r="X21" i="403"/>
  <c r="T144" i="403"/>
  <c r="W5" i="403"/>
  <c r="X39" i="403"/>
  <c r="X110" i="403"/>
  <c r="X59" i="403"/>
  <c r="X126" i="403"/>
  <c r="W150" i="403"/>
  <c r="S144" i="403"/>
  <c r="P152" i="402"/>
  <c r="T152" i="403" l="1"/>
  <c r="W152" i="403"/>
  <c r="X144" i="403"/>
  <c r="Y110" i="403" s="1"/>
  <c r="X5" i="403"/>
  <c r="W144" i="403"/>
  <c r="W145" i="403" s="1"/>
  <c r="P144" i="402"/>
  <c r="Q152" i="402"/>
  <c r="O152" i="402"/>
  <c r="N152" i="402"/>
  <c r="M152" i="402"/>
  <c r="L152" i="402"/>
  <c r="K152" i="402"/>
  <c r="J152" i="402"/>
  <c r="I152" i="402"/>
  <c r="R151" i="402"/>
  <c r="S151" i="402" s="1"/>
  <c r="V151" i="402" s="1"/>
  <c r="R150" i="402"/>
  <c r="S146" i="402"/>
  <c r="S145" i="402"/>
  <c r="Q144" i="402"/>
  <c r="O144" i="402"/>
  <c r="N144" i="402"/>
  <c r="M144" i="402"/>
  <c r="L144" i="402"/>
  <c r="K144" i="402"/>
  <c r="J144" i="402"/>
  <c r="I144" i="402"/>
  <c r="R143" i="402"/>
  <c r="S143" i="402" s="1"/>
  <c r="V143" i="402" s="1"/>
  <c r="R142" i="402"/>
  <c r="S142" i="402" s="1"/>
  <c r="V142" i="402" s="1"/>
  <c r="R141" i="402"/>
  <c r="S141" i="402" s="1"/>
  <c r="V141" i="402" s="1"/>
  <c r="R140" i="402"/>
  <c r="S140" i="402" s="1"/>
  <c r="V140" i="402" s="1"/>
  <c r="R139" i="402"/>
  <c r="S139" i="402" s="1"/>
  <c r="V139" i="402" s="1"/>
  <c r="R138" i="402"/>
  <c r="S138" i="402" s="1"/>
  <c r="V138" i="402" s="1"/>
  <c r="R137" i="402"/>
  <c r="S137" i="402" s="1"/>
  <c r="V137" i="402" s="1"/>
  <c r="R136" i="402"/>
  <c r="S136" i="402" s="1"/>
  <c r="V136" i="402" s="1"/>
  <c r="R135" i="402"/>
  <c r="S135" i="402" s="1"/>
  <c r="V135" i="402" s="1"/>
  <c r="R134" i="402"/>
  <c r="S134" i="402" s="1"/>
  <c r="V134" i="402" s="1"/>
  <c r="R133" i="402"/>
  <c r="S133" i="402" s="1"/>
  <c r="V133" i="402" s="1"/>
  <c r="R132" i="402"/>
  <c r="S132" i="402" s="1"/>
  <c r="V132" i="402" s="1"/>
  <c r="R131" i="402"/>
  <c r="S131" i="402" s="1"/>
  <c r="V131" i="402" s="1"/>
  <c r="R130" i="402"/>
  <c r="S130" i="402" s="1"/>
  <c r="V130" i="402" s="1"/>
  <c r="R129" i="402"/>
  <c r="S129" i="402" s="1"/>
  <c r="V129" i="402" s="1"/>
  <c r="R128" i="402"/>
  <c r="S128" i="402" s="1"/>
  <c r="V128" i="402" s="1"/>
  <c r="R127" i="402"/>
  <c r="S127" i="402" s="1"/>
  <c r="V127" i="402" s="1"/>
  <c r="R126" i="402"/>
  <c r="S126" i="402" s="1"/>
  <c r="V126" i="402" s="1"/>
  <c r="R125" i="402"/>
  <c r="S125" i="402" s="1"/>
  <c r="V125" i="402" s="1"/>
  <c r="R124" i="402"/>
  <c r="S124" i="402" s="1"/>
  <c r="V124" i="402" s="1"/>
  <c r="R123" i="402"/>
  <c r="S123" i="402" s="1"/>
  <c r="V123" i="402" s="1"/>
  <c r="R122" i="402"/>
  <c r="S122" i="402" s="1"/>
  <c r="V122" i="402" s="1"/>
  <c r="R121" i="402"/>
  <c r="S121" i="402" s="1"/>
  <c r="V121" i="402" s="1"/>
  <c r="R120" i="402"/>
  <c r="S120" i="402" s="1"/>
  <c r="V120" i="402" s="1"/>
  <c r="R119" i="402"/>
  <c r="S119" i="402" s="1"/>
  <c r="V119" i="402" s="1"/>
  <c r="R118" i="402"/>
  <c r="S118" i="402" s="1"/>
  <c r="V118" i="402" s="1"/>
  <c r="R117" i="402"/>
  <c r="S117" i="402" s="1"/>
  <c r="V117" i="402" s="1"/>
  <c r="R116" i="402"/>
  <c r="S116" i="402" s="1"/>
  <c r="V116" i="402" s="1"/>
  <c r="R115" i="402"/>
  <c r="S115" i="402" s="1"/>
  <c r="V115" i="402" s="1"/>
  <c r="R114" i="402"/>
  <c r="S114" i="402" s="1"/>
  <c r="V114" i="402" s="1"/>
  <c r="R113" i="402"/>
  <c r="S113" i="402" s="1"/>
  <c r="V113" i="402" s="1"/>
  <c r="R112" i="402"/>
  <c r="S112" i="402" s="1"/>
  <c r="V112" i="402" s="1"/>
  <c r="R111" i="402"/>
  <c r="S111" i="402" s="1"/>
  <c r="V111" i="402" s="1"/>
  <c r="R110" i="402"/>
  <c r="S110" i="402" s="1"/>
  <c r="V110" i="402" s="1"/>
  <c r="R108" i="402"/>
  <c r="S108" i="402" s="1"/>
  <c r="V108" i="402" s="1"/>
  <c r="R107" i="402"/>
  <c r="S107" i="402" s="1"/>
  <c r="V107" i="402" s="1"/>
  <c r="R106" i="402"/>
  <c r="S106" i="402" s="1"/>
  <c r="V106" i="402" s="1"/>
  <c r="R105" i="402"/>
  <c r="S105" i="402" s="1"/>
  <c r="V105" i="402" s="1"/>
  <c r="R104" i="402"/>
  <c r="S104" i="402" s="1"/>
  <c r="V104" i="402" s="1"/>
  <c r="R103" i="402"/>
  <c r="S103" i="402" s="1"/>
  <c r="V103" i="402" s="1"/>
  <c r="R102" i="402"/>
  <c r="S102" i="402" s="1"/>
  <c r="V102" i="402" s="1"/>
  <c r="R101" i="402"/>
  <c r="S101" i="402" s="1"/>
  <c r="V101" i="402" s="1"/>
  <c r="R100" i="402"/>
  <c r="S100" i="402" s="1"/>
  <c r="V100" i="402" s="1"/>
  <c r="R99" i="402"/>
  <c r="S99" i="402" s="1"/>
  <c r="V99" i="402" s="1"/>
  <c r="R98" i="402"/>
  <c r="S98" i="402" s="1"/>
  <c r="V98" i="402" s="1"/>
  <c r="R97" i="402"/>
  <c r="S97" i="402" s="1"/>
  <c r="V97" i="402" s="1"/>
  <c r="R96" i="402"/>
  <c r="S96" i="402" s="1"/>
  <c r="V96" i="402" s="1"/>
  <c r="R95" i="402"/>
  <c r="S95" i="402" s="1"/>
  <c r="V95" i="402" s="1"/>
  <c r="R94" i="402"/>
  <c r="S94" i="402" s="1"/>
  <c r="V94" i="402" s="1"/>
  <c r="R93" i="402"/>
  <c r="S93" i="402" s="1"/>
  <c r="V93" i="402" s="1"/>
  <c r="R92" i="402"/>
  <c r="S92" i="402" s="1"/>
  <c r="V92" i="402" s="1"/>
  <c r="R90" i="402"/>
  <c r="S90" i="402" s="1"/>
  <c r="V90" i="402" s="1"/>
  <c r="R89" i="402"/>
  <c r="S89" i="402" s="1"/>
  <c r="V89" i="402" s="1"/>
  <c r="R88" i="402"/>
  <c r="S88" i="402" s="1"/>
  <c r="V88" i="402" s="1"/>
  <c r="R87" i="402"/>
  <c r="S87" i="402" s="1"/>
  <c r="V87" i="402" s="1"/>
  <c r="R86" i="402"/>
  <c r="S86" i="402" s="1"/>
  <c r="V86" i="402" s="1"/>
  <c r="R85" i="402"/>
  <c r="S85" i="402" s="1"/>
  <c r="V85" i="402" s="1"/>
  <c r="R84" i="402"/>
  <c r="S84" i="402" s="1"/>
  <c r="V84" i="402" s="1"/>
  <c r="R83" i="402"/>
  <c r="S83" i="402" s="1"/>
  <c r="V83" i="402" s="1"/>
  <c r="R82" i="402"/>
  <c r="S82" i="402" s="1"/>
  <c r="V82" i="402" s="1"/>
  <c r="R81" i="402"/>
  <c r="S81" i="402" s="1"/>
  <c r="V81" i="402" s="1"/>
  <c r="R80" i="402"/>
  <c r="S80" i="402" s="1"/>
  <c r="V80" i="402" s="1"/>
  <c r="R79" i="402"/>
  <c r="S79" i="402" s="1"/>
  <c r="V79" i="402" s="1"/>
  <c r="R78" i="402"/>
  <c r="S78" i="402" s="1"/>
  <c r="V78" i="402" s="1"/>
  <c r="R77" i="402"/>
  <c r="S77" i="402" s="1"/>
  <c r="V77" i="402" s="1"/>
  <c r="R76" i="402"/>
  <c r="S76" i="402" s="1"/>
  <c r="V76" i="402" s="1"/>
  <c r="R75" i="402"/>
  <c r="S75" i="402" s="1"/>
  <c r="V75" i="402" s="1"/>
  <c r="R73" i="402"/>
  <c r="S73" i="402" s="1"/>
  <c r="V73" i="402" s="1"/>
  <c r="R72" i="402"/>
  <c r="S72" i="402" s="1"/>
  <c r="V72" i="402" s="1"/>
  <c r="R71" i="402"/>
  <c r="S71" i="402" s="1"/>
  <c r="V71" i="402" s="1"/>
  <c r="R70" i="402"/>
  <c r="S70" i="402" s="1"/>
  <c r="V70" i="402" s="1"/>
  <c r="R69" i="402"/>
  <c r="S69" i="402" s="1"/>
  <c r="V69" i="402" s="1"/>
  <c r="R68" i="402"/>
  <c r="S68" i="402" s="1"/>
  <c r="V68" i="402" s="1"/>
  <c r="R67" i="402"/>
  <c r="S67" i="402" s="1"/>
  <c r="V67" i="402" s="1"/>
  <c r="R66" i="402"/>
  <c r="S66" i="402" s="1"/>
  <c r="V66" i="402" s="1"/>
  <c r="R65" i="402"/>
  <c r="S65" i="402" s="1"/>
  <c r="V65" i="402" s="1"/>
  <c r="R64" i="402"/>
  <c r="S64" i="402" s="1"/>
  <c r="V64" i="402" s="1"/>
  <c r="R63" i="402"/>
  <c r="S63" i="402" s="1"/>
  <c r="V63" i="402" s="1"/>
  <c r="R62" i="402"/>
  <c r="S62" i="402" s="1"/>
  <c r="V62" i="402" s="1"/>
  <c r="R61" i="402"/>
  <c r="S61" i="402" s="1"/>
  <c r="V61" i="402" s="1"/>
  <c r="R60" i="402"/>
  <c r="S60" i="402" s="1"/>
  <c r="V60" i="402" s="1"/>
  <c r="R59" i="402"/>
  <c r="S59" i="402" s="1"/>
  <c r="V59" i="402" s="1"/>
  <c r="R57" i="402"/>
  <c r="S57" i="402" s="1"/>
  <c r="V57" i="402" s="1"/>
  <c r="R56" i="402"/>
  <c r="S56" i="402" s="1"/>
  <c r="V56" i="402" s="1"/>
  <c r="R55" i="402"/>
  <c r="S55" i="402" s="1"/>
  <c r="V55" i="402" s="1"/>
  <c r="R54" i="402"/>
  <c r="S54" i="402" s="1"/>
  <c r="V54" i="402" s="1"/>
  <c r="R53" i="402"/>
  <c r="S53" i="402" s="1"/>
  <c r="V53" i="402" s="1"/>
  <c r="R52" i="402"/>
  <c r="S52" i="402" s="1"/>
  <c r="V52" i="402" s="1"/>
  <c r="R51" i="402"/>
  <c r="S51" i="402" s="1"/>
  <c r="V51" i="402" s="1"/>
  <c r="R50" i="402"/>
  <c r="S50" i="402" s="1"/>
  <c r="V50" i="402" s="1"/>
  <c r="R49" i="402"/>
  <c r="S49" i="402" s="1"/>
  <c r="V49" i="402" s="1"/>
  <c r="R48" i="402"/>
  <c r="S48" i="402" s="1"/>
  <c r="V48" i="402" s="1"/>
  <c r="R47" i="402"/>
  <c r="S47" i="402" s="1"/>
  <c r="V47" i="402" s="1"/>
  <c r="R46" i="402"/>
  <c r="S46" i="402" s="1"/>
  <c r="V46" i="402" s="1"/>
  <c r="R45" i="402"/>
  <c r="S45" i="402" s="1"/>
  <c r="V45" i="402" s="1"/>
  <c r="R44" i="402"/>
  <c r="S44" i="402" s="1"/>
  <c r="V44" i="402" s="1"/>
  <c r="R43" i="402"/>
  <c r="S43" i="402" s="1"/>
  <c r="V43" i="402" s="1"/>
  <c r="R42" i="402"/>
  <c r="S42" i="402" s="1"/>
  <c r="V42" i="402" s="1"/>
  <c r="R41" i="402"/>
  <c r="S41" i="402" s="1"/>
  <c r="V41" i="402" s="1"/>
  <c r="R40" i="402"/>
  <c r="S40" i="402" s="1"/>
  <c r="V40" i="402" s="1"/>
  <c r="R39" i="402"/>
  <c r="S39" i="402" s="1"/>
  <c r="V39" i="402" s="1"/>
  <c r="R37" i="402"/>
  <c r="S37" i="402" s="1"/>
  <c r="V37" i="402" s="1"/>
  <c r="R36" i="402"/>
  <c r="S36" i="402" s="1"/>
  <c r="V36" i="402" s="1"/>
  <c r="R35" i="402"/>
  <c r="S35" i="402" s="1"/>
  <c r="V35" i="402" s="1"/>
  <c r="R34" i="402"/>
  <c r="S34" i="402" s="1"/>
  <c r="V34" i="402" s="1"/>
  <c r="R33" i="402"/>
  <c r="S33" i="402" s="1"/>
  <c r="V33" i="402" s="1"/>
  <c r="R32" i="402"/>
  <c r="S32" i="402" s="1"/>
  <c r="V32" i="402" s="1"/>
  <c r="R31" i="402"/>
  <c r="S31" i="402" s="1"/>
  <c r="V31" i="402" s="1"/>
  <c r="R30" i="402"/>
  <c r="S30" i="402" s="1"/>
  <c r="V30" i="402" s="1"/>
  <c r="R29" i="402"/>
  <c r="S29" i="402" s="1"/>
  <c r="V29" i="402" s="1"/>
  <c r="R28" i="402"/>
  <c r="S28" i="402" s="1"/>
  <c r="V28" i="402" s="1"/>
  <c r="R27" i="402"/>
  <c r="S27" i="402" s="1"/>
  <c r="V27" i="402" s="1"/>
  <c r="R26" i="402"/>
  <c r="S26" i="402" s="1"/>
  <c r="V26" i="402" s="1"/>
  <c r="R25" i="402"/>
  <c r="S25" i="402" s="1"/>
  <c r="V25" i="402" s="1"/>
  <c r="R24" i="402"/>
  <c r="S24" i="402" s="1"/>
  <c r="V24" i="402" s="1"/>
  <c r="R23" i="402"/>
  <c r="S23" i="402" s="1"/>
  <c r="V23" i="402" s="1"/>
  <c r="R22" i="402"/>
  <c r="S22" i="402" s="1"/>
  <c r="V22" i="402" s="1"/>
  <c r="R21" i="402"/>
  <c r="S21" i="402" s="1"/>
  <c r="V21" i="402" s="1"/>
  <c r="R19" i="402"/>
  <c r="S19" i="402" s="1"/>
  <c r="V19" i="402" s="1"/>
  <c r="R18" i="402"/>
  <c r="S18" i="402" s="1"/>
  <c r="V18" i="402" s="1"/>
  <c r="R17" i="402"/>
  <c r="S17" i="402" s="1"/>
  <c r="V17" i="402" s="1"/>
  <c r="R16" i="402"/>
  <c r="S16" i="402" s="1"/>
  <c r="V16" i="402" s="1"/>
  <c r="R15" i="402"/>
  <c r="S15" i="402" s="1"/>
  <c r="V15" i="402" s="1"/>
  <c r="R14" i="402"/>
  <c r="S14" i="402" s="1"/>
  <c r="V14" i="402" s="1"/>
  <c r="R13" i="402"/>
  <c r="S13" i="402" s="1"/>
  <c r="V13" i="402" s="1"/>
  <c r="R12" i="402"/>
  <c r="S12" i="402" s="1"/>
  <c r="V12" i="402" s="1"/>
  <c r="R11" i="402"/>
  <c r="S11" i="402" s="1"/>
  <c r="V11" i="402" s="1"/>
  <c r="R10" i="402"/>
  <c r="S10" i="402" s="1"/>
  <c r="V10" i="402" s="1"/>
  <c r="R9" i="402"/>
  <c r="S9" i="402" s="1"/>
  <c r="V9" i="402" s="1"/>
  <c r="R8" i="402"/>
  <c r="S8" i="402" s="1"/>
  <c r="V8" i="402" s="1"/>
  <c r="R7" i="402"/>
  <c r="S7" i="402" s="1"/>
  <c r="V7" i="402" s="1"/>
  <c r="R6" i="402"/>
  <c r="S6" i="402" s="1"/>
  <c r="V6" i="402" s="1"/>
  <c r="R5" i="402"/>
  <c r="S5" i="402" s="1"/>
  <c r="V5" i="402" s="1"/>
  <c r="Y126" i="403" l="1"/>
  <c r="Y59" i="403"/>
  <c r="Y21" i="403"/>
  <c r="Y75" i="403"/>
  <c r="Y92" i="403"/>
  <c r="Y39" i="403"/>
  <c r="Y5" i="403"/>
  <c r="R152" i="402"/>
  <c r="R144" i="402"/>
  <c r="W126" i="402"/>
  <c r="W39" i="402"/>
  <c r="W75" i="402"/>
  <c r="W92" i="402"/>
  <c r="W5" i="402"/>
  <c r="V144" i="402"/>
  <c r="V145" i="402" s="1"/>
  <c r="W21" i="402"/>
  <c r="W110" i="402"/>
  <c r="W59" i="402"/>
  <c r="S144" i="402"/>
  <c r="S150" i="402"/>
  <c r="P152" i="401"/>
  <c r="O152" i="401"/>
  <c r="N152" i="401"/>
  <c r="M152" i="401"/>
  <c r="L152" i="401"/>
  <c r="K152" i="401"/>
  <c r="J152" i="401"/>
  <c r="I152" i="401"/>
  <c r="Q151" i="401"/>
  <c r="Q150" i="401"/>
  <c r="R150" i="401" s="1"/>
  <c r="R146" i="401"/>
  <c r="R145" i="401"/>
  <c r="P144" i="401"/>
  <c r="O144" i="401"/>
  <c r="N144" i="401"/>
  <c r="M144" i="401"/>
  <c r="L144" i="401"/>
  <c r="K144" i="401"/>
  <c r="J144" i="401"/>
  <c r="I144" i="401"/>
  <c r="Q143" i="401"/>
  <c r="R143" i="401" s="1"/>
  <c r="U143" i="401" s="1"/>
  <c r="Q142" i="401"/>
  <c r="R142" i="401" s="1"/>
  <c r="U142" i="401" s="1"/>
  <c r="Q141" i="401"/>
  <c r="R141" i="401" s="1"/>
  <c r="U141" i="401" s="1"/>
  <c r="Q140" i="401"/>
  <c r="R140" i="401" s="1"/>
  <c r="U140" i="401" s="1"/>
  <c r="Q139" i="401"/>
  <c r="R139" i="401" s="1"/>
  <c r="U139" i="401" s="1"/>
  <c r="Q138" i="401"/>
  <c r="R138" i="401" s="1"/>
  <c r="U138" i="401" s="1"/>
  <c r="Q137" i="401"/>
  <c r="R137" i="401" s="1"/>
  <c r="U137" i="401" s="1"/>
  <c r="Q136" i="401"/>
  <c r="R136" i="401" s="1"/>
  <c r="U136" i="401" s="1"/>
  <c r="Q135" i="401"/>
  <c r="R135" i="401" s="1"/>
  <c r="U135" i="401" s="1"/>
  <c r="Q134" i="401"/>
  <c r="R134" i="401" s="1"/>
  <c r="U134" i="401" s="1"/>
  <c r="Q133" i="401"/>
  <c r="R133" i="401" s="1"/>
  <c r="U133" i="401" s="1"/>
  <c r="Q132" i="401"/>
  <c r="R132" i="401" s="1"/>
  <c r="U132" i="401" s="1"/>
  <c r="Q131" i="401"/>
  <c r="R131" i="401" s="1"/>
  <c r="U131" i="401" s="1"/>
  <c r="Q130" i="401"/>
  <c r="R130" i="401" s="1"/>
  <c r="U130" i="401" s="1"/>
  <c r="Q129" i="401"/>
  <c r="R129" i="401" s="1"/>
  <c r="U129" i="401" s="1"/>
  <c r="Q128" i="401"/>
  <c r="R128" i="401" s="1"/>
  <c r="U128" i="401" s="1"/>
  <c r="Q127" i="401"/>
  <c r="R127" i="401" s="1"/>
  <c r="U127" i="401" s="1"/>
  <c r="Q126" i="401"/>
  <c r="R126" i="401" s="1"/>
  <c r="U126" i="401" s="1"/>
  <c r="Q125" i="401"/>
  <c r="R125" i="401" s="1"/>
  <c r="U125" i="401" s="1"/>
  <c r="Q124" i="401"/>
  <c r="R124" i="401" s="1"/>
  <c r="U124" i="401" s="1"/>
  <c r="Q123" i="401"/>
  <c r="R123" i="401" s="1"/>
  <c r="U123" i="401" s="1"/>
  <c r="Q122" i="401"/>
  <c r="R122" i="401" s="1"/>
  <c r="U122" i="401" s="1"/>
  <c r="Q121" i="401"/>
  <c r="R121" i="401" s="1"/>
  <c r="U121" i="401" s="1"/>
  <c r="Q120" i="401"/>
  <c r="R120" i="401" s="1"/>
  <c r="U120" i="401" s="1"/>
  <c r="Q119" i="401"/>
  <c r="R119" i="401" s="1"/>
  <c r="U119" i="401" s="1"/>
  <c r="Q118" i="401"/>
  <c r="R118" i="401" s="1"/>
  <c r="U118" i="401" s="1"/>
  <c r="Q117" i="401"/>
  <c r="R117" i="401" s="1"/>
  <c r="U117" i="401" s="1"/>
  <c r="Q116" i="401"/>
  <c r="R116" i="401" s="1"/>
  <c r="U116" i="401" s="1"/>
  <c r="Q115" i="401"/>
  <c r="R115" i="401" s="1"/>
  <c r="U115" i="401" s="1"/>
  <c r="Q114" i="401"/>
  <c r="R114" i="401" s="1"/>
  <c r="U114" i="401" s="1"/>
  <c r="Q113" i="401"/>
  <c r="R113" i="401" s="1"/>
  <c r="U113" i="401" s="1"/>
  <c r="Q112" i="401"/>
  <c r="R112" i="401" s="1"/>
  <c r="U112" i="401" s="1"/>
  <c r="Q111" i="401"/>
  <c r="R111" i="401" s="1"/>
  <c r="U111" i="401" s="1"/>
  <c r="Q110" i="401"/>
  <c r="R110" i="401" s="1"/>
  <c r="U110" i="401" s="1"/>
  <c r="Q108" i="401"/>
  <c r="R108" i="401" s="1"/>
  <c r="U108" i="401" s="1"/>
  <c r="Q107" i="401"/>
  <c r="R107" i="401" s="1"/>
  <c r="U107" i="401" s="1"/>
  <c r="Q106" i="401"/>
  <c r="R106" i="401" s="1"/>
  <c r="U106" i="401" s="1"/>
  <c r="Q105" i="401"/>
  <c r="R105" i="401" s="1"/>
  <c r="U105" i="401" s="1"/>
  <c r="Q104" i="401"/>
  <c r="R104" i="401" s="1"/>
  <c r="U104" i="401" s="1"/>
  <c r="Q103" i="401"/>
  <c r="R103" i="401" s="1"/>
  <c r="U103" i="401" s="1"/>
  <c r="Q102" i="401"/>
  <c r="R102" i="401" s="1"/>
  <c r="U102" i="401" s="1"/>
  <c r="Q101" i="401"/>
  <c r="R101" i="401" s="1"/>
  <c r="U101" i="401" s="1"/>
  <c r="Q100" i="401"/>
  <c r="R100" i="401" s="1"/>
  <c r="U100" i="401" s="1"/>
  <c r="Q99" i="401"/>
  <c r="R99" i="401" s="1"/>
  <c r="U99" i="401" s="1"/>
  <c r="Q98" i="401"/>
  <c r="R98" i="401" s="1"/>
  <c r="U98" i="401" s="1"/>
  <c r="Q97" i="401"/>
  <c r="R97" i="401" s="1"/>
  <c r="U97" i="401" s="1"/>
  <c r="Q96" i="401"/>
  <c r="R96" i="401" s="1"/>
  <c r="U96" i="401" s="1"/>
  <c r="Q95" i="401"/>
  <c r="R95" i="401" s="1"/>
  <c r="U95" i="401" s="1"/>
  <c r="Q94" i="401"/>
  <c r="R94" i="401" s="1"/>
  <c r="U94" i="401" s="1"/>
  <c r="Q93" i="401"/>
  <c r="R93" i="401" s="1"/>
  <c r="U93" i="401" s="1"/>
  <c r="Q92" i="401"/>
  <c r="R92" i="401" s="1"/>
  <c r="U92" i="401" s="1"/>
  <c r="Q90" i="401"/>
  <c r="R90" i="401" s="1"/>
  <c r="U90" i="401" s="1"/>
  <c r="Q89" i="401"/>
  <c r="R89" i="401" s="1"/>
  <c r="U89" i="401" s="1"/>
  <c r="Q88" i="401"/>
  <c r="R88" i="401" s="1"/>
  <c r="U88" i="401" s="1"/>
  <c r="Q87" i="401"/>
  <c r="R87" i="401" s="1"/>
  <c r="U87" i="401" s="1"/>
  <c r="Q86" i="401"/>
  <c r="R86" i="401" s="1"/>
  <c r="U86" i="401" s="1"/>
  <c r="Q85" i="401"/>
  <c r="R85" i="401" s="1"/>
  <c r="U85" i="401" s="1"/>
  <c r="Q84" i="401"/>
  <c r="R84" i="401" s="1"/>
  <c r="U84" i="401" s="1"/>
  <c r="Q83" i="401"/>
  <c r="R83" i="401" s="1"/>
  <c r="U83" i="401" s="1"/>
  <c r="Q82" i="401"/>
  <c r="R82" i="401" s="1"/>
  <c r="U82" i="401" s="1"/>
  <c r="Q81" i="401"/>
  <c r="R81" i="401" s="1"/>
  <c r="U81" i="401" s="1"/>
  <c r="Q80" i="401"/>
  <c r="R80" i="401" s="1"/>
  <c r="U80" i="401" s="1"/>
  <c r="Q79" i="401"/>
  <c r="R79" i="401" s="1"/>
  <c r="U79" i="401" s="1"/>
  <c r="Q78" i="401"/>
  <c r="R78" i="401" s="1"/>
  <c r="U78" i="401" s="1"/>
  <c r="Q77" i="401"/>
  <c r="R77" i="401" s="1"/>
  <c r="U77" i="401" s="1"/>
  <c r="Q76" i="401"/>
  <c r="R76" i="401" s="1"/>
  <c r="U76" i="401" s="1"/>
  <c r="Q75" i="401"/>
  <c r="R75" i="401" s="1"/>
  <c r="U75" i="401" s="1"/>
  <c r="Q73" i="401"/>
  <c r="R73" i="401" s="1"/>
  <c r="U73" i="401" s="1"/>
  <c r="Q72" i="401"/>
  <c r="R72" i="401" s="1"/>
  <c r="U72" i="401" s="1"/>
  <c r="Q71" i="401"/>
  <c r="R71" i="401" s="1"/>
  <c r="U71" i="401" s="1"/>
  <c r="Q70" i="401"/>
  <c r="R70" i="401" s="1"/>
  <c r="U70" i="401" s="1"/>
  <c r="Q69" i="401"/>
  <c r="R69" i="401" s="1"/>
  <c r="U69" i="401" s="1"/>
  <c r="Q68" i="401"/>
  <c r="R68" i="401" s="1"/>
  <c r="U68" i="401" s="1"/>
  <c r="Q67" i="401"/>
  <c r="R67" i="401" s="1"/>
  <c r="U67" i="401" s="1"/>
  <c r="Q66" i="401"/>
  <c r="R66" i="401" s="1"/>
  <c r="U66" i="401" s="1"/>
  <c r="Q65" i="401"/>
  <c r="R65" i="401" s="1"/>
  <c r="U65" i="401" s="1"/>
  <c r="Q64" i="401"/>
  <c r="R64" i="401" s="1"/>
  <c r="U64" i="401" s="1"/>
  <c r="Q63" i="401"/>
  <c r="R63" i="401" s="1"/>
  <c r="U63" i="401" s="1"/>
  <c r="Q62" i="401"/>
  <c r="R62" i="401" s="1"/>
  <c r="U62" i="401" s="1"/>
  <c r="Q61" i="401"/>
  <c r="R61" i="401" s="1"/>
  <c r="U61" i="401" s="1"/>
  <c r="Q60" i="401"/>
  <c r="R60" i="401" s="1"/>
  <c r="U60" i="401" s="1"/>
  <c r="Q59" i="401"/>
  <c r="R59" i="401" s="1"/>
  <c r="U59" i="401" s="1"/>
  <c r="Q57" i="401"/>
  <c r="R57" i="401" s="1"/>
  <c r="U57" i="401" s="1"/>
  <c r="Q56" i="401"/>
  <c r="R56" i="401" s="1"/>
  <c r="U56" i="401" s="1"/>
  <c r="Q55" i="401"/>
  <c r="R55" i="401" s="1"/>
  <c r="U55" i="401" s="1"/>
  <c r="Q54" i="401"/>
  <c r="R54" i="401" s="1"/>
  <c r="U54" i="401" s="1"/>
  <c r="Q53" i="401"/>
  <c r="R53" i="401" s="1"/>
  <c r="U53" i="401" s="1"/>
  <c r="Q52" i="401"/>
  <c r="R52" i="401" s="1"/>
  <c r="U52" i="401" s="1"/>
  <c r="Q51" i="401"/>
  <c r="R51" i="401" s="1"/>
  <c r="U51" i="401" s="1"/>
  <c r="Q50" i="401"/>
  <c r="R50" i="401" s="1"/>
  <c r="U50" i="401" s="1"/>
  <c r="Q49" i="401"/>
  <c r="R49" i="401" s="1"/>
  <c r="U49" i="401" s="1"/>
  <c r="Q48" i="401"/>
  <c r="R48" i="401" s="1"/>
  <c r="U48" i="401" s="1"/>
  <c r="Q47" i="401"/>
  <c r="R47" i="401" s="1"/>
  <c r="U47" i="401" s="1"/>
  <c r="Q46" i="401"/>
  <c r="R46" i="401" s="1"/>
  <c r="U46" i="401" s="1"/>
  <c r="Q45" i="401"/>
  <c r="R45" i="401" s="1"/>
  <c r="U45" i="401" s="1"/>
  <c r="Q44" i="401"/>
  <c r="R44" i="401" s="1"/>
  <c r="U44" i="401" s="1"/>
  <c r="Q43" i="401"/>
  <c r="R43" i="401" s="1"/>
  <c r="U43" i="401" s="1"/>
  <c r="Q42" i="401"/>
  <c r="R42" i="401" s="1"/>
  <c r="U42" i="401" s="1"/>
  <c r="Q41" i="401"/>
  <c r="R41" i="401" s="1"/>
  <c r="U41" i="401" s="1"/>
  <c r="Q40" i="401"/>
  <c r="R40" i="401" s="1"/>
  <c r="U40" i="401" s="1"/>
  <c r="Q39" i="401"/>
  <c r="R39" i="401" s="1"/>
  <c r="U39" i="401" s="1"/>
  <c r="Q37" i="401"/>
  <c r="R37" i="401" s="1"/>
  <c r="U37" i="401" s="1"/>
  <c r="Q36" i="401"/>
  <c r="R36" i="401" s="1"/>
  <c r="U36" i="401" s="1"/>
  <c r="Q35" i="401"/>
  <c r="R35" i="401" s="1"/>
  <c r="U35" i="401" s="1"/>
  <c r="Q34" i="401"/>
  <c r="R34" i="401" s="1"/>
  <c r="U34" i="401" s="1"/>
  <c r="Q33" i="401"/>
  <c r="R33" i="401" s="1"/>
  <c r="U33" i="401" s="1"/>
  <c r="Q32" i="401"/>
  <c r="R32" i="401" s="1"/>
  <c r="U32" i="401" s="1"/>
  <c r="Q31" i="401"/>
  <c r="R31" i="401" s="1"/>
  <c r="U31" i="401" s="1"/>
  <c r="Q30" i="401"/>
  <c r="R30" i="401" s="1"/>
  <c r="U30" i="401" s="1"/>
  <c r="Q29" i="401"/>
  <c r="R29" i="401" s="1"/>
  <c r="U29" i="401" s="1"/>
  <c r="Q28" i="401"/>
  <c r="R28" i="401" s="1"/>
  <c r="U28" i="401" s="1"/>
  <c r="Q27" i="401"/>
  <c r="R27" i="401" s="1"/>
  <c r="U27" i="401" s="1"/>
  <c r="Q26" i="401"/>
  <c r="R26" i="401" s="1"/>
  <c r="U26" i="401" s="1"/>
  <c r="Q25" i="401"/>
  <c r="R25" i="401" s="1"/>
  <c r="U25" i="401" s="1"/>
  <c r="Q24" i="401"/>
  <c r="R24" i="401" s="1"/>
  <c r="U24" i="401" s="1"/>
  <c r="Q23" i="401"/>
  <c r="R23" i="401" s="1"/>
  <c r="U23" i="401" s="1"/>
  <c r="Q22" i="401"/>
  <c r="R22" i="401" s="1"/>
  <c r="U22" i="401" s="1"/>
  <c r="Q21" i="401"/>
  <c r="R21" i="401" s="1"/>
  <c r="U21" i="401" s="1"/>
  <c r="Q19" i="401"/>
  <c r="R19" i="401" s="1"/>
  <c r="U19" i="401" s="1"/>
  <c r="Q18" i="401"/>
  <c r="R18" i="401" s="1"/>
  <c r="U18" i="401" s="1"/>
  <c r="Q17" i="401"/>
  <c r="R17" i="401" s="1"/>
  <c r="U17" i="401" s="1"/>
  <c r="Q16" i="401"/>
  <c r="R16" i="401" s="1"/>
  <c r="U16" i="401" s="1"/>
  <c r="Q15" i="401"/>
  <c r="R15" i="401" s="1"/>
  <c r="U15" i="401" s="1"/>
  <c r="Q14" i="401"/>
  <c r="R14" i="401" s="1"/>
  <c r="U14" i="401" s="1"/>
  <c r="Q13" i="401"/>
  <c r="R13" i="401" s="1"/>
  <c r="U13" i="401" s="1"/>
  <c r="Q12" i="401"/>
  <c r="R12" i="401" s="1"/>
  <c r="U12" i="401" s="1"/>
  <c r="Q11" i="401"/>
  <c r="R11" i="401" s="1"/>
  <c r="U11" i="401" s="1"/>
  <c r="Q10" i="401"/>
  <c r="R10" i="401" s="1"/>
  <c r="U10" i="401" s="1"/>
  <c r="Q9" i="401"/>
  <c r="R9" i="401" s="1"/>
  <c r="U9" i="401" s="1"/>
  <c r="Q8" i="401"/>
  <c r="R8" i="401" s="1"/>
  <c r="U8" i="401" s="1"/>
  <c r="Q7" i="401"/>
  <c r="R7" i="401" s="1"/>
  <c r="U7" i="401" s="1"/>
  <c r="Q6" i="401"/>
  <c r="R6" i="401" s="1"/>
  <c r="U6" i="401" s="1"/>
  <c r="Q5" i="401"/>
  <c r="R5" i="401" s="1"/>
  <c r="Y144" i="403" l="1"/>
  <c r="Q152" i="401"/>
  <c r="W144" i="402"/>
  <c r="X21" i="402" s="1"/>
  <c r="S152" i="402"/>
  <c r="V150" i="402"/>
  <c r="V152" i="402" s="1"/>
  <c r="R151" i="401"/>
  <c r="U151" i="401" s="1"/>
  <c r="V59" i="401"/>
  <c r="Q144" i="401"/>
  <c r="R144" i="401"/>
  <c r="V39" i="401"/>
  <c r="V75" i="401"/>
  <c r="V21" i="401"/>
  <c r="V126" i="401"/>
  <c r="V92" i="401"/>
  <c r="V110" i="401"/>
  <c r="U150" i="401"/>
  <c r="U5" i="401"/>
  <c r="K152" i="398"/>
  <c r="U152" i="401" l="1"/>
  <c r="X5" i="402"/>
  <c r="X75" i="402"/>
  <c r="X92" i="402"/>
  <c r="X110" i="402"/>
  <c r="X39" i="402"/>
  <c r="X59" i="402"/>
  <c r="X126" i="402"/>
  <c r="R152" i="401"/>
  <c r="V5" i="401"/>
  <c r="U144" i="401"/>
  <c r="U145" i="401" s="1"/>
  <c r="V144" i="401"/>
  <c r="W59" i="401" s="1"/>
  <c r="K146" i="398"/>
  <c r="K145" i="398"/>
  <c r="K144" i="398"/>
  <c r="X144" i="402" l="1"/>
  <c r="W39" i="401"/>
  <c r="W21" i="401"/>
  <c r="W126" i="401"/>
  <c r="W92" i="401"/>
  <c r="W5" i="401"/>
  <c r="W75" i="401"/>
  <c r="W110" i="401"/>
  <c r="Q152" i="398"/>
  <c r="P152" i="398"/>
  <c r="O152" i="398"/>
  <c r="N152" i="398"/>
  <c r="M152" i="398"/>
  <c r="L152" i="398"/>
  <c r="J152" i="398"/>
  <c r="I152" i="398"/>
  <c r="R151" i="398"/>
  <c r="S151" i="398" s="1"/>
  <c r="V151" i="398" s="1"/>
  <c r="R150" i="398"/>
  <c r="S146" i="398"/>
  <c r="S145" i="398"/>
  <c r="Q144" i="398"/>
  <c r="P144" i="398"/>
  <c r="O144" i="398"/>
  <c r="N144" i="398"/>
  <c r="M144" i="398"/>
  <c r="L144" i="398"/>
  <c r="J144" i="398"/>
  <c r="I144" i="398"/>
  <c r="R143" i="398"/>
  <c r="S143" i="398" s="1"/>
  <c r="V143" i="398" s="1"/>
  <c r="R142" i="398"/>
  <c r="S142" i="398" s="1"/>
  <c r="V142" i="398" s="1"/>
  <c r="R141" i="398"/>
  <c r="S141" i="398" s="1"/>
  <c r="V141" i="398" s="1"/>
  <c r="R140" i="398"/>
  <c r="S140" i="398" s="1"/>
  <c r="V140" i="398" s="1"/>
  <c r="R139" i="398"/>
  <c r="S139" i="398" s="1"/>
  <c r="V139" i="398" s="1"/>
  <c r="R138" i="398"/>
  <c r="S138" i="398" s="1"/>
  <c r="V138" i="398" s="1"/>
  <c r="R137" i="398"/>
  <c r="S137" i="398" s="1"/>
  <c r="V137" i="398" s="1"/>
  <c r="R136" i="398"/>
  <c r="S136" i="398" s="1"/>
  <c r="V136" i="398" s="1"/>
  <c r="R135" i="398"/>
  <c r="S135" i="398" s="1"/>
  <c r="V135" i="398" s="1"/>
  <c r="R134" i="398"/>
  <c r="S134" i="398" s="1"/>
  <c r="V134" i="398" s="1"/>
  <c r="R133" i="398"/>
  <c r="S133" i="398" s="1"/>
  <c r="V133" i="398" s="1"/>
  <c r="R132" i="398"/>
  <c r="S132" i="398" s="1"/>
  <c r="V132" i="398" s="1"/>
  <c r="R131" i="398"/>
  <c r="S131" i="398" s="1"/>
  <c r="V131" i="398" s="1"/>
  <c r="R130" i="398"/>
  <c r="S130" i="398" s="1"/>
  <c r="V130" i="398" s="1"/>
  <c r="R129" i="398"/>
  <c r="S129" i="398" s="1"/>
  <c r="V129" i="398" s="1"/>
  <c r="R128" i="398"/>
  <c r="S128" i="398" s="1"/>
  <c r="V128" i="398" s="1"/>
  <c r="R127" i="398"/>
  <c r="S127" i="398" s="1"/>
  <c r="V127" i="398" s="1"/>
  <c r="R126" i="398"/>
  <c r="S126" i="398" s="1"/>
  <c r="V126" i="398" s="1"/>
  <c r="R125" i="398"/>
  <c r="S125" i="398" s="1"/>
  <c r="V125" i="398" s="1"/>
  <c r="R124" i="398"/>
  <c r="S124" i="398" s="1"/>
  <c r="V124" i="398" s="1"/>
  <c r="R123" i="398"/>
  <c r="S123" i="398" s="1"/>
  <c r="V123" i="398" s="1"/>
  <c r="R122" i="398"/>
  <c r="S122" i="398" s="1"/>
  <c r="V122" i="398" s="1"/>
  <c r="R121" i="398"/>
  <c r="S121" i="398" s="1"/>
  <c r="V121" i="398" s="1"/>
  <c r="R120" i="398"/>
  <c r="S120" i="398" s="1"/>
  <c r="V120" i="398" s="1"/>
  <c r="R119" i="398"/>
  <c r="S119" i="398" s="1"/>
  <c r="V119" i="398" s="1"/>
  <c r="R118" i="398"/>
  <c r="S118" i="398" s="1"/>
  <c r="V118" i="398" s="1"/>
  <c r="R117" i="398"/>
  <c r="S117" i="398" s="1"/>
  <c r="V117" i="398" s="1"/>
  <c r="R116" i="398"/>
  <c r="S116" i="398" s="1"/>
  <c r="V116" i="398" s="1"/>
  <c r="R115" i="398"/>
  <c r="S115" i="398" s="1"/>
  <c r="V115" i="398" s="1"/>
  <c r="R114" i="398"/>
  <c r="S114" i="398" s="1"/>
  <c r="V114" i="398" s="1"/>
  <c r="R113" i="398"/>
  <c r="S113" i="398" s="1"/>
  <c r="V113" i="398" s="1"/>
  <c r="R112" i="398"/>
  <c r="S112" i="398" s="1"/>
  <c r="V112" i="398" s="1"/>
  <c r="R111" i="398"/>
  <c r="S111" i="398" s="1"/>
  <c r="V111" i="398" s="1"/>
  <c r="R110" i="398"/>
  <c r="S110" i="398" s="1"/>
  <c r="V110" i="398" s="1"/>
  <c r="R108" i="398"/>
  <c r="S108" i="398" s="1"/>
  <c r="V108" i="398" s="1"/>
  <c r="R107" i="398"/>
  <c r="S107" i="398" s="1"/>
  <c r="V107" i="398" s="1"/>
  <c r="R106" i="398"/>
  <c r="S106" i="398" s="1"/>
  <c r="V106" i="398" s="1"/>
  <c r="R105" i="398"/>
  <c r="S105" i="398" s="1"/>
  <c r="V105" i="398" s="1"/>
  <c r="R104" i="398"/>
  <c r="S104" i="398" s="1"/>
  <c r="V104" i="398" s="1"/>
  <c r="R103" i="398"/>
  <c r="S103" i="398" s="1"/>
  <c r="V103" i="398" s="1"/>
  <c r="R102" i="398"/>
  <c r="S102" i="398" s="1"/>
  <c r="V102" i="398" s="1"/>
  <c r="R101" i="398"/>
  <c r="S101" i="398" s="1"/>
  <c r="V101" i="398" s="1"/>
  <c r="R100" i="398"/>
  <c r="S100" i="398" s="1"/>
  <c r="V100" i="398" s="1"/>
  <c r="R99" i="398"/>
  <c r="S99" i="398" s="1"/>
  <c r="V99" i="398" s="1"/>
  <c r="R98" i="398"/>
  <c r="S98" i="398" s="1"/>
  <c r="V98" i="398" s="1"/>
  <c r="R97" i="398"/>
  <c r="S97" i="398" s="1"/>
  <c r="V97" i="398" s="1"/>
  <c r="R96" i="398"/>
  <c r="S96" i="398" s="1"/>
  <c r="V96" i="398" s="1"/>
  <c r="R95" i="398"/>
  <c r="S95" i="398" s="1"/>
  <c r="V95" i="398" s="1"/>
  <c r="R94" i="398"/>
  <c r="S94" i="398" s="1"/>
  <c r="V94" i="398" s="1"/>
  <c r="R93" i="398"/>
  <c r="S93" i="398" s="1"/>
  <c r="V93" i="398" s="1"/>
  <c r="R92" i="398"/>
  <c r="S92" i="398" s="1"/>
  <c r="V92" i="398" s="1"/>
  <c r="R90" i="398"/>
  <c r="S90" i="398" s="1"/>
  <c r="V90" i="398" s="1"/>
  <c r="R89" i="398"/>
  <c r="S89" i="398" s="1"/>
  <c r="V89" i="398" s="1"/>
  <c r="R88" i="398"/>
  <c r="S88" i="398" s="1"/>
  <c r="V88" i="398" s="1"/>
  <c r="R87" i="398"/>
  <c r="S87" i="398" s="1"/>
  <c r="V87" i="398" s="1"/>
  <c r="R86" i="398"/>
  <c r="S86" i="398" s="1"/>
  <c r="V86" i="398" s="1"/>
  <c r="R85" i="398"/>
  <c r="S85" i="398" s="1"/>
  <c r="V85" i="398" s="1"/>
  <c r="R84" i="398"/>
  <c r="S84" i="398" s="1"/>
  <c r="V84" i="398" s="1"/>
  <c r="R83" i="398"/>
  <c r="S83" i="398" s="1"/>
  <c r="V83" i="398" s="1"/>
  <c r="R82" i="398"/>
  <c r="S82" i="398" s="1"/>
  <c r="V82" i="398" s="1"/>
  <c r="R81" i="398"/>
  <c r="S81" i="398" s="1"/>
  <c r="V81" i="398" s="1"/>
  <c r="R80" i="398"/>
  <c r="S80" i="398" s="1"/>
  <c r="V80" i="398" s="1"/>
  <c r="R79" i="398"/>
  <c r="S79" i="398" s="1"/>
  <c r="V79" i="398" s="1"/>
  <c r="R78" i="398"/>
  <c r="S78" i="398" s="1"/>
  <c r="V78" i="398" s="1"/>
  <c r="R77" i="398"/>
  <c r="S77" i="398" s="1"/>
  <c r="V77" i="398" s="1"/>
  <c r="R76" i="398"/>
  <c r="S76" i="398" s="1"/>
  <c r="V76" i="398" s="1"/>
  <c r="R75" i="398"/>
  <c r="S75" i="398" s="1"/>
  <c r="V75" i="398" s="1"/>
  <c r="R73" i="398"/>
  <c r="S73" i="398" s="1"/>
  <c r="V73" i="398" s="1"/>
  <c r="R72" i="398"/>
  <c r="S72" i="398" s="1"/>
  <c r="V72" i="398" s="1"/>
  <c r="R71" i="398"/>
  <c r="S71" i="398" s="1"/>
  <c r="V71" i="398" s="1"/>
  <c r="R70" i="398"/>
  <c r="S70" i="398" s="1"/>
  <c r="V70" i="398" s="1"/>
  <c r="R69" i="398"/>
  <c r="S69" i="398" s="1"/>
  <c r="V69" i="398" s="1"/>
  <c r="R68" i="398"/>
  <c r="S68" i="398" s="1"/>
  <c r="V68" i="398" s="1"/>
  <c r="R67" i="398"/>
  <c r="S67" i="398" s="1"/>
  <c r="V67" i="398" s="1"/>
  <c r="R66" i="398"/>
  <c r="S66" i="398" s="1"/>
  <c r="V66" i="398" s="1"/>
  <c r="R65" i="398"/>
  <c r="S65" i="398" s="1"/>
  <c r="V65" i="398" s="1"/>
  <c r="R64" i="398"/>
  <c r="S64" i="398" s="1"/>
  <c r="V64" i="398" s="1"/>
  <c r="R63" i="398"/>
  <c r="S63" i="398" s="1"/>
  <c r="V63" i="398" s="1"/>
  <c r="R62" i="398"/>
  <c r="S62" i="398" s="1"/>
  <c r="V62" i="398" s="1"/>
  <c r="R61" i="398"/>
  <c r="S61" i="398" s="1"/>
  <c r="V61" i="398" s="1"/>
  <c r="R60" i="398"/>
  <c r="S60" i="398" s="1"/>
  <c r="V60" i="398" s="1"/>
  <c r="R59" i="398"/>
  <c r="S59" i="398" s="1"/>
  <c r="V59" i="398" s="1"/>
  <c r="R57" i="398"/>
  <c r="S57" i="398" s="1"/>
  <c r="V57" i="398" s="1"/>
  <c r="R56" i="398"/>
  <c r="S56" i="398" s="1"/>
  <c r="V56" i="398" s="1"/>
  <c r="R55" i="398"/>
  <c r="S55" i="398" s="1"/>
  <c r="V55" i="398" s="1"/>
  <c r="R54" i="398"/>
  <c r="S54" i="398" s="1"/>
  <c r="V54" i="398" s="1"/>
  <c r="R53" i="398"/>
  <c r="S53" i="398" s="1"/>
  <c r="V53" i="398" s="1"/>
  <c r="R52" i="398"/>
  <c r="S52" i="398" s="1"/>
  <c r="V52" i="398" s="1"/>
  <c r="R51" i="398"/>
  <c r="S51" i="398" s="1"/>
  <c r="V51" i="398" s="1"/>
  <c r="R50" i="398"/>
  <c r="S50" i="398" s="1"/>
  <c r="V50" i="398" s="1"/>
  <c r="R49" i="398"/>
  <c r="S49" i="398" s="1"/>
  <c r="V49" i="398" s="1"/>
  <c r="R48" i="398"/>
  <c r="S48" i="398" s="1"/>
  <c r="V48" i="398" s="1"/>
  <c r="R47" i="398"/>
  <c r="S47" i="398" s="1"/>
  <c r="V47" i="398" s="1"/>
  <c r="R46" i="398"/>
  <c r="S46" i="398" s="1"/>
  <c r="V46" i="398" s="1"/>
  <c r="R45" i="398"/>
  <c r="S45" i="398" s="1"/>
  <c r="V45" i="398" s="1"/>
  <c r="R44" i="398"/>
  <c r="S44" i="398" s="1"/>
  <c r="V44" i="398" s="1"/>
  <c r="R43" i="398"/>
  <c r="S43" i="398" s="1"/>
  <c r="V43" i="398" s="1"/>
  <c r="R42" i="398"/>
  <c r="S42" i="398" s="1"/>
  <c r="V42" i="398" s="1"/>
  <c r="R41" i="398"/>
  <c r="S41" i="398" s="1"/>
  <c r="V41" i="398" s="1"/>
  <c r="R40" i="398"/>
  <c r="S40" i="398" s="1"/>
  <c r="V40" i="398" s="1"/>
  <c r="R39" i="398"/>
  <c r="S39" i="398" s="1"/>
  <c r="V39" i="398" s="1"/>
  <c r="R37" i="398"/>
  <c r="S37" i="398" s="1"/>
  <c r="V37" i="398" s="1"/>
  <c r="R36" i="398"/>
  <c r="S36" i="398" s="1"/>
  <c r="V36" i="398" s="1"/>
  <c r="R35" i="398"/>
  <c r="S35" i="398" s="1"/>
  <c r="V35" i="398" s="1"/>
  <c r="R34" i="398"/>
  <c r="S34" i="398" s="1"/>
  <c r="V34" i="398" s="1"/>
  <c r="R33" i="398"/>
  <c r="S33" i="398" s="1"/>
  <c r="V33" i="398" s="1"/>
  <c r="R32" i="398"/>
  <c r="S32" i="398" s="1"/>
  <c r="V32" i="398" s="1"/>
  <c r="R31" i="398"/>
  <c r="S31" i="398" s="1"/>
  <c r="V31" i="398" s="1"/>
  <c r="R30" i="398"/>
  <c r="S30" i="398" s="1"/>
  <c r="V30" i="398" s="1"/>
  <c r="R29" i="398"/>
  <c r="S29" i="398" s="1"/>
  <c r="V29" i="398" s="1"/>
  <c r="R28" i="398"/>
  <c r="S28" i="398" s="1"/>
  <c r="V28" i="398" s="1"/>
  <c r="R27" i="398"/>
  <c r="S27" i="398" s="1"/>
  <c r="V27" i="398" s="1"/>
  <c r="R26" i="398"/>
  <c r="S26" i="398" s="1"/>
  <c r="V26" i="398" s="1"/>
  <c r="R25" i="398"/>
  <c r="S25" i="398" s="1"/>
  <c r="V25" i="398" s="1"/>
  <c r="R24" i="398"/>
  <c r="S24" i="398" s="1"/>
  <c r="V24" i="398" s="1"/>
  <c r="R23" i="398"/>
  <c r="S23" i="398" s="1"/>
  <c r="V23" i="398" s="1"/>
  <c r="R22" i="398"/>
  <c r="S22" i="398" s="1"/>
  <c r="V22" i="398" s="1"/>
  <c r="R21" i="398"/>
  <c r="S21" i="398" s="1"/>
  <c r="V21" i="398" s="1"/>
  <c r="R19" i="398"/>
  <c r="S19" i="398" s="1"/>
  <c r="V19" i="398" s="1"/>
  <c r="R18" i="398"/>
  <c r="S18" i="398" s="1"/>
  <c r="V18" i="398" s="1"/>
  <c r="R17" i="398"/>
  <c r="S17" i="398" s="1"/>
  <c r="V17" i="398" s="1"/>
  <c r="R16" i="398"/>
  <c r="S16" i="398" s="1"/>
  <c r="V16" i="398" s="1"/>
  <c r="R15" i="398"/>
  <c r="S15" i="398" s="1"/>
  <c r="V15" i="398" s="1"/>
  <c r="R14" i="398"/>
  <c r="S14" i="398" s="1"/>
  <c r="V14" i="398" s="1"/>
  <c r="R13" i="398"/>
  <c r="S13" i="398" s="1"/>
  <c r="V13" i="398" s="1"/>
  <c r="R12" i="398"/>
  <c r="S12" i="398" s="1"/>
  <c r="V12" i="398" s="1"/>
  <c r="R11" i="398"/>
  <c r="S11" i="398" s="1"/>
  <c r="V11" i="398" s="1"/>
  <c r="R10" i="398"/>
  <c r="S10" i="398" s="1"/>
  <c r="V10" i="398" s="1"/>
  <c r="R9" i="398"/>
  <c r="S9" i="398" s="1"/>
  <c r="V9" i="398" s="1"/>
  <c r="R8" i="398"/>
  <c r="S8" i="398" s="1"/>
  <c r="V8" i="398" s="1"/>
  <c r="R7" i="398"/>
  <c r="S7" i="398" s="1"/>
  <c r="V7" i="398" s="1"/>
  <c r="R6" i="398"/>
  <c r="S6" i="398" s="1"/>
  <c r="V6" i="398" s="1"/>
  <c r="R5" i="398"/>
  <c r="R152" i="398" l="1"/>
  <c r="W144" i="401"/>
  <c r="S150" i="398"/>
  <c r="S152" i="398" s="1"/>
  <c r="W126" i="398"/>
  <c r="R144" i="398"/>
  <c r="W39" i="398"/>
  <c r="W59" i="398"/>
  <c r="W75" i="398"/>
  <c r="W21" i="398"/>
  <c r="W92" i="398"/>
  <c r="W110" i="398"/>
  <c r="S5" i="398"/>
  <c r="O152" i="396"/>
  <c r="M152" i="396"/>
  <c r="M144" i="396"/>
  <c r="V150" i="398" l="1"/>
  <c r="V152" i="398" s="1"/>
  <c r="V5" i="398"/>
  <c r="S144" i="398"/>
  <c r="W144" i="398"/>
  <c r="X126" i="398" s="1"/>
  <c r="X59" i="398" l="1"/>
  <c r="X75" i="398"/>
  <c r="X92" i="398"/>
  <c r="X110" i="398"/>
  <c r="X39" i="398"/>
  <c r="W5" i="398"/>
  <c r="X5" i="398" s="1"/>
  <c r="V144" i="398"/>
  <c r="V145" i="398" s="1"/>
  <c r="X21" i="398"/>
  <c r="O144" i="396"/>
  <c r="X144" i="398" l="1"/>
  <c r="P152" i="396"/>
  <c r="N152" i="396"/>
  <c r="L152" i="396"/>
  <c r="K152" i="396"/>
  <c r="J152" i="396"/>
  <c r="I152" i="396"/>
  <c r="Q151" i="396"/>
  <c r="R151" i="396" s="1"/>
  <c r="U151" i="396" s="1"/>
  <c r="Q150" i="396"/>
  <c r="R146" i="396"/>
  <c r="R145" i="396"/>
  <c r="P144" i="396"/>
  <c r="N144" i="396"/>
  <c r="L144" i="396"/>
  <c r="K144" i="396"/>
  <c r="J144" i="396"/>
  <c r="I144" i="396"/>
  <c r="Q143" i="396"/>
  <c r="R143" i="396" s="1"/>
  <c r="U143" i="396" s="1"/>
  <c r="Q142" i="396"/>
  <c r="R142" i="396" s="1"/>
  <c r="U142" i="396" s="1"/>
  <c r="Q141" i="396"/>
  <c r="R141" i="396" s="1"/>
  <c r="U141" i="396" s="1"/>
  <c r="Q140" i="396"/>
  <c r="R140" i="396" s="1"/>
  <c r="U140" i="396" s="1"/>
  <c r="Q139" i="396"/>
  <c r="R139" i="396" s="1"/>
  <c r="U139" i="396" s="1"/>
  <c r="Q138" i="396"/>
  <c r="R138" i="396" s="1"/>
  <c r="U138" i="396" s="1"/>
  <c r="Q137" i="396"/>
  <c r="R137" i="396" s="1"/>
  <c r="U137" i="396" s="1"/>
  <c r="Q136" i="396"/>
  <c r="R136" i="396" s="1"/>
  <c r="U136" i="396" s="1"/>
  <c r="Q135" i="396"/>
  <c r="R135" i="396" s="1"/>
  <c r="U135" i="396" s="1"/>
  <c r="Q134" i="396"/>
  <c r="R134" i="396" s="1"/>
  <c r="U134" i="396" s="1"/>
  <c r="Q133" i="396"/>
  <c r="R133" i="396" s="1"/>
  <c r="U133" i="396" s="1"/>
  <c r="Q132" i="396"/>
  <c r="R132" i="396" s="1"/>
  <c r="U132" i="396" s="1"/>
  <c r="Q131" i="396"/>
  <c r="R131" i="396" s="1"/>
  <c r="U131" i="396" s="1"/>
  <c r="Q130" i="396"/>
  <c r="R130" i="396" s="1"/>
  <c r="U130" i="396" s="1"/>
  <c r="Q129" i="396"/>
  <c r="R129" i="396" s="1"/>
  <c r="U129" i="396" s="1"/>
  <c r="Q128" i="396"/>
  <c r="R128" i="396" s="1"/>
  <c r="U128" i="396" s="1"/>
  <c r="Q127" i="396"/>
  <c r="R127" i="396" s="1"/>
  <c r="U127" i="396" s="1"/>
  <c r="Q126" i="396"/>
  <c r="R126" i="396" s="1"/>
  <c r="U126" i="396" s="1"/>
  <c r="Q125" i="396"/>
  <c r="R125" i="396" s="1"/>
  <c r="U125" i="396" s="1"/>
  <c r="Q124" i="396"/>
  <c r="R124" i="396" s="1"/>
  <c r="U124" i="396" s="1"/>
  <c r="Q123" i="396"/>
  <c r="R123" i="396" s="1"/>
  <c r="U123" i="396" s="1"/>
  <c r="Q122" i="396"/>
  <c r="R122" i="396" s="1"/>
  <c r="U122" i="396" s="1"/>
  <c r="Q121" i="396"/>
  <c r="R121" i="396" s="1"/>
  <c r="U121" i="396" s="1"/>
  <c r="Q120" i="396"/>
  <c r="R120" i="396" s="1"/>
  <c r="U120" i="396" s="1"/>
  <c r="Q119" i="396"/>
  <c r="R119" i="396" s="1"/>
  <c r="U119" i="396" s="1"/>
  <c r="Q118" i="396"/>
  <c r="R118" i="396" s="1"/>
  <c r="U118" i="396" s="1"/>
  <c r="Q117" i="396"/>
  <c r="R117" i="396" s="1"/>
  <c r="U117" i="396" s="1"/>
  <c r="Q116" i="396"/>
  <c r="R116" i="396" s="1"/>
  <c r="U116" i="396" s="1"/>
  <c r="Q115" i="396"/>
  <c r="R115" i="396" s="1"/>
  <c r="U115" i="396" s="1"/>
  <c r="Q114" i="396"/>
  <c r="R114" i="396" s="1"/>
  <c r="U114" i="396" s="1"/>
  <c r="Q113" i="396"/>
  <c r="R113" i="396" s="1"/>
  <c r="U113" i="396" s="1"/>
  <c r="Q112" i="396"/>
  <c r="R112" i="396" s="1"/>
  <c r="U112" i="396" s="1"/>
  <c r="Q111" i="396"/>
  <c r="R111" i="396" s="1"/>
  <c r="U111" i="396" s="1"/>
  <c r="Q110" i="396"/>
  <c r="R110" i="396" s="1"/>
  <c r="U110" i="396" s="1"/>
  <c r="Q108" i="396"/>
  <c r="R108" i="396" s="1"/>
  <c r="U108" i="396" s="1"/>
  <c r="Q107" i="396"/>
  <c r="R107" i="396" s="1"/>
  <c r="U107" i="396" s="1"/>
  <c r="Q106" i="396"/>
  <c r="R106" i="396" s="1"/>
  <c r="U106" i="396" s="1"/>
  <c r="Q105" i="396"/>
  <c r="R105" i="396" s="1"/>
  <c r="U105" i="396" s="1"/>
  <c r="Q104" i="396"/>
  <c r="R104" i="396" s="1"/>
  <c r="U104" i="396" s="1"/>
  <c r="Q103" i="396"/>
  <c r="R103" i="396" s="1"/>
  <c r="U103" i="396" s="1"/>
  <c r="Q102" i="396"/>
  <c r="R102" i="396" s="1"/>
  <c r="U102" i="396" s="1"/>
  <c r="Q101" i="396"/>
  <c r="R101" i="396" s="1"/>
  <c r="U101" i="396" s="1"/>
  <c r="Q100" i="396"/>
  <c r="R100" i="396" s="1"/>
  <c r="U100" i="396" s="1"/>
  <c r="Q99" i="396"/>
  <c r="R99" i="396" s="1"/>
  <c r="U99" i="396" s="1"/>
  <c r="Q98" i="396"/>
  <c r="R98" i="396" s="1"/>
  <c r="U98" i="396" s="1"/>
  <c r="Q97" i="396"/>
  <c r="R97" i="396" s="1"/>
  <c r="U97" i="396" s="1"/>
  <c r="Q96" i="396"/>
  <c r="R96" i="396" s="1"/>
  <c r="U96" i="396" s="1"/>
  <c r="Q95" i="396"/>
  <c r="R95" i="396" s="1"/>
  <c r="U95" i="396" s="1"/>
  <c r="Q94" i="396"/>
  <c r="R94" i="396" s="1"/>
  <c r="U94" i="396" s="1"/>
  <c r="Q93" i="396"/>
  <c r="R93" i="396" s="1"/>
  <c r="U93" i="396" s="1"/>
  <c r="Q92" i="396"/>
  <c r="R92" i="396" s="1"/>
  <c r="U92" i="396" s="1"/>
  <c r="Q90" i="396"/>
  <c r="R90" i="396" s="1"/>
  <c r="U90" i="396" s="1"/>
  <c r="Q89" i="396"/>
  <c r="R89" i="396" s="1"/>
  <c r="U89" i="396" s="1"/>
  <c r="Q88" i="396"/>
  <c r="R88" i="396" s="1"/>
  <c r="U88" i="396" s="1"/>
  <c r="Q87" i="396"/>
  <c r="R87" i="396" s="1"/>
  <c r="U87" i="396" s="1"/>
  <c r="Q86" i="396"/>
  <c r="R86" i="396" s="1"/>
  <c r="U86" i="396" s="1"/>
  <c r="Q85" i="396"/>
  <c r="R85" i="396" s="1"/>
  <c r="U85" i="396" s="1"/>
  <c r="Q84" i="396"/>
  <c r="R84" i="396" s="1"/>
  <c r="U84" i="396" s="1"/>
  <c r="Q83" i="396"/>
  <c r="R83" i="396" s="1"/>
  <c r="U83" i="396" s="1"/>
  <c r="Q82" i="396"/>
  <c r="R82" i="396" s="1"/>
  <c r="U82" i="396" s="1"/>
  <c r="Q81" i="396"/>
  <c r="R81" i="396" s="1"/>
  <c r="U81" i="396" s="1"/>
  <c r="Q80" i="396"/>
  <c r="R80" i="396" s="1"/>
  <c r="U80" i="396" s="1"/>
  <c r="Q79" i="396"/>
  <c r="R79" i="396" s="1"/>
  <c r="U79" i="396" s="1"/>
  <c r="Q78" i="396"/>
  <c r="R78" i="396" s="1"/>
  <c r="U78" i="396" s="1"/>
  <c r="Q77" i="396"/>
  <c r="R77" i="396" s="1"/>
  <c r="U77" i="396" s="1"/>
  <c r="Q76" i="396"/>
  <c r="R76" i="396" s="1"/>
  <c r="U76" i="396" s="1"/>
  <c r="Q75" i="396"/>
  <c r="R75" i="396" s="1"/>
  <c r="U75" i="396" s="1"/>
  <c r="Q73" i="396"/>
  <c r="R73" i="396" s="1"/>
  <c r="U73" i="396" s="1"/>
  <c r="Q72" i="396"/>
  <c r="R72" i="396" s="1"/>
  <c r="U72" i="396" s="1"/>
  <c r="Q71" i="396"/>
  <c r="R71" i="396" s="1"/>
  <c r="U71" i="396" s="1"/>
  <c r="Q70" i="396"/>
  <c r="R70" i="396" s="1"/>
  <c r="U70" i="396" s="1"/>
  <c r="Q69" i="396"/>
  <c r="R69" i="396" s="1"/>
  <c r="U69" i="396" s="1"/>
  <c r="Q68" i="396"/>
  <c r="R68" i="396" s="1"/>
  <c r="U68" i="396" s="1"/>
  <c r="Q67" i="396"/>
  <c r="R67" i="396" s="1"/>
  <c r="U67" i="396" s="1"/>
  <c r="Q66" i="396"/>
  <c r="R66" i="396" s="1"/>
  <c r="U66" i="396" s="1"/>
  <c r="Q65" i="396"/>
  <c r="R65" i="396" s="1"/>
  <c r="U65" i="396" s="1"/>
  <c r="Q64" i="396"/>
  <c r="R64" i="396" s="1"/>
  <c r="U64" i="396" s="1"/>
  <c r="Q63" i="396"/>
  <c r="R63" i="396" s="1"/>
  <c r="U63" i="396" s="1"/>
  <c r="Q62" i="396"/>
  <c r="R62" i="396" s="1"/>
  <c r="U62" i="396" s="1"/>
  <c r="Q61" i="396"/>
  <c r="R61" i="396" s="1"/>
  <c r="U61" i="396" s="1"/>
  <c r="Q60" i="396"/>
  <c r="R60" i="396" s="1"/>
  <c r="U60" i="396" s="1"/>
  <c r="Q59" i="396"/>
  <c r="R59" i="396" s="1"/>
  <c r="U59" i="396" s="1"/>
  <c r="Q57" i="396"/>
  <c r="R57" i="396" s="1"/>
  <c r="U57" i="396" s="1"/>
  <c r="Q56" i="396"/>
  <c r="R56" i="396" s="1"/>
  <c r="U56" i="396" s="1"/>
  <c r="Q55" i="396"/>
  <c r="R55" i="396" s="1"/>
  <c r="U55" i="396" s="1"/>
  <c r="Q54" i="396"/>
  <c r="R54" i="396" s="1"/>
  <c r="U54" i="396" s="1"/>
  <c r="Q53" i="396"/>
  <c r="R53" i="396" s="1"/>
  <c r="U53" i="396" s="1"/>
  <c r="Q52" i="396"/>
  <c r="R52" i="396" s="1"/>
  <c r="U52" i="396" s="1"/>
  <c r="Q51" i="396"/>
  <c r="R51" i="396" s="1"/>
  <c r="U51" i="396" s="1"/>
  <c r="Q50" i="396"/>
  <c r="R50" i="396" s="1"/>
  <c r="U50" i="396" s="1"/>
  <c r="Q49" i="396"/>
  <c r="R49" i="396" s="1"/>
  <c r="U49" i="396" s="1"/>
  <c r="Q48" i="396"/>
  <c r="R48" i="396" s="1"/>
  <c r="U48" i="396" s="1"/>
  <c r="Q47" i="396"/>
  <c r="R47" i="396" s="1"/>
  <c r="U47" i="396" s="1"/>
  <c r="Q46" i="396"/>
  <c r="R46" i="396" s="1"/>
  <c r="U46" i="396" s="1"/>
  <c r="Q45" i="396"/>
  <c r="R45" i="396" s="1"/>
  <c r="U45" i="396" s="1"/>
  <c r="Q44" i="396"/>
  <c r="R44" i="396" s="1"/>
  <c r="U44" i="396" s="1"/>
  <c r="Q43" i="396"/>
  <c r="R43" i="396" s="1"/>
  <c r="U43" i="396" s="1"/>
  <c r="Q42" i="396"/>
  <c r="R42" i="396" s="1"/>
  <c r="U42" i="396" s="1"/>
  <c r="Q41" i="396"/>
  <c r="R41" i="396" s="1"/>
  <c r="U41" i="396" s="1"/>
  <c r="Q40" i="396"/>
  <c r="R40" i="396" s="1"/>
  <c r="U40" i="396" s="1"/>
  <c r="Q39" i="396"/>
  <c r="R39" i="396" s="1"/>
  <c r="U39" i="396" s="1"/>
  <c r="Q37" i="396"/>
  <c r="R37" i="396" s="1"/>
  <c r="U37" i="396" s="1"/>
  <c r="Q36" i="396"/>
  <c r="R36" i="396" s="1"/>
  <c r="U36" i="396" s="1"/>
  <c r="Q35" i="396"/>
  <c r="R35" i="396" s="1"/>
  <c r="U35" i="396" s="1"/>
  <c r="Q34" i="396"/>
  <c r="R34" i="396" s="1"/>
  <c r="U34" i="396" s="1"/>
  <c r="Q33" i="396"/>
  <c r="R33" i="396" s="1"/>
  <c r="U33" i="396" s="1"/>
  <c r="Q32" i="396"/>
  <c r="R32" i="396" s="1"/>
  <c r="U32" i="396" s="1"/>
  <c r="Q31" i="396"/>
  <c r="R31" i="396" s="1"/>
  <c r="U31" i="396" s="1"/>
  <c r="Q30" i="396"/>
  <c r="R30" i="396" s="1"/>
  <c r="U30" i="396" s="1"/>
  <c r="Q29" i="396"/>
  <c r="R29" i="396" s="1"/>
  <c r="U29" i="396" s="1"/>
  <c r="Q28" i="396"/>
  <c r="R28" i="396" s="1"/>
  <c r="U28" i="396" s="1"/>
  <c r="Q27" i="396"/>
  <c r="R27" i="396" s="1"/>
  <c r="U27" i="396" s="1"/>
  <c r="Q26" i="396"/>
  <c r="R26" i="396" s="1"/>
  <c r="U26" i="396" s="1"/>
  <c r="Q25" i="396"/>
  <c r="R25" i="396" s="1"/>
  <c r="U25" i="396" s="1"/>
  <c r="Q24" i="396"/>
  <c r="R24" i="396" s="1"/>
  <c r="U24" i="396" s="1"/>
  <c r="Q23" i="396"/>
  <c r="R23" i="396" s="1"/>
  <c r="U23" i="396" s="1"/>
  <c r="Q22" i="396"/>
  <c r="R22" i="396" s="1"/>
  <c r="U22" i="396" s="1"/>
  <c r="Q21" i="396"/>
  <c r="R21" i="396" s="1"/>
  <c r="U21" i="396" s="1"/>
  <c r="Q19" i="396"/>
  <c r="R19" i="396" s="1"/>
  <c r="U19" i="396" s="1"/>
  <c r="Q18" i="396"/>
  <c r="R18" i="396" s="1"/>
  <c r="U18" i="396" s="1"/>
  <c r="Q17" i="396"/>
  <c r="R17" i="396" s="1"/>
  <c r="U17" i="396" s="1"/>
  <c r="Q16" i="396"/>
  <c r="R16" i="396" s="1"/>
  <c r="U16" i="396" s="1"/>
  <c r="Q15" i="396"/>
  <c r="R15" i="396" s="1"/>
  <c r="U15" i="396" s="1"/>
  <c r="Q14" i="396"/>
  <c r="R14" i="396" s="1"/>
  <c r="U14" i="396" s="1"/>
  <c r="Q13" i="396"/>
  <c r="R13" i="396" s="1"/>
  <c r="U13" i="396" s="1"/>
  <c r="Q12" i="396"/>
  <c r="R12" i="396" s="1"/>
  <c r="U12" i="396" s="1"/>
  <c r="Q11" i="396"/>
  <c r="R11" i="396" s="1"/>
  <c r="U11" i="396" s="1"/>
  <c r="Q10" i="396"/>
  <c r="R10" i="396" s="1"/>
  <c r="U10" i="396" s="1"/>
  <c r="Q9" i="396"/>
  <c r="R9" i="396" s="1"/>
  <c r="U9" i="396" s="1"/>
  <c r="Q8" i="396"/>
  <c r="R8" i="396" s="1"/>
  <c r="U8" i="396" s="1"/>
  <c r="Q7" i="396"/>
  <c r="R7" i="396" s="1"/>
  <c r="U7" i="396" s="1"/>
  <c r="Q6" i="396"/>
  <c r="R6" i="396" s="1"/>
  <c r="U6" i="396" s="1"/>
  <c r="Q5" i="396"/>
  <c r="R5" i="396" s="1"/>
  <c r="Q152" i="396" l="1"/>
  <c r="V75" i="396"/>
  <c r="R150" i="396"/>
  <c r="V39" i="396"/>
  <c r="V59" i="396"/>
  <c r="V126" i="396"/>
  <c r="V21" i="396"/>
  <c r="V110" i="396"/>
  <c r="U5" i="396"/>
  <c r="R144" i="396"/>
  <c r="V92" i="396"/>
  <c r="Q144" i="396"/>
  <c r="N152" i="395"/>
  <c r="M152" i="395"/>
  <c r="L152" i="395"/>
  <c r="K152" i="395"/>
  <c r="J152" i="395"/>
  <c r="I152" i="395"/>
  <c r="O151" i="395"/>
  <c r="P151" i="395" s="1"/>
  <c r="O150" i="395"/>
  <c r="P150" i="395" s="1"/>
  <c r="S150" i="395" s="1"/>
  <c r="P146" i="395"/>
  <c r="P145" i="395"/>
  <c r="N144" i="395"/>
  <c r="M144" i="395"/>
  <c r="L144" i="395"/>
  <c r="K144" i="395"/>
  <c r="J144" i="395"/>
  <c r="I144" i="395"/>
  <c r="O143" i="395"/>
  <c r="P143" i="395" s="1"/>
  <c r="S143" i="395" s="1"/>
  <c r="O142" i="395"/>
  <c r="P142" i="395" s="1"/>
  <c r="S142" i="395" s="1"/>
  <c r="O141" i="395"/>
  <c r="P141" i="395" s="1"/>
  <c r="S141" i="395" s="1"/>
  <c r="O140" i="395"/>
  <c r="P140" i="395" s="1"/>
  <c r="S140" i="395" s="1"/>
  <c r="O139" i="395"/>
  <c r="P139" i="395" s="1"/>
  <c r="S139" i="395" s="1"/>
  <c r="O138" i="395"/>
  <c r="P138" i="395" s="1"/>
  <c r="S138" i="395" s="1"/>
  <c r="O137" i="395"/>
  <c r="P137" i="395" s="1"/>
  <c r="S137" i="395" s="1"/>
  <c r="O136" i="395"/>
  <c r="P136" i="395" s="1"/>
  <c r="S136" i="395" s="1"/>
  <c r="O135" i="395"/>
  <c r="P135" i="395" s="1"/>
  <c r="S135" i="395" s="1"/>
  <c r="O134" i="395"/>
  <c r="P134" i="395" s="1"/>
  <c r="S134" i="395" s="1"/>
  <c r="O133" i="395"/>
  <c r="P133" i="395" s="1"/>
  <c r="S133" i="395" s="1"/>
  <c r="O132" i="395"/>
  <c r="P132" i="395" s="1"/>
  <c r="S132" i="395" s="1"/>
  <c r="O131" i="395"/>
  <c r="P131" i="395" s="1"/>
  <c r="S131" i="395" s="1"/>
  <c r="O130" i="395"/>
  <c r="P130" i="395" s="1"/>
  <c r="S130" i="395" s="1"/>
  <c r="O129" i="395"/>
  <c r="P129" i="395" s="1"/>
  <c r="S129" i="395" s="1"/>
  <c r="O128" i="395"/>
  <c r="P128" i="395" s="1"/>
  <c r="S128" i="395" s="1"/>
  <c r="O127" i="395"/>
  <c r="P127" i="395" s="1"/>
  <c r="S127" i="395" s="1"/>
  <c r="O126" i="395"/>
  <c r="P126" i="395" s="1"/>
  <c r="S126" i="395" s="1"/>
  <c r="O125" i="395"/>
  <c r="P125" i="395" s="1"/>
  <c r="S125" i="395" s="1"/>
  <c r="O124" i="395"/>
  <c r="P124" i="395" s="1"/>
  <c r="S124" i="395" s="1"/>
  <c r="O123" i="395"/>
  <c r="P123" i="395" s="1"/>
  <c r="S123" i="395" s="1"/>
  <c r="O122" i="395"/>
  <c r="P122" i="395" s="1"/>
  <c r="S122" i="395" s="1"/>
  <c r="O121" i="395"/>
  <c r="P121" i="395" s="1"/>
  <c r="S121" i="395" s="1"/>
  <c r="O120" i="395"/>
  <c r="P120" i="395" s="1"/>
  <c r="S120" i="395" s="1"/>
  <c r="O119" i="395"/>
  <c r="P119" i="395" s="1"/>
  <c r="S119" i="395" s="1"/>
  <c r="O118" i="395"/>
  <c r="P118" i="395" s="1"/>
  <c r="S118" i="395" s="1"/>
  <c r="O117" i="395"/>
  <c r="P117" i="395" s="1"/>
  <c r="S117" i="395" s="1"/>
  <c r="O116" i="395"/>
  <c r="P116" i="395" s="1"/>
  <c r="S116" i="395" s="1"/>
  <c r="O115" i="395"/>
  <c r="P115" i="395" s="1"/>
  <c r="S115" i="395" s="1"/>
  <c r="O114" i="395"/>
  <c r="P114" i="395" s="1"/>
  <c r="S114" i="395" s="1"/>
  <c r="O113" i="395"/>
  <c r="P113" i="395" s="1"/>
  <c r="S113" i="395" s="1"/>
  <c r="O112" i="395"/>
  <c r="P112" i="395" s="1"/>
  <c r="S112" i="395" s="1"/>
  <c r="O111" i="395"/>
  <c r="P111" i="395" s="1"/>
  <c r="S111" i="395" s="1"/>
  <c r="O110" i="395"/>
  <c r="P110" i="395" s="1"/>
  <c r="S110" i="395" s="1"/>
  <c r="O108" i="395"/>
  <c r="P108" i="395" s="1"/>
  <c r="S108" i="395" s="1"/>
  <c r="O107" i="395"/>
  <c r="P107" i="395" s="1"/>
  <c r="S107" i="395" s="1"/>
  <c r="O106" i="395"/>
  <c r="P106" i="395" s="1"/>
  <c r="S106" i="395" s="1"/>
  <c r="O105" i="395"/>
  <c r="P105" i="395" s="1"/>
  <c r="S105" i="395" s="1"/>
  <c r="O104" i="395"/>
  <c r="P104" i="395" s="1"/>
  <c r="S104" i="395" s="1"/>
  <c r="O103" i="395"/>
  <c r="P103" i="395" s="1"/>
  <c r="S103" i="395" s="1"/>
  <c r="O102" i="395"/>
  <c r="P102" i="395" s="1"/>
  <c r="S102" i="395" s="1"/>
  <c r="O101" i="395"/>
  <c r="P101" i="395" s="1"/>
  <c r="S101" i="395" s="1"/>
  <c r="O100" i="395"/>
  <c r="P100" i="395" s="1"/>
  <c r="S100" i="395" s="1"/>
  <c r="O99" i="395"/>
  <c r="P99" i="395" s="1"/>
  <c r="S99" i="395" s="1"/>
  <c r="O98" i="395"/>
  <c r="P98" i="395" s="1"/>
  <c r="S98" i="395" s="1"/>
  <c r="O97" i="395"/>
  <c r="P97" i="395" s="1"/>
  <c r="S97" i="395" s="1"/>
  <c r="O96" i="395"/>
  <c r="P96" i="395" s="1"/>
  <c r="S96" i="395" s="1"/>
  <c r="O95" i="395"/>
  <c r="P95" i="395" s="1"/>
  <c r="S95" i="395" s="1"/>
  <c r="O94" i="395"/>
  <c r="P94" i="395" s="1"/>
  <c r="S94" i="395" s="1"/>
  <c r="O93" i="395"/>
  <c r="P93" i="395" s="1"/>
  <c r="S93" i="395" s="1"/>
  <c r="O92" i="395"/>
  <c r="P92" i="395" s="1"/>
  <c r="S92" i="395" s="1"/>
  <c r="O90" i="395"/>
  <c r="P90" i="395" s="1"/>
  <c r="S90" i="395" s="1"/>
  <c r="O89" i="395"/>
  <c r="P89" i="395" s="1"/>
  <c r="S89" i="395" s="1"/>
  <c r="O88" i="395"/>
  <c r="P88" i="395" s="1"/>
  <c r="S88" i="395" s="1"/>
  <c r="O87" i="395"/>
  <c r="P87" i="395" s="1"/>
  <c r="S87" i="395" s="1"/>
  <c r="O86" i="395"/>
  <c r="P86" i="395" s="1"/>
  <c r="S86" i="395" s="1"/>
  <c r="O85" i="395"/>
  <c r="P85" i="395" s="1"/>
  <c r="S85" i="395" s="1"/>
  <c r="O84" i="395"/>
  <c r="P84" i="395" s="1"/>
  <c r="S84" i="395" s="1"/>
  <c r="O83" i="395"/>
  <c r="P83" i="395" s="1"/>
  <c r="S83" i="395" s="1"/>
  <c r="O82" i="395"/>
  <c r="P82" i="395" s="1"/>
  <c r="S82" i="395" s="1"/>
  <c r="O81" i="395"/>
  <c r="P81" i="395" s="1"/>
  <c r="S81" i="395" s="1"/>
  <c r="O80" i="395"/>
  <c r="P80" i="395" s="1"/>
  <c r="S80" i="395" s="1"/>
  <c r="O79" i="395"/>
  <c r="P79" i="395" s="1"/>
  <c r="S79" i="395" s="1"/>
  <c r="O78" i="395"/>
  <c r="P78" i="395" s="1"/>
  <c r="S78" i="395" s="1"/>
  <c r="O77" i="395"/>
  <c r="P77" i="395" s="1"/>
  <c r="S77" i="395" s="1"/>
  <c r="O76" i="395"/>
  <c r="P76" i="395" s="1"/>
  <c r="S76" i="395" s="1"/>
  <c r="O75" i="395"/>
  <c r="P75" i="395" s="1"/>
  <c r="S75" i="395" s="1"/>
  <c r="O73" i="395"/>
  <c r="P73" i="395" s="1"/>
  <c r="S73" i="395" s="1"/>
  <c r="O72" i="395"/>
  <c r="P72" i="395" s="1"/>
  <c r="S72" i="395" s="1"/>
  <c r="O71" i="395"/>
  <c r="P71" i="395" s="1"/>
  <c r="S71" i="395" s="1"/>
  <c r="O70" i="395"/>
  <c r="P70" i="395" s="1"/>
  <c r="S70" i="395" s="1"/>
  <c r="O69" i="395"/>
  <c r="P69" i="395" s="1"/>
  <c r="S69" i="395" s="1"/>
  <c r="O68" i="395"/>
  <c r="P68" i="395" s="1"/>
  <c r="S68" i="395" s="1"/>
  <c r="O67" i="395"/>
  <c r="P67" i="395" s="1"/>
  <c r="S67" i="395" s="1"/>
  <c r="O66" i="395"/>
  <c r="P66" i="395" s="1"/>
  <c r="S66" i="395" s="1"/>
  <c r="O65" i="395"/>
  <c r="P65" i="395" s="1"/>
  <c r="S65" i="395" s="1"/>
  <c r="O64" i="395"/>
  <c r="P64" i="395" s="1"/>
  <c r="S64" i="395" s="1"/>
  <c r="O63" i="395"/>
  <c r="P63" i="395" s="1"/>
  <c r="S63" i="395" s="1"/>
  <c r="O62" i="395"/>
  <c r="P62" i="395" s="1"/>
  <c r="S62" i="395" s="1"/>
  <c r="O61" i="395"/>
  <c r="P61" i="395" s="1"/>
  <c r="S61" i="395" s="1"/>
  <c r="O60" i="395"/>
  <c r="P60" i="395" s="1"/>
  <c r="S60" i="395" s="1"/>
  <c r="O59" i="395"/>
  <c r="P59" i="395" s="1"/>
  <c r="S59" i="395" s="1"/>
  <c r="O57" i="395"/>
  <c r="P57" i="395" s="1"/>
  <c r="S57" i="395" s="1"/>
  <c r="O56" i="395"/>
  <c r="P56" i="395" s="1"/>
  <c r="S56" i="395" s="1"/>
  <c r="O55" i="395"/>
  <c r="P55" i="395" s="1"/>
  <c r="S55" i="395" s="1"/>
  <c r="O54" i="395"/>
  <c r="P54" i="395" s="1"/>
  <c r="S54" i="395" s="1"/>
  <c r="O53" i="395"/>
  <c r="P53" i="395" s="1"/>
  <c r="S53" i="395" s="1"/>
  <c r="O52" i="395"/>
  <c r="P52" i="395" s="1"/>
  <c r="S52" i="395" s="1"/>
  <c r="O51" i="395"/>
  <c r="P51" i="395" s="1"/>
  <c r="S51" i="395" s="1"/>
  <c r="O50" i="395"/>
  <c r="P50" i="395" s="1"/>
  <c r="S50" i="395" s="1"/>
  <c r="O49" i="395"/>
  <c r="P49" i="395" s="1"/>
  <c r="S49" i="395" s="1"/>
  <c r="O48" i="395"/>
  <c r="P48" i="395" s="1"/>
  <c r="S48" i="395" s="1"/>
  <c r="O47" i="395"/>
  <c r="P47" i="395" s="1"/>
  <c r="S47" i="395" s="1"/>
  <c r="O46" i="395"/>
  <c r="P46" i="395" s="1"/>
  <c r="S46" i="395" s="1"/>
  <c r="O45" i="395"/>
  <c r="P45" i="395" s="1"/>
  <c r="S45" i="395" s="1"/>
  <c r="O44" i="395"/>
  <c r="P44" i="395" s="1"/>
  <c r="S44" i="395" s="1"/>
  <c r="O43" i="395"/>
  <c r="P43" i="395" s="1"/>
  <c r="S43" i="395" s="1"/>
  <c r="O42" i="395"/>
  <c r="P42" i="395" s="1"/>
  <c r="S42" i="395" s="1"/>
  <c r="O41" i="395"/>
  <c r="P41" i="395" s="1"/>
  <c r="S41" i="395" s="1"/>
  <c r="O40" i="395"/>
  <c r="P40" i="395" s="1"/>
  <c r="S40" i="395" s="1"/>
  <c r="O39" i="395"/>
  <c r="P39" i="395" s="1"/>
  <c r="S39" i="395" s="1"/>
  <c r="O37" i="395"/>
  <c r="P37" i="395" s="1"/>
  <c r="S37" i="395" s="1"/>
  <c r="O36" i="395"/>
  <c r="P36" i="395" s="1"/>
  <c r="S36" i="395" s="1"/>
  <c r="O35" i="395"/>
  <c r="P35" i="395" s="1"/>
  <c r="S35" i="395" s="1"/>
  <c r="O34" i="395"/>
  <c r="P34" i="395" s="1"/>
  <c r="S34" i="395" s="1"/>
  <c r="O33" i="395"/>
  <c r="P33" i="395" s="1"/>
  <c r="S33" i="395" s="1"/>
  <c r="O32" i="395"/>
  <c r="P32" i="395" s="1"/>
  <c r="S32" i="395" s="1"/>
  <c r="O31" i="395"/>
  <c r="P31" i="395" s="1"/>
  <c r="S31" i="395" s="1"/>
  <c r="O30" i="395"/>
  <c r="P30" i="395" s="1"/>
  <c r="S30" i="395" s="1"/>
  <c r="O29" i="395"/>
  <c r="P29" i="395" s="1"/>
  <c r="S29" i="395" s="1"/>
  <c r="O28" i="395"/>
  <c r="P28" i="395" s="1"/>
  <c r="S28" i="395" s="1"/>
  <c r="O27" i="395"/>
  <c r="P27" i="395" s="1"/>
  <c r="S27" i="395" s="1"/>
  <c r="O26" i="395"/>
  <c r="P26" i="395" s="1"/>
  <c r="S26" i="395" s="1"/>
  <c r="O25" i="395"/>
  <c r="P25" i="395" s="1"/>
  <c r="S25" i="395" s="1"/>
  <c r="O24" i="395"/>
  <c r="P24" i="395" s="1"/>
  <c r="S24" i="395" s="1"/>
  <c r="O23" i="395"/>
  <c r="P23" i="395" s="1"/>
  <c r="S23" i="395" s="1"/>
  <c r="O22" i="395"/>
  <c r="P22" i="395" s="1"/>
  <c r="S22" i="395" s="1"/>
  <c r="O21" i="395"/>
  <c r="P21" i="395" s="1"/>
  <c r="S21" i="395" s="1"/>
  <c r="O19" i="395"/>
  <c r="P19" i="395" s="1"/>
  <c r="S19" i="395" s="1"/>
  <c r="O18" i="395"/>
  <c r="P18" i="395" s="1"/>
  <c r="S18" i="395" s="1"/>
  <c r="O17" i="395"/>
  <c r="P17" i="395" s="1"/>
  <c r="S17" i="395" s="1"/>
  <c r="O16" i="395"/>
  <c r="P16" i="395" s="1"/>
  <c r="S16" i="395" s="1"/>
  <c r="O15" i="395"/>
  <c r="P15" i="395" s="1"/>
  <c r="S15" i="395" s="1"/>
  <c r="O14" i="395"/>
  <c r="P14" i="395" s="1"/>
  <c r="S14" i="395" s="1"/>
  <c r="O13" i="395"/>
  <c r="P13" i="395" s="1"/>
  <c r="S13" i="395" s="1"/>
  <c r="O12" i="395"/>
  <c r="P12" i="395" s="1"/>
  <c r="S12" i="395" s="1"/>
  <c r="O11" i="395"/>
  <c r="P11" i="395" s="1"/>
  <c r="S11" i="395" s="1"/>
  <c r="O10" i="395"/>
  <c r="P10" i="395" s="1"/>
  <c r="S10" i="395" s="1"/>
  <c r="O9" i="395"/>
  <c r="P9" i="395" s="1"/>
  <c r="S9" i="395" s="1"/>
  <c r="O8" i="395"/>
  <c r="P8" i="395" s="1"/>
  <c r="S8" i="395" s="1"/>
  <c r="O7" i="395"/>
  <c r="P7" i="395" s="1"/>
  <c r="S7" i="395" s="1"/>
  <c r="O6" i="395"/>
  <c r="P6" i="395" s="1"/>
  <c r="S6" i="395" s="1"/>
  <c r="O5" i="395"/>
  <c r="P5" i="395" s="1"/>
  <c r="U150" i="396" l="1"/>
  <c r="U152" i="396" s="1"/>
  <c r="R152" i="396"/>
  <c r="V5" i="396"/>
  <c r="U144" i="396"/>
  <c r="U145" i="396" s="1"/>
  <c r="V144" i="396"/>
  <c r="W75" i="396" s="1"/>
  <c r="O152" i="395"/>
  <c r="T126" i="395"/>
  <c r="S5" i="395"/>
  <c r="P144" i="395"/>
  <c r="T39" i="395"/>
  <c r="T75" i="395"/>
  <c r="T92" i="395"/>
  <c r="T21" i="395"/>
  <c r="T59" i="395"/>
  <c r="T110" i="395"/>
  <c r="P152" i="395"/>
  <c r="S151" i="395"/>
  <c r="S152" i="395" s="1"/>
  <c r="O144" i="395"/>
  <c r="W21" i="396" l="1"/>
  <c r="W39" i="396"/>
  <c r="W92" i="396"/>
  <c r="W59" i="396"/>
  <c r="W110" i="396"/>
  <c r="W126" i="396"/>
  <c r="W5" i="396"/>
  <c r="T144" i="395"/>
  <c r="U126" i="395" s="1"/>
  <c r="T5" i="395"/>
  <c r="S144" i="395"/>
  <c r="S145" i="395" s="1"/>
  <c r="O152" i="393"/>
  <c r="N152" i="393"/>
  <c r="M152" i="393"/>
  <c r="L152" i="393"/>
  <c r="K152" i="393"/>
  <c r="J152" i="393"/>
  <c r="I152" i="393"/>
  <c r="P151" i="393"/>
  <c r="Q151" i="393" s="1"/>
  <c r="P150" i="393"/>
  <c r="Q146" i="393"/>
  <c r="Q145" i="393"/>
  <c r="O144" i="393"/>
  <c r="N144" i="393"/>
  <c r="M144" i="393"/>
  <c r="L144" i="393"/>
  <c r="K144" i="393"/>
  <c r="J144" i="393"/>
  <c r="I144" i="393"/>
  <c r="P143" i="393"/>
  <c r="Q143" i="393" s="1"/>
  <c r="T143" i="393" s="1"/>
  <c r="P142" i="393"/>
  <c r="Q142" i="393" s="1"/>
  <c r="T142" i="393" s="1"/>
  <c r="P141" i="393"/>
  <c r="Q141" i="393" s="1"/>
  <c r="T141" i="393" s="1"/>
  <c r="P140" i="393"/>
  <c r="Q140" i="393" s="1"/>
  <c r="T140" i="393" s="1"/>
  <c r="P139" i="393"/>
  <c r="Q139" i="393" s="1"/>
  <c r="T139" i="393" s="1"/>
  <c r="P138" i="393"/>
  <c r="Q138" i="393" s="1"/>
  <c r="T138" i="393" s="1"/>
  <c r="P137" i="393"/>
  <c r="Q137" i="393" s="1"/>
  <c r="T137" i="393" s="1"/>
  <c r="P136" i="393"/>
  <c r="Q136" i="393" s="1"/>
  <c r="T136" i="393" s="1"/>
  <c r="P135" i="393"/>
  <c r="Q135" i="393" s="1"/>
  <c r="T135" i="393" s="1"/>
  <c r="P134" i="393"/>
  <c r="Q134" i="393" s="1"/>
  <c r="T134" i="393" s="1"/>
  <c r="P133" i="393"/>
  <c r="Q133" i="393" s="1"/>
  <c r="T133" i="393" s="1"/>
  <c r="P132" i="393"/>
  <c r="Q132" i="393" s="1"/>
  <c r="T132" i="393" s="1"/>
  <c r="P131" i="393"/>
  <c r="Q131" i="393" s="1"/>
  <c r="T131" i="393" s="1"/>
  <c r="P130" i="393"/>
  <c r="Q130" i="393" s="1"/>
  <c r="T130" i="393" s="1"/>
  <c r="P129" i="393"/>
  <c r="Q129" i="393" s="1"/>
  <c r="T129" i="393" s="1"/>
  <c r="P128" i="393"/>
  <c r="Q128" i="393" s="1"/>
  <c r="T128" i="393" s="1"/>
  <c r="P127" i="393"/>
  <c r="Q127" i="393" s="1"/>
  <c r="T127" i="393" s="1"/>
  <c r="P126" i="393"/>
  <c r="Q126" i="393" s="1"/>
  <c r="T126" i="393" s="1"/>
  <c r="P125" i="393"/>
  <c r="Q125" i="393" s="1"/>
  <c r="T125" i="393" s="1"/>
  <c r="P124" i="393"/>
  <c r="Q124" i="393" s="1"/>
  <c r="T124" i="393" s="1"/>
  <c r="P123" i="393"/>
  <c r="Q123" i="393" s="1"/>
  <c r="T123" i="393" s="1"/>
  <c r="P122" i="393"/>
  <c r="Q122" i="393" s="1"/>
  <c r="T122" i="393" s="1"/>
  <c r="P121" i="393"/>
  <c r="Q121" i="393" s="1"/>
  <c r="T121" i="393" s="1"/>
  <c r="P120" i="393"/>
  <c r="Q120" i="393" s="1"/>
  <c r="T120" i="393" s="1"/>
  <c r="P119" i="393"/>
  <c r="Q119" i="393" s="1"/>
  <c r="T119" i="393" s="1"/>
  <c r="P118" i="393"/>
  <c r="Q118" i="393" s="1"/>
  <c r="T118" i="393" s="1"/>
  <c r="P117" i="393"/>
  <c r="Q117" i="393" s="1"/>
  <c r="T117" i="393" s="1"/>
  <c r="P116" i="393"/>
  <c r="Q116" i="393" s="1"/>
  <c r="T116" i="393" s="1"/>
  <c r="P115" i="393"/>
  <c r="Q115" i="393" s="1"/>
  <c r="T115" i="393" s="1"/>
  <c r="P114" i="393"/>
  <c r="Q114" i="393" s="1"/>
  <c r="T114" i="393" s="1"/>
  <c r="P113" i="393"/>
  <c r="Q113" i="393" s="1"/>
  <c r="T113" i="393" s="1"/>
  <c r="P112" i="393"/>
  <c r="Q112" i="393" s="1"/>
  <c r="T112" i="393" s="1"/>
  <c r="P111" i="393"/>
  <c r="Q111" i="393" s="1"/>
  <c r="T111" i="393" s="1"/>
  <c r="P110" i="393"/>
  <c r="Q110" i="393" s="1"/>
  <c r="T110" i="393" s="1"/>
  <c r="P108" i="393"/>
  <c r="Q108" i="393" s="1"/>
  <c r="T108" i="393" s="1"/>
  <c r="P107" i="393"/>
  <c r="Q107" i="393" s="1"/>
  <c r="T107" i="393" s="1"/>
  <c r="P106" i="393"/>
  <c r="Q106" i="393" s="1"/>
  <c r="T106" i="393" s="1"/>
  <c r="P105" i="393"/>
  <c r="Q105" i="393" s="1"/>
  <c r="T105" i="393" s="1"/>
  <c r="P104" i="393"/>
  <c r="Q104" i="393" s="1"/>
  <c r="T104" i="393" s="1"/>
  <c r="P103" i="393"/>
  <c r="Q103" i="393" s="1"/>
  <c r="T103" i="393" s="1"/>
  <c r="P102" i="393"/>
  <c r="Q102" i="393" s="1"/>
  <c r="T102" i="393" s="1"/>
  <c r="P101" i="393"/>
  <c r="Q101" i="393" s="1"/>
  <c r="T101" i="393" s="1"/>
  <c r="P100" i="393"/>
  <c r="Q100" i="393" s="1"/>
  <c r="T100" i="393" s="1"/>
  <c r="P99" i="393"/>
  <c r="Q99" i="393" s="1"/>
  <c r="T99" i="393" s="1"/>
  <c r="P98" i="393"/>
  <c r="Q98" i="393" s="1"/>
  <c r="T98" i="393" s="1"/>
  <c r="P97" i="393"/>
  <c r="Q97" i="393" s="1"/>
  <c r="T97" i="393" s="1"/>
  <c r="P96" i="393"/>
  <c r="Q96" i="393" s="1"/>
  <c r="T96" i="393" s="1"/>
  <c r="P95" i="393"/>
  <c r="Q95" i="393" s="1"/>
  <c r="T95" i="393" s="1"/>
  <c r="P94" i="393"/>
  <c r="Q94" i="393" s="1"/>
  <c r="T94" i="393" s="1"/>
  <c r="P93" i="393"/>
  <c r="Q93" i="393" s="1"/>
  <c r="T93" i="393" s="1"/>
  <c r="P92" i="393"/>
  <c r="Q92" i="393" s="1"/>
  <c r="T92" i="393" s="1"/>
  <c r="P90" i="393"/>
  <c r="Q90" i="393" s="1"/>
  <c r="T90" i="393" s="1"/>
  <c r="P89" i="393"/>
  <c r="Q89" i="393" s="1"/>
  <c r="T89" i="393" s="1"/>
  <c r="P88" i="393"/>
  <c r="Q88" i="393" s="1"/>
  <c r="T88" i="393" s="1"/>
  <c r="P87" i="393"/>
  <c r="Q87" i="393" s="1"/>
  <c r="T87" i="393" s="1"/>
  <c r="P86" i="393"/>
  <c r="Q86" i="393" s="1"/>
  <c r="T86" i="393" s="1"/>
  <c r="P85" i="393"/>
  <c r="Q85" i="393" s="1"/>
  <c r="T85" i="393" s="1"/>
  <c r="P84" i="393"/>
  <c r="Q84" i="393" s="1"/>
  <c r="T84" i="393" s="1"/>
  <c r="P83" i="393"/>
  <c r="Q83" i="393" s="1"/>
  <c r="T83" i="393" s="1"/>
  <c r="P82" i="393"/>
  <c r="Q82" i="393" s="1"/>
  <c r="T82" i="393" s="1"/>
  <c r="P81" i="393"/>
  <c r="Q81" i="393" s="1"/>
  <c r="T81" i="393" s="1"/>
  <c r="P80" i="393"/>
  <c r="Q80" i="393" s="1"/>
  <c r="T80" i="393" s="1"/>
  <c r="P79" i="393"/>
  <c r="Q79" i="393" s="1"/>
  <c r="T79" i="393" s="1"/>
  <c r="P78" i="393"/>
  <c r="Q78" i="393" s="1"/>
  <c r="T78" i="393" s="1"/>
  <c r="P77" i="393"/>
  <c r="Q77" i="393" s="1"/>
  <c r="T77" i="393" s="1"/>
  <c r="P76" i="393"/>
  <c r="Q76" i="393" s="1"/>
  <c r="T76" i="393" s="1"/>
  <c r="P75" i="393"/>
  <c r="Q75" i="393" s="1"/>
  <c r="T75" i="393" s="1"/>
  <c r="P73" i="393"/>
  <c r="Q73" i="393" s="1"/>
  <c r="T73" i="393" s="1"/>
  <c r="P72" i="393"/>
  <c r="Q72" i="393" s="1"/>
  <c r="T72" i="393" s="1"/>
  <c r="P71" i="393"/>
  <c r="Q71" i="393" s="1"/>
  <c r="T71" i="393" s="1"/>
  <c r="P70" i="393"/>
  <c r="Q70" i="393" s="1"/>
  <c r="T70" i="393" s="1"/>
  <c r="P69" i="393"/>
  <c r="Q69" i="393" s="1"/>
  <c r="T69" i="393" s="1"/>
  <c r="P68" i="393"/>
  <c r="Q68" i="393" s="1"/>
  <c r="T68" i="393" s="1"/>
  <c r="P67" i="393"/>
  <c r="Q67" i="393" s="1"/>
  <c r="T67" i="393" s="1"/>
  <c r="P66" i="393"/>
  <c r="Q66" i="393" s="1"/>
  <c r="T66" i="393" s="1"/>
  <c r="P65" i="393"/>
  <c r="Q65" i="393" s="1"/>
  <c r="T65" i="393" s="1"/>
  <c r="P64" i="393"/>
  <c r="Q64" i="393" s="1"/>
  <c r="T64" i="393" s="1"/>
  <c r="P63" i="393"/>
  <c r="Q63" i="393" s="1"/>
  <c r="T63" i="393" s="1"/>
  <c r="P62" i="393"/>
  <c r="Q62" i="393" s="1"/>
  <c r="T62" i="393" s="1"/>
  <c r="P61" i="393"/>
  <c r="Q61" i="393" s="1"/>
  <c r="T61" i="393" s="1"/>
  <c r="P60" i="393"/>
  <c r="Q60" i="393" s="1"/>
  <c r="T60" i="393" s="1"/>
  <c r="P59" i="393"/>
  <c r="Q59" i="393" s="1"/>
  <c r="T59" i="393" s="1"/>
  <c r="P57" i="393"/>
  <c r="Q57" i="393" s="1"/>
  <c r="T57" i="393" s="1"/>
  <c r="P56" i="393"/>
  <c r="Q56" i="393" s="1"/>
  <c r="T56" i="393" s="1"/>
  <c r="P55" i="393"/>
  <c r="Q55" i="393" s="1"/>
  <c r="T55" i="393" s="1"/>
  <c r="P54" i="393"/>
  <c r="Q54" i="393" s="1"/>
  <c r="T54" i="393" s="1"/>
  <c r="P53" i="393"/>
  <c r="Q53" i="393" s="1"/>
  <c r="T53" i="393" s="1"/>
  <c r="P52" i="393"/>
  <c r="Q52" i="393" s="1"/>
  <c r="T52" i="393" s="1"/>
  <c r="P51" i="393"/>
  <c r="Q51" i="393" s="1"/>
  <c r="T51" i="393" s="1"/>
  <c r="P50" i="393"/>
  <c r="Q50" i="393" s="1"/>
  <c r="T50" i="393" s="1"/>
  <c r="P49" i="393"/>
  <c r="Q49" i="393" s="1"/>
  <c r="T49" i="393" s="1"/>
  <c r="P48" i="393"/>
  <c r="Q48" i="393" s="1"/>
  <c r="T48" i="393" s="1"/>
  <c r="P47" i="393"/>
  <c r="Q47" i="393" s="1"/>
  <c r="T47" i="393" s="1"/>
  <c r="P46" i="393"/>
  <c r="Q46" i="393" s="1"/>
  <c r="T46" i="393" s="1"/>
  <c r="P45" i="393"/>
  <c r="Q45" i="393" s="1"/>
  <c r="T45" i="393" s="1"/>
  <c r="P44" i="393"/>
  <c r="Q44" i="393" s="1"/>
  <c r="T44" i="393" s="1"/>
  <c r="P43" i="393"/>
  <c r="Q43" i="393" s="1"/>
  <c r="T43" i="393" s="1"/>
  <c r="P42" i="393"/>
  <c r="Q42" i="393" s="1"/>
  <c r="T42" i="393" s="1"/>
  <c r="P41" i="393"/>
  <c r="Q41" i="393" s="1"/>
  <c r="T41" i="393" s="1"/>
  <c r="P40" i="393"/>
  <c r="Q40" i="393" s="1"/>
  <c r="T40" i="393" s="1"/>
  <c r="P39" i="393"/>
  <c r="Q39" i="393" s="1"/>
  <c r="T39" i="393" s="1"/>
  <c r="P37" i="393"/>
  <c r="Q37" i="393" s="1"/>
  <c r="T37" i="393" s="1"/>
  <c r="P36" i="393"/>
  <c r="Q36" i="393" s="1"/>
  <c r="T36" i="393" s="1"/>
  <c r="P35" i="393"/>
  <c r="Q35" i="393" s="1"/>
  <c r="T35" i="393" s="1"/>
  <c r="P34" i="393"/>
  <c r="Q34" i="393" s="1"/>
  <c r="T34" i="393" s="1"/>
  <c r="P33" i="393"/>
  <c r="Q33" i="393" s="1"/>
  <c r="T33" i="393" s="1"/>
  <c r="P32" i="393"/>
  <c r="Q32" i="393" s="1"/>
  <c r="T32" i="393" s="1"/>
  <c r="P31" i="393"/>
  <c r="Q31" i="393" s="1"/>
  <c r="T31" i="393" s="1"/>
  <c r="P30" i="393"/>
  <c r="Q30" i="393" s="1"/>
  <c r="T30" i="393" s="1"/>
  <c r="P29" i="393"/>
  <c r="Q29" i="393" s="1"/>
  <c r="T29" i="393" s="1"/>
  <c r="P28" i="393"/>
  <c r="Q28" i="393" s="1"/>
  <c r="T28" i="393" s="1"/>
  <c r="P27" i="393"/>
  <c r="Q27" i="393" s="1"/>
  <c r="T27" i="393" s="1"/>
  <c r="P26" i="393"/>
  <c r="Q26" i="393" s="1"/>
  <c r="T26" i="393" s="1"/>
  <c r="P25" i="393"/>
  <c r="Q25" i="393" s="1"/>
  <c r="T25" i="393" s="1"/>
  <c r="P24" i="393"/>
  <c r="Q24" i="393" s="1"/>
  <c r="T24" i="393" s="1"/>
  <c r="P23" i="393"/>
  <c r="Q23" i="393" s="1"/>
  <c r="T23" i="393" s="1"/>
  <c r="P22" i="393"/>
  <c r="Q22" i="393" s="1"/>
  <c r="T22" i="393" s="1"/>
  <c r="P21" i="393"/>
  <c r="Q21" i="393" s="1"/>
  <c r="T21" i="393" s="1"/>
  <c r="P19" i="393"/>
  <c r="Q19" i="393" s="1"/>
  <c r="T19" i="393" s="1"/>
  <c r="P18" i="393"/>
  <c r="Q18" i="393" s="1"/>
  <c r="T18" i="393" s="1"/>
  <c r="P17" i="393"/>
  <c r="Q17" i="393" s="1"/>
  <c r="T17" i="393" s="1"/>
  <c r="P16" i="393"/>
  <c r="Q16" i="393" s="1"/>
  <c r="T16" i="393" s="1"/>
  <c r="P15" i="393"/>
  <c r="Q15" i="393" s="1"/>
  <c r="T15" i="393" s="1"/>
  <c r="P14" i="393"/>
  <c r="Q14" i="393" s="1"/>
  <c r="T14" i="393" s="1"/>
  <c r="P13" i="393"/>
  <c r="Q13" i="393" s="1"/>
  <c r="T13" i="393" s="1"/>
  <c r="P12" i="393"/>
  <c r="Q12" i="393" s="1"/>
  <c r="T12" i="393" s="1"/>
  <c r="P11" i="393"/>
  <c r="Q11" i="393" s="1"/>
  <c r="T11" i="393" s="1"/>
  <c r="P10" i="393"/>
  <c r="Q10" i="393" s="1"/>
  <c r="T10" i="393" s="1"/>
  <c r="P9" i="393"/>
  <c r="Q9" i="393" s="1"/>
  <c r="T9" i="393" s="1"/>
  <c r="P8" i="393"/>
  <c r="Q8" i="393" s="1"/>
  <c r="T8" i="393" s="1"/>
  <c r="P7" i="393"/>
  <c r="Q7" i="393" s="1"/>
  <c r="T7" i="393" s="1"/>
  <c r="P6" i="393"/>
  <c r="Q6" i="393" s="1"/>
  <c r="T6" i="393" s="1"/>
  <c r="P5" i="393"/>
  <c r="Q5" i="393" s="1"/>
  <c r="W144" i="396" l="1"/>
  <c r="P152" i="393"/>
  <c r="U39" i="395"/>
  <c r="U75" i="395"/>
  <c r="U21" i="395"/>
  <c r="U59" i="395"/>
  <c r="U5" i="395"/>
  <c r="U110" i="395"/>
  <c r="U92" i="395"/>
  <c r="Q150" i="393"/>
  <c r="T150" i="393" s="1"/>
  <c r="U75" i="393"/>
  <c r="U21" i="393"/>
  <c r="U126" i="393"/>
  <c r="T5" i="393"/>
  <c r="Q144" i="393"/>
  <c r="T151" i="393"/>
  <c r="U110" i="393"/>
  <c r="U92" i="393"/>
  <c r="U39" i="393"/>
  <c r="U59" i="393"/>
  <c r="P144" i="393"/>
  <c r="T152" i="393" l="1"/>
  <c r="Q152" i="393"/>
  <c r="U144" i="395"/>
  <c r="U144" i="393"/>
  <c r="V21" i="393" s="1"/>
  <c r="U5" i="393"/>
  <c r="T144" i="393"/>
  <c r="T145" i="393" s="1"/>
  <c r="O152" i="391"/>
  <c r="N152" i="391"/>
  <c r="M152" i="391"/>
  <c r="L152" i="391"/>
  <c r="K152" i="391"/>
  <c r="J152" i="391"/>
  <c r="I152" i="391"/>
  <c r="P151" i="391"/>
  <c r="Q151" i="391" s="1"/>
  <c r="T151" i="391" s="1"/>
  <c r="P150" i="391"/>
  <c r="Q150" i="391" s="1"/>
  <c r="Q146" i="391"/>
  <c r="Q145" i="391"/>
  <c r="O144" i="391"/>
  <c r="N144" i="391"/>
  <c r="M144" i="391"/>
  <c r="L144" i="391"/>
  <c r="K144" i="391"/>
  <c r="J144" i="391"/>
  <c r="I144" i="391"/>
  <c r="P143" i="391"/>
  <c r="Q143" i="391" s="1"/>
  <c r="T143" i="391" s="1"/>
  <c r="P142" i="391"/>
  <c r="Q142" i="391" s="1"/>
  <c r="T142" i="391" s="1"/>
  <c r="P141" i="391"/>
  <c r="Q141" i="391" s="1"/>
  <c r="T141" i="391" s="1"/>
  <c r="P140" i="391"/>
  <c r="Q140" i="391" s="1"/>
  <c r="T140" i="391" s="1"/>
  <c r="P139" i="391"/>
  <c r="Q139" i="391" s="1"/>
  <c r="T139" i="391" s="1"/>
  <c r="P138" i="391"/>
  <c r="Q138" i="391" s="1"/>
  <c r="T138" i="391" s="1"/>
  <c r="P137" i="391"/>
  <c r="Q137" i="391" s="1"/>
  <c r="T137" i="391" s="1"/>
  <c r="P136" i="391"/>
  <c r="Q136" i="391" s="1"/>
  <c r="T136" i="391" s="1"/>
  <c r="P135" i="391"/>
  <c r="Q135" i="391" s="1"/>
  <c r="T135" i="391" s="1"/>
  <c r="P134" i="391"/>
  <c r="Q134" i="391" s="1"/>
  <c r="T134" i="391" s="1"/>
  <c r="P133" i="391"/>
  <c r="Q133" i="391" s="1"/>
  <c r="T133" i="391" s="1"/>
  <c r="P132" i="391"/>
  <c r="Q132" i="391" s="1"/>
  <c r="T132" i="391" s="1"/>
  <c r="P131" i="391"/>
  <c r="Q131" i="391" s="1"/>
  <c r="T131" i="391" s="1"/>
  <c r="P130" i="391"/>
  <c r="Q130" i="391" s="1"/>
  <c r="T130" i="391" s="1"/>
  <c r="P129" i="391"/>
  <c r="Q129" i="391" s="1"/>
  <c r="T129" i="391" s="1"/>
  <c r="P128" i="391"/>
  <c r="Q128" i="391" s="1"/>
  <c r="T128" i="391" s="1"/>
  <c r="P127" i="391"/>
  <c r="Q127" i="391" s="1"/>
  <c r="T127" i="391" s="1"/>
  <c r="P126" i="391"/>
  <c r="Q126" i="391" s="1"/>
  <c r="T126" i="391" s="1"/>
  <c r="P125" i="391"/>
  <c r="Q125" i="391" s="1"/>
  <c r="T125" i="391" s="1"/>
  <c r="P124" i="391"/>
  <c r="Q124" i="391" s="1"/>
  <c r="T124" i="391" s="1"/>
  <c r="P123" i="391"/>
  <c r="Q123" i="391" s="1"/>
  <c r="T123" i="391" s="1"/>
  <c r="P122" i="391"/>
  <c r="Q122" i="391" s="1"/>
  <c r="T122" i="391" s="1"/>
  <c r="P121" i="391"/>
  <c r="Q121" i="391" s="1"/>
  <c r="T121" i="391" s="1"/>
  <c r="P120" i="391"/>
  <c r="Q120" i="391" s="1"/>
  <c r="T120" i="391" s="1"/>
  <c r="P119" i="391"/>
  <c r="Q119" i="391" s="1"/>
  <c r="T119" i="391" s="1"/>
  <c r="P118" i="391"/>
  <c r="Q118" i="391" s="1"/>
  <c r="T118" i="391" s="1"/>
  <c r="P117" i="391"/>
  <c r="Q117" i="391" s="1"/>
  <c r="T117" i="391" s="1"/>
  <c r="P116" i="391"/>
  <c r="Q116" i="391" s="1"/>
  <c r="T116" i="391" s="1"/>
  <c r="P115" i="391"/>
  <c r="Q115" i="391" s="1"/>
  <c r="T115" i="391" s="1"/>
  <c r="P114" i="391"/>
  <c r="Q114" i="391" s="1"/>
  <c r="T114" i="391" s="1"/>
  <c r="P113" i="391"/>
  <c r="Q113" i="391" s="1"/>
  <c r="T113" i="391" s="1"/>
  <c r="P112" i="391"/>
  <c r="Q112" i="391" s="1"/>
  <c r="T112" i="391" s="1"/>
  <c r="P111" i="391"/>
  <c r="Q111" i="391" s="1"/>
  <c r="T111" i="391" s="1"/>
  <c r="P110" i="391"/>
  <c r="Q110" i="391" s="1"/>
  <c r="T110" i="391" s="1"/>
  <c r="P108" i="391"/>
  <c r="Q108" i="391" s="1"/>
  <c r="T108" i="391" s="1"/>
  <c r="P107" i="391"/>
  <c r="Q107" i="391" s="1"/>
  <c r="T107" i="391" s="1"/>
  <c r="P106" i="391"/>
  <c r="Q106" i="391" s="1"/>
  <c r="T106" i="391" s="1"/>
  <c r="P105" i="391"/>
  <c r="Q105" i="391" s="1"/>
  <c r="T105" i="391" s="1"/>
  <c r="P104" i="391"/>
  <c r="Q104" i="391" s="1"/>
  <c r="T104" i="391" s="1"/>
  <c r="P103" i="391"/>
  <c r="Q103" i="391" s="1"/>
  <c r="T103" i="391" s="1"/>
  <c r="P102" i="391"/>
  <c r="Q102" i="391" s="1"/>
  <c r="T102" i="391" s="1"/>
  <c r="P101" i="391"/>
  <c r="Q101" i="391" s="1"/>
  <c r="T101" i="391" s="1"/>
  <c r="P100" i="391"/>
  <c r="Q100" i="391" s="1"/>
  <c r="T100" i="391" s="1"/>
  <c r="P99" i="391"/>
  <c r="Q99" i="391" s="1"/>
  <c r="T99" i="391" s="1"/>
  <c r="P98" i="391"/>
  <c r="Q98" i="391" s="1"/>
  <c r="T98" i="391" s="1"/>
  <c r="P97" i="391"/>
  <c r="Q97" i="391" s="1"/>
  <c r="T97" i="391" s="1"/>
  <c r="P96" i="391"/>
  <c r="Q96" i="391" s="1"/>
  <c r="T96" i="391" s="1"/>
  <c r="P95" i="391"/>
  <c r="Q95" i="391" s="1"/>
  <c r="T95" i="391" s="1"/>
  <c r="P94" i="391"/>
  <c r="Q94" i="391" s="1"/>
  <c r="T94" i="391" s="1"/>
  <c r="P93" i="391"/>
  <c r="Q93" i="391" s="1"/>
  <c r="T93" i="391" s="1"/>
  <c r="P92" i="391"/>
  <c r="Q92" i="391" s="1"/>
  <c r="T92" i="391" s="1"/>
  <c r="P90" i="391"/>
  <c r="Q90" i="391" s="1"/>
  <c r="T90" i="391" s="1"/>
  <c r="P89" i="391"/>
  <c r="Q89" i="391" s="1"/>
  <c r="T89" i="391" s="1"/>
  <c r="P88" i="391"/>
  <c r="Q88" i="391" s="1"/>
  <c r="T88" i="391" s="1"/>
  <c r="P87" i="391"/>
  <c r="Q87" i="391" s="1"/>
  <c r="T87" i="391" s="1"/>
  <c r="P86" i="391"/>
  <c r="Q86" i="391" s="1"/>
  <c r="T86" i="391" s="1"/>
  <c r="P85" i="391"/>
  <c r="Q85" i="391" s="1"/>
  <c r="T85" i="391" s="1"/>
  <c r="P84" i="391"/>
  <c r="Q84" i="391" s="1"/>
  <c r="T84" i="391" s="1"/>
  <c r="P83" i="391"/>
  <c r="Q83" i="391" s="1"/>
  <c r="T83" i="391" s="1"/>
  <c r="P82" i="391"/>
  <c r="Q82" i="391" s="1"/>
  <c r="T82" i="391" s="1"/>
  <c r="P81" i="391"/>
  <c r="Q81" i="391" s="1"/>
  <c r="T81" i="391" s="1"/>
  <c r="P80" i="391"/>
  <c r="Q80" i="391" s="1"/>
  <c r="T80" i="391" s="1"/>
  <c r="P79" i="391"/>
  <c r="Q79" i="391" s="1"/>
  <c r="T79" i="391" s="1"/>
  <c r="P78" i="391"/>
  <c r="Q78" i="391" s="1"/>
  <c r="T78" i="391" s="1"/>
  <c r="P77" i="391"/>
  <c r="Q77" i="391" s="1"/>
  <c r="T77" i="391" s="1"/>
  <c r="P76" i="391"/>
  <c r="Q76" i="391" s="1"/>
  <c r="T76" i="391" s="1"/>
  <c r="P75" i="391"/>
  <c r="Q75" i="391" s="1"/>
  <c r="T75" i="391" s="1"/>
  <c r="P73" i="391"/>
  <c r="Q73" i="391" s="1"/>
  <c r="T73" i="391" s="1"/>
  <c r="P72" i="391"/>
  <c r="Q72" i="391" s="1"/>
  <c r="T72" i="391" s="1"/>
  <c r="P71" i="391"/>
  <c r="Q71" i="391" s="1"/>
  <c r="T71" i="391" s="1"/>
  <c r="P70" i="391"/>
  <c r="Q70" i="391" s="1"/>
  <c r="T70" i="391" s="1"/>
  <c r="P69" i="391"/>
  <c r="Q69" i="391" s="1"/>
  <c r="T69" i="391" s="1"/>
  <c r="P68" i="391"/>
  <c r="Q68" i="391" s="1"/>
  <c r="T68" i="391" s="1"/>
  <c r="P67" i="391"/>
  <c r="Q67" i="391" s="1"/>
  <c r="T67" i="391" s="1"/>
  <c r="P66" i="391"/>
  <c r="Q66" i="391" s="1"/>
  <c r="T66" i="391" s="1"/>
  <c r="P65" i="391"/>
  <c r="Q65" i="391" s="1"/>
  <c r="T65" i="391" s="1"/>
  <c r="P64" i="391"/>
  <c r="Q64" i="391" s="1"/>
  <c r="T64" i="391" s="1"/>
  <c r="P63" i="391"/>
  <c r="Q63" i="391" s="1"/>
  <c r="T63" i="391" s="1"/>
  <c r="P62" i="391"/>
  <c r="Q62" i="391" s="1"/>
  <c r="T62" i="391" s="1"/>
  <c r="P61" i="391"/>
  <c r="Q61" i="391" s="1"/>
  <c r="T61" i="391" s="1"/>
  <c r="P60" i="391"/>
  <c r="Q60" i="391" s="1"/>
  <c r="T60" i="391" s="1"/>
  <c r="P59" i="391"/>
  <c r="Q59" i="391" s="1"/>
  <c r="T59" i="391" s="1"/>
  <c r="P57" i="391"/>
  <c r="Q57" i="391" s="1"/>
  <c r="T57" i="391" s="1"/>
  <c r="P56" i="391"/>
  <c r="Q56" i="391" s="1"/>
  <c r="T56" i="391" s="1"/>
  <c r="P55" i="391"/>
  <c r="Q55" i="391" s="1"/>
  <c r="T55" i="391" s="1"/>
  <c r="P54" i="391"/>
  <c r="Q54" i="391" s="1"/>
  <c r="T54" i="391" s="1"/>
  <c r="P53" i="391"/>
  <c r="Q53" i="391" s="1"/>
  <c r="T53" i="391" s="1"/>
  <c r="P52" i="391"/>
  <c r="Q52" i="391" s="1"/>
  <c r="T52" i="391" s="1"/>
  <c r="P51" i="391"/>
  <c r="Q51" i="391" s="1"/>
  <c r="T51" i="391" s="1"/>
  <c r="P50" i="391"/>
  <c r="Q50" i="391" s="1"/>
  <c r="T50" i="391" s="1"/>
  <c r="P49" i="391"/>
  <c r="Q49" i="391" s="1"/>
  <c r="T49" i="391" s="1"/>
  <c r="P48" i="391"/>
  <c r="Q48" i="391" s="1"/>
  <c r="T48" i="391" s="1"/>
  <c r="P47" i="391"/>
  <c r="Q47" i="391" s="1"/>
  <c r="T47" i="391" s="1"/>
  <c r="P46" i="391"/>
  <c r="Q46" i="391" s="1"/>
  <c r="T46" i="391" s="1"/>
  <c r="P45" i="391"/>
  <c r="Q45" i="391" s="1"/>
  <c r="T45" i="391" s="1"/>
  <c r="P44" i="391"/>
  <c r="Q44" i="391" s="1"/>
  <c r="T44" i="391" s="1"/>
  <c r="P43" i="391"/>
  <c r="Q43" i="391" s="1"/>
  <c r="T43" i="391" s="1"/>
  <c r="P42" i="391"/>
  <c r="Q42" i="391" s="1"/>
  <c r="T42" i="391" s="1"/>
  <c r="P41" i="391"/>
  <c r="Q41" i="391" s="1"/>
  <c r="T41" i="391" s="1"/>
  <c r="P40" i="391"/>
  <c r="Q40" i="391" s="1"/>
  <c r="T40" i="391" s="1"/>
  <c r="P39" i="391"/>
  <c r="Q39" i="391" s="1"/>
  <c r="T39" i="391" s="1"/>
  <c r="P37" i="391"/>
  <c r="Q37" i="391" s="1"/>
  <c r="T37" i="391" s="1"/>
  <c r="P36" i="391"/>
  <c r="Q36" i="391" s="1"/>
  <c r="T36" i="391" s="1"/>
  <c r="P35" i="391"/>
  <c r="Q35" i="391" s="1"/>
  <c r="T35" i="391" s="1"/>
  <c r="P34" i="391"/>
  <c r="Q34" i="391" s="1"/>
  <c r="T34" i="391" s="1"/>
  <c r="P33" i="391"/>
  <c r="Q33" i="391" s="1"/>
  <c r="T33" i="391" s="1"/>
  <c r="P32" i="391"/>
  <c r="Q32" i="391" s="1"/>
  <c r="T32" i="391" s="1"/>
  <c r="P31" i="391"/>
  <c r="Q31" i="391" s="1"/>
  <c r="T31" i="391" s="1"/>
  <c r="P30" i="391"/>
  <c r="Q30" i="391" s="1"/>
  <c r="T30" i="391" s="1"/>
  <c r="P29" i="391"/>
  <c r="Q29" i="391" s="1"/>
  <c r="T29" i="391" s="1"/>
  <c r="P28" i="391"/>
  <c r="Q28" i="391" s="1"/>
  <c r="T28" i="391" s="1"/>
  <c r="P27" i="391"/>
  <c r="Q27" i="391" s="1"/>
  <c r="T27" i="391" s="1"/>
  <c r="P26" i="391"/>
  <c r="Q26" i="391" s="1"/>
  <c r="T26" i="391" s="1"/>
  <c r="P25" i="391"/>
  <c r="Q25" i="391" s="1"/>
  <c r="T25" i="391" s="1"/>
  <c r="P24" i="391"/>
  <c r="Q24" i="391" s="1"/>
  <c r="T24" i="391" s="1"/>
  <c r="P23" i="391"/>
  <c r="Q23" i="391" s="1"/>
  <c r="T23" i="391" s="1"/>
  <c r="P22" i="391"/>
  <c r="Q22" i="391" s="1"/>
  <c r="T22" i="391" s="1"/>
  <c r="P21" i="391"/>
  <c r="Q21" i="391" s="1"/>
  <c r="T21" i="391" s="1"/>
  <c r="P19" i="391"/>
  <c r="Q19" i="391" s="1"/>
  <c r="T19" i="391" s="1"/>
  <c r="P18" i="391"/>
  <c r="Q18" i="391" s="1"/>
  <c r="T18" i="391" s="1"/>
  <c r="P17" i="391"/>
  <c r="Q17" i="391" s="1"/>
  <c r="T17" i="391" s="1"/>
  <c r="P16" i="391"/>
  <c r="Q16" i="391" s="1"/>
  <c r="T16" i="391" s="1"/>
  <c r="P15" i="391"/>
  <c r="Q15" i="391" s="1"/>
  <c r="T15" i="391" s="1"/>
  <c r="P14" i="391"/>
  <c r="Q14" i="391" s="1"/>
  <c r="T14" i="391" s="1"/>
  <c r="P13" i="391"/>
  <c r="Q13" i="391" s="1"/>
  <c r="T13" i="391" s="1"/>
  <c r="P12" i="391"/>
  <c r="Q12" i="391" s="1"/>
  <c r="T12" i="391" s="1"/>
  <c r="P11" i="391"/>
  <c r="Q11" i="391" s="1"/>
  <c r="T11" i="391" s="1"/>
  <c r="P10" i="391"/>
  <c r="Q10" i="391" s="1"/>
  <c r="T10" i="391" s="1"/>
  <c r="P9" i="391"/>
  <c r="Q9" i="391" s="1"/>
  <c r="T9" i="391" s="1"/>
  <c r="P8" i="391"/>
  <c r="Q8" i="391" s="1"/>
  <c r="T8" i="391" s="1"/>
  <c r="P7" i="391"/>
  <c r="Q7" i="391" s="1"/>
  <c r="T7" i="391" s="1"/>
  <c r="P6" i="391"/>
  <c r="Q6" i="391" s="1"/>
  <c r="T6" i="391" s="1"/>
  <c r="P5" i="391"/>
  <c r="Q5" i="391" s="1"/>
  <c r="Q152" i="391" l="1"/>
  <c r="P152" i="391"/>
  <c r="V5" i="393"/>
  <c r="V92" i="393"/>
  <c r="V59" i="393"/>
  <c r="V39" i="393"/>
  <c r="V75" i="393"/>
  <c r="V110" i="393"/>
  <c r="V126" i="393"/>
  <c r="T150" i="391"/>
  <c r="T152" i="391" s="1"/>
  <c r="U21" i="391"/>
  <c r="U126" i="391"/>
  <c r="U59" i="391"/>
  <c r="U110" i="391"/>
  <c r="U92" i="391"/>
  <c r="U75" i="391"/>
  <c r="T5" i="391"/>
  <c r="Q144" i="391"/>
  <c r="U39" i="391"/>
  <c r="P144" i="391"/>
  <c r="N152" i="390"/>
  <c r="V144" i="393" l="1"/>
  <c r="U144" i="391"/>
  <c r="V21" i="391" s="1"/>
  <c r="U5" i="391"/>
  <c r="T144" i="391"/>
  <c r="T145" i="391" s="1"/>
  <c r="N144" i="390"/>
  <c r="O152" i="390"/>
  <c r="M152" i="390"/>
  <c r="L152" i="390"/>
  <c r="K152" i="390"/>
  <c r="J152" i="390"/>
  <c r="I152" i="390"/>
  <c r="P151" i="390"/>
  <c r="Q151" i="390" s="1"/>
  <c r="P150" i="390"/>
  <c r="Q146" i="390"/>
  <c r="Q145" i="390"/>
  <c r="O144" i="390"/>
  <c r="M144" i="390"/>
  <c r="L144" i="390"/>
  <c r="K144" i="390"/>
  <c r="J144" i="390"/>
  <c r="I144" i="390"/>
  <c r="P143" i="390"/>
  <c r="Q143" i="390" s="1"/>
  <c r="T143" i="390" s="1"/>
  <c r="P142" i="390"/>
  <c r="Q142" i="390" s="1"/>
  <c r="T142" i="390" s="1"/>
  <c r="P141" i="390"/>
  <c r="Q141" i="390" s="1"/>
  <c r="T141" i="390" s="1"/>
  <c r="P140" i="390"/>
  <c r="Q140" i="390" s="1"/>
  <c r="T140" i="390" s="1"/>
  <c r="P139" i="390"/>
  <c r="Q139" i="390" s="1"/>
  <c r="T139" i="390" s="1"/>
  <c r="P138" i="390"/>
  <c r="Q138" i="390" s="1"/>
  <c r="T138" i="390" s="1"/>
  <c r="P137" i="390"/>
  <c r="Q137" i="390" s="1"/>
  <c r="T137" i="390" s="1"/>
  <c r="P136" i="390"/>
  <c r="Q136" i="390" s="1"/>
  <c r="T136" i="390" s="1"/>
  <c r="P135" i="390"/>
  <c r="Q135" i="390" s="1"/>
  <c r="T135" i="390" s="1"/>
  <c r="P134" i="390"/>
  <c r="Q134" i="390" s="1"/>
  <c r="T134" i="390" s="1"/>
  <c r="P133" i="390"/>
  <c r="Q133" i="390" s="1"/>
  <c r="T133" i="390" s="1"/>
  <c r="P132" i="390"/>
  <c r="Q132" i="390" s="1"/>
  <c r="T132" i="390" s="1"/>
  <c r="P131" i="390"/>
  <c r="Q131" i="390" s="1"/>
  <c r="T131" i="390" s="1"/>
  <c r="P130" i="390"/>
  <c r="Q130" i="390" s="1"/>
  <c r="T130" i="390" s="1"/>
  <c r="P129" i="390"/>
  <c r="Q129" i="390" s="1"/>
  <c r="T129" i="390" s="1"/>
  <c r="P128" i="390"/>
  <c r="Q128" i="390" s="1"/>
  <c r="T128" i="390" s="1"/>
  <c r="P127" i="390"/>
  <c r="Q127" i="390" s="1"/>
  <c r="T127" i="390" s="1"/>
  <c r="P126" i="390"/>
  <c r="Q126" i="390" s="1"/>
  <c r="T126" i="390" s="1"/>
  <c r="P125" i="390"/>
  <c r="Q125" i="390" s="1"/>
  <c r="T125" i="390" s="1"/>
  <c r="P124" i="390"/>
  <c r="Q124" i="390" s="1"/>
  <c r="T124" i="390" s="1"/>
  <c r="P123" i="390"/>
  <c r="Q123" i="390" s="1"/>
  <c r="T123" i="390" s="1"/>
  <c r="P122" i="390"/>
  <c r="Q122" i="390" s="1"/>
  <c r="T122" i="390" s="1"/>
  <c r="P121" i="390"/>
  <c r="Q121" i="390" s="1"/>
  <c r="T121" i="390" s="1"/>
  <c r="P120" i="390"/>
  <c r="Q120" i="390" s="1"/>
  <c r="T120" i="390" s="1"/>
  <c r="P119" i="390"/>
  <c r="Q119" i="390" s="1"/>
  <c r="T119" i="390" s="1"/>
  <c r="P118" i="390"/>
  <c r="Q118" i="390" s="1"/>
  <c r="T118" i="390" s="1"/>
  <c r="P117" i="390"/>
  <c r="Q117" i="390" s="1"/>
  <c r="T117" i="390" s="1"/>
  <c r="P116" i="390"/>
  <c r="Q116" i="390" s="1"/>
  <c r="T116" i="390" s="1"/>
  <c r="P115" i="390"/>
  <c r="Q115" i="390" s="1"/>
  <c r="T115" i="390" s="1"/>
  <c r="P114" i="390"/>
  <c r="Q114" i="390" s="1"/>
  <c r="T114" i="390" s="1"/>
  <c r="P113" i="390"/>
  <c r="Q113" i="390" s="1"/>
  <c r="T113" i="390" s="1"/>
  <c r="P112" i="390"/>
  <c r="Q112" i="390" s="1"/>
  <c r="T112" i="390" s="1"/>
  <c r="P111" i="390"/>
  <c r="Q111" i="390" s="1"/>
  <c r="T111" i="390" s="1"/>
  <c r="P110" i="390"/>
  <c r="Q110" i="390" s="1"/>
  <c r="T110" i="390" s="1"/>
  <c r="P108" i="390"/>
  <c r="Q108" i="390" s="1"/>
  <c r="T108" i="390" s="1"/>
  <c r="P107" i="390"/>
  <c r="Q107" i="390" s="1"/>
  <c r="T107" i="390" s="1"/>
  <c r="P106" i="390"/>
  <c r="Q106" i="390" s="1"/>
  <c r="T106" i="390" s="1"/>
  <c r="P105" i="390"/>
  <c r="Q105" i="390" s="1"/>
  <c r="T105" i="390" s="1"/>
  <c r="P104" i="390"/>
  <c r="Q104" i="390" s="1"/>
  <c r="T104" i="390" s="1"/>
  <c r="P103" i="390"/>
  <c r="Q103" i="390" s="1"/>
  <c r="T103" i="390" s="1"/>
  <c r="P102" i="390"/>
  <c r="Q102" i="390" s="1"/>
  <c r="T102" i="390" s="1"/>
  <c r="P101" i="390"/>
  <c r="Q101" i="390" s="1"/>
  <c r="T101" i="390" s="1"/>
  <c r="P100" i="390"/>
  <c r="Q100" i="390" s="1"/>
  <c r="T100" i="390" s="1"/>
  <c r="P99" i="390"/>
  <c r="Q99" i="390" s="1"/>
  <c r="T99" i="390" s="1"/>
  <c r="P98" i="390"/>
  <c r="Q98" i="390" s="1"/>
  <c r="T98" i="390" s="1"/>
  <c r="P97" i="390"/>
  <c r="Q97" i="390" s="1"/>
  <c r="T97" i="390" s="1"/>
  <c r="P96" i="390"/>
  <c r="Q96" i="390" s="1"/>
  <c r="T96" i="390" s="1"/>
  <c r="P95" i="390"/>
  <c r="Q95" i="390" s="1"/>
  <c r="T95" i="390" s="1"/>
  <c r="P94" i="390"/>
  <c r="Q94" i="390" s="1"/>
  <c r="T94" i="390" s="1"/>
  <c r="P93" i="390"/>
  <c r="Q93" i="390" s="1"/>
  <c r="T93" i="390" s="1"/>
  <c r="P92" i="390"/>
  <c r="Q92" i="390" s="1"/>
  <c r="T92" i="390" s="1"/>
  <c r="P90" i="390"/>
  <c r="Q90" i="390" s="1"/>
  <c r="T90" i="390" s="1"/>
  <c r="P89" i="390"/>
  <c r="Q89" i="390" s="1"/>
  <c r="T89" i="390" s="1"/>
  <c r="P88" i="390"/>
  <c r="Q88" i="390" s="1"/>
  <c r="T88" i="390" s="1"/>
  <c r="P87" i="390"/>
  <c r="Q87" i="390" s="1"/>
  <c r="T87" i="390" s="1"/>
  <c r="P86" i="390"/>
  <c r="Q86" i="390" s="1"/>
  <c r="T86" i="390" s="1"/>
  <c r="P85" i="390"/>
  <c r="Q85" i="390" s="1"/>
  <c r="T85" i="390" s="1"/>
  <c r="P84" i="390"/>
  <c r="Q84" i="390" s="1"/>
  <c r="T84" i="390" s="1"/>
  <c r="P83" i="390"/>
  <c r="Q83" i="390" s="1"/>
  <c r="T83" i="390" s="1"/>
  <c r="P82" i="390"/>
  <c r="Q82" i="390" s="1"/>
  <c r="T82" i="390" s="1"/>
  <c r="P81" i="390"/>
  <c r="Q81" i="390" s="1"/>
  <c r="T81" i="390" s="1"/>
  <c r="P80" i="390"/>
  <c r="Q80" i="390" s="1"/>
  <c r="T80" i="390" s="1"/>
  <c r="P79" i="390"/>
  <c r="Q79" i="390" s="1"/>
  <c r="T79" i="390" s="1"/>
  <c r="P78" i="390"/>
  <c r="Q78" i="390" s="1"/>
  <c r="T78" i="390" s="1"/>
  <c r="P77" i="390"/>
  <c r="Q77" i="390" s="1"/>
  <c r="T77" i="390" s="1"/>
  <c r="P76" i="390"/>
  <c r="Q76" i="390" s="1"/>
  <c r="T76" i="390" s="1"/>
  <c r="P75" i="390"/>
  <c r="Q75" i="390" s="1"/>
  <c r="T75" i="390" s="1"/>
  <c r="P73" i="390"/>
  <c r="Q73" i="390" s="1"/>
  <c r="T73" i="390" s="1"/>
  <c r="P72" i="390"/>
  <c r="Q72" i="390" s="1"/>
  <c r="T72" i="390" s="1"/>
  <c r="P71" i="390"/>
  <c r="Q71" i="390" s="1"/>
  <c r="T71" i="390" s="1"/>
  <c r="P70" i="390"/>
  <c r="Q70" i="390" s="1"/>
  <c r="T70" i="390" s="1"/>
  <c r="P69" i="390"/>
  <c r="Q69" i="390" s="1"/>
  <c r="T69" i="390" s="1"/>
  <c r="P68" i="390"/>
  <c r="Q68" i="390" s="1"/>
  <c r="T68" i="390" s="1"/>
  <c r="P67" i="390"/>
  <c r="Q67" i="390" s="1"/>
  <c r="T67" i="390" s="1"/>
  <c r="P66" i="390"/>
  <c r="Q66" i="390" s="1"/>
  <c r="T66" i="390" s="1"/>
  <c r="P65" i="390"/>
  <c r="Q65" i="390" s="1"/>
  <c r="T65" i="390" s="1"/>
  <c r="P64" i="390"/>
  <c r="Q64" i="390" s="1"/>
  <c r="T64" i="390" s="1"/>
  <c r="P63" i="390"/>
  <c r="Q63" i="390" s="1"/>
  <c r="T63" i="390" s="1"/>
  <c r="P62" i="390"/>
  <c r="Q62" i="390" s="1"/>
  <c r="T62" i="390" s="1"/>
  <c r="P61" i="390"/>
  <c r="Q61" i="390" s="1"/>
  <c r="T61" i="390" s="1"/>
  <c r="P60" i="390"/>
  <c r="Q60" i="390" s="1"/>
  <c r="T60" i="390" s="1"/>
  <c r="P59" i="390"/>
  <c r="Q59" i="390" s="1"/>
  <c r="T59" i="390" s="1"/>
  <c r="P57" i="390"/>
  <c r="Q57" i="390" s="1"/>
  <c r="T57" i="390" s="1"/>
  <c r="P56" i="390"/>
  <c r="Q56" i="390" s="1"/>
  <c r="T56" i="390" s="1"/>
  <c r="P55" i="390"/>
  <c r="Q55" i="390" s="1"/>
  <c r="T55" i="390" s="1"/>
  <c r="P54" i="390"/>
  <c r="Q54" i="390" s="1"/>
  <c r="T54" i="390" s="1"/>
  <c r="P53" i="390"/>
  <c r="Q53" i="390" s="1"/>
  <c r="T53" i="390" s="1"/>
  <c r="P52" i="390"/>
  <c r="Q52" i="390" s="1"/>
  <c r="T52" i="390" s="1"/>
  <c r="P51" i="390"/>
  <c r="Q51" i="390" s="1"/>
  <c r="T51" i="390" s="1"/>
  <c r="P50" i="390"/>
  <c r="Q50" i="390" s="1"/>
  <c r="T50" i="390" s="1"/>
  <c r="P49" i="390"/>
  <c r="Q49" i="390" s="1"/>
  <c r="T49" i="390" s="1"/>
  <c r="P48" i="390"/>
  <c r="Q48" i="390" s="1"/>
  <c r="T48" i="390" s="1"/>
  <c r="P47" i="390"/>
  <c r="Q47" i="390" s="1"/>
  <c r="T47" i="390" s="1"/>
  <c r="P46" i="390"/>
  <c r="Q46" i="390" s="1"/>
  <c r="T46" i="390" s="1"/>
  <c r="P45" i="390"/>
  <c r="Q45" i="390" s="1"/>
  <c r="T45" i="390" s="1"/>
  <c r="P44" i="390"/>
  <c r="Q44" i="390" s="1"/>
  <c r="T44" i="390" s="1"/>
  <c r="P43" i="390"/>
  <c r="Q43" i="390" s="1"/>
  <c r="T43" i="390" s="1"/>
  <c r="P42" i="390"/>
  <c r="Q42" i="390" s="1"/>
  <c r="T42" i="390" s="1"/>
  <c r="P41" i="390"/>
  <c r="Q41" i="390" s="1"/>
  <c r="T41" i="390" s="1"/>
  <c r="P40" i="390"/>
  <c r="Q40" i="390" s="1"/>
  <c r="T40" i="390" s="1"/>
  <c r="P39" i="390"/>
  <c r="Q39" i="390" s="1"/>
  <c r="T39" i="390" s="1"/>
  <c r="P37" i="390"/>
  <c r="Q37" i="390" s="1"/>
  <c r="T37" i="390" s="1"/>
  <c r="P36" i="390"/>
  <c r="Q36" i="390" s="1"/>
  <c r="T36" i="390" s="1"/>
  <c r="P35" i="390"/>
  <c r="Q35" i="390" s="1"/>
  <c r="T35" i="390" s="1"/>
  <c r="P34" i="390"/>
  <c r="Q34" i="390" s="1"/>
  <c r="T34" i="390" s="1"/>
  <c r="P33" i="390"/>
  <c r="Q33" i="390" s="1"/>
  <c r="T33" i="390" s="1"/>
  <c r="P32" i="390"/>
  <c r="Q32" i="390" s="1"/>
  <c r="T32" i="390" s="1"/>
  <c r="P31" i="390"/>
  <c r="Q31" i="390" s="1"/>
  <c r="T31" i="390" s="1"/>
  <c r="P30" i="390"/>
  <c r="Q30" i="390" s="1"/>
  <c r="T30" i="390" s="1"/>
  <c r="P29" i="390"/>
  <c r="Q29" i="390" s="1"/>
  <c r="T29" i="390" s="1"/>
  <c r="P28" i="390"/>
  <c r="Q28" i="390" s="1"/>
  <c r="T28" i="390" s="1"/>
  <c r="P27" i="390"/>
  <c r="Q27" i="390" s="1"/>
  <c r="T27" i="390" s="1"/>
  <c r="P26" i="390"/>
  <c r="Q26" i="390" s="1"/>
  <c r="T26" i="390" s="1"/>
  <c r="P25" i="390"/>
  <c r="Q25" i="390" s="1"/>
  <c r="T25" i="390" s="1"/>
  <c r="P24" i="390"/>
  <c r="Q24" i="390" s="1"/>
  <c r="T24" i="390" s="1"/>
  <c r="P23" i="390"/>
  <c r="Q23" i="390" s="1"/>
  <c r="T23" i="390" s="1"/>
  <c r="P22" i="390"/>
  <c r="Q22" i="390" s="1"/>
  <c r="T22" i="390" s="1"/>
  <c r="P21" i="390"/>
  <c r="Q21" i="390" s="1"/>
  <c r="T21" i="390" s="1"/>
  <c r="P19" i="390"/>
  <c r="Q19" i="390" s="1"/>
  <c r="T19" i="390" s="1"/>
  <c r="P18" i="390"/>
  <c r="Q18" i="390" s="1"/>
  <c r="T18" i="390" s="1"/>
  <c r="P17" i="390"/>
  <c r="Q17" i="390" s="1"/>
  <c r="T17" i="390" s="1"/>
  <c r="P16" i="390"/>
  <c r="Q16" i="390" s="1"/>
  <c r="T16" i="390" s="1"/>
  <c r="P15" i="390"/>
  <c r="Q15" i="390" s="1"/>
  <c r="T15" i="390" s="1"/>
  <c r="P14" i="390"/>
  <c r="Q14" i="390" s="1"/>
  <c r="T14" i="390" s="1"/>
  <c r="P13" i="390"/>
  <c r="Q13" i="390" s="1"/>
  <c r="T13" i="390" s="1"/>
  <c r="P12" i="390"/>
  <c r="Q12" i="390" s="1"/>
  <c r="T12" i="390" s="1"/>
  <c r="P11" i="390"/>
  <c r="Q11" i="390" s="1"/>
  <c r="T11" i="390" s="1"/>
  <c r="P10" i="390"/>
  <c r="Q10" i="390" s="1"/>
  <c r="T10" i="390" s="1"/>
  <c r="P9" i="390"/>
  <c r="Q9" i="390" s="1"/>
  <c r="T9" i="390" s="1"/>
  <c r="P8" i="390"/>
  <c r="Q8" i="390" s="1"/>
  <c r="T8" i="390" s="1"/>
  <c r="P7" i="390"/>
  <c r="Q7" i="390" s="1"/>
  <c r="T7" i="390" s="1"/>
  <c r="P6" i="390"/>
  <c r="Q6" i="390" s="1"/>
  <c r="T6" i="390" s="1"/>
  <c r="P5" i="390"/>
  <c r="Q5" i="390" s="1"/>
  <c r="P152" i="390" l="1"/>
  <c r="V92" i="391"/>
  <c r="V75" i="391"/>
  <c r="V110" i="391"/>
  <c r="V5" i="391"/>
  <c r="V39" i="391"/>
  <c r="V59" i="391"/>
  <c r="V126" i="391"/>
  <c r="Q150" i="390"/>
  <c r="T150" i="390" s="1"/>
  <c r="U75" i="390"/>
  <c r="U21" i="390"/>
  <c r="U92" i="390"/>
  <c r="T151" i="390"/>
  <c r="U59" i="390"/>
  <c r="U110" i="390"/>
  <c r="U126" i="390"/>
  <c r="P144" i="390"/>
  <c r="T5" i="390"/>
  <c r="Q144" i="390"/>
  <c r="U39" i="390"/>
  <c r="N152" i="388"/>
  <c r="M152" i="388"/>
  <c r="L152" i="388"/>
  <c r="K152" i="388"/>
  <c r="J152" i="388"/>
  <c r="I152" i="388"/>
  <c r="O151" i="388"/>
  <c r="P151" i="388" s="1"/>
  <c r="S151" i="388" s="1"/>
  <c r="O150" i="388"/>
  <c r="P150" i="388" s="1"/>
  <c r="P146" i="388"/>
  <c r="P145" i="388"/>
  <c r="N144" i="388"/>
  <c r="M144" i="388"/>
  <c r="L144" i="388"/>
  <c r="K144" i="388"/>
  <c r="J144" i="388"/>
  <c r="I144" i="388"/>
  <c r="O143" i="388"/>
  <c r="P143" i="388" s="1"/>
  <c r="S143" i="388" s="1"/>
  <c r="O142" i="388"/>
  <c r="P142" i="388" s="1"/>
  <c r="S142" i="388" s="1"/>
  <c r="O141" i="388"/>
  <c r="P141" i="388" s="1"/>
  <c r="S141" i="388" s="1"/>
  <c r="O140" i="388"/>
  <c r="P140" i="388" s="1"/>
  <c r="S140" i="388" s="1"/>
  <c r="O139" i="388"/>
  <c r="P139" i="388" s="1"/>
  <c r="S139" i="388" s="1"/>
  <c r="O138" i="388"/>
  <c r="P138" i="388" s="1"/>
  <c r="S138" i="388" s="1"/>
  <c r="O137" i="388"/>
  <c r="P137" i="388" s="1"/>
  <c r="S137" i="388" s="1"/>
  <c r="O136" i="388"/>
  <c r="P136" i="388" s="1"/>
  <c r="S136" i="388" s="1"/>
  <c r="O135" i="388"/>
  <c r="P135" i="388" s="1"/>
  <c r="S135" i="388" s="1"/>
  <c r="O134" i="388"/>
  <c r="P134" i="388" s="1"/>
  <c r="S134" i="388" s="1"/>
  <c r="O133" i="388"/>
  <c r="P133" i="388" s="1"/>
  <c r="S133" i="388" s="1"/>
  <c r="O132" i="388"/>
  <c r="P132" i="388" s="1"/>
  <c r="S132" i="388" s="1"/>
  <c r="O131" i="388"/>
  <c r="P131" i="388" s="1"/>
  <c r="S131" i="388" s="1"/>
  <c r="O130" i="388"/>
  <c r="P130" i="388" s="1"/>
  <c r="S130" i="388" s="1"/>
  <c r="O129" i="388"/>
  <c r="P129" i="388" s="1"/>
  <c r="S129" i="388" s="1"/>
  <c r="O128" i="388"/>
  <c r="P128" i="388" s="1"/>
  <c r="S128" i="388" s="1"/>
  <c r="O127" i="388"/>
  <c r="P127" i="388" s="1"/>
  <c r="S127" i="388" s="1"/>
  <c r="O126" i="388"/>
  <c r="P126" i="388" s="1"/>
  <c r="S126" i="388" s="1"/>
  <c r="O125" i="388"/>
  <c r="P125" i="388" s="1"/>
  <c r="S125" i="388" s="1"/>
  <c r="O124" i="388"/>
  <c r="P124" i="388" s="1"/>
  <c r="S124" i="388" s="1"/>
  <c r="O123" i="388"/>
  <c r="P123" i="388" s="1"/>
  <c r="S123" i="388" s="1"/>
  <c r="O122" i="388"/>
  <c r="P122" i="388" s="1"/>
  <c r="S122" i="388" s="1"/>
  <c r="O121" i="388"/>
  <c r="P121" i="388" s="1"/>
  <c r="S121" i="388" s="1"/>
  <c r="O120" i="388"/>
  <c r="P120" i="388" s="1"/>
  <c r="S120" i="388" s="1"/>
  <c r="O119" i="388"/>
  <c r="P119" i="388" s="1"/>
  <c r="S119" i="388" s="1"/>
  <c r="O118" i="388"/>
  <c r="P118" i="388" s="1"/>
  <c r="S118" i="388" s="1"/>
  <c r="O117" i="388"/>
  <c r="P117" i="388" s="1"/>
  <c r="S117" i="388" s="1"/>
  <c r="O116" i="388"/>
  <c r="P116" i="388" s="1"/>
  <c r="S116" i="388" s="1"/>
  <c r="O115" i="388"/>
  <c r="P115" i="388" s="1"/>
  <c r="S115" i="388" s="1"/>
  <c r="O114" i="388"/>
  <c r="P114" i="388" s="1"/>
  <c r="S114" i="388" s="1"/>
  <c r="O113" i="388"/>
  <c r="P113" i="388" s="1"/>
  <c r="S113" i="388" s="1"/>
  <c r="O112" i="388"/>
  <c r="P112" i="388" s="1"/>
  <c r="S112" i="388" s="1"/>
  <c r="O111" i="388"/>
  <c r="P111" i="388" s="1"/>
  <c r="S111" i="388" s="1"/>
  <c r="O110" i="388"/>
  <c r="P110" i="388" s="1"/>
  <c r="S110" i="388" s="1"/>
  <c r="O108" i="388"/>
  <c r="P108" i="388" s="1"/>
  <c r="S108" i="388" s="1"/>
  <c r="O107" i="388"/>
  <c r="P107" i="388" s="1"/>
  <c r="S107" i="388" s="1"/>
  <c r="O106" i="388"/>
  <c r="P106" i="388" s="1"/>
  <c r="S106" i="388" s="1"/>
  <c r="O105" i="388"/>
  <c r="P105" i="388" s="1"/>
  <c r="S105" i="388" s="1"/>
  <c r="O104" i="388"/>
  <c r="P104" i="388" s="1"/>
  <c r="S104" i="388" s="1"/>
  <c r="O103" i="388"/>
  <c r="P103" i="388" s="1"/>
  <c r="S103" i="388" s="1"/>
  <c r="O102" i="388"/>
  <c r="P102" i="388" s="1"/>
  <c r="S102" i="388" s="1"/>
  <c r="O101" i="388"/>
  <c r="P101" i="388" s="1"/>
  <c r="S101" i="388" s="1"/>
  <c r="O100" i="388"/>
  <c r="P100" i="388" s="1"/>
  <c r="S100" i="388" s="1"/>
  <c r="O99" i="388"/>
  <c r="P99" i="388" s="1"/>
  <c r="S99" i="388" s="1"/>
  <c r="O98" i="388"/>
  <c r="P98" i="388" s="1"/>
  <c r="S98" i="388" s="1"/>
  <c r="O97" i="388"/>
  <c r="P97" i="388" s="1"/>
  <c r="S97" i="388" s="1"/>
  <c r="O96" i="388"/>
  <c r="P96" i="388" s="1"/>
  <c r="S96" i="388" s="1"/>
  <c r="O95" i="388"/>
  <c r="P95" i="388" s="1"/>
  <c r="S95" i="388" s="1"/>
  <c r="O94" i="388"/>
  <c r="P94" i="388" s="1"/>
  <c r="S94" i="388" s="1"/>
  <c r="O93" i="388"/>
  <c r="P93" i="388" s="1"/>
  <c r="S93" i="388" s="1"/>
  <c r="O92" i="388"/>
  <c r="P92" i="388" s="1"/>
  <c r="S92" i="388" s="1"/>
  <c r="O90" i="388"/>
  <c r="P90" i="388" s="1"/>
  <c r="S90" i="388" s="1"/>
  <c r="O89" i="388"/>
  <c r="P89" i="388" s="1"/>
  <c r="S89" i="388" s="1"/>
  <c r="O88" i="388"/>
  <c r="P88" i="388" s="1"/>
  <c r="S88" i="388" s="1"/>
  <c r="O87" i="388"/>
  <c r="P87" i="388" s="1"/>
  <c r="S87" i="388" s="1"/>
  <c r="O86" i="388"/>
  <c r="P86" i="388" s="1"/>
  <c r="S86" i="388" s="1"/>
  <c r="O85" i="388"/>
  <c r="P85" i="388" s="1"/>
  <c r="S85" i="388" s="1"/>
  <c r="O84" i="388"/>
  <c r="P84" i="388" s="1"/>
  <c r="S84" i="388" s="1"/>
  <c r="O83" i="388"/>
  <c r="P83" i="388" s="1"/>
  <c r="S83" i="388" s="1"/>
  <c r="O82" i="388"/>
  <c r="P82" i="388" s="1"/>
  <c r="S82" i="388" s="1"/>
  <c r="O81" i="388"/>
  <c r="P81" i="388" s="1"/>
  <c r="S81" i="388" s="1"/>
  <c r="O80" i="388"/>
  <c r="P80" i="388" s="1"/>
  <c r="S80" i="388" s="1"/>
  <c r="O79" i="388"/>
  <c r="P79" i="388" s="1"/>
  <c r="S79" i="388" s="1"/>
  <c r="O78" i="388"/>
  <c r="P78" i="388" s="1"/>
  <c r="S78" i="388" s="1"/>
  <c r="O77" i="388"/>
  <c r="P77" i="388" s="1"/>
  <c r="S77" i="388" s="1"/>
  <c r="O76" i="388"/>
  <c r="P76" i="388" s="1"/>
  <c r="S76" i="388" s="1"/>
  <c r="O75" i="388"/>
  <c r="P75" i="388" s="1"/>
  <c r="S75" i="388" s="1"/>
  <c r="O73" i="388"/>
  <c r="P73" i="388" s="1"/>
  <c r="S73" i="388" s="1"/>
  <c r="O72" i="388"/>
  <c r="P72" i="388" s="1"/>
  <c r="S72" i="388" s="1"/>
  <c r="O71" i="388"/>
  <c r="P71" i="388" s="1"/>
  <c r="S71" i="388" s="1"/>
  <c r="O70" i="388"/>
  <c r="P70" i="388" s="1"/>
  <c r="S70" i="388" s="1"/>
  <c r="O69" i="388"/>
  <c r="P69" i="388" s="1"/>
  <c r="S69" i="388" s="1"/>
  <c r="O68" i="388"/>
  <c r="P68" i="388" s="1"/>
  <c r="S68" i="388" s="1"/>
  <c r="O67" i="388"/>
  <c r="P67" i="388" s="1"/>
  <c r="S67" i="388" s="1"/>
  <c r="O66" i="388"/>
  <c r="P66" i="388" s="1"/>
  <c r="S66" i="388" s="1"/>
  <c r="O65" i="388"/>
  <c r="P65" i="388" s="1"/>
  <c r="S65" i="388" s="1"/>
  <c r="O64" i="388"/>
  <c r="P64" i="388" s="1"/>
  <c r="S64" i="388" s="1"/>
  <c r="O63" i="388"/>
  <c r="P63" i="388" s="1"/>
  <c r="S63" i="388" s="1"/>
  <c r="O62" i="388"/>
  <c r="P62" i="388" s="1"/>
  <c r="S62" i="388" s="1"/>
  <c r="O61" i="388"/>
  <c r="P61" i="388" s="1"/>
  <c r="S61" i="388" s="1"/>
  <c r="O60" i="388"/>
  <c r="P60" i="388" s="1"/>
  <c r="S60" i="388" s="1"/>
  <c r="O59" i="388"/>
  <c r="P59" i="388" s="1"/>
  <c r="S59" i="388" s="1"/>
  <c r="O57" i="388"/>
  <c r="P57" i="388" s="1"/>
  <c r="S57" i="388" s="1"/>
  <c r="O56" i="388"/>
  <c r="P56" i="388" s="1"/>
  <c r="S56" i="388" s="1"/>
  <c r="O55" i="388"/>
  <c r="P55" i="388" s="1"/>
  <c r="S55" i="388" s="1"/>
  <c r="O54" i="388"/>
  <c r="P54" i="388" s="1"/>
  <c r="S54" i="388" s="1"/>
  <c r="O53" i="388"/>
  <c r="P53" i="388" s="1"/>
  <c r="S53" i="388" s="1"/>
  <c r="O52" i="388"/>
  <c r="P52" i="388" s="1"/>
  <c r="S52" i="388" s="1"/>
  <c r="O51" i="388"/>
  <c r="P51" i="388" s="1"/>
  <c r="S51" i="388" s="1"/>
  <c r="O50" i="388"/>
  <c r="P50" i="388" s="1"/>
  <c r="S50" i="388" s="1"/>
  <c r="O49" i="388"/>
  <c r="P49" i="388" s="1"/>
  <c r="S49" i="388" s="1"/>
  <c r="O48" i="388"/>
  <c r="P48" i="388" s="1"/>
  <c r="S48" i="388" s="1"/>
  <c r="O47" i="388"/>
  <c r="P47" i="388" s="1"/>
  <c r="S47" i="388" s="1"/>
  <c r="O46" i="388"/>
  <c r="P46" i="388" s="1"/>
  <c r="S46" i="388" s="1"/>
  <c r="O45" i="388"/>
  <c r="P45" i="388" s="1"/>
  <c r="S45" i="388" s="1"/>
  <c r="O44" i="388"/>
  <c r="P44" i="388" s="1"/>
  <c r="S44" i="388" s="1"/>
  <c r="O43" i="388"/>
  <c r="P43" i="388" s="1"/>
  <c r="S43" i="388" s="1"/>
  <c r="O42" i="388"/>
  <c r="P42" i="388" s="1"/>
  <c r="S42" i="388" s="1"/>
  <c r="O41" i="388"/>
  <c r="P41" i="388" s="1"/>
  <c r="S41" i="388" s="1"/>
  <c r="O40" i="388"/>
  <c r="P40" i="388" s="1"/>
  <c r="S40" i="388" s="1"/>
  <c r="O39" i="388"/>
  <c r="P39" i="388" s="1"/>
  <c r="S39" i="388" s="1"/>
  <c r="O37" i="388"/>
  <c r="P37" i="388" s="1"/>
  <c r="S37" i="388" s="1"/>
  <c r="O36" i="388"/>
  <c r="P36" i="388" s="1"/>
  <c r="S36" i="388" s="1"/>
  <c r="O35" i="388"/>
  <c r="P35" i="388" s="1"/>
  <c r="S35" i="388" s="1"/>
  <c r="O34" i="388"/>
  <c r="P34" i="388" s="1"/>
  <c r="S34" i="388" s="1"/>
  <c r="O33" i="388"/>
  <c r="P33" i="388" s="1"/>
  <c r="S33" i="388" s="1"/>
  <c r="O32" i="388"/>
  <c r="P32" i="388" s="1"/>
  <c r="S32" i="388" s="1"/>
  <c r="O31" i="388"/>
  <c r="P31" i="388" s="1"/>
  <c r="S31" i="388" s="1"/>
  <c r="O30" i="388"/>
  <c r="P30" i="388" s="1"/>
  <c r="S30" i="388" s="1"/>
  <c r="O29" i="388"/>
  <c r="P29" i="388" s="1"/>
  <c r="S29" i="388" s="1"/>
  <c r="O28" i="388"/>
  <c r="P28" i="388" s="1"/>
  <c r="S28" i="388" s="1"/>
  <c r="O27" i="388"/>
  <c r="P27" i="388" s="1"/>
  <c r="S27" i="388" s="1"/>
  <c r="O26" i="388"/>
  <c r="P26" i="388" s="1"/>
  <c r="S26" i="388" s="1"/>
  <c r="O25" i="388"/>
  <c r="P25" i="388" s="1"/>
  <c r="S25" i="388" s="1"/>
  <c r="O24" i="388"/>
  <c r="P24" i="388" s="1"/>
  <c r="S24" i="388" s="1"/>
  <c r="O23" i="388"/>
  <c r="P23" i="388" s="1"/>
  <c r="S23" i="388" s="1"/>
  <c r="O22" i="388"/>
  <c r="P22" i="388" s="1"/>
  <c r="S22" i="388" s="1"/>
  <c r="O21" i="388"/>
  <c r="P21" i="388" s="1"/>
  <c r="S21" i="388" s="1"/>
  <c r="O19" i="388"/>
  <c r="P19" i="388" s="1"/>
  <c r="S19" i="388" s="1"/>
  <c r="O18" i="388"/>
  <c r="P18" i="388" s="1"/>
  <c r="S18" i="388" s="1"/>
  <c r="O17" i="388"/>
  <c r="P17" i="388" s="1"/>
  <c r="S17" i="388" s="1"/>
  <c r="O16" i="388"/>
  <c r="P16" i="388" s="1"/>
  <c r="S16" i="388" s="1"/>
  <c r="O15" i="388"/>
  <c r="P15" i="388" s="1"/>
  <c r="S15" i="388" s="1"/>
  <c r="O14" i="388"/>
  <c r="P14" i="388" s="1"/>
  <c r="S14" i="388" s="1"/>
  <c r="O13" i="388"/>
  <c r="P13" i="388" s="1"/>
  <c r="S13" i="388" s="1"/>
  <c r="O12" i="388"/>
  <c r="P12" i="388" s="1"/>
  <c r="S12" i="388" s="1"/>
  <c r="O11" i="388"/>
  <c r="P11" i="388" s="1"/>
  <c r="S11" i="388" s="1"/>
  <c r="O10" i="388"/>
  <c r="P10" i="388" s="1"/>
  <c r="S10" i="388" s="1"/>
  <c r="O9" i="388"/>
  <c r="P9" i="388" s="1"/>
  <c r="S9" i="388" s="1"/>
  <c r="O8" i="388"/>
  <c r="P8" i="388" s="1"/>
  <c r="S8" i="388" s="1"/>
  <c r="O7" i="388"/>
  <c r="P7" i="388" s="1"/>
  <c r="S7" i="388" s="1"/>
  <c r="O6" i="388"/>
  <c r="P6" i="388" s="1"/>
  <c r="S6" i="388" s="1"/>
  <c r="O5" i="388"/>
  <c r="Q152" i="390" l="1"/>
  <c r="T152" i="390"/>
  <c r="V144" i="391"/>
  <c r="T144" i="390"/>
  <c r="T145" i="390" s="1"/>
  <c r="U5" i="390"/>
  <c r="U144" i="390"/>
  <c r="V75" i="390" s="1"/>
  <c r="O152" i="388"/>
  <c r="T92" i="388"/>
  <c r="T39" i="388"/>
  <c r="O144" i="388"/>
  <c r="T110" i="388"/>
  <c r="T59" i="388"/>
  <c r="T75" i="388"/>
  <c r="T126" i="388"/>
  <c r="T21" i="388"/>
  <c r="P152" i="388"/>
  <c r="S150" i="388"/>
  <c r="S152" i="388" s="1"/>
  <c r="P5" i="388"/>
  <c r="V21" i="390" l="1"/>
  <c r="V110" i="390"/>
  <c r="V126" i="390"/>
  <c r="V5" i="390"/>
  <c r="V92" i="390"/>
  <c r="V39" i="390"/>
  <c r="V59" i="390"/>
  <c r="T144" i="388"/>
  <c r="S5" i="388"/>
  <c r="P144" i="388"/>
  <c r="O152" i="386"/>
  <c r="O144" i="386"/>
  <c r="P152" i="386"/>
  <c r="N152" i="386"/>
  <c r="M152" i="386"/>
  <c r="L152" i="386"/>
  <c r="K152" i="386"/>
  <c r="J152" i="386"/>
  <c r="I152" i="386"/>
  <c r="Q151" i="386"/>
  <c r="R151" i="386" s="1"/>
  <c r="Q150" i="386"/>
  <c r="R146" i="386"/>
  <c r="R145" i="386"/>
  <c r="P144" i="386"/>
  <c r="N144" i="386"/>
  <c r="M144" i="386"/>
  <c r="L144" i="386"/>
  <c r="K144" i="386"/>
  <c r="J144" i="386"/>
  <c r="I144" i="386"/>
  <c r="Q143" i="386"/>
  <c r="R143" i="386" s="1"/>
  <c r="U143" i="386" s="1"/>
  <c r="Q142" i="386"/>
  <c r="R142" i="386" s="1"/>
  <c r="U142" i="386" s="1"/>
  <c r="Q141" i="386"/>
  <c r="R141" i="386" s="1"/>
  <c r="U141" i="386" s="1"/>
  <c r="Q140" i="386"/>
  <c r="R140" i="386" s="1"/>
  <c r="U140" i="386" s="1"/>
  <c r="Q139" i="386"/>
  <c r="R139" i="386" s="1"/>
  <c r="U139" i="386" s="1"/>
  <c r="Q138" i="386"/>
  <c r="R138" i="386" s="1"/>
  <c r="U138" i="386" s="1"/>
  <c r="Q137" i="386"/>
  <c r="R137" i="386" s="1"/>
  <c r="U137" i="386" s="1"/>
  <c r="Q136" i="386"/>
  <c r="R136" i="386" s="1"/>
  <c r="U136" i="386" s="1"/>
  <c r="Q135" i="386"/>
  <c r="R135" i="386" s="1"/>
  <c r="U135" i="386" s="1"/>
  <c r="Q134" i="386"/>
  <c r="R134" i="386" s="1"/>
  <c r="U134" i="386" s="1"/>
  <c r="Q133" i="386"/>
  <c r="R133" i="386" s="1"/>
  <c r="U133" i="386" s="1"/>
  <c r="Q132" i="386"/>
  <c r="R132" i="386" s="1"/>
  <c r="U132" i="386" s="1"/>
  <c r="Q131" i="386"/>
  <c r="R131" i="386" s="1"/>
  <c r="U131" i="386" s="1"/>
  <c r="Q130" i="386"/>
  <c r="R130" i="386" s="1"/>
  <c r="U130" i="386" s="1"/>
  <c r="Q129" i="386"/>
  <c r="R129" i="386" s="1"/>
  <c r="U129" i="386" s="1"/>
  <c r="Q128" i="386"/>
  <c r="R128" i="386" s="1"/>
  <c r="U128" i="386" s="1"/>
  <c r="Q127" i="386"/>
  <c r="R127" i="386" s="1"/>
  <c r="U127" i="386" s="1"/>
  <c r="Q126" i="386"/>
  <c r="R126" i="386" s="1"/>
  <c r="U126" i="386" s="1"/>
  <c r="Q125" i="386"/>
  <c r="R125" i="386" s="1"/>
  <c r="U125" i="386" s="1"/>
  <c r="Q124" i="386"/>
  <c r="R124" i="386" s="1"/>
  <c r="U124" i="386" s="1"/>
  <c r="Q123" i="386"/>
  <c r="R123" i="386" s="1"/>
  <c r="U123" i="386" s="1"/>
  <c r="Q122" i="386"/>
  <c r="R122" i="386" s="1"/>
  <c r="U122" i="386" s="1"/>
  <c r="Q121" i="386"/>
  <c r="R121" i="386" s="1"/>
  <c r="U121" i="386" s="1"/>
  <c r="Q120" i="386"/>
  <c r="R120" i="386" s="1"/>
  <c r="U120" i="386" s="1"/>
  <c r="Q119" i="386"/>
  <c r="R119" i="386" s="1"/>
  <c r="U119" i="386" s="1"/>
  <c r="Q118" i="386"/>
  <c r="R118" i="386" s="1"/>
  <c r="U118" i="386" s="1"/>
  <c r="Q117" i="386"/>
  <c r="R117" i="386" s="1"/>
  <c r="U117" i="386" s="1"/>
  <c r="Q116" i="386"/>
  <c r="R116" i="386" s="1"/>
  <c r="U116" i="386" s="1"/>
  <c r="Q115" i="386"/>
  <c r="R115" i="386" s="1"/>
  <c r="U115" i="386" s="1"/>
  <c r="Q114" i="386"/>
  <c r="R114" i="386" s="1"/>
  <c r="U114" i="386" s="1"/>
  <c r="Q113" i="386"/>
  <c r="R113" i="386" s="1"/>
  <c r="U113" i="386" s="1"/>
  <c r="Q112" i="386"/>
  <c r="R112" i="386" s="1"/>
  <c r="U112" i="386" s="1"/>
  <c r="Q111" i="386"/>
  <c r="R111" i="386" s="1"/>
  <c r="U111" i="386" s="1"/>
  <c r="Q110" i="386"/>
  <c r="R110" i="386" s="1"/>
  <c r="U110" i="386" s="1"/>
  <c r="Q108" i="386"/>
  <c r="R108" i="386" s="1"/>
  <c r="U108" i="386" s="1"/>
  <c r="Q107" i="386"/>
  <c r="R107" i="386" s="1"/>
  <c r="U107" i="386" s="1"/>
  <c r="Q106" i="386"/>
  <c r="R106" i="386" s="1"/>
  <c r="U106" i="386" s="1"/>
  <c r="Q105" i="386"/>
  <c r="R105" i="386" s="1"/>
  <c r="U105" i="386" s="1"/>
  <c r="Q104" i="386"/>
  <c r="R104" i="386" s="1"/>
  <c r="U104" i="386" s="1"/>
  <c r="Q103" i="386"/>
  <c r="R103" i="386" s="1"/>
  <c r="U103" i="386" s="1"/>
  <c r="Q102" i="386"/>
  <c r="R102" i="386" s="1"/>
  <c r="U102" i="386" s="1"/>
  <c r="Q101" i="386"/>
  <c r="R101" i="386" s="1"/>
  <c r="U101" i="386" s="1"/>
  <c r="Q100" i="386"/>
  <c r="R100" i="386" s="1"/>
  <c r="U100" i="386" s="1"/>
  <c r="Q99" i="386"/>
  <c r="R99" i="386" s="1"/>
  <c r="U99" i="386" s="1"/>
  <c r="Q98" i="386"/>
  <c r="R98" i="386" s="1"/>
  <c r="U98" i="386" s="1"/>
  <c r="Q97" i="386"/>
  <c r="R97" i="386" s="1"/>
  <c r="U97" i="386" s="1"/>
  <c r="Q96" i="386"/>
  <c r="R96" i="386" s="1"/>
  <c r="U96" i="386" s="1"/>
  <c r="Q95" i="386"/>
  <c r="R95" i="386" s="1"/>
  <c r="U95" i="386" s="1"/>
  <c r="Q94" i="386"/>
  <c r="R94" i="386" s="1"/>
  <c r="U94" i="386" s="1"/>
  <c r="Q93" i="386"/>
  <c r="R93" i="386" s="1"/>
  <c r="U93" i="386" s="1"/>
  <c r="Q92" i="386"/>
  <c r="R92" i="386" s="1"/>
  <c r="U92" i="386" s="1"/>
  <c r="Q90" i="386"/>
  <c r="R90" i="386" s="1"/>
  <c r="U90" i="386" s="1"/>
  <c r="Q89" i="386"/>
  <c r="R89" i="386" s="1"/>
  <c r="U89" i="386" s="1"/>
  <c r="Q88" i="386"/>
  <c r="R88" i="386" s="1"/>
  <c r="U88" i="386" s="1"/>
  <c r="Q87" i="386"/>
  <c r="R87" i="386" s="1"/>
  <c r="U87" i="386" s="1"/>
  <c r="Q86" i="386"/>
  <c r="R86" i="386" s="1"/>
  <c r="U86" i="386" s="1"/>
  <c r="Q85" i="386"/>
  <c r="R85" i="386" s="1"/>
  <c r="U85" i="386" s="1"/>
  <c r="Q84" i="386"/>
  <c r="R84" i="386" s="1"/>
  <c r="U84" i="386" s="1"/>
  <c r="Q83" i="386"/>
  <c r="R83" i="386" s="1"/>
  <c r="U83" i="386" s="1"/>
  <c r="Q82" i="386"/>
  <c r="R82" i="386" s="1"/>
  <c r="U82" i="386" s="1"/>
  <c r="Q81" i="386"/>
  <c r="R81" i="386" s="1"/>
  <c r="U81" i="386" s="1"/>
  <c r="Q80" i="386"/>
  <c r="R80" i="386" s="1"/>
  <c r="U80" i="386" s="1"/>
  <c r="Q79" i="386"/>
  <c r="R79" i="386" s="1"/>
  <c r="U79" i="386" s="1"/>
  <c r="Q78" i="386"/>
  <c r="R78" i="386" s="1"/>
  <c r="U78" i="386" s="1"/>
  <c r="Q77" i="386"/>
  <c r="R77" i="386" s="1"/>
  <c r="U77" i="386" s="1"/>
  <c r="Q76" i="386"/>
  <c r="R76" i="386" s="1"/>
  <c r="U76" i="386" s="1"/>
  <c r="Q75" i="386"/>
  <c r="R75" i="386" s="1"/>
  <c r="U75" i="386" s="1"/>
  <c r="Q73" i="386"/>
  <c r="R73" i="386" s="1"/>
  <c r="U73" i="386" s="1"/>
  <c r="Q72" i="386"/>
  <c r="R72" i="386" s="1"/>
  <c r="U72" i="386" s="1"/>
  <c r="Q71" i="386"/>
  <c r="R71" i="386" s="1"/>
  <c r="U71" i="386" s="1"/>
  <c r="Q70" i="386"/>
  <c r="R70" i="386" s="1"/>
  <c r="U70" i="386" s="1"/>
  <c r="Q69" i="386"/>
  <c r="R69" i="386" s="1"/>
  <c r="U69" i="386" s="1"/>
  <c r="Q68" i="386"/>
  <c r="R68" i="386" s="1"/>
  <c r="U68" i="386" s="1"/>
  <c r="Q67" i="386"/>
  <c r="R67" i="386" s="1"/>
  <c r="U67" i="386" s="1"/>
  <c r="Q66" i="386"/>
  <c r="R66" i="386" s="1"/>
  <c r="U66" i="386" s="1"/>
  <c r="Q65" i="386"/>
  <c r="R65" i="386" s="1"/>
  <c r="U65" i="386" s="1"/>
  <c r="Q64" i="386"/>
  <c r="R64" i="386" s="1"/>
  <c r="U64" i="386" s="1"/>
  <c r="Q63" i="386"/>
  <c r="R63" i="386" s="1"/>
  <c r="U63" i="386" s="1"/>
  <c r="Q62" i="386"/>
  <c r="R62" i="386" s="1"/>
  <c r="U62" i="386" s="1"/>
  <c r="Q61" i="386"/>
  <c r="R61" i="386" s="1"/>
  <c r="U61" i="386" s="1"/>
  <c r="Q60" i="386"/>
  <c r="R60" i="386" s="1"/>
  <c r="U60" i="386" s="1"/>
  <c r="Q59" i="386"/>
  <c r="R59" i="386" s="1"/>
  <c r="U59" i="386" s="1"/>
  <c r="Q57" i="386"/>
  <c r="R57" i="386" s="1"/>
  <c r="U57" i="386" s="1"/>
  <c r="Q56" i="386"/>
  <c r="R56" i="386" s="1"/>
  <c r="U56" i="386" s="1"/>
  <c r="Q55" i="386"/>
  <c r="R55" i="386" s="1"/>
  <c r="U55" i="386" s="1"/>
  <c r="Q54" i="386"/>
  <c r="R54" i="386" s="1"/>
  <c r="U54" i="386" s="1"/>
  <c r="Q53" i="386"/>
  <c r="R53" i="386" s="1"/>
  <c r="U53" i="386" s="1"/>
  <c r="Q52" i="386"/>
  <c r="R52" i="386" s="1"/>
  <c r="U52" i="386" s="1"/>
  <c r="Q51" i="386"/>
  <c r="R51" i="386" s="1"/>
  <c r="U51" i="386" s="1"/>
  <c r="Q50" i="386"/>
  <c r="R50" i="386" s="1"/>
  <c r="U50" i="386" s="1"/>
  <c r="Q49" i="386"/>
  <c r="R49" i="386" s="1"/>
  <c r="U49" i="386" s="1"/>
  <c r="Q48" i="386"/>
  <c r="R48" i="386" s="1"/>
  <c r="U48" i="386" s="1"/>
  <c r="Q47" i="386"/>
  <c r="R47" i="386" s="1"/>
  <c r="U47" i="386" s="1"/>
  <c r="Q46" i="386"/>
  <c r="R46" i="386" s="1"/>
  <c r="U46" i="386" s="1"/>
  <c r="Q45" i="386"/>
  <c r="R45" i="386" s="1"/>
  <c r="U45" i="386" s="1"/>
  <c r="Q44" i="386"/>
  <c r="R44" i="386" s="1"/>
  <c r="U44" i="386" s="1"/>
  <c r="Q43" i="386"/>
  <c r="R43" i="386" s="1"/>
  <c r="U43" i="386" s="1"/>
  <c r="Q42" i="386"/>
  <c r="R42" i="386" s="1"/>
  <c r="U42" i="386" s="1"/>
  <c r="Q41" i="386"/>
  <c r="R41" i="386" s="1"/>
  <c r="U41" i="386" s="1"/>
  <c r="Q40" i="386"/>
  <c r="R40" i="386" s="1"/>
  <c r="U40" i="386" s="1"/>
  <c r="Q39" i="386"/>
  <c r="R39" i="386" s="1"/>
  <c r="U39" i="386" s="1"/>
  <c r="Q37" i="386"/>
  <c r="R37" i="386" s="1"/>
  <c r="U37" i="386" s="1"/>
  <c r="Q36" i="386"/>
  <c r="R36" i="386" s="1"/>
  <c r="U36" i="386" s="1"/>
  <c r="Q35" i="386"/>
  <c r="R35" i="386" s="1"/>
  <c r="U35" i="386" s="1"/>
  <c r="Q34" i="386"/>
  <c r="R34" i="386" s="1"/>
  <c r="U34" i="386" s="1"/>
  <c r="Q33" i="386"/>
  <c r="R33" i="386" s="1"/>
  <c r="U33" i="386" s="1"/>
  <c r="Q32" i="386"/>
  <c r="R32" i="386" s="1"/>
  <c r="U32" i="386" s="1"/>
  <c r="Q31" i="386"/>
  <c r="R31" i="386" s="1"/>
  <c r="U31" i="386" s="1"/>
  <c r="Q30" i="386"/>
  <c r="R30" i="386" s="1"/>
  <c r="U30" i="386" s="1"/>
  <c r="Q29" i="386"/>
  <c r="R29" i="386" s="1"/>
  <c r="U29" i="386" s="1"/>
  <c r="Q28" i="386"/>
  <c r="R28" i="386" s="1"/>
  <c r="U28" i="386" s="1"/>
  <c r="Q27" i="386"/>
  <c r="R27" i="386" s="1"/>
  <c r="U27" i="386" s="1"/>
  <c r="Q26" i="386"/>
  <c r="R26" i="386" s="1"/>
  <c r="U26" i="386" s="1"/>
  <c r="Q25" i="386"/>
  <c r="R25" i="386" s="1"/>
  <c r="U25" i="386" s="1"/>
  <c r="Q24" i="386"/>
  <c r="R24" i="386" s="1"/>
  <c r="U24" i="386" s="1"/>
  <c r="Q23" i="386"/>
  <c r="R23" i="386" s="1"/>
  <c r="U23" i="386" s="1"/>
  <c r="Q22" i="386"/>
  <c r="R22" i="386" s="1"/>
  <c r="U22" i="386" s="1"/>
  <c r="Q21" i="386"/>
  <c r="R21" i="386" s="1"/>
  <c r="U21" i="386" s="1"/>
  <c r="Q19" i="386"/>
  <c r="R19" i="386" s="1"/>
  <c r="U19" i="386" s="1"/>
  <c r="Q18" i="386"/>
  <c r="R18" i="386" s="1"/>
  <c r="U18" i="386" s="1"/>
  <c r="Q17" i="386"/>
  <c r="R17" i="386" s="1"/>
  <c r="U17" i="386" s="1"/>
  <c r="Q16" i="386"/>
  <c r="R16" i="386" s="1"/>
  <c r="U16" i="386" s="1"/>
  <c r="Q15" i="386"/>
  <c r="R15" i="386" s="1"/>
  <c r="U15" i="386" s="1"/>
  <c r="Q14" i="386"/>
  <c r="R14" i="386" s="1"/>
  <c r="U14" i="386" s="1"/>
  <c r="Q13" i="386"/>
  <c r="R13" i="386" s="1"/>
  <c r="U13" i="386" s="1"/>
  <c r="Q12" i="386"/>
  <c r="R12" i="386" s="1"/>
  <c r="U12" i="386" s="1"/>
  <c r="Q11" i="386"/>
  <c r="R11" i="386" s="1"/>
  <c r="U11" i="386" s="1"/>
  <c r="Q10" i="386"/>
  <c r="R10" i="386" s="1"/>
  <c r="U10" i="386" s="1"/>
  <c r="Q9" i="386"/>
  <c r="R9" i="386" s="1"/>
  <c r="U9" i="386" s="1"/>
  <c r="Q8" i="386"/>
  <c r="R8" i="386" s="1"/>
  <c r="U8" i="386" s="1"/>
  <c r="Q7" i="386"/>
  <c r="Q6" i="386"/>
  <c r="R6" i="386" s="1"/>
  <c r="U6" i="386" s="1"/>
  <c r="Q5" i="386"/>
  <c r="R5" i="386" s="1"/>
  <c r="U5" i="386" s="1"/>
  <c r="V144" i="390" l="1"/>
  <c r="Q152" i="386"/>
  <c r="T5" i="388"/>
  <c r="U5" i="388" s="1"/>
  <c r="S144" i="388"/>
  <c r="S145" i="388" s="1"/>
  <c r="U39" i="388"/>
  <c r="U92" i="388"/>
  <c r="U21" i="388"/>
  <c r="U110" i="388"/>
  <c r="U59" i="388"/>
  <c r="U75" i="388"/>
  <c r="U126" i="388"/>
  <c r="V126" i="386"/>
  <c r="V59" i="386"/>
  <c r="V21" i="386"/>
  <c r="Q144" i="386"/>
  <c r="R150" i="386"/>
  <c r="U150" i="386" s="1"/>
  <c r="R7" i="386"/>
  <c r="U7" i="386" s="1"/>
  <c r="V5" i="386" s="1"/>
  <c r="V92" i="386"/>
  <c r="V39" i="386"/>
  <c r="V75" i="386"/>
  <c r="V110" i="386"/>
  <c r="U151" i="386"/>
  <c r="R152" i="386" l="1"/>
  <c r="U152" i="386"/>
  <c r="U144" i="388"/>
  <c r="U144" i="386"/>
  <c r="U145" i="386" s="1"/>
  <c r="R144" i="386"/>
  <c r="V144" i="386"/>
  <c r="W75" i="386" s="1"/>
  <c r="W39" i="386" l="1"/>
  <c r="W21" i="386"/>
  <c r="W126" i="386"/>
  <c r="W59" i="386"/>
  <c r="W5" i="386"/>
  <c r="W92" i="386"/>
  <c r="W110" i="386"/>
  <c r="W144" i="386" l="1"/>
  <c r="N152" i="385" l="1"/>
  <c r="O152" i="385" l="1"/>
  <c r="M152" i="385"/>
  <c r="L152" i="385"/>
  <c r="K152" i="385"/>
  <c r="J152" i="385"/>
  <c r="I152" i="385"/>
  <c r="P151" i="385"/>
  <c r="Q151" i="385" s="1"/>
  <c r="P150" i="385"/>
  <c r="Q146" i="385"/>
  <c r="Q145" i="385"/>
  <c r="O144" i="385"/>
  <c r="N144" i="385"/>
  <c r="M144" i="385"/>
  <c r="L144" i="385"/>
  <c r="K144" i="385"/>
  <c r="J144" i="385"/>
  <c r="I144" i="385"/>
  <c r="P143" i="385"/>
  <c r="Q143" i="385" s="1"/>
  <c r="T143" i="385" s="1"/>
  <c r="P142" i="385"/>
  <c r="Q142" i="385" s="1"/>
  <c r="T142" i="385" s="1"/>
  <c r="P141" i="385"/>
  <c r="Q141" i="385" s="1"/>
  <c r="T141" i="385" s="1"/>
  <c r="P140" i="385"/>
  <c r="Q140" i="385" s="1"/>
  <c r="T140" i="385" s="1"/>
  <c r="P139" i="385"/>
  <c r="Q139" i="385" s="1"/>
  <c r="T139" i="385" s="1"/>
  <c r="P138" i="385"/>
  <c r="Q138" i="385" s="1"/>
  <c r="T138" i="385" s="1"/>
  <c r="P137" i="385"/>
  <c r="Q137" i="385" s="1"/>
  <c r="T137" i="385" s="1"/>
  <c r="P136" i="385"/>
  <c r="Q136" i="385" s="1"/>
  <c r="T136" i="385" s="1"/>
  <c r="P135" i="385"/>
  <c r="Q135" i="385" s="1"/>
  <c r="T135" i="385" s="1"/>
  <c r="P134" i="385"/>
  <c r="Q134" i="385" s="1"/>
  <c r="T134" i="385" s="1"/>
  <c r="P133" i="385"/>
  <c r="Q133" i="385" s="1"/>
  <c r="T133" i="385" s="1"/>
  <c r="P132" i="385"/>
  <c r="Q132" i="385" s="1"/>
  <c r="T132" i="385" s="1"/>
  <c r="P131" i="385"/>
  <c r="Q131" i="385" s="1"/>
  <c r="T131" i="385" s="1"/>
  <c r="P130" i="385"/>
  <c r="Q130" i="385" s="1"/>
  <c r="T130" i="385" s="1"/>
  <c r="P129" i="385"/>
  <c r="Q129" i="385" s="1"/>
  <c r="T129" i="385" s="1"/>
  <c r="P128" i="385"/>
  <c r="Q128" i="385" s="1"/>
  <c r="T128" i="385" s="1"/>
  <c r="P127" i="385"/>
  <c r="Q127" i="385" s="1"/>
  <c r="T127" i="385" s="1"/>
  <c r="P126" i="385"/>
  <c r="Q126" i="385" s="1"/>
  <c r="T126" i="385" s="1"/>
  <c r="P125" i="385"/>
  <c r="Q125" i="385" s="1"/>
  <c r="T125" i="385" s="1"/>
  <c r="P124" i="385"/>
  <c r="Q124" i="385" s="1"/>
  <c r="T124" i="385" s="1"/>
  <c r="P123" i="385"/>
  <c r="Q123" i="385" s="1"/>
  <c r="T123" i="385" s="1"/>
  <c r="P122" i="385"/>
  <c r="Q122" i="385" s="1"/>
  <c r="T122" i="385" s="1"/>
  <c r="P121" i="385"/>
  <c r="Q121" i="385" s="1"/>
  <c r="T121" i="385" s="1"/>
  <c r="P120" i="385"/>
  <c r="Q120" i="385" s="1"/>
  <c r="T120" i="385" s="1"/>
  <c r="P119" i="385"/>
  <c r="Q119" i="385" s="1"/>
  <c r="T119" i="385" s="1"/>
  <c r="P118" i="385"/>
  <c r="Q118" i="385" s="1"/>
  <c r="T118" i="385" s="1"/>
  <c r="P117" i="385"/>
  <c r="Q117" i="385" s="1"/>
  <c r="T117" i="385" s="1"/>
  <c r="P116" i="385"/>
  <c r="Q116" i="385" s="1"/>
  <c r="T116" i="385" s="1"/>
  <c r="P115" i="385"/>
  <c r="Q115" i="385" s="1"/>
  <c r="T115" i="385" s="1"/>
  <c r="P114" i="385"/>
  <c r="Q114" i="385" s="1"/>
  <c r="T114" i="385" s="1"/>
  <c r="P113" i="385"/>
  <c r="Q113" i="385" s="1"/>
  <c r="T113" i="385" s="1"/>
  <c r="P112" i="385"/>
  <c r="Q112" i="385" s="1"/>
  <c r="T112" i="385" s="1"/>
  <c r="P111" i="385"/>
  <c r="Q111" i="385" s="1"/>
  <c r="T111" i="385" s="1"/>
  <c r="P110" i="385"/>
  <c r="Q110" i="385" s="1"/>
  <c r="T110" i="385" s="1"/>
  <c r="P108" i="385"/>
  <c r="Q108" i="385" s="1"/>
  <c r="T108" i="385" s="1"/>
  <c r="P107" i="385"/>
  <c r="Q107" i="385" s="1"/>
  <c r="T107" i="385" s="1"/>
  <c r="P106" i="385"/>
  <c r="Q106" i="385" s="1"/>
  <c r="T106" i="385" s="1"/>
  <c r="P105" i="385"/>
  <c r="Q105" i="385" s="1"/>
  <c r="T105" i="385" s="1"/>
  <c r="P104" i="385"/>
  <c r="Q104" i="385" s="1"/>
  <c r="T104" i="385" s="1"/>
  <c r="P103" i="385"/>
  <c r="Q103" i="385" s="1"/>
  <c r="T103" i="385" s="1"/>
  <c r="P102" i="385"/>
  <c r="Q102" i="385" s="1"/>
  <c r="T102" i="385" s="1"/>
  <c r="P101" i="385"/>
  <c r="Q101" i="385" s="1"/>
  <c r="T101" i="385" s="1"/>
  <c r="P100" i="385"/>
  <c r="Q100" i="385" s="1"/>
  <c r="T100" i="385" s="1"/>
  <c r="P99" i="385"/>
  <c r="Q99" i="385" s="1"/>
  <c r="T99" i="385" s="1"/>
  <c r="P98" i="385"/>
  <c r="Q98" i="385" s="1"/>
  <c r="T98" i="385" s="1"/>
  <c r="P97" i="385"/>
  <c r="Q97" i="385" s="1"/>
  <c r="T97" i="385" s="1"/>
  <c r="P96" i="385"/>
  <c r="Q96" i="385" s="1"/>
  <c r="T96" i="385" s="1"/>
  <c r="P95" i="385"/>
  <c r="Q95" i="385" s="1"/>
  <c r="T95" i="385" s="1"/>
  <c r="P94" i="385"/>
  <c r="Q94" i="385" s="1"/>
  <c r="T94" i="385" s="1"/>
  <c r="P93" i="385"/>
  <c r="Q93" i="385" s="1"/>
  <c r="T93" i="385" s="1"/>
  <c r="P92" i="385"/>
  <c r="Q92" i="385" s="1"/>
  <c r="T92" i="385" s="1"/>
  <c r="P90" i="385"/>
  <c r="Q90" i="385" s="1"/>
  <c r="T90" i="385" s="1"/>
  <c r="P89" i="385"/>
  <c r="Q89" i="385" s="1"/>
  <c r="T89" i="385" s="1"/>
  <c r="P88" i="385"/>
  <c r="Q88" i="385" s="1"/>
  <c r="T88" i="385" s="1"/>
  <c r="P87" i="385"/>
  <c r="Q87" i="385" s="1"/>
  <c r="T87" i="385" s="1"/>
  <c r="P86" i="385"/>
  <c r="Q86" i="385" s="1"/>
  <c r="T86" i="385" s="1"/>
  <c r="P85" i="385"/>
  <c r="Q85" i="385" s="1"/>
  <c r="T85" i="385" s="1"/>
  <c r="P84" i="385"/>
  <c r="Q84" i="385" s="1"/>
  <c r="T84" i="385" s="1"/>
  <c r="P83" i="385"/>
  <c r="Q83" i="385" s="1"/>
  <c r="T83" i="385" s="1"/>
  <c r="P82" i="385"/>
  <c r="Q82" i="385" s="1"/>
  <c r="T82" i="385" s="1"/>
  <c r="P81" i="385"/>
  <c r="Q81" i="385" s="1"/>
  <c r="T81" i="385" s="1"/>
  <c r="P80" i="385"/>
  <c r="Q80" i="385" s="1"/>
  <c r="T80" i="385" s="1"/>
  <c r="P79" i="385"/>
  <c r="Q79" i="385" s="1"/>
  <c r="T79" i="385" s="1"/>
  <c r="P78" i="385"/>
  <c r="Q78" i="385" s="1"/>
  <c r="T78" i="385" s="1"/>
  <c r="P77" i="385"/>
  <c r="Q77" i="385" s="1"/>
  <c r="T77" i="385" s="1"/>
  <c r="P76" i="385"/>
  <c r="Q76" i="385" s="1"/>
  <c r="T76" i="385" s="1"/>
  <c r="P75" i="385"/>
  <c r="Q75" i="385" s="1"/>
  <c r="T75" i="385" s="1"/>
  <c r="P73" i="385"/>
  <c r="Q73" i="385" s="1"/>
  <c r="T73" i="385" s="1"/>
  <c r="P72" i="385"/>
  <c r="Q72" i="385" s="1"/>
  <c r="T72" i="385" s="1"/>
  <c r="P71" i="385"/>
  <c r="Q71" i="385" s="1"/>
  <c r="T71" i="385" s="1"/>
  <c r="P70" i="385"/>
  <c r="Q70" i="385" s="1"/>
  <c r="T70" i="385" s="1"/>
  <c r="P69" i="385"/>
  <c r="Q69" i="385" s="1"/>
  <c r="T69" i="385" s="1"/>
  <c r="P68" i="385"/>
  <c r="Q68" i="385" s="1"/>
  <c r="T68" i="385" s="1"/>
  <c r="P67" i="385"/>
  <c r="Q67" i="385" s="1"/>
  <c r="T67" i="385" s="1"/>
  <c r="P66" i="385"/>
  <c r="Q66" i="385" s="1"/>
  <c r="T66" i="385" s="1"/>
  <c r="P65" i="385"/>
  <c r="Q65" i="385" s="1"/>
  <c r="T65" i="385" s="1"/>
  <c r="P64" i="385"/>
  <c r="Q64" i="385" s="1"/>
  <c r="T64" i="385" s="1"/>
  <c r="P63" i="385"/>
  <c r="Q63" i="385" s="1"/>
  <c r="T63" i="385" s="1"/>
  <c r="P62" i="385"/>
  <c r="Q62" i="385" s="1"/>
  <c r="T62" i="385" s="1"/>
  <c r="P61" i="385"/>
  <c r="Q61" i="385" s="1"/>
  <c r="T61" i="385" s="1"/>
  <c r="P60" i="385"/>
  <c r="Q60" i="385" s="1"/>
  <c r="T60" i="385" s="1"/>
  <c r="P59" i="385"/>
  <c r="Q59" i="385" s="1"/>
  <c r="T59" i="385" s="1"/>
  <c r="P57" i="385"/>
  <c r="Q57" i="385" s="1"/>
  <c r="T57" i="385" s="1"/>
  <c r="P56" i="385"/>
  <c r="Q56" i="385" s="1"/>
  <c r="T56" i="385" s="1"/>
  <c r="P55" i="385"/>
  <c r="Q55" i="385" s="1"/>
  <c r="T55" i="385" s="1"/>
  <c r="P54" i="385"/>
  <c r="Q54" i="385" s="1"/>
  <c r="T54" i="385" s="1"/>
  <c r="P53" i="385"/>
  <c r="Q53" i="385" s="1"/>
  <c r="T53" i="385" s="1"/>
  <c r="P52" i="385"/>
  <c r="Q52" i="385" s="1"/>
  <c r="T52" i="385" s="1"/>
  <c r="P51" i="385"/>
  <c r="Q51" i="385" s="1"/>
  <c r="T51" i="385" s="1"/>
  <c r="P50" i="385"/>
  <c r="Q50" i="385" s="1"/>
  <c r="T50" i="385" s="1"/>
  <c r="P49" i="385"/>
  <c r="Q49" i="385" s="1"/>
  <c r="T49" i="385" s="1"/>
  <c r="P48" i="385"/>
  <c r="Q48" i="385" s="1"/>
  <c r="T48" i="385" s="1"/>
  <c r="P47" i="385"/>
  <c r="Q47" i="385" s="1"/>
  <c r="T47" i="385" s="1"/>
  <c r="P46" i="385"/>
  <c r="Q46" i="385" s="1"/>
  <c r="T46" i="385" s="1"/>
  <c r="P45" i="385"/>
  <c r="Q45" i="385" s="1"/>
  <c r="T45" i="385" s="1"/>
  <c r="P44" i="385"/>
  <c r="Q44" i="385" s="1"/>
  <c r="T44" i="385" s="1"/>
  <c r="P43" i="385"/>
  <c r="Q43" i="385" s="1"/>
  <c r="T43" i="385" s="1"/>
  <c r="P42" i="385"/>
  <c r="Q42" i="385" s="1"/>
  <c r="T42" i="385" s="1"/>
  <c r="P41" i="385"/>
  <c r="Q41" i="385" s="1"/>
  <c r="T41" i="385" s="1"/>
  <c r="P40" i="385"/>
  <c r="Q40" i="385" s="1"/>
  <c r="T40" i="385" s="1"/>
  <c r="P39" i="385"/>
  <c r="Q39" i="385" s="1"/>
  <c r="T39" i="385" s="1"/>
  <c r="P37" i="385"/>
  <c r="Q37" i="385" s="1"/>
  <c r="T37" i="385" s="1"/>
  <c r="P36" i="385"/>
  <c r="Q36" i="385" s="1"/>
  <c r="T36" i="385" s="1"/>
  <c r="P35" i="385"/>
  <c r="Q35" i="385" s="1"/>
  <c r="T35" i="385" s="1"/>
  <c r="P34" i="385"/>
  <c r="Q34" i="385" s="1"/>
  <c r="T34" i="385" s="1"/>
  <c r="P33" i="385"/>
  <c r="Q33" i="385" s="1"/>
  <c r="T33" i="385" s="1"/>
  <c r="P32" i="385"/>
  <c r="Q32" i="385" s="1"/>
  <c r="T32" i="385" s="1"/>
  <c r="P31" i="385"/>
  <c r="Q31" i="385" s="1"/>
  <c r="T31" i="385" s="1"/>
  <c r="P30" i="385"/>
  <c r="Q30" i="385" s="1"/>
  <c r="T30" i="385" s="1"/>
  <c r="P29" i="385"/>
  <c r="Q29" i="385" s="1"/>
  <c r="T29" i="385" s="1"/>
  <c r="P28" i="385"/>
  <c r="Q28" i="385" s="1"/>
  <c r="T28" i="385" s="1"/>
  <c r="P27" i="385"/>
  <c r="Q27" i="385" s="1"/>
  <c r="T27" i="385" s="1"/>
  <c r="P26" i="385"/>
  <c r="Q26" i="385" s="1"/>
  <c r="T26" i="385" s="1"/>
  <c r="P25" i="385"/>
  <c r="Q25" i="385" s="1"/>
  <c r="T25" i="385" s="1"/>
  <c r="P24" i="385"/>
  <c r="Q24" i="385" s="1"/>
  <c r="T24" i="385" s="1"/>
  <c r="P23" i="385"/>
  <c r="Q23" i="385" s="1"/>
  <c r="T23" i="385" s="1"/>
  <c r="P22" i="385"/>
  <c r="Q22" i="385" s="1"/>
  <c r="T22" i="385" s="1"/>
  <c r="P21" i="385"/>
  <c r="Q21" i="385" s="1"/>
  <c r="T21" i="385" s="1"/>
  <c r="P19" i="385"/>
  <c r="Q19" i="385" s="1"/>
  <c r="T19" i="385" s="1"/>
  <c r="P18" i="385"/>
  <c r="Q18" i="385" s="1"/>
  <c r="T18" i="385" s="1"/>
  <c r="P17" i="385"/>
  <c r="Q17" i="385" s="1"/>
  <c r="T17" i="385" s="1"/>
  <c r="P16" i="385"/>
  <c r="Q16" i="385" s="1"/>
  <c r="T16" i="385" s="1"/>
  <c r="P15" i="385"/>
  <c r="Q15" i="385" s="1"/>
  <c r="T15" i="385" s="1"/>
  <c r="P14" i="385"/>
  <c r="Q14" i="385" s="1"/>
  <c r="T14" i="385" s="1"/>
  <c r="P13" i="385"/>
  <c r="Q13" i="385" s="1"/>
  <c r="T13" i="385" s="1"/>
  <c r="P12" i="385"/>
  <c r="Q12" i="385" s="1"/>
  <c r="T12" i="385" s="1"/>
  <c r="P11" i="385"/>
  <c r="Q11" i="385" s="1"/>
  <c r="T11" i="385" s="1"/>
  <c r="P10" i="385"/>
  <c r="Q10" i="385" s="1"/>
  <c r="T10" i="385" s="1"/>
  <c r="P9" i="385"/>
  <c r="Q9" i="385" s="1"/>
  <c r="T9" i="385" s="1"/>
  <c r="P8" i="385"/>
  <c r="Q8" i="385" s="1"/>
  <c r="T8" i="385" s="1"/>
  <c r="P7" i="385"/>
  <c r="Q7" i="385" s="1"/>
  <c r="T7" i="385" s="1"/>
  <c r="P6" i="385"/>
  <c r="Q6" i="385" s="1"/>
  <c r="T6" i="385" s="1"/>
  <c r="P5" i="385"/>
  <c r="Q5" i="385" s="1"/>
  <c r="P152" i="385" l="1"/>
  <c r="Q150" i="385"/>
  <c r="T150" i="385" s="1"/>
  <c r="U92" i="385"/>
  <c r="U59" i="385"/>
  <c r="U75" i="385"/>
  <c r="T5" i="385"/>
  <c r="Q144" i="385"/>
  <c r="U39" i="385"/>
  <c r="U126" i="385"/>
  <c r="U21" i="385"/>
  <c r="U110" i="385"/>
  <c r="T151" i="385"/>
  <c r="P144" i="385"/>
  <c r="T152" i="385" l="1"/>
  <c r="Q152" i="385"/>
  <c r="U5" i="385"/>
  <c r="T144" i="385"/>
  <c r="T145" i="385" s="1"/>
  <c r="U144" i="385"/>
  <c r="V110" i="385" s="1"/>
  <c r="Q152" i="383"/>
  <c r="N152" i="383"/>
  <c r="M152" i="383"/>
  <c r="L152" i="383"/>
  <c r="K152" i="383"/>
  <c r="J152" i="383"/>
  <c r="I152" i="383"/>
  <c r="R151" i="383"/>
  <c r="S151" i="383" s="1"/>
  <c r="R150" i="383"/>
  <c r="S146" i="383"/>
  <c r="S145" i="383"/>
  <c r="Q144" i="383"/>
  <c r="P144" i="383"/>
  <c r="O144" i="383"/>
  <c r="N144" i="383"/>
  <c r="M144" i="383"/>
  <c r="L144" i="383"/>
  <c r="K144" i="383"/>
  <c r="J144" i="383"/>
  <c r="I144" i="383"/>
  <c r="R143" i="383"/>
  <c r="S143" i="383" s="1"/>
  <c r="V143" i="383" s="1"/>
  <c r="R142" i="383"/>
  <c r="S142" i="383" s="1"/>
  <c r="V142" i="383" s="1"/>
  <c r="R141" i="383"/>
  <c r="S141" i="383" s="1"/>
  <c r="V141" i="383" s="1"/>
  <c r="R140" i="383"/>
  <c r="S140" i="383" s="1"/>
  <c r="V140" i="383" s="1"/>
  <c r="R139" i="383"/>
  <c r="S139" i="383" s="1"/>
  <c r="V139" i="383" s="1"/>
  <c r="R138" i="383"/>
  <c r="S138" i="383" s="1"/>
  <c r="V138" i="383" s="1"/>
  <c r="R137" i="383"/>
  <c r="S137" i="383" s="1"/>
  <c r="V137" i="383" s="1"/>
  <c r="R136" i="383"/>
  <c r="S136" i="383" s="1"/>
  <c r="V136" i="383" s="1"/>
  <c r="R135" i="383"/>
  <c r="S135" i="383" s="1"/>
  <c r="V135" i="383" s="1"/>
  <c r="R134" i="383"/>
  <c r="S134" i="383" s="1"/>
  <c r="V134" i="383" s="1"/>
  <c r="R133" i="383"/>
  <c r="S133" i="383" s="1"/>
  <c r="V133" i="383" s="1"/>
  <c r="R132" i="383"/>
  <c r="S132" i="383" s="1"/>
  <c r="V132" i="383" s="1"/>
  <c r="R131" i="383"/>
  <c r="S131" i="383" s="1"/>
  <c r="V131" i="383" s="1"/>
  <c r="R130" i="383"/>
  <c r="S130" i="383" s="1"/>
  <c r="V130" i="383" s="1"/>
  <c r="R129" i="383"/>
  <c r="S129" i="383" s="1"/>
  <c r="V129" i="383" s="1"/>
  <c r="R128" i="383"/>
  <c r="S128" i="383" s="1"/>
  <c r="V128" i="383" s="1"/>
  <c r="R127" i="383"/>
  <c r="S127" i="383" s="1"/>
  <c r="V127" i="383" s="1"/>
  <c r="R126" i="383"/>
  <c r="S126" i="383" s="1"/>
  <c r="V126" i="383" s="1"/>
  <c r="R125" i="383"/>
  <c r="S125" i="383" s="1"/>
  <c r="V125" i="383" s="1"/>
  <c r="R124" i="383"/>
  <c r="S124" i="383" s="1"/>
  <c r="V124" i="383" s="1"/>
  <c r="R123" i="383"/>
  <c r="S123" i="383" s="1"/>
  <c r="V123" i="383" s="1"/>
  <c r="R122" i="383"/>
  <c r="S122" i="383" s="1"/>
  <c r="V122" i="383" s="1"/>
  <c r="R121" i="383"/>
  <c r="S121" i="383" s="1"/>
  <c r="V121" i="383" s="1"/>
  <c r="R120" i="383"/>
  <c r="S120" i="383" s="1"/>
  <c r="V120" i="383" s="1"/>
  <c r="R119" i="383"/>
  <c r="S119" i="383" s="1"/>
  <c r="V119" i="383" s="1"/>
  <c r="R118" i="383"/>
  <c r="S118" i="383" s="1"/>
  <c r="V118" i="383" s="1"/>
  <c r="R117" i="383"/>
  <c r="S117" i="383" s="1"/>
  <c r="V117" i="383" s="1"/>
  <c r="R116" i="383"/>
  <c r="S116" i="383" s="1"/>
  <c r="V116" i="383" s="1"/>
  <c r="R115" i="383"/>
  <c r="S115" i="383" s="1"/>
  <c r="V115" i="383" s="1"/>
  <c r="R114" i="383"/>
  <c r="S114" i="383" s="1"/>
  <c r="V114" i="383" s="1"/>
  <c r="R113" i="383"/>
  <c r="S113" i="383" s="1"/>
  <c r="V113" i="383" s="1"/>
  <c r="R112" i="383"/>
  <c r="S112" i="383" s="1"/>
  <c r="V112" i="383" s="1"/>
  <c r="R111" i="383"/>
  <c r="S111" i="383" s="1"/>
  <c r="V111" i="383" s="1"/>
  <c r="R110" i="383"/>
  <c r="S110" i="383" s="1"/>
  <c r="V110" i="383" s="1"/>
  <c r="R108" i="383"/>
  <c r="S108" i="383" s="1"/>
  <c r="V108" i="383" s="1"/>
  <c r="R107" i="383"/>
  <c r="S107" i="383" s="1"/>
  <c r="V107" i="383" s="1"/>
  <c r="R106" i="383"/>
  <c r="S106" i="383" s="1"/>
  <c r="V106" i="383" s="1"/>
  <c r="R105" i="383"/>
  <c r="S105" i="383" s="1"/>
  <c r="V105" i="383" s="1"/>
  <c r="R104" i="383"/>
  <c r="S104" i="383" s="1"/>
  <c r="V104" i="383" s="1"/>
  <c r="R103" i="383"/>
  <c r="S103" i="383" s="1"/>
  <c r="V103" i="383" s="1"/>
  <c r="R102" i="383"/>
  <c r="S102" i="383" s="1"/>
  <c r="V102" i="383" s="1"/>
  <c r="R101" i="383"/>
  <c r="S101" i="383" s="1"/>
  <c r="V101" i="383" s="1"/>
  <c r="R100" i="383"/>
  <c r="S100" i="383" s="1"/>
  <c r="V100" i="383" s="1"/>
  <c r="R99" i="383"/>
  <c r="S99" i="383" s="1"/>
  <c r="V99" i="383" s="1"/>
  <c r="R98" i="383"/>
  <c r="S98" i="383" s="1"/>
  <c r="V98" i="383" s="1"/>
  <c r="R97" i="383"/>
  <c r="S97" i="383" s="1"/>
  <c r="V97" i="383" s="1"/>
  <c r="R96" i="383"/>
  <c r="S96" i="383" s="1"/>
  <c r="V96" i="383" s="1"/>
  <c r="R95" i="383"/>
  <c r="S95" i="383" s="1"/>
  <c r="V95" i="383" s="1"/>
  <c r="R94" i="383"/>
  <c r="S94" i="383" s="1"/>
  <c r="V94" i="383" s="1"/>
  <c r="R93" i="383"/>
  <c r="S93" i="383" s="1"/>
  <c r="V93" i="383" s="1"/>
  <c r="R92" i="383"/>
  <c r="S92" i="383" s="1"/>
  <c r="V92" i="383" s="1"/>
  <c r="R90" i="383"/>
  <c r="S90" i="383" s="1"/>
  <c r="V90" i="383" s="1"/>
  <c r="R89" i="383"/>
  <c r="S89" i="383" s="1"/>
  <c r="V89" i="383" s="1"/>
  <c r="R88" i="383"/>
  <c r="S88" i="383" s="1"/>
  <c r="V88" i="383" s="1"/>
  <c r="R87" i="383"/>
  <c r="S87" i="383" s="1"/>
  <c r="V87" i="383" s="1"/>
  <c r="R86" i="383"/>
  <c r="S86" i="383" s="1"/>
  <c r="V86" i="383" s="1"/>
  <c r="R85" i="383"/>
  <c r="S85" i="383" s="1"/>
  <c r="V85" i="383" s="1"/>
  <c r="R84" i="383"/>
  <c r="S84" i="383" s="1"/>
  <c r="V84" i="383" s="1"/>
  <c r="R83" i="383"/>
  <c r="S83" i="383" s="1"/>
  <c r="V83" i="383" s="1"/>
  <c r="R82" i="383"/>
  <c r="S82" i="383" s="1"/>
  <c r="V82" i="383" s="1"/>
  <c r="R81" i="383"/>
  <c r="S81" i="383" s="1"/>
  <c r="V81" i="383" s="1"/>
  <c r="R80" i="383"/>
  <c r="S80" i="383" s="1"/>
  <c r="V80" i="383" s="1"/>
  <c r="R79" i="383"/>
  <c r="S79" i="383" s="1"/>
  <c r="V79" i="383" s="1"/>
  <c r="R78" i="383"/>
  <c r="S78" i="383" s="1"/>
  <c r="V78" i="383" s="1"/>
  <c r="R77" i="383"/>
  <c r="S77" i="383" s="1"/>
  <c r="V77" i="383" s="1"/>
  <c r="R76" i="383"/>
  <c r="S76" i="383" s="1"/>
  <c r="V76" i="383" s="1"/>
  <c r="R75" i="383"/>
  <c r="S75" i="383" s="1"/>
  <c r="V75" i="383" s="1"/>
  <c r="R73" i="383"/>
  <c r="S73" i="383" s="1"/>
  <c r="V73" i="383" s="1"/>
  <c r="R72" i="383"/>
  <c r="S72" i="383" s="1"/>
  <c r="V72" i="383" s="1"/>
  <c r="R71" i="383"/>
  <c r="S71" i="383" s="1"/>
  <c r="V71" i="383" s="1"/>
  <c r="R70" i="383"/>
  <c r="S70" i="383" s="1"/>
  <c r="V70" i="383" s="1"/>
  <c r="R69" i="383"/>
  <c r="S69" i="383" s="1"/>
  <c r="V69" i="383" s="1"/>
  <c r="R68" i="383"/>
  <c r="S68" i="383" s="1"/>
  <c r="V68" i="383" s="1"/>
  <c r="R67" i="383"/>
  <c r="S67" i="383" s="1"/>
  <c r="V67" i="383" s="1"/>
  <c r="R66" i="383"/>
  <c r="S66" i="383" s="1"/>
  <c r="V66" i="383" s="1"/>
  <c r="R65" i="383"/>
  <c r="S65" i="383" s="1"/>
  <c r="V65" i="383" s="1"/>
  <c r="R64" i="383"/>
  <c r="S64" i="383" s="1"/>
  <c r="V64" i="383" s="1"/>
  <c r="R63" i="383"/>
  <c r="S63" i="383" s="1"/>
  <c r="V63" i="383" s="1"/>
  <c r="R62" i="383"/>
  <c r="S62" i="383" s="1"/>
  <c r="V62" i="383" s="1"/>
  <c r="R61" i="383"/>
  <c r="S61" i="383" s="1"/>
  <c r="V61" i="383" s="1"/>
  <c r="R60" i="383"/>
  <c r="S60" i="383" s="1"/>
  <c r="V60" i="383" s="1"/>
  <c r="R59" i="383"/>
  <c r="S59" i="383" s="1"/>
  <c r="V59" i="383" s="1"/>
  <c r="R57" i="383"/>
  <c r="S57" i="383" s="1"/>
  <c r="V57" i="383" s="1"/>
  <c r="R56" i="383"/>
  <c r="S56" i="383" s="1"/>
  <c r="V56" i="383" s="1"/>
  <c r="R55" i="383"/>
  <c r="S55" i="383" s="1"/>
  <c r="V55" i="383" s="1"/>
  <c r="R54" i="383"/>
  <c r="S54" i="383" s="1"/>
  <c r="V54" i="383" s="1"/>
  <c r="R53" i="383"/>
  <c r="S53" i="383" s="1"/>
  <c r="V53" i="383" s="1"/>
  <c r="R52" i="383"/>
  <c r="S52" i="383" s="1"/>
  <c r="V52" i="383" s="1"/>
  <c r="R51" i="383"/>
  <c r="S51" i="383" s="1"/>
  <c r="V51" i="383" s="1"/>
  <c r="R50" i="383"/>
  <c r="S50" i="383" s="1"/>
  <c r="V50" i="383" s="1"/>
  <c r="R49" i="383"/>
  <c r="S49" i="383" s="1"/>
  <c r="V49" i="383" s="1"/>
  <c r="R48" i="383"/>
  <c r="S48" i="383" s="1"/>
  <c r="V48" i="383" s="1"/>
  <c r="R47" i="383"/>
  <c r="S47" i="383" s="1"/>
  <c r="V47" i="383" s="1"/>
  <c r="R46" i="383"/>
  <c r="S46" i="383" s="1"/>
  <c r="V46" i="383" s="1"/>
  <c r="R45" i="383"/>
  <c r="S45" i="383" s="1"/>
  <c r="V45" i="383" s="1"/>
  <c r="R44" i="383"/>
  <c r="S44" i="383" s="1"/>
  <c r="V44" i="383" s="1"/>
  <c r="R43" i="383"/>
  <c r="S43" i="383" s="1"/>
  <c r="V43" i="383" s="1"/>
  <c r="R42" i="383"/>
  <c r="S42" i="383" s="1"/>
  <c r="V42" i="383" s="1"/>
  <c r="R41" i="383"/>
  <c r="S41" i="383" s="1"/>
  <c r="V41" i="383" s="1"/>
  <c r="R40" i="383"/>
  <c r="S40" i="383" s="1"/>
  <c r="V40" i="383" s="1"/>
  <c r="R39" i="383"/>
  <c r="S39" i="383" s="1"/>
  <c r="V39" i="383" s="1"/>
  <c r="R37" i="383"/>
  <c r="S37" i="383" s="1"/>
  <c r="V37" i="383" s="1"/>
  <c r="R36" i="383"/>
  <c r="S36" i="383" s="1"/>
  <c r="V36" i="383" s="1"/>
  <c r="R35" i="383"/>
  <c r="S35" i="383" s="1"/>
  <c r="V35" i="383" s="1"/>
  <c r="R34" i="383"/>
  <c r="S34" i="383" s="1"/>
  <c r="V34" i="383" s="1"/>
  <c r="R33" i="383"/>
  <c r="S33" i="383" s="1"/>
  <c r="V33" i="383" s="1"/>
  <c r="R32" i="383"/>
  <c r="S32" i="383" s="1"/>
  <c r="V32" i="383" s="1"/>
  <c r="R31" i="383"/>
  <c r="S31" i="383" s="1"/>
  <c r="V31" i="383" s="1"/>
  <c r="R30" i="383"/>
  <c r="S30" i="383" s="1"/>
  <c r="V30" i="383" s="1"/>
  <c r="R29" i="383"/>
  <c r="S29" i="383" s="1"/>
  <c r="V29" i="383" s="1"/>
  <c r="R28" i="383"/>
  <c r="S28" i="383" s="1"/>
  <c r="V28" i="383" s="1"/>
  <c r="R27" i="383"/>
  <c r="S27" i="383" s="1"/>
  <c r="V27" i="383" s="1"/>
  <c r="R26" i="383"/>
  <c r="S26" i="383" s="1"/>
  <c r="V26" i="383" s="1"/>
  <c r="R25" i="383"/>
  <c r="S25" i="383" s="1"/>
  <c r="V25" i="383" s="1"/>
  <c r="R24" i="383"/>
  <c r="S24" i="383" s="1"/>
  <c r="V24" i="383" s="1"/>
  <c r="R23" i="383"/>
  <c r="S23" i="383" s="1"/>
  <c r="V23" i="383" s="1"/>
  <c r="R22" i="383"/>
  <c r="S22" i="383" s="1"/>
  <c r="V22" i="383" s="1"/>
  <c r="R21" i="383"/>
  <c r="S21" i="383" s="1"/>
  <c r="V21" i="383" s="1"/>
  <c r="R19" i="383"/>
  <c r="S19" i="383" s="1"/>
  <c r="V19" i="383" s="1"/>
  <c r="R18" i="383"/>
  <c r="S18" i="383" s="1"/>
  <c r="V18" i="383" s="1"/>
  <c r="R17" i="383"/>
  <c r="S17" i="383" s="1"/>
  <c r="V17" i="383" s="1"/>
  <c r="R16" i="383"/>
  <c r="S16" i="383" s="1"/>
  <c r="V16" i="383" s="1"/>
  <c r="R15" i="383"/>
  <c r="S15" i="383" s="1"/>
  <c r="V15" i="383" s="1"/>
  <c r="R14" i="383"/>
  <c r="S14" i="383" s="1"/>
  <c r="V14" i="383" s="1"/>
  <c r="R13" i="383"/>
  <c r="S13" i="383" s="1"/>
  <c r="V13" i="383" s="1"/>
  <c r="R12" i="383"/>
  <c r="S12" i="383" s="1"/>
  <c r="V12" i="383" s="1"/>
  <c r="R11" i="383"/>
  <c r="S11" i="383" s="1"/>
  <c r="V11" i="383" s="1"/>
  <c r="R10" i="383"/>
  <c r="S10" i="383" s="1"/>
  <c r="V10" i="383" s="1"/>
  <c r="R9" i="383"/>
  <c r="S9" i="383" s="1"/>
  <c r="V9" i="383" s="1"/>
  <c r="R8" i="383"/>
  <c r="S8" i="383" s="1"/>
  <c r="V8" i="383" s="1"/>
  <c r="R7" i="383"/>
  <c r="S7" i="383" s="1"/>
  <c r="V7" i="383" s="1"/>
  <c r="R6" i="383"/>
  <c r="S6" i="383" s="1"/>
  <c r="R5" i="383"/>
  <c r="R152" i="383" l="1"/>
  <c r="V126" i="385"/>
  <c r="V21" i="385"/>
  <c r="V5" i="385"/>
  <c r="V59" i="385"/>
  <c r="V92" i="385"/>
  <c r="V75" i="385"/>
  <c r="V39" i="385"/>
  <c r="W92" i="383"/>
  <c r="R144" i="383"/>
  <c r="W39" i="383"/>
  <c r="S5" i="383"/>
  <c r="V5" i="383" s="1"/>
  <c r="W110" i="383"/>
  <c r="W126" i="383"/>
  <c r="S150" i="383"/>
  <c r="V150" i="383" s="1"/>
  <c r="V6" i="383"/>
  <c r="W75" i="383"/>
  <c r="W59" i="383"/>
  <c r="W21" i="383"/>
  <c r="V151" i="383"/>
  <c r="P144" i="382"/>
  <c r="Q152" i="382"/>
  <c r="N152" i="382"/>
  <c r="M152" i="382"/>
  <c r="L152" i="382"/>
  <c r="K152" i="382"/>
  <c r="J152" i="382"/>
  <c r="I152" i="382"/>
  <c r="R151" i="382"/>
  <c r="S151" i="382" s="1"/>
  <c r="R150" i="382"/>
  <c r="S146" i="382"/>
  <c r="S145" i="382"/>
  <c r="Q144" i="382"/>
  <c r="O144" i="382"/>
  <c r="N144" i="382"/>
  <c r="M144" i="382"/>
  <c r="L144" i="382"/>
  <c r="K144" i="382"/>
  <c r="J144" i="382"/>
  <c r="I144" i="382"/>
  <c r="R143" i="382"/>
  <c r="S143" i="382" s="1"/>
  <c r="V143" i="382" s="1"/>
  <c r="R142" i="382"/>
  <c r="S142" i="382" s="1"/>
  <c r="V142" i="382" s="1"/>
  <c r="R141" i="382"/>
  <c r="S141" i="382" s="1"/>
  <c r="V141" i="382" s="1"/>
  <c r="R140" i="382"/>
  <c r="S140" i="382" s="1"/>
  <c r="V140" i="382" s="1"/>
  <c r="R139" i="382"/>
  <c r="S139" i="382" s="1"/>
  <c r="V139" i="382" s="1"/>
  <c r="R138" i="382"/>
  <c r="S138" i="382" s="1"/>
  <c r="V138" i="382" s="1"/>
  <c r="R137" i="382"/>
  <c r="S137" i="382" s="1"/>
  <c r="V137" i="382" s="1"/>
  <c r="R136" i="382"/>
  <c r="S136" i="382" s="1"/>
  <c r="V136" i="382" s="1"/>
  <c r="R135" i="382"/>
  <c r="S135" i="382" s="1"/>
  <c r="V135" i="382" s="1"/>
  <c r="R134" i="382"/>
  <c r="S134" i="382" s="1"/>
  <c r="V134" i="382" s="1"/>
  <c r="R133" i="382"/>
  <c r="S133" i="382" s="1"/>
  <c r="V133" i="382" s="1"/>
  <c r="R132" i="382"/>
  <c r="S132" i="382" s="1"/>
  <c r="V132" i="382" s="1"/>
  <c r="R131" i="382"/>
  <c r="S131" i="382" s="1"/>
  <c r="V131" i="382" s="1"/>
  <c r="R130" i="382"/>
  <c r="S130" i="382" s="1"/>
  <c r="V130" i="382" s="1"/>
  <c r="R129" i="382"/>
  <c r="S129" i="382" s="1"/>
  <c r="V129" i="382" s="1"/>
  <c r="R128" i="382"/>
  <c r="S128" i="382" s="1"/>
  <c r="V128" i="382" s="1"/>
  <c r="R127" i="382"/>
  <c r="S127" i="382" s="1"/>
  <c r="V127" i="382" s="1"/>
  <c r="R126" i="382"/>
  <c r="S126" i="382" s="1"/>
  <c r="V126" i="382" s="1"/>
  <c r="R125" i="382"/>
  <c r="S125" i="382" s="1"/>
  <c r="V125" i="382" s="1"/>
  <c r="R124" i="382"/>
  <c r="S124" i="382" s="1"/>
  <c r="V124" i="382" s="1"/>
  <c r="R123" i="382"/>
  <c r="S123" i="382" s="1"/>
  <c r="V123" i="382" s="1"/>
  <c r="R122" i="382"/>
  <c r="S122" i="382" s="1"/>
  <c r="V122" i="382" s="1"/>
  <c r="R121" i="382"/>
  <c r="S121" i="382" s="1"/>
  <c r="V121" i="382" s="1"/>
  <c r="R120" i="382"/>
  <c r="S120" i="382" s="1"/>
  <c r="V120" i="382" s="1"/>
  <c r="R119" i="382"/>
  <c r="S119" i="382" s="1"/>
  <c r="V119" i="382" s="1"/>
  <c r="R118" i="382"/>
  <c r="S118" i="382" s="1"/>
  <c r="V118" i="382" s="1"/>
  <c r="R117" i="382"/>
  <c r="S117" i="382" s="1"/>
  <c r="V117" i="382" s="1"/>
  <c r="R116" i="382"/>
  <c r="S116" i="382" s="1"/>
  <c r="V116" i="382" s="1"/>
  <c r="R115" i="382"/>
  <c r="S115" i="382" s="1"/>
  <c r="V115" i="382" s="1"/>
  <c r="R114" i="382"/>
  <c r="S114" i="382" s="1"/>
  <c r="V114" i="382" s="1"/>
  <c r="R113" i="382"/>
  <c r="S113" i="382" s="1"/>
  <c r="V113" i="382" s="1"/>
  <c r="R112" i="382"/>
  <c r="S112" i="382" s="1"/>
  <c r="V112" i="382" s="1"/>
  <c r="R111" i="382"/>
  <c r="S111" i="382" s="1"/>
  <c r="V111" i="382" s="1"/>
  <c r="R110" i="382"/>
  <c r="S110" i="382" s="1"/>
  <c r="V110" i="382" s="1"/>
  <c r="R108" i="382"/>
  <c r="S108" i="382" s="1"/>
  <c r="V108" i="382" s="1"/>
  <c r="R107" i="382"/>
  <c r="S107" i="382" s="1"/>
  <c r="V107" i="382" s="1"/>
  <c r="R106" i="382"/>
  <c r="S106" i="382" s="1"/>
  <c r="V106" i="382" s="1"/>
  <c r="R105" i="382"/>
  <c r="S105" i="382" s="1"/>
  <c r="V105" i="382" s="1"/>
  <c r="R104" i="382"/>
  <c r="S104" i="382" s="1"/>
  <c r="V104" i="382" s="1"/>
  <c r="R103" i="382"/>
  <c r="S103" i="382" s="1"/>
  <c r="V103" i="382" s="1"/>
  <c r="R102" i="382"/>
  <c r="S102" i="382" s="1"/>
  <c r="V102" i="382" s="1"/>
  <c r="R101" i="382"/>
  <c r="S101" i="382" s="1"/>
  <c r="V101" i="382" s="1"/>
  <c r="R100" i="382"/>
  <c r="S100" i="382" s="1"/>
  <c r="V100" i="382" s="1"/>
  <c r="R99" i="382"/>
  <c r="S99" i="382" s="1"/>
  <c r="V99" i="382" s="1"/>
  <c r="R98" i="382"/>
  <c r="S98" i="382" s="1"/>
  <c r="V98" i="382" s="1"/>
  <c r="R97" i="382"/>
  <c r="S97" i="382" s="1"/>
  <c r="V97" i="382" s="1"/>
  <c r="R96" i="382"/>
  <c r="S96" i="382" s="1"/>
  <c r="V96" i="382" s="1"/>
  <c r="R95" i="382"/>
  <c r="S95" i="382" s="1"/>
  <c r="V95" i="382" s="1"/>
  <c r="R94" i="382"/>
  <c r="S94" i="382" s="1"/>
  <c r="V94" i="382" s="1"/>
  <c r="R93" i="382"/>
  <c r="S93" i="382" s="1"/>
  <c r="V93" i="382" s="1"/>
  <c r="R92" i="382"/>
  <c r="S92" i="382" s="1"/>
  <c r="V92" i="382" s="1"/>
  <c r="R90" i="382"/>
  <c r="S90" i="382" s="1"/>
  <c r="V90" i="382" s="1"/>
  <c r="R89" i="382"/>
  <c r="S89" i="382" s="1"/>
  <c r="V89" i="382" s="1"/>
  <c r="R88" i="382"/>
  <c r="S88" i="382" s="1"/>
  <c r="V88" i="382" s="1"/>
  <c r="R87" i="382"/>
  <c r="S87" i="382" s="1"/>
  <c r="V87" i="382" s="1"/>
  <c r="R86" i="382"/>
  <c r="S86" i="382" s="1"/>
  <c r="V86" i="382" s="1"/>
  <c r="R85" i="382"/>
  <c r="S85" i="382" s="1"/>
  <c r="V85" i="382" s="1"/>
  <c r="R84" i="382"/>
  <c r="S84" i="382" s="1"/>
  <c r="V84" i="382" s="1"/>
  <c r="R83" i="382"/>
  <c r="S83" i="382" s="1"/>
  <c r="V83" i="382" s="1"/>
  <c r="R82" i="382"/>
  <c r="S82" i="382" s="1"/>
  <c r="V82" i="382" s="1"/>
  <c r="R81" i="382"/>
  <c r="S81" i="382" s="1"/>
  <c r="V81" i="382" s="1"/>
  <c r="R80" i="382"/>
  <c r="S80" i="382" s="1"/>
  <c r="V80" i="382" s="1"/>
  <c r="R79" i="382"/>
  <c r="S79" i="382" s="1"/>
  <c r="V79" i="382" s="1"/>
  <c r="R78" i="382"/>
  <c r="S78" i="382" s="1"/>
  <c r="V78" i="382" s="1"/>
  <c r="R77" i="382"/>
  <c r="S77" i="382" s="1"/>
  <c r="V77" i="382" s="1"/>
  <c r="R76" i="382"/>
  <c r="S76" i="382" s="1"/>
  <c r="V76" i="382" s="1"/>
  <c r="R75" i="382"/>
  <c r="S75" i="382" s="1"/>
  <c r="V75" i="382" s="1"/>
  <c r="R73" i="382"/>
  <c r="S73" i="382" s="1"/>
  <c r="V73" i="382" s="1"/>
  <c r="R72" i="382"/>
  <c r="S72" i="382" s="1"/>
  <c r="V72" i="382" s="1"/>
  <c r="R71" i="382"/>
  <c r="S71" i="382" s="1"/>
  <c r="V71" i="382" s="1"/>
  <c r="R70" i="382"/>
  <c r="S70" i="382" s="1"/>
  <c r="V70" i="382" s="1"/>
  <c r="R69" i="382"/>
  <c r="S69" i="382" s="1"/>
  <c r="V69" i="382" s="1"/>
  <c r="R68" i="382"/>
  <c r="S68" i="382" s="1"/>
  <c r="V68" i="382" s="1"/>
  <c r="R67" i="382"/>
  <c r="S67" i="382" s="1"/>
  <c r="V67" i="382" s="1"/>
  <c r="R66" i="382"/>
  <c r="S66" i="382" s="1"/>
  <c r="V66" i="382" s="1"/>
  <c r="R65" i="382"/>
  <c r="S65" i="382" s="1"/>
  <c r="V65" i="382" s="1"/>
  <c r="R64" i="382"/>
  <c r="S64" i="382" s="1"/>
  <c r="V64" i="382" s="1"/>
  <c r="R63" i="382"/>
  <c r="S63" i="382" s="1"/>
  <c r="V63" i="382" s="1"/>
  <c r="R62" i="382"/>
  <c r="S62" i="382" s="1"/>
  <c r="V62" i="382" s="1"/>
  <c r="R61" i="382"/>
  <c r="S61" i="382" s="1"/>
  <c r="V61" i="382" s="1"/>
  <c r="R60" i="382"/>
  <c r="S60" i="382" s="1"/>
  <c r="V60" i="382" s="1"/>
  <c r="R59" i="382"/>
  <c r="S59" i="382" s="1"/>
  <c r="V59" i="382" s="1"/>
  <c r="R57" i="382"/>
  <c r="S57" i="382" s="1"/>
  <c r="V57" i="382" s="1"/>
  <c r="R56" i="382"/>
  <c r="S56" i="382" s="1"/>
  <c r="V56" i="382" s="1"/>
  <c r="R55" i="382"/>
  <c r="S55" i="382" s="1"/>
  <c r="V55" i="382" s="1"/>
  <c r="R54" i="382"/>
  <c r="S54" i="382" s="1"/>
  <c r="V54" i="382" s="1"/>
  <c r="R53" i="382"/>
  <c r="S53" i="382" s="1"/>
  <c r="V53" i="382" s="1"/>
  <c r="R52" i="382"/>
  <c r="S52" i="382" s="1"/>
  <c r="V52" i="382" s="1"/>
  <c r="R51" i="382"/>
  <c r="S51" i="382" s="1"/>
  <c r="V51" i="382" s="1"/>
  <c r="R50" i="382"/>
  <c r="S50" i="382" s="1"/>
  <c r="V50" i="382" s="1"/>
  <c r="R49" i="382"/>
  <c r="S49" i="382" s="1"/>
  <c r="V49" i="382" s="1"/>
  <c r="R48" i="382"/>
  <c r="S48" i="382" s="1"/>
  <c r="V48" i="382" s="1"/>
  <c r="R47" i="382"/>
  <c r="S47" i="382" s="1"/>
  <c r="V47" i="382" s="1"/>
  <c r="R46" i="382"/>
  <c r="S46" i="382" s="1"/>
  <c r="V46" i="382" s="1"/>
  <c r="R45" i="382"/>
  <c r="S45" i="382" s="1"/>
  <c r="V45" i="382" s="1"/>
  <c r="R44" i="382"/>
  <c r="S44" i="382" s="1"/>
  <c r="V44" i="382" s="1"/>
  <c r="R43" i="382"/>
  <c r="S43" i="382" s="1"/>
  <c r="V43" i="382" s="1"/>
  <c r="R42" i="382"/>
  <c r="S42" i="382" s="1"/>
  <c r="V42" i="382" s="1"/>
  <c r="R41" i="382"/>
  <c r="S41" i="382" s="1"/>
  <c r="V41" i="382" s="1"/>
  <c r="R40" i="382"/>
  <c r="S40" i="382" s="1"/>
  <c r="V40" i="382" s="1"/>
  <c r="R39" i="382"/>
  <c r="S39" i="382" s="1"/>
  <c r="V39" i="382" s="1"/>
  <c r="R37" i="382"/>
  <c r="S37" i="382" s="1"/>
  <c r="V37" i="382" s="1"/>
  <c r="R36" i="382"/>
  <c r="S36" i="382" s="1"/>
  <c r="V36" i="382" s="1"/>
  <c r="R35" i="382"/>
  <c r="S35" i="382" s="1"/>
  <c r="V35" i="382" s="1"/>
  <c r="R34" i="382"/>
  <c r="S34" i="382" s="1"/>
  <c r="V34" i="382" s="1"/>
  <c r="R33" i="382"/>
  <c r="S33" i="382" s="1"/>
  <c r="V33" i="382" s="1"/>
  <c r="R32" i="382"/>
  <c r="S32" i="382" s="1"/>
  <c r="V32" i="382" s="1"/>
  <c r="R31" i="382"/>
  <c r="S31" i="382" s="1"/>
  <c r="V31" i="382" s="1"/>
  <c r="R30" i="382"/>
  <c r="S30" i="382" s="1"/>
  <c r="V30" i="382" s="1"/>
  <c r="R29" i="382"/>
  <c r="S29" i="382" s="1"/>
  <c r="V29" i="382" s="1"/>
  <c r="R28" i="382"/>
  <c r="S28" i="382" s="1"/>
  <c r="V28" i="382" s="1"/>
  <c r="R27" i="382"/>
  <c r="S27" i="382" s="1"/>
  <c r="V27" i="382" s="1"/>
  <c r="R26" i="382"/>
  <c r="S26" i="382" s="1"/>
  <c r="V26" i="382" s="1"/>
  <c r="R25" i="382"/>
  <c r="S25" i="382" s="1"/>
  <c r="V25" i="382" s="1"/>
  <c r="R24" i="382"/>
  <c r="S24" i="382" s="1"/>
  <c r="V24" i="382" s="1"/>
  <c r="R23" i="382"/>
  <c r="S23" i="382" s="1"/>
  <c r="V23" i="382" s="1"/>
  <c r="R22" i="382"/>
  <c r="S22" i="382" s="1"/>
  <c r="V22" i="382" s="1"/>
  <c r="R21" i="382"/>
  <c r="S21" i="382" s="1"/>
  <c r="V21" i="382" s="1"/>
  <c r="R19" i="382"/>
  <c r="S19" i="382" s="1"/>
  <c r="V19" i="382" s="1"/>
  <c r="R18" i="382"/>
  <c r="S18" i="382" s="1"/>
  <c r="V18" i="382" s="1"/>
  <c r="R17" i="382"/>
  <c r="S17" i="382" s="1"/>
  <c r="V17" i="382" s="1"/>
  <c r="R16" i="382"/>
  <c r="S16" i="382" s="1"/>
  <c r="V16" i="382" s="1"/>
  <c r="R15" i="382"/>
  <c r="S15" i="382" s="1"/>
  <c r="V15" i="382" s="1"/>
  <c r="R14" i="382"/>
  <c r="S14" i="382" s="1"/>
  <c r="V14" i="382" s="1"/>
  <c r="R13" i="382"/>
  <c r="S13" i="382" s="1"/>
  <c r="V13" i="382" s="1"/>
  <c r="R12" i="382"/>
  <c r="S12" i="382" s="1"/>
  <c r="V12" i="382" s="1"/>
  <c r="R11" i="382"/>
  <c r="S11" i="382" s="1"/>
  <c r="V11" i="382" s="1"/>
  <c r="R10" i="382"/>
  <c r="S10" i="382" s="1"/>
  <c r="V10" i="382" s="1"/>
  <c r="R9" i="382"/>
  <c r="S9" i="382" s="1"/>
  <c r="V9" i="382" s="1"/>
  <c r="R8" i="382"/>
  <c r="S8" i="382" s="1"/>
  <c r="V8" i="382" s="1"/>
  <c r="R7" i="382"/>
  <c r="S7" i="382" s="1"/>
  <c r="V7" i="382" s="1"/>
  <c r="R6" i="382"/>
  <c r="S6" i="382" s="1"/>
  <c r="V6" i="382" s="1"/>
  <c r="R5" i="382"/>
  <c r="R152" i="382" l="1"/>
  <c r="V144" i="385"/>
  <c r="S152" i="383"/>
  <c r="S150" i="382"/>
  <c r="V150" i="382" s="1"/>
  <c r="W5" i="383"/>
  <c r="S144" i="383"/>
  <c r="R144" i="382"/>
  <c r="V152" i="383"/>
  <c r="V144" i="383"/>
  <c r="V145" i="383" s="1"/>
  <c r="W144" i="383"/>
  <c r="X21" i="383" s="1"/>
  <c r="S5" i="382"/>
  <c r="V5" i="382" s="1"/>
  <c r="W5" i="382" s="1"/>
  <c r="W92" i="382"/>
  <c r="W75" i="382"/>
  <c r="W39" i="382"/>
  <c r="V151" i="382"/>
  <c r="W21" i="382"/>
  <c r="W59" i="382"/>
  <c r="W126" i="382"/>
  <c r="W110" i="382"/>
  <c r="P152" i="380"/>
  <c r="N152" i="380"/>
  <c r="M152" i="380"/>
  <c r="L152" i="380"/>
  <c r="K152" i="380"/>
  <c r="J152" i="380"/>
  <c r="I152" i="380"/>
  <c r="Q151" i="380"/>
  <c r="R151" i="380" s="1"/>
  <c r="U151" i="380" s="1"/>
  <c r="Q150" i="380"/>
  <c r="R146" i="380"/>
  <c r="R145" i="380"/>
  <c r="P144" i="380"/>
  <c r="O144" i="380"/>
  <c r="N144" i="380"/>
  <c r="M144" i="380"/>
  <c r="L144" i="380"/>
  <c r="K144" i="380"/>
  <c r="J144" i="380"/>
  <c r="I144" i="380"/>
  <c r="Q143" i="380"/>
  <c r="R143" i="380" s="1"/>
  <c r="U143" i="380" s="1"/>
  <c r="Q142" i="380"/>
  <c r="R142" i="380" s="1"/>
  <c r="U142" i="380" s="1"/>
  <c r="Q141" i="380"/>
  <c r="R141" i="380" s="1"/>
  <c r="U141" i="380" s="1"/>
  <c r="Q140" i="380"/>
  <c r="R140" i="380" s="1"/>
  <c r="U140" i="380" s="1"/>
  <c r="Q139" i="380"/>
  <c r="R139" i="380" s="1"/>
  <c r="U139" i="380" s="1"/>
  <c r="Q138" i="380"/>
  <c r="R138" i="380" s="1"/>
  <c r="U138" i="380" s="1"/>
  <c r="Q137" i="380"/>
  <c r="R137" i="380" s="1"/>
  <c r="U137" i="380" s="1"/>
  <c r="Q136" i="380"/>
  <c r="R136" i="380" s="1"/>
  <c r="U136" i="380" s="1"/>
  <c r="Q135" i="380"/>
  <c r="R135" i="380" s="1"/>
  <c r="U135" i="380" s="1"/>
  <c r="Q134" i="380"/>
  <c r="R134" i="380" s="1"/>
  <c r="U134" i="380" s="1"/>
  <c r="Q133" i="380"/>
  <c r="R133" i="380" s="1"/>
  <c r="U133" i="380" s="1"/>
  <c r="Q132" i="380"/>
  <c r="R132" i="380" s="1"/>
  <c r="U132" i="380" s="1"/>
  <c r="Q131" i="380"/>
  <c r="R131" i="380" s="1"/>
  <c r="U131" i="380" s="1"/>
  <c r="Q130" i="380"/>
  <c r="R130" i="380" s="1"/>
  <c r="U130" i="380" s="1"/>
  <c r="Q129" i="380"/>
  <c r="R129" i="380" s="1"/>
  <c r="U129" i="380" s="1"/>
  <c r="Q128" i="380"/>
  <c r="R128" i="380" s="1"/>
  <c r="U128" i="380" s="1"/>
  <c r="Q127" i="380"/>
  <c r="R127" i="380" s="1"/>
  <c r="U127" i="380" s="1"/>
  <c r="Q126" i="380"/>
  <c r="R126" i="380" s="1"/>
  <c r="U126" i="380" s="1"/>
  <c r="Q125" i="380"/>
  <c r="R125" i="380" s="1"/>
  <c r="U125" i="380" s="1"/>
  <c r="Q124" i="380"/>
  <c r="R124" i="380" s="1"/>
  <c r="U124" i="380" s="1"/>
  <c r="Q123" i="380"/>
  <c r="R123" i="380" s="1"/>
  <c r="U123" i="380" s="1"/>
  <c r="Q122" i="380"/>
  <c r="R122" i="380" s="1"/>
  <c r="U122" i="380" s="1"/>
  <c r="Q121" i="380"/>
  <c r="R121" i="380" s="1"/>
  <c r="U121" i="380" s="1"/>
  <c r="Q120" i="380"/>
  <c r="R120" i="380" s="1"/>
  <c r="U120" i="380" s="1"/>
  <c r="Q119" i="380"/>
  <c r="R119" i="380" s="1"/>
  <c r="U119" i="380" s="1"/>
  <c r="Q118" i="380"/>
  <c r="R118" i="380" s="1"/>
  <c r="U118" i="380" s="1"/>
  <c r="Q117" i="380"/>
  <c r="R117" i="380" s="1"/>
  <c r="U117" i="380" s="1"/>
  <c r="Q116" i="380"/>
  <c r="R116" i="380" s="1"/>
  <c r="U116" i="380" s="1"/>
  <c r="Q115" i="380"/>
  <c r="R115" i="380" s="1"/>
  <c r="U115" i="380" s="1"/>
  <c r="Q114" i="380"/>
  <c r="R114" i="380" s="1"/>
  <c r="U114" i="380" s="1"/>
  <c r="Q113" i="380"/>
  <c r="R113" i="380" s="1"/>
  <c r="U113" i="380" s="1"/>
  <c r="Q112" i="380"/>
  <c r="R112" i="380" s="1"/>
  <c r="U112" i="380" s="1"/>
  <c r="Q111" i="380"/>
  <c r="R111" i="380" s="1"/>
  <c r="U111" i="380" s="1"/>
  <c r="Q110" i="380"/>
  <c r="R110" i="380" s="1"/>
  <c r="U110" i="380" s="1"/>
  <c r="Q108" i="380"/>
  <c r="R108" i="380" s="1"/>
  <c r="U108" i="380" s="1"/>
  <c r="Q107" i="380"/>
  <c r="R107" i="380" s="1"/>
  <c r="U107" i="380" s="1"/>
  <c r="Q106" i="380"/>
  <c r="R106" i="380" s="1"/>
  <c r="U106" i="380" s="1"/>
  <c r="Q105" i="380"/>
  <c r="R105" i="380" s="1"/>
  <c r="U105" i="380" s="1"/>
  <c r="Q104" i="380"/>
  <c r="R104" i="380" s="1"/>
  <c r="U104" i="380" s="1"/>
  <c r="Q103" i="380"/>
  <c r="R103" i="380" s="1"/>
  <c r="U103" i="380" s="1"/>
  <c r="Q102" i="380"/>
  <c r="R102" i="380" s="1"/>
  <c r="U102" i="380" s="1"/>
  <c r="Q101" i="380"/>
  <c r="R101" i="380" s="1"/>
  <c r="U101" i="380" s="1"/>
  <c r="Q100" i="380"/>
  <c r="R100" i="380" s="1"/>
  <c r="U100" i="380" s="1"/>
  <c r="Q99" i="380"/>
  <c r="R99" i="380" s="1"/>
  <c r="U99" i="380" s="1"/>
  <c r="Q98" i="380"/>
  <c r="R98" i="380" s="1"/>
  <c r="U98" i="380" s="1"/>
  <c r="Q97" i="380"/>
  <c r="R97" i="380" s="1"/>
  <c r="U97" i="380" s="1"/>
  <c r="Q96" i="380"/>
  <c r="R96" i="380" s="1"/>
  <c r="U96" i="380" s="1"/>
  <c r="Q95" i="380"/>
  <c r="R95" i="380" s="1"/>
  <c r="U95" i="380" s="1"/>
  <c r="Q94" i="380"/>
  <c r="R94" i="380" s="1"/>
  <c r="U94" i="380" s="1"/>
  <c r="Q93" i="380"/>
  <c r="R93" i="380" s="1"/>
  <c r="U93" i="380" s="1"/>
  <c r="Q92" i="380"/>
  <c r="R92" i="380" s="1"/>
  <c r="U92" i="380" s="1"/>
  <c r="Q90" i="380"/>
  <c r="R90" i="380" s="1"/>
  <c r="U90" i="380" s="1"/>
  <c r="Q89" i="380"/>
  <c r="R89" i="380" s="1"/>
  <c r="U89" i="380" s="1"/>
  <c r="Q88" i="380"/>
  <c r="R88" i="380" s="1"/>
  <c r="U88" i="380" s="1"/>
  <c r="Q87" i="380"/>
  <c r="R87" i="380" s="1"/>
  <c r="U87" i="380" s="1"/>
  <c r="Q86" i="380"/>
  <c r="R86" i="380" s="1"/>
  <c r="U86" i="380" s="1"/>
  <c r="Q85" i="380"/>
  <c r="R85" i="380" s="1"/>
  <c r="U85" i="380" s="1"/>
  <c r="Q84" i="380"/>
  <c r="R84" i="380" s="1"/>
  <c r="U84" i="380" s="1"/>
  <c r="Q83" i="380"/>
  <c r="R83" i="380" s="1"/>
  <c r="U83" i="380" s="1"/>
  <c r="Q82" i="380"/>
  <c r="R82" i="380" s="1"/>
  <c r="U82" i="380" s="1"/>
  <c r="Q81" i="380"/>
  <c r="R81" i="380" s="1"/>
  <c r="U81" i="380" s="1"/>
  <c r="Q80" i="380"/>
  <c r="R80" i="380" s="1"/>
  <c r="U80" i="380" s="1"/>
  <c r="Q79" i="380"/>
  <c r="R79" i="380" s="1"/>
  <c r="U79" i="380" s="1"/>
  <c r="Q78" i="380"/>
  <c r="R78" i="380" s="1"/>
  <c r="U78" i="380" s="1"/>
  <c r="Q77" i="380"/>
  <c r="R77" i="380" s="1"/>
  <c r="U77" i="380" s="1"/>
  <c r="Q76" i="380"/>
  <c r="R76" i="380" s="1"/>
  <c r="U76" i="380" s="1"/>
  <c r="Q75" i="380"/>
  <c r="R75" i="380" s="1"/>
  <c r="U75" i="380" s="1"/>
  <c r="Q73" i="380"/>
  <c r="R73" i="380" s="1"/>
  <c r="U73" i="380" s="1"/>
  <c r="Q72" i="380"/>
  <c r="R72" i="380" s="1"/>
  <c r="U72" i="380" s="1"/>
  <c r="Q71" i="380"/>
  <c r="R71" i="380" s="1"/>
  <c r="U71" i="380" s="1"/>
  <c r="Q70" i="380"/>
  <c r="R70" i="380" s="1"/>
  <c r="U70" i="380" s="1"/>
  <c r="Q69" i="380"/>
  <c r="R69" i="380" s="1"/>
  <c r="U69" i="380" s="1"/>
  <c r="Q68" i="380"/>
  <c r="R68" i="380" s="1"/>
  <c r="U68" i="380" s="1"/>
  <c r="Q67" i="380"/>
  <c r="R67" i="380" s="1"/>
  <c r="U67" i="380" s="1"/>
  <c r="Q66" i="380"/>
  <c r="R66" i="380" s="1"/>
  <c r="U66" i="380" s="1"/>
  <c r="Q65" i="380"/>
  <c r="R65" i="380" s="1"/>
  <c r="U65" i="380" s="1"/>
  <c r="Q64" i="380"/>
  <c r="R64" i="380" s="1"/>
  <c r="U64" i="380" s="1"/>
  <c r="Q63" i="380"/>
  <c r="R63" i="380" s="1"/>
  <c r="U63" i="380" s="1"/>
  <c r="Q62" i="380"/>
  <c r="R62" i="380" s="1"/>
  <c r="U62" i="380" s="1"/>
  <c r="Q61" i="380"/>
  <c r="R61" i="380" s="1"/>
  <c r="U61" i="380" s="1"/>
  <c r="Q60" i="380"/>
  <c r="R60" i="380" s="1"/>
  <c r="U60" i="380" s="1"/>
  <c r="Q59" i="380"/>
  <c r="R59" i="380" s="1"/>
  <c r="U59" i="380" s="1"/>
  <c r="Q57" i="380"/>
  <c r="R57" i="380" s="1"/>
  <c r="U57" i="380" s="1"/>
  <c r="Q56" i="380"/>
  <c r="R56" i="380" s="1"/>
  <c r="U56" i="380" s="1"/>
  <c r="Q55" i="380"/>
  <c r="R55" i="380" s="1"/>
  <c r="U55" i="380" s="1"/>
  <c r="Q54" i="380"/>
  <c r="R54" i="380" s="1"/>
  <c r="U54" i="380" s="1"/>
  <c r="Q53" i="380"/>
  <c r="R53" i="380" s="1"/>
  <c r="U53" i="380" s="1"/>
  <c r="Q52" i="380"/>
  <c r="R52" i="380" s="1"/>
  <c r="U52" i="380" s="1"/>
  <c r="Q51" i="380"/>
  <c r="R51" i="380" s="1"/>
  <c r="U51" i="380" s="1"/>
  <c r="Q50" i="380"/>
  <c r="R50" i="380" s="1"/>
  <c r="U50" i="380" s="1"/>
  <c r="Q49" i="380"/>
  <c r="R49" i="380" s="1"/>
  <c r="U49" i="380" s="1"/>
  <c r="Q48" i="380"/>
  <c r="R48" i="380" s="1"/>
  <c r="U48" i="380" s="1"/>
  <c r="Q47" i="380"/>
  <c r="R47" i="380" s="1"/>
  <c r="U47" i="380" s="1"/>
  <c r="Q46" i="380"/>
  <c r="R46" i="380" s="1"/>
  <c r="U46" i="380" s="1"/>
  <c r="Q45" i="380"/>
  <c r="R45" i="380" s="1"/>
  <c r="U45" i="380" s="1"/>
  <c r="Q44" i="380"/>
  <c r="R44" i="380" s="1"/>
  <c r="U44" i="380" s="1"/>
  <c r="Q43" i="380"/>
  <c r="R43" i="380" s="1"/>
  <c r="U43" i="380" s="1"/>
  <c r="Q42" i="380"/>
  <c r="R42" i="380" s="1"/>
  <c r="U42" i="380" s="1"/>
  <c r="Q41" i="380"/>
  <c r="R41" i="380" s="1"/>
  <c r="U41" i="380" s="1"/>
  <c r="Q40" i="380"/>
  <c r="R40" i="380" s="1"/>
  <c r="U40" i="380" s="1"/>
  <c r="Q39" i="380"/>
  <c r="R39" i="380" s="1"/>
  <c r="U39" i="380" s="1"/>
  <c r="Q37" i="380"/>
  <c r="R37" i="380" s="1"/>
  <c r="U37" i="380" s="1"/>
  <c r="Q36" i="380"/>
  <c r="R36" i="380" s="1"/>
  <c r="U36" i="380" s="1"/>
  <c r="Q35" i="380"/>
  <c r="R35" i="380" s="1"/>
  <c r="U35" i="380" s="1"/>
  <c r="Q34" i="380"/>
  <c r="R34" i="380" s="1"/>
  <c r="U34" i="380" s="1"/>
  <c r="Q33" i="380"/>
  <c r="R33" i="380" s="1"/>
  <c r="U33" i="380" s="1"/>
  <c r="Q32" i="380"/>
  <c r="R32" i="380" s="1"/>
  <c r="U32" i="380" s="1"/>
  <c r="Q31" i="380"/>
  <c r="R31" i="380" s="1"/>
  <c r="U31" i="380" s="1"/>
  <c r="Q30" i="380"/>
  <c r="R30" i="380" s="1"/>
  <c r="U30" i="380" s="1"/>
  <c r="Q29" i="380"/>
  <c r="R29" i="380" s="1"/>
  <c r="U29" i="380" s="1"/>
  <c r="Q28" i="380"/>
  <c r="R28" i="380" s="1"/>
  <c r="U28" i="380" s="1"/>
  <c r="Q27" i="380"/>
  <c r="R27" i="380" s="1"/>
  <c r="U27" i="380" s="1"/>
  <c r="Q26" i="380"/>
  <c r="R26" i="380" s="1"/>
  <c r="U26" i="380" s="1"/>
  <c r="Q25" i="380"/>
  <c r="R25" i="380" s="1"/>
  <c r="U25" i="380" s="1"/>
  <c r="Q24" i="380"/>
  <c r="R24" i="380" s="1"/>
  <c r="U24" i="380" s="1"/>
  <c r="Q23" i="380"/>
  <c r="R23" i="380" s="1"/>
  <c r="U23" i="380" s="1"/>
  <c r="Q22" i="380"/>
  <c r="R22" i="380" s="1"/>
  <c r="U22" i="380" s="1"/>
  <c r="Q21" i="380"/>
  <c r="R21" i="380" s="1"/>
  <c r="U21" i="380" s="1"/>
  <c r="Q19" i="380"/>
  <c r="R19" i="380" s="1"/>
  <c r="U19" i="380" s="1"/>
  <c r="Q18" i="380"/>
  <c r="R18" i="380" s="1"/>
  <c r="U18" i="380" s="1"/>
  <c r="Q17" i="380"/>
  <c r="R17" i="380" s="1"/>
  <c r="U17" i="380" s="1"/>
  <c r="Q16" i="380"/>
  <c r="R16" i="380" s="1"/>
  <c r="U16" i="380" s="1"/>
  <c r="Q15" i="380"/>
  <c r="R15" i="380" s="1"/>
  <c r="U15" i="380" s="1"/>
  <c r="Q14" i="380"/>
  <c r="R14" i="380" s="1"/>
  <c r="U14" i="380" s="1"/>
  <c r="Q13" i="380"/>
  <c r="R13" i="380" s="1"/>
  <c r="U13" i="380" s="1"/>
  <c r="Q12" i="380"/>
  <c r="R12" i="380" s="1"/>
  <c r="U12" i="380" s="1"/>
  <c r="Q11" i="380"/>
  <c r="R11" i="380" s="1"/>
  <c r="U11" i="380" s="1"/>
  <c r="Q10" i="380"/>
  <c r="R10" i="380" s="1"/>
  <c r="U10" i="380" s="1"/>
  <c r="Q9" i="380"/>
  <c r="R9" i="380" s="1"/>
  <c r="U9" i="380" s="1"/>
  <c r="Q8" i="380"/>
  <c r="R8" i="380" s="1"/>
  <c r="U8" i="380" s="1"/>
  <c r="Q7" i="380"/>
  <c r="R7" i="380" s="1"/>
  <c r="U7" i="380" s="1"/>
  <c r="Q6" i="380"/>
  <c r="R6" i="380" s="1"/>
  <c r="U6" i="380" s="1"/>
  <c r="Q5" i="380"/>
  <c r="V152" i="382" l="1"/>
  <c r="S152" i="382"/>
  <c r="S144" i="382"/>
  <c r="X5" i="383"/>
  <c r="X59" i="383"/>
  <c r="V144" i="382"/>
  <c r="V145" i="382" s="1"/>
  <c r="X126" i="383"/>
  <c r="X39" i="383"/>
  <c r="X92" i="383"/>
  <c r="X110" i="383"/>
  <c r="X75" i="383"/>
  <c r="W144" i="382"/>
  <c r="X21" i="382" s="1"/>
  <c r="Q152" i="380"/>
  <c r="R150" i="380"/>
  <c r="R152" i="380" s="1"/>
  <c r="V110" i="380"/>
  <c r="V39" i="380"/>
  <c r="V92" i="380"/>
  <c r="V59" i="380"/>
  <c r="V126" i="380"/>
  <c r="Q144" i="380"/>
  <c r="V21" i="380"/>
  <c r="V75" i="380"/>
  <c r="R5" i="380"/>
  <c r="O144" i="379"/>
  <c r="P152" i="379"/>
  <c r="N152" i="379"/>
  <c r="M152" i="379"/>
  <c r="L152" i="379"/>
  <c r="K152" i="379"/>
  <c r="J152" i="379"/>
  <c r="I152" i="379"/>
  <c r="Q151" i="379"/>
  <c r="R151" i="379" s="1"/>
  <c r="U151" i="379" s="1"/>
  <c r="Q150" i="379"/>
  <c r="R150" i="379" s="1"/>
  <c r="R146" i="379"/>
  <c r="R145" i="379"/>
  <c r="P144" i="379"/>
  <c r="N144" i="379"/>
  <c r="M144" i="379"/>
  <c r="L144" i="379"/>
  <c r="K144" i="379"/>
  <c r="J144" i="379"/>
  <c r="I144" i="379"/>
  <c r="Q143" i="379"/>
  <c r="R143" i="379" s="1"/>
  <c r="U143" i="379" s="1"/>
  <c r="Q142" i="379"/>
  <c r="R142" i="379" s="1"/>
  <c r="U142" i="379" s="1"/>
  <c r="Q141" i="379"/>
  <c r="R141" i="379" s="1"/>
  <c r="U141" i="379" s="1"/>
  <c r="Q140" i="379"/>
  <c r="R140" i="379" s="1"/>
  <c r="U140" i="379" s="1"/>
  <c r="Q139" i="379"/>
  <c r="R139" i="379" s="1"/>
  <c r="U139" i="379" s="1"/>
  <c r="Q138" i="379"/>
  <c r="R138" i="379" s="1"/>
  <c r="U138" i="379" s="1"/>
  <c r="Q137" i="379"/>
  <c r="R137" i="379" s="1"/>
  <c r="U137" i="379" s="1"/>
  <c r="Q136" i="379"/>
  <c r="R136" i="379" s="1"/>
  <c r="U136" i="379" s="1"/>
  <c r="Q135" i="379"/>
  <c r="R135" i="379" s="1"/>
  <c r="U135" i="379" s="1"/>
  <c r="Q134" i="379"/>
  <c r="R134" i="379" s="1"/>
  <c r="U134" i="379" s="1"/>
  <c r="Q133" i="379"/>
  <c r="R133" i="379" s="1"/>
  <c r="U133" i="379" s="1"/>
  <c r="Q132" i="379"/>
  <c r="R132" i="379" s="1"/>
  <c r="U132" i="379" s="1"/>
  <c r="Q131" i="379"/>
  <c r="R131" i="379" s="1"/>
  <c r="U131" i="379" s="1"/>
  <c r="Q130" i="379"/>
  <c r="R130" i="379" s="1"/>
  <c r="U130" i="379" s="1"/>
  <c r="Q129" i="379"/>
  <c r="R129" i="379" s="1"/>
  <c r="U129" i="379" s="1"/>
  <c r="Q128" i="379"/>
  <c r="R128" i="379" s="1"/>
  <c r="U128" i="379" s="1"/>
  <c r="Q127" i="379"/>
  <c r="R127" i="379" s="1"/>
  <c r="U127" i="379" s="1"/>
  <c r="Q126" i="379"/>
  <c r="R126" i="379" s="1"/>
  <c r="U126" i="379" s="1"/>
  <c r="Q125" i="379"/>
  <c r="R125" i="379" s="1"/>
  <c r="U125" i="379" s="1"/>
  <c r="Q124" i="379"/>
  <c r="R124" i="379" s="1"/>
  <c r="U124" i="379" s="1"/>
  <c r="Q123" i="379"/>
  <c r="R123" i="379" s="1"/>
  <c r="U123" i="379" s="1"/>
  <c r="Q122" i="379"/>
  <c r="R122" i="379" s="1"/>
  <c r="U122" i="379" s="1"/>
  <c r="Q121" i="379"/>
  <c r="R121" i="379" s="1"/>
  <c r="U121" i="379" s="1"/>
  <c r="Q120" i="379"/>
  <c r="R120" i="379" s="1"/>
  <c r="U120" i="379" s="1"/>
  <c r="Q119" i="379"/>
  <c r="R119" i="379" s="1"/>
  <c r="U119" i="379" s="1"/>
  <c r="Q118" i="379"/>
  <c r="R118" i="379" s="1"/>
  <c r="U118" i="379" s="1"/>
  <c r="Q117" i="379"/>
  <c r="R117" i="379" s="1"/>
  <c r="U117" i="379" s="1"/>
  <c r="Q116" i="379"/>
  <c r="R116" i="379" s="1"/>
  <c r="U116" i="379" s="1"/>
  <c r="Q115" i="379"/>
  <c r="R115" i="379" s="1"/>
  <c r="U115" i="379" s="1"/>
  <c r="Q114" i="379"/>
  <c r="R114" i="379" s="1"/>
  <c r="U114" i="379" s="1"/>
  <c r="Q113" i="379"/>
  <c r="R113" i="379" s="1"/>
  <c r="U113" i="379" s="1"/>
  <c r="Q112" i="379"/>
  <c r="R112" i="379" s="1"/>
  <c r="U112" i="379" s="1"/>
  <c r="Q111" i="379"/>
  <c r="R111" i="379" s="1"/>
  <c r="U111" i="379" s="1"/>
  <c r="Q110" i="379"/>
  <c r="R110" i="379" s="1"/>
  <c r="U110" i="379" s="1"/>
  <c r="Q108" i="379"/>
  <c r="R108" i="379" s="1"/>
  <c r="U108" i="379" s="1"/>
  <c r="Q107" i="379"/>
  <c r="R107" i="379" s="1"/>
  <c r="U107" i="379" s="1"/>
  <c r="Q106" i="379"/>
  <c r="R106" i="379" s="1"/>
  <c r="U106" i="379" s="1"/>
  <c r="Q105" i="379"/>
  <c r="R105" i="379" s="1"/>
  <c r="U105" i="379" s="1"/>
  <c r="Q104" i="379"/>
  <c r="R104" i="379" s="1"/>
  <c r="U104" i="379" s="1"/>
  <c r="Q103" i="379"/>
  <c r="R103" i="379" s="1"/>
  <c r="U103" i="379" s="1"/>
  <c r="Q102" i="379"/>
  <c r="R102" i="379" s="1"/>
  <c r="U102" i="379" s="1"/>
  <c r="Q101" i="379"/>
  <c r="R101" i="379" s="1"/>
  <c r="U101" i="379" s="1"/>
  <c r="Q100" i="379"/>
  <c r="R100" i="379" s="1"/>
  <c r="U100" i="379" s="1"/>
  <c r="Q99" i="379"/>
  <c r="R99" i="379" s="1"/>
  <c r="U99" i="379" s="1"/>
  <c r="Q98" i="379"/>
  <c r="R98" i="379" s="1"/>
  <c r="U98" i="379" s="1"/>
  <c r="Q97" i="379"/>
  <c r="R97" i="379" s="1"/>
  <c r="U97" i="379" s="1"/>
  <c r="Q96" i="379"/>
  <c r="R96" i="379" s="1"/>
  <c r="U96" i="379" s="1"/>
  <c r="Q95" i="379"/>
  <c r="R95" i="379" s="1"/>
  <c r="U95" i="379" s="1"/>
  <c r="Q94" i="379"/>
  <c r="R94" i="379" s="1"/>
  <c r="U94" i="379" s="1"/>
  <c r="Q93" i="379"/>
  <c r="R93" i="379" s="1"/>
  <c r="U93" i="379" s="1"/>
  <c r="Q92" i="379"/>
  <c r="R92" i="379" s="1"/>
  <c r="U92" i="379" s="1"/>
  <c r="Q90" i="379"/>
  <c r="R90" i="379" s="1"/>
  <c r="U90" i="379" s="1"/>
  <c r="Q89" i="379"/>
  <c r="R89" i="379" s="1"/>
  <c r="U89" i="379" s="1"/>
  <c r="Q88" i="379"/>
  <c r="R88" i="379" s="1"/>
  <c r="U88" i="379" s="1"/>
  <c r="Q87" i="379"/>
  <c r="R87" i="379" s="1"/>
  <c r="U87" i="379" s="1"/>
  <c r="Q86" i="379"/>
  <c r="R86" i="379" s="1"/>
  <c r="U86" i="379" s="1"/>
  <c r="Q85" i="379"/>
  <c r="R85" i="379" s="1"/>
  <c r="U85" i="379" s="1"/>
  <c r="Q84" i="379"/>
  <c r="R84" i="379" s="1"/>
  <c r="U84" i="379" s="1"/>
  <c r="Q83" i="379"/>
  <c r="R83" i="379" s="1"/>
  <c r="U83" i="379" s="1"/>
  <c r="Q82" i="379"/>
  <c r="R82" i="379" s="1"/>
  <c r="U82" i="379" s="1"/>
  <c r="Q81" i="379"/>
  <c r="R81" i="379" s="1"/>
  <c r="U81" i="379" s="1"/>
  <c r="Q80" i="379"/>
  <c r="R80" i="379" s="1"/>
  <c r="U80" i="379" s="1"/>
  <c r="Q79" i="379"/>
  <c r="R79" i="379" s="1"/>
  <c r="U79" i="379" s="1"/>
  <c r="Q78" i="379"/>
  <c r="R78" i="379" s="1"/>
  <c r="U78" i="379" s="1"/>
  <c r="Q77" i="379"/>
  <c r="R77" i="379" s="1"/>
  <c r="U77" i="379" s="1"/>
  <c r="Q76" i="379"/>
  <c r="R76" i="379" s="1"/>
  <c r="U76" i="379" s="1"/>
  <c r="Q75" i="379"/>
  <c r="R75" i="379" s="1"/>
  <c r="U75" i="379" s="1"/>
  <c r="Q73" i="379"/>
  <c r="R73" i="379" s="1"/>
  <c r="U73" i="379" s="1"/>
  <c r="Q72" i="379"/>
  <c r="R72" i="379" s="1"/>
  <c r="U72" i="379" s="1"/>
  <c r="Q71" i="379"/>
  <c r="R71" i="379" s="1"/>
  <c r="U71" i="379" s="1"/>
  <c r="Q70" i="379"/>
  <c r="R70" i="379" s="1"/>
  <c r="U70" i="379" s="1"/>
  <c r="Q69" i="379"/>
  <c r="R69" i="379" s="1"/>
  <c r="U69" i="379" s="1"/>
  <c r="Q68" i="379"/>
  <c r="R68" i="379" s="1"/>
  <c r="U68" i="379" s="1"/>
  <c r="Q67" i="379"/>
  <c r="R67" i="379" s="1"/>
  <c r="U67" i="379" s="1"/>
  <c r="Q66" i="379"/>
  <c r="R66" i="379" s="1"/>
  <c r="U66" i="379" s="1"/>
  <c r="Q65" i="379"/>
  <c r="R65" i="379" s="1"/>
  <c r="U65" i="379" s="1"/>
  <c r="Q64" i="379"/>
  <c r="R64" i="379" s="1"/>
  <c r="U64" i="379" s="1"/>
  <c r="Q63" i="379"/>
  <c r="R63" i="379" s="1"/>
  <c r="U63" i="379" s="1"/>
  <c r="Q62" i="379"/>
  <c r="R62" i="379" s="1"/>
  <c r="U62" i="379" s="1"/>
  <c r="Q61" i="379"/>
  <c r="R61" i="379" s="1"/>
  <c r="U61" i="379" s="1"/>
  <c r="Q60" i="379"/>
  <c r="R60" i="379" s="1"/>
  <c r="U60" i="379" s="1"/>
  <c r="Q59" i="379"/>
  <c r="R59" i="379" s="1"/>
  <c r="U59" i="379" s="1"/>
  <c r="Q57" i="379"/>
  <c r="R57" i="379" s="1"/>
  <c r="U57" i="379" s="1"/>
  <c r="Q56" i="379"/>
  <c r="R56" i="379" s="1"/>
  <c r="U56" i="379" s="1"/>
  <c r="Q55" i="379"/>
  <c r="R55" i="379" s="1"/>
  <c r="U55" i="379" s="1"/>
  <c r="Q54" i="379"/>
  <c r="R54" i="379" s="1"/>
  <c r="U54" i="379" s="1"/>
  <c r="Q53" i="379"/>
  <c r="R53" i="379" s="1"/>
  <c r="U53" i="379" s="1"/>
  <c r="Q52" i="379"/>
  <c r="R52" i="379" s="1"/>
  <c r="U52" i="379" s="1"/>
  <c r="Q51" i="379"/>
  <c r="R51" i="379" s="1"/>
  <c r="U51" i="379" s="1"/>
  <c r="Q50" i="379"/>
  <c r="R50" i="379" s="1"/>
  <c r="U50" i="379" s="1"/>
  <c r="Q49" i="379"/>
  <c r="R49" i="379" s="1"/>
  <c r="U49" i="379" s="1"/>
  <c r="Q48" i="379"/>
  <c r="R48" i="379" s="1"/>
  <c r="U48" i="379" s="1"/>
  <c r="Q47" i="379"/>
  <c r="R47" i="379" s="1"/>
  <c r="U47" i="379" s="1"/>
  <c r="Q46" i="379"/>
  <c r="R46" i="379" s="1"/>
  <c r="U46" i="379" s="1"/>
  <c r="Q45" i="379"/>
  <c r="R45" i="379" s="1"/>
  <c r="U45" i="379" s="1"/>
  <c r="Q44" i="379"/>
  <c r="R44" i="379" s="1"/>
  <c r="U44" i="379" s="1"/>
  <c r="Q43" i="379"/>
  <c r="R43" i="379" s="1"/>
  <c r="U43" i="379" s="1"/>
  <c r="Q42" i="379"/>
  <c r="R42" i="379" s="1"/>
  <c r="U42" i="379" s="1"/>
  <c r="Q41" i="379"/>
  <c r="R41" i="379" s="1"/>
  <c r="U41" i="379" s="1"/>
  <c r="Q40" i="379"/>
  <c r="R40" i="379" s="1"/>
  <c r="U40" i="379" s="1"/>
  <c r="Q39" i="379"/>
  <c r="R39" i="379" s="1"/>
  <c r="U39" i="379" s="1"/>
  <c r="Q37" i="379"/>
  <c r="R37" i="379" s="1"/>
  <c r="U37" i="379" s="1"/>
  <c r="Q36" i="379"/>
  <c r="R36" i="379" s="1"/>
  <c r="U36" i="379" s="1"/>
  <c r="Q35" i="379"/>
  <c r="R35" i="379" s="1"/>
  <c r="U35" i="379" s="1"/>
  <c r="Q34" i="379"/>
  <c r="R34" i="379" s="1"/>
  <c r="U34" i="379" s="1"/>
  <c r="Q33" i="379"/>
  <c r="R33" i="379" s="1"/>
  <c r="U33" i="379" s="1"/>
  <c r="Q32" i="379"/>
  <c r="R32" i="379" s="1"/>
  <c r="U32" i="379" s="1"/>
  <c r="Q31" i="379"/>
  <c r="R31" i="379" s="1"/>
  <c r="U31" i="379" s="1"/>
  <c r="Q30" i="379"/>
  <c r="R30" i="379" s="1"/>
  <c r="U30" i="379" s="1"/>
  <c r="Q29" i="379"/>
  <c r="R29" i="379" s="1"/>
  <c r="U29" i="379" s="1"/>
  <c r="Q28" i="379"/>
  <c r="R28" i="379" s="1"/>
  <c r="U28" i="379" s="1"/>
  <c r="Q27" i="379"/>
  <c r="R27" i="379" s="1"/>
  <c r="U27" i="379" s="1"/>
  <c r="Q26" i="379"/>
  <c r="R26" i="379" s="1"/>
  <c r="U26" i="379" s="1"/>
  <c r="Q25" i="379"/>
  <c r="R25" i="379" s="1"/>
  <c r="U25" i="379" s="1"/>
  <c r="Q24" i="379"/>
  <c r="R24" i="379" s="1"/>
  <c r="U24" i="379" s="1"/>
  <c r="Q23" i="379"/>
  <c r="R23" i="379" s="1"/>
  <c r="U23" i="379" s="1"/>
  <c r="Q22" i="379"/>
  <c r="R22" i="379" s="1"/>
  <c r="U22" i="379" s="1"/>
  <c r="Q21" i="379"/>
  <c r="R21" i="379" s="1"/>
  <c r="U21" i="379" s="1"/>
  <c r="Q19" i="379"/>
  <c r="R19" i="379" s="1"/>
  <c r="U19" i="379" s="1"/>
  <c r="Q18" i="379"/>
  <c r="R18" i="379" s="1"/>
  <c r="U18" i="379" s="1"/>
  <c r="Q17" i="379"/>
  <c r="R17" i="379" s="1"/>
  <c r="U17" i="379" s="1"/>
  <c r="Q16" i="379"/>
  <c r="R16" i="379" s="1"/>
  <c r="U16" i="379" s="1"/>
  <c r="Q15" i="379"/>
  <c r="R15" i="379" s="1"/>
  <c r="U15" i="379" s="1"/>
  <c r="Q14" i="379"/>
  <c r="R14" i="379" s="1"/>
  <c r="U14" i="379" s="1"/>
  <c r="Q13" i="379"/>
  <c r="R13" i="379" s="1"/>
  <c r="U13" i="379" s="1"/>
  <c r="Q12" i="379"/>
  <c r="R12" i="379" s="1"/>
  <c r="U12" i="379" s="1"/>
  <c r="Q11" i="379"/>
  <c r="R11" i="379" s="1"/>
  <c r="U11" i="379" s="1"/>
  <c r="Q10" i="379"/>
  <c r="R10" i="379" s="1"/>
  <c r="U10" i="379" s="1"/>
  <c r="Q9" i="379"/>
  <c r="R9" i="379" s="1"/>
  <c r="U9" i="379" s="1"/>
  <c r="Q8" i="379"/>
  <c r="R8" i="379" s="1"/>
  <c r="U8" i="379" s="1"/>
  <c r="Q7" i="379"/>
  <c r="R7" i="379" s="1"/>
  <c r="U7" i="379" s="1"/>
  <c r="Q6" i="379"/>
  <c r="R6" i="379" s="1"/>
  <c r="U6" i="379" s="1"/>
  <c r="Q5" i="379"/>
  <c r="U150" i="380" l="1"/>
  <c r="U152" i="380" s="1"/>
  <c r="X144" i="383"/>
  <c r="X39" i="382"/>
  <c r="X126" i="382"/>
  <c r="X110" i="382"/>
  <c r="X5" i="382"/>
  <c r="X59" i="382"/>
  <c r="X75" i="382"/>
  <c r="X92" i="382"/>
  <c r="Q152" i="379"/>
  <c r="R144" i="380"/>
  <c r="U5" i="380"/>
  <c r="V144" i="380"/>
  <c r="W126" i="380" s="1"/>
  <c r="Q144" i="379"/>
  <c r="R5" i="379"/>
  <c r="U5" i="379" s="1"/>
  <c r="V5" i="379" s="1"/>
  <c r="V21" i="379"/>
  <c r="V59" i="379"/>
  <c r="V126" i="379"/>
  <c r="V39" i="379"/>
  <c r="V110" i="379"/>
  <c r="V75" i="379"/>
  <c r="R152" i="379"/>
  <c r="U150" i="379"/>
  <c r="U152" i="379" s="1"/>
  <c r="V92" i="379"/>
  <c r="X144" i="382" l="1"/>
  <c r="R144" i="379"/>
  <c r="W75" i="380"/>
  <c r="W21" i="380"/>
  <c r="U144" i="380"/>
  <c r="U145" i="380" s="1"/>
  <c r="V5" i="380"/>
  <c r="W5" i="380" s="1"/>
  <c r="W59" i="380"/>
  <c r="W39" i="380"/>
  <c r="W92" i="380"/>
  <c r="W110" i="380"/>
  <c r="V144" i="379"/>
  <c r="W126" i="379" s="1"/>
  <c r="U144" i="379"/>
  <c r="U145" i="379" s="1"/>
  <c r="N152" i="377"/>
  <c r="L152" i="377"/>
  <c r="W144" i="380" l="1"/>
  <c r="W92" i="379"/>
  <c r="W75" i="379"/>
  <c r="W39" i="379"/>
  <c r="W59" i="379"/>
  <c r="W21" i="379"/>
  <c r="W110" i="379"/>
  <c r="W5" i="379"/>
  <c r="P139" i="377"/>
  <c r="Q139" i="377" s="1"/>
  <c r="T139" i="377" s="1"/>
  <c r="N144" i="377"/>
  <c r="W144" i="379" l="1"/>
  <c r="L144" i="377"/>
  <c r="O152" i="377"/>
  <c r="M152" i="377"/>
  <c r="K152" i="377"/>
  <c r="J152" i="377"/>
  <c r="I152" i="377"/>
  <c r="P151" i="377"/>
  <c r="P150" i="377"/>
  <c r="Q150" i="377" s="1"/>
  <c r="Q146" i="377"/>
  <c r="Q145" i="377"/>
  <c r="O144" i="377"/>
  <c r="M144" i="377"/>
  <c r="K144" i="377"/>
  <c r="J144" i="377"/>
  <c r="I144" i="377"/>
  <c r="P143" i="377"/>
  <c r="Q143" i="377" s="1"/>
  <c r="T143" i="377" s="1"/>
  <c r="P142" i="377"/>
  <c r="Q142" i="377" s="1"/>
  <c r="T142" i="377" s="1"/>
  <c r="P141" i="377"/>
  <c r="Q141" i="377" s="1"/>
  <c r="T141" i="377" s="1"/>
  <c r="P140" i="377"/>
  <c r="Q140" i="377" s="1"/>
  <c r="T140" i="377" s="1"/>
  <c r="P138" i="377"/>
  <c r="Q138" i="377" s="1"/>
  <c r="T138" i="377" s="1"/>
  <c r="P137" i="377"/>
  <c r="Q137" i="377" s="1"/>
  <c r="T137" i="377" s="1"/>
  <c r="P136" i="377"/>
  <c r="Q136" i="377" s="1"/>
  <c r="T136" i="377" s="1"/>
  <c r="P135" i="377"/>
  <c r="Q135" i="377" s="1"/>
  <c r="T135" i="377" s="1"/>
  <c r="P134" i="377"/>
  <c r="Q134" i="377" s="1"/>
  <c r="T134" i="377" s="1"/>
  <c r="P133" i="377"/>
  <c r="Q133" i="377" s="1"/>
  <c r="T133" i="377" s="1"/>
  <c r="P132" i="377"/>
  <c r="Q132" i="377" s="1"/>
  <c r="T132" i="377" s="1"/>
  <c r="P131" i="377"/>
  <c r="Q131" i="377" s="1"/>
  <c r="T131" i="377" s="1"/>
  <c r="P130" i="377"/>
  <c r="Q130" i="377" s="1"/>
  <c r="T130" i="377" s="1"/>
  <c r="P129" i="377"/>
  <c r="Q129" i="377" s="1"/>
  <c r="T129" i="377" s="1"/>
  <c r="P128" i="377"/>
  <c r="Q128" i="377" s="1"/>
  <c r="T128" i="377" s="1"/>
  <c r="P127" i="377"/>
  <c r="Q127" i="377" s="1"/>
  <c r="T127" i="377" s="1"/>
  <c r="P126" i="377"/>
  <c r="Q126" i="377" s="1"/>
  <c r="T126" i="377" s="1"/>
  <c r="P125" i="377"/>
  <c r="Q125" i="377" s="1"/>
  <c r="T125" i="377" s="1"/>
  <c r="P124" i="377"/>
  <c r="Q124" i="377" s="1"/>
  <c r="T124" i="377" s="1"/>
  <c r="P123" i="377"/>
  <c r="Q123" i="377" s="1"/>
  <c r="T123" i="377" s="1"/>
  <c r="P122" i="377"/>
  <c r="Q122" i="377" s="1"/>
  <c r="T122" i="377" s="1"/>
  <c r="P121" i="377"/>
  <c r="Q121" i="377" s="1"/>
  <c r="T121" i="377" s="1"/>
  <c r="P120" i="377"/>
  <c r="Q120" i="377" s="1"/>
  <c r="T120" i="377" s="1"/>
  <c r="P119" i="377"/>
  <c r="Q119" i="377" s="1"/>
  <c r="T119" i="377" s="1"/>
  <c r="P118" i="377"/>
  <c r="Q118" i="377" s="1"/>
  <c r="T118" i="377" s="1"/>
  <c r="P117" i="377"/>
  <c r="Q117" i="377" s="1"/>
  <c r="T117" i="377" s="1"/>
  <c r="P116" i="377"/>
  <c r="Q116" i="377" s="1"/>
  <c r="T116" i="377" s="1"/>
  <c r="P115" i="377"/>
  <c r="Q115" i="377" s="1"/>
  <c r="T115" i="377" s="1"/>
  <c r="P114" i="377"/>
  <c r="Q114" i="377" s="1"/>
  <c r="T114" i="377" s="1"/>
  <c r="P113" i="377"/>
  <c r="Q113" i="377" s="1"/>
  <c r="T113" i="377" s="1"/>
  <c r="P112" i="377"/>
  <c r="Q112" i="377" s="1"/>
  <c r="T112" i="377" s="1"/>
  <c r="P111" i="377"/>
  <c r="Q111" i="377" s="1"/>
  <c r="T111" i="377" s="1"/>
  <c r="P110" i="377"/>
  <c r="Q110" i="377" s="1"/>
  <c r="T110" i="377" s="1"/>
  <c r="P108" i="377"/>
  <c r="Q108" i="377" s="1"/>
  <c r="T108" i="377" s="1"/>
  <c r="P107" i="377"/>
  <c r="Q107" i="377" s="1"/>
  <c r="T107" i="377" s="1"/>
  <c r="P106" i="377"/>
  <c r="Q106" i="377" s="1"/>
  <c r="T106" i="377" s="1"/>
  <c r="P105" i="377"/>
  <c r="Q105" i="377" s="1"/>
  <c r="T105" i="377" s="1"/>
  <c r="P104" i="377"/>
  <c r="Q104" i="377" s="1"/>
  <c r="T104" i="377" s="1"/>
  <c r="P103" i="377"/>
  <c r="Q103" i="377" s="1"/>
  <c r="T103" i="377" s="1"/>
  <c r="P102" i="377"/>
  <c r="Q102" i="377" s="1"/>
  <c r="T102" i="377" s="1"/>
  <c r="P101" i="377"/>
  <c r="Q101" i="377" s="1"/>
  <c r="T101" i="377" s="1"/>
  <c r="P100" i="377"/>
  <c r="Q100" i="377" s="1"/>
  <c r="T100" i="377" s="1"/>
  <c r="P99" i="377"/>
  <c r="Q99" i="377" s="1"/>
  <c r="T99" i="377" s="1"/>
  <c r="P98" i="377"/>
  <c r="Q98" i="377" s="1"/>
  <c r="T98" i="377" s="1"/>
  <c r="P97" i="377"/>
  <c r="Q97" i="377" s="1"/>
  <c r="T97" i="377" s="1"/>
  <c r="P96" i="377"/>
  <c r="Q96" i="377" s="1"/>
  <c r="T96" i="377" s="1"/>
  <c r="P95" i="377"/>
  <c r="Q95" i="377" s="1"/>
  <c r="T95" i="377" s="1"/>
  <c r="P94" i="377"/>
  <c r="Q94" i="377" s="1"/>
  <c r="T94" i="377" s="1"/>
  <c r="P93" i="377"/>
  <c r="Q93" i="377" s="1"/>
  <c r="T93" i="377" s="1"/>
  <c r="P92" i="377"/>
  <c r="Q92" i="377" s="1"/>
  <c r="T92" i="377" s="1"/>
  <c r="P90" i="377"/>
  <c r="Q90" i="377" s="1"/>
  <c r="T90" i="377" s="1"/>
  <c r="P89" i="377"/>
  <c r="Q89" i="377" s="1"/>
  <c r="T89" i="377" s="1"/>
  <c r="P88" i="377"/>
  <c r="Q88" i="377" s="1"/>
  <c r="T88" i="377" s="1"/>
  <c r="P87" i="377"/>
  <c r="Q87" i="377" s="1"/>
  <c r="T87" i="377" s="1"/>
  <c r="P86" i="377"/>
  <c r="Q86" i="377" s="1"/>
  <c r="T86" i="377" s="1"/>
  <c r="P85" i="377"/>
  <c r="Q85" i="377" s="1"/>
  <c r="T85" i="377" s="1"/>
  <c r="P84" i="377"/>
  <c r="Q84" i="377" s="1"/>
  <c r="T84" i="377" s="1"/>
  <c r="P83" i="377"/>
  <c r="Q83" i="377" s="1"/>
  <c r="T83" i="377" s="1"/>
  <c r="P82" i="377"/>
  <c r="Q82" i="377" s="1"/>
  <c r="T82" i="377" s="1"/>
  <c r="P81" i="377"/>
  <c r="Q81" i="377" s="1"/>
  <c r="T81" i="377" s="1"/>
  <c r="P80" i="377"/>
  <c r="Q80" i="377" s="1"/>
  <c r="T80" i="377" s="1"/>
  <c r="P79" i="377"/>
  <c r="Q79" i="377" s="1"/>
  <c r="T79" i="377" s="1"/>
  <c r="P78" i="377"/>
  <c r="Q78" i="377" s="1"/>
  <c r="T78" i="377" s="1"/>
  <c r="P77" i="377"/>
  <c r="Q77" i="377" s="1"/>
  <c r="T77" i="377" s="1"/>
  <c r="P76" i="377"/>
  <c r="Q76" i="377" s="1"/>
  <c r="T76" i="377" s="1"/>
  <c r="P75" i="377"/>
  <c r="Q75" i="377" s="1"/>
  <c r="T75" i="377" s="1"/>
  <c r="P73" i="377"/>
  <c r="Q73" i="377" s="1"/>
  <c r="T73" i="377" s="1"/>
  <c r="P72" i="377"/>
  <c r="Q72" i="377" s="1"/>
  <c r="T72" i="377" s="1"/>
  <c r="P71" i="377"/>
  <c r="Q71" i="377" s="1"/>
  <c r="T71" i="377" s="1"/>
  <c r="P70" i="377"/>
  <c r="Q70" i="377" s="1"/>
  <c r="T70" i="377" s="1"/>
  <c r="P69" i="377"/>
  <c r="Q69" i="377" s="1"/>
  <c r="T69" i="377" s="1"/>
  <c r="P68" i="377"/>
  <c r="Q68" i="377" s="1"/>
  <c r="T68" i="377" s="1"/>
  <c r="P67" i="377"/>
  <c r="Q67" i="377" s="1"/>
  <c r="T67" i="377" s="1"/>
  <c r="P66" i="377"/>
  <c r="Q66" i="377" s="1"/>
  <c r="T66" i="377" s="1"/>
  <c r="P65" i="377"/>
  <c r="Q65" i="377" s="1"/>
  <c r="T65" i="377" s="1"/>
  <c r="P64" i="377"/>
  <c r="Q64" i="377" s="1"/>
  <c r="T64" i="377" s="1"/>
  <c r="P63" i="377"/>
  <c r="Q63" i="377" s="1"/>
  <c r="T63" i="377" s="1"/>
  <c r="P62" i="377"/>
  <c r="Q62" i="377" s="1"/>
  <c r="T62" i="377" s="1"/>
  <c r="P61" i="377"/>
  <c r="Q61" i="377" s="1"/>
  <c r="T61" i="377" s="1"/>
  <c r="P60" i="377"/>
  <c r="Q60" i="377" s="1"/>
  <c r="T60" i="377" s="1"/>
  <c r="P59" i="377"/>
  <c r="Q59" i="377" s="1"/>
  <c r="T59" i="377" s="1"/>
  <c r="P57" i="377"/>
  <c r="Q57" i="377" s="1"/>
  <c r="T57" i="377" s="1"/>
  <c r="P56" i="377"/>
  <c r="Q56" i="377" s="1"/>
  <c r="T56" i="377" s="1"/>
  <c r="P55" i="377"/>
  <c r="Q55" i="377" s="1"/>
  <c r="T55" i="377" s="1"/>
  <c r="P54" i="377"/>
  <c r="Q54" i="377" s="1"/>
  <c r="T54" i="377" s="1"/>
  <c r="P53" i="377"/>
  <c r="Q53" i="377" s="1"/>
  <c r="T53" i="377" s="1"/>
  <c r="P52" i="377"/>
  <c r="Q52" i="377" s="1"/>
  <c r="T52" i="377" s="1"/>
  <c r="P51" i="377"/>
  <c r="Q51" i="377" s="1"/>
  <c r="T51" i="377" s="1"/>
  <c r="P50" i="377"/>
  <c r="Q50" i="377" s="1"/>
  <c r="T50" i="377" s="1"/>
  <c r="P49" i="377"/>
  <c r="Q49" i="377" s="1"/>
  <c r="T49" i="377" s="1"/>
  <c r="P48" i="377"/>
  <c r="Q48" i="377" s="1"/>
  <c r="T48" i="377" s="1"/>
  <c r="P47" i="377"/>
  <c r="Q47" i="377" s="1"/>
  <c r="T47" i="377" s="1"/>
  <c r="P46" i="377"/>
  <c r="Q46" i="377" s="1"/>
  <c r="T46" i="377" s="1"/>
  <c r="P45" i="377"/>
  <c r="Q45" i="377" s="1"/>
  <c r="T45" i="377" s="1"/>
  <c r="P44" i="377"/>
  <c r="Q44" i="377" s="1"/>
  <c r="T44" i="377" s="1"/>
  <c r="P43" i="377"/>
  <c r="Q43" i="377" s="1"/>
  <c r="T43" i="377" s="1"/>
  <c r="P42" i="377"/>
  <c r="Q42" i="377" s="1"/>
  <c r="T42" i="377" s="1"/>
  <c r="P41" i="377"/>
  <c r="Q41" i="377" s="1"/>
  <c r="T41" i="377" s="1"/>
  <c r="P40" i="377"/>
  <c r="Q40" i="377" s="1"/>
  <c r="T40" i="377" s="1"/>
  <c r="P39" i="377"/>
  <c r="Q39" i="377" s="1"/>
  <c r="T39" i="377" s="1"/>
  <c r="P37" i="377"/>
  <c r="Q37" i="377" s="1"/>
  <c r="T37" i="377" s="1"/>
  <c r="P36" i="377"/>
  <c r="Q36" i="377" s="1"/>
  <c r="T36" i="377" s="1"/>
  <c r="P35" i="377"/>
  <c r="Q35" i="377" s="1"/>
  <c r="T35" i="377" s="1"/>
  <c r="P34" i="377"/>
  <c r="Q34" i="377" s="1"/>
  <c r="T34" i="377" s="1"/>
  <c r="P33" i="377"/>
  <c r="Q33" i="377" s="1"/>
  <c r="T33" i="377" s="1"/>
  <c r="P32" i="377"/>
  <c r="Q32" i="377" s="1"/>
  <c r="T32" i="377" s="1"/>
  <c r="P31" i="377"/>
  <c r="Q31" i="377" s="1"/>
  <c r="T31" i="377" s="1"/>
  <c r="P30" i="377"/>
  <c r="Q30" i="377" s="1"/>
  <c r="T30" i="377" s="1"/>
  <c r="P29" i="377"/>
  <c r="Q29" i="377" s="1"/>
  <c r="T29" i="377" s="1"/>
  <c r="P28" i="377"/>
  <c r="Q28" i="377" s="1"/>
  <c r="T28" i="377" s="1"/>
  <c r="P27" i="377"/>
  <c r="Q27" i="377" s="1"/>
  <c r="T27" i="377" s="1"/>
  <c r="P26" i="377"/>
  <c r="Q26" i="377" s="1"/>
  <c r="T26" i="377" s="1"/>
  <c r="P25" i="377"/>
  <c r="Q25" i="377" s="1"/>
  <c r="T25" i="377" s="1"/>
  <c r="P24" i="377"/>
  <c r="Q24" i="377" s="1"/>
  <c r="T24" i="377" s="1"/>
  <c r="P23" i="377"/>
  <c r="Q23" i="377" s="1"/>
  <c r="T23" i="377" s="1"/>
  <c r="P22" i="377"/>
  <c r="Q22" i="377" s="1"/>
  <c r="T22" i="377" s="1"/>
  <c r="P21" i="377"/>
  <c r="Q21" i="377" s="1"/>
  <c r="T21" i="377" s="1"/>
  <c r="P19" i="377"/>
  <c r="Q19" i="377" s="1"/>
  <c r="T19" i="377" s="1"/>
  <c r="P18" i="377"/>
  <c r="Q18" i="377" s="1"/>
  <c r="T18" i="377" s="1"/>
  <c r="P17" i="377"/>
  <c r="Q17" i="377" s="1"/>
  <c r="T17" i="377" s="1"/>
  <c r="P16" i="377"/>
  <c r="Q16" i="377" s="1"/>
  <c r="T16" i="377" s="1"/>
  <c r="P15" i="377"/>
  <c r="Q15" i="377" s="1"/>
  <c r="T15" i="377" s="1"/>
  <c r="P14" i="377"/>
  <c r="Q14" i="377" s="1"/>
  <c r="T14" i="377" s="1"/>
  <c r="P13" i="377"/>
  <c r="Q13" i="377" s="1"/>
  <c r="T13" i="377" s="1"/>
  <c r="P12" i="377"/>
  <c r="Q12" i="377" s="1"/>
  <c r="T12" i="377" s="1"/>
  <c r="P11" i="377"/>
  <c r="Q11" i="377" s="1"/>
  <c r="T11" i="377" s="1"/>
  <c r="P10" i="377"/>
  <c r="Q10" i="377" s="1"/>
  <c r="T10" i="377" s="1"/>
  <c r="P9" i="377"/>
  <c r="Q9" i="377" s="1"/>
  <c r="T9" i="377" s="1"/>
  <c r="P8" i="377"/>
  <c r="Q8" i="377" s="1"/>
  <c r="T8" i="377" s="1"/>
  <c r="P7" i="377"/>
  <c r="Q7" i="377" s="1"/>
  <c r="T7" i="377" s="1"/>
  <c r="P6" i="377"/>
  <c r="Q6" i="377" s="1"/>
  <c r="T6" i="377" s="1"/>
  <c r="P5" i="377"/>
  <c r="Q5" i="377" s="1"/>
  <c r="T5" i="377" s="1"/>
  <c r="P152" i="377" l="1"/>
  <c r="Q151" i="377"/>
  <c r="T151" i="377" s="1"/>
  <c r="P144" i="377"/>
  <c r="Q144" i="377"/>
  <c r="U21" i="377"/>
  <c r="U110" i="377"/>
  <c r="T150" i="377"/>
  <c r="T144" i="377"/>
  <c r="T145" i="377" s="1"/>
  <c r="U39" i="377"/>
  <c r="U126" i="377"/>
  <c r="U75" i="377"/>
  <c r="U92" i="377"/>
  <c r="U59" i="377"/>
  <c r="U5" i="377"/>
  <c r="M151" i="376"/>
  <c r="L151" i="376"/>
  <c r="K151" i="376"/>
  <c r="J151" i="376"/>
  <c r="I151" i="376"/>
  <c r="N150" i="376"/>
  <c r="N149" i="376"/>
  <c r="O149" i="376" s="1"/>
  <c r="O145" i="376"/>
  <c r="O144" i="376"/>
  <c r="M143" i="376"/>
  <c r="L143" i="376"/>
  <c r="K143" i="376"/>
  <c r="J143" i="376"/>
  <c r="I143" i="376"/>
  <c r="N142" i="376"/>
  <c r="O142" i="376" s="1"/>
  <c r="R142" i="376" s="1"/>
  <c r="N141" i="376"/>
  <c r="O141" i="376" s="1"/>
  <c r="R141" i="376" s="1"/>
  <c r="N140" i="376"/>
  <c r="O140" i="376" s="1"/>
  <c r="R140" i="376" s="1"/>
  <c r="N139" i="376"/>
  <c r="O139" i="376" s="1"/>
  <c r="R139" i="376" s="1"/>
  <c r="N138" i="376"/>
  <c r="O138" i="376" s="1"/>
  <c r="R138" i="376" s="1"/>
  <c r="N137" i="376"/>
  <c r="O137" i="376" s="1"/>
  <c r="R137" i="376" s="1"/>
  <c r="N136" i="376"/>
  <c r="O136" i="376" s="1"/>
  <c r="R136" i="376" s="1"/>
  <c r="N135" i="376"/>
  <c r="O135" i="376" s="1"/>
  <c r="R135" i="376" s="1"/>
  <c r="N134" i="376"/>
  <c r="O134" i="376" s="1"/>
  <c r="R134" i="376" s="1"/>
  <c r="N133" i="376"/>
  <c r="O133" i="376" s="1"/>
  <c r="R133" i="376" s="1"/>
  <c r="N132" i="376"/>
  <c r="O132" i="376" s="1"/>
  <c r="R132" i="376" s="1"/>
  <c r="N131" i="376"/>
  <c r="O131" i="376" s="1"/>
  <c r="R131" i="376" s="1"/>
  <c r="N130" i="376"/>
  <c r="O130" i="376" s="1"/>
  <c r="R130" i="376" s="1"/>
  <c r="N129" i="376"/>
  <c r="O129" i="376" s="1"/>
  <c r="R129" i="376" s="1"/>
  <c r="N128" i="376"/>
  <c r="O128" i="376" s="1"/>
  <c r="R128" i="376" s="1"/>
  <c r="N127" i="376"/>
  <c r="O127" i="376" s="1"/>
  <c r="R127" i="376" s="1"/>
  <c r="N126" i="376"/>
  <c r="O126" i="376" s="1"/>
  <c r="R126" i="376" s="1"/>
  <c r="N125" i="376"/>
  <c r="O125" i="376" s="1"/>
  <c r="R125" i="376" s="1"/>
  <c r="N124" i="376"/>
  <c r="O124" i="376" s="1"/>
  <c r="R124" i="376" s="1"/>
  <c r="N123" i="376"/>
  <c r="O123" i="376" s="1"/>
  <c r="R123" i="376" s="1"/>
  <c r="N122" i="376"/>
  <c r="O122" i="376" s="1"/>
  <c r="R122" i="376" s="1"/>
  <c r="N121" i="376"/>
  <c r="O121" i="376" s="1"/>
  <c r="R121" i="376" s="1"/>
  <c r="N120" i="376"/>
  <c r="O120" i="376" s="1"/>
  <c r="R120" i="376" s="1"/>
  <c r="N119" i="376"/>
  <c r="O119" i="376" s="1"/>
  <c r="R119" i="376" s="1"/>
  <c r="N118" i="376"/>
  <c r="O118" i="376" s="1"/>
  <c r="R118" i="376" s="1"/>
  <c r="N117" i="376"/>
  <c r="O117" i="376" s="1"/>
  <c r="R117" i="376" s="1"/>
  <c r="N116" i="376"/>
  <c r="O116" i="376" s="1"/>
  <c r="R116" i="376" s="1"/>
  <c r="N115" i="376"/>
  <c r="O115" i="376" s="1"/>
  <c r="R115" i="376" s="1"/>
  <c r="N114" i="376"/>
  <c r="O114" i="376" s="1"/>
  <c r="R114" i="376" s="1"/>
  <c r="N113" i="376"/>
  <c r="O113" i="376" s="1"/>
  <c r="R113" i="376" s="1"/>
  <c r="N112" i="376"/>
  <c r="O112" i="376" s="1"/>
  <c r="R112" i="376" s="1"/>
  <c r="N111" i="376"/>
  <c r="O111" i="376" s="1"/>
  <c r="R111" i="376" s="1"/>
  <c r="N110" i="376"/>
  <c r="O110" i="376" s="1"/>
  <c r="R110" i="376" s="1"/>
  <c r="N108" i="376"/>
  <c r="O108" i="376" s="1"/>
  <c r="R108" i="376" s="1"/>
  <c r="N107" i="376"/>
  <c r="O107" i="376" s="1"/>
  <c r="R107" i="376" s="1"/>
  <c r="N106" i="376"/>
  <c r="O106" i="376" s="1"/>
  <c r="R106" i="376" s="1"/>
  <c r="N105" i="376"/>
  <c r="O105" i="376" s="1"/>
  <c r="R105" i="376" s="1"/>
  <c r="N104" i="376"/>
  <c r="O104" i="376" s="1"/>
  <c r="R104" i="376" s="1"/>
  <c r="N103" i="376"/>
  <c r="O103" i="376" s="1"/>
  <c r="R103" i="376" s="1"/>
  <c r="N102" i="376"/>
  <c r="O102" i="376" s="1"/>
  <c r="R102" i="376" s="1"/>
  <c r="N101" i="376"/>
  <c r="O101" i="376" s="1"/>
  <c r="R101" i="376" s="1"/>
  <c r="N100" i="376"/>
  <c r="O100" i="376" s="1"/>
  <c r="R100" i="376" s="1"/>
  <c r="N99" i="376"/>
  <c r="O99" i="376" s="1"/>
  <c r="R99" i="376" s="1"/>
  <c r="N98" i="376"/>
  <c r="O98" i="376" s="1"/>
  <c r="R98" i="376" s="1"/>
  <c r="N97" i="376"/>
  <c r="O97" i="376" s="1"/>
  <c r="R97" i="376" s="1"/>
  <c r="N96" i="376"/>
  <c r="O96" i="376" s="1"/>
  <c r="R96" i="376" s="1"/>
  <c r="N95" i="376"/>
  <c r="O95" i="376" s="1"/>
  <c r="R95" i="376" s="1"/>
  <c r="N94" i="376"/>
  <c r="O94" i="376" s="1"/>
  <c r="R94" i="376" s="1"/>
  <c r="N93" i="376"/>
  <c r="O93" i="376" s="1"/>
  <c r="R93" i="376" s="1"/>
  <c r="N92" i="376"/>
  <c r="O92" i="376" s="1"/>
  <c r="R92" i="376" s="1"/>
  <c r="N90" i="376"/>
  <c r="O90" i="376" s="1"/>
  <c r="R90" i="376" s="1"/>
  <c r="N89" i="376"/>
  <c r="O89" i="376" s="1"/>
  <c r="R89" i="376" s="1"/>
  <c r="N88" i="376"/>
  <c r="O88" i="376" s="1"/>
  <c r="R88" i="376" s="1"/>
  <c r="N87" i="376"/>
  <c r="O87" i="376" s="1"/>
  <c r="R87" i="376" s="1"/>
  <c r="N86" i="376"/>
  <c r="O86" i="376" s="1"/>
  <c r="R86" i="376" s="1"/>
  <c r="N85" i="376"/>
  <c r="O85" i="376" s="1"/>
  <c r="R85" i="376" s="1"/>
  <c r="N84" i="376"/>
  <c r="O84" i="376" s="1"/>
  <c r="R84" i="376" s="1"/>
  <c r="N83" i="376"/>
  <c r="O83" i="376" s="1"/>
  <c r="R83" i="376" s="1"/>
  <c r="N82" i="376"/>
  <c r="O82" i="376" s="1"/>
  <c r="R82" i="376" s="1"/>
  <c r="N81" i="376"/>
  <c r="O81" i="376" s="1"/>
  <c r="R81" i="376" s="1"/>
  <c r="N80" i="376"/>
  <c r="O80" i="376" s="1"/>
  <c r="R80" i="376" s="1"/>
  <c r="N79" i="376"/>
  <c r="O79" i="376" s="1"/>
  <c r="R79" i="376" s="1"/>
  <c r="N78" i="376"/>
  <c r="O78" i="376" s="1"/>
  <c r="R78" i="376" s="1"/>
  <c r="N77" i="376"/>
  <c r="O77" i="376" s="1"/>
  <c r="R77" i="376" s="1"/>
  <c r="N76" i="376"/>
  <c r="O76" i="376" s="1"/>
  <c r="R76" i="376" s="1"/>
  <c r="N75" i="376"/>
  <c r="O75" i="376" s="1"/>
  <c r="R75" i="376" s="1"/>
  <c r="N73" i="376"/>
  <c r="O73" i="376" s="1"/>
  <c r="R73" i="376" s="1"/>
  <c r="N72" i="376"/>
  <c r="O72" i="376" s="1"/>
  <c r="R72" i="376" s="1"/>
  <c r="N71" i="376"/>
  <c r="O71" i="376" s="1"/>
  <c r="R71" i="376" s="1"/>
  <c r="N70" i="376"/>
  <c r="O70" i="376" s="1"/>
  <c r="R70" i="376" s="1"/>
  <c r="N69" i="376"/>
  <c r="O69" i="376" s="1"/>
  <c r="R69" i="376" s="1"/>
  <c r="N68" i="376"/>
  <c r="O68" i="376" s="1"/>
  <c r="R68" i="376" s="1"/>
  <c r="N67" i="376"/>
  <c r="O67" i="376" s="1"/>
  <c r="R67" i="376" s="1"/>
  <c r="N66" i="376"/>
  <c r="O66" i="376" s="1"/>
  <c r="R66" i="376" s="1"/>
  <c r="N65" i="376"/>
  <c r="O65" i="376" s="1"/>
  <c r="R65" i="376" s="1"/>
  <c r="N64" i="376"/>
  <c r="O64" i="376" s="1"/>
  <c r="R64" i="376" s="1"/>
  <c r="N63" i="376"/>
  <c r="O63" i="376" s="1"/>
  <c r="R63" i="376" s="1"/>
  <c r="N62" i="376"/>
  <c r="O62" i="376" s="1"/>
  <c r="R62" i="376" s="1"/>
  <c r="N61" i="376"/>
  <c r="O61" i="376" s="1"/>
  <c r="R61" i="376" s="1"/>
  <c r="N60" i="376"/>
  <c r="O60" i="376" s="1"/>
  <c r="R60" i="376" s="1"/>
  <c r="N59" i="376"/>
  <c r="O59" i="376" s="1"/>
  <c r="R59" i="376" s="1"/>
  <c r="N57" i="376"/>
  <c r="O57" i="376" s="1"/>
  <c r="R57" i="376" s="1"/>
  <c r="N56" i="376"/>
  <c r="O56" i="376" s="1"/>
  <c r="R56" i="376" s="1"/>
  <c r="N55" i="376"/>
  <c r="O55" i="376" s="1"/>
  <c r="R55" i="376" s="1"/>
  <c r="N54" i="376"/>
  <c r="O54" i="376" s="1"/>
  <c r="R54" i="376" s="1"/>
  <c r="N53" i="376"/>
  <c r="O53" i="376" s="1"/>
  <c r="R53" i="376" s="1"/>
  <c r="N52" i="376"/>
  <c r="O52" i="376" s="1"/>
  <c r="R52" i="376" s="1"/>
  <c r="N51" i="376"/>
  <c r="O51" i="376" s="1"/>
  <c r="R51" i="376" s="1"/>
  <c r="N50" i="376"/>
  <c r="O50" i="376" s="1"/>
  <c r="R50" i="376" s="1"/>
  <c r="N49" i="376"/>
  <c r="O49" i="376" s="1"/>
  <c r="R49" i="376" s="1"/>
  <c r="N48" i="376"/>
  <c r="O48" i="376" s="1"/>
  <c r="R48" i="376" s="1"/>
  <c r="N47" i="376"/>
  <c r="O47" i="376" s="1"/>
  <c r="R47" i="376" s="1"/>
  <c r="N46" i="376"/>
  <c r="O46" i="376" s="1"/>
  <c r="R46" i="376" s="1"/>
  <c r="N45" i="376"/>
  <c r="O45" i="376" s="1"/>
  <c r="R45" i="376" s="1"/>
  <c r="N44" i="376"/>
  <c r="O44" i="376" s="1"/>
  <c r="R44" i="376" s="1"/>
  <c r="N43" i="376"/>
  <c r="O43" i="376" s="1"/>
  <c r="R43" i="376" s="1"/>
  <c r="N42" i="376"/>
  <c r="O42" i="376" s="1"/>
  <c r="R42" i="376" s="1"/>
  <c r="N41" i="376"/>
  <c r="O41" i="376" s="1"/>
  <c r="R41" i="376" s="1"/>
  <c r="N40" i="376"/>
  <c r="O40" i="376" s="1"/>
  <c r="R40" i="376" s="1"/>
  <c r="N39" i="376"/>
  <c r="O39" i="376" s="1"/>
  <c r="R39" i="376" s="1"/>
  <c r="N37" i="376"/>
  <c r="O37" i="376" s="1"/>
  <c r="R37" i="376" s="1"/>
  <c r="N36" i="376"/>
  <c r="O36" i="376" s="1"/>
  <c r="R36" i="376" s="1"/>
  <c r="N35" i="376"/>
  <c r="O35" i="376" s="1"/>
  <c r="R35" i="376" s="1"/>
  <c r="N34" i="376"/>
  <c r="O34" i="376" s="1"/>
  <c r="R34" i="376" s="1"/>
  <c r="N33" i="376"/>
  <c r="O33" i="376" s="1"/>
  <c r="R33" i="376" s="1"/>
  <c r="N32" i="376"/>
  <c r="O32" i="376" s="1"/>
  <c r="R32" i="376" s="1"/>
  <c r="N31" i="376"/>
  <c r="O31" i="376" s="1"/>
  <c r="R31" i="376" s="1"/>
  <c r="N30" i="376"/>
  <c r="O30" i="376" s="1"/>
  <c r="R30" i="376" s="1"/>
  <c r="N29" i="376"/>
  <c r="O29" i="376" s="1"/>
  <c r="R29" i="376" s="1"/>
  <c r="N28" i="376"/>
  <c r="O28" i="376" s="1"/>
  <c r="R28" i="376" s="1"/>
  <c r="N27" i="376"/>
  <c r="O27" i="376" s="1"/>
  <c r="R27" i="376" s="1"/>
  <c r="N26" i="376"/>
  <c r="O26" i="376" s="1"/>
  <c r="R26" i="376" s="1"/>
  <c r="N25" i="376"/>
  <c r="O25" i="376" s="1"/>
  <c r="R25" i="376" s="1"/>
  <c r="N24" i="376"/>
  <c r="O24" i="376" s="1"/>
  <c r="R24" i="376" s="1"/>
  <c r="N23" i="376"/>
  <c r="O23" i="376" s="1"/>
  <c r="R23" i="376" s="1"/>
  <c r="N22" i="376"/>
  <c r="O22" i="376" s="1"/>
  <c r="R22" i="376" s="1"/>
  <c r="N21" i="376"/>
  <c r="O21" i="376" s="1"/>
  <c r="R21" i="376" s="1"/>
  <c r="N19" i="376"/>
  <c r="O19" i="376" s="1"/>
  <c r="R19" i="376" s="1"/>
  <c r="N18" i="376"/>
  <c r="O18" i="376" s="1"/>
  <c r="R18" i="376" s="1"/>
  <c r="N17" i="376"/>
  <c r="O17" i="376" s="1"/>
  <c r="R17" i="376" s="1"/>
  <c r="N16" i="376"/>
  <c r="O16" i="376" s="1"/>
  <c r="R16" i="376" s="1"/>
  <c r="N15" i="376"/>
  <c r="O15" i="376" s="1"/>
  <c r="R15" i="376" s="1"/>
  <c r="N14" i="376"/>
  <c r="O14" i="376" s="1"/>
  <c r="R14" i="376" s="1"/>
  <c r="N13" i="376"/>
  <c r="O13" i="376" s="1"/>
  <c r="R13" i="376" s="1"/>
  <c r="N12" i="376"/>
  <c r="O12" i="376" s="1"/>
  <c r="R12" i="376" s="1"/>
  <c r="N11" i="376"/>
  <c r="O11" i="376" s="1"/>
  <c r="R11" i="376" s="1"/>
  <c r="N10" i="376"/>
  <c r="O10" i="376" s="1"/>
  <c r="R10" i="376" s="1"/>
  <c r="N9" i="376"/>
  <c r="O9" i="376" s="1"/>
  <c r="R9" i="376" s="1"/>
  <c r="N8" i="376"/>
  <c r="O8" i="376" s="1"/>
  <c r="R8" i="376" s="1"/>
  <c r="N7" i="376"/>
  <c r="O7" i="376" s="1"/>
  <c r="R7" i="376" s="1"/>
  <c r="N6" i="376"/>
  <c r="O6" i="376" s="1"/>
  <c r="R6" i="376" s="1"/>
  <c r="N5" i="376"/>
  <c r="T152" i="377" l="1"/>
  <c r="Q152" i="377"/>
  <c r="U144" i="377"/>
  <c r="V39" i="377" s="1"/>
  <c r="N151" i="376"/>
  <c r="O150" i="376"/>
  <c r="R150" i="376" s="1"/>
  <c r="S110" i="376"/>
  <c r="N143" i="376"/>
  <c r="S126" i="376"/>
  <c r="S39" i="376"/>
  <c r="S59" i="376"/>
  <c r="R149" i="376"/>
  <c r="S75" i="376"/>
  <c r="S92" i="376"/>
  <c r="S21" i="376"/>
  <c r="O5" i="376"/>
  <c r="R151" i="376" l="1"/>
  <c r="O151" i="376"/>
  <c r="V59" i="377"/>
  <c r="V126" i="377"/>
  <c r="V75" i="377"/>
  <c r="V110" i="377"/>
  <c r="V21" i="377"/>
  <c r="V92" i="377"/>
  <c r="V5" i="377"/>
  <c r="S143" i="376"/>
  <c r="T110" i="376" s="1"/>
  <c r="R5" i="376"/>
  <c r="O143" i="376"/>
  <c r="M151" i="374"/>
  <c r="L151" i="374"/>
  <c r="K151" i="374"/>
  <c r="J151" i="374"/>
  <c r="I151" i="374"/>
  <c r="N150" i="374"/>
  <c r="N149" i="374"/>
  <c r="O149" i="374" s="1"/>
  <c r="O145" i="374"/>
  <c r="O144" i="374"/>
  <c r="M143" i="374"/>
  <c r="L143" i="374"/>
  <c r="K143" i="374"/>
  <c r="J143" i="374"/>
  <c r="I143" i="374"/>
  <c r="N142" i="374"/>
  <c r="O142" i="374" s="1"/>
  <c r="R142" i="374" s="1"/>
  <c r="N141" i="374"/>
  <c r="O141" i="374" s="1"/>
  <c r="R141" i="374" s="1"/>
  <c r="N140" i="374"/>
  <c r="O140" i="374" s="1"/>
  <c r="R140" i="374" s="1"/>
  <c r="N139" i="374"/>
  <c r="O139" i="374" s="1"/>
  <c r="R139" i="374" s="1"/>
  <c r="N138" i="374"/>
  <c r="O138" i="374" s="1"/>
  <c r="R138" i="374" s="1"/>
  <c r="N137" i="374"/>
  <c r="O137" i="374" s="1"/>
  <c r="R137" i="374" s="1"/>
  <c r="N136" i="374"/>
  <c r="O136" i="374" s="1"/>
  <c r="R136" i="374" s="1"/>
  <c r="N135" i="374"/>
  <c r="O135" i="374" s="1"/>
  <c r="R135" i="374" s="1"/>
  <c r="N134" i="374"/>
  <c r="O134" i="374" s="1"/>
  <c r="R134" i="374" s="1"/>
  <c r="N133" i="374"/>
  <c r="O133" i="374" s="1"/>
  <c r="R133" i="374" s="1"/>
  <c r="N132" i="374"/>
  <c r="O132" i="374" s="1"/>
  <c r="R132" i="374" s="1"/>
  <c r="N131" i="374"/>
  <c r="O131" i="374" s="1"/>
  <c r="R131" i="374" s="1"/>
  <c r="N130" i="374"/>
  <c r="O130" i="374" s="1"/>
  <c r="R130" i="374" s="1"/>
  <c r="N129" i="374"/>
  <c r="O129" i="374" s="1"/>
  <c r="R129" i="374" s="1"/>
  <c r="N128" i="374"/>
  <c r="O128" i="374" s="1"/>
  <c r="R128" i="374" s="1"/>
  <c r="N127" i="374"/>
  <c r="O127" i="374" s="1"/>
  <c r="R127" i="374" s="1"/>
  <c r="N126" i="374"/>
  <c r="O126" i="374" s="1"/>
  <c r="R126" i="374" s="1"/>
  <c r="N125" i="374"/>
  <c r="O125" i="374" s="1"/>
  <c r="R125" i="374" s="1"/>
  <c r="N124" i="374"/>
  <c r="O124" i="374" s="1"/>
  <c r="R124" i="374" s="1"/>
  <c r="N123" i="374"/>
  <c r="O123" i="374" s="1"/>
  <c r="R123" i="374" s="1"/>
  <c r="N122" i="374"/>
  <c r="O122" i="374" s="1"/>
  <c r="R122" i="374" s="1"/>
  <c r="N121" i="374"/>
  <c r="O121" i="374" s="1"/>
  <c r="R121" i="374" s="1"/>
  <c r="N120" i="374"/>
  <c r="O120" i="374" s="1"/>
  <c r="R120" i="374" s="1"/>
  <c r="N119" i="374"/>
  <c r="O119" i="374" s="1"/>
  <c r="R119" i="374" s="1"/>
  <c r="N118" i="374"/>
  <c r="O118" i="374" s="1"/>
  <c r="R118" i="374" s="1"/>
  <c r="N117" i="374"/>
  <c r="O117" i="374" s="1"/>
  <c r="R117" i="374" s="1"/>
  <c r="N116" i="374"/>
  <c r="O116" i="374" s="1"/>
  <c r="R116" i="374" s="1"/>
  <c r="N115" i="374"/>
  <c r="O115" i="374" s="1"/>
  <c r="R115" i="374" s="1"/>
  <c r="N114" i="374"/>
  <c r="O114" i="374" s="1"/>
  <c r="R114" i="374" s="1"/>
  <c r="N113" i="374"/>
  <c r="O113" i="374" s="1"/>
  <c r="R113" i="374" s="1"/>
  <c r="N112" i="374"/>
  <c r="O112" i="374" s="1"/>
  <c r="R112" i="374" s="1"/>
  <c r="N111" i="374"/>
  <c r="O111" i="374" s="1"/>
  <c r="R111" i="374" s="1"/>
  <c r="N110" i="374"/>
  <c r="O110" i="374" s="1"/>
  <c r="R110" i="374" s="1"/>
  <c r="N108" i="374"/>
  <c r="O108" i="374" s="1"/>
  <c r="R108" i="374" s="1"/>
  <c r="N107" i="374"/>
  <c r="O107" i="374" s="1"/>
  <c r="R107" i="374" s="1"/>
  <c r="N106" i="374"/>
  <c r="O106" i="374" s="1"/>
  <c r="R106" i="374" s="1"/>
  <c r="N105" i="374"/>
  <c r="O105" i="374" s="1"/>
  <c r="R105" i="374" s="1"/>
  <c r="N104" i="374"/>
  <c r="O104" i="374" s="1"/>
  <c r="R104" i="374" s="1"/>
  <c r="N103" i="374"/>
  <c r="O103" i="374" s="1"/>
  <c r="R103" i="374" s="1"/>
  <c r="N102" i="374"/>
  <c r="O102" i="374" s="1"/>
  <c r="R102" i="374" s="1"/>
  <c r="N101" i="374"/>
  <c r="O101" i="374" s="1"/>
  <c r="R101" i="374" s="1"/>
  <c r="N100" i="374"/>
  <c r="O100" i="374" s="1"/>
  <c r="R100" i="374" s="1"/>
  <c r="N99" i="374"/>
  <c r="O99" i="374" s="1"/>
  <c r="R99" i="374" s="1"/>
  <c r="N98" i="374"/>
  <c r="O98" i="374" s="1"/>
  <c r="R98" i="374" s="1"/>
  <c r="N97" i="374"/>
  <c r="O97" i="374" s="1"/>
  <c r="R97" i="374" s="1"/>
  <c r="N96" i="374"/>
  <c r="O96" i="374" s="1"/>
  <c r="R96" i="374" s="1"/>
  <c r="N95" i="374"/>
  <c r="O95" i="374" s="1"/>
  <c r="R95" i="374" s="1"/>
  <c r="N94" i="374"/>
  <c r="O94" i="374" s="1"/>
  <c r="R94" i="374" s="1"/>
  <c r="N93" i="374"/>
  <c r="O93" i="374" s="1"/>
  <c r="R93" i="374" s="1"/>
  <c r="N92" i="374"/>
  <c r="O92" i="374" s="1"/>
  <c r="R92" i="374" s="1"/>
  <c r="N90" i="374"/>
  <c r="O90" i="374" s="1"/>
  <c r="R90" i="374" s="1"/>
  <c r="N89" i="374"/>
  <c r="O89" i="374" s="1"/>
  <c r="R89" i="374" s="1"/>
  <c r="N88" i="374"/>
  <c r="O88" i="374" s="1"/>
  <c r="R88" i="374" s="1"/>
  <c r="N87" i="374"/>
  <c r="O87" i="374" s="1"/>
  <c r="R87" i="374" s="1"/>
  <c r="N86" i="374"/>
  <c r="O86" i="374" s="1"/>
  <c r="R86" i="374" s="1"/>
  <c r="N85" i="374"/>
  <c r="O85" i="374" s="1"/>
  <c r="R85" i="374" s="1"/>
  <c r="N84" i="374"/>
  <c r="O84" i="374" s="1"/>
  <c r="R84" i="374" s="1"/>
  <c r="N83" i="374"/>
  <c r="O83" i="374" s="1"/>
  <c r="R83" i="374" s="1"/>
  <c r="N82" i="374"/>
  <c r="O82" i="374" s="1"/>
  <c r="R82" i="374" s="1"/>
  <c r="N81" i="374"/>
  <c r="O81" i="374" s="1"/>
  <c r="R81" i="374" s="1"/>
  <c r="N80" i="374"/>
  <c r="O80" i="374" s="1"/>
  <c r="R80" i="374" s="1"/>
  <c r="N79" i="374"/>
  <c r="O79" i="374" s="1"/>
  <c r="R79" i="374" s="1"/>
  <c r="N78" i="374"/>
  <c r="O78" i="374" s="1"/>
  <c r="R78" i="374" s="1"/>
  <c r="N77" i="374"/>
  <c r="O77" i="374" s="1"/>
  <c r="R77" i="374" s="1"/>
  <c r="N76" i="374"/>
  <c r="O76" i="374" s="1"/>
  <c r="R76" i="374" s="1"/>
  <c r="N75" i="374"/>
  <c r="O75" i="374" s="1"/>
  <c r="R75" i="374" s="1"/>
  <c r="N73" i="374"/>
  <c r="O73" i="374" s="1"/>
  <c r="R73" i="374" s="1"/>
  <c r="N72" i="374"/>
  <c r="O72" i="374" s="1"/>
  <c r="R72" i="374" s="1"/>
  <c r="N71" i="374"/>
  <c r="O71" i="374" s="1"/>
  <c r="R71" i="374" s="1"/>
  <c r="N70" i="374"/>
  <c r="O70" i="374" s="1"/>
  <c r="R70" i="374" s="1"/>
  <c r="N69" i="374"/>
  <c r="O69" i="374" s="1"/>
  <c r="R69" i="374" s="1"/>
  <c r="N68" i="374"/>
  <c r="O68" i="374" s="1"/>
  <c r="R68" i="374" s="1"/>
  <c r="N67" i="374"/>
  <c r="O67" i="374" s="1"/>
  <c r="R67" i="374" s="1"/>
  <c r="N66" i="374"/>
  <c r="O66" i="374" s="1"/>
  <c r="R66" i="374" s="1"/>
  <c r="N65" i="374"/>
  <c r="O65" i="374" s="1"/>
  <c r="R65" i="374" s="1"/>
  <c r="N64" i="374"/>
  <c r="O64" i="374" s="1"/>
  <c r="R64" i="374" s="1"/>
  <c r="N63" i="374"/>
  <c r="O63" i="374" s="1"/>
  <c r="R63" i="374" s="1"/>
  <c r="N62" i="374"/>
  <c r="O62" i="374" s="1"/>
  <c r="R62" i="374" s="1"/>
  <c r="N61" i="374"/>
  <c r="O61" i="374" s="1"/>
  <c r="R61" i="374" s="1"/>
  <c r="N60" i="374"/>
  <c r="O60" i="374" s="1"/>
  <c r="R60" i="374" s="1"/>
  <c r="N59" i="374"/>
  <c r="O59" i="374" s="1"/>
  <c r="R59" i="374" s="1"/>
  <c r="N57" i="374"/>
  <c r="O57" i="374" s="1"/>
  <c r="R57" i="374" s="1"/>
  <c r="N56" i="374"/>
  <c r="O56" i="374" s="1"/>
  <c r="R56" i="374" s="1"/>
  <c r="N55" i="374"/>
  <c r="O55" i="374" s="1"/>
  <c r="R55" i="374" s="1"/>
  <c r="N54" i="374"/>
  <c r="O54" i="374" s="1"/>
  <c r="R54" i="374" s="1"/>
  <c r="N53" i="374"/>
  <c r="O53" i="374" s="1"/>
  <c r="R53" i="374" s="1"/>
  <c r="N52" i="374"/>
  <c r="O52" i="374" s="1"/>
  <c r="R52" i="374" s="1"/>
  <c r="N51" i="374"/>
  <c r="O51" i="374" s="1"/>
  <c r="R51" i="374" s="1"/>
  <c r="N50" i="374"/>
  <c r="O50" i="374" s="1"/>
  <c r="R50" i="374" s="1"/>
  <c r="N49" i="374"/>
  <c r="O49" i="374" s="1"/>
  <c r="R49" i="374" s="1"/>
  <c r="N48" i="374"/>
  <c r="O48" i="374" s="1"/>
  <c r="R48" i="374" s="1"/>
  <c r="N47" i="374"/>
  <c r="O47" i="374" s="1"/>
  <c r="R47" i="374" s="1"/>
  <c r="N46" i="374"/>
  <c r="O46" i="374" s="1"/>
  <c r="R46" i="374" s="1"/>
  <c r="N45" i="374"/>
  <c r="O45" i="374" s="1"/>
  <c r="R45" i="374" s="1"/>
  <c r="N44" i="374"/>
  <c r="O44" i="374" s="1"/>
  <c r="R44" i="374" s="1"/>
  <c r="N43" i="374"/>
  <c r="O43" i="374" s="1"/>
  <c r="R43" i="374" s="1"/>
  <c r="N42" i="374"/>
  <c r="O42" i="374" s="1"/>
  <c r="R42" i="374" s="1"/>
  <c r="N41" i="374"/>
  <c r="O41" i="374" s="1"/>
  <c r="R41" i="374" s="1"/>
  <c r="N40" i="374"/>
  <c r="O40" i="374" s="1"/>
  <c r="R40" i="374" s="1"/>
  <c r="N39" i="374"/>
  <c r="O39" i="374" s="1"/>
  <c r="R39" i="374" s="1"/>
  <c r="N37" i="374"/>
  <c r="O37" i="374" s="1"/>
  <c r="R37" i="374" s="1"/>
  <c r="N36" i="374"/>
  <c r="O36" i="374" s="1"/>
  <c r="R36" i="374" s="1"/>
  <c r="N35" i="374"/>
  <c r="O35" i="374" s="1"/>
  <c r="R35" i="374" s="1"/>
  <c r="N34" i="374"/>
  <c r="O34" i="374" s="1"/>
  <c r="R34" i="374" s="1"/>
  <c r="N33" i="374"/>
  <c r="O33" i="374" s="1"/>
  <c r="R33" i="374" s="1"/>
  <c r="N32" i="374"/>
  <c r="O32" i="374" s="1"/>
  <c r="R32" i="374" s="1"/>
  <c r="N31" i="374"/>
  <c r="O31" i="374" s="1"/>
  <c r="R31" i="374" s="1"/>
  <c r="N30" i="374"/>
  <c r="O30" i="374" s="1"/>
  <c r="R30" i="374" s="1"/>
  <c r="N29" i="374"/>
  <c r="O29" i="374" s="1"/>
  <c r="R29" i="374" s="1"/>
  <c r="N28" i="374"/>
  <c r="O28" i="374" s="1"/>
  <c r="R28" i="374" s="1"/>
  <c r="N27" i="374"/>
  <c r="O27" i="374" s="1"/>
  <c r="R27" i="374" s="1"/>
  <c r="N26" i="374"/>
  <c r="O26" i="374" s="1"/>
  <c r="R26" i="374" s="1"/>
  <c r="N25" i="374"/>
  <c r="O25" i="374" s="1"/>
  <c r="R25" i="374" s="1"/>
  <c r="N24" i="374"/>
  <c r="O24" i="374" s="1"/>
  <c r="R24" i="374" s="1"/>
  <c r="N23" i="374"/>
  <c r="O23" i="374" s="1"/>
  <c r="R23" i="374" s="1"/>
  <c r="N22" i="374"/>
  <c r="O22" i="374" s="1"/>
  <c r="R22" i="374" s="1"/>
  <c r="N21" i="374"/>
  <c r="O21" i="374" s="1"/>
  <c r="R21" i="374" s="1"/>
  <c r="N19" i="374"/>
  <c r="O19" i="374" s="1"/>
  <c r="R19" i="374" s="1"/>
  <c r="N18" i="374"/>
  <c r="O18" i="374" s="1"/>
  <c r="R18" i="374" s="1"/>
  <c r="N17" i="374"/>
  <c r="O17" i="374" s="1"/>
  <c r="R17" i="374" s="1"/>
  <c r="N16" i="374"/>
  <c r="O16" i="374" s="1"/>
  <c r="R16" i="374" s="1"/>
  <c r="N15" i="374"/>
  <c r="O15" i="374" s="1"/>
  <c r="R15" i="374" s="1"/>
  <c r="N14" i="374"/>
  <c r="O14" i="374" s="1"/>
  <c r="R14" i="374" s="1"/>
  <c r="N13" i="374"/>
  <c r="O13" i="374" s="1"/>
  <c r="R13" i="374" s="1"/>
  <c r="N12" i="374"/>
  <c r="O12" i="374" s="1"/>
  <c r="R12" i="374" s="1"/>
  <c r="N11" i="374"/>
  <c r="O11" i="374" s="1"/>
  <c r="R11" i="374" s="1"/>
  <c r="N10" i="374"/>
  <c r="O10" i="374" s="1"/>
  <c r="R10" i="374" s="1"/>
  <c r="N9" i="374"/>
  <c r="O9" i="374" s="1"/>
  <c r="R9" i="374" s="1"/>
  <c r="N8" i="374"/>
  <c r="O8" i="374" s="1"/>
  <c r="R8" i="374" s="1"/>
  <c r="N7" i="374"/>
  <c r="O7" i="374" s="1"/>
  <c r="R7" i="374" s="1"/>
  <c r="N6" i="374"/>
  <c r="O6" i="374" s="1"/>
  <c r="R6" i="374" s="1"/>
  <c r="N5" i="374"/>
  <c r="O5" i="374" s="1"/>
  <c r="V144" i="377" l="1"/>
  <c r="T126" i="376"/>
  <c r="R143" i="376"/>
  <c r="R144" i="376" s="1"/>
  <c r="S5" i="376"/>
  <c r="T5" i="376" s="1"/>
  <c r="T75" i="376"/>
  <c r="T21" i="376"/>
  <c r="T92" i="376"/>
  <c r="T59" i="376"/>
  <c r="T39" i="376"/>
  <c r="N151" i="374"/>
  <c r="O150" i="374"/>
  <c r="R150" i="374" s="1"/>
  <c r="S126" i="374"/>
  <c r="S59" i="374"/>
  <c r="S39" i="374"/>
  <c r="N143" i="374"/>
  <c r="S21" i="374"/>
  <c r="R149" i="374"/>
  <c r="O143" i="374"/>
  <c r="S110" i="374"/>
  <c r="S92" i="374"/>
  <c r="S75" i="374"/>
  <c r="R5" i="374"/>
  <c r="R151" i="374" l="1"/>
  <c r="O151" i="374"/>
  <c r="T143" i="376"/>
  <c r="R143" i="374"/>
  <c r="R144" i="374" s="1"/>
  <c r="S5" i="374"/>
  <c r="S143" i="374"/>
  <c r="T75" i="374" s="1"/>
  <c r="M151" i="372"/>
  <c r="L151" i="372"/>
  <c r="K151" i="372"/>
  <c r="J151" i="372"/>
  <c r="I151" i="372"/>
  <c r="N150" i="372"/>
  <c r="O150" i="372" s="1"/>
  <c r="R150" i="372" s="1"/>
  <c r="N149" i="372"/>
  <c r="O149" i="372" s="1"/>
  <c r="O145" i="372"/>
  <c r="O144" i="372"/>
  <c r="M143" i="372"/>
  <c r="L143" i="372"/>
  <c r="K143" i="372"/>
  <c r="J143" i="372"/>
  <c r="I143" i="372"/>
  <c r="N142" i="372"/>
  <c r="O142" i="372" s="1"/>
  <c r="R142" i="372" s="1"/>
  <c r="N141" i="372"/>
  <c r="O141" i="372" s="1"/>
  <c r="R141" i="372" s="1"/>
  <c r="N140" i="372"/>
  <c r="O140" i="372" s="1"/>
  <c r="R140" i="372" s="1"/>
  <c r="N139" i="372"/>
  <c r="O139" i="372" s="1"/>
  <c r="R139" i="372" s="1"/>
  <c r="N138" i="372"/>
  <c r="O138" i="372" s="1"/>
  <c r="R138" i="372" s="1"/>
  <c r="N137" i="372"/>
  <c r="O137" i="372" s="1"/>
  <c r="R137" i="372" s="1"/>
  <c r="N136" i="372"/>
  <c r="O136" i="372" s="1"/>
  <c r="R136" i="372" s="1"/>
  <c r="N135" i="372"/>
  <c r="O135" i="372" s="1"/>
  <c r="R135" i="372" s="1"/>
  <c r="N134" i="372"/>
  <c r="O134" i="372" s="1"/>
  <c r="R134" i="372" s="1"/>
  <c r="N133" i="372"/>
  <c r="O133" i="372" s="1"/>
  <c r="R133" i="372" s="1"/>
  <c r="N132" i="372"/>
  <c r="O132" i="372" s="1"/>
  <c r="R132" i="372" s="1"/>
  <c r="N131" i="372"/>
  <c r="O131" i="372" s="1"/>
  <c r="R131" i="372" s="1"/>
  <c r="N130" i="372"/>
  <c r="O130" i="372" s="1"/>
  <c r="R130" i="372" s="1"/>
  <c r="N129" i="372"/>
  <c r="O129" i="372" s="1"/>
  <c r="R129" i="372" s="1"/>
  <c r="N128" i="372"/>
  <c r="O128" i="372" s="1"/>
  <c r="R128" i="372" s="1"/>
  <c r="N127" i="372"/>
  <c r="O127" i="372" s="1"/>
  <c r="R127" i="372" s="1"/>
  <c r="N126" i="372"/>
  <c r="O126" i="372" s="1"/>
  <c r="R126" i="372" s="1"/>
  <c r="N125" i="372"/>
  <c r="O125" i="372" s="1"/>
  <c r="R125" i="372" s="1"/>
  <c r="N124" i="372"/>
  <c r="O124" i="372" s="1"/>
  <c r="R124" i="372" s="1"/>
  <c r="N123" i="372"/>
  <c r="O123" i="372" s="1"/>
  <c r="R123" i="372" s="1"/>
  <c r="N122" i="372"/>
  <c r="O122" i="372" s="1"/>
  <c r="R122" i="372" s="1"/>
  <c r="N121" i="372"/>
  <c r="O121" i="372" s="1"/>
  <c r="R121" i="372" s="1"/>
  <c r="N120" i="372"/>
  <c r="O120" i="372" s="1"/>
  <c r="R120" i="372" s="1"/>
  <c r="N119" i="372"/>
  <c r="O119" i="372" s="1"/>
  <c r="R119" i="372" s="1"/>
  <c r="N118" i="372"/>
  <c r="O118" i="372" s="1"/>
  <c r="R118" i="372" s="1"/>
  <c r="N117" i="372"/>
  <c r="O117" i="372" s="1"/>
  <c r="R117" i="372" s="1"/>
  <c r="N116" i="372"/>
  <c r="O116" i="372" s="1"/>
  <c r="R116" i="372" s="1"/>
  <c r="N115" i="372"/>
  <c r="O115" i="372" s="1"/>
  <c r="R115" i="372" s="1"/>
  <c r="N114" i="372"/>
  <c r="O114" i="372" s="1"/>
  <c r="R114" i="372" s="1"/>
  <c r="N113" i="372"/>
  <c r="O113" i="372" s="1"/>
  <c r="R113" i="372" s="1"/>
  <c r="N112" i="372"/>
  <c r="O112" i="372" s="1"/>
  <c r="R112" i="372" s="1"/>
  <c r="N111" i="372"/>
  <c r="O111" i="372" s="1"/>
  <c r="R111" i="372" s="1"/>
  <c r="N110" i="372"/>
  <c r="O110" i="372" s="1"/>
  <c r="R110" i="372" s="1"/>
  <c r="N108" i="372"/>
  <c r="O108" i="372" s="1"/>
  <c r="R108" i="372" s="1"/>
  <c r="N107" i="372"/>
  <c r="O107" i="372" s="1"/>
  <c r="R107" i="372" s="1"/>
  <c r="N106" i="372"/>
  <c r="O106" i="372" s="1"/>
  <c r="R106" i="372" s="1"/>
  <c r="N105" i="372"/>
  <c r="O105" i="372" s="1"/>
  <c r="R105" i="372" s="1"/>
  <c r="N104" i="372"/>
  <c r="O104" i="372" s="1"/>
  <c r="R104" i="372" s="1"/>
  <c r="N103" i="372"/>
  <c r="O103" i="372" s="1"/>
  <c r="R103" i="372" s="1"/>
  <c r="N102" i="372"/>
  <c r="O102" i="372" s="1"/>
  <c r="R102" i="372" s="1"/>
  <c r="N101" i="372"/>
  <c r="O101" i="372" s="1"/>
  <c r="R101" i="372" s="1"/>
  <c r="N100" i="372"/>
  <c r="O100" i="372" s="1"/>
  <c r="R100" i="372" s="1"/>
  <c r="N99" i="372"/>
  <c r="O99" i="372" s="1"/>
  <c r="R99" i="372" s="1"/>
  <c r="N98" i="372"/>
  <c r="O98" i="372" s="1"/>
  <c r="R98" i="372" s="1"/>
  <c r="N97" i="372"/>
  <c r="O97" i="372" s="1"/>
  <c r="R97" i="372" s="1"/>
  <c r="N96" i="372"/>
  <c r="O96" i="372" s="1"/>
  <c r="R96" i="372" s="1"/>
  <c r="N95" i="372"/>
  <c r="O95" i="372" s="1"/>
  <c r="R95" i="372" s="1"/>
  <c r="N94" i="372"/>
  <c r="O94" i="372" s="1"/>
  <c r="R94" i="372" s="1"/>
  <c r="N93" i="372"/>
  <c r="O93" i="372" s="1"/>
  <c r="R93" i="372" s="1"/>
  <c r="N92" i="372"/>
  <c r="O92" i="372" s="1"/>
  <c r="R92" i="372" s="1"/>
  <c r="N90" i="372"/>
  <c r="O90" i="372" s="1"/>
  <c r="R90" i="372" s="1"/>
  <c r="N89" i="372"/>
  <c r="O89" i="372" s="1"/>
  <c r="R89" i="372" s="1"/>
  <c r="N88" i="372"/>
  <c r="O88" i="372" s="1"/>
  <c r="R88" i="372" s="1"/>
  <c r="N87" i="372"/>
  <c r="O87" i="372" s="1"/>
  <c r="R87" i="372" s="1"/>
  <c r="N86" i="372"/>
  <c r="O86" i="372" s="1"/>
  <c r="R86" i="372" s="1"/>
  <c r="N85" i="372"/>
  <c r="O85" i="372" s="1"/>
  <c r="R85" i="372" s="1"/>
  <c r="N84" i="372"/>
  <c r="O84" i="372" s="1"/>
  <c r="R84" i="372" s="1"/>
  <c r="N83" i="372"/>
  <c r="O83" i="372" s="1"/>
  <c r="R83" i="372" s="1"/>
  <c r="N82" i="372"/>
  <c r="O82" i="372" s="1"/>
  <c r="R82" i="372" s="1"/>
  <c r="N81" i="372"/>
  <c r="O81" i="372" s="1"/>
  <c r="R81" i="372" s="1"/>
  <c r="N80" i="372"/>
  <c r="O80" i="372" s="1"/>
  <c r="R80" i="372" s="1"/>
  <c r="N79" i="372"/>
  <c r="O79" i="372" s="1"/>
  <c r="R79" i="372" s="1"/>
  <c r="N78" i="372"/>
  <c r="O78" i="372" s="1"/>
  <c r="R78" i="372" s="1"/>
  <c r="N77" i="372"/>
  <c r="O77" i="372" s="1"/>
  <c r="R77" i="372" s="1"/>
  <c r="N76" i="372"/>
  <c r="O76" i="372" s="1"/>
  <c r="R76" i="372" s="1"/>
  <c r="N75" i="372"/>
  <c r="O75" i="372" s="1"/>
  <c r="R75" i="372" s="1"/>
  <c r="N73" i="372"/>
  <c r="O73" i="372" s="1"/>
  <c r="R73" i="372" s="1"/>
  <c r="N72" i="372"/>
  <c r="O72" i="372" s="1"/>
  <c r="R72" i="372" s="1"/>
  <c r="N71" i="372"/>
  <c r="O71" i="372" s="1"/>
  <c r="R71" i="372" s="1"/>
  <c r="N70" i="372"/>
  <c r="O70" i="372" s="1"/>
  <c r="R70" i="372" s="1"/>
  <c r="N69" i="372"/>
  <c r="O69" i="372" s="1"/>
  <c r="R69" i="372" s="1"/>
  <c r="N68" i="372"/>
  <c r="O68" i="372" s="1"/>
  <c r="R68" i="372" s="1"/>
  <c r="N67" i="372"/>
  <c r="O67" i="372" s="1"/>
  <c r="R67" i="372" s="1"/>
  <c r="N66" i="372"/>
  <c r="O66" i="372" s="1"/>
  <c r="R66" i="372" s="1"/>
  <c r="N65" i="372"/>
  <c r="O65" i="372" s="1"/>
  <c r="R65" i="372" s="1"/>
  <c r="N64" i="372"/>
  <c r="O64" i="372" s="1"/>
  <c r="R64" i="372" s="1"/>
  <c r="N63" i="372"/>
  <c r="O63" i="372" s="1"/>
  <c r="R63" i="372" s="1"/>
  <c r="N62" i="372"/>
  <c r="O62" i="372" s="1"/>
  <c r="R62" i="372" s="1"/>
  <c r="N61" i="372"/>
  <c r="O61" i="372" s="1"/>
  <c r="R61" i="372" s="1"/>
  <c r="N60" i="372"/>
  <c r="O60" i="372" s="1"/>
  <c r="R60" i="372" s="1"/>
  <c r="N59" i="372"/>
  <c r="O59" i="372" s="1"/>
  <c r="R59" i="372" s="1"/>
  <c r="N57" i="372"/>
  <c r="O57" i="372" s="1"/>
  <c r="R57" i="372" s="1"/>
  <c r="N56" i="372"/>
  <c r="O56" i="372" s="1"/>
  <c r="R56" i="372" s="1"/>
  <c r="N55" i="372"/>
  <c r="O55" i="372" s="1"/>
  <c r="R55" i="372" s="1"/>
  <c r="N54" i="372"/>
  <c r="O54" i="372" s="1"/>
  <c r="R54" i="372" s="1"/>
  <c r="N53" i="372"/>
  <c r="O53" i="372" s="1"/>
  <c r="R53" i="372" s="1"/>
  <c r="N52" i="372"/>
  <c r="O52" i="372" s="1"/>
  <c r="R52" i="372" s="1"/>
  <c r="N51" i="372"/>
  <c r="O51" i="372" s="1"/>
  <c r="R51" i="372" s="1"/>
  <c r="N50" i="372"/>
  <c r="O50" i="372" s="1"/>
  <c r="R50" i="372" s="1"/>
  <c r="N49" i="372"/>
  <c r="O49" i="372" s="1"/>
  <c r="R49" i="372" s="1"/>
  <c r="N48" i="372"/>
  <c r="O48" i="372" s="1"/>
  <c r="R48" i="372" s="1"/>
  <c r="N47" i="372"/>
  <c r="O47" i="372" s="1"/>
  <c r="R47" i="372" s="1"/>
  <c r="N46" i="372"/>
  <c r="O46" i="372" s="1"/>
  <c r="R46" i="372" s="1"/>
  <c r="N45" i="372"/>
  <c r="O45" i="372" s="1"/>
  <c r="R45" i="372" s="1"/>
  <c r="N44" i="372"/>
  <c r="O44" i="372" s="1"/>
  <c r="R44" i="372" s="1"/>
  <c r="N43" i="372"/>
  <c r="O43" i="372" s="1"/>
  <c r="R43" i="372" s="1"/>
  <c r="N42" i="372"/>
  <c r="O42" i="372" s="1"/>
  <c r="R42" i="372" s="1"/>
  <c r="N41" i="372"/>
  <c r="O41" i="372" s="1"/>
  <c r="R41" i="372" s="1"/>
  <c r="N40" i="372"/>
  <c r="O40" i="372" s="1"/>
  <c r="R40" i="372" s="1"/>
  <c r="N39" i="372"/>
  <c r="O39" i="372" s="1"/>
  <c r="R39" i="372" s="1"/>
  <c r="N37" i="372"/>
  <c r="O37" i="372" s="1"/>
  <c r="R37" i="372" s="1"/>
  <c r="N36" i="372"/>
  <c r="O36" i="372" s="1"/>
  <c r="R36" i="372" s="1"/>
  <c r="N35" i="372"/>
  <c r="O35" i="372" s="1"/>
  <c r="R35" i="372" s="1"/>
  <c r="N34" i="372"/>
  <c r="O34" i="372" s="1"/>
  <c r="R34" i="372" s="1"/>
  <c r="N33" i="372"/>
  <c r="O33" i="372" s="1"/>
  <c r="R33" i="372" s="1"/>
  <c r="N32" i="372"/>
  <c r="O32" i="372" s="1"/>
  <c r="R32" i="372" s="1"/>
  <c r="N31" i="372"/>
  <c r="O31" i="372" s="1"/>
  <c r="R31" i="372" s="1"/>
  <c r="N30" i="372"/>
  <c r="O30" i="372" s="1"/>
  <c r="R30" i="372" s="1"/>
  <c r="N29" i="372"/>
  <c r="O29" i="372" s="1"/>
  <c r="R29" i="372" s="1"/>
  <c r="N28" i="372"/>
  <c r="O28" i="372" s="1"/>
  <c r="R28" i="372" s="1"/>
  <c r="N27" i="372"/>
  <c r="O27" i="372" s="1"/>
  <c r="R27" i="372" s="1"/>
  <c r="N26" i="372"/>
  <c r="O26" i="372" s="1"/>
  <c r="R26" i="372" s="1"/>
  <c r="N25" i="372"/>
  <c r="O25" i="372" s="1"/>
  <c r="R25" i="372" s="1"/>
  <c r="N24" i="372"/>
  <c r="O24" i="372" s="1"/>
  <c r="R24" i="372" s="1"/>
  <c r="N23" i="372"/>
  <c r="O23" i="372" s="1"/>
  <c r="R23" i="372" s="1"/>
  <c r="N22" i="372"/>
  <c r="O22" i="372" s="1"/>
  <c r="R22" i="372" s="1"/>
  <c r="N21" i="372"/>
  <c r="O21" i="372" s="1"/>
  <c r="R21" i="372" s="1"/>
  <c r="N19" i="372"/>
  <c r="O19" i="372" s="1"/>
  <c r="R19" i="372" s="1"/>
  <c r="N18" i="372"/>
  <c r="O18" i="372" s="1"/>
  <c r="R18" i="372" s="1"/>
  <c r="N17" i="372"/>
  <c r="O17" i="372" s="1"/>
  <c r="R17" i="372" s="1"/>
  <c r="N16" i="372"/>
  <c r="O16" i="372" s="1"/>
  <c r="R16" i="372" s="1"/>
  <c r="N15" i="372"/>
  <c r="O15" i="372" s="1"/>
  <c r="R15" i="372" s="1"/>
  <c r="N14" i="372"/>
  <c r="O14" i="372" s="1"/>
  <c r="R14" i="372" s="1"/>
  <c r="N13" i="372"/>
  <c r="O13" i="372" s="1"/>
  <c r="R13" i="372" s="1"/>
  <c r="N12" i="372"/>
  <c r="O12" i="372" s="1"/>
  <c r="R12" i="372" s="1"/>
  <c r="N11" i="372"/>
  <c r="O11" i="372" s="1"/>
  <c r="R11" i="372" s="1"/>
  <c r="N10" i="372"/>
  <c r="O10" i="372" s="1"/>
  <c r="R10" i="372" s="1"/>
  <c r="N9" i="372"/>
  <c r="O9" i="372" s="1"/>
  <c r="R9" i="372" s="1"/>
  <c r="N8" i="372"/>
  <c r="O8" i="372" s="1"/>
  <c r="R8" i="372" s="1"/>
  <c r="N7" i="372"/>
  <c r="O7" i="372" s="1"/>
  <c r="R7" i="372" s="1"/>
  <c r="N6" i="372"/>
  <c r="O6" i="372" s="1"/>
  <c r="R6" i="372" s="1"/>
  <c r="N5" i="372"/>
  <c r="T110" i="374" l="1"/>
  <c r="T21" i="374"/>
  <c r="T5" i="374"/>
  <c r="T59" i="374"/>
  <c r="T126" i="374"/>
  <c r="T39" i="374"/>
  <c r="T92" i="374"/>
  <c r="N143" i="372"/>
  <c r="S126" i="372"/>
  <c r="S39" i="372"/>
  <c r="S110" i="372"/>
  <c r="S21" i="372"/>
  <c r="S59" i="372"/>
  <c r="O151" i="372"/>
  <c r="R149" i="372"/>
  <c r="R151" i="372" s="1"/>
  <c r="S75" i="372"/>
  <c r="S92" i="372"/>
  <c r="O5" i="372"/>
  <c r="N151" i="372"/>
  <c r="T143" i="374" l="1"/>
  <c r="O143" i="372"/>
  <c r="R5" i="372"/>
  <c r="S143" i="372"/>
  <c r="T39" i="372" l="1"/>
  <c r="T126" i="372"/>
  <c r="R143" i="372"/>
  <c r="R144" i="372" s="1"/>
  <c r="S5" i="372"/>
  <c r="T5" i="372" s="1"/>
  <c r="T59" i="372"/>
  <c r="T75" i="372"/>
  <c r="T110" i="372"/>
  <c r="T92" i="372"/>
  <c r="T21" i="372"/>
  <c r="T143" i="372" l="1"/>
  <c r="L151" i="369"/>
  <c r="K151" i="369"/>
  <c r="L143" i="369" l="1"/>
  <c r="M151" i="369" l="1"/>
  <c r="J151" i="369"/>
  <c r="I151" i="369"/>
  <c r="N150" i="369"/>
  <c r="N149" i="369"/>
  <c r="O149" i="369" s="1"/>
  <c r="R149" i="369" s="1"/>
  <c r="O145" i="369"/>
  <c r="O144" i="369"/>
  <c r="M143" i="369"/>
  <c r="K143" i="369"/>
  <c r="J143" i="369"/>
  <c r="I143" i="369"/>
  <c r="N142" i="369"/>
  <c r="O142" i="369" s="1"/>
  <c r="R142" i="369" s="1"/>
  <c r="N141" i="369"/>
  <c r="O141" i="369" s="1"/>
  <c r="R141" i="369" s="1"/>
  <c r="N140" i="369"/>
  <c r="O140" i="369" s="1"/>
  <c r="R140" i="369" s="1"/>
  <c r="N139" i="369"/>
  <c r="O139" i="369" s="1"/>
  <c r="R139" i="369" s="1"/>
  <c r="N138" i="369"/>
  <c r="O138" i="369" s="1"/>
  <c r="R138" i="369" s="1"/>
  <c r="N137" i="369"/>
  <c r="O137" i="369" s="1"/>
  <c r="R137" i="369" s="1"/>
  <c r="N136" i="369"/>
  <c r="O136" i="369" s="1"/>
  <c r="R136" i="369" s="1"/>
  <c r="N135" i="369"/>
  <c r="O135" i="369" s="1"/>
  <c r="R135" i="369" s="1"/>
  <c r="N134" i="369"/>
  <c r="O134" i="369" s="1"/>
  <c r="R134" i="369" s="1"/>
  <c r="N133" i="369"/>
  <c r="O133" i="369" s="1"/>
  <c r="R133" i="369" s="1"/>
  <c r="N132" i="369"/>
  <c r="O132" i="369" s="1"/>
  <c r="R132" i="369" s="1"/>
  <c r="N131" i="369"/>
  <c r="O131" i="369" s="1"/>
  <c r="R131" i="369" s="1"/>
  <c r="N130" i="369"/>
  <c r="O130" i="369" s="1"/>
  <c r="R130" i="369" s="1"/>
  <c r="N129" i="369"/>
  <c r="O129" i="369" s="1"/>
  <c r="R129" i="369" s="1"/>
  <c r="N128" i="369"/>
  <c r="O128" i="369" s="1"/>
  <c r="R128" i="369" s="1"/>
  <c r="N127" i="369"/>
  <c r="O127" i="369" s="1"/>
  <c r="R127" i="369" s="1"/>
  <c r="N126" i="369"/>
  <c r="O126" i="369" s="1"/>
  <c r="R126" i="369" s="1"/>
  <c r="N125" i="369"/>
  <c r="O125" i="369" s="1"/>
  <c r="R125" i="369" s="1"/>
  <c r="N124" i="369"/>
  <c r="O124" i="369" s="1"/>
  <c r="R124" i="369" s="1"/>
  <c r="N123" i="369"/>
  <c r="O123" i="369" s="1"/>
  <c r="R123" i="369" s="1"/>
  <c r="N122" i="369"/>
  <c r="O122" i="369" s="1"/>
  <c r="R122" i="369" s="1"/>
  <c r="N121" i="369"/>
  <c r="O121" i="369" s="1"/>
  <c r="R121" i="369" s="1"/>
  <c r="N120" i="369"/>
  <c r="O120" i="369" s="1"/>
  <c r="R120" i="369" s="1"/>
  <c r="N119" i="369"/>
  <c r="O119" i="369" s="1"/>
  <c r="R119" i="369" s="1"/>
  <c r="N118" i="369"/>
  <c r="O118" i="369" s="1"/>
  <c r="R118" i="369" s="1"/>
  <c r="N117" i="369"/>
  <c r="O117" i="369" s="1"/>
  <c r="R117" i="369" s="1"/>
  <c r="N116" i="369"/>
  <c r="O116" i="369" s="1"/>
  <c r="R116" i="369" s="1"/>
  <c r="N115" i="369"/>
  <c r="O115" i="369" s="1"/>
  <c r="R115" i="369" s="1"/>
  <c r="N114" i="369"/>
  <c r="O114" i="369" s="1"/>
  <c r="R114" i="369" s="1"/>
  <c r="N113" i="369"/>
  <c r="O113" i="369" s="1"/>
  <c r="R113" i="369" s="1"/>
  <c r="N112" i="369"/>
  <c r="O112" i="369" s="1"/>
  <c r="R112" i="369" s="1"/>
  <c r="N111" i="369"/>
  <c r="O111" i="369" s="1"/>
  <c r="R111" i="369" s="1"/>
  <c r="N110" i="369"/>
  <c r="O110" i="369" s="1"/>
  <c r="R110" i="369" s="1"/>
  <c r="N108" i="369"/>
  <c r="O108" i="369" s="1"/>
  <c r="R108" i="369" s="1"/>
  <c r="N107" i="369"/>
  <c r="O107" i="369" s="1"/>
  <c r="R107" i="369" s="1"/>
  <c r="N106" i="369"/>
  <c r="O106" i="369" s="1"/>
  <c r="R106" i="369" s="1"/>
  <c r="N105" i="369"/>
  <c r="O105" i="369" s="1"/>
  <c r="R105" i="369" s="1"/>
  <c r="N104" i="369"/>
  <c r="O104" i="369" s="1"/>
  <c r="R104" i="369" s="1"/>
  <c r="N103" i="369"/>
  <c r="O103" i="369" s="1"/>
  <c r="R103" i="369" s="1"/>
  <c r="N102" i="369"/>
  <c r="O102" i="369" s="1"/>
  <c r="R102" i="369" s="1"/>
  <c r="N101" i="369"/>
  <c r="O101" i="369" s="1"/>
  <c r="R101" i="369" s="1"/>
  <c r="N100" i="369"/>
  <c r="O100" i="369" s="1"/>
  <c r="R100" i="369" s="1"/>
  <c r="N99" i="369"/>
  <c r="O99" i="369" s="1"/>
  <c r="R99" i="369" s="1"/>
  <c r="N98" i="369"/>
  <c r="O98" i="369" s="1"/>
  <c r="R98" i="369" s="1"/>
  <c r="N97" i="369"/>
  <c r="O97" i="369" s="1"/>
  <c r="R97" i="369" s="1"/>
  <c r="N96" i="369"/>
  <c r="O96" i="369" s="1"/>
  <c r="R96" i="369" s="1"/>
  <c r="N95" i="369"/>
  <c r="O95" i="369" s="1"/>
  <c r="R95" i="369" s="1"/>
  <c r="N94" i="369"/>
  <c r="O94" i="369" s="1"/>
  <c r="R94" i="369" s="1"/>
  <c r="N93" i="369"/>
  <c r="O93" i="369" s="1"/>
  <c r="R93" i="369" s="1"/>
  <c r="N92" i="369"/>
  <c r="O92" i="369" s="1"/>
  <c r="R92" i="369" s="1"/>
  <c r="N90" i="369"/>
  <c r="O90" i="369" s="1"/>
  <c r="R90" i="369" s="1"/>
  <c r="N89" i="369"/>
  <c r="O89" i="369" s="1"/>
  <c r="R89" i="369" s="1"/>
  <c r="N88" i="369"/>
  <c r="O88" i="369" s="1"/>
  <c r="R88" i="369" s="1"/>
  <c r="N87" i="369"/>
  <c r="O87" i="369" s="1"/>
  <c r="R87" i="369" s="1"/>
  <c r="N86" i="369"/>
  <c r="O86" i="369" s="1"/>
  <c r="R86" i="369" s="1"/>
  <c r="N85" i="369"/>
  <c r="O85" i="369" s="1"/>
  <c r="R85" i="369" s="1"/>
  <c r="N84" i="369"/>
  <c r="O84" i="369" s="1"/>
  <c r="R84" i="369" s="1"/>
  <c r="N83" i="369"/>
  <c r="O83" i="369" s="1"/>
  <c r="R83" i="369" s="1"/>
  <c r="N82" i="369"/>
  <c r="O82" i="369" s="1"/>
  <c r="R82" i="369" s="1"/>
  <c r="N81" i="369"/>
  <c r="O81" i="369" s="1"/>
  <c r="R81" i="369" s="1"/>
  <c r="N80" i="369"/>
  <c r="O80" i="369" s="1"/>
  <c r="R80" i="369" s="1"/>
  <c r="N79" i="369"/>
  <c r="O79" i="369" s="1"/>
  <c r="R79" i="369" s="1"/>
  <c r="N78" i="369"/>
  <c r="O78" i="369" s="1"/>
  <c r="R78" i="369" s="1"/>
  <c r="N77" i="369"/>
  <c r="O77" i="369" s="1"/>
  <c r="R77" i="369" s="1"/>
  <c r="N76" i="369"/>
  <c r="O76" i="369" s="1"/>
  <c r="R76" i="369" s="1"/>
  <c r="N75" i="369"/>
  <c r="O75" i="369" s="1"/>
  <c r="R75" i="369" s="1"/>
  <c r="N73" i="369"/>
  <c r="O73" i="369" s="1"/>
  <c r="R73" i="369" s="1"/>
  <c r="N72" i="369"/>
  <c r="O72" i="369" s="1"/>
  <c r="R72" i="369" s="1"/>
  <c r="N71" i="369"/>
  <c r="O71" i="369" s="1"/>
  <c r="R71" i="369" s="1"/>
  <c r="N70" i="369"/>
  <c r="O70" i="369" s="1"/>
  <c r="R70" i="369" s="1"/>
  <c r="N69" i="369"/>
  <c r="O69" i="369" s="1"/>
  <c r="R69" i="369" s="1"/>
  <c r="N68" i="369"/>
  <c r="O68" i="369" s="1"/>
  <c r="R68" i="369" s="1"/>
  <c r="N67" i="369"/>
  <c r="O67" i="369" s="1"/>
  <c r="R67" i="369" s="1"/>
  <c r="N66" i="369"/>
  <c r="O66" i="369" s="1"/>
  <c r="R66" i="369" s="1"/>
  <c r="N65" i="369"/>
  <c r="O65" i="369" s="1"/>
  <c r="R65" i="369" s="1"/>
  <c r="N64" i="369"/>
  <c r="O64" i="369" s="1"/>
  <c r="R64" i="369" s="1"/>
  <c r="N63" i="369"/>
  <c r="O63" i="369" s="1"/>
  <c r="R63" i="369" s="1"/>
  <c r="N62" i="369"/>
  <c r="O62" i="369" s="1"/>
  <c r="R62" i="369" s="1"/>
  <c r="N61" i="369"/>
  <c r="O61" i="369" s="1"/>
  <c r="R61" i="369" s="1"/>
  <c r="N60" i="369"/>
  <c r="O60" i="369" s="1"/>
  <c r="R60" i="369" s="1"/>
  <c r="N59" i="369"/>
  <c r="O59" i="369" s="1"/>
  <c r="R59" i="369" s="1"/>
  <c r="N57" i="369"/>
  <c r="O57" i="369" s="1"/>
  <c r="R57" i="369" s="1"/>
  <c r="N56" i="369"/>
  <c r="O56" i="369" s="1"/>
  <c r="R56" i="369" s="1"/>
  <c r="N55" i="369"/>
  <c r="O55" i="369" s="1"/>
  <c r="R55" i="369" s="1"/>
  <c r="N54" i="369"/>
  <c r="O54" i="369" s="1"/>
  <c r="R54" i="369" s="1"/>
  <c r="N53" i="369"/>
  <c r="O53" i="369" s="1"/>
  <c r="R53" i="369" s="1"/>
  <c r="N52" i="369"/>
  <c r="O52" i="369" s="1"/>
  <c r="R52" i="369" s="1"/>
  <c r="N51" i="369"/>
  <c r="O51" i="369" s="1"/>
  <c r="R51" i="369" s="1"/>
  <c r="N50" i="369"/>
  <c r="O50" i="369" s="1"/>
  <c r="R50" i="369" s="1"/>
  <c r="N49" i="369"/>
  <c r="O49" i="369" s="1"/>
  <c r="R49" i="369" s="1"/>
  <c r="N48" i="369"/>
  <c r="O48" i="369" s="1"/>
  <c r="R48" i="369" s="1"/>
  <c r="N47" i="369"/>
  <c r="O47" i="369" s="1"/>
  <c r="R47" i="369" s="1"/>
  <c r="N46" i="369"/>
  <c r="O46" i="369" s="1"/>
  <c r="R46" i="369" s="1"/>
  <c r="N45" i="369"/>
  <c r="O45" i="369" s="1"/>
  <c r="R45" i="369" s="1"/>
  <c r="N44" i="369"/>
  <c r="O44" i="369" s="1"/>
  <c r="R44" i="369" s="1"/>
  <c r="N43" i="369"/>
  <c r="O43" i="369" s="1"/>
  <c r="R43" i="369" s="1"/>
  <c r="N42" i="369"/>
  <c r="O42" i="369" s="1"/>
  <c r="R42" i="369" s="1"/>
  <c r="N41" i="369"/>
  <c r="O41" i="369" s="1"/>
  <c r="R41" i="369" s="1"/>
  <c r="N40" i="369"/>
  <c r="O40" i="369" s="1"/>
  <c r="R40" i="369" s="1"/>
  <c r="N39" i="369"/>
  <c r="O39" i="369" s="1"/>
  <c r="R39" i="369" s="1"/>
  <c r="N37" i="369"/>
  <c r="O37" i="369" s="1"/>
  <c r="R37" i="369" s="1"/>
  <c r="N36" i="369"/>
  <c r="O36" i="369" s="1"/>
  <c r="R36" i="369" s="1"/>
  <c r="N35" i="369"/>
  <c r="O35" i="369" s="1"/>
  <c r="R35" i="369" s="1"/>
  <c r="N34" i="369"/>
  <c r="O34" i="369" s="1"/>
  <c r="R34" i="369" s="1"/>
  <c r="N33" i="369"/>
  <c r="O33" i="369" s="1"/>
  <c r="R33" i="369" s="1"/>
  <c r="N32" i="369"/>
  <c r="O32" i="369" s="1"/>
  <c r="R32" i="369" s="1"/>
  <c r="N31" i="369"/>
  <c r="O31" i="369" s="1"/>
  <c r="R31" i="369" s="1"/>
  <c r="N30" i="369"/>
  <c r="O30" i="369" s="1"/>
  <c r="R30" i="369" s="1"/>
  <c r="N29" i="369"/>
  <c r="O29" i="369" s="1"/>
  <c r="R29" i="369" s="1"/>
  <c r="N28" i="369"/>
  <c r="O28" i="369" s="1"/>
  <c r="R28" i="369" s="1"/>
  <c r="N27" i="369"/>
  <c r="O27" i="369" s="1"/>
  <c r="R27" i="369" s="1"/>
  <c r="N26" i="369"/>
  <c r="O26" i="369" s="1"/>
  <c r="R26" i="369" s="1"/>
  <c r="N25" i="369"/>
  <c r="O25" i="369" s="1"/>
  <c r="R25" i="369" s="1"/>
  <c r="N24" i="369"/>
  <c r="O24" i="369" s="1"/>
  <c r="R24" i="369" s="1"/>
  <c r="N23" i="369"/>
  <c r="O23" i="369" s="1"/>
  <c r="R23" i="369" s="1"/>
  <c r="N22" i="369"/>
  <c r="O22" i="369" s="1"/>
  <c r="R22" i="369" s="1"/>
  <c r="N21" i="369"/>
  <c r="O21" i="369" s="1"/>
  <c r="R21" i="369" s="1"/>
  <c r="N19" i="369"/>
  <c r="O19" i="369" s="1"/>
  <c r="R19" i="369" s="1"/>
  <c r="N18" i="369"/>
  <c r="O18" i="369" s="1"/>
  <c r="R18" i="369" s="1"/>
  <c r="N17" i="369"/>
  <c r="O17" i="369" s="1"/>
  <c r="R17" i="369" s="1"/>
  <c r="N16" i="369"/>
  <c r="O16" i="369" s="1"/>
  <c r="R16" i="369" s="1"/>
  <c r="N15" i="369"/>
  <c r="O15" i="369" s="1"/>
  <c r="R15" i="369" s="1"/>
  <c r="N14" i="369"/>
  <c r="O14" i="369" s="1"/>
  <c r="R14" i="369" s="1"/>
  <c r="N13" i="369"/>
  <c r="O13" i="369" s="1"/>
  <c r="R13" i="369" s="1"/>
  <c r="N12" i="369"/>
  <c r="O12" i="369" s="1"/>
  <c r="R12" i="369" s="1"/>
  <c r="N11" i="369"/>
  <c r="O11" i="369" s="1"/>
  <c r="R11" i="369" s="1"/>
  <c r="N10" i="369"/>
  <c r="O10" i="369" s="1"/>
  <c r="R10" i="369" s="1"/>
  <c r="N9" i="369"/>
  <c r="O9" i="369" s="1"/>
  <c r="R9" i="369" s="1"/>
  <c r="N8" i="369"/>
  <c r="O8" i="369" s="1"/>
  <c r="R8" i="369" s="1"/>
  <c r="N7" i="369"/>
  <c r="O7" i="369" s="1"/>
  <c r="R7" i="369" s="1"/>
  <c r="N6" i="369"/>
  <c r="O6" i="369" s="1"/>
  <c r="R6" i="369" s="1"/>
  <c r="N5" i="369"/>
  <c r="O5" i="369" s="1"/>
  <c r="R5" i="369" s="1"/>
  <c r="N151" i="369" l="1"/>
  <c r="S59" i="369"/>
  <c r="S21" i="369"/>
  <c r="S5" i="369"/>
  <c r="R143" i="369"/>
  <c r="R144" i="369" s="1"/>
  <c r="S126" i="369"/>
  <c r="S110" i="369"/>
  <c r="S39" i="369"/>
  <c r="S92" i="369"/>
  <c r="S75" i="369"/>
  <c r="O143" i="369"/>
  <c r="O150" i="369"/>
  <c r="N143" i="369"/>
  <c r="L151" i="368"/>
  <c r="J151" i="368"/>
  <c r="I151" i="368"/>
  <c r="M150" i="368"/>
  <c r="N150" i="368" s="1"/>
  <c r="Q150" i="368" s="1"/>
  <c r="M149" i="368"/>
  <c r="N149" i="368" s="1"/>
  <c r="N145" i="368"/>
  <c r="N144" i="368"/>
  <c r="L143" i="368"/>
  <c r="K143" i="368"/>
  <c r="J143" i="368"/>
  <c r="I143" i="368"/>
  <c r="M142" i="368"/>
  <c r="N142" i="368" s="1"/>
  <c r="Q142" i="368" s="1"/>
  <c r="M141" i="368"/>
  <c r="N141" i="368" s="1"/>
  <c r="Q141" i="368" s="1"/>
  <c r="M140" i="368"/>
  <c r="N140" i="368" s="1"/>
  <c r="Q140" i="368" s="1"/>
  <c r="M139" i="368"/>
  <c r="N139" i="368" s="1"/>
  <c r="Q139" i="368" s="1"/>
  <c r="M138" i="368"/>
  <c r="N138" i="368" s="1"/>
  <c r="Q138" i="368" s="1"/>
  <c r="M137" i="368"/>
  <c r="N137" i="368" s="1"/>
  <c r="Q137" i="368" s="1"/>
  <c r="M136" i="368"/>
  <c r="N136" i="368" s="1"/>
  <c r="Q136" i="368" s="1"/>
  <c r="M135" i="368"/>
  <c r="N135" i="368" s="1"/>
  <c r="Q135" i="368" s="1"/>
  <c r="M134" i="368"/>
  <c r="N134" i="368" s="1"/>
  <c r="Q134" i="368" s="1"/>
  <c r="M133" i="368"/>
  <c r="N133" i="368" s="1"/>
  <c r="Q133" i="368" s="1"/>
  <c r="M132" i="368"/>
  <c r="N132" i="368" s="1"/>
  <c r="Q132" i="368" s="1"/>
  <c r="M131" i="368"/>
  <c r="N131" i="368" s="1"/>
  <c r="Q131" i="368" s="1"/>
  <c r="M130" i="368"/>
  <c r="N130" i="368" s="1"/>
  <c r="Q130" i="368" s="1"/>
  <c r="M129" i="368"/>
  <c r="N129" i="368" s="1"/>
  <c r="Q129" i="368" s="1"/>
  <c r="M128" i="368"/>
  <c r="N128" i="368" s="1"/>
  <c r="Q128" i="368" s="1"/>
  <c r="M127" i="368"/>
  <c r="N127" i="368" s="1"/>
  <c r="Q127" i="368" s="1"/>
  <c r="M126" i="368"/>
  <c r="N126" i="368" s="1"/>
  <c r="Q126" i="368" s="1"/>
  <c r="M125" i="368"/>
  <c r="N125" i="368" s="1"/>
  <c r="Q125" i="368" s="1"/>
  <c r="M124" i="368"/>
  <c r="N124" i="368" s="1"/>
  <c r="Q124" i="368" s="1"/>
  <c r="M123" i="368"/>
  <c r="N123" i="368" s="1"/>
  <c r="Q123" i="368" s="1"/>
  <c r="M122" i="368"/>
  <c r="N122" i="368" s="1"/>
  <c r="Q122" i="368" s="1"/>
  <c r="M121" i="368"/>
  <c r="N121" i="368" s="1"/>
  <c r="Q121" i="368" s="1"/>
  <c r="M120" i="368"/>
  <c r="N120" i="368" s="1"/>
  <c r="Q120" i="368" s="1"/>
  <c r="M119" i="368"/>
  <c r="N119" i="368" s="1"/>
  <c r="Q119" i="368" s="1"/>
  <c r="M118" i="368"/>
  <c r="N118" i="368" s="1"/>
  <c r="Q118" i="368" s="1"/>
  <c r="M117" i="368"/>
  <c r="N117" i="368" s="1"/>
  <c r="Q117" i="368" s="1"/>
  <c r="M116" i="368"/>
  <c r="N116" i="368" s="1"/>
  <c r="Q116" i="368" s="1"/>
  <c r="M115" i="368"/>
  <c r="N115" i="368" s="1"/>
  <c r="Q115" i="368" s="1"/>
  <c r="M114" i="368"/>
  <c r="N114" i="368" s="1"/>
  <c r="Q114" i="368" s="1"/>
  <c r="M113" i="368"/>
  <c r="N113" i="368" s="1"/>
  <c r="Q113" i="368" s="1"/>
  <c r="M112" i="368"/>
  <c r="N112" i="368" s="1"/>
  <c r="Q112" i="368" s="1"/>
  <c r="M111" i="368"/>
  <c r="N111" i="368" s="1"/>
  <c r="Q111" i="368" s="1"/>
  <c r="M110" i="368"/>
  <c r="N110" i="368" s="1"/>
  <c r="Q110" i="368" s="1"/>
  <c r="M108" i="368"/>
  <c r="N108" i="368" s="1"/>
  <c r="Q108" i="368" s="1"/>
  <c r="M107" i="368"/>
  <c r="N107" i="368" s="1"/>
  <c r="Q107" i="368" s="1"/>
  <c r="M106" i="368"/>
  <c r="N106" i="368" s="1"/>
  <c r="Q106" i="368" s="1"/>
  <c r="M105" i="368"/>
  <c r="N105" i="368" s="1"/>
  <c r="Q105" i="368" s="1"/>
  <c r="M104" i="368"/>
  <c r="N104" i="368" s="1"/>
  <c r="Q104" i="368" s="1"/>
  <c r="M103" i="368"/>
  <c r="N103" i="368" s="1"/>
  <c r="Q103" i="368" s="1"/>
  <c r="M102" i="368"/>
  <c r="N102" i="368" s="1"/>
  <c r="Q102" i="368" s="1"/>
  <c r="M101" i="368"/>
  <c r="N101" i="368" s="1"/>
  <c r="Q101" i="368" s="1"/>
  <c r="M100" i="368"/>
  <c r="N100" i="368" s="1"/>
  <c r="Q100" i="368" s="1"/>
  <c r="M99" i="368"/>
  <c r="N99" i="368" s="1"/>
  <c r="Q99" i="368" s="1"/>
  <c r="M98" i="368"/>
  <c r="N98" i="368" s="1"/>
  <c r="Q98" i="368" s="1"/>
  <c r="M97" i="368"/>
  <c r="N97" i="368" s="1"/>
  <c r="Q97" i="368" s="1"/>
  <c r="M96" i="368"/>
  <c r="N96" i="368" s="1"/>
  <c r="Q96" i="368" s="1"/>
  <c r="M95" i="368"/>
  <c r="N95" i="368" s="1"/>
  <c r="Q95" i="368" s="1"/>
  <c r="M94" i="368"/>
  <c r="N94" i="368" s="1"/>
  <c r="Q94" i="368" s="1"/>
  <c r="M93" i="368"/>
  <c r="N93" i="368" s="1"/>
  <c r="Q93" i="368" s="1"/>
  <c r="M92" i="368"/>
  <c r="N92" i="368" s="1"/>
  <c r="Q92" i="368" s="1"/>
  <c r="M90" i="368"/>
  <c r="N90" i="368" s="1"/>
  <c r="Q90" i="368" s="1"/>
  <c r="M89" i="368"/>
  <c r="N89" i="368" s="1"/>
  <c r="Q89" i="368" s="1"/>
  <c r="M88" i="368"/>
  <c r="N88" i="368" s="1"/>
  <c r="Q88" i="368" s="1"/>
  <c r="M87" i="368"/>
  <c r="N87" i="368" s="1"/>
  <c r="Q87" i="368" s="1"/>
  <c r="M86" i="368"/>
  <c r="N86" i="368" s="1"/>
  <c r="Q86" i="368" s="1"/>
  <c r="M85" i="368"/>
  <c r="N85" i="368" s="1"/>
  <c r="Q85" i="368" s="1"/>
  <c r="M84" i="368"/>
  <c r="N84" i="368" s="1"/>
  <c r="Q84" i="368" s="1"/>
  <c r="M83" i="368"/>
  <c r="N83" i="368" s="1"/>
  <c r="Q83" i="368" s="1"/>
  <c r="M82" i="368"/>
  <c r="N82" i="368" s="1"/>
  <c r="Q82" i="368" s="1"/>
  <c r="M81" i="368"/>
  <c r="N81" i="368" s="1"/>
  <c r="Q81" i="368" s="1"/>
  <c r="M80" i="368"/>
  <c r="N80" i="368" s="1"/>
  <c r="Q80" i="368" s="1"/>
  <c r="M79" i="368"/>
  <c r="N79" i="368" s="1"/>
  <c r="Q79" i="368" s="1"/>
  <c r="M78" i="368"/>
  <c r="N78" i="368" s="1"/>
  <c r="Q78" i="368" s="1"/>
  <c r="M77" i="368"/>
  <c r="N77" i="368" s="1"/>
  <c r="Q77" i="368" s="1"/>
  <c r="M76" i="368"/>
  <c r="N76" i="368" s="1"/>
  <c r="Q76" i="368" s="1"/>
  <c r="M75" i="368"/>
  <c r="N75" i="368" s="1"/>
  <c r="Q75" i="368" s="1"/>
  <c r="M73" i="368"/>
  <c r="N73" i="368" s="1"/>
  <c r="Q73" i="368" s="1"/>
  <c r="M72" i="368"/>
  <c r="N72" i="368" s="1"/>
  <c r="Q72" i="368" s="1"/>
  <c r="M71" i="368"/>
  <c r="N71" i="368" s="1"/>
  <c r="Q71" i="368" s="1"/>
  <c r="M70" i="368"/>
  <c r="N70" i="368" s="1"/>
  <c r="Q70" i="368" s="1"/>
  <c r="M69" i="368"/>
  <c r="N69" i="368" s="1"/>
  <c r="Q69" i="368" s="1"/>
  <c r="M68" i="368"/>
  <c r="N68" i="368" s="1"/>
  <c r="Q68" i="368" s="1"/>
  <c r="M67" i="368"/>
  <c r="N67" i="368" s="1"/>
  <c r="Q67" i="368" s="1"/>
  <c r="M66" i="368"/>
  <c r="N66" i="368" s="1"/>
  <c r="Q66" i="368" s="1"/>
  <c r="M65" i="368"/>
  <c r="N65" i="368" s="1"/>
  <c r="Q65" i="368" s="1"/>
  <c r="M64" i="368"/>
  <c r="N64" i="368" s="1"/>
  <c r="Q64" i="368" s="1"/>
  <c r="M63" i="368"/>
  <c r="N63" i="368" s="1"/>
  <c r="Q63" i="368" s="1"/>
  <c r="M62" i="368"/>
  <c r="N62" i="368" s="1"/>
  <c r="Q62" i="368" s="1"/>
  <c r="M61" i="368"/>
  <c r="N61" i="368" s="1"/>
  <c r="Q61" i="368" s="1"/>
  <c r="M60" i="368"/>
  <c r="N60" i="368" s="1"/>
  <c r="Q60" i="368" s="1"/>
  <c r="M59" i="368"/>
  <c r="N59" i="368" s="1"/>
  <c r="Q59" i="368" s="1"/>
  <c r="M57" i="368"/>
  <c r="N57" i="368" s="1"/>
  <c r="Q57" i="368" s="1"/>
  <c r="M56" i="368"/>
  <c r="N56" i="368" s="1"/>
  <c r="Q56" i="368" s="1"/>
  <c r="M55" i="368"/>
  <c r="N55" i="368" s="1"/>
  <c r="Q55" i="368" s="1"/>
  <c r="M54" i="368"/>
  <c r="N54" i="368" s="1"/>
  <c r="Q54" i="368" s="1"/>
  <c r="M53" i="368"/>
  <c r="N53" i="368" s="1"/>
  <c r="Q53" i="368" s="1"/>
  <c r="M52" i="368"/>
  <c r="N52" i="368" s="1"/>
  <c r="Q52" i="368" s="1"/>
  <c r="M51" i="368"/>
  <c r="N51" i="368" s="1"/>
  <c r="Q51" i="368" s="1"/>
  <c r="M50" i="368"/>
  <c r="N50" i="368" s="1"/>
  <c r="Q50" i="368" s="1"/>
  <c r="M49" i="368"/>
  <c r="N49" i="368" s="1"/>
  <c r="Q49" i="368" s="1"/>
  <c r="M48" i="368"/>
  <c r="N48" i="368" s="1"/>
  <c r="Q48" i="368" s="1"/>
  <c r="M47" i="368"/>
  <c r="N47" i="368" s="1"/>
  <c r="Q47" i="368" s="1"/>
  <c r="M46" i="368"/>
  <c r="N46" i="368" s="1"/>
  <c r="Q46" i="368" s="1"/>
  <c r="M45" i="368"/>
  <c r="N45" i="368" s="1"/>
  <c r="Q45" i="368" s="1"/>
  <c r="M44" i="368"/>
  <c r="N44" i="368" s="1"/>
  <c r="Q44" i="368" s="1"/>
  <c r="M43" i="368"/>
  <c r="N43" i="368" s="1"/>
  <c r="Q43" i="368" s="1"/>
  <c r="M42" i="368"/>
  <c r="N42" i="368" s="1"/>
  <c r="Q42" i="368" s="1"/>
  <c r="M41" i="368"/>
  <c r="N41" i="368" s="1"/>
  <c r="Q41" i="368" s="1"/>
  <c r="M40" i="368"/>
  <c r="N40" i="368" s="1"/>
  <c r="Q40" i="368" s="1"/>
  <c r="M39" i="368"/>
  <c r="N39" i="368" s="1"/>
  <c r="Q39" i="368" s="1"/>
  <c r="M37" i="368"/>
  <c r="N37" i="368" s="1"/>
  <c r="Q37" i="368" s="1"/>
  <c r="M36" i="368"/>
  <c r="N36" i="368" s="1"/>
  <c r="Q36" i="368" s="1"/>
  <c r="M35" i="368"/>
  <c r="N35" i="368" s="1"/>
  <c r="Q35" i="368" s="1"/>
  <c r="M34" i="368"/>
  <c r="N34" i="368" s="1"/>
  <c r="Q34" i="368" s="1"/>
  <c r="M33" i="368"/>
  <c r="N33" i="368" s="1"/>
  <c r="Q33" i="368" s="1"/>
  <c r="M32" i="368"/>
  <c r="N32" i="368" s="1"/>
  <c r="Q32" i="368" s="1"/>
  <c r="M31" i="368"/>
  <c r="N31" i="368" s="1"/>
  <c r="Q31" i="368" s="1"/>
  <c r="M30" i="368"/>
  <c r="N30" i="368" s="1"/>
  <c r="Q30" i="368" s="1"/>
  <c r="M29" i="368"/>
  <c r="N29" i="368" s="1"/>
  <c r="Q29" i="368" s="1"/>
  <c r="M28" i="368"/>
  <c r="N28" i="368" s="1"/>
  <c r="Q28" i="368" s="1"/>
  <c r="M27" i="368"/>
  <c r="N27" i="368" s="1"/>
  <c r="Q27" i="368" s="1"/>
  <c r="M26" i="368"/>
  <c r="N26" i="368" s="1"/>
  <c r="Q26" i="368" s="1"/>
  <c r="M25" i="368"/>
  <c r="N25" i="368" s="1"/>
  <c r="Q25" i="368" s="1"/>
  <c r="M24" i="368"/>
  <c r="N24" i="368" s="1"/>
  <c r="Q24" i="368" s="1"/>
  <c r="M23" i="368"/>
  <c r="N23" i="368" s="1"/>
  <c r="Q23" i="368" s="1"/>
  <c r="M22" i="368"/>
  <c r="N22" i="368" s="1"/>
  <c r="Q22" i="368" s="1"/>
  <c r="M21" i="368"/>
  <c r="N21" i="368" s="1"/>
  <c r="Q21" i="368" s="1"/>
  <c r="M19" i="368"/>
  <c r="N19" i="368" s="1"/>
  <c r="Q19" i="368" s="1"/>
  <c r="M18" i="368"/>
  <c r="N18" i="368" s="1"/>
  <c r="Q18" i="368" s="1"/>
  <c r="M17" i="368"/>
  <c r="N17" i="368" s="1"/>
  <c r="Q17" i="368" s="1"/>
  <c r="M16" i="368"/>
  <c r="N16" i="368" s="1"/>
  <c r="Q16" i="368" s="1"/>
  <c r="M15" i="368"/>
  <c r="N15" i="368" s="1"/>
  <c r="Q15" i="368" s="1"/>
  <c r="M14" i="368"/>
  <c r="N14" i="368" s="1"/>
  <c r="Q14" i="368" s="1"/>
  <c r="M13" i="368"/>
  <c r="N13" i="368" s="1"/>
  <c r="Q13" i="368" s="1"/>
  <c r="M12" i="368"/>
  <c r="N12" i="368" s="1"/>
  <c r="Q12" i="368" s="1"/>
  <c r="M11" i="368"/>
  <c r="N11" i="368" s="1"/>
  <c r="Q11" i="368" s="1"/>
  <c r="M10" i="368"/>
  <c r="N10" i="368" s="1"/>
  <c r="Q10" i="368" s="1"/>
  <c r="M9" i="368"/>
  <c r="N9" i="368" s="1"/>
  <c r="Q9" i="368" s="1"/>
  <c r="M8" i="368"/>
  <c r="N8" i="368" s="1"/>
  <c r="Q8" i="368" s="1"/>
  <c r="M7" i="368"/>
  <c r="N7" i="368" s="1"/>
  <c r="Q7" i="368" s="1"/>
  <c r="M6" i="368"/>
  <c r="N6" i="368" s="1"/>
  <c r="Q6" i="368" s="1"/>
  <c r="M5" i="368"/>
  <c r="O151" i="369" l="1"/>
  <c r="R150" i="369"/>
  <c r="R151" i="369" s="1"/>
  <c r="S143" i="369"/>
  <c r="T39" i="369" s="1"/>
  <c r="R126" i="368"/>
  <c r="M143" i="368"/>
  <c r="R75" i="368"/>
  <c r="R21" i="368"/>
  <c r="R110" i="368"/>
  <c r="R92" i="368"/>
  <c r="N151" i="368"/>
  <c r="Q149" i="368"/>
  <c r="Q151" i="368" s="1"/>
  <c r="R39" i="368"/>
  <c r="R59" i="368"/>
  <c r="N5" i="368"/>
  <c r="M151" i="368"/>
  <c r="T59" i="369" l="1"/>
  <c r="T21" i="369"/>
  <c r="T126" i="369"/>
  <c r="T92" i="369"/>
  <c r="T5" i="369"/>
  <c r="T110" i="369"/>
  <c r="T75" i="369"/>
  <c r="R143" i="368"/>
  <c r="S126" i="368" s="1"/>
  <c r="N143" i="368"/>
  <c r="Q5" i="368"/>
  <c r="M151" i="365"/>
  <c r="K151" i="365"/>
  <c r="J151" i="365"/>
  <c r="I151" i="365"/>
  <c r="N150" i="365"/>
  <c r="O150" i="365" s="1"/>
  <c r="N149" i="365"/>
  <c r="O149" i="365" s="1"/>
  <c r="R149" i="365" s="1"/>
  <c r="O145" i="365"/>
  <c r="O144" i="365"/>
  <c r="M143" i="365"/>
  <c r="L143" i="365"/>
  <c r="K143" i="365"/>
  <c r="J143" i="365"/>
  <c r="I143" i="365"/>
  <c r="N142" i="365"/>
  <c r="O142" i="365" s="1"/>
  <c r="R142" i="365" s="1"/>
  <c r="N141" i="365"/>
  <c r="O141" i="365" s="1"/>
  <c r="R141" i="365" s="1"/>
  <c r="N140" i="365"/>
  <c r="O140" i="365" s="1"/>
  <c r="R140" i="365" s="1"/>
  <c r="N139" i="365"/>
  <c r="O139" i="365" s="1"/>
  <c r="R139" i="365" s="1"/>
  <c r="N138" i="365"/>
  <c r="O138" i="365" s="1"/>
  <c r="R138" i="365" s="1"/>
  <c r="N137" i="365"/>
  <c r="O137" i="365" s="1"/>
  <c r="R137" i="365" s="1"/>
  <c r="N136" i="365"/>
  <c r="O136" i="365" s="1"/>
  <c r="R136" i="365" s="1"/>
  <c r="N135" i="365"/>
  <c r="O135" i="365" s="1"/>
  <c r="R135" i="365" s="1"/>
  <c r="N134" i="365"/>
  <c r="O134" i="365" s="1"/>
  <c r="R134" i="365" s="1"/>
  <c r="N133" i="365"/>
  <c r="O133" i="365" s="1"/>
  <c r="R133" i="365" s="1"/>
  <c r="N132" i="365"/>
  <c r="O132" i="365" s="1"/>
  <c r="R132" i="365" s="1"/>
  <c r="N131" i="365"/>
  <c r="O131" i="365" s="1"/>
  <c r="R131" i="365" s="1"/>
  <c r="N130" i="365"/>
  <c r="O130" i="365" s="1"/>
  <c r="R130" i="365" s="1"/>
  <c r="N129" i="365"/>
  <c r="O129" i="365" s="1"/>
  <c r="R129" i="365" s="1"/>
  <c r="N128" i="365"/>
  <c r="O128" i="365" s="1"/>
  <c r="R128" i="365" s="1"/>
  <c r="N127" i="365"/>
  <c r="O127" i="365" s="1"/>
  <c r="R127" i="365" s="1"/>
  <c r="N126" i="365"/>
  <c r="O126" i="365" s="1"/>
  <c r="R126" i="365" s="1"/>
  <c r="N125" i="365"/>
  <c r="O125" i="365" s="1"/>
  <c r="R125" i="365" s="1"/>
  <c r="N124" i="365"/>
  <c r="O124" i="365" s="1"/>
  <c r="R124" i="365" s="1"/>
  <c r="N123" i="365"/>
  <c r="O123" i="365" s="1"/>
  <c r="R123" i="365" s="1"/>
  <c r="N122" i="365"/>
  <c r="O122" i="365" s="1"/>
  <c r="R122" i="365" s="1"/>
  <c r="N121" i="365"/>
  <c r="O121" i="365" s="1"/>
  <c r="R121" i="365" s="1"/>
  <c r="N120" i="365"/>
  <c r="O120" i="365" s="1"/>
  <c r="R120" i="365" s="1"/>
  <c r="N119" i="365"/>
  <c r="O119" i="365" s="1"/>
  <c r="R119" i="365" s="1"/>
  <c r="N118" i="365"/>
  <c r="O118" i="365" s="1"/>
  <c r="R118" i="365" s="1"/>
  <c r="N117" i="365"/>
  <c r="O117" i="365" s="1"/>
  <c r="R117" i="365" s="1"/>
  <c r="N116" i="365"/>
  <c r="O116" i="365" s="1"/>
  <c r="R116" i="365" s="1"/>
  <c r="N115" i="365"/>
  <c r="O115" i="365" s="1"/>
  <c r="R115" i="365" s="1"/>
  <c r="N114" i="365"/>
  <c r="O114" i="365" s="1"/>
  <c r="R114" i="365" s="1"/>
  <c r="N113" i="365"/>
  <c r="O113" i="365" s="1"/>
  <c r="R113" i="365" s="1"/>
  <c r="N112" i="365"/>
  <c r="O112" i="365" s="1"/>
  <c r="R112" i="365" s="1"/>
  <c r="N111" i="365"/>
  <c r="O111" i="365" s="1"/>
  <c r="R111" i="365" s="1"/>
  <c r="N110" i="365"/>
  <c r="O110" i="365" s="1"/>
  <c r="R110" i="365" s="1"/>
  <c r="N108" i="365"/>
  <c r="O108" i="365" s="1"/>
  <c r="R108" i="365" s="1"/>
  <c r="N107" i="365"/>
  <c r="O107" i="365" s="1"/>
  <c r="R107" i="365" s="1"/>
  <c r="N106" i="365"/>
  <c r="O106" i="365" s="1"/>
  <c r="R106" i="365" s="1"/>
  <c r="N105" i="365"/>
  <c r="O105" i="365" s="1"/>
  <c r="R105" i="365" s="1"/>
  <c r="N104" i="365"/>
  <c r="O104" i="365" s="1"/>
  <c r="R104" i="365" s="1"/>
  <c r="N103" i="365"/>
  <c r="O103" i="365" s="1"/>
  <c r="R103" i="365" s="1"/>
  <c r="N102" i="365"/>
  <c r="O102" i="365" s="1"/>
  <c r="R102" i="365" s="1"/>
  <c r="N101" i="365"/>
  <c r="O101" i="365" s="1"/>
  <c r="R101" i="365" s="1"/>
  <c r="N100" i="365"/>
  <c r="O100" i="365" s="1"/>
  <c r="R100" i="365" s="1"/>
  <c r="N99" i="365"/>
  <c r="O99" i="365" s="1"/>
  <c r="R99" i="365" s="1"/>
  <c r="N98" i="365"/>
  <c r="O98" i="365" s="1"/>
  <c r="R98" i="365" s="1"/>
  <c r="N97" i="365"/>
  <c r="O97" i="365" s="1"/>
  <c r="R97" i="365" s="1"/>
  <c r="N96" i="365"/>
  <c r="O96" i="365" s="1"/>
  <c r="R96" i="365" s="1"/>
  <c r="N95" i="365"/>
  <c r="O95" i="365" s="1"/>
  <c r="R95" i="365" s="1"/>
  <c r="N94" i="365"/>
  <c r="O94" i="365" s="1"/>
  <c r="R94" i="365" s="1"/>
  <c r="N93" i="365"/>
  <c r="O93" i="365" s="1"/>
  <c r="R93" i="365" s="1"/>
  <c r="N92" i="365"/>
  <c r="O92" i="365" s="1"/>
  <c r="R92" i="365" s="1"/>
  <c r="N90" i="365"/>
  <c r="O90" i="365" s="1"/>
  <c r="R90" i="365" s="1"/>
  <c r="N89" i="365"/>
  <c r="O89" i="365" s="1"/>
  <c r="R89" i="365" s="1"/>
  <c r="N88" i="365"/>
  <c r="O88" i="365" s="1"/>
  <c r="R88" i="365" s="1"/>
  <c r="N87" i="365"/>
  <c r="O87" i="365" s="1"/>
  <c r="R87" i="365" s="1"/>
  <c r="N86" i="365"/>
  <c r="O86" i="365" s="1"/>
  <c r="R86" i="365" s="1"/>
  <c r="N85" i="365"/>
  <c r="O85" i="365" s="1"/>
  <c r="R85" i="365" s="1"/>
  <c r="N84" i="365"/>
  <c r="O84" i="365" s="1"/>
  <c r="R84" i="365" s="1"/>
  <c r="N83" i="365"/>
  <c r="O83" i="365" s="1"/>
  <c r="R83" i="365" s="1"/>
  <c r="N82" i="365"/>
  <c r="O82" i="365" s="1"/>
  <c r="R82" i="365" s="1"/>
  <c r="N81" i="365"/>
  <c r="O81" i="365" s="1"/>
  <c r="R81" i="365" s="1"/>
  <c r="N80" i="365"/>
  <c r="O80" i="365" s="1"/>
  <c r="R80" i="365" s="1"/>
  <c r="N79" i="365"/>
  <c r="O79" i="365" s="1"/>
  <c r="R79" i="365" s="1"/>
  <c r="N78" i="365"/>
  <c r="O78" i="365" s="1"/>
  <c r="R78" i="365" s="1"/>
  <c r="N77" i="365"/>
  <c r="O77" i="365" s="1"/>
  <c r="R77" i="365" s="1"/>
  <c r="N76" i="365"/>
  <c r="O76" i="365" s="1"/>
  <c r="R76" i="365" s="1"/>
  <c r="N75" i="365"/>
  <c r="O75" i="365" s="1"/>
  <c r="R75" i="365" s="1"/>
  <c r="N73" i="365"/>
  <c r="O73" i="365" s="1"/>
  <c r="R73" i="365" s="1"/>
  <c r="N72" i="365"/>
  <c r="O72" i="365" s="1"/>
  <c r="R72" i="365" s="1"/>
  <c r="N71" i="365"/>
  <c r="O71" i="365" s="1"/>
  <c r="R71" i="365" s="1"/>
  <c r="N70" i="365"/>
  <c r="O70" i="365" s="1"/>
  <c r="R70" i="365" s="1"/>
  <c r="N69" i="365"/>
  <c r="O69" i="365" s="1"/>
  <c r="R69" i="365" s="1"/>
  <c r="N68" i="365"/>
  <c r="O68" i="365" s="1"/>
  <c r="R68" i="365" s="1"/>
  <c r="N67" i="365"/>
  <c r="O67" i="365" s="1"/>
  <c r="R67" i="365" s="1"/>
  <c r="N66" i="365"/>
  <c r="O66" i="365" s="1"/>
  <c r="R66" i="365" s="1"/>
  <c r="N65" i="365"/>
  <c r="O65" i="365" s="1"/>
  <c r="R65" i="365" s="1"/>
  <c r="N64" i="365"/>
  <c r="O64" i="365" s="1"/>
  <c r="R64" i="365" s="1"/>
  <c r="N63" i="365"/>
  <c r="O63" i="365" s="1"/>
  <c r="R63" i="365" s="1"/>
  <c r="N62" i="365"/>
  <c r="O62" i="365" s="1"/>
  <c r="R62" i="365" s="1"/>
  <c r="N61" i="365"/>
  <c r="O61" i="365" s="1"/>
  <c r="R61" i="365" s="1"/>
  <c r="N60" i="365"/>
  <c r="O60" i="365" s="1"/>
  <c r="R60" i="365" s="1"/>
  <c r="N59" i="365"/>
  <c r="O59" i="365" s="1"/>
  <c r="R59" i="365" s="1"/>
  <c r="N57" i="365"/>
  <c r="O57" i="365" s="1"/>
  <c r="R57" i="365" s="1"/>
  <c r="N56" i="365"/>
  <c r="O56" i="365" s="1"/>
  <c r="R56" i="365" s="1"/>
  <c r="N55" i="365"/>
  <c r="O55" i="365" s="1"/>
  <c r="R55" i="365" s="1"/>
  <c r="N54" i="365"/>
  <c r="O54" i="365" s="1"/>
  <c r="R54" i="365" s="1"/>
  <c r="N53" i="365"/>
  <c r="O53" i="365" s="1"/>
  <c r="R53" i="365" s="1"/>
  <c r="N52" i="365"/>
  <c r="O52" i="365" s="1"/>
  <c r="R52" i="365" s="1"/>
  <c r="N51" i="365"/>
  <c r="O51" i="365" s="1"/>
  <c r="R51" i="365" s="1"/>
  <c r="N50" i="365"/>
  <c r="O50" i="365" s="1"/>
  <c r="R50" i="365" s="1"/>
  <c r="N49" i="365"/>
  <c r="O49" i="365" s="1"/>
  <c r="R49" i="365" s="1"/>
  <c r="N48" i="365"/>
  <c r="O48" i="365" s="1"/>
  <c r="R48" i="365" s="1"/>
  <c r="N47" i="365"/>
  <c r="O47" i="365" s="1"/>
  <c r="R47" i="365" s="1"/>
  <c r="N46" i="365"/>
  <c r="O46" i="365" s="1"/>
  <c r="R46" i="365" s="1"/>
  <c r="N45" i="365"/>
  <c r="O45" i="365" s="1"/>
  <c r="R45" i="365" s="1"/>
  <c r="N44" i="365"/>
  <c r="O44" i="365" s="1"/>
  <c r="R44" i="365" s="1"/>
  <c r="N43" i="365"/>
  <c r="O43" i="365" s="1"/>
  <c r="R43" i="365" s="1"/>
  <c r="N42" i="365"/>
  <c r="O42" i="365" s="1"/>
  <c r="R42" i="365" s="1"/>
  <c r="N41" i="365"/>
  <c r="O41" i="365" s="1"/>
  <c r="R41" i="365" s="1"/>
  <c r="N40" i="365"/>
  <c r="O40" i="365" s="1"/>
  <c r="R40" i="365" s="1"/>
  <c r="N39" i="365"/>
  <c r="O39" i="365" s="1"/>
  <c r="R39" i="365" s="1"/>
  <c r="N37" i="365"/>
  <c r="O37" i="365" s="1"/>
  <c r="R37" i="365" s="1"/>
  <c r="N36" i="365"/>
  <c r="O36" i="365" s="1"/>
  <c r="R36" i="365" s="1"/>
  <c r="N35" i="365"/>
  <c r="O35" i="365" s="1"/>
  <c r="R35" i="365" s="1"/>
  <c r="N34" i="365"/>
  <c r="O34" i="365" s="1"/>
  <c r="R34" i="365" s="1"/>
  <c r="N33" i="365"/>
  <c r="O33" i="365" s="1"/>
  <c r="R33" i="365" s="1"/>
  <c r="N32" i="365"/>
  <c r="O32" i="365" s="1"/>
  <c r="R32" i="365" s="1"/>
  <c r="N31" i="365"/>
  <c r="O31" i="365" s="1"/>
  <c r="R31" i="365" s="1"/>
  <c r="N30" i="365"/>
  <c r="O30" i="365" s="1"/>
  <c r="R30" i="365" s="1"/>
  <c r="N29" i="365"/>
  <c r="O29" i="365" s="1"/>
  <c r="R29" i="365" s="1"/>
  <c r="N28" i="365"/>
  <c r="O28" i="365" s="1"/>
  <c r="R28" i="365" s="1"/>
  <c r="N27" i="365"/>
  <c r="O27" i="365" s="1"/>
  <c r="R27" i="365" s="1"/>
  <c r="N26" i="365"/>
  <c r="O26" i="365" s="1"/>
  <c r="R26" i="365" s="1"/>
  <c r="N25" i="365"/>
  <c r="O25" i="365" s="1"/>
  <c r="R25" i="365" s="1"/>
  <c r="N24" i="365"/>
  <c r="O24" i="365" s="1"/>
  <c r="R24" i="365" s="1"/>
  <c r="N23" i="365"/>
  <c r="O23" i="365" s="1"/>
  <c r="R23" i="365" s="1"/>
  <c r="N22" i="365"/>
  <c r="O22" i="365" s="1"/>
  <c r="R22" i="365" s="1"/>
  <c r="N21" i="365"/>
  <c r="O21" i="365" s="1"/>
  <c r="R21" i="365" s="1"/>
  <c r="N19" i="365"/>
  <c r="O19" i="365" s="1"/>
  <c r="R19" i="365" s="1"/>
  <c r="N18" i="365"/>
  <c r="O18" i="365" s="1"/>
  <c r="R18" i="365" s="1"/>
  <c r="N17" i="365"/>
  <c r="O17" i="365" s="1"/>
  <c r="R17" i="365" s="1"/>
  <c r="N16" i="365"/>
  <c r="O16" i="365" s="1"/>
  <c r="R16" i="365" s="1"/>
  <c r="N15" i="365"/>
  <c r="O15" i="365" s="1"/>
  <c r="R15" i="365" s="1"/>
  <c r="N14" i="365"/>
  <c r="O14" i="365" s="1"/>
  <c r="R14" i="365" s="1"/>
  <c r="N13" i="365"/>
  <c r="O13" i="365" s="1"/>
  <c r="R13" i="365" s="1"/>
  <c r="N12" i="365"/>
  <c r="O12" i="365" s="1"/>
  <c r="R12" i="365" s="1"/>
  <c r="N11" i="365"/>
  <c r="O11" i="365" s="1"/>
  <c r="R11" i="365" s="1"/>
  <c r="N10" i="365"/>
  <c r="O10" i="365" s="1"/>
  <c r="R10" i="365" s="1"/>
  <c r="N9" i="365"/>
  <c r="O9" i="365" s="1"/>
  <c r="R9" i="365" s="1"/>
  <c r="N8" i="365"/>
  <c r="O8" i="365" s="1"/>
  <c r="R8" i="365" s="1"/>
  <c r="N7" i="365"/>
  <c r="O7" i="365" s="1"/>
  <c r="R7" i="365" s="1"/>
  <c r="N6" i="365"/>
  <c r="O6" i="365" s="1"/>
  <c r="R6" i="365" s="1"/>
  <c r="N5" i="365"/>
  <c r="O5" i="365" s="1"/>
  <c r="T143" i="369" l="1"/>
  <c r="S59" i="368"/>
  <c r="S75" i="368"/>
  <c r="S92" i="368"/>
  <c r="Q143" i="368"/>
  <c r="Q144" i="368" s="1"/>
  <c r="R5" i="368"/>
  <c r="S5" i="368" s="1"/>
  <c r="S110" i="368"/>
  <c r="S39" i="368"/>
  <c r="S21" i="368"/>
  <c r="O151" i="365"/>
  <c r="S110" i="365"/>
  <c r="N151" i="365"/>
  <c r="N143" i="365"/>
  <c r="S59" i="365"/>
  <c r="O143" i="365"/>
  <c r="S21" i="365"/>
  <c r="S39" i="365"/>
  <c r="S75" i="365"/>
  <c r="S92" i="365"/>
  <c r="S126" i="365"/>
  <c r="R5" i="365"/>
  <c r="R150" i="365"/>
  <c r="R151" i="365" s="1"/>
  <c r="N143" i="363"/>
  <c r="S143" i="368" l="1"/>
  <c r="S143" i="365"/>
  <c r="T110" i="365" s="1"/>
  <c r="R143" i="365"/>
  <c r="R144" i="365" s="1"/>
  <c r="S5" i="365"/>
  <c r="O151" i="363"/>
  <c r="M151" i="363"/>
  <c r="L151" i="363"/>
  <c r="K151" i="363"/>
  <c r="J151" i="363"/>
  <c r="I151" i="363"/>
  <c r="P150" i="363"/>
  <c r="Q150" i="363" s="1"/>
  <c r="T150" i="363" s="1"/>
  <c r="P149" i="363"/>
  <c r="Q149" i="363" s="1"/>
  <c r="Q145" i="363"/>
  <c r="Q144" i="363"/>
  <c r="O143" i="363"/>
  <c r="M143" i="363"/>
  <c r="L143" i="363"/>
  <c r="K143" i="363"/>
  <c r="J143" i="363"/>
  <c r="I143" i="363"/>
  <c r="P142" i="363"/>
  <c r="Q142" i="363" s="1"/>
  <c r="T142" i="363" s="1"/>
  <c r="P141" i="363"/>
  <c r="Q141" i="363" s="1"/>
  <c r="T141" i="363" s="1"/>
  <c r="P140" i="363"/>
  <c r="Q140" i="363" s="1"/>
  <c r="T140" i="363" s="1"/>
  <c r="P139" i="363"/>
  <c r="Q139" i="363" s="1"/>
  <c r="T139" i="363" s="1"/>
  <c r="P138" i="363"/>
  <c r="Q138" i="363" s="1"/>
  <c r="T138" i="363" s="1"/>
  <c r="P137" i="363"/>
  <c r="Q137" i="363" s="1"/>
  <c r="T137" i="363" s="1"/>
  <c r="P136" i="363"/>
  <c r="Q136" i="363" s="1"/>
  <c r="T136" i="363" s="1"/>
  <c r="P135" i="363"/>
  <c r="Q135" i="363" s="1"/>
  <c r="T135" i="363" s="1"/>
  <c r="P134" i="363"/>
  <c r="Q134" i="363" s="1"/>
  <c r="T134" i="363" s="1"/>
  <c r="P133" i="363"/>
  <c r="Q133" i="363" s="1"/>
  <c r="T133" i="363" s="1"/>
  <c r="P132" i="363"/>
  <c r="Q132" i="363" s="1"/>
  <c r="T132" i="363" s="1"/>
  <c r="P131" i="363"/>
  <c r="Q131" i="363" s="1"/>
  <c r="T131" i="363" s="1"/>
  <c r="P130" i="363"/>
  <c r="Q130" i="363" s="1"/>
  <c r="T130" i="363" s="1"/>
  <c r="P129" i="363"/>
  <c r="Q129" i="363" s="1"/>
  <c r="T129" i="363" s="1"/>
  <c r="P128" i="363"/>
  <c r="Q128" i="363" s="1"/>
  <c r="T128" i="363" s="1"/>
  <c r="P127" i="363"/>
  <c r="Q127" i="363" s="1"/>
  <c r="T127" i="363" s="1"/>
  <c r="P126" i="363"/>
  <c r="Q126" i="363" s="1"/>
  <c r="T126" i="363" s="1"/>
  <c r="P125" i="363"/>
  <c r="Q125" i="363" s="1"/>
  <c r="T125" i="363" s="1"/>
  <c r="P124" i="363"/>
  <c r="Q124" i="363" s="1"/>
  <c r="T124" i="363" s="1"/>
  <c r="P123" i="363"/>
  <c r="Q123" i="363" s="1"/>
  <c r="T123" i="363" s="1"/>
  <c r="P122" i="363"/>
  <c r="Q122" i="363" s="1"/>
  <c r="T122" i="363" s="1"/>
  <c r="P121" i="363"/>
  <c r="Q121" i="363" s="1"/>
  <c r="T121" i="363" s="1"/>
  <c r="P120" i="363"/>
  <c r="Q120" i="363" s="1"/>
  <c r="T120" i="363" s="1"/>
  <c r="P119" i="363"/>
  <c r="Q119" i="363" s="1"/>
  <c r="T119" i="363" s="1"/>
  <c r="P118" i="363"/>
  <c r="Q118" i="363" s="1"/>
  <c r="T118" i="363" s="1"/>
  <c r="P117" i="363"/>
  <c r="Q117" i="363" s="1"/>
  <c r="T117" i="363" s="1"/>
  <c r="P116" i="363"/>
  <c r="Q116" i="363" s="1"/>
  <c r="T116" i="363" s="1"/>
  <c r="P115" i="363"/>
  <c r="Q115" i="363" s="1"/>
  <c r="T115" i="363" s="1"/>
  <c r="P114" i="363"/>
  <c r="Q114" i="363" s="1"/>
  <c r="T114" i="363" s="1"/>
  <c r="P113" i="363"/>
  <c r="Q113" i="363" s="1"/>
  <c r="T113" i="363" s="1"/>
  <c r="P112" i="363"/>
  <c r="Q112" i="363" s="1"/>
  <c r="T112" i="363" s="1"/>
  <c r="P111" i="363"/>
  <c r="Q111" i="363" s="1"/>
  <c r="T111" i="363" s="1"/>
  <c r="P110" i="363"/>
  <c r="Q110" i="363" s="1"/>
  <c r="T110" i="363" s="1"/>
  <c r="P108" i="363"/>
  <c r="Q108" i="363" s="1"/>
  <c r="T108" i="363" s="1"/>
  <c r="P107" i="363"/>
  <c r="Q107" i="363" s="1"/>
  <c r="T107" i="363" s="1"/>
  <c r="P106" i="363"/>
  <c r="Q106" i="363" s="1"/>
  <c r="T106" i="363" s="1"/>
  <c r="P105" i="363"/>
  <c r="Q105" i="363" s="1"/>
  <c r="T105" i="363" s="1"/>
  <c r="P104" i="363"/>
  <c r="Q104" i="363" s="1"/>
  <c r="T104" i="363" s="1"/>
  <c r="P103" i="363"/>
  <c r="Q103" i="363" s="1"/>
  <c r="T103" i="363" s="1"/>
  <c r="P102" i="363"/>
  <c r="Q102" i="363" s="1"/>
  <c r="T102" i="363" s="1"/>
  <c r="P101" i="363"/>
  <c r="Q101" i="363" s="1"/>
  <c r="T101" i="363" s="1"/>
  <c r="P100" i="363"/>
  <c r="Q100" i="363" s="1"/>
  <c r="T100" i="363" s="1"/>
  <c r="P99" i="363"/>
  <c r="Q99" i="363" s="1"/>
  <c r="T99" i="363" s="1"/>
  <c r="P98" i="363"/>
  <c r="Q98" i="363" s="1"/>
  <c r="T98" i="363" s="1"/>
  <c r="P97" i="363"/>
  <c r="Q97" i="363" s="1"/>
  <c r="T97" i="363" s="1"/>
  <c r="P96" i="363"/>
  <c r="Q96" i="363" s="1"/>
  <c r="T96" i="363" s="1"/>
  <c r="P95" i="363"/>
  <c r="Q95" i="363" s="1"/>
  <c r="T95" i="363" s="1"/>
  <c r="P94" i="363"/>
  <c r="Q94" i="363" s="1"/>
  <c r="T94" i="363" s="1"/>
  <c r="P93" i="363"/>
  <c r="Q93" i="363" s="1"/>
  <c r="T93" i="363" s="1"/>
  <c r="P92" i="363"/>
  <c r="Q92" i="363" s="1"/>
  <c r="T92" i="363" s="1"/>
  <c r="P90" i="363"/>
  <c r="Q90" i="363" s="1"/>
  <c r="T90" i="363" s="1"/>
  <c r="P89" i="363"/>
  <c r="Q89" i="363" s="1"/>
  <c r="T89" i="363" s="1"/>
  <c r="P88" i="363"/>
  <c r="Q88" i="363" s="1"/>
  <c r="T88" i="363" s="1"/>
  <c r="P87" i="363"/>
  <c r="Q87" i="363" s="1"/>
  <c r="T87" i="363" s="1"/>
  <c r="P86" i="363"/>
  <c r="Q86" i="363" s="1"/>
  <c r="T86" i="363" s="1"/>
  <c r="P85" i="363"/>
  <c r="Q85" i="363" s="1"/>
  <c r="T85" i="363" s="1"/>
  <c r="P84" i="363"/>
  <c r="Q84" i="363" s="1"/>
  <c r="T84" i="363" s="1"/>
  <c r="P83" i="363"/>
  <c r="Q83" i="363" s="1"/>
  <c r="T83" i="363" s="1"/>
  <c r="P82" i="363"/>
  <c r="Q82" i="363" s="1"/>
  <c r="T82" i="363" s="1"/>
  <c r="P81" i="363"/>
  <c r="Q81" i="363" s="1"/>
  <c r="T81" i="363" s="1"/>
  <c r="P80" i="363"/>
  <c r="Q80" i="363" s="1"/>
  <c r="T80" i="363" s="1"/>
  <c r="P79" i="363"/>
  <c r="Q79" i="363" s="1"/>
  <c r="T79" i="363" s="1"/>
  <c r="P78" i="363"/>
  <c r="Q78" i="363" s="1"/>
  <c r="T78" i="363" s="1"/>
  <c r="P77" i="363"/>
  <c r="Q77" i="363" s="1"/>
  <c r="T77" i="363" s="1"/>
  <c r="P76" i="363"/>
  <c r="Q76" i="363" s="1"/>
  <c r="T76" i="363" s="1"/>
  <c r="P75" i="363"/>
  <c r="Q75" i="363" s="1"/>
  <c r="T75" i="363" s="1"/>
  <c r="P73" i="363"/>
  <c r="Q73" i="363" s="1"/>
  <c r="T73" i="363" s="1"/>
  <c r="P72" i="363"/>
  <c r="Q72" i="363" s="1"/>
  <c r="T72" i="363" s="1"/>
  <c r="P71" i="363"/>
  <c r="Q71" i="363" s="1"/>
  <c r="T71" i="363" s="1"/>
  <c r="P70" i="363"/>
  <c r="Q70" i="363" s="1"/>
  <c r="T70" i="363" s="1"/>
  <c r="P69" i="363"/>
  <c r="Q69" i="363" s="1"/>
  <c r="T69" i="363" s="1"/>
  <c r="P68" i="363"/>
  <c r="Q68" i="363" s="1"/>
  <c r="T68" i="363" s="1"/>
  <c r="P67" i="363"/>
  <c r="Q67" i="363" s="1"/>
  <c r="T67" i="363" s="1"/>
  <c r="P66" i="363"/>
  <c r="Q66" i="363" s="1"/>
  <c r="T66" i="363" s="1"/>
  <c r="P65" i="363"/>
  <c r="Q65" i="363" s="1"/>
  <c r="T65" i="363" s="1"/>
  <c r="P64" i="363"/>
  <c r="Q64" i="363" s="1"/>
  <c r="T64" i="363" s="1"/>
  <c r="P63" i="363"/>
  <c r="Q63" i="363" s="1"/>
  <c r="T63" i="363" s="1"/>
  <c r="P62" i="363"/>
  <c r="Q62" i="363" s="1"/>
  <c r="T62" i="363" s="1"/>
  <c r="P61" i="363"/>
  <c r="Q61" i="363" s="1"/>
  <c r="T61" i="363" s="1"/>
  <c r="P60" i="363"/>
  <c r="Q60" i="363" s="1"/>
  <c r="T60" i="363" s="1"/>
  <c r="P59" i="363"/>
  <c r="Q59" i="363" s="1"/>
  <c r="T59" i="363" s="1"/>
  <c r="P57" i="363"/>
  <c r="Q57" i="363" s="1"/>
  <c r="T57" i="363" s="1"/>
  <c r="P56" i="363"/>
  <c r="Q56" i="363" s="1"/>
  <c r="T56" i="363" s="1"/>
  <c r="P55" i="363"/>
  <c r="Q55" i="363" s="1"/>
  <c r="T55" i="363" s="1"/>
  <c r="P54" i="363"/>
  <c r="Q54" i="363" s="1"/>
  <c r="T54" i="363" s="1"/>
  <c r="P53" i="363"/>
  <c r="Q53" i="363" s="1"/>
  <c r="T53" i="363" s="1"/>
  <c r="P52" i="363"/>
  <c r="Q52" i="363" s="1"/>
  <c r="T52" i="363" s="1"/>
  <c r="P51" i="363"/>
  <c r="Q51" i="363" s="1"/>
  <c r="T51" i="363" s="1"/>
  <c r="P50" i="363"/>
  <c r="Q50" i="363" s="1"/>
  <c r="T50" i="363" s="1"/>
  <c r="P49" i="363"/>
  <c r="Q49" i="363" s="1"/>
  <c r="T49" i="363" s="1"/>
  <c r="P48" i="363"/>
  <c r="Q48" i="363" s="1"/>
  <c r="T48" i="363" s="1"/>
  <c r="P47" i="363"/>
  <c r="Q47" i="363" s="1"/>
  <c r="T47" i="363" s="1"/>
  <c r="P46" i="363"/>
  <c r="Q46" i="363" s="1"/>
  <c r="T46" i="363" s="1"/>
  <c r="P45" i="363"/>
  <c r="Q45" i="363" s="1"/>
  <c r="T45" i="363" s="1"/>
  <c r="P44" i="363"/>
  <c r="Q44" i="363" s="1"/>
  <c r="T44" i="363" s="1"/>
  <c r="P43" i="363"/>
  <c r="Q43" i="363" s="1"/>
  <c r="T43" i="363" s="1"/>
  <c r="P42" i="363"/>
  <c r="Q42" i="363" s="1"/>
  <c r="T42" i="363" s="1"/>
  <c r="P41" i="363"/>
  <c r="Q41" i="363" s="1"/>
  <c r="T41" i="363" s="1"/>
  <c r="P40" i="363"/>
  <c r="Q40" i="363" s="1"/>
  <c r="T40" i="363" s="1"/>
  <c r="P39" i="363"/>
  <c r="Q39" i="363" s="1"/>
  <c r="T39" i="363" s="1"/>
  <c r="P37" i="363"/>
  <c r="Q37" i="363" s="1"/>
  <c r="T37" i="363" s="1"/>
  <c r="P36" i="363"/>
  <c r="Q36" i="363" s="1"/>
  <c r="T36" i="363" s="1"/>
  <c r="P35" i="363"/>
  <c r="Q35" i="363" s="1"/>
  <c r="T35" i="363" s="1"/>
  <c r="P34" i="363"/>
  <c r="Q34" i="363" s="1"/>
  <c r="T34" i="363" s="1"/>
  <c r="P33" i="363"/>
  <c r="Q33" i="363" s="1"/>
  <c r="T33" i="363" s="1"/>
  <c r="P32" i="363"/>
  <c r="Q32" i="363" s="1"/>
  <c r="T32" i="363" s="1"/>
  <c r="P31" i="363"/>
  <c r="Q31" i="363" s="1"/>
  <c r="T31" i="363" s="1"/>
  <c r="P30" i="363"/>
  <c r="Q30" i="363" s="1"/>
  <c r="T30" i="363" s="1"/>
  <c r="P29" i="363"/>
  <c r="Q29" i="363" s="1"/>
  <c r="T29" i="363" s="1"/>
  <c r="P28" i="363"/>
  <c r="Q28" i="363" s="1"/>
  <c r="T28" i="363" s="1"/>
  <c r="P27" i="363"/>
  <c r="Q27" i="363" s="1"/>
  <c r="T27" i="363" s="1"/>
  <c r="P26" i="363"/>
  <c r="Q26" i="363" s="1"/>
  <c r="T26" i="363" s="1"/>
  <c r="P25" i="363"/>
  <c r="Q25" i="363" s="1"/>
  <c r="T25" i="363" s="1"/>
  <c r="P24" i="363"/>
  <c r="Q24" i="363" s="1"/>
  <c r="T24" i="363" s="1"/>
  <c r="P23" i="363"/>
  <c r="Q23" i="363" s="1"/>
  <c r="T23" i="363" s="1"/>
  <c r="P22" i="363"/>
  <c r="Q22" i="363" s="1"/>
  <c r="T22" i="363" s="1"/>
  <c r="P21" i="363"/>
  <c r="Q21" i="363" s="1"/>
  <c r="T21" i="363" s="1"/>
  <c r="P19" i="363"/>
  <c r="Q19" i="363" s="1"/>
  <c r="T19" i="363" s="1"/>
  <c r="P18" i="363"/>
  <c r="Q18" i="363" s="1"/>
  <c r="T18" i="363" s="1"/>
  <c r="P17" i="363"/>
  <c r="Q17" i="363" s="1"/>
  <c r="T17" i="363" s="1"/>
  <c r="P16" i="363"/>
  <c r="Q16" i="363" s="1"/>
  <c r="T16" i="363" s="1"/>
  <c r="P15" i="363"/>
  <c r="Q15" i="363" s="1"/>
  <c r="T15" i="363" s="1"/>
  <c r="P14" i="363"/>
  <c r="Q14" i="363" s="1"/>
  <c r="T14" i="363" s="1"/>
  <c r="P13" i="363"/>
  <c r="Q13" i="363" s="1"/>
  <c r="T13" i="363" s="1"/>
  <c r="P12" i="363"/>
  <c r="Q12" i="363" s="1"/>
  <c r="T12" i="363" s="1"/>
  <c r="P11" i="363"/>
  <c r="Q11" i="363" s="1"/>
  <c r="T11" i="363" s="1"/>
  <c r="P10" i="363"/>
  <c r="Q10" i="363" s="1"/>
  <c r="T10" i="363" s="1"/>
  <c r="P9" i="363"/>
  <c r="Q9" i="363" s="1"/>
  <c r="T9" i="363" s="1"/>
  <c r="P8" i="363"/>
  <c r="Q8" i="363" s="1"/>
  <c r="T8" i="363" s="1"/>
  <c r="P7" i="363"/>
  <c r="Q7" i="363" s="1"/>
  <c r="T7" i="363" s="1"/>
  <c r="P6" i="363"/>
  <c r="Q6" i="363" s="1"/>
  <c r="T6" i="363" s="1"/>
  <c r="P5" i="363"/>
  <c r="T59" i="365" l="1"/>
  <c r="T92" i="365"/>
  <c r="T126" i="365"/>
  <c r="T5" i="365"/>
  <c r="T21" i="365"/>
  <c r="T75" i="365"/>
  <c r="T39" i="365"/>
  <c r="P151" i="363"/>
  <c r="P143" i="363"/>
  <c r="Q5" i="363"/>
  <c r="Q143" i="363" s="1"/>
  <c r="U21" i="363"/>
  <c r="U92" i="363"/>
  <c r="U75" i="363"/>
  <c r="U110" i="363"/>
  <c r="U126" i="363"/>
  <c r="U39" i="363"/>
  <c r="U59" i="363"/>
  <c r="Q151" i="363"/>
  <c r="T149" i="363"/>
  <c r="T151" i="363" s="1"/>
  <c r="N151" i="362"/>
  <c r="M151" i="362"/>
  <c r="L151" i="362"/>
  <c r="K151" i="362"/>
  <c r="J151" i="362"/>
  <c r="I151" i="362"/>
  <c r="O150" i="362"/>
  <c r="P150" i="362" s="1"/>
  <c r="S150" i="362" s="1"/>
  <c r="O149" i="362"/>
  <c r="P149" i="362" s="1"/>
  <c r="P145" i="362"/>
  <c r="P144" i="362"/>
  <c r="N143" i="362"/>
  <c r="M143" i="362"/>
  <c r="L143" i="362"/>
  <c r="K143" i="362"/>
  <c r="J143" i="362"/>
  <c r="I143" i="362"/>
  <c r="O142" i="362"/>
  <c r="P142" i="362" s="1"/>
  <c r="S142" i="362" s="1"/>
  <c r="O141" i="362"/>
  <c r="P141" i="362" s="1"/>
  <c r="S141" i="362" s="1"/>
  <c r="O140" i="362"/>
  <c r="P140" i="362" s="1"/>
  <c r="S140" i="362" s="1"/>
  <c r="O139" i="362"/>
  <c r="P139" i="362" s="1"/>
  <c r="S139" i="362" s="1"/>
  <c r="O138" i="362"/>
  <c r="P138" i="362" s="1"/>
  <c r="S138" i="362" s="1"/>
  <c r="O137" i="362"/>
  <c r="P137" i="362" s="1"/>
  <c r="S137" i="362" s="1"/>
  <c r="O136" i="362"/>
  <c r="P136" i="362" s="1"/>
  <c r="S136" i="362" s="1"/>
  <c r="O135" i="362"/>
  <c r="P135" i="362" s="1"/>
  <c r="S135" i="362" s="1"/>
  <c r="O134" i="362"/>
  <c r="P134" i="362" s="1"/>
  <c r="S134" i="362" s="1"/>
  <c r="O133" i="362"/>
  <c r="P133" i="362" s="1"/>
  <c r="S133" i="362" s="1"/>
  <c r="O132" i="362"/>
  <c r="P132" i="362" s="1"/>
  <c r="S132" i="362" s="1"/>
  <c r="O131" i="362"/>
  <c r="P131" i="362" s="1"/>
  <c r="S131" i="362" s="1"/>
  <c r="O130" i="362"/>
  <c r="P130" i="362" s="1"/>
  <c r="S130" i="362" s="1"/>
  <c r="O129" i="362"/>
  <c r="P129" i="362" s="1"/>
  <c r="S129" i="362" s="1"/>
  <c r="O128" i="362"/>
  <c r="P128" i="362" s="1"/>
  <c r="S128" i="362" s="1"/>
  <c r="O127" i="362"/>
  <c r="P127" i="362" s="1"/>
  <c r="S127" i="362" s="1"/>
  <c r="O126" i="362"/>
  <c r="P126" i="362" s="1"/>
  <c r="S126" i="362" s="1"/>
  <c r="O125" i="362"/>
  <c r="P125" i="362" s="1"/>
  <c r="S125" i="362" s="1"/>
  <c r="O124" i="362"/>
  <c r="P124" i="362" s="1"/>
  <c r="S124" i="362" s="1"/>
  <c r="O123" i="362"/>
  <c r="P123" i="362" s="1"/>
  <c r="S123" i="362" s="1"/>
  <c r="O122" i="362"/>
  <c r="P122" i="362" s="1"/>
  <c r="S122" i="362" s="1"/>
  <c r="O121" i="362"/>
  <c r="P121" i="362" s="1"/>
  <c r="S121" i="362" s="1"/>
  <c r="O120" i="362"/>
  <c r="P120" i="362" s="1"/>
  <c r="S120" i="362" s="1"/>
  <c r="O119" i="362"/>
  <c r="P119" i="362" s="1"/>
  <c r="S119" i="362" s="1"/>
  <c r="O118" i="362"/>
  <c r="P118" i="362" s="1"/>
  <c r="S118" i="362" s="1"/>
  <c r="O117" i="362"/>
  <c r="P117" i="362" s="1"/>
  <c r="S117" i="362" s="1"/>
  <c r="O116" i="362"/>
  <c r="P116" i="362" s="1"/>
  <c r="S116" i="362" s="1"/>
  <c r="O115" i="362"/>
  <c r="P115" i="362" s="1"/>
  <c r="S115" i="362" s="1"/>
  <c r="O114" i="362"/>
  <c r="P114" i="362" s="1"/>
  <c r="S114" i="362" s="1"/>
  <c r="O113" i="362"/>
  <c r="P113" i="362" s="1"/>
  <c r="S113" i="362" s="1"/>
  <c r="O112" i="362"/>
  <c r="P112" i="362" s="1"/>
  <c r="S112" i="362" s="1"/>
  <c r="O111" i="362"/>
  <c r="P111" i="362" s="1"/>
  <c r="S111" i="362" s="1"/>
  <c r="O110" i="362"/>
  <c r="P110" i="362" s="1"/>
  <c r="S110" i="362" s="1"/>
  <c r="O108" i="362"/>
  <c r="P108" i="362" s="1"/>
  <c r="S108" i="362" s="1"/>
  <c r="O107" i="362"/>
  <c r="P107" i="362" s="1"/>
  <c r="S107" i="362" s="1"/>
  <c r="O106" i="362"/>
  <c r="P106" i="362" s="1"/>
  <c r="S106" i="362" s="1"/>
  <c r="O105" i="362"/>
  <c r="P105" i="362" s="1"/>
  <c r="S105" i="362" s="1"/>
  <c r="O104" i="362"/>
  <c r="P104" i="362" s="1"/>
  <c r="S104" i="362" s="1"/>
  <c r="O103" i="362"/>
  <c r="P103" i="362" s="1"/>
  <c r="S103" i="362" s="1"/>
  <c r="O102" i="362"/>
  <c r="P102" i="362" s="1"/>
  <c r="S102" i="362" s="1"/>
  <c r="O101" i="362"/>
  <c r="P101" i="362" s="1"/>
  <c r="S101" i="362" s="1"/>
  <c r="O100" i="362"/>
  <c r="P100" i="362" s="1"/>
  <c r="S100" i="362" s="1"/>
  <c r="O99" i="362"/>
  <c r="P99" i="362" s="1"/>
  <c r="S99" i="362" s="1"/>
  <c r="O98" i="362"/>
  <c r="P98" i="362" s="1"/>
  <c r="S98" i="362" s="1"/>
  <c r="O97" i="362"/>
  <c r="P97" i="362" s="1"/>
  <c r="S97" i="362" s="1"/>
  <c r="O96" i="362"/>
  <c r="P96" i="362" s="1"/>
  <c r="S96" i="362" s="1"/>
  <c r="O95" i="362"/>
  <c r="P95" i="362" s="1"/>
  <c r="S95" i="362" s="1"/>
  <c r="O94" i="362"/>
  <c r="P94" i="362" s="1"/>
  <c r="S94" i="362" s="1"/>
  <c r="O93" i="362"/>
  <c r="P93" i="362" s="1"/>
  <c r="S93" i="362" s="1"/>
  <c r="O92" i="362"/>
  <c r="P92" i="362" s="1"/>
  <c r="S92" i="362" s="1"/>
  <c r="O90" i="362"/>
  <c r="P90" i="362" s="1"/>
  <c r="S90" i="362" s="1"/>
  <c r="O89" i="362"/>
  <c r="P89" i="362" s="1"/>
  <c r="S89" i="362" s="1"/>
  <c r="O88" i="362"/>
  <c r="P88" i="362" s="1"/>
  <c r="S88" i="362" s="1"/>
  <c r="O87" i="362"/>
  <c r="P87" i="362" s="1"/>
  <c r="S87" i="362" s="1"/>
  <c r="O86" i="362"/>
  <c r="P86" i="362" s="1"/>
  <c r="S86" i="362" s="1"/>
  <c r="O85" i="362"/>
  <c r="P85" i="362" s="1"/>
  <c r="S85" i="362" s="1"/>
  <c r="O84" i="362"/>
  <c r="P84" i="362" s="1"/>
  <c r="S84" i="362" s="1"/>
  <c r="O83" i="362"/>
  <c r="P83" i="362" s="1"/>
  <c r="S83" i="362" s="1"/>
  <c r="O82" i="362"/>
  <c r="P82" i="362" s="1"/>
  <c r="S82" i="362" s="1"/>
  <c r="O81" i="362"/>
  <c r="P81" i="362" s="1"/>
  <c r="S81" i="362" s="1"/>
  <c r="O80" i="362"/>
  <c r="P80" i="362" s="1"/>
  <c r="S80" i="362" s="1"/>
  <c r="O79" i="362"/>
  <c r="P79" i="362" s="1"/>
  <c r="S79" i="362" s="1"/>
  <c r="O78" i="362"/>
  <c r="P78" i="362" s="1"/>
  <c r="S78" i="362" s="1"/>
  <c r="O77" i="362"/>
  <c r="P77" i="362" s="1"/>
  <c r="S77" i="362" s="1"/>
  <c r="O76" i="362"/>
  <c r="P76" i="362" s="1"/>
  <c r="S76" i="362" s="1"/>
  <c r="O75" i="362"/>
  <c r="P75" i="362" s="1"/>
  <c r="S75" i="362" s="1"/>
  <c r="O73" i="362"/>
  <c r="P73" i="362" s="1"/>
  <c r="S73" i="362" s="1"/>
  <c r="O72" i="362"/>
  <c r="P72" i="362" s="1"/>
  <c r="S72" i="362" s="1"/>
  <c r="O71" i="362"/>
  <c r="P71" i="362" s="1"/>
  <c r="S71" i="362" s="1"/>
  <c r="O70" i="362"/>
  <c r="P70" i="362" s="1"/>
  <c r="S70" i="362" s="1"/>
  <c r="O69" i="362"/>
  <c r="P69" i="362" s="1"/>
  <c r="S69" i="362" s="1"/>
  <c r="O68" i="362"/>
  <c r="P68" i="362" s="1"/>
  <c r="S68" i="362" s="1"/>
  <c r="O67" i="362"/>
  <c r="P67" i="362" s="1"/>
  <c r="S67" i="362" s="1"/>
  <c r="O66" i="362"/>
  <c r="P66" i="362" s="1"/>
  <c r="S66" i="362" s="1"/>
  <c r="O65" i="362"/>
  <c r="P65" i="362" s="1"/>
  <c r="S65" i="362" s="1"/>
  <c r="O64" i="362"/>
  <c r="P64" i="362" s="1"/>
  <c r="S64" i="362" s="1"/>
  <c r="O63" i="362"/>
  <c r="P63" i="362" s="1"/>
  <c r="S63" i="362" s="1"/>
  <c r="O62" i="362"/>
  <c r="P62" i="362" s="1"/>
  <c r="S62" i="362" s="1"/>
  <c r="O61" i="362"/>
  <c r="P61" i="362" s="1"/>
  <c r="S61" i="362" s="1"/>
  <c r="O60" i="362"/>
  <c r="P60" i="362" s="1"/>
  <c r="S60" i="362" s="1"/>
  <c r="O59" i="362"/>
  <c r="P59" i="362" s="1"/>
  <c r="S59" i="362" s="1"/>
  <c r="O57" i="362"/>
  <c r="P57" i="362" s="1"/>
  <c r="S57" i="362" s="1"/>
  <c r="O56" i="362"/>
  <c r="P56" i="362" s="1"/>
  <c r="S56" i="362" s="1"/>
  <c r="O55" i="362"/>
  <c r="P55" i="362" s="1"/>
  <c r="S55" i="362" s="1"/>
  <c r="O54" i="362"/>
  <c r="P54" i="362" s="1"/>
  <c r="S54" i="362" s="1"/>
  <c r="O53" i="362"/>
  <c r="P53" i="362" s="1"/>
  <c r="S53" i="362" s="1"/>
  <c r="O52" i="362"/>
  <c r="P52" i="362" s="1"/>
  <c r="S52" i="362" s="1"/>
  <c r="O51" i="362"/>
  <c r="P51" i="362" s="1"/>
  <c r="S51" i="362" s="1"/>
  <c r="O50" i="362"/>
  <c r="P50" i="362" s="1"/>
  <c r="S50" i="362" s="1"/>
  <c r="O49" i="362"/>
  <c r="P49" i="362" s="1"/>
  <c r="S49" i="362" s="1"/>
  <c r="O48" i="362"/>
  <c r="P48" i="362" s="1"/>
  <c r="S48" i="362" s="1"/>
  <c r="O47" i="362"/>
  <c r="P47" i="362" s="1"/>
  <c r="S47" i="362" s="1"/>
  <c r="O46" i="362"/>
  <c r="P46" i="362" s="1"/>
  <c r="S46" i="362" s="1"/>
  <c r="O45" i="362"/>
  <c r="P45" i="362" s="1"/>
  <c r="S45" i="362" s="1"/>
  <c r="O44" i="362"/>
  <c r="P44" i="362" s="1"/>
  <c r="S44" i="362" s="1"/>
  <c r="O43" i="362"/>
  <c r="P43" i="362" s="1"/>
  <c r="S43" i="362" s="1"/>
  <c r="O42" i="362"/>
  <c r="P42" i="362" s="1"/>
  <c r="S42" i="362" s="1"/>
  <c r="O41" i="362"/>
  <c r="P41" i="362" s="1"/>
  <c r="S41" i="362" s="1"/>
  <c r="O40" i="362"/>
  <c r="P40" i="362" s="1"/>
  <c r="S40" i="362" s="1"/>
  <c r="O39" i="362"/>
  <c r="P39" i="362" s="1"/>
  <c r="S39" i="362" s="1"/>
  <c r="O37" i="362"/>
  <c r="P37" i="362" s="1"/>
  <c r="S37" i="362" s="1"/>
  <c r="O36" i="362"/>
  <c r="P36" i="362" s="1"/>
  <c r="S36" i="362" s="1"/>
  <c r="O35" i="362"/>
  <c r="P35" i="362" s="1"/>
  <c r="S35" i="362" s="1"/>
  <c r="O34" i="362"/>
  <c r="P34" i="362" s="1"/>
  <c r="S34" i="362" s="1"/>
  <c r="O33" i="362"/>
  <c r="P33" i="362" s="1"/>
  <c r="S33" i="362" s="1"/>
  <c r="O32" i="362"/>
  <c r="P32" i="362" s="1"/>
  <c r="S32" i="362" s="1"/>
  <c r="O31" i="362"/>
  <c r="P31" i="362" s="1"/>
  <c r="S31" i="362" s="1"/>
  <c r="O30" i="362"/>
  <c r="P30" i="362" s="1"/>
  <c r="S30" i="362" s="1"/>
  <c r="O29" i="362"/>
  <c r="P29" i="362" s="1"/>
  <c r="S29" i="362" s="1"/>
  <c r="O28" i="362"/>
  <c r="P28" i="362" s="1"/>
  <c r="S28" i="362" s="1"/>
  <c r="O27" i="362"/>
  <c r="P27" i="362" s="1"/>
  <c r="S27" i="362" s="1"/>
  <c r="O26" i="362"/>
  <c r="P26" i="362" s="1"/>
  <c r="S26" i="362" s="1"/>
  <c r="O25" i="362"/>
  <c r="P25" i="362" s="1"/>
  <c r="S25" i="362" s="1"/>
  <c r="O24" i="362"/>
  <c r="P24" i="362" s="1"/>
  <c r="S24" i="362" s="1"/>
  <c r="O23" i="362"/>
  <c r="P23" i="362" s="1"/>
  <c r="S23" i="362" s="1"/>
  <c r="O22" i="362"/>
  <c r="P22" i="362" s="1"/>
  <c r="S22" i="362" s="1"/>
  <c r="O21" i="362"/>
  <c r="P21" i="362" s="1"/>
  <c r="S21" i="362" s="1"/>
  <c r="O19" i="362"/>
  <c r="P19" i="362" s="1"/>
  <c r="S19" i="362" s="1"/>
  <c r="O18" i="362"/>
  <c r="P18" i="362" s="1"/>
  <c r="S18" i="362" s="1"/>
  <c r="O17" i="362"/>
  <c r="P17" i="362" s="1"/>
  <c r="S17" i="362" s="1"/>
  <c r="O16" i="362"/>
  <c r="P16" i="362" s="1"/>
  <c r="S16" i="362" s="1"/>
  <c r="O15" i="362"/>
  <c r="P15" i="362" s="1"/>
  <c r="S15" i="362" s="1"/>
  <c r="O14" i="362"/>
  <c r="P14" i="362" s="1"/>
  <c r="S14" i="362" s="1"/>
  <c r="O13" i="362"/>
  <c r="P13" i="362" s="1"/>
  <c r="S13" i="362" s="1"/>
  <c r="O12" i="362"/>
  <c r="P12" i="362" s="1"/>
  <c r="S12" i="362" s="1"/>
  <c r="O11" i="362"/>
  <c r="P11" i="362" s="1"/>
  <c r="S11" i="362" s="1"/>
  <c r="O10" i="362"/>
  <c r="P10" i="362" s="1"/>
  <c r="S10" i="362" s="1"/>
  <c r="O9" i="362"/>
  <c r="P9" i="362" s="1"/>
  <c r="S9" i="362" s="1"/>
  <c r="O8" i="362"/>
  <c r="P8" i="362" s="1"/>
  <c r="S8" i="362" s="1"/>
  <c r="O7" i="362"/>
  <c r="P7" i="362" s="1"/>
  <c r="S7" i="362" s="1"/>
  <c r="O6" i="362"/>
  <c r="P6" i="362" s="1"/>
  <c r="S6" i="362" s="1"/>
  <c r="O5" i="362"/>
  <c r="P5" i="362" s="1"/>
  <c r="S5" i="362" s="1"/>
  <c r="T143" i="365" l="1"/>
  <c r="T5" i="363"/>
  <c r="T143" i="363" s="1"/>
  <c r="T144" i="363" s="1"/>
  <c r="U143" i="363"/>
  <c r="V126" i="363" s="1"/>
  <c r="T110" i="362"/>
  <c r="T126" i="362"/>
  <c r="O151" i="362"/>
  <c r="O143" i="362"/>
  <c r="T21" i="362"/>
  <c r="T92" i="362"/>
  <c r="S143" i="362"/>
  <c r="S144" i="362" s="1"/>
  <c r="T5" i="362"/>
  <c r="T39" i="362"/>
  <c r="T59" i="362"/>
  <c r="T75" i="362"/>
  <c r="P151" i="362"/>
  <c r="S149" i="362"/>
  <c r="S151" i="362" s="1"/>
  <c r="P143" i="362"/>
  <c r="U5" i="363" l="1"/>
  <c r="V5" i="363" s="1"/>
  <c r="V92" i="363"/>
  <c r="V59" i="363"/>
  <c r="V39" i="363"/>
  <c r="V75" i="363"/>
  <c r="V110" i="363"/>
  <c r="V21" i="363"/>
  <c r="T143" i="362"/>
  <c r="U21" i="362" s="1"/>
  <c r="P151" i="360"/>
  <c r="O151" i="360"/>
  <c r="N151" i="360"/>
  <c r="M151" i="360"/>
  <c r="L151" i="360"/>
  <c r="K151" i="360"/>
  <c r="J151" i="360"/>
  <c r="I151" i="360"/>
  <c r="Q150" i="360"/>
  <c r="R150" i="360" s="1"/>
  <c r="U150" i="360" s="1"/>
  <c r="Q149" i="360"/>
  <c r="R149" i="360" s="1"/>
  <c r="R145" i="360"/>
  <c r="R144" i="360"/>
  <c r="P143" i="360"/>
  <c r="O143" i="360"/>
  <c r="N143" i="360"/>
  <c r="M143" i="360"/>
  <c r="L143" i="360"/>
  <c r="K143" i="360"/>
  <c r="J143" i="360"/>
  <c r="I143" i="360"/>
  <c r="Q142" i="360"/>
  <c r="R142" i="360" s="1"/>
  <c r="U142" i="360" s="1"/>
  <c r="Q141" i="360"/>
  <c r="R141" i="360" s="1"/>
  <c r="U141" i="360" s="1"/>
  <c r="Q140" i="360"/>
  <c r="R140" i="360" s="1"/>
  <c r="U140" i="360" s="1"/>
  <c r="Q139" i="360"/>
  <c r="R139" i="360" s="1"/>
  <c r="U139" i="360" s="1"/>
  <c r="Q138" i="360"/>
  <c r="R138" i="360" s="1"/>
  <c r="U138" i="360" s="1"/>
  <c r="Q137" i="360"/>
  <c r="R137" i="360" s="1"/>
  <c r="U137" i="360" s="1"/>
  <c r="Q136" i="360"/>
  <c r="R136" i="360" s="1"/>
  <c r="U136" i="360" s="1"/>
  <c r="Q135" i="360"/>
  <c r="R135" i="360" s="1"/>
  <c r="U135" i="360" s="1"/>
  <c r="Q134" i="360"/>
  <c r="R134" i="360" s="1"/>
  <c r="U134" i="360" s="1"/>
  <c r="Q133" i="360"/>
  <c r="R133" i="360" s="1"/>
  <c r="U133" i="360" s="1"/>
  <c r="Q132" i="360"/>
  <c r="R132" i="360" s="1"/>
  <c r="U132" i="360" s="1"/>
  <c r="Q131" i="360"/>
  <c r="R131" i="360" s="1"/>
  <c r="U131" i="360" s="1"/>
  <c r="Q130" i="360"/>
  <c r="R130" i="360" s="1"/>
  <c r="U130" i="360" s="1"/>
  <c r="Q129" i="360"/>
  <c r="R129" i="360" s="1"/>
  <c r="U129" i="360" s="1"/>
  <c r="Q128" i="360"/>
  <c r="R128" i="360" s="1"/>
  <c r="U128" i="360" s="1"/>
  <c r="Q127" i="360"/>
  <c r="R127" i="360" s="1"/>
  <c r="U127" i="360" s="1"/>
  <c r="Q126" i="360"/>
  <c r="R126" i="360" s="1"/>
  <c r="U126" i="360" s="1"/>
  <c r="Q125" i="360"/>
  <c r="R125" i="360" s="1"/>
  <c r="U125" i="360" s="1"/>
  <c r="Q124" i="360"/>
  <c r="R124" i="360" s="1"/>
  <c r="U124" i="360" s="1"/>
  <c r="Q123" i="360"/>
  <c r="R123" i="360" s="1"/>
  <c r="U123" i="360" s="1"/>
  <c r="Q122" i="360"/>
  <c r="R122" i="360" s="1"/>
  <c r="U122" i="360" s="1"/>
  <c r="Q121" i="360"/>
  <c r="R121" i="360" s="1"/>
  <c r="U121" i="360" s="1"/>
  <c r="Q120" i="360"/>
  <c r="R120" i="360" s="1"/>
  <c r="U120" i="360" s="1"/>
  <c r="Q119" i="360"/>
  <c r="R119" i="360" s="1"/>
  <c r="U119" i="360" s="1"/>
  <c r="Q118" i="360"/>
  <c r="R118" i="360" s="1"/>
  <c r="U118" i="360" s="1"/>
  <c r="Q117" i="360"/>
  <c r="R117" i="360" s="1"/>
  <c r="U117" i="360" s="1"/>
  <c r="Q116" i="360"/>
  <c r="R116" i="360" s="1"/>
  <c r="U116" i="360" s="1"/>
  <c r="Q115" i="360"/>
  <c r="R115" i="360" s="1"/>
  <c r="U115" i="360" s="1"/>
  <c r="Q114" i="360"/>
  <c r="R114" i="360" s="1"/>
  <c r="U114" i="360" s="1"/>
  <c r="Q113" i="360"/>
  <c r="R113" i="360" s="1"/>
  <c r="U113" i="360" s="1"/>
  <c r="Q112" i="360"/>
  <c r="R112" i="360" s="1"/>
  <c r="U112" i="360" s="1"/>
  <c r="Q111" i="360"/>
  <c r="R111" i="360" s="1"/>
  <c r="U111" i="360" s="1"/>
  <c r="Q110" i="360"/>
  <c r="R110" i="360" s="1"/>
  <c r="U110" i="360" s="1"/>
  <c r="Q108" i="360"/>
  <c r="R108" i="360" s="1"/>
  <c r="U108" i="360" s="1"/>
  <c r="Q107" i="360"/>
  <c r="R107" i="360" s="1"/>
  <c r="U107" i="360" s="1"/>
  <c r="Q106" i="360"/>
  <c r="R106" i="360" s="1"/>
  <c r="U106" i="360" s="1"/>
  <c r="Q105" i="360"/>
  <c r="R105" i="360" s="1"/>
  <c r="U105" i="360" s="1"/>
  <c r="Q104" i="360"/>
  <c r="R104" i="360" s="1"/>
  <c r="U104" i="360" s="1"/>
  <c r="Q103" i="360"/>
  <c r="R103" i="360" s="1"/>
  <c r="U103" i="360" s="1"/>
  <c r="Q102" i="360"/>
  <c r="R102" i="360" s="1"/>
  <c r="U102" i="360" s="1"/>
  <c r="Q101" i="360"/>
  <c r="R101" i="360" s="1"/>
  <c r="U101" i="360" s="1"/>
  <c r="Q100" i="360"/>
  <c r="R100" i="360" s="1"/>
  <c r="U100" i="360" s="1"/>
  <c r="Q99" i="360"/>
  <c r="R99" i="360" s="1"/>
  <c r="U99" i="360" s="1"/>
  <c r="Q98" i="360"/>
  <c r="R98" i="360" s="1"/>
  <c r="U98" i="360" s="1"/>
  <c r="Q97" i="360"/>
  <c r="R97" i="360" s="1"/>
  <c r="U97" i="360" s="1"/>
  <c r="Q96" i="360"/>
  <c r="R96" i="360" s="1"/>
  <c r="U96" i="360" s="1"/>
  <c r="Q95" i="360"/>
  <c r="R95" i="360" s="1"/>
  <c r="U95" i="360" s="1"/>
  <c r="Q94" i="360"/>
  <c r="R94" i="360" s="1"/>
  <c r="U94" i="360" s="1"/>
  <c r="Q93" i="360"/>
  <c r="R93" i="360" s="1"/>
  <c r="U93" i="360" s="1"/>
  <c r="Q92" i="360"/>
  <c r="R92" i="360" s="1"/>
  <c r="U92" i="360" s="1"/>
  <c r="Q90" i="360"/>
  <c r="R90" i="360" s="1"/>
  <c r="U90" i="360" s="1"/>
  <c r="Q89" i="360"/>
  <c r="R89" i="360" s="1"/>
  <c r="U89" i="360" s="1"/>
  <c r="Q88" i="360"/>
  <c r="R88" i="360" s="1"/>
  <c r="U88" i="360" s="1"/>
  <c r="Q87" i="360"/>
  <c r="R87" i="360" s="1"/>
  <c r="U87" i="360" s="1"/>
  <c r="Q86" i="360"/>
  <c r="R86" i="360" s="1"/>
  <c r="U86" i="360" s="1"/>
  <c r="Q85" i="360"/>
  <c r="R85" i="360" s="1"/>
  <c r="U85" i="360" s="1"/>
  <c r="Q84" i="360"/>
  <c r="R84" i="360" s="1"/>
  <c r="U84" i="360" s="1"/>
  <c r="Q83" i="360"/>
  <c r="R83" i="360" s="1"/>
  <c r="U83" i="360" s="1"/>
  <c r="Q82" i="360"/>
  <c r="R82" i="360" s="1"/>
  <c r="U82" i="360" s="1"/>
  <c r="Q81" i="360"/>
  <c r="R81" i="360" s="1"/>
  <c r="U81" i="360" s="1"/>
  <c r="Q80" i="360"/>
  <c r="R80" i="360" s="1"/>
  <c r="U80" i="360" s="1"/>
  <c r="Q79" i="360"/>
  <c r="R79" i="360" s="1"/>
  <c r="U79" i="360" s="1"/>
  <c r="Q78" i="360"/>
  <c r="R78" i="360" s="1"/>
  <c r="U78" i="360" s="1"/>
  <c r="Q77" i="360"/>
  <c r="R77" i="360" s="1"/>
  <c r="U77" i="360" s="1"/>
  <c r="Q76" i="360"/>
  <c r="R76" i="360" s="1"/>
  <c r="U76" i="360" s="1"/>
  <c r="Q75" i="360"/>
  <c r="R75" i="360" s="1"/>
  <c r="U75" i="360" s="1"/>
  <c r="Q73" i="360"/>
  <c r="R73" i="360" s="1"/>
  <c r="U73" i="360" s="1"/>
  <c r="Q72" i="360"/>
  <c r="R72" i="360" s="1"/>
  <c r="U72" i="360" s="1"/>
  <c r="Q71" i="360"/>
  <c r="R71" i="360" s="1"/>
  <c r="U71" i="360" s="1"/>
  <c r="Q70" i="360"/>
  <c r="R70" i="360" s="1"/>
  <c r="U70" i="360" s="1"/>
  <c r="Q69" i="360"/>
  <c r="R69" i="360" s="1"/>
  <c r="U69" i="360" s="1"/>
  <c r="Q68" i="360"/>
  <c r="R68" i="360" s="1"/>
  <c r="U68" i="360" s="1"/>
  <c r="Q67" i="360"/>
  <c r="R67" i="360" s="1"/>
  <c r="U67" i="360" s="1"/>
  <c r="Q66" i="360"/>
  <c r="R66" i="360" s="1"/>
  <c r="U66" i="360" s="1"/>
  <c r="Q65" i="360"/>
  <c r="R65" i="360" s="1"/>
  <c r="U65" i="360" s="1"/>
  <c r="Q64" i="360"/>
  <c r="R64" i="360" s="1"/>
  <c r="U64" i="360" s="1"/>
  <c r="Q63" i="360"/>
  <c r="R63" i="360" s="1"/>
  <c r="U63" i="360" s="1"/>
  <c r="Q62" i="360"/>
  <c r="R62" i="360" s="1"/>
  <c r="U62" i="360" s="1"/>
  <c r="Q61" i="360"/>
  <c r="R61" i="360" s="1"/>
  <c r="U61" i="360" s="1"/>
  <c r="Q60" i="360"/>
  <c r="R60" i="360" s="1"/>
  <c r="U60" i="360" s="1"/>
  <c r="Q59" i="360"/>
  <c r="R59" i="360" s="1"/>
  <c r="U59" i="360" s="1"/>
  <c r="Q57" i="360"/>
  <c r="R57" i="360" s="1"/>
  <c r="U57" i="360" s="1"/>
  <c r="Q56" i="360"/>
  <c r="R56" i="360" s="1"/>
  <c r="U56" i="360" s="1"/>
  <c r="Q55" i="360"/>
  <c r="R55" i="360" s="1"/>
  <c r="U55" i="360" s="1"/>
  <c r="Q54" i="360"/>
  <c r="R54" i="360" s="1"/>
  <c r="U54" i="360" s="1"/>
  <c r="Q53" i="360"/>
  <c r="R53" i="360" s="1"/>
  <c r="U53" i="360" s="1"/>
  <c r="Q52" i="360"/>
  <c r="R52" i="360" s="1"/>
  <c r="U52" i="360" s="1"/>
  <c r="Q51" i="360"/>
  <c r="R51" i="360" s="1"/>
  <c r="U51" i="360" s="1"/>
  <c r="Q50" i="360"/>
  <c r="R50" i="360" s="1"/>
  <c r="U50" i="360" s="1"/>
  <c r="Q49" i="360"/>
  <c r="R49" i="360" s="1"/>
  <c r="U49" i="360" s="1"/>
  <c r="Q48" i="360"/>
  <c r="R48" i="360" s="1"/>
  <c r="U48" i="360" s="1"/>
  <c r="Q47" i="360"/>
  <c r="R47" i="360" s="1"/>
  <c r="U47" i="360" s="1"/>
  <c r="Q46" i="360"/>
  <c r="R46" i="360" s="1"/>
  <c r="U46" i="360" s="1"/>
  <c r="Q45" i="360"/>
  <c r="R45" i="360" s="1"/>
  <c r="U45" i="360" s="1"/>
  <c r="Q44" i="360"/>
  <c r="R44" i="360" s="1"/>
  <c r="U44" i="360" s="1"/>
  <c r="Q43" i="360"/>
  <c r="R43" i="360" s="1"/>
  <c r="U43" i="360" s="1"/>
  <c r="Q42" i="360"/>
  <c r="R42" i="360" s="1"/>
  <c r="U42" i="360" s="1"/>
  <c r="Q41" i="360"/>
  <c r="R41" i="360" s="1"/>
  <c r="U41" i="360" s="1"/>
  <c r="Q40" i="360"/>
  <c r="R40" i="360" s="1"/>
  <c r="U40" i="360" s="1"/>
  <c r="Q39" i="360"/>
  <c r="R39" i="360" s="1"/>
  <c r="U39" i="360" s="1"/>
  <c r="Q37" i="360"/>
  <c r="R37" i="360" s="1"/>
  <c r="U37" i="360" s="1"/>
  <c r="Q36" i="360"/>
  <c r="R36" i="360" s="1"/>
  <c r="U36" i="360" s="1"/>
  <c r="Q35" i="360"/>
  <c r="R35" i="360" s="1"/>
  <c r="U35" i="360" s="1"/>
  <c r="Q34" i="360"/>
  <c r="R34" i="360" s="1"/>
  <c r="U34" i="360" s="1"/>
  <c r="Q33" i="360"/>
  <c r="R33" i="360" s="1"/>
  <c r="U33" i="360" s="1"/>
  <c r="Q32" i="360"/>
  <c r="R32" i="360" s="1"/>
  <c r="U32" i="360" s="1"/>
  <c r="Q31" i="360"/>
  <c r="R31" i="360" s="1"/>
  <c r="U31" i="360" s="1"/>
  <c r="Q30" i="360"/>
  <c r="R30" i="360" s="1"/>
  <c r="U30" i="360" s="1"/>
  <c r="Q29" i="360"/>
  <c r="R29" i="360" s="1"/>
  <c r="U29" i="360" s="1"/>
  <c r="Q28" i="360"/>
  <c r="R28" i="360" s="1"/>
  <c r="U28" i="360" s="1"/>
  <c r="Q27" i="360"/>
  <c r="R27" i="360" s="1"/>
  <c r="U27" i="360" s="1"/>
  <c r="Q26" i="360"/>
  <c r="R26" i="360" s="1"/>
  <c r="U26" i="360" s="1"/>
  <c r="Q25" i="360"/>
  <c r="R25" i="360" s="1"/>
  <c r="U25" i="360" s="1"/>
  <c r="Q24" i="360"/>
  <c r="R24" i="360" s="1"/>
  <c r="U24" i="360" s="1"/>
  <c r="Q23" i="360"/>
  <c r="R23" i="360" s="1"/>
  <c r="U23" i="360" s="1"/>
  <c r="Q22" i="360"/>
  <c r="R22" i="360" s="1"/>
  <c r="U22" i="360" s="1"/>
  <c r="Q21" i="360"/>
  <c r="R21" i="360" s="1"/>
  <c r="U21" i="360" s="1"/>
  <c r="Q19" i="360"/>
  <c r="R19" i="360" s="1"/>
  <c r="U19" i="360" s="1"/>
  <c r="Q18" i="360"/>
  <c r="R18" i="360" s="1"/>
  <c r="U18" i="360" s="1"/>
  <c r="Q17" i="360"/>
  <c r="R17" i="360" s="1"/>
  <c r="U17" i="360" s="1"/>
  <c r="Q16" i="360"/>
  <c r="R16" i="360" s="1"/>
  <c r="U16" i="360" s="1"/>
  <c r="Q15" i="360"/>
  <c r="R15" i="360" s="1"/>
  <c r="U15" i="360" s="1"/>
  <c r="Q14" i="360"/>
  <c r="R14" i="360" s="1"/>
  <c r="U14" i="360" s="1"/>
  <c r="Q13" i="360"/>
  <c r="R13" i="360" s="1"/>
  <c r="U13" i="360" s="1"/>
  <c r="Q12" i="360"/>
  <c r="R12" i="360" s="1"/>
  <c r="U12" i="360" s="1"/>
  <c r="Q11" i="360"/>
  <c r="R11" i="360" s="1"/>
  <c r="U11" i="360" s="1"/>
  <c r="Q10" i="360"/>
  <c r="R10" i="360" s="1"/>
  <c r="U10" i="360" s="1"/>
  <c r="Q9" i="360"/>
  <c r="R9" i="360" s="1"/>
  <c r="U9" i="360" s="1"/>
  <c r="Q8" i="360"/>
  <c r="R8" i="360" s="1"/>
  <c r="U8" i="360" s="1"/>
  <c r="Q7" i="360"/>
  <c r="R7" i="360" s="1"/>
  <c r="U7" i="360" s="1"/>
  <c r="Q6" i="360"/>
  <c r="R6" i="360" s="1"/>
  <c r="U6" i="360" s="1"/>
  <c r="Q5" i="360"/>
  <c r="R5" i="360" s="1"/>
  <c r="O145" i="352"/>
  <c r="O144" i="352"/>
  <c r="N142" i="352"/>
  <c r="N141" i="352"/>
  <c r="N140" i="352"/>
  <c r="N139" i="352"/>
  <c r="N138" i="352"/>
  <c r="N137" i="352"/>
  <c r="N136" i="352"/>
  <c r="N135" i="352"/>
  <c r="N134" i="352"/>
  <c r="N133" i="352"/>
  <c r="N132" i="352"/>
  <c r="N131" i="352"/>
  <c r="N130" i="352"/>
  <c r="N129" i="352"/>
  <c r="N128" i="352"/>
  <c r="N127" i="352"/>
  <c r="N126" i="352"/>
  <c r="N125" i="352"/>
  <c r="N124" i="352"/>
  <c r="N123" i="352"/>
  <c r="N122" i="352"/>
  <c r="N121" i="352"/>
  <c r="N120" i="352"/>
  <c r="N119" i="352"/>
  <c r="N118" i="352"/>
  <c r="N117" i="352"/>
  <c r="N116" i="352"/>
  <c r="N115" i="352"/>
  <c r="N114" i="352"/>
  <c r="N113" i="352"/>
  <c r="N112" i="352"/>
  <c r="N111" i="352"/>
  <c r="N110" i="352"/>
  <c r="N108" i="352"/>
  <c r="N107" i="352"/>
  <c r="N106" i="352"/>
  <c r="N105" i="352"/>
  <c r="N104" i="352"/>
  <c r="N103" i="352"/>
  <c r="N102" i="352"/>
  <c r="N101" i="352"/>
  <c r="N100" i="352"/>
  <c r="N99" i="352"/>
  <c r="N98" i="352"/>
  <c r="N97" i="352"/>
  <c r="N96" i="352"/>
  <c r="N95" i="352"/>
  <c r="N94" i="352"/>
  <c r="N93" i="352"/>
  <c r="N92" i="352"/>
  <c r="N90" i="352"/>
  <c r="N89" i="352"/>
  <c r="N88" i="352"/>
  <c r="N87" i="352"/>
  <c r="N86" i="352"/>
  <c r="N85" i="352"/>
  <c r="N84" i="352"/>
  <c r="N83" i="352"/>
  <c r="N82" i="352"/>
  <c r="N81" i="352"/>
  <c r="N80" i="352"/>
  <c r="N79" i="352"/>
  <c r="N78" i="352"/>
  <c r="N77" i="352"/>
  <c r="N76" i="352"/>
  <c r="N75" i="352"/>
  <c r="N73" i="352"/>
  <c r="N72" i="352"/>
  <c r="N71" i="352"/>
  <c r="N70" i="352"/>
  <c r="N69" i="352"/>
  <c r="N68" i="352"/>
  <c r="N67" i="352"/>
  <c r="N66" i="352"/>
  <c r="N65" i="352"/>
  <c r="N64" i="352"/>
  <c r="N63" i="352"/>
  <c r="N62" i="352"/>
  <c r="N61" i="352"/>
  <c r="N60" i="352"/>
  <c r="N59" i="352"/>
  <c r="N57" i="352"/>
  <c r="N56" i="352"/>
  <c r="N55" i="352"/>
  <c r="N54" i="352"/>
  <c r="N53" i="352"/>
  <c r="N52" i="352"/>
  <c r="N51" i="352"/>
  <c r="N50" i="352"/>
  <c r="N49" i="352"/>
  <c r="N48" i="352"/>
  <c r="N47" i="352"/>
  <c r="N46" i="352"/>
  <c r="N45" i="352"/>
  <c r="N44" i="352"/>
  <c r="N43" i="352"/>
  <c r="N42" i="352"/>
  <c r="N41" i="352"/>
  <c r="N40" i="352"/>
  <c r="N39" i="352"/>
  <c r="N37" i="352"/>
  <c r="N36" i="352"/>
  <c r="N35" i="352"/>
  <c r="N34" i="352"/>
  <c r="N33" i="352"/>
  <c r="N32" i="352"/>
  <c r="N31" i="352"/>
  <c r="N30" i="352"/>
  <c r="N29" i="352"/>
  <c r="N28" i="352"/>
  <c r="N27" i="352"/>
  <c r="N26" i="352"/>
  <c r="N25" i="352"/>
  <c r="N24" i="352"/>
  <c r="N23" i="352"/>
  <c r="N22" i="352"/>
  <c r="N21" i="352"/>
  <c r="N19" i="352"/>
  <c r="N18" i="352"/>
  <c r="N17" i="352"/>
  <c r="N16" i="352"/>
  <c r="N15" i="352"/>
  <c r="N14" i="352"/>
  <c r="N13" i="352"/>
  <c r="N12" i="352"/>
  <c r="N11" i="352"/>
  <c r="N10" i="352"/>
  <c r="N9" i="352"/>
  <c r="N8" i="352"/>
  <c r="N7" i="352"/>
  <c r="N6" i="352"/>
  <c r="N5" i="352"/>
  <c r="V143" i="363" l="1"/>
  <c r="U92" i="362"/>
  <c r="U5" i="362"/>
  <c r="U126" i="362"/>
  <c r="U110" i="362"/>
  <c r="U75" i="362"/>
  <c r="U39" i="362"/>
  <c r="U59" i="362"/>
  <c r="V59" i="360"/>
  <c r="V39" i="360"/>
  <c r="V21" i="360"/>
  <c r="R143" i="360"/>
  <c r="U5" i="360"/>
  <c r="V92" i="360"/>
  <c r="U149" i="360"/>
  <c r="U151" i="360" s="1"/>
  <c r="R151" i="360"/>
  <c r="Q143" i="360"/>
  <c r="V75" i="360"/>
  <c r="V110" i="360"/>
  <c r="V126" i="360"/>
  <c r="Q151" i="360"/>
  <c r="N143" i="352"/>
  <c r="P151" i="357"/>
  <c r="L151" i="357"/>
  <c r="U143" i="362" l="1"/>
  <c r="V143" i="360"/>
  <c r="W21" i="360" s="1"/>
  <c r="U143" i="360"/>
  <c r="U144" i="360" s="1"/>
  <c r="V5" i="360"/>
  <c r="P143" i="357"/>
  <c r="W126" i="360" l="1"/>
  <c r="W5" i="360"/>
  <c r="W92" i="360"/>
  <c r="W110" i="360"/>
  <c r="W75" i="360"/>
  <c r="W59" i="360"/>
  <c r="W39" i="360"/>
  <c r="L143" i="357"/>
  <c r="W143" i="360" l="1"/>
  <c r="M143" i="357"/>
  <c r="M151" i="357"/>
  <c r="Q143" i="357"/>
  <c r="Q151" i="357"/>
  <c r="O145" i="358" l="1"/>
  <c r="O144" i="358"/>
  <c r="N142" i="358" l="1"/>
  <c r="N141" i="358"/>
  <c r="N140" i="358"/>
  <c r="N139" i="358"/>
  <c r="N138" i="358"/>
  <c r="N137" i="358"/>
  <c r="N136" i="358"/>
  <c r="N135" i="358"/>
  <c r="N134" i="358"/>
  <c r="N133" i="358"/>
  <c r="N132" i="358"/>
  <c r="N131" i="358"/>
  <c r="N130" i="358"/>
  <c r="N129" i="358"/>
  <c r="N128" i="358"/>
  <c r="N127" i="358"/>
  <c r="N126" i="358"/>
  <c r="N125" i="358"/>
  <c r="N124" i="358"/>
  <c r="N123" i="358"/>
  <c r="N122" i="358"/>
  <c r="N121" i="358"/>
  <c r="N120" i="358"/>
  <c r="N119" i="358"/>
  <c r="N118" i="358"/>
  <c r="N117" i="358"/>
  <c r="N116" i="358"/>
  <c r="N115" i="358"/>
  <c r="N114" i="358"/>
  <c r="N113" i="358"/>
  <c r="N112" i="358"/>
  <c r="N111" i="358"/>
  <c r="N110" i="358"/>
  <c r="N108" i="358"/>
  <c r="N107" i="358"/>
  <c r="N106" i="358"/>
  <c r="N105" i="358"/>
  <c r="N104" i="358"/>
  <c r="N103" i="358"/>
  <c r="N102" i="358"/>
  <c r="N101" i="358"/>
  <c r="N100" i="358"/>
  <c r="N99" i="358"/>
  <c r="N98" i="358"/>
  <c r="N97" i="358"/>
  <c r="N96" i="358"/>
  <c r="N95" i="358"/>
  <c r="N94" i="358"/>
  <c r="N93" i="358"/>
  <c r="N92" i="358"/>
  <c r="N90" i="358"/>
  <c r="N89" i="358"/>
  <c r="N88" i="358"/>
  <c r="N87" i="358"/>
  <c r="N86" i="358"/>
  <c r="N85" i="358"/>
  <c r="N84" i="358"/>
  <c r="N83" i="358"/>
  <c r="N82" i="358"/>
  <c r="N81" i="358"/>
  <c r="N80" i="358"/>
  <c r="N79" i="358"/>
  <c r="N78" i="358"/>
  <c r="N77" i="358"/>
  <c r="N76" i="358"/>
  <c r="N75" i="358"/>
  <c r="N73" i="358"/>
  <c r="N72" i="358"/>
  <c r="N71" i="358"/>
  <c r="N70" i="358"/>
  <c r="N69" i="358"/>
  <c r="N68" i="358"/>
  <c r="N67" i="358"/>
  <c r="N66" i="358"/>
  <c r="N65" i="358"/>
  <c r="N64" i="358"/>
  <c r="N63" i="358"/>
  <c r="N62" i="358"/>
  <c r="N61" i="358"/>
  <c r="N60" i="358"/>
  <c r="N59" i="358"/>
  <c r="N57" i="358"/>
  <c r="N56" i="358"/>
  <c r="N55" i="358"/>
  <c r="N54" i="358"/>
  <c r="N53" i="358"/>
  <c r="N52" i="358"/>
  <c r="N51" i="358"/>
  <c r="N50" i="358"/>
  <c r="N49" i="358"/>
  <c r="N48" i="358"/>
  <c r="N47" i="358"/>
  <c r="N46" i="358"/>
  <c r="N45" i="358"/>
  <c r="N44" i="358"/>
  <c r="N43" i="358"/>
  <c r="N42" i="358"/>
  <c r="N41" i="358"/>
  <c r="N40" i="358"/>
  <c r="N39" i="358"/>
  <c r="N37" i="358"/>
  <c r="N36" i="358"/>
  <c r="N35" i="358"/>
  <c r="N34" i="358"/>
  <c r="N33" i="358"/>
  <c r="N32" i="358"/>
  <c r="N31" i="358"/>
  <c r="N30" i="358"/>
  <c r="N29" i="358"/>
  <c r="N28" i="358"/>
  <c r="N27" i="358"/>
  <c r="N26" i="358"/>
  <c r="N25" i="358"/>
  <c r="N24" i="358"/>
  <c r="N23" i="358"/>
  <c r="N22" i="358"/>
  <c r="N21" i="358"/>
  <c r="N19" i="358"/>
  <c r="N18" i="358"/>
  <c r="N17" i="358"/>
  <c r="N16" i="358"/>
  <c r="N15" i="358"/>
  <c r="N14" i="358"/>
  <c r="N13" i="358"/>
  <c r="N12" i="358"/>
  <c r="N11" i="358"/>
  <c r="N10" i="358"/>
  <c r="N9" i="358"/>
  <c r="N8" i="358"/>
  <c r="N7" i="358"/>
  <c r="N6" i="358"/>
  <c r="N5" i="358"/>
  <c r="N143" i="358" l="1"/>
  <c r="L151" i="358"/>
  <c r="K151" i="358"/>
  <c r="J151" i="358"/>
  <c r="L143" i="358"/>
  <c r="K143" i="358"/>
  <c r="J143" i="358"/>
  <c r="I143" i="358"/>
  <c r="M151" i="358" l="1"/>
  <c r="I151" i="358"/>
  <c r="N150" i="358"/>
  <c r="N149" i="358"/>
  <c r="O149" i="358" s="1"/>
  <c r="R149" i="358" s="1"/>
  <c r="M143" i="358"/>
  <c r="O142" i="358"/>
  <c r="R142" i="358" s="1"/>
  <c r="O141" i="358"/>
  <c r="R141" i="358" s="1"/>
  <c r="O140" i="358"/>
  <c r="R140" i="358" s="1"/>
  <c r="O139" i="358"/>
  <c r="R139" i="358" s="1"/>
  <c r="O138" i="358"/>
  <c r="R138" i="358" s="1"/>
  <c r="O137" i="358"/>
  <c r="R137" i="358" s="1"/>
  <c r="O136" i="358"/>
  <c r="R136" i="358" s="1"/>
  <c r="O135" i="358"/>
  <c r="R135" i="358" s="1"/>
  <c r="O134" i="358"/>
  <c r="R134" i="358" s="1"/>
  <c r="O133" i="358"/>
  <c r="R133" i="358" s="1"/>
  <c r="O132" i="358"/>
  <c r="R132" i="358" s="1"/>
  <c r="O131" i="358"/>
  <c r="R131" i="358" s="1"/>
  <c r="O130" i="358"/>
  <c r="R130" i="358" s="1"/>
  <c r="O129" i="358"/>
  <c r="R129" i="358" s="1"/>
  <c r="O128" i="358"/>
  <c r="R128" i="358" s="1"/>
  <c r="O127" i="358"/>
  <c r="R127" i="358" s="1"/>
  <c r="O126" i="358"/>
  <c r="R126" i="358" s="1"/>
  <c r="O125" i="358"/>
  <c r="R125" i="358" s="1"/>
  <c r="O124" i="358"/>
  <c r="R124" i="358" s="1"/>
  <c r="O123" i="358"/>
  <c r="R123" i="358" s="1"/>
  <c r="O122" i="358"/>
  <c r="R122" i="358" s="1"/>
  <c r="O121" i="358"/>
  <c r="R121" i="358" s="1"/>
  <c r="O120" i="358"/>
  <c r="R120" i="358" s="1"/>
  <c r="O119" i="358"/>
  <c r="R119" i="358" s="1"/>
  <c r="O118" i="358"/>
  <c r="R118" i="358" s="1"/>
  <c r="O117" i="358"/>
  <c r="R117" i="358" s="1"/>
  <c r="O116" i="358"/>
  <c r="R116" i="358" s="1"/>
  <c r="O115" i="358"/>
  <c r="R115" i="358" s="1"/>
  <c r="O114" i="358"/>
  <c r="R114" i="358" s="1"/>
  <c r="O113" i="358"/>
  <c r="R113" i="358" s="1"/>
  <c r="O112" i="358"/>
  <c r="R112" i="358" s="1"/>
  <c r="O111" i="358"/>
  <c r="R111" i="358" s="1"/>
  <c r="O110" i="358"/>
  <c r="R110" i="358" s="1"/>
  <c r="O108" i="358"/>
  <c r="R108" i="358" s="1"/>
  <c r="O107" i="358"/>
  <c r="R107" i="358" s="1"/>
  <c r="O106" i="358"/>
  <c r="R106" i="358" s="1"/>
  <c r="O105" i="358"/>
  <c r="R105" i="358" s="1"/>
  <c r="O104" i="358"/>
  <c r="R104" i="358" s="1"/>
  <c r="O103" i="358"/>
  <c r="R103" i="358" s="1"/>
  <c r="O102" i="358"/>
  <c r="R102" i="358" s="1"/>
  <c r="O101" i="358"/>
  <c r="R101" i="358" s="1"/>
  <c r="O100" i="358"/>
  <c r="R100" i="358" s="1"/>
  <c r="O99" i="358"/>
  <c r="R99" i="358" s="1"/>
  <c r="O98" i="358"/>
  <c r="R98" i="358" s="1"/>
  <c r="O97" i="358"/>
  <c r="R97" i="358" s="1"/>
  <c r="O96" i="358"/>
  <c r="R96" i="358" s="1"/>
  <c r="O95" i="358"/>
  <c r="R95" i="358" s="1"/>
  <c r="O94" i="358"/>
  <c r="R94" i="358" s="1"/>
  <c r="O93" i="358"/>
  <c r="R93" i="358" s="1"/>
  <c r="O92" i="358"/>
  <c r="R92" i="358" s="1"/>
  <c r="O90" i="358"/>
  <c r="R90" i="358" s="1"/>
  <c r="O89" i="358"/>
  <c r="R89" i="358" s="1"/>
  <c r="O88" i="358"/>
  <c r="R88" i="358" s="1"/>
  <c r="O87" i="358"/>
  <c r="R87" i="358" s="1"/>
  <c r="O86" i="358"/>
  <c r="R86" i="358" s="1"/>
  <c r="O85" i="358"/>
  <c r="R85" i="358" s="1"/>
  <c r="O84" i="358"/>
  <c r="R84" i="358" s="1"/>
  <c r="O83" i="358"/>
  <c r="R83" i="358" s="1"/>
  <c r="O82" i="358"/>
  <c r="R82" i="358" s="1"/>
  <c r="O81" i="358"/>
  <c r="R81" i="358" s="1"/>
  <c r="O80" i="358"/>
  <c r="R80" i="358" s="1"/>
  <c r="O79" i="358"/>
  <c r="R79" i="358" s="1"/>
  <c r="O78" i="358"/>
  <c r="R78" i="358" s="1"/>
  <c r="O77" i="358"/>
  <c r="R77" i="358" s="1"/>
  <c r="O76" i="358"/>
  <c r="R76" i="358" s="1"/>
  <c r="O75" i="358"/>
  <c r="R75" i="358" s="1"/>
  <c r="O73" i="358"/>
  <c r="R73" i="358" s="1"/>
  <c r="O72" i="358"/>
  <c r="R72" i="358" s="1"/>
  <c r="O71" i="358"/>
  <c r="R71" i="358" s="1"/>
  <c r="O70" i="358"/>
  <c r="R70" i="358" s="1"/>
  <c r="O69" i="358"/>
  <c r="R69" i="358" s="1"/>
  <c r="O68" i="358"/>
  <c r="R68" i="358" s="1"/>
  <c r="O67" i="358"/>
  <c r="R67" i="358" s="1"/>
  <c r="O66" i="358"/>
  <c r="R66" i="358" s="1"/>
  <c r="O65" i="358"/>
  <c r="R65" i="358" s="1"/>
  <c r="O64" i="358"/>
  <c r="R64" i="358" s="1"/>
  <c r="O63" i="358"/>
  <c r="R63" i="358" s="1"/>
  <c r="O62" i="358"/>
  <c r="R62" i="358" s="1"/>
  <c r="O61" i="358"/>
  <c r="R61" i="358" s="1"/>
  <c r="O60" i="358"/>
  <c r="R60" i="358" s="1"/>
  <c r="O59" i="358"/>
  <c r="R59" i="358" s="1"/>
  <c r="O57" i="358"/>
  <c r="R57" i="358" s="1"/>
  <c r="O56" i="358"/>
  <c r="R56" i="358" s="1"/>
  <c r="O55" i="358"/>
  <c r="R55" i="358" s="1"/>
  <c r="O54" i="358"/>
  <c r="R54" i="358" s="1"/>
  <c r="O53" i="358"/>
  <c r="R53" i="358" s="1"/>
  <c r="O52" i="358"/>
  <c r="R52" i="358" s="1"/>
  <c r="O51" i="358"/>
  <c r="R51" i="358" s="1"/>
  <c r="O50" i="358"/>
  <c r="R50" i="358" s="1"/>
  <c r="O49" i="358"/>
  <c r="R49" i="358" s="1"/>
  <c r="O48" i="358"/>
  <c r="R48" i="358" s="1"/>
  <c r="O47" i="358"/>
  <c r="R47" i="358" s="1"/>
  <c r="O46" i="358"/>
  <c r="R46" i="358" s="1"/>
  <c r="O45" i="358"/>
  <c r="R45" i="358" s="1"/>
  <c r="O44" i="358"/>
  <c r="R44" i="358" s="1"/>
  <c r="O43" i="358"/>
  <c r="R43" i="358" s="1"/>
  <c r="O42" i="358"/>
  <c r="R42" i="358" s="1"/>
  <c r="O41" i="358"/>
  <c r="R41" i="358" s="1"/>
  <c r="O40" i="358"/>
  <c r="R40" i="358" s="1"/>
  <c r="O39" i="358"/>
  <c r="R39" i="358" s="1"/>
  <c r="O37" i="358"/>
  <c r="R37" i="358" s="1"/>
  <c r="O36" i="358"/>
  <c r="R36" i="358" s="1"/>
  <c r="O35" i="358"/>
  <c r="R35" i="358" s="1"/>
  <c r="O34" i="358"/>
  <c r="R34" i="358" s="1"/>
  <c r="O33" i="358"/>
  <c r="R33" i="358" s="1"/>
  <c r="O32" i="358"/>
  <c r="R32" i="358" s="1"/>
  <c r="O31" i="358"/>
  <c r="R31" i="358" s="1"/>
  <c r="O30" i="358"/>
  <c r="R30" i="358" s="1"/>
  <c r="O29" i="358"/>
  <c r="R29" i="358" s="1"/>
  <c r="O28" i="358"/>
  <c r="R28" i="358" s="1"/>
  <c r="O27" i="358"/>
  <c r="R27" i="358" s="1"/>
  <c r="O26" i="358"/>
  <c r="R26" i="358" s="1"/>
  <c r="O25" i="358"/>
  <c r="R25" i="358" s="1"/>
  <c r="O24" i="358"/>
  <c r="R24" i="358" s="1"/>
  <c r="O23" i="358"/>
  <c r="R23" i="358" s="1"/>
  <c r="O22" i="358"/>
  <c r="R22" i="358" s="1"/>
  <c r="O21" i="358"/>
  <c r="R21" i="358" s="1"/>
  <c r="O19" i="358"/>
  <c r="R19" i="358" s="1"/>
  <c r="O18" i="358"/>
  <c r="R18" i="358" s="1"/>
  <c r="O17" i="358"/>
  <c r="R17" i="358" s="1"/>
  <c r="O16" i="358"/>
  <c r="R16" i="358" s="1"/>
  <c r="O15" i="358"/>
  <c r="R15" i="358" s="1"/>
  <c r="O14" i="358"/>
  <c r="R14" i="358" s="1"/>
  <c r="O13" i="358"/>
  <c r="R13" i="358" s="1"/>
  <c r="O12" i="358"/>
  <c r="R12" i="358" s="1"/>
  <c r="O11" i="358"/>
  <c r="R11" i="358" s="1"/>
  <c r="O10" i="358"/>
  <c r="R10" i="358" s="1"/>
  <c r="O9" i="358"/>
  <c r="R9" i="358" s="1"/>
  <c r="O8" i="358"/>
  <c r="R8" i="358" s="1"/>
  <c r="O7" i="358"/>
  <c r="R7" i="358" s="1"/>
  <c r="O6" i="358"/>
  <c r="R6" i="358" s="1"/>
  <c r="S59" i="358" l="1"/>
  <c r="S39" i="358"/>
  <c r="S92" i="358"/>
  <c r="S75" i="358"/>
  <c r="S110" i="358"/>
  <c r="S21" i="358"/>
  <c r="N151" i="358"/>
  <c r="O150" i="358"/>
  <c r="O5" i="358"/>
  <c r="S126" i="358"/>
  <c r="K151" i="357"/>
  <c r="R5" i="358" l="1"/>
  <c r="O143" i="358"/>
  <c r="R150" i="358"/>
  <c r="R151" i="358" s="1"/>
  <c r="O151" i="358"/>
  <c r="S143" i="358"/>
  <c r="T21" i="358" s="1"/>
  <c r="S5" i="358" l="1"/>
  <c r="T5" i="358" s="1"/>
  <c r="R143" i="358"/>
  <c r="R144" i="358" s="1"/>
  <c r="T39" i="358"/>
  <c r="T59" i="358"/>
  <c r="T92" i="358"/>
  <c r="T110" i="358"/>
  <c r="T75" i="358"/>
  <c r="T126" i="358"/>
  <c r="K143" i="357"/>
  <c r="T143" i="358" l="1"/>
  <c r="R151" i="357"/>
  <c r="O151" i="357"/>
  <c r="N151" i="357"/>
  <c r="J151" i="357"/>
  <c r="I151" i="357"/>
  <c r="S150" i="357"/>
  <c r="S149" i="357"/>
  <c r="T149" i="357" s="1"/>
  <c r="T145" i="357"/>
  <c r="T144" i="357"/>
  <c r="R143" i="357"/>
  <c r="O143" i="357"/>
  <c r="N143" i="357"/>
  <c r="J143" i="357"/>
  <c r="I143" i="357"/>
  <c r="S142" i="357"/>
  <c r="T142" i="357" s="1"/>
  <c r="W142" i="357" s="1"/>
  <c r="S141" i="357"/>
  <c r="T141" i="357" s="1"/>
  <c r="W141" i="357" s="1"/>
  <c r="S140" i="357"/>
  <c r="T140" i="357" s="1"/>
  <c r="W140" i="357" s="1"/>
  <c r="S139" i="357"/>
  <c r="T139" i="357" s="1"/>
  <c r="W139" i="357" s="1"/>
  <c r="S138" i="357"/>
  <c r="T138" i="357" s="1"/>
  <c r="W138" i="357" s="1"/>
  <c r="S137" i="357"/>
  <c r="T137" i="357" s="1"/>
  <c r="W137" i="357" s="1"/>
  <c r="S136" i="357"/>
  <c r="T136" i="357" s="1"/>
  <c r="W136" i="357" s="1"/>
  <c r="S135" i="357"/>
  <c r="T135" i="357" s="1"/>
  <c r="W135" i="357" s="1"/>
  <c r="S134" i="357"/>
  <c r="T134" i="357" s="1"/>
  <c r="W134" i="357" s="1"/>
  <c r="S133" i="357"/>
  <c r="T133" i="357" s="1"/>
  <c r="W133" i="357" s="1"/>
  <c r="S132" i="357"/>
  <c r="T132" i="357" s="1"/>
  <c r="W132" i="357" s="1"/>
  <c r="S131" i="357"/>
  <c r="T131" i="357" s="1"/>
  <c r="W131" i="357" s="1"/>
  <c r="S130" i="357"/>
  <c r="T130" i="357" s="1"/>
  <c r="W130" i="357" s="1"/>
  <c r="S129" i="357"/>
  <c r="T129" i="357" s="1"/>
  <c r="W129" i="357" s="1"/>
  <c r="S128" i="357"/>
  <c r="T128" i="357" s="1"/>
  <c r="W128" i="357" s="1"/>
  <c r="S127" i="357"/>
  <c r="T127" i="357" s="1"/>
  <c r="W127" i="357" s="1"/>
  <c r="S126" i="357"/>
  <c r="T126" i="357" s="1"/>
  <c r="W126" i="357" s="1"/>
  <c r="S125" i="357"/>
  <c r="T125" i="357" s="1"/>
  <c r="W125" i="357" s="1"/>
  <c r="S124" i="357"/>
  <c r="T124" i="357" s="1"/>
  <c r="W124" i="357" s="1"/>
  <c r="S123" i="357"/>
  <c r="T123" i="357" s="1"/>
  <c r="W123" i="357" s="1"/>
  <c r="S122" i="357"/>
  <c r="T122" i="357" s="1"/>
  <c r="W122" i="357" s="1"/>
  <c r="S121" i="357"/>
  <c r="T121" i="357" s="1"/>
  <c r="W121" i="357" s="1"/>
  <c r="S120" i="357"/>
  <c r="T120" i="357" s="1"/>
  <c r="W120" i="357" s="1"/>
  <c r="S119" i="357"/>
  <c r="T119" i="357" s="1"/>
  <c r="W119" i="357" s="1"/>
  <c r="S118" i="357"/>
  <c r="T118" i="357" s="1"/>
  <c r="W118" i="357" s="1"/>
  <c r="S117" i="357"/>
  <c r="T117" i="357" s="1"/>
  <c r="W117" i="357" s="1"/>
  <c r="S116" i="357"/>
  <c r="T116" i="357" s="1"/>
  <c r="W116" i="357" s="1"/>
  <c r="S115" i="357"/>
  <c r="T115" i="357" s="1"/>
  <c r="W115" i="357" s="1"/>
  <c r="S114" i="357"/>
  <c r="T114" i="357" s="1"/>
  <c r="W114" i="357" s="1"/>
  <c r="S113" i="357"/>
  <c r="T113" i="357" s="1"/>
  <c r="W113" i="357" s="1"/>
  <c r="S112" i="357"/>
  <c r="T112" i="357" s="1"/>
  <c r="W112" i="357" s="1"/>
  <c r="S111" i="357"/>
  <c r="T111" i="357" s="1"/>
  <c r="W111" i="357" s="1"/>
  <c r="S110" i="357"/>
  <c r="T110" i="357" s="1"/>
  <c r="W110" i="357" s="1"/>
  <c r="S108" i="357"/>
  <c r="T108" i="357" s="1"/>
  <c r="W108" i="357" s="1"/>
  <c r="S107" i="357"/>
  <c r="T107" i="357" s="1"/>
  <c r="W107" i="357" s="1"/>
  <c r="S106" i="357"/>
  <c r="T106" i="357" s="1"/>
  <c r="W106" i="357" s="1"/>
  <c r="S105" i="357"/>
  <c r="T105" i="357" s="1"/>
  <c r="W105" i="357" s="1"/>
  <c r="S104" i="357"/>
  <c r="T104" i="357" s="1"/>
  <c r="W104" i="357" s="1"/>
  <c r="S103" i="357"/>
  <c r="T103" i="357" s="1"/>
  <c r="W103" i="357" s="1"/>
  <c r="S102" i="357"/>
  <c r="T102" i="357" s="1"/>
  <c r="W102" i="357" s="1"/>
  <c r="S101" i="357"/>
  <c r="T101" i="357" s="1"/>
  <c r="W101" i="357" s="1"/>
  <c r="S100" i="357"/>
  <c r="T100" i="357" s="1"/>
  <c r="W100" i="357" s="1"/>
  <c r="S99" i="357"/>
  <c r="T99" i="357" s="1"/>
  <c r="W99" i="357" s="1"/>
  <c r="S98" i="357"/>
  <c r="T98" i="357" s="1"/>
  <c r="W98" i="357" s="1"/>
  <c r="S97" i="357"/>
  <c r="T97" i="357" s="1"/>
  <c r="W97" i="357" s="1"/>
  <c r="S96" i="357"/>
  <c r="T96" i="357" s="1"/>
  <c r="W96" i="357" s="1"/>
  <c r="S95" i="357"/>
  <c r="T95" i="357" s="1"/>
  <c r="W95" i="357" s="1"/>
  <c r="S94" i="357"/>
  <c r="T94" i="357" s="1"/>
  <c r="W94" i="357" s="1"/>
  <c r="S93" i="357"/>
  <c r="T93" i="357" s="1"/>
  <c r="W93" i="357" s="1"/>
  <c r="S92" i="357"/>
  <c r="T92" i="357" s="1"/>
  <c r="W92" i="357" s="1"/>
  <c r="S90" i="357"/>
  <c r="T90" i="357" s="1"/>
  <c r="W90" i="357" s="1"/>
  <c r="S89" i="357"/>
  <c r="T89" i="357" s="1"/>
  <c r="W89" i="357" s="1"/>
  <c r="S88" i="357"/>
  <c r="T88" i="357" s="1"/>
  <c r="W88" i="357" s="1"/>
  <c r="S87" i="357"/>
  <c r="T87" i="357" s="1"/>
  <c r="W87" i="357" s="1"/>
  <c r="S86" i="357"/>
  <c r="T86" i="357" s="1"/>
  <c r="W86" i="357" s="1"/>
  <c r="S85" i="357"/>
  <c r="T85" i="357" s="1"/>
  <c r="W85" i="357" s="1"/>
  <c r="S84" i="357"/>
  <c r="T84" i="357" s="1"/>
  <c r="W84" i="357" s="1"/>
  <c r="S83" i="357"/>
  <c r="T83" i="357" s="1"/>
  <c r="W83" i="357" s="1"/>
  <c r="S82" i="357"/>
  <c r="T82" i="357" s="1"/>
  <c r="W82" i="357" s="1"/>
  <c r="S81" i="357"/>
  <c r="T81" i="357" s="1"/>
  <c r="W81" i="357" s="1"/>
  <c r="S80" i="357"/>
  <c r="T80" i="357" s="1"/>
  <c r="W80" i="357" s="1"/>
  <c r="S79" i="357"/>
  <c r="T79" i="357" s="1"/>
  <c r="W79" i="357" s="1"/>
  <c r="S78" i="357"/>
  <c r="T78" i="357" s="1"/>
  <c r="W78" i="357" s="1"/>
  <c r="S77" i="357"/>
  <c r="T77" i="357" s="1"/>
  <c r="W77" i="357" s="1"/>
  <c r="S76" i="357"/>
  <c r="T76" i="357" s="1"/>
  <c r="W76" i="357" s="1"/>
  <c r="S75" i="357"/>
  <c r="T75" i="357" s="1"/>
  <c r="W75" i="357" s="1"/>
  <c r="S73" i="357"/>
  <c r="T73" i="357" s="1"/>
  <c r="W73" i="357" s="1"/>
  <c r="S72" i="357"/>
  <c r="T72" i="357" s="1"/>
  <c r="W72" i="357" s="1"/>
  <c r="S71" i="357"/>
  <c r="T71" i="357" s="1"/>
  <c r="W71" i="357" s="1"/>
  <c r="S70" i="357"/>
  <c r="T70" i="357" s="1"/>
  <c r="W70" i="357" s="1"/>
  <c r="S69" i="357"/>
  <c r="T69" i="357" s="1"/>
  <c r="W69" i="357" s="1"/>
  <c r="S68" i="357"/>
  <c r="T68" i="357" s="1"/>
  <c r="W68" i="357" s="1"/>
  <c r="S67" i="357"/>
  <c r="T67" i="357" s="1"/>
  <c r="W67" i="357" s="1"/>
  <c r="S66" i="357"/>
  <c r="T66" i="357" s="1"/>
  <c r="W66" i="357" s="1"/>
  <c r="S65" i="357"/>
  <c r="T65" i="357" s="1"/>
  <c r="W65" i="357" s="1"/>
  <c r="S64" i="357"/>
  <c r="T64" i="357" s="1"/>
  <c r="W64" i="357" s="1"/>
  <c r="S63" i="357"/>
  <c r="T63" i="357" s="1"/>
  <c r="W63" i="357" s="1"/>
  <c r="S62" i="357"/>
  <c r="T62" i="357" s="1"/>
  <c r="W62" i="357" s="1"/>
  <c r="S61" i="357"/>
  <c r="T61" i="357" s="1"/>
  <c r="W61" i="357" s="1"/>
  <c r="S60" i="357"/>
  <c r="T60" i="357" s="1"/>
  <c r="W60" i="357" s="1"/>
  <c r="S59" i="357"/>
  <c r="T59" i="357" s="1"/>
  <c r="W59" i="357" s="1"/>
  <c r="S57" i="357"/>
  <c r="T57" i="357" s="1"/>
  <c r="W57" i="357" s="1"/>
  <c r="S56" i="357"/>
  <c r="T56" i="357" s="1"/>
  <c r="W56" i="357" s="1"/>
  <c r="S55" i="357"/>
  <c r="T55" i="357" s="1"/>
  <c r="W55" i="357" s="1"/>
  <c r="S54" i="357"/>
  <c r="T54" i="357" s="1"/>
  <c r="W54" i="357" s="1"/>
  <c r="S53" i="357"/>
  <c r="T53" i="357" s="1"/>
  <c r="W53" i="357" s="1"/>
  <c r="S52" i="357"/>
  <c r="T52" i="357" s="1"/>
  <c r="W52" i="357" s="1"/>
  <c r="S51" i="357"/>
  <c r="T51" i="357" s="1"/>
  <c r="W51" i="357" s="1"/>
  <c r="S50" i="357"/>
  <c r="T50" i="357" s="1"/>
  <c r="W50" i="357" s="1"/>
  <c r="S49" i="357"/>
  <c r="T49" i="357" s="1"/>
  <c r="W49" i="357" s="1"/>
  <c r="S48" i="357"/>
  <c r="T48" i="357" s="1"/>
  <c r="W48" i="357" s="1"/>
  <c r="S47" i="357"/>
  <c r="T47" i="357" s="1"/>
  <c r="W47" i="357" s="1"/>
  <c r="S46" i="357"/>
  <c r="T46" i="357" s="1"/>
  <c r="W46" i="357" s="1"/>
  <c r="S45" i="357"/>
  <c r="T45" i="357" s="1"/>
  <c r="W45" i="357" s="1"/>
  <c r="S44" i="357"/>
  <c r="T44" i="357" s="1"/>
  <c r="W44" i="357" s="1"/>
  <c r="S43" i="357"/>
  <c r="T43" i="357" s="1"/>
  <c r="W43" i="357" s="1"/>
  <c r="S42" i="357"/>
  <c r="T42" i="357" s="1"/>
  <c r="W42" i="357" s="1"/>
  <c r="S41" i="357"/>
  <c r="T41" i="357" s="1"/>
  <c r="W41" i="357" s="1"/>
  <c r="S40" i="357"/>
  <c r="T40" i="357" s="1"/>
  <c r="W40" i="357" s="1"/>
  <c r="S39" i="357"/>
  <c r="T39" i="357" s="1"/>
  <c r="W39" i="357" s="1"/>
  <c r="S37" i="357"/>
  <c r="T37" i="357" s="1"/>
  <c r="W37" i="357" s="1"/>
  <c r="S36" i="357"/>
  <c r="T36" i="357" s="1"/>
  <c r="W36" i="357" s="1"/>
  <c r="S35" i="357"/>
  <c r="T35" i="357" s="1"/>
  <c r="W35" i="357" s="1"/>
  <c r="S34" i="357"/>
  <c r="T34" i="357" s="1"/>
  <c r="W34" i="357" s="1"/>
  <c r="S33" i="357"/>
  <c r="T33" i="357" s="1"/>
  <c r="W33" i="357" s="1"/>
  <c r="S32" i="357"/>
  <c r="T32" i="357" s="1"/>
  <c r="W32" i="357" s="1"/>
  <c r="S31" i="357"/>
  <c r="T31" i="357" s="1"/>
  <c r="W31" i="357" s="1"/>
  <c r="S30" i="357"/>
  <c r="T30" i="357" s="1"/>
  <c r="W30" i="357" s="1"/>
  <c r="S29" i="357"/>
  <c r="T29" i="357" s="1"/>
  <c r="W29" i="357" s="1"/>
  <c r="S28" i="357"/>
  <c r="T28" i="357" s="1"/>
  <c r="W28" i="357" s="1"/>
  <c r="S27" i="357"/>
  <c r="T27" i="357" s="1"/>
  <c r="W27" i="357" s="1"/>
  <c r="S26" i="357"/>
  <c r="T26" i="357" s="1"/>
  <c r="W26" i="357" s="1"/>
  <c r="S25" i="357"/>
  <c r="T25" i="357" s="1"/>
  <c r="W25" i="357" s="1"/>
  <c r="S24" i="357"/>
  <c r="T24" i="357" s="1"/>
  <c r="W24" i="357" s="1"/>
  <c r="S23" i="357"/>
  <c r="T23" i="357" s="1"/>
  <c r="W23" i="357" s="1"/>
  <c r="S22" i="357"/>
  <c r="T22" i="357" s="1"/>
  <c r="W22" i="357" s="1"/>
  <c r="S21" i="357"/>
  <c r="T21" i="357" s="1"/>
  <c r="W21" i="357" s="1"/>
  <c r="S19" i="357"/>
  <c r="T19" i="357" s="1"/>
  <c r="W19" i="357" s="1"/>
  <c r="S18" i="357"/>
  <c r="T18" i="357" s="1"/>
  <c r="W18" i="357" s="1"/>
  <c r="S17" i="357"/>
  <c r="T17" i="357" s="1"/>
  <c r="W17" i="357" s="1"/>
  <c r="S16" i="357"/>
  <c r="T16" i="357" s="1"/>
  <c r="W16" i="357" s="1"/>
  <c r="S15" i="357"/>
  <c r="T15" i="357" s="1"/>
  <c r="W15" i="357" s="1"/>
  <c r="S14" i="357"/>
  <c r="T14" i="357" s="1"/>
  <c r="W14" i="357" s="1"/>
  <c r="S13" i="357"/>
  <c r="T13" i="357" s="1"/>
  <c r="W13" i="357" s="1"/>
  <c r="S12" i="357"/>
  <c r="T12" i="357" s="1"/>
  <c r="W12" i="357" s="1"/>
  <c r="S11" i="357"/>
  <c r="T11" i="357" s="1"/>
  <c r="W11" i="357" s="1"/>
  <c r="S10" i="357"/>
  <c r="T10" i="357" s="1"/>
  <c r="W10" i="357" s="1"/>
  <c r="S9" i="357"/>
  <c r="T9" i="357" s="1"/>
  <c r="W9" i="357" s="1"/>
  <c r="S8" i="357"/>
  <c r="T8" i="357" s="1"/>
  <c r="W8" i="357" s="1"/>
  <c r="S7" i="357"/>
  <c r="T7" i="357" s="1"/>
  <c r="W7" i="357" s="1"/>
  <c r="S6" i="357"/>
  <c r="T6" i="357" s="1"/>
  <c r="W6" i="357" s="1"/>
  <c r="S5" i="357"/>
  <c r="T5" i="357" s="1"/>
  <c r="W5" i="357" s="1"/>
  <c r="S151" i="357" l="1"/>
  <c r="X39" i="357"/>
  <c r="S143" i="357"/>
  <c r="X75" i="357"/>
  <c r="X92" i="357"/>
  <c r="X5" i="357"/>
  <c r="W143" i="357"/>
  <c r="W144" i="357" s="1"/>
  <c r="X110" i="357"/>
  <c r="X126" i="357"/>
  <c r="X59" i="357"/>
  <c r="X21" i="357"/>
  <c r="T143" i="357"/>
  <c r="W149" i="357"/>
  <c r="T150" i="357"/>
  <c r="W150" i="357" s="1"/>
  <c r="T151" i="357" l="1"/>
  <c r="X143" i="357"/>
  <c r="Y39" i="357" s="1"/>
  <c r="W151" i="357"/>
  <c r="Y59" i="357" l="1"/>
  <c r="Y92" i="357"/>
  <c r="Y5" i="357"/>
  <c r="Y75" i="357"/>
  <c r="Y110" i="357"/>
  <c r="Y126" i="357"/>
  <c r="Y21" i="357"/>
  <c r="Y143" i="357" l="1"/>
  <c r="L151" i="352" l="1"/>
  <c r="K151" i="352"/>
  <c r="J151" i="352"/>
  <c r="O151" i="354" l="1"/>
  <c r="N151" i="354"/>
  <c r="O143" i="354" l="1"/>
  <c r="P151" i="354"/>
  <c r="M151" i="354"/>
  <c r="L151" i="354"/>
  <c r="K151" i="354"/>
  <c r="J151" i="354"/>
  <c r="I151" i="354"/>
  <c r="Q150" i="354"/>
  <c r="R150" i="354" s="1"/>
  <c r="U150" i="354" s="1"/>
  <c r="Q149" i="354"/>
  <c r="R149" i="354" s="1"/>
  <c r="R145" i="354"/>
  <c r="R144" i="354"/>
  <c r="P143" i="354"/>
  <c r="N143" i="354"/>
  <c r="M143" i="354"/>
  <c r="L143" i="354"/>
  <c r="K143" i="354"/>
  <c r="J143" i="354"/>
  <c r="I143" i="354"/>
  <c r="Q142" i="354"/>
  <c r="R142" i="354" s="1"/>
  <c r="U142" i="354" s="1"/>
  <c r="Q141" i="354"/>
  <c r="R141" i="354" s="1"/>
  <c r="U141" i="354" s="1"/>
  <c r="Q140" i="354"/>
  <c r="R140" i="354" s="1"/>
  <c r="U140" i="354" s="1"/>
  <c r="Q139" i="354"/>
  <c r="R139" i="354" s="1"/>
  <c r="U139" i="354" s="1"/>
  <c r="Q138" i="354"/>
  <c r="R138" i="354" s="1"/>
  <c r="U138" i="354" s="1"/>
  <c r="Q137" i="354"/>
  <c r="R137" i="354" s="1"/>
  <c r="U137" i="354" s="1"/>
  <c r="Q136" i="354"/>
  <c r="R136" i="354" s="1"/>
  <c r="U136" i="354" s="1"/>
  <c r="Q135" i="354"/>
  <c r="R135" i="354" s="1"/>
  <c r="U135" i="354" s="1"/>
  <c r="Q134" i="354"/>
  <c r="R134" i="354" s="1"/>
  <c r="U134" i="354" s="1"/>
  <c r="Q133" i="354"/>
  <c r="R133" i="354" s="1"/>
  <c r="U133" i="354" s="1"/>
  <c r="Q132" i="354"/>
  <c r="R132" i="354" s="1"/>
  <c r="U132" i="354" s="1"/>
  <c r="Q131" i="354"/>
  <c r="R131" i="354" s="1"/>
  <c r="U131" i="354" s="1"/>
  <c r="Q130" i="354"/>
  <c r="R130" i="354" s="1"/>
  <c r="U130" i="354" s="1"/>
  <c r="Q129" i="354"/>
  <c r="R129" i="354" s="1"/>
  <c r="U129" i="354" s="1"/>
  <c r="Q128" i="354"/>
  <c r="R128" i="354" s="1"/>
  <c r="U128" i="354" s="1"/>
  <c r="Q127" i="354"/>
  <c r="R127" i="354" s="1"/>
  <c r="U127" i="354" s="1"/>
  <c r="Q126" i="354"/>
  <c r="R126" i="354" s="1"/>
  <c r="U126" i="354" s="1"/>
  <c r="Q125" i="354"/>
  <c r="R125" i="354" s="1"/>
  <c r="U125" i="354" s="1"/>
  <c r="Q124" i="354"/>
  <c r="R124" i="354" s="1"/>
  <c r="U124" i="354" s="1"/>
  <c r="Q123" i="354"/>
  <c r="R123" i="354" s="1"/>
  <c r="U123" i="354" s="1"/>
  <c r="Q122" i="354"/>
  <c r="R122" i="354" s="1"/>
  <c r="U122" i="354" s="1"/>
  <c r="Q121" i="354"/>
  <c r="R121" i="354" s="1"/>
  <c r="U121" i="354" s="1"/>
  <c r="Q120" i="354"/>
  <c r="R120" i="354" s="1"/>
  <c r="U120" i="354" s="1"/>
  <c r="Q119" i="354"/>
  <c r="R119" i="354" s="1"/>
  <c r="U119" i="354" s="1"/>
  <c r="Q118" i="354"/>
  <c r="R118" i="354" s="1"/>
  <c r="U118" i="354" s="1"/>
  <c r="Q117" i="354"/>
  <c r="R117" i="354" s="1"/>
  <c r="U117" i="354" s="1"/>
  <c r="Q116" i="354"/>
  <c r="R116" i="354" s="1"/>
  <c r="U116" i="354" s="1"/>
  <c r="Q115" i="354"/>
  <c r="R115" i="354" s="1"/>
  <c r="U115" i="354" s="1"/>
  <c r="Q114" i="354"/>
  <c r="R114" i="354" s="1"/>
  <c r="U114" i="354" s="1"/>
  <c r="Q113" i="354"/>
  <c r="R113" i="354" s="1"/>
  <c r="U113" i="354" s="1"/>
  <c r="Q112" i="354"/>
  <c r="R112" i="354" s="1"/>
  <c r="U112" i="354" s="1"/>
  <c r="Q111" i="354"/>
  <c r="R111" i="354" s="1"/>
  <c r="U111" i="354" s="1"/>
  <c r="Q110" i="354"/>
  <c r="R110" i="354" s="1"/>
  <c r="U110" i="354" s="1"/>
  <c r="Q108" i="354"/>
  <c r="R108" i="354" s="1"/>
  <c r="U108" i="354" s="1"/>
  <c r="Q107" i="354"/>
  <c r="R107" i="354" s="1"/>
  <c r="U107" i="354" s="1"/>
  <c r="Q106" i="354"/>
  <c r="R106" i="354" s="1"/>
  <c r="U106" i="354" s="1"/>
  <c r="Q105" i="354"/>
  <c r="R105" i="354" s="1"/>
  <c r="U105" i="354" s="1"/>
  <c r="Q104" i="354"/>
  <c r="R104" i="354" s="1"/>
  <c r="U104" i="354" s="1"/>
  <c r="Q103" i="354"/>
  <c r="R103" i="354" s="1"/>
  <c r="U103" i="354" s="1"/>
  <c r="Q102" i="354"/>
  <c r="R102" i="354" s="1"/>
  <c r="U102" i="354" s="1"/>
  <c r="Q101" i="354"/>
  <c r="R101" i="354" s="1"/>
  <c r="U101" i="354" s="1"/>
  <c r="Q100" i="354"/>
  <c r="R100" i="354" s="1"/>
  <c r="U100" i="354" s="1"/>
  <c r="Q99" i="354"/>
  <c r="R99" i="354" s="1"/>
  <c r="U99" i="354" s="1"/>
  <c r="Q98" i="354"/>
  <c r="R98" i="354" s="1"/>
  <c r="U98" i="354" s="1"/>
  <c r="Q97" i="354"/>
  <c r="R97" i="354" s="1"/>
  <c r="U97" i="354" s="1"/>
  <c r="Q96" i="354"/>
  <c r="R96" i="354" s="1"/>
  <c r="U96" i="354" s="1"/>
  <c r="Q95" i="354"/>
  <c r="R95" i="354" s="1"/>
  <c r="U95" i="354" s="1"/>
  <c r="Q94" i="354"/>
  <c r="R94" i="354" s="1"/>
  <c r="U94" i="354" s="1"/>
  <c r="Q93" i="354"/>
  <c r="R93" i="354" s="1"/>
  <c r="U93" i="354" s="1"/>
  <c r="Q92" i="354"/>
  <c r="R92" i="354" s="1"/>
  <c r="U92" i="354" s="1"/>
  <c r="Q90" i="354"/>
  <c r="R90" i="354" s="1"/>
  <c r="U90" i="354" s="1"/>
  <c r="Q89" i="354"/>
  <c r="R89" i="354" s="1"/>
  <c r="U89" i="354" s="1"/>
  <c r="Q88" i="354"/>
  <c r="R88" i="354" s="1"/>
  <c r="U88" i="354" s="1"/>
  <c r="Q87" i="354"/>
  <c r="R87" i="354" s="1"/>
  <c r="U87" i="354" s="1"/>
  <c r="Q86" i="354"/>
  <c r="R86" i="354" s="1"/>
  <c r="U86" i="354" s="1"/>
  <c r="Q85" i="354"/>
  <c r="R85" i="354" s="1"/>
  <c r="U85" i="354" s="1"/>
  <c r="Q84" i="354"/>
  <c r="R84" i="354" s="1"/>
  <c r="U84" i="354" s="1"/>
  <c r="Q83" i="354"/>
  <c r="R83" i="354" s="1"/>
  <c r="U83" i="354" s="1"/>
  <c r="Q82" i="354"/>
  <c r="R82" i="354" s="1"/>
  <c r="U82" i="354" s="1"/>
  <c r="Q81" i="354"/>
  <c r="R81" i="354" s="1"/>
  <c r="U81" i="354" s="1"/>
  <c r="Q80" i="354"/>
  <c r="R80" i="354" s="1"/>
  <c r="U80" i="354" s="1"/>
  <c r="Q79" i="354"/>
  <c r="R79" i="354" s="1"/>
  <c r="U79" i="354" s="1"/>
  <c r="Q78" i="354"/>
  <c r="R78" i="354" s="1"/>
  <c r="U78" i="354" s="1"/>
  <c r="Q77" i="354"/>
  <c r="R77" i="354" s="1"/>
  <c r="U77" i="354" s="1"/>
  <c r="Q76" i="354"/>
  <c r="R76" i="354" s="1"/>
  <c r="U76" i="354" s="1"/>
  <c r="Q75" i="354"/>
  <c r="R75" i="354" s="1"/>
  <c r="U75" i="354" s="1"/>
  <c r="Q73" i="354"/>
  <c r="R73" i="354" s="1"/>
  <c r="U73" i="354" s="1"/>
  <c r="Q72" i="354"/>
  <c r="R72" i="354" s="1"/>
  <c r="U72" i="354" s="1"/>
  <c r="Q71" i="354"/>
  <c r="R71" i="354" s="1"/>
  <c r="U71" i="354" s="1"/>
  <c r="Q70" i="354"/>
  <c r="R70" i="354" s="1"/>
  <c r="U70" i="354" s="1"/>
  <c r="Q69" i="354"/>
  <c r="R69" i="354" s="1"/>
  <c r="U69" i="354" s="1"/>
  <c r="Q68" i="354"/>
  <c r="R68" i="354" s="1"/>
  <c r="U68" i="354" s="1"/>
  <c r="Q67" i="354"/>
  <c r="R67" i="354" s="1"/>
  <c r="U67" i="354" s="1"/>
  <c r="Q66" i="354"/>
  <c r="R66" i="354" s="1"/>
  <c r="U66" i="354" s="1"/>
  <c r="Q65" i="354"/>
  <c r="R65" i="354" s="1"/>
  <c r="U65" i="354" s="1"/>
  <c r="Q64" i="354"/>
  <c r="R64" i="354" s="1"/>
  <c r="U64" i="354" s="1"/>
  <c r="Q63" i="354"/>
  <c r="R63" i="354" s="1"/>
  <c r="U63" i="354" s="1"/>
  <c r="Q62" i="354"/>
  <c r="R62" i="354" s="1"/>
  <c r="U62" i="354" s="1"/>
  <c r="Q61" i="354"/>
  <c r="R61" i="354" s="1"/>
  <c r="U61" i="354" s="1"/>
  <c r="Q60" i="354"/>
  <c r="R60" i="354" s="1"/>
  <c r="U60" i="354" s="1"/>
  <c r="Q59" i="354"/>
  <c r="R59" i="354" s="1"/>
  <c r="U59" i="354" s="1"/>
  <c r="Q57" i="354"/>
  <c r="R57" i="354" s="1"/>
  <c r="U57" i="354" s="1"/>
  <c r="Q56" i="354"/>
  <c r="R56" i="354" s="1"/>
  <c r="U56" i="354" s="1"/>
  <c r="Q55" i="354"/>
  <c r="R55" i="354" s="1"/>
  <c r="U55" i="354" s="1"/>
  <c r="Q54" i="354"/>
  <c r="R54" i="354" s="1"/>
  <c r="U54" i="354" s="1"/>
  <c r="Q53" i="354"/>
  <c r="R53" i="354" s="1"/>
  <c r="U53" i="354" s="1"/>
  <c r="Q52" i="354"/>
  <c r="R52" i="354" s="1"/>
  <c r="U52" i="354" s="1"/>
  <c r="Q51" i="354"/>
  <c r="R51" i="354" s="1"/>
  <c r="U51" i="354" s="1"/>
  <c r="Q50" i="354"/>
  <c r="R50" i="354" s="1"/>
  <c r="U50" i="354" s="1"/>
  <c r="Q49" i="354"/>
  <c r="R49" i="354" s="1"/>
  <c r="U49" i="354" s="1"/>
  <c r="Q48" i="354"/>
  <c r="R48" i="354" s="1"/>
  <c r="U48" i="354" s="1"/>
  <c r="Q47" i="354"/>
  <c r="R47" i="354" s="1"/>
  <c r="U47" i="354" s="1"/>
  <c r="Q46" i="354"/>
  <c r="R46" i="354" s="1"/>
  <c r="U46" i="354" s="1"/>
  <c r="Q45" i="354"/>
  <c r="R45" i="354" s="1"/>
  <c r="U45" i="354" s="1"/>
  <c r="Q44" i="354"/>
  <c r="R44" i="354" s="1"/>
  <c r="U44" i="354" s="1"/>
  <c r="Q43" i="354"/>
  <c r="R43" i="354" s="1"/>
  <c r="U43" i="354" s="1"/>
  <c r="Q42" i="354"/>
  <c r="R42" i="354" s="1"/>
  <c r="U42" i="354" s="1"/>
  <c r="Q41" i="354"/>
  <c r="R41" i="354" s="1"/>
  <c r="U41" i="354" s="1"/>
  <c r="Q40" i="354"/>
  <c r="R40" i="354" s="1"/>
  <c r="U40" i="354" s="1"/>
  <c r="Q39" i="354"/>
  <c r="R39" i="354" s="1"/>
  <c r="U39" i="354" s="1"/>
  <c r="Q37" i="354"/>
  <c r="R37" i="354" s="1"/>
  <c r="U37" i="354" s="1"/>
  <c r="Q36" i="354"/>
  <c r="R36" i="354" s="1"/>
  <c r="U36" i="354" s="1"/>
  <c r="Q35" i="354"/>
  <c r="R35" i="354" s="1"/>
  <c r="U35" i="354" s="1"/>
  <c r="Q34" i="354"/>
  <c r="R34" i="354" s="1"/>
  <c r="U34" i="354" s="1"/>
  <c r="Q33" i="354"/>
  <c r="R33" i="354" s="1"/>
  <c r="U33" i="354" s="1"/>
  <c r="Q32" i="354"/>
  <c r="R32" i="354" s="1"/>
  <c r="U32" i="354" s="1"/>
  <c r="Q31" i="354"/>
  <c r="R31" i="354" s="1"/>
  <c r="U31" i="354" s="1"/>
  <c r="Q30" i="354"/>
  <c r="R30" i="354" s="1"/>
  <c r="U30" i="354" s="1"/>
  <c r="Q29" i="354"/>
  <c r="R29" i="354" s="1"/>
  <c r="U29" i="354" s="1"/>
  <c r="Q28" i="354"/>
  <c r="R28" i="354" s="1"/>
  <c r="U28" i="354" s="1"/>
  <c r="Q27" i="354"/>
  <c r="R27" i="354" s="1"/>
  <c r="U27" i="354" s="1"/>
  <c r="Q26" i="354"/>
  <c r="R26" i="354" s="1"/>
  <c r="U26" i="354" s="1"/>
  <c r="Q25" i="354"/>
  <c r="R25" i="354" s="1"/>
  <c r="U25" i="354" s="1"/>
  <c r="Q24" i="354"/>
  <c r="R24" i="354" s="1"/>
  <c r="U24" i="354" s="1"/>
  <c r="Q23" i="354"/>
  <c r="R23" i="354" s="1"/>
  <c r="U23" i="354" s="1"/>
  <c r="Q22" i="354"/>
  <c r="R22" i="354" s="1"/>
  <c r="U22" i="354" s="1"/>
  <c r="Q21" i="354"/>
  <c r="R21" i="354" s="1"/>
  <c r="U21" i="354" s="1"/>
  <c r="Q19" i="354"/>
  <c r="R19" i="354" s="1"/>
  <c r="U19" i="354" s="1"/>
  <c r="Q18" i="354"/>
  <c r="R18" i="354" s="1"/>
  <c r="U18" i="354" s="1"/>
  <c r="Q17" i="354"/>
  <c r="R17" i="354" s="1"/>
  <c r="U17" i="354" s="1"/>
  <c r="Q16" i="354"/>
  <c r="R16" i="354" s="1"/>
  <c r="U16" i="354" s="1"/>
  <c r="Q15" i="354"/>
  <c r="R15" i="354" s="1"/>
  <c r="U15" i="354" s="1"/>
  <c r="Q14" i="354"/>
  <c r="R14" i="354" s="1"/>
  <c r="U14" i="354" s="1"/>
  <c r="Q13" i="354"/>
  <c r="R13" i="354" s="1"/>
  <c r="U13" i="354" s="1"/>
  <c r="Q12" i="354"/>
  <c r="R12" i="354" s="1"/>
  <c r="U12" i="354" s="1"/>
  <c r="Q11" i="354"/>
  <c r="R11" i="354" s="1"/>
  <c r="U11" i="354" s="1"/>
  <c r="Q10" i="354"/>
  <c r="R10" i="354" s="1"/>
  <c r="U10" i="354" s="1"/>
  <c r="Q9" i="354"/>
  <c r="R9" i="354" s="1"/>
  <c r="U9" i="354" s="1"/>
  <c r="Q8" i="354"/>
  <c r="Q7" i="354"/>
  <c r="R7" i="354" s="1"/>
  <c r="U7" i="354" s="1"/>
  <c r="Q6" i="354"/>
  <c r="R6" i="354" s="1"/>
  <c r="U6" i="354" s="1"/>
  <c r="Q5" i="354"/>
  <c r="R5" i="354" s="1"/>
  <c r="U5" i="354" s="1"/>
  <c r="N143" i="353"/>
  <c r="O151" i="353"/>
  <c r="M151" i="353"/>
  <c r="L151" i="353"/>
  <c r="K151" i="353"/>
  <c r="J151" i="353"/>
  <c r="I151" i="353"/>
  <c r="P150" i="353"/>
  <c r="Q150" i="353" s="1"/>
  <c r="T150" i="353" s="1"/>
  <c r="P149" i="353"/>
  <c r="Q149" i="353" s="1"/>
  <c r="Q145" i="353"/>
  <c r="Q144" i="353"/>
  <c r="O143" i="353"/>
  <c r="M143" i="353"/>
  <c r="L143" i="353"/>
  <c r="K143" i="353"/>
  <c r="J143" i="353"/>
  <c r="I143" i="353"/>
  <c r="P142" i="353"/>
  <c r="Q142" i="353" s="1"/>
  <c r="T142" i="353" s="1"/>
  <c r="P141" i="353"/>
  <c r="Q141" i="353" s="1"/>
  <c r="T141" i="353" s="1"/>
  <c r="P140" i="353"/>
  <c r="Q140" i="353" s="1"/>
  <c r="T140" i="353" s="1"/>
  <c r="P139" i="353"/>
  <c r="Q139" i="353" s="1"/>
  <c r="T139" i="353" s="1"/>
  <c r="P138" i="353"/>
  <c r="Q138" i="353" s="1"/>
  <c r="T138" i="353" s="1"/>
  <c r="P137" i="353"/>
  <c r="Q137" i="353" s="1"/>
  <c r="T137" i="353" s="1"/>
  <c r="P136" i="353"/>
  <c r="Q136" i="353" s="1"/>
  <c r="T136" i="353" s="1"/>
  <c r="P135" i="353"/>
  <c r="Q135" i="353" s="1"/>
  <c r="T135" i="353" s="1"/>
  <c r="P134" i="353"/>
  <c r="Q134" i="353" s="1"/>
  <c r="T134" i="353" s="1"/>
  <c r="P133" i="353"/>
  <c r="Q133" i="353" s="1"/>
  <c r="T133" i="353" s="1"/>
  <c r="P132" i="353"/>
  <c r="Q132" i="353" s="1"/>
  <c r="T132" i="353" s="1"/>
  <c r="P131" i="353"/>
  <c r="Q131" i="353" s="1"/>
  <c r="T131" i="353" s="1"/>
  <c r="P130" i="353"/>
  <c r="Q130" i="353" s="1"/>
  <c r="T130" i="353" s="1"/>
  <c r="P129" i="353"/>
  <c r="Q129" i="353" s="1"/>
  <c r="T129" i="353" s="1"/>
  <c r="P128" i="353"/>
  <c r="Q128" i="353" s="1"/>
  <c r="T128" i="353" s="1"/>
  <c r="P127" i="353"/>
  <c r="Q127" i="353" s="1"/>
  <c r="T127" i="353" s="1"/>
  <c r="P126" i="353"/>
  <c r="Q126" i="353" s="1"/>
  <c r="T126" i="353" s="1"/>
  <c r="P125" i="353"/>
  <c r="Q125" i="353" s="1"/>
  <c r="T125" i="353" s="1"/>
  <c r="P124" i="353"/>
  <c r="Q124" i="353" s="1"/>
  <c r="T124" i="353" s="1"/>
  <c r="P123" i="353"/>
  <c r="Q123" i="353" s="1"/>
  <c r="T123" i="353" s="1"/>
  <c r="P122" i="353"/>
  <c r="Q122" i="353" s="1"/>
  <c r="T122" i="353" s="1"/>
  <c r="P121" i="353"/>
  <c r="Q121" i="353" s="1"/>
  <c r="T121" i="353" s="1"/>
  <c r="P120" i="353"/>
  <c r="Q120" i="353" s="1"/>
  <c r="T120" i="353" s="1"/>
  <c r="P119" i="353"/>
  <c r="Q119" i="353" s="1"/>
  <c r="T119" i="353" s="1"/>
  <c r="P118" i="353"/>
  <c r="Q118" i="353" s="1"/>
  <c r="T118" i="353" s="1"/>
  <c r="P117" i="353"/>
  <c r="Q117" i="353" s="1"/>
  <c r="T117" i="353" s="1"/>
  <c r="P116" i="353"/>
  <c r="Q116" i="353" s="1"/>
  <c r="T116" i="353" s="1"/>
  <c r="P115" i="353"/>
  <c r="Q115" i="353" s="1"/>
  <c r="T115" i="353" s="1"/>
  <c r="P114" i="353"/>
  <c r="Q114" i="353" s="1"/>
  <c r="T114" i="353" s="1"/>
  <c r="P113" i="353"/>
  <c r="Q113" i="353" s="1"/>
  <c r="T113" i="353" s="1"/>
  <c r="P112" i="353"/>
  <c r="Q112" i="353" s="1"/>
  <c r="T112" i="353" s="1"/>
  <c r="P111" i="353"/>
  <c r="Q111" i="353" s="1"/>
  <c r="T111" i="353" s="1"/>
  <c r="P110" i="353"/>
  <c r="Q110" i="353" s="1"/>
  <c r="T110" i="353" s="1"/>
  <c r="P108" i="353"/>
  <c r="Q108" i="353" s="1"/>
  <c r="T108" i="353" s="1"/>
  <c r="P107" i="353"/>
  <c r="Q107" i="353" s="1"/>
  <c r="T107" i="353" s="1"/>
  <c r="P106" i="353"/>
  <c r="Q106" i="353" s="1"/>
  <c r="T106" i="353" s="1"/>
  <c r="P105" i="353"/>
  <c r="Q105" i="353" s="1"/>
  <c r="T105" i="353" s="1"/>
  <c r="P104" i="353"/>
  <c r="Q104" i="353" s="1"/>
  <c r="T104" i="353" s="1"/>
  <c r="P103" i="353"/>
  <c r="Q103" i="353" s="1"/>
  <c r="T103" i="353" s="1"/>
  <c r="P102" i="353"/>
  <c r="Q102" i="353" s="1"/>
  <c r="T102" i="353" s="1"/>
  <c r="P101" i="353"/>
  <c r="Q101" i="353" s="1"/>
  <c r="T101" i="353" s="1"/>
  <c r="P100" i="353"/>
  <c r="Q100" i="353" s="1"/>
  <c r="T100" i="353" s="1"/>
  <c r="P99" i="353"/>
  <c r="Q99" i="353" s="1"/>
  <c r="T99" i="353" s="1"/>
  <c r="P98" i="353"/>
  <c r="Q98" i="353" s="1"/>
  <c r="T98" i="353" s="1"/>
  <c r="P97" i="353"/>
  <c r="Q97" i="353" s="1"/>
  <c r="T97" i="353" s="1"/>
  <c r="P96" i="353"/>
  <c r="Q96" i="353" s="1"/>
  <c r="T96" i="353" s="1"/>
  <c r="P95" i="353"/>
  <c r="Q95" i="353" s="1"/>
  <c r="T95" i="353" s="1"/>
  <c r="P94" i="353"/>
  <c r="Q94" i="353" s="1"/>
  <c r="T94" i="353" s="1"/>
  <c r="P93" i="353"/>
  <c r="Q93" i="353" s="1"/>
  <c r="T93" i="353" s="1"/>
  <c r="P92" i="353"/>
  <c r="Q92" i="353" s="1"/>
  <c r="T92" i="353" s="1"/>
  <c r="P90" i="353"/>
  <c r="Q90" i="353" s="1"/>
  <c r="T90" i="353" s="1"/>
  <c r="P89" i="353"/>
  <c r="Q89" i="353" s="1"/>
  <c r="T89" i="353" s="1"/>
  <c r="P88" i="353"/>
  <c r="Q88" i="353" s="1"/>
  <c r="T88" i="353" s="1"/>
  <c r="P87" i="353"/>
  <c r="Q87" i="353" s="1"/>
  <c r="T87" i="353" s="1"/>
  <c r="P86" i="353"/>
  <c r="Q86" i="353" s="1"/>
  <c r="T86" i="353" s="1"/>
  <c r="P85" i="353"/>
  <c r="Q85" i="353" s="1"/>
  <c r="T85" i="353" s="1"/>
  <c r="P84" i="353"/>
  <c r="Q84" i="353" s="1"/>
  <c r="T84" i="353" s="1"/>
  <c r="P83" i="353"/>
  <c r="Q83" i="353" s="1"/>
  <c r="T83" i="353" s="1"/>
  <c r="P82" i="353"/>
  <c r="Q82" i="353" s="1"/>
  <c r="T82" i="353" s="1"/>
  <c r="P81" i="353"/>
  <c r="Q81" i="353" s="1"/>
  <c r="T81" i="353" s="1"/>
  <c r="P80" i="353"/>
  <c r="Q80" i="353" s="1"/>
  <c r="T80" i="353" s="1"/>
  <c r="P79" i="353"/>
  <c r="Q79" i="353" s="1"/>
  <c r="T79" i="353" s="1"/>
  <c r="P78" i="353"/>
  <c r="Q78" i="353" s="1"/>
  <c r="T78" i="353" s="1"/>
  <c r="P77" i="353"/>
  <c r="Q77" i="353" s="1"/>
  <c r="T77" i="353" s="1"/>
  <c r="P76" i="353"/>
  <c r="Q76" i="353" s="1"/>
  <c r="T76" i="353" s="1"/>
  <c r="P75" i="353"/>
  <c r="Q75" i="353" s="1"/>
  <c r="T75" i="353" s="1"/>
  <c r="P73" i="353"/>
  <c r="Q73" i="353" s="1"/>
  <c r="T73" i="353" s="1"/>
  <c r="P72" i="353"/>
  <c r="Q72" i="353" s="1"/>
  <c r="T72" i="353" s="1"/>
  <c r="P71" i="353"/>
  <c r="Q71" i="353" s="1"/>
  <c r="T71" i="353" s="1"/>
  <c r="P70" i="353"/>
  <c r="Q70" i="353" s="1"/>
  <c r="T70" i="353" s="1"/>
  <c r="P69" i="353"/>
  <c r="Q69" i="353" s="1"/>
  <c r="T69" i="353" s="1"/>
  <c r="P68" i="353"/>
  <c r="Q68" i="353" s="1"/>
  <c r="T68" i="353" s="1"/>
  <c r="P67" i="353"/>
  <c r="Q67" i="353" s="1"/>
  <c r="T67" i="353" s="1"/>
  <c r="P66" i="353"/>
  <c r="Q66" i="353" s="1"/>
  <c r="T66" i="353" s="1"/>
  <c r="P65" i="353"/>
  <c r="Q65" i="353" s="1"/>
  <c r="T65" i="353" s="1"/>
  <c r="P64" i="353"/>
  <c r="Q64" i="353" s="1"/>
  <c r="T64" i="353" s="1"/>
  <c r="P63" i="353"/>
  <c r="Q63" i="353" s="1"/>
  <c r="T63" i="353" s="1"/>
  <c r="P62" i="353"/>
  <c r="Q62" i="353" s="1"/>
  <c r="T62" i="353" s="1"/>
  <c r="P61" i="353"/>
  <c r="Q61" i="353" s="1"/>
  <c r="T61" i="353" s="1"/>
  <c r="P60" i="353"/>
  <c r="Q60" i="353" s="1"/>
  <c r="T60" i="353" s="1"/>
  <c r="P59" i="353"/>
  <c r="Q59" i="353" s="1"/>
  <c r="T59" i="353" s="1"/>
  <c r="P57" i="353"/>
  <c r="Q57" i="353" s="1"/>
  <c r="T57" i="353" s="1"/>
  <c r="P56" i="353"/>
  <c r="Q56" i="353" s="1"/>
  <c r="T56" i="353" s="1"/>
  <c r="P55" i="353"/>
  <c r="Q55" i="353" s="1"/>
  <c r="T55" i="353" s="1"/>
  <c r="P54" i="353"/>
  <c r="Q54" i="353" s="1"/>
  <c r="T54" i="353" s="1"/>
  <c r="P53" i="353"/>
  <c r="Q53" i="353" s="1"/>
  <c r="T53" i="353" s="1"/>
  <c r="P52" i="353"/>
  <c r="Q52" i="353" s="1"/>
  <c r="T52" i="353" s="1"/>
  <c r="P51" i="353"/>
  <c r="Q51" i="353" s="1"/>
  <c r="T51" i="353" s="1"/>
  <c r="P50" i="353"/>
  <c r="Q50" i="353" s="1"/>
  <c r="T50" i="353" s="1"/>
  <c r="P49" i="353"/>
  <c r="Q49" i="353" s="1"/>
  <c r="T49" i="353" s="1"/>
  <c r="P48" i="353"/>
  <c r="Q48" i="353" s="1"/>
  <c r="T48" i="353" s="1"/>
  <c r="P47" i="353"/>
  <c r="Q47" i="353" s="1"/>
  <c r="T47" i="353" s="1"/>
  <c r="P46" i="353"/>
  <c r="Q46" i="353" s="1"/>
  <c r="T46" i="353" s="1"/>
  <c r="P45" i="353"/>
  <c r="Q45" i="353" s="1"/>
  <c r="T45" i="353" s="1"/>
  <c r="P44" i="353"/>
  <c r="Q44" i="353" s="1"/>
  <c r="T44" i="353" s="1"/>
  <c r="P43" i="353"/>
  <c r="Q43" i="353" s="1"/>
  <c r="T43" i="353" s="1"/>
  <c r="P42" i="353"/>
  <c r="Q42" i="353" s="1"/>
  <c r="T42" i="353" s="1"/>
  <c r="P41" i="353"/>
  <c r="Q41" i="353" s="1"/>
  <c r="T41" i="353" s="1"/>
  <c r="P40" i="353"/>
  <c r="Q40" i="353" s="1"/>
  <c r="T40" i="353" s="1"/>
  <c r="P39" i="353"/>
  <c r="Q39" i="353" s="1"/>
  <c r="T39" i="353" s="1"/>
  <c r="P37" i="353"/>
  <c r="Q37" i="353" s="1"/>
  <c r="T37" i="353" s="1"/>
  <c r="P36" i="353"/>
  <c r="Q36" i="353" s="1"/>
  <c r="T36" i="353" s="1"/>
  <c r="P35" i="353"/>
  <c r="Q35" i="353" s="1"/>
  <c r="T35" i="353" s="1"/>
  <c r="P34" i="353"/>
  <c r="Q34" i="353" s="1"/>
  <c r="T34" i="353" s="1"/>
  <c r="P33" i="353"/>
  <c r="Q33" i="353" s="1"/>
  <c r="T33" i="353" s="1"/>
  <c r="P32" i="353"/>
  <c r="Q32" i="353" s="1"/>
  <c r="T32" i="353" s="1"/>
  <c r="P31" i="353"/>
  <c r="Q31" i="353" s="1"/>
  <c r="T31" i="353" s="1"/>
  <c r="P30" i="353"/>
  <c r="Q30" i="353" s="1"/>
  <c r="T30" i="353" s="1"/>
  <c r="P29" i="353"/>
  <c r="Q29" i="353" s="1"/>
  <c r="T29" i="353" s="1"/>
  <c r="P28" i="353"/>
  <c r="Q28" i="353" s="1"/>
  <c r="T28" i="353" s="1"/>
  <c r="P27" i="353"/>
  <c r="Q27" i="353" s="1"/>
  <c r="T27" i="353" s="1"/>
  <c r="P26" i="353"/>
  <c r="Q26" i="353" s="1"/>
  <c r="T26" i="353" s="1"/>
  <c r="P25" i="353"/>
  <c r="Q25" i="353" s="1"/>
  <c r="T25" i="353" s="1"/>
  <c r="P24" i="353"/>
  <c r="Q24" i="353" s="1"/>
  <c r="T24" i="353" s="1"/>
  <c r="P23" i="353"/>
  <c r="Q23" i="353" s="1"/>
  <c r="T23" i="353" s="1"/>
  <c r="P22" i="353"/>
  <c r="Q22" i="353" s="1"/>
  <c r="T22" i="353" s="1"/>
  <c r="P21" i="353"/>
  <c r="Q21" i="353" s="1"/>
  <c r="T21" i="353" s="1"/>
  <c r="P19" i="353"/>
  <c r="Q19" i="353" s="1"/>
  <c r="T19" i="353" s="1"/>
  <c r="P18" i="353"/>
  <c r="Q18" i="353" s="1"/>
  <c r="T18" i="353" s="1"/>
  <c r="P17" i="353"/>
  <c r="Q17" i="353" s="1"/>
  <c r="T17" i="353" s="1"/>
  <c r="P16" i="353"/>
  <c r="Q16" i="353" s="1"/>
  <c r="T16" i="353" s="1"/>
  <c r="P15" i="353"/>
  <c r="Q15" i="353" s="1"/>
  <c r="T15" i="353" s="1"/>
  <c r="P14" i="353"/>
  <c r="Q14" i="353" s="1"/>
  <c r="T14" i="353" s="1"/>
  <c r="P13" i="353"/>
  <c r="Q13" i="353" s="1"/>
  <c r="T13" i="353" s="1"/>
  <c r="P12" i="353"/>
  <c r="Q12" i="353" s="1"/>
  <c r="T12" i="353" s="1"/>
  <c r="P11" i="353"/>
  <c r="Q11" i="353" s="1"/>
  <c r="T11" i="353" s="1"/>
  <c r="P10" i="353"/>
  <c r="Q10" i="353" s="1"/>
  <c r="T10" i="353" s="1"/>
  <c r="P9" i="353"/>
  <c r="Q9" i="353" s="1"/>
  <c r="T9" i="353" s="1"/>
  <c r="P8" i="353"/>
  <c r="Q8" i="353" s="1"/>
  <c r="T8" i="353" s="1"/>
  <c r="P7" i="353"/>
  <c r="Q7" i="353" s="1"/>
  <c r="T7" i="353" s="1"/>
  <c r="P6" i="353"/>
  <c r="Q6" i="353" s="1"/>
  <c r="T6" i="353" s="1"/>
  <c r="P5" i="353"/>
  <c r="Q5" i="353" s="1"/>
  <c r="T5" i="353" s="1"/>
  <c r="J143" i="352"/>
  <c r="K143" i="352"/>
  <c r="L143" i="352"/>
  <c r="V59" i="354" l="1"/>
  <c r="V126" i="354"/>
  <c r="V21" i="354"/>
  <c r="V92" i="354"/>
  <c r="V39" i="354"/>
  <c r="V110" i="354"/>
  <c r="R8" i="354"/>
  <c r="U8" i="354" s="1"/>
  <c r="U143" i="354" s="1"/>
  <c r="U144" i="354" s="1"/>
  <c r="Q143" i="354"/>
  <c r="U149" i="354"/>
  <c r="U151" i="354" s="1"/>
  <c r="R151" i="354"/>
  <c r="V75" i="354"/>
  <c r="Q151" i="354"/>
  <c r="U92" i="353"/>
  <c r="U75" i="353"/>
  <c r="U39" i="353"/>
  <c r="U59" i="353"/>
  <c r="U110" i="353"/>
  <c r="U21" i="353"/>
  <c r="U126" i="353"/>
  <c r="T143" i="353"/>
  <c r="T144" i="353" s="1"/>
  <c r="U5" i="353"/>
  <c r="P143" i="353"/>
  <c r="T149" i="353"/>
  <c r="T151" i="353" s="1"/>
  <c r="Q151" i="353"/>
  <c r="Q143" i="353"/>
  <c r="P151" i="353"/>
  <c r="M151" i="352"/>
  <c r="I151" i="352"/>
  <c r="N150" i="352"/>
  <c r="O150" i="352" s="1"/>
  <c r="R150" i="352" s="1"/>
  <c r="N149" i="352"/>
  <c r="O149" i="352" s="1"/>
  <c r="M143" i="352"/>
  <c r="I143" i="352"/>
  <c r="O142" i="352"/>
  <c r="R142" i="352" s="1"/>
  <c r="O141" i="352"/>
  <c r="R141" i="352" s="1"/>
  <c r="O140" i="352"/>
  <c r="R140" i="352" s="1"/>
  <c r="O139" i="352"/>
  <c r="R139" i="352" s="1"/>
  <c r="O138" i="352"/>
  <c r="R138" i="352" s="1"/>
  <c r="O137" i="352"/>
  <c r="R137" i="352" s="1"/>
  <c r="O136" i="352"/>
  <c r="R136" i="352" s="1"/>
  <c r="O135" i="352"/>
  <c r="R135" i="352" s="1"/>
  <c r="O134" i="352"/>
  <c r="R134" i="352" s="1"/>
  <c r="O133" i="352"/>
  <c r="R133" i="352" s="1"/>
  <c r="O132" i="352"/>
  <c r="R132" i="352" s="1"/>
  <c r="O131" i="352"/>
  <c r="R131" i="352" s="1"/>
  <c r="O130" i="352"/>
  <c r="R130" i="352" s="1"/>
  <c r="O129" i="352"/>
  <c r="R129" i="352" s="1"/>
  <c r="O128" i="352"/>
  <c r="R128" i="352" s="1"/>
  <c r="O127" i="352"/>
  <c r="R127" i="352" s="1"/>
  <c r="O126" i="352"/>
  <c r="R126" i="352" s="1"/>
  <c r="O125" i="352"/>
  <c r="R125" i="352" s="1"/>
  <c r="O124" i="352"/>
  <c r="R124" i="352" s="1"/>
  <c r="O123" i="352"/>
  <c r="R123" i="352" s="1"/>
  <c r="O122" i="352"/>
  <c r="R122" i="352" s="1"/>
  <c r="O121" i="352"/>
  <c r="R121" i="352" s="1"/>
  <c r="O120" i="352"/>
  <c r="R120" i="352" s="1"/>
  <c r="O119" i="352"/>
  <c r="R119" i="352" s="1"/>
  <c r="O118" i="352"/>
  <c r="R118" i="352" s="1"/>
  <c r="O117" i="352"/>
  <c r="R117" i="352" s="1"/>
  <c r="O116" i="352"/>
  <c r="R116" i="352" s="1"/>
  <c r="O115" i="352"/>
  <c r="R115" i="352" s="1"/>
  <c r="O114" i="352"/>
  <c r="R114" i="352" s="1"/>
  <c r="O113" i="352"/>
  <c r="R113" i="352" s="1"/>
  <c r="O112" i="352"/>
  <c r="R112" i="352" s="1"/>
  <c r="O111" i="352"/>
  <c r="R111" i="352" s="1"/>
  <c r="O110" i="352"/>
  <c r="R110" i="352" s="1"/>
  <c r="O108" i="352"/>
  <c r="R108" i="352" s="1"/>
  <c r="O107" i="352"/>
  <c r="R107" i="352" s="1"/>
  <c r="O106" i="352"/>
  <c r="R106" i="352" s="1"/>
  <c r="O105" i="352"/>
  <c r="R105" i="352" s="1"/>
  <c r="O104" i="352"/>
  <c r="R104" i="352" s="1"/>
  <c r="O103" i="352"/>
  <c r="R103" i="352" s="1"/>
  <c r="O102" i="352"/>
  <c r="R102" i="352" s="1"/>
  <c r="O101" i="352"/>
  <c r="R101" i="352" s="1"/>
  <c r="O100" i="352"/>
  <c r="R100" i="352" s="1"/>
  <c r="O99" i="352"/>
  <c r="R99" i="352" s="1"/>
  <c r="O98" i="352"/>
  <c r="R98" i="352" s="1"/>
  <c r="O97" i="352"/>
  <c r="R97" i="352" s="1"/>
  <c r="O96" i="352"/>
  <c r="R96" i="352" s="1"/>
  <c r="O95" i="352"/>
  <c r="R95" i="352" s="1"/>
  <c r="O94" i="352"/>
  <c r="R94" i="352" s="1"/>
  <c r="O93" i="352"/>
  <c r="R93" i="352" s="1"/>
  <c r="O92" i="352"/>
  <c r="R92" i="352" s="1"/>
  <c r="O90" i="352"/>
  <c r="R90" i="352" s="1"/>
  <c r="O89" i="352"/>
  <c r="R89" i="352" s="1"/>
  <c r="O88" i="352"/>
  <c r="R88" i="352" s="1"/>
  <c r="O87" i="352"/>
  <c r="R87" i="352" s="1"/>
  <c r="O86" i="352"/>
  <c r="R86" i="352" s="1"/>
  <c r="O85" i="352"/>
  <c r="R85" i="352" s="1"/>
  <c r="O84" i="352"/>
  <c r="R84" i="352" s="1"/>
  <c r="O83" i="352"/>
  <c r="R83" i="352" s="1"/>
  <c r="O82" i="352"/>
  <c r="R82" i="352" s="1"/>
  <c r="O81" i="352"/>
  <c r="R81" i="352" s="1"/>
  <c r="O80" i="352"/>
  <c r="R80" i="352" s="1"/>
  <c r="O79" i="352"/>
  <c r="R79" i="352" s="1"/>
  <c r="O78" i="352"/>
  <c r="R78" i="352" s="1"/>
  <c r="O77" i="352"/>
  <c r="R77" i="352" s="1"/>
  <c r="O76" i="352"/>
  <c r="R76" i="352" s="1"/>
  <c r="O75" i="352"/>
  <c r="R75" i="352" s="1"/>
  <c r="O73" i="352"/>
  <c r="R73" i="352" s="1"/>
  <c r="O72" i="352"/>
  <c r="R72" i="352" s="1"/>
  <c r="O71" i="352"/>
  <c r="R71" i="352" s="1"/>
  <c r="O70" i="352"/>
  <c r="R70" i="352" s="1"/>
  <c r="O69" i="352"/>
  <c r="R69" i="352" s="1"/>
  <c r="O68" i="352"/>
  <c r="R68" i="352" s="1"/>
  <c r="O67" i="352"/>
  <c r="R67" i="352" s="1"/>
  <c r="O66" i="352"/>
  <c r="R66" i="352" s="1"/>
  <c r="O65" i="352"/>
  <c r="R65" i="352" s="1"/>
  <c r="O64" i="352"/>
  <c r="R64" i="352" s="1"/>
  <c r="O63" i="352"/>
  <c r="R63" i="352" s="1"/>
  <c r="O62" i="352"/>
  <c r="R62" i="352" s="1"/>
  <c r="O61" i="352"/>
  <c r="R61" i="352" s="1"/>
  <c r="O60" i="352"/>
  <c r="R60" i="352" s="1"/>
  <c r="O59" i="352"/>
  <c r="R59" i="352" s="1"/>
  <c r="O57" i="352"/>
  <c r="R57" i="352" s="1"/>
  <c r="O56" i="352"/>
  <c r="R56" i="352" s="1"/>
  <c r="O55" i="352"/>
  <c r="R55" i="352" s="1"/>
  <c r="O54" i="352"/>
  <c r="R54" i="352" s="1"/>
  <c r="O53" i="352"/>
  <c r="R53" i="352" s="1"/>
  <c r="O52" i="352"/>
  <c r="R52" i="352" s="1"/>
  <c r="O51" i="352"/>
  <c r="R51" i="352" s="1"/>
  <c r="O50" i="352"/>
  <c r="R50" i="352" s="1"/>
  <c r="O49" i="352"/>
  <c r="R49" i="352" s="1"/>
  <c r="O48" i="352"/>
  <c r="R48" i="352" s="1"/>
  <c r="O47" i="352"/>
  <c r="R47" i="352" s="1"/>
  <c r="O46" i="352"/>
  <c r="R46" i="352" s="1"/>
  <c r="O45" i="352"/>
  <c r="R45" i="352" s="1"/>
  <c r="O44" i="352"/>
  <c r="R44" i="352" s="1"/>
  <c r="O43" i="352"/>
  <c r="R43" i="352" s="1"/>
  <c r="O42" i="352"/>
  <c r="R42" i="352" s="1"/>
  <c r="O41" i="352"/>
  <c r="R41" i="352" s="1"/>
  <c r="O40" i="352"/>
  <c r="R40" i="352" s="1"/>
  <c r="O39" i="352"/>
  <c r="R39" i="352" s="1"/>
  <c r="O37" i="352"/>
  <c r="R37" i="352" s="1"/>
  <c r="O36" i="352"/>
  <c r="R36" i="352" s="1"/>
  <c r="O35" i="352"/>
  <c r="R35" i="352" s="1"/>
  <c r="O34" i="352"/>
  <c r="R34" i="352" s="1"/>
  <c r="O33" i="352"/>
  <c r="R33" i="352" s="1"/>
  <c r="O32" i="352"/>
  <c r="R32" i="352" s="1"/>
  <c r="O31" i="352"/>
  <c r="R31" i="352" s="1"/>
  <c r="O30" i="352"/>
  <c r="R30" i="352" s="1"/>
  <c r="O29" i="352"/>
  <c r="R29" i="352" s="1"/>
  <c r="O28" i="352"/>
  <c r="R28" i="352" s="1"/>
  <c r="O27" i="352"/>
  <c r="R27" i="352" s="1"/>
  <c r="O26" i="352"/>
  <c r="R26" i="352" s="1"/>
  <c r="O25" i="352"/>
  <c r="R25" i="352" s="1"/>
  <c r="O24" i="352"/>
  <c r="R24" i="352" s="1"/>
  <c r="O23" i="352"/>
  <c r="R23" i="352" s="1"/>
  <c r="O22" i="352"/>
  <c r="R22" i="352" s="1"/>
  <c r="O21" i="352"/>
  <c r="R21" i="352" s="1"/>
  <c r="O19" i="352"/>
  <c r="R19" i="352" s="1"/>
  <c r="O18" i="352"/>
  <c r="R18" i="352" s="1"/>
  <c r="O17" i="352"/>
  <c r="R17" i="352" s="1"/>
  <c r="O16" i="352"/>
  <c r="R16" i="352" s="1"/>
  <c r="O15" i="352"/>
  <c r="R15" i="352" s="1"/>
  <c r="O14" i="352"/>
  <c r="R14" i="352" s="1"/>
  <c r="O13" i="352"/>
  <c r="R13" i="352" s="1"/>
  <c r="O12" i="352"/>
  <c r="R12" i="352" s="1"/>
  <c r="O11" i="352"/>
  <c r="R11" i="352" s="1"/>
  <c r="O10" i="352"/>
  <c r="R10" i="352" s="1"/>
  <c r="O9" i="352"/>
  <c r="R9" i="352" s="1"/>
  <c r="O8" i="352"/>
  <c r="R8" i="352" s="1"/>
  <c r="O7" i="352"/>
  <c r="R7" i="352" s="1"/>
  <c r="O5" i="352"/>
  <c r="R143" i="354" l="1"/>
  <c r="V5" i="354"/>
  <c r="V143" i="354"/>
  <c r="W92" i="354" s="1"/>
  <c r="U143" i="353"/>
  <c r="V21" i="353" s="1"/>
  <c r="S39" i="352"/>
  <c r="N151" i="352"/>
  <c r="S59" i="352"/>
  <c r="S110" i="352"/>
  <c r="R5" i="352"/>
  <c r="S126" i="352"/>
  <c r="S21" i="352"/>
  <c r="S75" i="352"/>
  <c r="O6" i="352"/>
  <c r="R6" i="352" s="1"/>
  <c r="S92" i="352"/>
  <c r="O151" i="352"/>
  <c r="R149" i="352"/>
  <c r="R151" i="352" s="1"/>
  <c r="N151" i="351"/>
  <c r="M151" i="351"/>
  <c r="L151" i="351"/>
  <c r="K151" i="351"/>
  <c r="J151" i="351"/>
  <c r="I151" i="351"/>
  <c r="O150" i="351"/>
  <c r="O149" i="351"/>
  <c r="P149" i="351" s="1"/>
  <c r="P145" i="351"/>
  <c r="P144" i="351"/>
  <c r="N143" i="351"/>
  <c r="M143" i="351"/>
  <c r="L143" i="351"/>
  <c r="K143" i="351"/>
  <c r="J143" i="351"/>
  <c r="I143" i="351"/>
  <c r="O142" i="351"/>
  <c r="P142" i="351" s="1"/>
  <c r="S142" i="351" s="1"/>
  <c r="O141" i="351"/>
  <c r="P141" i="351" s="1"/>
  <c r="S141" i="351" s="1"/>
  <c r="O140" i="351"/>
  <c r="P140" i="351" s="1"/>
  <c r="S140" i="351" s="1"/>
  <c r="O139" i="351"/>
  <c r="P139" i="351" s="1"/>
  <c r="S139" i="351" s="1"/>
  <c r="O138" i="351"/>
  <c r="P138" i="351" s="1"/>
  <c r="S138" i="351" s="1"/>
  <c r="O137" i="351"/>
  <c r="P137" i="351" s="1"/>
  <c r="S137" i="351" s="1"/>
  <c r="O136" i="351"/>
  <c r="P136" i="351" s="1"/>
  <c r="S136" i="351" s="1"/>
  <c r="O135" i="351"/>
  <c r="P135" i="351" s="1"/>
  <c r="S135" i="351" s="1"/>
  <c r="O134" i="351"/>
  <c r="P134" i="351" s="1"/>
  <c r="S134" i="351" s="1"/>
  <c r="O133" i="351"/>
  <c r="P133" i="351" s="1"/>
  <c r="S133" i="351" s="1"/>
  <c r="O132" i="351"/>
  <c r="P132" i="351" s="1"/>
  <c r="S132" i="351" s="1"/>
  <c r="O131" i="351"/>
  <c r="P131" i="351" s="1"/>
  <c r="S131" i="351" s="1"/>
  <c r="O130" i="351"/>
  <c r="P130" i="351" s="1"/>
  <c r="S130" i="351" s="1"/>
  <c r="O129" i="351"/>
  <c r="P129" i="351" s="1"/>
  <c r="S129" i="351" s="1"/>
  <c r="O128" i="351"/>
  <c r="P128" i="351" s="1"/>
  <c r="S128" i="351" s="1"/>
  <c r="O127" i="351"/>
  <c r="P127" i="351" s="1"/>
  <c r="S127" i="351" s="1"/>
  <c r="O126" i="351"/>
  <c r="P126" i="351" s="1"/>
  <c r="S126" i="351" s="1"/>
  <c r="O125" i="351"/>
  <c r="P125" i="351" s="1"/>
  <c r="S125" i="351" s="1"/>
  <c r="O124" i="351"/>
  <c r="P124" i="351" s="1"/>
  <c r="S124" i="351" s="1"/>
  <c r="O123" i="351"/>
  <c r="P123" i="351" s="1"/>
  <c r="S123" i="351" s="1"/>
  <c r="O122" i="351"/>
  <c r="P122" i="351" s="1"/>
  <c r="S122" i="351" s="1"/>
  <c r="O121" i="351"/>
  <c r="P121" i="351" s="1"/>
  <c r="S121" i="351" s="1"/>
  <c r="O120" i="351"/>
  <c r="P120" i="351" s="1"/>
  <c r="S120" i="351" s="1"/>
  <c r="O119" i="351"/>
  <c r="P119" i="351" s="1"/>
  <c r="S119" i="351" s="1"/>
  <c r="O118" i="351"/>
  <c r="P118" i="351" s="1"/>
  <c r="S118" i="351" s="1"/>
  <c r="O117" i="351"/>
  <c r="P117" i="351" s="1"/>
  <c r="S117" i="351" s="1"/>
  <c r="O116" i="351"/>
  <c r="P116" i="351" s="1"/>
  <c r="S116" i="351" s="1"/>
  <c r="O115" i="351"/>
  <c r="P115" i="351" s="1"/>
  <c r="S115" i="351" s="1"/>
  <c r="O114" i="351"/>
  <c r="P114" i="351" s="1"/>
  <c r="S114" i="351" s="1"/>
  <c r="O113" i="351"/>
  <c r="P113" i="351" s="1"/>
  <c r="S113" i="351" s="1"/>
  <c r="O112" i="351"/>
  <c r="P112" i="351" s="1"/>
  <c r="S112" i="351" s="1"/>
  <c r="O111" i="351"/>
  <c r="P111" i="351" s="1"/>
  <c r="S111" i="351" s="1"/>
  <c r="O110" i="351"/>
  <c r="P110" i="351" s="1"/>
  <c r="S110" i="351" s="1"/>
  <c r="O108" i="351"/>
  <c r="P108" i="351" s="1"/>
  <c r="S108" i="351" s="1"/>
  <c r="O107" i="351"/>
  <c r="P107" i="351" s="1"/>
  <c r="S107" i="351" s="1"/>
  <c r="O106" i="351"/>
  <c r="P106" i="351" s="1"/>
  <c r="S106" i="351" s="1"/>
  <c r="O105" i="351"/>
  <c r="P105" i="351" s="1"/>
  <c r="S105" i="351" s="1"/>
  <c r="O104" i="351"/>
  <c r="P104" i="351" s="1"/>
  <c r="S104" i="351" s="1"/>
  <c r="O103" i="351"/>
  <c r="P103" i="351" s="1"/>
  <c r="S103" i="351" s="1"/>
  <c r="O102" i="351"/>
  <c r="P102" i="351" s="1"/>
  <c r="S102" i="351" s="1"/>
  <c r="O101" i="351"/>
  <c r="P101" i="351" s="1"/>
  <c r="S101" i="351" s="1"/>
  <c r="O100" i="351"/>
  <c r="P100" i="351" s="1"/>
  <c r="S100" i="351" s="1"/>
  <c r="O99" i="351"/>
  <c r="P99" i="351" s="1"/>
  <c r="S99" i="351" s="1"/>
  <c r="O98" i="351"/>
  <c r="P98" i="351" s="1"/>
  <c r="S98" i="351" s="1"/>
  <c r="O97" i="351"/>
  <c r="P97" i="351" s="1"/>
  <c r="S97" i="351" s="1"/>
  <c r="O96" i="351"/>
  <c r="P96" i="351" s="1"/>
  <c r="S96" i="351" s="1"/>
  <c r="O95" i="351"/>
  <c r="P95" i="351" s="1"/>
  <c r="S95" i="351" s="1"/>
  <c r="O94" i="351"/>
  <c r="P94" i="351" s="1"/>
  <c r="S94" i="351" s="1"/>
  <c r="O93" i="351"/>
  <c r="P93" i="351" s="1"/>
  <c r="S93" i="351" s="1"/>
  <c r="O92" i="351"/>
  <c r="P92" i="351" s="1"/>
  <c r="S92" i="351" s="1"/>
  <c r="O90" i="351"/>
  <c r="P90" i="351" s="1"/>
  <c r="S90" i="351" s="1"/>
  <c r="O89" i="351"/>
  <c r="P89" i="351" s="1"/>
  <c r="S89" i="351" s="1"/>
  <c r="O88" i="351"/>
  <c r="P88" i="351" s="1"/>
  <c r="S88" i="351" s="1"/>
  <c r="O87" i="351"/>
  <c r="P87" i="351" s="1"/>
  <c r="S87" i="351" s="1"/>
  <c r="O86" i="351"/>
  <c r="P86" i="351" s="1"/>
  <c r="S86" i="351" s="1"/>
  <c r="O85" i="351"/>
  <c r="P85" i="351" s="1"/>
  <c r="S85" i="351" s="1"/>
  <c r="O84" i="351"/>
  <c r="P84" i="351" s="1"/>
  <c r="S84" i="351" s="1"/>
  <c r="O83" i="351"/>
  <c r="P83" i="351" s="1"/>
  <c r="S83" i="351" s="1"/>
  <c r="O82" i="351"/>
  <c r="P82" i="351" s="1"/>
  <c r="S82" i="351" s="1"/>
  <c r="O81" i="351"/>
  <c r="P81" i="351" s="1"/>
  <c r="S81" i="351" s="1"/>
  <c r="O80" i="351"/>
  <c r="P80" i="351" s="1"/>
  <c r="S80" i="351" s="1"/>
  <c r="O79" i="351"/>
  <c r="P79" i="351" s="1"/>
  <c r="S79" i="351" s="1"/>
  <c r="O78" i="351"/>
  <c r="P78" i="351" s="1"/>
  <c r="S78" i="351" s="1"/>
  <c r="O77" i="351"/>
  <c r="P77" i="351" s="1"/>
  <c r="S77" i="351" s="1"/>
  <c r="O76" i="351"/>
  <c r="P76" i="351" s="1"/>
  <c r="S76" i="351" s="1"/>
  <c r="O75" i="351"/>
  <c r="P75" i="351" s="1"/>
  <c r="S75" i="351" s="1"/>
  <c r="O73" i="351"/>
  <c r="P73" i="351" s="1"/>
  <c r="S73" i="351" s="1"/>
  <c r="O72" i="351"/>
  <c r="P72" i="351" s="1"/>
  <c r="S72" i="351" s="1"/>
  <c r="O71" i="351"/>
  <c r="P71" i="351" s="1"/>
  <c r="S71" i="351" s="1"/>
  <c r="O70" i="351"/>
  <c r="P70" i="351" s="1"/>
  <c r="S70" i="351" s="1"/>
  <c r="O69" i="351"/>
  <c r="P69" i="351" s="1"/>
  <c r="S69" i="351" s="1"/>
  <c r="O68" i="351"/>
  <c r="P68" i="351" s="1"/>
  <c r="S68" i="351" s="1"/>
  <c r="O67" i="351"/>
  <c r="P67" i="351" s="1"/>
  <c r="S67" i="351" s="1"/>
  <c r="O66" i="351"/>
  <c r="P66" i="351" s="1"/>
  <c r="S66" i="351" s="1"/>
  <c r="O65" i="351"/>
  <c r="P65" i="351" s="1"/>
  <c r="S65" i="351" s="1"/>
  <c r="O64" i="351"/>
  <c r="P64" i="351" s="1"/>
  <c r="S64" i="351" s="1"/>
  <c r="O63" i="351"/>
  <c r="P63" i="351" s="1"/>
  <c r="S63" i="351" s="1"/>
  <c r="O62" i="351"/>
  <c r="P62" i="351" s="1"/>
  <c r="S62" i="351" s="1"/>
  <c r="O61" i="351"/>
  <c r="P61" i="351" s="1"/>
  <c r="S61" i="351" s="1"/>
  <c r="O60" i="351"/>
  <c r="P60" i="351" s="1"/>
  <c r="S60" i="351" s="1"/>
  <c r="O59" i="351"/>
  <c r="P59" i="351" s="1"/>
  <c r="S59" i="351" s="1"/>
  <c r="O57" i="351"/>
  <c r="P57" i="351" s="1"/>
  <c r="S57" i="351" s="1"/>
  <c r="O56" i="351"/>
  <c r="P56" i="351" s="1"/>
  <c r="S56" i="351" s="1"/>
  <c r="O55" i="351"/>
  <c r="P55" i="351" s="1"/>
  <c r="S55" i="351" s="1"/>
  <c r="O54" i="351"/>
  <c r="P54" i="351" s="1"/>
  <c r="S54" i="351" s="1"/>
  <c r="O53" i="351"/>
  <c r="P53" i="351" s="1"/>
  <c r="S53" i="351" s="1"/>
  <c r="O52" i="351"/>
  <c r="P52" i="351" s="1"/>
  <c r="S52" i="351" s="1"/>
  <c r="O51" i="351"/>
  <c r="P51" i="351" s="1"/>
  <c r="S51" i="351" s="1"/>
  <c r="O50" i="351"/>
  <c r="P50" i="351" s="1"/>
  <c r="S50" i="351" s="1"/>
  <c r="O49" i="351"/>
  <c r="P49" i="351" s="1"/>
  <c r="S49" i="351" s="1"/>
  <c r="O48" i="351"/>
  <c r="P48" i="351" s="1"/>
  <c r="S48" i="351" s="1"/>
  <c r="O47" i="351"/>
  <c r="P47" i="351" s="1"/>
  <c r="S47" i="351" s="1"/>
  <c r="O46" i="351"/>
  <c r="P46" i="351" s="1"/>
  <c r="S46" i="351" s="1"/>
  <c r="O45" i="351"/>
  <c r="P45" i="351" s="1"/>
  <c r="S45" i="351" s="1"/>
  <c r="O44" i="351"/>
  <c r="P44" i="351" s="1"/>
  <c r="S44" i="351" s="1"/>
  <c r="O43" i="351"/>
  <c r="P43" i="351" s="1"/>
  <c r="S43" i="351" s="1"/>
  <c r="O42" i="351"/>
  <c r="P42" i="351" s="1"/>
  <c r="S42" i="351" s="1"/>
  <c r="O41" i="351"/>
  <c r="P41" i="351" s="1"/>
  <c r="S41" i="351" s="1"/>
  <c r="O40" i="351"/>
  <c r="P40" i="351" s="1"/>
  <c r="S40" i="351" s="1"/>
  <c r="O39" i="351"/>
  <c r="P39" i="351" s="1"/>
  <c r="S39" i="351" s="1"/>
  <c r="O37" i="351"/>
  <c r="P37" i="351" s="1"/>
  <c r="S37" i="351" s="1"/>
  <c r="O36" i="351"/>
  <c r="P36" i="351" s="1"/>
  <c r="S36" i="351" s="1"/>
  <c r="O35" i="351"/>
  <c r="P35" i="351" s="1"/>
  <c r="S35" i="351" s="1"/>
  <c r="O34" i="351"/>
  <c r="P34" i="351" s="1"/>
  <c r="S34" i="351" s="1"/>
  <c r="O33" i="351"/>
  <c r="P33" i="351" s="1"/>
  <c r="S33" i="351" s="1"/>
  <c r="O32" i="351"/>
  <c r="P32" i="351" s="1"/>
  <c r="S32" i="351" s="1"/>
  <c r="O31" i="351"/>
  <c r="P31" i="351" s="1"/>
  <c r="S31" i="351" s="1"/>
  <c r="O30" i="351"/>
  <c r="P30" i="351" s="1"/>
  <c r="S30" i="351" s="1"/>
  <c r="O29" i="351"/>
  <c r="P29" i="351" s="1"/>
  <c r="S29" i="351" s="1"/>
  <c r="O28" i="351"/>
  <c r="P28" i="351" s="1"/>
  <c r="S28" i="351" s="1"/>
  <c r="O27" i="351"/>
  <c r="P27" i="351" s="1"/>
  <c r="S27" i="351" s="1"/>
  <c r="O26" i="351"/>
  <c r="P26" i="351" s="1"/>
  <c r="S26" i="351" s="1"/>
  <c r="O25" i="351"/>
  <c r="P25" i="351" s="1"/>
  <c r="S25" i="351" s="1"/>
  <c r="O24" i="351"/>
  <c r="P24" i="351" s="1"/>
  <c r="S24" i="351" s="1"/>
  <c r="O23" i="351"/>
  <c r="P23" i="351" s="1"/>
  <c r="S23" i="351" s="1"/>
  <c r="O22" i="351"/>
  <c r="P22" i="351" s="1"/>
  <c r="S22" i="351" s="1"/>
  <c r="O21" i="351"/>
  <c r="P21" i="351" s="1"/>
  <c r="S21" i="351" s="1"/>
  <c r="O19" i="351"/>
  <c r="P19" i="351" s="1"/>
  <c r="S19" i="351" s="1"/>
  <c r="O18" i="351"/>
  <c r="P18" i="351" s="1"/>
  <c r="S18" i="351" s="1"/>
  <c r="O17" i="351"/>
  <c r="P17" i="351" s="1"/>
  <c r="S17" i="351" s="1"/>
  <c r="O16" i="351"/>
  <c r="P16" i="351" s="1"/>
  <c r="S16" i="351" s="1"/>
  <c r="O15" i="351"/>
  <c r="P15" i="351" s="1"/>
  <c r="S15" i="351" s="1"/>
  <c r="O14" i="351"/>
  <c r="P14" i="351" s="1"/>
  <c r="S14" i="351" s="1"/>
  <c r="O13" i="351"/>
  <c r="P13" i="351" s="1"/>
  <c r="S13" i="351" s="1"/>
  <c r="O12" i="351"/>
  <c r="P12" i="351" s="1"/>
  <c r="S12" i="351" s="1"/>
  <c r="O11" i="351"/>
  <c r="P11" i="351" s="1"/>
  <c r="S11" i="351" s="1"/>
  <c r="O10" i="351"/>
  <c r="P10" i="351" s="1"/>
  <c r="S10" i="351" s="1"/>
  <c r="O9" i="351"/>
  <c r="P9" i="351" s="1"/>
  <c r="S9" i="351" s="1"/>
  <c r="O8" i="351"/>
  <c r="P8" i="351" s="1"/>
  <c r="S8" i="351" s="1"/>
  <c r="O7" i="351"/>
  <c r="P7" i="351" s="1"/>
  <c r="S7" i="351" s="1"/>
  <c r="O6" i="351"/>
  <c r="P6" i="351" s="1"/>
  <c r="S6" i="351" s="1"/>
  <c r="O5" i="351"/>
  <c r="P5" i="351" s="1"/>
  <c r="O151" i="351" l="1"/>
  <c r="W59" i="354"/>
  <c r="W126" i="354"/>
  <c r="W21" i="354"/>
  <c r="W39" i="354"/>
  <c r="W75" i="354"/>
  <c r="W5" i="354"/>
  <c r="W110" i="354"/>
  <c r="V75" i="353"/>
  <c r="V92" i="353"/>
  <c r="V5" i="353"/>
  <c r="V39" i="353"/>
  <c r="V110" i="353"/>
  <c r="V126" i="353"/>
  <c r="V59" i="353"/>
  <c r="O143" i="352"/>
  <c r="S143" i="352"/>
  <c r="T39" i="352" s="1"/>
  <c r="R143" i="352"/>
  <c r="R144" i="352" s="1"/>
  <c r="S5" i="352"/>
  <c r="T39" i="351"/>
  <c r="T75" i="351"/>
  <c r="S5" i="351"/>
  <c r="P143" i="351"/>
  <c r="T59" i="351"/>
  <c r="T110" i="351"/>
  <c r="T21" i="351"/>
  <c r="T126" i="351"/>
  <c r="T92" i="351"/>
  <c r="S149" i="351"/>
  <c r="O143" i="351"/>
  <c r="P150" i="351"/>
  <c r="S150" i="351" s="1"/>
  <c r="N151" i="349"/>
  <c r="O143" i="349"/>
  <c r="N143" i="349"/>
  <c r="V143" i="353" l="1"/>
  <c r="W143" i="354"/>
  <c r="T59" i="352"/>
  <c r="T75" i="352"/>
  <c r="T110" i="352"/>
  <c r="T126" i="352"/>
  <c r="T21" i="352"/>
  <c r="T92" i="352"/>
  <c r="T5" i="352"/>
  <c r="S151" i="351"/>
  <c r="T143" i="351"/>
  <c r="U21" i="351" s="1"/>
  <c r="S143" i="351"/>
  <c r="S144" i="351" s="1"/>
  <c r="T5" i="351"/>
  <c r="P151" i="351"/>
  <c r="O151" i="349"/>
  <c r="M151" i="349"/>
  <c r="L151" i="349"/>
  <c r="K151" i="349"/>
  <c r="J151" i="349"/>
  <c r="I151" i="349"/>
  <c r="P150" i="349"/>
  <c r="Q150" i="349" s="1"/>
  <c r="T150" i="349" s="1"/>
  <c r="P149" i="349"/>
  <c r="Q149" i="349" s="1"/>
  <c r="Q145" i="349"/>
  <c r="Q144" i="349"/>
  <c r="M143" i="349"/>
  <c r="L143" i="349"/>
  <c r="K143" i="349"/>
  <c r="J143" i="349"/>
  <c r="I143" i="349"/>
  <c r="P142" i="349"/>
  <c r="Q142" i="349" s="1"/>
  <c r="T142" i="349" s="1"/>
  <c r="P141" i="349"/>
  <c r="Q141" i="349" s="1"/>
  <c r="T141" i="349" s="1"/>
  <c r="P140" i="349"/>
  <c r="Q140" i="349" s="1"/>
  <c r="T140" i="349" s="1"/>
  <c r="P139" i="349"/>
  <c r="Q139" i="349" s="1"/>
  <c r="T139" i="349" s="1"/>
  <c r="P138" i="349"/>
  <c r="Q138" i="349" s="1"/>
  <c r="T138" i="349" s="1"/>
  <c r="P137" i="349"/>
  <c r="Q137" i="349" s="1"/>
  <c r="T137" i="349" s="1"/>
  <c r="P136" i="349"/>
  <c r="Q136" i="349" s="1"/>
  <c r="T136" i="349" s="1"/>
  <c r="P135" i="349"/>
  <c r="Q135" i="349" s="1"/>
  <c r="T135" i="349" s="1"/>
  <c r="P134" i="349"/>
  <c r="Q134" i="349" s="1"/>
  <c r="T134" i="349" s="1"/>
  <c r="P133" i="349"/>
  <c r="Q133" i="349" s="1"/>
  <c r="T133" i="349" s="1"/>
  <c r="P132" i="349"/>
  <c r="Q132" i="349" s="1"/>
  <c r="T132" i="349" s="1"/>
  <c r="P131" i="349"/>
  <c r="Q131" i="349" s="1"/>
  <c r="T131" i="349" s="1"/>
  <c r="P130" i="349"/>
  <c r="Q130" i="349" s="1"/>
  <c r="T130" i="349" s="1"/>
  <c r="P129" i="349"/>
  <c r="Q129" i="349" s="1"/>
  <c r="T129" i="349" s="1"/>
  <c r="P128" i="349"/>
  <c r="Q128" i="349" s="1"/>
  <c r="T128" i="349" s="1"/>
  <c r="P127" i="349"/>
  <c r="Q127" i="349" s="1"/>
  <c r="T127" i="349" s="1"/>
  <c r="P126" i="349"/>
  <c r="Q126" i="349" s="1"/>
  <c r="T126" i="349" s="1"/>
  <c r="P125" i="349"/>
  <c r="Q125" i="349" s="1"/>
  <c r="T125" i="349" s="1"/>
  <c r="P124" i="349"/>
  <c r="Q124" i="349" s="1"/>
  <c r="T124" i="349" s="1"/>
  <c r="P123" i="349"/>
  <c r="Q123" i="349" s="1"/>
  <c r="T123" i="349" s="1"/>
  <c r="P122" i="349"/>
  <c r="Q122" i="349" s="1"/>
  <c r="T122" i="349" s="1"/>
  <c r="P121" i="349"/>
  <c r="Q121" i="349" s="1"/>
  <c r="T121" i="349" s="1"/>
  <c r="P120" i="349"/>
  <c r="Q120" i="349" s="1"/>
  <c r="T120" i="349" s="1"/>
  <c r="P119" i="349"/>
  <c r="Q119" i="349" s="1"/>
  <c r="T119" i="349" s="1"/>
  <c r="P118" i="349"/>
  <c r="Q118" i="349" s="1"/>
  <c r="T118" i="349" s="1"/>
  <c r="P117" i="349"/>
  <c r="Q117" i="349" s="1"/>
  <c r="T117" i="349" s="1"/>
  <c r="P116" i="349"/>
  <c r="Q116" i="349" s="1"/>
  <c r="T116" i="349" s="1"/>
  <c r="P115" i="349"/>
  <c r="Q115" i="349" s="1"/>
  <c r="T115" i="349" s="1"/>
  <c r="P114" i="349"/>
  <c r="Q114" i="349" s="1"/>
  <c r="T114" i="349" s="1"/>
  <c r="P113" i="349"/>
  <c r="Q113" i="349" s="1"/>
  <c r="T113" i="349" s="1"/>
  <c r="P112" i="349"/>
  <c r="Q112" i="349" s="1"/>
  <c r="T112" i="349" s="1"/>
  <c r="P111" i="349"/>
  <c r="Q111" i="349" s="1"/>
  <c r="T111" i="349" s="1"/>
  <c r="P110" i="349"/>
  <c r="Q110" i="349" s="1"/>
  <c r="T110" i="349" s="1"/>
  <c r="P108" i="349"/>
  <c r="Q108" i="349" s="1"/>
  <c r="T108" i="349" s="1"/>
  <c r="P107" i="349"/>
  <c r="Q107" i="349" s="1"/>
  <c r="T107" i="349" s="1"/>
  <c r="P106" i="349"/>
  <c r="Q106" i="349" s="1"/>
  <c r="T106" i="349" s="1"/>
  <c r="P105" i="349"/>
  <c r="Q105" i="349" s="1"/>
  <c r="T105" i="349" s="1"/>
  <c r="P104" i="349"/>
  <c r="Q104" i="349" s="1"/>
  <c r="T104" i="349" s="1"/>
  <c r="P103" i="349"/>
  <c r="Q103" i="349" s="1"/>
  <c r="T103" i="349" s="1"/>
  <c r="P102" i="349"/>
  <c r="Q102" i="349" s="1"/>
  <c r="T102" i="349" s="1"/>
  <c r="P101" i="349"/>
  <c r="Q101" i="349" s="1"/>
  <c r="T101" i="349" s="1"/>
  <c r="P100" i="349"/>
  <c r="Q100" i="349" s="1"/>
  <c r="T100" i="349" s="1"/>
  <c r="P99" i="349"/>
  <c r="Q99" i="349" s="1"/>
  <c r="T99" i="349" s="1"/>
  <c r="P98" i="349"/>
  <c r="Q98" i="349" s="1"/>
  <c r="T98" i="349" s="1"/>
  <c r="P97" i="349"/>
  <c r="Q97" i="349" s="1"/>
  <c r="T97" i="349" s="1"/>
  <c r="P96" i="349"/>
  <c r="Q96" i="349" s="1"/>
  <c r="T96" i="349" s="1"/>
  <c r="P95" i="349"/>
  <c r="Q95" i="349" s="1"/>
  <c r="T95" i="349" s="1"/>
  <c r="P94" i="349"/>
  <c r="Q94" i="349" s="1"/>
  <c r="T94" i="349" s="1"/>
  <c r="P93" i="349"/>
  <c r="Q93" i="349" s="1"/>
  <c r="T93" i="349" s="1"/>
  <c r="P92" i="349"/>
  <c r="Q92" i="349" s="1"/>
  <c r="T92" i="349" s="1"/>
  <c r="P90" i="349"/>
  <c r="Q90" i="349" s="1"/>
  <c r="T90" i="349" s="1"/>
  <c r="P89" i="349"/>
  <c r="Q89" i="349" s="1"/>
  <c r="T89" i="349" s="1"/>
  <c r="P88" i="349"/>
  <c r="Q88" i="349" s="1"/>
  <c r="T88" i="349" s="1"/>
  <c r="P87" i="349"/>
  <c r="Q87" i="349" s="1"/>
  <c r="T87" i="349" s="1"/>
  <c r="P86" i="349"/>
  <c r="Q86" i="349" s="1"/>
  <c r="T86" i="349" s="1"/>
  <c r="P85" i="349"/>
  <c r="Q85" i="349" s="1"/>
  <c r="T85" i="349" s="1"/>
  <c r="P84" i="349"/>
  <c r="Q84" i="349" s="1"/>
  <c r="T84" i="349" s="1"/>
  <c r="P83" i="349"/>
  <c r="Q83" i="349" s="1"/>
  <c r="T83" i="349" s="1"/>
  <c r="P82" i="349"/>
  <c r="Q82" i="349" s="1"/>
  <c r="T82" i="349" s="1"/>
  <c r="P81" i="349"/>
  <c r="Q81" i="349" s="1"/>
  <c r="T81" i="349" s="1"/>
  <c r="P80" i="349"/>
  <c r="Q80" i="349" s="1"/>
  <c r="T80" i="349" s="1"/>
  <c r="P79" i="349"/>
  <c r="Q79" i="349" s="1"/>
  <c r="T79" i="349" s="1"/>
  <c r="P78" i="349"/>
  <c r="Q78" i="349" s="1"/>
  <c r="T78" i="349" s="1"/>
  <c r="P77" i="349"/>
  <c r="Q77" i="349" s="1"/>
  <c r="T77" i="349" s="1"/>
  <c r="P76" i="349"/>
  <c r="Q76" i="349" s="1"/>
  <c r="T76" i="349" s="1"/>
  <c r="P75" i="349"/>
  <c r="Q75" i="349" s="1"/>
  <c r="T75" i="349" s="1"/>
  <c r="P73" i="349"/>
  <c r="Q73" i="349" s="1"/>
  <c r="T73" i="349" s="1"/>
  <c r="P72" i="349"/>
  <c r="Q72" i="349" s="1"/>
  <c r="T72" i="349" s="1"/>
  <c r="P71" i="349"/>
  <c r="Q71" i="349" s="1"/>
  <c r="T71" i="349" s="1"/>
  <c r="P70" i="349"/>
  <c r="Q70" i="349" s="1"/>
  <c r="T70" i="349" s="1"/>
  <c r="P69" i="349"/>
  <c r="Q69" i="349" s="1"/>
  <c r="T69" i="349" s="1"/>
  <c r="P68" i="349"/>
  <c r="Q68" i="349" s="1"/>
  <c r="T68" i="349" s="1"/>
  <c r="P67" i="349"/>
  <c r="Q67" i="349" s="1"/>
  <c r="T67" i="349" s="1"/>
  <c r="P66" i="349"/>
  <c r="Q66" i="349" s="1"/>
  <c r="T66" i="349" s="1"/>
  <c r="P65" i="349"/>
  <c r="Q65" i="349" s="1"/>
  <c r="T65" i="349" s="1"/>
  <c r="P64" i="349"/>
  <c r="Q64" i="349" s="1"/>
  <c r="T64" i="349" s="1"/>
  <c r="P63" i="349"/>
  <c r="Q63" i="349" s="1"/>
  <c r="T63" i="349" s="1"/>
  <c r="P62" i="349"/>
  <c r="Q62" i="349" s="1"/>
  <c r="T62" i="349" s="1"/>
  <c r="P61" i="349"/>
  <c r="Q61" i="349" s="1"/>
  <c r="T61" i="349" s="1"/>
  <c r="P60" i="349"/>
  <c r="Q60" i="349" s="1"/>
  <c r="T60" i="349" s="1"/>
  <c r="P59" i="349"/>
  <c r="Q59" i="349" s="1"/>
  <c r="T59" i="349" s="1"/>
  <c r="P57" i="349"/>
  <c r="Q57" i="349" s="1"/>
  <c r="T57" i="349" s="1"/>
  <c r="P56" i="349"/>
  <c r="Q56" i="349" s="1"/>
  <c r="T56" i="349" s="1"/>
  <c r="P55" i="349"/>
  <c r="Q55" i="349" s="1"/>
  <c r="T55" i="349" s="1"/>
  <c r="P54" i="349"/>
  <c r="Q54" i="349" s="1"/>
  <c r="T54" i="349" s="1"/>
  <c r="P53" i="349"/>
  <c r="Q53" i="349" s="1"/>
  <c r="T53" i="349" s="1"/>
  <c r="P52" i="349"/>
  <c r="Q52" i="349" s="1"/>
  <c r="T52" i="349" s="1"/>
  <c r="P51" i="349"/>
  <c r="Q51" i="349" s="1"/>
  <c r="T51" i="349" s="1"/>
  <c r="P50" i="349"/>
  <c r="Q50" i="349" s="1"/>
  <c r="T50" i="349" s="1"/>
  <c r="P49" i="349"/>
  <c r="Q49" i="349" s="1"/>
  <c r="T49" i="349" s="1"/>
  <c r="P48" i="349"/>
  <c r="Q48" i="349" s="1"/>
  <c r="T48" i="349" s="1"/>
  <c r="P47" i="349"/>
  <c r="Q47" i="349" s="1"/>
  <c r="T47" i="349" s="1"/>
  <c r="P46" i="349"/>
  <c r="Q46" i="349" s="1"/>
  <c r="T46" i="349" s="1"/>
  <c r="P45" i="349"/>
  <c r="Q45" i="349" s="1"/>
  <c r="T45" i="349" s="1"/>
  <c r="P44" i="349"/>
  <c r="Q44" i="349" s="1"/>
  <c r="T44" i="349" s="1"/>
  <c r="P43" i="349"/>
  <c r="Q43" i="349" s="1"/>
  <c r="T43" i="349" s="1"/>
  <c r="P42" i="349"/>
  <c r="Q42" i="349" s="1"/>
  <c r="T42" i="349" s="1"/>
  <c r="P41" i="349"/>
  <c r="Q41" i="349" s="1"/>
  <c r="T41" i="349" s="1"/>
  <c r="P40" i="349"/>
  <c r="Q40" i="349" s="1"/>
  <c r="T40" i="349" s="1"/>
  <c r="P39" i="349"/>
  <c r="Q39" i="349" s="1"/>
  <c r="T39" i="349" s="1"/>
  <c r="P37" i="349"/>
  <c r="Q37" i="349" s="1"/>
  <c r="T37" i="349" s="1"/>
  <c r="P36" i="349"/>
  <c r="Q36" i="349" s="1"/>
  <c r="T36" i="349" s="1"/>
  <c r="P35" i="349"/>
  <c r="Q35" i="349" s="1"/>
  <c r="T35" i="349" s="1"/>
  <c r="P34" i="349"/>
  <c r="Q34" i="349" s="1"/>
  <c r="T34" i="349" s="1"/>
  <c r="P33" i="349"/>
  <c r="Q33" i="349" s="1"/>
  <c r="T33" i="349" s="1"/>
  <c r="P32" i="349"/>
  <c r="Q32" i="349" s="1"/>
  <c r="T32" i="349" s="1"/>
  <c r="P31" i="349"/>
  <c r="Q31" i="349" s="1"/>
  <c r="T31" i="349" s="1"/>
  <c r="P30" i="349"/>
  <c r="Q30" i="349" s="1"/>
  <c r="T30" i="349" s="1"/>
  <c r="P29" i="349"/>
  <c r="Q29" i="349" s="1"/>
  <c r="T29" i="349" s="1"/>
  <c r="P28" i="349"/>
  <c r="Q28" i="349" s="1"/>
  <c r="T28" i="349" s="1"/>
  <c r="P27" i="349"/>
  <c r="Q27" i="349" s="1"/>
  <c r="T27" i="349" s="1"/>
  <c r="P26" i="349"/>
  <c r="Q26" i="349" s="1"/>
  <c r="T26" i="349" s="1"/>
  <c r="P25" i="349"/>
  <c r="Q25" i="349" s="1"/>
  <c r="T25" i="349" s="1"/>
  <c r="P24" i="349"/>
  <c r="Q24" i="349" s="1"/>
  <c r="T24" i="349" s="1"/>
  <c r="P23" i="349"/>
  <c r="Q23" i="349" s="1"/>
  <c r="T23" i="349" s="1"/>
  <c r="P22" i="349"/>
  <c r="Q22" i="349" s="1"/>
  <c r="T22" i="349" s="1"/>
  <c r="P21" i="349"/>
  <c r="Q21" i="349" s="1"/>
  <c r="T21" i="349" s="1"/>
  <c r="P19" i="349"/>
  <c r="Q19" i="349" s="1"/>
  <c r="T19" i="349" s="1"/>
  <c r="P18" i="349"/>
  <c r="Q18" i="349" s="1"/>
  <c r="T18" i="349" s="1"/>
  <c r="P17" i="349"/>
  <c r="Q17" i="349" s="1"/>
  <c r="T17" i="349" s="1"/>
  <c r="P16" i="349"/>
  <c r="Q16" i="349" s="1"/>
  <c r="T16" i="349" s="1"/>
  <c r="P15" i="349"/>
  <c r="Q15" i="349" s="1"/>
  <c r="T15" i="349" s="1"/>
  <c r="P14" i="349"/>
  <c r="Q14" i="349" s="1"/>
  <c r="T14" i="349" s="1"/>
  <c r="P13" i="349"/>
  <c r="Q13" i="349" s="1"/>
  <c r="T13" i="349" s="1"/>
  <c r="P12" i="349"/>
  <c r="Q12" i="349" s="1"/>
  <c r="T12" i="349" s="1"/>
  <c r="P11" i="349"/>
  <c r="Q11" i="349" s="1"/>
  <c r="T11" i="349" s="1"/>
  <c r="P10" i="349"/>
  <c r="Q10" i="349" s="1"/>
  <c r="T10" i="349" s="1"/>
  <c r="P9" i="349"/>
  <c r="Q9" i="349" s="1"/>
  <c r="T9" i="349" s="1"/>
  <c r="P8" i="349"/>
  <c r="Q8" i="349" s="1"/>
  <c r="T8" i="349" s="1"/>
  <c r="P7" i="349"/>
  <c r="Q7" i="349" s="1"/>
  <c r="T7" i="349" s="1"/>
  <c r="P6" i="349"/>
  <c r="Q6" i="349" s="1"/>
  <c r="T6" i="349" s="1"/>
  <c r="P5" i="349"/>
  <c r="T143" i="352" l="1"/>
  <c r="U92" i="351"/>
  <c r="U75" i="351"/>
  <c r="U59" i="351"/>
  <c r="U126" i="351"/>
  <c r="U5" i="351"/>
  <c r="U110" i="351"/>
  <c r="U39" i="351"/>
  <c r="U110" i="349"/>
  <c r="U92" i="349"/>
  <c r="P143" i="349"/>
  <c r="U59" i="349"/>
  <c r="U21" i="349"/>
  <c r="U126" i="349"/>
  <c r="Q5" i="349"/>
  <c r="U75" i="349"/>
  <c r="T149" i="349"/>
  <c r="T151" i="349" s="1"/>
  <c r="Q151" i="349"/>
  <c r="U39" i="349"/>
  <c r="P151" i="349"/>
  <c r="N151" i="348"/>
  <c r="M151" i="348"/>
  <c r="L151" i="348"/>
  <c r="K151" i="348"/>
  <c r="J151" i="348"/>
  <c r="I151" i="348"/>
  <c r="O150" i="348"/>
  <c r="P150" i="348" s="1"/>
  <c r="O149" i="348"/>
  <c r="P145" i="348"/>
  <c r="P144" i="348"/>
  <c r="N143" i="348"/>
  <c r="M143" i="348"/>
  <c r="L143" i="348"/>
  <c r="K143" i="348"/>
  <c r="J143" i="348"/>
  <c r="I143" i="348"/>
  <c r="O142" i="348"/>
  <c r="P142" i="348" s="1"/>
  <c r="S142" i="348" s="1"/>
  <c r="O141" i="348"/>
  <c r="P141" i="348" s="1"/>
  <c r="S141" i="348" s="1"/>
  <c r="O140" i="348"/>
  <c r="P140" i="348" s="1"/>
  <c r="S140" i="348" s="1"/>
  <c r="O139" i="348"/>
  <c r="P139" i="348" s="1"/>
  <c r="S139" i="348" s="1"/>
  <c r="O138" i="348"/>
  <c r="P138" i="348" s="1"/>
  <c r="S138" i="348" s="1"/>
  <c r="O137" i="348"/>
  <c r="P137" i="348" s="1"/>
  <c r="S137" i="348" s="1"/>
  <c r="O136" i="348"/>
  <c r="P136" i="348" s="1"/>
  <c r="S136" i="348" s="1"/>
  <c r="O135" i="348"/>
  <c r="P135" i="348" s="1"/>
  <c r="S135" i="348" s="1"/>
  <c r="O134" i="348"/>
  <c r="P134" i="348" s="1"/>
  <c r="S134" i="348" s="1"/>
  <c r="O133" i="348"/>
  <c r="P133" i="348" s="1"/>
  <c r="S133" i="348" s="1"/>
  <c r="O132" i="348"/>
  <c r="P132" i="348" s="1"/>
  <c r="S132" i="348" s="1"/>
  <c r="O131" i="348"/>
  <c r="P131" i="348" s="1"/>
  <c r="S131" i="348" s="1"/>
  <c r="O130" i="348"/>
  <c r="P130" i="348" s="1"/>
  <c r="S130" i="348" s="1"/>
  <c r="O129" i="348"/>
  <c r="P129" i="348" s="1"/>
  <c r="S129" i="348" s="1"/>
  <c r="O128" i="348"/>
  <c r="P128" i="348" s="1"/>
  <c r="S128" i="348" s="1"/>
  <c r="O127" i="348"/>
  <c r="P127" i="348" s="1"/>
  <c r="S127" i="348" s="1"/>
  <c r="O126" i="348"/>
  <c r="P126" i="348" s="1"/>
  <c r="S126" i="348" s="1"/>
  <c r="O125" i="348"/>
  <c r="P125" i="348" s="1"/>
  <c r="S125" i="348" s="1"/>
  <c r="O124" i="348"/>
  <c r="P124" i="348" s="1"/>
  <c r="S124" i="348" s="1"/>
  <c r="O123" i="348"/>
  <c r="P123" i="348" s="1"/>
  <c r="S123" i="348" s="1"/>
  <c r="O122" i="348"/>
  <c r="P122" i="348" s="1"/>
  <c r="S122" i="348" s="1"/>
  <c r="O121" i="348"/>
  <c r="P121" i="348" s="1"/>
  <c r="S121" i="348" s="1"/>
  <c r="O120" i="348"/>
  <c r="P120" i="348" s="1"/>
  <c r="S120" i="348" s="1"/>
  <c r="O119" i="348"/>
  <c r="P119" i="348" s="1"/>
  <c r="S119" i="348" s="1"/>
  <c r="O118" i="348"/>
  <c r="P118" i="348" s="1"/>
  <c r="S118" i="348" s="1"/>
  <c r="O117" i="348"/>
  <c r="P117" i="348" s="1"/>
  <c r="S117" i="348" s="1"/>
  <c r="O116" i="348"/>
  <c r="P116" i="348" s="1"/>
  <c r="S116" i="348" s="1"/>
  <c r="O115" i="348"/>
  <c r="P115" i="348" s="1"/>
  <c r="S115" i="348" s="1"/>
  <c r="O114" i="348"/>
  <c r="P114" i="348" s="1"/>
  <c r="S114" i="348" s="1"/>
  <c r="O113" i="348"/>
  <c r="P113" i="348" s="1"/>
  <c r="S113" i="348" s="1"/>
  <c r="O112" i="348"/>
  <c r="P112" i="348" s="1"/>
  <c r="S112" i="348" s="1"/>
  <c r="O111" i="348"/>
  <c r="P111" i="348" s="1"/>
  <c r="S111" i="348" s="1"/>
  <c r="O110" i="348"/>
  <c r="P110" i="348" s="1"/>
  <c r="S110" i="348" s="1"/>
  <c r="O108" i="348"/>
  <c r="P108" i="348" s="1"/>
  <c r="S108" i="348" s="1"/>
  <c r="O107" i="348"/>
  <c r="P107" i="348" s="1"/>
  <c r="S107" i="348" s="1"/>
  <c r="O106" i="348"/>
  <c r="P106" i="348" s="1"/>
  <c r="S106" i="348" s="1"/>
  <c r="O105" i="348"/>
  <c r="P105" i="348" s="1"/>
  <c r="S105" i="348" s="1"/>
  <c r="O104" i="348"/>
  <c r="P104" i="348" s="1"/>
  <c r="S104" i="348" s="1"/>
  <c r="O103" i="348"/>
  <c r="P103" i="348" s="1"/>
  <c r="S103" i="348" s="1"/>
  <c r="O102" i="348"/>
  <c r="P102" i="348" s="1"/>
  <c r="S102" i="348" s="1"/>
  <c r="O101" i="348"/>
  <c r="P101" i="348" s="1"/>
  <c r="S101" i="348" s="1"/>
  <c r="O100" i="348"/>
  <c r="P100" i="348" s="1"/>
  <c r="S100" i="348" s="1"/>
  <c r="O99" i="348"/>
  <c r="P99" i="348" s="1"/>
  <c r="S99" i="348" s="1"/>
  <c r="O98" i="348"/>
  <c r="P98" i="348" s="1"/>
  <c r="S98" i="348" s="1"/>
  <c r="O97" i="348"/>
  <c r="P97" i="348" s="1"/>
  <c r="S97" i="348" s="1"/>
  <c r="O96" i="348"/>
  <c r="P96" i="348" s="1"/>
  <c r="S96" i="348" s="1"/>
  <c r="O95" i="348"/>
  <c r="P95" i="348" s="1"/>
  <c r="S95" i="348" s="1"/>
  <c r="O94" i="348"/>
  <c r="P94" i="348" s="1"/>
  <c r="S94" i="348" s="1"/>
  <c r="O93" i="348"/>
  <c r="P93" i="348" s="1"/>
  <c r="S93" i="348" s="1"/>
  <c r="O92" i="348"/>
  <c r="P92" i="348" s="1"/>
  <c r="S92" i="348" s="1"/>
  <c r="O90" i="348"/>
  <c r="P90" i="348" s="1"/>
  <c r="S90" i="348" s="1"/>
  <c r="O89" i="348"/>
  <c r="P89" i="348" s="1"/>
  <c r="S89" i="348" s="1"/>
  <c r="O88" i="348"/>
  <c r="P88" i="348" s="1"/>
  <c r="S88" i="348" s="1"/>
  <c r="O87" i="348"/>
  <c r="P87" i="348" s="1"/>
  <c r="S87" i="348" s="1"/>
  <c r="O86" i="348"/>
  <c r="P86" i="348" s="1"/>
  <c r="S86" i="348" s="1"/>
  <c r="O85" i="348"/>
  <c r="P85" i="348" s="1"/>
  <c r="S85" i="348" s="1"/>
  <c r="O84" i="348"/>
  <c r="P84" i="348" s="1"/>
  <c r="S84" i="348" s="1"/>
  <c r="O83" i="348"/>
  <c r="P83" i="348" s="1"/>
  <c r="S83" i="348" s="1"/>
  <c r="O82" i="348"/>
  <c r="P82" i="348" s="1"/>
  <c r="S82" i="348" s="1"/>
  <c r="O81" i="348"/>
  <c r="P81" i="348" s="1"/>
  <c r="S81" i="348" s="1"/>
  <c r="O80" i="348"/>
  <c r="P80" i="348" s="1"/>
  <c r="S80" i="348" s="1"/>
  <c r="O79" i="348"/>
  <c r="P79" i="348" s="1"/>
  <c r="S79" i="348" s="1"/>
  <c r="O78" i="348"/>
  <c r="P78" i="348" s="1"/>
  <c r="S78" i="348" s="1"/>
  <c r="O77" i="348"/>
  <c r="P77" i="348" s="1"/>
  <c r="S77" i="348" s="1"/>
  <c r="O76" i="348"/>
  <c r="P76" i="348" s="1"/>
  <c r="S76" i="348" s="1"/>
  <c r="O75" i="348"/>
  <c r="P75" i="348" s="1"/>
  <c r="S75" i="348" s="1"/>
  <c r="O73" i="348"/>
  <c r="P73" i="348" s="1"/>
  <c r="S73" i="348" s="1"/>
  <c r="O72" i="348"/>
  <c r="P72" i="348" s="1"/>
  <c r="S72" i="348" s="1"/>
  <c r="O71" i="348"/>
  <c r="P71" i="348" s="1"/>
  <c r="S71" i="348" s="1"/>
  <c r="O70" i="348"/>
  <c r="P70" i="348" s="1"/>
  <c r="S70" i="348" s="1"/>
  <c r="O69" i="348"/>
  <c r="P69" i="348" s="1"/>
  <c r="S69" i="348" s="1"/>
  <c r="O68" i="348"/>
  <c r="P68" i="348" s="1"/>
  <c r="S68" i="348" s="1"/>
  <c r="O67" i="348"/>
  <c r="P67" i="348" s="1"/>
  <c r="S67" i="348" s="1"/>
  <c r="O66" i="348"/>
  <c r="P66" i="348" s="1"/>
  <c r="S66" i="348" s="1"/>
  <c r="O65" i="348"/>
  <c r="P65" i="348" s="1"/>
  <c r="S65" i="348" s="1"/>
  <c r="O64" i="348"/>
  <c r="P64" i="348" s="1"/>
  <c r="S64" i="348" s="1"/>
  <c r="O63" i="348"/>
  <c r="P63" i="348" s="1"/>
  <c r="S63" i="348" s="1"/>
  <c r="O62" i="348"/>
  <c r="P62" i="348" s="1"/>
  <c r="S62" i="348" s="1"/>
  <c r="O61" i="348"/>
  <c r="P61" i="348" s="1"/>
  <c r="S61" i="348" s="1"/>
  <c r="O60" i="348"/>
  <c r="P60" i="348" s="1"/>
  <c r="S60" i="348" s="1"/>
  <c r="O59" i="348"/>
  <c r="P59" i="348" s="1"/>
  <c r="S59" i="348" s="1"/>
  <c r="O57" i="348"/>
  <c r="P57" i="348" s="1"/>
  <c r="S57" i="348" s="1"/>
  <c r="O56" i="348"/>
  <c r="P56" i="348" s="1"/>
  <c r="S56" i="348" s="1"/>
  <c r="O55" i="348"/>
  <c r="P55" i="348" s="1"/>
  <c r="S55" i="348" s="1"/>
  <c r="O54" i="348"/>
  <c r="P54" i="348" s="1"/>
  <c r="S54" i="348" s="1"/>
  <c r="O53" i="348"/>
  <c r="P53" i="348" s="1"/>
  <c r="S53" i="348" s="1"/>
  <c r="O52" i="348"/>
  <c r="P52" i="348" s="1"/>
  <c r="S52" i="348" s="1"/>
  <c r="O51" i="348"/>
  <c r="P51" i="348" s="1"/>
  <c r="S51" i="348" s="1"/>
  <c r="O50" i="348"/>
  <c r="P50" i="348" s="1"/>
  <c r="S50" i="348" s="1"/>
  <c r="O49" i="348"/>
  <c r="P49" i="348" s="1"/>
  <c r="S49" i="348" s="1"/>
  <c r="O48" i="348"/>
  <c r="P48" i="348" s="1"/>
  <c r="S48" i="348" s="1"/>
  <c r="O47" i="348"/>
  <c r="P47" i="348" s="1"/>
  <c r="S47" i="348" s="1"/>
  <c r="O46" i="348"/>
  <c r="P46" i="348" s="1"/>
  <c r="S46" i="348" s="1"/>
  <c r="O45" i="348"/>
  <c r="P45" i="348" s="1"/>
  <c r="S45" i="348" s="1"/>
  <c r="O44" i="348"/>
  <c r="P44" i="348" s="1"/>
  <c r="S44" i="348" s="1"/>
  <c r="O43" i="348"/>
  <c r="P43" i="348" s="1"/>
  <c r="S43" i="348" s="1"/>
  <c r="O42" i="348"/>
  <c r="P42" i="348" s="1"/>
  <c r="S42" i="348" s="1"/>
  <c r="O41" i="348"/>
  <c r="P41" i="348" s="1"/>
  <c r="S41" i="348" s="1"/>
  <c r="O40" i="348"/>
  <c r="P40" i="348" s="1"/>
  <c r="S40" i="348" s="1"/>
  <c r="O39" i="348"/>
  <c r="P39" i="348" s="1"/>
  <c r="S39" i="348" s="1"/>
  <c r="O37" i="348"/>
  <c r="P37" i="348" s="1"/>
  <c r="S37" i="348" s="1"/>
  <c r="O36" i="348"/>
  <c r="P36" i="348" s="1"/>
  <c r="S36" i="348" s="1"/>
  <c r="O35" i="348"/>
  <c r="P35" i="348" s="1"/>
  <c r="S35" i="348" s="1"/>
  <c r="O34" i="348"/>
  <c r="P34" i="348" s="1"/>
  <c r="S34" i="348" s="1"/>
  <c r="O33" i="348"/>
  <c r="P33" i="348" s="1"/>
  <c r="S33" i="348" s="1"/>
  <c r="O32" i="348"/>
  <c r="P32" i="348" s="1"/>
  <c r="S32" i="348" s="1"/>
  <c r="O31" i="348"/>
  <c r="P31" i="348" s="1"/>
  <c r="S31" i="348" s="1"/>
  <c r="O30" i="348"/>
  <c r="P30" i="348" s="1"/>
  <c r="S30" i="348" s="1"/>
  <c r="O29" i="348"/>
  <c r="P29" i="348" s="1"/>
  <c r="S29" i="348" s="1"/>
  <c r="O28" i="348"/>
  <c r="P28" i="348" s="1"/>
  <c r="S28" i="348" s="1"/>
  <c r="O27" i="348"/>
  <c r="P27" i="348" s="1"/>
  <c r="S27" i="348" s="1"/>
  <c r="O26" i="348"/>
  <c r="P26" i="348" s="1"/>
  <c r="S26" i="348" s="1"/>
  <c r="O25" i="348"/>
  <c r="P25" i="348" s="1"/>
  <c r="S25" i="348" s="1"/>
  <c r="O24" i="348"/>
  <c r="P24" i="348" s="1"/>
  <c r="S24" i="348" s="1"/>
  <c r="O23" i="348"/>
  <c r="P23" i="348" s="1"/>
  <c r="S23" i="348" s="1"/>
  <c r="O22" i="348"/>
  <c r="P22" i="348" s="1"/>
  <c r="S22" i="348" s="1"/>
  <c r="O21" i="348"/>
  <c r="P21" i="348" s="1"/>
  <c r="S21" i="348" s="1"/>
  <c r="O19" i="348"/>
  <c r="P19" i="348" s="1"/>
  <c r="S19" i="348" s="1"/>
  <c r="O18" i="348"/>
  <c r="P18" i="348" s="1"/>
  <c r="S18" i="348" s="1"/>
  <c r="O17" i="348"/>
  <c r="P17" i="348" s="1"/>
  <c r="S17" i="348" s="1"/>
  <c r="O16" i="348"/>
  <c r="P16" i="348" s="1"/>
  <c r="S16" i="348" s="1"/>
  <c r="O15" i="348"/>
  <c r="P15" i="348" s="1"/>
  <c r="S15" i="348" s="1"/>
  <c r="O14" i="348"/>
  <c r="P14" i="348" s="1"/>
  <c r="S14" i="348" s="1"/>
  <c r="O13" i="348"/>
  <c r="P13" i="348" s="1"/>
  <c r="S13" i="348" s="1"/>
  <c r="O12" i="348"/>
  <c r="P12" i="348" s="1"/>
  <c r="S12" i="348" s="1"/>
  <c r="O11" i="348"/>
  <c r="P11" i="348" s="1"/>
  <c r="S11" i="348" s="1"/>
  <c r="O10" i="348"/>
  <c r="P10" i="348" s="1"/>
  <c r="S10" i="348" s="1"/>
  <c r="O9" i="348"/>
  <c r="P9" i="348" s="1"/>
  <c r="S9" i="348" s="1"/>
  <c r="O8" i="348"/>
  <c r="P8" i="348" s="1"/>
  <c r="S8" i="348" s="1"/>
  <c r="O7" i="348"/>
  <c r="P7" i="348" s="1"/>
  <c r="S7" i="348" s="1"/>
  <c r="O6" i="348"/>
  <c r="P6" i="348" s="1"/>
  <c r="S6" i="348" s="1"/>
  <c r="O5" i="348"/>
  <c r="P5" i="348" s="1"/>
  <c r="O151" i="348" l="1"/>
  <c r="U143" i="351"/>
  <c r="U143" i="349"/>
  <c r="V21" i="349" s="1"/>
  <c r="T5" i="349"/>
  <c r="Q143" i="349"/>
  <c r="P149" i="348"/>
  <c r="S149" i="348" s="1"/>
  <c r="T21" i="348"/>
  <c r="T110" i="348"/>
  <c r="T126" i="348"/>
  <c r="T75" i="348"/>
  <c r="T59" i="348"/>
  <c r="T92" i="348"/>
  <c r="T39" i="348"/>
  <c r="P143" i="348"/>
  <c r="S5" i="348"/>
  <c r="S150" i="348"/>
  <c r="O143" i="348"/>
  <c r="S151" i="348" l="1"/>
  <c r="V39" i="349"/>
  <c r="V126" i="349"/>
  <c r="V110" i="349"/>
  <c r="V92" i="349"/>
  <c r="V59" i="349"/>
  <c r="T143" i="349"/>
  <c r="T144" i="349" s="1"/>
  <c r="U5" i="349"/>
  <c r="V5" i="349" s="1"/>
  <c r="V75" i="349"/>
  <c r="P151" i="348"/>
  <c r="S143" i="348"/>
  <c r="S144" i="348" s="1"/>
  <c r="T5" i="348"/>
  <c r="T143" i="348"/>
  <c r="U21" i="348" s="1"/>
  <c r="V143" i="349" l="1"/>
  <c r="U110" i="348"/>
  <c r="U126" i="348"/>
  <c r="U75" i="348"/>
  <c r="U59" i="348"/>
  <c r="U92" i="348"/>
  <c r="U39" i="348"/>
  <c r="U5" i="348"/>
  <c r="U143" i="348" l="1"/>
  <c r="O151" i="345" l="1"/>
  <c r="N151" i="345"/>
  <c r="M151" i="345"/>
  <c r="L151" i="345"/>
  <c r="K151" i="345"/>
  <c r="J151" i="345"/>
  <c r="I151" i="345"/>
  <c r="P150" i="345"/>
  <c r="P149" i="345"/>
  <c r="Q149" i="345" s="1"/>
  <c r="T149" i="345" s="1"/>
  <c r="Q145" i="345"/>
  <c r="Q144" i="345"/>
  <c r="O143" i="345"/>
  <c r="N143" i="345"/>
  <c r="M143" i="345"/>
  <c r="L143" i="345"/>
  <c r="K143" i="345"/>
  <c r="J143" i="345"/>
  <c r="I143" i="345"/>
  <c r="P142" i="345"/>
  <c r="Q142" i="345" s="1"/>
  <c r="T142" i="345" s="1"/>
  <c r="P141" i="345"/>
  <c r="Q141" i="345" s="1"/>
  <c r="T141" i="345" s="1"/>
  <c r="P140" i="345"/>
  <c r="Q140" i="345" s="1"/>
  <c r="T140" i="345" s="1"/>
  <c r="P139" i="345"/>
  <c r="Q139" i="345" s="1"/>
  <c r="T139" i="345" s="1"/>
  <c r="P138" i="345"/>
  <c r="Q138" i="345" s="1"/>
  <c r="T138" i="345" s="1"/>
  <c r="P137" i="345"/>
  <c r="Q137" i="345" s="1"/>
  <c r="T137" i="345" s="1"/>
  <c r="P136" i="345"/>
  <c r="Q136" i="345" s="1"/>
  <c r="T136" i="345" s="1"/>
  <c r="P135" i="345"/>
  <c r="Q135" i="345" s="1"/>
  <c r="T135" i="345" s="1"/>
  <c r="P134" i="345"/>
  <c r="Q134" i="345" s="1"/>
  <c r="T134" i="345" s="1"/>
  <c r="P133" i="345"/>
  <c r="Q133" i="345" s="1"/>
  <c r="T133" i="345" s="1"/>
  <c r="P132" i="345"/>
  <c r="Q132" i="345" s="1"/>
  <c r="T132" i="345" s="1"/>
  <c r="P131" i="345"/>
  <c r="Q131" i="345" s="1"/>
  <c r="T131" i="345" s="1"/>
  <c r="P130" i="345"/>
  <c r="Q130" i="345" s="1"/>
  <c r="T130" i="345" s="1"/>
  <c r="P129" i="345"/>
  <c r="Q129" i="345" s="1"/>
  <c r="T129" i="345" s="1"/>
  <c r="P128" i="345"/>
  <c r="Q128" i="345" s="1"/>
  <c r="T128" i="345" s="1"/>
  <c r="P127" i="345"/>
  <c r="Q127" i="345" s="1"/>
  <c r="T127" i="345" s="1"/>
  <c r="P126" i="345"/>
  <c r="Q126" i="345" s="1"/>
  <c r="T126" i="345" s="1"/>
  <c r="P125" i="345"/>
  <c r="Q125" i="345" s="1"/>
  <c r="T125" i="345" s="1"/>
  <c r="P124" i="345"/>
  <c r="Q124" i="345" s="1"/>
  <c r="T124" i="345" s="1"/>
  <c r="P123" i="345"/>
  <c r="Q123" i="345" s="1"/>
  <c r="T123" i="345" s="1"/>
  <c r="P122" i="345"/>
  <c r="Q122" i="345" s="1"/>
  <c r="T122" i="345" s="1"/>
  <c r="P121" i="345"/>
  <c r="Q121" i="345" s="1"/>
  <c r="T121" i="345" s="1"/>
  <c r="P120" i="345"/>
  <c r="Q120" i="345" s="1"/>
  <c r="T120" i="345" s="1"/>
  <c r="P119" i="345"/>
  <c r="Q119" i="345" s="1"/>
  <c r="T119" i="345" s="1"/>
  <c r="P118" i="345"/>
  <c r="Q118" i="345" s="1"/>
  <c r="T118" i="345" s="1"/>
  <c r="P117" i="345"/>
  <c r="Q117" i="345" s="1"/>
  <c r="T117" i="345" s="1"/>
  <c r="P116" i="345"/>
  <c r="Q116" i="345" s="1"/>
  <c r="T116" i="345" s="1"/>
  <c r="P115" i="345"/>
  <c r="Q115" i="345" s="1"/>
  <c r="T115" i="345" s="1"/>
  <c r="P114" i="345"/>
  <c r="Q114" i="345" s="1"/>
  <c r="T114" i="345" s="1"/>
  <c r="P113" i="345"/>
  <c r="Q113" i="345" s="1"/>
  <c r="T113" i="345" s="1"/>
  <c r="P112" i="345"/>
  <c r="Q112" i="345" s="1"/>
  <c r="T112" i="345" s="1"/>
  <c r="P111" i="345"/>
  <c r="Q111" i="345" s="1"/>
  <c r="T111" i="345" s="1"/>
  <c r="P110" i="345"/>
  <c r="Q110" i="345" s="1"/>
  <c r="T110" i="345" s="1"/>
  <c r="P108" i="345"/>
  <c r="Q108" i="345" s="1"/>
  <c r="T108" i="345" s="1"/>
  <c r="P107" i="345"/>
  <c r="Q107" i="345" s="1"/>
  <c r="T107" i="345" s="1"/>
  <c r="P106" i="345"/>
  <c r="Q106" i="345" s="1"/>
  <c r="T106" i="345" s="1"/>
  <c r="P105" i="345"/>
  <c r="Q105" i="345" s="1"/>
  <c r="T105" i="345" s="1"/>
  <c r="P104" i="345"/>
  <c r="Q104" i="345" s="1"/>
  <c r="T104" i="345" s="1"/>
  <c r="P103" i="345"/>
  <c r="Q103" i="345" s="1"/>
  <c r="T103" i="345" s="1"/>
  <c r="P102" i="345"/>
  <c r="Q102" i="345" s="1"/>
  <c r="T102" i="345" s="1"/>
  <c r="P101" i="345"/>
  <c r="Q101" i="345" s="1"/>
  <c r="T101" i="345" s="1"/>
  <c r="P100" i="345"/>
  <c r="Q100" i="345" s="1"/>
  <c r="T100" i="345" s="1"/>
  <c r="P99" i="345"/>
  <c r="Q99" i="345" s="1"/>
  <c r="T99" i="345" s="1"/>
  <c r="P98" i="345"/>
  <c r="Q98" i="345" s="1"/>
  <c r="T98" i="345" s="1"/>
  <c r="P97" i="345"/>
  <c r="Q97" i="345" s="1"/>
  <c r="T97" i="345" s="1"/>
  <c r="P96" i="345"/>
  <c r="Q96" i="345" s="1"/>
  <c r="T96" i="345" s="1"/>
  <c r="P95" i="345"/>
  <c r="Q95" i="345" s="1"/>
  <c r="T95" i="345" s="1"/>
  <c r="P94" i="345"/>
  <c r="Q94" i="345" s="1"/>
  <c r="T94" i="345" s="1"/>
  <c r="P93" i="345"/>
  <c r="Q93" i="345" s="1"/>
  <c r="T93" i="345" s="1"/>
  <c r="P92" i="345"/>
  <c r="Q92" i="345" s="1"/>
  <c r="T92" i="345" s="1"/>
  <c r="P90" i="345"/>
  <c r="Q90" i="345" s="1"/>
  <c r="T90" i="345" s="1"/>
  <c r="P89" i="345"/>
  <c r="Q89" i="345" s="1"/>
  <c r="T89" i="345" s="1"/>
  <c r="P88" i="345"/>
  <c r="Q88" i="345" s="1"/>
  <c r="T88" i="345" s="1"/>
  <c r="P87" i="345"/>
  <c r="Q87" i="345" s="1"/>
  <c r="T87" i="345" s="1"/>
  <c r="P86" i="345"/>
  <c r="Q86" i="345" s="1"/>
  <c r="T86" i="345" s="1"/>
  <c r="P85" i="345"/>
  <c r="Q85" i="345" s="1"/>
  <c r="T85" i="345" s="1"/>
  <c r="P84" i="345"/>
  <c r="Q84" i="345" s="1"/>
  <c r="T84" i="345" s="1"/>
  <c r="P83" i="345"/>
  <c r="Q83" i="345" s="1"/>
  <c r="T83" i="345" s="1"/>
  <c r="P82" i="345"/>
  <c r="Q82" i="345" s="1"/>
  <c r="T82" i="345" s="1"/>
  <c r="P81" i="345"/>
  <c r="Q81" i="345" s="1"/>
  <c r="T81" i="345" s="1"/>
  <c r="P80" i="345"/>
  <c r="Q80" i="345" s="1"/>
  <c r="T80" i="345" s="1"/>
  <c r="P79" i="345"/>
  <c r="Q79" i="345" s="1"/>
  <c r="T79" i="345" s="1"/>
  <c r="P78" i="345"/>
  <c r="Q78" i="345" s="1"/>
  <c r="T78" i="345" s="1"/>
  <c r="P77" i="345"/>
  <c r="Q77" i="345" s="1"/>
  <c r="T77" i="345" s="1"/>
  <c r="P76" i="345"/>
  <c r="Q76" i="345" s="1"/>
  <c r="T76" i="345" s="1"/>
  <c r="P75" i="345"/>
  <c r="Q75" i="345" s="1"/>
  <c r="T75" i="345" s="1"/>
  <c r="P73" i="345"/>
  <c r="Q73" i="345" s="1"/>
  <c r="T73" i="345" s="1"/>
  <c r="P72" i="345"/>
  <c r="Q72" i="345" s="1"/>
  <c r="T72" i="345" s="1"/>
  <c r="P71" i="345"/>
  <c r="Q71" i="345" s="1"/>
  <c r="T71" i="345" s="1"/>
  <c r="P70" i="345"/>
  <c r="Q70" i="345" s="1"/>
  <c r="T70" i="345" s="1"/>
  <c r="P69" i="345"/>
  <c r="Q69" i="345" s="1"/>
  <c r="T69" i="345" s="1"/>
  <c r="P68" i="345"/>
  <c r="Q68" i="345" s="1"/>
  <c r="T68" i="345" s="1"/>
  <c r="P67" i="345"/>
  <c r="Q67" i="345" s="1"/>
  <c r="T67" i="345" s="1"/>
  <c r="P66" i="345"/>
  <c r="Q66" i="345" s="1"/>
  <c r="T66" i="345" s="1"/>
  <c r="P65" i="345"/>
  <c r="Q65" i="345" s="1"/>
  <c r="T65" i="345" s="1"/>
  <c r="P64" i="345"/>
  <c r="Q64" i="345" s="1"/>
  <c r="T64" i="345" s="1"/>
  <c r="P63" i="345"/>
  <c r="Q63" i="345" s="1"/>
  <c r="T63" i="345" s="1"/>
  <c r="P62" i="345"/>
  <c r="Q62" i="345" s="1"/>
  <c r="T62" i="345" s="1"/>
  <c r="P61" i="345"/>
  <c r="Q61" i="345" s="1"/>
  <c r="T61" i="345" s="1"/>
  <c r="P60" i="345"/>
  <c r="Q60" i="345" s="1"/>
  <c r="T60" i="345" s="1"/>
  <c r="P59" i="345"/>
  <c r="Q59" i="345" s="1"/>
  <c r="T59" i="345" s="1"/>
  <c r="P57" i="345"/>
  <c r="Q57" i="345" s="1"/>
  <c r="T57" i="345" s="1"/>
  <c r="P56" i="345"/>
  <c r="Q56" i="345" s="1"/>
  <c r="T56" i="345" s="1"/>
  <c r="P55" i="345"/>
  <c r="Q55" i="345" s="1"/>
  <c r="T55" i="345" s="1"/>
  <c r="P54" i="345"/>
  <c r="Q54" i="345" s="1"/>
  <c r="T54" i="345" s="1"/>
  <c r="P53" i="345"/>
  <c r="Q53" i="345" s="1"/>
  <c r="T53" i="345" s="1"/>
  <c r="P52" i="345"/>
  <c r="Q52" i="345" s="1"/>
  <c r="T52" i="345" s="1"/>
  <c r="P51" i="345"/>
  <c r="Q51" i="345" s="1"/>
  <c r="T51" i="345" s="1"/>
  <c r="P50" i="345"/>
  <c r="Q50" i="345" s="1"/>
  <c r="T50" i="345" s="1"/>
  <c r="P49" i="345"/>
  <c r="Q49" i="345" s="1"/>
  <c r="T49" i="345" s="1"/>
  <c r="P48" i="345"/>
  <c r="Q48" i="345" s="1"/>
  <c r="T48" i="345" s="1"/>
  <c r="P47" i="345"/>
  <c r="Q47" i="345" s="1"/>
  <c r="T47" i="345" s="1"/>
  <c r="P46" i="345"/>
  <c r="Q46" i="345" s="1"/>
  <c r="T46" i="345" s="1"/>
  <c r="P45" i="345"/>
  <c r="Q45" i="345" s="1"/>
  <c r="T45" i="345" s="1"/>
  <c r="P44" i="345"/>
  <c r="Q44" i="345" s="1"/>
  <c r="T44" i="345" s="1"/>
  <c r="P43" i="345"/>
  <c r="Q43" i="345" s="1"/>
  <c r="T43" i="345" s="1"/>
  <c r="P42" i="345"/>
  <c r="Q42" i="345" s="1"/>
  <c r="T42" i="345" s="1"/>
  <c r="P41" i="345"/>
  <c r="Q41" i="345" s="1"/>
  <c r="T41" i="345" s="1"/>
  <c r="P40" i="345"/>
  <c r="Q40" i="345" s="1"/>
  <c r="T40" i="345" s="1"/>
  <c r="P39" i="345"/>
  <c r="Q39" i="345" s="1"/>
  <c r="T39" i="345" s="1"/>
  <c r="P37" i="345"/>
  <c r="Q37" i="345" s="1"/>
  <c r="T37" i="345" s="1"/>
  <c r="P36" i="345"/>
  <c r="Q36" i="345" s="1"/>
  <c r="T36" i="345" s="1"/>
  <c r="P35" i="345"/>
  <c r="Q35" i="345" s="1"/>
  <c r="T35" i="345" s="1"/>
  <c r="P34" i="345"/>
  <c r="Q34" i="345" s="1"/>
  <c r="T34" i="345" s="1"/>
  <c r="P33" i="345"/>
  <c r="Q33" i="345" s="1"/>
  <c r="T33" i="345" s="1"/>
  <c r="P32" i="345"/>
  <c r="Q32" i="345" s="1"/>
  <c r="T32" i="345" s="1"/>
  <c r="P31" i="345"/>
  <c r="Q31" i="345" s="1"/>
  <c r="T31" i="345" s="1"/>
  <c r="P30" i="345"/>
  <c r="Q30" i="345" s="1"/>
  <c r="T30" i="345" s="1"/>
  <c r="P29" i="345"/>
  <c r="Q29" i="345" s="1"/>
  <c r="T29" i="345" s="1"/>
  <c r="P28" i="345"/>
  <c r="Q28" i="345" s="1"/>
  <c r="T28" i="345" s="1"/>
  <c r="P27" i="345"/>
  <c r="Q27" i="345" s="1"/>
  <c r="T27" i="345" s="1"/>
  <c r="P26" i="345"/>
  <c r="Q26" i="345" s="1"/>
  <c r="T26" i="345" s="1"/>
  <c r="P25" i="345"/>
  <c r="Q25" i="345" s="1"/>
  <c r="T25" i="345" s="1"/>
  <c r="P24" i="345"/>
  <c r="Q24" i="345" s="1"/>
  <c r="T24" i="345" s="1"/>
  <c r="P23" i="345"/>
  <c r="Q23" i="345" s="1"/>
  <c r="T23" i="345" s="1"/>
  <c r="P22" i="345"/>
  <c r="Q22" i="345" s="1"/>
  <c r="T22" i="345" s="1"/>
  <c r="P21" i="345"/>
  <c r="Q21" i="345" s="1"/>
  <c r="T21" i="345" s="1"/>
  <c r="P19" i="345"/>
  <c r="Q19" i="345" s="1"/>
  <c r="T19" i="345" s="1"/>
  <c r="P18" i="345"/>
  <c r="Q18" i="345" s="1"/>
  <c r="T18" i="345" s="1"/>
  <c r="P17" i="345"/>
  <c r="Q17" i="345" s="1"/>
  <c r="T17" i="345" s="1"/>
  <c r="P16" i="345"/>
  <c r="Q16" i="345" s="1"/>
  <c r="T16" i="345" s="1"/>
  <c r="P15" i="345"/>
  <c r="Q15" i="345" s="1"/>
  <c r="T15" i="345" s="1"/>
  <c r="P14" i="345"/>
  <c r="Q14" i="345" s="1"/>
  <c r="T14" i="345" s="1"/>
  <c r="P13" i="345"/>
  <c r="Q13" i="345" s="1"/>
  <c r="T13" i="345" s="1"/>
  <c r="P12" i="345"/>
  <c r="Q12" i="345" s="1"/>
  <c r="T12" i="345" s="1"/>
  <c r="P11" i="345"/>
  <c r="Q11" i="345" s="1"/>
  <c r="T11" i="345" s="1"/>
  <c r="P10" i="345"/>
  <c r="Q10" i="345" s="1"/>
  <c r="T10" i="345" s="1"/>
  <c r="P9" i="345"/>
  <c r="Q9" i="345" s="1"/>
  <c r="T9" i="345" s="1"/>
  <c r="P8" i="345"/>
  <c r="Q8" i="345" s="1"/>
  <c r="T8" i="345" s="1"/>
  <c r="P7" i="345"/>
  <c r="Q7" i="345" s="1"/>
  <c r="T7" i="345" s="1"/>
  <c r="P6" i="345"/>
  <c r="Q6" i="345" s="1"/>
  <c r="T6" i="345" s="1"/>
  <c r="P5" i="345"/>
  <c r="Q5" i="345" s="1"/>
  <c r="P151" i="345" l="1"/>
  <c r="U110" i="345"/>
  <c r="U126" i="345"/>
  <c r="U21" i="345"/>
  <c r="U39" i="345"/>
  <c r="U75" i="345"/>
  <c r="U92" i="345"/>
  <c r="T5" i="345"/>
  <c r="Q143" i="345"/>
  <c r="U59" i="345"/>
  <c r="P143" i="345"/>
  <c r="Q150" i="345"/>
  <c r="M143" i="344"/>
  <c r="L143" i="344"/>
  <c r="J143" i="344"/>
  <c r="U143" i="345" l="1"/>
  <c r="V92" i="345" s="1"/>
  <c r="Q151" i="345"/>
  <c r="T150" i="345"/>
  <c r="T151" i="345" s="1"/>
  <c r="T143" i="345"/>
  <c r="T144" i="345" s="1"/>
  <c r="U5" i="345"/>
  <c r="N151" i="344"/>
  <c r="M151" i="344"/>
  <c r="L151" i="344"/>
  <c r="K151" i="344"/>
  <c r="V126" i="345" l="1"/>
  <c r="V39" i="345"/>
  <c r="V21" i="345"/>
  <c r="V5" i="345"/>
  <c r="V59" i="345"/>
  <c r="V75" i="345"/>
  <c r="V110" i="345"/>
  <c r="K143" i="344"/>
  <c r="V143" i="345" l="1"/>
  <c r="N143" i="344"/>
  <c r="O151" i="344"/>
  <c r="J151" i="344"/>
  <c r="I151" i="344"/>
  <c r="P150" i="344"/>
  <c r="P149" i="344"/>
  <c r="Q149" i="344" s="1"/>
  <c r="Q145" i="344"/>
  <c r="Q144" i="344"/>
  <c r="O143" i="344"/>
  <c r="I143" i="344"/>
  <c r="P142" i="344"/>
  <c r="Q142" i="344" s="1"/>
  <c r="T142" i="344" s="1"/>
  <c r="P141" i="344"/>
  <c r="Q141" i="344" s="1"/>
  <c r="T141" i="344" s="1"/>
  <c r="P140" i="344"/>
  <c r="Q140" i="344" s="1"/>
  <c r="T140" i="344" s="1"/>
  <c r="P139" i="344"/>
  <c r="Q139" i="344" s="1"/>
  <c r="T139" i="344" s="1"/>
  <c r="P138" i="344"/>
  <c r="Q138" i="344" s="1"/>
  <c r="T138" i="344" s="1"/>
  <c r="P137" i="344"/>
  <c r="Q137" i="344" s="1"/>
  <c r="T137" i="344" s="1"/>
  <c r="P136" i="344"/>
  <c r="Q136" i="344" s="1"/>
  <c r="T136" i="344" s="1"/>
  <c r="P135" i="344"/>
  <c r="Q135" i="344" s="1"/>
  <c r="T135" i="344" s="1"/>
  <c r="P134" i="344"/>
  <c r="Q134" i="344" s="1"/>
  <c r="T134" i="344" s="1"/>
  <c r="P133" i="344"/>
  <c r="Q133" i="344" s="1"/>
  <c r="T133" i="344" s="1"/>
  <c r="P132" i="344"/>
  <c r="Q132" i="344" s="1"/>
  <c r="T132" i="344" s="1"/>
  <c r="P131" i="344"/>
  <c r="Q131" i="344" s="1"/>
  <c r="T131" i="344" s="1"/>
  <c r="P130" i="344"/>
  <c r="Q130" i="344" s="1"/>
  <c r="T130" i="344" s="1"/>
  <c r="P129" i="344"/>
  <c r="Q129" i="344" s="1"/>
  <c r="T129" i="344" s="1"/>
  <c r="P128" i="344"/>
  <c r="Q128" i="344" s="1"/>
  <c r="T128" i="344" s="1"/>
  <c r="P127" i="344"/>
  <c r="Q127" i="344" s="1"/>
  <c r="T127" i="344" s="1"/>
  <c r="P126" i="344"/>
  <c r="Q126" i="344" s="1"/>
  <c r="T126" i="344" s="1"/>
  <c r="P125" i="344"/>
  <c r="Q125" i="344" s="1"/>
  <c r="T125" i="344" s="1"/>
  <c r="P124" i="344"/>
  <c r="Q124" i="344" s="1"/>
  <c r="T124" i="344" s="1"/>
  <c r="P123" i="344"/>
  <c r="Q123" i="344" s="1"/>
  <c r="T123" i="344" s="1"/>
  <c r="P122" i="344"/>
  <c r="Q122" i="344" s="1"/>
  <c r="T122" i="344" s="1"/>
  <c r="P121" i="344"/>
  <c r="Q121" i="344" s="1"/>
  <c r="T121" i="344" s="1"/>
  <c r="P120" i="344"/>
  <c r="Q120" i="344" s="1"/>
  <c r="T120" i="344" s="1"/>
  <c r="P119" i="344"/>
  <c r="Q119" i="344" s="1"/>
  <c r="T119" i="344" s="1"/>
  <c r="P118" i="344"/>
  <c r="Q118" i="344" s="1"/>
  <c r="T118" i="344" s="1"/>
  <c r="P117" i="344"/>
  <c r="Q117" i="344" s="1"/>
  <c r="T117" i="344" s="1"/>
  <c r="P116" i="344"/>
  <c r="Q116" i="344" s="1"/>
  <c r="T116" i="344" s="1"/>
  <c r="P115" i="344"/>
  <c r="Q115" i="344" s="1"/>
  <c r="T115" i="344" s="1"/>
  <c r="P114" i="344"/>
  <c r="Q114" i="344" s="1"/>
  <c r="T114" i="344" s="1"/>
  <c r="P113" i="344"/>
  <c r="Q113" i="344" s="1"/>
  <c r="T113" i="344" s="1"/>
  <c r="P112" i="344"/>
  <c r="Q112" i="344" s="1"/>
  <c r="T112" i="344" s="1"/>
  <c r="P111" i="344"/>
  <c r="Q111" i="344" s="1"/>
  <c r="T111" i="344" s="1"/>
  <c r="P110" i="344"/>
  <c r="Q110" i="344" s="1"/>
  <c r="T110" i="344" s="1"/>
  <c r="P108" i="344"/>
  <c r="Q108" i="344" s="1"/>
  <c r="T108" i="344" s="1"/>
  <c r="P107" i="344"/>
  <c r="Q107" i="344" s="1"/>
  <c r="T107" i="344" s="1"/>
  <c r="P106" i="344"/>
  <c r="Q106" i="344" s="1"/>
  <c r="T106" i="344" s="1"/>
  <c r="P105" i="344"/>
  <c r="Q105" i="344" s="1"/>
  <c r="T105" i="344" s="1"/>
  <c r="P104" i="344"/>
  <c r="Q104" i="344" s="1"/>
  <c r="T104" i="344" s="1"/>
  <c r="P103" i="344"/>
  <c r="Q103" i="344" s="1"/>
  <c r="T103" i="344" s="1"/>
  <c r="P102" i="344"/>
  <c r="Q102" i="344" s="1"/>
  <c r="T102" i="344" s="1"/>
  <c r="P101" i="344"/>
  <c r="Q101" i="344" s="1"/>
  <c r="T101" i="344" s="1"/>
  <c r="P100" i="344"/>
  <c r="Q100" i="344" s="1"/>
  <c r="T100" i="344" s="1"/>
  <c r="P99" i="344"/>
  <c r="Q99" i="344" s="1"/>
  <c r="T99" i="344" s="1"/>
  <c r="P98" i="344"/>
  <c r="Q98" i="344" s="1"/>
  <c r="T98" i="344" s="1"/>
  <c r="P97" i="344"/>
  <c r="Q97" i="344" s="1"/>
  <c r="T97" i="344" s="1"/>
  <c r="P96" i="344"/>
  <c r="Q96" i="344" s="1"/>
  <c r="T96" i="344" s="1"/>
  <c r="P95" i="344"/>
  <c r="Q95" i="344" s="1"/>
  <c r="T95" i="344" s="1"/>
  <c r="P94" i="344"/>
  <c r="Q94" i="344" s="1"/>
  <c r="T94" i="344" s="1"/>
  <c r="P93" i="344"/>
  <c r="Q93" i="344" s="1"/>
  <c r="T93" i="344" s="1"/>
  <c r="P92" i="344"/>
  <c r="Q92" i="344" s="1"/>
  <c r="T92" i="344" s="1"/>
  <c r="P90" i="344"/>
  <c r="Q90" i="344" s="1"/>
  <c r="T90" i="344" s="1"/>
  <c r="P89" i="344"/>
  <c r="Q89" i="344" s="1"/>
  <c r="T89" i="344" s="1"/>
  <c r="P88" i="344"/>
  <c r="Q88" i="344" s="1"/>
  <c r="T88" i="344" s="1"/>
  <c r="P87" i="344"/>
  <c r="Q87" i="344" s="1"/>
  <c r="T87" i="344" s="1"/>
  <c r="P86" i="344"/>
  <c r="Q86" i="344" s="1"/>
  <c r="T86" i="344" s="1"/>
  <c r="P85" i="344"/>
  <c r="Q85" i="344" s="1"/>
  <c r="T85" i="344" s="1"/>
  <c r="P84" i="344"/>
  <c r="Q84" i="344" s="1"/>
  <c r="T84" i="344" s="1"/>
  <c r="P83" i="344"/>
  <c r="Q83" i="344" s="1"/>
  <c r="T83" i="344" s="1"/>
  <c r="P82" i="344"/>
  <c r="Q82" i="344" s="1"/>
  <c r="T82" i="344" s="1"/>
  <c r="P81" i="344"/>
  <c r="Q81" i="344" s="1"/>
  <c r="T81" i="344" s="1"/>
  <c r="P80" i="344"/>
  <c r="Q80" i="344" s="1"/>
  <c r="T80" i="344" s="1"/>
  <c r="P79" i="344"/>
  <c r="Q79" i="344" s="1"/>
  <c r="T79" i="344" s="1"/>
  <c r="P78" i="344"/>
  <c r="Q78" i="344" s="1"/>
  <c r="T78" i="344" s="1"/>
  <c r="P77" i="344"/>
  <c r="Q77" i="344" s="1"/>
  <c r="T77" i="344" s="1"/>
  <c r="P76" i="344"/>
  <c r="Q76" i="344" s="1"/>
  <c r="T76" i="344" s="1"/>
  <c r="P75" i="344"/>
  <c r="Q75" i="344" s="1"/>
  <c r="T75" i="344" s="1"/>
  <c r="P73" i="344"/>
  <c r="Q73" i="344" s="1"/>
  <c r="T73" i="344" s="1"/>
  <c r="P72" i="344"/>
  <c r="Q72" i="344" s="1"/>
  <c r="T72" i="344" s="1"/>
  <c r="P71" i="344"/>
  <c r="Q71" i="344" s="1"/>
  <c r="T71" i="344" s="1"/>
  <c r="P70" i="344"/>
  <c r="Q70" i="344" s="1"/>
  <c r="T70" i="344" s="1"/>
  <c r="P69" i="344"/>
  <c r="Q69" i="344" s="1"/>
  <c r="T69" i="344" s="1"/>
  <c r="P68" i="344"/>
  <c r="Q68" i="344" s="1"/>
  <c r="T68" i="344" s="1"/>
  <c r="P67" i="344"/>
  <c r="Q67" i="344" s="1"/>
  <c r="T67" i="344" s="1"/>
  <c r="P66" i="344"/>
  <c r="Q66" i="344" s="1"/>
  <c r="T66" i="344" s="1"/>
  <c r="P65" i="344"/>
  <c r="Q65" i="344" s="1"/>
  <c r="T65" i="344" s="1"/>
  <c r="P64" i="344"/>
  <c r="Q64" i="344" s="1"/>
  <c r="T64" i="344" s="1"/>
  <c r="P63" i="344"/>
  <c r="Q63" i="344" s="1"/>
  <c r="T63" i="344" s="1"/>
  <c r="P62" i="344"/>
  <c r="Q62" i="344" s="1"/>
  <c r="T62" i="344" s="1"/>
  <c r="P61" i="344"/>
  <c r="Q61" i="344" s="1"/>
  <c r="T61" i="344" s="1"/>
  <c r="P60" i="344"/>
  <c r="Q60" i="344" s="1"/>
  <c r="T60" i="344" s="1"/>
  <c r="P59" i="344"/>
  <c r="Q59" i="344" s="1"/>
  <c r="T59" i="344" s="1"/>
  <c r="P57" i="344"/>
  <c r="Q57" i="344" s="1"/>
  <c r="T57" i="344" s="1"/>
  <c r="P56" i="344"/>
  <c r="Q56" i="344" s="1"/>
  <c r="T56" i="344" s="1"/>
  <c r="P55" i="344"/>
  <c r="Q55" i="344" s="1"/>
  <c r="T55" i="344" s="1"/>
  <c r="P54" i="344"/>
  <c r="Q54" i="344" s="1"/>
  <c r="T54" i="344" s="1"/>
  <c r="P53" i="344"/>
  <c r="Q53" i="344" s="1"/>
  <c r="T53" i="344" s="1"/>
  <c r="P52" i="344"/>
  <c r="Q52" i="344" s="1"/>
  <c r="T52" i="344" s="1"/>
  <c r="P51" i="344"/>
  <c r="Q51" i="344" s="1"/>
  <c r="T51" i="344" s="1"/>
  <c r="P50" i="344"/>
  <c r="Q50" i="344" s="1"/>
  <c r="T50" i="344" s="1"/>
  <c r="P49" i="344"/>
  <c r="Q49" i="344" s="1"/>
  <c r="T49" i="344" s="1"/>
  <c r="P48" i="344"/>
  <c r="Q48" i="344" s="1"/>
  <c r="T48" i="344" s="1"/>
  <c r="P47" i="344"/>
  <c r="Q47" i="344" s="1"/>
  <c r="T47" i="344" s="1"/>
  <c r="P46" i="344"/>
  <c r="Q46" i="344" s="1"/>
  <c r="T46" i="344" s="1"/>
  <c r="P45" i="344"/>
  <c r="Q45" i="344" s="1"/>
  <c r="T45" i="344" s="1"/>
  <c r="P44" i="344"/>
  <c r="Q44" i="344" s="1"/>
  <c r="T44" i="344" s="1"/>
  <c r="P43" i="344"/>
  <c r="Q43" i="344" s="1"/>
  <c r="T43" i="344" s="1"/>
  <c r="P42" i="344"/>
  <c r="Q42" i="344" s="1"/>
  <c r="T42" i="344" s="1"/>
  <c r="P41" i="344"/>
  <c r="Q41" i="344" s="1"/>
  <c r="T41" i="344" s="1"/>
  <c r="P40" i="344"/>
  <c r="Q40" i="344" s="1"/>
  <c r="T40" i="344" s="1"/>
  <c r="P39" i="344"/>
  <c r="Q39" i="344" s="1"/>
  <c r="T39" i="344" s="1"/>
  <c r="P37" i="344"/>
  <c r="Q37" i="344" s="1"/>
  <c r="T37" i="344" s="1"/>
  <c r="P36" i="344"/>
  <c r="Q36" i="344" s="1"/>
  <c r="T36" i="344" s="1"/>
  <c r="P35" i="344"/>
  <c r="Q35" i="344" s="1"/>
  <c r="T35" i="344" s="1"/>
  <c r="P34" i="344"/>
  <c r="Q34" i="344" s="1"/>
  <c r="T34" i="344" s="1"/>
  <c r="P33" i="344"/>
  <c r="Q33" i="344" s="1"/>
  <c r="T33" i="344" s="1"/>
  <c r="P32" i="344"/>
  <c r="Q32" i="344" s="1"/>
  <c r="T32" i="344" s="1"/>
  <c r="P31" i="344"/>
  <c r="Q31" i="344" s="1"/>
  <c r="T31" i="344" s="1"/>
  <c r="P30" i="344"/>
  <c r="Q30" i="344" s="1"/>
  <c r="T30" i="344" s="1"/>
  <c r="P29" i="344"/>
  <c r="Q29" i="344" s="1"/>
  <c r="T29" i="344" s="1"/>
  <c r="P28" i="344"/>
  <c r="Q28" i="344" s="1"/>
  <c r="T28" i="344" s="1"/>
  <c r="P27" i="344"/>
  <c r="Q27" i="344" s="1"/>
  <c r="T27" i="344" s="1"/>
  <c r="P26" i="344"/>
  <c r="Q26" i="344" s="1"/>
  <c r="T26" i="344" s="1"/>
  <c r="P25" i="344"/>
  <c r="Q25" i="344" s="1"/>
  <c r="T25" i="344" s="1"/>
  <c r="P24" i="344"/>
  <c r="Q24" i="344" s="1"/>
  <c r="T24" i="344" s="1"/>
  <c r="P23" i="344"/>
  <c r="Q23" i="344" s="1"/>
  <c r="T23" i="344" s="1"/>
  <c r="P22" i="344"/>
  <c r="Q22" i="344" s="1"/>
  <c r="T22" i="344" s="1"/>
  <c r="P21" i="344"/>
  <c r="Q21" i="344" s="1"/>
  <c r="T21" i="344" s="1"/>
  <c r="P19" i="344"/>
  <c r="Q19" i="344" s="1"/>
  <c r="T19" i="344" s="1"/>
  <c r="P18" i="344"/>
  <c r="Q18" i="344" s="1"/>
  <c r="T18" i="344" s="1"/>
  <c r="P17" i="344"/>
  <c r="Q17" i="344" s="1"/>
  <c r="T17" i="344" s="1"/>
  <c r="P16" i="344"/>
  <c r="Q16" i="344" s="1"/>
  <c r="T16" i="344" s="1"/>
  <c r="P15" i="344"/>
  <c r="Q15" i="344" s="1"/>
  <c r="T15" i="344" s="1"/>
  <c r="P14" i="344"/>
  <c r="Q14" i="344" s="1"/>
  <c r="T14" i="344" s="1"/>
  <c r="P13" i="344"/>
  <c r="Q13" i="344" s="1"/>
  <c r="T13" i="344" s="1"/>
  <c r="P12" i="344"/>
  <c r="Q12" i="344" s="1"/>
  <c r="T12" i="344" s="1"/>
  <c r="P11" i="344"/>
  <c r="Q11" i="344" s="1"/>
  <c r="T11" i="344" s="1"/>
  <c r="P10" i="344"/>
  <c r="Q10" i="344" s="1"/>
  <c r="T10" i="344" s="1"/>
  <c r="P9" i="344"/>
  <c r="Q9" i="344" s="1"/>
  <c r="T9" i="344" s="1"/>
  <c r="P8" i="344"/>
  <c r="Q8" i="344" s="1"/>
  <c r="T8" i="344" s="1"/>
  <c r="P7" i="344"/>
  <c r="Q7" i="344" s="1"/>
  <c r="T7" i="344" s="1"/>
  <c r="P6" i="344"/>
  <c r="Q6" i="344" s="1"/>
  <c r="T6" i="344" s="1"/>
  <c r="P5" i="344"/>
  <c r="P151" i="344" l="1"/>
  <c r="Q150" i="344"/>
  <c r="T150" i="344" s="1"/>
  <c r="P143" i="344"/>
  <c r="U126" i="344"/>
  <c r="U59" i="344"/>
  <c r="T149" i="344"/>
  <c r="U39" i="344"/>
  <c r="U75" i="344"/>
  <c r="U92" i="344"/>
  <c r="U21" i="344"/>
  <c r="U110" i="344"/>
  <c r="Q5" i="344"/>
  <c r="L151" i="343"/>
  <c r="K151" i="343"/>
  <c r="J151" i="343"/>
  <c r="I151" i="343"/>
  <c r="L143" i="343"/>
  <c r="T151" i="344" l="1"/>
  <c r="Q151" i="344"/>
  <c r="T5" i="344"/>
  <c r="Q143" i="344"/>
  <c r="U143" i="344"/>
  <c r="V59" i="344" s="1"/>
  <c r="M151" i="343"/>
  <c r="N150" i="343"/>
  <c r="O150" i="343" s="1"/>
  <c r="R150" i="343" s="1"/>
  <c r="N149" i="343"/>
  <c r="O149" i="343" s="1"/>
  <c r="O145" i="343"/>
  <c r="O144" i="343"/>
  <c r="M143" i="343"/>
  <c r="K143" i="343"/>
  <c r="J143" i="343"/>
  <c r="I143" i="343"/>
  <c r="N142" i="343"/>
  <c r="O142" i="343" s="1"/>
  <c r="R142" i="343" s="1"/>
  <c r="N141" i="343"/>
  <c r="O141" i="343" s="1"/>
  <c r="R141" i="343" s="1"/>
  <c r="N140" i="343"/>
  <c r="O140" i="343" s="1"/>
  <c r="R140" i="343" s="1"/>
  <c r="N139" i="343"/>
  <c r="O139" i="343" s="1"/>
  <c r="R139" i="343" s="1"/>
  <c r="N138" i="343"/>
  <c r="O138" i="343" s="1"/>
  <c r="R138" i="343" s="1"/>
  <c r="N137" i="343"/>
  <c r="O137" i="343" s="1"/>
  <c r="R137" i="343" s="1"/>
  <c r="N136" i="343"/>
  <c r="O136" i="343" s="1"/>
  <c r="R136" i="343" s="1"/>
  <c r="N135" i="343"/>
  <c r="O135" i="343" s="1"/>
  <c r="R135" i="343" s="1"/>
  <c r="N134" i="343"/>
  <c r="O134" i="343" s="1"/>
  <c r="R134" i="343" s="1"/>
  <c r="N133" i="343"/>
  <c r="O133" i="343" s="1"/>
  <c r="R133" i="343" s="1"/>
  <c r="N132" i="343"/>
  <c r="O132" i="343" s="1"/>
  <c r="R132" i="343" s="1"/>
  <c r="N131" i="343"/>
  <c r="O131" i="343" s="1"/>
  <c r="R131" i="343" s="1"/>
  <c r="N130" i="343"/>
  <c r="O130" i="343" s="1"/>
  <c r="R130" i="343" s="1"/>
  <c r="N129" i="343"/>
  <c r="O129" i="343" s="1"/>
  <c r="R129" i="343" s="1"/>
  <c r="N128" i="343"/>
  <c r="O128" i="343" s="1"/>
  <c r="R128" i="343" s="1"/>
  <c r="N127" i="343"/>
  <c r="O127" i="343" s="1"/>
  <c r="R127" i="343" s="1"/>
  <c r="N126" i="343"/>
  <c r="O126" i="343" s="1"/>
  <c r="R126" i="343" s="1"/>
  <c r="N125" i="343"/>
  <c r="O125" i="343" s="1"/>
  <c r="R125" i="343" s="1"/>
  <c r="N124" i="343"/>
  <c r="O124" i="343" s="1"/>
  <c r="R124" i="343" s="1"/>
  <c r="N123" i="343"/>
  <c r="O123" i="343" s="1"/>
  <c r="R123" i="343" s="1"/>
  <c r="N122" i="343"/>
  <c r="O122" i="343" s="1"/>
  <c r="R122" i="343" s="1"/>
  <c r="N121" i="343"/>
  <c r="O121" i="343" s="1"/>
  <c r="R121" i="343" s="1"/>
  <c r="N120" i="343"/>
  <c r="O120" i="343" s="1"/>
  <c r="R120" i="343" s="1"/>
  <c r="N119" i="343"/>
  <c r="O119" i="343" s="1"/>
  <c r="R119" i="343" s="1"/>
  <c r="N118" i="343"/>
  <c r="O118" i="343" s="1"/>
  <c r="R118" i="343" s="1"/>
  <c r="N117" i="343"/>
  <c r="O117" i="343" s="1"/>
  <c r="R117" i="343" s="1"/>
  <c r="N116" i="343"/>
  <c r="O116" i="343" s="1"/>
  <c r="R116" i="343" s="1"/>
  <c r="N115" i="343"/>
  <c r="O115" i="343" s="1"/>
  <c r="R115" i="343" s="1"/>
  <c r="N114" i="343"/>
  <c r="O114" i="343" s="1"/>
  <c r="R114" i="343" s="1"/>
  <c r="N113" i="343"/>
  <c r="O113" i="343" s="1"/>
  <c r="R113" i="343" s="1"/>
  <c r="N112" i="343"/>
  <c r="O112" i="343" s="1"/>
  <c r="R112" i="343" s="1"/>
  <c r="N111" i="343"/>
  <c r="O111" i="343" s="1"/>
  <c r="R111" i="343" s="1"/>
  <c r="N110" i="343"/>
  <c r="O110" i="343" s="1"/>
  <c r="R110" i="343" s="1"/>
  <c r="N108" i="343"/>
  <c r="O108" i="343" s="1"/>
  <c r="R108" i="343" s="1"/>
  <c r="N107" i="343"/>
  <c r="O107" i="343" s="1"/>
  <c r="R107" i="343" s="1"/>
  <c r="N106" i="343"/>
  <c r="O106" i="343" s="1"/>
  <c r="R106" i="343" s="1"/>
  <c r="N105" i="343"/>
  <c r="O105" i="343" s="1"/>
  <c r="R105" i="343" s="1"/>
  <c r="N104" i="343"/>
  <c r="O104" i="343" s="1"/>
  <c r="R104" i="343" s="1"/>
  <c r="N103" i="343"/>
  <c r="O103" i="343" s="1"/>
  <c r="R103" i="343" s="1"/>
  <c r="N102" i="343"/>
  <c r="O102" i="343" s="1"/>
  <c r="R102" i="343" s="1"/>
  <c r="N101" i="343"/>
  <c r="O101" i="343" s="1"/>
  <c r="R101" i="343" s="1"/>
  <c r="N100" i="343"/>
  <c r="O100" i="343" s="1"/>
  <c r="R100" i="343" s="1"/>
  <c r="N99" i="343"/>
  <c r="O99" i="343" s="1"/>
  <c r="R99" i="343" s="1"/>
  <c r="N98" i="343"/>
  <c r="O98" i="343" s="1"/>
  <c r="R98" i="343" s="1"/>
  <c r="N97" i="343"/>
  <c r="O97" i="343" s="1"/>
  <c r="R97" i="343" s="1"/>
  <c r="N96" i="343"/>
  <c r="O96" i="343" s="1"/>
  <c r="R96" i="343" s="1"/>
  <c r="N95" i="343"/>
  <c r="O95" i="343" s="1"/>
  <c r="R95" i="343" s="1"/>
  <c r="N94" i="343"/>
  <c r="O94" i="343" s="1"/>
  <c r="R94" i="343" s="1"/>
  <c r="N93" i="343"/>
  <c r="O93" i="343" s="1"/>
  <c r="R93" i="343" s="1"/>
  <c r="N92" i="343"/>
  <c r="O92" i="343" s="1"/>
  <c r="R92" i="343" s="1"/>
  <c r="N90" i="343"/>
  <c r="O90" i="343" s="1"/>
  <c r="R90" i="343" s="1"/>
  <c r="N89" i="343"/>
  <c r="O89" i="343" s="1"/>
  <c r="R89" i="343" s="1"/>
  <c r="N88" i="343"/>
  <c r="O88" i="343" s="1"/>
  <c r="R88" i="343" s="1"/>
  <c r="N87" i="343"/>
  <c r="O87" i="343" s="1"/>
  <c r="R87" i="343" s="1"/>
  <c r="N86" i="343"/>
  <c r="O86" i="343" s="1"/>
  <c r="R86" i="343" s="1"/>
  <c r="N85" i="343"/>
  <c r="O85" i="343" s="1"/>
  <c r="R85" i="343" s="1"/>
  <c r="N84" i="343"/>
  <c r="O84" i="343" s="1"/>
  <c r="R84" i="343" s="1"/>
  <c r="N83" i="343"/>
  <c r="O83" i="343" s="1"/>
  <c r="R83" i="343" s="1"/>
  <c r="N82" i="343"/>
  <c r="O82" i="343" s="1"/>
  <c r="R82" i="343" s="1"/>
  <c r="N81" i="343"/>
  <c r="O81" i="343" s="1"/>
  <c r="R81" i="343" s="1"/>
  <c r="N80" i="343"/>
  <c r="O80" i="343" s="1"/>
  <c r="R80" i="343" s="1"/>
  <c r="N79" i="343"/>
  <c r="O79" i="343" s="1"/>
  <c r="R79" i="343" s="1"/>
  <c r="N78" i="343"/>
  <c r="O78" i="343" s="1"/>
  <c r="R78" i="343" s="1"/>
  <c r="N77" i="343"/>
  <c r="O77" i="343" s="1"/>
  <c r="R77" i="343" s="1"/>
  <c r="N76" i="343"/>
  <c r="O76" i="343" s="1"/>
  <c r="R76" i="343" s="1"/>
  <c r="N75" i="343"/>
  <c r="O75" i="343" s="1"/>
  <c r="R75" i="343" s="1"/>
  <c r="N73" i="343"/>
  <c r="O73" i="343" s="1"/>
  <c r="R73" i="343" s="1"/>
  <c r="N72" i="343"/>
  <c r="O72" i="343" s="1"/>
  <c r="R72" i="343" s="1"/>
  <c r="N71" i="343"/>
  <c r="O71" i="343" s="1"/>
  <c r="R71" i="343" s="1"/>
  <c r="N70" i="343"/>
  <c r="O70" i="343" s="1"/>
  <c r="R70" i="343" s="1"/>
  <c r="N69" i="343"/>
  <c r="O69" i="343" s="1"/>
  <c r="R69" i="343" s="1"/>
  <c r="N68" i="343"/>
  <c r="O68" i="343" s="1"/>
  <c r="R68" i="343" s="1"/>
  <c r="N67" i="343"/>
  <c r="O67" i="343" s="1"/>
  <c r="R67" i="343" s="1"/>
  <c r="N66" i="343"/>
  <c r="O66" i="343" s="1"/>
  <c r="R66" i="343" s="1"/>
  <c r="N65" i="343"/>
  <c r="O65" i="343" s="1"/>
  <c r="R65" i="343" s="1"/>
  <c r="N64" i="343"/>
  <c r="O64" i="343" s="1"/>
  <c r="R64" i="343" s="1"/>
  <c r="N63" i="343"/>
  <c r="O63" i="343" s="1"/>
  <c r="R63" i="343" s="1"/>
  <c r="N62" i="343"/>
  <c r="O62" i="343" s="1"/>
  <c r="R62" i="343" s="1"/>
  <c r="N61" i="343"/>
  <c r="O61" i="343" s="1"/>
  <c r="R61" i="343" s="1"/>
  <c r="N60" i="343"/>
  <c r="O60" i="343" s="1"/>
  <c r="R60" i="343" s="1"/>
  <c r="N59" i="343"/>
  <c r="O59" i="343" s="1"/>
  <c r="R59" i="343" s="1"/>
  <c r="N57" i="343"/>
  <c r="O57" i="343" s="1"/>
  <c r="R57" i="343" s="1"/>
  <c r="N56" i="343"/>
  <c r="O56" i="343" s="1"/>
  <c r="R56" i="343" s="1"/>
  <c r="N55" i="343"/>
  <c r="O55" i="343" s="1"/>
  <c r="R55" i="343" s="1"/>
  <c r="N54" i="343"/>
  <c r="O54" i="343" s="1"/>
  <c r="R54" i="343" s="1"/>
  <c r="N53" i="343"/>
  <c r="O53" i="343" s="1"/>
  <c r="R53" i="343" s="1"/>
  <c r="N52" i="343"/>
  <c r="O52" i="343" s="1"/>
  <c r="R52" i="343" s="1"/>
  <c r="N51" i="343"/>
  <c r="O51" i="343" s="1"/>
  <c r="R51" i="343" s="1"/>
  <c r="N50" i="343"/>
  <c r="O50" i="343" s="1"/>
  <c r="R50" i="343" s="1"/>
  <c r="N49" i="343"/>
  <c r="O49" i="343" s="1"/>
  <c r="R49" i="343" s="1"/>
  <c r="N48" i="343"/>
  <c r="O48" i="343" s="1"/>
  <c r="R48" i="343" s="1"/>
  <c r="N47" i="343"/>
  <c r="O47" i="343" s="1"/>
  <c r="R47" i="343" s="1"/>
  <c r="N46" i="343"/>
  <c r="O46" i="343" s="1"/>
  <c r="R46" i="343" s="1"/>
  <c r="N45" i="343"/>
  <c r="O45" i="343" s="1"/>
  <c r="R45" i="343" s="1"/>
  <c r="N44" i="343"/>
  <c r="O44" i="343" s="1"/>
  <c r="R44" i="343" s="1"/>
  <c r="N43" i="343"/>
  <c r="O43" i="343" s="1"/>
  <c r="R43" i="343" s="1"/>
  <c r="N42" i="343"/>
  <c r="O42" i="343" s="1"/>
  <c r="R42" i="343" s="1"/>
  <c r="N41" i="343"/>
  <c r="O41" i="343" s="1"/>
  <c r="R41" i="343" s="1"/>
  <c r="N40" i="343"/>
  <c r="O40" i="343" s="1"/>
  <c r="R40" i="343" s="1"/>
  <c r="N39" i="343"/>
  <c r="O39" i="343" s="1"/>
  <c r="R39" i="343" s="1"/>
  <c r="N37" i="343"/>
  <c r="O37" i="343" s="1"/>
  <c r="R37" i="343" s="1"/>
  <c r="N36" i="343"/>
  <c r="O36" i="343" s="1"/>
  <c r="R36" i="343" s="1"/>
  <c r="N35" i="343"/>
  <c r="O35" i="343" s="1"/>
  <c r="R35" i="343" s="1"/>
  <c r="N34" i="343"/>
  <c r="O34" i="343" s="1"/>
  <c r="R34" i="343" s="1"/>
  <c r="N33" i="343"/>
  <c r="O33" i="343" s="1"/>
  <c r="R33" i="343" s="1"/>
  <c r="N32" i="343"/>
  <c r="O32" i="343" s="1"/>
  <c r="R32" i="343" s="1"/>
  <c r="N31" i="343"/>
  <c r="O31" i="343" s="1"/>
  <c r="R31" i="343" s="1"/>
  <c r="N30" i="343"/>
  <c r="O30" i="343" s="1"/>
  <c r="R30" i="343" s="1"/>
  <c r="N29" i="343"/>
  <c r="O29" i="343" s="1"/>
  <c r="R29" i="343" s="1"/>
  <c r="N28" i="343"/>
  <c r="O28" i="343" s="1"/>
  <c r="R28" i="343" s="1"/>
  <c r="N27" i="343"/>
  <c r="O27" i="343" s="1"/>
  <c r="R27" i="343" s="1"/>
  <c r="N26" i="343"/>
  <c r="O26" i="343" s="1"/>
  <c r="R26" i="343" s="1"/>
  <c r="N25" i="343"/>
  <c r="O25" i="343" s="1"/>
  <c r="R25" i="343" s="1"/>
  <c r="N24" i="343"/>
  <c r="O24" i="343" s="1"/>
  <c r="R24" i="343" s="1"/>
  <c r="N23" i="343"/>
  <c r="O23" i="343" s="1"/>
  <c r="R23" i="343" s="1"/>
  <c r="N22" i="343"/>
  <c r="O22" i="343" s="1"/>
  <c r="R22" i="343" s="1"/>
  <c r="N21" i="343"/>
  <c r="O21" i="343" s="1"/>
  <c r="R21" i="343" s="1"/>
  <c r="N19" i="343"/>
  <c r="O19" i="343" s="1"/>
  <c r="R19" i="343" s="1"/>
  <c r="N18" i="343"/>
  <c r="O18" i="343" s="1"/>
  <c r="R18" i="343" s="1"/>
  <c r="N17" i="343"/>
  <c r="O17" i="343" s="1"/>
  <c r="R17" i="343" s="1"/>
  <c r="N16" i="343"/>
  <c r="O16" i="343" s="1"/>
  <c r="R16" i="343" s="1"/>
  <c r="N15" i="343"/>
  <c r="O15" i="343" s="1"/>
  <c r="R15" i="343" s="1"/>
  <c r="N14" i="343"/>
  <c r="O14" i="343" s="1"/>
  <c r="R14" i="343" s="1"/>
  <c r="N13" i="343"/>
  <c r="O13" i="343" s="1"/>
  <c r="R13" i="343" s="1"/>
  <c r="N12" i="343"/>
  <c r="O12" i="343" s="1"/>
  <c r="R12" i="343" s="1"/>
  <c r="N11" i="343"/>
  <c r="O11" i="343" s="1"/>
  <c r="R11" i="343" s="1"/>
  <c r="N10" i="343"/>
  <c r="O10" i="343" s="1"/>
  <c r="R10" i="343" s="1"/>
  <c r="N9" i="343"/>
  <c r="O9" i="343" s="1"/>
  <c r="R9" i="343" s="1"/>
  <c r="N8" i="343"/>
  <c r="O8" i="343" s="1"/>
  <c r="R8" i="343" s="1"/>
  <c r="N7" i="343"/>
  <c r="O7" i="343" s="1"/>
  <c r="R7" i="343" s="1"/>
  <c r="N6" i="343"/>
  <c r="O6" i="343" s="1"/>
  <c r="R6" i="343" s="1"/>
  <c r="N5" i="343"/>
  <c r="O5" i="343" s="1"/>
  <c r="V92" i="344" l="1"/>
  <c r="V126" i="344"/>
  <c r="V21" i="344"/>
  <c r="V110" i="344"/>
  <c r="V39" i="344"/>
  <c r="V75" i="344"/>
  <c r="T143" i="344"/>
  <c r="T144" i="344" s="1"/>
  <c r="U5" i="344"/>
  <c r="V5" i="344" s="1"/>
  <c r="N151" i="343"/>
  <c r="S75" i="343"/>
  <c r="S39" i="343"/>
  <c r="S92" i="343"/>
  <c r="S59" i="343"/>
  <c r="O151" i="343"/>
  <c r="R149" i="343"/>
  <c r="R151" i="343" s="1"/>
  <c r="S110" i="343"/>
  <c r="S126" i="343"/>
  <c r="R5" i="343"/>
  <c r="O143" i="343"/>
  <c r="S21" i="343"/>
  <c r="N143" i="343"/>
  <c r="L151" i="342"/>
  <c r="M150" i="342"/>
  <c r="N150" i="342" s="1"/>
  <c r="Q150" i="342" s="1"/>
  <c r="M149" i="342"/>
  <c r="N145" i="342"/>
  <c r="N144" i="342"/>
  <c r="L143" i="342"/>
  <c r="K143" i="342"/>
  <c r="J143" i="342"/>
  <c r="I143" i="342"/>
  <c r="M142" i="342"/>
  <c r="N142" i="342" s="1"/>
  <c r="Q142" i="342" s="1"/>
  <c r="M141" i="342"/>
  <c r="N141" i="342" s="1"/>
  <c r="Q141" i="342" s="1"/>
  <c r="M140" i="342"/>
  <c r="N140" i="342" s="1"/>
  <c r="Q140" i="342" s="1"/>
  <c r="M139" i="342"/>
  <c r="N139" i="342" s="1"/>
  <c r="Q139" i="342" s="1"/>
  <c r="M138" i="342"/>
  <c r="N138" i="342" s="1"/>
  <c r="Q138" i="342" s="1"/>
  <c r="M137" i="342"/>
  <c r="N137" i="342" s="1"/>
  <c r="Q137" i="342" s="1"/>
  <c r="M136" i="342"/>
  <c r="N136" i="342" s="1"/>
  <c r="Q136" i="342" s="1"/>
  <c r="M135" i="342"/>
  <c r="N135" i="342" s="1"/>
  <c r="Q135" i="342" s="1"/>
  <c r="M134" i="342"/>
  <c r="N134" i="342" s="1"/>
  <c r="Q134" i="342" s="1"/>
  <c r="M133" i="342"/>
  <c r="N133" i="342" s="1"/>
  <c r="Q133" i="342" s="1"/>
  <c r="M132" i="342"/>
  <c r="N132" i="342" s="1"/>
  <c r="Q132" i="342" s="1"/>
  <c r="M131" i="342"/>
  <c r="N131" i="342" s="1"/>
  <c r="Q131" i="342" s="1"/>
  <c r="M130" i="342"/>
  <c r="N130" i="342" s="1"/>
  <c r="Q130" i="342" s="1"/>
  <c r="M129" i="342"/>
  <c r="N129" i="342" s="1"/>
  <c r="Q129" i="342" s="1"/>
  <c r="M128" i="342"/>
  <c r="N128" i="342" s="1"/>
  <c r="Q128" i="342" s="1"/>
  <c r="M127" i="342"/>
  <c r="N127" i="342" s="1"/>
  <c r="Q127" i="342" s="1"/>
  <c r="M126" i="342"/>
  <c r="N126" i="342" s="1"/>
  <c r="Q126" i="342" s="1"/>
  <c r="M125" i="342"/>
  <c r="N125" i="342" s="1"/>
  <c r="Q125" i="342" s="1"/>
  <c r="M124" i="342"/>
  <c r="N124" i="342" s="1"/>
  <c r="Q124" i="342" s="1"/>
  <c r="M123" i="342"/>
  <c r="N123" i="342" s="1"/>
  <c r="Q123" i="342" s="1"/>
  <c r="M122" i="342"/>
  <c r="N122" i="342" s="1"/>
  <c r="Q122" i="342" s="1"/>
  <c r="M121" i="342"/>
  <c r="N121" i="342" s="1"/>
  <c r="Q121" i="342" s="1"/>
  <c r="M120" i="342"/>
  <c r="N120" i="342" s="1"/>
  <c r="Q120" i="342" s="1"/>
  <c r="M119" i="342"/>
  <c r="N119" i="342" s="1"/>
  <c r="Q119" i="342" s="1"/>
  <c r="M118" i="342"/>
  <c r="N118" i="342" s="1"/>
  <c r="Q118" i="342" s="1"/>
  <c r="M117" i="342"/>
  <c r="N117" i="342" s="1"/>
  <c r="Q117" i="342" s="1"/>
  <c r="M116" i="342"/>
  <c r="N116" i="342" s="1"/>
  <c r="Q116" i="342" s="1"/>
  <c r="M115" i="342"/>
  <c r="N115" i="342" s="1"/>
  <c r="Q115" i="342" s="1"/>
  <c r="M114" i="342"/>
  <c r="N114" i="342" s="1"/>
  <c r="Q114" i="342" s="1"/>
  <c r="M113" i="342"/>
  <c r="N113" i="342" s="1"/>
  <c r="Q113" i="342" s="1"/>
  <c r="M112" i="342"/>
  <c r="N112" i="342" s="1"/>
  <c r="Q112" i="342" s="1"/>
  <c r="M111" i="342"/>
  <c r="N111" i="342" s="1"/>
  <c r="Q111" i="342" s="1"/>
  <c r="M110" i="342"/>
  <c r="N110" i="342" s="1"/>
  <c r="Q110" i="342" s="1"/>
  <c r="M108" i="342"/>
  <c r="N108" i="342" s="1"/>
  <c r="Q108" i="342" s="1"/>
  <c r="M107" i="342"/>
  <c r="N107" i="342" s="1"/>
  <c r="Q107" i="342" s="1"/>
  <c r="M106" i="342"/>
  <c r="N106" i="342" s="1"/>
  <c r="Q106" i="342" s="1"/>
  <c r="M105" i="342"/>
  <c r="N105" i="342" s="1"/>
  <c r="Q105" i="342" s="1"/>
  <c r="M104" i="342"/>
  <c r="N104" i="342" s="1"/>
  <c r="Q104" i="342" s="1"/>
  <c r="M103" i="342"/>
  <c r="N103" i="342" s="1"/>
  <c r="Q103" i="342" s="1"/>
  <c r="M102" i="342"/>
  <c r="N102" i="342" s="1"/>
  <c r="Q102" i="342" s="1"/>
  <c r="M101" i="342"/>
  <c r="N101" i="342" s="1"/>
  <c r="Q101" i="342" s="1"/>
  <c r="M100" i="342"/>
  <c r="N100" i="342" s="1"/>
  <c r="Q100" i="342" s="1"/>
  <c r="M99" i="342"/>
  <c r="N99" i="342" s="1"/>
  <c r="Q99" i="342" s="1"/>
  <c r="M98" i="342"/>
  <c r="N98" i="342" s="1"/>
  <c r="Q98" i="342" s="1"/>
  <c r="M97" i="342"/>
  <c r="N97" i="342" s="1"/>
  <c r="Q97" i="342" s="1"/>
  <c r="M96" i="342"/>
  <c r="N96" i="342" s="1"/>
  <c r="Q96" i="342" s="1"/>
  <c r="M95" i="342"/>
  <c r="N95" i="342" s="1"/>
  <c r="Q95" i="342" s="1"/>
  <c r="M94" i="342"/>
  <c r="N94" i="342" s="1"/>
  <c r="Q94" i="342" s="1"/>
  <c r="M93" i="342"/>
  <c r="N93" i="342" s="1"/>
  <c r="Q93" i="342" s="1"/>
  <c r="M92" i="342"/>
  <c r="N92" i="342" s="1"/>
  <c r="Q92" i="342" s="1"/>
  <c r="M90" i="342"/>
  <c r="N90" i="342" s="1"/>
  <c r="Q90" i="342" s="1"/>
  <c r="M89" i="342"/>
  <c r="N89" i="342" s="1"/>
  <c r="Q89" i="342" s="1"/>
  <c r="M88" i="342"/>
  <c r="N88" i="342" s="1"/>
  <c r="Q88" i="342" s="1"/>
  <c r="M87" i="342"/>
  <c r="N87" i="342" s="1"/>
  <c r="Q87" i="342" s="1"/>
  <c r="M86" i="342"/>
  <c r="N86" i="342" s="1"/>
  <c r="Q86" i="342" s="1"/>
  <c r="M85" i="342"/>
  <c r="N85" i="342" s="1"/>
  <c r="Q85" i="342" s="1"/>
  <c r="M84" i="342"/>
  <c r="N84" i="342" s="1"/>
  <c r="Q84" i="342" s="1"/>
  <c r="M83" i="342"/>
  <c r="N83" i="342" s="1"/>
  <c r="Q83" i="342" s="1"/>
  <c r="M82" i="342"/>
  <c r="N82" i="342" s="1"/>
  <c r="Q82" i="342" s="1"/>
  <c r="M81" i="342"/>
  <c r="N81" i="342" s="1"/>
  <c r="Q81" i="342" s="1"/>
  <c r="M80" i="342"/>
  <c r="N80" i="342" s="1"/>
  <c r="Q80" i="342" s="1"/>
  <c r="M79" i="342"/>
  <c r="N79" i="342" s="1"/>
  <c r="Q79" i="342" s="1"/>
  <c r="M78" i="342"/>
  <c r="N78" i="342" s="1"/>
  <c r="Q78" i="342" s="1"/>
  <c r="M77" i="342"/>
  <c r="N77" i="342" s="1"/>
  <c r="Q77" i="342" s="1"/>
  <c r="M76" i="342"/>
  <c r="N76" i="342" s="1"/>
  <c r="Q76" i="342" s="1"/>
  <c r="M75" i="342"/>
  <c r="N75" i="342" s="1"/>
  <c r="Q75" i="342" s="1"/>
  <c r="M73" i="342"/>
  <c r="N73" i="342" s="1"/>
  <c r="Q73" i="342" s="1"/>
  <c r="M72" i="342"/>
  <c r="N72" i="342" s="1"/>
  <c r="Q72" i="342" s="1"/>
  <c r="M71" i="342"/>
  <c r="N71" i="342" s="1"/>
  <c r="Q71" i="342" s="1"/>
  <c r="M70" i="342"/>
  <c r="N70" i="342" s="1"/>
  <c r="Q70" i="342" s="1"/>
  <c r="M69" i="342"/>
  <c r="N69" i="342" s="1"/>
  <c r="Q69" i="342" s="1"/>
  <c r="M68" i="342"/>
  <c r="N68" i="342" s="1"/>
  <c r="Q68" i="342" s="1"/>
  <c r="M67" i="342"/>
  <c r="N67" i="342" s="1"/>
  <c r="Q67" i="342" s="1"/>
  <c r="M66" i="342"/>
  <c r="N66" i="342" s="1"/>
  <c r="Q66" i="342" s="1"/>
  <c r="M65" i="342"/>
  <c r="N65" i="342" s="1"/>
  <c r="Q65" i="342" s="1"/>
  <c r="M64" i="342"/>
  <c r="N64" i="342" s="1"/>
  <c r="Q64" i="342" s="1"/>
  <c r="M63" i="342"/>
  <c r="N63" i="342" s="1"/>
  <c r="Q63" i="342" s="1"/>
  <c r="M62" i="342"/>
  <c r="N62" i="342" s="1"/>
  <c r="Q62" i="342" s="1"/>
  <c r="M61" i="342"/>
  <c r="N61" i="342" s="1"/>
  <c r="Q61" i="342" s="1"/>
  <c r="M60" i="342"/>
  <c r="N60" i="342" s="1"/>
  <c r="Q60" i="342" s="1"/>
  <c r="M59" i="342"/>
  <c r="N59" i="342" s="1"/>
  <c r="Q59" i="342" s="1"/>
  <c r="M57" i="342"/>
  <c r="N57" i="342" s="1"/>
  <c r="Q57" i="342" s="1"/>
  <c r="M56" i="342"/>
  <c r="N56" i="342" s="1"/>
  <c r="Q56" i="342" s="1"/>
  <c r="M55" i="342"/>
  <c r="N55" i="342" s="1"/>
  <c r="Q55" i="342" s="1"/>
  <c r="M54" i="342"/>
  <c r="N54" i="342" s="1"/>
  <c r="Q54" i="342" s="1"/>
  <c r="M53" i="342"/>
  <c r="N53" i="342" s="1"/>
  <c r="Q53" i="342" s="1"/>
  <c r="M52" i="342"/>
  <c r="N52" i="342" s="1"/>
  <c r="Q52" i="342" s="1"/>
  <c r="M51" i="342"/>
  <c r="N51" i="342" s="1"/>
  <c r="Q51" i="342" s="1"/>
  <c r="M50" i="342"/>
  <c r="N50" i="342" s="1"/>
  <c r="Q50" i="342" s="1"/>
  <c r="M49" i="342"/>
  <c r="N49" i="342" s="1"/>
  <c r="Q49" i="342" s="1"/>
  <c r="M48" i="342"/>
  <c r="N48" i="342" s="1"/>
  <c r="Q48" i="342" s="1"/>
  <c r="M47" i="342"/>
  <c r="N47" i="342" s="1"/>
  <c r="Q47" i="342" s="1"/>
  <c r="M46" i="342"/>
  <c r="N46" i="342" s="1"/>
  <c r="Q46" i="342" s="1"/>
  <c r="M45" i="342"/>
  <c r="N45" i="342" s="1"/>
  <c r="Q45" i="342" s="1"/>
  <c r="M44" i="342"/>
  <c r="N44" i="342" s="1"/>
  <c r="Q44" i="342" s="1"/>
  <c r="M43" i="342"/>
  <c r="N43" i="342" s="1"/>
  <c r="Q43" i="342" s="1"/>
  <c r="M42" i="342"/>
  <c r="N42" i="342" s="1"/>
  <c r="Q42" i="342" s="1"/>
  <c r="M41" i="342"/>
  <c r="N41" i="342" s="1"/>
  <c r="Q41" i="342" s="1"/>
  <c r="M40" i="342"/>
  <c r="N40" i="342" s="1"/>
  <c r="Q40" i="342" s="1"/>
  <c r="M39" i="342"/>
  <c r="N39" i="342" s="1"/>
  <c r="Q39" i="342" s="1"/>
  <c r="M37" i="342"/>
  <c r="N37" i="342" s="1"/>
  <c r="Q37" i="342" s="1"/>
  <c r="M36" i="342"/>
  <c r="N36" i="342" s="1"/>
  <c r="Q36" i="342" s="1"/>
  <c r="M35" i="342"/>
  <c r="N35" i="342" s="1"/>
  <c r="Q35" i="342" s="1"/>
  <c r="M34" i="342"/>
  <c r="N34" i="342" s="1"/>
  <c r="Q34" i="342" s="1"/>
  <c r="M33" i="342"/>
  <c r="N33" i="342" s="1"/>
  <c r="Q33" i="342" s="1"/>
  <c r="M32" i="342"/>
  <c r="N32" i="342" s="1"/>
  <c r="Q32" i="342" s="1"/>
  <c r="M31" i="342"/>
  <c r="N31" i="342" s="1"/>
  <c r="Q31" i="342" s="1"/>
  <c r="M30" i="342"/>
  <c r="N30" i="342" s="1"/>
  <c r="Q30" i="342" s="1"/>
  <c r="M29" i="342"/>
  <c r="N29" i="342" s="1"/>
  <c r="Q29" i="342" s="1"/>
  <c r="M28" i="342"/>
  <c r="N28" i="342" s="1"/>
  <c r="Q28" i="342" s="1"/>
  <c r="M27" i="342"/>
  <c r="N27" i="342" s="1"/>
  <c r="Q27" i="342" s="1"/>
  <c r="M26" i="342"/>
  <c r="N26" i="342" s="1"/>
  <c r="Q26" i="342" s="1"/>
  <c r="M25" i="342"/>
  <c r="N25" i="342" s="1"/>
  <c r="Q25" i="342" s="1"/>
  <c r="M24" i="342"/>
  <c r="N24" i="342" s="1"/>
  <c r="Q24" i="342" s="1"/>
  <c r="M23" i="342"/>
  <c r="N23" i="342" s="1"/>
  <c r="Q23" i="342" s="1"/>
  <c r="M22" i="342"/>
  <c r="N22" i="342" s="1"/>
  <c r="Q22" i="342" s="1"/>
  <c r="M21" i="342"/>
  <c r="N21" i="342" s="1"/>
  <c r="Q21" i="342" s="1"/>
  <c r="M19" i="342"/>
  <c r="N19" i="342" s="1"/>
  <c r="Q19" i="342" s="1"/>
  <c r="M18" i="342"/>
  <c r="N18" i="342" s="1"/>
  <c r="Q18" i="342" s="1"/>
  <c r="M17" i="342"/>
  <c r="N17" i="342" s="1"/>
  <c r="Q17" i="342" s="1"/>
  <c r="M16" i="342"/>
  <c r="N16" i="342" s="1"/>
  <c r="Q16" i="342" s="1"/>
  <c r="M15" i="342"/>
  <c r="N15" i="342" s="1"/>
  <c r="Q15" i="342" s="1"/>
  <c r="M14" i="342"/>
  <c r="N14" i="342" s="1"/>
  <c r="Q14" i="342" s="1"/>
  <c r="M13" i="342"/>
  <c r="N13" i="342" s="1"/>
  <c r="Q13" i="342" s="1"/>
  <c r="M12" i="342"/>
  <c r="N12" i="342" s="1"/>
  <c r="Q12" i="342" s="1"/>
  <c r="M11" i="342"/>
  <c r="N11" i="342" s="1"/>
  <c r="Q11" i="342" s="1"/>
  <c r="M10" i="342"/>
  <c r="N10" i="342" s="1"/>
  <c r="Q10" i="342" s="1"/>
  <c r="M9" i="342"/>
  <c r="N9" i="342" s="1"/>
  <c r="Q9" i="342" s="1"/>
  <c r="M8" i="342"/>
  <c r="N8" i="342" s="1"/>
  <c r="Q8" i="342" s="1"/>
  <c r="M7" i="342"/>
  <c r="N7" i="342" s="1"/>
  <c r="Q7" i="342" s="1"/>
  <c r="M6" i="342"/>
  <c r="N6" i="342" s="1"/>
  <c r="Q6" i="342" s="1"/>
  <c r="M5" i="342"/>
  <c r="V143" i="344" l="1"/>
  <c r="S143" i="343"/>
  <c r="T75" i="343" s="1"/>
  <c r="S5" i="343"/>
  <c r="R143" i="343"/>
  <c r="R144" i="343" s="1"/>
  <c r="M151" i="342"/>
  <c r="N149" i="342"/>
  <c r="N151" i="342" s="1"/>
  <c r="R75" i="342"/>
  <c r="M143" i="342"/>
  <c r="R92" i="342"/>
  <c r="R21" i="342"/>
  <c r="R39" i="342"/>
  <c r="R126" i="342"/>
  <c r="R59" i="342"/>
  <c r="R110" i="342"/>
  <c r="N5" i="342"/>
  <c r="K143" i="340"/>
  <c r="O41" i="340"/>
  <c r="P41" i="340" s="1"/>
  <c r="S41" i="340" s="1"/>
  <c r="O24" i="340"/>
  <c r="P24" i="340" s="1"/>
  <c r="S24" i="340" s="1"/>
  <c r="O8" i="340"/>
  <c r="P8" i="340" s="1"/>
  <c r="S8" i="340" s="1"/>
  <c r="O7" i="340"/>
  <c r="P7" i="340" s="1"/>
  <c r="S7" i="340" s="1"/>
  <c r="O6" i="340"/>
  <c r="P6" i="340" s="1"/>
  <c r="S6" i="340" s="1"/>
  <c r="T5" i="343" l="1"/>
  <c r="T92" i="343"/>
  <c r="T59" i="343"/>
  <c r="T21" i="343"/>
  <c r="T110" i="343"/>
  <c r="T39" i="343"/>
  <c r="T126" i="343"/>
  <c r="Q149" i="342"/>
  <c r="Q151" i="342" s="1"/>
  <c r="R143" i="342"/>
  <c r="S75" i="342" s="1"/>
  <c r="N143" i="342"/>
  <c r="Q5" i="342"/>
  <c r="N151" i="340"/>
  <c r="O150" i="340"/>
  <c r="P150" i="340" s="1"/>
  <c r="S150" i="340" s="1"/>
  <c r="O149" i="340"/>
  <c r="P145" i="340"/>
  <c r="P144" i="340"/>
  <c r="N143" i="340"/>
  <c r="M143" i="340"/>
  <c r="L143" i="340"/>
  <c r="J143" i="340"/>
  <c r="I143" i="340"/>
  <c r="O142" i="340"/>
  <c r="P142" i="340" s="1"/>
  <c r="S142" i="340" s="1"/>
  <c r="O141" i="340"/>
  <c r="P141" i="340" s="1"/>
  <c r="S141" i="340" s="1"/>
  <c r="O140" i="340"/>
  <c r="P140" i="340" s="1"/>
  <c r="S140" i="340" s="1"/>
  <c r="O139" i="340"/>
  <c r="P139" i="340" s="1"/>
  <c r="S139" i="340" s="1"/>
  <c r="O138" i="340"/>
  <c r="P138" i="340" s="1"/>
  <c r="S138" i="340" s="1"/>
  <c r="O137" i="340"/>
  <c r="P137" i="340" s="1"/>
  <c r="S137" i="340" s="1"/>
  <c r="O136" i="340"/>
  <c r="P136" i="340" s="1"/>
  <c r="S136" i="340" s="1"/>
  <c r="O135" i="340"/>
  <c r="P135" i="340" s="1"/>
  <c r="S135" i="340" s="1"/>
  <c r="O134" i="340"/>
  <c r="P134" i="340" s="1"/>
  <c r="S134" i="340" s="1"/>
  <c r="O133" i="340"/>
  <c r="P133" i="340" s="1"/>
  <c r="S133" i="340" s="1"/>
  <c r="O132" i="340"/>
  <c r="P132" i="340" s="1"/>
  <c r="S132" i="340" s="1"/>
  <c r="O131" i="340"/>
  <c r="P131" i="340" s="1"/>
  <c r="S131" i="340" s="1"/>
  <c r="O130" i="340"/>
  <c r="P130" i="340" s="1"/>
  <c r="S130" i="340" s="1"/>
  <c r="O129" i="340"/>
  <c r="P129" i="340" s="1"/>
  <c r="S129" i="340" s="1"/>
  <c r="O128" i="340"/>
  <c r="P128" i="340" s="1"/>
  <c r="S128" i="340" s="1"/>
  <c r="O127" i="340"/>
  <c r="P127" i="340" s="1"/>
  <c r="S127" i="340" s="1"/>
  <c r="O126" i="340"/>
  <c r="P126" i="340" s="1"/>
  <c r="S126" i="340" s="1"/>
  <c r="O125" i="340"/>
  <c r="P125" i="340" s="1"/>
  <c r="S125" i="340" s="1"/>
  <c r="O124" i="340"/>
  <c r="P124" i="340" s="1"/>
  <c r="S124" i="340" s="1"/>
  <c r="O123" i="340"/>
  <c r="P123" i="340" s="1"/>
  <c r="S123" i="340" s="1"/>
  <c r="O122" i="340"/>
  <c r="P122" i="340" s="1"/>
  <c r="S122" i="340" s="1"/>
  <c r="O121" i="340"/>
  <c r="P121" i="340" s="1"/>
  <c r="S121" i="340" s="1"/>
  <c r="O120" i="340"/>
  <c r="P120" i="340" s="1"/>
  <c r="S120" i="340" s="1"/>
  <c r="O119" i="340"/>
  <c r="P119" i="340" s="1"/>
  <c r="S119" i="340" s="1"/>
  <c r="O118" i="340"/>
  <c r="P118" i="340" s="1"/>
  <c r="S118" i="340" s="1"/>
  <c r="O117" i="340"/>
  <c r="P117" i="340" s="1"/>
  <c r="S117" i="340" s="1"/>
  <c r="O116" i="340"/>
  <c r="P116" i="340" s="1"/>
  <c r="S116" i="340" s="1"/>
  <c r="O115" i="340"/>
  <c r="P115" i="340" s="1"/>
  <c r="S115" i="340" s="1"/>
  <c r="O114" i="340"/>
  <c r="P114" i="340" s="1"/>
  <c r="S114" i="340" s="1"/>
  <c r="O113" i="340"/>
  <c r="P113" i="340" s="1"/>
  <c r="S113" i="340" s="1"/>
  <c r="O112" i="340"/>
  <c r="P112" i="340" s="1"/>
  <c r="S112" i="340" s="1"/>
  <c r="O111" i="340"/>
  <c r="P111" i="340" s="1"/>
  <c r="S111" i="340" s="1"/>
  <c r="O110" i="340"/>
  <c r="P110" i="340" s="1"/>
  <c r="S110" i="340" s="1"/>
  <c r="O108" i="340"/>
  <c r="P108" i="340" s="1"/>
  <c r="S108" i="340" s="1"/>
  <c r="O107" i="340"/>
  <c r="P107" i="340" s="1"/>
  <c r="S107" i="340" s="1"/>
  <c r="O106" i="340"/>
  <c r="P106" i="340" s="1"/>
  <c r="S106" i="340" s="1"/>
  <c r="O105" i="340"/>
  <c r="P105" i="340" s="1"/>
  <c r="S105" i="340" s="1"/>
  <c r="O104" i="340"/>
  <c r="P104" i="340" s="1"/>
  <c r="S104" i="340" s="1"/>
  <c r="O103" i="340"/>
  <c r="P103" i="340" s="1"/>
  <c r="S103" i="340" s="1"/>
  <c r="O102" i="340"/>
  <c r="P102" i="340" s="1"/>
  <c r="S102" i="340" s="1"/>
  <c r="O101" i="340"/>
  <c r="P101" i="340" s="1"/>
  <c r="S101" i="340" s="1"/>
  <c r="O100" i="340"/>
  <c r="P100" i="340" s="1"/>
  <c r="S100" i="340" s="1"/>
  <c r="O99" i="340"/>
  <c r="P99" i="340" s="1"/>
  <c r="S99" i="340" s="1"/>
  <c r="O98" i="340"/>
  <c r="P98" i="340" s="1"/>
  <c r="S98" i="340" s="1"/>
  <c r="O97" i="340"/>
  <c r="P97" i="340" s="1"/>
  <c r="S97" i="340" s="1"/>
  <c r="O96" i="340"/>
  <c r="P96" i="340" s="1"/>
  <c r="S96" i="340" s="1"/>
  <c r="O95" i="340"/>
  <c r="P95" i="340" s="1"/>
  <c r="S95" i="340" s="1"/>
  <c r="O94" i="340"/>
  <c r="P94" i="340" s="1"/>
  <c r="S94" i="340" s="1"/>
  <c r="O93" i="340"/>
  <c r="P93" i="340" s="1"/>
  <c r="S93" i="340" s="1"/>
  <c r="O92" i="340"/>
  <c r="P92" i="340" s="1"/>
  <c r="S92" i="340" s="1"/>
  <c r="O90" i="340"/>
  <c r="P90" i="340" s="1"/>
  <c r="S90" i="340" s="1"/>
  <c r="O89" i="340"/>
  <c r="P89" i="340" s="1"/>
  <c r="S89" i="340" s="1"/>
  <c r="O88" i="340"/>
  <c r="P88" i="340" s="1"/>
  <c r="S88" i="340" s="1"/>
  <c r="O87" i="340"/>
  <c r="P87" i="340" s="1"/>
  <c r="S87" i="340" s="1"/>
  <c r="O86" i="340"/>
  <c r="P86" i="340" s="1"/>
  <c r="S86" i="340" s="1"/>
  <c r="O85" i="340"/>
  <c r="P85" i="340" s="1"/>
  <c r="S85" i="340" s="1"/>
  <c r="O84" i="340"/>
  <c r="P84" i="340" s="1"/>
  <c r="S84" i="340" s="1"/>
  <c r="O83" i="340"/>
  <c r="P83" i="340" s="1"/>
  <c r="S83" i="340" s="1"/>
  <c r="O82" i="340"/>
  <c r="P82" i="340" s="1"/>
  <c r="S82" i="340" s="1"/>
  <c r="O81" i="340"/>
  <c r="P81" i="340" s="1"/>
  <c r="S81" i="340" s="1"/>
  <c r="O80" i="340"/>
  <c r="P80" i="340" s="1"/>
  <c r="S80" i="340" s="1"/>
  <c r="O79" i="340"/>
  <c r="P79" i="340" s="1"/>
  <c r="S79" i="340" s="1"/>
  <c r="O78" i="340"/>
  <c r="P78" i="340" s="1"/>
  <c r="S78" i="340" s="1"/>
  <c r="O77" i="340"/>
  <c r="P77" i="340" s="1"/>
  <c r="S77" i="340" s="1"/>
  <c r="O76" i="340"/>
  <c r="P76" i="340" s="1"/>
  <c r="S76" i="340" s="1"/>
  <c r="O75" i="340"/>
  <c r="P75" i="340" s="1"/>
  <c r="S75" i="340" s="1"/>
  <c r="O73" i="340"/>
  <c r="P73" i="340" s="1"/>
  <c r="S73" i="340" s="1"/>
  <c r="O72" i="340"/>
  <c r="P72" i="340" s="1"/>
  <c r="S72" i="340" s="1"/>
  <c r="O71" i="340"/>
  <c r="P71" i="340" s="1"/>
  <c r="S71" i="340" s="1"/>
  <c r="O70" i="340"/>
  <c r="P70" i="340" s="1"/>
  <c r="S70" i="340" s="1"/>
  <c r="O69" i="340"/>
  <c r="P69" i="340" s="1"/>
  <c r="S69" i="340" s="1"/>
  <c r="O68" i="340"/>
  <c r="P68" i="340" s="1"/>
  <c r="S68" i="340" s="1"/>
  <c r="O67" i="340"/>
  <c r="P67" i="340" s="1"/>
  <c r="S67" i="340" s="1"/>
  <c r="O66" i="340"/>
  <c r="P66" i="340" s="1"/>
  <c r="S66" i="340" s="1"/>
  <c r="O65" i="340"/>
  <c r="P65" i="340" s="1"/>
  <c r="S65" i="340" s="1"/>
  <c r="O64" i="340"/>
  <c r="P64" i="340" s="1"/>
  <c r="S64" i="340" s="1"/>
  <c r="O63" i="340"/>
  <c r="P63" i="340" s="1"/>
  <c r="S63" i="340" s="1"/>
  <c r="O62" i="340"/>
  <c r="P62" i="340" s="1"/>
  <c r="S62" i="340" s="1"/>
  <c r="O61" i="340"/>
  <c r="P61" i="340" s="1"/>
  <c r="S61" i="340" s="1"/>
  <c r="O60" i="340"/>
  <c r="P60" i="340" s="1"/>
  <c r="S60" i="340" s="1"/>
  <c r="O59" i="340"/>
  <c r="P59" i="340" s="1"/>
  <c r="S59" i="340" s="1"/>
  <c r="O57" i="340"/>
  <c r="P57" i="340" s="1"/>
  <c r="S57" i="340" s="1"/>
  <c r="O56" i="340"/>
  <c r="P56" i="340" s="1"/>
  <c r="S56" i="340" s="1"/>
  <c r="O55" i="340"/>
  <c r="P55" i="340" s="1"/>
  <c r="S55" i="340" s="1"/>
  <c r="O54" i="340"/>
  <c r="P54" i="340" s="1"/>
  <c r="S54" i="340" s="1"/>
  <c r="O53" i="340"/>
  <c r="P53" i="340" s="1"/>
  <c r="S53" i="340" s="1"/>
  <c r="O52" i="340"/>
  <c r="P52" i="340" s="1"/>
  <c r="S52" i="340" s="1"/>
  <c r="O51" i="340"/>
  <c r="P51" i="340" s="1"/>
  <c r="S51" i="340" s="1"/>
  <c r="O50" i="340"/>
  <c r="P50" i="340" s="1"/>
  <c r="S50" i="340" s="1"/>
  <c r="O49" i="340"/>
  <c r="P49" i="340" s="1"/>
  <c r="S49" i="340" s="1"/>
  <c r="O48" i="340"/>
  <c r="P48" i="340" s="1"/>
  <c r="S48" i="340" s="1"/>
  <c r="O47" i="340"/>
  <c r="P47" i="340" s="1"/>
  <c r="S47" i="340" s="1"/>
  <c r="O46" i="340"/>
  <c r="P46" i="340" s="1"/>
  <c r="S46" i="340" s="1"/>
  <c r="O45" i="340"/>
  <c r="P45" i="340" s="1"/>
  <c r="S45" i="340" s="1"/>
  <c r="O44" i="340"/>
  <c r="P44" i="340" s="1"/>
  <c r="S44" i="340" s="1"/>
  <c r="O43" i="340"/>
  <c r="P43" i="340" s="1"/>
  <c r="S43" i="340" s="1"/>
  <c r="O42" i="340"/>
  <c r="P42" i="340" s="1"/>
  <c r="S42" i="340" s="1"/>
  <c r="O40" i="340"/>
  <c r="P40" i="340" s="1"/>
  <c r="S40" i="340" s="1"/>
  <c r="O39" i="340"/>
  <c r="P39" i="340" s="1"/>
  <c r="S39" i="340" s="1"/>
  <c r="O37" i="340"/>
  <c r="P37" i="340" s="1"/>
  <c r="S37" i="340" s="1"/>
  <c r="O36" i="340"/>
  <c r="P36" i="340" s="1"/>
  <c r="S36" i="340" s="1"/>
  <c r="O35" i="340"/>
  <c r="P35" i="340" s="1"/>
  <c r="S35" i="340" s="1"/>
  <c r="O34" i="340"/>
  <c r="P34" i="340" s="1"/>
  <c r="S34" i="340" s="1"/>
  <c r="O33" i="340"/>
  <c r="P33" i="340" s="1"/>
  <c r="S33" i="340" s="1"/>
  <c r="O32" i="340"/>
  <c r="P32" i="340" s="1"/>
  <c r="S32" i="340" s="1"/>
  <c r="O31" i="340"/>
  <c r="P31" i="340" s="1"/>
  <c r="S31" i="340" s="1"/>
  <c r="O30" i="340"/>
  <c r="P30" i="340" s="1"/>
  <c r="S30" i="340" s="1"/>
  <c r="O29" i="340"/>
  <c r="P29" i="340" s="1"/>
  <c r="S29" i="340" s="1"/>
  <c r="O28" i="340"/>
  <c r="P28" i="340" s="1"/>
  <c r="S28" i="340" s="1"/>
  <c r="O27" i="340"/>
  <c r="P27" i="340" s="1"/>
  <c r="S27" i="340" s="1"/>
  <c r="O26" i="340"/>
  <c r="P26" i="340" s="1"/>
  <c r="S26" i="340" s="1"/>
  <c r="O25" i="340"/>
  <c r="P25" i="340" s="1"/>
  <c r="S25" i="340" s="1"/>
  <c r="O23" i="340"/>
  <c r="P23" i="340" s="1"/>
  <c r="S23" i="340" s="1"/>
  <c r="O22" i="340"/>
  <c r="P22" i="340" s="1"/>
  <c r="S22" i="340" s="1"/>
  <c r="O21" i="340"/>
  <c r="P21" i="340" s="1"/>
  <c r="S21" i="340" s="1"/>
  <c r="O19" i="340"/>
  <c r="P19" i="340" s="1"/>
  <c r="S19" i="340" s="1"/>
  <c r="O18" i="340"/>
  <c r="P18" i="340" s="1"/>
  <c r="S18" i="340" s="1"/>
  <c r="O17" i="340"/>
  <c r="P17" i="340" s="1"/>
  <c r="S17" i="340" s="1"/>
  <c r="O16" i="340"/>
  <c r="P16" i="340" s="1"/>
  <c r="S16" i="340" s="1"/>
  <c r="O15" i="340"/>
  <c r="P15" i="340" s="1"/>
  <c r="S15" i="340" s="1"/>
  <c r="O14" i="340"/>
  <c r="P14" i="340" s="1"/>
  <c r="S14" i="340" s="1"/>
  <c r="O13" i="340"/>
  <c r="P13" i="340" s="1"/>
  <c r="S13" i="340" s="1"/>
  <c r="O12" i="340"/>
  <c r="P12" i="340" s="1"/>
  <c r="S12" i="340" s="1"/>
  <c r="O11" i="340"/>
  <c r="P11" i="340" s="1"/>
  <c r="S11" i="340" s="1"/>
  <c r="O10" i="340"/>
  <c r="P10" i="340" s="1"/>
  <c r="S10" i="340" s="1"/>
  <c r="O9" i="340"/>
  <c r="P9" i="340" s="1"/>
  <c r="S9" i="340" s="1"/>
  <c r="O5" i="340"/>
  <c r="T143" i="343" l="1"/>
  <c r="S21" i="342"/>
  <c r="S39" i="342"/>
  <c r="S59" i="342"/>
  <c r="R5" i="342"/>
  <c r="S5" i="342" s="1"/>
  <c r="Q143" i="342"/>
  <c r="Q144" i="342" s="1"/>
  <c r="S126" i="342"/>
  <c r="S92" i="342"/>
  <c r="S110" i="342"/>
  <c r="O151" i="340"/>
  <c r="P149" i="340"/>
  <c r="P151" i="340" s="1"/>
  <c r="T21" i="340"/>
  <c r="O143" i="340"/>
  <c r="T92" i="340"/>
  <c r="T59" i="340"/>
  <c r="T126" i="340"/>
  <c r="T39" i="340"/>
  <c r="T75" i="340"/>
  <c r="T110" i="340"/>
  <c r="P5" i="340"/>
  <c r="M138" i="339"/>
  <c r="S149" i="340" l="1"/>
  <c r="S151" i="340" s="1"/>
  <c r="S143" i="342"/>
  <c r="T143" i="340"/>
  <c r="U21" i="340" s="1"/>
  <c r="P143" i="340"/>
  <c r="S5" i="340"/>
  <c r="N138" i="339"/>
  <c r="O146" i="339"/>
  <c r="P145" i="339"/>
  <c r="P144" i="339"/>
  <c r="Q144" i="339" s="1"/>
  <c r="Q140" i="339"/>
  <c r="Q139" i="339"/>
  <c r="O138" i="339"/>
  <c r="L138" i="339"/>
  <c r="K138" i="339"/>
  <c r="J138" i="339"/>
  <c r="I138" i="339"/>
  <c r="P137" i="339"/>
  <c r="Q137" i="339" s="1"/>
  <c r="T137" i="339" s="1"/>
  <c r="P136" i="339"/>
  <c r="Q136" i="339" s="1"/>
  <c r="T136" i="339" s="1"/>
  <c r="P135" i="339"/>
  <c r="Q135" i="339" s="1"/>
  <c r="T135" i="339" s="1"/>
  <c r="P134" i="339"/>
  <c r="Q134" i="339" s="1"/>
  <c r="T134" i="339" s="1"/>
  <c r="P133" i="339"/>
  <c r="Q133" i="339" s="1"/>
  <c r="T133" i="339" s="1"/>
  <c r="P132" i="339"/>
  <c r="Q132" i="339" s="1"/>
  <c r="T132" i="339" s="1"/>
  <c r="P131" i="339"/>
  <c r="Q131" i="339" s="1"/>
  <c r="T131" i="339" s="1"/>
  <c r="P130" i="339"/>
  <c r="Q130" i="339" s="1"/>
  <c r="T130" i="339" s="1"/>
  <c r="P129" i="339"/>
  <c r="Q129" i="339" s="1"/>
  <c r="T129" i="339" s="1"/>
  <c r="P128" i="339"/>
  <c r="Q128" i="339" s="1"/>
  <c r="T128" i="339" s="1"/>
  <c r="P127" i="339"/>
  <c r="Q127" i="339" s="1"/>
  <c r="T127" i="339" s="1"/>
  <c r="P126" i="339"/>
  <c r="Q126" i="339" s="1"/>
  <c r="T126" i="339" s="1"/>
  <c r="P125" i="339"/>
  <c r="Q125" i="339" s="1"/>
  <c r="T125" i="339" s="1"/>
  <c r="P124" i="339"/>
  <c r="Q124" i="339" s="1"/>
  <c r="T124" i="339" s="1"/>
  <c r="P123" i="339"/>
  <c r="Q123" i="339" s="1"/>
  <c r="T123" i="339" s="1"/>
  <c r="P122" i="339"/>
  <c r="Q122" i="339" s="1"/>
  <c r="T122" i="339" s="1"/>
  <c r="P121" i="339"/>
  <c r="Q121" i="339" s="1"/>
  <c r="T121" i="339" s="1"/>
  <c r="P120" i="339"/>
  <c r="Q120" i="339" s="1"/>
  <c r="T120" i="339" s="1"/>
  <c r="P119" i="339"/>
  <c r="Q119" i="339" s="1"/>
  <c r="T119" i="339" s="1"/>
  <c r="P118" i="339"/>
  <c r="Q118" i="339" s="1"/>
  <c r="T118" i="339" s="1"/>
  <c r="P117" i="339"/>
  <c r="Q117" i="339" s="1"/>
  <c r="T117" i="339" s="1"/>
  <c r="P116" i="339"/>
  <c r="Q116" i="339" s="1"/>
  <c r="T116" i="339" s="1"/>
  <c r="P115" i="339"/>
  <c r="Q115" i="339" s="1"/>
  <c r="T115" i="339" s="1"/>
  <c r="P114" i="339"/>
  <c r="Q114" i="339" s="1"/>
  <c r="T114" i="339" s="1"/>
  <c r="P113" i="339"/>
  <c r="Q113" i="339" s="1"/>
  <c r="T113" i="339" s="1"/>
  <c r="P112" i="339"/>
  <c r="Q112" i="339" s="1"/>
  <c r="T112" i="339" s="1"/>
  <c r="P111" i="339"/>
  <c r="Q111" i="339" s="1"/>
  <c r="T111" i="339" s="1"/>
  <c r="P110" i="339"/>
  <c r="Q110" i="339" s="1"/>
  <c r="T110" i="339" s="1"/>
  <c r="P109" i="339"/>
  <c r="Q109" i="339" s="1"/>
  <c r="T109" i="339" s="1"/>
  <c r="P108" i="339"/>
  <c r="Q108" i="339" s="1"/>
  <c r="T108" i="339" s="1"/>
  <c r="P107" i="339"/>
  <c r="Q107" i="339" s="1"/>
  <c r="T107" i="339" s="1"/>
  <c r="P106" i="339"/>
  <c r="Q106" i="339" s="1"/>
  <c r="T106" i="339" s="1"/>
  <c r="P105" i="339"/>
  <c r="Q105" i="339" s="1"/>
  <c r="T105" i="339" s="1"/>
  <c r="P103" i="339"/>
  <c r="Q103" i="339" s="1"/>
  <c r="T103" i="339" s="1"/>
  <c r="P102" i="339"/>
  <c r="Q102" i="339" s="1"/>
  <c r="T102" i="339" s="1"/>
  <c r="P101" i="339"/>
  <c r="Q101" i="339" s="1"/>
  <c r="T101" i="339" s="1"/>
  <c r="P100" i="339"/>
  <c r="Q100" i="339" s="1"/>
  <c r="T100" i="339" s="1"/>
  <c r="P99" i="339"/>
  <c r="Q99" i="339" s="1"/>
  <c r="T99" i="339" s="1"/>
  <c r="P98" i="339"/>
  <c r="Q98" i="339" s="1"/>
  <c r="T98" i="339" s="1"/>
  <c r="P97" i="339"/>
  <c r="Q97" i="339" s="1"/>
  <c r="T97" i="339" s="1"/>
  <c r="P96" i="339"/>
  <c r="Q96" i="339" s="1"/>
  <c r="T96" i="339" s="1"/>
  <c r="P95" i="339"/>
  <c r="Q95" i="339" s="1"/>
  <c r="T95" i="339" s="1"/>
  <c r="P94" i="339"/>
  <c r="Q94" i="339" s="1"/>
  <c r="T94" i="339" s="1"/>
  <c r="P93" i="339"/>
  <c r="Q93" i="339" s="1"/>
  <c r="T93" i="339" s="1"/>
  <c r="P92" i="339"/>
  <c r="Q92" i="339" s="1"/>
  <c r="T92" i="339" s="1"/>
  <c r="P91" i="339"/>
  <c r="Q91" i="339" s="1"/>
  <c r="T91" i="339" s="1"/>
  <c r="P90" i="339"/>
  <c r="Q90" i="339" s="1"/>
  <c r="T90" i="339" s="1"/>
  <c r="P89" i="339"/>
  <c r="Q89" i="339" s="1"/>
  <c r="T89" i="339" s="1"/>
  <c r="P88" i="339"/>
  <c r="Q88" i="339" s="1"/>
  <c r="T88" i="339" s="1"/>
  <c r="P87" i="339"/>
  <c r="Q87" i="339" s="1"/>
  <c r="T87" i="339" s="1"/>
  <c r="P85" i="339"/>
  <c r="Q85" i="339" s="1"/>
  <c r="T85" i="339" s="1"/>
  <c r="P84" i="339"/>
  <c r="Q84" i="339" s="1"/>
  <c r="T84" i="339" s="1"/>
  <c r="P83" i="339"/>
  <c r="Q83" i="339" s="1"/>
  <c r="T83" i="339" s="1"/>
  <c r="P82" i="339"/>
  <c r="Q82" i="339" s="1"/>
  <c r="T82" i="339" s="1"/>
  <c r="P81" i="339"/>
  <c r="Q81" i="339" s="1"/>
  <c r="T81" i="339" s="1"/>
  <c r="P80" i="339"/>
  <c r="Q80" i="339" s="1"/>
  <c r="T80" i="339" s="1"/>
  <c r="P79" i="339"/>
  <c r="Q79" i="339" s="1"/>
  <c r="T79" i="339" s="1"/>
  <c r="P78" i="339"/>
  <c r="Q78" i="339" s="1"/>
  <c r="T78" i="339" s="1"/>
  <c r="P77" i="339"/>
  <c r="Q77" i="339" s="1"/>
  <c r="T77" i="339" s="1"/>
  <c r="P76" i="339"/>
  <c r="Q76" i="339" s="1"/>
  <c r="T76" i="339" s="1"/>
  <c r="P75" i="339"/>
  <c r="Q75" i="339" s="1"/>
  <c r="T75" i="339" s="1"/>
  <c r="P74" i="339"/>
  <c r="Q74" i="339" s="1"/>
  <c r="T74" i="339" s="1"/>
  <c r="P73" i="339"/>
  <c r="Q73" i="339" s="1"/>
  <c r="T73" i="339" s="1"/>
  <c r="P72" i="339"/>
  <c r="Q72" i="339" s="1"/>
  <c r="T72" i="339" s="1"/>
  <c r="P71" i="339"/>
  <c r="Q71" i="339" s="1"/>
  <c r="T71" i="339" s="1"/>
  <c r="P70" i="339"/>
  <c r="Q70" i="339" s="1"/>
  <c r="T70" i="339" s="1"/>
  <c r="P68" i="339"/>
  <c r="Q68" i="339" s="1"/>
  <c r="T68" i="339" s="1"/>
  <c r="P67" i="339"/>
  <c r="Q67" i="339" s="1"/>
  <c r="T67" i="339" s="1"/>
  <c r="P66" i="339"/>
  <c r="Q66" i="339" s="1"/>
  <c r="T66" i="339" s="1"/>
  <c r="P65" i="339"/>
  <c r="Q65" i="339" s="1"/>
  <c r="T65" i="339" s="1"/>
  <c r="P64" i="339"/>
  <c r="Q64" i="339" s="1"/>
  <c r="T64" i="339" s="1"/>
  <c r="P63" i="339"/>
  <c r="Q63" i="339" s="1"/>
  <c r="T63" i="339" s="1"/>
  <c r="P62" i="339"/>
  <c r="Q62" i="339" s="1"/>
  <c r="T62" i="339" s="1"/>
  <c r="P61" i="339"/>
  <c r="Q61" i="339" s="1"/>
  <c r="T61" i="339" s="1"/>
  <c r="P60" i="339"/>
  <c r="Q60" i="339" s="1"/>
  <c r="T60" i="339" s="1"/>
  <c r="P59" i="339"/>
  <c r="Q59" i="339" s="1"/>
  <c r="T59" i="339" s="1"/>
  <c r="P58" i="339"/>
  <c r="Q58" i="339" s="1"/>
  <c r="T58" i="339" s="1"/>
  <c r="P57" i="339"/>
  <c r="Q57" i="339" s="1"/>
  <c r="T57" i="339" s="1"/>
  <c r="P56" i="339"/>
  <c r="Q56" i="339" s="1"/>
  <c r="T56" i="339" s="1"/>
  <c r="P55" i="339"/>
  <c r="Q55" i="339" s="1"/>
  <c r="T55" i="339" s="1"/>
  <c r="P54" i="339"/>
  <c r="Q54" i="339" s="1"/>
  <c r="T54" i="339" s="1"/>
  <c r="P52" i="339"/>
  <c r="Q52" i="339" s="1"/>
  <c r="T52" i="339" s="1"/>
  <c r="P51" i="339"/>
  <c r="Q51" i="339" s="1"/>
  <c r="T51" i="339" s="1"/>
  <c r="P50" i="339"/>
  <c r="Q50" i="339" s="1"/>
  <c r="T50" i="339" s="1"/>
  <c r="P49" i="339"/>
  <c r="Q49" i="339" s="1"/>
  <c r="T49" i="339" s="1"/>
  <c r="P48" i="339"/>
  <c r="Q48" i="339" s="1"/>
  <c r="T48" i="339" s="1"/>
  <c r="P47" i="339"/>
  <c r="Q47" i="339" s="1"/>
  <c r="T47" i="339" s="1"/>
  <c r="P46" i="339"/>
  <c r="Q46" i="339" s="1"/>
  <c r="T46" i="339" s="1"/>
  <c r="P45" i="339"/>
  <c r="Q45" i="339" s="1"/>
  <c r="T45" i="339" s="1"/>
  <c r="P44" i="339"/>
  <c r="Q44" i="339" s="1"/>
  <c r="T44" i="339" s="1"/>
  <c r="P43" i="339"/>
  <c r="Q43" i="339" s="1"/>
  <c r="T43" i="339" s="1"/>
  <c r="P42" i="339"/>
  <c r="Q42" i="339" s="1"/>
  <c r="T42" i="339" s="1"/>
  <c r="P41" i="339"/>
  <c r="Q41" i="339" s="1"/>
  <c r="T41" i="339" s="1"/>
  <c r="P40" i="339"/>
  <c r="Q40" i="339" s="1"/>
  <c r="T40" i="339" s="1"/>
  <c r="P39" i="339"/>
  <c r="Q39" i="339" s="1"/>
  <c r="T39" i="339" s="1"/>
  <c r="P38" i="339"/>
  <c r="Q38" i="339" s="1"/>
  <c r="T38" i="339" s="1"/>
  <c r="P37" i="339"/>
  <c r="Q37" i="339" s="1"/>
  <c r="T37" i="339" s="1"/>
  <c r="P36" i="339"/>
  <c r="Q36" i="339" s="1"/>
  <c r="T36" i="339" s="1"/>
  <c r="P35" i="339"/>
  <c r="Q35" i="339" s="1"/>
  <c r="T35" i="339" s="1"/>
  <c r="P33" i="339"/>
  <c r="Q33" i="339" s="1"/>
  <c r="T33" i="339" s="1"/>
  <c r="P32" i="339"/>
  <c r="Q32" i="339" s="1"/>
  <c r="T32" i="339" s="1"/>
  <c r="P31" i="339"/>
  <c r="Q31" i="339" s="1"/>
  <c r="T31" i="339" s="1"/>
  <c r="P30" i="339"/>
  <c r="Q30" i="339" s="1"/>
  <c r="T30" i="339" s="1"/>
  <c r="P29" i="339"/>
  <c r="Q29" i="339" s="1"/>
  <c r="T29" i="339" s="1"/>
  <c r="P28" i="339"/>
  <c r="Q28" i="339" s="1"/>
  <c r="T28" i="339" s="1"/>
  <c r="P27" i="339"/>
  <c r="Q27" i="339" s="1"/>
  <c r="T27" i="339" s="1"/>
  <c r="P26" i="339"/>
  <c r="Q26" i="339" s="1"/>
  <c r="T26" i="339" s="1"/>
  <c r="P25" i="339"/>
  <c r="Q25" i="339" s="1"/>
  <c r="T25" i="339" s="1"/>
  <c r="P24" i="339"/>
  <c r="Q24" i="339" s="1"/>
  <c r="T24" i="339" s="1"/>
  <c r="P23" i="339"/>
  <c r="Q23" i="339" s="1"/>
  <c r="T23" i="339" s="1"/>
  <c r="P22" i="339"/>
  <c r="Q22" i="339" s="1"/>
  <c r="T22" i="339" s="1"/>
  <c r="P21" i="339"/>
  <c r="Q21" i="339" s="1"/>
  <c r="T21" i="339" s="1"/>
  <c r="P20" i="339"/>
  <c r="Q20" i="339" s="1"/>
  <c r="T20" i="339" s="1"/>
  <c r="P19" i="339"/>
  <c r="Q19" i="339" s="1"/>
  <c r="T19" i="339" s="1"/>
  <c r="P18" i="339"/>
  <c r="Q18" i="339" s="1"/>
  <c r="T18" i="339" s="1"/>
  <c r="P16" i="339"/>
  <c r="Q16" i="339" s="1"/>
  <c r="T16" i="339" s="1"/>
  <c r="P15" i="339"/>
  <c r="Q15" i="339" s="1"/>
  <c r="T15" i="339" s="1"/>
  <c r="P14" i="339"/>
  <c r="Q14" i="339" s="1"/>
  <c r="T14" i="339" s="1"/>
  <c r="P13" i="339"/>
  <c r="Q13" i="339" s="1"/>
  <c r="T13" i="339" s="1"/>
  <c r="P12" i="339"/>
  <c r="Q12" i="339" s="1"/>
  <c r="T12" i="339" s="1"/>
  <c r="P11" i="339"/>
  <c r="Q11" i="339" s="1"/>
  <c r="T11" i="339" s="1"/>
  <c r="P10" i="339"/>
  <c r="Q10" i="339" s="1"/>
  <c r="T10" i="339" s="1"/>
  <c r="P9" i="339"/>
  <c r="Q9" i="339" s="1"/>
  <c r="T9" i="339" s="1"/>
  <c r="P8" i="339"/>
  <c r="Q8" i="339" s="1"/>
  <c r="T8" i="339" s="1"/>
  <c r="P7" i="339"/>
  <c r="Q7" i="339" s="1"/>
  <c r="T7" i="339" s="1"/>
  <c r="P6" i="339"/>
  <c r="Q6" i="339" s="1"/>
  <c r="T6" i="339" s="1"/>
  <c r="P5" i="339"/>
  <c r="Q5" i="339" s="1"/>
  <c r="P146" i="339" l="1"/>
  <c r="U110" i="340"/>
  <c r="U59" i="340"/>
  <c r="U92" i="340"/>
  <c r="U126" i="340"/>
  <c r="U39" i="340"/>
  <c r="U75" i="340"/>
  <c r="T5" i="340"/>
  <c r="U5" i="340" s="1"/>
  <c r="S143" i="340"/>
  <c r="S144" i="340" s="1"/>
  <c r="Q145" i="339"/>
  <c r="T145" i="339" s="1"/>
  <c r="U87" i="339"/>
  <c r="P138" i="339"/>
  <c r="U70" i="339"/>
  <c r="U105" i="339"/>
  <c r="U18" i="339"/>
  <c r="U121" i="339"/>
  <c r="Q138" i="339"/>
  <c r="U54" i="339"/>
  <c r="U35" i="339"/>
  <c r="T144" i="339"/>
  <c r="T5" i="339"/>
  <c r="T146" i="339" l="1"/>
  <c r="U143" i="340"/>
  <c r="Q146" i="339"/>
  <c r="U5" i="339"/>
  <c r="T138" i="339"/>
  <c r="T139" i="339" s="1"/>
  <c r="U138" i="339"/>
  <c r="V87" i="339" s="1"/>
  <c r="O84" i="337"/>
  <c r="P84" i="337" s="1"/>
  <c r="S84" i="337" s="1"/>
  <c r="V70" i="339" l="1"/>
  <c r="V18" i="339"/>
  <c r="V121" i="339"/>
  <c r="V5" i="339"/>
  <c r="V105" i="339"/>
  <c r="V54" i="339"/>
  <c r="V35" i="339"/>
  <c r="L138" i="337"/>
  <c r="I138" i="337"/>
  <c r="J138" i="337"/>
  <c r="K138" i="337"/>
  <c r="V138" i="339" l="1"/>
  <c r="M138" i="337"/>
  <c r="N146" i="337" l="1"/>
  <c r="O145" i="337"/>
  <c r="P145" i="337" s="1"/>
  <c r="S145" i="337" s="1"/>
  <c r="O144" i="337"/>
  <c r="P140" i="337"/>
  <c r="P139" i="337"/>
  <c r="N138" i="337"/>
  <c r="O137" i="337"/>
  <c r="P137" i="337" s="1"/>
  <c r="S137" i="337" s="1"/>
  <c r="O136" i="337"/>
  <c r="P136" i="337" s="1"/>
  <c r="S136" i="337" s="1"/>
  <c r="O135" i="337"/>
  <c r="P135" i="337" s="1"/>
  <c r="S135" i="337" s="1"/>
  <c r="O134" i="337"/>
  <c r="P134" i="337" s="1"/>
  <c r="S134" i="337" s="1"/>
  <c r="O133" i="337"/>
  <c r="P133" i="337" s="1"/>
  <c r="S133" i="337" s="1"/>
  <c r="O132" i="337"/>
  <c r="P132" i="337" s="1"/>
  <c r="S132" i="337" s="1"/>
  <c r="O131" i="337"/>
  <c r="P131" i="337" s="1"/>
  <c r="S131" i="337" s="1"/>
  <c r="O130" i="337"/>
  <c r="P130" i="337" s="1"/>
  <c r="S130" i="337" s="1"/>
  <c r="O129" i="337"/>
  <c r="P129" i="337" s="1"/>
  <c r="S129" i="337" s="1"/>
  <c r="O128" i="337"/>
  <c r="P128" i="337" s="1"/>
  <c r="S128" i="337" s="1"/>
  <c r="O127" i="337"/>
  <c r="P127" i="337" s="1"/>
  <c r="S127" i="337" s="1"/>
  <c r="O126" i="337"/>
  <c r="P126" i="337" s="1"/>
  <c r="S126" i="337" s="1"/>
  <c r="O125" i="337"/>
  <c r="P125" i="337" s="1"/>
  <c r="S125" i="337" s="1"/>
  <c r="O124" i="337"/>
  <c r="P124" i="337" s="1"/>
  <c r="S124" i="337" s="1"/>
  <c r="O123" i="337"/>
  <c r="P123" i="337" s="1"/>
  <c r="S123" i="337" s="1"/>
  <c r="O122" i="337"/>
  <c r="P122" i="337" s="1"/>
  <c r="S122" i="337" s="1"/>
  <c r="O121" i="337"/>
  <c r="P121" i="337" s="1"/>
  <c r="S121" i="337" s="1"/>
  <c r="O120" i="337"/>
  <c r="P120" i="337" s="1"/>
  <c r="S120" i="337" s="1"/>
  <c r="O119" i="337"/>
  <c r="P119" i="337" s="1"/>
  <c r="S119" i="337" s="1"/>
  <c r="O118" i="337"/>
  <c r="P118" i="337" s="1"/>
  <c r="S118" i="337" s="1"/>
  <c r="O117" i="337"/>
  <c r="P117" i="337" s="1"/>
  <c r="S117" i="337" s="1"/>
  <c r="O116" i="337"/>
  <c r="P116" i="337" s="1"/>
  <c r="S116" i="337" s="1"/>
  <c r="O115" i="337"/>
  <c r="P115" i="337" s="1"/>
  <c r="S115" i="337" s="1"/>
  <c r="O114" i="337"/>
  <c r="P114" i="337" s="1"/>
  <c r="S114" i="337" s="1"/>
  <c r="O113" i="337"/>
  <c r="P113" i="337" s="1"/>
  <c r="S113" i="337" s="1"/>
  <c r="O112" i="337"/>
  <c r="P112" i="337" s="1"/>
  <c r="S112" i="337" s="1"/>
  <c r="O111" i="337"/>
  <c r="P111" i="337" s="1"/>
  <c r="S111" i="337" s="1"/>
  <c r="O110" i="337"/>
  <c r="P110" i="337" s="1"/>
  <c r="S110" i="337" s="1"/>
  <c r="O109" i="337"/>
  <c r="P109" i="337" s="1"/>
  <c r="S109" i="337" s="1"/>
  <c r="O108" i="337"/>
  <c r="P108" i="337" s="1"/>
  <c r="S108" i="337" s="1"/>
  <c r="O107" i="337"/>
  <c r="P107" i="337" s="1"/>
  <c r="S107" i="337" s="1"/>
  <c r="O106" i="337"/>
  <c r="P106" i="337" s="1"/>
  <c r="S106" i="337" s="1"/>
  <c r="O105" i="337"/>
  <c r="P105" i="337" s="1"/>
  <c r="S105" i="337" s="1"/>
  <c r="O103" i="337"/>
  <c r="P103" i="337" s="1"/>
  <c r="S103" i="337" s="1"/>
  <c r="O102" i="337"/>
  <c r="P102" i="337" s="1"/>
  <c r="S102" i="337" s="1"/>
  <c r="O101" i="337"/>
  <c r="P101" i="337" s="1"/>
  <c r="S101" i="337" s="1"/>
  <c r="O100" i="337"/>
  <c r="P100" i="337" s="1"/>
  <c r="S100" i="337" s="1"/>
  <c r="O99" i="337"/>
  <c r="P99" i="337" s="1"/>
  <c r="S99" i="337" s="1"/>
  <c r="O98" i="337"/>
  <c r="P98" i="337" s="1"/>
  <c r="S98" i="337" s="1"/>
  <c r="O97" i="337"/>
  <c r="P97" i="337" s="1"/>
  <c r="S97" i="337" s="1"/>
  <c r="O96" i="337"/>
  <c r="P96" i="337" s="1"/>
  <c r="S96" i="337" s="1"/>
  <c r="O95" i="337"/>
  <c r="P95" i="337" s="1"/>
  <c r="S95" i="337" s="1"/>
  <c r="O94" i="337"/>
  <c r="P94" i="337" s="1"/>
  <c r="S94" i="337" s="1"/>
  <c r="O93" i="337"/>
  <c r="P93" i="337" s="1"/>
  <c r="S93" i="337" s="1"/>
  <c r="O92" i="337"/>
  <c r="P92" i="337" s="1"/>
  <c r="S92" i="337" s="1"/>
  <c r="O91" i="337"/>
  <c r="P91" i="337" s="1"/>
  <c r="S91" i="337" s="1"/>
  <c r="O90" i="337"/>
  <c r="P90" i="337" s="1"/>
  <c r="S90" i="337" s="1"/>
  <c r="O89" i="337"/>
  <c r="P89" i="337" s="1"/>
  <c r="S89" i="337" s="1"/>
  <c r="O88" i="337"/>
  <c r="P88" i="337" s="1"/>
  <c r="S88" i="337" s="1"/>
  <c r="O87" i="337"/>
  <c r="P87" i="337" s="1"/>
  <c r="S87" i="337" s="1"/>
  <c r="O85" i="337"/>
  <c r="P85" i="337" s="1"/>
  <c r="S85" i="337" s="1"/>
  <c r="O83" i="337"/>
  <c r="P83" i="337" s="1"/>
  <c r="S83" i="337" s="1"/>
  <c r="O82" i="337"/>
  <c r="P82" i="337" s="1"/>
  <c r="S82" i="337" s="1"/>
  <c r="O81" i="337"/>
  <c r="P81" i="337" s="1"/>
  <c r="S81" i="337" s="1"/>
  <c r="O80" i="337"/>
  <c r="P80" i="337" s="1"/>
  <c r="S80" i="337" s="1"/>
  <c r="O79" i="337"/>
  <c r="P79" i="337" s="1"/>
  <c r="S79" i="337" s="1"/>
  <c r="O78" i="337"/>
  <c r="P78" i="337" s="1"/>
  <c r="S78" i="337" s="1"/>
  <c r="O77" i="337"/>
  <c r="P77" i="337" s="1"/>
  <c r="S77" i="337" s="1"/>
  <c r="O76" i="337"/>
  <c r="P76" i="337" s="1"/>
  <c r="S76" i="337" s="1"/>
  <c r="O75" i="337"/>
  <c r="P75" i="337" s="1"/>
  <c r="S75" i="337" s="1"/>
  <c r="O74" i="337"/>
  <c r="P74" i="337" s="1"/>
  <c r="S74" i="337" s="1"/>
  <c r="O73" i="337"/>
  <c r="P73" i="337" s="1"/>
  <c r="S73" i="337" s="1"/>
  <c r="O72" i="337"/>
  <c r="P72" i="337" s="1"/>
  <c r="S72" i="337" s="1"/>
  <c r="O71" i="337"/>
  <c r="P71" i="337" s="1"/>
  <c r="S71" i="337" s="1"/>
  <c r="O70" i="337"/>
  <c r="P70" i="337" s="1"/>
  <c r="S70" i="337" s="1"/>
  <c r="O68" i="337"/>
  <c r="P68" i="337" s="1"/>
  <c r="S68" i="337" s="1"/>
  <c r="O67" i="337"/>
  <c r="P67" i="337" s="1"/>
  <c r="S67" i="337" s="1"/>
  <c r="O66" i="337"/>
  <c r="P66" i="337" s="1"/>
  <c r="S66" i="337" s="1"/>
  <c r="O65" i="337"/>
  <c r="P65" i="337" s="1"/>
  <c r="S65" i="337" s="1"/>
  <c r="O64" i="337"/>
  <c r="P64" i="337" s="1"/>
  <c r="S64" i="337" s="1"/>
  <c r="O63" i="337"/>
  <c r="P63" i="337" s="1"/>
  <c r="S63" i="337" s="1"/>
  <c r="O62" i="337"/>
  <c r="P62" i="337" s="1"/>
  <c r="S62" i="337" s="1"/>
  <c r="O61" i="337"/>
  <c r="P61" i="337" s="1"/>
  <c r="S61" i="337" s="1"/>
  <c r="O60" i="337"/>
  <c r="P60" i="337" s="1"/>
  <c r="S60" i="337" s="1"/>
  <c r="O59" i="337"/>
  <c r="P59" i="337" s="1"/>
  <c r="S59" i="337" s="1"/>
  <c r="O58" i="337"/>
  <c r="P58" i="337" s="1"/>
  <c r="S58" i="337" s="1"/>
  <c r="O57" i="337"/>
  <c r="P57" i="337" s="1"/>
  <c r="S57" i="337" s="1"/>
  <c r="O56" i="337"/>
  <c r="P56" i="337" s="1"/>
  <c r="S56" i="337" s="1"/>
  <c r="O55" i="337"/>
  <c r="P55" i="337" s="1"/>
  <c r="S55" i="337" s="1"/>
  <c r="O54" i="337"/>
  <c r="P54" i="337" s="1"/>
  <c r="S54" i="337" s="1"/>
  <c r="O52" i="337"/>
  <c r="P52" i="337" s="1"/>
  <c r="S52" i="337" s="1"/>
  <c r="O51" i="337"/>
  <c r="P51" i="337" s="1"/>
  <c r="S51" i="337" s="1"/>
  <c r="O50" i="337"/>
  <c r="P50" i="337" s="1"/>
  <c r="S50" i="337" s="1"/>
  <c r="O49" i="337"/>
  <c r="P49" i="337" s="1"/>
  <c r="S49" i="337" s="1"/>
  <c r="O48" i="337"/>
  <c r="P48" i="337" s="1"/>
  <c r="S48" i="337" s="1"/>
  <c r="O47" i="337"/>
  <c r="P47" i="337" s="1"/>
  <c r="S47" i="337" s="1"/>
  <c r="O46" i="337"/>
  <c r="P46" i="337" s="1"/>
  <c r="S46" i="337" s="1"/>
  <c r="O45" i="337"/>
  <c r="P45" i="337" s="1"/>
  <c r="S45" i="337" s="1"/>
  <c r="O44" i="337"/>
  <c r="P44" i="337" s="1"/>
  <c r="S44" i="337" s="1"/>
  <c r="O43" i="337"/>
  <c r="P43" i="337" s="1"/>
  <c r="S43" i="337" s="1"/>
  <c r="O42" i="337"/>
  <c r="P42" i="337" s="1"/>
  <c r="S42" i="337" s="1"/>
  <c r="O41" i="337"/>
  <c r="P41" i="337" s="1"/>
  <c r="S41" i="337" s="1"/>
  <c r="O40" i="337"/>
  <c r="P40" i="337" s="1"/>
  <c r="S40" i="337" s="1"/>
  <c r="O39" i="337"/>
  <c r="P39" i="337" s="1"/>
  <c r="S39" i="337" s="1"/>
  <c r="O38" i="337"/>
  <c r="P38" i="337" s="1"/>
  <c r="S38" i="337" s="1"/>
  <c r="O37" i="337"/>
  <c r="P37" i="337" s="1"/>
  <c r="S37" i="337" s="1"/>
  <c r="O36" i="337"/>
  <c r="P36" i="337" s="1"/>
  <c r="S36" i="337" s="1"/>
  <c r="O35" i="337"/>
  <c r="P35" i="337" s="1"/>
  <c r="S35" i="337" s="1"/>
  <c r="O33" i="337"/>
  <c r="P33" i="337" s="1"/>
  <c r="S33" i="337" s="1"/>
  <c r="O32" i="337"/>
  <c r="P32" i="337" s="1"/>
  <c r="S32" i="337" s="1"/>
  <c r="O31" i="337"/>
  <c r="P31" i="337" s="1"/>
  <c r="S31" i="337" s="1"/>
  <c r="O30" i="337"/>
  <c r="P30" i="337" s="1"/>
  <c r="S30" i="337" s="1"/>
  <c r="O29" i="337"/>
  <c r="P29" i="337" s="1"/>
  <c r="S29" i="337" s="1"/>
  <c r="O28" i="337"/>
  <c r="P28" i="337" s="1"/>
  <c r="S28" i="337" s="1"/>
  <c r="O27" i="337"/>
  <c r="P27" i="337" s="1"/>
  <c r="S27" i="337" s="1"/>
  <c r="O26" i="337"/>
  <c r="P26" i="337" s="1"/>
  <c r="S26" i="337" s="1"/>
  <c r="O25" i="337"/>
  <c r="P25" i="337" s="1"/>
  <c r="S25" i="337" s="1"/>
  <c r="O24" i="337"/>
  <c r="P24" i="337" s="1"/>
  <c r="S24" i="337" s="1"/>
  <c r="O23" i="337"/>
  <c r="P23" i="337" s="1"/>
  <c r="S23" i="337" s="1"/>
  <c r="O22" i="337"/>
  <c r="P22" i="337" s="1"/>
  <c r="S22" i="337" s="1"/>
  <c r="O21" i="337"/>
  <c r="P21" i="337" s="1"/>
  <c r="S21" i="337" s="1"/>
  <c r="O20" i="337"/>
  <c r="P20" i="337" s="1"/>
  <c r="S20" i="337" s="1"/>
  <c r="O19" i="337"/>
  <c r="P19" i="337" s="1"/>
  <c r="S19" i="337" s="1"/>
  <c r="O18" i="337"/>
  <c r="P18" i="337" s="1"/>
  <c r="S18" i="337" s="1"/>
  <c r="O16" i="337"/>
  <c r="P16" i="337" s="1"/>
  <c r="S16" i="337" s="1"/>
  <c r="O15" i="337"/>
  <c r="P15" i="337" s="1"/>
  <c r="S15" i="337" s="1"/>
  <c r="O14" i="337"/>
  <c r="P14" i="337" s="1"/>
  <c r="S14" i="337" s="1"/>
  <c r="O13" i="337"/>
  <c r="P13" i="337" s="1"/>
  <c r="S13" i="337" s="1"/>
  <c r="O12" i="337"/>
  <c r="P12" i="337" s="1"/>
  <c r="S12" i="337" s="1"/>
  <c r="O11" i="337"/>
  <c r="P11" i="337" s="1"/>
  <c r="S11" i="337" s="1"/>
  <c r="O10" i="337"/>
  <c r="P10" i="337" s="1"/>
  <c r="S10" i="337" s="1"/>
  <c r="O9" i="337"/>
  <c r="P9" i="337" s="1"/>
  <c r="S9" i="337" s="1"/>
  <c r="O8" i="337"/>
  <c r="P8" i="337" s="1"/>
  <c r="S8" i="337" s="1"/>
  <c r="O7" i="337"/>
  <c r="P7" i="337" s="1"/>
  <c r="S7" i="337" s="1"/>
  <c r="O6" i="337"/>
  <c r="P6" i="337" s="1"/>
  <c r="S6" i="337" s="1"/>
  <c r="O5" i="337"/>
  <c r="O146" i="337" l="1"/>
  <c r="P144" i="337"/>
  <c r="P146" i="337" s="1"/>
  <c r="O138" i="337"/>
  <c r="T18" i="337"/>
  <c r="T35" i="337"/>
  <c r="T87" i="337"/>
  <c r="T105" i="337"/>
  <c r="T70" i="337"/>
  <c r="T54" i="337"/>
  <c r="T121" i="337"/>
  <c r="P5" i="337"/>
  <c r="S144" i="337" l="1"/>
  <c r="S146" i="337" s="1"/>
  <c r="T138" i="337"/>
  <c r="U54" i="337" s="1"/>
  <c r="P138" i="337"/>
  <c r="S5" i="337"/>
  <c r="U121" i="337" l="1"/>
  <c r="U87" i="337"/>
  <c r="U35" i="337"/>
  <c r="U70" i="337"/>
  <c r="U18" i="337"/>
  <c r="U105" i="337"/>
  <c r="T5" i="337"/>
  <c r="U5" i="337" s="1"/>
  <c r="S138" i="337"/>
  <c r="S139" i="337" s="1"/>
  <c r="U138" i="337" l="1"/>
  <c r="M145" i="336" l="1"/>
  <c r="N144" i="336"/>
  <c r="O144" i="336" s="1"/>
  <c r="R144" i="336" s="1"/>
  <c r="N143" i="336"/>
  <c r="O143" i="336" s="1"/>
  <c r="O139" i="336"/>
  <c r="O138" i="336"/>
  <c r="M137" i="336"/>
  <c r="L137" i="336"/>
  <c r="K137" i="336"/>
  <c r="J137" i="336"/>
  <c r="I137" i="336"/>
  <c r="N136" i="336"/>
  <c r="O136" i="336" s="1"/>
  <c r="R136" i="336" s="1"/>
  <c r="N135" i="336"/>
  <c r="O135" i="336" s="1"/>
  <c r="R135" i="336" s="1"/>
  <c r="N134" i="336"/>
  <c r="O134" i="336" s="1"/>
  <c r="R134" i="336" s="1"/>
  <c r="N133" i="336"/>
  <c r="O133" i="336" s="1"/>
  <c r="R133" i="336" s="1"/>
  <c r="N132" i="336"/>
  <c r="O132" i="336" s="1"/>
  <c r="R132" i="336" s="1"/>
  <c r="N131" i="336"/>
  <c r="O131" i="336" s="1"/>
  <c r="R131" i="336" s="1"/>
  <c r="N130" i="336"/>
  <c r="O130" i="336" s="1"/>
  <c r="R130" i="336" s="1"/>
  <c r="N129" i="336"/>
  <c r="O129" i="336" s="1"/>
  <c r="R129" i="336" s="1"/>
  <c r="N128" i="336"/>
  <c r="O128" i="336" s="1"/>
  <c r="R128" i="336" s="1"/>
  <c r="N127" i="336"/>
  <c r="O127" i="336" s="1"/>
  <c r="R127" i="336" s="1"/>
  <c r="N126" i="336"/>
  <c r="O126" i="336" s="1"/>
  <c r="R126" i="336" s="1"/>
  <c r="N125" i="336"/>
  <c r="O125" i="336" s="1"/>
  <c r="R125" i="336" s="1"/>
  <c r="N124" i="336"/>
  <c r="O124" i="336" s="1"/>
  <c r="R124" i="336" s="1"/>
  <c r="N123" i="336"/>
  <c r="O123" i="336" s="1"/>
  <c r="R123" i="336" s="1"/>
  <c r="N122" i="336"/>
  <c r="O122" i="336" s="1"/>
  <c r="R122" i="336" s="1"/>
  <c r="N121" i="336"/>
  <c r="O121" i="336" s="1"/>
  <c r="R121" i="336" s="1"/>
  <c r="N120" i="336"/>
  <c r="O120" i="336" s="1"/>
  <c r="R120" i="336" s="1"/>
  <c r="N119" i="336"/>
  <c r="O119" i="336" s="1"/>
  <c r="R119" i="336" s="1"/>
  <c r="N118" i="336"/>
  <c r="O118" i="336" s="1"/>
  <c r="R118" i="336" s="1"/>
  <c r="N117" i="336"/>
  <c r="O117" i="336" s="1"/>
  <c r="R117" i="336" s="1"/>
  <c r="N116" i="336"/>
  <c r="O116" i="336" s="1"/>
  <c r="R116" i="336" s="1"/>
  <c r="N115" i="336"/>
  <c r="O115" i="336" s="1"/>
  <c r="R115" i="336" s="1"/>
  <c r="N114" i="336"/>
  <c r="O114" i="336" s="1"/>
  <c r="R114" i="336" s="1"/>
  <c r="N113" i="336"/>
  <c r="O113" i="336" s="1"/>
  <c r="R113" i="336" s="1"/>
  <c r="N112" i="336"/>
  <c r="O112" i="336" s="1"/>
  <c r="R112" i="336" s="1"/>
  <c r="N111" i="336"/>
  <c r="O111" i="336" s="1"/>
  <c r="R111" i="336" s="1"/>
  <c r="N110" i="336"/>
  <c r="O110" i="336" s="1"/>
  <c r="R110" i="336" s="1"/>
  <c r="N109" i="336"/>
  <c r="O109" i="336" s="1"/>
  <c r="R109" i="336" s="1"/>
  <c r="N108" i="336"/>
  <c r="O108" i="336" s="1"/>
  <c r="R108" i="336" s="1"/>
  <c r="N107" i="336"/>
  <c r="O107" i="336" s="1"/>
  <c r="R107" i="336" s="1"/>
  <c r="N106" i="336"/>
  <c r="O106" i="336" s="1"/>
  <c r="R106" i="336" s="1"/>
  <c r="N105" i="336"/>
  <c r="O105" i="336" s="1"/>
  <c r="R105" i="336" s="1"/>
  <c r="N104" i="336"/>
  <c r="O104" i="336" s="1"/>
  <c r="R104" i="336" s="1"/>
  <c r="N102" i="336"/>
  <c r="O102" i="336" s="1"/>
  <c r="R102" i="336" s="1"/>
  <c r="N101" i="336"/>
  <c r="O101" i="336" s="1"/>
  <c r="R101" i="336" s="1"/>
  <c r="N100" i="336"/>
  <c r="O100" i="336" s="1"/>
  <c r="R100" i="336" s="1"/>
  <c r="N99" i="336"/>
  <c r="O99" i="336" s="1"/>
  <c r="R99" i="336" s="1"/>
  <c r="N98" i="336"/>
  <c r="O98" i="336" s="1"/>
  <c r="R98" i="336" s="1"/>
  <c r="N97" i="336"/>
  <c r="O97" i="336" s="1"/>
  <c r="R97" i="336" s="1"/>
  <c r="N96" i="336"/>
  <c r="O96" i="336" s="1"/>
  <c r="R96" i="336" s="1"/>
  <c r="N95" i="336"/>
  <c r="O95" i="336" s="1"/>
  <c r="R95" i="336" s="1"/>
  <c r="N94" i="336"/>
  <c r="O94" i="336" s="1"/>
  <c r="R94" i="336" s="1"/>
  <c r="N93" i="336"/>
  <c r="O93" i="336" s="1"/>
  <c r="R93" i="336" s="1"/>
  <c r="N92" i="336"/>
  <c r="O92" i="336" s="1"/>
  <c r="R92" i="336" s="1"/>
  <c r="N91" i="336"/>
  <c r="O91" i="336" s="1"/>
  <c r="R91" i="336" s="1"/>
  <c r="N90" i="336"/>
  <c r="O90" i="336" s="1"/>
  <c r="R90" i="336" s="1"/>
  <c r="N89" i="336"/>
  <c r="O89" i="336" s="1"/>
  <c r="R89" i="336" s="1"/>
  <c r="N88" i="336"/>
  <c r="O88" i="336" s="1"/>
  <c r="R88" i="336" s="1"/>
  <c r="N87" i="336"/>
  <c r="O87" i="336" s="1"/>
  <c r="R87" i="336" s="1"/>
  <c r="N86" i="336"/>
  <c r="O86" i="336" s="1"/>
  <c r="R86" i="336" s="1"/>
  <c r="N84" i="336"/>
  <c r="O84" i="336" s="1"/>
  <c r="R84" i="336" s="1"/>
  <c r="N83" i="336"/>
  <c r="O83" i="336" s="1"/>
  <c r="R83" i="336" s="1"/>
  <c r="N82" i="336"/>
  <c r="O82" i="336" s="1"/>
  <c r="R82" i="336" s="1"/>
  <c r="N81" i="336"/>
  <c r="O81" i="336" s="1"/>
  <c r="R81" i="336" s="1"/>
  <c r="N80" i="336"/>
  <c r="O80" i="336" s="1"/>
  <c r="R80" i="336" s="1"/>
  <c r="N79" i="336"/>
  <c r="O79" i="336" s="1"/>
  <c r="R79" i="336" s="1"/>
  <c r="N78" i="336"/>
  <c r="O78" i="336" s="1"/>
  <c r="R78" i="336" s="1"/>
  <c r="N77" i="336"/>
  <c r="O77" i="336" s="1"/>
  <c r="R77" i="336" s="1"/>
  <c r="N76" i="336"/>
  <c r="O76" i="336" s="1"/>
  <c r="R76" i="336" s="1"/>
  <c r="N75" i="336"/>
  <c r="O75" i="336" s="1"/>
  <c r="R75" i="336" s="1"/>
  <c r="N74" i="336"/>
  <c r="O74" i="336" s="1"/>
  <c r="R74" i="336" s="1"/>
  <c r="N73" i="336"/>
  <c r="O73" i="336" s="1"/>
  <c r="R73" i="336" s="1"/>
  <c r="N72" i="336"/>
  <c r="O72" i="336" s="1"/>
  <c r="R72" i="336" s="1"/>
  <c r="N71" i="336"/>
  <c r="O71" i="336" s="1"/>
  <c r="R71" i="336" s="1"/>
  <c r="N70" i="336"/>
  <c r="O70" i="336" s="1"/>
  <c r="R70" i="336" s="1"/>
  <c r="N68" i="336"/>
  <c r="O68" i="336" s="1"/>
  <c r="R68" i="336" s="1"/>
  <c r="N67" i="336"/>
  <c r="O67" i="336" s="1"/>
  <c r="R67" i="336" s="1"/>
  <c r="N66" i="336"/>
  <c r="O66" i="336" s="1"/>
  <c r="R66" i="336" s="1"/>
  <c r="N65" i="336"/>
  <c r="O65" i="336" s="1"/>
  <c r="R65" i="336" s="1"/>
  <c r="N64" i="336"/>
  <c r="O64" i="336" s="1"/>
  <c r="R64" i="336" s="1"/>
  <c r="N63" i="336"/>
  <c r="O63" i="336" s="1"/>
  <c r="R63" i="336" s="1"/>
  <c r="N62" i="336"/>
  <c r="O62" i="336" s="1"/>
  <c r="R62" i="336" s="1"/>
  <c r="N61" i="336"/>
  <c r="O61" i="336" s="1"/>
  <c r="R61" i="336" s="1"/>
  <c r="N60" i="336"/>
  <c r="O60" i="336" s="1"/>
  <c r="R60" i="336" s="1"/>
  <c r="N59" i="336"/>
  <c r="O59" i="336" s="1"/>
  <c r="R59" i="336" s="1"/>
  <c r="N58" i="336"/>
  <c r="O58" i="336" s="1"/>
  <c r="R58" i="336" s="1"/>
  <c r="N57" i="336"/>
  <c r="O57" i="336" s="1"/>
  <c r="R57" i="336" s="1"/>
  <c r="N56" i="336"/>
  <c r="O56" i="336" s="1"/>
  <c r="R56" i="336" s="1"/>
  <c r="N55" i="336"/>
  <c r="O55" i="336" s="1"/>
  <c r="R55" i="336" s="1"/>
  <c r="N54" i="336"/>
  <c r="O54" i="336" s="1"/>
  <c r="R54" i="336" s="1"/>
  <c r="N52" i="336"/>
  <c r="O52" i="336" s="1"/>
  <c r="R52" i="336" s="1"/>
  <c r="N51" i="336"/>
  <c r="O51" i="336" s="1"/>
  <c r="R51" i="336" s="1"/>
  <c r="N50" i="336"/>
  <c r="O50" i="336" s="1"/>
  <c r="R50" i="336" s="1"/>
  <c r="N49" i="336"/>
  <c r="O49" i="336" s="1"/>
  <c r="R49" i="336" s="1"/>
  <c r="N48" i="336"/>
  <c r="O48" i="336" s="1"/>
  <c r="R48" i="336" s="1"/>
  <c r="N47" i="336"/>
  <c r="O47" i="336" s="1"/>
  <c r="R47" i="336" s="1"/>
  <c r="N46" i="336"/>
  <c r="O46" i="336" s="1"/>
  <c r="R46" i="336" s="1"/>
  <c r="N45" i="336"/>
  <c r="O45" i="336" s="1"/>
  <c r="R45" i="336" s="1"/>
  <c r="N44" i="336"/>
  <c r="O44" i="336" s="1"/>
  <c r="R44" i="336" s="1"/>
  <c r="N43" i="336"/>
  <c r="O43" i="336" s="1"/>
  <c r="R43" i="336" s="1"/>
  <c r="N42" i="336"/>
  <c r="O42" i="336" s="1"/>
  <c r="R42" i="336" s="1"/>
  <c r="N41" i="336"/>
  <c r="O41" i="336" s="1"/>
  <c r="R41" i="336" s="1"/>
  <c r="N40" i="336"/>
  <c r="O40" i="336" s="1"/>
  <c r="R40" i="336" s="1"/>
  <c r="N39" i="336"/>
  <c r="O39" i="336" s="1"/>
  <c r="R39" i="336" s="1"/>
  <c r="N38" i="336"/>
  <c r="O38" i="336" s="1"/>
  <c r="R38" i="336" s="1"/>
  <c r="N37" i="336"/>
  <c r="O37" i="336" s="1"/>
  <c r="R37" i="336" s="1"/>
  <c r="N36" i="336"/>
  <c r="O36" i="336" s="1"/>
  <c r="R36" i="336" s="1"/>
  <c r="N35" i="336"/>
  <c r="O35" i="336" s="1"/>
  <c r="R35" i="336" s="1"/>
  <c r="N33" i="336"/>
  <c r="O33" i="336" s="1"/>
  <c r="R33" i="336" s="1"/>
  <c r="N32" i="336"/>
  <c r="O32" i="336" s="1"/>
  <c r="R32" i="336" s="1"/>
  <c r="N31" i="336"/>
  <c r="O31" i="336" s="1"/>
  <c r="R31" i="336" s="1"/>
  <c r="N30" i="336"/>
  <c r="O30" i="336" s="1"/>
  <c r="R30" i="336" s="1"/>
  <c r="N29" i="336"/>
  <c r="O29" i="336" s="1"/>
  <c r="R29" i="336" s="1"/>
  <c r="N28" i="336"/>
  <c r="O28" i="336" s="1"/>
  <c r="R28" i="336" s="1"/>
  <c r="N27" i="336"/>
  <c r="O27" i="336" s="1"/>
  <c r="R27" i="336" s="1"/>
  <c r="N26" i="336"/>
  <c r="O26" i="336" s="1"/>
  <c r="R26" i="336" s="1"/>
  <c r="N25" i="336"/>
  <c r="O25" i="336" s="1"/>
  <c r="R25" i="336" s="1"/>
  <c r="N24" i="336"/>
  <c r="O24" i="336" s="1"/>
  <c r="R24" i="336" s="1"/>
  <c r="N23" i="336"/>
  <c r="O23" i="336" s="1"/>
  <c r="R23" i="336" s="1"/>
  <c r="N22" i="336"/>
  <c r="O22" i="336" s="1"/>
  <c r="R22" i="336" s="1"/>
  <c r="N21" i="336"/>
  <c r="O21" i="336" s="1"/>
  <c r="R21" i="336" s="1"/>
  <c r="N20" i="336"/>
  <c r="O20" i="336" s="1"/>
  <c r="R20" i="336" s="1"/>
  <c r="N19" i="336"/>
  <c r="O19" i="336" s="1"/>
  <c r="R19" i="336" s="1"/>
  <c r="N18" i="336"/>
  <c r="O18" i="336" s="1"/>
  <c r="R18" i="336" s="1"/>
  <c r="N16" i="336"/>
  <c r="O16" i="336" s="1"/>
  <c r="R16" i="336" s="1"/>
  <c r="N15" i="336"/>
  <c r="O15" i="336" s="1"/>
  <c r="R15" i="336" s="1"/>
  <c r="N14" i="336"/>
  <c r="O14" i="336" s="1"/>
  <c r="R14" i="336" s="1"/>
  <c r="N13" i="336"/>
  <c r="O13" i="336" s="1"/>
  <c r="R13" i="336" s="1"/>
  <c r="N12" i="336"/>
  <c r="O12" i="336" s="1"/>
  <c r="R12" i="336" s="1"/>
  <c r="N11" i="336"/>
  <c r="O11" i="336" s="1"/>
  <c r="R11" i="336" s="1"/>
  <c r="N10" i="336"/>
  <c r="O10" i="336" s="1"/>
  <c r="R10" i="336" s="1"/>
  <c r="N9" i="336"/>
  <c r="O9" i="336" s="1"/>
  <c r="R9" i="336" s="1"/>
  <c r="N8" i="336"/>
  <c r="O8" i="336" s="1"/>
  <c r="R8" i="336" s="1"/>
  <c r="N7" i="336"/>
  <c r="O7" i="336" s="1"/>
  <c r="R7" i="336" s="1"/>
  <c r="N6" i="336"/>
  <c r="O6" i="336" s="1"/>
  <c r="R6" i="336" s="1"/>
  <c r="N5" i="336"/>
  <c r="O5" i="336" s="1"/>
  <c r="N145" i="336" l="1"/>
  <c r="N137" i="336"/>
  <c r="S70" i="336"/>
  <c r="S104" i="336"/>
  <c r="S86" i="336"/>
  <c r="O145" i="336"/>
  <c r="R143" i="336"/>
  <c r="R145" i="336" s="1"/>
  <c r="S18" i="336"/>
  <c r="R5" i="336"/>
  <c r="O137" i="336"/>
  <c r="S35" i="336"/>
  <c r="S54" i="336"/>
  <c r="S120" i="336"/>
  <c r="M137" i="335"/>
  <c r="N145" i="335"/>
  <c r="I145" i="335"/>
  <c r="O144" i="335"/>
  <c r="P144" i="335" s="1"/>
  <c r="S144" i="335" s="1"/>
  <c r="O143" i="335"/>
  <c r="P143" i="335" s="1"/>
  <c r="S143" i="335" s="1"/>
  <c r="P139" i="335"/>
  <c r="P138" i="335"/>
  <c r="N137" i="335"/>
  <c r="L137" i="335"/>
  <c r="K137" i="335"/>
  <c r="J137" i="335"/>
  <c r="I137" i="335"/>
  <c r="O136" i="335"/>
  <c r="P136" i="335" s="1"/>
  <c r="S136" i="335" s="1"/>
  <c r="O135" i="335"/>
  <c r="P135" i="335" s="1"/>
  <c r="S135" i="335" s="1"/>
  <c r="O134" i="335"/>
  <c r="P134" i="335" s="1"/>
  <c r="S134" i="335" s="1"/>
  <c r="O133" i="335"/>
  <c r="P133" i="335" s="1"/>
  <c r="S133" i="335" s="1"/>
  <c r="O132" i="335"/>
  <c r="P132" i="335" s="1"/>
  <c r="S132" i="335" s="1"/>
  <c r="O131" i="335"/>
  <c r="P131" i="335" s="1"/>
  <c r="S131" i="335" s="1"/>
  <c r="O130" i="335"/>
  <c r="P130" i="335" s="1"/>
  <c r="S130" i="335" s="1"/>
  <c r="O129" i="335"/>
  <c r="P129" i="335" s="1"/>
  <c r="S129" i="335" s="1"/>
  <c r="O128" i="335"/>
  <c r="P128" i="335" s="1"/>
  <c r="S128" i="335" s="1"/>
  <c r="O127" i="335"/>
  <c r="P127" i="335" s="1"/>
  <c r="S127" i="335" s="1"/>
  <c r="O126" i="335"/>
  <c r="P126" i="335" s="1"/>
  <c r="S126" i="335" s="1"/>
  <c r="O125" i="335"/>
  <c r="P125" i="335" s="1"/>
  <c r="S125" i="335" s="1"/>
  <c r="O124" i="335"/>
  <c r="P124" i="335" s="1"/>
  <c r="S124" i="335" s="1"/>
  <c r="O123" i="335"/>
  <c r="P123" i="335" s="1"/>
  <c r="S123" i="335" s="1"/>
  <c r="O122" i="335"/>
  <c r="P122" i="335" s="1"/>
  <c r="S122" i="335" s="1"/>
  <c r="O121" i="335"/>
  <c r="P121" i="335" s="1"/>
  <c r="S121" i="335" s="1"/>
  <c r="O120" i="335"/>
  <c r="P120" i="335" s="1"/>
  <c r="S120" i="335" s="1"/>
  <c r="O119" i="335"/>
  <c r="P119" i="335" s="1"/>
  <c r="S119" i="335" s="1"/>
  <c r="O118" i="335"/>
  <c r="P118" i="335" s="1"/>
  <c r="S118" i="335" s="1"/>
  <c r="O117" i="335"/>
  <c r="P117" i="335" s="1"/>
  <c r="S117" i="335" s="1"/>
  <c r="O116" i="335"/>
  <c r="P116" i="335" s="1"/>
  <c r="S116" i="335" s="1"/>
  <c r="O115" i="335"/>
  <c r="P115" i="335" s="1"/>
  <c r="S115" i="335" s="1"/>
  <c r="O114" i="335"/>
  <c r="P114" i="335" s="1"/>
  <c r="S114" i="335" s="1"/>
  <c r="O113" i="335"/>
  <c r="P113" i="335" s="1"/>
  <c r="S113" i="335" s="1"/>
  <c r="O112" i="335"/>
  <c r="P112" i="335" s="1"/>
  <c r="S112" i="335" s="1"/>
  <c r="O111" i="335"/>
  <c r="P111" i="335" s="1"/>
  <c r="S111" i="335" s="1"/>
  <c r="O110" i="335"/>
  <c r="P110" i="335" s="1"/>
  <c r="S110" i="335" s="1"/>
  <c r="O109" i="335"/>
  <c r="P109" i="335" s="1"/>
  <c r="S109" i="335" s="1"/>
  <c r="O108" i="335"/>
  <c r="P108" i="335" s="1"/>
  <c r="S108" i="335" s="1"/>
  <c r="O107" i="335"/>
  <c r="P107" i="335" s="1"/>
  <c r="S107" i="335" s="1"/>
  <c r="O106" i="335"/>
  <c r="P106" i="335" s="1"/>
  <c r="S106" i="335" s="1"/>
  <c r="O105" i="335"/>
  <c r="P105" i="335" s="1"/>
  <c r="S105" i="335" s="1"/>
  <c r="O104" i="335"/>
  <c r="P104" i="335" s="1"/>
  <c r="S104" i="335" s="1"/>
  <c r="O102" i="335"/>
  <c r="P102" i="335" s="1"/>
  <c r="S102" i="335" s="1"/>
  <c r="O101" i="335"/>
  <c r="P101" i="335" s="1"/>
  <c r="S101" i="335" s="1"/>
  <c r="O100" i="335"/>
  <c r="P100" i="335" s="1"/>
  <c r="S100" i="335" s="1"/>
  <c r="O99" i="335"/>
  <c r="P99" i="335" s="1"/>
  <c r="S99" i="335" s="1"/>
  <c r="O98" i="335"/>
  <c r="P98" i="335" s="1"/>
  <c r="S98" i="335" s="1"/>
  <c r="O97" i="335"/>
  <c r="P97" i="335" s="1"/>
  <c r="S97" i="335" s="1"/>
  <c r="O96" i="335"/>
  <c r="P96" i="335" s="1"/>
  <c r="S96" i="335" s="1"/>
  <c r="O95" i="335"/>
  <c r="P95" i="335" s="1"/>
  <c r="S95" i="335" s="1"/>
  <c r="O94" i="335"/>
  <c r="P94" i="335" s="1"/>
  <c r="S94" i="335" s="1"/>
  <c r="O93" i="335"/>
  <c r="P93" i="335" s="1"/>
  <c r="S93" i="335" s="1"/>
  <c r="O92" i="335"/>
  <c r="P92" i="335" s="1"/>
  <c r="S92" i="335" s="1"/>
  <c r="O91" i="335"/>
  <c r="P91" i="335" s="1"/>
  <c r="S91" i="335" s="1"/>
  <c r="O90" i="335"/>
  <c r="P90" i="335" s="1"/>
  <c r="S90" i="335" s="1"/>
  <c r="O89" i="335"/>
  <c r="P89" i="335" s="1"/>
  <c r="S89" i="335" s="1"/>
  <c r="O88" i="335"/>
  <c r="P88" i="335" s="1"/>
  <c r="S88" i="335" s="1"/>
  <c r="O87" i="335"/>
  <c r="P87" i="335" s="1"/>
  <c r="S87" i="335" s="1"/>
  <c r="O86" i="335"/>
  <c r="P86" i="335" s="1"/>
  <c r="S86" i="335" s="1"/>
  <c r="O84" i="335"/>
  <c r="P84" i="335" s="1"/>
  <c r="S84" i="335" s="1"/>
  <c r="O83" i="335"/>
  <c r="P83" i="335" s="1"/>
  <c r="S83" i="335" s="1"/>
  <c r="O82" i="335"/>
  <c r="P82" i="335" s="1"/>
  <c r="S82" i="335" s="1"/>
  <c r="O81" i="335"/>
  <c r="P81" i="335" s="1"/>
  <c r="S81" i="335" s="1"/>
  <c r="O80" i="335"/>
  <c r="P80" i="335" s="1"/>
  <c r="S80" i="335" s="1"/>
  <c r="O79" i="335"/>
  <c r="P79" i="335" s="1"/>
  <c r="S79" i="335" s="1"/>
  <c r="O78" i="335"/>
  <c r="P78" i="335" s="1"/>
  <c r="S78" i="335" s="1"/>
  <c r="O77" i="335"/>
  <c r="P77" i="335" s="1"/>
  <c r="S77" i="335" s="1"/>
  <c r="O76" i="335"/>
  <c r="P76" i="335" s="1"/>
  <c r="S76" i="335" s="1"/>
  <c r="O75" i="335"/>
  <c r="P75" i="335" s="1"/>
  <c r="S75" i="335" s="1"/>
  <c r="O74" i="335"/>
  <c r="P74" i="335" s="1"/>
  <c r="S74" i="335" s="1"/>
  <c r="O73" i="335"/>
  <c r="P73" i="335" s="1"/>
  <c r="S73" i="335" s="1"/>
  <c r="O72" i="335"/>
  <c r="P72" i="335" s="1"/>
  <c r="S72" i="335" s="1"/>
  <c r="O71" i="335"/>
  <c r="P71" i="335" s="1"/>
  <c r="S71" i="335" s="1"/>
  <c r="O70" i="335"/>
  <c r="P70" i="335" s="1"/>
  <c r="S70" i="335" s="1"/>
  <c r="O68" i="335"/>
  <c r="P68" i="335" s="1"/>
  <c r="S68" i="335" s="1"/>
  <c r="O67" i="335"/>
  <c r="P67" i="335" s="1"/>
  <c r="S67" i="335" s="1"/>
  <c r="O66" i="335"/>
  <c r="P66" i="335" s="1"/>
  <c r="S66" i="335" s="1"/>
  <c r="O65" i="335"/>
  <c r="P65" i="335" s="1"/>
  <c r="S65" i="335" s="1"/>
  <c r="O64" i="335"/>
  <c r="P64" i="335" s="1"/>
  <c r="S64" i="335" s="1"/>
  <c r="O63" i="335"/>
  <c r="P63" i="335" s="1"/>
  <c r="S63" i="335" s="1"/>
  <c r="O62" i="335"/>
  <c r="P62" i="335" s="1"/>
  <c r="S62" i="335" s="1"/>
  <c r="O61" i="335"/>
  <c r="P61" i="335" s="1"/>
  <c r="S61" i="335" s="1"/>
  <c r="O60" i="335"/>
  <c r="P60" i="335" s="1"/>
  <c r="S60" i="335" s="1"/>
  <c r="O59" i="335"/>
  <c r="P59" i="335" s="1"/>
  <c r="S59" i="335" s="1"/>
  <c r="O58" i="335"/>
  <c r="P58" i="335" s="1"/>
  <c r="S58" i="335" s="1"/>
  <c r="O57" i="335"/>
  <c r="P57" i="335" s="1"/>
  <c r="S57" i="335" s="1"/>
  <c r="O56" i="335"/>
  <c r="P56" i="335" s="1"/>
  <c r="S56" i="335" s="1"/>
  <c r="O55" i="335"/>
  <c r="P55" i="335" s="1"/>
  <c r="S55" i="335" s="1"/>
  <c r="O54" i="335"/>
  <c r="P54" i="335" s="1"/>
  <c r="S54" i="335" s="1"/>
  <c r="O52" i="335"/>
  <c r="P52" i="335" s="1"/>
  <c r="S52" i="335" s="1"/>
  <c r="O51" i="335"/>
  <c r="P51" i="335" s="1"/>
  <c r="S51" i="335" s="1"/>
  <c r="O50" i="335"/>
  <c r="P50" i="335" s="1"/>
  <c r="S50" i="335" s="1"/>
  <c r="O49" i="335"/>
  <c r="P49" i="335" s="1"/>
  <c r="S49" i="335" s="1"/>
  <c r="O48" i="335"/>
  <c r="P48" i="335" s="1"/>
  <c r="S48" i="335" s="1"/>
  <c r="O47" i="335"/>
  <c r="P47" i="335" s="1"/>
  <c r="S47" i="335" s="1"/>
  <c r="O46" i="335"/>
  <c r="P46" i="335" s="1"/>
  <c r="S46" i="335" s="1"/>
  <c r="O45" i="335"/>
  <c r="P45" i="335" s="1"/>
  <c r="S45" i="335" s="1"/>
  <c r="O44" i="335"/>
  <c r="P44" i="335" s="1"/>
  <c r="S44" i="335" s="1"/>
  <c r="O43" i="335"/>
  <c r="P43" i="335" s="1"/>
  <c r="S43" i="335" s="1"/>
  <c r="O42" i="335"/>
  <c r="P42" i="335" s="1"/>
  <c r="S42" i="335" s="1"/>
  <c r="O41" i="335"/>
  <c r="P41" i="335" s="1"/>
  <c r="S41" i="335" s="1"/>
  <c r="O40" i="335"/>
  <c r="P40" i="335" s="1"/>
  <c r="S40" i="335" s="1"/>
  <c r="O39" i="335"/>
  <c r="P39" i="335" s="1"/>
  <c r="S39" i="335" s="1"/>
  <c r="O38" i="335"/>
  <c r="P38" i="335" s="1"/>
  <c r="S38" i="335" s="1"/>
  <c r="O37" i="335"/>
  <c r="P37" i="335" s="1"/>
  <c r="S37" i="335" s="1"/>
  <c r="O36" i="335"/>
  <c r="P36" i="335" s="1"/>
  <c r="S36" i="335" s="1"/>
  <c r="O35" i="335"/>
  <c r="P35" i="335" s="1"/>
  <c r="S35" i="335" s="1"/>
  <c r="O33" i="335"/>
  <c r="P33" i="335" s="1"/>
  <c r="S33" i="335" s="1"/>
  <c r="O32" i="335"/>
  <c r="P32" i="335" s="1"/>
  <c r="S32" i="335" s="1"/>
  <c r="O31" i="335"/>
  <c r="P31" i="335" s="1"/>
  <c r="S31" i="335" s="1"/>
  <c r="O30" i="335"/>
  <c r="P30" i="335" s="1"/>
  <c r="S30" i="335" s="1"/>
  <c r="O29" i="335"/>
  <c r="P29" i="335" s="1"/>
  <c r="S29" i="335" s="1"/>
  <c r="O28" i="335"/>
  <c r="P28" i="335" s="1"/>
  <c r="S28" i="335" s="1"/>
  <c r="O27" i="335"/>
  <c r="P27" i="335" s="1"/>
  <c r="S27" i="335" s="1"/>
  <c r="O26" i="335"/>
  <c r="P26" i="335" s="1"/>
  <c r="S26" i="335" s="1"/>
  <c r="O25" i="335"/>
  <c r="P25" i="335" s="1"/>
  <c r="S25" i="335" s="1"/>
  <c r="O24" i="335"/>
  <c r="P24" i="335" s="1"/>
  <c r="S24" i="335" s="1"/>
  <c r="O23" i="335"/>
  <c r="P23" i="335" s="1"/>
  <c r="S23" i="335" s="1"/>
  <c r="O22" i="335"/>
  <c r="P22" i="335" s="1"/>
  <c r="S22" i="335" s="1"/>
  <c r="O21" i="335"/>
  <c r="P21" i="335" s="1"/>
  <c r="S21" i="335" s="1"/>
  <c r="O20" i="335"/>
  <c r="P20" i="335" s="1"/>
  <c r="S20" i="335" s="1"/>
  <c r="O19" i="335"/>
  <c r="P19" i="335" s="1"/>
  <c r="S19" i="335" s="1"/>
  <c r="O18" i="335"/>
  <c r="P18" i="335" s="1"/>
  <c r="S18" i="335" s="1"/>
  <c r="O16" i="335"/>
  <c r="P16" i="335" s="1"/>
  <c r="S16" i="335" s="1"/>
  <c r="O15" i="335"/>
  <c r="P15" i="335" s="1"/>
  <c r="S15" i="335" s="1"/>
  <c r="O14" i="335"/>
  <c r="P14" i="335" s="1"/>
  <c r="S14" i="335" s="1"/>
  <c r="O13" i="335"/>
  <c r="P13" i="335" s="1"/>
  <c r="S13" i="335" s="1"/>
  <c r="O12" i="335"/>
  <c r="P12" i="335" s="1"/>
  <c r="S12" i="335" s="1"/>
  <c r="O11" i="335"/>
  <c r="P11" i="335" s="1"/>
  <c r="S11" i="335" s="1"/>
  <c r="O10" i="335"/>
  <c r="P10" i="335" s="1"/>
  <c r="S10" i="335" s="1"/>
  <c r="O9" i="335"/>
  <c r="P9" i="335" s="1"/>
  <c r="S9" i="335" s="1"/>
  <c r="O8" i="335"/>
  <c r="P8" i="335" s="1"/>
  <c r="S8" i="335" s="1"/>
  <c r="O7" i="335"/>
  <c r="P7" i="335" s="1"/>
  <c r="S7" i="335" s="1"/>
  <c r="O6" i="335"/>
  <c r="P6" i="335" s="1"/>
  <c r="S6" i="335" s="1"/>
  <c r="O5" i="335"/>
  <c r="P5" i="335" s="1"/>
  <c r="S145" i="335" l="1"/>
  <c r="S5" i="336"/>
  <c r="R137" i="336"/>
  <c r="R138" i="336" s="1"/>
  <c r="S137" i="336"/>
  <c r="T104" i="336" s="1"/>
  <c r="P145" i="335"/>
  <c r="O145" i="335"/>
  <c r="T104" i="335"/>
  <c r="P137" i="335"/>
  <c r="S5" i="335"/>
  <c r="T18" i="335"/>
  <c r="T35" i="335"/>
  <c r="T70" i="335"/>
  <c r="T54" i="335"/>
  <c r="T86" i="335"/>
  <c r="T120" i="335"/>
  <c r="O137" i="335"/>
  <c r="L137" i="333"/>
  <c r="M145" i="333"/>
  <c r="I145" i="333"/>
  <c r="N144" i="333"/>
  <c r="O144" i="333" s="1"/>
  <c r="R144" i="333" s="1"/>
  <c r="N143" i="333"/>
  <c r="O143" i="333" s="1"/>
  <c r="O139" i="333"/>
  <c r="O138" i="333"/>
  <c r="M137" i="333"/>
  <c r="K137" i="333"/>
  <c r="J137" i="333"/>
  <c r="I137" i="333"/>
  <c r="N136" i="333"/>
  <c r="O136" i="333" s="1"/>
  <c r="R136" i="333" s="1"/>
  <c r="N135" i="333"/>
  <c r="O135" i="333" s="1"/>
  <c r="R135" i="333" s="1"/>
  <c r="N134" i="333"/>
  <c r="O134" i="333" s="1"/>
  <c r="R134" i="333" s="1"/>
  <c r="N133" i="333"/>
  <c r="O133" i="333" s="1"/>
  <c r="R133" i="333" s="1"/>
  <c r="N132" i="333"/>
  <c r="O132" i="333" s="1"/>
  <c r="R132" i="333" s="1"/>
  <c r="N131" i="333"/>
  <c r="O131" i="333" s="1"/>
  <c r="R131" i="333" s="1"/>
  <c r="N130" i="333"/>
  <c r="O130" i="333" s="1"/>
  <c r="R130" i="333" s="1"/>
  <c r="N129" i="333"/>
  <c r="O129" i="333" s="1"/>
  <c r="R129" i="333" s="1"/>
  <c r="N128" i="333"/>
  <c r="O128" i="333" s="1"/>
  <c r="R128" i="333" s="1"/>
  <c r="N127" i="333"/>
  <c r="O127" i="333" s="1"/>
  <c r="R127" i="333" s="1"/>
  <c r="N126" i="333"/>
  <c r="O126" i="333" s="1"/>
  <c r="R126" i="333" s="1"/>
  <c r="N125" i="333"/>
  <c r="O125" i="333" s="1"/>
  <c r="R125" i="333" s="1"/>
  <c r="N124" i="333"/>
  <c r="O124" i="333" s="1"/>
  <c r="R124" i="333" s="1"/>
  <c r="N123" i="333"/>
  <c r="O123" i="333" s="1"/>
  <c r="R123" i="333" s="1"/>
  <c r="N122" i="333"/>
  <c r="O122" i="333" s="1"/>
  <c r="R122" i="333" s="1"/>
  <c r="N121" i="333"/>
  <c r="O121" i="333" s="1"/>
  <c r="R121" i="333" s="1"/>
  <c r="N120" i="333"/>
  <c r="O120" i="333" s="1"/>
  <c r="R120" i="333" s="1"/>
  <c r="N119" i="333"/>
  <c r="O119" i="333" s="1"/>
  <c r="R119" i="333" s="1"/>
  <c r="N118" i="333"/>
  <c r="O118" i="333" s="1"/>
  <c r="R118" i="333" s="1"/>
  <c r="N117" i="333"/>
  <c r="O117" i="333" s="1"/>
  <c r="R117" i="333" s="1"/>
  <c r="N116" i="333"/>
  <c r="O116" i="333" s="1"/>
  <c r="R116" i="333" s="1"/>
  <c r="N115" i="333"/>
  <c r="O115" i="333" s="1"/>
  <c r="R115" i="333" s="1"/>
  <c r="N114" i="333"/>
  <c r="O114" i="333" s="1"/>
  <c r="R114" i="333" s="1"/>
  <c r="N113" i="333"/>
  <c r="O113" i="333" s="1"/>
  <c r="R113" i="333" s="1"/>
  <c r="N112" i="333"/>
  <c r="O112" i="333" s="1"/>
  <c r="R112" i="333" s="1"/>
  <c r="N111" i="333"/>
  <c r="O111" i="333" s="1"/>
  <c r="R111" i="333" s="1"/>
  <c r="N110" i="333"/>
  <c r="O110" i="333" s="1"/>
  <c r="R110" i="333" s="1"/>
  <c r="N109" i="333"/>
  <c r="O109" i="333" s="1"/>
  <c r="R109" i="333" s="1"/>
  <c r="N108" i="333"/>
  <c r="O108" i="333" s="1"/>
  <c r="R108" i="333" s="1"/>
  <c r="N107" i="333"/>
  <c r="O107" i="333" s="1"/>
  <c r="R107" i="333" s="1"/>
  <c r="N106" i="333"/>
  <c r="O106" i="333" s="1"/>
  <c r="R106" i="333" s="1"/>
  <c r="N105" i="333"/>
  <c r="O105" i="333" s="1"/>
  <c r="R105" i="333" s="1"/>
  <c r="N104" i="333"/>
  <c r="O104" i="333" s="1"/>
  <c r="R104" i="333" s="1"/>
  <c r="N102" i="333"/>
  <c r="O102" i="333" s="1"/>
  <c r="R102" i="333" s="1"/>
  <c r="N101" i="333"/>
  <c r="O101" i="333" s="1"/>
  <c r="R101" i="333" s="1"/>
  <c r="N100" i="333"/>
  <c r="O100" i="333" s="1"/>
  <c r="R100" i="333" s="1"/>
  <c r="N99" i="333"/>
  <c r="O99" i="333" s="1"/>
  <c r="R99" i="333" s="1"/>
  <c r="N98" i="333"/>
  <c r="O98" i="333" s="1"/>
  <c r="R98" i="333" s="1"/>
  <c r="N97" i="333"/>
  <c r="O97" i="333" s="1"/>
  <c r="R97" i="333" s="1"/>
  <c r="N96" i="333"/>
  <c r="O96" i="333" s="1"/>
  <c r="R96" i="333" s="1"/>
  <c r="N95" i="333"/>
  <c r="O95" i="333" s="1"/>
  <c r="R95" i="333" s="1"/>
  <c r="N94" i="333"/>
  <c r="O94" i="333" s="1"/>
  <c r="R94" i="333" s="1"/>
  <c r="N93" i="333"/>
  <c r="O93" i="333" s="1"/>
  <c r="R93" i="333" s="1"/>
  <c r="N92" i="333"/>
  <c r="O92" i="333" s="1"/>
  <c r="R92" i="333" s="1"/>
  <c r="N91" i="333"/>
  <c r="O91" i="333" s="1"/>
  <c r="R91" i="333" s="1"/>
  <c r="N90" i="333"/>
  <c r="O90" i="333" s="1"/>
  <c r="R90" i="333" s="1"/>
  <c r="N89" i="333"/>
  <c r="O89" i="333" s="1"/>
  <c r="R89" i="333" s="1"/>
  <c r="N88" i="333"/>
  <c r="O88" i="333" s="1"/>
  <c r="R88" i="333" s="1"/>
  <c r="N87" i="333"/>
  <c r="O87" i="333" s="1"/>
  <c r="R87" i="333" s="1"/>
  <c r="N86" i="333"/>
  <c r="O86" i="333" s="1"/>
  <c r="R86" i="333" s="1"/>
  <c r="N84" i="333"/>
  <c r="O84" i="333" s="1"/>
  <c r="R84" i="333" s="1"/>
  <c r="N83" i="333"/>
  <c r="O83" i="333" s="1"/>
  <c r="R83" i="333" s="1"/>
  <c r="N82" i="333"/>
  <c r="O82" i="333" s="1"/>
  <c r="R82" i="333" s="1"/>
  <c r="N81" i="333"/>
  <c r="O81" i="333" s="1"/>
  <c r="R81" i="333" s="1"/>
  <c r="N80" i="333"/>
  <c r="O80" i="333" s="1"/>
  <c r="R80" i="333" s="1"/>
  <c r="N79" i="333"/>
  <c r="O79" i="333" s="1"/>
  <c r="R79" i="333" s="1"/>
  <c r="N78" i="333"/>
  <c r="O78" i="333" s="1"/>
  <c r="R78" i="333" s="1"/>
  <c r="N77" i="333"/>
  <c r="O77" i="333" s="1"/>
  <c r="R77" i="333" s="1"/>
  <c r="N76" i="333"/>
  <c r="O76" i="333" s="1"/>
  <c r="R76" i="333" s="1"/>
  <c r="N75" i="333"/>
  <c r="O75" i="333" s="1"/>
  <c r="R75" i="333" s="1"/>
  <c r="N74" i="333"/>
  <c r="O74" i="333" s="1"/>
  <c r="R74" i="333" s="1"/>
  <c r="N73" i="333"/>
  <c r="O73" i="333" s="1"/>
  <c r="R73" i="333" s="1"/>
  <c r="N72" i="333"/>
  <c r="O72" i="333" s="1"/>
  <c r="R72" i="333" s="1"/>
  <c r="N71" i="333"/>
  <c r="O71" i="333" s="1"/>
  <c r="R71" i="333" s="1"/>
  <c r="N70" i="333"/>
  <c r="O70" i="333" s="1"/>
  <c r="R70" i="333" s="1"/>
  <c r="N68" i="333"/>
  <c r="O68" i="333" s="1"/>
  <c r="R68" i="333" s="1"/>
  <c r="N67" i="333"/>
  <c r="O67" i="333" s="1"/>
  <c r="R67" i="333" s="1"/>
  <c r="N66" i="333"/>
  <c r="O66" i="333" s="1"/>
  <c r="R66" i="333" s="1"/>
  <c r="N65" i="333"/>
  <c r="O65" i="333" s="1"/>
  <c r="R65" i="333" s="1"/>
  <c r="N64" i="333"/>
  <c r="O64" i="333" s="1"/>
  <c r="R64" i="333" s="1"/>
  <c r="N63" i="333"/>
  <c r="O63" i="333" s="1"/>
  <c r="R63" i="333" s="1"/>
  <c r="N62" i="333"/>
  <c r="O62" i="333" s="1"/>
  <c r="R62" i="333" s="1"/>
  <c r="N61" i="333"/>
  <c r="O61" i="333" s="1"/>
  <c r="R61" i="333" s="1"/>
  <c r="N60" i="333"/>
  <c r="O60" i="333" s="1"/>
  <c r="R60" i="333" s="1"/>
  <c r="N59" i="333"/>
  <c r="O59" i="333" s="1"/>
  <c r="R59" i="333" s="1"/>
  <c r="N58" i="333"/>
  <c r="O58" i="333" s="1"/>
  <c r="R58" i="333" s="1"/>
  <c r="N57" i="333"/>
  <c r="O57" i="333" s="1"/>
  <c r="R57" i="333" s="1"/>
  <c r="N56" i="333"/>
  <c r="O56" i="333" s="1"/>
  <c r="R56" i="333" s="1"/>
  <c r="N55" i="333"/>
  <c r="O55" i="333" s="1"/>
  <c r="R55" i="333" s="1"/>
  <c r="N54" i="333"/>
  <c r="O54" i="333" s="1"/>
  <c r="R54" i="333" s="1"/>
  <c r="N51" i="333"/>
  <c r="O51" i="333" s="1"/>
  <c r="R51" i="333" s="1"/>
  <c r="N52" i="333"/>
  <c r="O52" i="333" s="1"/>
  <c r="R52" i="333" s="1"/>
  <c r="N50" i="333"/>
  <c r="O50" i="333" s="1"/>
  <c r="R50" i="333" s="1"/>
  <c r="N49" i="333"/>
  <c r="O49" i="333" s="1"/>
  <c r="R49" i="333" s="1"/>
  <c r="N48" i="333"/>
  <c r="O48" i="333" s="1"/>
  <c r="R48" i="333" s="1"/>
  <c r="N47" i="333"/>
  <c r="O47" i="333" s="1"/>
  <c r="R47" i="333" s="1"/>
  <c r="N46" i="333"/>
  <c r="O46" i="333" s="1"/>
  <c r="R46" i="333" s="1"/>
  <c r="N45" i="333"/>
  <c r="O45" i="333" s="1"/>
  <c r="R45" i="333" s="1"/>
  <c r="N44" i="333"/>
  <c r="O44" i="333" s="1"/>
  <c r="R44" i="333" s="1"/>
  <c r="N43" i="333"/>
  <c r="O43" i="333" s="1"/>
  <c r="R43" i="333" s="1"/>
  <c r="N42" i="333"/>
  <c r="O42" i="333" s="1"/>
  <c r="R42" i="333" s="1"/>
  <c r="N41" i="333"/>
  <c r="O41" i="333" s="1"/>
  <c r="R41" i="333" s="1"/>
  <c r="N40" i="333"/>
  <c r="O40" i="333" s="1"/>
  <c r="R40" i="333" s="1"/>
  <c r="N39" i="333"/>
  <c r="O39" i="333" s="1"/>
  <c r="R39" i="333" s="1"/>
  <c r="N38" i="333"/>
  <c r="O38" i="333" s="1"/>
  <c r="R38" i="333" s="1"/>
  <c r="N37" i="333"/>
  <c r="O37" i="333" s="1"/>
  <c r="R37" i="333" s="1"/>
  <c r="N36" i="333"/>
  <c r="O36" i="333" s="1"/>
  <c r="R36" i="333" s="1"/>
  <c r="N35" i="333"/>
  <c r="O35" i="333" s="1"/>
  <c r="R35" i="333" s="1"/>
  <c r="N33" i="333"/>
  <c r="O33" i="333" s="1"/>
  <c r="R33" i="333" s="1"/>
  <c r="N32" i="333"/>
  <c r="O32" i="333" s="1"/>
  <c r="R32" i="333" s="1"/>
  <c r="N31" i="333"/>
  <c r="O31" i="333" s="1"/>
  <c r="R31" i="333" s="1"/>
  <c r="N30" i="333"/>
  <c r="O30" i="333" s="1"/>
  <c r="R30" i="333" s="1"/>
  <c r="N29" i="333"/>
  <c r="O29" i="333" s="1"/>
  <c r="R29" i="333" s="1"/>
  <c r="N28" i="333"/>
  <c r="O28" i="333" s="1"/>
  <c r="R28" i="333" s="1"/>
  <c r="N27" i="333"/>
  <c r="O27" i="333" s="1"/>
  <c r="R27" i="333" s="1"/>
  <c r="N26" i="333"/>
  <c r="O26" i="333" s="1"/>
  <c r="R26" i="333" s="1"/>
  <c r="N25" i="333"/>
  <c r="O25" i="333" s="1"/>
  <c r="R25" i="333" s="1"/>
  <c r="N24" i="333"/>
  <c r="O24" i="333" s="1"/>
  <c r="R24" i="333" s="1"/>
  <c r="N23" i="333"/>
  <c r="O23" i="333" s="1"/>
  <c r="R23" i="333" s="1"/>
  <c r="N22" i="333"/>
  <c r="O22" i="333" s="1"/>
  <c r="R22" i="333" s="1"/>
  <c r="N21" i="333"/>
  <c r="O21" i="333" s="1"/>
  <c r="R21" i="333" s="1"/>
  <c r="N20" i="333"/>
  <c r="O20" i="333" s="1"/>
  <c r="R20" i="333" s="1"/>
  <c r="N19" i="333"/>
  <c r="O19" i="333" s="1"/>
  <c r="R19" i="333" s="1"/>
  <c r="N18" i="333"/>
  <c r="O18" i="333" s="1"/>
  <c r="R18" i="333" s="1"/>
  <c r="N16" i="333"/>
  <c r="O16" i="333" s="1"/>
  <c r="R16" i="333" s="1"/>
  <c r="N15" i="333"/>
  <c r="O15" i="333" s="1"/>
  <c r="R15" i="333" s="1"/>
  <c r="N14" i="333"/>
  <c r="O14" i="333" s="1"/>
  <c r="R14" i="333" s="1"/>
  <c r="N13" i="333"/>
  <c r="O13" i="333" s="1"/>
  <c r="R13" i="333" s="1"/>
  <c r="N12" i="333"/>
  <c r="O12" i="333" s="1"/>
  <c r="R12" i="333" s="1"/>
  <c r="N11" i="333"/>
  <c r="O11" i="333" s="1"/>
  <c r="R11" i="333" s="1"/>
  <c r="N10" i="333"/>
  <c r="O10" i="333" s="1"/>
  <c r="R10" i="333" s="1"/>
  <c r="N9" i="333"/>
  <c r="O9" i="333" s="1"/>
  <c r="R9" i="333" s="1"/>
  <c r="N8" i="333"/>
  <c r="O8" i="333" s="1"/>
  <c r="R8" i="333" s="1"/>
  <c r="N7" i="333"/>
  <c r="O7" i="333" s="1"/>
  <c r="R7" i="333" s="1"/>
  <c r="N6" i="333"/>
  <c r="O6" i="333" s="1"/>
  <c r="R6" i="333" s="1"/>
  <c r="N5" i="333"/>
  <c r="O5" i="333" s="1"/>
  <c r="T86" i="336" l="1"/>
  <c r="T120" i="336"/>
  <c r="T54" i="336"/>
  <c r="T18" i="336"/>
  <c r="T35" i="336"/>
  <c r="T70" i="336"/>
  <c r="T5" i="336"/>
  <c r="T137" i="335"/>
  <c r="U86" i="335" s="1"/>
  <c r="S137" i="335"/>
  <c r="S138" i="335" s="1"/>
  <c r="T5" i="335"/>
  <c r="N145" i="333"/>
  <c r="S86" i="333"/>
  <c r="S54" i="333"/>
  <c r="S18" i="333"/>
  <c r="S35" i="333"/>
  <c r="S104" i="333"/>
  <c r="N137" i="333"/>
  <c r="S120" i="333"/>
  <c r="S70" i="333"/>
  <c r="R143" i="333"/>
  <c r="R145" i="333" s="1"/>
  <c r="O145" i="333"/>
  <c r="O137" i="333"/>
  <c r="R5" i="333"/>
  <c r="L145" i="332"/>
  <c r="I145" i="332"/>
  <c r="M144" i="332"/>
  <c r="M143" i="332"/>
  <c r="N143" i="332" s="1"/>
  <c r="Q143" i="332" s="1"/>
  <c r="N139" i="332"/>
  <c r="N138" i="332"/>
  <c r="L137" i="332"/>
  <c r="K137" i="332"/>
  <c r="J137" i="332"/>
  <c r="I137" i="332"/>
  <c r="M136" i="332"/>
  <c r="N136" i="332" s="1"/>
  <c r="Q136" i="332" s="1"/>
  <c r="M135" i="332"/>
  <c r="N135" i="332" s="1"/>
  <c r="Q135" i="332" s="1"/>
  <c r="M134" i="332"/>
  <c r="N134" i="332" s="1"/>
  <c r="Q134" i="332" s="1"/>
  <c r="M133" i="332"/>
  <c r="N133" i="332" s="1"/>
  <c r="Q133" i="332" s="1"/>
  <c r="M132" i="332"/>
  <c r="N132" i="332" s="1"/>
  <c r="Q132" i="332" s="1"/>
  <c r="M131" i="332"/>
  <c r="N131" i="332" s="1"/>
  <c r="Q131" i="332" s="1"/>
  <c r="M130" i="332"/>
  <c r="N130" i="332" s="1"/>
  <c r="Q130" i="332" s="1"/>
  <c r="M129" i="332"/>
  <c r="N129" i="332" s="1"/>
  <c r="Q129" i="332" s="1"/>
  <c r="M128" i="332"/>
  <c r="N128" i="332" s="1"/>
  <c r="Q128" i="332" s="1"/>
  <c r="M127" i="332"/>
  <c r="N127" i="332" s="1"/>
  <c r="Q127" i="332" s="1"/>
  <c r="M126" i="332"/>
  <c r="N126" i="332" s="1"/>
  <c r="Q126" i="332" s="1"/>
  <c r="M125" i="332"/>
  <c r="N125" i="332" s="1"/>
  <c r="Q125" i="332" s="1"/>
  <c r="M124" i="332"/>
  <c r="N124" i="332" s="1"/>
  <c r="Q124" i="332" s="1"/>
  <c r="M123" i="332"/>
  <c r="N123" i="332" s="1"/>
  <c r="Q123" i="332" s="1"/>
  <c r="M122" i="332"/>
  <c r="N122" i="332" s="1"/>
  <c r="Q122" i="332" s="1"/>
  <c r="M121" i="332"/>
  <c r="N121" i="332" s="1"/>
  <c r="Q121" i="332" s="1"/>
  <c r="M120" i="332"/>
  <c r="N120" i="332" s="1"/>
  <c r="Q120" i="332" s="1"/>
  <c r="M119" i="332"/>
  <c r="N119" i="332" s="1"/>
  <c r="Q119" i="332" s="1"/>
  <c r="M118" i="332"/>
  <c r="N118" i="332" s="1"/>
  <c r="Q118" i="332" s="1"/>
  <c r="M117" i="332"/>
  <c r="N117" i="332" s="1"/>
  <c r="Q117" i="332" s="1"/>
  <c r="M116" i="332"/>
  <c r="N116" i="332" s="1"/>
  <c r="Q116" i="332" s="1"/>
  <c r="M115" i="332"/>
  <c r="N115" i="332" s="1"/>
  <c r="Q115" i="332" s="1"/>
  <c r="M114" i="332"/>
  <c r="N114" i="332" s="1"/>
  <c r="Q114" i="332" s="1"/>
  <c r="M113" i="332"/>
  <c r="N113" i="332" s="1"/>
  <c r="Q113" i="332" s="1"/>
  <c r="M112" i="332"/>
  <c r="N112" i="332" s="1"/>
  <c r="Q112" i="332" s="1"/>
  <c r="M111" i="332"/>
  <c r="N111" i="332" s="1"/>
  <c r="Q111" i="332" s="1"/>
  <c r="M110" i="332"/>
  <c r="N110" i="332" s="1"/>
  <c r="Q110" i="332" s="1"/>
  <c r="M109" i="332"/>
  <c r="N109" i="332" s="1"/>
  <c r="Q109" i="332" s="1"/>
  <c r="M108" i="332"/>
  <c r="N108" i="332" s="1"/>
  <c r="Q108" i="332" s="1"/>
  <c r="M107" i="332"/>
  <c r="N107" i="332" s="1"/>
  <c r="Q107" i="332" s="1"/>
  <c r="M106" i="332"/>
  <c r="N106" i="332" s="1"/>
  <c r="Q106" i="332" s="1"/>
  <c r="M105" i="332"/>
  <c r="N105" i="332" s="1"/>
  <c r="Q105" i="332" s="1"/>
  <c r="M104" i="332"/>
  <c r="N104" i="332" s="1"/>
  <c r="Q104" i="332" s="1"/>
  <c r="M102" i="332"/>
  <c r="N102" i="332" s="1"/>
  <c r="Q102" i="332" s="1"/>
  <c r="M101" i="332"/>
  <c r="N101" i="332" s="1"/>
  <c r="Q101" i="332" s="1"/>
  <c r="M100" i="332"/>
  <c r="N100" i="332" s="1"/>
  <c r="Q100" i="332" s="1"/>
  <c r="M99" i="332"/>
  <c r="N99" i="332" s="1"/>
  <c r="Q99" i="332" s="1"/>
  <c r="M98" i="332"/>
  <c r="N98" i="332" s="1"/>
  <c r="Q98" i="332" s="1"/>
  <c r="M97" i="332"/>
  <c r="N97" i="332" s="1"/>
  <c r="Q97" i="332" s="1"/>
  <c r="M96" i="332"/>
  <c r="N96" i="332" s="1"/>
  <c r="Q96" i="332" s="1"/>
  <c r="M95" i="332"/>
  <c r="N95" i="332" s="1"/>
  <c r="Q95" i="332" s="1"/>
  <c r="M94" i="332"/>
  <c r="N94" i="332" s="1"/>
  <c r="Q94" i="332" s="1"/>
  <c r="M93" i="332"/>
  <c r="N93" i="332" s="1"/>
  <c r="Q93" i="332" s="1"/>
  <c r="M92" i="332"/>
  <c r="N92" i="332" s="1"/>
  <c r="Q92" i="332" s="1"/>
  <c r="M91" i="332"/>
  <c r="N91" i="332" s="1"/>
  <c r="Q91" i="332" s="1"/>
  <c r="M90" i="332"/>
  <c r="N90" i="332" s="1"/>
  <c r="Q90" i="332" s="1"/>
  <c r="M89" i="332"/>
  <c r="N89" i="332" s="1"/>
  <c r="Q89" i="332" s="1"/>
  <c r="M88" i="332"/>
  <c r="N88" i="332" s="1"/>
  <c r="Q88" i="332" s="1"/>
  <c r="M87" i="332"/>
  <c r="N87" i="332" s="1"/>
  <c r="Q87" i="332" s="1"/>
  <c r="M86" i="332"/>
  <c r="N86" i="332" s="1"/>
  <c r="Q86" i="332" s="1"/>
  <c r="M84" i="332"/>
  <c r="N84" i="332" s="1"/>
  <c r="Q84" i="332" s="1"/>
  <c r="M83" i="332"/>
  <c r="N83" i="332" s="1"/>
  <c r="Q83" i="332" s="1"/>
  <c r="M82" i="332"/>
  <c r="N82" i="332" s="1"/>
  <c r="Q82" i="332" s="1"/>
  <c r="M81" i="332"/>
  <c r="N81" i="332" s="1"/>
  <c r="Q81" i="332" s="1"/>
  <c r="M80" i="332"/>
  <c r="N80" i="332" s="1"/>
  <c r="Q80" i="332" s="1"/>
  <c r="M79" i="332"/>
  <c r="N79" i="332" s="1"/>
  <c r="Q79" i="332" s="1"/>
  <c r="M78" i="332"/>
  <c r="N78" i="332" s="1"/>
  <c r="Q78" i="332" s="1"/>
  <c r="M77" i="332"/>
  <c r="N77" i="332" s="1"/>
  <c r="Q77" i="332" s="1"/>
  <c r="M76" i="332"/>
  <c r="N76" i="332" s="1"/>
  <c r="Q76" i="332" s="1"/>
  <c r="M75" i="332"/>
  <c r="N75" i="332" s="1"/>
  <c r="Q75" i="332" s="1"/>
  <c r="M74" i="332"/>
  <c r="N74" i="332" s="1"/>
  <c r="Q74" i="332" s="1"/>
  <c r="M73" i="332"/>
  <c r="N73" i="332" s="1"/>
  <c r="Q73" i="332" s="1"/>
  <c r="M72" i="332"/>
  <c r="N72" i="332" s="1"/>
  <c r="Q72" i="332" s="1"/>
  <c r="M71" i="332"/>
  <c r="N71" i="332" s="1"/>
  <c r="Q71" i="332" s="1"/>
  <c r="M70" i="332"/>
  <c r="N70" i="332" s="1"/>
  <c r="Q70" i="332" s="1"/>
  <c r="M68" i="332"/>
  <c r="N68" i="332" s="1"/>
  <c r="Q68" i="332" s="1"/>
  <c r="M67" i="332"/>
  <c r="N67" i="332" s="1"/>
  <c r="Q67" i="332" s="1"/>
  <c r="M66" i="332"/>
  <c r="N66" i="332" s="1"/>
  <c r="Q66" i="332" s="1"/>
  <c r="M65" i="332"/>
  <c r="N65" i="332" s="1"/>
  <c r="Q65" i="332" s="1"/>
  <c r="M64" i="332"/>
  <c r="N64" i="332" s="1"/>
  <c r="Q64" i="332" s="1"/>
  <c r="M63" i="332"/>
  <c r="N63" i="332" s="1"/>
  <c r="Q63" i="332" s="1"/>
  <c r="M62" i="332"/>
  <c r="N62" i="332" s="1"/>
  <c r="Q62" i="332" s="1"/>
  <c r="M61" i="332"/>
  <c r="N61" i="332" s="1"/>
  <c r="Q61" i="332" s="1"/>
  <c r="M60" i="332"/>
  <c r="N60" i="332" s="1"/>
  <c r="Q60" i="332" s="1"/>
  <c r="M59" i="332"/>
  <c r="N59" i="332" s="1"/>
  <c r="Q59" i="332" s="1"/>
  <c r="M58" i="332"/>
  <c r="N58" i="332" s="1"/>
  <c r="Q58" i="332" s="1"/>
  <c r="M57" i="332"/>
  <c r="N57" i="332" s="1"/>
  <c r="Q57" i="332" s="1"/>
  <c r="M56" i="332"/>
  <c r="N56" i="332" s="1"/>
  <c r="Q56" i="332" s="1"/>
  <c r="M55" i="332"/>
  <c r="N55" i="332" s="1"/>
  <c r="Q55" i="332" s="1"/>
  <c r="M54" i="332"/>
  <c r="N54" i="332" s="1"/>
  <c r="Q54" i="332" s="1"/>
  <c r="M52" i="332"/>
  <c r="N52" i="332" s="1"/>
  <c r="Q52" i="332" s="1"/>
  <c r="M51" i="332"/>
  <c r="N51" i="332" s="1"/>
  <c r="Q51" i="332" s="1"/>
  <c r="M50" i="332"/>
  <c r="N50" i="332" s="1"/>
  <c r="Q50" i="332" s="1"/>
  <c r="M49" i="332"/>
  <c r="N49" i="332" s="1"/>
  <c r="Q49" i="332" s="1"/>
  <c r="M48" i="332"/>
  <c r="N48" i="332" s="1"/>
  <c r="Q48" i="332" s="1"/>
  <c r="M47" i="332"/>
  <c r="N47" i="332" s="1"/>
  <c r="Q47" i="332" s="1"/>
  <c r="M46" i="332"/>
  <c r="N46" i="332" s="1"/>
  <c r="Q46" i="332" s="1"/>
  <c r="M45" i="332"/>
  <c r="N45" i="332" s="1"/>
  <c r="Q45" i="332" s="1"/>
  <c r="M44" i="332"/>
  <c r="N44" i="332" s="1"/>
  <c r="Q44" i="332" s="1"/>
  <c r="M43" i="332"/>
  <c r="N43" i="332" s="1"/>
  <c r="Q43" i="332" s="1"/>
  <c r="M42" i="332"/>
  <c r="N42" i="332" s="1"/>
  <c r="Q42" i="332" s="1"/>
  <c r="M41" i="332"/>
  <c r="N41" i="332" s="1"/>
  <c r="Q41" i="332" s="1"/>
  <c r="M40" i="332"/>
  <c r="N40" i="332" s="1"/>
  <c r="Q40" i="332" s="1"/>
  <c r="M39" i="332"/>
  <c r="N39" i="332" s="1"/>
  <c r="Q39" i="332" s="1"/>
  <c r="M38" i="332"/>
  <c r="N38" i="332" s="1"/>
  <c r="Q38" i="332" s="1"/>
  <c r="M37" i="332"/>
  <c r="N37" i="332" s="1"/>
  <c r="Q37" i="332" s="1"/>
  <c r="M36" i="332"/>
  <c r="N36" i="332" s="1"/>
  <c r="Q36" i="332" s="1"/>
  <c r="M35" i="332"/>
  <c r="N35" i="332" s="1"/>
  <c r="Q35" i="332" s="1"/>
  <c r="M33" i="332"/>
  <c r="N33" i="332" s="1"/>
  <c r="Q33" i="332" s="1"/>
  <c r="M32" i="332"/>
  <c r="N32" i="332" s="1"/>
  <c r="Q32" i="332" s="1"/>
  <c r="M31" i="332"/>
  <c r="N31" i="332" s="1"/>
  <c r="Q31" i="332" s="1"/>
  <c r="M30" i="332"/>
  <c r="N30" i="332" s="1"/>
  <c r="Q30" i="332" s="1"/>
  <c r="M29" i="332"/>
  <c r="N29" i="332" s="1"/>
  <c r="Q29" i="332" s="1"/>
  <c r="M28" i="332"/>
  <c r="N28" i="332" s="1"/>
  <c r="Q28" i="332" s="1"/>
  <c r="M27" i="332"/>
  <c r="N27" i="332" s="1"/>
  <c r="Q27" i="332" s="1"/>
  <c r="M26" i="332"/>
  <c r="N26" i="332" s="1"/>
  <c r="Q26" i="332" s="1"/>
  <c r="M25" i="332"/>
  <c r="N25" i="332" s="1"/>
  <c r="Q25" i="332" s="1"/>
  <c r="M24" i="332"/>
  <c r="N24" i="332" s="1"/>
  <c r="Q24" i="332" s="1"/>
  <c r="M23" i="332"/>
  <c r="N23" i="332" s="1"/>
  <c r="Q23" i="332" s="1"/>
  <c r="M22" i="332"/>
  <c r="N22" i="332" s="1"/>
  <c r="Q22" i="332" s="1"/>
  <c r="M21" i="332"/>
  <c r="N21" i="332" s="1"/>
  <c r="Q21" i="332" s="1"/>
  <c r="M20" i="332"/>
  <c r="N20" i="332" s="1"/>
  <c r="Q20" i="332" s="1"/>
  <c r="M19" i="332"/>
  <c r="N19" i="332" s="1"/>
  <c r="Q19" i="332" s="1"/>
  <c r="M18" i="332"/>
  <c r="N18" i="332" s="1"/>
  <c r="Q18" i="332" s="1"/>
  <c r="M16" i="332"/>
  <c r="N16" i="332" s="1"/>
  <c r="Q16" i="332" s="1"/>
  <c r="M15" i="332"/>
  <c r="N15" i="332" s="1"/>
  <c r="Q15" i="332" s="1"/>
  <c r="M14" i="332"/>
  <c r="N14" i="332" s="1"/>
  <c r="Q14" i="332" s="1"/>
  <c r="M13" i="332"/>
  <c r="N13" i="332" s="1"/>
  <c r="Q13" i="332" s="1"/>
  <c r="M12" i="332"/>
  <c r="N12" i="332" s="1"/>
  <c r="Q12" i="332" s="1"/>
  <c r="M11" i="332"/>
  <c r="N11" i="332" s="1"/>
  <c r="Q11" i="332" s="1"/>
  <c r="M10" i="332"/>
  <c r="N10" i="332" s="1"/>
  <c r="Q10" i="332" s="1"/>
  <c r="M9" i="332"/>
  <c r="N9" i="332" s="1"/>
  <c r="Q9" i="332" s="1"/>
  <c r="M8" i="332"/>
  <c r="N8" i="332" s="1"/>
  <c r="Q8" i="332" s="1"/>
  <c r="M7" i="332"/>
  <c r="N7" i="332" s="1"/>
  <c r="Q7" i="332" s="1"/>
  <c r="M6" i="332"/>
  <c r="N6" i="332" s="1"/>
  <c r="Q6" i="332" s="1"/>
  <c r="M5" i="332"/>
  <c r="N5" i="332" s="1"/>
  <c r="Q5" i="332" s="1"/>
  <c r="T137" i="336" l="1"/>
  <c r="U5" i="335"/>
  <c r="U35" i="335"/>
  <c r="U70" i="335"/>
  <c r="U54" i="335"/>
  <c r="U120" i="335"/>
  <c r="U18" i="335"/>
  <c r="U104" i="335"/>
  <c r="R137" i="333"/>
  <c r="R138" i="333" s="1"/>
  <c r="S5" i="333"/>
  <c r="S137" i="333"/>
  <c r="T35" i="333" s="1"/>
  <c r="M145" i="332"/>
  <c r="M137" i="332"/>
  <c r="Q137" i="332"/>
  <c r="Q138" i="332" s="1"/>
  <c r="R5" i="332"/>
  <c r="R18" i="332"/>
  <c r="R35" i="332"/>
  <c r="R86" i="332"/>
  <c r="R70" i="332"/>
  <c r="R104" i="332"/>
  <c r="R120" i="332"/>
  <c r="R54" i="332"/>
  <c r="N144" i="332"/>
  <c r="N137" i="332"/>
  <c r="L137" i="330"/>
  <c r="M145" i="330"/>
  <c r="J145" i="330"/>
  <c r="I145" i="330"/>
  <c r="N144" i="330"/>
  <c r="N143" i="330"/>
  <c r="O143" i="330" s="1"/>
  <c r="R143" i="330" s="1"/>
  <c r="O139" i="330"/>
  <c r="O138" i="330"/>
  <c r="M137" i="330"/>
  <c r="K137" i="330"/>
  <c r="J137" i="330"/>
  <c r="I137" i="330"/>
  <c r="N136" i="330"/>
  <c r="O136" i="330" s="1"/>
  <c r="R136" i="330" s="1"/>
  <c r="N135" i="330"/>
  <c r="O135" i="330" s="1"/>
  <c r="R135" i="330" s="1"/>
  <c r="N134" i="330"/>
  <c r="O134" i="330" s="1"/>
  <c r="R134" i="330" s="1"/>
  <c r="N133" i="330"/>
  <c r="O133" i="330" s="1"/>
  <c r="R133" i="330" s="1"/>
  <c r="N132" i="330"/>
  <c r="O132" i="330" s="1"/>
  <c r="R132" i="330" s="1"/>
  <c r="N131" i="330"/>
  <c r="O131" i="330" s="1"/>
  <c r="R131" i="330" s="1"/>
  <c r="N130" i="330"/>
  <c r="O130" i="330" s="1"/>
  <c r="R130" i="330" s="1"/>
  <c r="N129" i="330"/>
  <c r="O129" i="330" s="1"/>
  <c r="R129" i="330" s="1"/>
  <c r="N128" i="330"/>
  <c r="O128" i="330" s="1"/>
  <c r="R128" i="330" s="1"/>
  <c r="N127" i="330"/>
  <c r="O127" i="330" s="1"/>
  <c r="R127" i="330" s="1"/>
  <c r="N126" i="330"/>
  <c r="O126" i="330" s="1"/>
  <c r="R126" i="330" s="1"/>
  <c r="N125" i="330"/>
  <c r="O125" i="330" s="1"/>
  <c r="R125" i="330" s="1"/>
  <c r="N124" i="330"/>
  <c r="O124" i="330" s="1"/>
  <c r="R124" i="330" s="1"/>
  <c r="N123" i="330"/>
  <c r="O123" i="330" s="1"/>
  <c r="R123" i="330" s="1"/>
  <c r="N122" i="330"/>
  <c r="O122" i="330" s="1"/>
  <c r="R122" i="330" s="1"/>
  <c r="N121" i="330"/>
  <c r="O121" i="330" s="1"/>
  <c r="R121" i="330" s="1"/>
  <c r="N120" i="330"/>
  <c r="O120" i="330" s="1"/>
  <c r="R120" i="330" s="1"/>
  <c r="N119" i="330"/>
  <c r="O119" i="330" s="1"/>
  <c r="R119" i="330" s="1"/>
  <c r="N118" i="330"/>
  <c r="O118" i="330" s="1"/>
  <c r="R118" i="330" s="1"/>
  <c r="N117" i="330"/>
  <c r="O117" i="330" s="1"/>
  <c r="R117" i="330" s="1"/>
  <c r="N116" i="330"/>
  <c r="O116" i="330" s="1"/>
  <c r="R116" i="330" s="1"/>
  <c r="N115" i="330"/>
  <c r="O115" i="330" s="1"/>
  <c r="R115" i="330" s="1"/>
  <c r="N114" i="330"/>
  <c r="O114" i="330" s="1"/>
  <c r="R114" i="330" s="1"/>
  <c r="N113" i="330"/>
  <c r="O113" i="330" s="1"/>
  <c r="R113" i="330" s="1"/>
  <c r="N112" i="330"/>
  <c r="O112" i="330" s="1"/>
  <c r="R112" i="330" s="1"/>
  <c r="N111" i="330"/>
  <c r="O111" i="330" s="1"/>
  <c r="R111" i="330" s="1"/>
  <c r="N110" i="330"/>
  <c r="O110" i="330" s="1"/>
  <c r="R110" i="330" s="1"/>
  <c r="N109" i="330"/>
  <c r="O109" i="330" s="1"/>
  <c r="R109" i="330" s="1"/>
  <c r="N108" i="330"/>
  <c r="O108" i="330" s="1"/>
  <c r="R108" i="330" s="1"/>
  <c r="N107" i="330"/>
  <c r="O107" i="330" s="1"/>
  <c r="R107" i="330" s="1"/>
  <c r="N106" i="330"/>
  <c r="O106" i="330" s="1"/>
  <c r="R106" i="330" s="1"/>
  <c r="N105" i="330"/>
  <c r="O105" i="330" s="1"/>
  <c r="R105" i="330" s="1"/>
  <c r="N104" i="330"/>
  <c r="O104" i="330" s="1"/>
  <c r="R104" i="330" s="1"/>
  <c r="N102" i="330"/>
  <c r="O102" i="330" s="1"/>
  <c r="R102" i="330" s="1"/>
  <c r="N101" i="330"/>
  <c r="O101" i="330" s="1"/>
  <c r="R101" i="330" s="1"/>
  <c r="N100" i="330"/>
  <c r="O100" i="330" s="1"/>
  <c r="R100" i="330" s="1"/>
  <c r="N99" i="330"/>
  <c r="O99" i="330" s="1"/>
  <c r="R99" i="330" s="1"/>
  <c r="N98" i="330"/>
  <c r="O98" i="330" s="1"/>
  <c r="R98" i="330" s="1"/>
  <c r="N97" i="330"/>
  <c r="O97" i="330" s="1"/>
  <c r="R97" i="330" s="1"/>
  <c r="N96" i="330"/>
  <c r="O96" i="330" s="1"/>
  <c r="R96" i="330" s="1"/>
  <c r="N95" i="330"/>
  <c r="O95" i="330" s="1"/>
  <c r="R95" i="330" s="1"/>
  <c r="N94" i="330"/>
  <c r="O94" i="330" s="1"/>
  <c r="R94" i="330" s="1"/>
  <c r="N93" i="330"/>
  <c r="O93" i="330" s="1"/>
  <c r="R93" i="330" s="1"/>
  <c r="N92" i="330"/>
  <c r="O92" i="330" s="1"/>
  <c r="R92" i="330" s="1"/>
  <c r="N91" i="330"/>
  <c r="O91" i="330" s="1"/>
  <c r="R91" i="330" s="1"/>
  <c r="N90" i="330"/>
  <c r="O90" i="330" s="1"/>
  <c r="R90" i="330" s="1"/>
  <c r="N89" i="330"/>
  <c r="O89" i="330" s="1"/>
  <c r="R89" i="330" s="1"/>
  <c r="N88" i="330"/>
  <c r="O88" i="330" s="1"/>
  <c r="R88" i="330" s="1"/>
  <c r="N87" i="330"/>
  <c r="O87" i="330" s="1"/>
  <c r="R87" i="330" s="1"/>
  <c r="N86" i="330"/>
  <c r="O86" i="330" s="1"/>
  <c r="R86" i="330" s="1"/>
  <c r="N84" i="330"/>
  <c r="O84" i="330" s="1"/>
  <c r="R84" i="330" s="1"/>
  <c r="N83" i="330"/>
  <c r="O83" i="330" s="1"/>
  <c r="R83" i="330" s="1"/>
  <c r="N82" i="330"/>
  <c r="O82" i="330" s="1"/>
  <c r="R82" i="330" s="1"/>
  <c r="N81" i="330"/>
  <c r="O81" i="330" s="1"/>
  <c r="R81" i="330" s="1"/>
  <c r="N80" i="330"/>
  <c r="O80" i="330" s="1"/>
  <c r="R80" i="330" s="1"/>
  <c r="N79" i="330"/>
  <c r="O79" i="330" s="1"/>
  <c r="R79" i="330" s="1"/>
  <c r="N78" i="330"/>
  <c r="O78" i="330" s="1"/>
  <c r="R78" i="330" s="1"/>
  <c r="N77" i="330"/>
  <c r="O77" i="330" s="1"/>
  <c r="R77" i="330" s="1"/>
  <c r="N76" i="330"/>
  <c r="O76" i="330" s="1"/>
  <c r="R76" i="330" s="1"/>
  <c r="N75" i="330"/>
  <c r="O75" i="330" s="1"/>
  <c r="R75" i="330" s="1"/>
  <c r="N74" i="330"/>
  <c r="O74" i="330" s="1"/>
  <c r="R74" i="330" s="1"/>
  <c r="N73" i="330"/>
  <c r="O73" i="330" s="1"/>
  <c r="R73" i="330" s="1"/>
  <c r="N72" i="330"/>
  <c r="O72" i="330" s="1"/>
  <c r="R72" i="330" s="1"/>
  <c r="N71" i="330"/>
  <c r="O71" i="330" s="1"/>
  <c r="R71" i="330" s="1"/>
  <c r="N70" i="330"/>
  <c r="O70" i="330" s="1"/>
  <c r="R70" i="330" s="1"/>
  <c r="N68" i="330"/>
  <c r="O68" i="330" s="1"/>
  <c r="R68" i="330" s="1"/>
  <c r="N67" i="330"/>
  <c r="O67" i="330" s="1"/>
  <c r="R67" i="330" s="1"/>
  <c r="N66" i="330"/>
  <c r="O66" i="330" s="1"/>
  <c r="R66" i="330" s="1"/>
  <c r="N65" i="330"/>
  <c r="O65" i="330" s="1"/>
  <c r="R65" i="330" s="1"/>
  <c r="N64" i="330"/>
  <c r="O64" i="330" s="1"/>
  <c r="R64" i="330" s="1"/>
  <c r="N63" i="330"/>
  <c r="O63" i="330" s="1"/>
  <c r="R63" i="330" s="1"/>
  <c r="N62" i="330"/>
  <c r="O62" i="330" s="1"/>
  <c r="R62" i="330" s="1"/>
  <c r="N61" i="330"/>
  <c r="O61" i="330" s="1"/>
  <c r="R61" i="330" s="1"/>
  <c r="N60" i="330"/>
  <c r="O60" i="330" s="1"/>
  <c r="R60" i="330" s="1"/>
  <c r="N59" i="330"/>
  <c r="O59" i="330" s="1"/>
  <c r="R59" i="330" s="1"/>
  <c r="N58" i="330"/>
  <c r="O58" i="330" s="1"/>
  <c r="R58" i="330" s="1"/>
  <c r="N57" i="330"/>
  <c r="O57" i="330" s="1"/>
  <c r="R57" i="330" s="1"/>
  <c r="N56" i="330"/>
  <c r="O56" i="330" s="1"/>
  <c r="R56" i="330" s="1"/>
  <c r="N55" i="330"/>
  <c r="O55" i="330" s="1"/>
  <c r="R55" i="330" s="1"/>
  <c r="N54" i="330"/>
  <c r="O54" i="330" s="1"/>
  <c r="R54" i="330" s="1"/>
  <c r="N52" i="330"/>
  <c r="O52" i="330" s="1"/>
  <c r="R52" i="330" s="1"/>
  <c r="N51" i="330"/>
  <c r="O51" i="330" s="1"/>
  <c r="R51" i="330" s="1"/>
  <c r="N50" i="330"/>
  <c r="O50" i="330" s="1"/>
  <c r="R50" i="330" s="1"/>
  <c r="N49" i="330"/>
  <c r="O49" i="330" s="1"/>
  <c r="R49" i="330" s="1"/>
  <c r="N48" i="330"/>
  <c r="O48" i="330" s="1"/>
  <c r="R48" i="330" s="1"/>
  <c r="N47" i="330"/>
  <c r="O47" i="330" s="1"/>
  <c r="R47" i="330" s="1"/>
  <c r="N46" i="330"/>
  <c r="O46" i="330" s="1"/>
  <c r="R46" i="330" s="1"/>
  <c r="N45" i="330"/>
  <c r="O45" i="330" s="1"/>
  <c r="R45" i="330" s="1"/>
  <c r="N44" i="330"/>
  <c r="O44" i="330" s="1"/>
  <c r="R44" i="330" s="1"/>
  <c r="N43" i="330"/>
  <c r="O43" i="330" s="1"/>
  <c r="R43" i="330" s="1"/>
  <c r="N42" i="330"/>
  <c r="O42" i="330" s="1"/>
  <c r="R42" i="330" s="1"/>
  <c r="N41" i="330"/>
  <c r="O41" i="330" s="1"/>
  <c r="R41" i="330" s="1"/>
  <c r="N40" i="330"/>
  <c r="O40" i="330" s="1"/>
  <c r="R40" i="330" s="1"/>
  <c r="N39" i="330"/>
  <c r="O39" i="330" s="1"/>
  <c r="R39" i="330" s="1"/>
  <c r="N38" i="330"/>
  <c r="O38" i="330" s="1"/>
  <c r="R38" i="330" s="1"/>
  <c r="N37" i="330"/>
  <c r="O37" i="330" s="1"/>
  <c r="R37" i="330" s="1"/>
  <c r="N36" i="330"/>
  <c r="O36" i="330" s="1"/>
  <c r="R36" i="330" s="1"/>
  <c r="N35" i="330"/>
  <c r="O35" i="330" s="1"/>
  <c r="R35" i="330" s="1"/>
  <c r="N33" i="330"/>
  <c r="O33" i="330" s="1"/>
  <c r="R33" i="330" s="1"/>
  <c r="N32" i="330"/>
  <c r="O32" i="330" s="1"/>
  <c r="R32" i="330" s="1"/>
  <c r="N31" i="330"/>
  <c r="O31" i="330" s="1"/>
  <c r="R31" i="330" s="1"/>
  <c r="N30" i="330"/>
  <c r="O30" i="330" s="1"/>
  <c r="R30" i="330" s="1"/>
  <c r="N29" i="330"/>
  <c r="O29" i="330" s="1"/>
  <c r="R29" i="330" s="1"/>
  <c r="N28" i="330"/>
  <c r="O28" i="330" s="1"/>
  <c r="R28" i="330" s="1"/>
  <c r="N27" i="330"/>
  <c r="O27" i="330" s="1"/>
  <c r="R27" i="330" s="1"/>
  <c r="N26" i="330"/>
  <c r="O26" i="330" s="1"/>
  <c r="R26" i="330" s="1"/>
  <c r="N25" i="330"/>
  <c r="O25" i="330" s="1"/>
  <c r="R25" i="330" s="1"/>
  <c r="N24" i="330"/>
  <c r="O24" i="330" s="1"/>
  <c r="R24" i="330" s="1"/>
  <c r="N23" i="330"/>
  <c r="O23" i="330" s="1"/>
  <c r="R23" i="330" s="1"/>
  <c r="N22" i="330"/>
  <c r="O22" i="330" s="1"/>
  <c r="R22" i="330" s="1"/>
  <c r="N21" i="330"/>
  <c r="O21" i="330" s="1"/>
  <c r="R21" i="330" s="1"/>
  <c r="N20" i="330"/>
  <c r="O20" i="330" s="1"/>
  <c r="R20" i="330" s="1"/>
  <c r="N19" i="330"/>
  <c r="O19" i="330" s="1"/>
  <c r="R19" i="330" s="1"/>
  <c r="N18" i="330"/>
  <c r="O18" i="330" s="1"/>
  <c r="R18" i="330" s="1"/>
  <c r="N16" i="330"/>
  <c r="O16" i="330" s="1"/>
  <c r="R16" i="330" s="1"/>
  <c r="N15" i="330"/>
  <c r="O15" i="330" s="1"/>
  <c r="R15" i="330" s="1"/>
  <c r="N14" i="330"/>
  <c r="O14" i="330" s="1"/>
  <c r="R14" i="330" s="1"/>
  <c r="N13" i="330"/>
  <c r="O13" i="330" s="1"/>
  <c r="R13" i="330" s="1"/>
  <c r="N12" i="330"/>
  <c r="O12" i="330" s="1"/>
  <c r="R12" i="330" s="1"/>
  <c r="N11" i="330"/>
  <c r="O11" i="330" s="1"/>
  <c r="R11" i="330" s="1"/>
  <c r="N10" i="330"/>
  <c r="O10" i="330" s="1"/>
  <c r="R10" i="330" s="1"/>
  <c r="N9" i="330"/>
  <c r="O9" i="330" s="1"/>
  <c r="R9" i="330" s="1"/>
  <c r="N8" i="330"/>
  <c r="O8" i="330" s="1"/>
  <c r="R8" i="330" s="1"/>
  <c r="N7" i="330"/>
  <c r="O7" i="330" s="1"/>
  <c r="R7" i="330" s="1"/>
  <c r="N6" i="330"/>
  <c r="O6" i="330" s="1"/>
  <c r="R6" i="330" s="1"/>
  <c r="N5" i="330"/>
  <c r="O5" i="330" s="1"/>
  <c r="T120" i="333" l="1"/>
  <c r="U137" i="335"/>
  <c r="T104" i="333"/>
  <c r="T70" i="333"/>
  <c r="T5" i="333"/>
  <c r="T18" i="333"/>
  <c r="T54" i="333"/>
  <c r="T86" i="333"/>
  <c r="N145" i="332"/>
  <c r="Q144" i="332"/>
  <c r="Q145" i="332" s="1"/>
  <c r="R137" i="332"/>
  <c r="S120" i="332" s="1"/>
  <c r="N145" i="330"/>
  <c r="S104" i="330"/>
  <c r="N137" i="330"/>
  <c r="S120" i="330"/>
  <c r="O137" i="330"/>
  <c r="S70" i="330"/>
  <c r="S35" i="330"/>
  <c r="S54" i="330"/>
  <c r="S86" i="330"/>
  <c r="S18" i="330"/>
  <c r="R5" i="330"/>
  <c r="O144" i="330"/>
  <c r="K137" i="329"/>
  <c r="L145" i="329"/>
  <c r="J145" i="329"/>
  <c r="I145" i="329"/>
  <c r="M144" i="329"/>
  <c r="N144" i="329" s="1"/>
  <c r="Q144" i="329" s="1"/>
  <c r="M143" i="329"/>
  <c r="N139" i="329"/>
  <c r="N138" i="329"/>
  <c r="L137" i="329"/>
  <c r="J137" i="329"/>
  <c r="I137" i="329"/>
  <c r="M136" i="329"/>
  <c r="N136" i="329" s="1"/>
  <c r="Q136" i="329" s="1"/>
  <c r="M135" i="329"/>
  <c r="N135" i="329" s="1"/>
  <c r="Q135" i="329" s="1"/>
  <c r="M134" i="329"/>
  <c r="N134" i="329" s="1"/>
  <c r="Q134" i="329" s="1"/>
  <c r="M133" i="329"/>
  <c r="N133" i="329" s="1"/>
  <c r="Q133" i="329" s="1"/>
  <c r="M132" i="329"/>
  <c r="N132" i="329" s="1"/>
  <c r="Q132" i="329" s="1"/>
  <c r="M131" i="329"/>
  <c r="N131" i="329" s="1"/>
  <c r="Q131" i="329" s="1"/>
  <c r="M130" i="329"/>
  <c r="N130" i="329" s="1"/>
  <c r="Q130" i="329" s="1"/>
  <c r="M129" i="329"/>
  <c r="N129" i="329" s="1"/>
  <c r="Q129" i="329" s="1"/>
  <c r="M128" i="329"/>
  <c r="N128" i="329" s="1"/>
  <c r="Q128" i="329" s="1"/>
  <c r="M127" i="329"/>
  <c r="N127" i="329" s="1"/>
  <c r="Q127" i="329" s="1"/>
  <c r="M126" i="329"/>
  <c r="N126" i="329" s="1"/>
  <c r="Q126" i="329" s="1"/>
  <c r="M125" i="329"/>
  <c r="N125" i="329" s="1"/>
  <c r="Q125" i="329" s="1"/>
  <c r="M124" i="329"/>
  <c r="N124" i="329" s="1"/>
  <c r="Q124" i="329" s="1"/>
  <c r="M123" i="329"/>
  <c r="N123" i="329" s="1"/>
  <c r="Q123" i="329" s="1"/>
  <c r="M122" i="329"/>
  <c r="N122" i="329" s="1"/>
  <c r="Q122" i="329" s="1"/>
  <c r="M121" i="329"/>
  <c r="N121" i="329" s="1"/>
  <c r="Q121" i="329" s="1"/>
  <c r="M120" i="329"/>
  <c r="N120" i="329" s="1"/>
  <c r="Q120" i="329" s="1"/>
  <c r="M119" i="329"/>
  <c r="N119" i="329" s="1"/>
  <c r="Q119" i="329" s="1"/>
  <c r="M118" i="329"/>
  <c r="N118" i="329" s="1"/>
  <c r="Q118" i="329" s="1"/>
  <c r="M117" i="329"/>
  <c r="N117" i="329" s="1"/>
  <c r="Q117" i="329" s="1"/>
  <c r="M116" i="329"/>
  <c r="N116" i="329" s="1"/>
  <c r="Q116" i="329" s="1"/>
  <c r="M115" i="329"/>
  <c r="N115" i="329" s="1"/>
  <c r="Q115" i="329" s="1"/>
  <c r="M114" i="329"/>
  <c r="N114" i="329" s="1"/>
  <c r="Q114" i="329" s="1"/>
  <c r="M113" i="329"/>
  <c r="N113" i="329" s="1"/>
  <c r="Q113" i="329" s="1"/>
  <c r="M112" i="329"/>
  <c r="N112" i="329" s="1"/>
  <c r="Q112" i="329" s="1"/>
  <c r="M111" i="329"/>
  <c r="N111" i="329" s="1"/>
  <c r="Q111" i="329" s="1"/>
  <c r="M110" i="329"/>
  <c r="N110" i="329" s="1"/>
  <c r="Q110" i="329" s="1"/>
  <c r="M109" i="329"/>
  <c r="N109" i="329" s="1"/>
  <c r="Q109" i="329" s="1"/>
  <c r="M108" i="329"/>
  <c r="N108" i="329" s="1"/>
  <c r="Q108" i="329" s="1"/>
  <c r="M107" i="329"/>
  <c r="N107" i="329" s="1"/>
  <c r="Q107" i="329" s="1"/>
  <c r="M106" i="329"/>
  <c r="N106" i="329" s="1"/>
  <c r="Q106" i="329" s="1"/>
  <c r="M105" i="329"/>
  <c r="N105" i="329" s="1"/>
  <c r="Q105" i="329" s="1"/>
  <c r="M104" i="329"/>
  <c r="N104" i="329" s="1"/>
  <c r="Q104" i="329" s="1"/>
  <c r="M102" i="329"/>
  <c r="N102" i="329" s="1"/>
  <c r="Q102" i="329" s="1"/>
  <c r="M101" i="329"/>
  <c r="N101" i="329" s="1"/>
  <c r="Q101" i="329" s="1"/>
  <c r="M100" i="329"/>
  <c r="N100" i="329" s="1"/>
  <c r="Q100" i="329" s="1"/>
  <c r="M99" i="329"/>
  <c r="N99" i="329" s="1"/>
  <c r="Q99" i="329" s="1"/>
  <c r="M98" i="329"/>
  <c r="N98" i="329" s="1"/>
  <c r="Q98" i="329" s="1"/>
  <c r="M97" i="329"/>
  <c r="N97" i="329" s="1"/>
  <c r="Q97" i="329" s="1"/>
  <c r="M96" i="329"/>
  <c r="N96" i="329" s="1"/>
  <c r="Q96" i="329" s="1"/>
  <c r="M95" i="329"/>
  <c r="N95" i="329" s="1"/>
  <c r="Q95" i="329" s="1"/>
  <c r="M94" i="329"/>
  <c r="N94" i="329" s="1"/>
  <c r="Q94" i="329" s="1"/>
  <c r="M93" i="329"/>
  <c r="N93" i="329" s="1"/>
  <c r="Q93" i="329" s="1"/>
  <c r="M92" i="329"/>
  <c r="N92" i="329" s="1"/>
  <c r="Q92" i="329" s="1"/>
  <c r="M91" i="329"/>
  <c r="N91" i="329" s="1"/>
  <c r="Q91" i="329" s="1"/>
  <c r="M90" i="329"/>
  <c r="N90" i="329" s="1"/>
  <c r="Q90" i="329" s="1"/>
  <c r="M89" i="329"/>
  <c r="N89" i="329" s="1"/>
  <c r="Q89" i="329" s="1"/>
  <c r="M88" i="329"/>
  <c r="N88" i="329" s="1"/>
  <c r="Q88" i="329" s="1"/>
  <c r="M87" i="329"/>
  <c r="N87" i="329" s="1"/>
  <c r="Q87" i="329" s="1"/>
  <c r="M86" i="329"/>
  <c r="N86" i="329" s="1"/>
  <c r="Q86" i="329" s="1"/>
  <c r="M84" i="329"/>
  <c r="N84" i="329" s="1"/>
  <c r="Q84" i="329" s="1"/>
  <c r="M83" i="329"/>
  <c r="N83" i="329" s="1"/>
  <c r="Q83" i="329" s="1"/>
  <c r="M82" i="329"/>
  <c r="N82" i="329" s="1"/>
  <c r="Q82" i="329" s="1"/>
  <c r="M81" i="329"/>
  <c r="N81" i="329" s="1"/>
  <c r="Q81" i="329" s="1"/>
  <c r="M80" i="329"/>
  <c r="N80" i="329" s="1"/>
  <c r="Q80" i="329" s="1"/>
  <c r="M79" i="329"/>
  <c r="N79" i="329" s="1"/>
  <c r="Q79" i="329" s="1"/>
  <c r="M78" i="329"/>
  <c r="N78" i="329" s="1"/>
  <c r="Q78" i="329" s="1"/>
  <c r="M77" i="329"/>
  <c r="N77" i="329" s="1"/>
  <c r="Q77" i="329" s="1"/>
  <c r="M76" i="329"/>
  <c r="N76" i="329" s="1"/>
  <c r="Q76" i="329" s="1"/>
  <c r="M75" i="329"/>
  <c r="N75" i="329" s="1"/>
  <c r="Q75" i="329" s="1"/>
  <c r="M74" i="329"/>
  <c r="N74" i="329" s="1"/>
  <c r="Q74" i="329" s="1"/>
  <c r="M73" i="329"/>
  <c r="N73" i="329" s="1"/>
  <c r="Q73" i="329" s="1"/>
  <c r="M72" i="329"/>
  <c r="N72" i="329" s="1"/>
  <c r="Q72" i="329" s="1"/>
  <c r="M71" i="329"/>
  <c r="N71" i="329" s="1"/>
  <c r="Q71" i="329" s="1"/>
  <c r="M70" i="329"/>
  <c r="N70" i="329" s="1"/>
  <c r="Q70" i="329" s="1"/>
  <c r="M68" i="329"/>
  <c r="N68" i="329" s="1"/>
  <c r="Q68" i="329" s="1"/>
  <c r="M67" i="329"/>
  <c r="N67" i="329" s="1"/>
  <c r="Q67" i="329" s="1"/>
  <c r="M66" i="329"/>
  <c r="N66" i="329" s="1"/>
  <c r="Q66" i="329" s="1"/>
  <c r="M65" i="329"/>
  <c r="N65" i="329" s="1"/>
  <c r="Q65" i="329" s="1"/>
  <c r="M64" i="329"/>
  <c r="N64" i="329" s="1"/>
  <c r="Q64" i="329" s="1"/>
  <c r="M63" i="329"/>
  <c r="N63" i="329" s="1"/>
  <c r="Q63" i="329" s="1"/>
  <c r="M62" i="329"/>
  <c r="N62" i="329" s="1"/>
  <c r="Q62" i="329" s="1"/>
  <c r="M61" i="329"/>
  <c r="N61" i="329" s="1"/>
  <c r="Q61" i="329" s="1"/>
  <c r="M60" i="329"/>
  <c r="N60" i="329" s="1"/>
  <c r="Q60" i="329" s="1"/>
  <c r="M59" i="329"/>
  <c r="N59" i="329" s="1"/>
  <c r="Q59" i="329" s="1"/>
  <c r="M58" i="329"/>
  <c r="N58" i="329" s="1"/>
  <c r="Q58" i="329" s="1"/>
  <c r="M57" i="329"/>
  <c r="N57" i="329" s="1"/>
  <c r="Q57" i="329" s="1"/>
  <c r="M56" i="329"/>
  <c r="N56" i="329" s="1"/>
  <c r="Q56" i="329" s="1"/>
  <c r="M55" i="329"/>
  <c r="N55" i="329" s="1"/>
  <c r="Q55" i="329" s="1"/>
  <c r="M54" i="329"/>
  <c r="N54" i="329" s="1"/>
  <c r="Q54" i="329" s="1"/>
  <c r="M52" i="329"/>
  <c r="N52" i="329" s="1"/>
  <c r="Q52" i="329" s="1"/>
  <c r="M51" i="329"/>
  <c r="N51" i="329" s="1"/>
  <c r="Q51" i="329" s="1"/>
  <c r="M50" i="329"/>
  <c r="N50" i="329" s="1"/>
  <c r="Q50" i="329" s="1"/>
  <c r="M49" i="329"/>
  <c r="N49" i="329" s="1"/>
  <c r="Q49" i="329" s="1"/>
  <c r="M48" i="329"/>
  <c r="N48" i="329" s="1"/>
  <c r="Q48" i="329" s="1"/>
  <c r="M47" i="329"/>
  <c r="N47" i="329" s="1"/>
  <c r="Q47" i="329" s="1"/>
  <c r="M46" i="329"/>
  <c r="N46" i="329" s="1"/>
  <c r="Q46" i="329" s="1"/>
  <c r="M45" i="329"/>
  <c r="N45" i="329" s="1"/>
  <c r="Q45" i="329" s="1"/>
  <c r="M44" i="329"/>
  <c r="N44" i="329" s="1"/>
  <c r="Q44" i="329" s="1"/>
  <c r="M43" i="329"/>
  <c r="N43" i="329" s="1"/>
  <c r="Q43" i="329" s="1"/>
  <c r="M42" i="329"/>
  <c r="N42" i="329" s="1"/>
  <c r="Q42" i="329" s="1"/>
  <c r="M41" i="329"/>
  <c r="N41" i="329" s="1"/>
  <c r="Q41" i="329" s="1"/>
  <c r="M40" i="329"/>
  <c r="N40" i="329" s="1"/>
  <c r="Q40" i="329" s="1"/>
  <c r="M39" i="329"/>
  <c r="N39" i="329" s="1"/>
  <c r="Q39" i="329" s="1"/>
  <c r="M38" i="329"/>
  <c r="N38" i="329" s="1"/>
  <c r="Q38" i="329" s="1"/>
  <c r="M37" i="329"/>
  <c r="N37" i="329" s="1"/>
  <c r="Q37" i="329" s="1"/>
  <c r="M36" i="329"/>
  <c r="N36" i="329" s="1"/>
  <c r="Q36" i="329" s="1"/>
  <c r="M35" i="329"/>
  <c r="N35" i="329" s="1"/>
  <c r="Q35" i="329" s="1"/>
  <c r="M33" i="329"/>
  <c r="N33" i="329" s="1"/>
  <c r="Q33" i="329" s="1"/>
  <c r="M32" i="329"/>
  <c r="N32" i="329" s="1"/>
  <c r="Q32" i="329" s="1"/>
  <c r="M31" i="329"/>
  <c r="N31" i="329" s="1"/>
  <c r="Q31" i="329" s="1"/>
  <c r="M30" i="329"/>
  <c r="N30" i="329" s="1"/>
  <c r="Q30" i="329" s="1"/>
  <c r="M29" i="329"/>
  <c r="N29" i="329" s="1"/>
  <c r="Q29" i="329" s="1"/>
  <c r="M28" i="329"/>
  <c r="N28" i="329" s="1"/>
  <c r="Q28" i="329" s="1"/>
  <c r="M27" i="329"/>
  <c r="N27" i="329" s="1"/>
  <c r="Q27" i="329" s="1"/>
  <c r="M26" i="329"/>
  <c r="N26" i="329" s="1"/>
  <c r="Q26" i="329" s="1"/>
  <c r="M25" i="329"/>
  <c r="N25" i="329" s="1"/>
  <c r="Q25" i="329" s="1"/>
  <c r="M24" i="329"/>
  <c r="N24" i="329" s="1"/>
  <c r="Q24" i="329" s="1"/>
  <c r="M23" i="329"/>
  <c r="N23" i="329" s="1"/>
  <c r="Q23" i="329" s="1"/>
  <c r="M22" i="329"/>
  <c r="N22" i="329" s="1"/>
  <c r="Q22" i="329" s="1"/>
  <c r="M21" i="329"/>
  <c r="N21" i="329" s="1"/>
  <c r="Q21" i="329" s="1"/>
  <c r="M20" i="329"/>
  <c r="N20" i="329" s="1"/>
  <c r="Q20" i="329" s="1"/>
  <c r="M19" i="329"/>
  <c r="N19" i="329" s="1"/>
  <c r="Q19" i="329" s="1"/>
  <c r="M18" i="329"/>
  <c r="N18" i="329" s="1"/>
  <c r="Q18" i="329" s="1"/>
  <c r="M16" i="329"/>
  <c r="N16" i="329" s="1"/>
  <c r="Q16" i="329" s="1"/>
  <c r="M15" i="329"/>
  <c r="N15" i="329" s="1"/>
  <c r="Q15" i="329" s="1"/>
  <c r="M14" i="329"/>
  <c r="N14" i="329" s="1"/>
  <c r="Q14" i="329" s="1"/>
  <c r="M13" i="329"/>
  <c r="N13" i="329" s="1"/>
  <c r="Q13" i="329" s="1"/>
  <c r="M12" i="329"/>
  <c r="N12" i="329" s="1"/>
  <c r="Q12" i="329" s="1"/>
  <c r="M11" i="329"/>
  <c r="N11" i="329" s="1"/>
  <c r="Q11" i="329" s="1"/>
  <c r="M10" i="329"/>
  <c r="N10" i="329" s="1"/>
  <c r="Q10" i="329" s="1"/>
  <c r="M9" i="329"/>
  <c r="N9" i="329" s="1"/>
  <c r="Q9" i="329" s="1"/>
  <c r="M8" i="329"/>
  <c r="N8" i="329" s="1"/>
  <c r="Q8" i="329" s="1"/>
  <c r="M7" i="329"/>
  <c r="N7" i="329" s="1"/>
  <c r="Q7" i="329" s="1"/>
  <c r="M6" i="329"/>
  <c r="N6" i="329" s="1"/>
  <c r="Q6" i="329" s="1"/>
  <c r="M5" i="329"/>
  <c r="T137" i="333" l="1"/>
  <c r="M145" i="329"/>
  <c r="S35" i="332"/>
  <c r="S86" i="332"/>
  <c r="S70" i="332"/>
  <c r="S5" i="332"/>
  <c r="S104" i="332"/>
  <c r="S18" i="332"/>
  <c r="S54" i="332"/>
  <c r="S137" i="330"/>
  <c r="T18" i="330" s="1"/>
  <c r="O145" i="330"/>
  <c r="R144" i="330"/>
  <c r="R145" i="330" s="1"/>
  <c r="R137" i="330"/>
  <c r="R138" i="330" s="1"/>
  <c r="S5" i="330"/>
  <c r="N143" i="329"/>
  <c r="N145" i="329" s="1"/>
  <c r="M137" i="329"/>
  <c r="R54" i="329"/>
  <c r="R18" i="329"/>
  <c r="R104" i="329"/>
  <c r="R70" i="329"/>
  <c r="R35" i="329"/>
  <c r="R120" i="329"/>
  <c r="R86" i="329"/>
  <c r="N5" i="329"/>
  <c r="K145" i="328"/>
  <c r="J145" i="328"/>
  <c r="I145" i="328"/>
  <c r="L144" i="328"/>
  <c r="M144" i="328" s="1"/>
  <c r="L143" i="328"/>
  <c r="M143" i="328" s="1"/>
  <c r="P143" i="328" s="1"/>
  <c r="M139" i="328"/>
  <c r="M138" i="328"/>
  <c r="K137" i="328"/>
  <c r="J137" i="328"/>
  <c r="I137" i="328"/>
  <c r="L136" i="328"/>
  <c r="M136" i="328" s="1"/>
  <c r="P136" i="328" s="1"/>
  <c r="L135" i="328"/>
  <c r="M135" i="328" s="1"/>
  <c r="P135" i="328" s="1"/>
  <c r="L134" i="328"/>
  <c r="M134" i="328" s="1"/>
  <c r="P134" i="328" s="1"/>
  <c r="L133" i="328"/>
  <c r="M133" i="328" s="1"/>
  <c r="P133" i="328" s="1"/>
  <c r="L132" i="328"/>
  <c r="M132" i="328" s="1"/>
  <c r="P132" i="328" s="1"/>
  <c r="L131" i="328"/>
  <c r="M131" i="328" s="1"/>
  <c r="P131" i="328" s="1"/>
  <c r="L130" i="328"/>
  <c r="M130" i="328" s="1"/>
  <c r="P130" i="328" s="1"/>
  <c r="L129" i="328"/>
  <c r="M129" i="328" s="1"/>
  <c r="P129" i="328" s="1"/>
  <c r="L128" i="328"/>
  <c r="M128" i="328" s="1"/>
  <c r="P128" i="328" s="1"/>
  <c r="L127" i="328"/>
  <c r="M127" i="328" s="1"/>
  <c r="P127" i="328" s="1"/>
  <c r="L126" i="328"/>
  <c r="M126" i="328" s="1"/>
  <c r="P126" i="328" s="1"/>
  <c r="L125" i="328"/>
  <c r="M125" i="328" s="1"/>
  <c r="P125" i="328" s="1"/>
  <c r="L124" i="328"/>
  <c r="M124" i="328" s="1"/>
  <c r="P124" i="328" s="1"/>
  <c r="L123" i="328"/>
  <c r="M123" i="328" s="1"/>
  <c r="P123" i="328" s="1"/>
  <c r="L122" i="328"/>
  <c r="M122" i="328" s="1"/>
  <c r="P122" i="328" s="1"/>
  <c r="L121" i="328"/>
  <c r="M121" i="328" s="1"/>
  <c r="P121" i="328" s="1"/>
  <c r="L120" i="328"/>
  <c r="M120" i="328" s="1"/>
  <c r="P120" i="328" s="1"/>
  <c r="L119" i="328"/>
  <c r="M119" i="328" s="1"/>
  <c r="P119" i="328" s="1"/>
  <c r="L118" i="328"/>
  <c r="M118" i="328" s="1"/>
  <c r="P118" i="328" s="1"/>
  <c r="L117" i="328"/>
  <c r="M117" i="328" s="1"/>
  <c r="P117" i="328" s="1"/>
  <c r="L116" i="328"/>
  <c r="M116" i="328" s="1"/>
  <c r="P116" i="328" s="1"/>
  <c r="L115" i="328"/>
  <c r="M115" i="328" s="1"/>
  <c r="P115" i="328" s="1"/>
  <c r="L114" i="328"/>
  <c r="M114" i="328" s="1"/>
  <c r="P114" i="328" s="1"/>
  <c r="L113" i="328"/>
  <c r="M113" i="328" s="1"/>
  <c r="P113" i="328" s="1"/>
  <c r="L112" i="328"/>
  <c r="M112" i="328" s="1"/>
  <c r="P112" i="328" s="1"/>
  <c r="L111" i="328"/>
  <c r="M111" i="328" s="1"/>
  <c r="P111" i="328" s="1"/>
  <c r="L110" i="328"/>
  <c r="M110" i="328" s="1"/>
  <c r="P110" i="328" s="1"/>
  <c r="L109" i="328"/>
  <c r="M109" i="328" s="1"/>
  <c r="P109" i="328" s="1"/>
  <c r="L108" i="328"/>
  <c r="M108" i="328" s="1"/>
  <c r="P108" i="328" s="1"/>
  <c r="L107" i="328"/>
  <c r="M107" i="328" s="1"/>
  <c r="P107" i="328" s="1"/>
  <c r="L106" i="328"/>
  <c r="M106" i="328" s="1"/>
  <c r="P106" i="328" s="1"/>
  <c r="L105" i="328"/>
  <c r="M105" i="328" s="1"/>
  <c r="P105" i="328" s="1"/>
  <c r="L104" i="328"/>
  <c r="M104" i="328" s="1"/>
  <c r="P104" i="328" s="1"/>
  <c r="L102" i="328"/>
  <c r="M102" i="328" s="1"/>
  <c r="P102" i="328" s="1"/>
  <c r="L101" i="328"/>
  <c r="M101" i="328" s="1"/>
  <c r="P101" i="328" s="1"/>
  <c r="L100" i="328"/>
  <c r="M100" i="328" s="1"/>
  <c r="P100" i="328" s="1"/>
  <c r="L99" i="328"/>
  <c r="M99" i="328" s="1"/>
  <c r="P99" i="328" s="1"/>
  <c r="L98" i="328"/>
  <c r="M98" i="328" s="1"/>
  <c r="P98" i="328" s="1"/>
  <c r="L97" i="328"/>
  <c r="M97" i="328" s="1"/>
  <c r="P97" i="328" s="1"/>
  <c r="L96" i="328"/>
  <c r="M96" i="328" s="1"/>
  <c r="P96" i="328" s="1"/>
  <c r="L95" i="328"/>
  <c r="M95" i="328" s="1"/>
  <c r="P95" i="328" s="1"/>
  <c r="L94" i="328"/>
  <c r="M94" i="328" s="1"/>
  <c r="P94" i="328" s="1"/>
  <c r="L93" i="328"/>
  <c r="M93" i="328" s="1"/>
  <c r="P93" i="328" s="1"/>
  <c r="L92" i="328"/>
  <c r="M92" i="328" s="1"/>
  <c r="P92" i="328" s="1"/>
  <c r="L91" i="328"/>
  <c r="M91" i="328" s="1"/>
  <c r="P91" i="328" s="1"/>
  <c r="L90" i="328"/>
  <c r="M90" i="328" s="1"/>
  <c r="P90" i="328" s="1"/>
  <c r="L89" i="328"/>
  <c r="M89" i="328" s="1"/>
  <c r="P89" i="328" s="1"/>
  <c r="L88" i="328"/>
  <c r="M88" i="328" s="1"/>
  <c r="P88" i="328" s="1"/>
  <c r="L87" i="328"/>
  <c r="M87" i="328" s="1"/>
  <c r="P87" i="328" s="1"/>
  <c r="L86" i="328"/>
  <c r="M86" i="328" s="1"/>
  <c r="P86" i="328" s="1"/>
  <c r="L84" i="328"/>
  <c r="M84" i="328" s="1"/>
  <c r="P84" i="328" s="1"/>
  <c r="L83" i="328"/>
  <c r="M83" i="328" s="1"/>
  <c r="P83" i="328" s="1"/>
  <c r="L82" i="328"/>
  <c r="M82" i="328" s="1"/>
  <c r="P82" i="328" s="1"/>
  <c r="L81" i="328"/>
  <c r="M81" i="328" s="1"/>
  <c r="P81" i="328" s="1"/>
  <c r="L80" i="328"/>
  <c r="M80" i="328" s="1"/>
  <c r="P80" i="328" s="1"/>
  <c r="L79" i="328"/>
  <c r="M79" i="328" s="1"/>
  <c r="P79" i="328" s="1"/>
  <c r="L78" i="328"/>
  <c r="M78" i="328" s="1"/>
  <c r="P78" i="328" s="1"/>
  <c r="L77" i="328"/>
  <c r="M77" i="328" s="1"/>
  <c r="P77" i="328" s="1"/>
  <c r="L76" i="328"/>
  <c r="M76" i="328" s="1"/>
  <c r="P76" i="328" s="1"/>
  <c r="L75" i="328"/>
  <c r="M75" i="328" s="1"/>
  <c r="P75" i="328" s="1"/>
  <c r="L74" i="328"/>
  <c r="M74" i="328" s="1"/>
  <c r="P74" i="328" s="1"/>
  <c r="L73" i="328"/>
  <c r="M73" i="328" s="1"/>
  <c r="P73" i="328" s="1"/>
  <c r="L72" i="328"/>
  <c r="M72" i="328" s="1"/>
  <c r="P72" i="328" s="1"/>
  <c r="L71" i="328"/>
  <c r="M71" i="328" s="1"/>
  <c r="P71" i="328" s="1"/>
  <c r="L70" i="328"/>
  <c r="M70" i="328" s="1"/>
  <c r="P70" i="328" s="1"/>
  <c r="L68" i="328"/>
  <c r="M68" i="328" s="1"/>
  <c r="P68" i="328" s="1"/>
  <c r="L67" i="328"/>
  <c r="M67" i="328" s="1"/>
  <c r="P67" i="328" s="1"/>
  <c r="L66" i="328"/>
  <c r="M66" i="328" s="1"/>
  <c r="P66" i="328" s="1"/>
  <c r="L65" i="328"/>
  <c r="M65" i="328" s="1"/>
  <c r="P65" i="328" s="1"/>
  <c r="L64" i="328"/>
  <c r="M64" i="328" s="1"/>
  <c r="P64" i="328" s="1"/>
  <c r="L63" i="328"/>
  <c r="M63" i="328" s="1"/>
  <c r="P63" i="328" s="1"/>
  <c r="L62" i="328"/>
  <c r="M62" i="328" s="1"/>
  <c r="P62" i="328" s="1"/>
  <c r="L61" i="328"/>
  <c r="M61" i="328" s="1"/>
  <c r="P61" i="328" s="1"/>
  <c r="L60" i="328"/>
  <c r="M60" i="328" s="1"/>
  <c r="P60" i="328" s="1"/>
  <c r="L59" i="328"/>
  <c r="M59" i="328" s="1"/>
  <c r="P59" i="328" s="1"/>
  <c r="L58" i="328"/>
  <c r="M58" i="328" s="1"/>
  <c r="P58" i="328" s="1"/>
  <c r="L57" i="328"/>
  <c r="M57" i="328" s="1"/>
  <c r="P57" i="328" s="1"/>
  <c r="L56" i="328"/>
  <c r="M56" i="328" s="1"/>
  <c r="P56" i="328" s="1"/>
  <c r="L55" i="328"/>
  <c r="M55" i="328" s="1"/>
  <c r="P55" i="328" s="1"/>
  <c r="L54" i="328"/>
  <c r="M54" i="328" s="1"/>
  <c r="P54" i="328" s="1"/>
  <c r="L52" i="328"/>
  <c r="M52" i="328" s="1"/>
  <c r="P52" i="328" s="1"/>
  <c r="L51" i="328"/>
  <c r="M51" i="328" s="1"/>
  <c r="P51" i="328" s="1"/>
  <c r="L50" i="328"/>
  <c r="M50" i="328" s="1"/>
  <c r="P50" i="328" s="1"/>
  <c r="L49" i="328"/>
  <c r="M49" i="328" s="1"/>
  <c r="P49" i="328" s="1"/>
  <c r="L48" i="328"/>
  <c r="M48" i="328" s="1"/>
  <c r="P48" i="328" s="1"/>
  <c r="L47" i="328"/>
  <c r="M47" i="328" s="1"/>
  <c r="P47" i="328" s="1"/>
  <c r="L46" i="328"/>
  <c r="M46" i="328" s="1"/>
  <c r="P46" i="328" s="1"/>
  <c r="L45" i="328"/>
  <c r="M45" i="328" s="1"/>
  <c r="P45" i="328" s="1"/>
  <c r="L44" i="328"/>
  <c r="M44" i="328" s="1"/>
  <c r="P44" i="328" s="1"/>
  <c r="L43" i="328"/>
  <c r="M43" i="328" s="1"/>
  <c r="P43" i="328" s="1"/>
  <c r="L42" i="328"/>
  <c r="M42" i="328" s="1"/>
  <c r="P42" i="328" s="1"/>
  <c r="L41" i="328"/>
  <c r="M41" i="328" s="1"/>
  <c r="P41" i="328" s="1"/>
  <c r="L40" i="328"/>
  <c r="M40" i="328" s="1"/>
  <c r="P40" i="328" s="1"/>
  <c r="L39" i="328"/>
  <c r="M39" i="328" s="1"/>
  <c r="P39" i="328" s="1"/>
  <c r="L38" i="328"/>
  <c r="M38" i="328" s="1"/>
  <c r="P38" i="328" s="1"/>
  <c r="L37" i="328"/>
  <c r="M37" i="328" s="1"/>
  <c r="P37" i="328" s="1"/>
  <c r="L36" i="328"/>
  <c r="M36" i="328" s="1"/>
  <c r="P36" i="328" s="1"/>
  <c r="L35" i="328"/>
  <c r="M35" i="328" s="1"/>
  <c r="P35" i="328" s="1"/>
  <c r="L33" i="328"/>
  <c r="M33" i="328" s="1"/>
  <c r="P33" i="328" s="1"/>
  <c r="L32" i="328"/>
  <c r="M32" i="328" s="1"/>
  <c r="P32" i="328" s="1"/>
  <c r="L31" i="328"/>
  <c r="M31" i="328" s="1"/>
  <c r="P31" i="328" s="1"/>
  <c r="L30" i="328"/>
  <c r="M30" i="328" s="1"/>
  <c r="P30" i="328" s="1"/>
  <c r="L29" i="328"/>
  <c r="M29" i="328" s="1"/>
  <c r="P29" i="328" s="1"/>
  <c r="L28" i="328"/>
  <c r="M28" i="328" s="1"/>
  <c r="P28" i="328" s="1"/>
  <c r="L27" i="328"/>
  <c r="M27" i="328" s="1"/>
  <c r="P27" i="328" s="1"/>
  <c r="L26" i="328"/>
  <c r="M26" i="328" s="1"/>
  <c r="P26" i="328" s="1"/>
  <c r="L25" i="328"/>
  <c r="M25" i="328" s="1"/>
  <c r="P25" i="328" s="1"/>
  <c r="L24" i="328"/>
  <c r="M24" i="328" s="1"/>
  <c r="P24" i="328" s="1"/>
  <c r="L23" i="328"/>
  <c r="M23" i="328" s="1"/>
  <c r="P23" i="328" s="1"/>
  <c r="L22" i="328"/>
  <c r="M22" i="328" s="1"/>
  <c r="P22" i="328" s="1"/>
  <c r="L21" i="328"/>
  <c r="M21" i="328" s="1"/>
  <c r="P21" i="328" s="1"/>
  <c r="L20" i="328"/>
  <c r="M20" i="328" s="1"/>
  <c r="P20" i="328" s="1"/>
  <c r="L19" i="328"/>
  <c r="M19" i="328" s="1"/>
  <c r="P19" i="328" s="1"/>
  <c r="L18" i="328"/>
  <c r="M18" i="328" s="1"/>
  <c r="P18" i="328" s="1"/>
  <c r="L16" i="328"/>
  <c r="M16" i="328" s="1"/>
  <c r="P16" i="328" s="1"/>
  <c r="L15" i="328"/>
  <c r="M15" i="328" s="1"/>
  <c r="P15" i="328" s="1"/>
  <c r="L14" i="328"/>
  <c r="M14" i="328" s="1"/>
  <c r="P14" i="328" s="1"/>
  <c r="L13" i="328"/>
  <c r="M13" i="328" s="1"/>
  <c r="P13" i="328" s="1"/>
  <c r="L12" i="328"/>
  <c r="M12" i="328" s="1"/>
  <c r="P12" i="328" s="1"/>
  <c r="L11" i="328"/>
  <c r="M11" i="328" s="1"/>
  <c r="P11" i="328" s="1"/>
  <c r="L10" i="328"/>
  <c r="M10" i="328" s="1"/>
  <c r="P10" i="328" s="1"/>
  <c r="L9" i="328"/>
  <c r="M9" i="328" s="1"/>
  <c r="P9" i="328" s="1"/>
  <c r="L8" i="328"/>
  <c r="M8" i="328" s="1"/>
  <c r="P8" i="328" s="1"/>
  <c r="L7" i="328"/>
  <c r="M7" i="328" s="1"/>
  <c r="P7" i="328" s="1"/>
  <c r="L6" i="328"/>
  <c r="M6" i="328" s="1"/>
  <c r="P6" i="328" s="1"/>
  <c r="L5" i="328"/>
  <c r="S137" i="332" l="1"/>
  <c r="Q143" i="329"/>
  <c r="Q145" i="329" s="1"/>
  <c r="T35" i="330"/>
  <c r="T104" i="330"/>
  <c r="T120" i="330"/>
  <c r="T54" i="330"/>
  <c r="T86" i="330"/>
  <c r="T5" i="330"/>
  <c r="T70" i="330"/>
  <c r="N137" i="329"/>
  <c r="Q5" i="329"/>
  <c r="R137" i="329"/>
  <c r="S54" i="329" s="1"/>
  <c r="L145" i="328"/>
  <c r="M145" i="328"/>
  <c r="Q54" i="328"/>
  <c r="L137" i="328"/>
  <c r="M5" i="328"/>
  <c r="P5" i="328" s="1"/>
  <c r="Q5" i="328" s="1"/>
  <c r="Q35" i="328"/>
  <c r="Q86" i="328"/>
  <c r="Q70" i="328"/>
  <c r="Q104" i="328"/>
  <c r="Q18" i="328"/>
  <c r="Q120" i="328"/>
  <c r="P144" i="328"/>
  <c r="P145" i="328" s="1"/>
  <c r="K145" i="325"/>
  <c r="J145" i="325"/>
  <c r="I145" i="325"/>
  <c r="T137" i="330" l="1"/>
  <c r="S18" i="329"/>
  <c r="S104" i="329"/>
  <c r="S70" i="329"/>
  <c r="S35" i="329"/>
  <c r="S120" i="329"/>
  <c r="S86" i="329"/>
  <c r="Q137" i="329"/>
  <c r="Q138" i="329" s="1"/>
  <c r="R5" i="329"/>
  <c r="S5" i="329" s="1"/>
  <c r="M137" i="328"/>
  <c r="P137" i="328"/>
  <c r="P138" i="328" s="1"/>
  <c r="Q137" i="328"/>
  <c r="R54" i="328" s="1"/>
  <c r="K137" i="325"/>
  <c r="S137" i="329" l="1"/>
  <c r="R18" i="328"/>
  <c r="R86" i="328"/>
  <c r="R104" i="328"/>
  <c r="R35" i="328"/>
  <c r="R70" i="328"/>
  <c r="R5" i="328"/>
  <c r="R120" i="328"/>
  <c r="L145" i="325"/>
  <c r="M144" i="325"/>
  <c r="N144" i="325" s="1"/>
  <c r="Q144" i="325" s="1"/>
  <c r="M143" i="325"/>
  <c r="N143" i="325" s="1"/>
  <c r="N139" i="325"/>
  <c r="N138" i="325"/>
  <c r="L137" i="325"/>
  <c r="J137" i="325"/>
  <c r="I137" i="325"/>
  <c r="M136" i="325"/>
  <c r="N136" i="325" s="1"/>
  <c r="Q136" i="325" s="1"/>
  <c r="M135" i="325"/>
  <c r="N135" i="325" s="1"/>
  <c r="Q135" i="325" s="1"/>
  <c r="M134" i="325"/>
  <c r="N134" i="325" s="1"/>
  <c r="Q134" i="325" s="1"/>
  <c r="M133" i="325"/>
  <c r="N133" i="325" s="1"/>
  <c r="Q133" i="325" s="1"/>
  <c r="M132" i="325"/>
  <c r="N132" i="325" s="1"/>
  <c r="Q132" i="325" s="1"/>
  <c r="M131" i="325"/>
  <c r="N131" i="325" s="1"/>
  <c r="Q131" i="325" s="1"/>
  <c r="M130" i="325"/>
  <c r="N130" i="325" s="1"/>
  <c r="Q130" i="325" s="1"/>
  <c r="M129" i="325"/>
  <c r="N129" i="325" s="1"/>
  <c r="Q129" i="325" s="1"/>
  <c r="M128" i="325"/>
  <c r="N128" i="325" s="1"/>
  <c r="Q128" i="325" s="1"/>
  <c r="M127" i="325"/>
  <c r="N127" i="325" s="1"/>
  <c r="Q127" i="325" s="1"/>
  <c r="M126" i="325"/>
  <c r="N126" i="325" s="1"/>
  <c r="Q126" i="325" s="1"/>
  <c r="M125" i="325"/>
  <c r="N125" i="325" s="1"/>
  <c r="Q125" i="325" s="1"/>
  <c r="M124" i="325"/>
  <c r="N124" i="325" s="1"/>
  <c r="Q124" i="325" s="1"/>
  <c r="M123" i="325"/>
  <c r="N123" i="325" s="1"/>
  <c r="Q123" i="325" s="1"/>
  <c r="M122" i="325"/>
  <c r="N122" i="325" s="1"/>
  <c r="Q122" i="325" s="1"/>
  <c r="M121" i="325"/>
  <c r="N121" i="325" s="1"/>
  <c r="Q121" i="325" s="1"/>
  <c r="M120" i="325"/>
  <c r="N120" i="325" s="1"/>
  <c r="Q120" i="325" s="1"/>
  <c r="M119" i="325"/>
  <c r="N119" i="325" s="1"/>
  <c r="Q119" i="325" s="1"/>
  <c r="M118" i="325"/>
  <c r="N118" i="325" s="1"/>
  <c r="Q118" i="325" s="1"/>
  <c r="M117" i="325"/>
  <c r="N117" i="325" s="1"/>
  <c r="Q117" i="325" s="1"/>
  <c r="M116" i="325"/>
  <c r="N116" i="325" s="1"/>
  <c r="Q116" i="325" s="1"/>
  <c r="M115" i="325"/>
  <c r="N115" i="325" s="1"/>
  <c r="Q115" i="325" s="1"/>
  <c r="M114" i="325"/>
  <c r="N114" i="325" s="1"/>
  <c r="Q114" i="325" s="1"/>
  <c r="M113" i="325"/>
  <c r="N113" i="325" s="1"/>
  <c r="Q113" i="325" s="1"/>
  <c r="M112" i="325"/>
  <c r="N112" i="325" s="1"/>
  <c r="Q112" i="325" s="1"/>
  <c r="M111" i="325"/>
  <c r="N111" i="325" s="1"/>
  <c r="Q111" i="325" s="1"/>
  <c r="M110" i="325"/>
  <c r="N110" i="325" s="1"/>
  <c r="Q110" i="325" s="1"/>
  <c r="M109" i="325"/>
  <c r="N109" i="325" s="1"/>
  <c r="Q109" i="325" s="1"/>
  <c r="M108" i="325"/>
  <c r="N108" i="325" s="1"/>
  <c r="Q108" i="325" s="1"/>
  <c r="M107" i="325"/>
  <c r="N107" i="325" s="1"/>
  <c r="Q107" i="325" s="1"/>
  <c r="M106" i="325"/>
  <c r="N106" i="325" s="1"/>
  <c r="Q106" i="325" s="1"/>
  <c r="M105" i="325"/>
  <c r="N105" i="325" s="1"/>
  <c r="Q105" i="325" s="1"/>
  <c r="M104" i="325"/>
  <c r="N104" i="325" s="1"/>
  <c r="Q104" i="325" s="1"/>
  <c r="M102" i="325"/>
  <c r="N102" i="325" s="1"/>
  <c r="Q102" i="325" s="1"/>
  <c r="M101" i="325"/>
  <c r="N101" i="325" s="1"/>
  <c r="Q101" i="325" s="1"/>
  <c r="M100" i="325"/>
  <c r="N100" i="325" s="1"/>
  <c r="Q100" i="325" s="1"/>
  <c r="M99" i="325"/>
  <c r="N99" i="325" s="1"/>
  <c r="Q99" i="325" s="1"/>
  <c r="M98" i="325"/>
  <c r="N98" i="325" s="1"/>
  <c r="Q98" i="325" s="1"/>
  <c r="M97" i="325"/>
  <c r="N97" i="325" s="1"/>
  <c r="Q97" i="325" s="1"/>
  <c r="M96" i="325"/>
  <c r="N96" i="325" s="1"/>
  <c r="Q96" i="325" s="1"/>
  <c r="M95" i="325"/>
  <c r="N95" i="325" s="1"/>
  <c r="Q95" i="325" s="1"/>
  <c r="M94" i="325"/>
  <c r="N94" i="325" s="1"/>
  <c r="Q94" i="325" s="1"/>
  <c r="M93" i="325"/>
  <c r="N93" i="325" s="1"/>
  <c r="Q93" i="325" s="1"/>
  <c r="M92" i="325"/>
  <c r="N92" i="325" s="1"/>
  <c r="Q92" i="325" s="1"/>
  <c r="M91" i="325"/>
  <c r="N91" i="325" s="1"/>
  <c r="Q91" i="325" s="1"/>
  <c r="M90" i="325"/>
  <c r="N90" i="325" s="1"/>
  <c r="Q90" i="325" s="1"/>
  <c r="M89" i="325"/>
  <c r="N89" i="325" s="1"/>
  <c r="Q89" i="325" s="1"/>
  <c r="M88" i="325"/>
  <c r="N88" i="325" s="1"/>
  <c r="Q88" i="325" s="1"/>
  <c r="M87" i="325"/>
  <c r="N87" i="325" s="1"/>
  <c r="Q87" i="325" s="1"/>
  <c r="M86" i="325"/>
  <c r="N86" i="325" s="1"/>
  <c r="Q86" i="325" s="1"/>
  <c r="M84" i="325"/>
  <c r="N84" i="325" s="1"/>
  <c r="Q84" i="325" s="1"/>
  <c r="M83" i="325"/>
  <c r="N83" i="325" s="1"/>
  <c r="Q83" i="325" s="1"/>
  <c r="M82" i="325"/>
  <c r="N82" i="325" s="1"/>
  <c r="Q82" i="325" s="1"/>
  <c r="M81" i="325"/>
  <c r="N81" i="325" s="1"/>
  <c r="Q81" i="325" s="1"/>
  <c r="M80" i="325"/>
  <c r="N80" i="325" s="1"/>
  <c r="Q80" i="325" s="1"/>
  <c r="M79" i="325"/>
  <c r="N79" i="325" s="1"/>
  <c r="Q79" i="325" s="1"/>
  <c r="M78" i="325"/>
  <c r="N78" i="325" s="1"/>
  <c r="Q78" i="325" s="1"/>
  <c r="M77" i="325"/>
  <c r="N77" i="325" s="1"/>
  <c r="Q77" i="325" s="1"/>
  <c r="M76" i="325"/>
  <c r="N76" i="325" s="1"/>
  <c r="Q76" i="325" s="1"/>
  <c r="M75" i="325"/>
  <c r="N75" i="325" s="1"/>
  <c r="Q75" i="325" s="1"/>
  <c r="M74" i="325"/>
  <c r="N74" i="325" s="1"/>
  <c r="Q74" i="325" s="1"/>
  <c r="M73" i="325"/>
  <c r="N73" i="325" s="1"/>
  <c r="Q73" i="325" s="1"/>
  <c r="M72" i="325"/>
  <c r="N72" i="325" s="1"/>
  <c r="Q72" i="325" s="1"/>
  <c r="M71" i="325"/>
  <c r="N71" i="325" s="1"/>
  <c r="Q71" i="325" s="1"/>
  <c r="M70" i="325"/>
  <c r="N70" i="325" s="1"/>
  <c r="Q70" i="325" s="1"/>
  <c r="M68" i="325"/>
  <c r="N68" i="325" s="1"/>
  <c r="Q68" i="325" s="1"/>
  <c r="M67" i="325"/>
  <c r="N67" i="325" s="1"/>
  <c r="Q67" i="325" s="1"/>
  <c r="M66" i="325"/>
  <c r="N66" i="325" s="1"/>
  <c r="Q66" i="325" s="1"/>
  <c r="M65" i="325"/>
  <c r="N65" i="325" s="1"/>
  <c r="Q65" i="325" s="1"/>
  <c r="M64" i="325"/>
  <c r="N64" i="325" s="1"/>
  <c r="Q64" i="325" s="1"/>
  <c r="M63" i="325"/>
  <c r="N63" i="325" s="1"/>
  <c r="Q63" i="325" s="1"/>
  <c r="M62" i="325"/>
  <c r="N62" i="325" s="1"/>
  <c r="Q62" i="325" s="1"/>
  <c r="M61" i="325"/>
  <c r="N61" i="325" s="1"/>
  <c r="Q61" i="325" s="1"/>
  <c r="M60" i="325"/>
  <c r="N60" i="325" s="1"/>
  <c r="Q60" i="325" s="1"/>
  <c r="M59" i="325"/>
  <c r="N59" i="325" s="1"/>
  <c r="Q59" i="325" s="1"/>
  <c r="M58" i="325"/>
  <c r="N58" i="325" s="1"/>
  <c r="Q58" i="325" s="1"/>
  <c r="M57" i="325"/>
  <c r="N57" i="325" s="1"/>
  <c r="Q57" i="325" s="1"/>
  <c r="M56" i="325"/>
  <c r="N56" i="325" s="1"/>
  <c r="Q56" i="325" s="1"/>
  <c r="M55" i="325"/>
  <c r="N55" i="325" s="1"/>
  <c r="Q55" i="325" s="1"/>
  <c r="M54" i="325"/>
  <c r="N54" i="325" s="1"/>
  <c r="Q54" i="325" s="1"/>
  <c r="M52" i="325"/>
  <c r="N52" i="325" s="1"/>
  <c r="Q52" i="325" s="1"/>
  <c r="M51" i="325"/>
  <c r="N51" i="325" s="1"/>
  <c r="Q51" i="325" s="1"/>
  <c r="M50" i="325"/>
  <c r="N50" i="325" s="1"/>
  <c r="Q50" i="325" s="1"/>
  <c r="M49" i="325"/>
  <c r="N49" i="325" s="1"/>
  <c r="Q49" i="325" s="1"/>
  <c r="M48" i="325"/>
  <c r="N48" i="325" s="1"/>
  <c r="Q48" i="325" s="1"/>
  <c r="M47" i="325"/>
  <c r="N47" i="325" s="1"/>
  <c r="Q47" i="325" s="1"/>
  <c r="M46" i="325"/>
  <c r="N46" i="325" s="1"/>
  <c r="Q46" i="325" s="1"/>
  <c r="M45" i="325"/>
  <c r="N45" i="325" s="1"/>
  <c r="Q45" i="325" s="1"/>
  <c r="M44" i="325"/>
  <c r="N44" i="325" s="1"/>
  <c r="Q44" i="325" s="1"/>
  <c r="M43" i="325"/>
  <c r="N43" i="325" s="1"/>
  <c r="Q43" i="325" s="1"/>
  <c r="M42" i="325"/>
  <c r="N42" i="325" s="1"/>
  <c r="Q42" i="325" s="1"/>
  <c r="M41" i="325"/>
  <c r="N41" i="325" s="1"/>
  <c r="Q41" i="325" s="1"/>
  <c r="M40" i="325"/>
  <c r="N40" i="325" s="1"/>
  <c r="Q40" i="325" s="1"/>
  <c r="M39" i="325"/>
  <c r="N39" i="325" s="1"/>
  <c r="Q39" i="325" s="1"/>
  <c r="M38" i="325"/>
  <c r="N38" i="325" s="1"/>
  <c r="Q38" i="325" s="1"/>
  <c r="M37" i="325"/>
  <c r="N37" i="325" s="1"/>
  <c r="Q37" i="325" s="1"/>
  <c r="M36" i="325"/>
  <c r="N36" i="325" s="1"/>
  <c r="Q36" i="325" s="1"/>
  <c r="M35" i="325"/>
  <c r="N35" i="325" s="1"/>
  <c r="Q35" i="325" s="1"/>
  <c r="M33" i="325"/>
  <c r="N33" i="325" s="1"/>
  <c r="Q33" i="325" s="1"/>
  <c r="M32" i="325"/>
  <c r="N32" i="325" s="1"/>
  <c r="Q32" i="325" s="1"/>
  <c r="M31" i="325"/>
  <c r="N31" i="325" s="1"/>
  <c r="Q31" i="325" s="1"/>
  <c r="M30" i="325"/>
  <c r="N30" i="325" s="1"/>
  <c r="Q30" i="325" s="1"/>
  <c r="M29" i="325"/>
  <c r="N29" i="325" s="1"/>
  <c r="Q29" i="325" s="1"/>
  <c r="M28" i="325"/>
  <c r="N28" i="325" s="1"/>
  <c r="Q28" i="325" s="1"/>
  <c r="M27" i="325"/>
  <c r="N27" i="325" s="1"/>
  <c r="Q27" i="325" s="1"/>
  <c r="M26" i="325"/>
  <c r="N26" i="325" s="1"/>
  <c r="Q26" i="325" s="1"/>
  <c r="M25" i="325"/>
  <c r="N25" i="325" s="1"/>
  <c r="Q25" i="325" s="1"/>
  <c r="M24" i="325"/>
  <c r="N24" i="325" s="1"/>
  <c r="Q24" i="325" s="1"/>
  <c r="M23" i="325"/>
  <c r="N23" i="325" s="1"/>
  <c r="Q23" i="325" s="1"/>
  <c r="M22" i="325"/>
  <c r="N22" i="325" s="1"/>
  <c r="Q22" i="325" s="1"/>
  <c r="M21" i="325"/>
  <c r="N21" i="325" s="1"/>
  <c r="Q21" i="325" s="1"/>
  <c r="M20" i="325"/>
  <c r="N20" i="325" s="1"/>
  <c r="Q20" i="325" s="1"/>
  <c r="M19" i="325"/>
  <c r="N19" i="325" s="1"/>
  <c r="Q19" i="325" s="1"/>
  <c r="M18" i="325"/>
  <c r="N18" i="325" s="1"/>
  <c r="Q18" i="325" s="1"/>
  <c r="M16" i="325"/>
  <c r="N16" i="325" s="1"/>
  <c r="Q16" i="325" s="1"/>
  <c r="M15" i="325"/>
  <c r="N15" i="325" s="1"/>
  <c r="Q15" i="325" s="1"/>
  <c r="M14" i="325"/>
  <c r="N14" i="325" s="1"/>
  <c r="Q14" i="325" s="1"/>
  <c r="M13" i="325"/>
  <c r="N13" i="325" s="1"/>
  <c r="Q13" i="325" s="1"/>
  <c r="M12" i="325"/>
  <c r="N12" i="325" s="1"/>
  <c r="Q12" i="325" s="1"/>
  <c r="M11" i="325"/>
  <c r="N11" i="325" s="1"/>
  <c r="Q11" i="325" s="1"/>
  <c r="M10" i="325"/>
  <c r="N10" i="325" s="1"/>
  <c r="Q10" i="325" s="1"/>
  <c r="M9" i="325"/>
  <c r="N9" i="325" s="1"/>
  <c r="Q9" i="325" s="1"/>
  <c r="M8" i="325"/>
  <c r="N8" i="325" s="1"/>
  <c r="Q8" i="325" s="1"/>
  <c r="M7" i="325"/>
  <c r="N7" i="325" s="1"/>
  <c r="Q7" i="325" s="1"/>
  <c r="M6" i="325"/>
  <c r="M5" i="325"/>
  <c r="N5" i="325" s="1"/>
  <c r="K137" i="324"/>
  <c r="R137" i="328" l="1"/>
  <c r="R104" i="325"/>
  <c r="N6" i="325"/>
  <c r="Q6" i="325" s="1"/>
  <c r="M137" i="325"/>
  <c r="R120" i="325"/>
  <c r="Q5" i="325"/>
  <c r="R54" i="325"/>
  <c r="R35" i="325"/>
  <c r="R86" i="325"/>
  <c r="R70" i="325"/>
  <c r="N145" i="325"/>
  <c r="Q143" i="325"/>
  <c r="Q145" i="325" s="1"/>
  <c r="R18" i="325"/>
  <c r="M145" i="325"/>
  <c r="M15" i="324"/>
  <c r="N15" i="324" s="1"/>
  <c r="Q15" i="324" s="1"/>
  <c r="N137" i="325" l="1"/>
  <c r="R137" i="325"/>
  <c r="S104" i="325" s="1"/>
  <c r="R5" i="325"/>
  <c r="Q137" i="325"/>
  <c r="Q138" i="325" s="1"/>
  <c r="J137" i="324"/>
  <c r="L145" i="324"/>
  <c r="M144" i="324"/>
  <c r="N144" i="324" s="1"/>
  <c r="Q144" i="324" s="1"/>
  <c r="M143" i="324"/>
  <c r="N143" i="324" s="1"/>
  <c r="N139" i="324"/>
  <c r="N138" i="324"/>
  <c r="L137" i="324"/>
  <c r="I137" i="324"/>
  <c r="M136" i="324"/>
  <c r="N136" i="324" s="1"/>
  <c r="Q136" i="324" s="1"/>
  <c r="M135" i="324"/>
  <c r="N135" i="324" s="1"/>
  <c r="Q135" i="324" s="1"/>
  <c r="M134" i="324"/>
  <c r="N134" i="324" s="1"/>
  <c r="Q134" i="324" s="1"/>
  <c r="M133" i="324"/>
  <c r="N133" i="324" s="1"/>
  <c r="Q133" i="324" s="1"/>
  <c r="M132" i="324"/>
  <c r="N132" i="324" s="1"/>
  <c r="Q132" i="324" s="1"/>
  <c r="M131" i="324"/>
  <c r="N131" i="324" s="1"/>
  <c r="Q131" i="324" s="1"/>
  <c r="M130" i="324"/>
  <c r="N130" i="324" s="1"/>
  <c r="Q130" i="324" s="1"/>
  <c r="M129" i="324"/>
  <c r="N129" i="324" s="1"/>
  <c r="Q129" i="324" s="1"/>
  <c r="M128" i="324"/>
  <c r="N128" i="324" s="1"/>
  <c r="Q128" i="324" s="1"/>
  <c r="M127" i="324"/>
  <c r="N127" i="324" s="1"/>
  <c r="Q127" i="324" s="1"/>
  <c r="M126" i="324"/>
  <c r="N126" i="324" s="1"/>
  <c r="Q126" i="324" s="1"/>
  <c r="M125" i="324"/>
  <c r="N125" i="324" s="1"/>
  <c r="Q125" i="324" s="1"/>
  <c r="M124" i="324"/>
  <c r="N124" i="324" s="1"/>
  <c r="Q124" i="324" s="1"/>
  <c r="M123" i="324"/>
  <c r="N123" i="324" s="1"/>
  <c r="Q123" i="324" s="1"/>
  <c r="M122" i="324"/>
  <c r="N122" i="324" s="1"/>
  <c r="Q122" i="324" s="1"/>
  <c r="M121" i="324"/>
  <c r="N121" i="324" s="1"/>
  <c r="Q121" i="324" s="1"/>
  <c r="M120" i="324"/>
  <c r="N120" i="324" s="1"/>
  <c r="Q120" i="324" s="1"/>
  <c r="M119" i="324"/>
  <c r="N119" i="324" s="1"/>
  <c r="Q119" i="324" s="1"/>
  <c r="M118" i="324"/>
  <c r="N118" i="324" s="1"/>
  <c r="Q118" i="324" s="1"/>
  <c r="M117" i="324"/>
  <c r="N117" i="324" s="1"/>
  <c r="Q117" i="324" s="1"/>
  <c r="M116" i="324"/>
  <c r="N116" i="324" s="1"/>
  <c r="Q116" i="324" s="1"/>
  <c r="M115" i="324"/>
  <c r="N115" i="324" s="1"/>
  <c r="Q115" i="324" s="1"/>
  <c r="M114" i="324"/>
  <c r="N114" i="324" s="1"/>
  <c r="Q114" i="324" s="1"/>
  <c r="M113" i="324"/>
  <c r="N113" i="324" s="1"/>
  <c r="Q113" i="324" s="1"/>
  <c r="M112" i="324"/>
  <c r="N112" i="324" s="1"/>
  <c r="Q112" i="324" s="1"/>
  <c r="M111" i="324"/>
  <c r="N111" i="324" s="1"/>
  <c r="Q111" i="324" s="1"/>
  <c r="M110" i="324"/>
  <c r="N110" i="324" s="1"/>
  <c r="Q110" i="324" s="1"/>
  <c r="M109" i="324"/>
  <c r="N109" i="324" s="1"/>
  <c r="Q109" i="324" s="1"/>
  <c r="M108" i="324"/>
  <c r="N108" i="324" s="1"/>
  <c r="Q108" i="324" s="1"/>
  <c r="M107" i="324"/>
  <c r="N107" i="324" s="1"/>
  <c r="Q107" i="324" s="1"/>
  <c r="M106" i="324"/>
  <c r="N106" i="324" s="1"/>
  <c r="Q106" i="324" s="1"/>
  <c r="M105" i="324"/>
  <c r="N105" i="324" s="1"/>
  <c r="Q105" i="324" s="1"/>
  <c r="M104" i="324"/>
  <c r="N104" i="324" s="1"/>
  <c r="Q104" i="324" s="1"/>
  <c r="M102" i="324"/>
  <c r="N102" i="324" s="1"/>
  <c r="Q102" i="324" s="1"/>
  <c r="M101" i="324"/>
  <c r="N101" i="324" s="1"/>
  <c r="Q101" i="324" s="1"/>
  <c r="M100" i="324"/>
  <c r="N100" i="324" s="1"/>
  <c r="Q100" i="324" s="1"/>
  <c r="M99" i="324"/>
  <c r="N99" i="324" s="1"/>
  <c r="Q99" i="324" s="1"/>
  <c r="M98" i="324"/>
  <c r="N98" i="324" s="1"/>
  <c r="Q98" i="324" s="1"/>
  <c r="M97" i="324"/>
  <c r="N97" i="324" s="1"/>
  <c r="Q97" i="324" s="1"/>
  <c r="M96" i="324"/>
  <c r="N96" i="324" s="1"/>
  <c r="Q96" i="324" s="1"/>
  <c r="M95" i="324"/>
  <c r="N95" i="324" s="1"/>
  <c r="Q95" i="324" s="1"/>
  <c r="M94" i="324"/>
  <c r="N94" i="324" s="1"/>
  <c r="Q94" i="324" s="1"/>
  <c r="M93" i="324"/>
  <c r="N93" i="324" s="1"/>
  <c r="Q93" i="324" s="1"/>
  <c r="M92" i="324"/>
  <c r="N92" i="324" s="1"/>
  <c r="Q92" i="324" s="1"/>
  <c r="M91" i="324"/>
  <c r="N91" i="324" s="1"/>
  <c r="Q91" i="324" s="1"/>
  <c r="M90" i="324"/>
  <c r="N90" i="324" s="1"/>
  <c r="Q90" i="324" s="1"/>
  <c r="M89" i="324"/>
  <c r="N89" i="324" s="1"/>
  <c r="Q89" i="324" s="1"/>
  <c r="M88" i="324"/>
  <c r="N88" i="324" s="1"/>
  <c r="Q88" i="324" s="1"/>
  <c r="M87" i="324"/>
  <c r="N87" i="324" s="1"/>
  <c r="Q87" i="324" s="1"/>
  <c r="M86" i="324"/>
  <c r="N86" i="324" s="1"/>
  <c r="Q86" i="324" s="1"/>
  <c r="M84" i="324"/>
  <c r="N84" i="324" s="1"/>
  <c r="Q84" i="324" s="1"/>
  <c r="M83" i="324"/>
  <c r="N83" i="324" s="1"/>
  <c r="Q83" i="324" s="1"/>
  <c r="M82" i="324"/>
  <c r="N82" i="324" s="1"/>
  <c r="Q82" i="324" s="1"/>
  <c r="M81" i="324"/>
  <c r="N81" i="324" s="1"/>
  <c r="Q81" i="324" s="1"/>
  <c r="M80" i="324"/>
  <c r="N80" i="324" s="1"/>
  <c r="Q80" i="324" s="1"/>
  <c r="M79" i="324"/>
  <c r="N79" i="324" s="1"/>
  <c r="Q79" i="324" s="1"/>
  <c r="M78" i="324"/>
  <c r="N78" i="324" s="1"/>
  <c r="Q78" i="324" s="1"/>
  <c r="M77" i="324"/>
  <c r="N77" i="324" s="1"/>
  <c r="Q77" i="324" s="1"/>
  <c r="M76" i="324"/>
  <c r="N76" i="324" s="1"/>
  <c r="Q76" i="324" s="1"/>
  <c r="M75" i="324"/>
  <c r="N75" i="324" s="1"/>
  <c r="Q75" i="324" s="1"/>
  <c r="M74" i="324"/>
  <c r="N74" i="324" s="1"/>
  <c r="Q74" i="324" s="1"/>
  <c r="M73" i="324"/>
  <c r="N73" i="324" s="1"/>
  <c r="Q73" i="324" s="1"/>
  <c r="M72" i="324"/>
  <c r="N72" i="324" s="1"/>
  <c r="Q72" i="324" s="1"/>
  <c r="M71" i="324"/>
  <c r="N71" i="324" s="1"/>
  <c r="Q71" i="324" s="1"/>
  <c r="M70" i="324"/>
  <c r="N70" i="324" s="1"/>
  <c r="Q70" i="324" s="1"/>
  <c r="M68" i="324"/>
  <c r="N68" i="324" s="1"/>
  <c r="Q68" i="324" s="1"/>
  <c r="M67" i="324"/>
  <c r="N67" i="324" s="1"/>
  <c r="Q67" i="324" s="1"/>
  <c r="M66" i="324"/>
  <c r="N66" i="324" s="1"/>
  <c r="Q66" i="324" s="1"/>
  <c r="M65" i="324"/>
  <c r="N65" i="324" s="1"/>
  <c r="Q65" i="324" s="1"/>
  <c r="M64" i="324"/>
  <c r="N64" i="324" s="1"/>
  <c r="Q64" i="324" s="1"/>
  <c r="M63" i="324"/>
  <c r="N63" i="324" s="1"/>
  <c r="Q63" i="324" s="1"/>
  <c r="M62" i="324"/>
  <c r="N62" i="324" s="1"/>
  <c r="Q62" i="324" s="1"/>
  <c r="M61" i="324"/>
  <c r="N61" i="324" s="1"/>
  <c r="Q61" i="324" s="1"/>
  <c r="M60" i="324"/>
  <c r="N60" i="324" s="1"/>
  <c r="Q60" i="324" s="1"/>
  <c r="M59" i="324"/>
  <c r="N59" i="324" s="1"/>
  <c r="Q59" i="324" s="1"/>
  <c r="M58" i="324"/>
  <c r="N58" i="324" s="1"/>
  <c r="Q58" i="324" s="1"/>
  <c r="M57" i="324"/>
  <c r="N57" i="324" s="1"/>
  <c r="Q57" i="324" s="1"/>
  <c r="M56" i="324"/>
  <c r="N56" i="324" s="1"/>
  <c r="Q56" i="324" s="1"/>
  <c r="M55" i="324"/>
  <c r="N55" i="324" s="1"/>
  <c r="Q55" i="324" s="1"/>
  <c r="M54" i="324"/>
  <c r="N54" i="324" s="1"/>
  <c r="Q54" i="324" s="1"/>
  <c r="M52" i="324"/>
  <c r="N52" i="324" s="1"/>
  <c r="Q52" i="324" s="1"/>
  <c r="M51" i="324"/>
  <c r="N51" i="324" s="1"/>
  <c r="Q51" i="324" s="1"/>
  <c r="M50" i="324"/>
  <c r="N50" i="324" s="1"/>
  <c r="Q50" i="324" s="1"/>
  <c r="M49" i="324"/>
  <c r="N49" i="324" s="1"/>
  <c r="Q49" i="324" s="1"/>
  <c r="M48" i="324"/>
  <c r="N48" i="324" s="1"/>
  <c r="Q48" i="324" s="1"/>
  <c r="M47" i="324"/>
  <c r="N47" i="324" s="1"/>
  <c r="Q47" i="324" s="1"/>
  <c r="M46" i="324"/>
  <c r="N46" i="324" s="1"/>
  <c r="Q46" i="324" s="1"/>
  <c r="M45" i="324"/>
  <c r="N45" i="324" s="1"/>
  <c r="Q45" i="324" s="1"/>
  <c r="M44" i="324"/>
  <c r="N44" i="324" s="1"/>
  <c r="Q44" i="324" s="1"/>
  <c r="M43" i="324"/>
  <c r="N43" i="324" s="1"/>
  <c r="Q43" i="324" s="1"/>
  <c r="M42" i="324"/>
  <c r="N42" i="324" s="1"/>
  <c r="Q42" i="324" s="1"/>
  <c r="M41" i="324"/>
  <c r="N41" i="324" s="1"/>
  <c r="Q41" i="324" s="1"/>
  <c r="M40" i="324"/>
  <c r="N40" i="324" s="1"/>
  <c r="Q40" i="324" s="1"/>
  <c r="M39" i="324"/>
  <c r="N39" i="324" s="1"/>
  <c r="Q39" i="324" s="1"/>
  <c r="M38" i="324"/>
  <c r="N38" i="324" s="1"/>
  <c r="Q38" i="324" s="1"/>
  <c r="M37" i="324"/>
  <c r="N37" i="324" s="1"/>
  <c r="Q37" i="324" s="1"/>
  <c r="M36" i="324"/>
  <c r="N36" i="324" s="1"/>
  <c r="Q36" i="324" s="1"/>
  <c r="M35" i="324"/>
  <c r="N35" i="324" s="1"/>
  <c r="Q35" i="324" s="1"/>
  <c r="M33" i="324"/>
  <c r="N33" i="324" s="1"/>
  <c r="Q33" i="324" s="1"/>
  <c r="M32" i="324"/>
  <c r="N32" i="324" s="1"/>
  <c r="Q32" i="324" s="1"/>
  <c r="M31" i="324"/>
  <c r="N31" i="324" s="1"/>
  <c r="Q31" i="324" s="1"/>
  <c r="M30" i="324"/>
  <c r="N30" i="324" s="1"/>
  <c r="Q30" i="324" s="1"/>
  <c r="M29" i="324"/>
  <c r="N29" i="324" s="1"/>
  <c r="Q29" i="324" s="1"/>
  <c r="M28" i="324"/>
  <c r="N28" i="324" s="1"/>
  <c r="Q28" i="324" s="1"/>
  <c r="M27" i="324"/>
  <c r="N27" i="324" s="1"/>
  <c r="Q27" i="324" s="1"/>
  <c r="M26" i="324"/>
  <c r="N26" i="324" s="1"/>
  <c r="Q26" i="324" s="1"/>
  <c r="M25" i="324"/>
  <c r="N25" i="324" s="1"/>
  <c r="Q25" i="324" s="1"/>
  <c r="M24" i="324"/>
  <c r="N24" i="324" s="1"/>
  <c r="Q24" i="324" s="1"/>
  <c r="M23" i="324"/>
  <c r="N23" i="324" s="1"/>
  <c r="Q23" i="324" s="1"/>
  <c r="M22" i="324"/>
  <c r="N22" i="324" s="1"/>
  <c r="Q22" i="324" s="1"/>
  <c r="M21" i="324"/>
  <c r="N21" i="324" s="1"/>
  <c r="Q21" i="324" s="1"/>
  <c r="M20" i="324"/>
  <c r="N20" i="324" s="1"/>
  <c r="Q20" i="324" s="1"/>
  <c r="M19" i="324"/>
  <c r="N19" i="324" s="1"/>
  <c r="Q19" i="324" s="1"/>
  <c r="M18" i="324"/>
  <c r="N18" i="324" s="1"/>
  <c r="Q18" i="324" s="1"/>
  <c r="M16" i="324"/>
  <c r="N16" i="324" s="1"/>
  <c r="Q16" i="324" s="1"/>
  <c r="M14" i="324"/>
  <c r="N14" i="324" s="1"/>
  <c r="Q14" i="324" s="1"/>
  <c r="M13" i="324"/>
  <c r="N13" i="324" s="1"/>
  <c r="Q13" i="324" s="1"/>
  <c r="M12" i="324"/>
  <c r="N12" i="324" s="1"/>
  <c r="Q12" i="324" s="1"/>
  <c r="M11" i="324"/>
  <c r="N11" i="324" s="1"/>
  <c r="Q11" i="324" s="1"/>
  <c r="M10" i="324"/>
  <c r="N10" i="324" s="1"/>
  <c r="M9" i="324"/>
  <c r="N9" i="324" s="1"/>
  <c r="Q9" i="324" s="1"/>
  <c r="M8" i="324"/>
  <c r="N8" i="324" s="1"/>
  <c r="Q8" i="324" s="1"/>
  <c r="M7" i="324"/>
  <c r="N7" i="324" s="1"/>
  <c r="Q7" i="324" s="1"/>
  <c r="M6" i="324"/>
  <c r="N6" i="324" s="1"/>
  <c r="Q6" i="324" s="1"/>
  <c r="M5" i="324"/>
  <c r="N5" i="324" s="1"/>
  <c r="S18" i="325" l="1"/>
  <c r="S35" i="325"/>
  <c r="S70" i="325"/>
  <c r="S120" i="325"/>
  <c r="S86" i="325"/>
  <c r="S54" i="325"/>
  <c r="S5" i="325"/>
  <c r="N137" i="324"/>
  <c r="Q5" i="324"/>
  <c r="M137" i="324"/>
  <c r="R54" i="324"/>
  <c r="R70" i="324"/>
  <c r="R104" i="324"/>
  <c r="R120" i="324"/>
  <c r="R35" i="324"/>
  <c r="N145" i="324"/>
  <c r="Q143" i="324"/>
  <c r="Q145" i="324" s="1"/>
  <c r="R86" i="324"/>
  <c r="R18" i="324"/>
  <c r="Q10" i="324"/>
  <c r="M145" i="324"/>
  <c r="S137" i="325" l="1"/>
  <c r="Q137" i="324"/>
  <c r="Q138" i="324" s="1"/>
  <c r="R5" i="324"/>
  <c r="R137" i="324"/>
  <c r="S54" i="324" s="1"/>
  <c r="I151" i="323"/>
  <c r="J159" i="323"/>
  <c r="K158" i="323"/>
  <c r="L158" i="323" s="1"/>
  <c r="O158" i="323" s="1"/>
  <c r="K157" i="323"/>
  <c r="L153" i="323"/>
  <c r="L152" i="323"/>
  <c r="J151" i="323"/>
  <c r="K150" i="323"/>
  <c r="L150" i="323" s="1"/>
  <c r="O150" i="323" s="1"/>
  <c r="K149" i="323"/>
  <c r="L149" i="323" s="1"/>
  <c r="O149" i="323" s="1"/>
  <c r="K148" i="323"/>
  <c r="L148" i="323" s="1"/>
  <c r="O148" i="323" s="1"/>
  <c r="K147" i="323"/>
  <c r="L147" i="323" s="1"/>
  <c r="O147" i="323" s="1"/>
  <c r="K146" i="323"/>
  <c r="L146" i="323" s="1"/>
  <c r="O146" i="323" s="1"/>
  <c r="K145" i="323"/>
  <c r="L145" i="323" s="1"/>
  <c r="O145" i="323" s="1"/>
  <c r="K144" i="323"/>
  <c r="L144" i="323" s="1"/>
  <c r="O144" i="323" s="1"/>
  <c r="K143" i="323"/>
  <c r="L143" i="323" s="1"/>
  <c r="O143" i="323" s="1"/>
  <c r="K142" i="323"/>
  <c r="L142" i="323" s="1"/>
  <c r="O142" i="323" s="1"/>
  <c r="K141" i="323"/>
  <c r="L141" i="323" s="1"/>
  <c r="O141" i="323" s="1"/>
  <c r="K140" i="323"/>
  <c r="L140" i="323" s="1"/>
  <c r="O140" i="323" s="1"/>
  <c r="K139" i="323"/>
  <c r="L139" i="323" s="1"/>
  <c r="O139" i="323" s="1"/>
  <c r="K138" i="323"/>
  <c r="L138" i="323" s="1"/>
  <c r="O138" i="323" s="1"/>
  <c r="K137" i="323"/>
  <c r="L137" i="323" s="1"/>
  <c r="O137" i="323" s="1"/>
  <c r="K136" i="323"/>
  <c r="L136" i="323" s="1"/>
  <c r="O136" i="323" s="1"/>
  <c r="K135" i="323"/>
  <c r="L135" i="323" s="1"/>
  <c r="O135" i="323" s="1"/>
  <c r="K134" i="323"/>
  <c r="L134" i="323" s="1"/>
  <c r="O134" i="323" s="1"/>
  <c r="K133" i="323"/>
  <c r="L133" i="323" s="1"/>
  <c r="O133" i="323" s="1"/>
  <c r="K132" i="323"/>
  <c r="L132" i="323" s="1"/>
  <c r="O132" i="323" s="1"/>
  <c r="K131" i="323"/>
  <c r="L131" i="323" s="1"/>
  <c r="O131" i="323" s="1"/>
  <c r="K130" i="323"/>
  <c r="L130" i="323" s="1"/>
  <c r="O130" i="323" s="1"/>
  <c r="K129" i="323"/>
  <c r="L129" i="323" s="1"/>
  <c r="O129" i="323" s="1"/>
  <c r="K128" i="323"/>
  <c r="L128" i="323" s="1"/>
  <c r="O128" i="323" s="1"/>
  <c r="K127" i="323"/>
  <c r="L127" i="323" s="1"/>
  <c r="O127" i="323" s="1"/>
  <c r="K126" i="323"/>
  <c r="L126" i="323" s="1"/>
  <c r="O126" i="323" s="1"/>
  <c r="K125" i="323"/>
  <c r="L125" i="323" s="1"/>
  <c r="O125" i="323" s="1"/>
  <c r="K124" i="323"/>
  <c r="L124" i="323" s="1"/>
  <c r="O124" i="323" s="1"/>
  <c r="K123" i="323"/>
  <c r="L123" i="323" s="1"/>
  <c r="O123" i="323" s="1"/>
  <c r="K122" i="323"/>
  <c r="L122" i="323" s="1"/>
  <c r="O122" i="323" s="1"/>
  <c r="K121" i="323"/>
  <c r="L121" i="323" s="1"/>
  <c r="O121" i="323" s="1"/>
  <c r="K120" i="323"/>
  <c r="L120" i="323" s="1"/>
  <c r="O120" i="323" s="1"/>
  <c r="K119" i="323"/>
  <c r="L119" i="323" s="1"/>
  <c r="O119" i="323" s="1"/>
  <c r="K118" i="323"/>
  <c r="L118" i="323" s="1"/>
  <c r="O118" i="323" s="1"/>
  <c r="K116" i="323"/>
  <c r="L116" i="323" s="1"/>
  <c r="O116" i="323" s="1"/>
  <c r="K115" i="323"/>
  <c r="L115" i="323" s="1"/>
  <c r="O115" i="323" s="1"/>
  <c r="K114" i="323"/>
  <c r="L114" i="323" s="1"/>
  <c r="O114" i="323" s="1"/>
  <c r="K113" i="323"/>
  <c r="L113" i="323" s="1"/>
  <c r="O113" i="323" s="1"/>
  <c r="K112" i="323"/>
  <c r="L112" i="323" s="1"/>
  <c r="O112" i="323" s="1"/>
  <c r="K111" i="323"/>
  <c r="L111" i="323" s="1"/>
  <c r="O111" i="323" s="1"/>
  <c r="K110" i="323"/>
  <c r="L110" i="323" s="1"/>
  <c r="O110" i="323" s="1"/>
  <c r="K109" i="323"/>
  <c r="L109" i="323" s="1"/>
  <c r="O109" i="323" s="1"/>
  <c r="K108" i="323"/>
  <c r="L108" i="323" s="1"/>
  <c r="O108" i="323" s="1"/>
  <c r="K107" i="323"/>
  <c r="L107" i="323" s="1"/>
  <c r="O107" i="323" s="1"/>
  <c r="K106" i="323"/>
  <c r="L106" i="323" s="1"/>
  <c r="O106" i="323" s="1"/>
  <c r="K105" i="323"/>
  <c r="L105" i="323" s="1"/>
  <c r="O105" i="323" s="1"/>
  <c r="K104" i="323"/>
  <c r="L104" i="323" s="1"/>
  <c r="O104" i="323" s="1"/>
  <c r="K103" i="323"/>
  <c r="L103" i="323" s="1"/>
  <c r="O103" i="323" s="1"/>
  <c r="K102" i="323"/>
  <c r="L102" i="323" s="1"/>
  <c r="O102" i="323" s="1"/>
  <c r="K101" i="323"/>
  <c r="L101" i="323" s="1"/>
  <c r="O101" i="323" s="1"/>
  <c r="K100" i="323"/>
  <c r="L100" i="323" s="1"/>
  <c r="O100" i="323" s="1"/>
  <c r="K98" i="323"/>
  <c r="L98" i="323" s="1"/>
  <c r="O98" i="323" s="1"/>
  <c r="K97" i="323"/>
  <c r="L97" i="323" s="1"/>
  <c r="O97" i="323" s="1"/>
  <c r="K96" i="323"/>
  <c r="L96" i="323" s="1"/>
  <c r="O96" i="323" s="1"/>
  <c r="K95" i="323"/>
  <c r="L95" i="323" s="1"/>
  <c r="O95" i="323" s="1"/>
  <c r="K94" i="323"/>
  <c r="L94" i="323" s="1"/>
  <c r="O94" i="323" s="1"/>
  <c r="K93" i="323"/>
  <c r="L93" i="323" s="1"/>
  <c r="O93" i="323" s="1"/>
  <c r="K92" i="323"/>
  <c r="L92" i="323" s="1"/>
  <c r="O92" i="323" s="1"/>
  <c r="K91" i="323"/>
  <c r="L91" i="323" s="1"/>
  <c r="O91" i="323" s="1"/>
  <c r="K90" i="323"/>
  <c r="L90" i="323" s="1"/>
  <c r="O90" i="323" s="1"/>
  <c r="K89" i="323"/>
  <c r="L89" i="323" s="1"/>
  <c r="O89" i="323" s="1"/>
  <c r="K88" i="323"/>
  <c r="L88" i="323" s="1"/>
  <c r="O88" i="323" s="1"/>
  <c r="K87" i="323"/>
  <c r="L87" i="323" s="1"/>
  <c r="O87" i="323" s="1"/>
  <c r="K86" i="323"/>
  <c r="L86" i="323" s="1"/>
  <c r="O86" i="323" s="1"/>
  <c r="K85" i="323"/>
  <c r="L85" i="323" s="1"/>
  <c r="O85" i="323" s="1"/>
  <c r="K84" i="323"/>
  <c r="L84" i="323" s="1"/>
  <c r="O84" i="323" s="1"/>
  <c r="K82" i="323"/>
  <c r="L82" i="323" s="1"/>
  <c r="O82" i="323" s="1"/>
  <c r="K81" i="323"/>
  <c r="L81" i="323" s="1"/>
  <c r="O81" i="323" s="1"/>
  <c r="K80" i="323"/>
  <c r="L80" i="323" s="1"/>
  <c r="O80" i="323" s="1"/>
  <c r="K79" i="323"/>
  <c r="L79" i="323" s="1"/>
  <c r="O79" i="323" s="1"/>
  <c r="K78" i="323"/>
  <c r="L78" i="323" s="1"/>
  <c r="O78" i="323" s="1"/>
  <c r="K77" i="323"/>
  <c r="L77" i="323" s="1"/>
  <c r="O77" i="323" s="1"/>
  <c r="K76" i="323"/>
  <c r="L76" i="323" s="1"/>
  <c r="O76" i="323" s="1"/>
  <c r="K75" i="323"/>
  <c r="L75" i="323" s="1"/>
  <c r="O75" i="323" s="1"/>
  <c r="K74" i="323"/>
  <c r="L74" i="323" s="1"/>
  <c r="O74" i="323" s="1"/>
  <c r="K73" i="323"/>
  <c r="L73" i="323" s="1"/>
  <c r="O73" i="323" s="1"/>
  <c r="K72" i="323"/>
  <c r="L72" i="323" s="1"/>
  <c r="O72" i="323" s="1"/>
  <c r="K71" i="323"/>
  <c r="L71" i="323" s="1"/>
  <c r="O71" i="323" s="1"/>
  <c r="K70" i="323"/>
  <c r="L70" i="323" s="1"/>
  <c r="O70" i="323" s="1"/>
  <c r="K69" i="323"/>
  <c r="L69" i="323" s="1"/>
  <c r="O69" i="323" s="1"/>
  <c r="K68" i="323"/>
  <c r="L68" i="323" s="1"/>
  <c r="O68" i="323" s="1"/>
  <c r="K46" i="323"/>
  <c r="L46" i="323" s="1"/>
  <c r="O46" i="323" s="1"/>
  <c r="K47" i="323"/>
  <c r="L47" i="323" s="1"/>
  <c r="O47" i="323" s="1"/>
  <c r="K48" i="323"/>
  <c r="L48" i="323" s="1"/>
  <c r="O48" i="323" s="1"/>
  <c r="K50" i="323"/>
  <c r="L50" i="323" s="1"/>
  <c r="O50" i="323" s="1"/>
  <c r="K49" i="323"/>
  <c r="L49" i="323" s="1"/>
  <c r="O49" i="323" s="1"/>
  <c r="K52" i="323"/>
  <c r="L52" i="323" s="1"/>
  <c r="O52" i="323" s="1"/>
  <c r="K51" i="323"/>
  <c r="L51" i="323" s="1"/>
  <c r="O51" i="323" s="1"/>
  <c r="K55" i="323"/>
  <c r="L55" i="323" s="1"/>
  <c r="O55" i="323" s="1"/>
  <c r="K54" i="323"/>
  <c r="L54" i="323" s="1"/>
  <c r="O54" i="323" s="1"/>
  <c r="K53" i="323"/>
  <c r="L53" i="323" s="1"/>
  <c r="O53" i="323" s="1"/>
  <c r="K58" i="323"/>
  <c r="L58" i="323" s="1"/>
  <c r="O58" i="323" s="1"/>
  <c r="K57" i="323"/>
  <c r="L57" i="323" s="1"/>
  <c r="O57" i="323" s="1"/>
  <c r="K56" i="323"/>
  <c r="L56" i="323" s="1"/>
  <c r="O56" i="323" s="1"/>
  <c r="K61" i="323"/>
  <c r="L61" i="323" s="1"/>
  <c r="O61" i="323" s="1"/>
  <c r="K60" i="323"/>
  <c r="L60" i="323" s="1"/>
  <c r="O60" i="323" s="1"/>
  <c r="K59" i="323"/>
  <c r="L59" i="323" s="1"/>
  <c r="O59" i="323" s="1"/>
  <c r="K62" i="323"/>
  <c r="L62" i="323" s="1"/>
  <c r="O62" i="323" s="1"/>
  <c r="K63" i="323"/>
  <c r="L63" i="323" s="1"/>
  <c r="O63" i="323" s="1"/>
  <c r="K66" i="323"/>
  <c r="L66" i="323" s="1"/>
  <c r="O66" i="323" s="1"/>
  <c r="K64" i="323"/>
  <c r="L64" i="323" s="1"/>
  <c r="O64" i="323" s="1"/>
  <c r="K65" i="323"/>
  <c r="L65" i="323" s="1"/>
  <c r="O65" i="323" s="1"/>
  <c r="K23" i="323"/>
  <c r="L23" i="323" s="1"/>
  <c r="O23" i="323" s="1"/>
  <c r="K22" i="323"/>
  <c r="L22" i="323" s="1"/>
  <c r="O22" i="323" s="1"/>
  <c r="K24" i="323"/>
  <c r="L24" i="323" s="1"/>
  <c r="O24" i="323" s="1"/>
  <c r="K27" i="323"/>
  <c r="L27" i="323" s="1"/>
  <c r="O27" i="323" s="1"/>
  <c r="K26" i="323"/>
  <c r="L26" i="323" s="1"/>
  <c r="O26" i="323" s="1"/>
  <c r="K25" i="323"/>
  <c r="L25" i="323" s="1"/>
  <c r="O25" i="323" s="1"/>
  <c r="K30" i="323"/>
  <c r="L30" i="323" s="1"/>
  <c r="O30" i="323" s="1"/>
  <c r="K29" i="323"/>
  <c r="L29" i="323" s="1"/>
  <c r="O29" i="323" s="1"/>
  <c r="K28" i="323"/>
  <c r="L28" i="323" s="1"/>
  <c r="O28" i="323" s="1"/>
  <c r="K33" i="323"/>
  <c r="L33" i="323" s="1"/>
  <c r="O33" i="323" s="1"/>
  <c r="K32" i="323"/>
  <c r="L32" i="323" s="1"/>
  <c r="O32" i="323" s="1"/>
  <c r="K31" i="323"/>
  <c r="L31" i="323" s="1"/>
  <c r="O31" i="323" s="1"/>
  <c r="K36" i="323"/>
  <c r="L36" i="323" s="1"/>
  <c r="O36" i="323" s="1"/>
  <c r="K35" i="323"/>
  <c r="L35" i="323" s="1"/>
  <c r="O35" i="323" s="1"/>
  <c r="K34" i="323"/>
  <c r="L34" i="323" s="1"/>
  <c r="O34" i="323" s="1"/>
  <c r="K38" i="323"/>
  <c r="L38" i="323" s="1"/>
  <c r="O38" i="323" s="1"/>
  <c r="K37" i="323"/>
  <c r="L37" i="323" s="1"/>
  <c r="O37" i="323" s="1"/>
  <c r="K39" i="323"/>
  <c r="L39" i="323" s="1"/>
  <c r="O39" i="323" s="1"/>
  <c r="K41" i="323"/>
  <c r="L41" i="323" s="1"/>
  <c r="O41" i="323" s="1"/>
  <c r="K40" i="323"/>
  <c r="L40" i="323" s="1"/>
  <c r="O40" i="323" s="1"/>
  <c r="K43" i="323"/>
  <c r="L43" i="323" s="1"/>
  <c r="O43" i="323" s="1"/>
  <c r="K42" i="323"/>
  <c r="L42" i="323" s="1"/>
  <c r="O42" i="323" s="1"/>
  <c r="K44" i="323"/>
  <c r="L44" i="323" s="1"/>
  <c r="O44" i="323" s="1"/>
  <c r="K5" i="323"/>
  <c r="L5" i="323" s="1"/>
  <c r="O5" i="323" s="1"/>
  <c r="K7" i="323"/>
  <c r="L7" i="323" s="1"/>
  <c r="O7" i="323" s="1"/>
  <c r="K6" i="323"/>
  <c r="L6" i="323" s="1"/>
  <c r="O6" i="323" s="1"/>
  <c r="K9" i="323"/>
  <c r="L9" i="323" s="1"/>
  <c r="O9" i="323" s="1"/>
  <c r="K8" i="323"/>
  <c r="L8" i="323" s="1"/>
  <c r="O8" i="323" s="1"/>
  <c r="K11" i="323"/>
  <c r="L11" i="323" s="1"/>
  <c r="O11" i="323" s="1"/>
  <c r="K10" i="323"/>
  <c r="L10" i="323" s="1"/>
  <c r="O10" i="323" s="1"/>
  <c r="K14" i="323"/>
  <c r="L14" i="323" s="1"/>
  <c r="O14" i="323" s="1"/>
  <c r="K13" i="323"/>
  <c r="L13" i="323" s="1"/>
  <c r="O13" i="323" s="1"/>
  <c r="K12" i="323"/>
  <c r="L12" i="323" s="1"/>
  <c r="O12" i="323" s="1"/>
  <c r="K16" i="323"/>
  <c r="L16" i="323" s="1"/>
  <c r="O16" i="323" s="1"/>
  <c r="K15" i="323"/>
  <c r="L15" i="323" s="1"/>
  <c r="O15" i="323" s="1"/>
  <c r="K18" i="323"/>
  <c r="L18" i="323" s="1"/>
  <c r="O18" i="323" s="1"/>
  <c r="K17" i="323"/>
  <c r="L17" i="323" s="1"/>
  <c r="O17" i="323" s="1"/>
  <c r="K20" i="323"/>
  <c r="L20" i="323" s="1"/>
  <c r="O20" i="323" s="1"/>
  <c r="K19" i="323"/>
  <c r="P84" i="323" l="1"/>
  <c r="P134" i="323"/>
  <c r="P46" i="323"/>
  <c r="P118" i="323"/>
  <c r="P68" i="323"/>
  <c r="P100" i="323"/>
  <c r="S18" i="324"/>
  <c r="S120" i="324"/>
  <c r="S5" i="324"/>
  <c r="S35" i="324"/>
  <c r="S70" i="324"/>
  <c r="S104" i="324"/>
  <c r="S86" i="324"/>
  <c r="P22" i="323"/>
  <c r="K159" i="323"/>
  <c r="L157" i="323"/>
  <c r="O157" i="323" s="1"/>
  <c r="O159" i="323" s="1"/>
  <c r="K151" i="323"/>
  <c r="L19" i="323"/>
  <c r="S137" i="324" l="1"/>
  <c r="L159" i="323"/>
  <c r="L151" i="323"/>
  <c r="O19" i="323"/>
  <c r="P5" i="323" s="1"/>
  <c r="O151" i="323" l="1"/>
  <c r="O152" i="323" s="1"/>
  <c r="P151" i="323" l="1"/>
  <c r="Q134" i="323" s="1"/>
  <c r="Q118" i="323" l="1"/>
  <c r="Q84" i="323"/>
  <c r="Q100" i="323"/>
  <c r="Q22" i="323"/>
  <c r="Q68" i="323"/>
  <c r="Q46" i="323"/>
  <c r="Q5" i="323"/>
  <c r="Q151" i="323" l="1"/>
  <c r="K159" i="322" l="1"/>
  <c r="I159" i="322"/>
  <c r="L158" i="322"/>
  <c r="M158" i="322" s="1"/>
  <c r="P158" i="322" s="1"/>
  <c r="L157" i="322"/>
  <c r="M153" i="322"/>
  <c r="M152" i="322"/>
  <c r="K151" i="322"/>
  <c r="I151" i="322"/>
  <c r="L150" i="322"/>
  <c r="M150" i="322" s="1"/>
  <c r="P150" i="322" s="1"/>
  <c r="L149" i="322"/>
  <c r="M149" i="322" s="1"/>
  <c r="P149" i="322" s="1"/>
  <c r="L148" i="322"/>
  <c r="M148" i="322" s="1"/>
  <c r="P148" i="322" s="1"/>
  <c r="L147" i="322"/>
  <c r="M147" i="322" s="1"/>
  <c r="P147" i="322" s="1"/>
  <c r="L146" i="322"/>
  <c r="M146" i="322" s="1"/>
  <c r="P146" i="322" s="1"/>
  <c r="L145" i="322"/>
  <c r="M145" i="322" s="1"/>
  <c r="P145" i="322" s="1"/>
  <c r="L144" i="322"/>
  <c r="M144" i="322" s="1"/>
  <c r="P144" i="322" s="1"/>
  <c r="L143" i="322"/>
  <c r="M143" i="322" s="1"/>
  <c r="P143" i="322" s="1"/>
  <c r="L142" i="322"/>
  <c r="M142" i="322" s="1"/>
  <c r="P142" i="322" s="1"/>
  <c r="L141" i="322"/>
  <c r="M141" i="322" s="1"/>
  <c r="P141" i="322" s="1"/>
  <c r="L140" i="322"/>
  <c r="M140" i="322" s="1"/>
  <c r="P140" i="322" s="1"/>
  <c r="L139" i="322"/>
  <c r="M139" i="322" s="1"/>
  <c r="P139" i="322" s="1"/>
  <c r="L138" i="322"/>
  <c r="M138" i="322" s="1"/>
  <c r="P138" i="322" s="1"/>
  <c r="L137" i="322"/>
  <c r="M137" i="322" s="1"/>
  <c r="P137" i="322" s="1"/>
  <c r="L136" i="322"/>
  <c r="M136" i="322" s="1"/>
  <c r="P136" i="322" s="1"/>
  <c r="L135" i="322"/>
  <c r="M135" i="322" s="1"/>
  <c r="P135" i="322" s="1"/>
  <c r="L134" i="322"/>
  <c r="M134" i="322" s="1"/>
  <c r="P134" i="322" s="1"/>
  <c r="L133" i="322"/>
  <c r="M133" i="322" s="1"/>
  <c r="P133" i="322" s="1"/>
  <c r="L132" i="322"/>
  <c r="M132" i="322" s="1"/>
  <c r="P132" i="322" s="1"/>
  <c r="L131" i="322"/>
  <c r="M131" i="322" s="1"/>
  <c r="P131" i="322" s="1"/>
  <c r="L130" i="322"/>
  <c r="M130" i="322" s="1"/>
  <c r="P130" i="322" s="1"/>
  <c r="L129" i="322"/>
  <c r="M129" i="322" s="1"/>
  <c r="P129" i="322" s="1"/>
  <c r="L128" i="322"/>
  <c r="M128" i="322" s="1"/>
  <c r="P128" i="322" s="1"/>
  <c r="L127" i="322"/>
  <c r="M127" i="322" s="1"/>
  <c r="P127" i="322" s="1"/>
  <c r="L126" i="322"/>
  <c r="M126" i="322" s="1"/>
  <c r="P126" i="322" s="1"/>
  <c r="L125" i="322"/>
  <c r="M125" i="322" s="1"/>
  <c r="P125" i="322" s="1"/>
  <c r="L124" i="322"/>
  <c r="M124" i="322" s="1"/>
  <c r="P124" i="322" s="1"/>
  <c r="L123" i="322"/>
  <c r="M123" i="322" s="1"/>
  <c r="P123" i="322" s="1"/>
  <c r="L122" i="322"/>
  <c r="M122" i="322" s="1"/>
  <c r="P122" i="322" s="1"/>
  <c r="L121" i="322"/>
  <c r="M121" i="322" s="1"/>
  <c r="P121" i="322" s="1"/>
  <c r="L120" i="322"/>
  <c r="M120" i="322" s="1"/>
  <c r="P120" i="322" s="1"/>
  <c r="L119" i="322"/>
  <c r="M119" i="322" s="1"/>
  <c r="P119" i="322" s="1"/>
  <c r="L118" i="322"/>
  <c r="M118" i="322" s="1"/>
  <c r="P118" i="322" s="1"/>
  <c r="L116" i="322"/>
  <c r="M116" i="322" s="1"/>
  <c r="P116" i="322" s="1"/>
  <c r="L115" i="322"/>
  <c r="M115" i="322" s="1"/>
  <c r="P115" i="322" s="1"/>
  <c r="L114" i="322"/>
  <c r="M114" i="322" s="1"/>
  <c r="P114" i="322" s="1"/>
  <c r="L113" i="322"/>
  <c r="M113" i="322" s="1"/>
  <c r="P113" i="322" s="1"/>
  <c r="L112" i="322"/>
  <c r="M112" i="322" s="1"/>
  <c r="P112" i="322" s="1"/>
  <c r="L111" i="322"/>
  <c r="M111" i="322" s="1"/>
  <c r="P111" i="322" s="1"/>
  <c r="L110" i="322"/>
  <c r="M110" i="322" s="1"/>
  <c r="P110" i="322" s="1"/>
  <c r="L109" i="322"/>
  <c r="M109" i="322" s="1"/>
  <c r="P109" i="322" s="1"/>
  <c r="L108" i="322"/>
  <c r="M108" i="322" s="1"/>
  <c r="P108" i="322" s="1"/>
  <c r="L107" i="322"/>
  <c r="M107" i="322" s="1"/>
  <c r="P107" i="322" s="1"/>
  <c r="L106" i="322"/>
  <c r="M106" i="322" s="1"/>
  <c r="P106" i="322" s="1"/>
  <c r="L105" i="322"/>
  <c r="M105" i="322" s="1"/>
  <c r="P105" i="322" s="1"/>
  <c r="L104" i="322"/>
  <c r="M104" i="322" s="1"/>
  <c r="P104" i="322" s="1"/>
  <c r="L103" i="322"/>
  <c r="M103" i="322" s="1"/>
  <c r="P103" i="322" s="1"/>
  <c r="L102" i="322"/>
  <c r="M102" i="322" s="1"/>
  <c r="P102" i="322" s="1"/>
  <c r="L101" i="322"/>
  <c r="M101" i="322" s="1"/>
  <c r="P101" i="322" s="1"/>
  <c r="L100" i="322"/>
  <c r="M100" i="322" s="1"/>
  <c r="P100" i="322" s="1"/>
  <c r="L98" i="322"/>
  <c r="M98" i="322" s="1"/>
  <c r="P98" i="322" s="1"/>
  <c r="L97" i="322"/>
  <c r="M97" i="322" s="1"/>
  <c r="P97" i="322" s="1"/>
  <c r="L96" i="322"/>
  <c r="M96" i="322" s="1"/>
  <c r="P96" i="322" s="1"/>
  <c r="L95" i="322"/>
  <c r="M95" i="322" s="1"/>
  <c r="P95" i="322" s="1"/>
  <c r="L94" i="322"/>
  <c r="M94" i="322" s="1"/>
  <c r="P94" i="322" s="1"/>
  <c r="L93" i="322"/>
  <c r="M93" i="322" s="1"/>
  <c r="P93" i="322" s="1"/>
  <c r="L92" i="322"/>
  <c r="M92" i="322" s="1"/>
  <c r="P92" i="322" s="1"/>
  <c r="L91" i="322"/>
  <c r="M91" i="322" s="1"/>
  <c r="P91" i="322" s="1"/>
  <c r="L90" i="322"/>
  <c r="M90" i="322" s="1"/>
  <c r="P90" i="322" s="1"/>
  <c r="L89" i="322"/>
  <c r="M89" i="322" s="1"/>
  <c r="P89" i="322" s="1"/>
  <c r="L88" i="322"/>
  <c r="M88" i="322" s="1"/>
  <c r="P88" i="322" s="1"/>
  <c r="L87" i="322"/>
  <c r="M87" i="322" s="1"/>
  <c r="P87" i="322" s="1"/>
  <c r="L86" i="322"/>
  <c r="M86" i="322" s="1"/>
  <c r="P86" i="322" s="1"/>
  <c r="L85" i="322"/>
  <c r="M85" i="322" s="1"/>
  <c r="P85" i="322" s="1"/>
  <c r="L84" i="322"/>
  <c r="M84" i="322" s="1"/>
  <c r="P84" i="322" s="1"/>
  <c r="L82" i="322"/>
  <c r="M82" i="322" s="1"/>
  <c r="P82" i="322" s="1"/>
  <c r="L81" i="322"/>
  <c r="M81" i="322" s="1"/>
  <c r="P81" i="322" s="1"/>
  <c r="L80" i="322"/>
  <c r="M80" i="322" s="1"/>
  <c r="P80" i="322" s="1"/>
  <c r="L79" i="322"/>
  <c r="M79" i="322" s="1"/>
  <c r="P79" i="322" s="1"/>
  <c r="L78" i="322"/>
  <c r="M78" i="322" s="1"/>
  <c r="P78" i="322" s="1"/>
  <c r="L77" i="322"/>
  <c r="M77" i="322" s="1"/>
  <c r="P77" i="322" s="1"/>
  <c r="L76" i="322"/>
  <c r="M76" i="322" s="1"/>
  <c r="P76" i="322" s="1"/>
  <c r="L75" i="322"/>
  <c r="M75" i="322" s="1"/>
  <c r="P75" i="322" s="1"/>
  <c r="L74" i="322"/>
  <c r="M74" i="322" s="1"/>
  <c r="P74" i="322" s="1"/>
  <c r="L73" i="322"/>
  <c r="M73" i="322" s="1"/>
  <c r="P73" i="322" s="1"/>
  <c r="L72" i="322"/>
  <c r="M72" i="322" s="1"/>
  <c r="P72" i="322" s="1"/>
  <c r="L71" i="322"/>
  <c r="M71" i="322" s="1"/>
  <c r="P71" i="322" s="1"/>
  <c r="L70" i="322"/>
  <c r="M70" i="322" s="1"/>
  <c r="P70" i="322" s="1"/>
  <c r="L69" i="322"/>
  <c r="M69" i="322" s="1"/>
  <c r="P69" i="322" s="1"/>
  <c r="L68" i="322"/>
  <c r="M68" i="322" s="1"/>
  <c r="P68" i="322" s="1"/>
  <c r="L66" i="322"/>
  <c r="M66" i="322" s="1"/>
  <c r="P66" i="322" s="1"/>
  <c r="L65" i="322"/>
  <c r="M65" i="322" s="1"/>
  <c r="P65" i="322" s="1"/>
  <c r="L64" i="322"/>
  <c r="M64" i="322" s="1"/>
  <c r="P64" i="322" s="1"/>
  <c r="L63" i="322"/>
  <c r="M63" i="322" s="1"/>
  <c r="P63" i="322" s="1"/>
  <c r="L62" i="322"/>
  <c r="M62" i="322" s="1"/>
  <c r="P62" i="322" s="1"/>
  <c r="L61" i="322"/>
  <c r="M61" i="322" s="1"/>
  <c r="P61" i="322" s="1"/>
  <c r="L60" i="322"/>
  <c r="M60" i="322" s="1"/>
  <c r="P60" i="322" s="1"/>
  <c r="L59" i="322"/>
  <c r="M59" i="322" s="1"/>
  <c r="P59" i="322" s="1"/>
  <c r="L58" i="322"/>
  <c r="M58" i="322" s="1"/>
  <c r="P58" i="322" s="1"/>
  <c r="L57" i="322"/>
  <c r="M57" i="322" s="1"/>
  <c r="P57" i="322" s="1"/>
  <c r="L56" i="322"/>
  <c r="M56" i="322" s="1"/>
  <c r="P56" i="322" s="1"/>
  <c r="L55" i="322"/>
  <c r="M55" i="322" s="1"/>
  <c r="P55" i="322" s="1"/>
  <c r="L54" i="322"/>
  <c r="M54" i="322" s="1"/>
  <c r="P54" i="322" s="1"/>
  <c r="L53" i="322"/>
  <c r="M53" i="322" s="1"/>
  <c r="P53" i="322" s="1"/>
  <c r="L52" i="322"/>
  <c r="M52" i="322" s="1"/>
  <c r="P52" i="322" s="1"/>
  <c r="L51" i="322"/>
  <c r="M51" i="322" s="1"/>
  <c r="P51" i="322" s="1"/>
  <c r="L50" i="322"/>
  <c r="M50" i="322" s="1"/>
  <c r="P50" i="322" s="1"/>
  <c r="L49" i="322"/>
  <c r="M49" i="322" s="1"/>
  <c r="P49" i="322" s="1"/>
  <c r="L48" i="322"/>
  <c r="M48" i="322" s="1"/>
  <c r="P48" i="322" s="1"/>
  <c r="L47" i="322"/>
  <c r="M47" i="322" s="1"/>
  <c r="P47" i="322" s="1"/>
  <c r="L46" i="322"/>
  <c r="M46" i="322" s="1"/>
  <c r="P46" i="322" s="1"/>
  <c r="L44" i="322"/>
  <c r="M44" i="322" s="1"/>
  <c r="P44" i="322" s="1"/>
  <c r="L43" i="322"/>
  <c r="M43" i="322" s="1"/>
  <c r="P43" i="322" s="1"/>
  <c r="L42" i="322"/>
  <c r="M42" i="322" s="1"/>
  <c r="P42" i="322" s="1"/>
  <c r="L41" i="322"/>
  <c r="M41" i="322" s="1"/>
  <c r="P41" i="322" s="1"/>
  <c r="L40" i="322"/>
  <c r="M40" i="322" s="1"/>
  <c r="P40" i="322" s="1"/>
  <c r="L39" i="322"/>
  <c r="M39" i="322" s="1"/>
  <c r="P39" i="322" s="1"/>
  <c r="L38" i="322"/>
  <c r="M38" i="322" s="1"/>
  <c r="P38" i="322" s="1"/>
  <c r="L37" i="322"/>
  <c r="M37" i="322" s="1"/>
  <c r="P37" i="322" s="1"/>
  <c r="L36" i="322"/>
  <c r="M36" i="322" s="1"/>
  <c r="P36" i="322" s="1"/>
  <c r="L35" i="322"/>
  <c r="M35" i="322" s="1"/>
  <c r="P35" i="322" s="1"/>
  <c r="L34" i="322"/>
  <c r="M34" i="322" s="1"/>
  <c r="P34" i="322" s="1"/>
  <c r="L33" i="322"/>
  <c r="M33" i="322" s="1"/>
  <c r="P33" i="322" s="1"/>
  <c r="L32" i="322"/>
  <c r="M32" i="322" s="1"/>
  <c r="P32" i="322" s="1"/>
  <c r="L31" i="322"/>
  <c r="M31" i="322" s="1"/>
  <c r="P31" i="322" s="1"/>
  <c r="L30" i="322"/>
  <c r="M30" i="322" s="1"/>
  <c r="P30" i="322" s="1"/>
  <c r="L29" i="322"/>
  <c r="M29" i="322" s="1"/>
  <c r="P29" i="322" s="1"/>
  <c r="L28" i="322"/>
  <c r="M28" i="322" s="1"/>
  <c r="P28" i="322" s="1"/>
  <c r="L27" i="322"/>
  <c r="M27" i="322" s="1"/>
  <c r="P27" i="322" s="1"/>
  <c r="L26" i="322"/>
  <c r="M26" i="322" s="1"/>
  <c r="P26" i="322" s="1"/>
  <c r="L25" i="322"/>
  <c r="M25" i="322" s="1"/>
  <c r="P25" i="322" s="1"/>
  <c r="L24" i="322"/>
  <c r="M24" i="322" s="1"/>
  <c r="P24" i="322" s="1"/>
  <c r="L23" i="322"/>
  <c r="M23" i="322" s="1"/>
  <c r="P23" i="322" s="1"/>
  <c r="L22" i="322"/>
  <c r="M22" i="322" s="1"/>
  <c r="P22" i="322" s="1"/>
  <c r="L20" i="322"/>
  <c r="M20" i="322" s="1"/>
  <c r="P20" i="322" s="1"/>
  <c r="L19" i="322"/>
  <c r="M19" i="322" s="1"/>
  <c r="P19" i="322" s="1"/>
  <c r="L18" i="322"/>
  <c r="M18" i="322" s="1"/>
  <c r="P18" i="322" s="1"/>
  <c r="L17" i="322"/>
  <c r="M17" i="322" s="1"/>
  <c r="P17" i="322" s="1"/>
  <c r="L16" i="322"/>
  <c r="M16" i="322" s="1"/>
  <c r="P16" i="322" s="1"/>
  <c r="L15" i="322"/>
  <c r="M15" i="322" s="1"/>
  <c r="P15" i="322" s="1"/>
  <c r="L14" i="322"/>
  <c r="M14" i="322" s="1"/>
  <c r="P14" i="322" s="1"/>
  <c r="L13" i="322"/>
  <c r="M13" i="322" s="1"/>
  <c r="P13" i="322" s="1"/>
  <c r="L12" i="322"/>
  <c r="M12" i="322" s="1"/>
  <c r="P12" i="322" s="1"/>
  <c r="L11" i="322"/>
  <c r="M11" i="322" s="1"/>
  <c r="P11" i="322" s="1"/>
  <c r="L10" i="322"/>
  <c r="M10" i="322" s="1"/>
  <c r="P10" i="322" s="1"/>
  <c r="L9" i="322"/>
  <c r="M9" i="322" s="1"/>
  <c r="P9" i="322" s="1"/>
  <c r="L8" i="322"/>
  <c r="M8" i="322" s="1"/>
  <c r="P8" i="322" s="1"/>
  <c r="L7" i="322"/>
  <c r="M7" i="322" s="1"/>
  <c r="P7" i="322" s="1"/>
  <c r="L6" i="322"/>
  <c r="M6" i="322" s="1"/>
  <c r="P6" i="322" s="1"/>
  <c r="L5" i="322"/>
  <c r="L151" i="322" l="1"/>
  <c r="Q116" i="322"/>
  <c r="L159" i="322"/>
  <c r="M5" i="322"/>
  <c r="Q44" i="322"/>
  <c r="Q82" i="322"/>
  <c r="Q98" i="322"/>
  <c r="Q133" i="322"/>
  <c r="Q66" i="322"/>
  <c r="Q150" i="322"/>
  <c r="M157" i="322"/>
  <c r="J159" i="321"/>
  <c r="I159" i="321"/>
  <c r="K158" i="321"/>
  <c r="L158" i="321" s="1"/>
  <c r="O158" i="321" s="1"/>
  <c r="K157" i="321"/>
  <c r="L153" i="321"/>
  <c r="L152" i="321"/>
  <c r="J151" i="321"/>
  <c r="I151" i="321"/>
  <c r="K150" i="321"/>
  <c r="L150" i="321" s="1"/>
  <c r="O150" i="321" s="1"/>
  <c r="K149" i="321"/>
  <c r="L149" i="321" s="1"/>
  <c r="O149" i="321" s="1"/>
  <c r="K148" i="321"/>
  <c r="L148" i="321" s="1"/>
  <c r="O148" i="321" s="1"/>
  <c r="K147" i="321"/>
  <c r="L147" i="321" s="1"/>
  <c r="O147" i="321" s="1"/>
  <c r="K146" i="321"/>
  <c r="L146" i="321" s="1"/>
  <c r="O146" i="321" s="1"/>
  <c r="K145" i="321"/>
  <c r="L145" i="321" s="1"/>
  <c r="O145" i="321" s="1"/>
  <c r="K144" i="321"/>
  <c r="L144" i="321" s="1"/>
  <c r="O144" i="321" s="1"/>
  <c r="K143" i="321"/>
  <c r="L143" i="321" s="1"/>
  <c r="O143" i="321" s="1"/>
  <c r="K142" i="321"/>
  <c r="L142" i="321" s="1"/>
  <c r="O142" i="321" s="1"/>
  <c r="K141" i="321"/>
  <c r="L141" i="321" s="1"/>
  <c r="O141" i="321" s="1"/>
  <c r="K140" i="321"/>
  <c r="L140" i="321" s="1"/>
  <c r="O140" i="321" s="1"/>
  <c r="K139" i="321"/>
  <c r="L139" i="321" s="1"/>
  <c r="O139" i="321" s="1"/>
  <c r="K138" i="321"/>
  <c r="L138" i="321" s="1"/>
  <c r="O138" i="321" s="1"/>
  <c r="K137" i="321"/>
  <c r="L137" i="321" s="1"/>
  <c r="O137" i="321" s="1"/>
  <c r="K136" i="321"/>
  <c r="L136" i="321" s="1"/>
  <c r="O136" i="321" s="1"/>
  <c r="K135" i="321"/>
  <c r="L135" i="321" s="1"/>
  <c r="O135" i="321" s="1"/>
  <c r="K134" i="321"/>
  <c r="L134" i="321" s="1"/>
  <c r="O134" i="321" s="1"/>
  <c r="K133" i="321"/>
  <c r="L133" i="321" s="1"/>
  <c r="O133" i="321" s="1"/>
  <c r="K132" i="321"/>
  <c r="L132" i="321" s="1"/>
  <c r="O132" i="321" s="1"/>
  <c r="K131" i="321"/>
  <c r="L131" i="321" s="1"/>
  <c r="O131" i="321" s="1"/>
  <c r="K130" i="321"/>
  <c r="L130" i="321" s="1"/>
  <c r="O130" i="321" s="1"/>
  <c r="K129" i="321"/>
  <c r="L129" i="321" s="1"/>
  <c r="O129" i="321" s="1"/>
  <c r="K128" i="321"/>
  <c r="L128" i="321" s="1"/>
  <c r="O128" i="321" s="1"/>
  <c r="K127" i="321"/>
  <c r="L127" i="321" s="1"/>
  <c r="O127" i="321" s="1"/>
  <c r="K126" i="321"/>
  <c r="L126" i="321" s="1"/>
  <c r="O126" i="321" s="1"/>
  <c r="K125" i="321"/>
  <c r="L125" i="321" s="1"/>
  <c r="O125" i="321" s="1"/>
  <c r="K124" i="321"/>
  <c r="L124" i="321" s="1"/>
  <c r="O124" i="321" s="1"/>
  <c r="K123" i="321"/>
  <c r="L123" i="321" s="1"/>
  <c r="O123" i="321" s="1"/>
  <c r="K122" i="321"/>
  <c r="L122" i="321" s="1"/>
  <c r="O122" i="321" s="1"/>
  <c r="K121" i="321"/>
  <c r="L121" i="321" s="1"/>
  <c r="O121" i="321" s="1"/>
  <c r="K120" i="321"/>
  <c r="L120" i="321" s="1"/>
  <c r="O120" i="321" s="1"/>
  <c r="K119" i="321"/>
  <c r="L119" i="321" s="1"/>
  <c r="O119" i="321" s="1"/>
  <c r="K118" i="321"/>
  <c r="L118" i="321" s="1"/>
  <c r="O118" i="321" s="1"/>
  <c r="K116" i="321"/>
  <c r="L116" i="321" s="1"/>
  <c r="O116" i="321" s="1"/>
  <c r="K115" i="321"/>
  <c r="L115" i="321" s="1"/>
  <c r="O115" i="321" s="1"/>
  <c r="K114" i="321"/>
  <c r="L114" i="321" s="1"/>
  <c r="O114" i="321" s="1"/>
  <c r="K113" i="321"/>
  <c r="L113" i="321" s="1"/>
  <c r="O113" i="321" s="1"/>
  <c r="K112" i="321"/>
  <c r="L112" i="321" s="1"/>
  <c r="O112" i="321" s="1"/>
  <c r="K111" i="321"/>
  <c r="L111" i="321" s="1"/>
  <c r="O111" i="321" s="1"/>
  <c r="K110" i="321"/>
  <c r="L110" i="321" s="1"/>
  <c r="O110" i="321" s="1"/>
  <c r="K109" i="321"/>
  <c r="L109" i="321" s="1"/>
  <c r="O109" i="321" s="1"/>
  <c r="K108" i="321"/>
  <c r="L108" i="321" s="1"/>
  <c r="O108" i="321" s="1"/>
  <c r="K107" i="321"/>
  <c r="L107" i="321" s="1"/>
  <c r="O107" i="321" s="1"/>
  <c r="K106" i="321"/>
  <c r="L106" i="321" s="1"/>
  <c r="O106" i="321" s="1"/>
  <c r="K105" i="321"/>
  <c r="L105" i="321" s="1"/>
  <c r="O105" i="321" s="1"/>
  <c r="K104" i="321"/>
  <c r="L104" i="321" s="1"/>
  <c r="O104" i="321" s="1"/>
  <c r="K103" i="321"/>
  <c r="L103" i="321" s="1"/>
  <c r="O103" i="321" s="1"/>
  <c r="K102" i="321"/>
  <c r="L102" i="321" s="1"/>
  <c r="O102" i="321" s="1"/>
  <c r="K101" i="321"/>
  <c r="L101" i="321" s="1"/>
  <c r="O101" i="321" s="1"/>
  <c r="K100" i="321"/>
  <c r="L100" i="321" s="1"/>
  <c r="O100" i="321" s="1"/>
  <c r="K98" i="321"/>
  <c r="L98" i="321" s="1"/>
  <c r="O98" i="321" s="1"/>
  <c r="K97" i="321"/>
  <c r="L97" i="321" s="1"/>
  <c r="O97" i="321" s="1"/>
  <c r="K96" i="321"/>
  <c r="L96" i="321" s="1"/>
  <c r="O96" i="321" s="1"/>
  <c r="K95" i="321"/>
  <c r="L95" i="321" s="1"/>
  <c r="O95" i="321" s="1"/>
  <c r="K94" i="321"/>
  <c r="L94" i="321" s="1"/>
  <c r="O94" i="321" s="1"/>
  <c r="K93" i="321"/>
  <c r="L93" i="321" s="1"/>
  <c r="O93" i="321" s="1"/>
  <c r="K92" i="321"/>
  <c r="L92" i="321" s="1"/>
  <c r="O92" i="321" s="1"/>
  <c r="K91" i="321"/>
  <c r="L91" i="321" s="1"/>
  <c r="O91" i="321" s="1"/>
  <c r="K90" i="321"/>
  <c r="L90" i="321" s="1"/>
  <c r="O90" i="321" s="1"/>
  <c r="K89" i="321"/>
  <c r="L89" i="321" s="1"/>
  <c r="O89" i="321" s="1"/>
  <c r="K88" i="321"/>
  <c r="L88" i="321" s="1"/>
  <c r="O88" i="321" s="1"/>
  <c r="K87" i="321"/>
  <c r="L87" i="321" s="1"/>
  <c r="O87" i="321" s="1"/>
  <c r="K86" i="321"/>
  <c r="L86" i="321" s="1"/>
  <c r="O86" i="321" s="1"/>
  <c r="K85" i="321"/>
  <c r="L85" i="321" s="1"/>
  <c r="O85" i="321" s="1"/>
  <c r="K84" i="321"/>
  <c r="L84" i="321" s="1"/>
  <c r="O84" i="321" s="1"/>
  <c r="K82" i="321"/>
  <c r="L82" i="321" s="1"/>
  <c r="O82" i="321" s="1"/>
  <c r="K81" i="321"/>
  <c r="L81" i="321" s="1"/>
  <c r="O81" i="321" s="1"/>
  <c r="K80" i="321"/>
  <c r="L80" i="321" s="1"/>
  <c r="O80" i="321" s="1"/>
  <c r="K79" i="321"/>
  <c r="L79" i="321" s="1"/>
  <c r="O79" i="321" s="1"/>
  <c r="K78" i="321"/>
  <c r="L78" i="321" s="1"/>
  <c r="O78" i="321" s="1"/>
  <c r="K77" i="321"/>
  <c r="L77" i="321" s="1"/>
  <c r="O77" i="321" s="1"/>
  <c r="K76" i="321"/>
  <c r="L76" i="321" s="1"/>
  <c r="O76" i="321" s="1"/>
  <c r="K75" i="321"/>
  <c r="L75" i="321" s="1"/>
  <c r="O75" i="321" s="1"/>
  <c r="K74" i="321"/>
  <c r="L74" i="321" s="1"/>
  <c r="O74" i="321" s="1"/>
  <c r="K73" i="321"/>
  <c r="L73" i="321" s="1"/>
  <c r="O73" i="321" s="1"/>
  <c r="K72" i="321"/>
  <c r="L72" i="321" s="1"/>
  <c r="O72" i="321" s="1"/>
  <c r="K71" i="321"/>
  <c r="L71" i="321" s="1"/>
  <c r="O71" i="321" s="1"/>
  <c r="K70" i="321"/>
  <c r="L70" i="321" s="1"/>
  <c r="O70" i="321" s="1"/>
  <c r="K69" i="321"/>
  <c r="L69" i="321" s="1"/>
  <c r="O69" i="321" s="1"/>
  <c r="K68" i="321"/>
  <c r="L68" i="321" s="1"/>
  <c r="O68" i="321" s="1"/>
  <c r="K66" i="321"/>
  <c r="L66" i="321" s="1"/>
  <c r="O66" i="321" s="1"/>
  <c r="K65" i="321"/>
  <c r="L65" i="321" s="1"/>
  <c r="O65" i="321" s="1"/>
  <c r="K64" i="321"/>
  <c r="L64" i="321" s="1"/>
  <c r="O64" i="321" s="1"/>
  <c r="K63" i="321"/>
  <c r="L63" i="321" s="1"/>
  <c r="O63" i="321" s="1"/>
  <c r="K62" i="321"/>
  <c r="L62" i="321" s="1"/>
  <c r="O62" i="321" s="1"/>
  <c r="K61" i="321"/>
  <c r="L61" i="321" s="1"/>
  <c r="O61" i="321" s="1"/>
  <c r="K60" i="321"/>
  <c r="L60" i="321" s="1"/>
  <c r="O60" i="321" s="1"/>
  <c r="K59" i="321"/>
  <c r="L59" i="321" s="1"/>
  <c r="O59" i="321" s="1"/>
  <c r="K58" i="321"/>
  <c r="L58" i="321" s="1"/>
  <c r="O58" i="321" s="1"/>
  <c r="K57" i="321"/>
  <c r="L57" i="321" s="1"/>
  <c r="O57" i="321" s="1"/>
  <c r="K56" i="321"/>
  <c r="L56" i="321" s="1"/>
  <c r="O56" i="321" s="1"/>
  <c r="K55" i="321"/>
  <c r="L55" i="321" s="1"/>
  <c r="O55" i="321" s="1"/>
  <c r="K54" i="321"/>
  <c r="L54" i="321" s="1"/>
  <c r="O54" i="321" s="1"/>
  <c r="K53" i="321"/>
  <c r="L53" i="321" s="1"/>
  <c r="O53" i="321" s="1"/>
  <c r="K52" i="321"/>
  <c r="L52" i="321" s="1"/>
  <c r="O52" i="321" s="1"/>
  <c r="K51" i="321"/>
  <c r="L51" i="321" s="1"/>
  <c r="O51" i="321" s="1"/>
  <c r="K50" i="321"/>
  <c r="L50" i="321" s="1"/>
  <c r="O50" i="321" s="1"/>
  <c r="K49" i="321"/>
  <c r="L49" i="321" s="1"/>
  <c r="O49" i="321" s="1"/>
  <c r="K48" i="321"/>
  <c r="L48" i="321" s="1"/>
  <c r="O48" i="321" s="1"/>
  <c r="K47" i="321"/>
  <c r="L47" i="321" s="1"/>
  <c r="O47" i="321" s="1"/>
  <c r="K46" i="321"/>
  <c r="L46" i="321" s="1"/>
  <c r="O46" i="321" s="1"/>
  <c r="K44" i="321"/>
  <c r="L44" i="321" s="1"/>
  <c r="O44" i="321" s="1"/>
  <c r="K43" i="321"/>
  <c r="L43" i="321" s="1"/>
  <c r="O43" i="321" s="1"/>
  <c r="K42" i="321"/>
  <c r="L42" i="321" s="1"/>
  <c r="O42" i="321" s="1"/>
  <c r="K41" i="321"/>
  <c r="L41" i="321" s="1"/>
  <c r="O41" i="321" s="1"/>
  <c r="K40" i="321"/>
  <c r="L40" i="321" s="1"/>
  <c r="O40" i="321" s="1"/>
  <c r="K39" i="321"/>
  <c r="L39" i="321" s="1"/>
  <c r="O39" i="321" s="1"/>
  <c r="K38" i="321"/>
  <c r="L38" i="321" s="1"/>
  <c r="O38" i="321" s="1"/>
  <c r="K37" i="321"/>
  <c r="L37" i="321" s="1"/>
  <c r="O37" i="321" s="1"/>
  <c r="K36" i="321"/>
  <c r="L36" i="321" s="1"/>
  <c r="O36" i="321" s="1"/>
  <c r="K35" i="321"/>
  <c r="L35" i="321" s="1"/>
  <c r="O35" i="321" s="1"/>
  <c r="K34" i="321"/>
  <c r="L34" i="321" s="1"/>
  <c r="O34" i="321" s="1"/>
  <c r="K33" i="321"/>
  <c r="L33" i="321" s="1"/>
  <c r="O33" i="321" s="1"/>
  <c r="K32" i="321"/>
  <c r="L32" i="321" s="1"/>
  <c r="O32" i="321" s="1"/>
  <c r="K31" i="321"/>
  <c r="L31" i="321" s="1"/>
  <c r="O31" i="321" s="1"/>
  <c r="K30" i="321"/>
  <c r="L30" i="321" s="1"/>
  <c r="O30" i="321" s="1"/>
  <c r="K29" i="321"/>
  <c r="L29" i="321" s="1"/>
  <c r="O29" i="321" s="1"/>
  <c r="K28" i="321"/>
  <c r="L28" i="321" s="1"/>
  <c r="O28" i="321" s="1"/>
  <c r="K27" i="321"/>
  <c r="L27" i="321" s="1"/>
  <c r="O27" i="321" s="1"/>
  <c r="K26" i="321"/>
  <c r="L26" i="321" s="1"/>
  <c r="O26" i="321" s="1"/>
  <c r="K25" i="321"/>
  <c r="L25" i="321" s="1"/>
  <c r="O25" i="321" s="1"/>
  <c r="K24" i="321"/>
  <c r="L24" i="321" s="1"/>
  <c r="O24" i="321" s="1"/>
  <c r="K23" i="321"/>
  <c r="L23" i="321" s="1"/>
  <c r="O23" i="321" s="1"/>
  <c r="K22" i="321"/>
  <c r="L22" i="321" s="1"/>
  <c r="O22" i="321" s="1"/>
  <c r="K20" i="321"/>
  <c r="L20" i="321" s="1"/>
  <c r="O20" i="321" s="1"/>
  <c r="K19" i="321"/>
  <c r="L19" i="321" s="1"/>
  <c r="O19" i="321" s="1"/>
  <c r="K18" i="321"/>
  <c r="L18" i="321" s="1"/>
  <c r="O18" i="321" s="1"/>
  <c r="K17" i="321"/>
  <c r="L17" i="321" s="1"/>
  <c r="O17" i="321" s="1"/>
  <c r="K16" i="321"/>
  <c r="L16" i="321" s="1"/>
  <c r="O16" i="321" s="1"/>
  <c r="K15" i="321"/>
  <c r="L15" i="321" s="1"/>
  <c r="O15" i="321" s="1"/>
  <c r="K14" i="321"/>
  <c r="L14" i="321" s="1"/>
  <c r="O14" i="321" s="1"/>
  <c r="K13" i="321"/>
  <c r="L13" i="321" s="1"/>
  <c r="O13" i="321" s="1"/>
  <c r="K12" i="321"/>
  <c r="L12" i="321" s="1"/>
  <c r="O12" i="321" s="1"/>
  <c r="K11" i="321"/>
  <c r="L11" i="321" s="1"/>
  <c r="O11" i="321" s="1"/>
  <c r="K10" i="321"/>
  <c r="L10" i="321" s="1"/>
  <c r="O10" i="321" s="1"/>
  <c r="K9" i="321"/>
  <c r="L9" i="321" s="1"/>
  <c r="O9" i="321" s="1"/>
  <c r="K8" i="321"/>
  <c r="L8" i="321" s="1"/>
  <c r="O8" i="321" s="1"/>
  <c r="K7" i="321"/>
  <c r="L7" i="321" s="1"/>
  <c r="O7" i="321" s="1"/>
  <c r="K6" i="321"/>
  <c r="L6" i="321" s="1"/>
  <c r="O6" i="321" s="1"/>
  <c r="K5" i="321"/>
  <c r="L5" i="321" s="1"/>
  <c r="M151" i="322" l="1"/>
  <c r="P5" i="322"/>
  <c r="M159" i="322"/>
  <c r="P157" i="322"/>
  <c r="P159" i="322" s="1"/>
  <c r="P98" i="321"/>
  <c r="P66" i="321"/>
  <c r="P133" i="321"/>
  <c r="P150" i="321"/>
  <c r="L151" i="321"/>
  <c r="O5" i="321"/>
  <c r="P116" i="321"/>
  <c r="P44" i="321"/>
  <c r="P82" i="321"/>
  <c r="K159" i="321"/>
  <c r="L157" i="321"/>
  <c r="K151" i="321"/>
  <c r="J159" i="320"/>
  <c r="J151" i="320"/>
  <c r="P151" i="322" l="1"/>
  <c r="P152" i="322" s="1"/>
  <c r="Q20" i="322"/>
  <c r="Q151" i="322" s="1"/>
  <c r="R150" i="322" s="1"/>
  <c r="O151" i="321"/>
  <c r="O152" i="321" s="1"/>
  <c r="P20" i="321"/>
  <c r="O157" i="321"/>
  <c r="O159" i="321" s="1"/>
  <c r="L159" i="321"/>
  <c r="K159" i="320"/>
  <c r="I159" i="320"/>
  <c r="L158" i="320"/>
  <c r="M158" i="320" s="1"/>
  <c r="P158" i="320" s="1"/>
  <c r="L157" i="320"/>
  <c r="M153" i="320"/>
  <c r="M152" i="320"/>
  <c r="K151" i="320"/>
  <c r="I151" i="320"/>
  <c r="L150" i="320"/>
  <c r="M150" i="320" s="1"/>
  <c r="P150" i="320" s="1"/>
  <c r="L149" i="320"/>
  <c r="M149" i="320" s="1"/>
  <c r="P149" i="320" s="1"/>
  <c r="L148" i="320"/>
  <c r="M148" i="320" s="1"/>
  <c r="P148" i="320" s="1"/>
  <c r="L147" i="320"/>
  <c r="M147" i="320" s="1"/>
  <c r="P147" i="320" s="1"/>
  <c r="L146" i="320"/>
  <c r="M146" i="320" s="1"/>
  <c r="P146" i="320" s="1"/>
  <c r="L145" i="320"/>
  <c r="M145" i="320" s="1"/>
  <c r="P145" i="320" s="1"/>
  <c r="L144" i="320"/>
  <c r="M144" i="320" s="1"/>
  <c r="P144" i="320" s="1"/>
  <c r="L143" i="320"/>
  <c r="M143" i="320" s="1"/>
  <c r="P143" i="320" s="1"/>
  <c r="L142" i="320"/>
  <c r="M142" i="320" s="1"/>
  <c r="P142" i="320" s="1"/>
  <c r="L141" i="320"/>
  <c r="M141" i="320" s="1"/>
  <c r="P141" i="320" s="1"/>
  <c r="L140" i="320"/>
  <c r="M140" i="320" s="1"/>
  <c r="P140" i="320" s="1"/>
  <c r="L139" i="320"/>
  <c r="M139" i="320" s="1"/>
  <c r="P139" i="320" s="1"/>
  <c r="L138" i="320"/>
  <c r="M138" i="320" s="1"/>
  <c r="P138" i="320" s="1"/>
  <c r="L137" i="320"/>
  <c r="M137" i="320" s="1"/>
  <c r="P137" i="320" s="1"/>
  <c r="L136" i="320"/>
  <c r="M136" i="320" s="1"/>
  <c r="P136" i="320" s="1"/>
  <c r="L135" i="320"/>
  <c r="M135" i="320" s="1"/>
  <c r="P135" i="320" s="1"/>
  <c r="L134" i="320"/>
  <c r="M134" i="320" s="1"/>
  <c r="P134" i="320" s="1"/>
  <c r="L133" i="320"/>
  <c r="M133" i="320" s="1"/>
  <c r="P133" i="320" s="1"/>
  <c r="L132" i="320"/>
  <c r="M132" i="320" s="1"/>
  <c r="P132" i="320" s="1"/>
  <c r="L131" i="320"/>
  <c r="M131" i="320" s="1"/>
  <c r="P131" i="320" s="1"/>
  <c r="L130" i="320"/>
  <c r="M130" i="320" s="1"/>
  <c r="P130" i="320" s="1"/>
  <c r="L129" i="320"/>
  <c r="M129" i="320" s="1"/>
  <c r="P129" i="320" s="1"/>
  <c r="L128" i="320"/>
  <c r="M128" i="320" s="1"/>
  <c r="P128" i="320" s="1"/>
  <c r="L127" i="320"/>
  <c r="M127" i="320" s="1"/>
  <c r="P127" i="320" s="1"/>
  <c r="L126" i="320"/>
  <c r="M126" i="320" s="1"/>
  <c r="P126" i="320" s="1"/>
  <c r="L125" i="320"/>
  <c r="M125" i="320" s="1"/>
  <c r="P125" i="320" s="1"/>
  <c r="L124" i="320"/>
  <c r="M124" i="320" s="1"/>
  <c r="P124" i="320" s="1"/>
  <c r="L123" i="320"/>
  <c r="M123" i="320" s="1"/>
  <c r="P123" i="320" s="1"/>
  <c r="L122" i="320"/>
  <c r="M122" i="320" s="1"/>
  <c r="P122" i="320" s="1"/>
  <c r="L121" i="320"/>
  <c r="M121" i="320" s="1"/>
  <c r="P121" i="320" s="1"/>
  <c r="L120" i="320"/>
  <c r="M120" i="320" s="1"/>
  <c r="P120" i="320" s="1"/>
  <c r="L119" i="320"/>
  <c r="M119" i="320" s="1"/>
  <c r="P119" i="320" s="1"/>
  <c r="L118" i="320"/>
  <c r="M118" i="320" s="1"/>
  <c r="P118" i="320" s="1"/>
  <c r="L116" i="320"/>
  <c r="M116" i="320" s="1"/>
  <c r="P116" i="320" s="1"/>
  <c r="L115" i="320"/>
  <c r="M115" i="320" s="1"/>
  <c r="P115" i="320" s="1"/>
  <c r="L114" i="320"/>
  <c r="M114" i="320" s="1"/>
  <c r="P114" i="320" s="1"/>
  <c r="L113" i="320"/>
  <c r="M113" i="320" s="1"/>
  <c r="P113" i="320" s="1"/>
  <c r="L112" i="320"/>
  <c r="M112" i="320" s="1"/>
  <c r="P112" i="320" s="1"/>
  <c r="L111" i="320"/>
  <c r="M111" i="320" s="1"/>
  <c r="P111" i="320" s="1"/>
  <c r="L110" i="320"/>
  <c r="M110" i="320" s="1"/>
  <c r="P110" i="320" s="1"/>
  <c r="L109" i="320"/>
  <c r="M109" i="320" s="1"/>
  <c r="P109" i="320" s="1"/>
  <c r="L108" i="320"/>
  <c r="M108" i="320" s="1"/>
  <c r="P108" i="320" s="1"/>
  <c r="L107" i="320"/>
  <c r="M107" i="320" s="1"/>
  <c r="P107" i="320" s="1"/>
  <c r="L106" i="320"/>
  <c r="M106" i="320" s="1"/>
  <c r="P106" i="320" s="1"/>
  <c r="L105" i="320"/>
  <c r="M105" i="320" s="1"/>
  <c r="P105" i="320" s="1"/>
  <c r="L104" i="320"/>
  <c r="M104" i="320" s="1"/>
  <c r="P104" i="320" s="1"/>
  <c r="L103" i="320"/>
  <c r="M103" i="320" s="1"/>
  <c r="P103" i="320" s="1"/>
  <c r="L102" i="320"/>
  <c r="M102" i="320" s="1"/>
  <c r="P102" i="320" s="1"/>
  <c r="L101" i="320"/>
  <c r="M101" i="320" s="1"/>
  <c r="P101" i="320" s="1"/>
  <c r="L100" i="320"/>
  <c r="M100" i="320" s="1"/>
  <c r="P100" i="320" s="1"/>
  <c r="L98" i="320"/>
  <c r="M98" i="320" s="1"/>
  <c r="P98" i="320" s="1"/>
  <c r="L97" i="320"/>
  <c r="M97" i="320" s="1"/>
  <c r="P97" i="320" s="1"/>
  <c r="L96" i="320"/>
  <c r="M96" i="320" s="1"/>
  <c r="P96" i="320" s="1"/>
  <c r="L95" i="320"/>
  <c r="M95" i="320" s="1"/>
  <c r="P95" i="320" s="1"/>
  <c r="L94" i="320"/>
  <c r="M94" i="320" s="1"/>
  <c r="P94" i="320" s="1"/>
  <c r="L93" i="320"/>
  <c r="M93" i="320" s="1"/>
  <c r="P93" i="320" s="1"/>
  <c r="L92" i="320"/>
  <c r="M92" i="320" s="1"/>
  <c r="P92" i="320" s="1"/>
  <c r="L91" i="320"/>
  <c r="M91" i="320" s="1"/>
  <c r="P91" i="320" s="1"/>
  <c r="L90" i="320"/>
  <c r="M90" i="320" s="1"/>
  <c r="P90" i="320" s="1"/>
  <c r="L89" i="320"/>
  <c r="M89" i="320" s="1"/>
  <c r="P89" i="320" s="1"/>
  <c r="L88" i="320"/>
  <c r="M88" i="320" s="1"/>
  <c r="P88" i="320" s="1"/>
  <c r="L87" i="320"/>
  <c r="M87" i="320" s="1"/>
  <c r="P87" i="320" s="1"/>
  <c r="L86" i="320"/>
  <c r="M86" i="320" s="1"/>
  <c r="P86" i="320" s="1"/>
  <c r="L85" i="320"/>
  <c r="M85" i="320" s="1"/>
  <c r="P85" i="320" s="1"/>
  <c r="L84" i="320"/>
  <c r="M84" i="320" s="1"/>
  <c r="P84" i="320" s="1"/>
  <c r="L82" i="320"/>
  <c r="M82" i="320" s="1"/>
  <c r="P82" i="320" s="1"/>
  <c r="L81" i="320"/>
  <c r="M81" i="320" s="1"/>
  <c r="P81" i="320" s="1"/>
  <c r="L80" i="320"/>
  <c r="M80" i="320" s="1"/>
  <c r="P80" i="320" s="1"/>
  <c r="L79" i="320"/>
  <c r="M79" i="320" s="1"/>
  <c r="P79" i="320" s="1"/>
  <c r="L78" i="320"/>
  <c r="M78" i="320" s="1"/>
  <c r="P78" i="320" s="1"/>
  <c r="L77" i="320"/>
  <c r="M77" i="320" s="1"/>
  <c r="P77" i="320" s="1"/>
  <c r="L76" i="320"/>
  <c r="M76" i="320" s="1"/>
  <c r="P76" i="320" s="1"/>
  <c r="L75" i="320"/>
  <c r="M75" i="320" s="1"/>
  <c r="P75" i="320" s="1"/>
  <c r="L74" i="320"/>
  <c r="M74" i="320" s="1"/>
  <c r="P74" i="320" s="1"/>
  <c r="L73" i="320"/>
  <c r="M73" i="320" s="1"/>
  <c r="P73" i="320" s="1"/>
  <c r="L72" i="320"/>
  <c r="M72" i="320" s="1"/>
  <c r="P72" i="320" s="1"/>
  <c r="L71" i="320"/>
  <c r="M71" i="320" s="1"/>
  <c r="P71" i="320" s="1"/>
  <c r="L70" i="320"/>
  <c r="M70" i="320" s="1"/>
  <c r="P70" i="320" s="1"/>
  <c r="L69" i="320"/>
  <c r="M69" i="320" s="1"/>
  <c r="P69" i="320" s="1"/>
  <c r="L68" i="320"/>
  <c r="M68" i="320" s="1"/>
  <c r="P68" i="320" s="1"/>
  <c r="L66" i="320"/>
  <c r="M66" i="320" s="1"/>
  <c r="P66" i="320" s="1"/>
  <c r="L65" i="320"/>
  <c r="M65" i="320" s="1"/>
  <c r="P65" i="320" s="1"/>
  <c r="L64" i="320"/>
  <c r="M64" i="320" s="1"/>
  <c r="P64" i="320" s="1"/>
  <c r="L63" i="320"/>
  <c r="M63" i="320" s="1"/>
  <c r="P63" i="320" s="1"/>
  <c r="L62" i="320"/>
  <c r="M62" i="320" s="1"/>
  <c r="P62" i="320" s="1"/>
  <c r="L61" i="320"/>
  <c r="M61" i="320" s="1"/>
  <c r="P61" i="320" s="1"/>
  <c r="L60" i="320"/>
  <c r="M60" i="320" s="1"/>
  <c r="P60" i="320" s="1"/>
  <c r="L59" i="320"/>
  <c r="M59" i="320" s="1"/>
  <c r="P59" i="320" s="1"/>
  <c r="L58" i="320"/>
  <c r="M58" i="320" s="1"/>
  <c r="P58" i="320" s="1"/>
  <c r="L57" i="320"/>
  <c r="M57" i="320" s="1"/>
  <c r="P57" i="320" s="1"/>
  <c r="L56" i="320"/>
  <c r="M56" i="320" s="1"/>
  <c r="P56" i="320" s="1"/>
  <c r="L55" i="320"/>
  <c r="M55" i="320" s="1"/>
  <c r="P55" i="320" s="1"/>
  <c r="L54" i="320"/>
  <c r="M54" i="320" s="1"/>
  <c r="P54" i="320" s="1"/>
  <c r="L53" i="320"/>
  <c r="M53" i="320" s="1"/>
  <c r="P53" i="320" s="1"/>
  <c r="L52" i="320"/>
  <c r="M52" i="320" s="1"/>
  <c r="P52" i="320" s="1"/>
  <c r="L51" i="320"/>
  <c r="M51" i="320" s="1"/>
  <c r="P51" i="320" s="1"/>
  <c r="L50" i="320"/>
  <c r="M50" i="320" s="1"/>
  <c r="P50" i="320" s="1"/>
  <c r="L49" i="320"/>
  <c r="M49" i="320" s="1"/>
  <c r="P49" i="320" s="1"/>
  <c r="L48" i="320"/>
  <c r="M48" i="320" s="1"/>
  <c r="P48" i="320" s="1"/>
  <c r="L47" i="320"/>
  <c r="M47" i="320" s="1"/>
  <c r="P47" i="320" s="1"/>
  <c r="L46" i="320"/>
  <c r="M46" i="320" s="1"/>
  <c r="P46" i="320" s="1"/>
  <c r="L44" i="320"/>
  <c r="M44" i="320" s="1"/>
  <c r="P44" i="320" s="1"/>
  <c r="L43" i="320"/>
  <c r="M43" i="320" s="1"/>
  <c r="P43" i="320" s="1"/>
  <c r="L42" i="320"/>
  <c r="M42" i="320" s="1"/>
  <c r="P42" i="320" s="1"/>
  <c r="L41" i="320"/>
  <c r="M41" i="320" s="1"/>
  <c r="P41" i="320" s="1"/>
  <c r="L40" i="320"/>
  <c r="M40" i="320" s="1"/>
  <c r="P40" i="320" s="1"/>
  <c r="L39" i="320"/>
  <c r="M39" i="320" s="1"/>
  <c r="P39" i="320" s="1"/>
  <c r="L38" i="320"/>
  <c r="M38" i="320" s="1"/>
  <c r="P38" i="320" s="1"/>
  <c r="L37" i="320"/>
  <c r="M37" i="320" s="1"/>
  <c r="P37" i="320" s="1"/>
  <c r="L36" i="320"/>
  <c r="M36" i="320" s="1"/>
  <c r="P36" i="320" s="1"/>
  <c r="L35" i="320"/>
  <c r="M35" i="320" s="1"/>
  <c r="P35" i="320" s="1"/>
  <c r="L34" i="320"/>
  <c r="M34" i="320" s="1"/>
  <c r="P34" i="320" s="1"/>
  <c r="L33" i="320"/>
  <c r="M33" i="320" s="1"/>
  <c r="P33" i="320" s="1"/>
  <c r="L32" i="320"/>
  <c r="M32" i="320" s="1"/>
  <c r="P32" i="320" s="1"/>
  <c r="L31" i="320"/>
  <c r="M31" i="320" s="1"/>
  <c r="P31" i="320" s="1"/>
  <c r="L30" i="320"/>
  <c r="M30" i="320" s="1"/>
  <c r="P30" i="320" s="1"/>
  <c r="L29" i="320"/>
  <c r="M29" i="320" s="1"/>
  <c r="P29" i="320" s="1"/>
  <c r="L28" i="320"/>
  <c r="M28" i="320" s="1"/>
  <c r="P28" i="320" s="1"/>
  <c r="L27" i="320"/>
  <c r="M27" i="320" s="1"/>
  <c r="P27" i="320" s="1"/>
  <c r="L26" i="320"/>
  <c r="M26" i="320" s="1"/>
  <c r="P26" i="320" s="1"/>
  <c r="L25" i="320"/>
  <c r="M25" i="320" s="1"/>
  <c r="P25" i="320" s="1"/>
  <c r="L24" i="320"/>
  <c r="M24" i="320" s="1"/>
  <c r="P24" i="320" s="1"/>
  <c r="L23" i="320"/>
  <c r="M23" i="320" s="1"/>
  <c r="P23" i="320" s="1"/>
  <c r="L22" i="320"/>
  <c r="M22" i="320" s="1"/>
  <c r="P22" i="320" s="1"/>
  <c r="L20" i="320"/>
  <c r="M20" i="320" s="1"/>
  <c r="P20" i="320" s="1"/>
  <c r="L19" i="320"/>
  <c r="M19" i="320" s="1"/>
  <c r="P19" i="320" s="1"/>
  <c r="L18" i="320"/>
  <c r="M18" i="320" s="1"/>
  <c r="P18" i="320" s="1"/>
  <c r="L17" i="320"/>
  <c r="M17" i="320" s="1"/>
  <c r="P17" i="320" s="1"/>
  <c r="L16" i="320"/>
  <c r="M16" i="320" s="1"/>
  <c r="P16" i="320" s="1"/>
  <c r="L15" i="320"/>
  <c r="M15" i="320" s="1"/>
  <c r="P15" i="320" s="1"/>
  <c r="L14" i="320"/>
  <c r="M14" i="320" s="1"/>
  <c r="P14" i="320" s="1"/>
  <c r="L13" i="320"/>
  <c r="M13" i="320" s="1"/>
  <c r="P13" i="320" s="1"/>
  <c r="L12" i="320"/>
  <c r="M12" i="320" s="1"/>
  <c r="P12" i="320" s="1"/>
  <c r="L11" i="320"/>
  <c r="M11" i="320" s="1"/>
  <c r="P11" i="320" s="1"/>
  <c r="L10" i="320"/>
  <c r="M10" i="320" s="1"/>
  <c r="P10" i="320" s="1"/>
  <c r="L9" i="320"/>
  <c r="M9" i="320" s="1"/>
  <c r="P9" i="320" s="1"/>
  <c r="L8" i="320"/>
  <c r="M8" i="320" s="1"/>
  <c r="P8" i="320" s="1"/>
  <c r="L7" i="320"/>
  <c r="M7" i="320" s="1"/>
  <c r="P7" i="320" s="1"/>
  <c r="L6" i="320"/>
  <c r="M6" i="320" s="1"/>
  <c r="P6" i="320" s="1"/>
  <c r="L5" i="320"/>
  <c r="M5" i="320" s="1"/>
  <c r="P5" i="320" s="1"/>
  <c r="R20" i="322" l="1"/>
  <c r="R116" i="322"/>
  <c r="R98" i="322"/>
  <c r="R82" i="322"/>
  <c r="R66" i="322"/>
  <c r="R133" i="322"/>
  <c r="R44" i="322"/>
  <c r="P151" i="321"/>
  <c r="Q98" i="320"/>
  <c r="Q82" i="320"/>
  <c r="Q133" i="320"/>
  <c r="Q66" i="320"/>
  <c r="L159" i="320"/>
  <c r="M157" i="320"/>
  <c r="M159" i="320" s="1"/>
  <c r="Q44" i="320"/>
  <c r="L151" i="320"/>
  <c r="Q20" i="320"/>
  <c r="P151" i="320"/>
  <c r="P152" i="320" s="1"/>
  <c r="Q116" i="320"/>
  <c r="Q150" i="320"/>
  <c r="M151" i="320"/>
  <c r="J159" i="319"/>
  <c r="I159" i="319"/>
  <c r="K158" i="319"/>
  <c r="L158" i="319" s="1"/>
  <c r="O158" i="319" s="1"/>
  <c r="K157" i="319"/>
  <c r="L153" i="319"/>
  <c r="L152" i="319"/>
  <c r="J151" i="319"/>
  <c r="I151" i="319"/>
  <c r="K150" i="319"/>
  <c r="L150" i="319" s="1"/>
  <c r="O150" i="319" s="1"/>
  <c r="K149" i="319"/>
  <c r="L149" i="319" s="1"/>
  <c r="O149" i="319" s="1"/>
  <c r="K148" i="319"/>
  <c r="L148" i="319" s="1"/>
  <c r="O148" i="319" s="1"/>
  <c r="K147" i="319"/>
  <c r="L147" i="319" s="1"/>
  <c r="O147" i="319" s="1"/>
  <c r="K146" i="319"/>
  <c r="L146" i="319" s="1"/>
  <c r="O146" i="319" s="1"/>
  <c r="K145" i="319"/>
  <c r="L145" i="319" s="1"/>
  <c r="O145" i="319" s="1"/>
  <c r="K144" i="319"/>
  <c r="L144" i="319" s="1"/>
  <c r="O144" i="319" s="1"/>
  <c r="K143" i="319"/>
  <c r="L143" i="319" s="1"/>
  <c r="O143" i="319" s="1"/>
  <c r="K142" i="319"/>
  <c r="L142" i="319" s="1"/>
  <c r="O142" i="319" s="1"/>
  <c r="K141" i="319"/>
  <c r="L141" i="319" s="1"/>
  <c r="O141" i="319" s="1"/>
  <c r="K140" i="319"/>
  <c r="L140" i="319" s="1"/>
  <c r="O140" i="319" s="1"/>
  <c r="K139" i="319"/>
  <c r="L139" i="319" s="1"/>
  <c r="O139" i="319" s="1"/>
  <c r="K138" i="319"/>
  <c r="L138" i="319" s="1"/>
  <c r="O138" i="319" s="1"/>
  <c r="K137" i="319"/>
  <c r="L137" i="319" s="1"/>
  <c r="O137" i="319" s="1"/>
  <c r="K136" i="319"/>
  <c r="L136" i="319" s="1"/>
  <c r="O136" i="319" s="1"/>
  <c r="K135" i="319"/>
  <c r="L135" i="319" s="1"/>
  <c r="O135" i="319" s="1"/>
  <c r="K134" i="319"/>
  <c r="L134" i="319" s="1"/>
  <c r="O134" i="319" s="1"/>
  <c r="K133" i="319"/>
  <c r="L133" i="319" s="1"/>
  <c r="O133" i="319" s="1"/>
  <c r="K132" i="319"/>
  <c r="L132" i="319" s="1"/>
  <c r="O132" i="319" s="1"/>
  <c r="K131" i="319"/>
  <c r="L131" i="319" s="1"/>
  <c r="O131" i="319" s="1"/>
  <c r="K130" i="319"/>
  <c r="L130" i="319" s="1"/>
  <c r="O130" i="319" s="1"/>
  <c r="K129" i="319"/>
  <c r="L129" i="319" s="1"/>
  <c r="O129" i="319" s="1"/>
  <c r="K128" i="319"/>
  <c r="L128" i="319" s="1"/>
  <c r="O128" i="319" s="1"/>
  <c r="K127" i="319"/>
  <c r="L127" i="319" s="1"/>
  <c r="O127" i="319" s="1"/>
  <c r="K126" i="319"/>
  <c r="L126" i="319" s="1"/>
  <c r="O126" i="319" s="1"/>
  <c r="K125" i="319"/>
  <c r="L125" i="319" s="1"/>
  <c r="O125" i="319" s="1"/>
  <c r="K124" i="319"/>
  <c r="L124" i="319" s="1"/>
  <c r="O124" i="319" s="1"/>
  <c r="K123" i="319"/>
  <c r="L123" i="319" s="1"/>
  <c r="O123" i="319" s="1"/>
  <c r="K122" i="319"/>
  <c r="L122" i="319" s="1"/>
  <c r="O122" i="319" s="1"/>
  <c r="K121" i="319"/>
  <c r="L121" i="319" s="1"/>
  <c r="O121" i="319" s="1"/>
  <c r="K120" i="319"/>
  <c r="L120" i="319" s="1"/>
  <c r="O120" i="319" s="1"/>
  <c r="K119" i="319"/>
  <c r="L119" i="319" s="1"/>
  <c r="O119" i="319" s="1"/>
  <c r="K118" i="319"/>
  <c r="L118" i="319" s="1"/>
  <c r="O118" i="319" s="1"/>
  <c r="K116" i="319"/>
  <c r="L116" i="319" s="1"/>
  <c r="O116" i="319" s="1"/>
  <c r="K115" i="319"/>
  <c r="L115" i="319" s="1"/>
  <c r="O115" i="319" s="1"/>
  <c r="K114" i="319"/>
  <c r="L114" i="319" s="1"/>
  <c r="O114" i="319" s="1"/>
  <c r="K113" i="319"/>
  <c r="L113" i="319" s="1"/>
  <c r="O113" i="319" s="1"/>
  <c r="K112" i="319"/>
  <c r="L112" i="319" s="1"/>
  <c r="O112" i="319" s="1"/>
  <c r="K111" i="319"/>
  <c r="L111" i="319" s="1"/>
  <c r="O111" i="319" s="1"/>
  <c r="K110" i="319"/>
  <c r="L110" i="319" s="1"/>
  <c r="O110" i="319" s="1"/>
  <c r="K109" i="319"/>
  <c r="L109" i="319" s="1"/>
  <c r="O109" i="319" s="1"/>
  <c r="K108" i="319"/>
  <c r="L108" i="319" s="1"/>
  <c r="O108" i="319" s="1"/>
  <c r="K107" i="319"/>
  <c r="L107" i="319" s="1"/>
  <c r="O107" i="319" s="1"/>
  <c r="K106" i="319"/>
  <c r="L106" i="319" s="1"/>
  <c r="O106" i="319" s="1"/>
  <c r="K105" i="319"/>
  <c r="L105" i="319" s="1"/>
  <c r="O105" i="319" s="1"/>
  <c r="K104" i="319"/>
  <c r="L104" i="319" s="1"/>
  <c r="O104" i="319" s="1"/>
  <c r="K103" i="319"/>
  <c r="L103" i="319" s="1"/>
  <c r="O103" i="319" s="1"/>
  <c r="K102" i="319"/>
  <c r="L102" i="319" s="1"/>
  <c r="O102" i="319" s="1"/>
  <c r="K101" i="319"/>
  <c r="L101" i="319" s="1"/>
  <c r="O101" i="319" s="1"/>
  <c r="K100" i="319"/>
  <c r="L100" i="319" s="1"/>
  <c r="O100" i="319" s="1"/>
  <c r="K98" i="319"/>
  <c r="L98" i="319" s="1"/>
  <c r="O98" i="319" s="1"/>
  <c r="K97" i="319"/>
  <c r="L97" i="319" s="1"/>
  <c r="O97" i="319" s="1"/>
  <c r="K96" i="319"/>
  <c r="L96" i="319" s="1"/>
  <c r="O96" i="319" s="1"/>
  <c r="K95" i="319"/>
  <c r="L95" i="319" s="1"/>
  <c r="O95" i="319" s="1"/>
  <c r="K94" i="319"/>
  <c r="L94" i="319" s="1"/>
  <c r="O94" i="319" s="1"/>
  <c r="K93" i="319"/>
  <c r="L93" i="319" s="1"/>
  <c r="O93" i="319" s="1"/>
  <c r="K92" i="319"/>
  <c r="L92" i="319" s="1"/>
  <c r="O92" i="319" s="1"/>
  <c r="K91" i="319"/>
  <c r="L91" i="319" s="1"/>
  <c r="O91" i="319" s="1"/>
  <c r="K90" i="319"/>
  <c r="L90" i="319" s="1"/>
  <c r="O90" i="319" s="1"/>
  <c r="K89" i="319"/>
  <c r="L89" i="319" s="1"/>
  <c r="O89" i="319" s="1"/>
  <c r="K88" i="319"/>
  <c r="L88" i="319" s="1"/>
  <c r="O88" i="319" s="1"/>
  <c r="K87" i="319"/>
  <c r="L87" i="319" s="1"/>
  <c r="O87" i="319" s="1"/>
  <c r="K86" i="319"/>
  <c r="L86" i="319" s="1"/>
  <c r="O86" i="319" s="1"/>
  <c r="K85" i="319"/>
  <c r="L85" i="319" s="1"/>
  <c r="O85" i="319" s="1"/>
  <c r="K84" i="319"/>
  <c r="L84" i="319" s="1"/>
  <c r="O84" i="319" s="1"/>
  <c r="K82" i="319"/>
  <c r="L82" i="319" s="1"/>
  <c r="O82" i="319" s="1"/>
  <c r="K81" i="319"/>
  <c r="L81" i="319" s="1"/>
  <c r="O81" i="319" s="1"/>
  <c r="K80" i="319"/>
  <c r="L80" i="319" s="1"/>
  <c r="O80" i="319" s="1"/>
  <c r="K79" i="319"/>
  <c r="L79" i="319" s="1"/>
  <c r="O79" i="319" s="1"/>
  <c r="K78" i="319"/>
  <c r="L78" i="319" s="1"/>
  <c r="O78" i="319" s="1"/>
  <c r="K77" i="319"/>
  <c r="L77" i="319" s="1"/>
  <c r="O77" i="319" s="1"/>
  <c r="K76" i="319"/>
  <c r="L76" i="319" s="1"/>
  <c r="O76" i="319" s="1"/>
  <c r="K75" i="319"/>
  <c r="L75" i="319" s="1"/>
  <c r="O75" i="319" s="1"/>
  <c r="K74" i="319"/>
  <c r="L74" i="319" s="1"/>
  <c r="O74" i="319" s="1"/>
  <c r="K73" i="319"/>
  <c r="L73" i="319" s="1"/>
  <c r="O73" i="319" s="1"/>
  <c r="K72" i="319"/>
  <c r="L72" i="319" s="1"/>
  <c r="O72" i="319" s="1"/>
  <c r="K71" i="319"/>
  <c r="L71" i="319" s="1"/>
  <c r="O71" i="319" s="1"/>
  <c r="K70" i="319"/>
  <c r="L70" i="319" s="1"/>
  <c r="O70" i="319" s="1"/>
  <c r="K69" i="319"/>
  <c r="L69" i="319" s="1"/>
  <c r="O69" i="319" s="1"/>
  <c r="K68" i="319"/>
  <c r="L68" i="319" s="1"/>
  <c r="O68" i="319" s="1"/>
  <c r="K66" i="319"/>
  <c r="L66" i="319" s="1"/>
  <c r="O66" i="319" s="1"/>
  <c r="K65" i="319"/>
  <c r="L65" i="319" s="1"/>
  <c r="O65" i="319" s="1"/>
  <c r="K64" i="319"/>
  <c r="L64" i="319" s="1"/>
  <c r="O64" i="319" s="1"/>
  <c r="K63" i="319"/>
  <c r="L63" i="319" s="1"/>
  <c r="O63" i="319" s="1"/>
  <c r="K62" i="319"/>
  <c r="L62" i="319" s="1"/>
  <c r="O62" i="319" s="1"/>
  <c r="K61" i="319"/>
  <c r="L61" i="319" s="1"/>
  <c r="O61" i="319" s="1"/>
  <c r="K60" i="319"/>
  <c r="L60" i="319" s="1"/>
  <c r="O60" i="319" s="1"/>
  <c r="K59" i="319"/>
  <c r="L59" i="319" s="1"/>
  <c r="O59" i="319" s="1"/>
  <c r="K58" i="319"/>
  <c r="L58" i="319" s="1"/>
  <c r="O58" i="319" s="1"/>
  <c r="K57" i="319"/>
  <c r="L57" i="319" s="1"/>
  <c r="O57" i="319" s="1"/>
  <c r="K56" i="319"/>
  <c r="L56" i="319" s="1"/>
  <c r="O56" i="319" s="1"/>
  <c r="K55" i="319"/>
  <c r="L55" i="319" s="1"/>
  <c r="O55" i="319" s="1"/>
  <c r="K54" i="319"/>
  <c r="L54" i="319" s="1"/>
  <c r="O54" i="319" s="1"/>
  <c r="K53" i="319"/>
  <c r="L53" i="319" s="1"/>
  <c r="O53" i="319" s="1"/>
  <c r="K52" i="319"/>
  <c r="L52" i="319" s="1"/>
  <c r="O52" i="319" s="1"/>
  <c r="K51" i="319"/>
  <c r="L51" i="319" s="1"/>
  <c r="O51" i="319" s="1"/>
  <c r="K50" i="319"/>
  <c r="L50" i="319" s="1"/>
  <c r="O50" i="319" s="1"/>
  <c r="K49" i="319"/>
  <c r="L49" i="319" s="1"/>
  <c r="O49" i="319" s="1"/>
  <c r="K48" i="319"/>
  <c r="L48" i="319" s="1"/>
  <c r="O48" i="319" s="1"/>
  <c r="K47" i="319"/>
  <c r="L47" i="319" s="1"/>
  <c r="O47" i="319" s="1"/>
  <c r="K46" i="319"/>
  <c r="L46" i="319" s="1"/>
  <c r="O46" i="319" s="1"/>
  <c r="K44" i="319"/>
  <c r="L44" i="319" s="1"/>
  <c r="O44" i="319" s="1"/>
  <c r="K43" i="319"/>
  <c r="L43" i="319" s="1"/>
  <c r="O43" i="319" s="1"/>
  <c r="K42" i="319"/>
  <c r="L42" i="319" s="1"/>
  <c r="O42" i="319" s="1"/>
  <c r="K41" i="319"/>
  <c r="L41" i="319" s="1"/>
  <c r="O41" i="319" s="1"/>
  <c r="K40" i="319"/>
  <c r="L40" i="319" s="1"/>
  <c r="O40" i="319" s="1"/>
  <c r="K39" i="319"/>
  <c r="L39" i="319" s="1"/>
  <c r="O39" i="319" s="1"/>
  <c r="K38" i="319"/>
  <c r="L38" i="319" s="1"/>
  <c r="O38" i="319" s="1"/>
  <c r="K37" i="319"/>
  <c r="L37" i="319" s="1"/>
  <c r="O37" i="319" s="1"/>
  <c r="K36" i="319"/>
  <c r="L36" i="319" s="1"/>
  <c r="O36" i="319" s="1"/>
  <c r="K35" i="319"/>
  <c r="L35" i="319" s="1"/>
  <c r="O35" i="319" s="1"/>
  <c r="K34" i="319"/>
  <c r="L34" i="319" s="1"/>
  <c r="O34" i="319" s="1"/>
  <c r="K33" i="319"/>
  <c r="L33" i="319" s="1"/>
  <c r="O33" i="319" s="1"/>
  <c r="K32" i="319"/>
  <c r="L32" i="319" s="1"/>
  <c r="O32" i="319" s="1"/>
  <c r="K31" i="319"/>
  <c r="L31" i="319" s="1"/>
  <c r="O31" i="319" s="1"/>
  <c r="K30" i="319"/>
  <c r="L30" i="319" s="1"/>
  <c r="O30" i="319" s="1"/>
  <c r="K29" i="319"/>
  <c r="L29" i="319" s="1"/>
  <c r="O29" i="319" s="1"/>
  <c r="K28" i="319"/>
  <c r="L28" i="319" s="1"/>
  <c r="O28" i="319" s="1"/>
  <c r="K27" i="319"/>
  <c r="L27" i="319" s="1"/>
  <c r="O27" i="319" s="1"/>
  <c r="K26" i="319"/>
  <c r="L26" i="319" s="1"/>
  <c r="O26" i="319" s="1"/>
  <c r="K25" i="319"/>
  <c r="L25" i="319" s="1"/>
  <c r="O25" i="319" s="1"/>
  <c r="K24" i="319"/>
  <c r="L24" i="319" s="1"/>
  <c r="O24" i="319" s="1"/>
  <c r="K23" i="319"/>
  <c r="L23" i="319" s="1"/>
  <c r="O23" i="319" s="1"/>
  <c r="K22" i="319"/>
  <c r="L22" i="319" s="1"/>
  <c r="O22" i="319" s="1"/>
  <c r="K20" i="319"/>
  <c r="L20" i="319" s="1"/>
  <c r="O20" i="319" s="1"/>
  <c r="K19" i="319"/>
  <c r="L19" i="319" s="1"/>
  <c r="O19" i="319" s="1"/>
  <c r="K18" i="319"/>
  <c r="L18" i="319" s="1"/>
  <c r="O18" i="319" s="1"/>
  <c r="K17" i="319"/>
  <c r="L17" i="319" s="1"/>
  <c r="O17" i="319" s="1"/>
  <c r="K16" i="319"/>
  <c r="L16" i="319" s="1"/>
  <c r="O16" i="319" s="1"/>
  <c r="K15" i="319"/>
  <c r="L15" i="319" s="1"/>
  <c r="O15" i="319" s="1"/>
  <c r="K14" i="319"/>
  <c r="L14" i="319" s="1"/>
  <c r="O14" i="319" s="1"/>
  <c r="K13" i="319"/>
  <c r="L13" i="319" s="1"/>
  <c r="O13" i="319" s="1"/>
  <c r="K12" i="319"/>
  <c r="L12" i="319" s="1"/>
  <c r="O12" i="319" s="1"/>
  <c r="K11" i="319"/>
  <c r="L11" i="319" s="1"/>
  <c r="O11" i="319" s="1"/>
  <c r="K10" i="319"/>
  <c r="L10" i="319" s="1"/>
  <c r="O10" i="319" s="1"/>
  <c r="K9" i="319"/>
  <c r="L9" i="319" s="1"/>
  <c r="O9" i="319" s="1"/>
  <c r="K8" i="319"/>
  <c r="L8" i="319" s="1"/>
  <c r="O8" i="319" s="1"/>
  <c r="K7" i="319"/>
  <c r="L7" i="319" s="1"/>
  <c r="O7" i="319" s="1"/>
  <c r="K6" i="319"/>
  <c r="L6" i="319" s="1"/>
  <c r="O6" i="319" s="1"/>
  <c r="K5" i="319"/>
  <c r="L5" i="319" s="1"/>
  <c r="K159" i="319" l="1"/>
  <c r="R151" i="322"/>
  <c r="Q98" i="321"/>
  <c r="Q133" i="321"/>
  <c r="Q44" i="321"/>
  <c r="Q66" i="321"/>
  <c r="Q150" i="321"/>
  <c r="Q116" i="321"/>
  <c r="Q82" i="321"/>
  <c r="Q20" i="321"/>
  <c r="P157" i="320"/>
  <c r="P159" i="320" s="1"/>
  <c r="Q151" i="320"/>
  <c r="P98" i="319"/>
  <c r="P82" i="319"/>
  <c r="P44" i="319"/>
  <c r="P66" i="319"/>
  <c r="L151" i="319"/>
  <c r="O5" i="319"/>
  <c r="P133" i="319"/>
  <c r="P150" i="319"/>
  <c r="P116" i="319"/>
  <c r="K151" i="319"/>
  <c r="L157" i="319"/>
  <c r="M153" i="318"/>
  <c r="M152" i="318"/>
  <c r="Q151" i="321" l="1"/>
  <c r="R82" i="320"/>
  <c r="R98" i="320"/>
  <c r="R66" i="320"/>
  <c r="R133" i="320"/>
  <c r="R20" i="320"/>
  <c r="R44" i="320"/>
  <c r="R116" i="320"/>
  <c r="R150" i="320"/>
  <c r="L159" i="319"/>
  <c r="O157" i="319"/>
  <c r="O159" i="319" s="1"/>
  <c r="P20" i="319"/>
  <c r="O151" i="319"/>
  <c r="O152" i="319" s="1"/>
  <c r="L139" i="318"/>
  <c r="L138" i="318"/>
  <c r="L137" i="318"/>
  <c r="L136" i="318"/>
  <c r="L122" i="318"/>
  <c r="L121" i="318"/>
  <c r="L46" i="318"/>
  <c r="L20" i="318"/>
  <c r="L19" i="318"/>
  <c r="L18" i="318"/>
  <c r="L7" i="318"/>
  <c r="L6" i="318"/>
  <c r="L5" i="318"/>
  <c r="L16" i="318"/>
  <c r="I151" i="318"/>
  <c r="J151" i="318"/>
  <c r="R151" i="320" l="1"/>
  <c r="P151" i="319"/>
  <c r="Q20" i="319" s="1"/>
  <c r="K159" i="318"/>
  <c r="J159" i="318"/>
  <c r="L158" i="318"/>
  <c r="M158" i="318" s="1"/>
  <c r="P158" i="318" s="1"/>
  <c r="L157" i="318"/>
  <c r="K151" i="318"/>
  <c r="L150" i="318"/>
  <c r="M150" i="318" s="1"/>
  <c r="P150" i="318" s="1"/>
  <c r="L149" i="318"/>
  <c r="M149" i="318" s="1"/>
  <c r="P149" i="318" s="1"/>
  <c r="L148" i="318"/>
  <c r="M148" i="318" s="1"/>
  <c r="P148" i="318" s="1"/>
  <c r="L147" i="318"/>
  <c r="M147" i="318" s="1"/>
  <c r="P147" i="318" s="1"/>
  <c r="L146" i="318"/>
  <c r="M146" i="318" s="1"/>
  <c r="P146" i="318" s="1"/>
  <c r="L145" i="318"/>
  <c r="M145" i="318" s="1"/>
  <c r="P145" i="318" s="1"/>
  <c r="L144" i="318"/>
  <c r="M144" i="318" s="1"/>
  <c r="P144" i="318" s="1"/>
  <c r="L143" i="318"/>
  <c r="M143" i="318" s="1"/>
  <c r="P143" i="318" s="1"/>
  <c r="L142" i="318"/>
  <c r="M142" i="318" s="1"/>
  <c r="P142" i="318" s="1"/>
  <c r="L141" i="318"/>
  <c r="M141" i="318" s="1"/>
  <c r="P141" i="318" s="1"/>
  <c r="L140" i="318"/>
  <c r="M140" i="318" s="1"/>
  <c r="P140" i="318" s="1"/>
  <c r="M139" i="318"/>
  <c r="P139" i="318" s="1"/>
  <c r="M138" i="318"/>
  <c r="P138" i="318" s="1"/>
  <c r="M137" i="318"/>
  <c r="P137" i="318" s="1"/>
  <c r="M136" i="318"/>
  <c r="P136" i="318" s="1"/>
  <c r="L135" i="318"/>
  <c r="M135" i="318" s="1"/>
  <c r="P135" i="318" s="1"/>
  <c r="L134" i="318"/>
  <c r="M134" i="318" s="1"/>
  <c r="P134" i="318" s="1"/>
  <c r="L133" i="318"/>
  <c r="M133" i="318" s="1"/>
  <c r="P133" i="318" s="1"/>
  <c r="L132" i="318"/>
  <c r="M132" i="318" s="1"/>
  <c r="P132" i="318" s="1"/>
  <c r="L131" i="318"/>
  <c r="M131" i="318" s="1"/>
  <c r="P131" i="318" s="1"/>
  <c r="L130" i="318"/>
  <c r="M130" i="318" s="1"/>
  <c r="P130" i="318" s="1"/>
  <c r="L129" i="318"/>
  <c r="M129" i="318" s="1"/>
  <c r="P129" i="318" s="1"/>
  <c r="L128" i="318"/>
  <c r="M128" i="318" s="1"/>
  <c r="P128" i="318" s="1"/>
  <c r="L127" i="318"/>
  <c r="M127" i="318" s="1"/>
  <c r="P127" i="318" s="1"/>
  <c r="L126" i="318"/>
  <c r="M126" i="318" s="1"/>
  <c r="P126" i="318" s="1"/>
  <c r="L125" i="318"/>
  <c r="M125" i="318" s="1"/>
  <c r="P125" i="318" s="1"/>
  <c r="L124" i="318"/>
  <c r="M124" i="318" s="1"/>
  <c r="P124" i="318" s="1"/>
  <c r="L123" i="318"/>
  <c r="M123" i="318" s="1"/>
  <c r="P123" i="318" s="1"/>
  <c r="M122" i="318"/>
  <c r="P122" i="318" s="1"/>
  <c r="M121" i="318"/>
  <c r="P121" i="318" s="1"/>
  <c r="L120" i="318"/>
  <c r="M120" i="318" s="1"/>
  <c r="P120" i="318" s="1"/>
  <c r="L119" i="318"/>
  <c r="M119" i="318" s="1"/>
  <c r="P119" i="318" s="1"/>
  <c r="L118" i="318"/>
  <c r="L116" i="318"/>
  <c r="M116" i="318" s="1"/>
  <c r="P116" i="318" s="1"/>
  <c r="L115" i="318"/>
  <c r="M115" i="318" s="1"/>
  <c r="P115" i="318" s="1"/>
  <c r="L114" i="318"/>
  <c r="M114" i="318" s="1"/>
  <c r="P114" i="318" s="1"/>
  <c r="L113" i="318"/>
  <c r="M113" i="318" s="1"/>
  <c r="P113" i="318" s="1"/>
  <c r="L112" i="318"/>
  <c r="M112" i="318" s="1"/>
  <c r="P112" i="318" s="1"/>
  <c r="L111" i="318"/>
  <c r="M111" i="318" s="1"/>
  <c r="P111" i="318" s="1"/>
  <c r="L110" i="318"/>
  <c r="M110" i="318" s="1"/>
  <c r="P110" i="318" s="1"/>
  <c r="L109" i="318"/>
  <c r="M109" i="318" s="1"/>
  <c r="P109" i="318" s="1"/>
  <c r="L108" i="318"/>
  <c r="M108" i="318" s="1"/>
  <c r="P108" i="318" s="1"/>
  <c r="L107" i="318"/>
  <c r="M107" i="318" s="1"/>
  <c r="P107" i="318" s="1"/>
  <c r="L106" i="318"/>
  <c r="M106" i="318" s="1"/>
  <c r="P106" i="318" s="1"/>
  <c r="L105" i="318"/>
  <c r="M105" i="318" s="1"/>
  <c r="P105" i="318" s="1"/>
  <c r="L104" i="318"/>
  <c r="M104" i="318" s="1"/>
  <c r="P104" i="318" s="1"/>
  <c r="L103" i="318"/>
  <c r="M103" i="318" s="1"/>
  <c r="P103" i="318" s="1"/>
  <c r="L102" i="318"/>
  <c r="M102" i="318" s="1"/>
  <c r="P102" i="318" s="1"/>
  <c r="L101" i="318"/>
  <c r="M101" i="318" s="1"/>
  <c r="P101" i="318" s="1"/>
  <c r="L100" i="318"/>
  <c r="M100" i="318" s="1"/>
  <c r="P100" i="318" s="1"/>
  <c r="L98" i="318"/>
  <c r="M98" i="318" s="1"/>
  <c r="P98" i="318" s="1"/>
  <c r="L97" i="318"/>
  <c r="M97" i="318" s="1"/>
  <c r="P97" i="318" s="1"/>
  <c r="L96" i="318"/>
  <c r="M96" i="318" s="1"/>
  <c r="P96" i="318" s="1"/>
  <c r="L95" i="318"/>
  <c r="M95" i="318" s="1"/>
  <c r="P95" i="318" s="1"/>
  <c r="L94" i="318"/>
  <c r="M94" i="318" s="1"/>
  <c r="P94" i="318" s="1"/>
  <c r="L93" i="318"/>
  <c r="M93" i="318" s="1"/>
  <c r="P93" i="318" s="1"/>
  <c r="L92" i="318"/>
  <c r="M92" i="318" s="1"/>
  <c r="P92" i="318" s="1"/>
  <c r="L91" i="318"/>
  <c r="M91" i="318" s="1"/>
  <c r="P91" i="318" s="1"/>
  <c r="L90" i="318"/>
  <c r="M90" i="318" s="1"/>
  <c r="P90" i="318" s="1"/>
  <c r="L89" i="318"/>
  <c r="M89" i="318" s="1"/>
  <c r="P89" i="318" s="1"/>
  <c r="L88" i="318"/>
  <c r="M88" i="318" s="1"/>
  <c r="P88" i="318" s="1"/>
  <c r="L87" i="318"/>
  <c r="M87" i="318" s="1"/>
  <c r="P87" i="318" s="1"/>
  <c r="L86" i="318"/>
  <c r="M86" i="318" s="1"/>
  <c r="P86" i="318" s="1"/>
  <c r="L85" i="318"/>
  <c r="M85" i="318" s="1"/>
  <c r="P85" i="318" s="1"/>
  <c r="L84" i="318"/>
  <c r="M84" i="318" s="1"/>
  <c r="P84" i="318" s="1"/>
  <c r="L82" i="318"/>
  <c r="M82" i="318" s="1"/>
  <c r="P82" i="318" s="1"/>
  <c r="L81" i="318"/>
  <c r="M81" i="318" s="1"/>
  <c r="P81" i="318" s="1"/>
  <c r="L80" i="318"/>
  <c r="M80" i="318" s="1"/>
  <c r="P80" i="318" s="1"/>
  <c r="L79" i="318"/>
  <c r="M79" i="318" s="1"/>
  <c r="P79" i="318" s="1"/>
  <c r="L78" i="318"/>
  <c r="M78" i="318" s="1"/>
  <c r="P78" i="318" s="1"/>
  <c r="L77" i="318"/>
  <c r="M77" i="318" s="1"/>
  <c r="P77" i="318" s="1"/>
  <c r="L76" i="318"/>
  <c r="M76" i="318" s="1"/>
  <c r="P76" i="318" s="1"/>
  <c r="L75" i="318"/>
  <c r="M75" i="318" s="1"/>
  <c r="P75" i="318" s="1"/>
  <c r="L74" i="318"/>
  <c r="M74" i="318" s="1"/>
  <c r="P74" i="318" s="1"/>
  <c r="L73" i="318"/>
  <c r="M73" i="318" s="1"/>
  <c r="P73" i="318" s="1"/>
  <c r="L72" i="318"/>
  <c r="M72" i="318" s="1"/>
  <c r="P72" i="318" s="1"/>
  <c r="L71" i="318"/>
  <c r="M71" i="318" s="1"/>
  <c r="P71" i="318" s="1"/>
  <c r="L70" i="318"/>
  <c r="M70" i="318" s="1"/>
  <c r="P70" i="318" s="1"/>
  <c r="L69" i="318"/>
  <c r="M69" i="318" s="1"/>
  <c r="P69" i="318" s="1"/>
  <c r="L68" i="318"/>
  <c r="M68" i="318" s="1"/>
  <c r="P68" i="318" s="1"/>
  <c r="L66" i="318"/>
  <c r="M66" i="318" s="1"/>
  <c r="P66" i="318" s="1"/>
  <c r="L65" i="318"/>
  <c r="M65" i="318" s="1"/>
  <c r="P65" i="318" s="1"/>
  <c r="L64" i="318"/>
  <c r="M64" i="318" s="1"/>
  <c r="P64" i="318" s="1"/>
  <c r="L63" i="318"/>
  <c r="M63" i="318" s="1"/>
  <c r="P63" i="318" s="1"/>
  <c r="L62" i="318"/>
  <c r="M62" i="318" s="1"/>
  <c r="P62" i="318" s="1"/>
  <c r="L61" i="318"/>
  <c r="M61" i="318" s="1"/>
  <c r="P61" i="318" s="1"/>
  <c r="L60" i="318"/>
  <c r="M60" i="318" s="1"/>
  <c r="P60" i="318" s="1"/>
  <c r="L59" i="318"/>
  <c r="M59" i="318" s="1"/>
  <c r="P59" i="318" s="1"/>
  <c r="L58" i="318"/>
  <c r="M58" i="318" s="1"/>
  <c r="P58" i="318" s="1"/>
  <c r="L57" i="318"/>
  <c r="M57" i="318" s="1"/>
  <c r="P57" i="318" s="1"/>
  <c r="L56" i="318"/>
  <c r="M56" i="318" s="1"/>
  <c r="P56" i="318" s="1"/>
  <c r="L55" i="318"/>
  <c r="M55" i="318" s="1"/>
  <c r="P55" i="318" s="1"/>
  <c r="L54" i="318"/>
  <c r="M54" i="318" s="1"/>
  <c r="P54" i="318" s="1"/>
  <c r="L53" i="318"/>
  <c r="M53" i="318" s="1"/>
  <c r="P53" i="318" s="1"/>
  <c r="L52" i="318"/>
  <c r="M52" i="318" s="1"/>
  <c r="P52" i="318" s="1"/>
  <c r="L51" i="318"/>
  <c r="M51" i="318" s="1"/>
  <c r="P51" i="318" s="1"/>
  <c r="L50" i="318"/>
  <c r="M50" i="318" s="1"/>
  <c r="P50" i="318" s="1"/>
  <c r="L49" i="318"/>
  <c r="M49" i="318" s="1"/>
  <c r="P49" i="318" s="1"/>
  <c r="L48" i="318"/>
  <c r="M48" i="318" s="1"/>
  <c r="P48" i="318" s="1"/>
  <c r="L47" i="318"/>
  <c r="M47" i="318" s="1"/>
  <c r="P47" i="318" s="1"/>
  <c r="M46" i="318"/>
  <c r="P46" i="318" s="1"/>
  <c r="L44" i="318"/>
  <c r="M44" i="318" s="1"/>
  <c r="P44" i="318" s="1"/>
  <c r="L43" i="318"/>
  <c r="M43" i="318" s="1"/>
  <c r="P43" i="318" s="1"/>
  <c r="L42" i="318"/>
  <c r="M42" i="318" s="1"/>
  <c r="P42" i="318" s="1"/>
  <c r="L41" i="318"/>
  <c r="M41" i="318" s="1"/>
  <c r="P41" i="318" s="1"/>
  <c r="L40" i="318"/>
  <c r="M40" i="318" s="1"/>
  <c r="P40" i="318" s="1"/>
  <c r="L39" i="318"/>
  <c r="M39" i="318" s="1"/>
  <c r="P39" i="318" s="1"/>
  <c r="L38" i="318"/>
  <c r="M38" i="318" s="1"/>
  <c r="P38" i="318" s="1"/>
  <c r="L37" i="318"/>
  <c r="M37" i="318" s="1"/>
  <c r="P37" i="318" s="1"/>
  <c r="L36" i="318"/>
  <c r="M36" i="318" s="1"/>
  <c r="P36" i="318" s="1"/>
  <c r="L35" i="318"/>
  <c r="M35" i="318" s="1"/>
  <c r="P35" i="318" s="1"/>
  <c r="L34" i="318"/>
  <c r="M34" i="318" s="1"/>
  <c r="P34" i="318" s="1"/>
  <c r="L33" i="318"/>
  <c r="M33" i="318" s="1"/>
  <c r="P33" i="318" s="1"/>
  <c r="L32" i="318"/>
  <c r="M32" i="318" s="1"/>
  <c r="P32" i="318" s="1"/>
  <c r="L31" i="318"/>
  <c r="M31" i="318" s="1"/>
  <c r="P31" i="318" s="1"/>
  <c r="L30" i="318"/>
  <c r="M30" i="318" s="1"/>
  <c r="P30" i="318" s="1"/>
  <c r="L29" i="318"/>
  <c r="M29" i="318" s="1"/>
  <c r="P29" i="318" s="1"/>
  <c r="L28" i="318"/>
  <c r="M28" i="318" s="1"/>
  <c r="P28" i="318" s="1"/>
  <c r="L27" i="318"/>
  <c r="M27" i="318" s="1"/>
  <c r="P27" i="318" s="1"/>
  <c r="L26" i="318"/>
  <c r="M26" i="318" s="1"/>
  <c r="P26" i="318" s="1"/>
  <c r="L25" i="318"/>
  <c r="M25" i="318" s="1"/>
  <c r="P25" i="318" s="1"/>
  <c r="L24" i="318"/>
  <c r="M24" i="318" s="1"/>
  <c r="P24" i="318" s="1"/>
  <c r="L23" i="318"/>
  <c r="M23" i="318" s="1"/>
  <c r="P23" i="318" s="1"/>
  <c r="L22" i="318"/>
  <c r="M22" i="318" s="1"/>
  <c r="P22" i="318" s="1"/>
  <c r="M20" i="318"/>
  <c r="P20" i="318" s="1"/>
  <c r="M19" i="318"/>
  <c r="P19" i="318" s="1"/>
  <c r="M18" i="318"/>
  <c r="P18" i="318" s="1"/>
  <c r="L17" i="318"/>
  <c r="M17" i="318" s="1"/>
  <c r="P17" i="318" s="1"/>
  <c r="M16" i="318"/>
  <c r="P16" i="318" s="1"/>
  <c r="L15" i="318"/>
  <c r="M15" i="318" s="1"/>
  <c r="P15" i="318" s="1"/>
  <c r="L14" i="318"/>
  <c r="M14" i="318" s="1"/>
  <c r="P14" i="318" s="1"/>
  <c r="L13" i="318"/>
  <c r="M13" i="318" s="1"/>
  <c r="P13" i="318" s="1"/>
  <c r="L12" i="318"/>
  <c r="M12" i="318" s="1"/>
  <c r="P12" i="318" s="1"/>
  <c r="L11" i="318"/>
  <c r="M11" i="318" s="1"/>
  <c r="P11" i="318" s="1"/>
  <c r="L10" i="318"/>
  <c r="M10" i="318" s="1"/>
  <c r="P10" i="318" s="1"/>
  <c r="L9" i="318"/>
  <c r="M9" i="318" s="1"/>
  <c r="P9" i="318" s="1"/>
  <c r="L8" i="318"/>
  <c r="M8" i="318" s="1"/>
  <c r="P8" i="318" s="1"/>
  <c r="M6" i="318"/>
  <c r="P6" i="318" s="1"/>
  <c r="M5" i="318"/>
  <c r="Q98" i="319" l="1"/>
  <c r="Q44" i="319"/>
  <c r="Q116" i="319"/>
  <c r="Q82" i="319"/>
  <c r="Q150" i="319"/>
  <c r="Q66" i="319"/>
  <c r="Q133" i="319"/>
  <c r="M118" i="318"/>
  <c r="L151" i="318"/>
  <c r="Q82" i="318"/>
  <c r="Q98" i="318"/>
  <c r="Q66" i="318"/>
  <c r="M7" i="318"/>
  <c r="P7" i="318" s="1"/>
  <c r="P5" i="318"/>
  <c r="Q116" i="318"/>
  <c r="L159" i="318"/>
  <c r="M157" i="318"/>
  <c r="Q44" i="318"/>
  <c r="Q150" i="318"/>
  <c r="J159" i="317"/>
  <c r="I159" i="317"/>
  <c r="K158" i="317"/>
  <c r="L158" i="317" s="1"/>
  <c r="O158" i="317" s="1"/>
  <c r="K157" i="317"/>
  <c r="L157" i="317" s="1"/>
  <c r="L153" i="317"/>
  <c r="L152" i="317"/>
  <c r="J151" i="317"/>
  <c r="I151" i="317"/>
  <c r="K150" i="317"/>
  <c r="L150" i="317" s="1"/>
  <c r="O150" i="317" s="1"/>
  <c r="K149" i="317"/>
  <c r="L149" i="317" s="1"/>
  <c r="O149" i="317" s="1"/>
  <c r="K148" i="317"/>
  <c r="L148" i="317" s="1"/>
  <c r="O148" i="317" s="1"/>
  <c r="K147" i="317"/>
  <c r="L147" i="317" s="1"/>
  <c r="O147" i="317" s="1"/>
  <c r="K146" i="317"/>
  <c r="L146" i="317" s="1"/>
  <c r="O146" i="317" s="1"/>
  <c r="K145" i="317"/>
  <c r="L145" i="317" s="1"/>
  <c r="O145" i="317" s="1"/>
  <c r="K144" i="317"/>
  <c r="L144" i="317" s="1"/>
  <c r="O144" i="317" s="1"/>
  <c r="K143" i="317"/>
  <c r="L143" i="317" s="1"/>
  <c r="O143" i="317" s="1"/>
  <c r="K142" i="317"/>
  <c r="L142" i="317" s="1"/>
  <c r="O142" i="317" s="1"/>
  <c r="K141" i="317"/>
  <c r="L141" i="317" s="1"/>
  <c r="O141" i="317" s="1"/>
  <c r="K140" i="317"/>
  <c r="L140" i="317" s="1"/>
  <c r="O140" i="317" s="1"/>
  <c r="K139" i="317"/>
  <c r="L139" i="317" s="1"/>
  <c r="O139" i="317" s="1"/>
  <c r="K138" i="317"/>
  <c r="L138" i="317" s="1"/>
  <c r="O138" i="317" s="1"/>
  <c r="K137" i="317"/>
  <c r="L137" i="317" s="1"/>
  <c r="O137" i="317" s="1"/>
  <c r="K136" i="317"/>
  <c r="L136" i="317" s="1"/>
  <c r="O136" i="317" s="1"/>
  <c r="K135" i="317"/>
  <c r="L135" i="317" s="1"/>
  <c r="O135" i="317" s="1"/>
  <c r="K134" i="317"/>
  <c r="L134" i="317" s="1"/>
  <c r="O134" i="317" s="1"/>
  <c r="K133" i="317"/>
  <c r="L133" i="317" s="1"/>
  <c r="O133" i="317" s="1"/>
  <c r="K132" i="317"/>
  <c r="L132" i="317" s="1"/>
  <c r="O132" i="317" s="1"/>
  <c r="K131" i="317"/>
  <c r="L131" i="317" s="1"/>
  <c r="O131" i="317" s="1"/>
  <c r="K130" i="317"/>
  <c r="L130" i="317" s="1"/>
  <c r="O130" i="317" s="1"/>
  <c r="K129" i="317"/>
  <c r="L129" i="317" s="1"/>
  <c r="O129" i="317" s="1"/>
  <c r="K128" i="317"/>
  <c r="L128" i="317" s="1"/>
  <c r="O128" i="317" s="1"/>
  <c r="K127" i="317"/>
  <c r="L127" i="317" s="1"/>
  <c r="O127" i="317" s="1"/>
  <c r="K126" i="317"/>
  <c r="L126" i="317" s="1"/>
  <c r="O126" i="317" s="1"/>
  <c r="K125" i="317"/>
  <c r="L125" i="317" s="1"/>
  <c r="O125" i="317" s="1"/>
  <c r="K124" i="317"/>
  <c r="L124" i="317" s="1"/>
  <c r="O124" i="317" s="1"/>
  <c r="K123" i="317"/>
  <c r="L123" i="317" s="1"/>
  <c r="O123" i="317" s="1"/>
  <c r="K122" i="317"/>
  <c r="L122" i="317" s="1"/>
  <c r="O122" i="317" s="1"/>
  <c r="K121" i="317"/>
  <c r="L121" i="317" s="1"/>
  <c r="O121" i="317" s="1"/>
  <c r="K120" i="317"/>
  <c r="L120" i="317" s="1"/>
  <c r="O120" i="317" s="1"/>
  <c r="K119" i="317"/>
  <c r="L119" i="317" s="1"/>
  <c r="O119" i="317" s="1"/>
  <c r="K118" i="317"/>
  <c r="L118" i="317" s="1"/>
  <c r="O118" i="317" s="1"/>
  <c r="K116" i="317"/>
  <c r="L116" i="317" s="1"/>
  <c r="O116" i="317" s="1"/>
  <c r="K115" i="317"/>
  <c r="L115" i="317" s="1"/>
  <c r="O115" i="317" s="1"/>
  <c r="K114" i="317"/>
  <c r="L114" i="317" s="1"/>
  <c r="O114" i="317" s="1"/>
  <c r="K113" i="317"/>
  <c r="L113" i="317" s="1"/>
  <c r="O113" i="317" s="1"/>
  <c r="K112" i="317"/>
  <c r="L112" i="317" s="1"/>
  <c r="O112" i="317" s="1"/>
  <c r="K111" i="317"/>
  <c r="L111" i="317" s="1"/>
  <c r="O111" i="317" s="1"/>
  <c r="K110" i="317"/>
  <c r="L110" i="317" s="1"/>
  <c r="O110" i="317" s="1"/>
  <c r="K109" i="317"/>
  <c r="L109" i="317" s="1"/>
  <c r="O109" i="317" s="1"/>
  <c r="K108" i="317"/>
  <c r="L108" i="317" s="1"/>
  <c r="O108" i="317" s="1"/>
  <c r="K107" i="317"/>
  <c r="L107" i="317" s="1"/>
  <c r="O107" i="317" s="1"/>
  <c r="K106" i="317"/>
  <c r="L106" i="317" s="1"/>
  <c r="O106" i="317" s="1"/>
  <c r="K105" i="317"/>
  <c r="L105" i="317" s="1"/>
  <c r="O105" i="317" s="1"/>
  <c r="K104" i="317"/>
  <c r="L104" i="317" s="1"/>
  <c r="O104" i="317" s="1"/>
  <c r="K103" i="317"/>
  <c r="L103" i="317" s="1"/>
  <c r="O103" i="317" s="1"/>
  <c r="K102" i="317"/>
  <c r="L102" i="317" s="1"/>
  <c r="O102" i="317" s="1"/>
  <c r="K101" i="317"/>
  <c r="L101" i="317" s="1"/>
  <c r="O101" i="317" s="1"/>
  <c r="K100" i="317"/>
  <c r="L100" i="317" s="1"/>
  <c r="O100" i="317" s="1"/>
  <c r="K98" i="317"/>
  <c r="L98" i="317" s="1"/>
  <c r="O98" i="317" s="1"/>
  <c r="K97" i="317"/>
  <c r="L97" i="317" s="1"/>
  <c r="O97" i="317" s="1"/>
  <c r="K96" i="317"/>
  <c r="L96" i="317" s="1"/>
  <c r="O96" i="317" s="1"/>
  <c r="K95" i="317"/>
  <c r="L95" i="317" s="1"/>
  <c r="O95" i="317" s="1"/>
  <c r="K94" i="317"/>
  <c r="L94" i="317" s="1"/>
  <c r="O94" i="317" s="1"/>
  <c r="K93" i="317"/>
  <c r="L93" i="317" s="1"/>
  <c r="O93" i="317" s="1"/>
  <c r="K92" i="317"/>
  <c r="L92" i="317" s="1"/>
  <c r="O92" i="317" s="1"/>
  <c r="K91" i="317"/>
  <c r="L91" i="317" s="1"/>
  <c r="O91" i="317" s="1"/>
  <c r="K90" i="317"/>
  <c r="L90" i="317" s="1"/>
  <c r="O90" i="317" s="1"/>
  <c r="K89" i="317"/>
  <c r="L89" i="317" s="1"/>
  <c r="O89" i="317" s="1"/>
  <c r="K88" i="317"/>
  <c r="L88" i="317" s="1"/>
  <c r="O88" i="317" s="1"/>
  <c r="K87" i="317"/>
  <c r="L87" i="317" s="1"/>
  <c r="O87" i="317" s="1"/>
  <c r="K86" i="317"/>
  <c r="L86" i="317" s="1"/>
  <c r="O86" i="317" s="1"/>
  <c r="K85" i="317"/>
  <c r="L85" i="317" s="1"/>
  <c r="O85" i="317" s="1"/>
  <c r="K84" i="317"/>
  <c r="L84" i="317" s="1"/>
  <c r="O84" i="317" s="1"/>
  <c r="K82" i="317"/>
  <c r="L82" i="317" s="1"/>
  <c r="O82" i="317" s="1"/>
  <c r="K81" i="317"/>
  <c r="L81" i="317" s="1"/>
  <c r="O81" i="317" s="1"/>
  <c r="K80" i="317"/>
  <c r="L80" i="317" s="1"/>
  <c r="O80" i="317" s="1"/>
  <c r="K79" i="317"/>
  <c r="L79" i="317" s="1"/>
  <c r="O79" i="317" s="1"/>
  <c r="K78" i="317"/>
  <c r="L78" i="317" s="1"/>
  <c r="O78" i="317" s="1"/>
  <c r="K77" i="317"/>
  <c r="L77" i="317" s="1"/>
  <c r="O77" i="317" s="1"/>
  <c r="K76" i="317"/>
  <c r="L76" i="317" s="1"/>
  <c r="O76" i="317" s="1"/>
  <c r="K75" i="317"/>
  <c r="L75" i="317" s="1"/>
  <c r="O75" i="317" s="1"/>
  <c r="K74" i="317"/>
  <c r="L74" i="317" s="1"/>
  <c r="O74" i="317" s="1"/>
  <c r="K73" i="317"/>
  <c r="L73" i="317" s="1"/>
  <c r="O73" i="317" s="1"/>
  <c r="K72" i="317"/>
  <c r="L72" i="317" s="1"/>
  <c r="O72" i="317" s="1"/>
  <c r="K71" i="317"/>
  <c r="L71" i="317" s="1"/>
  <c r="O71" i="317" s="1"/>
  <c r="K70" i="317"/>
  <c r="L70" i="317" s="1"/>
  <c r="O70" i="317" s="1"/>
  <c r="K69" i="317"/>
  <c r="L69" i="317" s="1"/>
  <c r="O69" i="317" s="1"/>
  <c r="K68" i="317"/>
  <c r="L68" i="317" s="1"/>
  <c r="O68" i="317" s="1"/>
  <c r="K66" i="317"/>
  <c r="L66" i="317" s="1"/>
  <c r="O66" i="317" s="1"/>
  <c r="K65" i="317"/>
  <c r="L65" i="317" s="1"/>
  <c r="O65" i="317" s="1"/>
  <c r="K64" i="317"/>
  <c r="L64" i="317" s="1"/>
  <c r="O64" i="317" s="1"/>
  <c r="K63" i="317"/>
  <c r="L63" i="317" s="1"/>
  <c r="O63" i="317" s="1"/>
  <c r="K62" i="317"/>
  <c r="L62" i="317" s="1"/>
  <c r="O62" i="317" s="1"/>
  <c r="K61" i="317"/>
  <c r="L61" i="317" s="1"/>
  <c r="O61" i="317" s="1"/>
  <c r="K60" i="317"/>
  <c r="L60" i="317" s="1"/>
  <c r="O60" i="317" s="1"/>
  <c r="K59" i="317"/>
  <c r="L59" i="317" s="1"/>
  <c r="O59" i="317" s="1"/>
  <c r="K58" i="317"/>
  <c r="L58" i="317" s="1"/>
  <c r="O58" i="317" s="1"/>
  <c r="K57" i="317"/>
  <c r="L57" i="317" s="1"/>
  <c r="O57" i="317" s="1"/>
  <c r="K56" i="317"/>
  <c r="L56" i="317" s="1"/>
  <c r="O56" i="317" s="1"/>
  <c r="K55" i="317"/>
  <c r="L55" i="317" s="1"/>
  <c r="O55" i="317" s="1"/>
  <c r="K54" i="317"/>
  <c r="L54" i="317" s="1"/>
  <c r="O54" i="317" s="1"/>
  <c r="K53" i="317"/>
  <c r="L53" i="317" s="1"/>
  <c r="O53" i="317" s="1"/>
  <c r="K52" i="317"/>
  <c r="L52" i="317" s="1"/>
  <c r="O52" i="317" s="1"/>
  <c r="K51" i="317"/>
  <c r="L51" i="317" s="1"/>
  <c r="O51" i="317" s="1"/>
  <c r="K50" i="317"/>
  <c r="L50" i="317" s="1"/>
  <c r="O50" i="317" s="1"/>
  <c r="K49" i="317"/>
  <c r="L49" i="317" s="1"/>
  <c r="O49" i="317" s="1"/>
  <c r="K48" i="317"/>
  <c r="L48" i="317" s="1"/>
  <c r="O48" i="317" s="1"/>
  <c r="K47" i="317"/>
  <c r="L47" i="317" s="1"/>
  <c r="O47" i="317" s="1"/>
  <c r="K46" i="317"/>
  <c r="L46" i="317" s="1"/>
  <c r="O46" i="317" s="1"/>
  <c r="K44" i="317"/>
  <c r="L44" i="317" s="1"/>
  <c r="O44" i="317" s="1"/>
  <c r="K43" i="317"/>
  <c r="L43" i="317" s="1"/>
  <c r="O43" i="317" s="1"/>
  <c r="K42" i="317"/>
  <c r="L42" i="317" s="1"/>
  <c r="O42" i="317" s="1"/>
  <c r="K41" i="317"/>
  <c r="L41" i="317" s="1"/>
  <c r="O41" i="317" s="1"/>
  <c r="K40" i="317"/>
  <c r="L40" i="317" s="1"/>
  <c r="O40" i="317" s="1"/>
  <c r="K39" i="317"/>
  <c r="L39" i="317" s="1"/>
  <c r="O39" i="317" s="1"/>
  <c r="K38" i="317"/>
  <c r="L38" i="317" s="1"/>
  <c r="O38" i="317" s="1"/>
  <c r="K37" i="317"/>
  <c r="L37" i="317" s="1"/>
  <c r="O37" i="317" s="1"/>
  <c r="K36" i="317"/>
  <c r="L36" i="317" s="1"/>
  <c r="O36" i="317" s="1"/>
  <c r="K35" i="317"/>
  <c r="L35" i="317" s="1"/>
  <c r="O35" i="317" s="1"/>
  <c r="K34" i="317"/>
  <c r="L34" i="317" s="1"/>
  <c r="O34" i="317" s="1"/>
  <c r="K33" i="317"/>
  <c r="L33" i="317" s="1"/>
  <c r="O33" i="317" s="1"/>
  <c r="K32" i="317"/>
  <c r="L32" i="317" s="1"/>
  <c r="O32" i="317" s="1"/>
  <c r="K31" i="317"/>
  <c r="L31" i="317" s="1"/>
  <c r="O31" i="317" s="1"/>
  <c r="K30" i="317"/>
  <c r="L30" i="317" s="1"/>
  <c r="O30" i="317" s="1"/>
  <c r="K29" i="317"/>
  <c r="L29" i="317" s="1"/>
  <c r="O29" i="317" s="1"/>
  <c r="K28" i="317"/>
  <c r="L28" i="317" s="1"/>
  <c r="O28" i="317" s="1"/>
  <c r="K27" i="317"/>
  <c r="L27" i="317" s="1"/>
  <c r="O27" i="317" s="1"/>
  <c r="K26" i="317"/>
  <c r="L26" i="317" s="1"/>
  <c r="O26" i="317" s="1"/>
  <c r="K25" i="317"/>
  <c r="L25" i="317" s="1"/>
  <c r="O25" i="317" s="1"/>
  <c r="K24" i="317"/>
  <c r="L24" i="317" s="1"/>
  <c r="O24" i="317" s="1"/>
  <c r="K23" i="317"/>
  <c r="L23" i="317" s="1"/>
  <c r="O23" i="317" s="1"/>
  <c r="K22" i="317"/>
  <c r="L22" i="317" s="1"/>
  <c r="O22" i="317" s="1"/>
  <c r="K20" i="317"/>
  <c r="L20" i="317" s="1"/>
  <c r="O20" i="317" s="1"/>
  <c r="K19" i="317"/>
  <c r="L19" i="317" s="1"/>
  <c r="O19" i="317" s="1"/>
  <c r="K18" i="317"/>
  <c r="L18" i="317" s="1"/>
  <c r="O18" i="317" s="1"/>
  <c r="K17" i="317"/>
  <c r="L17" i="317" s="1"/>
  <c r="O17" i="317" s="1"/>
  <c r="K16" i="317"/>
  <c r="L16" i="317" s="1"/>
  <c r="O16" i="317" s="1"/>
  <c r="K15" i="317"/>
  <c r="L15" i="317" s="1"/>
  <c r="O15" i="317" s="1"/>
  <c r="K14" i="317"/>
  <c r="L14" i="317" s="1"/>
  <c r="O14" i="317" s="1"/>
  <c r="K13" i="317"/>
  <c r="L13" i="317" s="1"/>
  <c r="O13" i="317" s="1"/>
  <c r="K12" i="317"/>
  <c r="L12" i="317" s="1"/>
  <c r="O12" i="317" s="1"/>
  <c r="K11" i="317"/>
  <c r="L11" i="317" s="1"/>
  <c r="O11" i="317" s="1"/>
  <c r="K10" i="317"/>
  <c r="L10" i="317" s="1"/>
  <c r="O10" i="317" s="1"/>
  <c r="K9" i="317"/>
  <c r="L9" i="317" s="1"/>
  <c r="O9" i="317" s="1"/>
  <c r="K8" i="317"/>
  <c r="L8" i="317" s="1"/>
  <c r="O8" i="317" s="1"/>
  <c r="K7" i="317"/>
  <c r="L7" i="317" s="1"/>
  <c r="O7" i="317" s="1"/>
  <c r="K6" i="317"/>
  <c r="L6" i="317" s="1"/>
  <c r="O6" i="317" s="1"/>
  <c r="K5" i="317"/>
  <c r="Q151" i="319" l="1"/>
  <c r="P118" i="318"/>
  <c r="Q133" i="318" s="1"/>
  <c r="M151" i="318"/>
  <c r="M159" i="318"/>
  <c r="P157" i="318"/>
  <c r="P159" i="318" s="1"/>
  <c r="Q20" i="318"/>
  <c r="K151" i="317"/>
  <c r="P82" i="317"/>
  <c r="L159" i="317"/>
  <c r="K159" i="317"/>
  <c r="P66" i="317"/>
  <c r="P116" i="317"/>
  <c r="P150" i="317"/>
  <c r="P44" i="317"/>
  <c r="P133" i="317"/>
  <c r="P98" i="317"/>
  <c r="L5" i="317"/>
  <c r="O157" i="317"/>
  <c r="O159" i="317" s="1"/>
  <c r="J159" i="316"/>
  <c r="J151" i="316"/>
  <c r="I159" i="316"/>
  <c r="P151" i="318" l="1"/>
  <c r="P152" i="318" s="1"/>
  <c r="Q151" i="318"/>
  <c r="R20" i="318" s="1"/>
  <c r="L151" i="317"/>
  <c r="O5" i="317"/>
  <c r="K159" i="316"/>
  <c r="L158" i="316"/>
  <c r="L157" i="316"/>
  <c r="M157" i="316" s="1"/>
  <c r="M153" i="316"/>
  <c r="M152" i="316"/>
  <c r="K151" i="316"/>
  <c r="I151" i="316"/>
  <c r="L150" i="316"/>
  <c r="M150" i="316" s="1"/>
  <c r="P150" i="316" s="1"/>
  <c r="L149" i="316"/>
  <c r="M149" i="316" s="1"/>
  <c r="P149" i="316" s="1"/>
  <c r="L148" i="316"/>
  <c r="M148" i="316" s="1"/>
  <c r="P148" i="316" s="1"/>
  <c r="L147" i="316"/>
  <c r="M147" i="316" s="1"/>
  <c r="P147" i="316" s="1"/>
  <c r="L146" i="316"/>
  <c r="M146" i="316" s="1"/>
  <c r="P146" i="316" s="1"/>
  <c r="L145" i="316"/>
  <c r="M145" i="316" s="1"/>
  <c r="P145" i="316" s="1"/>
  <c r="L144" i="316"/>
  <c r="M144" i="316" s="1"/>
  <c r="P144" i="316" s="1"/>
  <c r="L143" i="316"/>
  <c r="M143" i="316" s="1"/>
  <c r="P143" i="316" s="1"/>
  <c r="L142" i="316"/>
  <c r="M142" i="316" s="1"/>
  <c r="P142" i="316" s="1"/>
  <c r="L141" i="316"/>
  <c r="M141" i="316" s="1"/>
  <c r="P141" i="316" s="1"/>
  <c r="L140" i="316"/>
  <c r="M140" i="316" s="1"/>
  <c r="P140" i="316" s="1"/>
  <c r="L139" i="316"/>
  <c r="M139" i="316" s="1"/>
  <c r="P139" i="316" s="1"/>
  <c r="L138" i="316"/>
  <c r="M138" i="316" s="1"/>
  <c r="P138" i="316" s="1"/>
  <c r="L137" i="316"/>
  <c r="M137" i="316" s="1"/>
  <c r="P137" i="316" s="1"/>
  <c r="L136" i="316"/>
  <c r="M136" i="316" s="1"/>
  <c r="P136" i="316" s="1"/>
  <c r="L135" i="316"/>
  <c r="M135" i="316" s="1"/>
  <c r="P135" i="316" s="1"/>
  <c r="L134" i="316"/>
  <c r="M134" i="316" s="1"/>
  <c r="P134" i="316" s="1"/>
  <c r="L133" i="316"/>
  <c r="M133" i="316" s="1"/>
  <c r="P133" i="316" s="1"/>
  <c r="L132" i="316"/>
  <c r="M132" i="316" s="1"/>
  <c r="P132" i="316" s="1"/>
  <c r="L131" i="316"/>
  <c r="M131" i="316" s="1"/>
  <c r="P131" i="316" s="1"/>
  <c r="L130" i="316"/>
  <c r="M130" i="316" s="1"/>
  <c r="P130" i="316" s="1"/>
  <c r="L129" i="316"/>
  <c r="M129" i="316" s="1"/>
  <c r="P129" i="316" s="1"/>
  <c r="L128" i="316"/>
  <c r="M128" i="316" s="1"/>
  <c r="P128" i="316" s="1"/>
  <c r="L127" i="316"/>
  <c r="M127" i="316" s="1"/>
  <c r="P127" i="316" s="1"/>
  <c r="L126" i="316"/>
  <c r="M126" i="316" s="1"/>
  <c r="P126" i="316" s="1"/>
  <c r="L125" i="316"/>
  <c r="M125" i="316" s="1"/>
  <c r="P125" i="316" s="1"/>
  <c r="L124" i="316"/>
  <c r="M124" i="316" s="1"/>
  <c r="P124" i="316" s="1"/>
  <c r="L123" i="316"/>
  <c r="M123" i="316" s="1"/>
  <c r="P123" i="316" s="1"/>
  <c r="L122" i="316"/>
  <c r="M122" i="316" s="1"/>
  <c r="P122" i="316" s="1"/>
  <c r="L121" i="316"/>
  <c r="M121" i="316" s="1"/>
  <c r="P121" i="316" s="1"/>
  <c r="L120" i="316"/>
  <c r="M120" i="316" s="1"/>
  <c r="P120" i="316" s="1"/>
  <c r="L119" i="316"/>
  <c r="M119" i="316" s="1"/>
  <c r="P119" i="316" s="1"/>
  <c r="L118" i="316"/>
  <c r="M118" i="316" s="1"/>
  <c r="P118" i="316" s="1"/>
  <c r="L116" i="316"/>
  <c r="M116" i="316" s="1"/>
  <c r="P116" i="316" s="1"/>
  <c r="L115" i="316"/>
  <c r="M115" i="316" s="1"/>
  <c r="P115" i="316" s="1"/>
  <c r="L114" i="316"/>
  <c r="M114" i="316" s="1"/>
  <c r="P114" i="316" s="1"/>
  <c r="L113" i="316"/>
  <c r="M113" i="316" s="1"/>
  <c r="P113" i="316" s="1"/>
  <c r="L112" i="316"/>
  <c r="M112" i="316" s="1"/>
  <c r="P112" i="316" s="1"/>
  <c r="L111" i="316"/>
  <c r="M111" i="316" s="1"/>
  <c r="P111" i="316" s="1"/>
  <c r="L110" i="316"/>
  <c r="M110" i="316" s="1"/>
  <c r="P110" i="316" s="1"/>
  <c r="L109" i="316"/>
  <c r="M109" i="316" s="1"/>
  <c r="P109" i="316" s="1"/>
  <c r="L108" i="316"/>
  <c r="M108" i="316" s="1"/>
  <c r="P108" i="316" s="1"/>
  <c r="L107" i="316"/>
  <c r="M107" i="316" s="1"/>
  <c r="P107" i="316" s="1"/>
  <c r="L106" i="316"/>
  <c r="M106" i="316" s="1"/>
  <c r="P106" i="316" s="1"/>
  <c r="L105" i="316"/>
  <c r="M105" i="316" s="1"/>
  <c r="P105" i="316" s="1"/>
  <c r="L104" i="316"/>
  <c r="M104" i="316" s="1"/>
  <c r="P104" i="316" s="1"/>
  <c r="L103" i="316"/>
  <c r="M103" i="316" s="1"/>
  <c r="P103" i="316" s="1"/>
  <c r="L102" i="316"/>
  <c r="M102" i="316" s="1"/>
  <c r="P102" i="316" s="1"/>
  <c r="L101" i="316"/>
  <c r="M101" i="316" s="1"/>
  <c r="P101" i="316" s="1"/>
  <c r="L100" i="316"/>
  <c r="M100" i="316" s="1"/>
  <c r="P100" i="316" s="1"/>
  <c r="L98" i="316"/>
  <c r="M98" i="316" s="1"/>
  <c r="P98" i="316" s="1"/>
  <c r="L97" i="316"/>
  <c r="M97" i="316" s="1"/>
  <c r="P97" i="316" s="1"/>
  <c r="L96" i="316"/>
  <c r="M96" i="316" s="1"/>
  <c r="P96" i="316" s="1"/>
  <c r="L95" i="316"/>
  <c r="M95" i="316" s="1"/>
  <c r="P95" i="316" s="1"/>
  <c r="L94" i="316"/>
  <c r="M94" i="316" s="1"/>
  <c r="P94" i="316" s="1"/>
  <c r="L93" i="316"/>
  <c r="M93" i="316" s="1"/>
  <c r="P93" i="316" s="1"/>
  <c r="L92" i="316"/>
  <c r="M92" i="316" s="1"/>
  <c r="P92" i="316" s="1"/>
  <c r="L91" i="316"/>
  <c r="M91" i="316" s="1"/>
  <c r="P91" i="316" s="1"/>
  <c r="L90" i="316"/>
  <c r="M90" i="316" s="1"/>
  <c r="P90" i="316" s="1"/>
  <c r="L89" i="316"/>
  <c r="M89" i="316" s="1"/>
  <c r="P89" i="316" s="1"/>
  <c r="L88" i="316"/>
  <c r="M88" i="316" s="1"/>
  <c r="P88" i="316" s="1"/>
  <c r="L87" i="316"/>
  <c r="M87" i="316" s="1"/>
  <c r="P87" i="316" s="1"/>
  <c r="L86" i="316"/>
  <c r="M86" i="316" s="1"/>
  <c r="P86" i="316" s="1"/>
  <c r="L85" i="316"/>
  <c r="M85" i="316" s="1"/>
  <c r="P85" i="316" s="1"/>
  <c r="L84" i="316"/>
  <c r="M84" i="316" s="1"/>
  <c r="P84" i="316" s="1"/>
  <c r="L82" i="316"/>
  <c r="M82" i="316" s="1"/>
  <c r="P82" i="316" s="1"/>
  <c r="L81" i="316"/>
  <c r="M81" i="316" s="1"/>
  <c r="P81" i="316" s="1"/>
  <c r="L80" i="316"/>
  <c r="M80" i="316" s="1"/>
  <c r="P80" i="316" s="1"/>
  <c r="L79" i="316"/>
  <c r="M79" i="316" s="1"/>
  <c r="P79" i="316" s="1"/>
  <c r="L78" i="316"/>
  <c r="M78" i="316" s="1"/>
  <c r="P78" i="316" s="1"/>
  <c r="L77" i="316"/>
  <c r="M77" i="316" s="1"/>
  <c r="P77" i="316" s="1"/>
  <c r="L76" i="316"/>
  <c r="M76" i="316" s="1"/>
  <c r="P76" i="316" s="1"/>
  <c r="L75" i="316"/>
  <c r="M75" i="316" s="1"/>
  <c r="P75" i="316" s="1"/>
  <c r="L74" i="316"/>
  <c r="M74" i="316" s="1"/>
  <c r="P74" i="316" s="1"/>
  <c r="L73" i="316"/>
  <c r="M73" i="316" s="1"/>
  <c r="P73" i="316" s="1"/>
  <c r="L72" i="316"/>
  <c r="M72" i="316" s="1"/>
  <c r="P72" i="316" s="1"/>
  <c r="L71" i="316"/>
  <c r="M71" i="316" s="1"/>
  <c r="P71" i="316" s="1"/>
  <c r="L70" i="316"/>
  <c r="M70" i="316" s="1"/>
  <c r="P70" i="316" s="1"/>
  <c r="L69" i="316"/>
  <c r="M69" i="316" s="1"/>
  <c r="P69" i="316" s="1"/>
  <c r="L68" i="316"/>
  <c r="M68" i="316" s="1"/>
  <c r="P68" i="316" s="1"/>
  <c r="L66" i="316"/>
  <c r="M66" i="316" s="1"/>
  <c r="P66" i="316" s="1"/>
  <c r="L65" i="316"/>
  <c r="M65" i="316" s="1"/>
  <c r="P65" i="316" s="1"/>
  <c r="L64" i="316"/>
  <c r="M64" i="316" s="1"/>
  <c r="P64" i="316" s="1"/>
  <c r="L63" i="316"/>
  <c r="M63" i="316" s="1"/>
  <c r="P63" i="316" s="1"/>
  <c r="L62" i="316"/>
  <c r="M62" i="316" s="1"/>
  <c r="P62" i="316" s="1"/>
  <c r="L61" i="316"/>
  <c r="M61" i="316" s="1"/>
  <c r="P61" i="316" s="1"/>
  <c r="L60" i="316"/>
  <c r="M60" i="316" s="1"/>
  <c r="P60" i="316" s="1"/>
  <c r="L59" i="316"/>
  <c r="M59" i="316" s="1"/>
  <c r="P59" i="316" s="1"/>
  <c r="L58" i="316"/>
  <c r="M58" i="316" s="1"/>
  <c r="P58" i="316" s="1"/>
  <c r="L57" i="316"/>
  <c r="M57" i="316" s="1"/>
  <c r="P57" i="316" s="1"/>
  <c r="L56" i="316"/>
  <c r="M56" i="316" s="1"/>
  <c r="P56" i="316" s="1"/>
  <c r="L55" i="316"/>
  <c r="M55" i="316" s="1"/>
  <c r="P55" i="316" s="1"/>
  <c r="L54" i="316"/>
  <c r="M54" i="316" s="1"/>
  <c r="P54" i="316" s="1"/>
  <c r="L53" i="316"/>
  <c r="M53" i="316" s="1"/>
  <c r="P53" i="316" s="1"/>
  <c r="L52" i="316"/>
  <c r="M52" i="316" s="1"/>
  <c r="P52" i="316" s="1"/>
  <c r="L51" i="316"/>
  <c r="M51" i="316" s="1"/>
  <c r="P51" i="316" s="1"/>
  <c r="L50" i="316"/>
  <c r="M50" i="316" s="1"/>
  <c r="P50" i="316" s="1"/>
  <c r="L49" i="316"/>
  <c r="M49" i="316" s="1"/>
  <c r="P49" i="316" s="1"/>
  <c r="L48" i="316"/>
  <c r="M48" i="316" s="1"/>
  <c r="P48" i="316" s="1"/>
  <c r="L47" i="316"/>
  <c r="M47" i="316" s="1"/>
  <c r="P47" i="316" s="1"/>
  <c r="L46" i="316"/>
  <c r="M46" i="316" s="1"/>
  <c r="P46" i="316" s="1"/>
  <c r="L44" i="316"/>
  <c r="M44" i="316" s="1"/>
  <c r="P44" i="316" s="1"/>
  <c r="L43" i="316"/>
  <c r="M43" i="316" s="1"/>
  <c r="P43" i="316" s="1"/>
  <c r="L42" i="316"/>
  <c r="M42" i="316" s="1"/>
  <c r="P42" i="316" s="1"/>
  <c r="L41" i="316"/>
  <c r="M41" i="316" s="1"/>
  <c r="P41" i="316" s="1"/>
  <c r="L40" i="316"/>
  <c r="M40" i="316" s="1"/>
  <c r="P40" i="316" s="1"/>
  <c r="L39" i="316"/>
  <c r="M39" i="316" s="1"/>
  <c r="P39" i="316" s="1"/>
  <c r="L38" i="316"/>
  <c r="M38" i="316" s="1"/>
  <c r="P38" i="316" s="1"/>
  <c r="L37" i="316"/>
  <c r="M37" i="316" s="1"/>
  <c r="P37" i="316" s="1"/>
  <c r="L36" i="316"/>
  <c r="M36" i="316" s="1"/>
  <c r="P36" i="316" s="1"/>
  <c r="L35" i="316"/>
  <c r="M35" i="316" s="1"/>
  <c r="P35" i="316" s="1"/>
  <c r="L34" i="316"/>
  <c r="M34" i="316" s="1"/>
  <c r="P34" i="316" s="1"/>
  <c r="L33" i="316"/>
  <c r="M33" i="316" s="1"/>
  <c r="P33" i="316" s="1"/>
  <c r="L32" i="316"/>
  <c r="M32" i="316" s="1"/>
  <c r="P32" i="316" s="1"/>
  <c r="L31" i="316"/>
  <c r="M31" i="316" s="1"/>
  <c r="P31" i="316" s="1"/>
  <c r="L30" i="316"/>
  <c r="M30" i="316" s="1"/>
  <c r="P30" i="316" s="1"/>
  <c r="L29" i="316"/>
  <c r="M29" i="316" s="1"/>
  <c r="P29" i="316" s="1"/>
  <c r="L28" i="316"/>
  <c r="M28" i="316" s="1"/>
  <c r="P28" i="316" s="1"/>
  <c r="L27" i="316"/>
  <c r="M27" i="316" s="1"/>
  <c r="P27" i="316" s="1"/>
  <c r="L26" i="316"/>
  <c r="M26" i="316" s="1"/>
  <c r="P26" i="316" s="1"/>
  <c r="L25" i="316"/>
  <c r="M25" i="316" s="1"/>
  <c r="P25" i="316" s="1"/>
  <c r="L24" i="316"/>
  <c r="M24" i="316" s="1"/>
  <c r="P24" i="316" s="1"/>
  <c r="L23" i="316"/>
  <c r="M23" i="316" s="1"/>
  <c r="P23" i="316" s="1"/>
  <c r="L22" i="316"/>
  <c r="M22" i="316" s="1"/>
  <c r="P22" i="316" s="1"/>
  <c r="L20" i="316"/>
  <c r="M20" i="316" s="1"/>
  <c r="P20" i="316" s="1"/>
  <c r="L19" i="316"/>
  <c r="M19" i="316" s="1"/>
  <c r="P19" i="316" s="1"/>
  <c r="L18" i="316"/>
  <c r="M18" i="316" s="1"/>
  <c r="P18" i="316" s="1"/>
  <c r="L17" i="316"/>
  <c r="M17" i="316" s="1"/>
  <c r="P17" i="316" s="1"/>
  <c r="L16" i="316"/>
  <c r="M16" i="316" s="1"/>
  <c r="P16" i="316" s="1"/>
  <c r="L15" i="316"/>
  <c r="M15" i="316" s="1"/>
  <c r="P15" i="316" s="1"/>
  <c r="L14" i="316"/>
  <c r="M14" i="316" s="1"/>
  <c r="P14" i="316" s="1"/>
  <c r="L13" i="316"/>
  <c r="M13" i="316" s="1"/>
  <c r="P13" i="316" s="1"/>
  <c r="L12" i="316"/>
  <c r="M12" i="316" s="1"/>
  <c r="P12" i="316" s="1"/>
  <c r="L11" i="316"/>
  <c r="M11" i="316" s="1"/>
  <c r="P11" i="316" s="1"/>
  <c r="L10" i="316"/>
  <c r="M10" i="316" s="1"/>
  <c r="P10" i="316" s="1"/>
  <c r="L9" i="316"/>
  <c r="M9" i="316" s="1"/>
  <c r="P9" i="316" s="1"/>
  <c r="L8" i="316"/>
  <c r="M8" i="316" s="1"/>
  <c r="P8" i="316" s="1"/>
  <c r="L7" i="316"/>
  <c r="M7" i="316" s="1"/>
  <c r="P7" i="316" s="1"/>
  <c r="L6" i="316"/>
  <c r="M6" i="316" s="1"/>
  <c r="P6" i="316" s="1"/>
  <c r="L5" i="316"/>
  <c r="R82" i="318" l="1"/>
  <c r="R150" i="318"/>
  <c r="R98" i="318"/>
  <c r="R44" i="318"/>
  <c r="R133" i="318"/>
  <c r="R116" i="318"/>
  <c r="R66" i="318"/>
  <c r="O151" i="317"/>
  <c r="O152" i="317" s="1"/>
  <c r="P20" i="317"/>
  <c r="L159" i="316"/>
  <c r="Q98" i="316"/>
  <c r="Q82" i="316"/>
  <c r="M158" i="316"/>
  <c r="P158" i="316" s="1"/>
  <c r="Q44" i="316"/>
  <c r="Q66" i="316"/>
  <c r="Q133" i="316"/>
  <c r="L151" i="316"/>
  <c r="Q150" i="316"/>
  <c r="P157" i="316"/>
  <c r="Q116" i="316"/>
  <c r="M5" i="316"/>
  <c r="J151" i="315"/>
  <c r="R151" i="318" l="1"/>
  <c r="P151" i="317"/>
  <c r="P159" i="316"/>
  <c r="M159" i="316"/>
  <c r="M151" i="316"/>
  <c r="P5" i="316"/>
  <c r="K159" i="315"/>
  <c r="L158" i="315"/>
  <c r="M158" i="315" s="1"/>
  <c r="P158" i="315" s="1"/>
  <c r="L157" i="315"/>
  <c r="M157" i="315" s="1"/>
  <c r="M153" i="315"/>
  <c r="M152" i="315"/>
  <c r="K151" i="315"/>
  <c r="I151" i="315"/>
  <c r="L150" i="315"/>
  <c r="M150" i="315" s="1"/>
  <c r="P150" i="315" s="1"/>
  <c r="L149" i="315"/>
  <c r="M149" i="315" s="1"/>
  <c r="P149" i="315" s="1"/>
  <c r="L148" i="315"/>
  <c r="M148" i="315" s="1"/>
  <c r="P148" i="315" s="1"/>
  <c r="L147" i="315"/>
  <c r="M147" i="315" s="1"/>
  <c r="P147" i="315" s="1"/>
  <c r="L146" i="315"/>
  <c r="M146" i="315" s="1"/>
  <c r="P146" i="315" s="1"/>
  <c r="L145" i="315"/>
  <c r="M145" i="315" s="1"/>
  <c r="P145" i="315" s="1"/>
  <c r="L144" i="315"/>
  <c r="M144" i="315" s="1"/>
  <c r="P144" i="315" s="1"/>
  <c r="L143" i="315"/>
  <c r="M143" i="315" s="1"/>
  <c r="P143" i="315" s="1"/>
  <c r="L142" i="315"/>
  <c r="M142" i="315" s="1"/>
  <c r="P142" i="315" s="1"/>
  <c r="L141" i="315"/>
  <c r="M141" i="315" s="1"/>
  <c r="P141" i="315" s="1"/>
  <c r="L140" i="315"/>
  <c r="M140" i="315" s="1"/>
  <c r="P140" i="315" s="1"/>
  <c r="L139" i="315"/>
  <c r="M139" i="315" s="1"/>
  <c r="P139" i="315" s="1"/>
  <c r="L138" i="315"/>
  <c r="M138" i="315" s="1"/>
  <c r="P138" i="315" s="1"/>
  <c r="L137" i="315"/>
  <c r="M137" i="315" s="1"/>
  <c r="P137" i="315" s="1"/>
  <c r="L136" i="315"/>
  <c r="M136" i="315" s="1"/>
  <c r="P136" i="315" s="1"/>
  <c r="L135" i="315"/>
  <c r="M135" i="315" s="1"/>
  <c r="P135" i="315" s="1"/>
  <c r="L134" i="315"/>
  <c r="M134" i="315" s="1"/>
  <c r="P134" i="315" s="1"/>
  <c r="L133" i="315"/>
  <c r="M133" i="315" s="1"/>
  <c r="P133" i="315" s="1"/>
  <c r="L132" i="315"/>
  <c r="M132" i="315" s="1"/>
  <c r="P132" i="315" s="1"/>
  <c r="L131" i="315"/>
  <c r="M131" i="315" s="1"/>
  <c r="P131" i="315" s="1"/>
  <c r="L130" i="315"/>
  <c r="M130" i="315" s="1"/>
  <c r="P130" i="315" s="1"/>
  <c r="L129" i="315"/>
  <c r="M129" i="315" s="1"/>
  <c r="P129" i="315" s="1"/>
  <c r="L128" i="315"/>
  <c r="M128" i="315" s="1"/>
  <c r="P128" i="315" s="1"/>
  <c r="L127" i="315"/>
  <c r="M127" i="315" s="1"/>
  <c r="P127" i="315" s="1"/>
  <c r="L126" i="315"/>
  <c r="M126" i="315" s="1"/>
  <c r="P126" i="315" s="1"/>
  <c r="L125" i="315"/>
  <c r="M125" i="315" s="1"/>
  <c r="P125" i="315" s="1"/>
  <c r="L124" i="315"/>
  <c r="M124" i="315" s="1"/>
  <c r="P124" i="315" s="1"/>
  <c r="L123" i="315"/>
  <c r="M123" i="315" s="1"/>
  <c r="P123" i="315" s="1"/>
  <c r="L122" i="315"/>
  <c r="M122" i="315" s="1"/>
  <c r="P122" i="315" s="1"/>
  <c r="L121" i="315"/>
  <c r="M121" i="315" s="1"/>
  <c r="P121" i="315" s="1"/>
  <c r="L120" i="315"/>
  <c r="M120" i="315" s="1"/>
  <c r="P120" i="315" s="1"/>
  <c r="L119" i="315"/>
  <c r="M119" i="315" s="1"/>
  <c r="P119" i="315" s="1"/>
  <c r="L118" i="315"/>
  <c r="M118" i="315" s="1"/>
  <c r="P118" i="315" s="1"/>
  <c r="L116" i="315"/>
  <c r="M116" i="315" s="1"/>
  <c r="P116" i="315" s="1"/>
  <c r="L115" i="315"/>
  <c r="M115" i="315" s="1"/>
  <c r="P115" i="315" s="1"/>
  <c r="L114" i="315"/>
  <c r="M114" i="315" s="1"/>
  <c r="P114" i="315" s="1"/>
  <c r="L113" i="315"/>
  <c r="M113" i="315" s="1"/>
  <c r="P113" i="315" s="1"/>
  <c r="L112" i="315"/>
  <c r="M112" i="315" s="1"/>
  <c r="P112" i="315" s="1"/>
  <c r="L111" i="315"/>
  <c r="M111" i="315" s="1"/>
  <c r="P111" i="315" s="1"/>
  <c r="L110" i="315"/>
  <c r="M110" i="315" s="1"/>
  <c r="P110" i="315" s="1"/>
  <c r="L109" i="315"/>
  <c r="M109" i="315" s="1"/>
  <c r="P109" i="315" s="1"/>
  <c r="L108" i="315"/>
  <c r="M108" i="315" s="1"/>
  <c r="P108" i="315" s="1"/>
  <c r="L107" i="315"/>
  <c r="M107" i="315" s="1"/>
  <c r="P107" i="315" s="1"/>
  <c r="L106" i="315"/>
  <c r="M106" i="315" s="1"/>
  <c r="P106" i="315" s="1"/>
  <c r="L105" i="315"/>
  <c r="M105" i="315" s="1"/>
  <c r="P105" i="315" s="1"/>
  <c r="L104" i="315"/>
  <c r="M104" i="315" s="1"/>
  <c r="P104" i="315" s="1"/>
  <c r="L103" i="315"/>
  <c r="M103" i="315" s="1"/>
  <c r="P103" i="315" s="1"/>
  <c r="L102" i="315"/>
  <c r="M102" i="315" s="1"/>
  <c r="P102" i="315" s="1"/>
  <c r="L101" i="315"/>
  <c r="M101" i="315" s="1"/>
  <c r="P101" i="315" s="1"/>
  <c r="L100" i="315"/>
  <c r="M100" i="315" s="1"/>
  <c r="P100" i="315" s="1"/>
  <c r="L98" i="315"/>
  <c r="M98" i="315" s="1"/>
  <c r="P98" i="315" s="1"/>
  <c r="L97" i="315"/>
  <c r="M97" i="315" s="1"/>
  <c r="P97" i="315" s="1"/>
  <c r="L96" i="315"/>
  <c r="M96" i="315" s="1"/>
  <c r="P96" i="315" s="1"/>
  <c r="L95" i="315"/>
  <c r="M95" i="315" s="1"/>
  <c r="P95" i="315" s="1"/>
  <c r="L94" i="315"/>
  <c r="M94" i="315" s="1"/>
  <c r="P94" i="315" s="1"/>
  <c r="L93" i="315"/>
  <c r="M93" i="315" s="1"/>
  <c r="P93" i="315" s="1"/>
  <c r="L92" i="315"/>
  <c r="M92" i="315" s="1"/>
  <c r="P92" i="315" s="1"/>
  <c r="L91" i="315"/>
  <c r="M91" i="315" s="1"/>
  <c r="P91" i="315" s="1"/>
  <c r="L90" i="315"/>
  <c r="M90" i="315" s="1"/>
  <c r="P90" i="315" s="1"/>
  <c r="L89" i="315"/>
  <c r="M89" i="315" s="1"/>
  <c r="P89" i="315" s="1"/>
  <c r="L88" i="315"/>
  <c r="M88" i="315" s="1"/>
  <c r="P88" i="315" s="1"/>
  <c r="L87" i="315"/>
  <c r="M87" i="315" s="1"/>
  <c r="P87" i="315" s="1"/>
  <c r="L86" i="315"/>
  <c r="M86" i="315" s="1"/>
  <c r="P86" i="315" s="1"/>
  <c r="L85" i="315"/>
  <c r="M85" i="315" s="1"/>
  <c r="P85" i="315" s="1"/>
  <c r="L84" i="315"/>
  <c r="M84" i="315" s="1"/>
  <c r="P84" i="315" s="1"/>
  <c r="L82" i="315"/>
  <c r="M82" i="315" s="1"/>
  <c r="P82" i="315" s="1"/>
  <c r="L81" i="315"/>
  <c r="M81" i="315" s="1"/>
  <c r="P81" i="315" s="1"/>
  <c r="L80" i="315"/>
  <c r="M80" i="315" s="1"/>
  <c r="P80" i="315" s="1"/>
  <c r="L79" i="315"/>
  <c r="M79" i="315" s="1"/>
  <c r="P79" i="315" s="1"/>
  <c r="L78" i="315"/>
  <c r="M78" i="315" s="1"/>
  <c r="P78" i="315" s="1"/>
  <c r="L77" i="315"/>
  <c r="M77" i="315" s="1"/>
  <c r="P77" i="315" s="1"/>
  <c r="L76" i="315"/>
  <c r="M76" i="315" s="1"/>
  <c r="P76" i="315" s="1"/>
  <c r="L75" i="315"/>
  <c r="M75" i="315" s="1"/>
  <c r="P75" i="315" s="1"/>
  <c r="L74" i="315"/>
  <c r="M74" i="315" s="1"/>
  <c r="P74" i="315" s="1"/>
  <c r="L73" i="315"/>
  <c r="M73" i="315" s="1"/>
  <c r="P73" i="315" s="1"/>
  <c r="L72" i="315"/>
  <c r="M72" i="315" s="1"/>
  <c r="P72" i="315" s="1"/>
  <c r="L71" i="315"/>
  <c r="M71" i="315" s="1"/>
  <c r="P71" i="315" s="1"/>
  <c r="L70" i="315"/>
  <c r="M70" i="315" s="1"/>
  <c r="P70" i="315" s="1"/>
  <c r="L69" i="315"/>
  <c r="M69" i="315" s="1"/>
  <c r="P69" i="315" s="1"/>
  <c r="L68" i="315"/>
  <c r="M68" i="315" s="1"/>
  <c r="P68" i="315" s="1"/>
  <c r="L66" i="315"/>
  <c r="M66" i="315" s="1"/>
  <c r="P66" i="315" s="1"/>
  <c r="L65" i="315"/>
  <c r="M65" i="315" s="1"/>
  <c r="P65" i="315" s="1"/>
  <c r="L64" i="315"/>
  <c r="M64" i="315" s="1"/>
  <c r="P64" i="315" s="1"/>
  <c r="L63" i="315"/>
  <c r="M63" i="315" s="1"/>
  <c r="P63" i="315" s="1"/>
  <c r="L62" i="315"/>
  <c r="M62" i="315" s="1"/>
  <c r="P62" i="315" s="1"/>
  <c r="L61" i="315"/>
  <c r="M61" i="315" s="1"/>
  <c r="P61" i="315" s="1"/>
  <c r="L60" i="315"/>
  <c r="M60" i="315" s="1"/>
  <c r="P60" i="315" s="1"/>
  <c r="L59" i="315"/>
  <c r="M59" i="315" s="1"/>
  <c r="P59" i="315" s="1"/>
  <c r="L58" i="315"/>
  <c r="M58" i="315" s="1"/>
  <c r="P58" i="315" s="1"/>
  <c r="L57" i="315"/>
  <c r="M57" i="315" s="1"/>
  <c r="P57" i="315" s="1"/>
  <c r="L56" i="315"/>
  <c r="M56" i="315" s="1"/>
  <c r="P56" i="315" s="1"/>
  <c r="L55" i="315"/>
  <c r="M55" i="315" s="1"/>
  <c r="P55" i="315" s="1"/>
  <c r="L54" i="315"/>
  <c r="M54" i="315" s="1"/>
  <c r="P54" i="315" s="1"/>
  <c r="L53" i="315"/>
  <c r="M53" i="315" s="1"/>
  <c r="P53" i="315" s="1"/>
  <c r="L52" i="315"/>
  <c r="M52" i="315" s="1"/>
  <c r="P52" i="315" s="1"/>
  <c r="L51" i="315"/>
  <c r="M51" i="315" s="1"/>
  <c r="P51" i="315" s="1"/>
  <c r="L50" i="315"/>
  <c r="M50" i="315" s="1"/>
  <c r="P50" i="315" s="1"/>
  <c r="L49" i="315"/>
  <c r="M49" i="315" s="1"/>
  <c r="P49" i="315" s="1"/>
  <c r="L48" i="315"/>
  <c r="M48" i="315" s="1"/>
  <c r="P48" i="315" s="1"/>
  <c r="L47" i="315"/>
  <c r="M47" i="315" s="1"/>
  <c r="P47" i="315" s="1"/>
  <c r="L46" i="315"/>
  <c r="M46" i="315" s="1"/>
  <c r="P46" i="315" s="1"/>
  <c r="L44" i="315"/>
  <c r="M44" i="315" s="1"/>
  <c r="P44" i="315" s="1"/>
  <c r="L43" i="315"/>
  <c r="M43" i="315" s="1"/>
  <c r="P43" i="315" s="1"/>
  <c r="L42" i="315"/>
  <c r="M42" i="315" s="1"/>
  <c r="P42" i="315" s="1"/>
  <c r="L41" i="315"/>
  <c r="M41" i="315" s="1"/>
  <c r="P41" i="315" s="1"/>
  <c r="L40" i="315"/>
  <c r="M40" i="315" s="1"/>
  <c r="P40" i="315" s="1"/>
  <c r="L39" i="315"/>
  <c r="M39" i="315" s="1"/>
  <c r="P39" i="315" s="1"/>
  <c r="L38" i="315"/>
  <c r="M38" i="315" s="1"/>
  <c r="P38" i="315" s="1"/>
  <c r="L37" i="315"/>
  <c r="M37" i="315" s="1"/>
  <c r="P37" i="315" s="1"/>
  <c r="L36" i="315"/>
  <c r="M36" i="315" s="1"/>
  <c r="P36" i="315" s="1"/>
  <c r="L35" i="315"/>
  <c r="M35" i="315" s="1"/>
  <c r="P35" i="315" s="1"/>
  <c r="L34" i="315"/>
  <c r="M34" i="315" s="1"/>
  <c r="P34" i="315" s="1"/>
  <c r="L33" i="315"/>
  <c r="M33" i="315" s="1"/>
  <c r="P33" i="315" s="1"/>
  <c r="L32" i="315"/>
  <c r="M32" i="315" s="1"/>
  <c r="P32" i="315" s="1"/>
  <c r="L31" i="315"/>
  <c r="M31" i="315" s="1"/>
  <c r="P31" i="315" s="1"/>
  <c r="L30" i="315"/>
  <c r="M30" i="315" s="1"/>
  <c r="P30" i="315" s="1"/>
  <c r="L29" i="315"/>
  <c r="M29" i="315" s="1"/>
  <c r="P29" i="315" s="1"/>
  <c r="L28" i="315"/>
  <c r="M28" i="315" s="1"/>
  <c r="P28" i="315" s="1"/>
  <c r="L27" i="315"/>
  <c r="M27" i="315" s="1"/>
  <c r="P27" i="315" s="1"/>
  <c r="L26" i="315"/>
  <c r="M26" i="315" s="1"/>
  <c r="P26" i="315" s="1"/>
  <c r="L25" i="315"/>
  <c r="M25" i="315" s="1"/>
  <c r="P25" i="315" s="1"/>
  <c r="L24" i="315"/>
  <c r="M24" i="315" s="1"/>
  <c r="P24" i="315" s="1"/>
  <c r="L23" i="315"/>
  <c r="M23" i="315" s="1"/>
  <c r="P23" i="315" s="1"/>
  <c r="L22" i="315"/>
  <c r="M22" i="315" s="1"/>
  <c r="P22" i="315" s="1"/>
  <c r="L20" i="315"/>
  <c r="M20" i="315" s="1"/>
  <c r="P20" i="315" s="1"/>
  <c r="L19" i="315"/>
  <c r="M19" i="315" s="1"/>
  <c r="P19" i="315" s="1"/>
  <c r="L18" i="315"/>
  <c r="M18" i="315" s="1"/>
  <c r="P18" i="315" s="1"/>
  <c r="L17" i="315"/>
  <c r="M17" i="315" s="1"/>
  <c r="P17" i="315" s="1"/>
  <c r="L16" i="315"/>
  <c r="M16" i="315" s="1"/>
  <c r="P16" i="315" s="1"/>
  <c r="L15" i="315"/>
  <c r="M15" i="315" s="1"/>
  <c r="P15" i="315" s="1"/>
  <c r="L14" i="315"/>
  <c r="M14" i="315" s="1"/>
  <c r="P14" i="315" s="1"/>
  <c r="L13" i="315"/>
  <c r="M13" i="315" s="1"/>
  <c r="P13" i="315" s="1"/>
  <c r="L12" i="315"/>
  <c r="M12" i="315" s="1"/>
  <c r="P12" i="315" s="1"/>
  <c r="L11" i="315"/>
  <c r="M11" i="315" s="1"/>
  <c r="P11" i="315" s="1"/>
  <c r="L10" i="315"/>
  <c r="M10" i="315" s="1"/>
  <c r="P10" i="315" s="1"/>
  <c r="L9" i="315"/>
  <c r="M9" i="315" s="1"/>
  <c r="P9" i="315" s="1"/>
  <c r="L8" i="315"/>
  <c r="M8" i="315" s="1"/>
  <c r="P8" i="315" s="1"/>
  <c r="L7" i="315"/>
  <c r="L6" i="315"/>
  <c r="M6" i="315" s="1"/>
  <c r="P6" i="315" s="1"/>
  <c r="L5" i="315"/>
  <c r="M5" i="315" s="1"/>
  <c r="Q82" i="317" l="1"/>
  <c r="Q44" i="317"/>
  <c r="Q66" i="317"/>
  <c r="Q98" i="317"/>
  <c r="Q133" i="317"/>
  <c r="Q150" i="317"/>
  <c r="Q116" i="317"/>
  <c r="Q20" i="317"/>
  <c r="Q20" i="316"/>
  <c r="P151" i="316"/>
  <c r="P152" i="316" s="1"/>
  <c r="Q66" i="315"/>
  <c r="L159" i="315"/>
  <c r="Q133" i="315"/>
  <c r="M7" i="315"/>
  <c r="P7" i="315" s="1"/>
  <c r="L151" i="315"/>
  <c r="Q82" i="315"/>
  <c r="Q98" i="315"/>
  <c r="Q116" i="315"/>
  <c r="P5" i="315"/>
  <c r="M159" i="315"/>
  <c r="P157" i="315"/>
  <c r="P159" i="315" s="1"/>
  <c r="Q150" i="315"/>
  <c r="Q44" i="315"/>
  <c r="I151" i="314"/>
  <c r="L152" i="314"/>
  <c r="L153" i="314"/>
  <c r="J159" i="314"/>
  <c r="K158" i="314"/>
  <c r="L158" i="314" s="1"/>
  <c r="O158" i="314" s="1"/>
  <c r="K157" i="314"/>
  <c r="J151" i="314"/>
  <c r="K150" i="314"/>
  <c r="L150" i="314" s="1"/>
  <c r="O150" i="314" s="1"/>
  <c r="K149" i="314"/>
  <c r="L149" i="314" s="1"/>
  <c r="O149" i="314" s="1"/>
  <c r="K148" i="314"/>
  <c r="L148" i="314" s="1"/>
  <c r="O148" i="314" s="1"/>
  <c r="K147" i="314"/>
  <c r="L147" i="314" s="1"/>
  <c r="O147" i="314" s="1"/>
  <c r="K146" i="314"/>
  <c r="L146" i="314" s="1"/>
  <c r="O146" i="314" s="1"/>
  <c r="K145" i="314"/>
  <c r="L145" i="314" s="1"/>
  <c r="O145" i="314" s="1"/>
  <c r="K144" i="314"/>
  <c r="L144" i="314" s="1"/>
  <c r="O144" i="314" s="1"/>
  <c r="K143" i="314"/>
  <c r="L143" i="314" s="1"/>
  <c r="O143" i="314" s="1"/>
  <c r="K142" i="314"/>
  <c r="L142" i="314" s="1"/>
  <c r="O142" i="314" s="1"/>
  <c r="K141" i="314"/>
  <c r="L141" i="314" s="1"/>
  <c r="O141" i="314" s="1"/>
  <c r="K140" i="314"/>
  <c r="L140" i="314" s="1"/>
  <c r="O140" i="314" s="1"/>
  <c r="K139" i="314"/>
  <c r="L139" i="314" s="1"/>
  <c r="O139" i="314" s="1"/>
  <c r="K138" i="314"/>
  <c r="L138" i="314" s="1"/>
  <c r="O138" i="314" s="1"/>
  <c r="K137" i="314"/>
  <c r="L137" i="314" s="1"/>
  <c r="O137" i="314" s="1"/>
  <c r="K136" i="314"/>
  <c r="L136" i="314" s="1"/>
  <c r="O136" i="314" s="1"/>
  <c r="K135" i="314"/>
  <c r="L135" i="314" s="1"/>
  <c r="O135" i="314" s="1"/>
  <c r="K134" i="314"/>
  <c r="L134" i="314" s="1"/>
  <c r="O134" i="314" s="1"/>
  <c r="K133" i="314"/>
  <c r="L133" i="314" s="1"/>
  <c r="O133" i="314" s="1"/>
  <c r="K132" i="314"/>
  <c r="L132" i="314" s="1"/>
  <c r="O132" i="314" s="1"/>
  <c r="K131" i="314"/>
  <c r="L131" i="314" s="1"/>
  <c r="O131" i="314" s="1"/>
  <c r="K130" i="314"/>
  <c r="L130" i="314" s="1"/>
  <c r="O130" i="314" s="1"/>
  <c r="K129" i="314"/>
  <c r="L129" i="314" s="1"/>
  <c r="O129" i="314" s="1"/>
  <c r="K128" i="314"/>
  <c r="L128" i="314" s="1"/>
  <c r="O128" i="314" s="1"/>
  <c r="K127" i="314"/>
  <c r="L127" i="314" s="1"/>
  <c r="O127" i="314" s="1"/>
  <c r="K126" i="314"/>
  <c r="L126" i="314" s="1"/>
  <c r="O126" i="314" s="1"/>
  <c r="K125" i="314"/>
  <c r="L125" i="314" s="1"/>
  <c r="O125" i="314" s="1"/>
  <c r="K124" i="314"/>
  <c r="L124" i="314" s="1"/>
  <c r="O124" i="314" s="1"/>
  <c r="K123" i="314"/>
  <c r="L123" i="314" s="1"/>
  <c r="O123" i="314" s="1"/>
  <c r="K122" i="314"/>
  <c r="L122" i="314" s="1"/>
  <c r="O122" i="314" s="1"/>
  <c r="K121" i="314"/>
  <c r="L121" i="314" s="1"/>
  <c r="O121" i="314" s="1"/>
  <c r="K120" i="314"/>
  <c r="L120" i="314" s="1"/>
  <c r="O120" i="314" s="1"/>
  <c r="K119" i="314"/>
  <c r="L119" i="314" s="1"/>
  <c r="O119" i="314" s="1"/>
  <c r="K118" i="314"/>
  <c r="L118" i="314" s="1"/>
  <c r="O118" i="314" s="1"/>
  <c r="K116" i="314"/>
  <c r="L116" i="314" s="1"/>
  <c r="O116" i="314" s="1"/>
  <c r="K115" i="314"/>
  <c r="L115" i="314" s="1"/>
  <c r="O115" i="314" s="1"/>
  <c r="K114" i="314"/>
  <c r="L114" i="314" s="1"/>
  <c r="O114" i="314" s="1"/>
  <c r="K113" i="314"/>
  <c r="L113" i="314" s="1"/>
  <c r="O113" i="314" s="1"/>
  <c r="K112" i="314"/>
  <c r="L112" i="314" s="1"/>
  <c r="O112" i="314" s="1"/>
  <c r="K111" i="314"/>
  <c r="L111" i="314" s="1"/>
  <c r="O111" i="314" s="1"/>
  <c r="K110" i="314"/>
  <c r="L110" i="314" s="1"/>
  <c r="O110" i="314" s="1"/>
  <c r="K109" i="314"/>
  <c r="L109" i="314" s="1"/>
  <c r="O109" i="314" s="1"/>
  <c r="K108" i="314"/>
  <c r="L108" i="314" s="1"/>
  <c r="O108" i="314" s="1"/>
  <c r="K107" i="314"/>
  <c r="L107" i="314" s="1"/>
  <c r="O107" i="314" s="1"/>
  <c r="K106" i="314"/>
  <c r="L106" i="314" s="1"/>
  <c r="O106" i="314" s="1"/>
  <c r="K105" i="314"/>
  <c r="L105" i="314" s="1"/>
  <c r="O105" i="314" s="1"/>
  <c r="K104" i="314"/>
  <c r="L104" i="314" s="1"/>
  <c r="O104" i="314" s="1"/>
  <c r="K103" i="314"/>
  <c r="L103" i="314" s="1"/>
  <c r="O103" i="314" s="1"/>
  <c r="K102" i="314"/>
  <c r="L102" i="314" s="1"/>
  <c r="O102" i="314" s="1"/>
  <c r="K101" i="314"/>
  <c r="L101" i="314" s="1"/>
  <c r="O101" i="314" s="1"/>
  <c r="K100" i="314"/>
  <c r="L100" i="314" s="1"/>
  <c r="O100" i="314" s="1"/>
  <c r="K98" i="314"/>
  <c r="L98" i="314" s="1"/>
  <c r="O98" i="314" s="1"/>
  <c r="K97" i="314"/>
  <c r="L97" i="314" s="1"/>
  <c r="O97" i="314" s="1"/>
  <c r="K96" i="314"/>
  <c r="L96" i="314" s="1"/>
  <c r="O96" i="314" s="1"/>
  <c r="K95" i="314"/>
  <c r="L95" i="314" s="1"/>
  <c r="O95" i="314" s="1"/>
  <c r="K94" i="314"/>
  <c r="L94" i="314" s="1"/>
  <c r="O94" i="314" s="1"/>
  <c r="K93" i="314"/>
  <c r="L93" i="314" s="1"/>
  <c r="O93" i="314" s="1"/>
  <c r="K92" i="314"/>
  <c r="L92" i="314" s="1"/>
  <c r="O92" i="314" s="1"/>
  <c r="K91" i="314"/>
  <c r="L91" i="314" s="1"/>
  <c r="O91" i="314" s="1"/>
  <c r="K90" i="314"/>
  <c r="L90" i="314" s="1"/>
  <c r="O90" i="314" s="1"/>
  <c r="K89" i="314"/>
  <c r="L89" i="314" s="1"/>
  <c r="O89" i="314" s="1"/>
  <c r="K88" i="314"/>
  <c r="L88" i="314" s="1"/>
  <c r="O88" i="314" s="1"/>
  <c r="K87" i="314"/>
  <c r="L87" i="314" s="1"/>
  <c r="O87" i="314" s="1"/>
  <c r="K86" i="314"/>
  <c r="L86" i="314" s="1"/>
  <c r="O86" i="314" s="1"/>
  <c r="K85" i="314"/>
  <c r="L85" i="314" s="1"/>
  <c r="O85" i="314" s="1"/>
  <c r="K84" i="314"/>
  <c r="L84" i="314" s="1"/>
  <c r="O84" i="314" s="1"/>
  <c r="K82" i="314"/>
  <c r="L82" i="314" s="1"/>
  <c r="O82" i="314" s="1"/>
  <c r="K81" i="314"/>
  <c r="L81" i="314" s="1"/>
  <c r="O81" i="314" s="1"/>
  <c r="K80" i="314"/>
  <c r="L80" i="314" s="1"/>
  <c r="O80" i="314" s="1"/>
  <c r="K79" i="314"/>
  <c r="L79" i="314" s="1"/>
  <c r="O79" i="314" s="1"/>
  <c r="K78" i="314"/>
  <c r="L78" i="314" s="1"/>
  <c r="O78" i="314" s="1"/>
  <c r="K77" i="314"/>
  <c r="L77" i="314" s="1"/>
  <c r="O77" i="314" s="1"/>
  <c r="K76" i="314"/>
  <c r="L76" i="314" s="1"/>
  <c r="O76" i="314" s="1"/>
  <c r="K75" i="314"/>
  <c r="L75" i="314" s="1"/>
  <c r="O75" i="314" s="1"/>
  <c r="K74" i="314"/>
  <c r="L74" i="314" s="1"/>
  <c r="O74" i="314" s="1"/>
  <c r="K73" i="314"/>
  <c r="L73" i="314" s="1"/>
  <c r="O73" i="314" s="1"/>
  <c r="K72" i="314"/>
  <c r="L72" i="314" s="1"/>
  <c r="O72" i="314" s="1"/>
  <c r="K71" i="314"/>
  <c r="L71" i="314" s="1"/>
  <c r="O71" i="314" s="1"/>
  <c r="K70" i="314"/>
  <c r="L70" i="314" s="1"/>
  <c r="O70" i="314" s="1"/>
  <c r="K69" i="314"/>
  <c r="L69" i="314" s="1"/>
  <c r="O69" i="314" s="1"/>
  <c r="K68" i="314"/>
  <c r="L68" i="314" s="1"/>
  <c r="O68" i="314" s="1"/>
  <c r="K66" i="314"/>
  <c r="L66" i="314" s="1"/>
  <c r="O66" i="314" s="1"/>
  <c r="K65" i="314"/>
  <c r="L65" i="314" s="1"/>
  <c r="O65" i="314" s="1"/>
  <c r="K64" i="314"/>
  <c r="L64" i="314" s="1"/>
  <c r="O64" i="314" s="1"/>
  <c r="K63" i="314"/>
  <c r="L63" i="314" s="1"/>
  <c r="O63" i="314" s="1"/>
  <c r="K62" i="314"/>
  <c r="L62" i="314" s="1"/>
  <c r="O62" i="314" s="1"/>
  <c r="K61" i="314"/>
  <c r="L61" i="314" s="1"/>
  <c r="O61" i="314" s="1"/>
  <c r="K60" i="314"/>
  <c r="L60" i="314" s="1"/>
  <c r="O60" i="314" s="1"/>
  <c r="K59" i="314"/>
  <c r="L59" i="314" s="1"/>
  <c r="O59" i="314" s="1"/>
  <c r="K58" i="314"/>
  <c r="L58" i="314" s="1"/>
  <c r="O58" i="314" s="1"/>
  <c r="K57" i="314"/>
  <c r="L57" i="314" s="1"/>
  <c r="O57" i="314" s="1"/>
  <c r="K56" i="314"/>
  <c r="L56" i="314" s="1"/>
  <c r="O56" i="314" s="1"/>
  <c r="K55" i="314"/>
  <c r="L55" i="314" s="1"/>
  <c r="O55" i="314" s="1"/>
  <c r="K54" i="314"/>
  <c r="L54" i="314" s="1"/>
  <c r="O54" i="314" s="1"/>
  <c r="K53" i="314"/>
  <c r="L53" i="314" s="1"/>
  <c r="O53" i="314" s="1"/>
  <c r="K52" i="314"/>
  <c r="L52" i="314" s="1"/>
  <c r="O52" i="314" s="1"/>
  <c r="K51" i="314"/>
  <c r="L51" i="314" s="1"/>
  <c r="O51" i="314" s="1"/>
  <c r="K50" i="314"/>
  <c r="L50" i="314" s="1"/>
  <c r="O50" i="314" s="1"/>
  <c r="K49" i="314"/>
  <c r="L49" i="314" s="1"/>
  <c r="O49" i="314" s="1"/>
  <c r="K48" i="314"/>
  <c r="L48" i="314" s="1"/>
  <c r="O48" i="314" s="1"/>
  <c r="K47" i="314"/>
  <c r="L47" i="314" s="1"/>
  <c r="O47" i="314" s="1"/>
  <c r="K46" i="314"/>
  <c r="L46" i="314" s="1"/>
  <c r="O46" i="314" s="1"/>
  <c r="K44" i="314"/>
  <c r="L44" i="314" s="1"/>
  <c r="O44" i="314" s="1"/>
  <c r="K43" i="314"/>
  <c r="L43" i="314" s="1"/>
  <c r="O43" i="314" s="1"/>
  <c r="K42" i="314"/>
  <c r="L42" i="314" s="1"/>
  <c r="O42" i="314" s="1"/>
  <c r="K41" i="314"/>
  <c r="L41" i="314" s="1"/>
  <c r="O41" i="314" s="1"/>
  <c r="K40" i="314"/>
  <c r="L40" i="314" s="1"/>
  <c r="O40" i="314" s="1"/>
  <c r="K39" i="314"/>
  <c r="L39" i="314" s="1"/>
  <c r="O39" i="314" s="1"/>
  <c r="K38" i="314"/>
  <c r="L38" i="314" s="1"/>
  <c r="O38" i="314" s="1"/>
  <c r="K37" i="314"/>
  <c r="L37" i="314" s="1"/>
  <c r="O37" i="314" s="1"/>
  <c r="K36" i="314"/>
  <c r="L36" i="314" s="1"/>
  <c r="O36" i="314" s="1"/>
  <c r="K35" i="314"/>
  <c r="L35" i="314" s="1"/>
  <c r="O35" i="314" s="1"/>
  <c r="K34" i="314"/>
  <c r="L34" i="314" s="1"/>
  <c r="O34" i="314" s="1"/>
  <c r="K33" i="314"/>
  <c r="L33" i="314" s="1"/>
  <c r="O33" i="314" s="1"/>
  <c r="K32" i="314"/>
  <c r="L32" i="314" s="1"/>
  <c r="O32" i="314" s="1"/>
  <c r="K31" i="314"/>
  <c r="L31" i="314" s="1"/>
  <c r="O31" i="314" s="1"/>
  <c r="K30" i="314"/>
  <c r="L30" i="314" s="1"/>
  <c r="O30" i="314" s="1"/>
  <c r="K29" i="314"/>
  <c r="L29" i="314" s="1"/>
  <c r="O29" i="314" s="1"/>
  <c r="K28" i="314"/>
  <c r="L28" i="314" s="1"/>
  <c r="O28" i="314" s="1"/>
  <c r="K27" i="314"/>
  <c r="L27" i="314" s="1"/>
  <c r="O27" i="314" s="1"/>
  <c r="K26" i="314"/>
  <c r="L26" i="314" s="1"/>
  <c r="O26" i="314" s="1"/>
  <c r="K25" i="314"/>
  <c r="L25" i="314" s="1"/>
  <c r="O25" i="314" s="1"/>
  <c r="K24" i="314"/>
  <c r="L24" i="314" s="1"/>
  <c r="O24" i="314" s="1"/>
  <c r="K23" i="314"/>
  <c r="L23" i="314" s="1"/>
  <c r="O23" i="314" s="1"/>
  <c r="K22" i="314"/>
  <c r="L22" i="314" s="1"/>
  <c r="O22" i="314" s="1"/>
  <c r="K20" i="314"/>
  <c r="L20" i="314" s="1"/>
  <c r="O20" i="314" s="1"/>
  <c r="K19" i="314"/>
  <c r="L19" i="314" s="1"/>
  <c r="O19" i="314" s="1"/>
  <c r="K18" i="314"/>
  <c r="L18" i="314" s="1"/>
  <c r="O18" i="314" s="1"/>
  <c r="K17" i="314"/>
  <c r="L17" i="314" s="1"/>
  <c r="O17" i="314" s="1"/>
  <c r="K16" i="314"/>
  <c r="L16" i="314" s="1"/>
  <c r="O16" i="314" s="1"/>
  <c r="K15" i="314"/>
  <c r="L15" i="314" s="1"/>
  <c r="O15" i="314" s="1"/>
  <c r="K14" i="314"/>
  <c r="L14" i="314" s="1"/>
  <c r="O14" i="314" s="1"/>
  <c r="K13" i="314"/>
  <c r="L13" i="314" s="1"/>
  <c r="O13" i="314" s="1"/>
  <c r="K12" i="314"/>
  <c r="L12" i="314" s="1"/>
  <c r="O12" i="314" s="1"/>
  <c r="K11" i="314"/>
  <c r="L11" i="314" s="1"/>
  <c r="O11" i="314" s="1"/>
  <c r="K10" i="314"/>
  <c r="L10" i="314" s="1"/>
  <c r="O10" i="314" s="1"/>
  <c r="K9" i="314"/>
  <c r="L9" i="314" s="1"/>
  <c r="O9" i="314" s="1"/>
  <c r="K8" i="314"/>
  <c r="L8" i="314" s="1"/>
  <c r="O8" i="314" s="1"/>
  <c r="K7" i="314"/>
  <c r="L7" i="314" s="1"/>
  <c r="O7" i="314" s="1"/>
  <c r="K6" i="314"/>
  <c r="L6" i="314" s="1"/>
  <c r="O6" i="314" s="1"/>
  <c r="K5" i="314"/>
  <c r="L5" i="314" s="1"/>
  <c r="Q151" i="317" l="1"/>
  <c r="Q151" i="316"/>
  <c r="R20" i="316" s="1"/>
  <c r="M151" i="315"/>
  <c r="Q20" i="315"/>
  <c r="P151" i="315"/>
  <c r="P152" i="315" s="1"/>
  <c r="P116" i="314"/>
  <c r="P66" i="314"/>
  <c r="P82" i="314"/>
  <c r="P133" i="314"/>
  <c r="P44" i="314"/>
  <c r="P98" i="314"/>
  <c r="O5" i="314"/>
  <c r="L151" i="314"/>
  <c r="K151" i="314"/>
  <c r="K159" i="314"/>
  <c r="L157" i="314"/>
  <c r="P150" i="314"/>
  <c r="K159" i="313"/>
  <c r="L158" i="313"/>
  <c r="M158" i="313" s="1"/>
  <c r="P158" i="313" s="1"/>
  <c r="L157" i="313"/>
  <c r="M157" i="313" s="1"/>
  <c r="M153" i="313"/>
  <c r="M152" i="313"/>
  <c r="K151" i="313"/>
  <c r="J151" i="313"/>
  <c r="I151" i="313"/>
  <c r="L150" i="313"/>
  <c r="M150" i="313" s="1"/>
  <c r="P150" i="313" s="1"/>
  <c r="L149" i="313"/>
  <c r="M149" i="313" s="1"/>
  <c r="P149" i="313" s="1"/>
  <c r="L148" i="313"/>
  <c r="M148" i="313" s="1"/>
  <c r="P148" i="313" s="1"/>
  <c r="L147" i="313"/>
  <c r="M147" i="313" s="1"/>
  <c r="P147" i="313" s="1"/>
  <c r="L146" i="313"/>
  <c r="M146" i="313" s="1"/>
  <c r="P146" i="313" s="1"/>
  <c r="L145" i="313"/>
  <c r="M145" i="313" s="1"/>
  <c r="P145" i="313" s="1"/>
  <c r="L144" i="313"/>
  <c r="M144" i="313" s="1"/>
  <c r="P144" i="313" s="1"/>
  <c r="L143" i="313"/>
  <c r="M143" i="313" s="1"/>
  <c r="P143" i="313" s="1"/>
  <c r="L142" i="313"/>
  <c r="M142" i="313" s="1"/>
  <c r="P142" i="313" s="1"/>
  <c r="L141" i="313"/>
  <c r="M141" i="313" s="1"/>
  <c r="P141" i="313" s="1"/>
  <c r="L140" i="313"/>
  <c r="M140" i="313" s="1"/>
  <c r="P140" i="313" s="1"/>
  <c r="L139" i="313"/>
  <c r="M139" i="313" s="1"/>
  <c r="P139" i="313" s="1"/>
  <c r="L138" i="313"/>
  <c r="M138" i="313" s="1"/>
  <c r="P138" i="313" s="1"/>
  <c r="L137" i="313"/>
  <c r="M137" i="313" s="1"/>
  <c r="P137" i="313" s="1"/>
  <c r="L136" i="313"/>
  <c r="M136" i="313" s="1"/>
  <c r="P136" i="313" s="1"/>
  <c r="L135" i="313"/>
  <c r="M135" i="313" s="1"/>
  <c r="P135" i="313" s="1"/>
  <c r="L134" i="313"/>
  <c r="M134" i="313" s="1"/>
  <c r="P134" i="313" s="1"/>
  <c r="L133" i="313"/>
  <c r="M133" i="313" s="1"/>
  <c r="P133" i="313" s="1"/>
  <c r="L132" i="313"/>
  <c r="M132" i="313" s="1"/>
  <c r="P132" i="313" s="1"/>
  <c r="L131" i="313"/>
  <c r="M131" i="313" s="1"/>
  <c r="P131" i="313" s="1"/>
  <c r="L130" i="313"/>
  <c r="M130" i="313" s="1"/>
  <c r="P130" i="313" s="1"/>
  <c r="L129" i="313"/>
  <c r="M129" i="313" s="1"/>
  <c r="P129" i="313" s="1"/>
  <c r="L128" i="313"/>
  <c r="M128" i="313" s="1"/>
  <c r="P128" i="313" s="1"/>
  <c r="L127" i="313"/>
  <c r="M127" i="313" s="1"/>
  <c r="P127" i="313" s="1"/>
  <c r="L126" i="313"/>
  <c r="M126" i="313" s="1"/>
  <c r="P126" i="313" s="1"/>
  <c r="L125" i="313"/>
  <c r="M125" i="313" s="1"/>
  <c r="P125" i="313" s="1"/>
  <c r="L124" i="313"/>
  <c r="M124" i="313" s="1"/>
  <c r="P124" i="313" s="1"/>
  <c r="L123" i="313"/>
  <c r="M123" i="313" s="1"/>
  <c r="P123" i="313" s="1"/>
  <c r="L122" i="313"/>
  <c r="M122" i="313" s="1"/>
  <c r="P122" i="313" s="1"/>
  <c r="L121" i="313"/>
  <c r="M121" i="313" s="1"/>
  <c r="P121" i="313" s="1"/>
  <c r="L120" i="313"/>
  <c r="M120" i="313" s="1"/>
  <c r="P120" i="313" s="1"/>
  <c r="L119" i="313"/>
  <c r="M119" i="313" s="1"/>
  <c r="P119" i="313" s="1"/>
  <c r="L118" i="313"/>
  <c r="M118" i="313" s="1"/>
  <c r="P118" i="313" s="1"/>
  <c r="L116" i="313"/>
  <c r="M116" i="313" s="1"/>
  <c r="P116" i="313" s="1"/>
  <c r="L115" i="313"/>
  <c r="M115" i="313" s="1"/>
  <c r="P115" i="313" s="1"/>
  <c r="L114" i="313"/>
  <c r="M114" i="313" s="1"/>
  <c r="P114" i="313" s="1"/>
  <c r="L113" i="313"/>
  <c r="M113" i="313" s="1"/>
  <c r="P113" i="313" s="1"/>
  <c r="L112" i="313"/>
  <c r="M112" i="313" s="1"/>
  <c r="P112" i="313" s="1"/>
  <c r="L111" i="313"/>
  <c r="M111" i="313" s="1"/>
  <c r="P111" i="313" s="1"/>
  <c r="L110" i="313"/>
  <c r="M110" i="313" s="1"/>
  <c r="P110" i="313" s="1"/>
  <c r="L109" i="313"/>
  <c r="M109" i="313" s="1"/>
  <c r="P109" i="313" s="1"/>
  <c r="L108" i="313"/>
  <c r="M108" i="313" s="1"/>
  <c r="P108" i="313" s="1"/>
  <c r="L107" i="313"/>
  <c r="M107" i="313" s="1"/>
  <c r="P107" i="313" s="1"/>
  <c r="L106" i="313"/>
  <c r="M106" i="313" s="1"/>
  <c r="P106" i="313" s="1"/>
  <c r="L105" i="313"/>
  <c r="M105" i="313" s="1"/>
  <c r="P105" i="313" s="1"/>
  <c r="L104" i="313"/>
  <c r="M104" i="313" s="1"/>
  <c r="P104" i="313" s="1"/>
  <c r="L103" i="313"/>
  <c r="M103" i="313" s="1"/>
  <c r="P103" i="313" s="1"/>
  <c r="L102" i="313"/>
  <c r="M102" i="313" s="1"/>
  <c r="P102" i="313" s="1"/>
  <c r="L101" i="313"/>
  <c r="M101" i="313" s="1"/>
  <c r="P101" i="313" s="1"/>
  <c r="L100" i="313"/>
  <c r="M100" i="313" s="1"/>
  <c r="P100" i="313" s="1"/>
  <c r="L98" i="313"/>
  <c r="M98" i="313" s="1"/>
  <c r="P98" i="313" s="1"/>
  <c r="L97" i="313"/>
  <c r="M97" i="313" s="1"/>
  <c r="P97" i="313" s="1"/>
  <c r="L96" i="313"/>
  <c r="M96" i="313" s="1"/>
  <c r="P96" i="313" s="1"/>
  <c r="L95" i="313"/>
  <c r="M95" i="313" s="1"/>
  <c r="P95" i="313" s="1"/>
  <c r="L94" i="313"/>
  <c r="M94" i="313" s="1"/>
  <c r="P94" i="313" s="1"/>
  <c r="L93" i="313"/>
  <c r="M93" i="313" s="1"/>
  <c r="P93" i="313" s="1"/>
  <c r="L92" i="313"/>
  <c r="M92" i="313" s="1"/>
  <c r="P92" i="313" s="1"/>
  <c r="L91" i="313"/>
  <c r="M91" i="313" s="1"/>
  <c r="P91" i="313" s="1"/>
  <c r="L90" i="313"/>
  <c r="M90" i="313" s="1"/>
  <c r="P90" i="313" s="1"/>
  <c r="L89" i="313"/>
  <c r="M89" i="313" s="1"/>
  <c r="P89" i="313" s="1"/>
  <c r="L88" i="313"/>
  <c r="M88" i="313" s="1"/>
  <c r="P88" i="313" s="1"/>
  <c r="L87" i="313"/>
  <c r="M87" i="313" s="1"/>
  <c r="P87" i="313" s="1"/>
  <c r="L86" i="313"/>
  <c r="M86" i="313" s="1"/>
  <c r="P86" i="313" s="1"/>
  <c r="L85" i="313"/>
  <c r="M85" i="313" s="1"/>
  <c r="P85" i="313" s="1"/>
  <c r="L84" i="313"/>
  <c r="M84" i="313" s="1"/>
  <c r="P84" i="313" s="1"/>
  <c r="L82" i="313"/>
  <c r="M82" i="313" s="1"/>
  <c r="P82" i="313" s="1"/>
  <c r="L81" i="313"/>
  <c r="M81" i="313" s="1"/>
  <c r="P81" i="313" s="1"/>
  <c r="L80" i="313"/>
  <c r="M80" i="313" s="1"/>
  <c r="P80" i="313" s="1"/>
  <c r="L79" i="313"/>
  <c r="M79" i="313" s="1"/>
  <c r="P79" i="313" s="1"/>
  <c r="L78" i="313"/>
  <c r="M78" i="313" s="1"/>
  <c r="P78" i="313" s="1"/>
  <c r="L77" i="313"/>
  <c r="M77" i="313" s="1"/>
  <c r="P77" i="313" s="1"/>
  <c r="L76" i="313"/>
  <c r="M76" i="313" s="1"/>
  <c r="P76" i="313" s="1"/>
  <c r="L75" i="313"/>
  <c r="M75" i="313" s="1"/>
  <c r="P75" i="313" s="1"/>
  <c r="L74" i="313"/>
  <c r="M74" i="313" s="1"/>
  <c r="P74" i="313" s="1"/>
  <c r="L73" i="313"/>
  <c r="M73" i="313" s="1"/>
  <c r="P73" i="313" s="1"/>
  <c r="L72" i="313"/>
  <c r="M72" i="313" s="1"/>
  <c r="P72" i="313" s="1"/>
  <c r="L71" i="313"/>
  <c r="M71" i="313" s="1"/>
  <c r="P71" i="313" s="1"/>
  <c r="L70" i="313"/>
  <c r="M70" i="313" s="1"/>
  <c r="P70" i="313" s="1"/>
  <c r="L69" i="313"/>
  <c r="M69" i="313" s="1"/>
  <c r="P69" i="313" s="1"/>
  <c r="L68" i="313"/>
  <c r="M68" i="313" s="1"/>
  <c r="P68" i="313" s="1"/>
  <c r="L66" i="313"/>
  <c r="M66" i="313" s="1"/>
  <c r="P66" i="313" s="1"/>
  <c r="L65" i="313"/>
  <c r="M65" i="313" s="1"/>
  <c r="P65" i="313" s="1"/>
  <c r="L64" i="313"/>
  <c r="M64" i="313" s="1"/>
  <c r="P64" i="313" s="1"/>
  <c r="L63" i="313"/>
  <c r="M63" i="313" s="1"/>
  <c r="P63" i="313" s="1"/>
  <c r="L62" i="313"/>
  <c r="M62" i="313" s="1"/>
  <c r="P62" i="313" s="1"/>
  <c r="L61" i="313"/>
  <c r="M61" i="313" s="1"/>
  <c r="P61" i="313" s="1"/>
  <c r="L60" i="313"/>
  <c r="M60" i="313" s="1"/>
  <c r="P60" i="313" s="1"/>
  <c r="L59" i="313"/>
  <c r="M59" i="313" s="1"/>
  <c r="P59" i="313" s="1"/>
  <c r="L58" i="313"/>
  <c r="M58" i="313" s="1"/>
  <c r="P58" i="313" s="1"/>
  <c r="L57" i="313"/>
  <c r="M57" i="313" s="1"/>
  <c r="P57" i="313" s="1"/>
  <c r="L56" i="313"/>
  <c r="M56" i="313" s="1"/>
  <c r="P56" i="313" s="1"/>
  <c r="L55" i="313"/>
  <c r="M55" i="313" s="1"/>
  <c r="P55" i="313" s="1"/>
  <c r="L54" i="313"/>
  <c r="M54" i="313" s="1"/>
  <c r="P54" i="313" s="1"/>
  <c r="L53" i="313"/>
  <c r="M53" i="313" s="1"/>
  <c r="P53" i="313" s="1"/>
  <c r="L52" i="313"/>
  <c r="M52" i="313" s="1"/>
  <c r="P52" i="313" s="1"/>
  <c r="L51" i="313"/>
  <c r="M51" i="313" s="1"/>
  <c r="P51" i="313" s="1"/>
  <c r="L50" i="313"/>
  <c r="M50" i="313" s="1"/>
  <c r="P50" i="313" s="1"/>
  <c r="L49" i="313"/>
  <c r="M49" i="313" s="1"/>
  <c r="P49" i="313" s="1"/>
  <c r="L48" i="313"/>
  <c r="M48" i="313" s="1"/>
  <c r="P48" i="313" s="1"/>
  <c r="L47" i="313"/>
  <c r="M47" i="313" s="1"/>
  <c r="P47" i="313" s="1"/>
  <c r="L46" i="313"/>
  <c r="M46" i="313" s="1"/>
  <c r="P46" i="313" s="1"/>
  <c r="L44" i="313"/>
  <c r="M44" i="313" s="1"/>
  <c r="P44" i="313" s="1"/>
  <c r="L43" i="313"/>
  <c r="M43" i="313" s="1"/>
  <c r="P43" i="313" s="1"/>
  <c r="L42" i="313"/>
  <c r="M42" i="313" s="1"/>
  <c r="P42" i="313" s="1"/>
  <c r="L41" i="313"/>
  <c r="M41" i="313" s="1"/>
  <c r="P41" i="313" s="1"/>
  <c r="L40" i="313"/>
  <c r="M40" i="313" s="1"/>
  <c r="P40" i="313" s="1"/>
  <c r="L39" i="313"/>
  <c r="M39" i="313" s="1"/>
  <c r="P39" i="313" s="1"/>
  <c r="L38" i="313"/>
  <c r="M38" i="313" s="1"/>
  <c r="P38" i="313" s="1"/>
  <c r="L37" i="313"/>
  <c r="M37" i="313" s="1"/>
  <c r="P37" i="313" s="1"/>
  <c r="L36" i="313"/>
  <c r="M36" i="313" s="1"/>
  <c r="P36" i="313" s="1"/>
  <c r="L35" i="313"/>
  <c r="M35" i="313" s="1"/>
  <c r="P35" i="313" s="1"/>
  <c r="L34" i="313"/>
  <c r="M34" i="313" s="1"/>
  <c r="P34" i="313" s="1"/>
  <c r="L33" i="313"/>
  <c r="M33" i="313" s="1"/>
  <c r="P33" i="313" s="1"/>
  <c r="L32" i="313"/>
  <c r="M32" i="313" s="1"/>
  <c r="P32" i="313" s="1"/>
  <c r="L31" i="313"/>
  <c r="M31" i="313" s="1"/>
  <c r="P31" i="313" s="1"/>
  <c r="L30" i="313"/>
  <c r="M30" i="313" s="1"/>
  <c r="P30" i="313" s="1"/>
  <c r="L29" i="313"/>
  <c r="M29" i="313" s="1"/>
  <c r="P29" i="313" s="1"/>
  <c r="L28" i="313"/>
  <c r="M28" i="313" s="1"/>
  <c r="P28" i="313" s="1"/>
  <c r="L27" i="313"/>
  <c r="M27" i="313" s="1"/>
  <c r="P27" i="313" s="1"/>
  <c r="L26" i="313"/>
  <c r="M26" i="313" s="1"/>
  <c r="P26" i="313" s="1"/>
  <c r="L25" i="313"/>
  <c r="M25" i="313" s="1"/>
  <c r="P25" i="313" s="1"/>
  <c r="L24" i="313"/>
  <c r="M24" i="313" s="1"/>
  <c r="P24" i="313" s="1"/>
  <c r="L23" i="313"/>
  <c r="M23" i="313" s="1"/>
  <c r="P23" i="313" s="1"/>
  <c r="L22" i="313"/>
  <c r="M22" i="313" s="1"/>
  <c r="P22" i="313" s="1"/>
  <c r="L20" i="313"/>
  <c r="M20" i="313" s="1"/>
  <c r="P20" i="313" s="1"/>
  <c r="L19" i="313"/>
  <c r="M19" i="313" s="1"/>
  <c r="P19" i="313" s="1"/>
  <c r="L18" i="313"/>
  <c r="M18" i="313" s="1"/>
  <c r="P18" i="313" s="1"/>
  <c r="L17" i="313"/>
  <c r="M17" i="313" s="1"/>
  <c r="P17" i="313" s="1"/>
  <c r="L16" i="313"/>
  <c r="M16" i="313" s="1"/>
  <c r="P16" i="313" s="1"/>
  <c r="L15" i="313"/>
  <c r="M15" i="313" s="1"/>
  <c r="P15" i="313" s="1"/>
  <c r="L14" i="313"/>
  <c r="M14" i="313" s="1"/>
  <c r="P14" i="313" s="1"/>
  <c r="L13" i="313"/>
  <c r="M13" i="313" s="1"/>
  <c r="P13" i="313" s="1"/>
  <c r="L12" i="313"/>
  <c r="M12" i="313" s="1"/>
  <c r="P12" i="313" s="1"/>
  <c r="L11" i="313"/>
  <c r="M11" i="313" s="1"/>
  <c r="P11" i="313" s="1"/>
  <c r="L10" i="313"/>
  <c r="M10" i="313" s="1"/>
  <c r="P10" i="313" s="1"/>
  <c r="L9" i="313"/>
  <c r="M9" i="313" s="1"/>
  <c r="P9" i="313" s="1"/>
  <c r="L8" i="313"/>
  <c r="M8" i="313" s="1"/>
  <c r="P8" i="313" s="1"/>
  <c r="L7" i="313"/>
  <c r="M7" i="313" s="1"/>
  <c r="P7" i="313" s="1"/>
  <c r="L6" i="313"/>
  <c r="M6" i="313" s="1"/>
  <c r="P6" i="313" s="1"/>
  <c r="L5" i="313"/>
  <c r="L153" i="312"/>
  <c r="L152" i="312"/>
  <c r="J159" i="312"/>
  <c r="K158" i="312"/>
  <c r="L158" i="312" s="1"/>
  <c r="O158" i="312" s="1"/>
  <c r="K157" i="312"/>
  <c r="L157" i="312" s="1"/>
  <c r="J151" i="312"/>
  <c r="I151" i="312"/>
  <c r="K150" i="312"/>
  <c r="L150" i="312" s="1"/>
  <c r="O150" i="312" s="1"/>
  <c r="K149" i="312"/>
  <c r="L149" i="312" s="1"/>
  <c r="O149" i="312" s="1"/>
  <c r="K148" i="312"/>
  <c r="L148" i="312" s="1"/>
  <c r="O148" i="312" s="1"/>
  <c r="K147" i="312"/>
  <c r="L147" i="312" s="1"/>
  <c r="O147" i="312" s="1"/>
  <c r="K146" i="312"/>
  <c r="L146" i="312" s="1"/>
  <c r="O146" i="312" s="1"/>
  <c r="K145" i="312"/>
  <c r="L145" i="312" s="1"/>
  <c r="O145" i="312" s="1"/>
  <c r="K144" i="312"/>
  <c r="L144" i="312" s="1"/>
  <c r="O144" i="312" s="1"/>
  <c r="K143" i="312"/>
  <c r="L143" i="312" s="1"/>
  <c r="O143" i="312" s="1"/>
  <c r="K142" i="312"/>
  <c r="L142" i="312" s="1"/>
  <c r="O142" i="312" s="1"/>
  <c r="K141" i="312"/>
  <c r="L141" i="312" s="1"/>
  <c r="O141" i="312" s="1"/>
  <c r="K140" i="312"/>
  <c r="L140" i="312" s="1"/>
  <c r="O140" i="312" s="1"/>
  <c r="K139" i="312"/>
  <c r="L139" i="312" s="1"/>
  <c r="O139" i="312" s="1"/>
  <c r="K138" i="312"/>
  <c r="L138" i="312" s="1"/>
  <c r="O138" i="312" s="1"/>
  <c r="K137" i="312"/>
  <c r="L137" i="312" s="1"/>
  <c r="O137" i="312" s="1"/>
  <c r="K136" i="312"/>
  <c r="L136" i="312" s="1"/>
  <c r="O136" i="312" s="1"/>
  <c r="K135" i="312"/>
  <c r="L135" i="312" s="1"/>
  <c r="O135" i="312" s="1"/>
  <c r="K134" i="312"/>
  <c r="L134" i="312" s="1"/>
  <c r="O134" i="312" s="1"/>
  <c r="K133" i="312"/>
  <c r="L133" i="312" s="1"/>
  <c r="O133" i="312" s="1"/>
  <c r="K132" i="312"/>
  <c r="L132" i="312" s="1"/>
  <c r="O132" i="312" s="1"/>
  <c r="K131" i="312"/>
  <c r="L131" i="312" s="1"/>
  <c r="O131" i="312" s="1"/>
  <c r="K130" i="312"/>
  <c r="L130" i="312" s="1"/>
  <c r="O130" i="312" s="1"/>
  <c r="K129" i="312"/>
  <c r="L129" i="312" s="1"/>
  <c r="O129" i="312" s="1"/>
  <c r="K128" i="312"/>
  <c r="L128" i="312" s="1"/>
  <c r="O128" i="312" s="1"/>
  <c r="K127" i="312"/>
  <c r="L127" i="312" s="1"/>
  <c r="O127" i="312" s="1"/>
  <c r="K126" i="312"/>
  <c r="L126" i="312" s="1"/>
  <c r="O126" i="312" s="1"/>
  <c r="K125" i="312"/>
  <c r="L125" i="312" s="1"/>
  <c r="O125" i="312" s="1"/>
  <c r="K124" i="312"/>
  <c r="L124" i="312" s="1"/>
  <c r="O124" i="312" s="1"/>
  <c r="K123" i="312"/>
  <c r="L123" i="312" s="1"/>
  <c r="O123" i="312" s="1"/>
  <c r="K122" i="312"/>
  <c r="L122" i="312" s="1"/>
  <c r="O122" i="312" s="1"/>
  <c r="K121" i="312"/>
  <c r="L121" i="312" s="1"/>
  <c r="O121" i="312" s="1"/>
  <c r="K120" i="312"/>
  <c r="L120" i="312" s="1"/>
  <c r="O120" i="312" s="1"/>
  <c r="K119" i="312"/>
  <c r="L119" i="312" s="1"/>
  <c r="O119" i="312" s="1"/>
  <c r="K118" i="312"/>
  <c r="L118" i="312" s="1"/>
  <c r="O118" i="312" s="1"/>
  <c r="K116" i="312"/>
  <c r="L116" i="312" s="1"/>
  <c r="O116" i="312" s="1"/>
  <c r="K115" i="312"/>
  <c r="L115" i="312" s="1"/>
  <c r="O115" i="312" s="1"/>
  <c r="K114" i="312"/>
  <c r="L114" i="312" s="1"/>
  <c r="O114" i="312" s="1"/>
  <c r="K113" i="312"/>
  <c r="L113" i="312" s="1"/>
  <c r="O113" i="312" s="1"/>
  <c r="K112" i="312"/>
  <c r="L112" i="312" s="1"/>
  <c r="O112" i="312" s="1"/>
  <c r="K111" i="312"/>
  <c r="L111" i="312" s="1"/>
  <c r="O111" i="312" s="1"/>
  <c r="K110" i="312"/>
  <c r="L110" i="312" s="1"/>
  <c r="O110" i="312" s="1"/>
  <c r="K109" i="312"/>
  <c r="L109" i="312" s="1"/>
  <c r="O109" i="312" s="1"/>
  <c r="K108" i="312"/>
  <c r="L108" i="312" s="1"/>
  <c r="O108" i="312" s="1"/>
  <c r="K107" i="312"/>
  <c r="L107" i="312" s="1"/>
  <c r="O107" i="312" s="1"/>
  <c r="K106" i="312"/>
  <c r="L106" i="312" s="1"/>
  <c r="O106" i="312" s="1"/>
  <c r="K105" i="312"/>
  <c r="L105" i="312" s="1"/>
  <c r="O105" i="312" s="1"/>
  <c r="K104" i="312"/>
  <c r="L104" i="312" s="1"/>
  <c r="O104" i="312" s="1"/>
  <c r="K103" i="312"/>
  <c r="L103" i="312" s="1"/>
  <c r="O103" i="312" s="1"/>
  <c r="K102" i="312"/>
  <c r="L102" i="312" s="1"/>
  <c r="O102" i="312" s="1"/>
  <c r="K101" i="312"/>
  <c r="L101" i="312" s="1"/>
  <c r="O101" i="312" s="1"/>
  <c r="K100" i="312"/>
  <c r="L100" i="312" s="1"/>
  <c r="O100" i="312" s="1"/>
  <c r="K98" i="312"/>
  <c r="L98" i="312" s="1"/>
  <c r="O98" i="312" s="1"/>
  <c r="K97" i="312"/>
  <c r="L97" i="312" s="1"/>
  <c r="O97" i="312" s="1"/>
  <c r="K96" i="312"/>
  <c r="L96" i="312" s="1"/>
  <c r="O96" i="312" s="1"/>
  <c r="K95" i="312"/>
  <c r="L95" i="312" s="1"/>
  <c r="O95" i="312" s="1"/>
  <c r="K94" i="312"/>
  <c r="L94" i="312" s="1"/>
  <c r="O94" i="312" s="1"/>
  <c r="K93" i="312"/>
  <c r="L93" i="312" s="1"/>
  <c r="O93" i="312" s="1"/>
  <c r="K92" i="312"/>
  <c r="L92" i="312" s="1"/>
  <c r="O92" i="312" s="1"/>
  <c r="K91" i="312"/>
  <c r="L91" i="312" s="1"/>
  <c r="O91" i="312" s="1"/>
  <c r="K90" i="312"/>
  <c r="L90" i="312" s="1"/>
  <c r="O90" i="312" s="1"/>
  <c r="K89" i="312"/>
  <c r="L89" i="312" s="1"/>
  <c r="O89" i="312" s="1"/>
  <c r="K88" i="312"/>
  <c r="L88" i="312" s="1"/>
  <c r="O88" i="312" s="1"/>
  <c r="K87" i="312"/>
  <c r="L87" i="312" s="1"/>
  <c r="O87" i="312" s="1"/>
  <c r="K86" i="312"/>
  <c r="L86" i="312" s="1"/>
  <c r="O86" i="312" s="1"/>
  <c r="K85" i="312"/>
  <c r="L85" i="312" s="1"/>
  <c r="O85" i="312" s="1"/>
  <c r="K84" i="312"/>
  <c r="L84" i="312" s="1"/>
  <c r="O84" i="312" s="1"/>
  <c r="K82" i="312"/>
  <c r="L82" i="312" s="1"/>
  <c r="O82" i="312" s="1"/>
  <c r="K81" i="312"/>
  <c r="L81" i="312" s="1"/>
  <c r="O81" i="312" s="1"/>
  <c r="K80" i="312"/>
  <c r="L80" i="312" s="1"/>
  <c r="O80" i="312" s="1"/>
  <c r="K79" i="312"/>
  <c r="L79" i="312" s="1"/>
  <c r="O79" i="312" s="1"/>
  <c r="K78" i="312"/>
  <c r="L78" i="312" s="1"/>
  <c r="O78" i="312" s="1"/>
  <c r="K77" i="312"/>
  <c r="L77" i="312" s="1"/>
  <c r="O77" i="312" s="1"/>
  <c r="K76" i="312"/>
  <c r="L76" i="312" s="1"/>
  <c r="O76" i="312" s="1"/>
  <c r="K75" i="312"/>
  <c r="L75" i="312" s="1"/>
  <c r="O75" i="312" s="1"/>
  <c r="K74" i="312"/>
  <c r="L74" i="312" s="1"/>
  <c r="O74" i="312" s="1"/>
  <c r="K73" i="312"/>
  <c r="L73" i="312" s="1"/>
  <c r="O73" i="312" s="1"/>
  <c r="K72" i="312"/>
  <c r="L72" i="312" s="1"/>
  <c r="O72" i="312" s="1"/>
  <c r="K71" i="312"/>
  <c r="L71" i="312" s="1"/>
  <c r="O71" i="312" s="1"/>
  <c r="K70" i="312"/>
  <c r="L70" i="312" s="1"/>
  <c r="O70" i="312" s="1"/>
  <c r="K69" i="312"/>
  <c r="L69" i="312" s="1"/>
  <c r="O69" i="312" s="1"/>
  <c r="K68" i="312"/>
  <c r="L68" i="312" s="1"/>
  <c r="O68" i="312" s="1"/>
  <c r="K66" i="312"/>
  <c r="L66" i="312" s="1"/>
  <c r="O66" i="312" s="1"/>
  <c r="K65" i="312"/>
  <c r="L65" i="312" s="1"/>
  <c r="O65" i="312" s="1"/>
  <c r="K64" i="312"/>
  <c r="L64" i="312" s="1"/>
  <c r="O64" i="312" s="1"/>
  <c r="K63" i="312"/>
  <c r="L63" i="312" s="1"/>
  <c r="O63" i="312" s="1"/>
  <c r="K62" i="312"/>
  <c r="L62" i="312" s="1"/>
  <c r="O62" i="312" s="1"/>
  <c r="K61" i="312"/>
  <c r="L61" i="312" s="1"/>
  <c r="O61" i="312" s="1"/>
  <c r="K60" i="312"/>
  <c r="L60" i="312" s="1"/>
  <c r="O60" i="312" s="1"/>
  <c r="K59" i="312"/>
  <c r="L59" i="312" s="1"/>
  <c r="O59" i="312" s="1"/>
  <c r="K58" i="312"/>
  <c r="L58" i="312" s="1"/>
  <c r="O58" i="312" s="1"/>
  <c r="K57" i="312"/>
  <c r="L57" i="312" s="1"/>
  <c r="O57" i="312" s="1"/>
  <c r="K56" i="312"/>
  <c r="L56" i="312" s="1"/>
  <c r="O56" i="312" s="1"/>
  <c r="K55" i="312"/>
  <c r="L55" i="312" s="1"/>
  <c r="O55" i="312" s="1"/>
  <c r="K54" i="312"/>
  <c r="L54" i="312" s="1"/>
  <c r="O54" i="312" s="1"/>
  <c r="K53" i="312"/>
  <c r="L53" i="312" s="1"/>
  <c r="O53" i="312" s="1"/>
  <c r="K52" i="312"/>
  <c r="L52" i="312" s="1"/>
  <c r="O52" i="312" s="1"/>
  <c r="K51" i="312"/>
  <c r="L51" i="312" s="1"/>
  <c r="O51" i="312" s="1"/>
  <c r="K50" i="312"/>
  <c r="L50" i="312" s="1"/>
  <c r="O50" i="312" s="1"/>
  <c r="K49" i="312"/>
  <c r="L49" i="312" s="1"/>
  <c r="O49" i="312" s="1"/>
  <c r="K48" i="312"/>
  <c r="L48" i="312" s="1"/>
  <c r="O48" i="312" s="1"/>
  <c r="K47" i="312"/>
  <c r="L47" i="312" s="1"/>
  <c r="O47" i="312" s="1"/>
  <c r="K46" i="312"/>
  <c r="L46" i="312" s="1"/>
  <c r="O46" i="312" s="1"/>
  <c r="K44" i="312"/>
  <c r="L44" i="312" s="1"/>
  <c r="O44" i="312" s="1"/>
  <c r="K43" i="312"/>
  <c r="L43" i="312" s="1"/>
  <c r="O43" i="312" s="1"/>
  <c r="K42" i="312"/>
  <c r="L42" i="312" s="1"/>
  <c r="O42" i="312" s="1"/>
  <c r="K41" i="312"/>
  <c r="L41" i="312" s="1"/>
  <c r="O41" i="312" s="1"/>
  <c r="K40" i="312"/>
  <c r="L40" i="312" s="1"/>
  <c r="O40" i="312" s="1"/>
  <c r="K39" i="312"/>
  <c r="L39" i="312" s="1"/>
  <c r="O39" i="312" s="1"/>
  <c r="K38" i="312"/>
  <c r="L38" i="312" s="1"/>
  <c r="O38" i="312" s="1"/>
  <c r="K37" i="312"/>
  <c r="L37" i="312" s="1"/>
  <c r="O37" i="312" s="1"/>
  <c r="K36" i="312"/>
  <c r="L36" i="312" s="1"/>
  <c r="O36" i="312" s="1"/>
  <c r="K35" i="312"/>
  <c r="L35" i="312" s="1"/>
  <c r="O35" i="312" s="1"/>
  <c r="K34" i="312"/>
  <c r="L34" i="312" s="1"/>
  <c r="O34" i="312" s="1"/>
  <c r="K33" i="312"/>
  <c r="L33" i="312" s="1"/>
  <c r="O33" i="312" s="1"/>
  <c r="K32" i="312"/>
  <c r="L32" i="312" s="1"/>
  <c r="O32" i="312" s="1"/>
  <c r="K31" i="312"/>
  <c r="L31" i="312" s="1"/>
  <c r="O31" i="312" s="1"/>
  <c r="K30" i="312"/>
  <c r="L30" i="312" s="1"/>
  <c r="O30" i="312" s="1"/>
  <c r="K29" i="312"/>
  <c r="L29" i="312" s="1"/>
  <c r="O29" i="312" s="1"/>
  <c r="K28" i="312"/>
  <c r="L28" i="312" s="1"/>
  <c r="O28" i="312" s="1"/>
  <c r="K27" i="312"/>
  <c r="L27" i="312" s="1"/>
  <c r="O27" i="312" s="1"/>
  <c r="K26" i="312"/>
  <c r="L26" i="312" s="1"/>
  <c r="O26" i="312" s="1"/>
  <c r="K25" i="312"/>
  <c r="L25" i="312" s="1"/>
  <c r="O25" i="312" s="1"/>
  <c r="K24" i="312"/>
  <c r="L24" i="312" s="1"/>
  <c r="O24" i="312" s="1"/>
  <c r="K23" i="312"/>
  <c r="L23" i="312" s="1"/>
  <c r="O23" i="312" s="1"/>
  <c r="K22" i="312"/>
  <c r="L22" i="312" s="1"/>
  <c r="O22" i="312" s="1"/>
  <c r="K20" i="312"/>
  <c r="L20" i="312" s="1"/>
  <c r="O20" i="312" s="1"/>
  <c r="K19" i="312"/>
  <c r="L19" i="312" s="1"/>
  <c r="O19" i="312" s="1"/>
  <c r="K18" i="312"/>
  <c r="L18" i="312" s="1"/>
  <c r="O18" i="312" s="1"/>
  <c r="K17" i="312"/>
  <c r="L17" i="312" s="1"/>
  <c r="O17" i="312" s="1"/>
  <c r="K16" i="312"/>
  <c r="L16" i="312" s="1"/>
  <c r="O16" i="312" s="1"/>
  <c r="K15" i="312"/>
  <c r="L15" i="312" s="1"/>
  <c r="O15" i="312" s="1"/>
  <c r="K14" i="312"/>
  <c r="L14" i="312" s="1"/>
  <c r="O14" i="312" s="1"/>
  <c r="K13" i="312"/>
  <c r="L13" i="312" s="1"/>
  <c r="O13" i="312" s="1"/>
  <c r="K12" i="312"/>
  <c r="L12" i="312" s="1"/>
  <c r="O12" i="312" s="1"/>
  <c r="K11" i="312"/>
  <c r="L11" i="312" s="1"/>
  <c r="O11" i="312" s="1"/>
  <c r="K10" i="312"/>
  <c r="L10" i="312" s="1"/>
  <c r="O10" i="312" s="1"/>
  <c r="K9" i="312"/>
  <c r="L9" i="312" s="1"/>
  <c r="O9" i="312" s="1"/>
  <c r="K8" i="312"/>
  <c r="L8" i="312" s="1"/>
  <c r="O8" i="312" s="1"/>
  <c r="K7" i="312"/>
  <c r="L7" i="312" s="1"/>
  <c r="O7" i="312" s="1"/>
  <c r="K6" i="312"/>
  <c r="L6" i="312" s="1"/>
  <c r="O6" i="312" s="1"/>
  <c r="K5" i="312"/>
  <c r="L5" i="312" s="1"/>
  <c r="R82" i="316" l="1"/>
  <c r="R98" i="316"/>
  <c r="R133" i="316"/>
  <c r="R150" i="316"/>
  <c r="R44" i="316"/>
  <c r="R66" i="316"/>
  <c r="R116" i="316"/>
  <c r="Q151" i="315"/>
  <c r="R20" i="315" s="1"/>
  <c r="L151" i="313"/>
  <c r="Q133" i="313"/>
  <c r="O151" i="314"/>
  <c r="O152" i="314" s="1"/>
  <c r="P20" i="314"/>
  <c r="L159" i="314"/>
  <c r="O157" i="314"/>
  <c r="O159" i="314" s="1"/>
  <c r="Q66" i="313"/>
  <c r="Q44" i="313"/>
  <c r="Q82" i="313"/>
  <c r="M159" i="313"/>
  <c r="P157" i="313"/>
  <c r="P159" i="313" s="1"/>
  <c r="M5" i="313"/>
  <c r="Q98" i="313"/>
  <c r="Q116" i="313"/>
  <c r="Q150" i="313"/>
  <c r="L159" i="313"/>
  <c r="L159" i="312"/>
  <c r="K159" i="312"/>
  <c r="K151" i="312"/>
  <c r="L151" i="312"/>
  <c r="P44" i="312"/>
  <c r="P66" i="312"/>
  <c r="P98" i="312"/>
  <c r="P133" i="312"/>
  <c r="P82" i="312"/>
  <c r="P150" i="312"/>
  <c r="P116" i="312"/>
  <c r="O5" i="312"/>
  <c r="O157" i="312"/>
  <c r="O159" i="312" s="1"/>
  <c r="J159" i="311"/>
  <c r="K158" i="311"/>
  <c r="L158" i="311" s="1"/>
  <c r="K157" i="311"/>
  <c r="L157" i="311" s="1"/>
  <c r="O157" i="311" s="1"/>
  <c r="J151" i="311"/>
  <c r="I151" i="311"/>
  <c r="K150" i="311"/>
  <c r="L150" i="311" s="1"/>
  <c r="O150" i="311" s="1"/>
  <c r="K149" i="311"/>
  <c r="L149" i="311" s="1"/>
  <c r="O149" i="311" s="1"/>
  <c r="K148" i="311"/>
  <c r="L148" i="311" s="1"/>
  <c r="O148" i="311" s="1"/>
  <c r="K147" i="311"/>
  <c r="L147" i="311" s="1"/>
  <c r="O147" i="311" s="1"/>
  <c r="K146" i="311"/>
  <c r="L146" i="311" s="1"/>
  <c r="O146" i="311" s="1"/>
  <c r="K145" i="311"/>
  <c r="L145" i="311" s="1"/>
  <c r="O145" i="311" s="1"/>
  <c r="K144" i="311"/>
  <c r="L144" i="311" s="1"/>
  <c r="O144" i="311" s="1"/>
  <c r="K143" i="311"/>
  <c r="L143" i="311" s="1"/>
  <c r="O143" i="311" s="1"/>
  <c r="K142" i="311"/>
  <c r="L142" i="311" s="1"/>
  <c r="O142" i="311" s="1"/>
  <c r="K141" i="311"/>
  <c r="L141" i="311" s="1"/>
  <c r="O141" i="311" s="1"/>
  <c r="K140" i="311"/>
  <c r="L140" i="311" s="1"/>
  <c r="O140" i="311" s="1"/>
  <c r="K139" i="311"/>
  <c r="L139" i="311" s="1"/>
  <c r="O139" i="311" s="1"/>
  <c r="K138" i="311"/>
  <c r="L138" i="311" s="1"/>
  <c r="O138" i="311" s="1"/>
  <c r="K137" i="311"/>
  <c r="L137" i="311" s="1"/>
  <c r="O137" i="311" s="1"/>
  <c r="K136" i="311"/>
  <c r="L136" i="311" s="1"/>
  <c r="O136" i="311" s="1"/>
  <c r="K135" i="311"/>
  <c r="L135" i="311" s="1"/>
  <c r="O135" i="311" s="1"/>
  <c r="K134" i="311"/>
  <c r="L134" i="311" s="1"/>
  <c r="O134" i="311" s="1"/>
  <c r="K133" i="311"/>
  <c r="L133" i="311" s="1"/>
  <c r="O133" i="311" s="1"/>
  <c r="K132" i="311"/>
  <c r="L132" i="311" s="1"/>
  <c r="O132" i="311" s="1"/>
  <c r="K131" i="311"/>
  <c r="L131" i="311" s="1"/>
  <c r="O131" i="311" s="1"/>
  <c r="K130" i="311"/>
  <c r="L130" i="311" s="1"/>
  <c r="O130" i="311" s="1"/>
  <c r="K129" i="311"/>
  <c r="L129" i="311" s="1"/>
  <c r="O129" i="311" s="1"/>
  <c r="K128" i="311"/>
  <c r="L128" i="311" s="1"/>
  <c r="O128" i="311" s="1"/>
  <c r="K127" i="311"/>
  <c r="L127" i="311" s="1"/>
  <c r="O127" i="311" s="1"/>
  <c r="K126" i="311"/>
  <c r="L126" i="311" s="1"/>
  <c r="O126" i="311" s="1"/>
  <c r="K125" i="311"/>
  <c r="L125" i="311" s="1"/>
  <c r="O125" i="311" s="1"/>
  <c r="K124" i="311"/>
  <c r="L124" i="311" s="1"/>
  <c r="O124" i="311" s="1"/>
  <c r="K123" i="311"/>
  <c r="L123" i="311" s="1"/>
  <c r="O123" i="311" s="1"/>
  <c r="K122" i="311"/>
  <c r="L122" i="311" s="1"/>
  <c r="O122" i="311" s="1"/>
  <c r="K121" i="311"/>
  <c r="L121" i="311" s="1"/>
  <c r="O121" i="311" s="1"/>
  <c r="K120" i="311"/>
  <c r="L120" i="311" s="1"/>
  <c r="O120" i="311" s="1"/>
  <c r="K119" i="311"/>
  <c r="L119" i="311" s="1"/>
  <c r="O119" i="311" s="1"/>
  <c r="K118" i="311"/>
  <c r="L118" i="311" s="1"/>
  <c r="O118" i="311" s="1"/>
  <c r="K116" i="311"/>
  <c r="L116" i="311" s="1"/>
  <c r="O116" i="311" s="1"/>
  <c r="K115" i="311"/>
  <c r="L115" i="311" s="1"/>
  <c r="O115" i="311" s="1"/>
  <c r="K114" i="311"/>
  <c r="L114" i="311" s="1"/>
  <c r="O114" i="311" s="1"/>
  <c r="K113" i="311"/>
  <c r="L113" i="311" s="1"/>
  <c r="O113" i="311" s="1"/>
  <c r="K112" i="311"/>
  <c r="L112" i="311" s="1"/>
  <c r="O112" i="311" s="1"/>
  <c r="K111" i="311"/>
  <c r="L111" i="311" s="1"/>
  <c r="O111" i="311" s="1"/>
  <c r="K110" i="311"/>
  <c r="L110" i="311" s="1"/>
  <c r="O110" i="311" s="1"/>
  <c r="K109" i="311"/>
  <c r="L109" i="311" s="1"/>
  <c r="O109" i="311" s="1"/>
  <c r="K108" i="311"/>
  <c r="L108" i="311" s="1"/>
  <c r="O108" i="311" s="1"/>
  <c r="K107" i="311"/>
  <c r="L107" i="311" s="1"/>
  <c r="O107" i="311" s="1"/>
  <c r="K106" i="311"/>
  <c r="L106" i="311" s="1"/>
  <c r="O106" i="311" s="1"/>
  <c r="K105" i="311"/>
  <c r="L105" i="311" s="1"/>
  <c r="O105" i="311" s="1"/>
  <c r="K104" i="311"/>
  <c r="L104" i="311" s="1"/>
  <c r="O104" i="311" s="1"/>
  <c r="K103" i="311"/>
  <c r="L103" i="311" s="1"/>
  <c r="O103" i="311" s="1"/>
  <c r="K102" i="311"/>
  <c r="L102" i="311" s="1"/>
  <c r="O102" i="311" s="1"/>
  <c r="K101" i="311"/>
  <c r="L101" i="311" s="1"/>
  <c r="O101" i="311" s="1"/>
  <c r="K100" i="311"/>
  <c r="L100" i="311" s="1"/>
  <c r="O100" i="311" s="1"/>
  <c r="K98" i="311"/>
  <c r="L98" i="311" s="1"/>
  <c r="O98" i="311" s="1"/>
  <c r="K97" i="311"/>
  <c r="L97" i="311" s="1"/>
  <c r="O97" i="311" s="1"/>
  <c r="K96" i="311"/>
  <c r="L96" i="311" s="1"/>
  <c r="O96" i="311" s="1"/>
  <c r="K95" i="311"/>
  <c r="L95" i="311" s="1"/>
  <c r="O95" i="311" s="1"/>
  <c r="K94" i="311"/>
  <c r="L94" i="311" s="1"/>
  <c r="O94" i="311" s="1"/>
  <c r="K93" i="311"/>
  <c r="L93" i="311" s="1"/>
  <c r="O93" i="311" s="1"/>
  <c r="K92" i="311"/>
  <c r="L92" i="311" s="1"/>
  <c r="O92" i="311" s="1"/>
  <c r="K91" i="311"/>
  <c r="L91" i="311" s="1"/>
  <c r="O91" i="311" s="1"/>
  <c r="K90" i="311"/>
  <c r="L90" i="311" s="1"/>
  <c r="O90" i="311" s="1"/>
  <c r="K89" i="311"/>
  <c r="L89" i="311" s="1"/>
  <c r="O89" i="311" s="1"/>
  <c r="K88" i="311"/>
  <c r="L88" i="311" s="1"/>
  <c r="O88" i="311" s="1"/>
  <c r="K87" i="311"/>
  <c r="L87" i="311" s="1"/>
  <c r="O87" i="311" s="1"/>
  <c r="K86" i="311"/>
  <c r="L86" i="311" s="1"/>
  <c r="O86" i="311" s="1"/>
  <c r="K85" i="311"/>
  <c r="L85" i="311" s="1"/>
  <c r="O85" i="311" s="1"/>
  <c r="K84" i="311"/>
  <c r="L84" i="311" s="1"/>
  <c r="O84" i="311" s="1"/>
  <c r="K82" i="311"/>
  <c r="L82" i="311" s="1"/>
  <c r="O82" i="311" s="1"/>
  <c r="K81" i="311"/>
  <c r="L81" i="311" s="1"/>
  <c r="O81" i="311" s="1"/>
  <c r="K80" i="311"/>
  <c r="L80" i="311" s="1"/>
  <c r="O80" i="311" s="1"/>
  <c r="K79" i="311"/>
  <c r="L79" i="311" s="1"/>
  <c r="O79" i="311" s="1"/>
  <c r="K78" i="311"/>
  <c r="L78" i="311" s="1"/>
  <c r="O78" i="311" s="1"/>
  <c r="K77" i="311"/>
  <c r="L77" i="311" s="1"/>
  <c r="O77" i="311" s="1"/>
  <c r="K76" i="311"/>
  <c r="L76" i="311" s="1"/>
  <c r="O76" i="311" s="1"/>
  <c r="K75" i="311"/>
  <c r="L75" i="311" s="1"/>
  <c r="O75" i="311" s="1"/>
  <c r="K74" i="311"/>
  <c r="L74" i="311" s="1"/>
  <c r="O74" i="311" s="1"/>
  <c r="K73" i="311"/>
  <c r="L73" i="311" s="1"/>
  <c r="O73" i="311" s="1"/>
  <c r="K72" i="311"/>
  <c r="L72" i="311" s="1"/>
  <c r="O72" i="311" s="1"/>
  <c r="K71" i="311"/>
  <c r="L71" i="311" s="1"/>
  <c r="O71" i="311" s="1"/>
  <c r="K70" i="311"/>
  <c r="L70" i="311" s="1"/>
  <c r="O70" i="311" s="1"/>
  <c r="K69" i="311"/>
  <c r="L69" i="311" s="1"/>
  <c r="O69" i="311" s="1"/>
  <c r="K68" i="311"/>
  <c r="L68" i="311" s="1"/>
  <c r="O68" i="311" s="1"/>
  <c r="K66" i="311"/>
  <c r="L66" i="311" s="1"/>
  <c r="O66" i="311" s="1"/>
  <c r="K65" i="311"/>
  <c r="L65" i="311" s="1"/>
  <c r="O65" i="311" s="1"/>
  <c r="K64" i="311"/>
  <c r="L64" i="311" s="1"/>
  <c r="O64" i="311" s="1"/>
  <c r="K63" i="311"/>
  <c r="L63" i="311" s="1"/>
  <c r="O63" i="311" s="1"/>
  <c r="K62" i="311"/>
  <c r="L62" i="311" s="1"/>
  <c r="O62" i="311" s="1"/>
  <c r="K61" i="311"/>
  <c r="L61" i="311" s="1"/>
  <c r="O61" i="311" s="1"/>
  <c r="K60" i="311"/>
  <c r="L60" i="311" s="1"/>
  <c r="O60" i="311" s="1"/>
  <c r="K59" i="311"/>
  <c r="L59" i="311" s="1"/>
  <c r="O59" i="311" s="1"/>
  <c r="K58" i="311"/>
  <c r="L58" i="311" s="1"/>
  <c r="O58" i="311" s="1"/>
  <c r="K57" i="311"/>
  <c r="L57" i="311" s="1"/>
  <c r="O57" i="311" s="1"/>
  <c r="K56" i="311"/>
  <c r="L56" i="311" s="1"/>
  <c r="O56" i="311" s="1"/>
  <c r="K55" i="311"/>
  <c r="L55" i="311" s="1"/>
  <c r="O55" i="311" s="1"/>
  <c r="K54" i="311"/>
  <c r="L54" i="311" s="1"/>
  <c r="O54" i="311" s="1"/>
  <c r="K53" i="311"/>
  <c r="L53" i="311" s="1"/>
  <c r="O53" i="311" s="1"/>
  <c r="K52" i="311"/>
  <c r="L52" i="311" s="1"/>
  <c r="O52" i="311" s="1"/>
  <c r="K51" i="311"/>
  <c r="L51" i="311" s="1"/>
  <c r="O51" i="311" s="1"/>
  <c r="K50" i="311"/>
  <c r="L50" i="311" s="1"/>
  <c r="O50" i="311" s="1"/>
  <c r="K49" i="311"/>
  <c r="L49" i="311" s="1"/>
  <c r="O49" i="311" s="1"/>
  <c r="K48" i="311"/>
  <c r="L48" i="311" s="1"/>
  <c r="O48" i="311" s="1"/>
  <c r="K47" i="311"/>
  <c r="L47" i="311" s="1"/>
  <c r="O47" i="311" s="1"/>
  <c r="K46" i="311"/>
  <c r="L46" i="311" s="1"/>
  <c r="O46" i="311" s="1"/>
  <c r="K44" i="311"/>
  <c r="L44" i="311" s="1"/>
  <c r="O44" i="311" s="1"/>
  <c r="K43" i="311"/>
  <c r="L43" i="311" s="1"/>
  <c r="O43" i="311" s="1"/>
  <c r="K42" i="311"/>
  <c r="L42" i="311" s="1"/>
  <c r="O42" i="311" s="1"/>
  <c r="K41" i="311"/>
  <c r="L41" i="311" s="1"/>
  <c r="O41" i="311" s="1"/>
  <c r="K40" i="311"/>
  <c r="L40" i="311" s="1"/>
  <c r="O40" i="311" s="1"/>
  <c r="K39" i="311"/>
  <c r="L39" i="311" s="1"/>
  <c r="O39" i="311" s="1"/>
  <c r="K38" i="311"/>
  <c r="L38" i="311" s="1"/>
  <c r="O38" i="311" s="1"/>
  <c r="K37" i="311"/>
  <c r="L37" i="311" s="1"/>
  <c r="O37" i="311" s="1"/>
  <c r="K36" i="311"/>
  <c r="L36" i="311" s="1"/>
  <c r="O36" i="311" s="1"/>
  <c r="K35" i="311"/>
  <c r="L35" i="311" s="1"/>
  <c r="O35" i="311" s="1"/>
  <c r="K34" i="311"/>
  <c r="L34" i="311" s="1"/>
  <c r="O34" i="311" s="1"/>
  <c r="K33" i="311"/>
  <c r="L33" i="311" s="1"/>
  <c r="O33" i="311" s="1"/>
  <c r="K32" i="311"/>
  <c r="L32" i="311" s="1"/>
  <c r="O32" i="311" s="1"/>
  <c r="K31" i="311"/>
  <c r="L31" i="311" s="1"/>
  <c r="O31" i="311" s="1"/>
  <c r="K30" i="311"/>
  <c r="L30" i="311" s="1"/>
  <c r="O30" i="311" s="1"/>
  <c r="K29" i="311"/>
  <c r="L29" i="311" s="1"/>
  <c r="O29" i="311" s="1"/>
  <c r="K28" i="311"/>
  <c r="L28" i="311" s="1"/>
  <c r="O28" i="311" s="1"/>
  <c r="K27" i="311"/>
  <c r="L27" i="311" s="1"/>
  <c r="O27" i="311" s="1"/>
  <c r="K26" i="311"/>
  <c r="L26" i="311" s="1"/>
  <c r="O26" i="311" s="1"/>
  <c r="K25" i="311"/>
  <c r="L25" i="311" s="1"/>
  <c r="O25" i="311" s="1"/>
  <c r="K24" i="311"/>
  <c r="L24" i="311" s="1"/>
  <c r="O24" i="311" s="1"/>
  <c r="K23" i="311"/>
  <c r="L23" i="311" s="1"/>
  <c r="O23" i="311" s="1"/>
  <c r="K22" i="311"/>
  <c r="L22" i="311" s="1"/>
  <c r="O22" i="311" s="1"/>
  <c r="K20" i="311"/>
  <c r="L20" i="311" s="1"/>
  <c r="O20" i="311" s="1"/>
  <c r="K19" i="311"/>
  <c r="L19" i="311" s="1"/>
  <c r="O19" i="311" s="1"/>
  <c r="K18" i="311"/>
  <c r="L18" i="311" s="1"/>
  <c r="O18" i="311" s="1"/>
  <c r="K17" i="311"/>
  <c r="L17" i="311" s="1"/>
  <c r="O17" i="311" s="1"/>
  <c r="K16" i="311"/>
  <c r="L16" i="311" s="1"/>
  <c r="O16" i="311" s="1"/>
  <c r="K15" i="311"/>
  <c r="L15" i="311" s="1"/>
  <c r="O15" i="311" s="1"/>
  <c r="K14" i="311"/>
  <c r="L14" i="311" s="1"/>
  <c r="O14" i="311" s="1"/>
  <c r="K13" i="311"/>
  <c r="L13" i="311" s="1"/>
  <c r="O13" i="311" s="1"/>
  <c r="K12" i="311"/>
  <c r="L12" i="311" s="1"/>
  <c r="O12" i="311" s="1"/>
  <c r="K11" i="311"/>
  <c r="L11" i="311" s="1"/>
  <c r="O11" i="311" s="1"/>
  <c r="K10" i="311"/>
  <c r="L10" i="311" s="1"/>
  <c r="O10" i="311" s="1"/>
  <c r="K9" i="311"/>
  <c r="L9" i="311" s="1"/>
  <c r="O9" i="311" s="1"/>
  <c r="K8" i="311"/>
  <c r="L8" i="311" s="1"/>
  <c r="O8" i="311" s="1"/>
  <c r="K7" i="311"/>
  <c r="L7" i="311" s="1"/>
  <c r="O7" i="311" s="1"/>
  <c r="K6" i="311"/>
  <c r="L6" i="311" s="1"/>
  <c r="O6" i="311" s="1"/>
  <c r="K5" i="311"/>
  <c r="R151" i="316" l="1"/>
  <c r="R66" i="315"/>
  <c r="R44" i="315"/>
  <c r="R98" i="315"/>
  <c r="R82" i="315"/>
  <c r="R150" i="315"/>
  <c r="R133" i="315"/>
  <c r="R116" i="315"/>
  <c r="P151" i="314"/>
  <c r="Q20" i="314" s="1"/>
  <c r="M151" i="313"/>
  <c r="P5" i="313"/>
  <c r="O151" i="312"/>
  <c r="O152" i="312" s="1"/>
  <c r="P20" i="312"/>
  <c r="P98" i="311"/>
  <c r="P133" i="311"/>
  <c r="P66" i="311"/>
  <c r="K151" i="311"/>
  <c r="P44" i="311"/>
  <c r="P82" i="311"/>
  <c r="P116" i="311"/>
  <c r="P150" i="311"/>
  <c r="L159" i="311"/>
  <c r="O158" i="311"/>
  <c r="O159" i="311" s="1"/>
  <c r="L5" i="311"/>
  <c r="K159" i="311"/>
  <c r="L151" i="309"/>
  <c r="M159" i="309"/>
  <c r="K159" i="309"/>
  <c r="J159" i="309"/>
  <c r="I159" i="309"/>
  <c r="N158" i="309"/>
  <c r="N157" i="309"/>
  <c r="O157" i="309" s="1"/>
  <c r="R157" i="309" s="1"/>
  <c r="O153" i="309"/>
  <c r="O152" i="309"/>
  <c r="M151" i="309"/>
  <c r="K151" i="309"/>
  <c r="J151" i="309"/>
  <c r="I151" i="309"/>
  <c r="N150" i="309"/>
  <c r="O150" i="309" s="1"/>
  <c r="R150" i="309" s="1"/>
  <c r="N149" i="309"/>
  <c r="O149" i="309" s="1"/>
  <c r="R149" i="309" s="1"/>
  <c r="N148" i="309"/>
  <c r="O148" i="309" s="1"/>
  <c r="R148" i="309" s="1"/>
  <c r="N147" i="309"/>
  <c r="O147" i="309" s="1"/>
  <c r="R147" i="309" s="1"/>
  <c r="N146" i="309"/>
  <c r="O146" i="309" s="1"/>
  <c r="R146" i="309" s="1"/>
  <c r="N145" i="309"/>
  <c r="O145" i="309" s="1"/>
  <c r="R145" i="309" s="1"/>
  <c r="N144" i="309"/>
  <c r="O144" i="309" s="1"/>
  <c r="R144" i="309" s="1"/>
  <c r="N143" i="309"/>
  <c r="O143" i="309" s="1"/>
  <c r="R143" i="309" s="1"/>
  <c r="N142" i="309"/>
  <c r="O142" i="309" s="1"/>
  <c r="R142" i="309" s="1"/>
  <c r="N141" i="309"/>
  <c r="O141" i="309" s="1"/>
  <c r="R141" i="309" s="1"/>
  <c r="N140" i="309"/>
  <c r="O140" i="309" s="1"/>
  <c r="R140" i="309" s="1"/>
  <c r="N139" i="309"/>
  <c r="O139" i="309" s="1"/>
  <c r="R139" i="309" s="1"/>
  <c r="N138" i="309"/>
  <c r="O138" i="309" s="1"/>
  <c r="R138" i="309" s="1"/>
  <c r="N137" i="309"/>
  <c r="O137" i="309" s="1"/>
  <c r="R137" i="309" s="1"/>
  <c r="N136" i="309"/>
  <c r="O136" i="309" s="1"/>
  <c r="R136" i="309" s="1"/>
  <c r="N135" i="309"/>
  <c r="O135" i="309" s="1"/>
  <c r="R135" i="309" s="1"/>
  <c r="N134" i="309"/>
  <c r="O134" i="309" s="1"/>
  <c r="R134" i="309" s="1"/>
  <c r="N133" i="309"/>
  <c r="O133" i="309" s="1"/>
  <c r="R133" i="309" s="1"/>
  <c r="N132" i="309"/>
  <c r="O132" i="309" s="1"/>
  <c r="R132" i="309" s="1"/>
  <c r="N131" i="309"/>
  <c r="O131" i="309" s="1"/>
  <c r="R131" i="309" s="1"/>
  <c r="N130" i="309"/>
  <c r="O130" i="309" s="1"/>
  <c r="R130" i="309" s="1"/>
  <c r="N129" i="309"/>
  <c r="O129" i="309" s="1"/>
  <c r="R129" i="309" s="1"/>
  <c r="N128" i="309"/>
  <c r="O128" i="309" s="1"/>
  <c r="R128" i="309" s="1"/>
  <c r="N127" i="309"/>
  <c r="O127" i="309" s="1"/>
  <c r="R127" i="309" s="1"/>
  <c r="N126" i="309"/>
  <c r="O126" i="309" s="1"/>
  <c r="R126" i="309" s="1"/>
  <c r="N125" i="309"/>
  <c r="O125" i="309" s="1"/>
  <c r="R125" i="309" s="1"/>
  <c r="N124" i="309"/>
  <c r="O124" i="309" s="1"/>
  <c r="R124" i="309" s="1"/>
  <c r="N123" i="309"/>
  <c r="O123" i="309" s="1"/>
  <c r="R123" i="309" s="1"/>
  <c r="N122" i="309"/>
  <c r="O122" i="309" s="1"/>
  <c r="R122" i="309" s="1"/>
  <c r="N121" i="309"/>
  <c r="O121" i="309" s="1"/>
  <c r="R121" i="309" s="1"/>
  <c r="N120" i="309"/>
  <c r="O120" i="309" s="1"/>
  <c r="R120" i="309" s="1"/>
  <c r="N119" i="309"/>
  <c r="O119" i="309" s="1"/>
  <c r="R119" i="309" s="1"/>
  <c r="N118" i="309"/>
  <c r="O118" i="309" s="1"/>
  <c r="R118" i="309" s="1"/>
  <c r="N116" i="309"/>
  <c r="O116" i="309" s="1"/>
  <c r="R116" i="309" s="1"/>
  <c r="N115" i="309"/>
  <c r="O115" i="309" s="1"/>
  <c r="R115" i="309" s="1"/>
  <c r="N114" i="309"/>
  <c r="O114" i="309" s="1"/>
  <c r="R114" i="309" s="1"/>
  <c r="N113" i="309"/>
  <c r="O113" i="309" s="1"/>
  <c r="R113" i="309" s="1"/>
  <c r="N112" i="309"/>
  <c r="O112" i="309" s="1"/>
  <c r="R112" i="309" s="1"/>
  <c r="N111" i="309"/>
  <c r="O111" i="309" s="1"/>
  <c r="R111" i="309" s="1"/>
  <c r="N110" i="309"/>
  <c r="O110" i="309" s="1"/>
  <c r="R110" i="309" s="1"/>
  <c r="N109" i="309"/>
  <c r="O109" i="309" s="1"/>
  <c r="R109" i="309" s="1"/>
  <c r="N108" i="309"/>
  <c r="O108" i="309" s="1"/>
  <c r="R108" i="309" s="1"/>
  <c r="N107" i="309"/>
  <c r="O107" i="309" s="1"/>
  <c r="R107" i="309" s="1"/>
  <c r="N106" i="309"/>
  <c r="O106" i="309" s="1"/>
  <c r="R106" i="309" s="1"/>
  <c r="N105" i="309"/>
  <c r="O105" i="309" s="1"/>
  <c r="R105" i="309" s="1"/>
  <c r="N104" i="309"/>
  <c r="O104" i="309" s="1"/>
  <c r="R104" i="309" s="1"/>
  <c r="N103" i="309"/>
  <c r="O103" i="309" s="1"/>
  <c r="R103" i="309" s="1"/>
  <c r="N102" i="309"/>
  <c r="O102" i="309" s="1"/>
  <c r="R102" i="309" s="1"/>
  <c r="N101" i="309"/>
  <c r="O101" i="309" s="1"/>
  <c r="R101" i="309" s="1"/>
  <c r="N100" i="309"/>
  <c r="O100" i="309" s="1"/>
  <c r="R100" i="309" s="1"/>
  <c r="N98" i="309"/>
  <c r="O98" i="309" s="1"/>
  <c r="R98" i="309" s="1"/>
  <c r="N97" i="309"/>
  <c r="O97" i="309" s="1"/>
  <c r="R97" i="309" s="1"/>
  <c r="N96" i="309"/>
  <c r="O96" i="309" s="1"/>
  <c r="R96" i="309" s="1"/>
  <c r="N95" i="309"/>
  <c r="O95" i="309" s="1"/>
  <c r="R95" i="309" s="1"/>
  <c r="N94" i="309"/>
  <c r="O94" i="309" s="1"/>
  <c r="R94" i="309" s="1"/>
  <c r="N93" i="309"/>
  <c r="O93" i="309" s="1"/>
  <c r="R93" i="309" s="1"/>
  <c r="N92" i="309"/>
  <c r="O92" i="309" s="1"/>
  <c r="R92" i="309" s="1"/>
  <c r="N91" i="309"/>
  <c r="O91" i="309" s="1"/>
  <c r="R91" i="309" s="1"/>
  <c r="N90" i="309"/>
  <c r="O90" i="309" s="1"/>
  <c r="R90" i="309" s="1"/>
  <c r="N89" i="309"/>
  <c r="O89" i="309" s="1"/>
  <c r="R89" i="309" s="1"/>
  <c r="N88" i="309"/>
  <c r="O88" i="309" s="1"/>
  <c r="R88" i="309" s="1"/>
  <c r="N87" i="309"/>
  <c r="O87" i="309" s="1"/>
  <c r="R87" i="309" s="1"/>
  <c r="N86" i="309"/>
  <c r="O86" i="309" s="1"/>
  <c r="R86" i="309" s="1"/>
  <c r="N85" i="309"/>
  <c r="O85" i="309" s="1"/>
  <c r="R85" i="309" s="1"/>
  <c r="N84" i="309"/>
  <c r="O84" i="309" s="1"/>
  <c r="R84" i="309" s="1"/>
  <c r="N82" i="309"/>
  <c r="O82" i="309" s="1"/>
  <c r="R82" i="309" s="1"/>
  <c r="N81" i="309"/>
  <c r="O81" i="309" s="1"/>
  <c r="R81" i="309" s="1"/>
  <c r="N80" i="309"/>
  <c r="O80" i="309" s="1"/>
  <c r="R80" i="309" s="1"/>
  <c r="N79" i="309"/>
  <c r="O79" i="309" s="1"/>
  <c r="R79" i="309" s="1"/>
  <c r="N78" i="309"/>
  <c r="O78" i="309" s="1"/>
  <c r="R78" i="309" s="1"/>
  <c r="N77" i="309"/>
  <c r="O77" i="309" s="1"/>
  <c r="R77" i="309" s="1"/>
  <c r="N76" i="309"/>
  <c r="O76" i="309" s="1"/>
  <c r="R76" i="309" s="1"/>
  <c r="N75" i="309"/>
  <c r="O75" i="309" s="1"/>
  <c r="R75" i="309" s="1"/>
  <c r="N74" i="309"/>
  <c r="O74" i="309" s="1"/>
  <c r="R74" i="309" s="1"/>
  <c r="N73" i="309"/>
  <c r="O73" i="309" s="1"/>
  <c r="R73" i="309" s="1"/>
  <c r="N72" i="309"/>
  <c r="O72" i="309" s="1"/>
  <c r="R72" i="309" s="1"/>
  <c r="N71" i="309"/>
  <c r="O71" i="309" s="1"/>
  <c r="R71" i="309" s="1"/>
  <c r="N70" i="309"/>
  <c r="O70" i="309" s="1"/>
  <c r="R70" i="309" s="1"/>
  <c r="N69" i="309"/>
  <c r="O69" i="309" s="1"/>
  <c r="R69" i="309" s="1"/>
  <c r="N68" i="309"/>
  <c r="O68" i="309" s="1"/>
  <c r="R68" i="309" s="1"/>
  <c r="N66" i="309"/>
  <c r="O66" i="309" s="1"/>
  <c r="R66" i="309" s="1"/>
  <c r="N65" i="309"/>
  <c r="O65" i="309" s="1"/>
  <c r="R65" i="309" s="1"/>
  <c r="N64" i="309"/>
  <c r="O64" i="309" s="1"/>
  <c r="R64" i="309" s="1"/>
  <c r="N63" i="309"/>
  <c r="O63" i="309" s="1"/>
  <c r="R63" i="309" s="1"/>
  <c r="N62" i="309"/>
  <c r="O62" i="309" s="1"/>
  <c r="R62" i="309" s="1"/>
  <c r="N61" i="309"/>
  <c r="O61" i="309" s="1"/>
  <c r="R61" i="309" s="1"/>
  <c r="N60" i="309"/>
  <c r="O60" i="309" s="1"/>
  <c r="R60" i="309" s="1"/>
  <c r="N59" i="309"/>
  <c r="O59" i="309" s="1"/>
  <c r="R59" i="309" s="1"/>
  <c r="N58" i="309"/>
  <c r="O58" i="309" s="1"/>
  <c r="R58" i="309" s="1"/>
  <c r="N57" i="309"/>
  <c r="O57" i="309" s="1"/>
  <c r="R57" i="309" s="1"/>
  <c r="N56" i="309"/>
  <c r="O56" i="309" s="1"/>
  <c r="R56" i="309" s="1"/>
  <c r="N55" i="309"/>
  <c r="O55" i="309" s="1"/>
  <c r="R55" i="309" s="1"/>
  <c r="N54" i="309"/>
  <c r="O54" i="309" s="1"/>
  <c r="R54" i="309" s="1"/>
  <c r="N53" i="309"/>
  <c r="O53" i="309" s="1"/>
  <c r="R53" i="309" s="1"/>
  <c r="N52" i="309"/>
  <c r="O52" i="309" s="1"/>
  <c r="R52" i="309" s="1"/>
  <c r="N51" i="309"/>
  <c r="O51" i="309" s="1"/>
  <c r="R51" i="309" s="1"/>
  <c r="N50" i="309"/>
  <c r="O50" i="309" s="1"/>
  <c r="R50" i="309" s="1"/>
  <c r="N49" i="309"/>
  <c r="O49" i="309" s="1"/>
  <c r="R49" i="309" s="1"/>
  <c r="N48" i="309"/>
  <c r="O48" i="309" s="1"/>
  <c r="R48" i="309" s="1"/>
  <c r="N47" i="309"/>
  <c r="O47" i="309" s="1"/>
  <c r="R47" i="309" s="1"/>
  <c r="N46" i="309"/>
  <c r="O46" i="309" s="1"/>
  <c r="R46" i="309" s="1"/>
  <c r="N44" i="309"/>
  <c r="O44" i="309" s="1"/>
  <c r="R44" i="309" s="1"/>
  <c r="N43" i="309"/>
  <c r="O43" i="309" s="1"/>
  <c r="R43" i="309" s="1"/>
  <c r="N42" i="309"/>
  <c r="O42" i="309" s="1"/>
  <c r="R42" i="309" s="1"/>
  <c r="N41" i="309"/>
  <c r="O41" i="309" s="1"/>
  <c r="R41" i="309" s="1"/>
  <c r="N40" i="309"/>
  <c r="O40" i="309" s="1"/>
  <c r="R40" i="309" s="1"/>
  <c r="N39" i="309"/>
  <c r="O39" i="309" s="1"/>
  <c r="R39" i="309" s="1"/>
  <c r="N38" i="309"/>
  <c r="O38" i="309" s="1"/>
  <c r="R38" i="309" s="1"/>
  <c r="N37" i="309"/>
  <c r="O37" i="309" s="1"/>
  <c r="R37" i="309" s="1"/>
  <c r="N36" i="309"/>
  <c r="O36" i="309" s="1"/>
  <c r="R36" i="309" s="1"/>
  <c r="N35" i="309"/>
  <c r="O35" i="309" s="1"/>
  <c r="R35" i="309" s="1"/>
  <c r="N34" i="309"/>
  <c r="O34" i="309" s="1"/>
  <c r="R34" i="309" s="1"/>
  <c r="N33" i="309"/>
  <c r="O33" i="309" s="1"/>
  <c r="R33" i="309" s="1"/>
  <c r="N32" i="309"/>
  <c r="O32" i="309" s="1"/>
  <c r="R32" i="309" s="1"/>
  <c r="N31" i="309"/>
  <c r="O31" i="309" s="1"/>
  <c r="R31" i="309" s="1"/>
  <c r="N30" i="309"/>
  <c r="O30" i="309" s="1"/>
  <c r="R30" i="309" s="1"/>
  <c r="N29" i="309"/>
  <c r="O29" i="309" s="1"/>
  <c r="R29" i="309" s="1"/>
  <c r="N28" i="309"/>
  <c r="O28" i="309" s="1"/>
  <c r="R28" i="309" s="1"/>
  <c r="N27" i="309"/>
  <c r="O27" i="309" s="1"/>
  <c r="R27" i="309" s="1"/>
  <c r="N26" i="309"/>
  <c r="O26" i="309" s="1"/>
  <c r="R26" i="309" s="1"/>
  <c r="N25" i="309"/>
  <c r="O25" i="309" s="1"/>
  <c r="R25" i="309" s="1"/>
  <c r="N24" i="309"/>
  <c r="O24" i="309" s="1"/>
  <c r="R24" i="309" s="1"/>
  <c r="N23" i="309"/>
  <c r="O23" i="309" s="1"/>
  <c r="R23" i="309" s="1"/>
  <c r="N22" i="309"/>
  <c r="O22" i="309" s="1"/>
  <c r="R22" i="309" s="1"/>
  <c r="N20" i="309"/>
  <c r="O20" i="309" s="1"/>
  <c r="R20" i="309" s="1"/>
  <c r="N19" i="309"/>
  <c r="O19" i="309" s="1"/>
  <c r="R19" i="309" s="1"/>
  <c r="N18" i="309"/>
  <c r="O18" i="309" s="1"/>
  <c r="R18" i="309" s="1"/>
  <c r="N17" i="309"/>
  <c r="O17" i="309" s="1"/>
  <c r="R17" i="309" s="1"/>
  <c r="N16" i="309"/>
  <c r="O16" i="309" s="1"/>
  <c r="R16" i="309" s="1"/>
  <c r="N15" i="309"/>
  <c r="O15" i="309" s="1"/>
  <c r="R15" i="309" s="1"/>
  <c r="N14" i="309"/>
  <c r="O14" i="309" s="1"/>
  <c r="R14" i="309" s="1"/>
  <c r="N13" i="309"/>
  <c r="O13" i="309" s="1"/>
  <c r="R13" i="309" s="1"/>
  <c r="N12" i="309"/>
  <c r="O12" i="309" s="1"/>
  <c r="R12" i="309" s="1"/>
  <c r="N11" i="309"/>
  <c r="O11" i="309" s="1"/>
  <c r="R11" i="309" s="1"/>
  <c r="N10" i="309"/>
  <c r="O10" i="309" s="1"/>
  <c r="R10" i="309" s="1"/>
  <c r="N9" i="309"/>
  <c r="O9" i="309" s="1"/>
  <c r="R9" i="309" s="1"/>
  <c r="N8" i="309"/>
  <c r="O8" i="309" s="1"/>
  <c r="R8" i="309" s="1"/>
  <c r="N7" i="309"/>
  <c r="O7" i="309" s="1"/>
  <c r="R7" i="309" s="1"/>
  <c r="N6" i="309"/>
  <c r="O6" i="309" s="1"/>
  <c r="R6" i="309" s="1"/>
  <c r="N5" i="309"/>
  <c r="R151" i="315" l="1"/>
  <c r="Q116" i="314"/>
  <c r="Q66" i="314"/>
  <c r="Q98" i="314"/>
  <c r="Q150" i="314"/>
  <c r="Q44" i="314"/>
  <c r="Q82" i="314"/>
  <c r="Q133" i="314"/>
  <c r="P151" i="313"/>
  <c r="P152" i="313" s="1"/>
  <c r="Q20" i="313"/>
  <c r="P151" i="312"/>
  <c r="Q20" i="312" s="1"/>
  <c r="L151" i="311"/>
  <c r="O5" i="311"/>
  <c r="S44" i="309"/>
  <c r="S82" i="309"/>
  <c r="S116" i="309"/>
  <c r="S150" i="309"/>
  <c r="S133" i="309"/>
  <c r="S66" i="309"/>
  <c r="S98" i="309"/>
  <c r="N159" i="309"/>
  <c r="O158" i="309"/>
  <c r="O5" i="309"/>
  <c r="N151" i="309"/>
  <c r="L159" i="308"/>
  <c r="K159" i="308"/>
  <c r="J159" i="308"/>
  <c r="I159" i="308"/>
  <c r="M158" i="308"/>
  <c r="N158" i="308" s="1"/>
  <c r="Q158" i="308" s="1"/>
  <c r="M157" i="308"/>
  <c r="N157" i="308" s="1"/>
  <c r="N153" i="308"/>
  <c r="N152" i="308"/>
  <c r="L151" i="308"/>
  <c r="K151" i="308"/>
  <c r="J151" i="308"/>
  <c r="I151" i="308"/>
  <c r="M150" i="308"/>
  <c r="N150" i="308" s="1"/>
  <c r="Q150" i="308" s="1"/>
  <c r="M149" i="308"/>
  <c r="N149" i="308" s="1"/>
  <c r="Q149" i="308" s="1"/>
  <c r="M148" i="308"/>
  <c r="N148" i="308" s="1"/>
  <c r="Q148" i="308" s="1"/>
  <c r="M147" i="308"/>
  <c r="N147" i="308" s="1"/>
  <c r="Q147" i="308" s="1"/>
  <c r="M146" i="308"/>
  <c r="N146" i="308" s="1"/>
  <c r="Q146" i="308" s="1"/>
  <c r="M145" i="308"/>
  <c r="N145" i="308" s="1"/>
  <c r="Q145" i="308" s="1"/>
  <c r="M144" i="308"/>
  <c r="N144" i="308" s="1"/>
  <c r="Q144" i="308" s="1"/>
  <c r="M143" i="308"/>
  <c r="N143" i="308" s="1"/>
  <c r="Q143" i="308" s="1"/>
  <c r="M142" i="308"/>
  <c r="N142" i="308" s="1"/>
  <c r="Q142" i="308" s="1"/>
  <c r="M141" i="308"/>
  <c r="N141" i="308" s="1"/>
  <c r="Q141" i="308" s="1"/>
  <c r="M140" i="308"/>
  <c r="N140" i="308" s="1"/>
  <c r="Q140" i="308" s="1"/>
  <c r="M139" i="308"/>
  <c r="N139" i="308" s="1"/>
  <c r="Q139" i="308" s="1"/>
  <c r="M138" i="308"/>
  <c r="N138" i="308" s="1"/>
  <c r="Q138" i="308" s="1"/>
  <c r="M137" i="308"/>
  <c r="N137" i="308" s="1"/>
  <c r="Q137" i="308" s="1"/>
  <c r="M136" i="308"/>
  <c r="N136" i="308" s="1"/>
  <c r="Q136" i="308" s="1"/>
  <c r="M135" i="308"/>
  <c r="N135" i="308" s="1"/>
  <c r="Q135" i="308" s="1"/>
  <c r="M134" i="308"/>
  <c r="N134" i="308" s="1"/>
  <c r="Q134" i="308" s="1"/>
  <c r="M133" i="308"/>
  <c r="N133" i="308" s="1"/>
  <c r="Q133" i="308" s="1"/>
  <c r="M132" i="308"/>
  <c r="N132" i="308" s="1"/>
  <c r="Q132" i="308" s="1"/>
  <c r="M131" i="308"/>
  <c r="N131" i="308" s="1"/>
  <c r="Q131" i="308" s="1"/>
  <c r="M130" i="308"/>
  <c r="N130" i="308" s="1"/>
  <c r="Q130" i="308" s="1"/>
  <c r="M129" i="308"/>
  <c r="N129" i="308" s="1"/>
  <c r="Q129" i="308" s="1"/>
  <c r="M128" i="308"/>
  <c r="N128" i="308" s="1"/>
  <c r="Q128" i="308" s="1"/>
  <c r="M127" i="308"/>
  <c r="N127" i="308" s="1"/>
  <c r="Q127" i="308" s="1"/>
  <c r="M126" i="308"/>
  <c r="N126" i="308" s="1"/>
  <c r="Q126" i="308" s="1"/>
  <c r="M125" i="308"/>
  <c r="N125" i="308" s="1"/>
  <c r="Q125" i="308" s="1"/>
  <c r="M124" i="308"/>
  <c r="N124" i="308" s="1"/>
  <c r="Q124" i="308" s="1"/>
  <c r="M123" i="308"/>
  <c r="N123" i="308" s="1"/>
  <c r="Q123" i="308" s="1"/>
  <c r="M122" i="308"/>
  <c r="N122" i="308" s="1"/>
  <c r="Q122" i="308" s="1"/>
  <c r="M121" i="308"/>
  <c r="N121" i="308" s="1"/>
  <c r="Q121" i="308" s="1"/>
  <c r="M120" i="308"/>
  <c r="N120" i="308" s="1"/>
  <c r="Q120" i="308" s="1"/>
  <c r="M119" i="308"/>
  <c r="N119" i="308" s="1"/>
  <c r="Q119" i="308" s="1"/>
  <c r="M118" i="308"/>
  <c r="N118" i="308" s="1"/>
  <c r="Q118" i="308" s="1"/>
  <c r="M116" i="308"/>
  <c r="N116" i="308" s="1"/>
  <c r="Q116" i="308" s="1"/>
  <c r="M115" i="308"/>
  <c r="N115" i="308" s="1"/>
  <c r="Q115" i="308" s="1"/>
  <c r="M114" i="308"/>
  <c r="N114" i="308" s="1"/>
  <c r="Q114" i="308" s="1"/>
  <c r="M113" i="308"/>
  <c r="N113" i="308" s="1"/>
  <c r="Q113" i="308" s="1"/>
  <c r="M112" i="308"/>
  <c r="N112" i="308" s="1"/>
  <c r="Q112" i="308" s="1"/>
  <c r="M111" i="308"/>
  <c r="N111" i="308" s="1"/>
  <c r="Q111" i="308" s="1"/>
  <c r="M110" i="308"/>
  <c r="N110" i="308" s="1"/>
  <c r="Q110" i="308" s="1"/>
  <c r="M109" i="308"/>
  <c r="N109" i="308" s="1"/>
  <c r="Q109" i="308" s="1"/>
  <c r="M108" i="308"/>
  <c r="N108" i="308" s="1"/>
  <c r="Q108" i="308" s="1"/>
  <c r="M107" i="308"/>
  <c r="N107" i="308" s="1"/>
  <c r="Q107" i="308" s="1"/>
  <c r="M106" i="308"/>
  <c r="N106" i="308" s="1"/>
  <c r="Q106" i="308" s="1"/>
  <c r="M105" i="308"/>
  <c r="N105" i="308" s="1"/>
  <c r="Q105" i="308" s="1"/>
  <c r="M104" i="308"/>
  <c r="N104" i="308" s="1"/>
  <c r="Q104" i="308" s="1"/>
  <c r="M103" i="308"/>
  <c r="N103" i="308" s="1"/>
  <c r="Q103" i="308" s="1"/>
  <c r="M102" i="308"/>
  <c r="N102" i="308" s="1"/>
  <c r="Q102" i="308" s="1"/>
  <c r="M101" i="308"/>
  <c r="N101" i="308" s="1"/>
  <c r="Q101" i="308" s="1"/>
  <c r="M100" i="308"/>
  <c r="N100" i="308" s="1"/>
  <c r="Q100" i="308" s="1"/>
  <c r="M98" i="308"/>
  <c r="N98" i="308" s="1"/>
  <c r="Q98" i="308" s="1"/>
  <c r="M97" i="308"/>
  <c r="N97" i="308" s="1"/>
  <c r="Q97" i="308" s="1"/>
  <c r="M96" i="308"/>
  <c r="N96" i="308" s="1"/>
  <c r="Q96" i="308" s="1"/>
  <c r="M95" i="308"/>
  <c r="N95" i="308" s="1"/>
  <c r="Q95" i="308" s="1"/>
  <c r="M94" i="308"/>
  <c r="N94" i="308" s="1"/>
  <c r="Q94" i="308" s="1"/>
  <c r="M93" i="308"/>
  <c r="N93" i="308" s="1"/>
  <c r="Q93" i="308" s="1"/>
  <c r="M92" i="308"/>
  <c r="N92" i="308" s="1"/>
  <c r="Q92" i="308" s="1"/>
  <c r="M91" i="308"/>
  <c r="N91" i="308" s="1"/>
  <c r="Q91" i="308" s="1"/>
  <c r="M90" i="308"/>
  <c r="N90" i="308" s="1"/>
  <c r="Q90" i="308" s="1"/>
  <c r="M89" i="308"/>
  <c r="N89" i="308" s="1"/>
  <c r="Q89" i="308" s="1"/>
  <c r="M88" i="308"/>
  <c r="N88" i="308" s="1"/>
  <c r="Q88" i="308" s="1"/>
  <c r="M87" i="308"/>
  <c r="N87" i="308" s="1"/>
  <c r="Q87" i="308" s="1"/>
  <c r="M86" i="308"/>
  <c r="N86" i="308" s="1"/>
  <c r="Q86" i="308" s="1"/>
  <c r="M85" i="308"/>
  <c r="N85" i="308" s="1"/>
  <c r="Q85" i="308" s="1"/>
  <c r="M84" i="308"/>
  <c r="N84" i="308" s="1"/>
  <c r="Q84" i="308" s="1"/>
  <c r="M82" i="308"/>
  <c r="N82" i="308" s="1"/>
  <c r="Q82" i="308" s="1"/>
  <c r="M81" i="308"/>
  <c r="N81" i="308" s="1"/>
  <c r="Q81" i="308" s="1"/>
  <c r="M80" i="308"/>
  <c r="N80" i="308" s="1"/>
  <c r="Q80" i="308" s="1"/>
  <c r="M79" i="308"/>
  <c r="N79" i="308" s="1"/>
  <c r="Q79" i="308" s="1"/>
  <c r="M78" i="308"/>
  <c r="N78" i="308" s="1"/>
  <c r="Q78" i="308" s="1"/>
  <c r="M77" i="308"/>
  <c r="N77" i="308" s="1"/>
  <c r="Q77" i="308" s="1"/>
  <c r="M76" i="308"/>
  <c r="N76" i="308" s="1"/>
  <c r="Q76" i="308" s="1"/>
  <c r="M75" i="308"/>
  <c r="N75" i="308" s="1"/>
  <c r="Q75" i="308" s="1"/>
  <c r="M74" i="308"/>
  <c r="N74" i="308" s="1"/>
  <c r="Q74" i="308" s="1"/>
  <c r="M73" i="308"/>
  <c r="N73" i="308" s="1"/>
  <c r="Q73" i="308" s="1"/>
  <c r="M72" i="308"/>
  <c r="N72" i="308" s="1"/>
  <c r="Q72" i="308" s="1"/>
  <c r="M71" i="308"/>
  <c r="N71" i="308" s="1"/>
  <c r="Q71" i="308" s="1"/>
  <c r="M70" i="308"/>
  <c r="N70" i="308" s="1"/>
  <c r="Q70" i="308" s="1"/>
  <c r="M69" i="308"/>
  <c r="N69" i="308" s="1"/>
  <c r="Q69" i="308" s="1"/>
  <c r="M68" i="308"/>
  <c r="N68" i="308" s="1"/>
  <c r="Q68" i="308" s="1"/>
  <c r="M66" i="308"/>
  <c r="N66" i="308" s="1"/>
  <c r="Q66" i="308" s="1"/>
  <c r="M65" i="308"/>
  <c r="N65" i="308" s="1"/>
  <c r="Q65" i="308" s="1"/>
  <c r="M64" i="308"/>
  <c r="N64" i="308" s="1"/>
  <c r="Q64" i="308" s="1"/>
  <c r="M63" i="308"/>
  <c r="N63" i="308" s="1"/>
  <c r="Q63" i="308" s="1"/>
  <c r="M62" i="308"/>
  <c r="N62" i="308" s="1"/>
  <c r="Q62" i="308" s="1"/>
  <c r="M61" i="308"/>
  <c r="N61" i="308" s="1"/>
  <c r="Q61" i="308" s="1"/>
  <c r="M60" i="308"/>
  <c r="N60" i="308" s="1"/>
  <c r="Q60" i="308" s="1"/>
  <c r="M59" i="308"/>
  <c r="N59" i="308" s="1"/>
  <c r="Q59" i="308" s="1"/>
  <c r="M58" i="308"/>
  <c r="N58" i="308" s="1"/>
  <c r="Q58" i="308" s="1"/>
  <c r="M57" i="308"/>
  <c r="N57" i="308" s="1"/>
  <c r="Q57" i="308" s="1"/>
  <c r="M56" i="308"/>
  <c r="N56" i="308" s="1"/>
  <c r="Q56" i="308" s="1"/>
  <c r="M55" i="308"/>
  <c r="N55" i="308" s="1"/>
  <c r="Q55" i="308" s="1"/>
  <c r="M54" i="308"/>
  <c r="N54" i="308" s="1"/>
  <c r="Q54" i="308" s="1"/>
  <c r="M53" i="308"/>
  <c r="N53" i="308" s="1"/>
  <c r="Q53" i="308" s="1"/>
  <c r="M52" i="308"/>
  <c r="N52" i="308" s="1"/>
  <c r="Q52" i="308" s="1"/>
  <c r="M51" i="308"/>
  <c r="N51" i="308" s="1"/>
  <c r="Q51" i="308" s="1"/>
  <c r="M50" i="308"/>
  <c r="N50" i="308" s="1"/>
  <c r="Q50" i="308" s="1"/>
  <c r="M49" i="308"/>
  <c r="N49" i="308" s="1"/>
  <c r="Q49" i="308" s="1"/>
  <c r="M48" i="308"/>
  <c r="N48" i="308" s="1"/>
  <c r="Q48" i="308" s="1"/>
  <c r="M47" i="308"/>
  <c r="N47" i="308" s="1"/>
  <c r="Q47" i="308" s="1"/>
  <c r="M46" i="308"/>
  <c r="N46" i="308" s="1"/>
  <c r="Q46" i="308" s="1"/>
  <c r="M44" i="308"/>
  <c r="N44" i="308" s="1"/>
  <c r="Q44" i="308" s="1"/>
  <c r="M43" i="308"/>
  <c r="N43" i="308" s="1"/>
  <c r="Q43" i="308" s="1"/>
  <c r="M42" i="308"/>
  <c r="N42" i="308" s="1"/>
  <c r="Q42" i="308" s="1"/>
  <c r="M41" i="308"/>
  <c r="N41" i="308" s="1"/>
  <c r="Q41" i="308" s="1"/>
  <c r="M40" i="308"/>
  <c r="N40" i="308" s="1"/>
  <c r="Q40" i="308" s="1"/>
  <c r="M39" i="308"/>
  <c r="N39" i="308" s="1"/>
  <c r="Q39" i="308" s="1"/>
  <c r="M38" i="308"/>
  <c r="N38" i="308" s="1"/>
  <c r="Q38" i="308" s="1"/>
  <c r="M37" i="308"/>
  <c r="N37" i="308" s="1"/>
  <c r="Q37" i="308" s="1"/>
  <c r="M36" i="308"/>
  <c r="N36" i="308" s="1"/>
  <c r="Q36" i="308" s="1"/>
  <c r="M35" i="308"/>
  <c r="N35" i="308" s="1"/>
  <c r="Q35" i="308" s="1"/>
  <c r="M34" i="308"/>
  <c r="N34" i="308" s="1"/>
  <c r="Q34" i="308" s="1"/>
  <c r="M33" i="308"/>
  <c r="N33" i="308" s="1"/>
  <c r="Q33" i="308" s="1"/>
  <c r="M32" i="308"/>
  <c r="N32" i="308" s="1"/>
  <c r="Q32" i="308" s="1"/>
  <c r="M31" i="308"/>
  <c r="N31" i="308" s="1"/>
  <c r="Q31" i="308" s="1"/>
  <c r="M30" i="308"/>
  <c r="N30" i="308" s="1"/>
  <c r="Q30" i="308" s="1"/>
  <c r="M29" i="308"/>
  <c r="N29" i="308" s="1"/>
  <c r="Q29" i="308" s="1"/>
  <c r="M28" i="308"/>
  <c r="N28" i="308" s="1"/>
  <c r="Q28" i="308" s="1"/>
  <c r="M27" i="308"/>
  <c r="N27" i="308" s="1"/>
  <c r="Q27" i="308" s="1"/>
  <c r="M26" i="308"/>
  <c r="N26" i="308" s="1"/>
  <c r="Q26" i="308" s="1"/>
  <c r="M25" i="308"/>
  <c r="N25" i="308" s="1"/>
  <c r="Q25" i="308" s="1"/>
  <c r="M24" i="308"/>
  <c r="N24" i="308" s="1"/>
  <c r="Q24" i="308" s="1"/>
  <c r="M23" i="308"/>
  <c r="N23" i="308" s="1"/>
  <c r="Q23" i="308" s="1"/>
  <c r="M22" i="308"/>
  <c r="N22" i="308" s="1"/>
  <c r="Q22" i="308" s="1"/>
  <c r="M20" i="308"/>
  <c r="N20" i="308" s="1"/>
  <c r="Q20" i="308" s="1"/>
  <c r="M19" i="308"/>
  <c r="N19" i="308" s="1"/>
  <c r="Q19" i="308" s="1"/>
  <c r="M18" i="308"/>
  <c r="N18" i="308" s="1"/>
  <c r="Q18" i="308" s="1"/>
  <c r="M17" i="308"/>
  <c r="N17" i="308" s="1"/>
  <c r="Q17" i="308" s="1"/>
  <c r="M16" i="308"/>
  <c r="N16" i="308" s="1"/>
  <c r="Q16" i="308" s="1"/>
  <c r="M15" i="308"/>
  <c r="N15" i="308" s="1"/>
  <c r="Q15" i="308" s="1"/>
  <c r="M14" i="308"/>
  <c r="N14" i="308" s="1"/>
  <c r="Q14" i="308" s="1"/>
  <c r="M13" i="308"/>
  <c r="N13" i="308" s="1"/>
  <c r="Q13" i="308" s="1"/>
  <c r="M12" i="308"/>
  <c r="N12" i="308" s="1"/>
  <c r="Q12" i="308" s="1"/>
  <c r="M11" i="308"/>
  <c r="N11" i="308" s="1"/>
  <c r="Q11" i="308" s="1"/>
  <c r="M10" i="308"/>
  <c r="N10" i="308" s="1"/>
  <c r="Q10" i="308" s="1"/>
  <c r="M9" i="308"/>
  <c r="N9" i="308" s="1"/>
  <c r="Q9" i="308" s="1"/>
  <c r="M8" i="308"/>
  <c r="N8" i="308" s="1"/>
  <c r="Q8" i="308" s="1"/>
  <c r="M7" i="308"/>
  <c r="N7" i="308" s="1"/>
  <c r="Q7" i="308" s="1"/>
  <c r="M6" i="308"/>
  <c r="N6" i="308" s="1"/>
  <c r="Q6" i="308" s="1"/>
  <c r="M5" i="308"/>
  <c r="Q151" i="314" l="1"/>
  <c r="Q151" i="313"/>
  <c r="R20" i="313" s="1"/>
  <c r="Q44" i="312"/>
  <c r="Q150" i="312"/>
  <c r="Q98" i="312"/>
  <c r="Q66" i="312"/>
  <c r="Q151" i="312" s="1"/>
  <c r="Q116" i="312"/>
  <c r="Q82" i="312"/>
  <c r="Q133" i="312"/>
  <c r="O151" i="311"/>
  <c r="O152" i="311" s="1"/>
  <c r="P20" i="311"/>
  <c r="M159" i="308"/>
  <c r="R5" i="309"/>
  <c r="O151" i="309"/>
  <c r="O159" i="309"/>
  <c r="R158" i="309"/>
  <c r="R159" i="309" s="1"/>
  <c r="M151" i="308"/>
  <c r="N5" i="308"/>
  <c r="Q5" i="308" s="1"/>
  <c r="R20" i="308" s="1"/>
  <c r="R150" i="308"/>
  <c r="R44" i="308"/>
  <c r="R82" i="308"/>
  <c r="R66" i="308"/>
  <c r="R116" i="308"/>
  <c r="N159" i="308"/>
  <c r="Q157" i="308"/>
  <c r="Q159" i="308" s="1"/>
  <c r="R98" i="308"/>
  <c r="R133" i="308"/>
  <c r="L159" i="306"/>
  <c r="K159" i="306"/>
  <c r="J159" i="306"/>
  <c r="I159" i="306"/>
  <c r="M158" i="306"/>
  <c r="N158" i="306" s="1"/>
  <c r="Q158" i="306" s="1"/>
  <c r="M157" i="306"/>
  <c r="N157" i="306" s="1"/>
  <c r="N153" i="306"/>
  <c r="N152" i="306"/>
  <c r="L151" i="306"/>
  <c r="K151" i="306"/>
  <c r="J151" i="306"/>
  <c r="I151" i="306"/>
  <c r="M150" i="306"/>
  <c r="N150" i="306" s="1"/>
  <c r="Q150" i="306" s="1"/>
  <c r="M149" i="306"/>
  <c r="N149" i="306" s="1"/>
  <c r="Q149" i="306" s="1"/>
  <c r="M148" i="306"/>
  <c r="N148" i="306" s="1"/>
  <c r="Q148" i="306" s="1"/>
  <c r="M147" i="306"/>
  <c r="N147" i="306" s="1"/>
  <c r="Q147" i="306" s="1"/>
  <c r="M146" i="306"/>
  <c r="N146" i="306" s="1"/>
  <c r="Q146" i="306" s="1"/>
  <c r="M145" i="306"/>
  <c r="N145" i="306" s="1"/>
  <c r="Q145" i="306" s="1"/>
  <c r="M144" i="306"/>
  <c r="N144" i="306" s="1"/>
  <c r="Q144" i="306" s="1"/>
  <c r="M143" i="306"/>
  <c r="N143" i="306" s="1"/>
  <c r="Q143" i="306" s="1"/>
  <c r="M142" i="306"/>
  <c r="N142" i="306" s="1"/>
  <c r="Q142" i="306" s="1"/>
  <c r="M141" i="306"/>
  <c r="N141" i="306" s="1"/>
  <c r="Q141" i="306" s="1"/>
  <c r="M140" i="306"/>
  <c r="N140" i="306" s="1"/>
  <c r="Q140" i="306" s="1"/>
  <c r="M139" i="306"/>
  <c r="N139" i="306" s="1"/>
  <c r="Q139" i="306" s="1"/>
  <c r="M138" i="306"/>
  <c r="N138" i="306" s="1"/>
  <c r="Q138" i="306" s="1"/>
  <c r="M137" i="306"/>
  <c r="N137" i="306" s="1"/>
  <c r="Q137" i="306" s="1"/>
  <c r="M136" i="306"/>
  <c r="N136" i="306" s="1"/>
  <c r="Q136" i="306" s="1"/>
  <c r="M135" i="306"/>
  <c r="N135" i="306" s="1"/>
  <c r="Q135" i="306" s="1"/>
  <c r="M134" i="306"/>
  <c r="N134" i="306" s="1"/>
  <c r="Q134" i="306" s="1"/>
  <c r="M133" i="306"/>
  <c r="N133" i="306" s="1"/>
  <c r="Q133" i="306" s="1"/>
  <c r="M132" i="306"/>
  <c r="N132" i="306" s="1"/>
  <c r="Q132" i="306" s="1"/>
  <c r="M131" i="306"/>
  <c r="N131" i="306" s="1"/>
  <c r="Q131" i="306" s="1"/>
  <c r="M130" i="306"/>
  <c r="N130" i="306" s="1"/>
  <c r="Q130" i="306" s="1"/>
  <c r="M129" i="306"/>
  <c r="N129" i="306" s="1"/>
  <c r="Q129" i="306" s="1"/>
  <c r="M128" i="306"/>
  <c r="N128" i="306" s="1"/>
  <c r="Q128" i="306" s="1"/>
  <c r="M127" i="306"/>
  <c r="N127" i="306" s="1"/>
  <c r="Q127" i="306" s="1"/>
  <c r="M126" i="306"/>
  <c r="N126" i="306" s="1"/>
  <c r="Q126" i="306" s="1"/>
  <c r="M125" i="306"/>
  <c r="N125" i="306" s="1"/>
  <c r="Q125" i="306" s="1"/>
  <c r="M124" i="306"/>
  <c r="N124" i="306" s="1"/>
  <c r="Q124" i="306" s="1"/>
  <c r="M123" i="306"/>
  <c r="N123" i="306" s="1"/>
  <c r="Q123" i="306" s="1"/>
  <c r="M122" i="306"/>
  <c r="N122" i="306" s="1"/>
  <c r="Q122" i="306" s="1"/>
  <c r="M121" i="306"/>
  <c r="N121" i="306" s="1"/>
  <c r="Q121" i="306" s="1"/>
  <c r="M120" i="306"/>
  <c r="N120" i="306" s="1"/>
  <c r="Q120" i="306" s="1"/>
  <c r="M119" i="306"/>
  <c r="N119" i="306" s="1"/>
  <c r="Q119" i="306" s="1"/>
  <c r="M118" i="306"/>
  <c r="N118" i="306" s="1"/>
  <c r="Q118" i="306" s="1"/>
  <c r="M116" i="306"/>
  <c r="N116" i="306" s="1"/>
  <c r="Q116" i="306" s="1"/>
  <c r="M115" i="306"/>
  <c r="N115" i="306" s="1"/>
  <c r="Q115" i="306" s="1"/>
  <c r="M114" i="306"/>
  <c r="N114" i="306" s="1"/>
  <c r="Q114" i="306" s="1"/>
  <c r="M113" i="306"/>
  <c r="N113" i="306" s="1"/>
  <c r="Q113" i="306" s="1"/>
  <c r="M112" i="306"/>
  <c r="N112" i="306" s="1"/>
  <c r="Q112" i="306" s="1"/>
  <c r="M111" i="306"/>
  <c r="N111" i="306" s="1"/>
  <c r="Q111" i="306" s="1"/>
  <c r="M110" i="306"/>
  <c r="N110" i="306" s="1"/>
  <c r="Q110" i="306" s="1"/>
  <c r="M109" i="306"/>
  <c r="N109" i="306" s="1"/>
  <c r="Q109" i="306" s="1"/>
  <c r="M108" i="306"/>
  <c r="N108" i="306" s="1"/>
  <c r="Q108" i="306" s="1"/>
  <c r="M107" i="306"/>
  <c r="N107" i="306" s="1"/>
  <c r="Q107" i="306" s="1"/>
  <c r="M106" i="306"/>
  <c r="N106" i="306" s="1"/>
  <c r="Q106" i="306" s="1"/>
  <c r="M105" i="306"/>
  <c r="N105" i="306" s="1"/>
  <c r="Q105" i="306" s="1"/>
  <c r="M104" i="306"/>
  <c r="N104" i="306" s="1"/>
  <c r="Q104" i="306" s="1"/>
  <c r="M103" i="306"/>
  <c r="N103" i="306" s="1"/>
  <c r="Q103" i="306" s="1"/>
  <c r="M102" i="306"/>
  <c r="N102" i="306" s="1"/>
  <c r="Q102" i="306" s="1"/>
  <c r="M101" i="306"/>
  <c r="N101" i="306" s="1"/>
  <c r="Q101" i="306" s="1"/>
  <c r="M100" i="306"/>
  <c r="N100" i="306" s="1"/>
  <c r="Q100" i="306" s="1"/>
  <c r="M98" i="306"/>
  <c r="N98" i="306" s="1"/>
  <c r="Q98" i="306" s="1"/>
  <c r="M97" i="306"/>
  <c r="N97" i="306" s="1"/>
  <c r="Q97" i="306" s="1"/>
  <c r="M96" i="306"/>
  <c r="N96" i="306" s="1"/>
  <c r="Q96" i="306" s="1"/>
  <c r="M95" i="306"/>
  <c r="N95" i="306" s="1"/>
  <c r="Q95" i="306" s="1"/>
  <c r="M94" i="306"/>
  <c r="N94" i="306" s="1"/>
  <c r="Q94" i="306" s="1"/>
  <c r="M93" i="306"/>
  <c r="N93" i="306" s="1"/>
  <c r="Q93" i="306" s="1"/>
  <c r="M92" i="306"/>
  <c r="N92" i="306" s="1"/>
  <c r="Q92" i="306" s="1"/>
  <c r="M91" i="306"/>
  <c r="N91" i="306" s="1"/>
  <c r="Q91" i="306" s="1"/>
  <c r="M90" i="306"/>
  <c r="N90" i="306" s="1"/>
  <c r="Q90" i="306" s="1"/>
  <c r="M89" i="306"/>
  <c r="N89" i="306" s="1"/>
  <c r="Q89" i="306" s="1"/>
  <c r="M88" i="306"/>
  <c r="N88" i="306" s="1"/>
  <c r="Q88" i="306" s="1"/>
  <c r="M87" i="306"/>
  <c r="N87" i="306" s="1"/>
  <c r="Q87" i="306" s="1"/>
  <c r="M86" i="306"/>
  <c r="N86" i="306" s="1"/>
  <c r="Q86" i="306" s="1"/>
  <c r="M85" i="306"/>
  <c r="N85" i="306" s="1"/>
  <c r="Q85" i="306" s="1"/>
  <c r="M84" i="306"/>
  <c r="N84" i="306" s="1"/>
  <c r="Q84" i="306" s="1"/>
  <c r="M82" i="306"/>
  <c r="N82" i="306" s="1"/>
  <c r="Q82" i="306" s="1"/>
  <c r="M81" i="306"/>
  <c r="N81" i="306" s="1"/>
  <c r="Q81" i="306" s="1"/>
  <c r="M80" i="306"/>
  <c r="N80" i="306" s="1"/>
  <c r="Q80" i="306" s="1"/>
  <c r="M79" i="306"/>
  <c r="N79" i="306" s="1"/>
  <c r="Q79" i="306" s="1"/>
  <c r="M78" i="306"/>
  <c r="N78" i="306" s="1"/>
  <c r="Q78" i="306" s="1"/>
  <c r="M77" i="306"/>
  <c r="N77" i="306" s="1"/>
  <c r="Q77" i="306" s="1"/>
  <c r="M76" i="306"/>
  <c r="N76" i="306" s="1"/>
  <c r="Q76" i="306" s="1"/>
  <c r="M75" i="306"/>
  <c r="N75" i="306" s="1"/>
  <c r="Q75" i="306" s="1"/>
  <c r="M74" i="306"/>
  <c r="N74" i="306" s="1"/>
  <c r="Q74" i="306" s="1"/>
  <c r="M73" i="306"/>
  <c r="N73" i="306" s="1"/>
  <c r="Q73" i="306" s="1"/>
  <c r="M72" i="306"/>
  <c r="N72" i="306" s="1"/>
  <c r="Q72" i="306" s="1"/>
  <c r="M71" i="306"/>
  <c r="N71" i="306" s="1"/>
  <c r="Q71" i="306" s="1"/>
  <c r="M70" i="306"/>
  <c r="N70" i="306" s="1"/>
  <c r="Q70" i="306" s="1"/>
  <c r="M69" i="306"/>
  <c r="N69" i="306" s="1"/>
  <c r="Q69" i="306" s="1"/>
  <c r="M68" i="306"/>
  <c r="N68" i="306" s="1"/>
  <c r="Q68" i="306" s="1"/>
  <c r="M66" i="306"/>
  <c r="N66" i="306" s="1"/>
  <c r="Q66" i="306" s="1"/>
  <c r="M65" i="306"/>
  <c r="N65" i="306" s="1"/>
  <c r="Q65" i="306" s="1"/>
  <c r="M64" i="306"/>
  <c r="N64" i="306" s="1"/>
  <c r="Q64" i="306" s="1"/>
  <c r="M63" i="306"/>
  <c r="N63" i="306" s="1"/>
  <c r="Q63" i="306" s="1"/>
  <c r="M62" i="306"/>
  <c r="N62" i="306" s="1"/>
  <c r="Q62" i="306" s="1"/>
  <c r="M61" i="306"/>
  <c r="N61" i="306" s="1"/>
  <c r="Q61" i="306" s="1"/>
  <c r="M60" i="306"/>
  <c r="N60" i="306" s="1"/>
  <c r="Q60" i="306" s="1"/>
  <c r="M59" i="306"/>
  <c r="N59" i="306" s="1"/>
  <c r="Q59" i="306" s="1"/>
  <c r="M58" i="306"/>
  <c r="N58" i="306" s="1"/>
  <c r="Q58" i="306" s="1"/>
  <c r="M57" i="306"/>
  <c r="N57" i="306" s="1"/>
  <c r="Q57" i="306" s="1"/>
  <c r="M56" i="306"/>
  <c r="N56" i="306" s="1"/>
  <c r="Q56" i="306" s="1"/>
  <c r="M55" i="306"/>
  <c r="N55" i="306" s="1"/>
  <c r="Q55" i="306" s="1"/>
  <c r="M54" i="306"/>
  <c r="N54" i="306" s="1"/>
  <c r="Q54" i="306" s="1"/>
  <c r="M53" i="306"/>
  <c r="N53" i="306" s="1"/>
  <c r="Q53" i="306" s="1"/>
  <c r="M52" i="306"/>
  <c r="N52" i="306" s="1"/>
  <c r="Q52" i="306" s="1"/>
  <c r="M51" i="306"/>
  <c r="N51" i="306" s="1"/>
  <c r="Q51" i="306" s="1"/>
  <c r="M50" i="306"/>
  <c r="N50" i="306" s="1"/>
  <c r="Q50" i="306" s="1"/>
  <c r="M49" i="306"/>
  <c r="N49" i="306" s="1"/>
  <c r="Q49" i="306" s="1"/>
  <c r="M48" i="306"/>
  <c r="N48" i="306" s="1"/>
  <c r="Q48" i="306" s="1"/>
  <c r="M47" i="306"/>
  <c r="N47" i="306" s="1"/>
  <c r="Q47" i="306" s="1"/>
  <c r="M46" i="306"/>
  <c r="N46" i="306" s="1"/>
  <c r="Q46" i="306" s="1"/>
  <c r="M44" i="306"/>
  <c r="N44" i="306" s="1"/>
  <c r="Q44" i="306" s="1"/>
  <c r="M43" i="306"/>
  <c r="N43" i="306" s="1"/>
  <c r="Q43" i="306" s="1"/>
  <c r="M42" i="306"/>
  <c r="N42" i="306" s="1"/>
  <c r="Q42" i="306" s="1"/>
  <c r="M41" i="306"/>
  <c r="N41" i="306" s="1"/>
  <c r="Q41" i="306" s="1"/>
  <c r="M40" i="306"/>
  <c r="N40" i="306" s="1"/>
  <c r="Q40" i="306" s="1"/>
  <c r="M39" i="306"/>
  <c r="N39" i="306" s="1"/>
  <c r="Q39" i="306" s="1"/>
  <c r="M38" i="306"/>
  <c r="N38" i="306" s="1"/>
  <c r="Q38" i="306" s="1"/>
  <c r="M37" i="306"/>
  <c r="N37" i="306" s="1"/>
  <c r="Q37" i="306" s="1"/>
  <c r="M36" i="306"/>
  <c r="N36" i="306" s="1"/>
  <c r="Q36" i="306" s="1"/>
  <c r="M35" i="306"/>
  <c r="N35" i="306" s="1"/>
  <c r="Q35" i="306" s="1"/>
  <c r="M34" i="306"/>
  <c r="N34" i="306" s="1"/>
  <c r="Q34" i="306" s="1"/>
  <c r="M33" i="306"/>
  <c r="N33" i="306" s="1"/>
  <c r="Q33" i="306" s="1"/>
  <c r="M32" i="306"/>
  <c r="N32" i="306" s="1"/>
  <c r="Q32" i="306" s="1"/>
  <c r="M31" i="306"/>
  <c r="N31" i="306" s="1"/>
  <c r="Q31" i="306" s="1"/>
  <c r="M30" i="306"/>
  <c r="N30" i="306" s="1"/>
  <c r="Q30" i="306" s="1"/>
  <c r="M29" i="306"/>
  <c r="N29" i="306" s="1"/>
  <c r="Q29" i="306" s="1"/>
  <c r="M28" i="306"/>
  <c r="N28" i="306" s="1"/>
  <c r="Q28" i="306" s="1"/>
  <c r="M27" i="306"/>
  <c r="N27" i="306" s="1"/>
  <c r="Q27" i="306" s="1"/>
  <c r="M26" i="306"/>
  <c r="N26" i="306" s="1"/>
  <c r="Q26" i="306" s="1"/>
  <c r="M25" i="306"/>
  <c r="N25" i="306" s="1"/>
  <c r="Q25" i="306" s="1"/>
  <c r="M24" i="306"/>
  <c r="N24" i="306" s="1"/>
  <c r="Q24" i="306" s="1"/>
  <c r="M23" i="306"/>
  <c r="N23" i="306" s="1"/>
  <c r="Q23" i="306" s="1"/>
  <c r="M22" i="306"/>
  <c r="N22" i="306" s="1"/>
  <c r="Q22" i="306" s="1"/>
  <c r="M20" i="306"/>
  <c r="N20" i="306" s="1"/>
  <c r="Q20" i="306" s="1"/>
  <c r="M19" i="306"/>
  <c r="N19" i="306" s="1"/>
  <c r="Q19" i="306" s="1"/>
  <c r="M18" i="306"/>
  <c r="N18" i="306" s="1"/>
  <c r="Q18" i="306" s="1"/>
  <c r="M17" i="306"/>
  <c r="N17" i="306" s="1"/>
  <c r="Q17" i="306" s="1"/>
  <c r="M16" i="306"/>
  <c r="N16" i="306" s="1"/>
  <c r="Q16" i="306" s="1"/>
  <c r="M15" i="306"/>
  <c r="N15" i="306" s="1"/>
  <c r="Q15" i="306" s="1"/>
  <c r="M14" i="306"/>
  <c r="N14" i="306" s="1"/>
  <c r="Q14" i="306" s="1"/>
  <c r="M13" i="306"/>
  <c r="N13" i="306" s="1"/>
  <c r="Q13" i="306" s="1"/>
  <c r="M12" i="306"/>
  <c r="N12" i="306" s="1"/>
  <c r="Q12" i="306" s="1"/>
  <c r="M11" i="306"/>
  <c r="N11" i="306" s="1"/>
  <c r="Q11" i="306" s="1"/>
  <c r="M10" i="306"/>
  <c r="N10" i="306" s="1"/>
  <c r="Q10" i="306" s="1"/>
  <c r="M9" i="306"/>
  <c r="N9" i="306" s="1"/>
  <c r="Q9" i="306" s="1"/>
  <c r="M8" i="306"/>
  <c r="N8" i="306" s="1"/>
  <c r="Q8" i="306" s="1"/>
  <c r="M7" i="306"/>
  <c r="N7" i="306" s="1"/>
  <c r="Q7" i="306" s="1"/>
  <c r="M6" i="306"/>
  <c r="N6" i="306" s="1"/>
  <c r="Q6" i="306" s="1"/>
  <c r="M5" i="306"/>
  <c r="N5" i="306" s="1"/>
  <c r="Q5" i="306" s="1"/>
  <c r="R133" i="313" l="1"/>
  <c r="R98" i="313"/>
  <c r="R150" i="313"/>
  <c r="R44" i="313"/>
  <c r="R116" i="313"/>
  <c r="R82" i="313"/>
  <c r="R66" i="313"/>
  <c r="P151" i="311"/>
  <c r="Q20" i="311" s="1"/>
  <c r="R151" i="309"/>
  <c r="R152" i="309" s="1"/>
  <c r="S20" i="309"/>
  <c r="N151" i="308"/>
  <c r="Q151" i="308"/>
  <c r="Q152" i="308" s="1"/>
  <c r="R151" i="308"/>
  <c r="S150" i="308" s="1"/>
  <c r="M151" i="306"/>
  <c r="R66" i="306"/>
  <c r="R116" i="306"/>
  <c r="Q151" i="306"/>
  <c r="Q152" i="306" s="1"/>
  <c r="R20" i="306"/>
  <c r="R98" i="306"/>
  <c r="R44" i="306"/>
  <c r="N159" i="306"/>
  <c r="Q157" i="306"/>
  <c r="Q159" i="306" s="1"/>
  <c r="R150" i="306"/>
  <c r="R82" i="306"/>
  <c r="R133" i="306"/>
  <c r="N151" i="306"/>
  <c r="M159" i="306"/>
  <c r="M159" i="304"/>
  <c r="L159" i="304"/>
  <c r="K159" i="304"/>
  <c r="J159" i="304"/>
  <c r="I159" i="304"/>
  <c r="N158" i="304"/>
  <c r="O158" i="304" s="1"/>
  <c r="R158" i="304" s="1"/>
  <c r="N157" i="304"/>
  <c r="O157" i="304" s="1"/>
  <c r="O153" i="304"/>
  <c r="O152" i="304"/>
  <c r="M151" i="304"/>
  <c r="L151" i="304"/>
  <c r="K151" i="304"/>
  <c r="J151" i="304"/>
  <c r="I151" i="304"/>
  <c r="N150" i="304"/>
  <c r="O150" i="304" s="1"/>
  <c r="R150" i="304" s="1"/>
  <c r="N149" i="304"/>
  <c r="O149" i="304" s="1"/>
  <c r="R149" i="304" s="1"/>
  <c r="N148" i="304"/>
  <c r="O148" i="304" s="1"/>
  <c r="R148" i="304" s="1"/>
  <c r="N147" i="304"/>
  <c r="O147" i="304" s="1"/>
  <c r="R147" i="304" s="1"/>
  <c r="N146" i="304"/>
  <c r="O146" i="304" s="1"/>
  <c r="R146" i="304" s="1"/>
  <c r="N145" i="304"/>
  <c r="O145" i="304" s="1"/>
  <c r="R145" i="304" s="1"/>
  <c r="N144" i="304"/>
  <c r="O144" i="304" s="1"/>
  <c r="R144" i="304" s="1"/>
  <c r="N143" i="304"/>
  <c r="O143" i="304" s="1"/>
  <c r="R143" i="304" s="1"/>
  <c r="N142" i="304"/>
  <c r="O142" i="304" s="1"/>
  <c r="R142" i="304" s="1"/>
  <c r="N141" i="304"/>
  <c r="O141" i="304" s="1"/>
  <c r="R141" i="304" s="1"/>
  <c r="N140" i="304"/>
  <c r="O140" i="304" s="1"/>
  <c r="R140" i="304" s="1"/>
  <c r="N139" i="304"/>
  <c r="O139" i="304" s="1"/>
  <c r="R139" i="304" s="1"/>
  <c r="N138" i="304"/>
  <c r="O138" i="304" s="1"/>
  <c r="R138" i="304" s="1"/>
  <c r="N137" i="304"/>
  <c r="O137" i="304" s="1"/>
  <c r="R137" i="304" s="1"/>
  <c r="N136" i="304"/>
  <c r="O136" i="304" s="1"/>
  <c r="R136" i="304" s="1"/>
  <c r="N135" i="304"/>
  <c r="O135" i="304" s="1"/>
  <c r="R135" i="304" s="1"/>
  <c r="N134" i="304"/>
  <c r="O134" i="304" s="1"/>
  <c r="R134" i="304" s="1"/>
  <c r="N133" i="304"/>
  <c r="O133" i="304" s="1"/>
  <c r="R133" i="304" s="1"/>
  <c r="N132" i="304"/>
  <c r="O132" i="304" s="1"/>
  <c r="R132" i="304" s="1"/>
  <c r="N131" i="304"/>
  <c r="O131" i="304" s="1"/>
  <c r="R131" i="304" s="1"/>
  <c r="N130" i="304"/>
  <c r="O130" i="304" s="1"/>
  <c r="R130" i="304" s="1"/>
  <c r="N129" i="304"/>
  <c r="O129" i="304" s="1"/>
  <c r="R129" i="304" s="1"/>
  <c r="N128" i="304"/>
  <c r="O128" i="304" s="1"/>
  <c r="R128" i="304" s="1"/>
  <c r="N127" i="304"/>
  <c r="O127" i="304" s="1"/>
  <c r="R127" i="304" s="1"/>
  <c r="N126" i="304"/>
  <c r="O126" i="304" s="1"/>
  <c r="R126" i="304" s="1"/>
  <c r="N125" i="304"/>
  <c r="O125" i="304" s="1"/>
  <c r="R125" i="304" s="1"/>
  <c r="N124" i="304"/>
  <c r="O124" i="304" s="1"/>
  <c r="R124" i="304" s="1"/>
  <c r="N123" i="304"/>
  <c r="O123" i="304" s="1"/>
  <c r="R123" i="304" s="1"/>
  <c r="N122" i="304"/>
  <c r="O122" i="304" s="1"/>
  <c r="R122" i="304" s="1"/>
  <c r="N121" i="304"/>
  <c r="O121" i="304" s="1"/>
  <c r="R121" i="304" s="1"/>
  <c r="N120" i="304"/>
  <c r="O120" i="304" s="1"/>
  <c r="R120" i="304" s="1"/>
  <c r="N119" i="304"/>
  <c r="O119" i="304" s="1"/>
  <c r="R119" i="304" s="1"/>
  <c r="N118" i="304"/>
  <c r="O118" i="304" s="1"/>
  <c r="R118" i="304" s="1"/>
  <c r="N116" i="304"/>
  <c r="O116" i="304" s="1"/>
  <c r="R116" i="304" s="1"/>
  <c r="N115" i="304"/>
  <c r="O115" i="304" s="1"/>
  <c r="R115" i="304" s="1"/>
  <c r="N114" i="304"/>
  <c r="O114" i="304" s="1"/>
  <c r="R114" i="304" s="1"/>
  <c r="N113" i="304"/>
  <c r="O113" i="304" s="1"/>
  <c r="R113" i="304" s="1"/>
  <c r="N112" i="304"/>
  <c r="O112" i="304" s="1"/>
  <c r="R112" i="304" s="1"/>
  <c r="N111" i="304"/>
  <c r="O111" i="304" s="1"/>
  <c r="R111" i="304" s="1"/>
  <c r="N110" i="304"/>
  <c r="O110" i="304" s="1"/>
  <c r="R110" i="304" s="1"/>
  <c r="N109" i="304"/>
  <c r="O109" i="304" s="1"/>
  <c r="R109" i="304" s="1"/>
  <c r="N108" i="304"/>
  <c r="O108" i="304" s="1"/>
  <c r="R108" i="304" s="1"/>
  <c r="N107" i="304"/>
  <c r="O107" i="304" s="1"/>
  <c r="R107" i="304" s="1"/>
  <c r="N106" i="304"/>
  <c r="O106" i="304" s="1"/>
  <c r="R106" i="304" s="1"/>
  <c r="N105" i="304"/>
  <c r="O105" i="304" s="1"/>
  <c r="R105" i="304" s="1"/>
  <c r="N104" i="304"/>
  <c r="O104" i="304" s="1"/>
  <c r="R104" i="304" s="1"/>
  <c r="N103" i="304"/>
  <c r="O103" i="304" s="1"/>
  <c r="R103" i="304" s="1"/>
  <c r="N102" i="304"/>
  <c r="O102" i="304" s="1"/>
  <c r="R102" i="304" s="1"/>
  <c r="N101" i="304"/>
  <c r="O101" i="304" s="1"/>
  <c r="R101" i="304" s="1"/>
  <c r="N100" i="304"/>
  <c r="O100" i="304" s="1"/>
  <c r="R100" i="304" s="1"/>
  <c r="N98" i="304"/>
  <c r="O98" i="304" s="1"/>
  <c r="R98" i="304" s="1"/>
  <c r="N97" i="304"/>
  <c r="O97" i="304" s="1"/>
  <c r="R97" i="304" s="1"/>
  <c r="N96" i="304"/>
  <c r="O96" i="304" s="1"/>
  <c r="R96" i="304" s="1"/>
  <c r="N95" i="304"/>
  <c r="O95" i="304" s="1"/>
  <c r="R95" i="304" s="1"/>
  <c r="N94" i="304"/>
  <c r="O94" i="304" s="1"/>
  <c r="R94" i="304" s="1"/>
  <c r="N93" i="304"/>
  <c r="O93" i="304" s="1"/>
  <c r="R93" i="304" s="1"/>
  <c r="N92" i="304"/>
  <c r="O92" i="304" s="1"/>
  <c r="R92" i="304" s="1"/>
  <c r="N91" i="304"/>
  <c r="O91" i="304" s="1"/>
  <c r="R91" i="304" s="1"/>
  <c r="N90" i="304"/>
  <c r="O90" i="304" s="1"/>
  <c r="R90" i="304" s="1"/>
  <c r="N89" i="304"/>
  <c r="O89" i="304" s="1"/>
  <c r="R89" i="304" s="1"/>
  <c r="N88" i="304"/>
  <c r="O88" i="304" s="1"/>
  <c r="R88" i="304" s="1"/>
  <c r="N87" i="304"/>
  <c r="O87" i="304" s="1"/>
  <c r="R87" i="304" s="1"/>
  <c r="N86" i="304"/>
  <c r="O86" i="304" s="1"/>
  <c r="R86" i="304" s="1"/>
  <c r="N85" i="304"/>
  <c r="O85" i="304" s="1"/>
  <c r="R85" i="304" s="1"/>
  <c r="N84" i="304"/>
  <c r="O84" i="304" s="1"/>
  <c r="R84" i="304" s="1"/>
  <c r="N82" i="304"/>
  <c r="O82" i="304" s="1"/>
  <c r="R82" i="304" s="1"/>
  <c r="N81" i="304"/>
  <c r="O81" i="304" s="1"/>
  <c r="R81" i="304" s="1"/>
  <c r="N80" i="304"/>
  <c r="O80" i="304" s="1"/>
  <c r="R80" i="304" s="1"/>
  <c r="N79" i="304"/>
  <c r="O79" i="304" s="1"/>
  <c r="R79" i="304" s="1"/>
  <c r="N78" i="304"/>
  <c r="O78" i="304" s="1"/>
  <c r="R78" i="304" s="1"/>
  <c r="N77" i="304"/>
  <c r="O77" i="304" s="1"/>
  <c r="R77" i="304" s="1"/>
  <c r="N76" i="304"/>
  <c r="O76" i="304" s="1"/>
  <c r="R76" i="304" s="1"/>
  <c r="N75" i="304"/>
  <c r="O75" i="304" s="1"/>
  <c r="R75" i="304" s="1"/>
  <c r="N74" i="304"/>
  <c r="O74" i="304" s="1"/>
  <c r="R74" i="304" s="1"/>
  <c r="N73" i="304"/>
  <c r="O73" i="304" s="1"/>
  <c r="R73" i="304" s="1"/>
  <c r="N72" i="304"/>
  <c r="O72" i="304" s="1"/>
  <c r="R72" i="304" s="1"/>
  <c r="N71" i="304"/>
  <c r="O71" i="304" s="1"/>
  <c r="R71" i="304" s="1"/>
  <c r="N70" i="304"/>
  <c r="O70" i="304" s="1"/>
  <c r="R70" i="304" s="1"/>
  <c r="N69" i="304"/>
  <c r="O69" i="304" s="1"/>
  <c r="R69" i="304" s="1"/>
  <c r="N68" i="304"/>
  <c r="O68" i="304" s="1"/>
  <c r="R68" i="304" s="1"/>
  <c r="N66" i="304"/>
  <c r="O66" i="304" s="1"/>
  <c r="R66" i="304" s="1"/>
  <c r="N65" i="304"/>
  <c r="O65" i="304" s="1"/>
  <c r="R65" i="304" s="1"/>
  <c r="N64" i="304"/>
  <c r="O64" i="304" s="1"/>
  <c r="R64" i="304" s="1"/>
  <c r="N63" i="304"/>
  <c r="O63" i="304" s="1"/>
  <c r="R63" i="304" s="1"/>
  <c r="N62" i="304"/>
  <c r="O62" i="304" s="1"/>
  <c r="R62" i="304" s="1"/>
  <c r="N61" i="304"/>
  <c r="O61" i="304" s="1"/>
  <c r="R61" i="304" s="1"/>
  <c r="N60" i="304"/>
  <c r="O60" i="304" s="1"/>
  <c r="R60" i="304" s="1"/>
  <c r="N59" i="304"/>
  <c r="O59" i="304" s="1"/>
  <c r="R59" i="304" s="1"/>
  <c r="N58" i="304"/>
  <c r="O58" i="304" s="1"/>
  <c r="R58" i="304" s="1"/>
  <c r="N57" i="304"/>
  <c r="O57" i="304" s="1"/>
  <c r="R57" i="304" s="1"/>
  <c r="N56" i="304"/>
  <c r="O56" i="304" s="1"/>
  <c r="R56" i="304" s="1"/>
  <c r="N55" i="304"/>
  <c r="O55" i="304" s="1"/>
  <c r="R55" i="304" s="1"/>
  <c r="N54" i="304"/>
  <c r="O54" i="304" s="1"/>
  <c r="R54" i="304" s="1"/>
  <c r="N53" i="304"/>
  <c r="O53" i="304" s="1"/>
  <c r="R53" i="304" s="1"/>
  <c r="N52" i="304"/>
  <c r="O52" i="304" s="1"/>
  <c r="R52" i="304" s="1"/>
  <c r="N51" i="304"/>
  <c r="O51" i="304" s="1"/>
  <c r="R51" i="304" s="1"/>
  <c r="N50" i="304"/>
  <c r="O50" i="304" s="1"/>
  <c r="R50" i="304" s="1"/>
  <c r="N49" i="304"/>
  <c r="O49" i="304" s="1"/>
  <c r="R49" i="304" s="1"/>
  <c r="N48" i="304"/>
  <c r="O48" i="304" s="1"/>
  <c r="R48" i="304" s="1"/>
  <c r="N47" i="304"/>
  <c r="O47" i="304" s="1"/>
  <c r="R47" i="304" s="1"/>
  <c r="N46" i="304"/>
  <c r="O46" i="304" s="1"/>
  <c r="R46" i="304" s="1"/>
  <c r="N44" i="304"/>
  <c r="O44" i="304" s="1"/>
  <c r="R44" i="304" s="1"/>
  <c r="N43" i="304"/>
  <c r="O43" i="304" s="1"/>
  <c r="R43" i="304" s="1"/>
  <c r="N42" i="304"/>
  <c r="O42" i="304" s="1"/>
  <c r="R42" i="304" s="1"/>
  <c r="N41" i="304"/>
  <c r="O41" i="304" s="1"/>
  <c r="R41" i="304" s="1"/>
  <c r="N40" i="304"/>
  <c r="O40" i="304" s="1"/>
  <c r="R40" i="304" s="1"/>
  <c r="N39" i="304"/>
  <c r="O39" i="304" s="1"/>
  <c r="R39" i="304" s="1"/>
  <c r="N38" i="304"/>
  <c r="O38" i="304" s="1"/>
  <c r="R38" i="304" s="1"/>
  <c r="N37" i="304"/>
  <c r="O37" i="304" s="1"/>
  <c r="R37" i="304" s="1"/>
  <c r="N36" i="304"/>
  <c r="O36" i="304" s="1"/>
  <c r="R36" i="304" s="1"/>
  <c r="N35" i="304"/>
  <c r="O35" i="304" s="1"/>
  <c r="R35" i="304" s="1"/>
  <c r="N34" i="304"/>
  <c r="O34" i="304" s="1"/>
  <c r="R34" i="304" s="1"/>
  <c r="N33" i="304"/>
  <c r="O33" i="304" s="1"/>
  <c r="R33" i="304" s="1"/>
  <c r="N32" i="304"/>
  <c r="O32" i="304" s="1"/>
  <c r="R32" i="304" s="1"/>
  <c r="N31" i="304"/>
  <c r="O31" i="304" s="1"/>
  <c r="R31" i="304" s="1"/>
  <c r="N30" i="304"/>
  <c r="O30" i="304" s="1"/>
  <c r="R30" i="304" s="1"/>
  <c r="N29" i="304"/>
  <c r="O29" i="304" s="1"/>
  <c r="R29" i="304" s="1"/>
  <c r="N28" i="304"/>
  <c r="O28" i="304" s="1"/>
  <c r="R28" i="304" s="1"/>
  <c r="N27" i="304"/>
  <c r="O27" i="304" s="1"/>
  <c r="R27" i="304" s="1"/>
  <c r="N26" i="304"/>
  <c r="O26" i="304" s="1"/>
  <c r="R26" i="304" s="1"/>
  <c r="N25" i="304"/>
  <c r="O25" i="304" s="1"/>
  <c r="R25" i="304" s="1"/>
  <c r="N24" i="304"/>
  <c r="O24" i="304" s="1"/>
  <c r="R24" i="304" s="1"/>
  <c r="N23" i="304"/>
  <c r="O23" i="304" s="1"/>
  <c r="R23" i="304" s="1"/>
  <c r="N22" i="304"/>
  <c r="O22" i="304" s="1"/>
  <c r="R22" i="304" s="1"/>
  <c r="N20" i="304"/>
  <c r="O20" i="304" s="1"/>
  <c r="R20" i="304" s="1"/>
  <c r="N19" i="304"/>
  <c r="O19" i="304" s="1"/>
  <c r="R19" i="304" s="1"/>
  <c r="N18" i="304"/>
  <c r="O18" i="304" s="1"/>
  <c r="R18" i="304" s="1"/>
  <c r="N17" i="304"/>
  <c r="O17" i="304" s="1"/>
  <c r="R17" i="304" s="1"/>
  <c r="N16" i="304"/>
  <c r="O16" i="304" s="1"/>
  <c r="R16" i="304" s="1"/>
  <c r="N15" i="304"/>
  <c r="O15" i="304" s="1"/>
  <c r="R15" i="304" s="1"/>
  <c r="N14" i="304"/>
  <c r="O14" i="304" s="1"/>
  <c r="R14" i="304" s="1"/>
  <c r="N13" i="304"/>
  <c r="O13" i="304" s="1"/>
  <c r="R13" i="304" s="1"/>
  <c r="N12" i="304"/>
  <c r="O12" i="304" s="1"/>
  <c r="R12" i="304" s="1"/>
  <c r="N11" i="304"/>
  <c r="O11" i="304" s="1"/>
  <c r="R11" i="304" s="1"/>
  <c r="N10" i="304"/>
  <c r="O10" i="304" s="1"/>
  <c r="R10" i="304" s="1"/>
  <c r="N9" i="304"/>
  <c r="O9" i="304" s="1"/>
  <c r="R9" i="304" s="1"/>
  <c r="N8" i="304"/>
  <c r="O8" i="304" s="1"/>
  <c r="R8" i="304" s="1"/>
  <c r="N7" i="304"/>
  <c r="O7" i="304" s="1"/>
  <c r="R7" i="304" s="1"/>
  <c r="N6" i="304"/>
  <c r="O6" i="304" s="1"/>
  <c r="R6" i="304" s="1"/>
  <c r="N5" i="304"/>
  <c r="O5" i="304" s="1"/>
  <c r="R151" i="313" l="1"/>
  <c r="Q133" i="311"/>
  <c r="Q66" i="311"/>
  <c r="Q98" i="311"/>
  <c r="Q150" i="311"/>
  <c r="Q116" i="311"/>
  <c r="Q82" i="311"/>
  <c r="Q44" i="311"/>
  <c r="S151" i="309"/>
  <c r="T20" i="309" s="1"/>
  <c r="S133" i="308"/>
  <c r="S20" i="308"/>
  <c r="S82" i="308"/>
  <c r="S66" i="308"/>
  <c r="S116" i="308"/>
  <c r="S98" i="308"/>
  <c r="S44" i="308"/>
  <c r="R151" i="306"/>
  <c r="S116" i="306" s="1"/>
  <c r="N159" i="304"/>
  <c r="O151" i="304"/>
  <c r="R5" i="304"/>
  <c r="O159" i="304"/>
  <c r="R157" i="304"/>
  <c r="R159" i="304" s="1"/>
  <c r="S66" i="304"/>
  <c r="S116" i="304"/>
  <c r="S44" i="304"/>
  <c r="S82" i="304"/>
  <c r="S98" i="304"/>
  <c r="S133" i="304"/>
  <c r="S150" i="304"/>
  <c r="N151" i="304"/>
  <c r="M159" i="302"/>
  <c r="L159" i="302"/>
  <c r="K159" i="302"/>
  <c r="J159" i="302"/>
  <c r="I159" i="302"/>
  <c r="N158" i="302"/>
  <c r="O158" i="302" s="1"/>
  <c r="R158" i="302" s="1"/>
  <c r="N157" i="302"/>
  <c r="O157" i="302" s="1"/>
  <c r="O153" i="302"/>
  <c r="O152" i="302"/>
  <c r="M151" i="302"/>
  <c r="L151" i="302"/>
  <c r="K151" i="302"/>
  <c r="J151" i="302"/>
  <c r="I151" i="302"/>
  <c r="N150" i="302"/>
  <c r="O150" i="302" s="1"/>
  <c r="R150" i="302" s="1"/>
  <c r="N149" i="302"/>
  <c r="O149" i="302" s="1"/>
  <c r="R149" i="302" s="1"/>
  <c r="N148" i="302"/>
  <c r="O148" i="302" s="1"/>
  <c r="R148" i="302" s="1"/>
  <c r="N147" i="302"/>
  <c r="O147" i="302" s="1"/>
  <c r="R147" i="302" s="1"/>
  <c r="N146" i="302"/>
  <c r="O146" i="302" s="1"/>
  <c r="R146" i="302" s="1"/>
  <c r="N145" i="302"/>
  <c r="O145" i="302" s="1"/>
  <c r="R145" i="302" s="1"/>
  <c r="N144" i="302"/>
  <c r="O144" i="302" s="1"/>
  <c r="R144" i="302" s="1"/>
  <c r="N143" i="302"/>
  <c r="O143" i="302" s="1"/>
  <c r="R143" i="302" s="1"/>
  <c r="N142" i="302"/>
  <c r="O142" i="302" s="1"/>
  <c r="R142" i="302" s="1"/>
  <c r="N141" i="302"/>
  <c r="O141" i="302" s="1"/>
  <c r="R141" i="302" s="1"/>
  <c r="N140" i="302"/>
  <c r="O140" i="302" s="1"/>
  <c r="R140" i="302" s="1"/>
  <c r="N139" i="302"/>
  <c r="O139" i="302" s="1"/>
  <c r="R139" i="302" s="1"/>
  <c r="N138" i="302"/>
  <c r="O138" i="302" s="1"/>
  <c r="R138" i="302" s="1"/>
  <c r="N137" i="302"/>
  <c r="O137" i="302" s="1"/>
  <c r="R137" i="302" s="1"/>
  <c r="N136" i="302"/>
  <c r="O136" i="302" s="1"/>
  <c r="R136" i="302" s="1"/>
  <c r="N135" i="302"/>
  <c r="O135" i="302" s="1"/>
  <c r="R135" i="302" s="1"/>
  <c r="N134" i="302"/>
  <c r="O134" i="302" s="1"/>
  <c r="R134" i="302" s="1"/>
  <c r="N133" i="302"/>
  <c r="O133" i="302" s="1"/>
  <c r="R133" i="302" s="1"/>
  <c r="N132" i="302"/>
  <c r="O132" i="302" s="1"/>
  <c r="R132" i="302" s="1"/>
  <c r="N131" i="302"/>
  <c r="O131" i="302" s="1"/>
  <c r="R131" i="302" s="1"/>
  <c r="N130" i="302"/>
  <c r="O130" i="302" s="1"/>
  <c r="R130" i="302" s="1"/>
  <c r="N129" i="302"/>
  <c r="O129" i="302" s="1"/>
  <c r="R129" i="302" s="1"/>
  <c r="N128" i="302"/>
  <c r="O128" i="302" s="1"/>
  <c r="R128" i="302" s="1"/>
  <c r="N127" i="302"/>
  <c r="O127" i="302" s="1"/>
  <c r="R127" i="302" s="1"/>
  <c r="N126" i="302"/>
  <c r="O126" i="302" s="1"/>
  <c r="R126" i="302" s="1"/>
  <c r="N125" i="302"/>
  <c r="O125" i="302" s="1"/>
  <c r="R125" i="302" s="1"/>
  <c r="N124" i="302"/>
  <c r="O124" i="302" s="1"/>
  <c r="R124" i="302" s="1"/>
  <c r="N123" i="302"/>
  <c r="O123" i="302" s="1"/>
  <c r="R123" i="302" s="1"/>
  <c r="N122" i="302"/>
  <c r="O122" i="302" s="1"/>
  <c r="R122" i="302" s="1"/>
  <c r="N121" i="302"/>
  <c r="O121" i="302" s="1"/>
  <c r="R121" i="302" s="1"/>
  <c r="N120" i="302"/>
  <c r="O120" i="302" s="1"/>
  <c r="R120" i="302" s="1"/>
  <c r="N119" i="302"/>
  <c r="O119" i="302" s="1"/>
  <c r="R119" i="302" s="1"/>
  <c r="N118" i="302"/>
  <c r="O118" i="302" s="1"/>
  <c r="R118" i="302" s="1"/>
  <c r="N116" i="302"/>
  <c r="O116" i="302" s="1"/>
  <c r="R116" i="302" s="1"/>
  <c r="N115" i="302"/>
  <c r="O115" i="302" s="1"/>
  <c r="R115" i="302" s="1"/>
  <c r="N114" i="302"/>
  <c r="O114" i="302" s="1"/>
  <c r="R114" i="302" s="1"/>
  <c r="N113" i="302"/>
  <c r="O113" i="302" s="1"/>
  <c r="R113" i="302" s="1"/>
  <c r="N112" i="302"/>
  <c r="O112" i="302" s="1"/>
  <c r="R112" i="302" s="1"/>
  <c r="N111" i="302"/>
  <c r="O111" i="302" s="1"/>
  <c r="R111" i="302" s="1"/>
  <c r="N110" i="302"/>
  <c r="O110" i="302" s="1"/>
  <c r="R110" i="302" s="1"/>
  <c r="N109" i="302"/>
  <c r="O109" i="302" s="1"/>
  <c r="R109" i="302" s="1"/>
  <c r="N108" i="302"/>
  <c r="O108" i="302" s="1"/>
  <c r="R108" i="302" s="1"/>
  <c r="N107" i="302"/>
  <c r="O107" i="302" s="1"/>
  <c r="R107" i="302" s="1"/>
  <c r="N106" i="302"/>
  <c r="O106" i="302" s="1"/>
  <c r="R106" i="302" s="1"/>
  <c r="N105" i="302"/>
  <c r="O105" i="302" s="1"/>
  <c r="R105" i="302" s="1"/>
  <c r="N104" i="302"/>
  <c r="O104" i="302" s="1"/>
  <c r="R104" i="302" s="1"/>
  <c r="N103" i="302"/>
  <c r="O103" i="302" s="1"/>
  <c r="R103" i="302" s="1"/>
  <c r="N102" i="302"/>
  <c r="O102" i="302" s="1"/>
  <c r="R102" i="302" s="1"/>
  <c r="N101" i="302"/>
  <c r="O101" i="302" s="1"/>
  <c r="R101" i="302" s="1"/>
  <c r="N100" i="302"/>
  <c r="O100" i="302" s="1"/>
  <c r="R100" i="302" s="1"/>
  <c r="N98" i="302"/>
  <c r="O98" i="302" s="1"/>
  <c r="R98" i="302" s="1"/>
  <c r="N97" i="302"/>
  <c r="O97" i="302" s="1"/>
  <c r="R97" i="302" s="1"/>
  <c r="N96" i="302"/>
  <c r="O96" i="302" s="1"/>
  <c r="R96" i="302" s="1"/>
  <c r="N95" i="302"/>
  <c r="O95" i="302" s="1"/>
  <c r="R95" i="302" s="1"/>
  <c r="N94" i="302"/>
  <c r="O94" i="302" s="1"/>
  <c r="R94" i="302" s="1"/>
  <c r="N93" i="302"/>
  <c r="O93" i="302" s="1"/>
  <c r="R93" i="302" s="1"/>
  <c r="N92" i="302"/>
  <c r="O92" i="302" s="1"/>
  <c r="R92" i="302" s="1"/>
  <c r="N91" i="302"/>
  <c r="O91" i="302" s="1"/>
  <c r="R91" i="302" s="1"/>
  <c r="N90" i="302"/>
  <c r="O90" i="302" s="1"/>
  <c r="R90" i="302" s="1"/>
  <c r="N89" i="302"/>
  <c r="O89" i="302" s="1"/>
  <c r="R89" i="302" s="1"/>
  <c r="N88" i="302"/>
  <c r="O88" i="302" s="1"/>
  <c r="R88" i="302" s="1"/>
  <c r="N87" i="302"/>
  <c r="O87" i="302" s="1"/>
  <c r="R87" i="302" s="1"/>
  <c r="N86" i="302"/>
  <c r="O86" i="302" s="1"/>
  <c r="R86" i="302" s="1"/>
  <c r="N85" i="302"/>
  <c r="O85" i="302" s="1"/>
  <c r="R85" i="302" s="1"/>
  <c r="N84" i="302"/>
  <c r="O84" i="302" s="1"/>
  <c r="R84" i="302" s="1"/>
  <c r="N82" i="302"/>
  <c r="O82" i="302" s="1"/>
  <c r="R82" i="302" s="1"/>
  <c r="N81" i="302"/>
  <c r="O81" i="302" s="1"/>
  <c r="R81" i="302" s="1"/>
  <c r="N80" i="302"/>
  <c r="O80" i="302" s="1"/>
  <c r="R80" i="302" s="1"/>
  <c r="N79" i="302"/>
  <c r="O79" i="302" s="1"/>
  <c r="R79" i="302" s="1"/>
  <c r="N78" i="302"/>
  <c r="O78" i="302" s="1"/>
  <c r="R78" i="302" s="1"/>
  <c r="N77" i="302"/>
  <c r="O77" i="302" s="1"/>
  <c r="R77" i="302" s="1"/>
  <c r="N76" i="302"/>
  <c r="O76" i="302" s="1"/>
  <c r="R76" i="302" s="1"/>
  <c r="N75" i="302"/>
  <c r="O75" i="302" s="1"/>
  <c r="R75" i="302" s="1"/>
  <c r="N74" i="302"/>
  <c r="O74" i="302" s="1"/>
  <c r="R74" i="302" s="1"/>
  <c r="N73" i="302"/>
  <c r="O73" i="302" s="1"/>
  <c r="R73" i="302" s="1"/>
  <c r="N72" i="302"/>
  <c r="O72" i="302" s="1"/>
  <c r="R72" i="302" s="1"/>
  <c r="N71" i="302"/>
  <c r="O71" i="302" s="1"/>
  <c r="R71" i="302" s="1"/>
  <c r="N70" i="302"/>
  <c r="O70" i="302" s="1"/>
  <c r="R70" i="302" s="1"/>
  <c r="N69" i="302"/>
  <c r="O69" i="302" s="1"/>
  <c r="R69" i="302" s="1"/>
  <c r="N68" i="302"/>
  <c r="O68" i="302" s="1"/>
  <c r="R68" i="302" s="1"/>
  <c r="N66" i="302"/>
  <c r="O66" i="302" s="1"/>
  <c r="R66" i="302" s="1"/>
  <c r="N65" i="302"/>
  <c r="O65" i="302" s="1"/>
  <c r="R65" i="302" s="1"/>
  <c r="N64" i="302"/>
  <c r="O64" i="302" s="1"/>
  <c r="R64" i="302" s="1"/>
  <c r="N63" i="302"/>
  <c r="O63" i="302" s="1"/>
  <c r="R63" i="302" s="1"/>
  <c r="N62" i="302"/>
  <c r="O62" i="302" s="1"/>
  <c r="R62" i="302" s="1"/>
  <c r="N61" i="302"/>
  <c r="O61" i="302" s="1"/>
  <c r="R61" i="302" s="1"/>
  <c r="N60" i="302"/>
  <c r="O60" i="302" s="1"/>
  <c r="R60" i="302" s="1"/>
  <c r="N59" i="302"/>
  <c r="O59" i="302" s="1"/>
  <c r="R59" i="302" s="1"/>
  <c r="N58" i="302"/>
  <c r="O58" i="302" s="1"/>
  <c r="R58" i="302" s="1"/>
  <c r="N57" i="302"/>
  <c r="O57" i="302" s="1"/>
  <c r="R57" i="302" s="1"/>
  <c r="N56" i="302"/>
  <c r="O56" i="302" s="1"/>
  <c r="R56" i="302" s="1"/>
  <c r="N55" i="302"/>
  <c r="O55" i="302" s="1"/>
  <c r="R55" i="302" s="1"/>
  <c r="N54" i="302"/>
  <c r="O54" i="302" s="1"/>
  <c r="R54" i="302" s="1"/>
  <c r="N53" i="302"/>
  <c r="O53" i="302" s="1"/>
  <c r="R53" i="302" s="1"/>
  <c r="N52" i="302"/>
  <c r="O52" i="302" s="1"/>
  <c r="R52" i="302" s="1"/>
  <c r="N51" i="302"/>
  <c r="O51" i="302" s="1"/>
  <c r="R51" i="302" s="1"/>
  <c r="N50" i="302"/>
  <c r="O50" i="302" s="1"/>
  <c r="R50" i="302" s="1"/>
  <c r="N49" i="302"/>
  <c r="O49" i="302" s="1"/>
  <c r="R49" i="302" s="1"/>
  <c r="N48" i="302"/>
  <c r="O48" i="302" s="1"/>
  <c r="R48" i="302" s="1"/>
  <c r="N47" i="302"/>
  <c r="O47" i="302" s="1"/>
  <c r="R47" i="302" s="1"/>
  <c r="N46" i="302"/>
  <c r="O46" i="302" s="1"/>
  <c r="R46" i="302" s="1"/>
  <c r="N44" i="302"/>
  <c r="O44" i="302" s="1"/>
  <c r="R44" i="302" s="1"/>
  <c r="N43" i="302"/>
  <c r="O43" i="302" s="1"/>
  <c r="R43" i="302" s="1"/>
  <c r="N42" i="302"/>
  <c r="O42" i="302" s="1"/>
  <c r="R42" i="302" s="1"/>
  <c r="N41" i="302"/>
  <c r="O41" i="302" s="1"/>
  <c r="R41" i="302" s="1"/>
  <c r="N40" i="302"/>
  <c r="O40" i="302" s="1"/>
  <c r="R40" i="302" s="1"/>
  <c r="N39" i="302"/>
  <c r="O39" i="302" s="1"/>
  <c r="R39" i="302" s="1"/>
  <c r="N38" i="302"/>
  <c r="O38" i="302" s="1"/>
  <c r="R38" i="302" s="1"/>
  <c r="N37" i="302"/>
  <c r="O37" i="302" s="1"/>
  <c r="R37" i="302" s="1"/>
  <c r="N36" i="302"/>
  <c r="O36" i="302" s="1"/>
  <c r="R36" i="302" s="1"/>
  <c r="N35" i="302"/>
  <c r="O35" i="302" s="1"/>
  <c r="R35" i="302" s="1"/>
  <c r="N34" i="302"/>
  <c r="O34" i="302" s="1"/>
  <c r="R34" i="302" s="1"/>
  <c r="N33" i="302"/>
  <c r="O33" i="302" s="1"/>
  <c r="R33" i="302" s="1"/>
  <c r="N32" i="302"/>
  <c r="O32" i="302" s="1"/>
  <c r="R32" i="302" s="1"/>
  <c r="N31" i="302"/>
  <c r="O31" i="302" s="1"/>
  <c r="R31" i="302" s="1"/>
  <c r="N30" i="302"/>
  <c r="O30" i="302" s="1"/>
  <c r="R30" i="302" s="1"/>
  <c r="N29" i="302"/>
  <c r="O29" i="302" s="1"/>
  <c r="R29" i="302" s="1"/>
  <c r="N28" i="302"/>
  <c r="O28" i="302" s="1"/>
  <c r="R28" i="302" s="1"/>
  <c r="N27" i="302"/>
  <c r="O27" i="302" s="1"/>
  <c r="R27" i="302" s="1"/>
  <c r="N26" i="302"/>
  <c r="O26" i="302" s="1"/>
  <c r="R26" i="302" s="1"/>
  <c r="N25" i="302"/>
  <c r="O25" i="302" s="1"/>
  <c r="R25" i="302" s="1"/>
  <c r="N24" i="302"/>
  <c r="O24" i="302" s="1"/>
  <c r="R24" i="302" s="1"/>
  <c r="N23" i="302"/>
  <c r="O23" i="302" s="1"/>
  <c r="R23" i="302" s="1"/>
  <c r="N22" i="302"/>
  <c r="O22" i="302" s="1"/>
  <c r="R22" i="302" s="1"/>
  <c r="N20" i="302"/>
  <c r="O20" i="302" s="1"/>
  <c r="R20" i="302" s="1"/>
  <c r="N19" i="302"/>
  <c r="O19" i="302" s="1"/>
  <c r="R19" i="302" s="1"/>
  <c r="N18" i="302"/>
  <c r="O18" i="302" s="1"/>
  <c r="R18" i="302" s="1"/>
  <c r="N17" i="302"/>
  <c r="O17" i="302" s="1"/>
  <c r="R17" i="302" s="1"/>
  <c r="N16" i="302"/>
  <c r="O16" i="302" s="1"/>
  <c r="R16" i="302" s="1"/>
  <c r="N15" i="302"/>
  <c r="O15" i="302" s="1"/>
  <c r="R15" i="302" s="1"/>
  <c r="N14" i="302"/>
  <c r="O14" i="302" s="1"/>
  <c r="R14" i="302" s="1"/>
  <c r="N13" i="302"/>
  <c r="O13" i="302" s="1"/>
  <c r="R13" i="302" s="1"/>
  <c r="N12" i="302"/>
  <c r="O12" i="302" s="1"/>
  <c r="R12" i="302" s="1"/>
  <c r="N11" i="302"/>
  <c r="O11" i="302" s="1"/>
  <c r="R11" i="302" s="1"/>
  <c r="N10" i="302"/>
  <c r="O10" i="302" s="1"/>
  <c r="R10" i="302" s="1"/>
  <c r="N9" i="302"/>
  <c r="O9" i="302" s="1"/>
  <c r="R9" i="302" s="1"/>
  <c r="N8" i="302"/>
  <c r="O8" i="302" s="1"/>
  <c r="R8" i="302" s="1"/>
  <c r="N7" i="302"/>
  <c r="O7" i="302" s="1"/>
  <c r="R7" i="302" s="1"/>
  <c r="N6" i="302"/>
  <c r="O6" i="302" s="1"/>
  <c r="R6" i="302" s="1"/>
  <c r="N5" i="302"/>
  <c r="Q151" i="311" l="1"/>
  <c r="T44" i="309"/>
  <c r="T98" i="309"/>
  <c r="T82" i="309"/>
  <c r="T150" i="309"/>
  <c r="T116" i="309"/>
  <c r="T66" i="309"/>
  <c r="T133" i="309"/>
  <c r="S151" i="308"/>
  <c r="S98" i="306"/>
  <c r="S82" i="306"/>
  <c r="S133" i="306"/>
  <c r="S20" i="306"/>
  <c r="S44" i="306"/>
  <c r="S66" i="306"/>
  <c r="S150" i="306"/>
  <c r="S20" i="304"/>
  <c r="R151" i="304"/>
  <c r="R152" i="304" s="1"/>
  <c r="N159" i="302"/>
  <c r="S116" i="302"/>
  <c r="S44" i="302"/>
  <c r="N151" i="302"/>
  <c r="S66" i="302"/>
  <c r="S82" i="302"/>
  <c r="S150" i="302"/>
  <c r="S98" i="302"/>
  <c r="S133" i="302"/>
  <c r="O159" i="302"/>
  <c r="R157" i="302"/>
  <c r="R159" i="302" s="1"/>
  <c r="O5" i="302"/>
  <c r="N159" i="300"/>
  <c r="M159" i="300"/>
  <c r="L159" i="300"/>
  <c r="K159" i="300"/>
  <c r="J159" i="300"/>
  <c r="I159" i="300"/>
  <c r="O158" i="300"/>
  <c r="P158" i="300" s="1"/>
  <c r="S158" i="300" s="1"/>
  <c r="O157" i="300"/>
  <c r="P157" i="300" s="1"/>
  <c r="P153" i="300"/>
  <c r="P152" i="300"/>
  <c r="N151" i="300"/>
  <c r="M151" i="300"/>
  <c r="L151" i="300"/>
  <c r="K151" i="300"/>
  <c r="J151" i="300"/>
  <c r="I151" i="300"/>
  <c r="O150" i="300"/>
  <c r="P150" i="300" s="1"/>
  <c r="S150" i="300" s="1"/>
  <c r="O149" i="300"/>
  <c r="P149" i="300" s="1"/>
  <c r="S149" i="300" s="1"/>
  <c r="O148" i="300"/>
  <c r="P148" i="300" s="1"/>
  <c r="S148" i="300" s="1"/>
  <c r="O147" i="300"/>
  <c r="P147" i="300" s="1"/>
  <c r="S147" i="300" s="1"/>
  <c r="O146" i="300"/>
  <c r="P146" i="300" s="1"/>
  <c r="S146" i="300" s="1"/>
  <c r="O145" i="300"/>
  <c r="P145" i="300" s="1"/>
  <c r="S145" i="300" s="1"/>
  <c r="O144" i="300"/>
  <c r="P144" i="300" s="1"/>
  <c r="S144" i="300" s="1"/>
  <c r="O143" i="300"/>
  <c r="P143" i="300" s="1"/>
  <c r="S143" i="300" s="1"/>
  <c r="O142" i="300"/>
  <c r="P142" i="300" s="1"/>
  <c r="S142" i="300" s="1"/>
  <c r="O141" i="300"/>
  <c r="P141" i="300" s="1"/>
  <c r="S141" i="300" s="1"/>
  <c r="O140" i="300"/>
  <c r="P140" i="300" s="1"/>
  <c r="S140" i="300" s="1"/>
  <c r="O139" i="300"/>
  <c r="P139" i="300" s="1"/>
  <c r="S139" i="300" s="1"/>
  <c r="O138" i="300"/>
  <c r="P138" i="300" s="1"/>
  <c r="S138" i="300" s="1"/>
  <c r="O137" i="300"/>
  <c r="P137" i="300" s="1"/>
  <c r="S137" i="300" s="1"/>
  <c r="O136" i="300"/>
  <c r="P136" i="300" s="1"/>
  <c r="S136" i="300" s="1"/>
  <c r="O135" i="300"/>
  <c r="P135" i="300" s="1"/>
  <c r="S135" i="300" s="1"/>
  <c r="O134" i="300"/>
  <c r="P134" i="300" s="1"/>
  <c r="S134" i="300" s="1"/>
  <c r="O133" i="300"/>
  <c r="P133" i="300" s="1"/>
  <c r="S133" i="300" s="1"/>
  <c r="O132" i="300"/>
  <c r="P132" i="300" s="1"/>
  <c r="S132" i="300" s="1"/>
  <c r="O131" i="300"/>
  <c r="P131" i="300" s="1"/>
  <c r="S131" i="300" s="1"/>
  <c r="O130" i="300"/>
  <c r="P130" i="300" s="1"/>
  <c r="S130" i="300" s="1"/>
  <c r="O129" i="300"/>
  <c r="P129" i="300" s="1"/>
  <c r="S129" i="300" s="1"/>
  <c r="O128" i="300"/>
  <c r="P128" i="300" s="1"/>
  <c r="S128" i="300" s="1"/>
  <c r="O127" i="300"/>
  <c r="P127" i="300" s="1"/>
  <c r="S127" i="300" s="1"/>
  <c r="O126" i="300"/>
  <c r="P126" i="300" s="1"/>
  <c r="S126" i="300" s="1"/>
  <c r="O125" i="300"/>
  <c r="P125" i="300" s="1"/>
  <c r="S125" i="300" s="1"/>
  <c r="O124" i="300"/>
  <c r="P124" i="300" s="1"/>
  <c r="S124" i="300" s="1"/>
  <c r="O123" i="300"/>
  <c r="P123" i="300" s="1"/>
  <c r="S123" i="300" s="1"/>
  <c r="O122" i="300"/>
  <c r="P122" i="300" s="1"/>
  <c r="S122" i="300" s="1"/>
  <c r="O121" i="300"/>
  <c r="P121" i="300" s="1"/>
  <c r="S121" i="300" s="1"/>
  <c r="O120" i="300"/>
  <c r="P120" i="300" s="1"/>
  <c r="S120" i="300" s="1"/>
  <c r="O119" i="300"/>
  <c r="P119" i="300" s="1"/>
  <c r="S119" i="300" s="1"/>
  <c r="O118" i="300"/>
  <c r="P118" i="300" s="1"/>
  <c r="S118" i="300" s="1"/>
  <c r="O116" i="300"/>
  <c r="P116" i="300" s="1"/>
  <c r="S116" i="300" s="1"/>
  <c r="O115" i="300"/>
  <c r="P115" i="300" s="1"/>
  <c r="S115" i="300" s="1"/>
  <c r="O114" i="300"/>
  <c r="P114" i="300" s="1"/>
  <c r="S114" i="300" s="1"/>
  <c r="O113" i="300"/>
  <c r="P113" i="300" s="1"/>
  <c r="S113" i="300" s="1"/>
  <c r="O112" i="300"/>
  <c r="P112" i="300" s="1"/>
  <c r="S112" i="300" s="1"/>
  <c r="O111" i="300"/>
  <c r="P111" i="300" s="1"/>
  <c r="S111" i="300" s="1"/>
  <c r="O110" i="300"/>
  <c r="P110" i="300" s="1"/>
  <c r="S110" i="300" s="1"/>
  <c r="O109" i="300"/>
  <c r="P109" i="300" s="1"/>
  <c r="S109" i="300" s="1"/>
  <c r="O108" i="300"/>
  <c r="P108" i="300" s="1"/>
  <c r="S108" i="300" s="1"/>
  <c r="O107" i="300"/>
  <c r="P107" i="300" s="1"/>
  <c r="S107" i="300" s="1"/>
  <c r="O106" i="300"/>
  <c r="P106" i="300" s="1"/>
  <c r="S106" i="300" s="1"/>
  <c r="O105" i="300"/>
  <c r="P105" i="300" s="1"/>
  <c r="S105" i="300" s="1"/>
  <c r="O104" i="300"/>
  <c r="P104" i="300" s="1"/>
  <c r="S104" i="300" s="1"/>
  <c r="O103" i="300"/>
  <c r="P103" i="300" s="1"/>
  <c r="S103" i="300" s="1"/>
  <c r="O102" i="300"/>
  <c r="P102" i="300" s="1"/>
  <c r="S102" i="300" s="1"/>
  <c r="O101" i="300"/>
  <c r="P101" i="300" s="1"/>
  <c r="S101" i="300" s="1"/>
  <c r="O100" i="300"/>
  <c r="P100" i="300" s="1"/>
  <c r="S100" i="300" s="1"/>
  <c r="O98" i="300"/>
  <c r="P98" i="300" s="1"/>
  <c r="S98" i="300" s="1"/>
  <c r="O97" i="300"/>
  <c r="P97" i="300" s="1"/>
  <c r="S97" i="300" s="1"/>
  <c r="O96" i="300"/>
  <c r="P96" i="300" s="1"/>
  <c r="S96" i="300" s="1"/>
  <c r="O95" i="300"/>
  <c r="P95" i="300" s="1"/>
  <c r="S95" i="300" s="1"/>
  <c r="O94" i="300"/>
  <c r="P94" i="300" s="1"/>
  <c r="S94" i="300" s="1"/>
  <c r="O93" i="300"/>
  <c r="P93" i="300" s="1"/>
  <c r="S93" i="300" s="1"/>
  <c r="O92" i="300"/>
  <c r="P92" i="300" s="1"/>
  <c r="S92" i="300" s="1"/>
  <c r="O91" i="300"/>
  <c r="P91" i="300" s="1"/>
  <c r="S91" i="300" s="1"/>
  <c r="O90" i="300"/>
  <c r="P90" i="300" s="1"/>
  <c r="S90" i="300" s="1"/>
  <c r="O89" i="300"/>
  <c r="P89" i="300" s="1"/>
  <c r="S89" i="300" s="1"/>
  <c r="O88" i="300"/>
  <c r="P88" i="300" s="1"/>
  <c r="S88" i="300" s="1"/>
  <c r="O87" i="300"/>
  <c r="P87" i="300" s="1"/>
  <c r="S87" i="300" s="1"/>
  <c r="O86" i="300"/>
  <c r="P86" i="300" s="1"/>
  <c r="S86" i="300" s="1"/>
  <c r="O85" i="300"/>
  <c r="P85" i="300" s="1"/>
  <c r="S85" i="300" s="1"/>
  <c r="O84" i="300"/>
  <c r="P84" i="300" s="1"/>
  <c r="S84" i="300" s="1"/>
  <c r="O82" i="300"/>
  <c r="P82" i="300" s="1"/>
  <c r="S82" i="300" s="1"/>
  <c r="O81" i="300"/>
  <c r="P81" i="300" s="1"/>
  <c r="S81" i="300" s="1"/>
  <c r="O80" i="300"/>
  <c r="P80" i="300" s="1"/>
  <c r="S80" i="300" s="1"/>
  <c r="O79" i="300"/>
  <c r="P79" i="300" s="1"/>
  <c r="S79" i="300" s="1"/>
  <c r="O78" i="300"/>
  <c r="P78" i="300" s="1"/>
  <c r="S78" i="300" s="1"/>
  <c r="O77" i="300"/>
  <c r="P77" i="300" s="1"/>
  <c r="S77" i="300" s="1"/>
  <c r="O76" i="300"/>
  <c r="P76" i="300" s="1"/>
  <c r="S76" i="300" s="1"/>
  <c r="O75" i="300"/>
  <c r="P75" i="300" s="1"/>
  <c r="S75" i="300" s="1"/>
  <c r="O74" i="300"/>
  <c r="P74" i="300" s="1"/>
  <c r="S74" i="300" s="1"/>
  <c r="O73" i="300"/>
  <c r="P73" i="300" s="1"/>
  <c r="S73" i="300" s="1"/>
  <c r="O72" i="300"/>
  <c r="P72" i="300" s="1"/>
  <c r="S72" i="300" s="1"/>
  <c r="O71" i="300"/>
  <c r="P71" i="300" s="1"/>
  <c r="S71" i="300" s="1"/>
  <c r="O70" i="300"/>
  <c r="P70" i="300" s="1"/>
  <c r="S70" i="300" s="1"/>
  <c r="O69" i="300"/>
  <c r="P69" i="300" s="1"/>
  <c r="S69" i="300" s="1"/>
  <c r="O68" i="300"/>
  <c r="P68" i="300" s="1"/>
  <c r="S68" i="300" s="1"/>
  <c r="O66" i="300"/>
  <c r="P66" i="300" s="1"/>
  <c r="S66" i="300" s="1"/>
  <c r="O65" i="300"/>
  <c r="P65" i="300" s="1"/>
  <c r="S65" i="300" s="1"/>
  <c r="O64" i="300"/>
  <c r="P64" i="300" s="1"/>
  <c r="S64" i="300" s="1"/>
  <c r="O63" i="300"/>
  <c r="P63" i="300" s="1"/>
  <c r="S63" i="300" s="1"/>
  <c r="O62" i="300"/>
  <c r="P62" i="300" s="1"/>
  <c r="S62" i="300" s="1"/>
  <c r="O61" i="300"/>
  <c r="P61" i="300" s="1"/>
  <c r="S61" i="300" s="1"/>
  <c r="O60" i="300"/>
  <c r="P60" i="300" s="1"/>
  <c r="S60" i="300" s="1"/>
  <c r="O59" i="300"/>
  <c r="P59" i="300" s="1"/>
  <c r="S59" i="300" s="1"/>
  <c r="O58" i="300"/>
  <c r="P58" i="300" s="1"/>
  <c r="S58" i="300" s="1"/>
  <c r="O57" i="300"/>
  <c r="P57" i="300" s="1"/>
  <c r="S57" i="300" s="1"/>
  <c r="O56" i="300"/>
  <c r="P56" i="300" s="1"/>
  <c r="S56" i="300" s="1"/>
  <c r="O55" i="300"/>
  <c r="P55" i="300" s="1"/>
  <c r="S55" i="300" s="1"/>
  <c r="O54" i="300"/>
  <c r="P54" i="300" s="1"/>
  <c r="S54" i="300" s="1"/>
  <c r="O53" i="300"/>
  <c r="P53" i="300" s="1"/>
  <c r="S53" i="300" s="1"/>
  <c r="O52" i="300"/>
  <c r="P52" i="300" s="1"/>
  <c r="S52" i="300" s="1"/>
  <c r="O51" i="300"/>
  <c r="P51" i="300" s="1"/>
  <c r="S51" i="300" s="1"/>
  <c r="O50" i="300"/>
  <c r="P50" i="300" s="1"/>
  <c r="S50" i="300" s="1"/>
  <c r="O49" i="300"/>
  <c r="P49" i="300" s="1"/>
  <c r="S49" i="300" s="1"/>
  <c r="O48" i="300"/>
  <c r="P48" i="300" s="1"/>
  <c r="S48" i="300" s="1"/>
  <c r="O47" i="300"/>
  <c r="P47" i="300" s="1"/>
  <c r="S47" i="300" s="1"/>
  <c r="O46" i="300"/>
  <c r="P46" i="300" s="1"/>
  <c r="S46" i="300" s="1"/>
  <c r="O44" i="300"/>
  <c r="P44" i="300" s="1"/>
  <c r="S44" i="300" s="1"/>
  <c r="O43" i="300"/>
  <c r="P43" i="300" s="1"/>
  <c r="S43" i="300" s="1"/>
  <c r="O42" i="300"/>
  <c r="P42" i="300" s="1"/>
  <c r="S42" i="300" s="1"/>
  <c r="O41" i="300"/>
  <c r="P41" i="300" s="1"/>
  <c r="S41" i="300" s="1"/>
  <c r="O40" i="300"/>
  <c r="P40" i="300" s="1"/>
  <c r="S40" i="300" s="1"/>
  <c r="O39" i="300"/>
  <c r="P39" i="300" s="1"/>
  <c r="S39" i="300" s="1"/>
  <c r="O38" i="300"/>
  <c r="P38" i="300" s="1"/>
  <c r="S38" i="300" s="1"/>
  <c r="O37" i="300"/>
  <c r="P37" i="300" s="1"/>
  <c r="S37" i="300" s="1"/>
  <c r="O36" i="300"/>
  <c r="P36" i="300" s="1"/>
  <c r="S36" i="300" s="1"/>
  <c r="O35" i="300"/>
  <c r="P35" i="300" s="1"/>
  <c r="S35" i="300" s="1"/>
  <c r="O34" i="300"/>
  <c r="P34" i="300" s="1"/>
  <c r="S34" i="300" s="1"/>
  <c r="O33" i="300"/>
  <c r="P33" i="300" s="1"/>
  <c r="S33" i="300" s="1"/>
  <c r="O32" i="300"/>
  <c r="P32" i="300" s="1"/>
  <c r="S32" i="300" s="1"/>
  <c r="O31" i="300"/>
  <c r="P31" i="300" s="1"/>
  <c r="S31" i="300" s="1"/>
  <c r="O30" i="300"/>
  <c r="P30" i="300" s="1"/>
  <c r="S30" i="300" s="1"/>
  <c r="O29" i="300"/>
  <c r="P29" i="300" s="1"/>
  <c r="S29" i="300" s="1"/>
  <c r="O28" i="300"/>
  <c r="P28" i="300" s="1"/>
  <c r="S28" i="300" s="1"/>
  <c r="O27" i="300"/>
  <c r="P27" i="300" s="1"/>
  <c r="S27" i="300" s="1"/>
  <c r="O26" i="300"/>
  <c r="P26" i="300" s="1"/>
  <c r="S26" i="300" s="1"/>
  <c r="O25" i="300"/>
  <c r="P25" i="300" s="1"/>
  <c r="S25" i="300" s="1"/>
  <c r="O24" i="300"/>
  <c r="P24" i="300" s="1"/>
  <c r="S24" i="300" s="1"/>
  <c r="O23" i="300"/>
  <c r="P23" i="300" s="1"/>
  <c r="S23" i="300" s="1"/>
  <c r="O22" i="300"/>
  <c r="P22" i="300" s="1"/>
  <c r="S22" i="300" s="1"/>
  <c r="O20" i="300"/>
  <c r="P20" i="300" s="1"/>
  <c r="S20" i="300" s="1"/>
  <c r="O19" i="300"/>
  <c r="P19" i="300" s="1"/>
  <c r="S19" i="300" s="1"/>
  <c r="O18" i="300"/>
  <c r="P18" i="300" s="1"/>
  <c r="S18" i="300" s="1"/>
  <c r="O17" i="300"/>
  <c r="P17" i="300" s="1"/>
  <c r="S17" i="300" s="1"/>
  <c r="O16" i="300"/>
  <c r="P16" i="300" s="1"/>
  <c r="S16" i="300" s="1"/>
  <c r="O15" i="300"/>
  <c r="P15" i="300" s="1"/>
  <c r="S15" i="300" s="1"/>
  <c r="O14" i="300"/>
  <c r="P14" i="300" s="1"/>
  <c r="S14" i="300" s="1"/>
  <c r="O13" i="300"/>
  <c r="P13" i="300" s="1"/>
  <c r="S13" i="300" s="1"/>
  <c r="O12" i="300"/>
  <c r="P12" i="300" s="1"/>
  <c r="S12" i="300" s="1"/>
  <c r="O11" i="300"/>
  <c r="P11" i="300" s="1"/>
  <c r="S11" i="300" s="1"/>
  <c r="O10" i="300"/>
  <c r="P10" i="300" s="1"/>
  <c r="S10" i="300" s="1"/>
  <c r="O9" i="300"/>
  <c r="P9" i="300" s="1"/>
  <c r="S9" i="300" s="1"/>
  <c r="O8" i="300"/>
  <c r="P8" i="300" s="1"/>
  <c r="S8" i="300" s="1"/>
  <c r="O7" i="300"/>
  <c r="P7" i="300" s="1"/>
  <c r="S7" i="300" s="1"/>
  <c r="O6" i="300"/>
  <c r="P6" i="300" s="1"/>
  <c r="S6" i="300" s="1"/>
  <c r="O5" i="300"/>
  <c r="P5" i="300" s="1"/>
  <c r="T151" i="309" l="1"/>
  <c r="S151" i="306"/>
  <c r="S151" i="304"/>
  <c r="T20" i="304" s="1"/>
  <c r="R5" i="302"/>
  <c r="O151" i="302"/>
  <c r="T116" i="300"/>
  <c r="O159" i="300"/>
  <c r="T150" i="300"/>
  <c r="T133" i="300"/>
  <c r="T44" i="300"/>
  <c r="P151" i="300"/>
  <c r="S5" i="300"/>
  <c r="S151" i="300" s="1"/>
  <c r="T82" i="300"/>
  <c r="T98" i="300"/>
  <c r="P159" i="300"/>
  <c r="S157" i="300"/>
  <c r="S159" i="300" s="1"/>
  <c r="T66" i="300"/>
  <c r="O151" i="300"/>
  <c r="N159" i="298"/>
  <c r="T98" i="304" l="1"/>
  <c r="T82" i="304"/>
  <c r="T44" i="304"/>
  <c r="T116" i="304"/>
  <c r="T66" i="304"/>
  <c r="T150" i="304"/>
  <c r="T133" i="304"/>
  <c r="R151" i="302"/>
  <c r="R152" i="302" s="1"/>
  <c r="S20" i="302"/>
  <c r="T20" i="300"/>
  <c r="S152" i="300"/>
  <c r="N151" i="298"/>
  <c r="O159" i="298"/>
  <c r="M159" i="298"/>
  <c r="L159" i="298"/>
  <c r="K159" i="298"/>
  <c r="J159" i="298"/>
  <c r="I159" i="298"/>
  <c r="P158" i="298"/>
  <c r="P157" i="298"/>
  <c r="Q157" i="298" s="1"/>
  <c r="Q153" i="298"/>
  <c r="Q152" i="298"/>
  <c r="O151" i="298"/>
  <c r="M151" i="298"/>
  <c r="L151" i="298"/>
  <c r="K151" i="298"/>
  <c r="J151" i="298"/>
  <c r="I151" i="298"/>
  <c r="P150" i="298"/>
  <c r="P149" i="298"/>
  <c r="Q149" i="298" s="1"/>
  <c r="T149" i="298" s="1"/>
  <c r="P148" i="298"/>
  <c r="P147" i="298"/>
  <c r="Q147" i="298" s="1"/>
  <c r="T147" i="298" s="1"/>
  <c r="P146" i="298"/>
  <c r="P145" i="298"/>
  <c r="Q145" i="298" s="1"/>
  <c r="T145" i="298" s="1"/>
  <c r="P144" i="298"/>
  <c r="P143" i="298"/>
  <c r="Q143" i="298" s="1"/>
  <c r="T143" i="298" s="1"/>
  <c r="P142" i="298"/>
  <c r="P141" i="298"/>
  <c r="Q141" i="298" s="1"/>
  <c r="T141" i="298" s="1"/>
  <c r="P140" i="298"/>
  <c r="P139" i="298"/>
  <c r="Q139" i="298" s="1"/>
  <c r="T139" i="298" s="1"/>
  <c r="P138" i="298"/>
  <c r="P137" i="298"/>
  <c r="Q137" i="298" s="1"/>
  <c r="T137" i="298" s="1"/>
  <c r="P136" i="298"/>
  <c r="P135" i="298"/>
  <c r="Q135" i="298" s="1"/>
  <c r="T135" i="298" s="1"/>
  <c r="P134" i="298"/>
  <c r="P133" i="298"/>
  <c r="P132" i="298"/>
  <c r="P131" i="298"/>
  <c r="P130" i="298"/>
  <c r="P129" i="298"/>
  <c r="P128" i="298"/>
  <c r="P127" i="298"/>
  <c r="P126" i="298"/>
  <c r="P125" i="298"/>
  <c r="P124" i="298"/>
  <c r="P123" i="298"/>
  <c r="P122" i="298"/>
  <c r="P121" i="298"/>
  <c r="P120" i="298"/>
  <c r="P119" i="298"/>
  <c r="P118" i="298"/>
  <c r="P116" i="298"/>
  <c r="P115" i="298"/>
  <c r="Q115" i="298" s="1"/>
  <c r="T115" i="298" s="1"/>
  <c r="P114" i="298"/>
  <c r="P113" i="298"/>
  <c r="Q113" i="298" s="1"/>
  <c r="T113" i="298" s="1"/>
  <c r="P112" i="298"/>
  <c r="P111" i="298"/>
  <c r="Q111" i="298" s="1"/>
  <c r="T111" i="298" s="1"/>
  <c r="P110" i="298"/>
  <c r="P109" i="298"/>
  <c r="Q109" i="298" s="1"/>
  <c r="T109" i="298" s="1"/>
  <c r="P108" i="298"/>
  <c r="P107" i="298"/>
  <c r="Q107" i="298" s="1"/>
  <c r="T107" i="298" s="1"/>
  <c r="P106" i="298"/>
  <c r="P105" i="298"/>
  <c r="Q105" i="298" s="1"/>
  <c r="T105" i="298" s="1"/>
  <c r="P104" i="298"/>
  <c r="P103" i="298"/>
  <c r="Q103" i="298" s="1"/>
  <c r="T103" i="298" s="1"/>
  <c r="P102" i="298"/>
  <c r="P101" i="298"/>
  <c r="Q101" i="298" s="1"/>
  <c r="T101" i="298" s="1"/>
  <c r="P100" i="298"/>
  <c r="P98" i="298"/>
  <c r="Q98" i="298" s="1"/>
  <c r="T98" i="298" s="1"/>
  <c r="P97" i="298"/>
  <c r="Q97" i="298" s="1"/>
  <c r="T97" i="298" s="1"/>
  <c r="P96" i="298"/>
  <c r="Q96" i="298" s="1"/>
  <c r="T96" i="298" s="1"/>
  <c r="P95" i="298"/>
  <c r="Q95" i="298" s="1"/>
  <c r="T95" i="298" s="1"/>
  <c r="P94" i="298"/>
  <c r="Q94" i="298" s="1"/>
  <c r="T94" i="298" s="1"/>
  <c r="P93" i="298"/>
  <c r="Q93" i="298" s="1"/>
  <c r="T93" i="298" s="1"/>
  <c r="P92" i="298"/>
  <c r="Q92" i="298" s="1"/>
  <c r="T92" i="298" s="1"/>
  <c r="P91" i="298"/>
  <c r="Q91" i="298" s="1"/>
  <c r="T91" i="298" s="1"/>
  <c r="P90" i="298"/>
  <c r="Q90" i="298" s="1"/>
  <c r="T90" i="298" s="1"/>
  <c r="P89" i="298"/>
  <c r="Q89" i="298" s="1"/>
  <c r="T89" i="298" s="1"/>
  <c r="P88" i="298"/>
  <c r="P87" i="298"/>
  <c r="Q87" i="298" s="1"/>
  <c r="T87" i="298" s="1"/>
  <c r="P86" i="298"/>
  <c r="P85" i="298"/>
  <c r="Q85" i="298" s="1"/>
  <c r="T85" i="298" s="1"/>
  <c r="P84" i="298"/>
  <c r="Q84" i="298" s="1"/>
  <c r="T84" i="298" s="1"/>
  <c r="P82" i="298"/>
  <c r="Q82" i="298" s="1"/>
  <c r="T82" i="298" s="1"/>
  <c r="P81" i="298"/>
  <c r="P80" i="298"/>
  <c r="Q80" i="298" s="1"/>
  <c r="T80" i="298" s="1"/>
  <c r="P79" i="298"/>
  <c r="P78" i="298"/>
  <c r="Q78" i="298" s="1"/>
  <c r="T78" i="298" s="1"/>
  <c r="P77" i="298"/>
  <c r="P76" i="298"/>
  <c r="Q76" i="298" s="1"/>
  <c r="T76" i="298" s="1"/>
  <c r="P75" i="298"/>
  <c r="P74" i="298"/>
  <c r="Q74" i="298" s="1"/>
  <c r="T74" i="298" s="1"/>
  <c r="P73" i="298"/>
  <c r="P72" i="298"/>
  <c r="Q72" i="298" s="1"/>
  <c r="T72" i="298" s="1"/>
  <c r="P71" i="298"/>
  <c r="P70" i="298"/>
  <c r="Q70" i="298" s="1"/>
  <c r="T70" i="298" s="1"/>
  <c r="P69" i="298"/>
  <c r="P68" i="298"/>
  <c r="Q68" i="298" s="1"/>
  <c r="T68" i="298" s="1"/>
  <c r="P66" i="298"/>
  <c r="Q66" i="298" s="1"/>
  <c r="T66" i="298" s="1"/>
  <c r="P65" i="298"/>
  <c r="P64" i="298"/>
  <c r="Q64" i="298" s="1"/>
  <c r="T64" i="298" s="1"/>
  <c r="P63" i="298"/>
  <c r="Q63" i="298" s="1"/>
  <c r="T63" i="298" s="1"/>
  <c r="P62" i="298"/>
  <c r="Q62" i="298" s="1"/>
  <c r="T62" i="298" s="1"/>
  <c r="P61" i="298"/>
  <c r="Q61" i="298" s="1"/>
  <c r="T61" i="298" s="1"/>
  <c r="P60" i="298"/>
  <c r="Q60" i="298" s="1"/>
  <c r="T60" i="298" s="1"/>
  <c r="P59" i="298"/>
  <c r="Q59" i="298" s="1"/>
  <c r="T59" i="298" s="1"/>
  <c r="P58" i="298"/>
  <c r="Q58" i="298" s="1"/>
  <c r="T58" i="298" s="1"/>
  <c r="P57" i="298"/>
  <c r="P56" i="298"/>
  <c r="Q56" i="298" s="1"/>
  <c r="T56" i="298" s="1"/>
  <c r="P55" i="298"/>
  <c r="Q55" i="298" s="1"/>
  <c r="T55" i="298" s="1"/>
  <c r="P54" i="298"/>
  <c r="Q54" i="298" s="1"/>
  <c r="T54" i="298" s="1"/>
  <c r="P53" i="298"/>
  <c r="P52" i="298"/>
  <c r="Q52" i="298" s="1"/>
  <c r="T52" i="298" s="1"/>
  <c r="P51" i="298"/>
  <c r="P50" i="298"/>
  <c r="Q50" i="298" s="1"/>
  <c r="T50" i="298" s="1"/>
  <c r="P49" i="298"/>
  <c r="Q49" i="298" s="1"/>
  <c r="T49" i="298" s="1"/>
  <c r="P48" i="298"/>
  <c r="Q48" i="298" s="1"/>
  <c r="T48" i="298" s="1"/>
  <c r="P47" i="298"/>
  <c r="P46" i="298"/>
  <c r="Q46" i="298" s="1"/>
  <c r="T46" i="298" s="1"/>
  <c r="P44" i="298"/>
  <c r="P43" i="298"/>
  <c r="Q43" i="298" s="1"/>
  <c r="T43" i="298" s="1"/>
  <c r="P42" i="298"/>
  <c r="P41" i="298"/>
  <c r="Q41" i="298" s="1"/>
  <c r="T41" i="298" s="1"/>
  <c r="P40" i="298"/>
  <c r="P39" i="298"/>
  <c r="Q39" i="298" s="1"/>
  <c r="T39" i="298" s="1"/>
  <c r="P38" i="298"/>
  <c r="P37" i="298"/>
  <c r="Q37" i="298" s="1"/>
  <c r="T37" i="298" s="1"/>
  <c r="P36" i="298"/>
  <c r="P35" i="298"/>
  <c r="Q35" i="298" s="1"/>
  <c r="T35" i="298" s="1"/>
  <c r="P34" i="298"/>
  <c r="P33" i="298"/>
  <c r="Q33" i="298" s="1"/>
  <c r="T33" i="298" s="1"/>
  <c r="P32" i="298"/>
  <c r="P31" i="298"/>
  <c r="Q31" i="298" s="1"/>
  <c r="T31" i="298" s="1"/>
  <c r="P30" i="298"/>
  <c r="P29" i="298"/>
  <c r="Q29" i="298" s="1"/>
  <c r="T29" i="298" s="1"/>
  <c r="P28" i="298"/>
  <c r="P27" i="298"/>
  <c r="Q27" i="298" s="1"/>
  <c r="T27" i="298" s="1"/>
  <c r="P26" i="298"/>
  <c r="P25" i="298"/>
  <c r="Q25" i="298" s="1"/>
  <c r="T25" i="298" s="1"/>
  <c r="P24" i="298"/>
  <c r="P23" i="298"/>
  <c r="Q23" i="298" s="1"/>
  <c r="T23" i="298" s="1"/>
  <c r="P22" i="298"/>
  <c r="P20" i="298"/>
  <c r="P19" i="298"/>
  <c r="Q19" i="298" s="1"/>
  <c r="T19" i="298" s="1"/>
  <c r="P18" i="298"/>
  <c r="P17" i="298"/>
  <c r="Q17" i="298" s="1"/>
  <c r="T17" i="298" s="1"/>
  <c r="P16" i="298"/>
  <c r="Q16" i="298" s="1"/>
  <c r="T16" i="298" s="1"/>
  <c r="P15" i="298"/>
  <c r="Q15" i="298" s="1"/>
  <c r="T15" i="298" s="1"/>
  <c r="P14" i="298"/>
  <c r="Q14" i="298" s="1"/>
  <c r="T14" i="298" s="1"/>
  <c r="P13" i="298"/>
  <c r="Q13" i="298" s="1"/>
  <c r="T13" i="298" s="1"/>
  <c r="P12" i="298"/>
  <c r="P11" i="298"/>
  <c r="Q11" i="298" s="1"/>
  <c r="T11" i="298" s="1"/>
  <c r="P10" i="298"/>
  <c r="P9" i="298"/>
  <c r="Q9" i="298" s="1"/>
  <c r="T9" i="298" s="1"/>
  <c r="P8" i="298"/>
  <c r="Q8" i="298" s="1"/>
  <c r="T8" i="298" s="1"/>
  <c r="P7" i="298"/>
  <c r="Q7" i="298" s="1"/>
  <c r="T7" i="298" s="1"/>
  <c r="P6" i="298"/>
  <c r="Q6" i="298" s="1"/>
  <c r="T6" i="298" s="1"/>
  <c r="P5" i="298"/>
  <c r="T151" i="304" l="1"/>
  <c r="S151" i="302"/>
  <c r="T151" i="300"/>
  <c r="U20" i="300" s="1"/>
  <c r="Q20" i="298"/>
  <c r="T20" i="298" s="1"/>
  <c r="Q47" i="298"/>
  <c r="T47" i="298" s="1"/>
  <c r="Q53" i="298"/>
  <c r="T53" i="298" s="1"/>
  <c r="Q57" i="298"/>
  <c r="T57" i="298" s="1"/>
  <c r="Q10" i="298"/>
  <c r="T10" i="298" s="1"/>
  <c r="Q88" i="298"/>
  <c r="T88" i="298" s="1"/>
  <c r="Q123" i="298"/>
  <c r="T123" i="298" s="1"/>
  <c r="Q127" i="298"/>
  <c r="T127" i="298" s="1"/>
  <c r="Q131" i="298"/>
  <c r="T131" i="298" s="1"/>
  <c r="Q12" i="298"/>
  <c r="T12" i="298" s="1"/>
  <c r="Q51" i="298"/>
  <c r="T51" i="298" s="1"/>
  <c r="Q65" i="298"/>
  <c r="T65" i="298" s="1"/>
  <c r="Q86" i="298"/>
  <c r="T86" i="298" s="1"/>
  <c r="Q121" i="298"/>
  <c r="T121" i="298" s="1"/>
  <c r="Q125" i="298"/>
  <c r="T125" i="298" s="1"/>
  <c r="Q129" i="298"/>
  <c r="T129" i="298" s="1"/>
  <c r="Q133" i="298"/>
  <c r="T133" i="298" s="1"/>
  <c r="P151" i="298"/>
  <c r="Q18" i="298"/>
  <c r="T18" i="298" s="1"/>
  <c r="Q119" i="298"/>
  <c r="T119" i="298" s="1"/>
  <c r="T157" i="298"/>
  <c r="Q5" i="298"/>
  <c r="Q118" i="298"/>
  <c r="T118" i="298" s="1"/>
  <c r="Q120" i="298"/>
  <c r="T120" i="298" s="1"/>
  <c r="Q122" i="298"/>
  <c r="T122" i="298" s="1"/>
  <c r="Q124" i="298"/>
  <c r="T124" i="298" s="1"/>
  <c r="Q126" i="298"/>
  <c r="T126" i="298" s="1"/>
  <c r="Q128" i="298"/>
  <c r="T128" i="298" s="1"/>
  <c r="Q130" i="298"/>
  <c r="T130" i="298" s="1"/>
  <c r="Q132" i="298"/>
  <c r="T132" i="298" s="1"/>
  <c r="Q22" i="298"/>
  <c r="T22" i="298" s="1"/>
  <c r="Q24" i="298"/>
  <c r="T24" i="298" s="1"/>
  <c r="Q26" i="298"/>
  <c r="T26" i="298" s="1"/>
  <c r="Q28" i="298"/>
  <c r="T28" i="298" s="1"/>
  <c r="Q30" i="298"/>
  <c r="T30" i="298" s="1"/>
  <c r="Q32" i="298"/>
  <c r="T32" i="298" s="1"/>
  <c r="Q34" i="298"/>
  <c r="T34" i="298" s="1"/>
  <c r="Q36" i="298"/>
  <c r="T36" i="298" s="1"/>
  <c r="Q38" i="298"/>
  <c r="T38" i="298" s="1"/>
  <c r="Q40" i="298"/>
  <c r="T40" i="298" s="1"/>
  <c r="Q42" i="298"/>
  <c r="T42" i="298" s="1"/>
  <c r="Q44" i="298"/>
  <c r="T44" i="298" s="1"/>
  <c r="Q69" i="298"/>
  <c r="T69" i="298" s="1"/>
  <c r="Q71" i="298"/>
  <c r="T71" i="298" s="1"/>
  <c r="Q73" i="298"/>
  <c r="T73" i="298" s="1"/>
  <c r="Q75" i="298"/>
  <c r="T75" i="298" s="1"/>
  <c r="Q77" i="298"/>
  <c r="T77" i="298" s="1"/>
  <c r="Q79" i="298"/>
  <c r="T79" i="298" s="1"/>
  <c r="Q81" i="298"/>
  <c r="T81" i="298" s="1"/>
  <c r="Q100" i="298"/>
  <c r="T100" i="298" s="1"/>
  <c r="Q102" i="298"/>
  <c r="T102" i="298" s="1"/>
  <c r="Q104" i="298"/>
  <c r="T104" i="298" s="1"/>
  <c r="Q106" i="298"/>
  <c r="T106" i="298" s="1"/>
  <c r="Q108" i="298"/>
  <c r="T108" i="298" s="1"/>
  <c r="Q110" i="298"/>
  <c r="T110" i="298" s="1"/>
  <c r="Q112" i="298"/>
  <c r="T112" i="298" s="1"/>
  <c r="Q114" i="298"/>
  <c r="T114" i="298" s="1"/>
  <c r="Q116" i="298"/>
  <c r="T116" i="298" s="1"/>
  <c r="Q134" i="298"/>
  <c r="T134" i="298" s="1"/>
  <c r="Q136" i="298"/>
  <c r="T136" i="298" s="1"/>
  <c r="Q138" i="298"/>
  <c r="T138" i="298" s="1"/>
  <c r="Q140" i="298"/>
  <c r="T140" i="298" s="1"/>
  <c r="Q142" i="298"/>
  <c r="T142" i="298" s="1"/>
  <c r="Q144" i="298"/>
  <c r="T144" i="298" s="1"/>
  <c r="Q146" i="298"/>
  <c r="T146" i="298" s="1"/>
  <c r="Q148" i="298"/>
  <c r="T148" i="298" s="1"/>
  <c r="Q150" i="298"/>
  <c r="T150" i="298" s="1"/>
  <c r="Q158" i="298"/>
  <c r="T158" i="298" s="1"/>
  <c r="P159" i="298"/>
  <c r="T116" i="302" l="1"/>
  <c r="T44" i="302"/>
  <c r="T98" i="302"/>
  <c r="T150" i="302"/>
  <c r="T82" i="302"/>
  <c r="T66" i="302"/>
  <c r="T133" i="302"/>
  <c r="T20" i="302"/>
  <c r="U133" i="300"/>
  <c r="U116" i="300"/>
  <c r="U150" i="300"/>
  <c r="U66" i="300"/>
  <c r="U82" i="300"/>
  <c r="U44" i="300"/>
  <c r="U98" i="300"/>
  <c r="U66" i="298"/>
  <c r="U98" i="298"/>
  <c r="U116" i="298"/>
  <c r="U150" i="298"/>
  <c r="U82" i="298"/>
  <c r="U44" i="298"/>
  <c r="U133" i="298"/>
  <c r="T159" i="298"/>
  <c r="Q151" i="298"/>
  <c r="T5" i="298"/>
  <c r="Q159" i="298"/>
  <c r="N159" i="297"/>
  <c r="M159" i="297"/>
  <c r="L159" i="297"/>
  <c r="K159" i="297"/>
  <c r="J159" i="297"/>
  <c r="I159" i="297"/>
  <c r="O158" i="297"/>
  <c r="P158" i="297" s="1"/>
  <c r="O157" i="297"/>
  <c r="P157" i="297" s="1"/>
  <c r="S157" i="297" s="1"/>
  <c r="P153" i="297"/>
  <c r="P152" i="297"/>
  <c r="N151" i="297"/>
  <c r="M151" i="297"/>
  <c r="L151" i="297"/>
  <c r="K151" i="297"/>
  <c r="J151" i="297"/>
  <c r="I151" i="297"/>
  <c r="O150" i="297"/>
  <c r="O149" i="297"/>
  <c r="O148" i="297"/>
  <c r="O147" i="297"/>
  <c r="O146" i="297"/>
  <c r="O145" i="297"/>
  <c r="O144" i="297"/>
  <c r="O143" i="297"/>
  <c r="O142" i="297"/>
  <c r="O141" i="297"/>
  <c r="O140" i="297"/>
  <c r="O139" i="297"/>
  <c r="O138" i="297"/>
  <c r="O137" i="297"/>
  <c r="O136" i="297"/>
  <c r="O135" i="297"/>
  <c r="O134" i="297"/>
  <c r="O133" i="297"/>
  <c r="O132" i="297"/>
  <c r="O131" i="297"/>
  <c r="O130" i="297"/>
  <c r="O129" i="297"/>
  <c r="O128" i="297"/>
  <c r="O127" i="297"/>
  <c r="O126" i="297"/>
  <c r="O125" i="297"/>
  <c r="O124" i="297"/>
  <c r="O123" i="297"/>
  <c r="O122" i="297"/>
  <c r="O121" i="297"/>
  <c r="O120" i="297"/>
  <c r="O119" i="297"/>
  <c r="O118" i="297"/>
  <c r="O116" i="297"/>
  <c r="O115" i="297"/>
  <c r="O114" i="297"/>
  <c r="O113" i="297"/>
  <c r="O112" i="297"/>
  <c r="O111" i="297"/>
  <c r="O110" i="297"/>
  <c r="O109" i="297"/>
  <c r="O108" i="297"/>
  <c r="O107" i="297"/>
  <c r="O106" i="297"/>
  <c r="O105" i="297"/>
  <c r="O104" i="297"/>
  <c r="O103" i="297"/>
  <c r="O102" i="297"/>
  <c r="O101" i="297"/>
  <c r="O100" i="297"/>
  <c r="O98" i="297"/>
  <c r="O97" i="297"/>
  <c r="O96" i="297"/>
  <c r="O95" i="297"/>
  <c r="O94" i="297"/>
  <c r="O93" i="297"/>
  <c r="O92" i="297"/>
  <c r="O91" i="297"/>
  <c r="O90" i="297"/>
  <c r="O89" i="297"/>
  <c r="O88" i="297"/>
  <c r="O87" i="297"/>
  <c r="O86" i="297"/>
  <c r="O85" i="297"/>
  <c r="O84" i="297"/>
  <c r="O82" i="297"/>
  <c r="O81" i="297"/>
  <c r="O80" i="297"/>
  <c r="O79" i="297"/>
  <c r="O78" i="297"/>
  <c r="O77" i="297"/>
  <c r="O76" i="297"/>
  <c r="O75" i="297"/>
  <c r="O74" i="297"/>
  <c r="O73" i="297"/>
  <c r="O72" i="297"/>
  <c r="O71" i="297"/>
  <c r="O70" i="297"/>
  <c r="O69" i="297"/>
  <c r="O68" i="297"/>
  <c r="O66" i="297"/>
  <c r="O65" i="297"/>
  <c r="O64" i="297"/>
  <c r="O63" i="297"/>
  <c r="O62" i="297"/>
  <c r="O61" i="297"/>
  <c r="O60" i="297"/>
  <c r="O59" i="297"/>
  <c r="O58" i="297"/>
  <c r="O57" i="297"/>
  <c r="O56" i="297"/>
  <c r="O55" i="297"/>
  <c r="O54" i="297"/>
  <c r="O53" i="297"/>
  <c r="O52" i="297"/>
  <c r="O51" i="297"/>
  <c r="O50" i="297"/>
  <c r="O49" i="297"/>
  <c r="O48" i="297"/>
  <c r="O47" i="297"/>
  <c r="O46" i="297"/>
  <c r="O44" i="297"/>
  <c r="O43" i="297"/>
  <c r="O42" i="297"/>
  <c r="O41" i="297"/>
  <c r="O40" i="297"/>
  <c r="O39" i="297"/>
  <c r="O38" i="297"/>
  <c r="O37" i="297"/>
  <c r="O36" i="297"/>
  <c r="O35" i="297"/>
  <c r="O34" i="297"/>
  <c r="O33" i="297"/>
  <c r="O32" i="297"/>
  <c r="O31" i="297"/>
  <c r="O30" i="297"/>
  <c r="O29" i="297"/>
  <c r="O28" i="297"/>
  <c r="O27" i="297"/>
  <c r="O26" i="297"/>
  <c r="O25" i="297"/>
  <c r="O24" i="297"/>
  <c r="O23" i="297"/>
  <c r="O22" i="297"/>
  <c r="O20" i="297"/>
  <c r="O19" i="297"/>
  <c r="O18" i="297"/>
  <c r="O17" i="297"/>
  <c r="O16" i="297"/>
  <c r="O15" i="297"/>
  <c r="O14" i="297"/>
  <c r="O13" i="297"/>
  <c r="O12" i="297"/>
  <c r="O11" i="297"/>
  <c r="O10" i="297"/>
  <c r="O9" i="297"/>
  <c r="O8" i="297"/>
  <c r="O7" i="297"/>
  <c r="O6" i="297"/>
  <c r="Q6" i="297" s="1"/>
  <c r="O5" i="297"/>
  <c r="T151" i="302" l="1"/>
  <c r="U151" i="300"/>
  <c r="P19" i="297"/>
  <c r="S19" i="297" s="1"/>
  <c r="Q19" i="297"/>
  <c r="P32" i="297"/>
  <c r="S32" i="297" s="1"/>
  <c r="Q32" i="297"/>
  <c r="P38" i="297"/>
  <c r="S38" i="297" s="1"/>
  <c r="Q38" i="297"/>
  <c r="P51" i="297"/>
  <c r="S51" i="297" s="1"/>
  <c r="Q51" i="297"/>
  <c r="P57" i="297"/>
  <c r="S57" i="297" s="1"/>
  <c r="Q57" i="297"/>
  <c r="P70" i="297"/>
  <c r="S70" i="297" s="1"/>
  <c r="Q70" i="297"/>
  <c r="P76" i="297"/>
  <c r="S76" i="297" s="1"/>
  <c r="Q76" i="297"/>
  <c r="P89" i="297"/>
  <c r="S89" i="297" s="1"/>
  <c r="Q89" i="297"/>
  <c r="P95" i="297"/>
  <c r="S95" i="297" s="1"/>
  <c r="Q95" i="297"/>
  <c r="P102" i="297"/>
  <c r="S102" i="297" s="1"/>
  <c r="Q102" i="297"/>
  <c r="P114" i="297"/>
  <c r="S114" i="297" s="1"/>
  <c r="Q114" i="297"/>
  <c r="P121" i="297"/>
  <c r="S121" i="297" s="1"/>
  <c r="Q121" i="297"/>
  <c r="P127" i="297"/>
  <c r="S127" i="297" s="1"/>
  <c r="Q127" i="297"/>
  <c r="P133" i="297"/>
  <c r="S133" i="297" s="1"/>
  <c r="Q133" i="297"/>
  <c r="P139" i="297"/>
  <c r="S139" i="297" s="1"/>
  <c r="Q139" i="297"/>
  <c r="P145" i="297"/>
  <c r="S145" i="297" s="1"/>
  <c r="Q145" i="297"/>
  <c r="P8" i="297"/>
  <c r="S8" i="297" s="1"/>
  <c r="Q8" i="297"/>
  <c r="P20" i="297"/>
  <c r="S20" i="297" s="1"/>
  <c r="Q20" i="297"/>
  <c r="P27" i="297"/>
  <c r="S27" i="297" s="1"/>
  <c r="Q27" i="297"/>
  <c r="P33" i="297"/>
  <c r="S33" i="297" s="1"/>
  <c r="Q33" i="297"/>
  <c r="P46" i="297"/>
  <c r="S46" i="297" s="1"/>
  <c r="Q46" i="297"/>
  <c r="P52" i="297"/>
  <c r="S52" i="297" s="1"/>
  <c r="Q52" i="297"/>
  <c r="P58" i="297"/>
  <c r="S58" i="297" s="1"/>
  <c r="Q58" i="297"/>
  <c r="P71" i="297"/>
  <c r="S71" i="297" s="1"/>
  <c r="Q71" i="297"/>
  <c r="P77" i="297"/>
  <c r="S77" i="297" s="1"/>
  <c r="Q77" i="297"/>
  <c r="P84" i="297"/>
  <c r="S84" i="297" s="1"/>
  <c r="Q84" i="297"/>
  <c r="P90" i="297"/>
  <c r="S90" i="297" s="1"/>
  <c r="Q90" i="297"/>
  <c r="P103" i="297"/>
  <c r="S103" i="297" s="1"/>
  <c r="Q103" i="297"/>
  <c r="P109" i="297"/>
  <c r="S109" i="297" s="1"/>
  <c r="Q109" i="297"/>
  <c r="P115" i="297"/>
  <c r="S115" i="297" s="1"/>
  <c r="Q115" i="297"/>
  <c r="P122" i="297"/>
  <c r="S122" i="297" s="1"/>
  <c r="Q122" i="297"/>
  <c r="P128" i="297"/>
  <c r="S128" i="297" s="1"/>
  <c r="Q128" i="297"/>
  <c r="P134" i="297"/>
  <c r="S134" i="297" s="1"/>
  <c r="Q134" i="297"/>
  <c r="P140" i="297"/>
  <c r="S140" i="297" s="1"/>
  <c r="Q140" i="297"/>
  <c r="P146" i="297"/>
  <c r="S146" i="297" s="1"/>
  <c r="Q146" i="297"/>
  <c r="P9" i="297"/>
  <c r="S9" i="297" s="1"/>
  <c r="Q9" i="297"/>
  <c r="P15" i="297"/>
  <c r="S15" i="297" s="1"/>
  <c r="Q15" i="297"/>
  <c r="P22" i="297"/>
  <c r="S22" i="297" s="1"/>
  <c r="Q22" i="297"/>
  <c r="P34" i="297"/>
  <c r="S34" i="297" s="1"/>
  <c r="Q34" i="297"/>
  <c r="P40" i="297"/>
  <c r="S40" i="297" s="1"/>
  <c r="Q40" i="297"/>
  <c r="P47" i="297"/>
  <c r="S47" i="297" s="1"/>
  <c r="Q47" i="297"/>
  <c r="P59" i="297"/>
  <c r="S59" i="297" s="1"/>
  <c r="Q59" i="297"/>
  <c r="P65" i="297"/>
  <c r="S65" i="297" s="1"/>
  <c r="Q65" i="297"/>
  <c r="P78" i="297"/>
  <c r="S78" i="297" s="1"/>
  <c r="Q78" i="297"/>
  <c r="P85" i="297"/>
  <c r="S85" i="297" s="1"/>
  <c r="Q85" i="297"/>
  <c r="P97" i="297"/>
  <c r="S97" i="297" s="1"/>
  <c r="Q97" i="297"/>
  <c r="P104" i="297"/>
  <c r="S104" i="297" s="1"/>
  <c r="Q104" i="297"/>
  <c r="P116" i="297"/>
  <c r="S116" i="297" s="1"/>
  <c r="Q116" i="297"/>
  <c r="P129" i="297"/>
  <c r="S129" i="297" s="1"/>
  <c r="Q129" i="297"/>
  <c r="P135" i="297"/>
  <c r="S135" i="297" s="1"/>
  <c r="Q135" i="297"/>
  <c r="P141" i="297"/>
  <c r="S141" i="297" s="1"/>
  <c r="Q141" i="297"/>
  <c r="P147" i="297"/>
  <c r="S147" i="297" s="1"/>
  <c r="Q147" i="297"/>
  <c r="P5" i="297"/>
  <c r="S5" i="297" s="1"/>
  <c r="Q5" i="297"/>
  <c r="P11" i="297"/>
  <c r="S11" i="297" s="1"/>
  <c r="Q11" i="297"/>
  <c r="P17" i="297"/>
  <c r="S17" i="297" s="1"/>
  <c r="Q17" i="297"/>
  <c r="P24" i="297"/>
  <c r="S24" i="297" s="1"/>
  <c r="Q24" i="297"/>
  <c r="P30" i="297"/>
  <c r="S30" i="297" s="1"/>
  <c r="Q30" i="297"/>
  <c r="P36" i="297"/>
  <c r="S36" i="297" s="1"/>
  <c r="Q36" i="297"/>
  <c r="P42" i="297"/>
  <c r="S42" i="297" s="1"/>
  <c r="Q42" i="297"/>
  <c r="P49" i="297"/>
  <c r="S49" i="297" s="1"/>
  <c r="Q49" i="297"/>
  <c r="P55" i="297"/>
  <c r="S55" i="297" s="1"/>
  <c r="Q55" i="297"/>
  <c r="P61" i="297"/>
  <c r="S61" i="297" s="1"/>
  <c r="Q61" i="297"/>
  <c r="P68" i="297"/>
  <c r="S68" i="297" s="1"/>
  <c r="Q68" i="297"/>
  <c r="P74" i="297"/>
  <c r="S74" i="297" s="1"/>
  <c r="Q74" i="297"/>
  <c r="P80" i="297"/>
  <c r="S80" i="297" s="1"/>
  <c r="Q80" i="297"/>
  <c r="P87" i="297"/>
  <c r="S87" i="297" s="1"/>
  <c r="Q87" i="297"/>
  <c r="P93" i="297"/>
  <c r="S93" i="297" s="1"/>
  <c r="Q93" i="297"/>
  <c r="P100" i="297"/>
  <c r="S100" i="297" s="1"/>
  <c r="Q100" i="297"/>
  <c r="P106" i="297"/>
  <c r="S106" i="297" s="1"/>
  <c r="Q106" i="297"/>
  <c r="P112" i="297"/>
  <c r="S112" i="297" s="1"/>
  <c r="Q112" i="297"/>
  <c r="P119" i="297"/>
  <c r="S119" i="297" s="1"/>
  <c r="Q119" i="297"/>
  <c r="P125" i="297"/>
  <c r="S125" i="297" s="1"/>
  <c r="Q125" i="297"/>
  <c r="P131" i="297"/>
  <c r="S131" i="297" s="1"/>
  <c r="Q131" i="297"/>
  <c r="P137" i="297"/>
  <c r="S137" i="297" s="1"/>
  <c r="Q137" i="297"/>
  <c r="P143" i="297"/>
  <c r="S143" i="297" s="1"/>
  <c r="Q143" i="297"/>
  <c r="P149" i="297"/>
  <c r="S149" i="297" s="1"/>
  <c r="Q149" i="297"/>
  <c r="Q157" i="297"/>
  <c r="P12" i="297"/>
  <c r="S12" i="297" s="1"/>
  <c r="Q12" i="297"/>
  <c r="P18" i="297"/>
  <c r="S18" i="297" s="1"/>
  <c r="Q18" i="297"/>
  <c r="P25" i="297"/>
  <c r="S25" i="297" s="1"/>
  <c r="Q25" i="297"/>
  <c r="P31" i="297"/>
  <c r="S31" i="297" s="1"/>
  <c r="Q31" i="297"/>
  <c r="P37" i="297"/>
  <c r="S37" i="297" s="1"/>
  <c r="Q37" i="297"/>
  <c r="P43" i="297"/>
  <c r="S43" i="297" s="1"/>
  <c r="Q43" i="297"/>
  <c r="P50" i="297"/>
  <c r="S50" i="297" s="1"/>
  <c r="Q50" i="297"/>
  <c r="P56" i="297"/>
  <c r="S56" i="297" s="1"/>
  <c r="Q56" i="297"/>
  <c r="P62" i="297"/>
  <c r="S62" i="297" s="1"/>
  <c r="Q62" i="297"/>
  <c r="P69" i="297"/>
  <c r="S69" i="297" s="1"/>
  <c r="Q69" i="297"/>
  <c r="P75" i="297"/>
  <c r="S75" i="297" s="1"/>
  <c r="Q75" i="297"/>
  <c r="P81" i="297"/>
  <c r="S81" i="297" s="1"/>
  <c r="Q81" i="297"/>
  <c r="P88" i="297"/>
  <c r="S88" i="297" s="1"/>
  <c r="Q88" i="297"/>
  <c r="P94" i="297"/>
  <c r="S94" i="297" s="1"/>
  <c r="Q94" i="297"/>
  <c r="P101" i="297"/>
  <c r="S101" i="297" s="1"/>
  <c r="Q101" i="297"/>
  <c r="P107" i="297"/>
  <c r="S107" i="297" s="1"/>
  <c r="Q107" i="297"/>
  <c r="P113" i="297"/>
  <c r="S113" i="297" s="1"/>
  <c r="Q113" i="297"/>
  <c r="P120" i="297"/>
  <c r="S120" i="297" s="1"/>
  <c r="Q120" i="297"/>
  <c r="P126" i="297"/>
  <c r="S126" i="297" s="1"/>
  <c r="Q126" i="297"/>
  <c r="P132" i="297"/>
  <c r="S132" i="297" s="1"/>
  <c r="Q132" i="297"/>
  <c r="P138" i="297"/>
  <c r="S138" i="297" s="1"/>
  <c r="Q138" i="297"/>
  <c r="P144" i="297"/>
  <c r="S144" i="297" s="1"/>
  <c r="Q144" i="297"/>
  <c r="P150" i="297"/>
  <c r="S150" i="297" s="1"/>
  <c r="Q150" i="297"/>
  <c r="P7" i="297"/>
  <c r="S7" i="297" s="1"/>
  <c r="Q7" i="297"/>
  <c r="P13" i="297"/>
  <c r="S13" i="297" s="1"/>
  <c r="Q13" i="297"/>
  <c r="P26" i="297"/>
  <c r="S26" i="297" s="1"/>
  <c r="Q26" i="297"/>
  <c r="P44" i="297"/>
  <c r="S44" i="297" s="1"/>
  <c r="Q44" i="297"/>
  <c r="P63" i="297"/>
  <c r="S63" i="297" s="1"/>
  <c r="Q63" i="297"/>
  <c r="P82" i="297"/>
  <c r="S82" i="297" s="1"/>
  <c r="Q82" i="297"/>
  <c r="P108" i="297"/>
  <c r="S108" i="297" s="1"/>
  <c r="Q108" i="297"/>
  <c r="P14" i="297"/>
  <c r="S14" i="297" s="1"/>
  <c r="Q14" i="297"/>
  <c r="P39" i="297"/>
  <c r="S39" i="297" s="1"/>
  <c r="Q39" i="297"/>
  <c r="P64" i="297"/>
  <c r="S64" i="297" s="1"/>
  <c r="Q64" i="297"/>
  <c r="P96" i="297"/>
  <c r="S96" i="297" s="1"/>
  <c r="Q96" i="297"/>
  <c r="P28" i="297"/>
  <c r="S28" i="297" s="1"/>
  <c r="Q28" i="297"/>
  <c r="P53" i="297"/>
  <c r="S53" i="297" s="1"/>
  <c r="Q53" i="297"/>
  <c r="P72" i="297"/>
  <c r="S72" i="297" s="1"/>
  <c r="Q72" i="297"/>
  <c r="P91" i="297"/>
  <c r="S91" i="297" s="1"/>
  <c r="Q91" i="297"/>
  <c r="P110" i="297"/>
  <c r="S110" i="297" s="1"/>
  <c r="Q110" i="297"/>
  <c r="P123" i="297"/>
  <c r="S123" i="297" s="1"/>
  <c r="Q123" i="297"/>
  <c r="P10" i="297"/>
  <c r="S10" i="297" s="1"/>
  <c r="Q10" i="297"/>
  <c r="P16" i="297"/>
  <c r="S16" i="297" s="1"/>
  <c r="Q16" i="297"/>
  <c r="P23" i="297"/>
  <c r="S23" i="297" s="1"/>
  <c r="Q23" i="297"/>
  <c r="P29" i="297"/>
  <c r="S29" i="297" s="1"/>
  <c r="Q29" i="297"/>
  <c r="P35" i="297"/>
  <c r="S35" i="297" s="1"/>
  <c r="Q35" i="297"/>
  <c r="P41" i="297"/>
  <c r="S41" i="297" s="1"/>
  <c r="Q41" i="297"/>
  <c r="P48" i="297"/>
  <c r="S48" i="297" s="1"/>
  <c r="Q48" i="297"/>
  <c r="P54" i="297"/>
  <c r="S54" i="297" s="1"/>
  <c r="Q54" i="297"/>
  <c r="P60" i="297"/>
  <c r="S60" i="297" s="1"/>
  <c r="Q60" i="297"/>
  <c r="P66" i="297"/>
  <c r="S66" i="297" s="1"/>
  <c r="Q66" i="297"/>
  <c r="P73" i="297"/>
  <c r="S73" i="297" s="1"/>
  <c r="Q73" i="297"/>
  <c r="P79" i="297"/>
  <c r="S79" i="297" s="1"/>
  <c r="Q79" i="297"/>
  <c r="P86" i="297"/>
  <c r="S86" i="297" s="1"/>
  <c r="Q86" i="297"/>
  <c r="P92" i="297"/>
  <c r="S92" i="297" s="1"/>
  <c r="Q92" i="297"/>
  <c r="P98" i="297"/>
  <c r="S98" i="297" s="1"/>
  <c r="Q98" i="297"/>
  <c r="P105" i="297"/>
  <c r="S105" i="297" s="1"/>
  <c r="Q105" i="297"/>
  <c r="P111" i="297"/>
  <c r="S111" i="297" s="1"/>
  <c r="Q111" i="297"/>
  <c r="P118" i="297"/>
  <c r="S118" i="297" s="1"/>
  <c r="Q118" i="297"/>
  <c r="P124" i="297"/>
  <c r="S124" i="297" s="1"/>
  <c r="Q124" i="297"/>
  <c r="P130" i="297"/>
  <c r="S130" i="297" s="1"/>
  <c r="Q130" i="297"/>
  <c r="P136" i="297"/>
  <c r="S136" i="297" s="1"/>
  <c r="Q136" i="297"/>
  <c r="P142" i="297"/>
  <c r="S142" i="297" s="1"/>
  <c r="Q142" i="297"/>
  <c r="P148" i="297"/>
  <c r="S148" i="297" s="1"/>
  <c r="Q148" i="297"/>
  <c r="T151" i="298"/>
  <c r="T152" i="298" s="1"/>
  <c r="U20" i="298"/>
  <c r="O151" i="297"/>
  <c r="P6" i="297"/>
  <c r="S6" i="297" s="1"/>
  <c r="P159" i="297"/>
  <c r="S158" i="297"/>
  <c r="S159" i="297" s="1"/>
  <c r="Q158" i="297"/>
  <c r="O159" i="297"/>
  <c r="L151" i="295"/>
  <c r="M151" i="295"/>
  <c r="L159" i="295"/>
  <c r="M159" i="295"/>
  <c r="T44" i="297" l="1"/>
  <c r="Q159" i="297"/>
  <c r="T66" i="297"/>
  <c r="T98" i="297"/>
  <c r="T150" i="297"/>
  <c r="T133" i="297"/>
  <c r="T82" i="297"/>
  <c r="T116" i="297"/>
  <c r="P151" i="297"/>
  <c r="U151" i="298"/>
  <c r="S151" i="297"/>
  <c r="S152" i="297" s="1"/>
  <c r="T20" i="297"/>
  <c r="N159" i="295"/>
  <c r="K159" i="295"/>
  <c r="J159" i="295"/>
  <c r="I159" i="295"/>
  <c r="O158" i="295"/>
  <c r="P158" i="295" s="1"/>
  <c r="S158" i="295" s="1"/>
  <c r="O157" i="295"/>
  <c r="Q157" i="295" s="1"/>
  <c r="P153" i="295"/>
  <c r="P152" i="295"/>
  <c r="N151" i="295"/>
  <c r="K151" i="295"/>
  <c r="J151" i="295"/>
  <c r="I151" i="295"/>
  <c r="O150" i="295"/>
  <c r="P150" i="295" s="1"/>
  <c r="S150" i="295" s="1"/>
  <c r="O149" i="295"/>
  <c r="P149" i="295" s="1"/>
  <c r="S149" i="295" s="1"/>
  <c r="O148" i="295"/>
  <c r="P148" i="295" s="1"/>
  <c r="S148" i="295" s="1"/>
  <c r="O147" i="295"/>
  <c r="P147" i="295" s="1"/>
  <c r="S147" i="295" s="1"/>
  <c r="O146" i="295"/>
  <c r="P146" i="295" s="1"/>
  <c r="S146" i="295" s="1"/>
  <c r="O145" i="295"/>
  <c r="P145" i="295" s="1"/>
  <c r="S145" i="295" s="1"/>
  <c r="O144" i="295"/>
  <c r="P144" i="295" s="1"/>
  <c r="S144" i="295" s="1"/>
  <c r="O143" i="295"/>
  <c r="P143" i="295" s="1"/>
  <c r="S143" i="295" s="1"/>
  <c r="O142" i="295"/>
  <c r="P142" i="295" s="1"/>
  <c r="S142" i="295" s="1"/>
  <c r="O141" i="295"/>
  <c r="P141" i="295" s="1"/>
  <c r="S141" i="295" s="1"/>
  <c r="O140" i="295"/>
  <c r="P140" i="295" s="1"/>
  <c r="S140" i="295" s="1"/>
  <c r="O139" i="295"/>
  <c r="P139" i="295" s="1"/>
  <c r="S139" i="295" s="1"/>
  <c r="O138" i="295"/>
  <c r="P138" i="295" s="1"/>
  <c r="S138" i="295" s="1"/>
  <c r="O137" i="295"/>
  <c r="P137" i="295" s="1"/>
  <c r="S137" i="295" s="1"/>
  <c r="O136" i="295"/>
  <c r="P136" i="295" s="1"/>
  <c r="S136" i="295" s="1"/>
  <c r="O135" i="295"/>
  <c r="P135" i="295" s="1"/>
  <c r="S135" i="295" s="1"/>
  <c r="O134" i="295"/>
  <c r="P134" i="295" s="1"/>
  <c r="S134" i="295" s="1"/>
  <c r="O133" i="295"/>
  <c r="P133" i="295" s="1"/>
  <c r="S133" i="295" s="1"/>
  <c r="O132" i="295"/>
  <c r="P132" i="295" s="1"/>
  <c r="S132" i="295" s="1"/>
  <c r="O131" i="295"/>
  <c r="P131" i="295" s="1"/>
  <c r="S131" i="295" s="1"/>
  <c r="O130" i="295"/>
  <c r="P130" i="295" s="1"/>
  <c r="S130" i="295" s="1"/>
  <c r="O129" i="295"/>
  <c r="P129" i="295" s="1"/>
  <c r="S129" i="295" s="1"/>
  <c r="O128" i="295"/>
  <c r="P128" i="295" s="1"/>
  <c r="S128" i="295" s="1"/>
  <c r="O127" i="295"/>
  <c r="P127" i="295" s="1"/>
  <c r="S127" i="295" s="1"/>
  <c r="O126" i="295"/>
  <c r="P126" i="295" s="1"/>
  <c r="S126" i="295" s="1"/>
  <c r="O125" i="295"/>
  <c r="P125" i="295" s="1"/>
  <c r="S125" i="295" s="1"/>
  <c r="O124" i="295"/>
  <c r="P124" i="295" s="1"/>
  <c r="S124" i="295" s="1"/>
  <c r="O123" i="295"/>
  <c r="P123" i="295" s="1"/>
  <c r="S123" i="295" s="1"/>
  <c r="O122" i="295"/>
  <c r="P122" i="295" s="1"/>
  <c r="S122" i="295" s="1"/>
  <c r="O121" i="295"/>
  <c r="P121" i="295" s="1"/>
  <c r="S121" i="295" s="1"/>
  <c r="O120" i="295"/>
  <c r="P120" i="295" s="1"/>
  <c r="S120" i="295" s="1"/>
  <c r="O119" i="295"/>
  <c r="P119" i="295" s="1"/>
  <c r="S119" i="295" s="1"/>
  <c r="O118" i="295"/>
  <c r="P118" i="295" s="1"/>
  <c r="S118" i="295" s="1"/>
  <c r="O116" i="295"/>
  <c r="P116" i="295" s="1"/>
  <c r="S116" i="295" s="1"/>
  <c r="O115" i="295"/>
  <c r="P115" i="295" s="1"/>
  <c r="S115" i="295" s="1"/>
  <c r="O114" i="295"/>
  <c r="P114" i="295" s="1"/>
  <c r="S114" i="295" s="1"/>
  <c r="O113" i="295"/>
  <c r="P113" i="295" s="1"/>
  <c r="S113" i="295" s="1"/>
  <c r="O112" i="295"/>
  <c r="P112" i="295" s="1"/>
  <c r="S112" i="295" s="1"/>
  <c r="O111" i="295"/>
  <c r="P111" i="295" s="1"/>
  <c r="S111" i="295" s="1"/>
  <c r="O110" i="295"/>
  <c r="P110" i="295" s="1"/>
  <c r="S110" i="295" s="1"/>
  <c r="O109" i="295"/>
  <c r="P109" i="295" s="1"/>
  <c r="S109" i="295" s="1"/>
  <c r="O108" i="295"/>
  <c r="P108" i="295" s="1"/>
  <c r="S108" i="295" s="1"/>
  <c r="O107" i="295"/>
  <c r="P107" i="295" s="1"/>
  <c r="S107" i="295" s="1"/>
  <c r="O106" i="295"/>
  <c r="P106" i="295" s="1"/>
  <c r="S106" i="295" s="1"/>
  <c r="O105" i="295"/>
  <c r="P105" i="295" s="1"/>
  <c r="S105" i="295" s="1"/>
  <c r="O104" i="295"/>
  <c r="P104" i="295" s="1"/>
  <c r="S104" i="295" s="1"/>
  <c r="O103" i="295"/>
  <c r="P103" i="295" s="1"/>
  <c r="S103" i="295" s="1"/>
  <c r="O102" i="295"/>
  <c r="P102" i="295" s="1"/>
  <c r="S102" i="295" s="1"/>
  <c r="O101" i="295"/>
  <c r="P101" i="295" s="1"/>
  <c r="S101" i="295" s="1"/>
  <c r="O100" i="295"/>
  <c r="P100" i="295" s="1"/>
  <c r="S100" i="295" s="1"/>
  <c r="O98" i="295"/>
  <c r="P98" i="295" s="1"/>
  <c r="S98" i="295" s="1"/>
  <c r="O97" i="295"/>
  <c r="P97" i="295" s="1"/>
  <c r="S97" i="295" s="1"/>
  <c r="O96" i="295"/>
  <c r="P96" i="295" s="1"/>
  <c r="S96" i="295" s="1"/>
  <c r="O95" i="295"/>
  <c r="P95" i="295" s="1"/>
  <c r="S95" i="295" s="1"/>
  <c r="O94" i="295"/>
  <c r="P94" i="295" s="1"/>
  <c r="S94" i="295" s="1"/>
  <c r="O93" i="295"/>
  <c r="P93" i="295" s="1"/>
  <c r="S93" i="295" s="1"/>
  <c r="O92" i="295"/>
  <c r="P92" i="295" s="1"/>
  <c r="S92" i="295" s="1"/>
  <c r="O91" i="295"/>
  <c r="P91" i="295" s="1"/>
  <c r="S91" i="295" s="1"/>
  <c r="O90" i="295"/>
  <c r="P90" i="295" s="1"/>
  <c r="S90" i="295" s="1"/>
  <c r="O89" i="295"/>
  <c r="P89" i="295" s="1"/>
  <c r="S89" i="295" s="1"/>
  <c r="O88" i="295"/>
  <c r="P88" i="295" s="1"/>
  <c r="S88" i="295" s="1"/>
  <c r="O87" i="295"/>
  <c r="P87" i="295" s="1"/>
  <c r="S87" i="295" s="1"/>
  <c r="O86" i="295"/>
  <c r="P86" i="295" s="1"/>
  <c r="S86" i="295" s="1"/>
  <c r="O85" i="295"/>
  <c r="P85" i="295" s="1"/>
  <c r="S85" i="295" s="1"/>
  <c r="O84" i="295"/>
  <c r="P84" i="295" s="1"/>
  <c r="S84" i="295" s="1"/>
  <c r="O82" i="295"/>
  <c r="P82" i="295" s="1"/>
  <c r="S82" i="295" s="1"/>
  <c r="O81" i="295"/>
  <c r="P81" i="295" s="1"/>
  <c r="S81" i="295" s="1"/>
  <c r="O80" i="295"/>
  <c r="P80" i="295" s="1"/>
  <c r="S80" i="295" s="1"/>
  <c r="O79" i="295"/>
  <c r="P79" i="295" s="1"/>
  <c r="S79" i="295" s="1"/>
  <c r="O78" i="295"/>
  <c r="P78" i="295" s="1"/>
  <c r="S78" i="295" s="1"/>
  <c r="O77" i="295"/>
  <c r="P77" i="295" s="1"/>
  <c r="S77" i="295" s="1"/>
  <c r="O76" i="295"/>
  <c r="P76" i="295" s="1"/>
  <c r="S76" i="295" s="1"/>
  <c r="O75" i="295"/>
  <c r="P75" i="295" s="1"/>
  <c r="S75" i="295" s="1"/>
  <c r="O74" i="295"/>
  <c r="P74" i="295" s="1"/>
  <c r="S74" i="295" s="1"/>
  <c r="O73" i="295"/>
  <c r="P73" i="295" s="1"/>
  <c r="S73" i="295" s="1"/>
  <c r="O72" i="295"/>
  <c r="P72" i="295" s="1"/>
  <c r="S72" i="295" s="1"/>
  <c r="O71" i="295"/>
  <c r="P71" i="295" s="1"/>
  <c r="S71" i="295" s="1"/>
  <c r="O70" i="295"/>
  <c r="P70" i="295" s="1"/>
  <c r="S70" i="295" s="1"/>
  <c r="O69" i="295"/>
  <c r="P69" i="295" s="1"/>
  <c r="S69" i="295" s="1"/>
  <c r="O68" i="295"/>
  <c r="P68" i="295" s="1"/>
  <c r="S68" i="295" s="1"/>
  <c r="O66" i="295"/>
  <c r="P66" i="295" s="1"/>
  <c r="S66" i="295" s="1"/>
  <c r="O65" i="295"/>
  <c r="P65" i="295" s="1"/>
  <c r="S65" i="295" s="1"/>
  <c r="O64" i="295"/>
  <c r="P64" i="295" s="1"/>
  <c r="S64" i="295" s="1"/>
  <c r="O63" i="295"/>
  <c r="P63" i="295" s="1"/>
  <c r="S63" i="295" s="1"/>
  <c r="O62" i="295"/>
  <c r="P62" i="295" s="1"/>
  <c r="S62" i="295" s="1"/>
  <c r="O61" i="295"/>
  <c r="P61" i="295" s="1"/>
  <c r="S61" i="295" s="1"/>
  <c r="O60" i="295"/>
  <c r="P60" i="295" s="1"/>
  <c r="S60" i="295" s="1"/>
  <c r="O59" i="295"/>
  <c r="P59" i="295" s="1"/>
  <c r="S59" i="295" s="1"/>
  <c r="O58" i="295"/>
  <c r="P58" i="295" s="1"/>
  <c r="S58" i="295" s="1"/>
  <c r="O57" i="295"/>
  <c r="P57" i="295" s="1"/>
  <c r="S57" i="295" s="1"/>
  <c r="O56" i="295"/>
  <c r="P56" i="295" s="1"/>
  <c r="S56" i="295" s="1"/>
  <c r="O55" i="295"/>
  <c r="P55" i="295" s="1"/>
  <c r="S55" i="295" s="1"/>
  <c r="O54" i="295"/>
  <c r="P54" i="295" s="1"/>
  <c r="S54" i="295" s="1"/>
  <c r="O53" i="295"/>
  <c r="P53" i="295" s="1"/>
  <c r="S53" i="295" s="1"/>
  <c r="O52" i="295"/>
  <c r="P52" i="295" s="1"/>
  <c r="S52" i="295" s="1"/>
  <c r="O51" i="295"/>
  <c r="P51" i="295" s="1"/>
  <c r="S51" i="295" s="1"/>
  <c r="O50" i="295"/>
  <c r="P50" i="295" s="1"/>
  <c r="S50" i="295" s="1"/>
  <c r="O49" i="295"/>
  <c r="P49" i="295" s="1"/>
  <c r="S49" i="295" s="1"/>
  <c r="O48" i="295"/>
  <c r="P48" i="295" s="1"/>
  <c r="S48" i="295" s="1"/>
  <c r="O47" i="295"/>
  <c r="P47" i="295" s="1"/>
  <c r="S47" i="295" s="1"/>
  <c r="O46" i="295"/>
  <c r="P46" i="295" s="1"/>
  <c r="S46" i="295" s="1"/>
  <c r="O44" i="295"/>
  <c r="P44" i="295" s="1"/>
  <c r="S44" i="295" s="1"/>
  <c r="O43" i="295"/>
  <c r="P43" i="295" s="1"/>
  <c r="S43" i="295" s="1"/>
  <c r="O42" i="295"/>
  <c r="P42" i="295" s="1"/>
  <c r="S42" i="295" s="1"/>
  <c r="O41" i="295"/>
  <c r="P41" i="295" s="1"/>
  <c r="S41" i="295" s="1"/>
  <c r="O40" i="295"/>
  <c r="P40" i="295" s="1"/>
  <c r="S40" i="295" s="1"/>
  <c r="O39" i="295"/>
  <c r="P39" i="295" s="1"/>
  <c r="S39" i="295" s="1"/>
  <c r="O38" i="295"/>
  <c r="P38" i="295" s="1"/>
  <c r="S38" i="295" s="1"/>
  <c r="O37" i="295"/>
  <c r="P37" i="295" s="1"/>
  <c r="S37" i="295" s="1"/>
  <c r="O36" i="295"/>
  <c r="P36" i="295" s="1"/>
  <c r="S36" i="295" s="1"/>
  <c r="O35" i="295"/>
  <c r="P35" i="295" s="1"/>
  <c r="S35" i="295" s="1"/>
  <c r="O34" i="295"/>
  <c r="P34" i="295" s="1"/>
  <c r="S34" i="295" s="1"/>
  <c r="O33" i="295"/>
  <c r="P33" i="295" s="1"/>
  <c r="S33" i="295" s="1"/>
  <c r="O32" i="295"/>
  <c r="P32" i="295" s="1"/>
  <c r="S32" i="295" s="1"/>
  <c r="O31" i="295"/>
  <c r="P31" i="295" s="1"/>
  <c r="S31" i="295" s="1"/>
  <c r="O30" i="295"/>
  <c r="P30" i="295" s="1"/>
  <c r="S30" i="295" s="1"/>
  <c r="O29" i="295"/>
  <c r="P29" i="295" s="1"/>
  <c r="S29" i="295" s="1"/>
  <c r="O28" i="295"/>
  <c r="P28" i="295" s="1"/>
  <c r="S28" i="295" s="1"/>
  <c r="O27" i="295"/>
  <c r="P27" i="295" s="1"/>
  <c r="S27" i="295" s="1"/>
  <c r="O26" i="295"/>
  <c r="P26" i="295" s="1"/>
  <c r="S26" i="295" s="1"/>
  <c r="O25" i="295"/>
  <c r="P25" i="295" s="1"/>
  <c r="S25" i="295" s="1"/>
  <c r="O24" i="295"/>
  <c r="P24" i="295" s="1"/>
  <c r="S24" i="295" s="1"/>
  <c r="O23" i="295"/>
  <c r="P23" i="295" s="1"/>
  <c r="S23" i="295" s="1"/>
  <c r="O22" i="295"/>
  <c r="P22" i="295" s="1"/>
  <c r="S22" i="295" s="1"/>
  <c r="O20" i="295"/>
  <c r="P20" i="295" s="1"/>
  <c r="S20" i="295" s="1"/>
  <c r="O19" i="295"/>
  <c r="P19" i="295" s="1"/>
  <c r="S19" i="295" s="1"/>
  <c r="O18" i="295"/>
  <c r="P18" i="295" s="1"/>
  <c r="S18" i="295" s="1"/>
  <c r="O17" i="295"/>
  <c r="P17" i="295" s="1"/>
  <c r="S17" i="295" s="1"/>
  <c r="O16" i="295"/>
  <c r="P16" i="295" s="1"/>
  <c r="S16" i="295" s="1"/>
  <c r="O15" i="295"/>
  <c r="P15" i="295" s="1"/>
  <c r="S15" i="295" s="1"/>
  <c r="O14" i="295"/>
  <c r="P14" i="295" s="1"/>
  <c r="S14" i="295" s="1"/>
  <c r="O13" i="295"/>
  <c r="P13" i="295" s="1"/>
  <c r="S13" i="295" s="1"/>
  <c r="O12" i="295"/>
  <c r="P12" i="295" s="1"/>
  <c r="S12" i="295" s="1"/>
  <c r="O11" i="295"/>
  <c r="P11" i="295" s="1"/>
  <c r="S11" i="295" s="1"/>
  <c r="O10" i="295"/>
  <c r="P10" i="295" s="1"/>
  <c r="S10" i="295" s="1"/>
  <c r="O9" i="295"/>
  <c r="P9" i="295" s="1"/>
  <c r="S9" i="295" s="1"/>
  <c r="O8" i="295"/>
  <c r="P8" i="295" s="1"/>
  <c r="S8" i="295" s="1"/>
  <c r="O7" i="295"/>
  <c r="P7" i="295" s="1"/>
  <c r="S7" i="295" s="1"/>
  <c r="O6" i="295"/>
  <c r="P6" i="295" s="1"/>
  <c r="S6" i="295" s="1"/>
  <c r="O5" i="295"/>
  <c r="V116" i="298" l="1"/>
  <c r="V98" i="298"/>
  <c r="V66" i="298"/>
  <c r="V82" i="298"/>
  <c r="V150" i="298"/>
  <c r="V133" i="298"/>
  <c r="V44" i="298"/>
  <c r="V20" i="298"/>
  <c r="T151" i="297"/>
  <c r="U20" i="297" s="1"/>
  <c r="T82" i="295"/>
  <c r="O151" i="295"/>
  <c r="T44" i="295"/>
  <c r="T66" i="295"/>
  <c r="T133" i="295"/>
  <c r="P5" i="295"/>
  <c r="T98" i="295"/>
  <c r="T116" i="295"/>
  <c r="T150" i="295"/>
  <c r="O159" i="295"/>
  <c r="Q158" i="295"/>
  <c r="Q159" i="295" s="1"/>
  <c r="P157" i="295"/>
  <c r="V151" i="298" l="1"/>
  <c r="U82" i="297"/>
  <c r="U66" i="297"/>
  <c r="U133" i="297"/>
  <c r="U116" i="297"/>
  <c r="U98" i="297"/>
  <c r="U44" i="297"/>
  <c r="U150" i="297"/>
  <c r="P159" i="295"/>
  <c r="S157" i="295"/>
  <c r="S159" i="295" s="1"/>
  <c r="S5" i="295"/>
  <c r="P151" i="295"/>
  <c r="U151" i="297" l="1"/>
  <c r="S151" i="295"/>
  <c r="S152" i="295" s="1"/>
  <c r="T20" i="295"/>
  <c r="T151" i="295" l="1"/>
  <c r="U20" i="295" s="1"/>
  <c r="U82" i="295" l="1"/>
  <c r="U133" i="295"/>
  <c r="U66" i="295"/>
  <c r="U44" i="295"/>
  <c r="U98" i="295"/>
  <c r="U150" i="295"/>
  <c r="U116" i="295"/>
  <c r="U151" i="295" l="1"/>
  <c r="P154" i="255" l="1"/>
  <c r="M154" i="255"/>
  <c r="L154" i="255"/>
  <c r="K154" i="255"/>
  <c r="J154" i="255"/>
  <c r="I154" i="255"/>
  <c r="Q153" i="255"/>
  <c r="R153" i="255" s="1"/>
  <c r="U153" i="255" s="1"/>
  <c r="Q152" i="255"/>
  <c r="R152" i="255" s="1"/>
  <c r="R148" i="255"/>
  <c r="R147" i="255"/>
  <c r="P146" i="255"/>
  <c r="O146" i="255"/>
  <c r="N146" i="255"/>
  <c r="M146" i="255"/>
  <c r="L146" i="255"/>
  <c r="K146" i="255"/>
  <c r="J146" i="255"/>
  <c r="I146" i="255"/>
  <c r="Q145" i="255"/>
  <c r="R145" i="255" s="1"/>
  <c r="U145" i="255" s="1"/>
  <c r="Q144" i="255"/>
  <c r="R144" i="255" s="1"/>
  <c r="U144" i="255" s="1"/>
  <c r="Q143" i="255"/>
  <c r="R143" i="255" s="1"/>
  <c r="U143" i="255" s="1"/>
  <c r="Q142" i="255"/>
  <c r="R142" i="255" s="1"/>
  <c r="U142" i="255" s="1"/>
  <c r="Q141" i="255"/>
  <c r="R141" i="255" s="1"/>
  <c r="U141" i="255" s="1"/>
  <c r="Q140" i="255"/>
  <c r="R140" i="255" s="1"/>
  <c r="U140" i="255" s="1"/>
  <c r="Q139" i="255"/>
  <c r="R139" i="255" s="1"/>
  <c r="U139" i="255" s="1"/>
  <c r="Q138" i="255"/>
  <c r="R138" i="255" s="1"/>
  <c r="U138" i="255" s="1"/>
  <c r="Q137" i="255"/>
  <c r="R137" i="255" s="1"/>
  <c r="U137" i="255" s="1"/>
  <c r="Q136" i="255"/>
  <c r="R136" i="255" s="1"/>
  <c r="U136" i="255" s="1"/>
  <c r="Q135" i="255"/>
  <c r="R135" i="255" s="1"/>
  <c r="U135" i="255" s="1"/>
  <c r="Q134" i="255"/>
  <c r="R134" i="255" s="1"/>
  <c r="U134" i="255" s="1"/>
  <c r="Q133" i="255"/>
  <c r="R133" i="255" s="1"/>
  <c r="U133" i="255" s="1"/>
  <c r="Q132" i="255"/>
  <c r="R132" i="255" s="1"/>
  <c r="U132" i="255" s="1"/>
  <c r="Q131" i="255"/>
  <c r="R131" i="255" s="1"/>
  <c r="U131" i="255" s="1"/>
  <c r="Q130" i="255"/>
  <c r="R130" i="255" s="1"/>
  <c r="U130" i="255" s="1"/>
  <c r="Q129" i="255"/>
  <c r="R129" i="255" s="1"/>
  <c r="U129" i="255" s="1"/>
  <c r="Q128" i="255"/>
  <c r="R128" i="255" s="1"/>
  <c r="U128" i="255" s="1"/>
  <c r="Q127" i="255"/>
  <c r="R127" i="255" s="1"/>
  <c r="U127" i="255" s="1"/>
  <c r="Q126" i="255"/>
  <c r="R126" i="255" s="1"/>
  <c r="U126" i="255" s="1"/>
  <c r="Q125" i="255"/>
  <c r="R125" i="255" s="1"/>
  <c r="U125" i="255" s="1"/>
  <c r="Q124" i="255"/>
  <c r="R124" i="255" s="1"/>
  <c r="U124" i="255" s="1"/>
  <c r="Q123" i="255"/>
  <c r="R123" i="255" s="1"/>
  <c r="U123" i="255" s="1"/>
  <c r="Q122" i="255"/>
  <c r="R122" i="255" s="1"/>
  <c r="U122" i="255" s="1"/>
  <c r="Q121" i="255"/>
  <c r="R121" i="255" s="1"/>
  <c r="U121" i="255" s="1"/>
  <c r="Q120" i="255"/>
  <c r="R120" i="255" s="1"/>
  <c r="U120" i="255" s="1"/>
  <c r="Q119" i="255"/>
  <c r="R119" i="255" s="1"/>
  <c r="U119" i="255" s="1"/>
  <c r="Q118" i="255"/>
  <c r="R118" i="255" s="1"/>
  <c r="U118" i="255" s="1"/>
  <c r="Q117" i="255"/>
  <c r="R117" i="255" s="1"/>
  <c r="U117" i="255" s="1"/>
  <c r="Q116" i="255"/>
  <c r="R116" i="255" s="1"/>
  <c r="U116" i="255" s="1"/>
  <c r="Q115" i="255"/>
  <c r="R115" i="255" s="1"/>
  <c r="U115" i="255" s="1"/>
  <c r="Q114" i="255"/>
  <c r="R114" i="255" s="1"/>
  <c r="U114" i="255" s="1"/>
  <c r="Q112" i="255"/>
  <c r="R112" i="255" s="1"/>
  <c r="U112" i="255" s="1"/>
  <c r="Q111" i="255"/>
  <c r="R111" i="255" s="1"/>
  <c r="U111" i="255" s="1"/>
  <c r="Q110" i="255"/>
  <c r="R110" i="255" s="1"/>
  <c r="U110" i="255" s="1"/>
  <c r="Q109" i="255"/>
  <c r="R109" i="255" s="1"/>
  <c r="U109" i="255" s="1"/>
  <c r="Q108" i="255"/>
  <c r="R108" i="255" s="1"/>
  <c r="U108" i="255" s="1"/>
  <c r="Q107" i="255"/>
  <c r="R107" i="255" s="1"/>
  <c r="U107" i="255" s="1"/>
  <c r="Q106" i="255"/>
  <c r="R106" i="255" s="1"/>
  <c r="U106" i="255" s="1"/>
  <c r="Q105" i="255"/>
  <c r="R105" i="255" s="1"/>
  <c r="U105" i="255" s="1"/>
  <c r="Q104" i="255"/>
  <c r="R104" i="255" s="1"/>
  <c r="U104" i="255" s="1"/>
  <c r="Q103" i="255"/>
  <c r="R103" i="255" s="1"/>
  <c r="U103" i="255" s="1"/>
  <c r="Q102" i="255"/>
  <c r="R102" i="255" s="1"/>
  <c r="U102" i="255" s="1"/>
  <c r="Q101" i="255"/>
  <c r="R101" i="255" s="1"/>
  <c r="U101" i="255" s="1"/>
  <c r="Q100" i="255"/>
  <c r="R100" i="255" s="1"/>
  <c r="U100" i="255" s="1"/>
  <c r="Q99" i="255"/>
  <c r="R99" i="255" s="1"/>
  <c r="U99" i="255" s="1"/>
  <c r="Q98" i="255"/>
  <c r="R98" i="255" s="1"/>
  <c r="U98" i="255" s="1"/>
  <c r="Q97" i="255"/>
  <c r="R97" i="255" s="1"/>
  <c r="U97" i="255" s="1"/>
  <c r="Q95" i="255"/>
  <c r="R95" i="255" s="1"/>
  <c r="U95" i="255" s="1"/>
  <c r="Q94" i="255"/>
  <c r="R94" i="255" s="1"/>
  <c r="U94" i="255" s="1"/>
  <c r="Q93" i="255"/>
  <c r="R93" i="255" s="1"/>
  <c r="U93" i="255" s="1"/>
  <c r="Q92" i="255"/>
  <c r="R92" i="255" s="1"/>
  <c r="U92" i="255" s="1"/>
  <c r="Q91" i="255"/>
  <c r="R91" i="255" s="1"/>
  <c r="U91" i="255" s="1"/>
  <c r="Q90" i="255"/>
  <c r="R90" i="255" s="1"/>
  <c r="U90" i="255" s="1"/>
  <c r="Q89" i="255"/>
  <c r="R89" i="255" s="1"/>
  <c r="U89" i="255" s="1"/>
  <c r="Q88" i="255"/>
  <c r="R88" i="255" s="1"/>
  <c r="U88" i="255" s="1"/>
  <c r="Q87" i="255"/>
  <c r="R87" i="255" s="1"/>
  <c r="U87" i="255" s="1"/>
  <c r="Q86" i="255"/>
  <c r="R86" i="255" s="1"/>
  <c r="U86" i="255" s="1"/>
  <c r="Q85" i="255"/>
  <c r="R85" i="255" s="1"/>
  <c r="U85" i="255" s="1"/>
  <c r="Q84" i="255"/>
  <c r="R84" i="255" s="1"/>
  <c r="U84" i="255" s="1"/>
  <c r="Q83" i="255"/>
  <c r="R83" i="255" s="1"/>
  <c r="U83" i="255" s="1"/>
  <c r="Q82" i="255"/>
  <c r="R82" i="255" s="1"/>
  <c r="U82" i="255" s="1"/>
  <c r="Q80" i="255"/>
  <c r="R80" i="255" s="1"/>
  <c r="U80" i="255" s="1"/>
  <c r="Q79" i="255"/>
  <c r="R79" i="255" s="1"/>
  <c r="U79" i="255" s="1"/>
  <c r="Q78" i="255"/>
  <c r="R78" i="255" s="1"/>
  <c r="U78" i="255" s="1"/>
  <c r="Q77" i="255"/>
  <c r="R77" i="255" s="1"/>
  <c r="U77" i="255" s="1"/>
  <c r="Q76" i="255"/>
  <c r="R76" i="255" s="1"/>
  <c r="U76" i="255" s="1"/>
  <c r="Q75" i="255"/>
  <c r="R75" i="255" s="1"/>
  <c r="U75" i="255" s="1"/>
  <c r="Q74" i="255"/>
  <c r="R74" i="255" s="1"/>
  <c r="U74" i="255" s="1"/>
  <c r="Q73" i="255"/>
  <c r="R73" i="255" s="1"/>
  <c r="U73" i="255" s="1"/>
  <c r="Q72" i="255"/>
  <c r="R72" i="255" s="1"/>
  <c r="U72" i="255" s="1"/>
  <c r="Q71" i="255"/>
  <c r="R71" i="255" s="1"/>
  <c r="U71" i="255" s="1"/>
  <c r="Q70" i="255"/>
  <c r="R70" i="255" s="1"/>
  <c r="U70" i="255" s="1"/>
  <c r="Q69" i="255"/>
  <c r="R69" i="255" s="1"/>
  <c r="U69" i="255" s="1"/>
  <c r="Q68" i="255"/>
  <c r="R68" i="255" s="1"/>
  <c r="U68" i="255" s="1"/>
  <c r="Q67" i="255"/>
  <c r="R67" i="255" s="1"/>
  <c r="U67" i="255" s="1"/>
  <c r="Q65" i="255"/>
  <c r="R65" i="255" s="1"/>
  <c r="U65" i="255" s="1"/>
  <c r="Q64" i="255"/>
  <c r="R64" i="255" s="1"/>
  <c r="U64" i="255" s="1"/>
  <c r="Q63" i="255"/>
  <c r="R63" i="255" s="1"/>
  <c r="U63" i="255" s="1"/>
  <c r="Q62" i="255"/>
  <c r="R62" i="255" s="1"/>
  <c r="U62" i="255" s="1"/>
  <c r="Q61" i="255"/>
  <c r="R61" i="255" s="1"/>
  <c r="U61" i="255" s="1"/>
  <c r="Q60" i="255"/>
  <c r="R60" i="255" s="1"/>
  <c r="U60" i="255" s="1"/>
  <c r="Q59" i="255"/>
  <c r="R59" i="255" s="1"/>
  <c r="U59" i="255" s="1"/>
  <c r="Q58" i="255"/>
  <c r="R58" i="255" s="1"/>
  <c r="U58" i="255" s="1"/>
  <c r="Q57" i="255"/>
  <c r="R57" i="255" s="1"/>
  <c r="U57" i="255" s="1"/>
  <c r="Q56" i="255"/>
  <c r="R56" i="255" s="1"/>
  <c r="U56" i="255" s="1"/>
  <c r="Q55" i="255"/>
  <c r="R55" i="255" s="1"/>
  <c r="U55" i="255" s="1"/>
  <c r="Q54" i="255"/>
  <c r="R54" i="255" s="1"/>
  <c r="U54" i="255" s="1"/>
  <c r="Q53" i="255"/>
  <c r="R53" i="255" s="1"/>
  <c r="U53" i="255" s="1"/>
  <c r="Q52" i="255"/>
  <c r="R52" i="255" s="1"/>
  <c r="U52" i="255" s="1"/>
  <c r="Q51" i="255"/>
  <c r="R51" i="255" s="1"/>
  <c r="U51" i="255" s="1"/>
  <c r="Q50" i="255"/>
  <c r="R50" i="255" s="1"/>
  <c r="U50" i="255" s="1"/>
  <c r="Q49" i="255"/>
  <c r="R49" i="255" s="1"/>
  <c r="U49" i="255" s="1"/>
  <c r="Q48" i="255"/>
  <c r="R48" i="255" s="1"/>
  <c r="U48" i="255" s="1"/>
  <c r="Q47" i="255"/>
  <c r="R47" i="255" s="1"/>
  <c r="U47" i="255" s="1"/>
  <c r="Q46" i="255"/>
  <c r="R46" i="255" s="1"/>
  <c r="U46" i="255" s="1"/>
  <c r="Q44" i="255"/>
  <c r="R44" i="255" s="1"/>
  <c r="U44" i="255" s="1"/>
  <c r="Q43" i="255"/>
  <c r="R43" i="255" s="1"/>
  <c r="U43" i="255" s="1"/>
  <c r="Q42" i="255"/>
  <c r="R42" i="255" s="1"/>
  <c r="U42" i="255" s="1"/>
  <c r="Q41" i="255"/>
  <c r="R41" i="255" s="1"/>
  <c r="U41" i="255" s="1"/>
  <c r="Q40" i="255"/>
  <c r="R40" i="255" s="1"/>
  <c r="U40" i="255" s="1"/>
  <c r="Q39" i="255"/>
  <c r="R39" i="255" s="1"/>
  <c r="U39" i="255" s="1"/>
  <c r="Q38" i="255"/>
  <c r="R38" i="255" s="1"/>
  <c r="U38" i="255" s="1"/>
  <c r="Q37" i="255"/>
  <c r="R37" i="255" s="1"/>
  <c r="U37" i="255" s="1"/>
  <c r="Q36" i="255"/>
  <c r="R36" i="255" s="1"/>
  <c r="U36" i="255" s="1"/>
  <c r="Q35" i="255"/>
  <c r="R35" i="255" s="1"/>
  <c r="U35" i="255" s="1"/>
  <c r="Q34" i="255"/>
  <c r="R34" i="255" s="1"/>
  <c r="U34" i="255" s="1"/>
  <c r="Q33" i="255"/>
  <c r="R33" i="255" s="1"/>
  <c r="U33" i="255" s="1"/>
  <c r="Q32" i="255"/>
  <c r="R32" i="255" s="1"/>
  <c r="U32" i="255" s="1"/>
  <c r="Q31" i="255"/>
  <c r="R31" i="255" s="1"/>
  <c r="U31" i="255" s="1"/>
  <c r="Q30" i="255"/>
  <c r="R30" i="255" s="1"/>
  <c r="U30" i="255" s="1"/>
  <c r="Q29" i="255"/>
  <c r="R29" i="255" s="1"/>
  <c r="U29" i="255" s="1"/>
  <c r="Q28" i="255"/>
  <c r="R28" i="255" s="1"/>
  <c r="U28" i="255" s="1"/>
  <c r="Q27" i="255"/>
  <c r="R27" i="255" s="1"/>
  <c r="U27" i="255" s="1"/>
  <c r="Q26" i="255"/>
  <c r="R26" i="255" s="1"/>
  <c r="U26" i="255" s="1"/>
  <c r="Q25" i="255"/>
  <c r="R25" i="255" s="1"/>
  <c r="U25" i="255" s="1"/>
  <c r="Q24" i="255"/>
  <c r="R24" i="255" s="1"/>
  <c r="U24" i="255" s="1"/>
  <c r="Q23" i="255"/>
  <c r="R23" i="255" s="1"/>
  <c r="U23" i="255" s="1"/>
  <c r="Q22" i="255"/>
  <c r="R22" i="255" s="1"/>
  <c r="U22" i="255" s="1"/>
  <c r="Q20" i="255"/>
  <c r="R20" i="255" s="1"/>
  <c r="U20" i="255" s="1"/>
  <c r="Q19" i="255"/>
  <c r="R19" i="255" s="1"/>
  <c r="U19" i="255" s="1"/>
  <c r="Q18" i="255"/>
  <c r="R18" i="255" s="1"/>
  <c r="U18" i="255" s="1"/>
  <c r="Q17" i="255"/>
  <c r="R17" i="255" s="1"/>
  <c r="U17" i="255" s="1"/>
  <c r="Q16" i="255"/>
  <c r="R16" i="255" s="1"/>
  <c r="U16" i="255" s="1"/>
  <c r="Q15" i="255"/>
  <c r="R15" i="255" s="1"/>
  <c r="U15" i="255" s="1"/>
  <c r="Q14" i="255"/>
  <c r="R14" i="255" s="1"/>
  <c r="U14" i="255" s="1"/>
  <c r="Q13" i="255"/>
  <c r="R13" i="255" s="1"/>
  <c r="U13" i="255" s="1"/>
  <c r="Q12" i="255"/>
  <c r="R12" i="255" s="1"/>
  <c r="U12" i="255" s="1"/>
  <c r="Q11" i="255"/>
  <c r="R11" i="255" s="1"/>
  <c r="U11" i="255" s="1"/>
  <c r="Q10" i="255"/>
  <c r="R10" i="255" s="1"/>
  <c r="U10" i="255" s="1"/>
  <c r="Q9" i="255"/>
  <c r="R9" i="255" s="1"/>
  <c r="U9" i="255" s="1"/>
  <c r="Q8" i="255"/>
  <c r="R8" i="255" s="1"/>
  <c r="U8" i="255" s="1"/>
  <c r="Q7" i="255"/>
  <c r="R7" i="255" s="1"/>
  <c r="U7" i="255" s="1"/>
  <c r="Q6" i="255"/>
  <c r="R6" i="255" s="1"/>
  <c r="U6" i="255" s="1"/>
  <c r="Q5" i="255"/>
  <c r="Q154" i="255" l="1"/>
  <c r="S153" i="255"/>
  <c r="Q146" i="255"/>
  <c r="R5" i="255"/>
  <c r="U5" i="255" s="1"/>
  <c r="V65" i="255"/>
  <c r="V129" i="255"/>
  <c r="V44" i="255"/>
  <c r="V112" i="255"/>
  <c r="V80" i="255"/>
  <c r="V145" i="255"/>
  <c r="R154" i="255"/>
  <c r="U152" i="255"/>
  <c r="U154" i="255" s="1"/>
  <c r="V95" i="255"/>
  <c r="S152" i="255"/>
  <c r="S154" i="255" l="1"/>
  <c r="R146" i="255"/>
  <c r="V20" i="255"/>
  <c r="U146" i="255"/>
  <c r="U147" i="255" s="1"/>
  <c r="V146" i="255" l="1"/>
  <c r="W44" i="255" l="1"/>
  <c r="W145" i="255"/>
  <c r="W80" i="255"/>
  <c r="W95" i="255"/>
  <c r="W129" i="255"/>
  <c r="W65" i="255"/>
  <c r="W112" i="255"/>
  <c r="W20" i="255"/>
  <c r="W146" i="255" l="1"/>
</calcChain>
</file>

<file path=xl/comments1.xml><?xml version="1.0" encoding="utf-8"?>
<comments xmlns="http://schemas.openxmlformats.org/spreadsheetml/2006/main">
  <authors>
    <author>Admin</author>
  </authors>
  <commentList>
    <comment ref="M31" authorId="0" shapeId="0">
      <text>
        <r>
          <rPr>
            <b/>
            <sz val="9"/>
            <color indexed="81"/>
            <rFont val="Tahoma"/>
            <family val="2"/>
          </rPr>
          <t>500-03616A</t>
        </r>
      </text>
    </comment>
    <comment ref="M86" authorId="0" shapeId="0">
      <text>
        <r>
          <rPr>
            <sz val="9"/>
            <color indexed="81"/>
            <rFont val="Tahoma"/>
            <family val="2"/>
          </rPr>
          <t xml:space="preserve">300-03616A
</t>
        </r>
      </text>
    </comment>
    <comment ref="M105" authorId="0" shapeId="0">
      <text>
        <r>
          <rPr>
            <sz val="9"/>
            <color indexed="81"/>
            <rFont val="Tahoma"/>
            <family val="2"/>
          </rPr>
          <t xml:space="preserve">500-03616A
</t>
        </r>
      </text>
    </comment>
    <comment ref="M109" authorId="0" shapeId="0">
      <text>
        <r>
          <rPr>
            <sz val="9"/>
            <color indexed="81"/>
            <rFont val="Tahoma"/>
            <family val="2"/>
          </rPr>
          <t>50-03616A</t>
        </r>
      </text>
    </comment>
    <comment ref="M110" authorId="0" shapeId="0">
      <text>
        <r>
          <rPr>
            <sz val="9"/>
            <color indexed="81"/>
            <rFont val="Tahoma"/>
            <family val="2"/>
          </rPr>
          <t>40-03616A</t>
        </r>
      </text>
    </comment>
  </commentList>
</comments>
</file>

<file path=xl/comments2.xml><?xml version="1.0" encoding="utf-8"?>
<comments xmlns="http://schemas.openxmlformats.org/spreadsheetml/2006/main">
  <authors>
    <author>Admin</author>
  </authors>
  <commentList>
    <comment ref="M31" authorId="0" shapeId="0">
      <text>
        <r>
          <rPr>
            <b/>
            <sz val="9"/>
            <color indexed="81"/>
            <rFont val="Tahoma"/>
            <family val="2"/>
          </rPr>
          <t>500-03616A</t>
        </r>
      </text>
    </comment>
    <comment ref="M86" authorId="0" shapeId="0">
      <text>
        <r>
          <rPr>
            <sz val="9"/>
            <color indexed="81"/>
            <rFont val="Tahoma"/>
            <family val="2"/>
          </rPr>
          <t xml:space="preserve">300-03616A
</t>
        </r>
      </text>
    </comment>
    <comment ref="M105" authorId="0" shapeId="0">
      <text>
        <r>
          <rPr>
            <sz val="9"/>
            <color indexed="81"/>
            <rFont val="Tahoma"/>
            <family val="2"/>
          </rPr>
          <t xml:space="preserve">500-03616A
</t>
        </r>
      </text>
    </comment>
    <comment ref="M109" authorId="0" shapeId="0">
      <text>
        <r>
          <rPr>
            <sz val="9"/>
            <color indexed="81"/>
            <rFont val="Tahoma"/>
            <family val="2"/>
          </rPr>
          <t>50-03616A</t>
        </r>
      </text>
    </comment>
    <comment ref="M110" authorId="0" shapeId="0">
      <text>
        <r>
          <rPr>
            <sz val="9"/>
            <color indexed="81"/>
            <rFont val="Tahoma"/>
            <family val="2"/>
          </rPr>
          <t>40-03616A</t>
        </r>
      </text>
    </comment>
  </commentList>
</comments>
</file>

<file path=xl/comments3.xml><?xml version="1.0" encoding="utf-8"?>
<comments xmlns="http://schemas.openxmlformats.org/spreadsheetml/2006/main">
  <authors>
    <author>Admin</author>
  </authors>
  <commentList>
    <comment ref="N31" authorId="0" shapeId="0">
      <text>
        <r>
          <rPr>
            <b/>
            <sz val="9"/>
            <color indexed="81"/>
            <rFont val="Tahoma"/>
            <family val="2"/>
          </rPr>
          <t>1000-03616A</t>
        </r>
      </text>
    </comment>
    <comment ref="N50" authorId="0" shapeId="0">
      <text>
        <r>
          <rPr>
            <sz val="9"/>
            <color indexed="81"/>
            <rFont val="Tahoma"/>
            <family val="2"/>
          </rPr>
          <t xml:space="preserve">500-03616A
</t>
        </r>
      </text>
    </comment>
    <comment ref="N86" authorId="0" shapeId="0">
      <text>
        <r>
          <rPr>
            <sz val="9"/>
            <color indexed="81"/>
            <rFont val="Tahoma"/>
            <family val="2"/>
          </rPr>
          <t xml:space="preserve">300-03616A
</t>
        </r>
      </text>
    </comment>
    <comment ref="N105" authorId="0" shapeId="0">
      <text>
        <r>
          <rPr>
            <sz val="9"/>
            <color indexed="81"/>
            <rFont val="Tahoma"/>
            <family val="2"/>
          </rPr>
          <t xml:space="preserve">500-03616A
</t>
        </r>
      </text>
    </comment>
    <comment ref="N109" authorId="0" shapeId="0">
      <text>
        <r>
          <rPr>
            <sz val="9"/>
            <color indexed="81"/>
            <rFont val="Tahoma"/>
            <family val="2"/>
          </rPr>
          <t xml:space="preserve">100-03616A
</t>
        </r>
      </text>
    </comment>
    <comment ref="N110" authorId="0" shapeId="0">
      <text>
        <r>
          <rPr>
            <sz val="9"/>
            <color indexed="81"/>
            <rFont val="Tahoma"/>
            <family val="2"/>
          </rPr>
          <t xml:space="preserve">100-03616A
</t>
        </r>
      </text>
    </comment>
  </commentList>
</comments>
</file>

<file path=xl/sharedStrings.xml><?xml version="1.0" encoding="utf-8"?>
<sst xmlns="http://schemas.openxmlformats.org/spreadsheetml/2006/main" count="75371" uniqueCount="625">
  <si>
    <t>GD CODE</t>
  </si>
  <si>
    <t>OSWIN CODE</t>
  </si>
  <si>
    <t xml:space="preserve">CODE </t>
  </si>
  <si>
    <t xml:space="preserve">SIZE </t>
  </si>
  <si>
    <t>LENGTH</t>
  </si>
  <si>
    <t xml:space="preserve">PACKING </t>
  </si>
  <si>
    <t>QUANTITY</t>
  </si>
  <si>
    <t>VOLUMN</t>
  </si>
  <si>
    <t xml:space="preserve">15 MM (1/2") </t>
  </si>
  <si>
    <t>MM / IN</t>
  </si>
  <si>
    <t>MM</t>
  </si>
  <si>
    <t>UNIT</t>
  </si>
  <si>
    <t>BOX</t>
  </si>
  <si>
    <t>PCS</t>
  </si>
  <si>
    <t>PER BOX</t>
  </si>
  <si>
    <t>TOTAL</t>
  </si>
  <si>
    <t>PE-1548</t>
  </si>
  <si>
    <t>PJ2T15-1220</t>
  </si>
  <si>
    <t>PE-1548-HR</t>
  </si>
  <si>
    <t>PR-4815</t>
  </si>
  <si>
    <t>PE-1536</t>
  </si>
  <si>
    <t>PJ2T15-915</t>
  </si>
  <si>
    <t>PE-1536-HR</t>
  </si>
  <si>
    <t>PR-3615</t>
  </si>
  <si>
    <t>PP-1524</t>
  </si>
  <si>
    <t>PJ2T15-610</t>
  </si>
  <si>
    <t>PP-1518</t>
  </si>
  <si>
    <t>PJ2T15-457</t>
  </si>
  <si>
    <t xml:space="preserve">20MM(3/4") </t>
  </si>
  <si>
    <t>PE-2072-HR</t>
  </si>
  <si>
    <t>PJ2T20-1800</t>
  </si>
  <si>
    <t>PR-7220</t>
  </si>
  <si>
    <t>PE-2060</t>
  </si>
  <si>
    <t>PJ2T20-1524</t>
  </si>
  <si>
    <t>PE-2048</t>
  </si>
  <si>
    <t>PJ2T20-1220</t>
  </si>
  <si>
    <t>PE-2048-HR</t>
  </si>
  <si>
    <t>PR-4820</t>
  </si>
  <si>
    <t>PE-2036</t>
  </si>
  <si>
    <t>PJ2T20-915</t>
  </si>
  <si>
    <t>PE-2036-HR</t>
  </si>
  <si>
    <t>PR-3620</t>
  </si>
  <si>
    <t>PE-2030-HR</t>
  </si>
  <si>
    <t>PJ2T20-760</t>
  </si>
  <si>
    <t>PR-3020</t>
  </si>
  <si>
    <t>PE-2030-PH</t>
  </si>
  <si>
    <t>3/4"</t>
  </si>
  <si>
    <t>PE-2024</t>
  </si>
  <si>
    <t>PJ2T20-610</t>
  </si>
  <si>
    <t>PE-2024-PH</t>
  </si>
  <si>
    <t>PE-2018</t>
  </si>
  <si>
    <t>PJ2T20-457</t>
  </si>
  <si>
    <t>25mm(1")</t>
  </si>
  <si>
    <t>PE-2548</t>
  </si>
  <si>
    <t>PJ2T25-1220</t>
  </si>
  <si>
    <t>PE-2548-HR</t>
  </si>
  <si>
    <t>PR-4825</t>
  </si>
  <si>
    <t>PE-2536-HR</t>
  </si>
  <si>
    <t>PJ2T25-915</t>
  </si>
  <si>
    <t>PR-3625</t>
  </si>
  <si>
    <t>PE-2524</t>
  </si>
  <si>
    <t>PJ2T25-610</t>
  </si>
  <si>
    <t>PE-2524-PH</t>
  </si>
  <si>
    <t>1"</t>
  </si>
  <si>
    <t>PE-2518</t>
  </si>
  <si>
    <t>PJ2T25-457</t>
  </si>
  <si>
    <t>PE-2518-PH</t>
  </si>
  <si>
    <t>PE-2515</t>
  </si>
  <si>
    <t>PJ2T25-375</t>
  </si>
  <si>
    <t>PE 2515</t>
  </si>
  <si>
    <t>32 MM (1.1/4")</t>
  </si>
  <si>
    <t>PE-3206</t>
  </si>
  <si>
    <t>PJ2T32-150</t>
  </si>
  <si>
    <t>PE-3212</t>
  </si>
  <si>
    <t>PJ2T32-300</t>
  </si>
  <si>
    <t>PE-3218</t>
  </si>
  <si>
    <t>PJ2T32-450</t>
  </si>
  <si>
    <t>40 MM (1.1/2")</t>
  </si>
  <si>
    <t>PE-4006</t>
  </si>
  <si>
    <t>PJ2T40-150</t>
  </si>
  <si>
    <t>PE-4008</t>
  </si>
  <si>
    <t xml:space="preserve">PJ2T40-200 </t>
  </si>
  <si>
    <t>PE-4012</t>
  </si>
  <si>
    <t>PJ2T40-300</t>
  </si>
  <si>
    <t>PE-4018</t>
  </si>
  <si>
    <t>PJ2T40-450</t>
  </si>
  <si>
    <t>PE-4024</t>
  </si>
  <si>
    <t>PJ2T40-600</t>
  </si>
  <si>
    <t>PE-4024-PH</t>
  </si>
  <si>
    <t>1-1/2"</t>
  </si>
  <si>
    <t>PE-4030</t>
  </si>
  <si>
    <t>PJ2T40-750</t>
  </si>
  <si>
    <t>PE-4036</t>
  </si>
  <si>
    <t>PJ2T40-900</t>
  </si>
  <si>
    <t>PE-4048</t>
  </si>
  <si>
    <t>PJ2T40-1200</t>
  </si>
  <si>
    <t>50 MM (2")</t>
  </si>
  <si>
    <t>PE-5006</t>
  </si>
  <si>
    <t>PJ2T50-150</t>
  </si>
  <si>
    <t>PE-5012</t>
  </si>
  <si>
    <t>PJ2T50-300</t>
  </si>
  <si>
    <t>PE-5012-PH</t>
  </si>
  <si>
    <t>2"</t>
  </si>
  <si>
    <t>PE-5018</t>
  </si>
  <si>
    <t>PJ2T50-450</t>
  </si>
  <si>
    <t>PE-5024</t>
  </si>
  <si>
    <t>PJ2T50-600</t>
  </si>
  <si>
    <t>PE-5024-PH</t>
  </si>
  <si>
    <t>PE-5036</t>
  </si>
  <si>
    <t>PJ2T50-900</t>
  </si>
  <si>
    <t>PE-5048</t>
  </si>
  <si>
    <t>PJ2T50-1200</t>
  </si>
  <si>
    <t>PP PIPES M/F THREADED</t>
  </si>
  <si>
    <t>PMF-2018-PH</t>
  </si>
  <si>
    <t>PJMF20-450</t>
  </si>
  <si>
    <t>PMF-2024</t>
  </si>
  <si>
    <t>PJMF20-600</t>
  </si>
  <si>
    <t>PMF-2030</t>
  </si>
  <si>
    <t>PJMF20-750</t>
  </si>
  <si>
    <t>PMF-2036</t>
  </si>
  <si>
    <t>PJMF20-900</t>
  </si>
  <si>
    <t>PMF-2048</t>
  </si>
  <si>
    <t>PJMF20-1200</t>
  </si>
  <si>
    <t>PMF-2506</t>
  </si>
  <si>
    <t>PJMF25-150</t>
  </si>
  <si>
    <t>PMF-2512</t>
  </si>
  <si>
    <t>PJMF25-300</t>
  </si>
  <si>
    <t>PMF-2512-PH</t>
  </si>
  <si>
    <t>PMF-2518</t>
  </si>
  <si>
    <t>PJMF25-450</t>
  </si>
  <si>
    <t>PMF-2524</t>
  </si>
  <si>
    <t>PJMF25-600</t>
  </si>
  <si>
    <t>PMF-2536</t>
  </si>
  <si>
    <t>PJMF25-900</t>
  </si>
  <si>
    <t>PMF-2548</t>
  </si>
  <si>
    <t>PJMF25-1200</t>
  </si>
  <si>
    <t xml:space="preserve">HYDRO TUBES </t>
  </si>
  <si>
    <t>MTR</t>
  </si>
  <si>
    <t>PKG/BOX</t>
  </si>
  <si>
    <t>ROLL</t>
  </si>
  <si>
    <t>MTRS</t>
  </si>
  <si>
    <t>ROLLS</t>
  </si>
  <si>
    <t>PFH-1325</t>
  </si>
  <si>
    <t>PJE PFH 1325</t>
  </si>
  <si>
    <t>PFH-1925</t>
  </si>
  <si>
    <t xml:space="preserve">PJE PFH 1925 </t>
  </si>
  <si>
    <t>PE-1572</t>
  </si>
  <si>
    <t>PJ2T15-1800</t>
  </si>
  <si>
    <t>PE-1560</t>
  </si>
  <si>
    <t>PJ2T15-1524</t>
  </si>
  <si>
    <t>PE-1530</t>
  </si>
  <si>
    <t>PJ2T15-760</t>
  </si>
  <si>
    <t>PE-1530-HR</t>
  </si>
  <si>
    <t>PR-3015</t>
  </si>
  <si>
    <t>PE-2030</t>
  </si>
  <si>
    <t>PE-2536</t>
  </si>
  <si>
    <t>PE-3224</t>
  </si>
  <si>
    <t>PJ2T32-600</t>
  </si>
  <si>
    <t>PE-3236</t>
  </si>
  <si>
    <t>PJ2T32-900</t>
  </si>
  <si>
    <t>PMF-2012</t>
  </si>
  <si>
    <t>PJMF20-300</t>
  </si>
  <si>
    <t>PMF-2530</t>
  </si>
  <si>
    <t>PJMF25-750</t>
  </si>
  <si>
    <t>PMF-2572</t>
  </si>
  <si>
    <t>PJMF25-1800</t>
  </si>
  <si>
    <t>PE-1536-PH</t>
  </si>
  <si>
    <t>1/2"</t>
  </si>
  <si>
    <t>PP-1524-PH</t>
  </si>
  <si>
    <t>PP-1518-PH</t>
  </si>
  <si>
    <t>PE-2036-PH</t>
  </si>
  <si>
    <t>PE-2018-PH</t>
  </si>
  <si>
    <t>PP-2010-PH</t>
  </si>
  <si>
    <t>PJ2T20-240</t>
  </si>
  <si>
    <t xml:space="preserve">PP-2572-PH </t>
  </si>
  <si>
    <t>PJ2T25-1800</t>
  </si>
  <si>
    <t>PE-2536-PH</t>
  </si>
  <si>
    <t>PE-2530-PH</t>
  </si>
  <si>
    <t>PJ2T25-760</t>
  </si>
  <si>
    <t>PE-3218-PH</t>
  </si>
  <si>
    <t>1-1/4"</t>
  </si>
  <si>
    <t>PE-3224-PH</t>
  </si>
  <si>
    <t>PE-3236-PH</t>
  </si>
  <si>
    <t>PE-4012-PH</t>
  </si>
  <si>
    <t>PE-4018-PH</t>
  </si>
  <si>
    <t>PE-4036-PH</t>
  </si>
  <si>
    <t>PE-5018-PH</t>
  </si>
  <si>
    <t>PE-5036-PH</t>
  </si>
  <si>
    <t>PMF-2024-PH</t>
  </si>
  <si>
    <t>PMF-2030-PH</t>
  </si>
  <si>
    <t>PMF-2518-PH</t>
  </si>
  <si>
    <t>PMF-2008</t>
  </si>
  <si>
    <t>PJMF20-200</t>
  </si>
  <si>
    <t>PE-2572</t>
  </si>
  <si>
    <t>PE-2548-PH</t>
  </si>
  <si>
    <t>PE-2530</t>
  </si>
  <si>
    <t>PE-2530-HR</t>
  </si>
  <si>
    <t>PR-3025</t>
  </si>
  <si>
    <t>PP-2511-PH</t>
  </si>
  <si>
    <t>PJ2T25-270</t>
  </si>
  <si>
    <t>PE-3208</t>
  </si>
  <si>
    <t>PJ2T32-200</t>
  </si>
  <si>
    <t>PE-5030</t>
  </si>
  <si>
    <t>PJ2T50-750</t>
  </si>
  <si>
    <t>PE-5048-PH</t>
  </si>
  <si>
    <t>90448800</t>
  </si>
  <si>
    <t>PMF-2018</t>
  </si>
  <si>
    <t>PMF 2060</t>
  </si>
  <si>
    <t>PJMF20 -1500</t>
  </si>
  <si>
    <t>PMF-2072</t>
  </si>
  <si>
    <t>PJMF20-1800</t>
  </si>
  <si>
    <t>PMF-2524-PH</t>
  </si>
  <si>
    <t>PE-2083</t>
  </si>
  <si>
    <t>PJ2T20-2100</t>
  </si>
  <si>
    <t>PE-2072</t>
  </si>
  <si>
    <t>PMF-2012-PH</t>
  </si>
  <si>
    <t>PMF-2006</t>
  </si>
  <si>
    <t>PJMF20-150</t>
  </si>
  <si>
    <t>PMF-2530-PH</t>
  </si>
  <si>
    <t>90445700</t>
  </si>
  <si>
    <t>PE-4079</t>
  </si>
  <si>
    <t>PJ2T40-2000</t>
  </si>
  <si>
    <t>PE-3230</t>
  </si>
  <si>
    <t>PJ2T32-750</t>
  </si>
  <si>
    <t>PE-5008</t>
  </si>
  <si>
    <t>PJ2T50-200</t>
  </si>
  <si>
    <t>PMF-2006-PH</t>
  </si>
  <si>
    <t>PMF-2572-PH</t>
  </si>
  <si>
    <t>PP-2004-PH</t>
  </si>
  <si>
    <t>PJ2T20-100</t>
  </si>
  <si>
    <t>PE-2560</t>
  </si>
  <si>
    <t>PJ2T25-1500</t>
  </si>
  <si>
    <t>PE-3212-PH</t>
  </si>
  <si>
    <t>PE-3248</t>
  </si>
  <si>
    <t>PJ2T32-1200</t>
  </si>
  <si>
    <t>PE-5006-PH</t>
  </si>
  <si>
    <t>PE-3272-PH</t>
  </si>
  <si>
    <t>PJ2T32-1800</t>
  </si>
  <si>
    <t>PMF-2560</t>
  </si>
  <si>
    <t>PJMF25-1524</t>
  </si>
  <si>
    <t>PE-4006-PH</t>
  </si>
  <si>
    <t>90447200</t>
  </si>
  <si>
    <t>PE-2096</t>
  </si>
  <si>
    <t>PJ2T20-2400</t>
  </si>
  <si>
    <t>PE-1572-HR</t>
  </si>
  <si>
    <t>PR-7215</t>
  </si>
  <si>
    <t>PE-1560-HR</t>
  </si>
  <si>
    <t>PR-6015</t>
  </si>
  <si>
    <t>PE-2083-HR</t>
  </si>
  <si>
    <t>PR-8320</t>
  </si>
  <si>
    <t>PE-2024-HR</t>
  </si>
  <si>
    <t>PR-2420</t>
  </si>
  <si>
    <t>PE-2018-HR</t>
  </si>
  <si>
    <t>PR-1820</t>
  </si>
  <si>
    <t>PE-2565</t>
  </si>
  <si>
    <t>PJ2T25-1650</t>
  </si>
  <si>
    <t>PE-3206-PH</t>
  </si>
  <si>
    <t>PMF-2506-PH</t>
  </si>
  <si>
    <t>PP-1515</t>
  </si>
  <si>
    <t>PJ2T15-375</t>
  </si>
  <si>
    <t>PP-2004</t>
  </si>
  <si>
    <t>PP-2508</t>
  </si>
  <si>
    <t>PJ2T25-200</t>
  </si>
  <si>
    <t>PMF-2036-PH</t>
  </si>
  <si>
    <t>PMF-2536-PH</t>
  </si>
  <si>
    <t>90445800</t>
  </si>
  <si>
    <t>PE-5028-PH</t>
  </si>
  <si>
    <t>PJ2T50-700</t>
  </si>
  <si>
    <t>PE-5095-PH</t>
  </si>
  <si>
    <t>PJ2T50-2400</t>
  </si>
  <si>
    <t>90448900</t>
  </si>
  <si>
    <t>30.10.2020</t>
  </si>
  <si>
    <t>16.11.2020</t>
  </si>
  <si>
    <t>20.01.2021</t>
  </si>
  <si>
    <t>GD / HR / PH</t>
  </si>
  <si>
    <t>GD</t>
  </si>
  <si>
    <t>HR</t>
  </si>
  <si>
    <t>PH</t>
  </si>
  <si>
    <t>11.02.2021</t>
  </si>
  <si>
    <t>29.03.2021</t>
  </si>
  <si>
    <t xml:space="preserve"> </t>
  </si>
  <si>
    <t xml:space="preserve">PO RELEASE DATE </t>
  </si>
  <si>
    <t>12.04.21</t>
  </si>
  <si>
    <t>11.05.2021</t>
  </si>
  <si>
    <t>10.05.21</t>
  </si>
  <si>
    <t>BALANCE AS ON 21.06.2021</t>
  </si>
  <si>
    <t>00063</t>
  </si>
  <si>
    <t>12.07.2021</t>
  </si>
  <si>
    <t>00182</t>
  </si>
  <si>
    <t>24.08.2021</t>
  </si>
  <si>
    <t>00353</t>
  </si>
  <si>
    <t>26.10.2021</t>
  </si>
  <si>
    <t>01.11.21</t>
  </si>
  <si>
    <t>PE-2583-PH</t>
  </si>
  <si>
    <t>PJ2T25-2100</t>
  </si>
  <si>
    <t>PE-3204</t>
  </si>
  <si>
    <t>PJ2T32-100</t>
  </si>
  <si>
    <t>PE-4004</t>
  </si>
  <si>
    <t>PJ2T40-100</t>
  </si>
  <si>
    <t>PE-5004</t>
  </si>
  <si>
    <t>PJ2T50-100</t>
  </si>
  <si>
    <t>PMF-2595-PH</t>
  </si>
  <si>
    <t>PJMF25-2400</t>
  </si>
  <si>
    <t>01.12.21</t>
  </si>
  <si>
    <t>00492</t>
  </si>
  <si>
    <t>13.12.2021</t>
  </si>
  <si>
    <t>BALANCE AS ON 07.01.2022</t>
  </si>
  <si>
    <t>03.01.22</t>
  </si>
  <si>
    <t>00586</t>
  </si>
  <si>
    <t>28.01.2022</t>
  </si>
  <si>
    <t>BALANCE AS ON 28.01.2022</t>
  </si>
  <si>
    <t>BALANCE AS ON 15.02.2022</t>
  </si>
  <si>
    <t>14.02.22</t>
  </si>
  <si>
    <t>BALANCE AS ON 13.03.2022</t>
  </si>
  <si>
    <t>BALANCE AS ON 12.04.2022</t>
  </si>
  <si>
    <t>BALANCE AS ON 10.05.2022</t>
  </si>
  <si>
    <t>02.04.2022</t>
  </si>
  <si>
    <t>BALANCE AS ON 19.05.2022</t>
  </si>
  <si>
    <t>00865</t>
  </si>
  <si>
    <t>26.05.2022</t>
  </si>
  <si>
    <t>BALANCE AS ON 26.05.2022</t>
  </si>
  <si>
    <t>01082</t>
  </si>
  <si>
    <t>23.08.22</t>
  </si>
  <si>
    <t>01128</t>
  </si>
  <si>
    <t>09.09.22</t>
  </si>
  <si>
    <t>BALANCE AS ON 09.09.2022</t>
  </si>
  <si>
    <t>01152</t>
  </si>
  <si>
    <t>15.09.2022</t>
  </si>
  <si>
    <t>BALANCE AS ON 15.09.2022</t>
  </si>
  <si>
    <t>BALANCE AS ON 21.10.2022</t>
  </si>
  <si>
    <t>01231</t>
  </si>
  <si>
    <t>21.10.2022</t>
  </si>
  <si>
    <t>BALANCE AS ON 01.11.2022</t>
  </si>
  <si>
    <t>01331</t>
  </si>
  <si>
    <t>01.12.2022</t>
  </si>
  <si>
    <t>BALANCE AS ON 13.12.2022</t>
  </si>
  <si>
    <t>01394</t>
  </si>
  <si>
    <t>09.01.2023</t>
  </si>
  <si>
    <t>BALANCE AS ON 09.01.2023</t>
  </si>
  <si>
    <t>BALANCE AS ON 03.02.2023</t>
  </si>
  <si>
    <t>01516</t>
  </si>
  <si>
    <t>13.03.2023</t>
  </si>
  <si>
    <t>01495</t>
  </si>
  <si>
    <t>02.03.2023</t>
  </si>
  <si>
    <t>BALANCE AS ON 02.03.2023</t>
  </si>
  <si>
    <t>BALANCE AS ON 13.03.2023</t>
  </si>
  <si>
    <t>BALANCE AS ON 28.03.2023</t>
  </si>
  <si>
    <t>BALANCE AS ON 31.03.2023</t>
  </si>
  <si>
    <t>01552</t>
  </si>
  <si>
    <t>31.03.2023</t>
  </si>
  <si>
    <t>01556</t>
  </si>
  <si>
    <t>04.04.2023</t>
  </si>
  <si>
    <t>BALANCE AS ON 04.04.2023</t>
  </si>
  <si>
    <t>PE-1583</t>
  </si>
  <si>
    <t>PJ2T15-2100</t>
  </si>
  <si>
    <t>01448</t>
  </si>
  <si>
    <t>08.02.2023</t>
  </si>
  <si>
    <t>BALANCE AS ON 08.02.2023</t>
  </si>
  <si>
    <t>BALANCE AS ON 08.05.2023</t>
  </si>
  <si>
    <t>BALANCE AS ON 15.05.2023</t>
  </si>
  <si>
    <t>01632</t>
  </si>
  <si>
    <t>15.05.2023</t>
  </si>
  <si>
    <t>BALANCE AS ON 30.05.2023</t>
  </si>
  <si>
    <t>01676</t>
  </si>
  <si>
    <t>30.05.2023</t>
  </si>
  <si>
    <t>BALANCE AS ON 06.06.2023</t>
  </si>
  <si>
    <t>BALANCE AS ON 16.06.2023</t>
  </si>
  <si>
    <t>01714</t>
  </si>
  <si>
    <t>16.06.2023</t>
  </si>
  <si>
    <t>BALANCE AS ON 04.07.2023</t>
  </si>
  <si>
    <t>01757</t>
  </si>
  <si>
    <t>04.07.2023</t>
  </si>
  <si>
    <t>BALANCE AS ON 11.07.2023</t>
  </si>
  <si>
    <t>01771</t>
  </si>
  <si>
    <t>12.07.2023</t>
  </si>
  <si>
    <t>BALANCE AS ON 12.07.2023</t>
  </si>
  <si>
    <t>PE-4072-PH</t>
  </si>
  <si>
    <t>PJ2T40-1800</t>
  </si>
  <si>
    <t>90447800</t>
  </si>
  <si>
    <t>BALANCE AS ON 02.08.2023</t>
  </si>
  <si>
    <t>01810</t>
  </si>
  <si>
    <t>02.08.2023</t>
  </si>
  <si>
    <t>BALANCE AS ON 04.08.2023</t>
  </si>
  <si>
    <t>PP-1509</t>
  </si>
  <si>
    <t>PJ2T15-225</t>
  </si>
  <si>
    <t>PP-1512</t>
  </si>
  <si>
    <t>PJ2T15-300</t>
  </si>
  <si>
    <t>PP-1512-PH</t>
  </si>
  <si>
    <t>90441300</t>
  </si>
  <si>
    <t>PP-2012</t>
  </si>
  <si>
    <t>PJ2T20-300</t>
  </si>
  <si>
    <t>PJ2T25-300</t>
  </si>
  <si>
    <t>PP-2512-PH</t>
  </si>
  <si>
    <t>90443300</t>
  </si>
  <si>
    <t>01757A</t>
  </si>
  <si>
    <t>23.08.2023</t>
  </si>
  <si>
    <t>BALANCE AS ON 02.09.2023</t>
  </si>
  <si>
    <t>BALANCE AS ON 05.09.2023</t>
  </si>
  <si>
    <t>01889</t>
  </si>
  <si>
    <t>05.09.2023</t>
  </si>
  <si>
    <t>BALANCE AS ON 08.09.2023</t>
  </si>
  <si>
    <t>01902</t>
  </si>
  <si>
    <t>08.09.2023</t>
  </si>
  <si>
    <t>01771A</t>
  </si>
  <si>
    <t>25.08.23</t>
  </si>
  <si>
    <t>11.09.23</t>
  </si>
  <si>
    <t>BALANCE AS ON 16.09.2023</t>
  </si>
  <si>
    <t>BALANCE AS ON 25.09.2023</t>
  </si>
  <si>
    <t>BALANCE AS ON 02.10.2023</t>
  </si>
  <si>
    <t>01960</t>
  </si>
  <si>
    <t>02.10.2023</t>
  </si>
  <si>
    <t>26.09.23</t>
  </si>
  <si>
    <t>BALANCE AS ON 16.10.2023</t>
  </si>
  <si>
    <t>11.10.23</t>
  </si>
  <si>
    <t>18.10.2023</t>
  </si>
  <si>
    <t>PRIORITY LIST 01960</t>
  </si>
  <si>
    <t>A</t>
  </si>
  <si>
    <t>B</t>
  </si>
  <si>
    <t>C</t>
  </si>
  <si>
    <t>24.10.2023</t>
  </si>
  <si>
    <t>02017</t>
  </si>
  <si>
    <t>02020</t>
  </si>
  <si>
    <t>25.10.2023</t>
  </si>
  <si>
    <t>BALANCE AS ON 08.11.2023</t>
  </si>
  <si>
    <t>01960A</t>
  </si>
  <si>
    <t>25.10.23</t>
  </si>
  <si>
    <t>07.11.23</t>
  </si>
  <si>
    <t>02064</t>
  </si>
  <si>
    <t>08.11.2023</t>
  </si>
  <si>
    <t>01960B</t>
  </si>
  <si>
    <t>22.11.23</t>
  </si>
  <si>
    <t>02064A</t>
  </si>
  <si>
    <t>24.11.23</t>
  </si>
  <si>
    <t>BALANCE AS ON 05.12.2023</t>
  </si>
  <si>
    <t>BALANCE AS ON 06.12.2023</t>
  </si>
  <si>
    <t>02115</t>
  </si>
  <si>
    <t>06.12.2023</t>
  </si>
  <si>
    <t>BALANCE AS ON 22.12.2023</t>
  </si>
  <si>
    <t>07.12.23</t>
  </si>
  <si>
    <t>BALANCE AS ON 03.01.2024</t>
  </si>
  <si>
    <t>BALANCE AS ON 04.01.2024</t>
  </si>
  <si>
    <t>02160</t>
  </si>
  <si>
    <t>04.01.2023</t>
  </si>
  <si>
    <t>BALANCE AS ON 16.01.2024</t>
  </si>
  <si>
    <t>BALANCE AS ON 30.01.2024</t>
  </si>
  <si>
    <t>BALANCE AS ON 06.02.2024</t>
  </si>
  <si>
    <t>05.02.2024</t>
  </si>
  <si>
    <t>BALANCE AS ON 07.02.2024</t>
  </si>
  <si>
    <t>02160 A</t>
  </si>
  <si>
    <t>02208</t>
  </si>
  <si>
    <t>07.02.2024</t>
  </si>
  <si>
    <t>PMF-2548-PH</t>
  </si>
  <si>
    <t>02248</t>
  </si>
  <si>
    <t>20.02.2024</t>
  </si>
  <si>
    <t>BALANCE AS ON 20.02.2024</t>
  </si>
  <si>
    <t>BALANCE AS ON 27.02.2024</t>
  </si>
  <si>
    <t>BALANCE AS ON 08.03.2024</t>
  </si>
  <si>
    <t>02285</t>
  </si>
  <si>
    <t>08.03.2024</t>
  </si>
  <si>
    <t>BALANCE AS ON 19.03.2024</t>
  </si>
  <si>
    <t>02343</t>
  </si>
  <si>
    <t>05.04.2024</t>
  </si>
  <si>
    <t>21.03.2024</t>
  </si>
  <si>
    <t>BALANCE AS ON 12.04.2024</t>
  </si>
  <si>
    <t>BALANCE AS ON 01.05.2024</t>
  </si>
  <si>
    <t>02395</t>
  </si>
  <si>
    <t>01.05.2024</t>
  </si>
  <si>
    <t>BALANCE AS ON 03.05.2024</t>
  </si>
  <si>
    <t>BALANCE AS ON 08.05.2024</t>
  </si>
  <si>
    <t>10.05.2024</t>
  </si>
  <si>
    <t>BALANCE AS ON 04.06.2024</t>
  </si>
  <si>
    <t>BALANCE AS ON 06.06.2024</t>
  </si>
  <si>
    <t>02464</t>
  </si>
  <si>
    <t>06.06.2024</t>
  </si>
  <si>
    <t>02395A</t>
  </si>
  <si>
    <t>12.06.2024</t>
  </si>
  <si>
    <t>BALANCE AS ON 14.06.2024</t>
  </si>
  <si>
    <t>02285A</t>
  </si>
  <si>
    <t>24.06.2024</t>
  </si>
  <si>
    <t>BALANCE AS ON 28.06.2024</t>
  </si>
  <si>
    <t>01.07.2024</t>
  </si>
  <si>
    <t>BALANCE AS ON 03.07.2024</t>
  </si>
  <si>
    <t>02524</t>
  </si>
  <si>
    <t>03.07.2024</t>
  </si>
  <si>
    <t>BALANCE AS ON 05.07.2024</t>
  </si>
  <si>
    <t>02530</t>
  </si>
  <si>
    <t>05.07.2024</t>
  </si>
  <si>
    <t>BALANCE AS ON 12.07.2024</t>
  </si>
  <si>
    <t>BALANCE AS ON 06.08.2024</t>
  </si>
  <si>
    <t>01.08.2024</t>
  </si>
  <si>
    <t>BALANCE AS ON 08.08.2024</t>
  </si>
  <si>
    <t>02599</t>
  </si>
  <si>
    <t>08.08.2024</t>
  </si>
  <si>
    <t>BALANCE AS ON 13.08.2024</t>
  </si>
  <si>
    <t>14.08.2024</t>
  </si>
  <si>
    <t>BALANCE AS ON 03.09.2024</t>
  </si>
  <si>
    <t>BALANCE AS ON 04.09.2024</t>
  </si>
  <si>
    <t>04.09.2024</t>
  </si>
  <si>
    <t>05.09.2024</t>
  </si>
  <si>
    <t>02665</t>
  </si>
  <si>
    <t>BALANCE AS ON 18.09.2024</t>
  </si>
  <si>
    <t>BALANCE AS ON 08.10.2024</t>
  </si>
  <si>
    <t>02725</t>
  </si>
  <si>
    <t>08.10.2024</t>
  </si>
  <si>
    <t>09.10.2024</t>
  </si>
  <si>
    <t>BALANCE AS ON 07.11.2024</t>
  </si>
  <si>
    <t>02795</t>
  </si>
  <si>
    <t>07.11.2024</t>
  </si>
  <si>
    <t>BALANCE AS ON 12.11.2024</t>
  </si>
  <si>
    <t>BALANCE AS ON 22.11.2024</t>
  </si>
  <si>
    <t>02822</t>
  </si>
  <si>
    <t>22.11.2024</t>
  </si>
  <si>
    <t>02829</t>
  </si>
  <si>
    <t>27.11.2024</t>
  </si>
  <si>
    <t>BALANCE AS ON 27.11.2024</t>
  </si>
  <si>
    <t>02866</t>
  </si>
  <si>
    <t>13.12.2024</t>
  </si>
  <si>
    <t>BALANCE AS ON 17.12.2024</t>
  </si>
  <si>
    <t>02888</t>
  </si>
  <si>
    <t>09.01.2025</t>
  </si>
  <si>
    <t>BALANCE AS ON 09.01.2025</t>
  </si>
  <si>
    <t>14.01.2025</t>
  </si>
  <si>
    <t>BALANCE AS ON 19.02.2025</t>
  </si>
  <si>
    <t>02981</t>
  </si>
  <si>
    <t>19.02.2025</t>
  </si>
  <si>
    <t>BALANCE AS ON 27.02.2025</t>
  </si>
  <si>
    <t>BALANCE AS ON 19.03.2025</t>
  </si>
  <si>
    <t>03038</t>
  </si>
  <si>
    <t>19.03.2025</t>
  </si>
  <si>
    <t>BALANCE AS ON 02.04.2025</t>
  </si>
  <si>
    <t>BALANCE AS ON 10.04.2025</t>
  </si>
  <si>
    <t>03089</t>
  </si>
  <si>
    <t>10.04.2025</t>
  </si>
  <si>
    <t>31.03.2025</t>
  </si>
  <si>
    <t>BALANCE AS ON 12.05.2025</t>
  </si>
  <si>
    <t>BALANCE AS ON 15.05.2025</t>
  </si>
  <si>
    <t>03150</t>
  </si>
  <si>
    <t>15.05.2025</t>
  </si>
  <si>
    <t>BALANCE AS ON 18.06.2025</t>
  </si>
  <si>
    <t>03220</t>
  </si>
  <si>
    <t>18.06.2025</t>
  </si>
  <si>
    <t>19.06.2025</t>
  </si>
  <si>
    <t>30.05.2025</t>
  </si>
  <si>
    <t>BALANCE AS ON 20.06.2025</t>
  </si>
  <si>
    <t>BALANCE AS ON 16.07.2025</t>
  </si>
  <si>
    <t>03273</t>
  </si>
  <si>
    <t>16.07.2025</t>
  </si>
  <si>
    <t>BALANCE AS ON 24.07.2025</t>
  </si>
  <si>
    <t>17.07.2025</t>
  </si>
  <si>
    <t>PP-1502</t>
  </si>
  <si>
    <t>PJ2T15-050</t>
  </si>
  <si>
    <t>05.08.2025</t>
  </si>
  <si>
    <t>03311</t>
  </si>
  <si>
    <t>BALANCE AS ON 07.08.2025</t>
  </si>
  <si>
    <t>03320</t>
  </si>
  <si>
    <t>08.08.2025</t>
  </si>
  <si>
    <t>BALANCE AS ON 08.08.2025</t>
  </si>
  <si>
    <t>BALANCE AS ON 25.08.2025</t>
  </si>
  <si>
    <t>BALANCE AS ON 11.09.2025</t>
  </si>
  <si>
    <t>03368</t>
  </si>
  <si>
    <t>11.09.2025</t>
  </si>
  <si>
    <t>29.08.2025</t>
  </si>
  <si>
    <t>BALANCE AS ON 18.09.2025</t>
  </si>
  <si>
    <t>26.09.2025</t>
  </si>
  <si>
    <t>BALANCE AS ON 03.10.2025</t>
  </si>
  <si>
    <t>PE-5072-PH</t>
  </si>
  <si>
    <t>PJ2T50-1800</t>
  </si>
  <si>
    <t>90448820</t>
  </si>
  <si>
    <t>03397</t>
  </si>
  <si>
    <t>06.10.2025</t>
  </si>
  <si>
    <t>BALANCE AS ON 14.10.2025</t>
  </si>
  <si>
    <t>14.10.2025</t>
  </si>
  <si>
    <t>03417</t>
  </si>
  <si>
    <t>16.10.2025</t>
  </si>
  <si>
    <t>03433</t>
  </si>
  <si>
    <t>23.10.2025</t>
  </si>
  <si>
    <t>24.10.2025</t>
  </si>
  <si>
    <t>BALANCE AS ON 30.10.2025</t>
  </si>
  <si>
    <t>BALANCE AS ON 04.11.2025</t>
  </si>
  <si>
    <t>03455</t>
  </si>
  <si>
    <t>04.11.2025</t>
  </si>
  <si>
    <t>11.11.2025</t>
  </si>
  <si>
    <t>BALANCE AS ON 12.11.2025</t>
  </si>
  <si>
    <t>PE-2512</t>
  </si>
  <si>
    <t>PE 2512</t>
  </si>
  <si>
    <t>BALANCE AS ON 21.11.2025</t>
  </si>
  <si>
    <t>BALANCE AS ON 08.12.2025</t>
  </si>
  <si>
    <t>BALANCE AS ON 24.12.2025</t>
  </si>
  <si>
    <t>BALANCE AS ON 08.01.2026</t>
  </si>
  <si>
    <t>03539</t>
  </si>
  <si>
    <t>08.01.2026</t>
  </si>
  <si>
    <t>BALANCE AS ON 16.01.2026</t>
  </si>
  <si>
    <t>14.01.2026</t>
  </si>
  <si>
    <t>BALANCE AS ON 06.02.2026</t>
  </si>
  <si>
    <t>BALANCE AS ON 07.02.2026</t>
  </si>
  <si>
    <t>BALANCE AS ON 12.02.2026</t>
  </si>
  <si>
    <t>03583</t>
  </si>
  <si>
    <t>12.02.2026</t>
  </si>
  <si>
    <t>BALANCE AS ON 25.02.2026</t>
  </si>
  <si>
    <t>03616</t>
  </si>
  <si>
    <t>04.03.2026</t>
  </si>
  <si>
    <t>BALANCE AS ON 04.03.2026</t>
  </si>
  <si>
    <t>03624</t>
  </si>
  <si>
    <t>11.03.2026</t>
  </si>
  <si>
    <t>PE-5076-PH</t>
  </si>
  <si>
    <t>PJ2T50-1900</t>
  </si>
  <si>
    <t>BALANCE AS ON 23.03.2026</t>
  </si>
  <si>
    <t>12.03.2026</t>
  </si>
  <si>
    <t>16.03.2026</t>
  </si>
  <si>
    <t>03658</t>
  </si>
  <si>
    <t>02.04.2026</t>
  </si>
  <si>
    <t>BALANCE AS ON 02.04.2026</t>
  </si>
  <si>
    <t>NET WT</t>
  </si>
  <si>
    <t>BALANCE AS ON 10.04.2026</t>
  </si>
  <si>
    <t>BALANCE AS ON 14.04.2026</t>
  </si>
  <si>
    <t>03671</t>
  </si>
  <si>
    <t>14.04.2026</t>
  </si>
  <si>
    <t>16.04.2026</t>
  </si>
  <si>
    <t>03616A</t>
  </si>
  <si>
    <t>23.04.2026</t>
  </si>
  <si>
    <t>BALANCE AS ON 04.05.2026</t>
  </si>
  <si>
    <t>2035005</t>
  </si>
  <si>
    <t>13.05.2026</t>
  </si>
  <si>
    <t>BALANCE AS ON 13.05.2026</t>
  </si>
  <si>
    <t xml:space="preserve">PE-2572-PH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</si>
</sst>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11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sz val="10"/>
      <color indexed="17"/>
      <name val="Arial"/>
      <family val="2"/>
    </font>
    <font>
      <b/>
      <sz val="10"/>
      <color indexed="10"/>
      <name val="Arial"/>
      <family val="2"/>
    </font>
    <font>
      <b/>
      <sz val="10"/>
      <color rgb="FFFF0000"/>
      <name val="Arial"/>
      <family val="2"/>
    </font>
    <font>
      <b/>
      <sz val="10"/>
      <color rgb="FF00B050"/>
      <name val="Arial"/>
      <family val="2"/>
    </font>
    <font>
      <b/>
      <sz val="10"/>
      <color indexed="8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321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0" xfId="1" applyAlignment="1">
      <alignment vertical="center"/>
    </xf>
    <xf numFmtId="0" fontId="1" fillId="0" borderId="7" xfId="1" applyFont="1" applyBorder="1" applyAlignment="1">
      <alignment vertical="center"/>
    </xf>
    <xf numFmtId="0" fontId="1" fillId="0" borderId="8" xfId="1" applyFont="1" applyBorder="1" applyAlignment="1">
      <alignment horizontal="left" vertical="center"/>
    </xf>
    <xf numFmtId="0" fontId="1" fillId="0" borderId="6" xfId="1" applyFont="1" applyBorder="1" applyAlignment="1">
      <alignment horizontal="center" vertical="center"/>
    </xf>
    <xf numFmtId="0" fontId="1" fillId="0" borderId="1" xfId="1" applyFont="1" applyBorder="1" applyAlignment="1">
      <alignment horizontal="left" vertical="center" shrinkToFit="1"/>
    </xf>
    <xf numFmtId="0" fontId="1" fillId="0" borderId="1" xfId="1" applyFont="1" applyBorder="1" applyAlignment="1">
      <alignment vertical="center"/>
    </xf>
    <xf numFmtId="0" fontId="1" fillId="0" borderId="6" xfId="1" applyFont="1" applyBorder="1" applyAlignment="1">
      <alignment vertical="center"/>
    </xf>
    <xf numFmtId="0" fontId="1" fillId="0" borderId="1" xfId="1" applyFont="1" applyBorder="1" applyAlignment="1">
      <alignment horizontal="center" vertical="center"/>
    </xf>
    <xf numFmtId="0" fontId="4" fillId="0" borderId="1" xfId="1" applyFont="1" applyBorder="1" applyAlignment="1">
      <alignment horizontal="left" vertical="center"/>
    </xf>
    <xf numFmtId="0" fontId="2" fillId="0" borderId="1" xfId="1" applyBorder="1" applyAlignment="1">
      <alignment horizontal="left" vertical="center"/>
    </xf>
    <xf numFmtId="0" fontId="1" fillId="0" borderId="1" xfId="1" applyFont="1" applyBorder="1" applyAlignment="1">
      <alignment horizontal="left" vertical="center" wrapText="1"/>
    </xf>
    <xf numFmtId="0" fontId="2" fillId="0" borderId="6" xfId="1" applyBorder="1" applyAlignment="1">
      <alignment horizontal="left" vertical="center"/>
    </xf>
    <xf numFmtId="2" fontId="2" fillId="0" borderId="1" xfId="1" applyNumberFormat="1" applyBorder="1" applyAlignment="1">
      <alignment horizontal="left" vertical="center"/>
    </xf>
    <xf numFmtId="0" fontId="5" fillId="0" borderId="1" xfId="1" applyFont="1" applyBorder="1" applyAlignment="1">
      <alignment horizontal="left" vertical="center"/>
    </xf>
    <xf numFmtId="0" fontId="3" fillId="0" borderId="2" xfId="1" applyFont="1" applyBorder="1" applyAlignment="1">
      <alignment vertical="center"/>
    </xf>
    <xf numFmtId="0" fontId="3" fillId="0" borderId="5" xfId="1" applyFont="1" applyBorder="1" applyAlignment="1">
      <alignment vertical="center"/>
    </xf>
    <xf numFmtId="0" fontId="3" fillId="0" borderId="3" xfId="1" applyFont="1" applyBorder="1" applyAlignment="1">
      <alignment vertical="center"/>
    </xf>
    <xf numFmtId="0" fontId="2" fillId="0" borderId="1" xfId="1" applyBorder="1" applyAlignment="1">
      <alignment vertical="center"/>
    </xf>
    <xf numFmtId="0" fontId="2" fillId="0" borderId="1" xfId="1" applyBorder="1" applyAlignment="1">
      <alignment vertical="center" wrapText="1"/>
    </xf>
    <xf numFmtId="0" fontId="6" fillId="0" borderId="1" xfId="1" applyFont="1" applyBorder="1" applyAlignment="1">
      <alignment horizontal="left" vertical="center"/>
    </xf>
    <xf numFmtId="0" fontId="4" fillId="0" borderId="2" xfId="1" applyFont="1" applyBorder="1" applyAlignment="1">
      <alignment horizontal="left" vertical="center"/>
    </xf>
    <xf numFmtId="0" fontId="3" fillId="0" borderId="1" xfId="1" applyFont="1" applyBorder="1" applyAlignment="1">
      <alignment horizontal="left" vertical="center"/>
    </xf>
    <xf numFmtId="0" fontId="1" fillId="0" borderId="1" xfId="1" applyFont="1" applyBorder="1" applyAlignment="1">
      <alignment vertical="center" wrapText="1"/>
    </xf>
    <xf numFmtId="0" fontId="8" fillId="0" borderId="1" xfId="1" applyFont="1" applyBorder="1" applyAlignment="1">
      <alignment horizontal="left" vertical="center"/>
    </xf>
    <xf numFmtId="0" fontId="7" fillId="0" borderId="1" xfId="1" applyFont="1" applyBorder="1" applyAlignment="1">
      <alignment horizontal="left" vertical="center"/>
    </xf>
    <xf numFmtId="0" fontId="1" fillId="0" borderId="2" xfId="1" applyFont="1" applyBorder="1" applyAlignment="1">
      <alignment vertical="center"/>
    </xf>
    <xf numFmtId="0" fontId="1" fillId="0" borderId="5" xfId="1" applyFont="1" applyBorder="1" applyAlignment="1">
      <alignment vertical="center"/>
    </xf>
    <xf numFmtId="0" fontId="1" fillId="0" borderId="3" xfId="1" applyFont="1" applyBorder="1" applyAlignment="1">
      <alignment vertical="center"/>
    </xf>
    <xf numFmtId="0" fontId="1" fillId="0" borderId="1" xfId="1" quotePrefix="1" applyFont="1" applyBorder="1" applyAlignment="1">
      <alignment horizontal="left" vertical="center"/>
    </xf>
    <xf numFmtId="0" fontId="1" fillId="0" borderId="6" xfId="1" applyFont="1" applyBorder="1" applyAlignment="1">
      <alignment horizontal="left" vertical="center"/>
    </xf>
    <xf numFmtId="2" fontId="1" fillId="0" borderId="1" xfId="1" applyNumberFormat="1" applyFont="1" applyBorder="1" applyAlignment="1">
      <alignment horizontal="left" vertical="center"/>
    </xf>
    <xf numFmtId="0" fontId="1" fillId="0" borderId="0" xfId="1" applyFont="1" applyAlignment="1">
      <alignment horizontal="right" vertical="center"/>
    </xf>
    <xf numFmtId="0" fontId="2" fillId="0" borderId="0" xfId="1" applyAlignment="1">
      <alignment horizontal="left" vertical="center"/>
    </xf>
    <xf numFmtId="0" fontId="1" fillId="0" borderId="1" xfId="1" applyFont="1" applyBorder="1" applyAlignment="1">
      <alignment horizontal="left" vertical="center"/>
    </xf>
    <xf numFmtId="0" fontId="1" fillId="0" borderId="2" xfId="1" applyFont="1" applyBorder="1" applyAlignment="1">
      <alignment horizontal="left" vertical="center"/>
    </xf>
    <xf numFmtId="0" fontId="4" fillId="0" borderId="1" xfId="1" applyFont="1" applyBorder="1" applyAlignment="1">
      <alignment vertical="center"/>
    </xf>
    <xf numFmtId="0" fontId="2" fillId="0" borderId="2" xfId="1" applyBorder="1" applyAlignment="1">
      <alignment horizontal="left" vertical="center"/>
    </xf>
    <xf numFmtId="0" fontId="1" fillId="0" borderId="4" xfId="1" applyFont="1" applyBorder="1" applyAlignment="1">
      <alignment horizontal="left" vertical="center"/>
    </xf>
    <xf numFmtId="0" fontId="2" fillId="0" borderId="0" xfId="1"/>
    <xf numFmtId="0" fontId="1" fillId="2" borderId="1" xfId="1" applyFont="1" applyFill="1" applyBorder="1" applyAlignment="1">
      <alignment horizontal="left" vertical="center"/>
    </xf>
    <xf numFmtId="2" fontId="2" fillId="0" borderId="0" xfId="1" applyNumberFormat="1" applyAlignment="1">
      <alignment vertical="center"/>
    </xf>
    <xf numFmtId="0" fontId="1" fillId="3" borderId="8" xfId="1" applyFont="1" applyFill="1" applyBorder="1" applyAlignment="1">
      <alignment horizontal="left" vertical="center"/>
    </xf>
    <xf numFmtId="0" fontId="2" fillId="4" borderId="0" xfId="1" applyFill="1" applyAlignment="1">
      <alignment vertical="center"/>
    </xf>
    <xf numFmtId="0" fontId="1" fillId="0" borderId="0" xfId="1" applyFont="1" applyAlignment="1">
      <alignment vertical="center"/>
    </xf>
    <xf numFmtId="0" fontId="1" fillId="0" borderId="1" xfId="0" applyFont="1" applyBorder="1" applyAlignment="1">
      <alignment horizontal="left" vertical="center"/>
    </xf>
    <xf numFmtId="0" fontId="1" fillId="0" borderId="5" xfId="1" applyFont="1" applyBorder="1" applyAlignment="1">
      <alignment horizontal="left" vertical="center"/>
    </xf>
    <xf numFmtId="0" fontId="1" fillId="0" borderId="3" xfId="1" applyFont="1" applyBorder="1" applyAlignment="1">
      <alignment horizontal="left" vertical="center"/>
    </xf>
    <xf numFmtId="0" fontId="1" fillId="0" borderId="8" xfId="1" quotePrefix="1" applyFont="1" applyBorder="1" applyAlignment="1">
      <alignment horizontal="left" vertical="center"/>
    </xf>
    <xf numFmtId="0" fontId="2" fillId="0" borderId="7" xfId="1" applyBorder="1" applyAlignment="1">
      <alignment horizontal="left" vertical="center"/>
    </xf>
    <xf numFmtId="0" fontId="1" fillId="0" borderId="3" xfId="1" applyFont="1" applyBorder="1" applyAlignment="1">
      <alignment horizontal="center" vertical="center"/>
    </xf>
    <xf numFmtId="0" fontId="1" fillId="0" borderId="10" xfId="1" quotePrefix="1" applyFont="1" applyBorder="1" applyAlignment="1">
      <alignment horizontal="center" vertical="center"/>
    </xf>
    <xf numFmtId="0" fontId="1" fillId="0" borderId="2" xfId="1" applyFont="1" applyBorder="1" applyAlignment="1">
      <alignment horizontal="center" vertical="center"/>
    </xf>
    <xf numFmtId="0" fontId="1" fillId="0" borderId="11" xfId="1" applyFont="1" applyBorder="1" applyAlignment="1">
      <alignment horizontal="center" vertical="center"/>
    </xf>
    <xf numFmtId="0" fontId="1" fillId="0" borderId="11" xfId="1" applyFont="1" applyBorder="1" applyAlignment="1">
      <alignment vertical="center"/>
    </xf>
    <xf numFmtId="0" fontId="2" fillId="0" borderId="11" xfId="1" applyBorder="1" applyAlignment="1">
      <alignment horizontal="left" vertical="center"/>
    </xf>
    <xf numFmtId="0" fontId="2" fillId="0" borderId="9" xfId="1" applyBorder="1" applyAlignment="1">
      <alignment horizontal="left" vertical="center"/>
    </xf>
    <xf numFmtId="0" fontId="1" fillId="0" borderId="11" xfId="1" applyFont="1" applyBorder="1" applyAlignment="1">
      <alignment horizontal="left" vertical="center"/>
    </xf>
    <xf numFmtId="0" fontId="3" fillId="0" borderId="1" xfId="1" applyFont="1" applyBorder="1" applyAlignment="1">
      <alignment vertical="center"/>
    </xf>
    <xf numFmtId="0" fontId="2" fillId="5" borderId="1" xfId="1" applyFill="1" applyBorder="1" applyAlignment="1">
      <alignment horizontal="left" vertical="center"/>
    </xf>
    <xf numFmtId="0" fontId="2" fillId="0" borderId="11" xfId="1" applyBorder="1" applyAlignment="1">
      <alignment vertical="center"/>
    </xf>
    <xf numFmtId="0" fontId="1" fillId="0" borderId="1" xfId="1" applyFont="1" applyBorder="1" applyAlignment="1">
      <alignment horizontal="left" vertical="center"/>
    </xf>
    <xf numFmtId="0" fontId="1" fillId="0" borderId="1" xfId="1" applyFont="1" applyBorder="1" applyAlignment="1">
      <alignment vertical="center"/>
    </xf>
    <xf numFmtId="0" fontId="1" fillId="0" borderId="1" xfId="1" applyFont="1" applyBorder="1" applyAlignment="1">
      <alignment horizontal="center" vertical="center"/>
    </xf>
    <xf numFmtId="0" fontId="1" fillId="0" borderId="2" xfId="1" applyFont="1" applyBorder="1" applyAlignment="1">
      <alignment vertical="center"/>
    </xf>
    <xf numFmtId="0" fontId="1" fillId="0" borderId="5" xfId="1" applyFont="1" applyBorder="1" applyAlignment="1">
      <alignment vertical="center"/>
    </xf>
    <xf numFmtId="0" fontId="1" fillId="0" borderId="2" xfId="1" applyFont="1" applyBorder="1" applyAlignment="1">
      <alignment horizontal="left" vertical="center"/>
    </xf>
    <xf numFmtId="0" fontId="1" fillId="0" borderId="1" xfId="1" applyFont="1" applyBorder="1" applyAlignment="1">
      <alignment horizontal="left" vertical="center"/>
    </xf>
    <xf numFmtId="0" fontId="1" fillId="0" borderId="1" xfId="1" applyFont="1" applyBorder="1" applyAlignment="1">
      <alignment vertical="center"/>
    </xf>
    <xf numFmtId="0" fontId="1" fillId="0" borderId="1" xfId="1" applyFont="1" applyBorder="1" applyAlignment="1">
      <alignment vertical="center"/>
    </xf>
    <xf numFmtId="0" fontId="1" fillId="0" borderId="1" xfId="1" applyFont="1" applyBorder="1" applyAlignment="1">
      <alignment horizontal="center" vertical="center"/>
    </xf>
    <xf numFmtId="0" fontId="1" fillId="0" borderId="1" xfId="1" applyFont="1" applyBorder="1" applyAlignment="1">
      <alignment horizontal="left" vertical="center"/>
    </xf>
    <xf numFmtId="0" fontId="1" fillId="0" borderId="2" xfId="1" applyFont="1" applyBorder="1" applyAlignment="1">
      <alignment horizontal="left" vertical="center"/>
    </xf>
    <xf numFmtId="0" fontId="1" fillId="0" borderId="2" xfId="1" applyFont="1" applyBorder="1" applyAlignment="1">
      <alignment vertical="center"/>
    </xf>
    <xf numFmtId="0" fontId="1" fillId="0" borderId="5" xfId="1" applyFont="1" applyBorder="1" applyAlignment="1">
      <alignment vertical="center"/>
    </xf>
    <xf numFmtId="0" fontId="1" fillId="0" borderId="1" xfId="1" applyFont="1" applyBorder="1" applyAlignment="1">
      <alignment vertical="center"/>
    </xf>
    <xf numFmtId="0" fontId="1" fillId="0" borderId="1" xfId="1" applyFont="1" applyBorder="1" applyAlignment="1">
      <alignment horizontal="center" vertical="center"/>
    </xf>
    <xf numFmtId="0" fontId="1" fillId="0" borderId="1" xfId="1" applyFont="1" applyBorder="1" applyAlignment="1">
      <alignment horizontal="left" vertical="center"/>
    </xf>
    <xf numFmtId="0" fontId="1" fillId="0" borderId="2" xfId="1" applyFont="1" applyBorder="1" applyAlignment="1">
      <alignment vertical="center"/>
    </xf>
    <xf numFmtId="0" fontId="1" fillId="0" borderId="5" xfId="1" applyFont="1" applyBorder="1" applyAlignment="1">
      <alignment vertical="center"/>
    </xf>
    <xf numFmtId="0" fontId="1" fillId="0" borderId="2" xfId="1" applyFont="1" applyBorder="1" applyAlignment="1">
      <alignment horizontal="left" vertical="center"/>
    </xf>
    <xf numFmtId="0" fontId="1" fillId="0" borderId="1" xfId="1" applyFont="1" applyBorder="1" applyAlignment="1">
      <alignment horizontal="left" vertical="center"/>
    </xf>
    <xf numFmtId="0" fontId="1" fillId="0" borderId="1" xfId="1" applyFont="1" applyBorder="1" applyAlignment="1">
      <alignment vertical="center"/>
    </xf>
    <xf numFmtId="0" fontId="1" fillId="0" borderId="1" xfId="1" applyFont="1" applyBorder="1" applyAlignment="1">
      <alignment horizontal="center" vertical="center"/>
    </xf>
    <xf numFmtId="0" fontId="4" fillId="0" borderId="1" xfId="1" applyFont="1" applyFill="1" applyBorder="1" applyAlignment="1">
      <alignment horizontal="left" vertical="center"/>
    </xf>
    <xf numFmtId="0" fontId="2" fillId="0" borderId="1" xfId="1" applyFill="1" applyBorder="1" applyAlignment="1">
      <alignment horizontal="left" vertical="center"/>
    </xf>
    <xf numFmtId="0" fontId="1" fillId="0" borderId="1" xfId="1" applyFont="1" applyFill="1" applyBorder="1" applyAlignment="1">
      <alignment horizontal="left" vertical="center"/>
    </xf>
    <xf numFmtId="0" fontId="2" fillId="0" borderId="11" xfId="1" applyFill="1" applyBorder="1" applyAlignment="1">
      <alignment vertical="center"/>
    </xf>
    <xf numFmtId="0" fontId="2" fillId="0" borderId="0" xfId="1" applyFill="1" applyAlignment="1">
      <alignment vertical="center"/>
    </xf>
    <xf numFmtId="0" fontId="1" fillId="0" borderId="1" xfId="1" applyFont="1" applyFill="1" applyBorder="1" applyAlignment="1">
      <alignment horizontal="left" vertical="center" wrapText="1"/>
    </xf>
    <xf numFmtId="0" fontId="2" fillId="0" borderId="11" xfId="1" applyFill="1" applyBorder="1" applyAlignment="1">
      <alignment horizontal="left" vertical="center"/>
    </xf>
    <xf numFmtId="2" fontId="2" fillId="0" borderId="1" xfId="1" applyNumberFormat="1" applyFill="1" applyBorder="1" applyAlignment="1">
      <alignment horizontal="left" vertical="center"/>
    </xf>
    <xf numFmtId="2" fontId="2" fillId="0" borderId="0" xfId="1" applyNumberFormat="1" applyFill="1" applyAlignment="1">
      <alignment vertical="center"/>
    </xf>
    <xf numFmtId="0" fontId="1" fillId="0" borderId="1" xfId="1" quotePrefix="1" applyFont="1" applyFill="1" applyBorder="1" applyAlignment="1">
      <alignment horizontal="left" vertical="center"/>
    </xf>
    <xf numFmtId="0" fontId="3" fillId="0" borderId="1" xfId="1" applyFont="1" applyFill="1" applyBorder="1" applyAlignment="1">
      <alignment vertical="center"/>
    </xf>
    <xf numFmtId="0" fontId="2" fillId="0" borderId="1" xfId="1" applyFill="1" applyBorder="1" applyAlignment="1">
      <alignment vertical="center"/>
    </xf>
    <xf numFmtId="0" fontId="2" fillId="0" borderId="1" xfId="1" applyFill="1" applyBorder="1" applyAlignment="1">
      <alignment vertical="center" wrapText="1"/>
    </xf>
    <xf numFmtId="0" fontId="3" fillId="0" borderId="1" xfId="1" applyFont="1" applyFill="1" applyBorder="1" applyAlignment="1">
      <alignment horizontal="left" vertical="center"/>
    </xf>
    <xf numFmtId="0" fontId="1" fillId="0" borderId="1" xfId="1" applyFont="1" applyFill="1" applyBorder="1" applyAlignment="1">
      <alignment horizontal="center" vertical="center"/>
    </xf>
    <xf numFmtId="0" fontId="1" fillId="0" borderId="1" xfId="1" applyFont="1" applyFill="1" applyBorder="1" applyAlignment="1">
      <alignment vertical="center" wrapText="1"/>
    </xf>
    <xf numFmtId="0" fontId="7" fillId="0" borderId="1" xfId="1" applyFont="1" applyFill="1" applyBorder="1" applyAlignment="1">
      <alignment horizontal="left" vertical="center"/>
    </xf>
    <xf numFmtId="0" fontId="8" fillId="0" borderId="1" xfId="1" applyFont="1" applyFill="1" applyBorder="1" applyAlignment="1">
      <alignment horizontal="left" vertical="center"/>
    </xf>
    <xf numFmtId="0" fontId="1" fillId="0" borderId="1" xfId="1" applyFont="1" applyFill="1" applyBorder="1" applyAlignment="1">
      <alignment vertical="center"/>
    </xf>
    <xf numFmtId="0" fontId="2" fillId="0" borderId="9" xfId="1" applyFill="1" applyBorder="1" applyAlignment="1">
      <alignment horizontal="left" vertical="center"/>
    </xf>
    <xf numFmtId="0" fontId="1" fillId="0" borderId="1" xfId="1" applyFont="1" applyFill="1" applyBorder="1" applyAlignment="1">
      <alignment horizontal="left" vertical="center"/>
    </xf>
    <xf numFmtId="0" fontId="1" fillId="0" borderId="1" xfId="1" applyFont="1" applyBorder="1" applyAlignment="1">
      <alignment vertical="center"/>
    </xf>
    <xf numFmtId="0" fontId="1" fillId="0" borderId="1" xfId="1" applyFont="1" applyBorder="1" applyAlignment="1">
      <alignment horizontal="center" vertical="center"/>
    </xf>
    <xf numFmtId="0" fontId="1" fillId="0" borderId="1" xfId="1" applyFont="1" applyBorder="1" applyAlignment="1">
      <alignment horizontal="left" vertical="center"/>
    </xf>
    <xf numFmtId="0" fontId="1" fillId="0" borderId="2" xfId="1" applyFont="1" applyBorder="1" applyAlignment="1">
      <alignment vertical="center"/>
    </xf>
    <xf numFmtId="0" fontId="1" fillId="0" borderId="5" xfId="1" applyFont="1" applyBorder="1" applyAlignment="1">
      <alignment vertical="center"/>
    </xf>
    <xf numFmtId="0" fontId="1" fillId="0" borderId="2" xfId="1" applyFont="1" applyBorder="1" applyAlignment="1">
      <alignment horizontal="left" vertical="center"/>
    </xf>
    <xf numFmtId="0" fontId="1" fillId="0" borderId="1" xfId="1" applyFont="1" applyBorder="1" applyAlignment="1">
      <alignment vertical="center"/>
    </xf>
    <xf numFmtId="0" fontId="1" fillId="0" borderId="1" xfId="1" applyFont="1" applyBorder="1" applyAlignment="1">
      <alignment horizontal="center" vertical="center"/>
    </xf>
    <xf numFmtId="0" fontId="1" fillId="0" borderId="1" xfId="1" applyFont="1" applyBorder="1" applyAlignment="1">
      <alignment horizontal="left" vertical="center"/>
    </xf>
    <xf numFmtId="0" fontId="1" fillId="0" borderId="1" xfId="1" applyFont="1" applyFill="1" applyBorder="1" applyAlignment="1">
      <alignment horizontal="left" vertical="center"/>
    </xf>
    <xf numFmtId="0" fontId="1" fillId="0" borderId="1" xfId="1" applyFont="1" applyBorder="1" applyAlignment="1">
      <alignment vertical="center"/>
    </xf>
    <xf numFmtId="0" fontId="1" fillId="0" borderId="1" xfId="1" applyFont="1" applyBorder="1" applyAlignment="1">
      <alignment horizontal="center" vertical="center"/>
    </xf>
    <xf numFmtId="0" fontId="1" fillId="0" borderId="1" xfId="1" applyFont="1" applyBorder="1" applyAlignment="1">
      <alignment horizontal="left" vertical="center"/>
    </xf>
    <xf numFmtId="0" fontId="1" fillId="0" borderId="2" xfId="1" applyFont="1" applyBorder="1" applyAlignment="1">
      <alignment horizontal="left" vertical="center"/>
    </xf>
    <xf numFmtId="0" fontId="1" fillId="0" borderId="2" xfId="1" applyFont="1" applyBorder="1" applyAlignment="1">
      <alignment vertical="center"/>
    </xf>
    <xf numFmtId="0" fontId="1" fillId="0" borderId="5" xfId="1" applyFont="1" applyBorder="1" applyAlignment="1">
      <alignment vertical="center"/>
    </xf>
    <xf numFmtId="0" fontId="1" fillId="0" borderId="1" xfId="1" applyFont="1" applyFill="1" applyBorder="1" applyAlignment="1">
      <alignment horizontal="left" vertical="center"/>
    </xf>
    <xf numFmtId="0" fontId="1" fillId="0" borderId="1" xfId="1" applyFont="1" applyBorder="1" applyAlignment="1">
      <alignment vertical="center"/>
    </xf>
    <xf numFmtId="0" fontId="1" fillId="0" borderId="1" xfId="1" applyFont="1" applyBorder="1" applyAlignment="1">
      <alignment horizontal="center" vertical="center"/>
    </xf>
    <xf numFmtId="0" fontId="1" fillId="0" borderId="1" xfId="1" applyFont="1" applyBorder="1" applyAlignment="1">
      <alignment horizontal="left" vertical="center"/>
    </xf>
    <xf numFmtId="0" fontId="1" fillId="0" borderId="2" xfId="1" applyFont="1" applyBorder="1" applyAlignment="1">
      <alignment horizontal="left" vertical="center"/>
    </xf>
    <xf numFmtId="0" fontId="1" fillId="0" borderId="2" xfId="1" applyFont="1" applyBorder="1" applyAlignment="1">
      <alignment vertical="center"/>
    </xf>
    <xf numFmtId="0" fontId="1" fillId="0" borderId="5" xfId="1" applyFont="1" applyBorder="1" applyAlignment="1">
      <alignment vertical="center"/>
    </xf>
    <xf numFmtId="0" fontId="1" fillId="0" borderId="1" xfId="1" applyFont="1" applyBorder="1" applyAlignment="1">
      <alignment vertical="center"/>
    </xf>
    <xf numFmtId="0" fontId="1" fillId="0" borderId="1" xfId="1" applyFont="1" applyBorder="1" applyAlignment="1">
      <alignment horizontal="center" vertical="center"/>
    </xf>
    <xf numFmtId="0" fontId="1" fillId="0" borderId="1" xfId="1" applyFont="1" applyFill="1" applyBorder="1" applyAlignment="1">
      <alignment horizontal="left" vertical="center"/>
    </xf>
    <xf numFmtId="0" fontId="1" fillId="0" borderId="1" xfId="1" applyFont="1" applyBorder="1" applyAlignment="1">
      <alignment horizontal="left" vertical="center"/>
    </xf>
    <xf numFmtId="0" fontId="1" fillId="0" borderId="2" xfId="1" applyFont="1" applyBorder="1" applyAlignment="1">
      <alignment vertical="center"/>
    </xf>
    <xf numFmtId="0" fontId="1" fillId="0" borderId="5" xfId="1" applyFont="1" applyBorder="1" applyAlignment="1">
      <alignment vertical="center"/>
    </xf>
    <xf numFmtId="0" fontId="1" fillId="0" borderId="2" xfId="1" applyFont="1" applyBorder="1" applyAlignment="1">
      <alignment horizontal="left" vertical="center"/>
    </xf>
    <xf numFmtId="0" fontId="2" fillId="3" borderId="1" xfId="1" applyFont="1" applyFill="1" applyBorder="1" applyAlignment="1">
      <alignment horizontal="left" vertical="center"/>
    </xf>
    <xf numFmtId="0" fontId="1" fillId="0" borderId="1" xfId="1" applyFont="1" applyFill="1" applyBorder="1" applyAlignment="1">
      <alignment horizontal="left" vertical="center"/>
    </xf>
    <xf numFmtId="0" fontId="1" fillId="0" borderId="1" xfId="1" applyFont="1" applyBorder="1" applyAlignment="1">
      <alignment vertical="center"/>
    </xf>
    <xf numFmtId="0" fontId="1" fillId="0" borderId="1" xfId="1" applyFont="1" applyBorder="1" applyAlignment="1">
      <alignment horizontal="center" vertical="center"/>
    </xf>
    <xf numFmtId="0" fontId="1" fillId="0" borderId="1" xfId="1" applyFont="1" applyBorder="1" applyAlignment="1">
      <alignment horizontal="left" vertical="center"/>
    </xf>
    <xf numFmtId="0" fontId="1" fillId="0" borderId="2" xfId="1" applyFont="1" applyBorder="1" applyAlignment="1">
      <alignment vertical="center"/>
    </xf>
    <xf numFmtId="0" fontId="1" fillId="0" borderId="5" xfId="1" applyFont="1" applyBorder="1" applyAlignment="1">
      <alignment vertical="center"/>
    </xf>
    <xf numFmtId="0" fontId="1" fillId="0" borderId="2" xfId="1" applyFont="1" applyBorder="1" applyAlignment="1">
      <alignment horizontal="left" vertical="center"/>
    </xf>
    <xf numFmtId="0" fontId="1" fillId="0" borderId="1" xfId="1" applyFont="1" applyBorder="1" applyAlignment="1">
      <alignment vertical="center"/>
    </xf>
    <xf numFmtId="0" fontId="1" fillId="0" borderId="1" xfId="1" applyFont="1" applyBorder="1" applyAlignment="1">
      <alignment horizontal="left" vertical="center"/>
    </xf>
    <xf numFmtId="0" fontId="1" fillId="0" borderId="1" xfId="1" applyFont="1" applyBorder="1" applyAlignment="1">
      <alignment vertical="center"/>
    </xf>
    <xf numFmtId="0" fontId="1" fillId="0" borderId="1" xfId="1" applyFont="1" applyBorder="1" applyAlignment="1">
      <alignment horizontal="center" vertical="center"/>
    </xf>
    <xf numFmtId="0" fontId="1" fillId="0" borderId="1" xfId="1" applyFont="1" applyFill="1" applyBorder="1" applyAlignment="1">
      <alignment horizontal="left" vertical="center"/>
    </xf>
    <xf numFmtId="0" fontId="1" fillId="0" borderId="1" xfId="1" applyFont="1" applyBorder="1" applyAlignment="1">
      <alignment horizontal="left" vertical="center"/>
    </xf>
    <xf numFmtId="0" fontId="1" fillId="0" borderId="2" xfId="1" applyFont="1" applyBorder="1" applyAlignment="1">
      <alignment horizontal="left" vertical="center"/>
    </xf>
    <xf numFmtId="0" fontId="1" fillId="0" borderId="2" xfId="1" applyFont="1" applyBorder="1" applyAlignment="1">
      <alignment vertical="center"/>
    </xf>
    <xf numFmtId="0" fontId="1" fillId="0" borderId="5" xfId="1" applyFont="1" applyBorder="1" applyAlignment="1">
      <alignment vertical="center"/>
    </xf>
    <xf numFmtId="0" fontId="1" fillId="0" borderId="1" xfId="1" applyFont="1" applyFill="1" applyBorder="1" applyAlignment="1">
      <alignment horizontal="left" vertical="center"/>
    </xf>
    <xf numFmtId="0" fontId="1" fillId="0" borderId="1" xfId="1" applyFont="1" applyBorder="1" applyAlignment="1">
      <alignment vertical="center"/>
    </xf>
    <xf numFmtId="0" fontId="1" fillId="0" borderId="1" xfId="1" applyFont="1" applyBorder="1" applyAlignment="1">
      <alignment horizontal="center" vertical="center"/>
    </xf>
    <xf numFmtId="0" fontId="1" fillId="0" borderId="1" xfId="1" applyFont="1" applyBorder="1" applyAlignment="1">
      <alignment horizontal="left" vertical="center"/>
    </xf>
    <xf numFmtId="0" fontId="1" fillId="0" borderId="2" xfId="1" applyFont="1" applyBorder="1" applyAlignment="1">
      <alignment vertical="center"/>
    </xf>
    <xf numFmtId="0" fontId="1" fillId="0" borderId="5" xfId="1" applyFont="1" applyBorder="1" applyAlignment="1">
      <alignment vertical="center"/>
    </xf>
    <xf numFmtId="0" fontId="1" fillId="0" borderId="2" xfId="1" applyFont="1" applyBorder="1" applyAlignment="1">
      <alignment horizontal="left" vertical="center"/>
    </xf>
    <xf numFmtId="0" fontId="1" fillId="0" borderId="1" xfId="1" applyFont="1" applyBorder="1" applyAlignment="1">
      <alignment vertical="center"/>
    </xf>
    <xf numFmtId="0" fontId="1" fillId="0" borderId="1" xfId="1" applyFont="1" applyBorder="1" applyAlignment="1">
      <alignment horizontal="center" vertical="center"/>
    </xf>
    <xf numFmtId="0" fontId="1" fillId="0" borderId="1" xfId="1" applyFont="1" applyFill="1" applyBorder="1" applyAlignment="1">
      <alignment horizontal="left" vertical="center"/>
    </xf>
    <xf numFmtId="0" fontId="1" fillId="0" borderId="1" xfId="1" applyFont="1" applyBorder="1" applyAlignment="1">
      <alignment horizontal="left" vertical="center"/>
    </xf>
    <xf numFmtId="0" fontId="1" fillId="0" borderId="2" xfId="1" applyFont="1" applyBorder="1" applyAlignment="1">
      <alignment vertical="center"/>
    </xf>
    <xf numFmtId="0" fontId="1" fillId="0" borderId="5" xfId="1" applyFont="1" applyBorder="1" applyAlignment="1">
      <alignment vertical="center"/>
    </xf>
    <xf numFmtId="0" fontId="1" fillId="0" borderId="2" xfId="1" applyFont="1" applyBorder="1" applyAlignment="1">
      <alignment horizontal="left" vertical="center"/>
    </xf>
    <xf numFmtId="0" fontId="1" fillId="0" borderId="1" xfId="1" applyFont="1" applyBorder="1" applyAlignment="1">
      <alignment vertical="center"/>
    </xf>
    <xf numFmtId="0" fontId="1" fillId="0" borderId="1" xfId="1" applyFont="1" applyBorder="1" applyAlignment="1">
      <alignment horizontal="left" vertical="center"/>
    </xf>
    <xf numFmtId="0" fontId="1" fillId="0" borderId="1" xfId="1" applyFont="1" applyFill="1" applyBorder="1" applyAlignment="1">
      <alignment horizontal="left" vertical="center"/>
    </xf>
    <xf numFmtId="0" fontId="1" fillId="0" borderId="1" xfId="1" applyFont="1" applyBorder="1" applyAlignment="1">
      <alignment vertical="center"/>
    </xf>
    <xf numFmtId="0" fontId="1" fillId="0" borderId="1" xfId="1" applyFont="1" applyBorder="1" applyAlignment="1">
      <alignment horizontal="center" vertical="center"/>
    </xf>
    <xf numFmtId="0" fontId="1" fillId="0" borderId="1" xfId="1" applyFont="1" applyBorder="1" applyAlignment="1">
      <alignment horizontal="left" vertical="center"/>
    </xf>
    <xf numFmtId="0" fontId="1" fillId="0" borderId="2" xfId="1" applyFont="1" applyBorder="1" applyAlignment="1">
      <alignment horizontal="left" vertical="center"/>
    </xf>
    <xf numFmtId="0" fontId="1" fillId="0" borderId="2" xfId="1" applyFont="1" applyBorder="1" applyAlignment="1">
      <alignment vertical="center"/>
    </xf>
    <xf numFmtId="0" fontId="1" fillId="0" borderId="5" xfId="1" applyFont="1" applyBorder="1" applyAlignment="1">
      <alignment vertical="center"/>
    </xf>
    <xf numFmtId="0" fontId="1" fillId="0" borderId="1" xfId="1" applyFont="1" applyBorder="1" applyAlignment="1">
      <alignment horizontal="center" vertical="center"/>
    </xf>
    <xf numFmtId="0" fontId="1" fillId="0" borderId="1" xfId="1" applyFont="1" applyFill="1" applyBorder="1" applyAlignment="1">
      <alignment horizontal="left" vertical="center"/>
    </xf>
    <xf numFmtId="0" fontId="1" fillId="0" borderId="1" xfId="1" applyFont="1" applyBorder="1" applyAlignment="1">
      <alignment horizontal="center" vertical="center"/>
    </xf>
    <xf numFmtId="0" fontId="1" fillId="0" borderId="1" xfId="1" applyFont="1" applyBorder="1" applyAlignment="1">
      <alignment vertical="center"/>
    </xf>
    <xf numFmtId="0" fontId="1" fillId="0" borderId="1" xfId="1" applyFont="1" applyBorder="1" applyAlignment="1">
      <alignment horizontal="left" vertical="center"/>
    </xf>
    <xf numFmtId="0" fontId="1" fillId="0" borderId="2" xfId="1" applyFont="1" applyBorder="1" applyAlignment="1">
      <alignment horizontal="left" vertical="center"/>
    </xf>
    <xf numFmtId="0" fontId="1" fillId="0" borderId="2" xfId="1" applyFont="1" applyBorder="1" applyAlignment="1">
      <alignment vertical="center"/>
    </xf>
    <xf numFmtId="0" fontId="1" fillId="0" borderId="5" xfId="1" applyFont="1" applyBorder="1" applyAlignment="1">
      <alignment vertical="center"/>
    </xf>
    <xf numFmtId="0" fontId="1" fillId="0" borderId="1" xfId="1" applyFont="1" applyBorder="1" applyAlignment="1">
      <alignment vertical="center"/>
    </xf>
    <xf numFmtId="0" fontId="1" fillId="0" borderId="1" xfId="1" applyFont="1" applyBorder="1" applyAlignment="1">
      <alignment horizontal="center" vertical="center"/>
    </xf>
    <xf numFmtId="0" fontId="1" fillId="0" borderId="1" xfId="1" applyFont="1" applyFill="1" applyBorder="1" applyAlignment="1">
      <alignment horizontal="left" vertical="center"/>
    </xf>
    <xf numFmtId="0" fontId="1" fillId="0" borderId="1" xfId="1" applyFont="1" applyBorder="1" applyAlignment="1">
      <alignment horizontal="left" vertical="center"/>
    </xf>
    <xf numFmtId="0" fontId="1" fillId="0" borderId="2" xfId="1" applyFont="1" applyBorder="1" applyAlignment="1">
      <alignment horizontal="left" vertical="center"/>
    </xf>
    <xf numFmtId="0" fontId="1" fillId="0" borderId="2" xfId="1" applyFont="1" applyBorder="1" applyAlignment="1">
      <alignment vertical="center"/>
    </xf>
    <xf numFmtId="0" fontId="1" fillId="0" borderId="5" xfId="1" applyFont="1" applyBorder="1" applyAlignment="1">
      <alignment vertical="center"/>
    </xf>
    <xf numFmtId="0" fontId="1" fillId="0" borderId="1" xfId="1" applyFont="1" applyFill="1" applyBorder="1" applyAlignment="1">
      <alignment horizontal="left" vertical="center"/>
    </xf>
    <xf numFmtId="0" fontId="1" fillId="0" borderId="1" xfId="1" applyFont="1" applyBorder="1" applyAlignment="1">
      <alignment horizontal="center" vertical="center"/>
    </xf>
    <xf numFmtId="0" fontId="1" fillId="0" borderId="1" xfId="1" applyFont="1" applyBorder="1" applyAlignment="1">
      <alignment vertical="center"/>
    </xf>
    <xf numFmtId="0" fontId="1" fillId="0" borderId="1" xfId="1" applyFont="1" applyBorder="1" applyAlignment="1">
      <alignment horizontal="left" vertical="center"/>
    </xf>
    <xf numFmtId="0" fontId="1" fillId="0" borderId="2" xfId="1" applyFont="1" applyBorder="1" applyAlignment="1">
      <alignment vertical="center"/>
    </xf>
    <xf numFmtId="0" fontId="1" fillId="0" borderId="5" xfId="1" applyFont="1" applyBorder="1" applyAlignment="1">
      <alignment vertical="center"/>
    </xf>
    <xf numFmtId="0" fontId="1" fillId="0" borderId="2" xfId="1" applyFont="1" applyBorder="1" applyAlignment="1">
      <alignment horizontal="left" vertical="center"/>
    </xf>
    <xf numFmtId="0" fontId="1" fillId="0" borderId="1" xfId="1" applyFont="1" applyFill="1" applyBorder="1" applyAlignment="1">
      <alignment horizontal="left" vertical="center"/>
    </xf>
    <xf numFmtId="0" fontId="1" fillId="0" borderId="1" xfId="1" applyFont="1" applyBorder="1" applyAlignment="1">
      <alignment horizontal="center" vertical="center"/>
    </xf>
    <xf numFmtId="0" fontId="1" fillId="0" borderId="1" xfId="1" applyFont="1" applyBorder="1" applyAlignment="1">
      <alignment vertical="center"/>
    </xf>
    <xf numFmtId="0" fontId="1" fillId="0" borderId="1" xfId="1" applyFont="1" applyBorder="1" applyAlignment="1">
      <alignment horizontal="left" vertical="center"/>
    </xf>
    <xf numFmtId="0" fontId="1" fillId="0" borderId="2" xfId="1" applyFont="1" applyBorder="1" applyAlignment="1">
      <alignment vertical="center"/>
    </xf>
    <xf numFmtId="0" fontId="1" fillId="0" borderId="5" xfId="1" applyFont="1" applyBorder="1" applyAlignment="1">
      <alignment vertical="center"/>
    </xf>
    <xf numFmtId="0" fontId="1" fillId="0" borderId="2" xfId="1" applyFont="1" applyBorder="1" applyAlignment="1">
      <alignment horizontal="left" vertical="center"/>
    </xf>
    <xf numFmtId="0" fontId="1" fillId="0" borderId="1" xfId="1" applyFont="1" applyBorder="1" applyAlignment="1">
      <alignment vertical="center"/>
    </xf>
    <xf numFmtId="0" fontId="1" fillId="0" borderId="1" xfId="1" applyFont="1" applyBorder="1" applyAlignment="1">
      <alignment horizontal="left" vertical="center"/>
    </xf>
    <xf numFmtId="0" fontId="1" fillId="0" borderId="1" xfId="1" applyFont="1" applyFill="1" applyBorder="1" applyAlignment="1">
      <alignment horizontal="left" vertical="center"/>
    </xf>
    <xf numFmtId="0" fontId="1" fillId="0" borderId="1" xfId="1" applyFont="1" applyBorder="1" applyAlignment="1">
      <alignment horizontal="center" vertical="center"/>
    </xf>
    <xf numFmtId="0" fontId="1" fillId="0" borderId="1" xfId="1" applyFont="1" applyBorder="1" applyAlignment="1">
      <alignment vertical="center"/>
    </xf>
    <xf numFmtId="0" fontId="1" fillId="0" borderId="1" xfId="1" applyFont="1" applyBorder="1" applyAlignment="1">
      <alignment horizontal="left" vertical="center"/>
    </xf>
    <xf numFmtId="0" fontId="1" fillId="0" borderId="1" xfId="1" applyFont="1" applyBorder="1" applyAlignment="1">
      <alignment vertical="center"/>
    </xf>
    <xf numFmtId="0" fontId="1" fillId="0" borderId="1" xfId="1" applyFont="1" applyBorder="1" applyAlignment="1">
      <alignment horizontal="center" vertical="center"/>
    </xf>
    <xf numFmtId="0" fontId="1" fillId="0" borderId="1" xfId="1" applyFont="1" applyFill="1" applyBorder="1" applyAlignment="1">
      <alignment horizontal="left" vertical="center"/>
    </xf>
    <xf numFmtId="0" fontId="1" fillId="0" borderId="1" xfId="1" applyFont="1" applyBorder="1" applyAlignment="1">
      <alignment horizontal="left" vertical="center"/>
    </xf>
    <xf numFmtId="0" fontId="1" fillId="0" borderId="2" xfId="1" applyFont="1" applyBorder="1" applyAlignment="1">
      <alignment horizontal="left" vertical="center"/>
    </xf>
    <xf numFmtId="0" fontId="1" fillId="0" borderId="2" xfId="1" applyFont="1" applyBorder="1" applyAlignment="1">
      <alignment vertical="center"/>
    </xf>
    <xf numFmtId="0" fontId="1" fillId="0" borderId="5" xfId="1" applyFont="1" applyBorder="1" applyAlignment="1">
      <alignment vertical="center"/>
    </xf>
    <xf numFmtId="0" fontId="1" fillId="0" borderId="1" xfId="1" applyFont="1" applyBorder="1" applyAlignment="1">
      <alignment horizontal="left" vertical="center"/>
    </xf>
    <xf numFmtId="0" fontId="1" fillId="0" borderId="1" xfId="1" applyFont="1" applyBorder="1" applyAlignment="1">
      <alignment vertical="center"/>
    </xf>
    <xf numFmtId="0" fontId="1" fillId="0" borderId="1" xfId="1" applyFont="1" applyBorder="1" applyAlignment="1">
      <alignment horizontal="center" vertical="center"/>
    </xf>
    <xf numFmtId="0" fontId="1" fillId="0" borderId="1" xfId="1" applyFont="1" applyFill="1" applyBorder="1" applyAlignment="1">
      <alignment horizontal="left" vertical="center"/>
    </xf>
    <xf numFmtId="0" fontId="1" fillId="0" borderId="1" xfId="1" applyFont="1" applyBorder="1" applyAlignment="1">
      <alignment horizontal="left" vertical="center"/>
    </xf>
    <xf numFmtId="0" fontId="1" fillId="0" borderId="2" xfId="1" applyFont="1" applyBorder="1" applyAlignment="1">
      <alignment horizontal="left" vertical="center"/>
    </xf>
    <xf numFmtId="0" fontId="1" fillId="0" borderId="2" xfId="1" applyFont="1" applyBorder="1" applyAlignment="1">
      <alignment vertical="center"/>
    </xf>
    <xf numFmtId="0" fontId="1" fillId="0" borderId="5" xfId="1" applyFont="1" applyBorder="1" applyAlignment="1">
      <alignment vertical="center"/>
    </xf>
    <xf numFmtId="0" fontId="2" fillId="0" borderId="0" xfId="1" applyAlignment="1">
      <alignment horizontal="center" vertical="center"/>
    </xf>
    <xf numFmtId="164" fontId="2" fillId="0" borderId="0" xfId="1" applyNumberFormat="1" applyFill="1" applyAlignment="1">
      <alignment vertical="center"/>
    </xf>
    <xf numFmtId="164" fontId="2" fillId="0" borderId="0" xfId="1" applyNumberFormat="1" applyAlignment="1">
      <alignment vertical="center"/>
    </xf>
    <xf numFmtId="0" fontId="1" fillId="0" borderId="1" xfId="1" applyFont="1" applyBorder="1" applyAlignment="1">
      <alignment vertical="center"/>
    </xf>
    <xf numFmtId="0" fontId="1" fillId="0" borderId="1" xfId="1" applyFont="1" applyBorder="1" applyAlignment="1">
      <alignment horizontal="center" vertical="center"/>
    </xf>
    <xf numFmtId="0" fontId="1" fillId="0" borderId="1" xfId="1" applyFont="1" applyFill="1" applyBorder="1" applyAlignment="1">
      <alignment horizontal="left" vertical="center"/>
    </xf>
    <xf numFmtId="0" fontId="2" fillId="0" borderId="0" xfId="1" applyAlignment="1">
      <alignment horizontal="center" vertical="center"/>
    </xf>
    <xf numFmtId="0" fontId="1" fillId="0" borderId="1" xfId="1" applyFont="1" applyBorder="1" applyAlignment="1">
      <alignment horizontal="left" vertical="center"/>
    </xf>
    <xf numFmtId="0" fontId="1" fillId="0" borderId="2" xfId="1" applyFont="1" applyBorder="1" applyAlignment="1">
      <alignment horizontal="left" vertical="center"/>
    </xf>
    <xf numFmtId="0" fontId="1" fillId="0" borderId="2" xfId="1" applyFont="1" applyBorder="1" applyAlignment="1">
      <alignment vertical="center"/>
    </xf>
    <xf numFmtId="0" fontId="1" fillId="0" borderId="5" xfId="1" applyFont="1" applyBorder="1" applyAlignment="1">
      <alignment vertical="center"/>
    </xf>
    <xf numFmtId="0" fontId="1" fillId="0" borderId="1" xfId="1" applyFont="1" applyBorder="1" applyAlignment="1">
      <alignment horizontal="center" vertical="center"/>
    </xf>
    <xf numFmtId="0" fontId="1" fillId="0" borderId="1" xfId="1" applyFont="1" applyBorder="1" applyAlignment="1">
      <alignment vertical="center"/>
    </xf>
    <xf numFmtId="0" fontId="1" fillId="0" borderId="1" xfId="1" applyFont="1" applyBorder="1" applyAlignment="1">
      <alignment horizontal="left" vertical="center"/>
    </xf>
    <xf numFmtId="164" fontId="2" fillId="0" borderId="1" xfId="1" applyNumberFormat="1" applyFill="1" applyBorder="1" applyAlignment="1">
      <alignment vertical="center"/>
    </xf>
    <xf numFmtId="164" fontId="2" fillId="0" borderId="1" xfId="1" applyNumberFormat="1" applyBorder="1" applyAlignment="1">
      <alignment vertical="center"/>
    </xf>
    <xf numFmtId="0" fontId="1" fillId="0" borderId="1" xfId="1" applyFont="1" applyBorder="1" applyAlignment="1">
      <alignment horizontal="center" vertical="center"/>
    </xf>
    <xf numFmtId="0" fontId="1" fillId="0" borderId="1" xfId="1" applyFont="1" applyFill="1" applyBorder="1" applyAlignment="1">
      <alignment horizontal="left" vertical="center"/>
    </xf>
    <xf numFmtId="0" fontId="1" fillId="0" borderId="1" xfId="1" applyFont="1" applyBorder="1" applyAlignment="1">
      <alignment vertical="center"/>
    </xf>
    <xf numFmtId="0" fontId="2" fillId="0" borderId="0" xfId="1" applyAlignment="1">
      <alignment horizontal="center" vertical="center"/>
    </xf>
    <xf numFmtId="0" fontId="1" fillId="0" borderId="1" xfId="1" applyFont="1" applyBorder="1" applyAlignment="1">
      <alignment horizontal="left" vertical="center"/>
    </xf>
    <xf numFmtId="0" fontId="1" fillId="0" borderId="2" xfId="1" applyFont="1" applyBorder="1" applyAlignment="1">
      <alignment horizontal="left" vertical="center"/>
    </xf>
    <xf numFmtId="0" fontId="1" fillId="0" borderId="2" xfId="1" applyFont="1" applyBorder="1" applyAlignment="1">
      <alignment vertical="center"/>
    </xf>
    <xf numFmtId="0" fontId="1" fillId="0" borderId="5" xfId="1" applyFont="1" applyBorder="1" applyAlignment="1">
      <alignment vertical="center"/>
    </xf>
    <xf numFmtId="0" fontId="1" fillId="0" borderId="1" xfId="1" applyFont="1" applyBorder="1" applyAlignment="1">
      <alignment horizontal="center" vertical="center"/>
    </xf>
    <xf numFmtId="0" fontId="1" fillId="0" borderId="1" xfId="1" applyFont="1" applyFill="1" applyBorder="1" applyAlignment="1">
      <alignment horizontal="left" vertical="center"/>
    </xf>
    <xf numFmtId="0" fontId="1" fillId="0" borderId="1" xfId="1" applyFont="1" applyBorder="1" applyAlignment="1">
      <alignment vertical="center"/>
    </xf>
    <xf numFmtId="0" fontId="2" fillId="0" borderId="0" xfId="1" applyAlignment="1">
      <alignment horizontal="center" vertical="center"/>
    </xf>
    <xf numFmtId="0" fontId="1" fillId="0" borderId="1" xfId="1" applyFont="1" applyBorder="1" applyAlignment="1">
      <alignment horizontal="left" vertical="center"/>
    </xf>
    <xf numFmtId="0" fontId="1" fillId="0" borderId="2" xfId="1" applyFont="1" applyBorder="1" applyAlignment="1">
      <alignment horizontal="left" vertical="center"/>
    </xf>
    <xf numFmtId="0" fontId="1" fillId="0" borderId="2" xfId="1" applyFont="1" applyBorder="1" applyAlignment="1">
      <alignment vertical="center"/>
    </xf>
    <xf numFmtId="0" fontId="1" fillId="0" borderId="5" xfId="1" applyFont="1" applyBorder="1" applyAlignment="1">
      <alignment vertical="center"/>
    </xf>
    <xf numFmtId="0" fontId="2" fillId="0" borderId="1" xfId="1" applyFont="1" applyFill="1" applyBorder="1" applyAlignment="1">
      <alignment horizontal="left" vertical="center"/>
    </xf>
    <xf numFmtId="0" fontId="1" fillId="6" borderId="1" xfId="1" quotePrefix="1" applyFont="1" applyFill="1" applyBorder="1" applyAlignment="1">
      <alignment horizontal="left" vertical="center"/>
    </xf>
    <xf numFmtId="0" fontId="1" fillId="6" borderId="1" xfId="1" applyFont="1" applyFill="1" applyBorder="1" applyAlignment="1">
      <alignment horizontal="left" vertical="center"/>
    </xf>
    <xf numFmtId="0" fontId="1" fillId="0" borderId="1" xfId="1" applyFont="1" applyBorder="1" applyAlignment="1">
      <alignment horizontal="center" vertical="center"/>
    </xf>
    <xf numFmtId="0" fontId="1" fillId="0" borderId="1" xfId="1" applyFont="1" applyFill="1" applyBorder="1" applyAlignment="1">
      <alignment horizontal="left" vertical="center"/>
    </xf>
    <xf numFmtId="0" fontId="1" fillId="7" borderId="1" xfId="1" quotePrefix="1" applyFont="1" applyFill="1" applyBorder="1" applyAlignment="1">
      <alignment horizontal="left" vertical="center"/>
    </xf>
    <xf numFmtId="0" fontId="1" fillId="7" borderId="1" xfId="1" applyFont="1" applyFill="1" applyBorder="1" applyAlignment="1">
      <alignment horizontal="left" vertical="center"/>
    </xf>
    <xf numFmtId="0" fontId="2" fillId="7" borderId="1" xfId="1" applyFont="1" applyFill="1" applyBorder="1" applyAlignment="1">
      <alignment horizontal="left" vertical="center"/>
    </xf>
    <xf numFmtId="0" fontId="1" fillId="0" borderId="1" xfId="1" applyFont="1" applyBorder="1" applyAlignment="1">
      <alignment vertical="center"/>
    </xf>
    <xf numFmtId="0" fontId="1" fillId="0" borderId="1" xfId="1" applyFont="1" applyBorder="1" applyAlignment="1">
      <alignment horizontal="left" vertical="center"/>
    </xf>
    <xf numFmtId="0" fontId="1" fillId="0" borderId="1" xfId="1" applyFont="1" applyBorder="1" applyAlignment="1">
      <alignment horizontal="center" vertical="center"/>
    </xf>
    <xf numFmtId="0" fontId="1" fillId="0" borderId="1" xfId="1" applyFont="1" applyFill="1" applyBorder="1" applyAlignment="1">
      <alignment horizontal="left" vertical="center"/>
    </xf>
    <xf numFmtId="0" fontId="1" fillId="0" borderId="1" xfId="1" applyFont="1" applyBorder="1" applyAlignment="1">
      <alignment vertical="center"/>
    </xf>
    <xf numFmtId="0" fontId="2" fillId="0" borderId="0" xfId="1" applyAlignment="1">
      <alignment horizontal="center" vertical="center"/>
    </xf>
    <xf numFmtId="0" fontId="1" fillId="0" borderId="1" xfId="1" applyFont="1" applyBorder="1" applyAlignment="1">
      <alignment horizontal="left" vertical="center"/>
    </xf>
    <xf numFmtId="0" fontId="1" fillId="0" borderId="2" xfId="1" applyFont="1" applyBorder="1" applyAlignment="1">
      <alignment horizontal="left" vertical="center"/>
    </xf>
    <xf numFmtId="0" fontId="1" fillId="0" borderId="2" xfId="1" applyFont="1" applyBorder="1" applyAlignment="1">
      <alignment vertical="center"/>
    </xf>
    <xf numFmtId="0" fontId="1" fillId="0" borderId="5" xfId="1" applyFont="1" applyBorder="1" applyAlignment="1">
      <alignment vertical="center"/>
    </xf>
    <xf numFmtId="0" fontId="1" fillId="0" borderId="1" xfId="1" applyFont="1" applyBorder="1" applyAlignment="1">
      <alignment horizontal="center" vertical="center"/>
    </xf>
    <xf numFmtId="0" fontId="1" fillId="0" borderId="1" xfId="1" applyFont="1" applyFill="1" applyBorder="1" applyAlignment="1">
      <alignment horizontal="left" vertical="center"/>
    </xf>
    <xf numFmtId="0" fontId="1" fillId="0" borderId="1" xfId="1" applyFont="1" applyBorder="1" applyAlignment="1">
      <alignment vertical="center"/>
    </xf>
    <xf numFmtId="0" fontId="2" fillId="0" borderId="0" xfId="1" applyAlignment="1">
      <alignment horizontal="center" vertical="center"/>
    </xf>
    <xf numFmtId="0" fontId="1" fillId="0" borderId="1" xfId="1" applyFont="1" applyBorder="1" applyAlignment="1">
      <alignment horizontal="left" vertical="center"/>
    </xf>
    <xf numFmtId="0" fontId="1" fillId="0" borderId="2" xfId="1" applyFont="1" applyBorder="1" applyAlignment="1">
      <alignment horizontal="left" vertical="center"/>
    </xf>
    <xf numFmtId="0" fontId="1" fillId="0" borderId="2" xfId="1" applyFont="1" applyBorder="1" applyAlignment="1">
      <alignment vertical="center"/>
    </xf>
    <xf numFmtId="0" fontId="1" fillId="0" borderId="5" xfId="1" applyFont="1" applyBorder="1" applyAlignment="1">
      <alignment vertical="center"/>
    </xf>
    <xf numFmtId="164" fontId="1" fillId="0" borderId="0" xfId="1" applyNumberFormat="1" applyFont="1" applyAlignment="1">
      <alignment vertical="center"/>
    </xf>
    <xf numFmtId="164" fontId="1" fillId="0" borderId="1" xfId="1" applyNumberFormat="1" applyFont="1" applyBorder="1" applyAlignment="1">
      <alignment vertical="center"/>
    </xf>
    <xf numFmtId="0" fontId="1" fillId="8" borderId="3" xfId="1" applyFont="1" applyFill="1" applyBorder="1" applyAlignment="1">
      <alignment vertical="center"/>
    </xf>
    <xf numFmtId="0" fontId="1" fillId="8" borderId="1" xfId="1" applyFont="1" applyFill="1" applyBorder="1" applyAlignment="1">
      <alignment horizontal="center" vertical="center"/>
    </xf>
    <xf numFmtId="0" fontId="1" fillId="8" borderId="1" xfId="2" quotePrefix="1" applyFont="1" applyFill="1" applyBorder="1" applyAlignment="1">
      <alignment horizontal="center"/>
    </xf>
    <xf numFmtId="14" fontId="1" fillId="8" borderId="1" xfId="2" applyNumberFormat="1" applyFont="1" applyFill="1" applyBorder="1" applyAlignment="1">
      <alignment horizontal="center"/>
    </xf>
    <xf numFmtId="0" fontId="1" fillId="8" borderId="1" xfId="1" applyFont="1" applyFill="1" applyBorder="1" applyAlignment="1">
      <alignment horizontal="left" vertical="center"/>
    </xf>
    <xf numFmtId="0" fontId="1" fillId="9" borderId="3" xfId="1" applyFont="1" applyFill="1" applyBorder="1" applyAlignment="1">
      <alignment vertical="center"/>
    </xf>
    <xf numFmtId="0" fontId="1" fillId="9" borderId="1" xfId="1" applyFont="1" applyFill="1" applyBorder="1" applyAlignment="1">
      <alignment horizontal="center" vertical="center"/>
    </xf>
    <xf numFmtId="0" fontId="1" fillId="9" borderId="1" xfId="1" quotePrefix="1" applyFont="1" applyFill="1" applyBorder="1" applyAlignment="1">
      <alignment horizontal="left" vertical="center"/>
    </xf>
    <xf numFmtId="0" fontId="1" fillId="9" borderId="1" xfId="1" applyFont="1" applyFill="1" applyBorder="1" applyAlignment="1">
      <alignment horizontal="left" vertical="center"/>
    </xf>
    <xf numFmtId="0" fontId="1" fillId="10" borderId="3" xfId="1" applyFont="1" applyFill="1" applyBorder="1" applyAlignment="1">
      <alignment vertical="center"/>
    </xf>
    <xf numFmtId="0" fontId="1" fillId="10" borderId="1" xfId="1" applyFont="1" applyFill="1" applyBorder="1" applyAlignment="1">
      <alignment horizontal="center" vertical="center"/>
    </xf>
    <xf numFmtId="0" fontId="1" fillId="10" borderId="1" xfId="1" quotePrefix="1" applyFont="1" applyFill="1" applyBorder="1" applyAlignment="1">
      <alignment horizontal="left" vertical="center"/>
    </xf>
    <xf numFmtId="0" fontId="1" fillId="10" borderId="1" xfId="1" applyFont="1" applyFill="1" applyBorder="1" applyAlignment="1">
      <alignment horizontal="left" vertical="center"/>
    </xf>
    <xf numFmtId="0" fontId="1" fillId="0" borderId="2" xfId="1" applyFont="1" applyBorder="1" applyAlignment="1">
      <alignment horizontal="center" vertical="center"/>
    </xf>
    <xf numFmtId="0" fontId="1" fillId="0" borderId="3" xfId="1" applyFont="1" applyBorder="1" applyAlignment="1">
      <alignment horizontal="center" vertical="center"/>
    </xf>
    <xf numFmtId="0" fontId="1" fillId="0" borderId="1" xfId="1" applyFont="1" applyBorder="1" applyAlignment="1">
      <alignment horizontal="center" vertical="center"/>
    </xf>
    <xf numFmtId="0" fontId="1" fillId="0" borderId="1" xfId="1" applyFont="1" applyBorder="1" applyAlignment="1">
      <alignment vertical="center"/>
    </xf>
    <xf numFmtId="0" fontId="1" fillId="0" borderId="1" xfId="1" applyFont="1" applyFill="1" applyBorder="1" applyAlignment="1">
      <alignment horizontal="left" vertical="center"/>
    </xf>
    <xf numFmtId="0" fontId="1" fillId="0" borderId="1" xfId="1" applyFont="1" applyBorder="1" applyAlignment="1">
      <alignment horizontal="right" vertical="center"/>
    </xf>
    <xf numFmtId="0" fontId="2" fillId="0" borderId="0" xfId="1" applyAlignment="1">
      <alignment horizontal="center" vertical="center"/>
    </xf>
    <xf numFmtId="0" fontId="1" fillId="0" borderId="1" xfId="1" applyFont="1" applyBorder="1" applyAlignment="1">
      <alignment horizontal="left" vertical="center"/>
    </xf>
    <xf numFmtId="0" fontId="1" fillId="0" borderId="2" xfId="1" quotePrefix="1" applyFont="1" applyBorder="1" applyAlignment="1">
      <alignment horizontal="center" vertical="center"/>
    </xf>
    <xf numFmtId="0" fontId="1" fillId="0" borderId="5" xfId="1" quotePrefix="1" applyFont="1" applyBorder="1" applyAlignment="1">
      <alignment horizontal="center" vertical="center"/>
    </xf>
    <xf numFmtId="0" fontId="1" fillId="0" borderId="3" xfId="1" quotePrefix="1" applyFont="1" applyBorder="1" applyAlignment="1">
      <alignment horizontal="center" vertical="center"/>
    </xf>
    <xf numFmtId="0" fontId="1" fillId="0" borderId="5" xfId="1" applyFont="1" applyBorder="1" applyAlignment="1">
      <alignment horizontal="center" vertical="center"/>
    </xf>
    <xf numFmtId="0" fontId="1" fillId="0" borderId="2" xfId="1" applyFont="1" applyBorder="1" applyAlignment="1">
      <alignment horizontal="right" vertical="center"/>
    </xf>
    <xf numFmtId="0" fontId="1" fillId="0" borderId="5" xfId="1" applyFont="1" applyBorder="1" applyAlignment="1">
      <alignment horizontal="right" vertical="center"/>
    </xf>
    <xf numFmtId="0" fontId="1" fillId="0" borderId="3" xfId="1" applyFont="1" applyBorder="1" applyAlignment="1">
      <alignment horizontal="right" vertical="center"/>
    </xf>
    <xf numFmtId="0" fontId="1" fillId="0" borderId="10" xfId="1" applyFont="1" applyBorder="1" applyAlignment="1">
      <alignment horizontal="left" vertical="center"/>
    </xf>
    <xf numFmtId="0" fontId="1" fillId="0" borderId="2" xfId="1" applyFont="1" applyBorder="1" applyAlignment="1">
      <alignment vertical="center"/>
    </xf>
    <xf numFmtId="0" fontId="1" fillId="0" borderId="5" xfId="1" applyFont="1" applyBorder="1" applyAlignment="1">
      <alignment vertical="center"/>
    </xf>
    <xf numFmtId="0" fontId="1" fillId="0" borderId="2" xfId="1" applyFont="1" applyBorder="1" applyAlignment="1">
      <alignment horizontal="left" vertical="center"/>
    </xf>
    <xf numFmtId="0" fontId="1" fillId="0" borderId="3" xfId="1" applyFont="1" applyBorder="1" applyAlignment="1">
      <alignment horizontal="left" vertical="center"/>
    </xf>
    <xf numFmtId="0" fontId="1" fillId="0" borderId="5" xfId="1" applyFont="1" applyBorder="1" applyAlignment="1">
      <alignment horizontal="left" vertical="center"/>
    </xf>
  </cellXfs>
  <cellStyles count="3">
    <cellStyle name="Normal" xfId="0" builtinId="0"/>
    <cellStyle name="Normal 2" xfId="2"/>
    <cellStyle name="Normal 3" xfId="1"/>
  </cellStyles>
  <dxfs count="62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theme" Target="theme/theme1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microsoft.com/office/2017/10/relationships/person" Target="persons/person1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styles" Target="styles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sharedStrings" Target="sharedStrings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calcChain" Target="calcChain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microsoft.com/office/2017/10/relationships/person" Target="persons/person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microsoft.com/office/2017/10/relationships/person" Target="persons/person0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ersons/person0.xml><?xml version="1.0" encoding="utf-8"?>
<personList xmlns="http://schemas.microsoft.com/office/spreadsheetml/2018/threadedcomments" xmlns:x="http://schemas.openxmlformats.org/spreadsheetml/2006/main"/>
</file>

<file path=xl/persons/person1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6.bin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7.bin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8.bin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9.bin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0.bin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1.bin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2.bin"/></Relationships>
</file>

<file path=xl/worksheets/_rels/sheet10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3.bin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4.bin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5.bin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6.bin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7.bin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8.bin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9.bin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0.bin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1.bin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2.bin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3.bin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4.bin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5.bin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6.bin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7.bin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8.bin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9.bin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0.bin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1.bin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2.bin"/></Relationships>
</file>

<file path=xl/worksheets/_rels/sheet1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3.bin"/></Relationships>
</file>

<file path=xl/worksheets/_rels/sheet1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4.bin"/></Relationships>
</file>

<file path=xl/worksheets/_rels/sheet1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5.bin"/></Relationships>
</file>

<file path=xl/worksheets/_rels/sheet1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6.bin"/></Relationships>
</file>

<file path=xl/worksheets/_rels/sheet1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2060"/>
    <pageSetUpPr fitToPage="1"/>
  </sheetPr>
  <dimension ref="A1:AA157"/>
  <sheetViews>
    <sheetView tabSelected="1" zoomScaleNormal="100" workbookViewId="0">
      <pane xSplit="4" ySplit="4" topLeftCell="E5" activePane="bottomRight" state="frozen"/>
      <selection pane="topRight" activeCell="D1" sqref="D1"/>
      <selection pane="bottomLeft" activeCell="A4" sqref="A4"/>
      <selection pane="bottomRight" activeCell="E5" sqref="E5"/>
    </sheetView>
  </sheetViews>
  <sheetFormatPr defaultColWidth="9.140625" defaultRowHeight="12.75" x14ac:dyDescent="0.2"/>
  <cols>
    <col min="1" max="1" width="12.5703125" style="3" customWidth="1"/>
    <col min="2" max="2" width="14" style="41" customWidth="1"/>
    <col min="3" max="3" width="14" style="3" bestFit="1" customWidth="1"/>
    <col min="4" max="4" width="12.28515625" style="3" customWidth="1"/>
    <col min="5" max="5" width="7.85546875" style="3" customWidth="1"/>
    <col min="6" max="6" width="8.5703125" style="3" customWidth="1"/>
    <col min="7" max="7" width="6.140625" style="3" customWidth="1"/>
    <col min="8" max="8" width="6.42578125" style="3" customWidth="1"/>
    <col min="9" max="15" width="10.140625" style="3" customWidth="1"/>
    <col min="16" max="16" width="8.28515625" style="3" customWidth="1"/>
    <col min="17" max="17" width="10.7109375" style="3" bestFit="1" customWidth="1"/>
    <col min="18" max="18" width="8.28515625" style="3" bestFit="1" customWidth="1"/>
    <col min="19" max="20" width="9.42578125" style="3" customWidth="1"/>
    <col min="21" max="21" width="9.28515625" style="3" customWidth="1"/>
    <col min="22" max="25" width="9.140625" style="3"/>
    <col min="26" max="27" width="9.5703125" style="3" bestFit="1" customWidth="1"/>
    <col min="28" max="16384" width="9.140625" style="3"/>
  </cols>
  <sheetData>
    <row r="1" spans="1:27" x14ac:dyDescent="0.2">
      <c r="A1" s="303" t="s">
        <v>281</v>
      </c>
      <c r="B1" s="303"/>
      <c r="C1" s="303"/>
      <c r="D1" s="303"/>
      <c r="E1" s="303"/>
      <c r="F1" s="303"/>
      <c r="G1" s="303"/>
      <c r="H1" s="303"/>
      <c r="I1" s="30"/>
      <c r="J1" s="30"/>
      <c r="K1" s="30" t="s">
        <v>617</v>
      </c>
      <c r="L1" s="30" t="s">
        <v>619</v>
      </c>
      <c r="M1" s="292" t="s">
        <v>622</v>
      </c>
      <c r="N1" s="296" t="s">
        <v>622</v>
      </c>
      <c r="O1" s="287" t="s">
        <v>622</v>
      </c>
      <c r="P1" s="20"/>
      <c r="Q1" s="20"/>
      <c r="R1" s="20"/>
    </row>
    <row r="2" spans="1:27" x14ac:dyDescent="0.2">
      <c r="A2" s="303" t="s">
        <v>623</v>
      </c>
      <c r="B2" s="303"/>
      <c r="C2" s="303"/>
      <c r="D2" s="303"/>
      <c r="E2" s="303"/>
      <c r="F2" s="303"/>
      <c r="G2" s="303"/>
      <c r="H2" s="303"/>
      <c r="I2" s="277"/>
      <c r="J2" s="277"/>
      <c r="K2" s="277"/>
      <c r="L2" s="277"/>
      <c r="M2" s="293"/>
      <c r="N2" s="297"/>
      <c r="O2" s="288"/>
      <c r="P2" s="279"/>
      <c r="Q2" s="279"/>
      <c r="R2" s="279"/>
      <c r="S2" s="284"/>
      <c r="T2" s="284"/>
      <c r="U2" s="30"/>
    </row>
    <row r="3" spans="1:27" x14ac:dyDescent="0.2">
      <c r="A3" s="279" t="s">
        <v>0</v>
      </c>
      <c r="B3" s="279" t="s">
        <v>1</v>
      </c>
      <c r="C3" s="279" t="s">
        <v>2</v>
      </c>
      <c r="D3" s="279" t="s">
        <v>274</v>
      </c>
      <c r="E3" s="279" t="s">
        <v>3</v>
      </c>
      <c r="F3" s="279" t="s">
        <v>4</v>
      </c>
      <c r="G3" s="302" t="s">
        <v>5</v>
      </c>
      <c r="H3" s="302"/>
      <c r="I3" s="260" t="s">
        <v>589</v>
      </c>
      <c r="J3" s="260" t="s">
        <v>596</v>
      </c>
      <c r="K3" s="260" t="s">
        <v>599</v>
      </c>
      <c r="L3" s="264" t="s">
        <v>618</v>
      </c>
      <c r="M3" s="294" t="s">
        <v>609</v>
      </c>
      <c r="N3" s="298" t="s">
        <v>615</v>
      </c>
      <c r="O3" s="289" t="s">
        <v>621</v>
      </c>
      <c r="P3" s="281"/>
      <c r="Q3" s="302" t="s">
        <v>6</v>
      </c>
      <c r="R3" s="302"/>
      <c r="S3" s="55"/>
      <c r="T3" s="300" t="s">
        <v>7</v>
      </c>
      <c r="U3" s="301"/>
      <c r="Y3" s="302" t="s">
        <v>612</v>
      </c>
      <c r="Z3" s="302"/>
    </row>
    <row r="4" spans="1:27" x14ac:dyDescent="0.2">
      <c r="A4" s="281" t="s">
        <v>8</v>
      </c>
      <c r="B4" s="281"/>
      <c r="C4" s="281"/>
      <c r="D4" s="281"/>
      <c r="E4" s="7" t="s">
        <v>9</v>
      </c>
      <c r="F4" s="281" t="s">
        <v>10</v>
      </c>
      <c r="G4" s="279" t="s">
        <v>11</v>
      </c>
      <c r="H4" s="279" t="s">
        <v>12</v>
      </c>
      <c r="I4" s="261" t="s">
        <v>590</v>
      </c>
      <c r="J4" s="261" t="s">
        <v>597</v>
      </c>
      <c r="K4" s="261" t="s">
        <v>600</v>
      </c>
      <c r="L4" s="265" t="s">
        <v>619</v>
      </c>
      <c r="M4" s="295" t="s">
        <v>610</v>
      </c>
      <c r="N4" s="299" t="s">
        <v>616</v>
      </c>
      <c r="O4" s="290" t="s">
        <v>622</v>
      </c>
      <c r="P4" s="281"/>
      <c r="Q4" s="279" t="s">
        <v>13</v>
      </c>
      <c r="R4" s="279" t="s">
        <v>12</v>
      </c>
      <c r="S4" s="56"/>
      <c r="T4" s="277" t="s">
        <v>14</v>
      </c>
      <c r="U4" s="277" t="s">
        <v>15</v>
      </c>
      <c r="Y4" s="277" t="s">
        <v>14</v>
      </c>
      <c r="Z4" s="277" t="s">
        <v>15</v>
      </c>
      <c r="AA4" s="280"/>
    </row>
    <row r="5" spans="1:27" s="90" customFormat="1" x14ac:dyDescent="0.2">
      <c r="A5" s="86" t="s">
        <v>549</v>
      </c>
      <c r="B5" s="86" t="s">
        <v>550</v>
      </c>
      <c r="C5" s="86" t="s">
        <v>549</v>
      </c>
      <c r="D5" s="86" t="s">
        <v>275</v>
      </c>
      <c r="E5" s="87">
        <v>15</v>
      </c>
      <c r="F5" s="87">
        <v>50</v>
      </c>
      <c r="G5" s="87">
        <v>50</v>
      </c>
      <c r="H5" s="87">
        <v>2000</v>
      </c>
      <c r="I5" s="87"/>
      <c r="J5" s="87"/>
      <c r="K5" s="87"/>
      <c r="L5" s="87"/>
      <c r="M5" s="87"/>
      <c r="N5" s="259"/>
      <c r="O5" s="259"/>
      <c r="P5" s="278"/>
      <c r="Q5" s="87">
        <f t="shared" ref="Q5:Q20" si="0">SUM(I5:P5)</f>
        <v>0</v>
      </c>
      <c r="R5" s="87">
        <f t="shared" ref="R5:R20" si="1">$Q5/$H5</f>
        <v>0</v>
      </c>
      <c r="S5" s="89"/>
      <c r="T5" s="87">
        <v>0.06</v>
      </c>
      <c r="U5" s="87">
        <f t="shared" ref="U5:U20" si="2">$R5*$T5</f>
        <v>0</v>
      </c>
      <c r="Y5" s="241">
        <v>15.9</v>
      </c>
      <c r="Z5" s="241">
        <f>R5*Y5</f>
        <v>0</v>
      </c>
      <c r="AA5" s="228"/>
    </row>
    <row r="6" spans="1:27" s="90" customFormat="1" x14ac:dyDescent="0.2">
      <c r="A6" s="86" t="s">
        <v>383</v>
      </c>
      <c r="B6" s="86" t="s">
        <v>384</v>
      </c>
      <c r="C6" s="86" t="s">
        <v>383</v>
      </c>
      <c r="D6" s="86" t="s">
        <v>275</v>
      </c>
      <c r="E6" s="87">
        <v>15</v>
      </c>
      <c r="F6" s="87">
        <v>225</v>
      </c>
      <c r="G6" s="87">
        <v>10</v>
      </c>
      <c r="H6" s="87">
        <v>400</v>
      </c>
      <c r="I6" s="87"/>
      <c r="J6" s="87">
        <v>6000</v>
      </c>
      <c r="K6" s="87">
        <v>8000</v>
      </c>
      <c r="L6" s="87"/>
      <c r="M6" s="87">
        <v>6000</v>
      </c>
      <c r="N6" s="259"/>
      <c r="O6" s="259">
        <v>6000</v>
      </c>
      <c r="P6" s="91"/>
      <c r="Q6" s="87">
        <f t="shared" si="0"/>
        <v>26000</v>
      </c>
      <c r="R6" s="87">
        <f t="shared" si="1"/>
        <v>65</v>
      </c>
      <c r="S6" s="92"/>
      <c r="T6" s="93">
        <v>0.06</v>
      </c>
      <c r="U6" s="93">
        <f t="shared" si="2"/>
        <v>3.9</v>
      </c>
      <c r="V6" s="94">
        <f>SUM(U6:U20)</f>
        <v>26.75</v>
      </c>
      <c r="W6" s="90">
        <f>V6*100/$V$148</f>
        <v>30.740059756377846</v>
      </c>
      <c r="Y6" s="241">
        <v>16.14</v>
      </c>
      <c r="Z6" s="241">
        <f t="shared" ref="Z6:Z20" si="3">R6*Y6</f>
        <v>1049.1000000000001</v>
      </c>
      <c r="AA6" s="228"/>
    </row>
    <row r="7" spans="1:27" s="90" customFormat="1" x14ac:dyDescent="0.2">
      <c r="A7" s="86" t="s">
        <v>385</v>
      </c>
      <c r="B7" s="86" t="s">
        <v>386</v>
      </c>
      <c r="C7" s="86" t="s">
        <v>385</v>
      </c>
      <c r="D7" s="86" t="s">
        <v>275</v>
      </c>
      <c r="E7" s="87">
        <v>15</v>
      </c>
      <c r="F7" s="87">
        <v>300</v>
      </c>
      <c r="G7" s="87">
        <v>10</v>
      </c>
      <c r="H7" s="87">
        <v>300</v>
      </c>
      <c r="I7" s="87"/>
      <c r="J7" s="87"/>
      <c r="K7" s="87"/>
      <c r="L7" s="87"/>
      <c r="M7" s="87"/>
      <c r="N7" s="259"/>
      <c r="O7" s="259"/>
      <c r="P7" s="91"/>
      <c r="Q7" s="87">
        <f t="shared" si="0"/>
        <v>0</v>
      </c>
      <c r="R7" s="87">
        <f t="shared" si="1"/>
        <v>0</v>
      </c>
      <c r="S7" s="92"/>
      <c r="T7" s="93">
        <v>0.06</v>
      </c>
      <c r="U7" s="93">
        <f t="shared" si="2"/>
        <v>0</v>
      </c>
      <c r="V7" s="94"/>
      <c r="Y7" s="241">
        <v>16.14</v>
      </c>
      <c r="Z7" s="241">
        <f t="shared" si="3"/>
        <v>0</v>
      </c>
      <c r="AA7" s="228"/>
    </row>
    <row r="8" spans="1:27" s="90" customFormat="1" x14ac:dyDescent="0.2">
      <c r="A8" s="278" t="s">
        <v>387</v>
      </c>
      <c r="B8" s="278" t="s">
        <v>259</v>
      </c>
      <c r="C8" s="95" t="s">
        <v>388</v>
      </c>
      <c r="D8" s="278" t="s">
        <v>277</v>
      </c>
      <c r="E8" s="87" t="s">
        <v>167</v>
      </c>
      <c r="F8" s="87">
        <v>300</v>
      </c>
      <c r="G8" s="87">
        <v>10</v>
      </c>
      <c r="H8" s="87">
        <v>300</v>
      </c>
      <c r="I8" s="87"/>
      <c r="J8" s="87"/>
      <c r="K8" s="87"/>
      <c r="L8" s="87"/>
      <c r="M8" s="87"/>
      <c r="N8" s="259"/>
      <c r="O8" s="259"/>
      <c r="P8" s="91"/>
      <c r="Q8" s="87">
        <f t="shared" si="0"/>
        <v>0</v>
      </c>
      <c r="R8" s="87">
        <f t="shared" si="1"/>
        <v>0</v>
      </c>
      <c r="S8" s="92"/>
      <c r="T8" s="93">
        <v>0.06</v>
      </c>
      <c r="U8" s="93">
        <f t="shared" si="2"/>
        <v>0</v>
      </c>
      <c r="V8" s="94"/>
      <c r="Y8" s="241">
        <v>16.14</v>
      </c>
      <c r="Z8" s="241">
        <f t="shared" si="3"/>
        <v>0</v>
      </c>
      <c r="AA8" s="228"/>
    </row>
    <row r="9" spans="1:27" s="90" customFormat="1" x14ac:dyDescent="0.2">
      <c r="A9" s="86" t="s">
        <v>258</v>
      </c>
      <c r="B9" s="86" t="s">
        <v>259</v>
      </c>
      <c r="C9" s="86" t="s">
        <v>258</v>
      </c>
      <c r="D9" s="86" t="s">
        <v>275</v>
      </c>
      <c r="E9" s="87">
        <v>15</v>
      </c>
      <c r="F9" s="87">
        <v>375</v>
      </c>
      <c r="G9" s="87">
        <v>10</v>
      </c>
      <c r="H9" s="87">
        <v>200</v>
      </c>
      <c r="I9" s="87"/>
      <c r="J9" s="87"/>
      <c r="K9" s="87"/>
      <c r="L9" s="87"/>
      <c r="M9" s="87">
        <v>400</v>
      </c>
      <c r="N9" s="259"/>
      <c r="O9" s="259">
        <v>400</v>
      </c>
      <c r="P9" s="91"/>
      <c r="Q9" s="87">
        <f t="shared" si="0"/>
        <v>800</v>
      </c>
      <c r="R9" s="87">
        <f t="shared" si="1"/>
        <v>4</v>
      </c>
      <c r="S9" s="92"/>
      <c r="T9" s="93">
        <v>0.06</v>
      </c>
      <c r="U9" s="93">
        <f t="shared" si="2"/>
        <v>0.24</v>
      </c>
      <c r="V9" s="94"/>
      <c r="Y9" s="241">
        <v>12.84</v>
      </c>
      <c r="Z9" s="241">
        <f t="shared" si="3"/>
        <v>51.36</v>
      </c>
      <c r="AA9" s="228"/>
    </row>
    <row r="10" spans="1:27" s="90" customFormat="1" x14ac:dyDescent="0.2">
      <c r="A10" s="86" t="s">
        <v>26</v>
      </c>
      <c r="B10" s="86" t="s">
        <v>27</v>
      </c>
      <c r="C10" s="86" t="s">
        <v>26</v>
      </c>
      <c r="D10" s="86" t="s">
        <v>275</v>
      </c>
      <c r="E10" s="87">
        <v>15</v>
      </c>
      <c r="F10" s="87">
        <v>457</v>
      </c>
      <c r="G10" s="87">
        <v>10</v>
      </c>
      <c r="H10" s="87">
        <v>200</v>
      </c>
      <c r="I10" s="87"/>
      <c r="J10" s="87">
        <v>5800</v>
      </c>
      <c r="K10" s="87">
        <v>5000</v>
      </c>
      <c r="L10" s="87"/>
      <c r="M10" s="87">
        <v>5000</v>
      </c>
      <c r="N10" s="259"/>
      <c r="O10" s="259">
        <v>5000</v>
      </c>
      <c r="P10" s="91"/>
      <c r="Q10" s="87">
        <f t="shared" si="0"/>
        <v>20800</v>
      </c>
      <c r="R10" s="87">
        <f t="shared" si="1"/>
        <v>104</v>
      </c>
      <c r="S10" s="92"/>
      <c r="T10" s="93">
        <v>0.05</v>
      </c>
      <c r="U10" s="93">
        <f t="shared" si="2"/>
        <v>5.2</v>
      </c>
      <c r="Y10" s="241">
        <v>16.14</v>
      </c>
      <c r="Z10" s="241">
        <f t="shared" si="3"/>
        <v>1678.56</v>
      </c>
      <c r="AA10" s="228"/>
    </row>
    <row r="11" spans="1:27" s="90" customFormat="1" x14ac:dyDescent="0.2">
      <c r="A11" s="278" t="s">
        <v>169</v>
      </c>
      <c r="B11" s="278" t="s">
        <v>27</v>
      </c>
      <c r="C11" s="278">
        <v>90441400</v>
      </c>
      <c r="D11" s="278" t="s">
        <v>277</v>
      </c>
      <c r="E11" s="87" t="s">
        <v>167</v>
      </c>
      <c r="F11" s="87">
        <v>450</v>
      </c>
      <c r="G11" s="87">
        <v>10</v>
      </c>
      <c r="H11" s="87">
        <v>200</v>
      </c>
      <c r="I11" s="87"/>
      <c r="J11" s="87">
        <v>400</v>
      </c>
      <c r="K11" s="87">
        <v>1000</v>
      </c>
      <c r="L11" s="87"/>
      <c r="M11" s="87">
        <v>1000</v>
      </c>
      <c r="N11" s="259">
        <v>1000</v>
      </c>
      <c r="O11" s="259">
        <v>2000</v>
      </c>
      <c r="P11" s="91"/>
      <c r="Q11" s="87">
        <f t="shared" si="0"/>
        <v>5400</v>
      </c>
      <c r="R11" s="87">
        <f t="shared" si="1"/>
        <v>27</v>
      </c>
      <c r="S11" s="92"/>
      <c r="T11" s="93">
        <v>0.05</v>
      </c>
      <c r="U11" s="93">
        <f t="shared" si="2"/>
        <v>1.35</v>
      </c>
      <c r="Y11" s="241">
        <v>16.14</v>
      </c>
      <c r="Z11" s="241">
        <f t="shared" si="3"/>
        <v>435.78000000000003</v>
      </c>
      <c r="AA11" s="228"/>
    </row>
    <row r="12" spans="1:27" s="90" customFormat="1" x14ac:dyDescent="0.2">
      <c r="A12" s="86" t="s">
        <v>24</v>
      </c>
      <c r="B12" s="86" t="s">
        <v>25</v>
      </c>
      <c r="C12" s="86" t="s">
        <v>24</v>
      </c>
      <c r="D12" s="86" t="s">
        <v>275</v>
      </c>
      <c r="E12" s="87">
        <v>15</v>
      </c>
      <c r="F12" s="87">
        <v>610</v>
      </c>
      <c r="G12" s="87">
        <v>10</v>
      </c>
      <c r="H12" s="87">
        <v>100</v>
      </c>
      <c r="I12" s="87"/>
      <c r="J12" s="87">
        <v>4500</v>
      </c>
      <c r="K12" s="87">
        <v>5000</v>
      </c>
      <c r="L12" s="87"/>
      <c r="M12" s="87">
        <v>5000</v>
      </c>
      <c r="N12" s="259"/>
      <c r="O12" s="259">
        <v>5000</v>
      </c>
      <c r="P12" s="91"/>
      <c r="Q12" s="87">
        <f t="shared" si="0"/>
        <v>19500</v>
      </c>
      <c r="R12" s="87">
        <f t="shared" si="1"/>
        <v>195</v>
      </c>
      <c r="S12" s="92"/>
      <c r="T12" s="93">
        <v>0.04</v>
      </c>
      <c r="U12" s="93">
        <f t="shared" si="2"/>
        <v>7.8</v>
      </c>
      <c r="Y12" s="241">
        <v>10.75</v>
      </c>
      <c r="Z12" s="241">
        <f t="shared" si="3"/>
        <v>2096.25</v>
      </c>
      <c r="AA12" s="228"/>
    </row>
    <row r="13" spans="1:27" s="90" customFormat="1" x14ac:dyDescent="0.2">
      <c r="A13" s="278" t="s">
        <v>168</v>
      </c>
      <c r="B13" s="278" t="s">
        <v>25</v>
      </c>
      <c r="C13" s="278">
        <v>90441600</v>
      </c>
      <c r="D13" s="278" t="s">
        <v>277</v>
      </c>
      <c r="E13" s="87" t="s">
        <v>167</v>
      </c>
      <c r="F13" s="87">
        <v>600</v>
      </c>
      <c r="G13" s="87">
        <v>10</v>
      </c>
      <c r="H13" s="87">
        <v>100</v>
      </c>
      <c r="I13" s="87"/>
      <c r="J13" s="87">
        <v>2400</v>
      </c>
      <c r="K13" s="87">
        <v>1000</v>
      </c>
      <c r="L13" s="87"/>
      <c r="M13" s="87">
        <v>1000</v>
      </c>
      <c r="N13" s="259">
        <v>1000</v>
      </c>
      <c r="O13" s="259">
        <v>2000</v>
      </c>
      <c r="P13" s="91"/>
      <c r="Q13" s="87">
        <f t="shared" si="0"/>
        <v>7400</v>
      </c>
      <c r="R13" s="87">
        <f t="shared" si="1"/>
        <v>74</v>
      </c>
      <c r="S13" s="92"/>
      <c r="T13" s="93">
        <v>0.04</v>
      </c>
      <c r="U13" s="93">
        <f t="shared" si="2"/>
        <v>2.96</v>
      </c>
      <c r="Y13" s="241">
        <v>10.75</v>
      </c>
      <c r="Z13" s="241">
        <f t="shared" si="3"/>
        <v>795.5</v>
      </c>
      <c r="AA13" s="228"/>
    </row>
    <row r="14" spans="1:27" s="90" customFormat="1" x14ac:dyDescent="0.2">
      <c r="A14" s="86" t="s">
        <v>150</v>
      </c>
      <c r="B14" s="86" t="s">
        <v>151</v>
      </c>
      <c r="C14" s="86" t="s">
        <v>150</v>
      </c>
      <c r="D14" s="86" t="s">
        <v>275</v>
      </c>
      <c r="E14" s="87">
        <v>15</v>
      </c>
      <c r="F14" s="87">
        <v>760</v>
      </c>
      <c r="G14" s="87">
        <v>10</v>
      </c>
      <c r="H14" s="87">
        <v>100</v>
      </c>
      <c r="I14" s="87"/>
      <c r="J14" s="87"/>
      <c r="K14" s="87">
        <v>500</v>
      </c>
      <c r="L14" s="87"/>
      <c r="M14" s="87">
        <v>1500</v>
      </c>
      <c r="N14" s="259"/>
      <c r="O14" s="259">
        <v>1000</v>
      </c>
      <c r="P14" s="91"/>
      <c r="Q14" s="87">
        <f t="shared" si="0"/>
        <v>3000</v>
      </c>
      <c r="R14" s="87">
        <f t="shared" si="1"/>
        <v>30</v>
      </c>
      <c r="S14" s="92"/>
      <c r="T14" s="93">
        <v>0.04</v>
      </c>
      <c r="U14" s="93">
        <f t="shared" si="2"/>
        <v>1.2</v>
      </c>
      <c r="Y14" s="241">
        <v>13.8</v>
      </c>
      <c r="Z14" s="241">
        <f t="shared" si="3"/>
        <v>414</v>
      </c>
      <c r="AA14" s="228"/>
    </row>
    <row r="15" spans="1:27" s="90" customFormat="1" x14ac:dyDescent="0.2">
      <c r="A15" s="86" t="s">
        <v>20</v>
      </c>
      <c r="B15" s="86" t="s">
        <v>21</v>
      </c>
      <c r="C15" s="86" t="s">
        <v>20</v>
      </c>
      <c r="D15" s="86" t="s">
        <v>275</v>
      </c>
      <c r="E15" s="87">
        <v>15</v>
      </c>
      <c r="F15" s="87">
        <v>915</v>
      </c>
      <c r="G15" s="87">
        <v>10</v>
      </c>
      <c r="H15" s="87">
        <v>100</v>
      </c>
      <c r="I15" s="87"/>
      <c r="J15" s="87"/>
      <c r="K15" s="87"/>
      <c r="L15" s="87"/>
      <c r="M15" s="87">
        <v>1000</v>
      </c>
      <c r="N15" s="259"/>
      <c r="O15" s="259">
        <v>1000</v>
      </c>
      <c r="P15" s="91"/>
      <c r="Q15" s="87">
        <f t="shared" si="0"/>
        <v>2000</v>
      </c>
      <c r="R15" s="87">
        <f t="shared" si="1"/>
        <v>20</v>
      </c>
      <c r="S15" s="92"/>
      <c r="T15" s="93">
        <v>0.05</v>
      </c>
      <c r="U15" s="93">
        <f t="shared" si="2"/>
        <v>1</v>
      </c>
      <c r="Y15" s="241">
        <v>16.14</v>
      </c>
      <c r="Z15" s="241">
        <f t="shared" si="3"/>
        <v>322.8</v>
      </c>
      <c r="AA15" s="228"/>
    </row>
    <row r="16" spans="1:27" s="90" customFormat="1" x14ac:dyDescent="0.2">
      <c r="A16" s="91" t="s">
        <v>166</v>
      </c>
      <c r="B16" s="91" t="s">
        <v>21</v>
      </c>
      <c r="C16" s="91">
        <v>90441800</v>
      </c>
      <c r="D16" s="278" t="s">
        <v>277</v>
      </c>
      <c r="E16" s="87" t="s">
        <v>167</v>
      </c>
      <c r="F16" s="87">
        <v>900</v>
      </c>
      <c r="G16" s="87">
        <v>10</v>
      </c>
      <c r="H16" s="87">
        <v>100</v>
      </c>
      <c r="I16" s="87"/>
      <c r="J16" s="87"/>
      <c r="K16" s="87"/>
      <c r="L16" s="87"/>
      <c r="M16" s="87">
        <v>1000</v>
      </c>
      <c r="N16" s="259">
        <v>1000</v>
      </c>
      <c r="O16" s="259">
        <v>1000</v>
      </c>
      <c r="P16" s="91"/>
      <c r="Q16" s="87">
        <f t="shared" si="0"/>
        <v>3000</v>
      </c>
      <c r="R16" s="87">
        <f t="shared" si="1"/>
        <v>30</v>
      </c>
      <c r="S16" s="92"/>
      <c r="T16" s="93">
        <v>0.05</v>
      </c>
      <c r="U16" s="93">
        <f t="shared" si="2"/>
        <v>1.5</v>
      </c>
      <c r="Y16" s="241">
        <v>16.14</v>
      </c>
      <c r="Z16" s="241">
        <f t="shared" si="3"/>
        <v>484.20000000000005</v>
      </c>
      <c r="AA16" s="228"/>
    </row>
    <row r="17" spans="1:27" s="90" customFormat="1" x14ac:dyDescent="0.2">
      <c r="A17" s="86" t="s">
        <v>16</v>
      </c>
      <c r="B17" s="86" t="s">
        <v>17</v>
      </c>
      <c r="C17" s="86" t="s">
        <v>16</v>
      </c>
      <c r="D17" s="86" t="s">
        <v>275</v>
      </c>
      <c r="E17" s="87">
        <v>15</v>
      </c>
      <c r="F17" s="87">
        <v>1220</v>
      </c>
      <c r="G17" s="87">
        <v>10</v>
      </c>
      <c r="H17" s="87">
        <v>50</v>
      </c>
      <c r="I17" s="87"/>
      <c r="J17" s="87"/>
      <c r="K17" s="87"/>
      <c r="L17" s="87"/>
      <c r="M17" s="87">
        <v>1000</v>
      </c>
      <c r="N17" s="259"/>
      <c r="O17" s="259">
        <v>1000</v>
      </c>
      <c r="P17" s="91"/>
      <c r="Q17" s="87">
        <f t="shared" si="0"/>
        <v>2000</v>
      </c>
      <c r="R17" s="87">
        <f t="shared" si="1"/>
        <v>40</v>
      </c>
      <c r="S17" s="92"/>
      <c r="T17" s="93">
        <v>0.04</v>
      </c>
      <c r="U17" s="93">
        <f t="shared" si="2"/>
        <v>1.6</v>
      </c>
      <c r="Y17" s="241">
        <v>10.75</v>
      </c>
      <c r="Z17" s="241">
        <f t="shared" si="3"/>
        <v>430</v>
      </c>
      <c r="AA17" s="228"/>
    </row>
    <row r="18" spans="1:27" s="90" customFormat="1" x14ac:dyDescent="0.2">
      <c r="A18" s="86" t="s">
        <v>148</v>
      </c>
      <c r="B18" s="86" t="s">
        <v>149</v>
      </c>
      <c r="C18" s="86" t="s">
        <v>148</v>
      </c>
      <c r="D18" s="86" t="s">
        <v>275</v>
      </c>
      <c r="E18" s="87">
        <v>15</v>
      </c>
      <c r="F18" s="87">
        <v>1524</v>
      </c>
      <c r="G18" s="87">
        <v>10</v>
      </c>
      <c r="H18" s="87">
        <v>50</v>
      </c>
      <c r="I18" s="87"/>
      <c r="J18" s="87"/>
      <c r="K18" s="87"/>
      <c r="L18" s="87"/>
      <c r="M18" s="87"/>
      <c r="N18" s="259"/>
      <c r="O18" s="259"/>
      <c r="P18" s="91"/>
      <c r="Q18" s="87">
        <f t="shared" si="0"/>
        <v>0</v>
      </c>
      <c r="R18" s="87">
        <f t="shared" si="1"/>
        <v>0</v>
      </c>
      <c r="S18" s="92"/>
      <c r="T18" s="93">
        <v>0.05</v>
      </c>
      <c r="U18" s="93">
        <f t="shared" si="2"/>
        <v>0</v>
      </c>
      <c r="Y18" s="241"/>
      <c r="Z18" s="241">
        <f t="shared" si="3"/>
        <v>0</v>
      </c>
      <c r="AA18" s="228"/>
    </row>
    <row r="19" spans="1:27" s="90" customFormat="1" x14ac:dyDescent="0.2">
      <c r="A19" s="86" t="s">
        <v>146</v>
      </c>
      <c r="B19" s="86" t="s">
        <v>147</v>
      </c>
      <c r="C19" s="86" t="s">
        <v>146</v>
      </c>
      <c r="D19" s="86" t="s">
        <v>275</v>
      </c>
      <c r="E19" s="87">
        <v>15</v>
      </c>
      <c r="F19" s="87">
        <v>1800</v>
      </c>
      <c r="G19" s="87">
        <v>10</v>
      </c>
      <c r="H19" s="87">
        <v>50</v>
      </c>
      <c r="I19" s="87"/>
      <c r="J19" s="87"/>
      <c r="K19" s="87"/>
      <c r="L19" s="87"/>
      <c r="M19" s="87"/>
      <c r="N19" s="259"/>
      <c r="O19" s="259"/>
      <c r="P19" s="91"/>
      <c r="Q19" s="87">
        <f t="shared" si="0"/>
        <v>0</v>
      </c>
      <c r="R19" s="87">
        <f t="shared" si="1"/>
        <v>0</v>
      </c>
      <c r="S19" s="92"/>
      <c r="T19" s="93">
        <v>0.06</v>
      </c>
      <c r="U19" s="93">
        <f t="shared" si="2"/>
        <v>0</v>
      </c>
      <c r="Y19" s="241">
        <v>16.7</v>
      </c>
      <c r="Z19" s="241">
        <f t="shared" si="3"/>
        <v>0</v>
      </c>
      <c r="AA19" s="228"/>
    </row>
    <row r="20" spans="1:27" s="90" customFormat="1" x14ac:dyDescent="0.2">
      <c r="A20" s="86" t="s">
        <v>353</v>
      </c>
      <c r="B20" s="86" t="s">
        <v>354</v>
      </c>
      <c r="C20" s="86" t="s">
        <v>353</v>
      </c>
      <c r="D20" s="86" t="s">
        <v>275</v>
      </c>
      <c r="E20" s="87">
        <v>15</v>
      </c>
      <c r="F20" s="87">
        <v>2100</v>
      </c>
      <c r="G20" s="87">
        <v>10</v>
      </c>
      <c r="H20" s="87">
        <v>50</v>
      </c>
      <c r="I20" s="87"/>
      <c r="J20" s="87"/>
      <c r="K20" s="87"/>
      <c r="L20" s="87"/>
      <c r="M20" s="87"/>
      <c r="N20" s="259"/>
      <c r="O20" s="259"/>
      <c r="P20" s="91"/>
      <c r="Q20" s="87">
        <f t="shared" si="0"/>
        <v>0</v>
      </c>
      <c r="R20" s="87">
        <f t="shared" si="1"/>
        <v>0</v>
      </c>
      <c r="S20" s="92"/>
      <c r="T20" s="93">
        <v>0.06</v>
      </c>
      <c r="U20" s="93">
        <f t="shared" si="2"/>
        <v>0</v>
      </c>
      <c r="Y20" s="241"/>
      <c r="Z20" s="241">
        <f t="shared" si="3"/>
        <v>0</v>
      </c>
      <c r="AA20" s="228">
        <f>SUM(Z5:Z20)</f>
        <v>7757.55</v>
      </c>
    </row>
    <row r="21" spans="1:27" s="90" customFormat="1" ht="15" x14ac:dyDescent="0.2">
      <c r="A21" s="96" t="s">
        <v>28</v>
      </c>
      <c r="B21" s="96"/>
      <c r="C21" s="96"/>
      <c r="D21" s="96"/>
      <c r="E21" s="96"/>
      <c r="F21" s="87"/>
      <c r="G21" s="97"/>
      <c r="H21" s="97"/>
      <c r="I21" s="87"/>
      <c r="J21" s="87"/>
      <c r="K21" s="87"/>
      <c r="L21" s="87"/>
      <c r="M21" s="87"/>
      <c r="N21" s="259"/>
      <c r="O21" s="259"/>
      <c r="P21" s="98"/>
      <c r="Q21" s="87"/>
      <c r="R21" s="87"/>
      <c r="S21" s="92"/>
      <c r="T21" s="87"/>
      <c r="U21" s="93"/>
      <c r="Y21" s="241"/>
      <c r="Z21" s="241"/>
      <c r="AA21" s="228"/>
    </row>
    <row r="22" spans="1:27" s="90" customFormat="1" x14ac:dyDescent="0.2">
      <c r="A22" s="86" t="s">
        <v>260</v>
      </c>
      <c r="B22" s="86" t="s">
        <v>229</v>
      </c>
      <c r="C22" s="86" t="s">
        <v>260</v>
      </c>
      <c r="D22" s="86" t="s">
        <v>275</v>
      </c>
      <c r="E22" s="87">
        <v>20</v>
      </c>
      <c r="F22" s="87">
        <v>100</v>
      </c>
      <c r="G22" s="87">
        <v>10</v>
      </c>
      <c r="H22" s="87">
        <v>500</v>
      </c>
      <c r="I22" s="87"/>
      <c r="J22" s="87">
        <v>500</v>
      </c>
      <c r="K22" s="87">
        <v>500</v>
      </c>
      <c r="L22" s="87"/>
      <c r="M22" s="87">
        <v>500</v>
      </c>
      <c r="N22" s="259"/>
      <c r="O22" s="259">
        <v>500</v>
      </c>
      <c r="P22" s="91"/>
      <c r="Q22" s="87">
        <f t="shared" ref="Q22:Q38" si="4">SUM(I22:P22)</f>
        <v>2000</v>
      </c>
      <c r="R22" s="87">
        <f t="shared" ref="R22:R38" si="5">$Q22/$H22</f>
        <v>4</v>
      </c>
      <c r="S22" s="92"/>
      <c r="T22" s="93">
        <v>0.06</v>
      </c>
      <c r="U22" s="93">
        <f t="shared" ref="U22:U38" si="6">$R22*$T22</f>
        <v>0.24</v>
      </c>
      <c r="V22" s="94">
        <f>SUM(U22:U38)</f>
        <v>21.31</v>
      </c>
      <c r="W22" s="90">
        <f>V22*100/$V$148</f>
        <v>24.48862330498736</v>
      </c>
      <c r="Y22" s="241">
        <v>14</v>
      </c>
      <c r="Z22" s="241">
        <f t="shared" ref="Z22:Z38" si="7">R22*Y22</f>
        <v>56</v>
      </c>
      <c r="AA22" s="228"/>
    </row>
    <row r="23" spans="1:27" s="90" customFormat="1" x14ac:dyDescent="0.2">
      <c r="A23" s="278" t="s">
        <v>228</v>
      </c>
      <c r="B23" s="278" t="s">
        <v>229</v>
      </c>
      <c r="C23" s="278">
        <v>90442100</v>
      </c>
      <c r="D23" s="278" t="s">
        <v>277</v>
      </c>
      <c r="E23" s="87" t="s">
        <v>46</v>
      </c>
      <c r="F23" s="87">
        <v>100</v>
      </c>
      <c r="G23" s="87">
        <v>10</v>
      </c>
      <c r="H23" s="87">
        <v>500</v>
      </c>
      <c r="I23" s="87"/>
      <c r="J23" s="87"/>
      <c r="K23" s="87"/>
      <c r="L23" s="87"/>
      <c r="M23" s="87"/>
      <c r="N23" s="259">
        <v>500</v>
      </c>
      <c r="O23" s="259"/>
      <c r="P23" s="91"/>
      <c r="Q23" s="87">
        <f t="shared" si="4"/>
        <v>500</v>
      </c>
      <c r="R23" s="87">
        <f t="shared" si="5"/>
        <v>1</v>
      </c>
      <c r="S23" s="92"/>
      <c r="T23" s="93">
        <v>0.06</v>
      </c>
      <c r="U23" s="93">
        <f t="shared" si="6"/>
        <v>0.06</v>
      </c>
      <c r="V23" s="94"/>
      <c r="Y23" s="241">
        <v>14</v>
      </c>
      <c r="Z23" s="241">
        <f t="shared" si="7"/>
        <v>14</v>
      </c>
      <c r="AA23" s="228"/>
    </row>
    <row r="24" spans="1:27" s="90" customFormat="1" x14ac:dyDescent="0.2">
      <c r="A24" s="278" t="s">
        <v>172</v>
      </c>
      <c r="B24" s="278" t="s">
        <v>173</v>
      </c>
      <c r="C24" s="278">
        <v>90447000</v>
      </c>
      <c r="D24" s="278" t="s">
        <v>277</v>
      </c>
      <c r="E24" s="87" t="s">
        <v>46</v>
      </c>
      <c r="F24" s="87">
        <v>240</v>
      </c>
      <c r="G24" s="87">
        <v>10</v>
      </c>
      <c r="H24" s="87">
        <v>250</v>
      </c>
      <c r="I24" s="87"/>
      <c r="J24" s="87">
        <v>1750</v>
      </c>
      <c r="K24" s="87"/>
      <c r="L24" s="87"/>
      <c r="M24" s="87">
        <v>3000</v>
      </c>
      <c r="N24" s="259">
        <v>3000</v>
      </c>
      <c r="O24" s="259"/>
      <c r="P24" s="91"/>
      <c r="Q24" s="87">
        <f t="shared" si="4"/>
        <v>7750</v>
      </c>
      <c r="R24" s="87">
        <f t="shared" si="5"/>
        <v>31</v>
      </c>
      <c r="S24" s="92"/>
      <c r="T24" s="93">
        <v>0.06</v>
      </c>
      <c r="U24" s="93">
        <f t="shared" si="6"/>
        <v>1.8599999999999999</v>
      </c>
      <c r="Y24" s="241">
        <v>16</v>
      </c>
      <c r="Z24" s="241">
        <f t="shared" si="7"/>
        <v>496</v>
      </c>
      <c r="AA24" s="228"/>
    </row>
    <row r="25" spans="1:27" s="90" customFormat="1" x14ac:dyDescent="0.2">
      <c r="A25" s="86" t="s">
        <v>389</v>
      </c>
      <c r="B25" s="86" t="s">
        <v>390</v>
      </c>
      <c r="C25" s="86" t="s">
        <v>389</v>
      </c>
      <c r="D25" s="86" t="s">
        <v>275</v>
      </c>
      <c r="E25" s="87">
        <v>20</v>
      </c>
      <c r="F25" s="87">
        <v>300</v>
      </c>
      <c r="G25" s="87">
        <v>10</v>
      </c>
      <c r="H25" s="137">
        <v>200</v>
      </c>
      <c r="I25" s="87"/>
      <c r="J25" s="87"/>
      <c r="K25" s="87"/>
      <c r="L25" s="87"/>
      <c r="M25" s="87"/>
      <c r="N25" s="259"/>
      <c r="O25" s="259"/>
      <c r="P25" s="91"/>
      <c r="Q25" s="87">
        <f t="shared" si="4"/>
        <v>0</v>
      </c>
      <c r="R25" s="87">
        <f t="shared" si="5"/>
        <v>0</v>
      </c>
      <c r="S25" s="92"/>
      <c r="T25" s="93">
        <v>0.06</v>
      </c>
      <c r="U25" s="93">
        <f t="shared" si="6"/>
        <v>0</v>
      </c>
      <c r="Y25" s="241"/>
      <c r="Z25" s="241">
        <f t="shared" si="7"/>
        <v>0</v>
      </c>
      <c r="AA25" s="228"/>
    </row>
    <row r="26" spans="1:27" s="90" customFormat="1" x14ac:dyDescent="0.2">
      <c r="A26" s="86" t="s">
        <v>50</v>
      </c>
      <c r="B26" s="86" t="s">
        <v>51</v>
      </c>
      <c r="C26" s="86" t="s">
        <v>50</v>
      </c>
      <c r="D26" s="86" t="s">
        <v>275</v>
      </c>
      <c r="E26" s="87">
        <v>20</v>
      </c>
      <c r="F26" s="87">
        <v>457</v>
      </c>
      <c r="G26" s="87">
        <v>10</v>
      </c>
      <c r="H26" s="87">
        <v>100</v>
      </c>
      <c r="I26" s="87"/>
      <c r="J26" s="87"/>
      <c r="K26" s="87"/>
      <c r="L26" s="87"/>
      <c r="M26" s="87"/>
      <c r="N26" s="259"/>
      <c r="O26" s="259">
        <v>600</v>
      </c>
      <c r="P26" s="91"/>
      <c r="Q26" s="87">
        <f t="shared" si="4"/>
        <v>600</v>
      </c>
      <c r="R26" s="87">
        <f t="shared" si="5"/>
        <v>6</v>
      </c>
      <c r="S26" s="92"/>
      <c r="T26" s="93">
        <v>0.04</v>
      </c>
      <c r="U26" s="93">
        <f t="shared" si="6"/>
        <v>0.24</v>
      </c>
      <c r="Y26" s="241">
        <v>13</v>
      </c>
      <c r="Z26" s="241">
        <f t="shared" si="7"/>
        <v>78</v>
      </c>
      <c r="AA26" s="228"/>
    </row>
    <row r="27" spans="1:27" s="90" customFormat="1" x14ac:dyDescent="0.2">
      <c r="A27" s="278" t="s">
        <v>171</v>
      </c>
      <c r="B27" s="278" t="s">
        <v>51</v>
      </c>
      <c r="C27" s="278">
        <v>90442400</v>
      </c>
      <c r="D27" s="278" t="s">
        <v>277</v>
      </c>
      <c r="E27" s="87" t="s">
        <v>46</v>
      </c>
      <c r="F27" s="87">
        <v>450</v>
      </c>
      <c r="G27" s="87">
        <v>10</v>
      </c>
      <c r="H27" s="87">
        <v>100</v>
      </c>
      <c r="I27" s="87"/>
      <c r="J27" s="87"/>
      <c r="K27" s="87">
        <v>400</v>
      </c>
      <c r="L27" s="87"/>
      <c r="M27" s="87">
        <v>2000</v>
      </c>
      <c r="N27" s="259">
        <v>2000</v>
      </c>
      <c r="O27" s="259">
        <v>1000</v>
      </c>
      <c r="P27" s="91"/>
      <c r="Q27" s="87">
        <f t="shared" si="4"/>
        <v>5400</v>
      </c>
      <c r="R27" s="87">
        <f t="shared" si="5"/>
        <v>54</v>
      </c>
      <c r="S27" s="92"/>
      <c r="T27" s="93">
        <v>0.04</v>
      </c>
      <c r="U27" s="93">
        <f t="shared" si="6"/>
        <v>2.16</v>
      </c>
      <c r="Y27" s="241">
        <v>13</v>
      </c>
      <c r="Z27" s="241">
        <f t="shared" si="7"/>
        <v>702</v>
      </c>
      <c r="AA27" s="228"/>
    </row>
    <row r="28" spans="1:27" s="90" customFormat="1" x14ac:dyDescent="0.2">
      <c r="A28" s="86" t="s">
        <v>47</v>
      </c>
      <c r="B28" s="86" t="s">
        <v>48</v>
      </c>
      <c r="C28" s="86" t="s">
        <v>47</v>
      </c>
      <c r="D28" s="86" t="s">
        <v>275</v>
      </c>
      <c r="E28" s="87">
        <v>20</v>
      </c>
      <c r="F28" s="87">
        <v>610</v>
      </c>
      <c r="G28" s="87">
        <v>10</v>
      </c>
      <c r="H28" s="87">
        <v>100</v>
      </c>
      <c r="I28" s="87"/>
      <c r="J28" s="87"/>
      <c r="K28" s="87"/>
      <c r="L28" s="87"/>
      <c r="M28" s="87">
        <v>1000</v>
      </c>
      <c r="N28" s="259"/>
      <c r="O28" s="259">
        <v>1000</v>
      </c>
      <c r="P28" s="91"/>
      <c r="Q28" s="87">
        <f t="shared" si="4"/>
        <v>2000</v>
      </c>
      <c r="R28" s="87">
        <f t="shared" si="5"/>
        <v>20</v>
      </c>
      <c r="S28" s="92"/>
      <c r="T28" s="93">
        <v>0.06</v>
      </c>
      <c r="U28" s="93">
        <f t="shared" si="6"/>
        <v>1.2</v>
      </c>
      <c r="Y28" s="241">
        <v>17</v>
      </c>
      <c r="Z28" s="241">
        <f t="shared" si="7"/>
        <v>340</v>
      </c>
      <c r="AA28" s="228"/>
    </row>
    <row r="29" spans="1:27" s="90" customFormat="1" x14ac:dyDescent="0.2">
      <c r="A29" s="278" t="s">
        <v>49</v>
      </c>
      <c r="B29" s="278" t="s">
        <v>48</v>
      </c>
      <c r="C29" s="278">
        <v>90442600</v>
      </c>
      <c r="D29" s="278" t="s">
        <v>277</v>
      </c>
      <c r="E29" s="87" t="s">
        <v>46</v>
      </c>
      <c r="F29" s="87">
        <v>600</v>
      </c>
      <c r="G29" s="87">
        <v>10</v>
      </c>
      <c r="H29" s="87">
        <v>100</v>
      </c>
      <c r="I29" s="87"/>
      <c r="J29" s="87"/>
      <c r="K29" s="87"/>
      <c r="L29" s="87"/>
      <c r="M29" s="87">
        <v>2000</v>
      </c>
      <c r="N29" s="259">
        <v>2000</v>
      </c>
      <c r="O29" s="259">
        <v>2000</v>
      </c>
      <c r="P29" s="91"/>
      <c r="Q29" s="87">
        <f t="shared" si="4"/>
        <v>6000</v>
      </c>
      <c r="R29" s="87">
        <f t="shared" si="5"/>
        <v>60</v>
      </c>
      <c r="S29" s="92"/>
      <c r="T29" s="93">
        <v>0.06</v>
      </c>
      <c r="U29" s="93">
        <f t="shared" si="6"/>
        <v>3.5999999999999996</v>
      </c>
      <c r="Y29" s="241">
        <v>17</v>
      </c>
      <c r="Z29" s="241">
        <f t="shared" si="7"/>
        <v>1020</v>
      </c>
      <c r="AA29" s="228"/>
    </row>
    <row r="30" spans="1:27" s="90" customFormat="1" x14ac:dyDescent="0.2">
      <c r="A30" s="86" t="s">
        <v>154</v>
      </c>
      <c r="B30" s="86" t="s">
        <v>43</v>
      </c>
      <c r="C30" s="86" t="s">
        <v>154</v>
      </c>
      <c r="D30" s="86" t="s">
        <v>275</v>
      </c>
      <c r="E30" s="87">
        <v>20</v>
      </c>
      <c r="F30" s="87">
        <v>760</v>
      </c>
      <c r="G30" s="87">
        <v>10</v>
      </c>
      <c r="H30" s="87">
        <v>100</v>
      </c>
      <c r="I30" s="87"/>
      <c r="J30" s="87"/>
      <c r="K30" s="87"/>
      <c r="L30" s="87"/>
      <c r="M30" s="87"/>
      <c r="N30" s="259"/>
      <c r="O30" s="259"/>
      <c r="P30" s="91"/>
      <c r="Q30" s="87">
        <f t="shared" si="4"/>
        <v>0</v>
      </c>
      <c r="R30" s="87">
        <f t="shared" si="5"/>
        <v>0</v>
      </c>
      <c r="S30" s="92"/>
      <c r="T30" s="93">
        <v>7.0000000000000007E-2</v>
      </c>
      <c r="U30" s="93">
        <f t="shared" si="6"/>
        <v>0</v>
      </c>
      <c r="Y30" s="241">
        <v>22</v>
      </c>
      <c r="Z30" s="241">
        <f t="shared" si="7"/>
        <v>0</v>
      </c>
      <c r="AA30" s="228"/>
    </row>
    <row r="31" spans="1:27" s="90" customFormat="1" x14ac:dyDescent="0.2">
      <c r="A31" s="278" t="s">
        <v>45</v>
      </c>
      <c r="B31" s="278" t="s">
        <v>43</v>
      </c>
      <c r="C31" s="278">
        <v>90442700</v>
      </c>
      <c r="D31" s="278" t="s">
        <v>277</v>
      </c>
      <c r="E31" s="87" t="s">
        <v>46</v>
      </c>
      <c r="F31" s="87">
        <v>750</v>
      </c>
      <c r="G31" s="87">
        <v>10</v>
      </c>
      <c r="H31" s="87">
        <v>100</v>
      </c>
      <c r="I31" s="87"/>
      <c r="J31" s="87"/>
      <c r="K31" s="87"/>
      <c r="L31" s="87"/>
      <c r="M31" s="87">
        <v>500</v>
      </c>
      <c r="N31" s="266">
        <v>2000</v>
      </c>
      <c r="O31" s="266">
        <v>2000</v>
      </c>
      <c r="P31" s="91"/>
      <c r="Q31" s="87">
        <f t="shared" si="4"/>
        <v>4500</v>
      </c>
      <c r="R31" s="87">
        <f t="shared" si="5"/>
        <v>45</v>
      </c>
      <c r="S31" s="92"/>
      <c r="T31" s="93">
        <v>7.0000000000000007E-2</v>
      </c>
      <c r="U31" s="93">
        <f t="shared" si="6"/>
        <v>3.1500000000000004</v>
      </c>
      <c r="Y31" s="241">
        <v>22</v>
      </c>
      <c r="Z31" s="241">
        <f t="shared" si="7"/>
        <v>990</v>
      </c>
      <c r="AA31" s="228"/>
    </row>
    <row r="32" spans="1:27" s="90" customFormat="1" x14ac:dyDescent="0.2">
      <c r="A32" s="86" t="s">
        <v>38</v>
      </c>
      <c r="B32" s="86" t="s">
        <v>39</v>
      </c>
      <c r="C32" s="86" t="s">
        <v>38</v>
      </c>
      <c r="D32" s="86" t="s">
        <v>275</v>
      </c>
      <c r="E32" s="87">
        <v>20</v>
      </c>
      <c r="F32" s="87">
        <v>915</v>
      </c>
      <c r="G32" s="87">
        <v>10</v>
      </c>
      <c r="H32" s="87">
        <v>50</v>
      </c>
      <c r="I32" s="87"/>
      <c r="J32" s="87"/>
      <c r="K32" s="87"/>
      <c r="L32" s="87"/>
      <c r="M32" s="87">
        <v>1000</v>
      </c>
      <c r="N32" s="259"/>
      <c r="O32" s="259">
        <v>1000</v>
      </c>
      <c r="P32" s="91"/>
      <c r="Q32" s="87">
        <f t="shared" si="4"/>
        <v>2000</v>
      </c>
      <c r="R32" s="87">
        <f t="shared" si="5"/>
        <v>40</v>
      </c>
      <c r="S32" s="92"/>
      <c r="T32" s="93">
        <v>0.04</v>
      </c>
      <c r="U32" s="93">
        <f t="shared" si="6"/>
        <v>1.6</v>
      </c>
      <c r="Y32" s="241">
        <v>13</v>
      </c>
      <c r="Z32" s="241">
        <f t="shared" si="7"/>
        <v>520</v>
      </c>
      <c r="AA32" s="228"/>
    </row>
    <row r="33" spans="1:27" s="90" customFormat="1" x14ac:dyDescent="0.2">
      <c r="A33" s="278" t="s">
        <v>170</v>
      </c>
      <c r="B33" s="278" t="s">
        <v>39</v>
      </c>
      <c r="C33" s="278">
        <v>90442800</v>
      </c>
      <c r="D33" s="278" t="s">
        <v>277</v>
      </c>
      <c r="E33" s="87" t="s">
        <v>46</v>
      </c>
      <c r="F33" s="87">
        <v>900</v>
      </c>
      <c r="G33" s="87">
        <v>10</v>
      </c>
      <c r="H33" s="87">
        <v>50</v>
      </c>
      <c r="I33" s="87"/>
      <c r="J33" s="87"/>
      <c r="K33" s="87"/>
      <c r="L33" s="87"/>
      <c r="M33" s="87">
        <v>2000</v>
      </c>
      <c r="N33" s="259">
        <v>2000</v>
      </c>
      <c r="O33" s="259">
        <v>2000</v>
      </c>
      <c r="P33" s="91"/>
      <c r="Q33" s="87">
        <f t="shared" si="4"/>
        <v>6000</v>
      </c>
      <c r="R33" s="87">
        <f t="shared" si="5"/>
        <v>120</v>
      </c>
      <c r="S33" s="92"/>
      <c r="T33" s="93">
        <v>0.04</v>
      </c>
      <c r="U33" s="93">
        <f t="shared" si="6"/>
        <v>4.8</v>
      </c>
      <c r="Y33" s="241">
        <v>13</v>
      </c>
      <c r="Z33" s="241">
        <f t="shared" si="7"/>
        <v>1560</v>
      </c>
      <c r="AA33" s="228"/>
    </row>
    <row r="34" spans="1:27" s="90" customFormat="1" x14ac:dyDescent="0.2">
      <c r="A34" s="86" t="s">
        <v>34</v>
      </c>
      <c r="B34" s="86" t="s">
        <v>35</v>
      </c>
      <c r="C34" s="86" t="s">
        <v>34</v>
      </c>
      <c r="D34" s="86" t="s">
        <v>275</v>
      </c>
      <c r="E34" s="87">
        <v>20</v>
      </c>
      <c r="F34" s="87">
        <v>1220</v>
      </c>
      <c r="G34" s="87">
        <v>10</v>
      </c>
      <c r="H34" s="87">
        <v>50</v>
      </c>
      <c r="I34" s="87"/>
      <c r="J34" s="87"/>
      <c r="K34" s="87"/>
      <c r="L34" s="87"/>
      <c r="M34" s="87">
        <v>1000</v>
      </c>
      <c r="N34" s="259"/>
      <c r="O34" s="259">
        <v>1000</v>
      </c>
      <c r="P34" s="91"/>
      <c r="Q34" s="87">
        <f t="shared" si="4"/>
        <v>2000</v>
      </c>
      <c r="R34" s="87">
        <f t="shared" si="5"/>
        <v>40</v>
      </c>
      <c r="S34" s="92"/>
      <c r="T34" s="93">
        <v>0.06</v>
      </c>
      <c r="U34" s="93">
        <f t="shared" si="6"/>
        <v>2.4</v>
      </c>
      <c r="Y34" s="241">
        <v>17</v>
      </c>
      <c r="Z34" s="241">
        <f t="shared" si="7"/>
        <v>680</v>
      </c>
      <c r="AA34" s="228"/>
    </row>
    <row r="35" spans="1:27" s="90" customFormat="1" x14ac:dyDescent="0.2">
      <c r="A35" s="86" t="s">
        <v>32</v>
      </c>
      <c r="B35" s="86" t="s">
        <v>33</v>
      </c>
      <c r="C35" s="86" t="s">
        <v>32</v>
      </c>
      <c r="D35" s="86" t="s">
        <v>275</v>
      </c>
      <c r="E35" s="87">
        <v>20</v>
      </c>
      <c r="F35" s="87">
        <v>1524</v>
      </c>
      <c r="G35" s="87">
        <v>10</v>
      </c>
      <c r="H35" s="87">
        <v>50</v>
      </c>
      <c r="I35" s="87"/>
      <c r="J35" s="87"/>
      <c r="K35" s="87"/>
      <c r="L35" s="87"/>
      <c r="M35" s="87"/>
      <c r="N35" s="259"/>
      <c r="O35" s="259"/>
      <c r="P35" s="91"/>
      <c r="Q35" s="87">
        <f t="shared" si="4"/>
        <v>0</v>
      </c>
      <c r="R35" s="87">
        <f t="shared" si="5"/>
        <v>0</v>
      </c>
      <c r="S35" s="92"/>
      <c r="T35" s="93">
        <v>7.0000000000000007E-2</v>
      </c>
      <c r="U35" s="93">
        <f t="shared" si="6"/>
        <v>0</v>
      </c>
      <c r="Y35" s="241"/>
      <c r="Z35" s="241">
        <f t="shared" si="7"/>
        <v>0</v>
      </c>
      <c r="AA35" s="228"/>
    </row>
    <row r="36" spans="1:27" s="90" customFormat="1" x14ac:dyDescent="0.2">
      <c r="A36" s="86" t="s">
        <v>214</v>
      </c>
      <c r="B36" s="86" t="s">
        <v>30</v>
      </c>
      <c r="C36" s="86" t="s">
        <v>214</v>
      </c>
      <c r="D36" s="86" t="s">
        <v>275</v>
      </c>
      <c r="E36" s="87">
        <v>20</v>
      </c>
      <c r="F36" s="87">
        <v>1800</v>
      </c>
      <c r="G36" s="87">
        <v>10</v>
      </c>
      <c r="H36" s="87">
        <v>50</v>
      </c>
      <c r="I36" s="87"/>
      <c r="J36" s="87"/>
      <c r="K36" s="87"/>
      <c r="L36" s="87"/>
      <c r="M36" s="87"/>
      <c r="N36" s="259"/>
      <c r="O36" s="259"/>
      <c r="P36" s="91"/>
      <c r="Q36" s="87">
        <f t="shared" si="4"/>
        <v>0</v>
      </c>
      <c r="R36" s="87">
        <f t="shared" si="5"/>
        <v>0</v>
      </c>
      <c r="S36" s="92"/>
      <c r="T36" s="93">
        <v>0.09</v>
      </c>
      <c r="U36" s="93">
        <f t="shared" si="6"/>
        <v>0</v>
      </c>
      <c r="Y36" s="241"/>
      <c r="Z36" s="241">
        <f t="shared" si="7"/>
        <v>0</v>
      </c>
      <c r="AA36" s="228"/>
    </row>
    <row r="37" spans="1:27" s="90" customFormat="1" x14ac:dyDescent="0.2">
      <c r="A37" s="86" t="s">
        <v>212</v>
      </c>
      <c r="B37" s="86" t="s">
        <v>213</v>
      </c>
      <c r="C37" s="86" t="s">
        <v>212</v>
      </c>
      <c r="D37" s="86" t="s">
        <v>275</v>
      </c>
      <c r="E37" s="87">
        <v>20</v>
      </c>
      <c r="F37" s="87">
        <v>2100</v>
      </c>
      <c r="G37" s="87">
        <v>10</v>
      </c>
      <c r="H37" s="87">
        <v>50</v>
      </c>
      <c r="I37" s="87"/>
      <c r="J37" s="87"/>
      <c r="K37" s="87"/>
      <c r="L37" s="87"/>
      <c r="M37" s="87"/>
      <c r="N37" s="259"/>
      <c r="O37" s="259"/>
      <c r="P37" s="91"/>
      <c r="Q37" s="87">
        <f t="shared" si="4"/>
        <v>0</v>
      </c>
      <c r="R37" s="87">
        <f t="shared" si="5"/>
        <v>0</v>
      </c>
      <c r="S37" s="92"/>
      <c r="T37" s="93">
        <v>7.0000000000000007E-2</v>
      </c>
      <c r="U37" s="93">
        <f t="shared" si="6"/>
        <v>0</v>
      </c>
      <c r="Y37" s="241"/>
      <c r="Z37" s="241">
        <f t="shared" si="7"/>
        <v>0</v>
      </c>
      <c r="AA37" s="228"/>
    </row>
    <row r="38" spans="1:27" s="90" customFormat="1" x14ac:dyDescent="0.2">
      <c r="A38" s="86" t="s">
        <v>242</v>
      </c>
      <c r="B38" s="86" t="s">
        <v>243</v>
      </c>
      <c r="C38" s="86" t="s">
        <v>242</v>
      </c>
      <c r="D38" s="86" t="s">
        <v>275</v>
      </c>
      <c r="E38" s="87">
        <v>20</v>
      </c>
      <c r="F38" s="87">
        <v>2400</v>
      </c>
      <c r="G38" s="87">
        <v>10</v>
      </c>
      <c r="H38" s="87">
        <v>50</v>
      </c>
      <c r="I38" s="87"/>
      <c r="J38" s="87"/>
      <c r="K38" s="87"/>
      <c r="L38" s="87"/>
      <c r="M38" s="87"/>
      <c r="N38" s="259"/>
      <c r="O38" s="259"/>
      <c r="P38" s="91"/>
      <c r="Q38" s="87">
        <f t="shared" si="4"/>
        <v>0</v>
      </c>
      <c r="R38" s="87">
        <f t="shared" si="5"/>
        <v>0</v>
      </c>
      <c r="S38" s="92"/>
      <c r="T38" s="93">
        <v>7.0000000000000007E-2</v>
      </c>
      <c r="U38" s="93">
        <f t="shared" si="6"/>
        <v>0</v>
      </c>
      <c r="Y38" s="241"/>
      <c r="Z38" s="241">
        <f t="shared" si="7"/>
        <v>0</v>
      </c>
      <c r="AA38" s="228">
        <f>SUM(Z22:Z38)</f>
        <v>6456</v>
      </c>
    </row>
    <row r="39" spans="1:27" s="90" customFormat="1" ht="15" x14ac:dyDescent="0.2">
      <c r="A39" s="96" t="s">
        <v>52</v>
      </c>
      <c r="B39" s="96"/>
      <c r="C39" s="96"/>
      <c r="D39" s="96"/>
      <c r="E39" s="96"/>
      <c r="F39" s="99"/>
      <c r="G39" s="100"/>
      <c r="H39" s="100"/>
      <c r="I39" s="87"/>
      <c r="J39" s="87"/>
      <c r="K39" s="87"/>
      <c r="L39" s="87"/>
      <c r="M39" s="87"/>
      <c r="N39" s="259"/>
      <c r="O39" s="259"/>
      <c r="P39" s="101"/>
      <c r="Q39" s="87"/>
      <c r="R39" s="87"/>
      <c r="S39" s="92"/>
      <c r="T39" s="87"/>
      <c r="U39" s="93"/>
      <c r="Y39" s="241"/>
      <c r="Z39" s="241"/>
      <c r="AA39" s="228"/>
    </row>
    <row r="40" spans="1:27" s="90" customFormat="1" x14ac:dyDescent="0.2">
      <c r="A40" s="86" t="s">
        <v>261</v>
      </c>
      <c r="B40" s="86" t="s">
        <v>262</v>
      </c>
      <c r="C40" s="86" t="s">
        <v>261</v>
      </c>
      <c r="D40" s="86" t="s">
        <v>275</v>
      </c>
      <c r="E40" s="87">
        <v>25</v>
      </c>
      <c r="F40" s="87">
        <v>200</v>
      </c>
      <c r="G40" s="87">
        <v>10</v>
      </c>
      <c r="H40" s="87">
        <v>150</v>
      </c>
      <c r="I40" s="87"/>
      <c r="J40" s="87"/>
      <c r="K40" s="87">
        <v>300</v>
      </c>
      <c r="L40" s="87"/>
      <c r="M40" s="87">
        <v>300</v>
      </c>
      <c r="N40" s="259"/>
      <c r="O40" s="259">
        <v>300</v>
      </c>
      <c r="P40" s="91"/>
      <c r="Q40" s="87">
        <f t="shared" ref="Q40:Q59" si="8">SUM(I40:P40)</f>
        <v>900</v>
      </c>
      <c r="R40" s="87">
        <f t="shared" ref="R40:R59" si="9">$Q40/$H40</f>
        <v>6</v>
      </c>
      <c r="S40" s="92"/>
      <c r="T40" s="93">
        <v>0.06</v>
      </c>
      <c r="U40" s="93">
        <f t="shared" ref="U40:U59" si="10">$R40*$T40</f>
        <v>0.36</v>
      </c>
      <c r="V40" s="94">
        <f>SUM(U40:U59)</f>
        <v>27.680000000000003</v>
      </c>
      <c r="W40" s="90">
        <f>V40*100/$V$148</f>
        <v>31.808779590898652</v>
      </c>
      <c r="Y40" s="241">
        <v>10.8</v>
      </c>
      <c r="Z40" s="241">
        <f t="shared" ref="Z40:Z59" si="11">R40*Y40</f>
        <v>64.800000000000011</v>
      </c>
      <c r="AA40" s="228"/>
    </row>
    <row r="41" spans="1:27" s="90" customFormat="1" x14ac:dyDescent="0.2">
      <c r="A41" s="278" t="s">
        <v>198</v>
      </c>
      <c r="B41" s="278" t="s">
        <v>199</v>
      </c>
      <c r="C41" s="278">
        <v>90448000</v>
      </c>
      <c r="D41" s="278" t="s">
        <v>277</v>
      </c>
      <c r="E41" s="87" t="s">
        <v>63</v>
      </c>
      <c r="F41" s="87">
        <v>270</v>
      </c>
      <c r="G41" s="87">
        <v>10</v>
      </c>
      <c r="H41" s="87">
        <v>100</v>
      </c>
      <c r="I41" s="87"/>
      <c r="J41" s="87"/>
      <c r="K41" s="87"/>
      <c r="L41" s="87"/>
      <c r="M41" s="87">
        <v>1000</v>
      </c>
      <c r="N41" s="259"/>
      <c r="O41" s="259"/>
      <c r="P41" s="91"/>
      <c r="Q41" s="87">
        <f t="shared" si="8"/>
        <v>1000</v>
      </c>
      <c r="R41" s="87">
        <f t="shared" si="9"/>
        <v>10</v>
      </c>
      <c r="S41" s="92"/>
      <c r="T41" s="93">
        <v>0.06</v>
      </c>
      <c r="U41" s="93">
        <f t="shared" si="10"/>
        <v>0.6</v>
      </c>
      <c r="Y41" s="241">
        <v>9.8000000000000007</v>
      </c>
      <c r="Z41" s="241">
        <f t="shared" si="11"/>
        <v>98</v>
      </c>
      <c r="AA41" s="228"/>
    </row>
    <row r="42" spans="1:27" s="90" customFormat="1" x14ac:dyDescent="0.2">
      <c r="A42" s="102" t="s">
        <v>583</v>
      </c>
      <c r="B42" s="102" t="s">
        <v>391</v>
      </c>
      <c r="C42" s="102" t="s">
        <v>584</v>
      </c>
      <c r="D42" s="86" t="s">
        <v>275</v>
      </c>
      <c r="E42" s="87" t="s">
        <v>63</v>
      </c>
      <c r="F42" s="87">
        <v>300</v>
      </c>
      <c r="G42" s="87">
        <v>10</v>
      </c>
      <c r="H42" s="87">
        <v>100</v>
      </c>
      <c r="I42" s="87"/>
      <c r="J42" s="87"/>
      <c r="K42" s="87"/>
      <c r="L42" s="87"/>
      <c r="M42" s="87"/>
      <c r="N42" s="259"/>
      <c r="O42" s="259"/>
      <c r="P42" s="91"/>
      <c r="Q42" s="87">
        <f t="shared" si="8"/>
        <v>0</v>
      </c>
      <c r="R42" s="87">
        <f t="shared" si="9"/>
        <v>0</v>
      </c>
      <c r="S42" s="92"/>
      <c r="T42" s="93">
        <v>0.06</v>
      </c>
      <c r="U42" s="93">
        <f t="shared" si="10"/>
        <v>0</v>
      </c>
      <c r="Y42" s="241"/>
      <c r="Z42" s="241">
        <f t="shared" si="11"/>
        <v>0</v>
      </c>
      <c r="AA42" s="228"/>
    </row>
    <row r="43" spans="1:27" s="90" customFormat="1" x14ac:dyDescent="0.2">
      <c r="A43" s="278" t="s">
        <v>392</v>
      </c>
      <c r="B43" s="278" t="s">
        <v>391</v>
      </c>
      <c r="C43" s="95" t="s">
        <v>393</v>
      </c>
      <c r="D43" s="278" t="s">
        <v>277</v>
      </c>
      <c r="E43" s="87" t="s">
        <v>63</v>
      </c>
      <c r="F43" s="87">
        <v>300</v>
      </c>
      <c r="G43" s="87">
        <v>10</v>
      </c>
      <c r="H43" s="87">
        <v>100</v>
      </c>
      <c r="I43" s="87"/>
      <c r="J43" s="87"/>
      <c r="K43" s="87"/>
      <c r="L43" s="87"/>
      <c r="M43" s="87"/>
      <c r="N43" s="259"/>
      <c r="O43" s="259"/>
      <c r="P43" s="91"/>
      <c r="Q43" s="87">
        <f t="shared" si="8"/>
        <v>0</v>
      </c>
      <c r="R43" s="87">
        <f t="shared" si="9"/>
        <v>0</v>
      </c>
      <c r="S43" s="92"/>
      <c r="T43" s="93">
        <v>0.06</v>
      </c>
      <c r="U43" s="93">
        <f t="shared" si="10"/>
        <v>0</v>
      </c>
      <c r="Y43" s="241"/>
      <c r="Z43" s="241">
        <f t="shared" si="11"/>
        <v>0</v>
      </c>
      <c r="AA43" s="228"/>
    </row>
    <row r="44" spans="1:27" s="90" customFormat="1" x14ac:dyDescent="0.2">
      <c r="A44" s="102" t="s">
        <v>67</v>
      </c>
      <c r="B44" s="102" t="s">
        <v>68</v>
      </c>
      <c r="C44" s="102" t="s">
        <v>69</v>
      </c>
      <c r="D44" s="86" t="s">
        <v>275</v>
      </c>
      <c r="E44" s="87">
        <v>25</v>
      </c>
      <c r="F44" s="87">
        <v>375</v>
      </c>
      <c r="G44" s="87">
        <v>10</v>
      </c>
      <c r="H44" s="87">
        <v>100</v>
      </c>
      <c r="I44" s="87"/>
      <c r="J44" s="87"/>
      <c r="K44" s="87">
        <v>500</v>
      </c>
      <c r="L44" s="87"/>
      <c r="M44" s="87">
        <v>500</v>
      </c>
      <c r="N44" s="259"/>
      <c r="O44" s="259">
        <v>1000</v>
      </c>
      <c r="P44" s="91"/>
      <c r="Q44" s="87">
        <f t="shared" si="8"/>
        <v>2000</v>
      </c>
      <c r="R44" s="87">
        <f t="shared" si="9"/>
        <v>20</v>
      </c>
      <c r="S44" s="92"/>
      <c r="T44" s="93">
        <v>0.06</v>
      </c>
      <c r="U44" s="93">
        <f t="shared" si="10"/>
        <v>1.2</v>
      </c>
      <c r="Y44" s="241">
        <v>13.7</v>
      </c>
      <c r="Z44" s="241">
        <f t="shared" si="11"/>
        <v>274</v>
      </c>
      <c r="AA44" s="228"/>
    </row>
    <row r="45" spans="1:27" s="90" customFormat="1" x14ac:dyDescent="0.2">
      <c r="A45" s="86" t="s">
        <v>64</v>
      </c>
      <c r="B45" s="86" t="s">
        <v>65</v>
      </c>
      <c r="C45" s="86" t="s">
        <v>64</v>
      </c>
      <c r="D45" s="86" t="s">
        <v>275</v>
      </c>
      <c r="E45" s="87">
        <v>25</v>
      </c>
      <c r="F45" s="87">
        <v>457</v>
      </c>
      <c r="G45" s="87">
        <v>10</v>
      </c>
      <c r="H45" s="87">
        <v>100</v>
      </c>
      <c r="I45" s="87"/>
      <c r="J45" s="87"/>
      <c r="K45" s="87">
        <v>300</v>
      </c>
      <c r="L45" s="87"/>
      <c r="M45" s="87">
        <v>1000</v>
      </c>
      <c r="N45" s="259"/>
      <c r="O45" s="259">
        <v>1000</v>
      </c>
      <c r="P45" s="91"/>
      <c r="Q45" s="87">
        <f t="shared" si="8"/>
        <v>2300</v>
      </c>
      <c r="R45" s="87">
        <f t="shared" si="9"/>
        <v>23</v>
      </c>
      <c r="S45" s="92"/>
      <c r="T45" s="93">
        <v>0.06</v>
      </c>
      <c r="U45" s="93">
        <f t="shared" si="10"/>
        <v>1.38</v>
      </c>
      <c r="Y45" s="241">
        <v>17</v>
      </c>
      <c r="Z45" s="241">
        <f t="shared" si="11"/>
        <v>391</v>
      </c>
      <c r="AA45" s="228"/>
    </row>
    <row r="46" spans="1:27" s="90" customFormat="1" x14ac:dyDescent="0.2">
      <c r="A46" s="278" t="s">
        <v>66</v>
      </c>
      <c r="B46" s="278" t="s">
        <v>65</v>
      </c>
      <c r="C46" s="278">
        <v>90443400</v>
      </c>
      <c r="D46" s="278" t="s">
        <v>277</v>
      </c>
      <c r="E46" s="87" t="s">
        <v>63</v>
      </c>
      <c r="F46" s="87">
        <v>450</v>
      </c>
      <c r="G46" s="87">
        <v>10</v>
      </c>
      <c r="H46" s="87">
        <v>100</v>
      </c>
      <c r="I46" s="87"/>
      <c r="J46" s="87"/>
      <c r="K46" s="87">
        <v>200</v>
      </c>
      <c r="L46" s="87"/>
      <c r="M46" s="87">
        <v>2000</v>
      </c>
      <c r="N46" s="259">
        <v>1000</v>
      </c>
      <c r="O46" s="259">
        <v>2000</v>
      </c>
      <c r="P46" s="91"/>
      <c r="Q46" s="87">
        <f t="shared" si="8"/>
        <v>5200</v>
      </c>
      <c r="R46" s="87">
        <f t="shared" si="9"/>
        <v>52</v>
      </c>
      <c r="S46" s="92"/>
      <c r="T46" s="93">
        <v>0.06</v>
      </c>
      <c r="U46" s="93">
        <f t="shared" si="10"/>
        <v>3.12</v>
      </c>
      <c r="Y46" s="241">
        <v>17</v>
      </c>
      <c r="Z46" s="241">
        <f t="shared" si="11"/>
        <v>884</v>
      </c>
      <c r="AA46" s="228"/>
    </row>
    <row r="47" spans="1:27" s="90" customFormat="1" x14ac:dyDescent="0.2">
      <c r="A47" s="86" t="s">
        <v>60</v>
      </c>
      <c r="B47" s="86" t="s">
        <v>61</v>
      </c>
      <c r="C47" s="86" t="s">
        <v>60</v>
      </c>
      <c r="D47" s="86" t="s">
        <v>275</v>
      </c>
      <c r="E47" s="87">
        <v>25</v>
      </c>
      <c r="F47" s="87">
        <v>610</v>
      </c>
      <c r="G47" s="87">
        <v>10</v>
      </c>
      <c r="H47" s="87">
        <v>50</v>
      </c>
      <c r="I47" s="87"/>
      <c r="J47" s="87">
        <v>400</v>
      </c>
      <c r="K47" s="87"/>
      <c r="L47" s="87"/>
      <c r="M47" s="87">
        <v>500</v>
      </c>
      <c r="N47" s="259"/>
      <c r="O47" s="259">
        <v>500</v>
      </c>
      <c r="P47" s="91"/>
      <c r="Q47" s="87">
        <f t="shared" si="8"/>
        <v>1400</v>
      </c>
      <c r="R47" s="87">
        <f t="shared" si="9"/>
        <v>28</v>
      </c>
      <c r="S47" s="92"/>
      <c r="T47" s="93">
        <v>0.04</v>
      </c>
      <c r="U47" s="93">
        <f t="shared" si="10"/>
        <v>1.1200000000000001</v>
      </c>
      <c r="Y47" s="241">
        <v>11.75</v>
      </c>
      <c r="Z47" s="241">
        <f t="shared" si="11"/>
        <v>329</v>
      </c>
      <c r="AA47" s="228"/>
    </row>
    <row r="48" spans="1:27" s="90" customFormat="1" x14ac:dyDescent="0.2">
      <c r="A48" s="278" t="s">
        <v>62</v>
      </c>
      <c r="B48" s="278" t="s">
        <v>61</v>
      </c>
      <c r="C48" s="278">
        <v>90443600</v>
      </c>
      <c r="D48" s="278" t="s">
        <v>277</v>
      </c>
      <c r="E48" s="87" t="s">
        <v>63</v>
      </c>
      <c r="F48" s="87">
        <v>600</v>
      </c>
      <c r="G48" s="87">
        <v>10</v>
      </c>
      <c r="H48" s="87">
        <v>50</v>
      </c>
      <c r="I48" s="87"/>
      <c r="J48" s="87"/>
      <c r="K48" s="87"/>
      <c r="L48" s="87"/>
      <c r="M48" s="87">
        <v>1000</v>
      </c>
      <c r="N48" s="259">
        <v>1000</v>
      </c>
      <c r="O48" s="259">
        <v>1000</v>
      </c>
      <c r="P48" s="91"/>
      <c r="Q48" s="87">
        <f t="shared" si="8"/>
        <v>3000</v>
      </c>
      <c r="R48" s="87">
        <f t="shared" si="9"/>
        <v>60</v>
      </c>
      <c r="S48" s="92"/>
      <c r="T48" s="93">
        <v>0.04</v>
      </c>
      <c r="U48" s="93">
        <f t="shared" si="10"/>
        <v>2.4</v>
      </c>
      <c r="Y48" s="241">
        <v>11.75</v>
      </c>
      <c r="Z48" s="241">
        <f t="shared" si="11"/>
        <v>705</v>
      </c>
      <c r="AA48" s="228"/>
    </row>
    <row r="49" spans="1:27" s="90" customFormat="1" x14ac:dyDescent="0.2">
      <c r="A49" s="86" t="s">
        <v>195</v>
      </c>
      <c r="B49" s="86" t="s">
        <v>178</v>
      </c>
      <c r="C49" s="86" t="s">
        <v>195</v>
      </c>
      <c r="D49" s="86" t="s">
        <v>275</v>
      </c>
      <c r="E49" s="87">
        <v>25</v>
      </c>
      <c r="F49" s="87">
        <v>750</v>
      </c>
      <c r="G49" s="87">
        <v>10</v>
      </c>
      <c r="H49" s="87">
        <v>50</v>
      </c>
      <c r="I49" s="87"/>
      <c r="J49" s="87"/>
      <c r="K49" s="87"/>
      <c r="L49" s="87"/>
      <c r="M49" s="87"/>
      <c r="N49" s="259"/>
      <c r="O49" s="259">
        <v>500</v>
      </c>
      <c r="P49" s="91"/>
      <c r="Q49" s="87">
        <f t="shared" si="8"/>
        <v>500</v>
      </c>
      <c r="R49" s="87">
        <f t="shared" si="9"/>
        <v>10</v>
      </c>
      <c r="S49" s="92"/>
      <c r="T49" s="93">
        <v>0.05</v>
      </c>
      <c r="U49" s="93">
        <f t="shared" si="10"/>
        <v>0.5</v>
      </c>
      <c r="Y49" s="241">
        <v>14.3</v>
      </c>
      <c r="Z49" s="241">
        <f t="shared" si="11"/>
        <v>143</v>
      </c>
      <c r="AA49" s="228"/>
    </row>
    <row r="50" spans="1:27" s="90" customFormat="1" x14ac:dyDescent="0.2">
      <c r="A50" s="278" t="s">
        <v>177</v>
      </c>
      <c r="B50" s="278" t="s">
        <v>178</v>
      </c>
      <c r="C50" s="278">
        <v>90443700</v>
      </c>
      <c r="D50" s="278" t="s">
        <v>277</v>
      </c>
      <c r="E50" s="87" t="s">
        <v>63</v>
      </c>
      <c r="F50" s="87">
        <v>750</v>
      </c>
      <c r="G50" s="87">
        <v>10</v>
      </c>
      <c r="H50" s="87">
        <v>50</v>
      </c>
      <c r="I50" s="87"/>
      <c r="J50" s="87">
        <v>500</v>
      </c>
      <c r="K50" s="87"/>
      <c r="L50" s="87"/>
      <c r="M50" s="259">
        <v>500</v>
      </c>
      <c r="N50" s="259">
        <v>1000</v>
      </c>
      <c r="O50" s="259">
        <v>1000</v>
      </c>
      <c r="P50" s="91"/>
      <c r="Q50" s="87">
        <f t="shared" si="8"/>
        <v>3000</v>
      </c>
      <c r="R50" s="87">
        <f t="shared" si="9"/>
        <v>60</v>
      </c>
      <c r="S50" s="92"/>
      <c r="T50" s="93">
        <v>0.05</v>
      </c>
      <c r="U50" s="93">
        <f t="shared" si="10"/>
        <v>3</v>
      </c>
      <c r="Y50" s="241">
        <v>14.3</v>
      </c>
      <c r="Z50" s="241">
        <f t="shared" si="11"/>
        <v>858</v>
      </c>
      <c r="AA50" s="228"/>
    </row>
    <row r="51" spans="1:27" s="90" customFormat="1" x14ac:dyDescent="0.2">
      <c r="A51" s="86" t="s">
        <v>155</v>
      </c>
      <c r="B51" s="86" t="s">
        <v>58</v>
      </c>
      <c r="C51" s="86" t="s">
        <v>155</v>
      </c>
      <c r="D51" s="86" t="s">
        <v>275</v>
      </c>
      <c r="E51" s="87">
        <v>25</v>
      </c>
      <c r="F51" s="87">
        <v>915</v>
      </c>
      <c r="G51" s="87">
        <v>10</v>
      </c>
      <c r="H51" s="87">
        <v>50</v>
      </c>
      <c r="I51" s="87"/>
      <c r="J51" s="87"/>
      <c r="K51" s="87">
        <v>500</v>
      </c>
      <c r="L51" s="87"/>
      <c r="M51" s="87">
        <v>500</v>
      </c>
      <c r="N51" s="259"/>
      <c r="O51" s="259">
        <v>500</v>
      </c>
      <c r="P51" s="91"/>
      <c r="Q51" s="87">
        <f t="shared" si="8"/>
        <v>1500</v>
      </c>
      <c r="R51" s="87">
        <f t="shared" si="9"/>
        <v>30</v>
      </c>
      <c r="S51" s="92"/>
      <c r="T51" s="93">
        <v>0.06</v>
      </c>
      <c r="U51" s="93">
        <f t="shared" si="10"/>
        <v>1.7999999999999998</v>
      </c>
      <c r="Y51" s="241">
        <v>17</v>
      </c>
      <c r="Z51" s="241">
        <f t="shared" si="11"/>
        <v>510</v>
      </c>
      <c r="AA51" s="228"/>
    </row>
    <row r="52" spans="1:27" s="90" customFormat="1" x14ac:dyDescent="0.2">
      <c r="A52" s="278" t="s">
        <v>176</v>
      </c>
      <c r="B52" s="278" t="s">
        <v>58</v>
      </c>
      <c r="C52" s="278">
        <v>90443800</v>
      </c>
      <c r="D52" s="278" t="s">
        <v>277</v>
      </c>
      <c r="E52" s="87" t="s">
        <v>63</v>
      </c>
      <c r="F52" s="87">
        <v>900</v>
      </c>
      <c r="G52" s="87">
        <v>10</v>
      </c>
      <c r="H52" s="87">
        <v>50</v>
      </c>
      <c r="I52" s="87"/>
      <c r="J52" s="87"/>
      <c r="K52" s="87"/>
      <c r="L52" s="87"/>
      <c r="M52" s="87">
        <v>1000</v>
      </c>
      <c r="N52" s="259">
        <v>2000</v>
      </c>
      <c r="O52" s="259">
        <v>2000</v>
      </c>
      <c r="P52" s="91"/>
      <c r="Q52" s="87">
        <f t="shared" si="8"/>
        <v>5000</v>
      </c>
      <c r="R52" s="87">
        <f t="shared" si="9"/>
        <v>100</v>
      </c>
      <c r="S52" s="92"/>
      <c r="T52" s="93">
        <v>0.06</v>
      </c>
      <c r="U52" s="93">
        <f t="shared" si="10"/>
        <v>6</v>
      </c>
      <c r="Y52" s="241">
        <v>17</v>
      </c>
      <c r="Z52" s="241">
        <f t="shared" si="11"/>
        <v>1700</v>
      </c>
      <c r="AA52" s="228"/>
    </row>
    <row r="53" spans="1:27" s="90" customFormat="1" x14ac:dyDescent="0.2">
      <c r="A53" s="86" t="s">
        <v>53</v>
      </c>
      <c r="B53" s="86" t="s">
        <v>54</v>
      </c>
      <c r="C53" s="86" t="s">
        <v>53</v>
      </c>
      <c r="D53" s="86" t="s">
        <v>275</v>
      </c>
      <c r="E53" s="87">
        <v>25</v>
      </c>
      <c r="F53" s="87">
        <v>1220</v>
      </c>
      <c r="G53" s="87">
        <v>10</v>
      </c>
      <c r="H53" s="87">
        <v>50</v>
      </c>
      <c r="I53" s="87"/>
      <c r="J53" s="87"/>
      <c r="K53" s="87"/>
      <c r="L53" s="87"/>
      <c r="M53" s="87">
        <v>500</v>
      </c>
      <c r="N53" s="259"/>
      <c r="O53" s="259">
        <v>500</v>
      </c>
      <c r="P53" s="91"/>
      <c r="Q53" s="87">
        <f t="shared" si="8"/>
        <v>1000</v>
      </c>
      <c r="R53" s="87">
        <f t="shared" si="9"/>
        <v>20</v>
      </c>
      <c r="S53" s="92"/>
      <c r="T53" s="93">
        <v>0.08</v>
      </c>
      <c r="U53" s="93">
        <f t="shared" si="10"/>
        <v>1.6</v>
      </c>
      <c r="Y53" s="241">
        <v>22</v>
      </c>
      <c r="Z53" s="241">
        <f t="shared" si="11"/>
        <v>440</v>
      </c>
      <c r="AA53" s="228"/>
    </row>
    <row r="54" spans="1:27" s="90" customFormat="1" x14ac:dyDescent="0.2">
      <c r="A54" s="103" t="s">
        <v>194</v>
      </c>
      <c r="B54" s="103" t="s">
        <v>54</v>
      </c>
      <c r="C54" s="103">
        <v>90444000</v>
      </c>
      <c r="D54" s="278" t="s">
        <v>277</v>
      </c>
      <c r="E54" s="87" t="s">
        <v>63</v>
      </c>
      <c r="F54" s="87">
        <v>1200</v>
      </c>
      <c r="G54" s="87">
        <v>10</v>
      </c>
      <c r="H54" s="87">
        <v>50</v>
      </c>
      <c r="I54" s="87"/>
      <c r="J54" s="87"/>
      <c r="K54" s="87"/>
      <c r="L54" s="87"/>
      <c r="M54" s="87">
        <v>500</v>
      </c>
      <c r="N54" s="259">
        <v>500</v>
      </c>
      <c r="O54" s="259">
        <v>1000</v>
      </c>
      <c r="P54" s="91"/>
      <c r="Q54" s="87">
        <f t="shared" si="8"/>
        <v>2000</v>
      </c>
      <c r="R54" s="87">
        <f t="shared" si="9"/>
        <v>40</v>
      </c>
      <c r="S54" s="92"/>
      <c r="T54" s="93">
        <v>0.08</v>
      </c>
      <c r="U54" s="93">
        <f t="shared" si="10"/>
        <v>3.2</v>
      </c>
      <c r="Y54" s="241">
        <v>22</v>
      </c>
      <c r="Z54" s="241">
        <f t="shared" si="11"/>
        <v>880</v>
      </c>
      <c r="AA54" s="228"/>
    </row>
    <row r="55" spans="1:27" s="90" customFormat="1" x14ac:dyDescent="0.2">
      <c r="A55" s="86" t="s">
        <v>230</v>
      </c>
      <c r="B55" s="86" t="s">
        <v>231</v>
      </c>
      <c r="C55" s="86" t="s">
        <v>230</v>
      </c>
      <c r="D55" s="86" t="s">
        <v>275</v>
      </c>
      <c r="E55" s="87">
        <v>25</v>
      </c>
      <c r="F55" s="87">
        <v>1500</v>
      </c>
      <c r="G55" s="87">
        <v>10</v>
      </c>
      <c r="H55" s="87">
        <v>50</v>
      </c>
      <c r="I55" s="87"/>
      <c r="J55" s="87"/>
      <c r="K55" s="87"/>
      <c r="L55" s="87"/>
      <c r="M55" s="87"/>
      <c r="N55" s="259"/>
      <c r="O55" s="259">
        <v>200</v>
      </c>
      <c r="P55" s="91"/>
      <c r="Q55" s="87">
        <f t="shared" si="8"/>
        <v>200</v>
      </c>
      <c r="R55" s="87">
        <f t="shared" si="9"/>
        <v>4</v>
      </c>
      <c r="S55" s="92"/>
      <c r="T55" s="93">
        <v>0.11</v>
      </c>
      <c r="U55" s="93">
        <f t="shared" si="10"/>
        <v>0.44</v>
      </c>
      <c r="Y55" s="241">
        <v>29.65</v>
      </c>
      <c r="Z55" s="241">
        <f t="shared" si="11"/>
        <v>118.6</v>
      </c>
      <c r="AA55" s="228"/>
    </row>
    <row r="56" spans="1:27" s="90" customFormat="1" x14ac:dyDescent="0.2">
      <c r="A56" s="86" t="s">
        <v>254</v>
      </c>
      <c r="B56" s="86" t="s">
        <v>255</v>
      </c>
      <c r="C56" s="86" t="s">
        <v>254</v>
      </c>
      <c r="D56" s="86" t="s">
        <v>275</v>
      </c>
      <c r="E56" s="87">
        <v>25</v>
      </c>
      <c r="F56" s="87">
        <v>1650</v>
      </c>
      <c r="G56" s="87">
        <v>10</v>
      </c>
      <c r="H56" s="87">
        <v>50</v>
      </c>
      <c r="I56" s="87"/>
      <c r="J56" s="87"/>
      <c r="K56" s="87"/>
      <c r="L56" s="87"/>
      <c r="M56" s="87"/>
      <c r="N56" s="259"/>
      <c r="O56" s="259"/>
      <c r="P56" s="91"/>
      <c r="Q56" s="87">
        <f t="shared" si="8"/>
        <v>0</v>
      </c>
      <c r="R56" s="87">
        <f t="shared" si="9"/>
        <v>0</v>
      </c>
      <c r="S56" s="92"/>
      <c r="T56" s="93">
        <v>0.12</v>
      </c>
      <c r="U56" s="93">
        <f t="shared" si="10"/>
        <v>0</v>
      </c>
      <c r="Y56" s="241"/>
      <c r="Z56" s="241">
        <f t="shared" si="11"/>
        <v>0</v>
      </c>
      <c r="AA56" s="228"/>
    </row>
    <row r="57" spans="1:27" s="90" customFormat="1" x14ac:dyDescent="0.2">
      <c r="A57" s="86" t="s">
        <v>193</v>
      </c>
      <c r="B57" s="86" t="s">
        <v>175</v>
      </c>
      <c r="C57" s="86" t="s">
        <v>193</v>
      </c>
      <c r="D57" s="86" t="s">
        <v>275</v>
      </c>
      <c r="E57" s="87">
        <v>25</v>
      </c>
      <c r="F57" s="87">
        <v>1800</v>
      </c>
      <c r="G57" s="87">
        <v>10</v>
      </c>
      <c r="H57" s="87">
        <v>50</v>
      </c>
      <c r="I57" s="87"/>
      <c r="J57" s="87"/>
      <c r="K57" s="87"/>
      <c r="L57" s="87"/>
      <c r="M57" s="87"/>
      <c r="N57" s="259"/>
      <c r="O57" s="259"/>
      <c r="P57" s="91"/>
      <c r="Q57" s="87">
        <f t="shared" si="8"/>
        <v>0</v>
      </c>
      <c r="R57" s="87">
        <f t="shared" si="9"/>
        <v>0</v>
      </c>
      <c r="S57" s="92"/>
      <c r="T57" s="93">
        <v>0.12</v>
      </c>
      <c r="U57" s="93">
        <f t="shared" si="10"/>
        <v>0</v>
      </c>
      <c r="Y57" s="241">
        <v>33</v>
      </c>
      <c r="Z57" s="241">
        <f t="shared" si="11"/>
        <v>0</v>
      </c>
      <c r="AA57" s="228"/>
    </row>
    <row r="58" spans="1:27" s="90" customFormat="1" x14ac:dyDescent="0.2">
      <c r="A58" s="278" t="s">
        <v>624</v>
      </c>
      <c r="B58" s="278" t="s">
        <v>175</v>
      </c>
      <c r="C58" s="278">
        <v>90443900</v>
      </c>
      <c r="D58" s="278" t="s">
        <v>277</v>
      </c>
      <c r="E58" s="87" t="s">
        <v>63</v>
      </c>
      <c r="F58" s="87">
        <v>1800</v>
      </c>
      <c r="G58" s="87">
        <v>10</v>
      </c>
      <c r="H58" s="87">
        <v>50</v>
      </c>
      <c r="I58" s="87"/>
      <c r="J58" s="87"/>
      <c r="K58" s="87">
        <v>200</v>
      </c>
      <c r="L58" s="87"/>
      <c r="M58" s="87"/>
      <c r="N58" s="259"/>
      <c r="O58" s="259">
        <v>200</v>
      </c>
      <c r="P58" s="91"/>
      <c r="Q58" s="87">
        <f t="shared" si="8"/>
        <v>400</v>
      </c>
      <c r="R58" s="87">
        <f t="shared" si="9"/>
        <v>8</v>
      </c>
      <c r="S58" s="92"/>
      <c r="T58" s="93">
        <v>0.12</v>
      </c>
      <c r="U58" s="93">
        <f>$R58*$T58</f>
        <v>0.96</v>
      </c>
      <c r="Y58" s="241">
        <v>33</v>
      </c>
      <c r="Z58" s="241">
        <f t="shared" si="11"/>
        <v>264</v>
      </c>
      <c r="AA58" s="228"/>
    </row>
    <row r="59" spans="1:27" s="90" customFormat="1" x14ac:dyDescent="0.2">
      <c r="A59" s="278" t="s">
        <v>293</v>
      </c>
      <c r="B59" s="278" t="s">
        <v>294</v>
      </c>
      <c r="C59" s="278">
        <v>90443000</v>
      </c>
      <c r="D59" s="278" t="s">
        <v>277</v>
      </c>
      <c r="E59" s="87" t="s">
        <v>63</v>
      </c>
      <c r="F59" s="87">
        <v>2100</v>
      </c>
      <c r="G59" s="87">
        <v>10</v>
      </c>
      <c r="H59" s="87">
        <v>50</v>
      </c>
      <c r="I59" s="87"/>
      <c r="J59" s="87"/>
      <c r="K59" s="87"/>
      <c r="L59" s="87"/>
      <c r="M59" s="87"/>
      <c r="N59" s="259"/>
      <c r="O59" s="259"/>
      <c r="P59" s="91"/>
      <c r="Q59" s="87">
        <f t="shared" si="8"/>
        <v>0</v>
      </c>
      <c r="R59" s="87">
        <f t="shared" si="9"/>
        <v>0</v>
      </c>
      <c r="S59" s="92"/>
      <c r="T59" s="93">
        <v>0.09</v>
      </c>
      <c r="U59" s="93">
        <f t="shared" si="10"/>
        <v>0</v>
      </c>
      <c r="Y59" s="241">
        <v>40</v>
      </c>
      <c r="Z59" s="241">
        <f t="shared" si="11"/>
        <v>0</v>
      </c>
      <c r="AA59" s="228">
        <f>SUM(Z40:Z59)</f>
        <v>7659.4000000000005</v>
      </c>
    </row>
    <row r="60" spans="1:27" s="90" customFormat="1" x14ac:dyDescent="0.2">
      <c r="A60" s="104" t="s">
        <v>70</v>
      </c>
      <c r="B60" s="104"/>
      <c r="C60" s="104"/>
      <c r="D60" s="104"/>
      <c r="E60" s="104"/>
      <c r="F60" s="278"/>
      <c r="G60" s="97"/>
      <c r="H60" s="97"/>
      <c r="I60" s="87"/>
      <c r="J60" s="87"/>
      <c r="K60" s="87"/>
      <c r="L60" s="87"/>
      <c r="M60" s="87"/>
      <c r="N60" s="259"/>
      <c r="O60" s="259"/>
      <c r="P60" s="97"/>
      <c r="Q60" s="87"/>
      <c r="R60" s="87"/>
      <c r="S60" s="92"/>
      <c r="T60" s="87"/>
      <c r="U60" s="93"/>
      <c r="Y60" s="241"/>
      <c r="Z60" s="241"/>
      <c r="AA60" s="228"/>
    </row>
    <row r="61" spans="1:27" s="90" customFormat="1" x14ac:dyDescent="0.2">
      <c r="A61" s="86" t="s">
        <v>295</v>
      </c>
      <c r="B61" s="86" t="s">
        <v>296</v>
      </c>
      <c r="C61" s="86" t="s">
        <v>295</v>
      </c>
      <c r="D61" s="86" t="s">
        <v>275</v>
      </c>
      <c r="E61" s="87">
        <v>32</v>
      </c>
      <c r="F61" s="87">
        <v>100</v>
      </c>
      <c r="G61" s="87">
        <v>10</v>
      </c>
      <c r="H61" s="87">
        <v>300</v>
      </c>
      <c r="I61" s="87"/>
      <c r="J61" s="87"/>
      <c r="K61" s="87"/>
      <c r="L61" s="87"/>
      <c r="M61" s="87"/>
      <c r="N61" s="259"/>
      <c r="O61" s="259"/>
      <c r="P61" s="91"/>
      <c r="Q61" s="87">
        <f t="shared" ref="Q61:Q75" si="12">SUM(I61:P61)</f>
        <v>0</v>
      </c>
      <c r="R61" s="87">
        <f t="shared" ref="R61:R75" si="13">$Q61/$H61</f>
        <v>0</v>
      </c>
      <c r="S61" s="92"/>
      <c r="T61" s="93">
        <v>0.09</v>
      </c>
      <c r="U61" s="93">
        <f t="shared" ref="U61:U75" si="14">$R61*$T61</f>
        <v>0</v>
      </c>
      <c r="V61" s="94">
        <f>SUM(U61:U75)</f>
        <v>6.51</v>
      </c>
      <c r="W61" s="90">
        <f>V61*100/$V$148</f>
        <v>7.4810388416455993</v>
      </c>
      <c r="Y61" s="241">
        <v>13.45</v>
      </c>
      <c r="Z61" s="241">
        <f t="shared" ref="Z61:Z75" si="15">R61*Y61</f>
        <v>0</v>
      </c>
      <c r="AA61" s="228"/>
    </row>
    <row r="62" spans="1:27" s="90" customFormat="1" x14ac:dyDescent="0.2">
      <c r="A62" s="86" t="s">
        <v>71</v>
      </c>
      <c r="B62" s="86" t="s">
        <v>72</v>
      </c>
      <c r="C62" s="86" t="s">
        <v>71</v>
      </c>
      <c r="D62" s="86" t="s">
        <v>275</v>
      </c>
      <c r="E62" s="87">
        <v>32</v>
      </c>
      <c r="F62" s="87">
        <v>150</v>
      </c>
      <c r="G62" s="87">
        <v>10</v>
      </c>
      <c r="H62" s="87">
        <v>300</v>
      </c>
      <c r="I62" s="87"/>
      <c r="J62" s="87"/>
      <c r="K62" s="87"/>
      <c r="L62" s="87"/>
      <c r="M62" s="87"/>
      <c r="N62" s="259"/>
      <c r="O62" s="259">
        <v>300</v>
      </c>
      <c r="P62" s="91"/>
      <c r="Q62" s="87">
        <f t="shared" si="12"/>
        <v>300</v>
      </c>
      <c r="R62" s="87">
        <f t="shared" si="13"/>
        <v>1</v>
      </c>
      <c r="S62" s="92"/>
      <c r="T62" s="93">
        <v>0.09</v>
      </c>
      <c r="U62" s="93">
        <f t="shared" si="14"/>
        <v>0.09</v>
      </c>
      <c r="Y62" s="241">
        <v>22.5</v>
      </c>
      <c r="Z62" s="241">
        <f t="shared" si="15"/>
        <v>22.5</v>
      </c>
      <c r="AA62" s="228"/>
    </row>
    <row r="63" spans="1:27" s="90" customFormat="1" x14ac:dyDescent="0.2">
      <c r="A63" s="278" t="s">
        <v>256</v>
      </c>
      <c r="B63" s="278" t="s">
        <v>72</v>
      </c>
      <c r="C63" s="278">
        <v>90446200</v>
      </c>
      <c r="D63" s="278" t="s">
        <v>277</v>
      </c>
      <c r="E63" s="87">
        <v>32</v>
      </c>
      <c r="F63" s="87">
        <v>150</v>
      </c>
      <c r="G63" s="87">
        <v>10</v>
      </c>
      <c r="H63" s="87">
        <v>300</v>
      </c>
      <c r="I63" s="87"/>
      <c r="J63" s="87"/>
      <c r="K63" s="87"/>
      <c r="L63" s="87"/>
      <c r="M63" s="87">
        <v>300</v>
      </c>
      <c r="N63" s="259"/>
      <c r="O63" s="259">
        <v>300</v>
      </c>
      <c r="P63" s="91"/>
      <c r="Q63" s="87">
        <f t="shared" si="12"/>
        <v>600</v>
      </c>
      <c r="R63" s="87">
        <f t="shared" si="13"/>
        <v>2</v>
      </c>
      <c r="S63" s="92"/>
      <c r="T63" s="93">
        <v>0.09</v>
      </c>
      <c r="U63" s="93">
        <f t="shared" si="14"/>
        <v>0.18</v>
      </c>
      <c r="Y63" s="241">
        <v>22.5</v>
      </c>
      <c r="Z63" s="241">
        <f t="shared" si="15"/>
        <v>45</v>
      </c>
      <c r="AA63" s="228"/>
    </row>
    <row r="64" spans="1:27" s="90" customFormat="1" x14ac:dyDescent="0.2">
      <c r="A64" s="86" t="s">
        <v>200</v>
      </c>
      <c r="B64" s="86" t="s">
        <v>201</v>
      </c>
      <c r="C64" s="86" t="s">
        <v>200</v>
      </c>
      <c r="D64" s="86" t="s">
        <v>275</v>
      </c>
      <c r="E64" s="87">
        <v>32</v>
      </c>
      <c r="F64" s="87">
        <v>200</v>
      </c>
      <c r="G64" s="87">
        <v>10</v>
      </c>
      <c r="H64" s="87">
        <v>300</v>
      </c>
      <c r="I64" s="87"/>
      <c r="J64" s="87"/>
      <c r="K64" s="87"/>
      <c r="L64" s="87"/>
      <c r="M64" s="87"/>
      <c r="N64" s="259"/>
      <c r="O64" s="259">
        <v>300</v>
      </c>
      <c r="P64" s="91"/>
      <c r="Q64" s="87">
        <f t="shared" si="12"/>
        <v>300</v>
      </c>
      <c r="R64" s="87">
        <f t="shared" si="13"/>
        <v>1</v>
      </c>
      <c r="S64" s="92"/>
      <c r="T64" s="93">
        <v>0.09</v>
      </c>
      <c r="U64" s="93">
        <f t="shared" si="14"/>
        <v>0.09</v>
      </c>
      <c r="Y64" s="241"/>
      <c r="Z64" s="241">
        <f t="shared" si="15"/>
        <v>0</v>
      </c>
      <c r="AA64" s="228"/>
    </row>
    <row r="65" spans="1:27" s="90" customFormat="1" x14ac:dyDescent="0.2">
      <c r="A65" s="86" t="s">
        <v>73</v>
      </c>
      <c r="B65" s="86" t="s">
        <v>74</v>
      </c>
      <c r="C65" s="86" t="s">
        <v>73</v>
      </c>
      <c r="D65" s="86" t="s">
        <v>275</v>
      </c>
      <c r="E65" s="87">
        <v>32</v>
      </c>
      <c r="F65" s="87">
        <v>300</v>
      </c>
      <c r="G65" s="87">
        <v>10</v>
      </c>
      <c r="H65" s="87">
        <v>150</v>
      </c>
      <c r="I65" s="87"/>
      <c r="J65" s="87"/>
      <c r="K65" s="87"/>
      <c r="L65" s="87"/>
      <c r="M65" s="87"/>
      <c r="N65" s="259"/>
      <c r="O65" s="259">
        <v>300</v>
      </c>
      <c r="P65" s="91"/>
      <c r="Q65" s="87">
        <f t="shared" si="12"/>
        <v>300</v>
      </c>
      <c r="R65" s="87">
        <f t="shared" si="13"/>
        <v>2</v>
      </c>
      <c r="S65" s="92"/>
      <c r="T65" s="93">
        <v>0.09</v>
      </c>
      <c r="U65" s="93">
        <f t="shared" si="14"/>
        <v>0.18</v>
      </c>
      <c r="Y65" s="241">
        <v>22.5</v>
      </c>
      <c r="Z65" s="241">
        <f t="shared" si="15"/>
        <v>45</v>
      </c>
      <c r="AA65" s="228"/>
    </row>
    <row r="66" spans="1:27" s="90" customFormat="1" x14ac:dyDescent="0.2">
      <c r="A66" s="278" t="s">
        <v>232</v>
      </c>
      <c r="B66" s="278" t="s">
        <v>74</v>
      </c>
      <c r="C66" s="278">
        <v>90446300</v>
      </c>
      <c r="D66" s="278" t="s">
        <v>277</v>
      </c>
      <c r="E66" s="87" t="s">
        <v>180</v>
      </c>
      <c r="F66" s="87">
        <v>300</v>
      </c>
      <c r="G66" s="87">
        <v>10</v>
      </c>
      <c r="H66" s="87">
        <v>150</v>
      </c>
      <c r="I66" s="87"/>
      <c r="J66" s="87"/>
      <c r="K66" s="87"/>
      <c r="L66" s="87"/>
      <c r="M66" s="87">
        <v>150</v>
      </c>
      <c r="N66" s="259">
        <v>300</v>
      </c>
      <c r="O66" s="259">
        <v>300</v>
      </c>
      <c r="P66" s="91"/>
      <c r="Q66" s="87">
        <f t="shared" si="12"/>
        <v>750</v>
      </c>
      <c r="R66" s="87">
        <f t="shared" si="13"/>
        <v>5</v>
      </c>
      <c r="S66" s="92"/>
      <c r="T66" s="93">
        <v>0.09</v>
      </c>
      <c r="U66" s="93">
        <f t="shared" si="14"/>
        <v>0.44999999999999996</v>
      </c>
      <c r="Y66" s="241">
        <v>22.5</v>
      </c>
      <c r="Z66" s="241">
        <f t="shared" si="15"/>
        <v>112.5</v>
      </c>
      <c r="AA66" s="228"/>
    </row>
    <row r="67" spans="1:27" s="90" customFormat="1" x14ac:dyDescent="0.2">
      <c r="A67" s="86" t="s">
        <v>75</v>
      </c>
      <c r="B67" s="86" t="s">
        <v>76</v>
      </c>
      <c r="C67" s="86" t="s">
        <v>75</v>
      </c>
      <c r="D67" s="86" t="s">
        <v>275</v>
      </c>
      <c r="E67" s="87">
        <v>32</v>
      </c>
      <c r="F67" s="87">
        <v>450</v>
      </c>
      <c r="G67" s="87">
        <v>10</v>
      </c>
      <c r="H67" s="87">
        <v>100</v>
      </c>
      <c r="I67" s="87"/>
      <c r="J67" s="87"/>
      <c r="K67" s="87"/>
      <c r="L67" s="87"/>
      <c r="M67" s="87">
        <v>200</v>
      </c>
      <c r="N67" s="259"/>
      <c r="O67" s="259">
        <v>300</v>
      </c>
      <c r="P67" s="91"/>
      <c r="Q67" s="87">
        <f t="shared" si="12"/>
        <v>500</v>
      </c>
      <c r="R67" s="87">
        <f t="shared" si="13"/>
        <v>5</v>
      </c>
      <c r="S67" s="92"/>
      <c r="T67" s="93">
        <v>0.09</v>
      </c>
      <c r="U67" s="93">
        <f t="shared" si="14"/>
        <v>0.44999999999999996</v>
      </c>
      <c r="Y67" s="241">
        <v>22.5</v>
      </c>
      <c r="Z67" s="241">
        <f t="shared" si="15"/>
        <v>112.5</v>
      </c>
      <c r="AA67" s="228"/>
    </row>
    <row r="68" spans="1:27" s="90" customFormat="1" x14ac:dyDescent="0.2">
      <c r="A68" s="278" t="s">
        <v>179</v>
      </c>
      <c r="B68" s="278" t="s">
        <v>76</v>
      </c>
      <c r="C68" s="278">
        <v>90446400</v>
      </c>
      <c r="D68" s="278" t="s">
        <v>277</v>
      </c>
      <c r="E68" s="87" t="s">
        <v>180</v>
      </c>
      <c r="F68" s="87">
        <v>450</v>
      </c>
      <c r="G68" s="87">
        <v>10</v>
      </c>
      <c r="H68" s="87">
        <v>100</v>
      </c>
      <c r="I68" s="87"/>
      <c r="J68" s="87"/>
      <c r="K68" s="87"/>
      <c r="L68" s="87"/>
      <c r="M68" s="87">
        <v>200</v>
      </c>
      <c r="N68" s="259">
        <v>200</v>
      </c>
      <c r="O68" s="259">
        <v>300</v>
      </c>
      <c r="P68" s="91"/>
      <c r="Q68" s="87">
        <f t="shared" si="12"/>
        <v>700</v>
      </c>
      <c r="R68" s="87">
        <f t="shared" si="13"/>
        <v>7</v>
      </c>
      <c r="S68" s="92"/>
      <c r="T68" s="93">
        <v>0.09</v>
      </c>
      <c r="U68" s="93">
        <f t="shared" si="14"/>
        <v>0.63</v>
      </c>
      <c r="Y68" s="241">
        <v>22.5</v>
      </c>
      <c r="Z68" s="241">
        <f t="shared" si="15"/>
        <v>157.5</v>
      </c>
      <c r="AA68" s="228"/>
    </row>
    <row r="69" spans="1:27" s="90" customFormat="1" x14ac:dyDescent="0.2">
      <c r="A69" s="86" t="s">
        <v>156</v>
      </c>
      <c r="B69" s="86" t="s">
        <v>157</v>
      </c>
      <c r="C69" s="86" t="s">
        <v>156</v>
      </c>
      <c r="D69" s="86" t="s">
        <v>275</v>
      </c>
      <c r="E69" s="87">
        <v>32</v>
      </c>
      <c r="F69" s="87">
        <v>600</v>
      </c>
      <c r="G69" s="87">
        <v>10</v>
      </c>
      <c r="H69" s="87">
        <v>100</v>
      </c>
      <c r="I69" s="87"/>
      <c r="J69" s="87">
        <v>100</v>
      </c>
      <c r="K69" s="87"/>
      <c r="L69" s="87"/>
      <c r="M69" s="87">
        <v>100</v>
      </c>
      <c r="N69" s="259"/>
      <c r="O69" s="259">
        <v>200</v>
      </c>
      <c r="P69" s="91"/>
      <c r="Q69" s="87">
        <f t="shared" si="12"/>
        <v>400</v>
      </c>
      <c r="R69" s="87">
        <f t="shared" si="13"/>
        <v>4</v>
      </c>
      <c r="S69" s="92"/>
      <c r="T69" s="93">
        <v>0.12</v>
      </c>
      <c r="U69" s="93">
        <f t="shared" si="14"/>
        <v>0.48</v>
      </c>
      <c r="Y69" s="241">
        <v>30</v>
      </c>
      <c r="Z69" s="241">
        <f t="shared" si="15"/>
        <v>120</v>
      </c>
      <c r="AA69" s="228"/>
    </row>
    <row r="70" spans="1:27" s="90" customFormat="1" x14ac:dyDescent="0.2">
      <c r="A70" s="278" t="s">
        <v>181</v>
      </c>
      <c r="B70" s="278" t="s">
        <v>157</v>
      </c>
      <c r="C70" s="278">
        <v>90446600</v>
      </c>
      <c r="D70" s="278" t="s">
        <v>277</v>
      </c>
      <c r="E70" s="87" t="s">
        <v>180</v>
      </c>
      <c r="F70" s="87">
        <v>600</v>
      </c>
      <c r="G70" s="87">
        <v>10</v>
      </c>
      <c r="H70" s="87">
        <v>100</v>
      </c>
      <c r="I70" s="87"/>
      <c r="J70" s="87"/>
      <c r="K70" s="87">
        <v>100</v>
      </c>
      <c r="L70" s="87"/>
      <c r="M70" s="87">
        <v>200</v>
      </c>
      <c r="N70" s="259">
        <v>300</v>
      </c>
      <c r="O70" s="259">
        <v>300</v>
      </c>
      <c r="P70" s="91"/>
      <c r="Q70" s="87">
        <f t="shared" si="12"/>
        <v>900</v>
      </c>
      <c r="R70" s="87">
        <f t="shared" si="13"/>
        <v>9</v>
      </c>
      <c r="S70" s="92"/>
      <c r="T70" s="93">
        <v>0.12</v>
      </c>
      <c r="U70" s="93">
        <f t="shared" si="14"/>
        <v>1.08</v>
      </c>
      <c r="Y70" s="241">
        <v>30</v>
      </c>
      <c r="Z70" s="241">
        <f t="shared" si="15"/>
        <v>270</v>
      </c>
      <c r="AA70" s="228"/>
    </row>
    <row r="71" spans="1:27" s="90" customFormat="1" x14ac:dyDescent="0.2">
      <c r="A71" s="86" t="s">
        <v>222</v>
      </c>
      <c r="B71" s="86" t="s">
        <v>223</v>
      </c>
      <c r="C71" s="86" t="s">
        <v>222</v>
      </c>
      <c r="D71" s="86" t="s">
        <v>275</v>
      </c>
      <c r="E71" s="87">
        <v>32</v>
      </c>
      <c r="F71" s="87">
        <v>750</v>
      </c>
      <c r="G71" s="87">
        <v>10</v>
      </c>
      <c r="H71" s="87">
        <v>60</v>
      </c>
      <c r="I71" s="87"/>
      <c r="J71" s="87">
        <v>60</v>
      </c>
      <c r="K71" s="87"/>
      <c r="L71" s="87"/>
      <c r="M71" s="87">
        <v>180</v>
      </c>
      <c r="N71" s="259">
        <v>120</v>
      </c>
      <c r="O71" s="259">
        <v>120</v>
      </c>
      <c r="P71" s="91"/>
      <c r="Q71" s="87">
        <f t="shared" si="12"/>
        <v>480</v>
      </c>
      <c r="R71" s="87">
        <f t="shared" si="13"/>
        <v>8</v>
      </c>
      <c r="S71" s="92"/>
      <c r="T71" s="93">
        <v>0.09</v>
      </c>
      <c r="U71" s="93">
        <f t="shared" si="14"/>
        <v>0.72</v>
      </c>
      <c r="Y71" s="241">
        <v>19.100000000000001</v>
      </c>
      <c r="Z71" s="241">
        <f t="shared" si="15"/>
        <v>152.80000000000001</v>
      </c>
      <c r="AA71" s="228"/>
    </row>
    <row r="72" spans="1:27" s="90" customFormat="1" x14ac:dyDescent="0.2">
      <c r="A72" s="86" t="s">
        <v>158</v>
      </c>
      <c r="B72" s="86" t="s">
        <v>159</v>
      </c>
      <c r="C72" s="86" t="s">
        <v>158</v>
      </c>
      <c r="D72" s="86" t="s">
        <v>275</v>
      </c>
      <c r="E72" s="87">
        <v>32</v>
      </c>
      <c r="F72" s="87">
        <v>900</v>
      </c>
      <c r="G72" s="87">
        <v>10</v>
      </c>
      <c r="H72" s="87">
        <v>50</v>
      </c>
      <c r="I72" s="87"/>
      <c r="J72" s="87"/>
      <c r="K72" s="87"/>
      <c r="L72" s="87"/>
      <c r="M72" s="87"/>
      <c r="N72" s="259"/>
      <c r="O72" s="259">
        <v>100</v>
      </c>
      <c r="P72" s="91"/>
      <c r="Q72" s="87">
        <f t="shared" si="12"/>
        <v>100</v>
      </c>
      <c r="R72" s="87">
        <f t="shared" si="13"/>
        <v>2</v>
      </c>
      <c r="S72" s="92"/>
      <c r="T72" s="93">
        <v>0.09</v>
      </c>
      <c r="U72" s="93">
        <f t="shared" si="14"/>
        <v>0.18</v>
      </c>
      <c r="Y72" s="241">
        <v>22.5</v>
      </c>
      <c r="Z72" s="241">
        <f t="shared" si="15"/>
        <v>45</v>
      </c>
      <c r="AA72" s="228"/>
    </row>
    <row r="73" spans="1:27" s="90" customFormat="1" x14ac:dyDescent="0.2">
      <c r="A73" s="278" t="s">
        <v>182</v>
      </c>
      <c r="B73" s="278" t="s">
        <v>159</v>
      </c>
      <c r="C73" s="278">
        <v>90446700</v>
      </c>
      <c r="D73" s="278" t="s">
        <v>277</v>
      </c>
      <c r="E73" s="87" t="s">
        <v>180</v>
      </c>
      <c r="F73" s="87">
        <v>900</v>
      </c>
      <c r="G73" s="87">
        <v>10</v>
      </c>
      <c r="H73" s="87">
        <v>50</v>
      </c>
      <c r="I73" s="87"/>
      <c r="J73" s="87"/>
      <c r="K73" s="87"/>
      <c r="L73" s="87"/>
      <c r="M73" s="87">
        <v>100</v>
      </c>
      <c r="N73" s="259">
        <v>100</v>
      </c>
      <c r="O73" s="259">
        <v>100</v>
      </c>
      <c r="P73" s="91"/>
      <c r="Q73" s="87">
        <f t="shared" si="12"/>
        <v>300</v>
      </c>
      <c r="R73" s="87">
        <f t="shared" si="13"/>
        <v>6</v>
      </c>
      <c r="S73" s="92"/>
      <c r="T73" s="93">
        <v>0.09</v>
      </c>
      <c r="U73" s="93">
        <f t="shared" si="14"/>
        <v>0.54</v>
      </c>
      <c r="Y73" s="241">
        <v>22.5</v>
      </c>
      <c r="Z73" s="241">
        <f t="shared" si="15"/>
        <v>135</v>
      </c>
      <c r="AA73" s="228"/>
    </row>
    <row r="74" spans="1:27" s="90" customFormat="1" x14ac:dyDescent="0.2">
      <c r="A74" s="86" t="s">
        <v>233</v>
      </c>
      <c r="B74" s="86" t="s">
        <v>234</v>
      </c>
      <c r="C74" s="86" t="s">
        <v>233</v>
      </c>
      <c r="D74" s="86" t="s">
        <v>275</v>
      </c>
      <c r="E74" s="87">
        <v>32</v>
      </c>
      <c r="F74" s="87">
        <v>1200</v>
      </c>
      <c r="G74" s="87">
        <v>10</v>
      </c>
      <c r="H74" s="87">
        <v>50</v>
      </c>
      <c r="I74" s="87"/>
      <c r="J74" s="87"/>
      <c r="K74" s="87"/>
      <c r="L74" s="87"/>
      <c r="M74" s="87"/>
      <c r="N74" s="259"/>
      <c r="O74" s="259"/>
      <c r="P74" s="91"/>
      <c r="Q74" s="87">
        <f t="shared" si="12"/>
        <v>0</v>
      </c>
      <c r="R74" s="87">
        <f t="shared" si="13"/>
        <v>0</v>
      </c>
      <c r="S74" s="92"/>
      <c r="T74" s="93">
        <v>0.12</v>
      </c>
      <c r="U74" s="93">
        <f t="shared" si="14"/>
        <v>0</v>
      </c>
      <c r="Y74" s="241"/>
      <c r="Z74" s="241">
        <f t="shared" si="15"/>
        <v>0</v>
      </c>
      <c r="AA74" s="228"/>
    </row>
    <row r="75" spans="1:27" s="90" customFormat="1" x14ac:dyDescent="0.2">
      <c r="A75" s="278" t="s">
        <v>236</v>
      </c>
      <c r="B75" s="278" t="s">
        <v>237</v>
      </c>
      <c r="C75" s="278">
        <v>90446800</v>
      </c>
      <c r="D75" s="278" t="s">
        <v>277</v>
      </c>
      <c r="E75" s="87" t="s">
        <v>180</v>
      </c>
      <c r="F75" s="87">
        <v>1800</v>
      </c>
      <c r="G75" s="87">
        <v>10</v>
      </c>
      <c r="H75" s="87">
        <v>25</v>
      </c>
      <c r="I75" s="87"/>
      <c r="J75" s="87"/>
      <c r="K75" s="87"/>
      <c r="L75" s="87"/>
      <c r="M75" s="87">
        <v>100</v>
      </c>
      <c r="N75" s="259"/>
      <c r="O75" s="259">
        <v>100</v>
      </c>
      <c r="P75" s="91"/>
      <c r="Q75" s="87">
        <f t="shared" si="12"/>
        <v>200</v>
      </c>
      <c r="R75" s="87">
        <f t="shared" si="13"/>
        <v>8</v>
      </c>
      <c r="S75" s="92"/>
      <c r="T75" s="93">
        <v>0.18</v>
      </c>
      <c r="U75" s="93">
        <f t="shared" si="14"/>
        <v>1.44</v>
      </c>
      <c r="V75" s="94"/>
      <c r="Y75" s="241">
        <v>23.9</v>
      </c>
      <c r="Z75" s="241">
        <f t="shared" si="15"/>
        <v>191.2</v>
      </c>
      <c r="AA75" s="228">
        <f>SUM(Z61:Z75)</f>
        <v>1409</v>
      </c>
    </row>
    <row r="76" spans="1:27" s="90" customFormat="1" x14ac:dyDescent="0.2">
      <c r="A76" s="104" t="s">
        <v>77</v>
      </c>
      <c r="B76" s="104"/>
      <c r="C76" s="104"/>
      <c r="D76" s="104"/>
      <c r="E76" s="104"/>
      <c r="F76" s="278"/>
      <c r="G76" s="87"/>
      <c r="H76" s="87"/>
      <c r="I76" s="87"/>
      <c r="J76" s="87"/>
      <c r="K76" s="87"/>
      <c r="L76" s="87"/>
      <c r="M76" s="87"/>
      <c r="N76" s="259"/>
      <c r="O76" s="259"/>
      <c r="P76" s="104"/>
      <c r="Q76" s="87"/>
      <c r="R76" s="87"/>
      <c r="S76" s="92"/>
      <c r="T76" s="87"/>
      <c r="U76" s="93"/>
      <c r="Y76" s="241"/>
      <c r="Z76" s="241"/>
      <c r="AA76" s="228"/>
    </row>
    <row r="77" spans="1:27" s="90" customFormat="1" x14ac:dyDescent="0.2">
      <c r="A77" s="86" t="s">
        <v>297</v>
      </c>
      <c r="B77" s="86" t="s">
        <v>298</v>
      </c>
      <c r="C77" s="86" t="s">
        <v>297</v>
      </c>
      <c r="D77" s="86" t="s">
        <v>275</v>
      </c>
      <c r="E77" s="87">
        <v>40</v>
      </c>
      <c r="F77" s="87">
        <v>100</v>
      </c>
      <c r="G77" s="87">
        <v>10</v>
      </c>
      <c r="H77" s="87">
        <v>300</v>
      </c>
      <c r="I77" s="87"/>
      <c r="J77" s="87"/>
      <c r="K77" s="87"/>
      <c r="L77" s="87"/>
      <c r="M77" s="87"/>
      <c r="N77" s="259"/>
      <c r="O77" s="259"/>
      <c r="P77" s="91"/>
      <c r="Q77" s="87">
        <f t="shared" ref="Q77:Q92" si="16">SUM(I77:P77)</f>
        <v>0</v>
      </c>
      <c r="R77" s="87">
        <f t="shared" ref="R77:R92" si="17">$Q77/$H77</f>
        <v>0</v>
      </c>
      <c r="S77" s="92"/>
      <c r="T77" s="93">
        <v>0.13</v>
      </c>
      <c r="U77" s="93">
        <f t="shared" ref="U77:U92" si="18">$R77*$T77</f>
        <v>0</v>
      </c>
      <c r="V77" s="94">
        <f>SUM(U77:U92)</f>
        <v>8.58</v>
      </c>
      <c r="W77" s="90">
        <f>V77*100/$V$148</f>
        <v>9.8598023442886689</v>
      </c>
      <c r="Y77" s="241"/>
      <c r="Z77" s="241">
        <f t="shared" ref="Z77:Z92" si="19">R77*Y77</f>
        <v>0</v>
      </c>
      <c r="AA77" s="228"/>
    </row>
    <row r="78" spans="1:27" s="90" customFormat="1" x14ac:dyDescent="0.2">
      <c r="A78" s="86" t="s">
        <v>78</v>
      </c>
      <c r="B78" s="86" t="s">
        <v>79</v>
      </c>
      <c r="C78" s="86" t="s">
        <v>78</v>
      </c>
      <c r="D78" s="86" t="s">
        <v>275</v>
      </c>
      <c r="E78" s="87">
        <v>40</v>
      </c>
      <c r="F78" s="87">
        <v>150</v>
      </c>
      <c r="G78" s="87">
        <v>10</v>
      </c>
      <c r="H78" s="87">
        <v>300</v>
      </c>
      <c r="I78" s="87"/>
      <c r="J78" s="87"/>
      <c r="K78" s="87"/>
      <c r="L78" s="87"/>
      <c r="M78" s="87">
        <v>300</v>
      </c>
      <c r="N78" s="259"/>
      <c r="O78" s="259">
        <v>300</v>
      </c>
      <c r="P78" s="91"/>
      <c r="Q78" s="87">
        <f t="shared" si="16"/>
        <v>600</v>
      </c>
      <c r="R78" s="87">
        <f t="shared" si="17"/>
        <v>2</v>
      </c>
      <c r="S78" s="92"/>
      <c r="T78" s="93">
        <v>0.13</v>
      </c>
      <c r="U78" s="93">
        <f t="shared" si="18"/>
        <v>0.26</v>
      </c>
      <c r="Y78" s="241">
        <v>29.9</v>
      </c>
      <c r="Z78" s="241">
        <f t="shared" si="19"/>
        <v>59.8</v>
      </c>
      <c r="AA78" s="228"/>
    </row>
    <row r="79" spans="1:27" s="90" customFormat="1" x14ac:dyDescent="0.2">
      <c r="A79" s="278" t="s">
        <v>240</v>
      </c>
      <c r="B79" s="278" t="s">
        <v>79</v>
      </c>
      <c r="C79" s="95" t="s">
        <v>241</v>
      </c>
      <c r="D79" s="278" t="s">
        <v>277</v>
      </c>
      <c r="E79" s="87">
        <v>40</v>
      </c>
      <c r="F79" s="87">
        <v>150</v>
      </c>
      <c r="G79" s="87">
        <v>10</v>
      </c>
      <c r="H79" s="87">
        <v>300</v>
      </c>
      <c r="I79" s="87"/>
      <c r="J79" s="87"/>
      <c r="K79" s="87"/>
      <c r="L79" s="87"/>
      <c r="M79" s="87">
        <v>300</v>
      </c>
      <c r="N79" s="259">
        <v>300</v>
      </c>
      <c r="O79" s="259">
        <v>300</v>
      </c>
      <c r="P79" s="91"/>
      <c r="Q79" s="87">
        <f t="shared" si="16"/>
        <v>900</v>
      </c>
      <c r="R79" s="87">
        <f t="shared" si="17"/>
        <v>3</v>
      </c>
      <c r="S79" s="92"/>
      <c r="T79" s="93">
        <v>0.13</v>
      </c>
      <c r="U79" s="93">
        <f t="shared" si="18"/>
        <v>0.39</v>
      </c>
      <c r="Y79" s="241">
        <v>29.9</v>
      </c>
      <c r="Z79" s="241">
        <f t="shared" si="19"/>
        <v>89.699999999999989</v>
      </c>
      <c r="AA79" s="228"/>
    </row>
    <row r="80" spans="1:27" s="90" customFormat="1" x14ac:dyDescent="0.2">
      <c r="A80" s="86" t="s">
        <v>80</v>
      </c>
      <c r="B80" s="86" t="s">
        <v>81</v>
      </c>
      <c r="C80" s="86" t="s">
        <v>80</v>
      </c>
      <c r="D80" s="86" t="s">
        <v>275</v>
      </c>
      <c r="E80" s="87">
        <v>40</v>
      </c>
      <c r="F80" s="87">
        <v>200</v>
      </c>
      <c r="G80" s="87">
        <v>10</v>
      </c>
      <c r="H80" s="87">
        <v>150</v>
      </c>
      <c r="I80" s="87"/>
      <c r="J80" s="87">
        <v>150</v>
      </c>
      <c r="K80" s="87"/>
      <c r="L80" s="87"/>
      <c r="M80" s="87">
        <v>150</v>
      </c>
      <c r="N80" s="259"/>
      <c r="O80" s="259">
        <v>300</v>
      </c>
      <c r="P80" s="91"/>
      <c r="Q80" s="87">
        <f t="shared" si="16"/>
        <v>600</v>
      </c>
      <c r="R80" s="87">
        <f t="shared" si="17"/>
        <v>4</v>
      </c>
      <c r="S80" s="92"/>
      <c r="T80" s="93">
        <v>0.13</v>
      </c>
      <c r="U80" s="93">
        <f t="shared" si="18"/>
        <v>0.52</v>
      </c>
      <c r="Y80" s="241">
        <v>20.8</v>
      </c>
      <c r="Z80" s="241">
        <f t="shared" si="19"/>
        <v>83.2</v>
      </c>
      <c r="AA80" s="228"/>
    </row>
    <row r="81" spans="1:27" s="90" customFormat="1" x14ac:dyDescent="0.2">
      <c r="A81" s="86" t="s">
        <v>82</v>
      </c>
      <c r="B81" s="86" t="s">
        <v>83</v>
      </c>
      <c r="C81" s="86" t="s">
        <v>82</v>
      </c>
      <c r="D81" s="86" t="s">
        <v>275</v>
      </c>
      <c r="E81" s="87">
        <v>40</v>
      </c>
      <c r="F81" s="87">
        <v>300</v>
      </c>
      <c r="G81" s="87">
        <v>10</v>
      </c>
      <c r="H81" s="87">
        <v>150</v>
      </c>
      <c r="I81" s="87"/>
      <c r="J81" s="87"/>
      <c r="K81" s="87"/>
      <c r="L81" s="87"/>
      <c r="M81" s="87">
        <v>150</v>
      </c>
      <c r="N81" s="259"/>
      <c r="O81" s="259">
        <v>300</v>
      </c>
      <c r="P81" s="91"/>
      <c r="Q81" s="87">
        <f t="shared" si="16"/>
        <v>450</v>
      </c>
      <c r="R81" s="87">
        <f t="shared" si="17"/>
        <v>3</v>
      </c>
      <c r="S81" s="92"/>
      <c r="T81" s="93">
        <v>0.13</v>
      </c>
      <c r="U81" s="93">
        <f t="shared" si="18"/>
        <v>0.39</v>
      </c>
      <c r="Y81" s="241">
        <v>29.9</v>
      </c>
      <c r="Z81" s="241">
        <f t="shared" si="19"/>
        <v>89.699999999999989</v>
      </c>
      <c r="AA81" s="228"/>
    </row>
    <row r="82" spans="1:27" s="90" customFormat="1" x14ac:dyDescent="0.2">
      <c r="A82" s="278" t="s">
        <v>183</v>
      </c>
      <c r="B82" s="278" t="s">
        <v>83</v>
      </c>
      <c r="C82" s="278">
        <v>90447300</v>
      </c>
      <c r="D82" s="278" t="s">
        <v>277</v>
      </c>
      <c r="E82" s="87" t="s">
        <v>89</v>
      </c>
      <c r="F82" s="87">
        <v>300</v>
      </c>
      <c r="G82" s="87">
        <v>10</v>
      </c>
      <c r="H82" s="87">
        <v>150</v>
      </c>
      <c r="I82" s="87"/>
      <c r="J82" s="87"/>
      <c r="K82" s="87"/>
      <c r="L82" s="87"/>
      <c r="M82" s="87">
        <v>150</v>
      </c>
      <c r="N82" s="259">
        <v>300</v>
      </c>
      <c r="O82" s="259">
        <v>300</v>
      </c>
      <c r="P82" s="91"/>
      <c r="Q82" s="87">
        <f t="shared" si="16"/>
        <v>750</v>
      </c>
      <c r="R82" s="87">
        <f t="shared" si="17"/>
        <v>5</v>
      </c>
      <c r="S82" s="92"/>
      <c r="T82" s="93">
        <v>0.13</v>
      </c>
      <c r="U82" s="93">
        <f t="shared" si="18"/>
        <v>0.65</v>
      </c>
      <c r="Y82" s="241">
        <v>29.9</v>
      </c>
      <c r="Z82" s="241">
        <f t="shared" si="19"/>
        <v>149.5</v>
      </c>
      <c r="AA82" s="228"/>
    </row>
    <row r="83" spans="1:27" s="90" customFormat="1" x14ac:dyDescent="0.2">
      <c r="A83" s="86" t="s">
        <v>84</v>
      </c>
      <c r="B83" s="86" t="s">
        <v>85</v>
      </c>
      <c r="C83" s="86" t="s">
        <v>84</v>
      </c>
      <c r="D83" s="86" t="s">
        <v>275</v>
      </c>
      <c r="E83" s="87">
        <v>40</v>
      </c>
      <c r="F83" s="87">
        <v>450</v>
      </c>
      <c r="G83" s="87">
        <v>10</v>
      </c>
      <c r="H83" s="87">
        <v>100</v>
      </c>
      <c r="I83" s="87"/>
      <c r="J83" s="87"/>
      <c r="K83" s="87"/>
      <c r="L83" s="87"/>
      <c r="M83" s="87">
        <v>200</v>
      </c>
      <c r="N83" s="259"/>
      <c r="O83" s="259">
        <v>200</v>
      </c>
      <c r="P83" s="91"/>
      <c r="Q83" s="87">
        <f t="shared" si="16"/>
        <v>400</v>
      </c>
      <c r="R83" s="87">
        <f t="shared" si="17"/>
        <v>4</v>
      </c>
      <c r="S83" s="92"/>
      <c r="T83" s="93">
        <v>0.13</v>
      </c>
      <c r="U83" s="93">
        <f t="shared" si="18"/>
        <v>0.52</v>
      </c>
      <c r="Y83" s="241">
        <v>29.9</v>
      </c>
      <c r="Z83" s="241">
        <f t="shared" si="19"/>
        <v>119.6</v>
      </c>
      <c r="AA83" s="228"/>
    </row>
    <row r="84" spans="1:27" s="90" customFormat="1" x14ac:dyDescent="0.2">
      <c r="A84" s="278" t="s">
        <v>184</v>
      </c>
      <c r="B84" s="278" t="s">
        <v>85</v>
      </c>
      <c r="C84" s="278">
        <v>90447400</v>
      </c>
      <c r="D84" s="278" t="s">
        <v>277</v>
      </c>
      <c r="E84" s="87" t="s">
        <v>89</v>
      </c>
      <c r="F84" s="87">
        <v>450</v>
      </c>
      <c r="G84" s="87">
        <v>10</v>
      </c>
      <c r="H84" s="87">
        <v>100</v>
      </c>
      <c r="I84" s="87"/>
      <c r="J84" s="87"/>
      <c r="K84" s="87">
        <v>200</v>
      </c>
      <c r="L84" s="87"/>
      <c r="M84" s="87">
        <v>300</v>
      </c>
      <c r="N84" s="259">
        <v>300</v>
      </c>
      <c r="O84" s="259">
        <v>300</v>
      </c>
      <c r="P84" s="91"/>
      <c r="Q84" s="87">
        <f t="shared" si="16"/>
        <v>1100</v>
      </c>
      <c r="R84" s="87">
        <f t="shared" si="17"/>
        <v>11</v>
      </c>
      <c r="S84" s="92"/>
      <c r="T84" s="93">
        <v>0.13</v>
      </c>
      <c r="U84" s="93">
        <f t="shared" si="18"/>
        <v>1.4300000000000002</v>
      </c>
      <c r="Y84" s="241">
        <v>29.9</v>
      </c>
      <c r="Z84" s="241">
        <f t="shared" si="19"/>
        <v>328.9</v>
      </c>
      <c r="AA84" s="228"/>
    </row>
    <row r="85" spans="1:27" s="90" customFormat="1" x14ac:dyDescent="0.2">
      <c r="A85" s="86" t="s">
        <v>86</v>
      </c>
      <c r="B85" s="86" t="s">
        <v>87</v>
      </c>
      <c r="C85" s="86" t="s">
        <v>86</v>
      </c>
      <c r="D85" s="86" t="s">
        <v>275</v>
      </c>
      <c r="E85" s="87">
        <v>40</v>
      </c>
      <c r="F85" s="87">
        <v>600</v>
      </c>
      <c r="G85" s="87">
        <v>10</v>
      </c>
      <c r="H85" s="87">
        <v>50</v>
      </c>
      <c r="I85" s="87"/>
      <c r="J85" s="87"/>
      <c r="K85" s="87"/>
      <c r="L85" s="87"/>
      <c r="M85" s="87">
        <v>100</v>
      </c>
      <c r="N85" s="259"/>
      <c r="O85" s="259">
        <v>200</v>
      </c>
      <c r="P85" s="91"/>
      <c r="Q85" s="87">
        <f t="shared" si="16"/>
        <v>300</v>
      </c>
      <c r="R85" s="87">
        <f t="shared" si="17"/>
        <v>6</v>
      </c>
      <c r="S85" s="92"/>
      <c r="T85" s="93">
        <v>0.09</v>
      </c>
      <c r="U85" s="93">
        <f t="shared" si="18"/>
        <v>0.54</v>
      </c>
      <c r="Y85" s="241">
        <v>20</v>
      </c>
      <c r="Z85" s="241">
        <f t="shared" si="19"/>
        <v>120</v>
      </c>
      <c r="AA85" s="228"/>
    </row>
    <row r="86" spans="1:27" s="90" customFormat="1" x14ac:dyDescent="0.2">
      <c r="A86" s="278" t="s">
        <v>88</v>
      </c>
      <c r="B86" s="278" t="s">
        <v>87</v>
      </c>
      <c r="C86" s="278">
        <v>90447600</v>
      </c>
      <c r="D86" s="278" t="s">
        <v>277</v>
      </c>
      <c r="E86" s="87" t="s">
        <v>89</v>
      </c>
      <c r="F86" s="87">
        <v>600</v>
      </c>
      <c r="G86" s="87">
        <v>10</v>
      </c>
      <c r="H86" s="87">
        <v>50</v>
      </c>
      <c r="I86" s="87"/>
      <c r="J86" s="87"/>
      <c r="K86" s="87"/>
      <c r="L86" s="87"/>
      <c r="M86" s="259">
        <v>300</v>
      </c>
      <c r="N86" s="259">
        <v>300</v>
      </c>
      <c r="O86" s="259">
        <v>300</v>
      </c>
      <c r="P86" s="91"/>
      <c r="Q86" s="87">
        <f t="shared" si="16"/>
        <v>900</v>
      </c>
      <c r="R86" s="87">
        <f t="shared" si="17"/>
        <v>18</v>
      </c>
      <c r="S86" s="92"/>
      <c r="T86" s="93">
        <v>0.09</v>
      </c>
      <c r="U86" s="93">
        <f t="shared" si="18"/>
        <v>1.6199999999999999</v>
      </c>
      <c r="Y86" s="241">
        <v>20</v>
      </c>
      <c r="Z86" s="241">
        <f t="shared" si="19"/>
        <v>360</v>
      </c>
      <c r="AA86" s="228"/>
    </row>
    <row r="87" spans="1:27" s="90" customFormat="1" x14ac:dyDescent="0.2">
      <c r="A87" s="86" t="s">
        <v>90</v>
      </c>
      <c r="B87" s="86" t="s">
        <v>91</v>
      </c>
      <c r="C87" s="86" t="s">
        <v>90</v>
      </c>
      <c r="D87" s="86" t="s">
        <v>275</v>
      </c>
      <c r="E87" s="87">
        <v>40</v>
      </c>
      <c r="F87" s="87">
        <v>750</v>
      </c>
      <c r="G87" s="87">
        <v>10</v>
      </c>
      <c r="H87" s="87">
        <v>50</v>
      </c>
      <c r="I87" s="87"/>
      <c r="J87" s="87"/>
      <c r="K87" s="87"/>
      <c r="L87" s="87"/>
      <c r="M87" s="87">
        <v>100</v>
      </c>
      <c r="N87" s="259"/>
      <c r="O87" s="259">
        <v>100</v>
      </c>
      <c r="P87" s="91"/>
      <c r="Q87" s="87">
        <f t="shared" si="16"/>
        <v>200</v>
      </c>
      <c r="R87" s="87">
        <f t="shared" si="17"/>
        <v>4</v>
      </c>
      <c r="S87" s="92"/>
      <c r="T87" s="93">
        <v>0.13</v>
      </c>
      <c r="U87" s="93">
        <f t="shared" si="18"/>
        <v>0.52</v>
      </c>
      <c r="Y87" s="241">
        <v>25.6</v>
      </c>
      <c r="Z87" s="241">
        <f t="shared" si="19"/>
        <v>102.4</v>
      </c>
      <c r="AA87" s="228"/>
    </row>
    <row r="88" spans="1:27" s="90" customFormat="1" x14ac:dyDescent="0.2">
      <c r="A88" s="86" t="s">
        <v>92</v>
      </c>
      <c r="B88" s="86" t="s">
        <v>93</v>
      </c>
      <c r="C88" s="86" t="s">
        <v>92</v>
      </c>
      <c r="D88" s="86" t="s">
        <v>275</v>
      </c>
      <c r="E88" s="87">
        <v>40</v>
      </c>
      <c r="F88" s="87">
        <v>900</v>
      </c>
      <c r="G88" s="87">
        <v>10</v>
      </c>
      <c r="H88" s="87">
        <v>50</v>
      </c>
      <c r="I88" s="87"/>
      <c r="J88" s="87"/>
      <c r="K88" s="87"/>
      <c r="L88" s="87"/>
      <c r="M88" s="87"/>
      <c r="N88" s="259"/>
      <c r="O88" s="259"/>
      <c r="P88" s="91"/>
      <c r="Q88" s="87">
        <f t="shared" si="16"/>
        <v>0</v>
      </c>
      <c r="R88" s="87">
        <f t="shared" si="17"/>
        <v>0</v>
      </c>
      <c r="S88" s="92"/>
      <c r="T88" s="93">
        <v>0.13</v>
      </c>
      <c r="U88" s="93">
        <f t="shared" si="18"/>
        <v>0</v>
      </c>
      <c r="Y88" s="241">
        <v>29.9</v>
      </c>
      <c r="Z88" s="241">
        <f t="shared" si="19"/>
        <v>0</v>
      </c>
      <c r="AA88" s="228"/>
    </row>
    <row r="89" spans="1:27" s="90" customFormat="1" x14ac:dyDescent="0.2">
      <c r="A89" s="278" t="s">
        <v>185</v>
      </c>
      <c r="B89" s="278" t="s">
        <v>93</v>
      </c>
      <c r="C89" s="278">
        <v>90447700</v>
      </c>
      <c r="D89" s="278" t="s">
        <v>277</v>
      </c>
      <c r="E89" s="87" t="s">
        <v>89</v>
      </c>
      <c r="F89" s="87">
        <v>900</v>
      </c>
      <c r="G89" s="87">
        <v>10</v>
      </c>
      <c r="H89" s="87">
        <v>50</v>
      </c>
      <c r="I89" s="87"/>
      <c r="J89" s="87"/>
      <c r="K89" s="87"/>
      <c r="L89" s="87"/>
      <c r="M89" s="87">
        <v>100</v>
      </c>
      <c r="N89" s="259">
        <v>200</v>
      </c>
      <c r="O89" s="259">
        <v>100</v>
      </c>
      <c r="P89" s="91"/>
      <c r="Q89" s="87">
        <f t="shared" si="16"/>
        <v>400</v>
      </c>
      <c r="R89" s="87">
        <f t="shared" si="17"/>
        <v>8</v>
      </c>
      <c r="S89" s="92"/>
      <c r="T89" s="93">
        <v>0.13</v>
      </c>
      <c r="U89" s="93">
        <f t="shared" si="18"/>
        <v>1.04</v>
      </c>
      <c r="Y89" s="241">
        <v>29.9</v>
      </c>
      <c r="Z89" s="241">
        <f t="shared" si="19"/>
        <v>239.2</v>
      </c>
      <c r="AA89" s="228"/>
    </row>
    <row r="90" spans="1:27" s="90" customFormat="1" x14ac:dyDescent="0.2">
      <c r="A90" s="86" t="s">
        <v>94</v>
      </c>
      <c r="B90" s="86" t="s">
        <v>95</v>
      </c>
      <c r="C90" s="86" t="s">
        <v>94</v>
      </c>
      <c r="D90" s="86" t="s">
        <v>275</v>
      </c>
      <c r="E90" s="87">
        <v>40</v>
      </c>
      <c r="F90" s="87">
        <v>1200</v>
      </c>
      <c r="G90" s="87">
        <v>5</v>
      </c>
      <c r="H90" s="87">
        <v>25</v>
      </c>
      <c r="I90" s="87"/>
      <c r="J90" s="87"/>
      <c r="K90" s="87"/>
      <c r="L90" s="87"/>
      <c r="M90" s="87"/>
      <c r="N90" s="259"/>
      <c r="O90" s="259"/>
      <c r="P90" s="91"/>
      <c r="Q90" s="87">
        <f t="shared" si="16"/>
        <v>0</v>
      </c>
      <c r="R90" s="87">
        <f t="shared" si="17"/>
        <v>0</v>
      </c>
      <c r="S90" s="92"/>
      <c r="T90" s="93">
        <v>0.08</v>
      </c>
      <c r="U90" s="93">
        <f t="shared" si="18"/>
        <v>0</v>
      </c>
      <c r="Y90" s="241">
        <v>20</v>
      </c>
      <c r="Z90" s="241">
        <f t="shared" si="19"/>
        <v>0</v>
      </c>
      <c r="AA90" s="228"/>
    </row>
    <row r="91" spans="1:27" s="90" customFormat="1" x14ac:dyDescent="0.2">
      <c r="A91" s="278" t="s">
        <v>376</v>
      </c>
      <c r="B91" s="278" t="s">
        <v>377</v>
      </c>
      <c r="C91" s="95" t="s">
        <v>378</v>
      </c>
      <c r="D91" s="278" t="s">
        <v>277</v>
      </c>
      <c r="E91" s="87">
        <v>40</v>
      </c>
      <c r="F91" s="87">
        <v>1800</v>
      </c>
      <c r="G91" s="87">
        <v>5</v>
      </c>
      <c r="H91" s="87">
        <v>20</v>
      </c>
      <c r="I91" s="87"/>
      <c r="J91" s="87"/>
      <c r="K91" s="87"/>
      <c r="L91" s="87"/>
      <c r="M91" s="87"/>
      <c r="N91" s="259"/>
      <c r="O91" s="259">
        <v>100</v>
      </c>
      <c r="P91" s="91"/>
      <c r="Q91" s="87">
        <f t="shared" si="16"/>
        <v>100</v>
      </c>
      <c r="R91" s="87">
        <f t="shared" si="17"/>
        <v>5</v>
      </c>
      <c r="S91" s="92"/>
      <c r="T91" s="93">
        <v>0.14000000000000001</v>
      </c>
      <c r="U91" s="93">
        <f t="shared" si="18"/>
        <v>0.70000000000000007</v>
      </c>
      <c r="Y91" s="241"/>
      <c r="Z91" s="241">
        <f t="shared" si="19"/>
        <v>0</v>
      </c>
      <c r="AA91" s="228"/>
    </row>
    <row r="92" spans="1:27" s="90" customFormat="1" x14ac:dyDescent="0.2">
      <c r="A92" s="86" t="s">
        <v>220</v>
      </c>
      <c r="B92" s="86" t="s">
        <v>221</v>
      </c>
      <c r="C92" s="86" t="s">
        <v>220</v>
      </c>
      <c r="D92" s="86" t="s">
        <v>275</v>
      </c>
      <c r="E92" s="87">
        <v>40</v>
      </c>
      <c r="F92" s="87">
        <v>2000</v>
      </c>
      <c r="G92" s="87">
        <v>5</v>
      </c>
      <c r="H92" s="87">
        <v>25</v>
      </c>
      <c r="I92" s="87"/>
      <c r="J92" s="87"/>
      <c r="K92" s="87"/>
      <c r="L92" s="87"/>
      <c r="M92" s="87"/>
      <c r="N92" s="259"/>
      <c r="O92" s="259"/>
      <c r="P92" s="91"/>
      <c r="Q92" s="87">
        <f t="shared" si="16"/>
        <v>0</v>
      </c>
      <c r="R92" s="87">
        <f t="shared" si="17"/>
        <v>0</v>
      </c>
      <c r="S92" s="92"/>
      <c r="T92" s="93">
        <v>0.08</v>
      </c>
      <c r="U92" s="93">
        <f t="shared" si="18"/>
        <v>0</v>
      </c>
      <c r="V92" s="94"/>
      <c r="Y92" s="241"/>
      <c r="Z92" s="241">
        <f t="shared" si="19"/>
        <v>0</v>
      </c>
      <c r="AA92" s="228">
        <f>SUM(Z77:Z92)</f>
        <v>1742.0000000000002</v>
      </c>
    </row>
    <row r="93" spans="1:27" s="90" customFormat="1" x14ac:dyDescent="0.2">
      <c r="A93" s="104" t="s">
        <v>96</v>
      </c>
      <c r="B93" s="104"/>
      <c r="C93" s="104"/>
      <c r="D93" s="104"/>
      <c r="E93" s="97"/>
      <c r="F93" s="87"/>
      <c r="G93" s="87"/>
      <c r="H93" s="87"/>
      <c r="I93" s="87"/>
      <c r="J93" s="87"/>
      <c r="K93" s="87"/>
      <c r="L93" s="87"/>
      <c r="M93" s="87"/>
      <c r="N93" s="259"/>
      <c r="O93" s="259"/>
      <c r="P93" s="104"/>
      <c r="Q93" s="87"/>
      <c r="R93" s="87"/>
      <c r="S93" s="92"/>
      <c r="T93" s="87"/>
      <c r="U93" s="93"/>
      <c r="Y93" s="241"/>
      <c r="Z93" s="241"/>
      <c r="AA93" s="228"/>
    </row>
    <row r="94" spans="1:27" s="90" customFormat="1" x14ac:dyDescent="0.2">
      <c r="A94" s="86" t="s">
        <v>299</v>
      </c>
      <c r="B94" s="86" t="s">
        <v>300</v>
      </c>
      <c r="C94" s="86" t="s">
        <v>299</v>
      </c>
      <c r="D94" s="86" t="s">
        <v>275</v>
      </c>
      <c r="E94" s="87">
        <v>50</v>
      </c>
      <c r="F94" s="87">
        <v>100</v>
      </c>
      <c r="G94" s="87">
        <v>10</v>
      </c>
      <c r="H94" s="87">
        <v>150</v>
      </c>
      <c r="I94" s="87"/>
      <c r="J94" s="87"/>
      <c r="K94" s="87"/>
      <c r="L94" s="87"/>
      <c r="M94" s="87">
        <v>150</v>
      </c>
      <c r="N94" s="259"/>
      <c r="O94" s="259"/>
      <c r="P94" s="91"/>
      <c r="Q94" s="87">
        <f t="shared" ref="Q94:Q112" si="20">SUM(I94:P94)</f>
        <v>150</v>
      </c>
      <c r="R94" s="87">
        <f t="shared" ref="R94:R112" si="21">$Q94/$H94</f>
        <v>1</v>
      </c>
      <c r="S94" s="92"/>
      <c r="T94" s="93">
        <v>0.1</v>
      </c>
      <c r="U94" s="93">
        <f t="shared" ref="U94:U112" si="22">$R94*$T94</f>
        <v>0.1</v>
      </c>
      <c r="V94" s="94">
        <f>SUM(U94:U112)</f>
        <v>19.919999999999998</v>
      </c>
      <c r="W94" s="90">
        <f>V94*100/$V$148</f>
        <v>22.891289358768098</v>
      </c>
      <c r="Y94" s="241">
        <v>11.7</v>
      </c>
      <c r="Z94" s="241">
        <f t="shared" ref="Z94:Z112" si="23">R94*Y94</f>
        <v>11.7</v>
      </c>
      <c r="AA94" s="228"/>
    </row>
    <row r="95" spans="1:27" s="90" customFormat="1" x14ac:dyDescent="0.2">
      <c r="A95" s="86" t="s">
        <v>97</v>
      </c>
      <c r="B95" s="86" t="s">
        <v>98</v>
      </c>
      <c r="C95" s="86" t="s">
        <v>97</v>
      </c>
      <c r="D95" s="86" t="s">
        <v>275</v>
      </c>
      <c r="E95" s="87">
        <v>50</v>
      </c>
      <c r="F95" s="87">
        <v>150</v>
      </c>
      <c r="G95" s="87">
        <v>10</v>
      </c>
      <c r="H95" s="87">
        <v>150</v>
      </c>
      <c r="I95" s="87"/>
      <c r="J95" s="87"/>
      <c r="K95" s="87"/>
      <c r="L95" s="87"/>
      <c r="M95" s="87">
        <v>150</v>
      </c>
      <c r="N95" s="259"/>
      <c r="O95" s="259">
        <v>300</v>
      </c>
      <c r="P95" s="91"/>
      <c r="Q95" s="87">
        <f t="shared" si="20"/>
        <v>450</v>
      </c>
      <c r="R95" s="87">
        <f t="shared" si="21"/>
        <v>3</v>
      </c>
      <c r="S95" s="92"/>
      <c r="T95" s="93">
        <v>0.1</v>
      </c>
      <c r="U95" s="93">
        <f t="shared" si="22"/>
        <v>0.30000000000000004</v>
      </c>
      <c r="Y95" s="241">
        <v>21</v>
      </c>
      <c r="Z95" s="241">
        <f t="shared" si="23"/>
        <v>63</v>
      </c>
      <c r="AA95" s="228"/>
    </row>
    <row r="96" spans="1:27" s="90" customFormat="1" x14ac:dyDescent="0.2">
      <c r="A96" s="278" t="s">
        <v>235</v>
      </c>
      <c r="B96" s="278" t="s">
        <v>98</v>
      </c>
      <c r="C96" s="278">
        <v>90448200</v>
      </c>
      <c r="D96" s="278" t="s">
        <v>277</v>
      </c>
      <c r="E96" s="87" t="s">
        <v>102</v>
      </c>
      <c r="F96" s="87">
        <v>150</v>
      </c>
      <c r="G96" s="87">
        <v>10</v>
      </c>
      <c r="H96" s="87">
        <v>150</v>
      </c>
      <c r="I96" s="87"/>
      <c r="J96" s="87"/>
      <c r="K96" s="87">
        <v>150</v>
      </c>
      <c r="L96" s="87"/>
      <c r="M96" s="87">
        <v>300</v>
      </c>
      <c r="N96" s="259">
        <v>300</v>
      </c>
      <c r="O96" s="259">
        <v>300</v>
      </c>
      <c r="P96" s="91"/>
      <c r="Q96" s="87">
        <f t="shared" si="20"/>
        <v>1050</v>
      </c>
      <c r="R96" s="87">
        <f t="shared" si="21"/>
        <v>7</v>
      </c>
      <c r="S96" s="92"/>
      <c r="T96" s="93">
        <v>0.1</v>
      </c>
      <c r="U96" s="93">
        <f t="shared" si="22"/>
        <v>0.70000000000000007</v>
      </c>
      <c r="Y96" s="241">
        <v>21</v>
      </c>
      <c r="Z96" s="241">
        <f t="shared" si="23"/>
        <v>147</v>
      </c>
      <c r="AA96" s="228"/>
    </row>
    <row r="97" spans="1:27" s="90" customFormat="1" x14ac:dyDescent="0.2">
      <c r="A97" s="86" t="s">
        <v>224</v>
      </c>
      <c r="B97" s="86" t="s">
        <v>225</v>
      </c>
      <c r="C97" s="86" t="s">
        <v>224</v>
      </c>
      <c r="D97" s="86" t="s">
        <v>275</v>
      </c>
      <c r="E97" s="87">
        <v>50</v>
      </c>
      <c r="F97" s="87">
        <v>200</v>
      </c>
      <c r="G97" s="87">
        <v>10</v>
      </c>
      <c r="H97" s="87">
        <v>150</v>
      </c>
      <c r="I97" s="87"/>
      <c r="J97" s="87"/>
      <c r="K97" s="87"/>
      <c r="L97" s="87"/>
      <c r="M97" s="87">
        <v>150</v>
      </c>
      <c r="N97" s="259"/>
      <c r="O97" s="259">
        <v>150</v>
      </c>
      <c r="P97" s="91"/>
      <c r="Q97" s="87">
        <f t="shared" si="20"/>
        <v>300</v>
      </c>
      <c r="R97" s="87">
        <f t="shared" si="21"/>
        <v>2</v>
      </c>
      <c r="S97" s="92"/>
      <c r="T97" s="93">
        <v>0.1</v>
      </c>
      <c r="U97" s="93">
        <f t="shared" si="22"/>
        <v>0.2</v>
      </c>
      <c r="Y97" s="241">
        <v>23.96</v>
      </c>
      <c r="Z97" s="241">
        <f t="shared" si="23"/>
        <v>47.92</v>
      </c>
      <c r="AA97" s="228"/>
    </row>
    <row r="98" spans="1:27" s="90" customFormat="1" x14ac:dyDescent="0.2">
      <c r="A98" s="86" t="s">
        <v>99</v>
      </c>
      <c r="B98" s="86" t="s">
        <v>100</v>
      </c>
      <c r="C98" s="86" t="s">
        <v>99</v>
      </c>
      <c r="D98" s="86" t="s">
        <v>275</v>
      </c>
      <c r="E98" s="87">
        <v>50</v>
      </c>
      <c r="F98" s="87">
        <v>300</v>
      </c>
      <c r="G98" s="87">
        <v>10</v>
      </c>
      <c r="H98" s="87">
        <v>75</v>
      </c>
      <c r="I98" s="87"/>
      <c r="J98" s="87"/>
      <c r="K98" s="87"/>
      <c r="L98" s="87"/>
      <c r="M98" s="87">
        <v>150</v>
      </c>
      <c r="N98" s="259"/>
      <c r="O98" s="259">
        <v>150</v>
      </c>
      <c r="P98" s="91"/>
      <c r="Q98" s="87">
        <f t="shared" si="20"/>
        <v>300</v>
      </c>
      <c r="R98" s="87">
        <f t="shared" si="21"/>
        <v>4</v>
      </c>
      <c r="S98" s="92"/>
      <c r="T98" s="93">
        <v>0.1</v>
      </c>
      <c r="U98" s="93">
        <f t="shared" si="22"/>
        <v>0.4</v>
      </c>
      <c r="Y98" s="241">
        <v>21</v>
      </c>
      <c r="Z98" s="241">
        <f t="shared" si="23"/>
        <v>84</v>
      </c>
      <c r="AA98" s="228"/>
    </row>
    <row r="99" spans="1:27" s="90" customFormat="1" x14ac:dyDescent="0.2">
      <c r="A99" s="278" t="s">
        <v>101</v>
      </c>
      <c r="B99" s="278" t="s">
        <v>100</v>
      </c>
      <c r="C99" s="278">
        <v>90448300</v>
      </c>
      <c r="D99" s="278" t="s">
        <v>277</v>
      </c>
      <c r="E99" s="87" t="s">
        <v>102</v>
      </c>
      <c r="F99" s="87">
        <v>300</v>
      </c>
      <c r="G99" s="87">
        <v>10</v>
      </c>
      <c r="H99" s="87">
        <v>75</v>
      </c>
      <c r="I99" s="87"/>
      <c r="J99" s="87"/>
      <c r="K99" s="87">
        <v>150</v>
      </c>
      <c r="L99" s="87"/>
      <c r="M99" s="87">
        <v>300</v>
      </c>
      <c r="N99" s="259">
        <v>300</v>
      </c>
      <c r="O99" s="259">
        <v>300</v>
      </c>
      <c r="P99" s="91"/>
      <c r="Q99" s="87">
        <f t="shared" si="20"/>
        <v>1050</v>
      </c>
      <c r="R99" s="87">
        <f t="shared" si="21"/>
        <v>14</v>
      </c>
      <c r="S99" s="92"/>
      <c r="T99" s="93">
        <v>0.1</v>
      </c>
      <c r="U99" s="93">
        <f t="shared" si="22"/>
        <v>1.4000000000000001</v>
      </c>
      <c r="Y99" s="241">
        <v>21</v>
      </c>
      <c r="Z99" s="241">
        <f t="shared" si="23"/>
        <v>294</v>
      </c>
      <c r="AA99" s="228"/>
    </row>
    <row r="100" spans="1:27" s="90" customFormat="1" x14ac:dyDescent="0.2">
      <c r="A100" s="86" t="s">
        <v>103</v>
      </c>
      <c r="B100" s="86" t="s">
        <v>104</v>
      </c>
      <c r="C100" s="86" t="s">
        <v>103</v>
      </c>
      <c r="D100" s="86" t="s">
        <v>275</v>
      </c>
      <c r="E100" s="87">
        <v>50</v>
      </c>
      <c r="F100" s="87">
        <v>450</v>
      </c>
      <c r="G100" s="87">
        <v>10</v>
      </c>
      <c r="H100" s="87">
        <v>50</v>
      </c>
      <c r="I100" s="87"/>
      <c r="J100" s="87"/>
      <c r="K100" s="87"/>
      <c r="L100" s="87"/>
      <c r="M100" s="87">
        <v>100</v>
      </c>
      <c r="N100" s="259"/>
      <c r="O100" s="259">
        <v>100</v>
      </c>
      <c r="P100" s="91"/>
      <c r="Q100" s="87">
        <f t="shared" si="20"/>
        <v>200</v>
      </c>
      <c r="R100" s="87">
        <f t="shared" si="21"/>
        <v>4</v>
      </c>
      <c r="S100" s="92"/>
      <c r="T100" s="93">
        <v>0.1</v>
      </c>
      <c r="U100" s="93">
        <f t="shared" si="22"/>
        <v>0.4</v>
      </c>
      <c r="Y100" s="241">
        <v>21</v>
      </c>
      <c r="Z100" s="241">
        <f t="shared" si="23"/>
        <v>84</v>
      </c>
      <c r="AA100" s="228"/>
    </row>
    <row r="101" spans="1:27" s="90" customFormat="1" x14ac:dyDescent="0.2">
      <c r="A101" s="278" t="s">
        <v>186</v>
      </c>
      <c r="B101" s="278" t="s">
        <v>104</v>
      </c>
      <c r="C101" s="278">
        <v>90448400</v>
      </c>
      <c r="D101" s="278" t="s">
        <v>277</v>
      </c>
      <c r="E101" s="87" t="s">
        <v>102</v>
      </c>
      <c r="F101" s="87">
        <v>450</v>
      </c>
      <c r="G101" s="87">
        <v>10</v>
      </c>
      <c r="H101" s="87">
        <v>50</v>
      </c>
      <c r="I101" s="87"/>
      <c r="J101" s="87"/>
      <c r="K101" s="87"/>
      <c r="L101" s="87"/>
      <c r="M101" s="87">
        <v>200</v>
      </c>
      <c r="N101" s="259">
        <v>200</v>
      </c>
      <c r="O101" s="259">
        <v>300</v>
      </c>
      <c r="P101" s="91"/>
      <c r="Q101" s="87">
        <f t="shared" si="20"/>
        <v>700</v>
      </c>
      <c r="R101" s="87">
        <f t="shared" si="21"/>
        <v>14</v>
      </c>
      <c r="S101" s="92"/>
      <c r="T101" s="93">
        <v>0.1</v>
      </c>
      <c r="U101" s="93">
        <f t="shared" si="22"/>
        <v>1.4000000000000001</v>
      </c>
      <c r="Y101" s="241">
        <v>21</v>
      </c>
      <c r="Z101" s="241">
        <f t="shared" si="23"/>
        <v>294</v>
      </c>
      <c r="AA101" s="228"/>
    </row>
    <row r="102" spans="1:27" s="90" customFormat="1" x14ac:dyDescent="0.2">
      <c r="A102" s="86" t="s">
        <v>105</v>
      </c>
      <c r="B102" s="86" t="s">
        <v>106</v>
      </c>
      <c r="C102" s="86" t="s">
        <v>105</v>
      </c>
      <c r="D102" s="86" t="s">
        <v>275</v>
      </c>
      <c r="E102" s="87">
        <v>50</v>
      </c>
      <c r="F102" s="87">
        <v>600</v>
      </c>
      <c r="G102" s="87">
        <v>10</v>
      </c>
      <c r="H102" s="87">
        <v>50</v>
      </c>
      <c r="I102" s="87"/>
      <c r="J102" s="87"/>
      <c r="K102" s="87"/>
      <c r="L102" s="87"/>
      <c r="M102" s="87">
        <v>100</v>
      </c>
      <c r="N102" s="259"/>
      <c r="O102" s="259">
        <v>100</v>
      </c>
      <c r="P102" s="91"/>
      <c r="Q102" s="87">
        <f t="shared" si="20"/>
        <v>200</v>
      </c>
      <c r="R102" s="87">
        <f t="shared" si="21"/>
        <v>4</v>
      </c>
      <c r="S102" s="92"/>
      <c r="T102" s="93">
        <v>0.13</v>
      </c>
      <c r="U102" s="93">
        <f t="shared" si="22"/>
        <v>0.52</v>
      </c>
      <c r="Y102" s="241">
        <v>26.1</v>
      </c>
      <c r="Z102" s="241">
        <f t="shared" si="23"/>
        <v>104.4</v>
      </c>
      <c r="AA102" s="228"/>
    </row>
    <row r="103" spans="1:27" s="90" customFormat="1" x14ac:dyDescent="0.2">
      <c r="A103" s="278" t="s">
        <v>107</v>
      </c>
      <c r="B103" s="278" t="s">
        <v>106</v>
      </c>
      <c r="C103" s="278">
        <v>90448600</v>
      </c>
      <c r="D103" s="278" t="s">
        <v>277</v>
      </c>
      <c r="E103" s="87" t="s">
        <v>102</v>
      </c>
      <c r="F103" s="87">
        <v>600</v>
      </c>
      <c r="G103" s="87">
        <v>10</v>
      </c>
      <c r="H103" s="87">
        <v>50</v>
      </c>
      <c r="I103" s="87"/>
      <c r="J103" s="87"/>
      <c r="K103" s="87"/>
      <c r="L103" s="87"/>
      <c r="M103" s="87">
        <v>200</v>
      </c>
      <c r="N103" s="259">
        <v>300</v>
      </c>
      <c r="O103" s="259">
        <v>300</v>
      </c>
      <c r="P103" s="91"/>
      <c r="Q103" s="87">
        <f t="shared" si="20"/>
        <v>800</v>
      </c>
      <c r="R103" s="87">
        <f t="shared" si="21"/>
        <v>16</v>
      </c>
      <c r="S103" s="92"/>
      <c r="T103" s="93">
        <v>0.13</v>
      </c>
      <c r="U103" s="93">
        <f t="shared" si="22"/>
        <v>2.08</v>
      </c>
      <c r="Y103" s="241">
        <v>26.1</v>
      </c>
      <c r="Z103" s="241">
        <f t="shared" si="23"/>
        <v>417.6</v>
      </c>
      <c r="AA103" s="228"/>
    </row>
    <row r="104" spans="1:27" s="90" customFormat="1" x14ac:dyDescent="0.2">
      <c r="A104" s="278" t="s">
        <v>266</v>
      </c>
      <c r="B104" s="278" t="s">
        <v>267</v>
      </c>
      <c r="C104" s="278">
        <v>90448605</v>
      </c>
      <c r="D104" s="278" t="s">
        <v>277</v>
      </c>
      <c r="E104" s="87" t="s">
        <v>102</v>
      </c>
      <c r="F104" s="87">
        <v>700</v>
      </c>
      <c r="G104" s="87">
        <v>5</v>
      </c>
      <c r="H104" s="87">
        <v>25</v>
      </c>
      <c r="I104" s="87"/>
      <c r="J104" s="87"/>
      <c r="K104" s="87"/>
      <c r="L104" s="87"/>
      <c r="M104" s="87"/>
      <c r="N104" s="259"/>
      <c r="O104" s="259"/>
      <c r="P104" s="91"/>
      <c r="Q104" s="87">
        <f t="shared" si="20"/>
        <v>0</v>
      </c>
      <c r="R104" s="87">
        <f t="shared" si="21"/>
        <v>0</v>
      </c>
      <c r="S104" s="92"/>
      <c r="T104" s="93">
        <v>0.1</v>
      </c>
      <c r="U104" s="93">
        <f t="shared" si="22"/>
        <v>0</v>
      </c>
      <c r="Y104" s="241"/>
      <c r="Z104" s="241">
        <f t="shared" si="23"/>
        <v>0</v>
      </c>
      <c r="AA104" s="228"/>
    </row>
    <row r="105" spans="1:27" s="90" customFormat="1" x14ac:dyDescent="0.2">
      <c r="A105" s="86" t="s">
        <v>202</v>
      </c>
      <c r="B105" s="86" t="s">
        <v>203</v>
      </c>
      <c r="C105" s="86" t="s">
        <v>202</v>
      </c>
      <c r="D105" s="86" t="s">
        <v>275</v>
      </c>
      <c r="E105" s="87">
        <v>50</v>
      </c>
      <c r="F105" s="87">
        <v>750</v>
      </c>
      <c r="G105" s="87">
        <v>5</v>
      </c>
      <c r="H105" s="87">
        <v>25</v>
      </c>
      <c r="I105" s="87"/>
      <c r="J105" s="87"/>
      <c r="K105" s="87"/>
      <c r="L105" s="87"/>
      <c r="M105" s="87">
        <v>500</v>
      </c>
      <c r="N105" s="259">
        <v>200</v>
      </c>
      <c r="O105" s="259">
        <v>300</v>
      </c>
      <c r="P105" s="91"/>
      <c r="Q105" s="87">
        <f t="shared" si="20"/>
        <v>1000</v>
      </c>
      <c r="R105" s="87">
        <f t="shared" si="21"/>
        <v>40</v>
      </c>
      <c r="S105" s="92"/>
      <c r="T105" s="93">
        <v>0.1</v>
      </c>
      <c r="U105" s="93">
        <f t="shared" si="22"/>
        <v>4</v>
      </c>
      <c r="Y105" s="241">
        <v>17.899999999999999</v>
      </c>
      <c r="Z105" s="241">
        <f t="shared" si="23"/>
        <v>716</v>
      </c>
      <c r="AA105" s="228"/>
    </row>
    <row r="106" spans="1:27" s="90" customFormat="1" x14ac:dyDescent="0.2">
      <c r="A106" s="86" t="s">
        <v>108</v>
      </c>
      <c r="B106" s="86" t="s">
        <v>109</v>
      </c>
      <c r="C106" s="86" t="s">
        <v>108</v>
      </c>
      <c r="D106" s="86" t="s">
        <v>275</v>
      </c>
      <c r="E106" s="87">
        <v>50</v>
      </c>
      <c r="F106" s="87">
        <v>900</v>
      </c>
      <c r="G106" s="87">
        <v>5</v>
      </c>
      <c r="H106" s="87">
        <v>25</v>
      </c>
      <c r="I106" s="87"/>
      <c r="J106" s="87"/>
      <c r="K106" s="87"/>
      <c r="L106" s="87"/>
      <c r="M106" s="87"/>
      <c r="N106" s="259"/>
      <c r="O106" s="259">
        <v>100</v>
      </c>
      <c r="P106" s="91"/>
      <c r="Q106" s="87">
        <f t="shared" si="20"/>
        <v>100</v>
      </c>
      <c r="R106" s="87">
        <f t="shared" si="21"/>
        <v>4</v>
      </c>
      <c r="S106" s="92"/>
      <c r="T106" s="93">
        <v>0.1</v>
      </c>
      <c r="U106" s="93">
        <f t="shared" si="22"/>
        <v>0.4</v>
      </c>
      <c r="Y106" s="241">
        <v>21</v>
      </c>
      <c r="Z106" s="241">
        <f t="shared" si="23"/>
        <v>84</v>
      </c>
      <c r="AA106" s="228"/>
    </row>
    <row r="107" spans="1:27" s="90" customFormat="1" x14ac:dyDescent="0.2">
      <c r="A107" s="278" t="s">
        <v>187</v>
      </c>
      <c r="B107" s="278" t="s">
        <v>109</v>
      </c>
      <c r="C107" s="278">
        <v>90448700</v>
      </c>
      <c r="D107" s="278" t="s">
        <v>277</v>
      </c>
      <c r="E107" s="87" t="s">
        <v>102</v>
      </c>
      <c r="F107" s="87">
        <v>900</v>
      </c>
      <c r="G107" s="87">
        <v>5</v>
      </c>
      <c r="H107" s="87">
        <v>25</v>
      </c>
      <c r="I107" s="87"/>
      <c r="J107" s="87"/>
      <c r="K107" s="87">
        <v>100</v>
      </c>
      <c r="L107" s="87"/>
      <c r="M107" s="87">
        <v>200</v>
      </c>
      <c r="N107" s="259">
        <v>300</v>
      </c>
      <c r="O107" s="259">
        <v>300</v>
      </c>
      <c r="P107" s="91"/>
      <c r="Q107" s="87">
        <f t="shared" si="20"/>
        <v>900</v>
      </c>
      <c r="R107" s="87">
        <f t="shared" si="21"/>
        <v>36</v>
      </c>
      <c r="S107" s="92"/>
      <c r="T107" s="93">
        <v>0.1</v>
      </c>
      <c r="U107" s="93">
        <f t="shared" si="22"/>
        <v>3.6</v>
      </c>
      <c r="Y107" s="241">
        <v>21</v>
      </c>
      <c r="Z107" s="241">
        <f t="shared" si="23"/>
        <v>756</v>
      </c>
      <c r="AA107" s="228"/>
    </row>
    <row r="108" spans="1:27" s="90" customFormat="1" x14ac:dyDescent="0.2">
      <c r="A108" s="86" t="s">
        <v>110</v>
      </c>
      <c r="B108" s="86" t="s">
        <v>111</v>
      </c>
      <c r="C108" s="86" t="s">
        <v>110</v>
      </c>
      <c r="D108" s="86" t="s">
        <v>275</v>
      </c>
      <c r="E108" s="87">
        <v>50</v>
      </c>
      <c r="F108" s="87">
        <v>1200</v>
      </c>
      <c r="G108" s="87">
        <v>5</v>
      </c>
      <c r="H108" s="87">
        <v>25</v>
      </c>
      <c r="I108" s="87"/>
      <c r="J108" s="87"/>
      <c r="K108" s="87"/>
      <c r="L108" s="87"/>
      <c r="M108" s="87">
        <v>100</v>
      </c>
      <c r="N108" s="259"/>
      <c r="O108" s="259">
        <v>100</v>
      </c>
      <c r="P108" s="91"/>
      <c r="Q108" s="87">
        <f t="shared" si="20"/>
        <v>200</v>
      </c>
      <c r="R108" s="87">
        <f t="shared" si="21"/>
        <v>8</v>
      </c>
      <c r="S108" s="92"/>
      <c r="T108" s="93">
        <v>0.13</v>
      </c>
      <c r="U108" s="93">
        <f t="shared" si="22"/>
        <v>1.04</v>
      </c>
      <c r="Y108" s="241">
        <v>26.1</v>
      </c>
      <c r="Z108" s="241">
        <f t="shared" si="23"/>
        <v>208.8</v>
      </c>
      <c r="AA108" s="228"/>
    </row>
    <row r="109" spans="1:27" s="90" customFormat="1" x14ac:dyDescent="0.2">
      <c r="A109" s="278" t="s">
        <v>204</v>
      </c>
      <c r="B109" s="278" t="s">
        <v>111</v>
      </c>
      <c r="C109" s="95" t="s">
        <v>205</v>
      </c>
      <c r="D109" s="278" t="s">
        <v>277</v>
      </c>
      <c r="E109" s="87">
        <v>50</v>
      </c>
      <c r="F109" s="87">
        <v>1200</v>
      </c>
      <c r="G109" s="87">
        <v>5</v>
      </c>
      <c r="H109" s="87">
        <v>25</v>
      </c>
      <c r="I109" s="87"/>
      <c r="J109" s="87"/>
      <c r="K109" s="87"/>
      <c r="L109" s="87"/>
      <c r="M109" s="259">
        <v>50</v>
      </c>
      <c r="N109" s="259">
        <v>100</v>
      </c>
      <c r="O109" s="259">
        <v>100</v>
      </c>
      <c r="P109" s="91"/>
      <c r="Q109" s="87">
        <f t="shared" si="20"/>
        <v>250</v>
      </c>
      <c r="R109" s="87">
        <f t="shared" si="21"/>
        <v>10</v>
      </c>
      <c r="S109" s="92"/>
      <c r="T109" s="93">
        <v>0.13</v>
      </c>
      <c r="U109" s="93">
        <f t="shared" si="22"/>
        <v>1.3</v>
      </c>
      <c r="Y109" s="241">
        <v>26.1</v>
      </c>
      <c r="Z109" s="241">
        <f t="shared" si="23"/>
        <v>261</v>
      </c>
      <c r="AA109" s="228"/>
    </row>
    <row r="110" spans="1:27" s="90" customFormat="1" x14ac:dyDescent="0.2">
      <c r="A110" s="278" t="s">
        <v>565</v>
      </c>
      <c r="B110" s="278" t="s">
        <v>566</v>
      </c>
      <c r="C110" s="95" t="s">
        <v>567</v>
      </c>
      <c r="D110" s="278" t="s">
        <v>277</v>
      </c>
      <c r="E110" s="87">
        <v>50</v>
      </c>
      <c r="F110" s="87">
        <v>1800</v>
      </c>
      <c r="G110" s="87">
        <v>5</v>
      </c>
      <c r="H110" s="87">
        <v>20</v>
      </c>
      <c r="I110" s="87"/>
      <c r="J110" s="87"/>
      <c r="K110" s="87"/>
      <c r="L110" s="87"/>
      <c r="M110" s="87">
        <v>40</v>
      </c>
      <c r="N110" s="259"/>
      <c r="O110" s="259">
        <v>100</v>
      </c>
      <c r="P110" s="91"/>
      <c r="Q110" s="87">
        <f t="shared" si="20"/>
        <v>140</v>
      </c>
      <c r="R110" s="87">
        <f t="shared" si="21"/>
        <v>7</v>
      </c>
      <c r="S110" s="92"/>
      <c r="T110" s="93">
        <v>0.13</v>
      </c>
      <c r="U110" s="93">
        <f t="shared" si="22"/>
        <v>0.91</v>
      </c>
      <c r="Y110" s="241">
        <v>30.8</v>
      </c>
      <c r="Z110" s="241">
        <f t="shared" si="23"/>
        <v>215.6</v>
      </c>
      <c r="AA110" s="228"/>
    </row>
    <row r="111" spans="1:27" s="90" customFormat="1" x14ac:dyDescent="0.2">
      <c r="A111" s="278" t="s">
        <v>604</v>
      </c>
      <c r="B111" s="47" t="s">
        <v>605</v>
      </c>
      <c r="C111" s="95">
        <v>90448840</v>
      </c>
      <c r="D111" s="278" t="s">
        <v>277</v>
      </c>
      <c r="E111" s="2" t="s">
        <v>102</v>
      </c>
      <c r="F111" s="87">
        <v>1900</v>
      </c>
      <c r="G111" s="87">
        <v>5</v>
      </c>
      <c r="H111" s="87">
        <v>20</v>
      </c>
      <c r="I111" s="87"/>
      <c r="J111" s="87"/>
      <c r="K111" s="87"/>
      <c r="L111" s="87"/>
      <c r="M111" s="87"/>
      <c r="N111" s="259"/>
      <c r="O111" s="259">
        <v>100</v>
      </c>
      <c r="P111" s="91"/>
      <c r="Q111" s="87">
        <f t="shared" si="20"/>
        <v>100</v>
      </c>
      <c r="R111" s="87">
        <f t="shared" si="21"/>
        <v>5</v>
      </c>
      <c r="S111" s="92"/>
      <c r="T111" s="93">
        <v>0.13</v>
      </c>
      <c r="U111" s="93">
        <f t="shared" si="22"/>
        <v>0.65</v>
      </c>
      <c r="Y111" s="241"/>
      <c r="Z111" s="241">
        <f t="shared" si="23"/>
        <v>0</v>
      </c>
      <c r="AA111" s="228"/>
    </row>
    <row r="112" spans="1:27" s="90" customFormat="1" x14ac:dyDescent="0.2">
      <c r="A112" s="278" t="s">
        <v>268</v>
      </c>
      <c r="B112" s="278" t="s">
        <v>269</v>
      </c>
      <c r="C112" s="95" t="s">
        <v>270</v>
      </c>
      <c r="D112" s="278" t="s">
        <v>277</v>
      </c>
      <c r="E112" s="87">
        <v>50</v>
      </c>
      <c r="F112" s="87">
        <v>2400</v>
      </c>
      <c r="G112" s="87">
        <v>5</v>
      </c>
      <c r="H112" s="87">
        <v>25</v>
      </c>
      <c r="I112" s="87"/>
      <c r="J112" s="87"/>
      <c r="K112" s="87"/>
      <c r="L112" s="87"/>
      <c r="M112" s="87">
        <v>50</v>
      </c>
      <c r="N112" s="259"/>
      <c r="O112" s="259"/>
      <c r="P112" s="91"/>
      <c r="Q112" s="87">
        <f t="shared" si="20"/>
        <v>50</v>
      </c>
      <c r="R112" s="87">
        <f t="shared" si="21"/>
        <v>2</v>
      </c>
      <c r="S112" s="92"/>
      <c r="T112" s="93">
        <v>0.26</v>
      </c>
      <c r="U112" s="93">
        <f t="shared" si="22"/>
        <v>0.52</v>
      </c>
      <c r="V112" s="94"/>
      <c r="Y112" s="241">
        <v>48.3</v>
      </c>
      <c r="Z112" s="241">
        <f t="shared" si="23"/>
        <v>96.6</v>
      </c>
      <c r="AA112" s="228">
        <f>SUM(Z94:Z112)</f>
        <v>3885.62</v>
      </c>
    </row>
    <row r="113" spans="1:27" s="90" customFormat="1" x14ac:dyDescent="0.2">
      <c r="A113" s="304" t="s">
        <v>112</v>
      </c>
      <c r="B113" s="304"/>
      <c r="C113" s="104"/>
      <c r="D113" s="104"/>
      <c r="E113" s="104"/>
      <c r="F113" s="87"/>
      <c r="G113" s="87"/>
      <c r="H113" s="87"/>
      <c r="I113" s="87"/>
      <c r="J113" s="87"/>
      <c r="K113" s="87"/>
      <c r="L113" s="87"/>
      <c r="M113" s="87"/>
      <c r="N113" s="259"/>
      <c r="O113" s="259"/>
      <c r="P113" s="278"/>
      <c r="Q113" s="87"/>
      <c r="R113" s="87"/>
      <c r="S113" s="92"/>
      <c r="T113" s="87"/>
      <c r="U113" s="93"/>
      <c r="Y113" s="241"/>
      <c r="Z113" s="241"/>
      <c r="AA113" s="228"/>
    </row>
    <row r="114" spans="1:27" s="90" customFormat="1" x14ac:dyDescent="0.2">
      <c r="A114" s="86" t="s">
        <v>216</v>
      </c>
      <c r="B114" s="86" t="s">
        <v>217</v>
      </c>
      <c r="C114" s="86" t="s">
        <v>216</v>
      </c>
      <c r="D114" s="86" t="s">
        <v>275</v>
      </c>
      <c r="E114" s="87">
        <v>20</v>
      </c>
      <c r="F114" s="87">
        <v>150</v>
      </c>
      <c r="G114" s="87">
        <v>10</v>
      </c>
      <c r="H114" s="87">
        <v>400</v>
      </c>
      <c r="I114" s="87"/>
      <c r="J114" s="87"/>
      <c r="K114" s="87"/>
      <c r="L114" s="87"/>
      <c r="M114" s="87"/>
      <c r="N114" s="259"/>
      <c r="O114" s="259"/>
      <c r="P114" s="278"/>
      <c r="Q114" s="87">
        <f t="shared" ref="Q114:Q147" si="24">SUM(I114:P114)</f>
        <v>0</v>
      </c>
      <c r="R114" s="87">
        <f t="shared" ref="R114:R147" si="25">$Q114/$H114</f>
        <v>0</v>
      </c>
      <c r="S114" s="92"/>
      <c r="T114" s="87">
        <v>0.06</v>
      </c>
      <c r="U114" s="93">
        <f t="shared" ref="U114:U147" si="26">$R114*$T114</f>
        <v>0</v>
      </c>
      <c r="V114" s="94">
        <f>SUM(U114:U129)</f>
        <v>0.78</v>
      </c>
      <c r="W114" s="90">
        <f>V114*100/$V$148</f>
        <v>0.89634566766260637</v>
      </c>
      <c r="Y114" s="241"/>
      <c r="Z114" s="241">
        <f t="shared" ref="Z114:Z147" si="27">R114*Y114</f>
        <v>0</v>
      </c>
      <c r="AA114" s="228"/>
    </row>
    <row r="115" spans="1:27" s="90" customFormat="1" x14ac:dyDescent="0.2">
      <c r="A115" s="278" t="s">
        <v>226</v>
      </c>
      <c r="B115" s="278" t="s">
        <v>217</v>
      </c>
      <c r="C115" s="278">
        <v>90444200</v>
      </c>
      <c r="D115" s="278" t="s">
        <v>277</v>
      </c>
      <c r="E115" s="87">
        <v>20</v>
      </c>
      <c r="F115" s="87">
        <v>150</v>
      </c>
      <c r="G115" s="87">
        <v>10</v>
      </c>
      <c r="H115" s="87">
        <v>400</v>
      </c>
      <c r="I115" s="87"/>
      <c r="J115" s="87"/>
      <c r="K115" s="87"/>
      <c r="L115" s="87"/>
      <c r="M115" s="87"/>
      <c r="N115" s="259"/>
      <c r="O115" s="259"/>
      <c r="P115" s="278"/>
      <c r="Q115" s="87">
        <f t="shared" si="24"/>
        <v>0</v>
      </c>
      <c r="R115" s="87">
        <f t="shared" si="25"/>
        <v>0</v>
      </c>
      <c r="S115" s="92"/>
      <c r="T115" s="87">
        <v>0.06</v>
      </c>
      <c r="U115" s="93">
        <f t="shared" si="26"/>
        <v>0</v>
      </c>
      <c r="Y115" s="241"/>
      <c r="Z115" s="241">
        <f t="shared" si="27"/>
        <v>0</v>
      </c>
      <c r="AA115" s="228"/>
    </row>
    <row r="116" spans="1:27" s="90" customFormat="1" x14ac:dyDescent="0.2">
      <c r="A116" s="86" t="s">
        <v>191</v>
      </c>
      <c r="B116" s="86" t="s">
        <v>192</v>
      </c>
      <c r="C116" s="86" t="s">
        <v>191</v>
      </c>
      <c r="D116" s="86" t="s">
        <v>275</v>
      </c>
      <c r="E116" s="87">
        <v>20</v>
      </c>
      <c r="F116" s="87">
        <v>200</v>
      </c>
      <c r="G116" s="87">
        <v>10</v>
      </c>
      <c r="H116" s="87">
        <v>300</v>
      </c>
      <c r="I116" s="87"/>
      <c r="J116" s="87"/>
      <c r="K116" s="87"/>
      <c r="L116" s="87"/>
      <c r="M116" s="87"/>
      <c r="N116" s="259"/>
      <c r="O116" s="259"/>
      <c r="P116" s="278"/>
      <c r="Q116" s="87">
        <f t="shared" si="24"/>
        <v>0</v>
      </c>
      <c r="R116" s="87">
        <f t="shared" si="25"/>
        <v>0</v>
      </c>
      <c r="S116" s="92"/>
      <c r="T116" s="87">
        <v>0.06</v>
      </c>
      <c r="U116" s="93">
        <f t="shared" si="26"/>
        <v>0</v>
      </c>
      <c r="Y116" s="241"/>
      <c r="Z116" s="241">
        <f t="shared" si="27"/>
        <v>0</v>
      </c>
      <c r="AA116" s="228"/>
    </row>
    <row r="117" spans="1:27" s="90" customFormat="1" x14ac:dyDescent="0.2">
      <c r="A117" s="86" t="s">
        <v>160</v>
      </c>
      <c r="B117" s="86" t="s">
        <v>161</v>
      </c>
      <c r="C117" s="86" t="s">
        <v>160</v>
      </c>
      <c r="D117" s="86" t="s">
        <v>275</v>
      </c>
      <c r="E117" s="87">
        <v>20</v>
      </c>
      <c r="F117" s="87">
        <v>300</v>
      </c>
      <c r="G117" s="87">
        <v>10</v>
      </c>
      <c r="H117" s="87">
        <v>200</v>
      </c>
      <c r="I117" s="87"/>
      <c r="J117" s="87"/>
      <c r="K117" s="87"/>
      <c r="L117" s="87"/>
      <c r="M117" s="87">
        <v>400</v>
      </c>
      <c r="N117" s="259"/>
      <c r="O117" s="259">
        <v>400</v>
      </c>
      <c r="P117" s="91"/>
      <c r="Q117" s="87">
        <f t="shared" si="24"/>
        <v>800</v>
      </c>
      <c r="R117" s="87">
        <f t="shared" si="25"/>
        <v>4</v>
      </c>
      <c r="S117" s="92"/>
      <c r="T117" s="93">
        <v>0.06</v>
      </c>
      <c r="U117" s="93">
        <f t="shared" si="26"/>
        <v>0.24</v>
      </c>
      <c r="Y117" s="241">
        <v>17</v>
      </c>
      <c r="Z117" s="241">
        <f t="shared" si="27"/>
        <v>68</v>
      </c>
      <c r="AA117" s="228"/>
    </row>
    <row r="118" spans="1:27" s="90" customFormat="1" x14ac:dyDescent="0.2">
      <c r="A118" s="278" t="s">
        <v>215</v>
      </c>
      <c r="B118" s="278" t="s">
        <v>161</v>
      </c>
      <c r="C118" s="278">
        <v>90444300</v>
      </c>
      <c r="D118" s="278" t="s">
        <v>277</v>
      </c>
      <c r="E118" s="87" t="s">
        <v>46</v>
      </c>
      <c r="F118" s="87">
        <v>300</v>
      </c>
      <c r="G118" s="87">
        <v>10</v>
      </c>
      <c r="H118" s="87">
        <v>200</v>
      </c>
      <c r="I118" s="87">
        <v>400</v>
      </c>
      <c r="J118" s="87">
        <v>200</v>
      </c>
      <c r="K118" s="87"/>
      <c r="L118" s="87"/>
      <c r="M118" s="87"/>
      <c r="N118" s="259"/>
      <c r="O118" s="259"/>
      <c r="P118" s="91"/>
      <c r="Q118" s="87">
        <f t="shared" si="24"/>
        <v>600</v>
      </c>
      <c r="R118" s="87">
        <f t="shared" si="25"/>
        <v>3</v>
      </c>
      <c r="S118" s="92"/>
      <c r="T118" s="93">
        <v>0.06</v>
      </c>
      <c r="U118" s="93">
        <f t="shared" si="26"/>
        <v>0.18</v>
      </c>
      <c r="Y118" s="241">
        <v>17</v>
      </c>
      <c r="Z118" s="241">
        <f t="shared" si="27"/>
        <v>51</v>
      </c>
      <c r="AA118" s="228"/>
    </row>
    <row r="119" spans="1:27" s="90" customFormat="1" x14ac:dyDescent="0.2">
      <c r="A119" s="86" t="s">
        <v>206</v>
      </c>
      <c r="B119" s="86" t="s">
        <v>114</v>
      </c>
      <c r="C119" s="86" t="s">
        <v>206</v>
      </c>
      <c r="D119" s="86" t="s">
        <v>275</v>
      </c>
      <c r="E119" s="87">
        <v>20</v>
      </c>
      <c r="F119" s="87">
        <v>450</v>
      </c>
      <c r="G119" s="87">
        <v>10</v>
      </c>
      <c r="H119" s="87">
        <v>100</v>
      </c>
      <c r="I119" s="87"/>
      <c r="J119" s="87"/>
      <c r="K119" s="87"/>
      <c r="L119" s="87"/>
      <c r="M119" s="87">
        <v>100</v>
      </c>
      <c r="N119" s="259"/>
      <c r="O119" s="259"/>
      <c r="P119" s="101"/>
      <c r="Q119" s="87">
        <f t="shared" si="24"/>
        <v>100</v>
      </c>
      <c r="R119" s="87">
        <f t="shared" si="25"/>
        <v>1</v>
      </c>
      <c r="S119" s="92"/>
      <c r="T119" s="93">
        <v>0.08</v>
      </c>
      <c r="U119" s="93">
        <f t="shared" si="26"/>
        <v>0.08</v>
      </c>
      <c r="Y119" s="241">
        <v>13</v>
      </c>
      <c r="Z119" s="241">
        <f t="shared" si="27"/>
        <v>13</v>
      </c>
      <c r="AA119" s="228"/>
    </row>
    <row r="120" spans="1:27" s="90" customFormat="1" x14ac:dyDescent="0.2">
      <c r="A120" s="278" t="s">
        <v>113</v>
      </c>
      <c r="B120" s="278" t="s">
        <v>114</v>
      </c>
      <c r="C120" s="278">
        <v>90444400</v>
      </c>
      <c r="D120" s="278" t="s">
        <v>277</v>
      </c>
      <c r="E120" s="87" t="s">
        <v>46</v>
      </c>
      <c r="F120" s="87">
        <v>450</v>
      </c>
      <c r="G120" s="87">
        <v>10</v>
      </c>
      <c r="H120" s="87">
        <v>100</v>
      </c>
      <c r="I120" s="87"/>
      <c r="J120" s="87"/>
      <c r="K120" s="87"/>
      <c r="L120" s="87"/>
      <c r="M120" s="87"/>
      <c r="N120" s="259"/>
      <c r="O120" s="259">
        <v>200</v>
      </c>
      <c r="P120" s="91"/>
      <c r="Q120" s="87">
        <f t="shared" si="24"/>
        <v>200</v>
      </c>
      <c r="R120" s="87">
        <f t="shared" si="25"/>
        <v>2</v>
      </c>
      <c r="S120" s="92"/>
      <c r="T120" s="93">
        <v>0.08</v>
      </c>
      <c r="U120" s="93">
        <f t="shared" si="26"/>
        <v>0.16</v>
      </c>
      <c r="Y120" s="241">
        <v>13</v>
      </c>
      <c r="Z120" s="241">
        <f t="shared" si="27"/>
        <v>26</v>
      </c>
      <c r="AA120" s="228"/>
    </row>
    <row r="121" spans="1:27" s="90" customFormat="1" x14ac:dyDescent="0.2">
      <c r="A121" s="86" t="s">
        <v>115</v>
      </c>
      <c r="B121" s="86" t="s">
        <v>116</v>
      </c>
      <c r="C121" s="86" t="s">
        <v>115</v>
      </c>
      <c r="D121" s="86" t="s">
        <v>275</v>
      </c>
      <c r="E121" s="87">
        <v>20</v>
      </c>
      <c r="F121" s="87">
        <v>600</v>
      </c>
      <c r="G121" s="87">
        <v>10</v>
      </c>
      <c r="H121" s="87">
        <v>100</v>
      </c>
      <c r="I121" s="87"/>
      <c r="J121" s="87"/>
      <c r="K121" s="87"/>
      <c r="L121" s="87"/>
      <c r="M121" s="87"/>
      <c r="N121" s="259"/>
      <c r="O121" s="259"/>
      <c r="P121" s="91"/>
      <c r="Q121" s="87">
        <f t="shared" si="24"/>
        <v>0</v>
      </c>
      <c r="R121" s="87">
        <f t="shared" si="25"/>
        <v>0</v>
      </c>
      <c r="S121" s="92"/>
      <c r="T121" s="93">
        <v>0.06</v>
      </c>
      <c r="U121" s="93">
        <f t="shared" si="26"/>
        <v>0</v>
      </c>
      <c r="Y121" s="241">
        <v>17</v>
      </c>
      <c r="Z121" s="241">
        <f t="shared" si="27"/>
        <v>0</v>
      </c>
      <c r="AA121" s="228"/>
    </row>
    <row r="122" spans="1:27" s="90" customFormat="1" x14ac:dyDescent="0.2">
      <c r="A122" s="278" t="s">
        <v>188</v>
      </c>
      <c r="B122" s="278" t="s">
        <v>116</v>
      </c>
      <c r="C122" s="278">
        <v>90444600</v>
      </c>
      <c r="D122" s="278" t="s">
        <v>277</v>
      </c>
      <c r="E122" s="87" t="s">
        <v>46</v>
      </c>
      <c r="F122" s="87">
        <v>600</v>
      </c>
      <c r="G122" s="87">
        <v>10</v>
      </c>
      <c r="H122" s="87">
        <v>100</v>
      </c>
      <c r="I122" s="87"/>
      <c r="J122" s="87"/>
      <c r="K122" s="87"/>
      <c r="L122" s="87"/>
      <c r="M122" s="87"/>
      <c r="N122" s="259"/>
      <c r="O122" s="259">
        <v>200</v>
      </c>
      <c r="P122" s="91"/>
      <c r="Q122" s="87">
        <f t="shared" si="24"/>
        <v>200</v>
      </c>
      <c r="R122" s="87">
        <f t="shared" si="25"/>
        <v>2</v>
      </c>
      <c r="S122" s="92"/>
      <c r="T122" s="93">
        <v>0.06</v>
      </c>
      <c r="U122" s="93">
        <f t="shared" si="26"/>
        <v>0.12</v>
      </c>
      <c r="Y122" s="241">
        <v>17</v>
      </c>
      <c r="Z122" s="241">
        <f t="shared" si="27"/>
        <v>34</v>
      </c>
      <c r="AA122" s="228"/>
    </row>
    <row r="123" spans="1:27" s="90" customFormat="1" x14ac:dyDescent="0.2">
      <c r="A123" s="86" t="s">
        <v>117</v>
      </c>
      <c r="B123" s="86" t="s">
        <v>118</v>
      </c>
      <c r="C123" s="86" t="s">
        <v>117</v>
      </c>
      <c r="D123" s="86" t="s">
        <v>275</v>
      </c>
      <c r="E123" s="87">
        <v>20</v>
      </c>
      <c r="F123" s="87">
        <v>750</v>
      </c>
      <c r="G123" s="87">
        <v>10</v>
      </c>
      <c r="H123" s="87">
        <v>100</v>
      </c>
      <c r="I123" s="87"/>
      <c r="J123" s="87"/>
      <c r="K123" s="87"/>
      <c r="L123" s="87"/>
      <c r="M123" s="87"/>
      <c r="N123" s="259"/>
      <c r="O123" s="259"/>
      <c r="P123" s="91"/>
      <c r="Q123" s="87">
        <f t="shared" si="24"/>
        <v>0</v>
      </c>
      <c r="R123" s="87">
        <f t="shared" si="25"/>
        <v>0</v>
      </c>
      <c r="S123" s="92"/>
      <c r="T123" s="93">
        <v>7.0000000000000007E-2</v>
      </c>
      <c r="U123" s="93">
        <f t="shared" si="26"/>
        <v>0</v>
      </c>
      <c r="Y123" s="241"/>
      <c r="Z123" s="241">
        <f t="shared" si="27"/>
        <v>0</v>
      </c>
      <c r="AA123" s="228"/>
    </row>
    <row r="124" spans="1:27" s="90" customFormat="1" x14ac:dyDescent="0.2">
      <c r="A124" s="278" t="s">
        <v>189</v>
      </c>
      <c r="B124" s="278" t="s">
        <v>118</v>
      </c>
      <c r="C124" s="278">
        <v>90444700</v>
      </c>
      <c r="D124" s="278" t="s">
        <v>277</v>
      </c>
      <c r="E124" s="87" t="s">
        <v>46</v>
      </c>
      <c r="F124" s="87">
        <v>750</v>
      </c>
      <c r="G124" s="87">
        <v>10</v>
      </c>
      <c r="H124" s="87">
        <v>100</v>
      </c>
      <c r="I124" s="87"/>
      <c r="J124" s="87"/>
      <c r="K124" s="87"/>
      <c r="L124" s="87"/>
      <c r="M124" s="87"/>
      <c r="N124" s="259"/>
      <c r="O124" s="259"/>
      <c r="P124" s="91"/>
      <c r="Q124" s="87">
        <f t="shared" si="24"/>
        <v>0</v>
      </c>
      <c r="R124" s="87">
        <f t="shared" si="25"/>
        <v>0</v>
      </c>
      <c r="S124" s="92"/>
      <c r="T124" s="93">
        <v>7.0000000000000007E-2</v>
      </c>
      <c r="U124" s="93">
        <f t="shared" si="26"/>
        <v>0</v>
      </c>
      <c r="Y124" s="241"/>
      <c r="Z124" s="241">
        <f t="shared" si="27"/>
        <v>0</v>
      </c>
      <c r="AA124" s="228"/>
    </row>
    <row r="125" spans="1:27" s="90" customFormat="1" x14ac:dyDescent="0.2">
      <c r="A125" s="86" t="s">
        <v>119</v>
      </c>
      <c r="B125" s="86" t="s">
        <v>120</v>
      </c>
      <c r="C125" s="86" t="s">
        <v>119</v>
      </c>
      <c r="D125" s="86" t="s">
        <v>275</v>
      </c>
      <c r="E125" s="87">
        <v>20</v>
      </c>
      <c r="F125" s="87">
        <v>900</v>
      </c>
      <c r="G125" s="87">
        <v>10</v>
      </c>
      <c r="H125" s="87">
        <v>50</v>
      </c>
      <c r="I125" s="87"/>
      <c r="J125" s="87"/>
      <c r="K125" s="87"/>
      <c r="L125" s="87"/>
      <c r="M125" s="87"/>
      <c r="N125" s="259"/>
      <c r="O125" s="259"/>
      <c r="P125" s="91"/>
      <c r="Q125" s="87">
        <f t="shared" si="24"/>
        <v>0</v>
      </c>
      <c r="R125" s="87">
        <f t="shared" si="25"/>
        <v>0</v>
      </c>
      <c r="S125" s="92"/>
      <c r="T125" s="93">
        <v>0.08</v>
      </c>
      <c r="U125" s="93">
        <f t="shared" si="26"/>
        <v>0</v>
      </c>
      <c r="Y125" s="241"/>
      <c r="Z125" s="241">
        <f t="shared" si="27"/>
        <v>0</v>
      </c>
      <c r="AA125" s="228"/>
    </row>
    <row r="126" spans="1:27" s="90" customFormat="1" x14ac:dyDescent="0.2">
      <c r="A126" s="278" t="s">
        <v>263</v>
      </c>
      <c r="B126" s="278" t="s">
        <v>120</v>
      </c>
      <c r="C126" s="278">
        <v>90444800</v>
      </c>
      <c r="D126" s="278" t="s">
        <v>277</v>
      </c>
      <c r="E126" s="87" t="s">
        <v>46</v>
      </c>
      <c r="F126" s="87">
        <v>900</v>
      </c>
      <c r="G126" s="87">
        <v>10</v>
      </c>
      <c r="H126" s="87">
        <v>50</v>
      </c>
      <c r="I126" s="87"/>
      <c r="J126" s="87"/>
      <c r="K126" s="87"/>
      <c r="L126" s="87"/>
      <c r="M126" s="87"/>
      <c r="N126" s="259"/>
      <c r="O126" s="259"/>
      <c r="P126" s="91"/>
      <c r="Q126" s="87">
        <f t="shared" si="24"/>
        <v>0</v>
      </c>
      <c r="R126" s="87">
        <f t="shared" si="25"/>
        <v>0</v>
      </c>
      <c r="S126" s="92"/>
      <c r="T126" s="93">
        <v>0.08</v>
      </c>
      <c r="U126" s="93">
        <f t="shared" si="26"/>
        <v>0</v>
      </c>
      <c r="Y126" s="241"/>
      <c r="Z126" s="241">
        <f t="shared" si="27"/>
        <v>0</v>
      </c>
      <c r="AA126" s="228"/>
    </row>
    <row r="127" spans="1:27" s="90" customFormat="1" x14ac:dyDescent="0.2">
      <c r="A127" s="86" t="s">
        <v>121</v>
      </c>
      <c r="B127" s="86" t="s">
        <v>122</v>
      </c>
      <c r="C127" s="86" t="s">
        <v>121</v>
      </c>
      <c r="D127" s="86" t="s">
        <v>275</v>
      </c>
      <c r="E127" s="87">
        <v>20</v>
      </c>
      <c r="F127" s="87">
        <v>1200</v>
      </c>
      <c r="G127" s="87">
        <v>10</v>
      </c>
      <c r="H127" s="87">
        <v>50</v>
      </c>
      <c r="I127" s="87"/>
      <c r="J127" s="87"/>
      <c r="K127" s="87"/>
      <c r="L127" s="87"/>
      <c r="M127" s="87"/>
      <c r="N127" s="259"/>
      <c r="O127" s="259"/>
      <c r="P127" s="91"/>
      <c r="Q127" s="87">
        <f t="shared" si="24"/>
        <v>0</v>
      </c>
      <c r="R127" s="87">
        <f t="shared" si="25"/>
        <v>0</v>
      </c>
      <c r="S127" s="92"/>
      <c r="T127" s="93">
        <v>0.11</v>
      </c>
      <c r="U127" s="93">
        <f t="shared" si="26"/>
        <v>0</v>
      </c>
      <c r="Y127" s="241"/>
      <c r="Z127" s="241">
        <f t="shared" si="27"/>
        <v>0</v>
      </c>
      <c r="AA127" s="228"/>
    </row>
    <row r="128" spans="1:27" s="90" customFormat="1" x14ac:dyDescent="0.2">
      <c r="A128" s="86" t="s">
        <v>207</v>
      </c>
      <c r="B128" s="86" t="s">
        <v>208</v>
      </c>
      <c r="C128" s="86" t="s">
        <v>207</v>
      </c>
      <c r="D128" s="86" t="s">
        <v>275</v>
      </c>
      <c r="E128" s="87">
        <v>20</v>
      </c>
      <c r="F128" s="87">
        <v>1500</v>
      </c>
      <c r="G128" s="87">
        <v>10</v>
      </c>
      <c r="H128" s="87">
        <v>50</v>
      </c>
      <c r="I128" s="87"/>
      <c r="J128" s="87"/>
      <c r="K128" s="87"/>
      <c r="L128" s="87"/>
      <c r="M128" s="87"/>
      <c r="N128" s="259"/>
      <c r="O128" s="259"/>
      <c r="P128" s="91"/>
      <c r="Q128" s="87">
        <f t="shared" si="24"/>
        <v>0</v>
      </c>
      <c r="R128" s="87">
        <f t="shared" si="25"/>
        <v>0</v>
      </c>
      <c r="S128" s="92"/>
      <c r="T128" s="93">
        <v>7.0000000000000007E-2</v>
      </c>
      <c r="U128" s="93">
        <f t="shared" si="26"/>
        <v>0</v>
      </c>
      <c r="Y128" s="241"/>
      <c r="Z128" s="241">
        <f t="shared" si="27"/>
        <v>0</v>
      </c>
      <c r="AA128" s="228"/>
    </row>
    <row r="129" spans="1:27" s="90" customFormat="1" x14ac:dyDescent="0.2">
      <c r="A129" s="86" t="s">
        <v>209</v>
      </c>
      <c r="B129" s="86" t="s">
        <v>210</v>
      </c>
      <c r="C129" s="86" t="s">
        <v>209</v>
      </c>
      <c r="D129" s="86" t="s">
        <v>275</v>
      </c>
      <c r="E129" s="87">
        <v>20</v>
      </c>
      <c r="F129" s="87">
        <v>1800</v>
      </c>
      <c r="G129" s="87">
        <v>10</v>
      </c>
      <c r="H129" s="87">
        <v>50</v>
      </c>
      <c r="I129" s="87"/>
      <c r="J129" s="87"/>
      <c r="K129" s="87"/>
      <c r="L129" s="87"/>
      <c r="M129" s="87"/>
      <c r="N129" s="259"/>
      <c r="O129" s="259"/>
      <c r="P129" s="91"/>
      <c r="Q129" s="87">
        <f t="shared" si="24"/>
        <v>0</v>
      </c>
      <c r="R129" s="87">
        <f t="shared" si="25"/>
        <v>0</v>
      </c>
      <c r="S129" s="105"/>
      <c r="T129" s="93">
        <v>0.09</v>
      </c>
      <c r="U129" s="93">
        <f t="shared" si="26"/>
        <v>0</v>
      </c>
      <c r="V129" s="94"/>
      <c r="Y129" s="241"/>
      <c r="Z129" s="241">
        <f t="shared" si="27"/>
        <v>0</v>
      </c>
      <c r="AA129" s="228">
        <f>SUM(Z114:Z129)</f>
        <v>192</v>
      </c>
    </row>
    <row r="130" spans="1:27" s="90" customFormat="1" x14ac:dyDescent="0.2">
      <c r="A130" s="86" t="s">
        <v>123</v>
      </c>
      <c r="B130" s="86" t="s">
        <v>124</v>
      </c>
      <c r="C130" s="86" t="s">
        <v>123</v>
      </c>
      <c r="D130" s="86" t="s">
        <v>275</v>
      </c>
      <c r="E130" s="87">
        <v>25</v>
      </c>
      <c r="F130" s="87">
        <v>150</v>
      </c>
      <c r="G130" s="87">
        <v>10</v>
      </c>
      <c r="H130" s="87">
        <v>200</v>
      </c>
      <c r="I130" s="87"/>
      <c r="J130" s="87"/>
      <c r="K130" s="87"/>
      <c r="L130" s="87"/>
      <c r="M130" s="87"/>
      <c r="N130" s="259"/>
      <c r="O130" s="259"/>
      <c r="P130" s="91"/>
      <c r="Q130" s="87">
        <f t="shared" si="24"/>
        <v>0</v>
      </c>
      <c r="R130" s="87">
        <f t="shared" si="25"/>
        <v>0</v>
      </c>
      <c r="S130" s="92"/>
      <c r="T130" s="93">
        <v>0.04</v>
      </c>
      <c r="U130" s="93">
        <f t="shared" si="26"/>
        <v>0</v>
      </c>
      <c r="V130" s="94">
        <f>SUM(U130:U147)</f>
        <v>2.2400000000000002</v>
      </c>
      <c r="W130" s="90">
        <f>V130*100/$V$148</f>
        <v>2.5741208917490237</v>
      </c>
      <c r="Y130" s="241">
        <v>11.75</v>
      </c>
      <c r="Z130" s="241">
        <f t="shared" si="27"/>
        <v>0</v>
      </c>
      <c r="AA130" s="228"/>
    </row>
    <row r="131" spans="1:27" s="90" customFormat="1" x14ac:dyDescent="0.2">
      <c r="A131" s="278" t="s">
        <v>257</v>
      </c>
      <c r="B131" s="278" t="s">
        <v>124</v>
      </c>
      <c r="C131" s="278">
        <v>90445200</v>
      </c>
      <c r="D131" s="278" t="s">
        <v>277</v>
      </c>
      <c r="E131" s="87">
        <v>25</v>
      </c>
      <c r="F131" s="87">
        <v>150</v>
      </c>
      <c r="G131" s="87">
        <v>10</v>
      </c>
      <c r="H131" s="87">
        <v>200</v>
      </c>
      <c r="I131" s="87"/>
      <c r="J131" s="87"/>
      <c r="K131" s="87"/>
      <c r="L131" s="87"/>
      <c r="M131" s="87"/>
      <c r="N131" s="259"/>
      <c r="O131" s="259"/>
      <c r="P131" s="91"/>
      <c r="Q131" s="87">
        <f t="shared" si="24"/>
        <v>0</v>
      </c>
      <c r="R131" s="87">
        <f t="shared" si="25"/>
        <v>0</v>
      </c>
      <c r="S131" s="92"/>
      <c r="T131" s="93">
        <v>0.04</v>
      </c>
      <c r="U131" s="93">
        <f t="shared" si="26"/>
        <v>0</v>
      </c>
      <c r="Y131" s="241">
        <v>11.75</v>
      </c>
      <c r="Z131" s="241">
        <f t="shared" si="27"/>
        <v>0</v>
      </c>
      <c r="AA131" s="228"/>
    </row>
    <row r="132" spans="1:27" s="90" customFormat="1" x14ac:dyDescent="0.2">
      <c r="A132" s="86" t="s">
        <v>125</v>
      </c>
      <c r="B132" s="86" t="s">
        <v>126</v>
      </c>
      <c r="C132" s="86" t="s">
        <v>125</v>
      </c>
      <c r="D132" s="86" t="s">
        <v>275</v>
      </c>
      <c r="E132" s="87">
        <v>25</v>
      </c>
      <c r="F132" s="87">
        <v>300</v>
      </c>
      <c r="G132" s="87">
        <v>10</v>
      </c>
      <c r="H132" s="87">
        <v>100</v>
      </c>
      <c r="I132" s="87"/>
      <c r="J132" s="87"/>
      <c r="K132" s="87"/>
      <c r="L132" s="87"/>
      <c r="M132" s="87"/>
      <c r="N132" s="259"/>
      <c r="O132" s="259"/>
      <c r="P132" s="91"/>
      <c r="Q132" s="87">
        <f t="shared" si="24"/>
        <v>0</v>
      </c>
      <c r="R132" s="87">
        <f t="shared" si="25"/>
        <v>0</v>
      </c>
      <c r="S132" s="92"/>
      <c r="T132" s="93">
        <v>0.04</v>
      </c>
      <c r="U132" s="93">
        <f t="shared" si="26"/>
        <v>0</v>
      </c>
      <c r="Y132" s="241">
        <v>11.75</v>
      </c>
      <c r="Z132" s="241">
        <f t="shared" si="27"/>
        <v>0</v>
      </c>
      <c r="AA132" s="228"/>
    </row>
    <row r="133" spans="1:27" s="90" customFormat="1" x14ac:dyDescent="0.2">
      <c r="A133" s="278" t="s">
        <v>127</v>
      </c>
      <c r="B133" s="278" t="s">
        <v>126</v>
      </c>
      <c r="C133" s="278">
        <v>90445300</v>
      </c>
      <c r="D133" s="278" t="s">
        <v>277</v>
      </c>
      <c r="E133" s="87" t="s">
        <v>63</v>
      </c>
      <c r="F133" s="87">
        <v>300</v>
      </c>
      <c r="G133" s="87">
        <v>10</v>
      </c>
      <c r="H133" s="87">
        <v>100</v>
      </c>
      <c r="I133" s="87"/>
      <c r="J133" s="87"/>
      <c r="K133" s="87"/>
      <c r="L133" s="87"/>
      <c r="M133" s="87">
        <v>300</v>
      </c>
      <c r="N133" s="259"/>
      <c r="O133" s="259">
        <v>200</v>
      </c>
      <c r="P133" s="91"/>
      <c r="Q133" s="87">
        <f t="shared" si="24"/>
        <v>500</v>
      </c>
      <c r="R133" s="87">
        <f t="shared" si="25"/>
        <v>5</v>
      </c>
      <c r="S133" s="92"/>
      <c r="T133" s="93">
        <v>0.04</v>
      </c>
      <c r="U133" s="93">
        <f t="shared" si="26"/>
        <v>0.2</v>
      </c>
      <c r="Y133" s="241">
        <v>11.75</v>
      </c>
      <c r="Z133" s="241">
        <f t="shared" si="27"/>
        <v>58.75</v>
      </c>
      <c r="AA133" s="228"/>
    </row>
    <row r="134" spans="1:27" s="90" customFormat="1" x14ac:dyDescent="0.2">
      <c r="A134" s="86" t="s">
        <v>128</v>
      </c>
      <c r="B134" s="86" t="s">
        <v>129</v>
      </c>
      <c r="C134" s="86" t="s">
        <v>128</v>
      </c>
      <c r="D134" s="86" t="s">
        <v>275</v>
      </c>
      <c r="E134" s="87">
        <v>25</v>
      </c>
      <c r="F134" s="87">
        <v>450</v>
      </c>
      <c r="G134" s="87">
        <v>10</v>
      </c>
      <c r="H134" s="87">
        <v>100</v>
      </c>
      <c r="I134" s="87"/>
      <c r="J134" s="87"/>
      <c r="K134" s="87"/>
      <c r="L134" s="87"/>
      <c r="M134" s="87"/>
      <c r="N134" s="259"/>
      <c r="O134" s="259"/>
      <c r="P134" s="91"/>
      <c r="Q134" s="87">
        <f t="shared" si="24"/>
        <v>0</v>
      </c>
      <c r="R134" s="87">
        <f t="shared" si="25"/>
        <v>0</v>
      </c>
      <c r="S134" s="92"/>
      <c r="T134" s="93">
        <v>0.06</v>
      </c>
      <c r="U134" s="93">
        <f t="shared" si="26"/>
        <v>0</v>
      </c>
      <c r="Y134" s="241">
        <v>17</v>
      </c>
      <c r="Z134" s="241">
        <f t="shared" si="27"/>
        <v>0</v>
      </c>
      <c r="AA134" s="228"/>
    </row>
    <row r="135" spans="1:27" s="90" customFormat="1" x14ac:dyDescent="0.2">
      <c r="A135" s="278" t="s">
        <v>190</v>
      </c>
      <c r="B135" s="278" t="s">
        <v>129</v>
      </c>
      <c r="C135" s="278">
        <v>90445400</v>
      </c>
      <c r="D135" s="278" t="s">
        <v>277</v>
      </c>
      <c r="E135" s="87" t="s">
        <v>63</v>
      </c>
      <c r="F135" s="87">
        <v>450</v>
      </c>
      <c r="G135" s="87">
        <v>10</v>
      </c>
      <c r="H135" s="87">
        <v>100</v>
      </c>
      <c r="I135" s="87"/>
      <c r="J135" s="87"/>
      <c r="K135" s="87"/>
      <c r="L135" s="87"/>
      <c r="M135" s="87"/>
      <c r="N135" s="259"/>
      <c r="O135" s="259"/>
      <c r="P135" s="91"/>
      <c r="Q135" s="87">
        <f t="shared" si="24"/>
        <v>0</v>
      </c>
      <c r="R135" s="87">
        <f t="shared" si="25"/>
        <v>0</v>
      </c>
      <c r="S135" s="92"/>
      <c r="T135" s="93">
        <v>0.06</v>
      </c>
      <c r="U135" s="93">
        <f t="shared" si="26"/>
        <v>0</v>
      </c>
      <c r="Y135" s="241">
        <v>17</v>
      </c>
      <c r="Z135" s="241">
        <f t="shared" si="27"/>
        <v>0</v>
      </c>
      <c r="AA135" s="228"/>
    </row>
    <row r="136" spans="1:27" s="90" customFormat="1" x14ac:dyDescent="0.2">
      <c r="A136" s="86" t="s">
        <v>130</v>
      </c>
      <c r="B136" s="86" t="s">
        <v>131</v>
      </c>
      <c r="C136" s="86" t="s">
        <v>130</v>
      </c>
      <c r="D136" s="86" t="s">
        <v>275</v>
      </c>
      <c r="E136" s="87">
        <v>25</v>
      </c>
      <c r="F136" s="87">
        <v>600</v>
      </c>
      <c r="G136" s="87">
        <v>10</v>
      </c>
      <c r="H136" s="87">
        <v>50</v>
      </c>
      <c r="I136" s="87"/>
      <c r="J136" s="87"/>
      <c r="K136" s="87"/>
      <c r="L136" s="87"/>
      <c r="M136" s="87"/>
      <c r="N136" s="259"/>
      <c r="O136" s="259"/>
      <c r="P136" s="91"/>
      <c r="Q136" s="87">
        <f t="shared" si="24"/>
        <v>0</v>
      </c>
      <c r="R136" s="87">
        <f t="shared" si="25"/>
        <v>0</v>
      </c>
      <c r="S136" s="92"/>
      <c r="T136" s="93">
        <v>0.04</v>
      </c>
      <c r="U136" s="93">
        <f t="shared" si="26"/>
        <v>0</v>
      </c>
      <c r="Y136" s="241">
        <v>11.75</v>
      </c>
      <c r="Z136" s="241">
        <f t="shared" si="27"/>
        <v>0</v>
      </c>
      <c r="AA136" s="228"/>
    </row>
    <row r="137" spans="1:27" s="90" customFormat="1" x14ac:dyDescent="0.2">
      <c r="A137" s="278" t="s">
        <v>211</v>
      </c>
      <c r="B137" s="278" t="s">
        <v>131</v>
      </c>
      <c r="C137" s="278">
        <v>90445600</v>
      </c>
      <c r="D137" s="278" t="s">
        <v>277</v>
      </c>
      <c r="E137" s="87">
        <v>25</v>
      </c>
      <c r="F137" s="87">
        <v>600</v>
      </c>
      <c r="G137" s="87">
        <v>10</v>
      </c>
      <c r="H137" s="87">
        <v>50</v>
      </c>
      <c r="I137" s="87"/>
      <c r="J137" s="87"/>
      <c r="K137" s="87">
        <v>200</v>
      </c>
      <c r="L137" s="87"/>
      <c r="M137" s="87">
        <v>200</v>
      </c>
      <c r="N137" s="259">
        <v>200</v>
      </c>
      <c r="O137" s="259">
        <v>200</v>
      </c>
      <c r="P137" s="91"/>
      <c r="Q137" s="87">
        <f t="shared" si="24"/>
        <v>800</v>
      </c>
      <c r="R137" s="87">
        <f t="shared" si="25"/>
        <v>16</v>
      </c>
      <c r="S137" s="92"/>
      <c r="T137" s="93">
        <v>0.04</v>
      </c>
      <c r="U137" s="93">
        <f t="shared" si="26"/>
        <v>0.64</v>
      </c>
      <c r="Y137" s="241">
        <v>11.75</v>
      </c>
      <c r="Z137" s="241">
        <f t="shared" si="27"/>
        <v>188</v>
      </c>
      <c r="AA137" s="228"/>
    </row>
    <row r="138" spans="1:27" s="90" customFormat="1" x14ac:dyDescent="0.2">
      <c r="A138" s="86" t="s">
        <v>162</v>
      </c>
      <c r="B138" s="86" t="s">
        <v>163</v>
      </c>
      <c r="C138" s="86" t="s">
        <v>162</v>
      </c>
      <c r="D138" s="86" t="s">
        <v>275</v>
      </c>
      <c r="E138" s="87">
        <v>25</v>
      </c>
      <c r="F138" s="87">
        <v>750</v>
      </c>
      <c r="G138" s="87">
        <v>10</v>
      </c>
      <c r="H138" s="87">
        <v>50</v>
      </c>
      <c r="I138" s="87"/>
      <c r="J138" s="87"/>
      <c r="K138" s="87"/>
      <c r="L138" s="87"/>
      <c r="M138" s="87"/>
      <c r="N138" s="259"/>
      <c r="O138" s="259"/>
      <c r="P138" s="91"/>
      <c r="Q138" s="87">
        <f t="shared" si="24"/>
        <v>0</v>
      </c>
      <c r="R138" s="87">
        <f t="shared" si="25"/>
        <v>0</v>
      </c>
      <c r="S138" s="92"/>
      <c r="T138" s="93">
        <v>0.04</v>
      </c>
      <c r="U138" s="93">
        <f t="shared" si="26"/>
        <v>0</v>
      </c>
      <c r="Y138" s="241">
        <v>14.3</v>
      </c>
      <c r="Z138" s="241">
        <f t="shared" si="27"/>
        <v>0</v>
      </c>
      <c r="AA138" s="228"/>
    </row>
    <row r="139" spans="1:27" s="90" customFormat="1" x14ac:dyDescent="0.2">
      <c r="A139" s="278" t="s">
        <v>218</v>
      </c>
      <c r="B139" s="278" t="s">
        <v>163</v>
      </c>
      <c r="C139" s="95" t="s">
        <v>219</v>
      </c>
      <c r="D139" s="278" t="s">
        <v>277</v>
      </c>
      <c r="E139" s="87">
        <v>25</v>
      </c>
      <c r="F139" s="87">
        <v>750</v>
      </c>
      <c r="G139" s="87">
        <v>10</v>
      </c>
      <c r="H139" s="87">
        <v>50</v>
      </c>
      <c r="I139" s="87"/>
      <c r="J139" s="87"/>
      <c r="K139" s="87"/>
      <c r="L139" s="87"/>
      <c r="M139" s="87"/>
      <c r="N139" s="259"/>
      <c r="O139" s="259"/>
      <c r="P139" s="91"/>
      <c r="Q139" s="87">
        <f t="shared" si="24"/>
        <v>0</v>
      </c>
      <c r="R139" s="87">
        <f t="shared" si="25"/>
        <v>0</v>
      </c>
      <c r="S139" s="92"/>
      <c r="T139" s="93">
        <v>0.04</v>
      </c>
      <c r="U139" s="93">
        <f t="shared" si="26"/>
        <v>0</v>
      </c>
      <c r="Y139" s="241">
        <v>14.3</v>
      </c>
      <c r="Z139" s="241">
        <f t="shared" si="27"/>
        <v>0</v>
      </c>
      <c r="AA139" s="228"/>
    </row>
    <row r="140" spans="1:27" s="90" customFormat="1" x14ac:dyDescent="0.2">
      <c r="A140" s="86" t="s">
        <v>132</v>
      </c>
      <c r="B140" s="86" t="s">
        <v>133</v>
      </c>
      <c r="C140" s="86" t="s">
        <v>132</v>
      </c>
      <c r="D140" s="86" t="s">
        <v>275</v>
      </c>
      <c r="E140" s="87">
        <v>25</v>
      </c>
      <c r="F140" s="87">
        <v>900</v>
      </c>
      <c r="G140" s="87">
        <v>10</v>
      </c>
      <c r="H140" s="87">
        <v>50</v>
      </c>
      <c r="I140" s="87"/>
      <c r="J140" s="87"/>
      <c r="K140" s="87"/>
      <c r="L140" s="87"/>
      <c r="M140" s="87">
        <v>100</v>
      </c>
      <c r="N140" s="259"/>
      <c r="O140" s="259">
        <v>200</v>
      </c>
      <c r="P140" s="91"/>
      <c r="Q140" s="87">
        <f t="shared" si="24"/>
        <v>300</v>
      </c>
      <c r="R140" s="87">
        <f t="shared" si="25"/>
        <v>6</v>
      </c>
      <c r="S140" s="92"/>
      <c r="T140" s="93">
        <v>0.06</v>
      </c>
      <c r="U140" s="93">
        <f t="shared" si="26"/>
        <v>0.36</v>
      </c>
      <c r="Y140" s="241">
        <v>17</v>
      </c>
      <c r="Z140" s="241">
        <f t="shared" si="27"/>
        <v>102</v>
      </c>
      <c r="AA140" s="228"/>
    </row>
    <row r="141" spans="1:27" s="90" customFormat="1" x14ac:dyDescent="0.2">
      <c r="A141" s="278" t="s">
        <v>264</v>
      </c>
      <c r="B141" s="278" t="s">
        <v>133</v>
      </c>
      <c r="C141" s="95" t="s">
        <v>265</v>
      </c>
      <c r="D141" s="278" t="s">
        <v>277</v>
      </c>
      <c r="E141" s="87">
        <v>25</v>
      </c>
      <c r="F141" s="87">
        <v>900</v>
      </c>
      <c r="G141" s="87">
        <v>10</v>
      </c>
      <c r="H141" s="87">
        <v>50</v>
      </c>
      <c r="I141" s="87"/>
      <c r="J141" s="87"/>
      <c r="K141" s="87"/>
      <c r="L141" s="87"/>
      <c r="M141" s="87"/>
      <c r="N141" s="259"/>
      <c r="O141" s="259">
        <v>200</v>
      </c>
      <c r="P141" s="91"/>
      <c r="Q141" s="87">
        <f t="shared" si="24"/>
        <v>200</v>
      </c>
      <c r="R141" s="87">
        <f t="shared" si="25"/>
        <v>4</v>
      </c>
      <c r="S141" s="92"/>
      <c r="T141" s="93">
        <v>0.06</v>
      </c>
      <c r="U141" s="93">
        <f t="shared" si="26"/>
        <v>0.24</v>
      </c>
      <c r="Y141" s="241">
        <v>17</v>
      </c>
      <c r="Z141" s="241">
        <f t="shared" si="27"/>
        <v>68</v>
      </c>
      <c r="AA141" s="228"/>
    </row>
    <row r="142" spans="1:27" s="90" customFormat="1" x14ac:dyDescent="0.2">
      <c r="A142" s="86" t="s">
        <v>134</v>
      </c>
      <c r="B142" s="86" t="s">
        <v>135</v>
      </c>
      <c r="C142" s="86" t="s">
        <v>134</v>
      </c>
      <c r="D142" s="86" t="s">
        <v>275</v>
      </c>
      <c r="E142" s="87">
        <v>25</v>
      </c>
      <c r="F142" s="87">
        <v>1200</v>
      </c>
      <c r="G142" s="87">
        <v>10</v>
      </c>
      <c r="H142" s="87">
        <v>50</v>
      </c>
      <c r="I142" s="87"/>
      <c r="J142" s="87"/>
      <c r="K142" s="87"/>
      <c r="L142" s="87"/>
      <c r="M142" s="87"/>
      <c r="N142" s="259"/>
      <c r="O142" s="259">
        <v>100</v>
      </c>
      <c r="P142" s="91"/>
      <c r="Q142" s="87">
        <f t="shared" si="24"/>
        <v>100</v>
      </c>
      <c r="R142" s="87">
        <f t="shared" si="25"/>
        <v>2</v>
      </c>
      <c r="S142" s="92"/>
      <c r="T142" s="93">
        <v>0.08</v>
      </c>
      <c r="U142" s="93">
        <f t="shared" si="26"/>
        <v>0.16</v>
      </c>
      <c r="Y142" s="241"/>
      <c r="Z142" s="241">
        <f t="shared" si="27"/>
        <v>0</v>
      </c>
      <c r="AA142" s="228"/>
    </row>
    <row r="143" spans="1:27" s="90" customFormat="1" x14ac:dyDescent="0.2">
      <c r="A143" s="103" t="s">
        <v>451</v>
      </c>
      <c r="B143" s="278" t="s">
        <v>135</v>
      </c>
      <c r="C143" s="103">
        <v>90445810</v>
      </c>
      <c r="D143" s="278" t="s">
        <v>277</v>
      </c>
      <c r="E143" s="87" t="s">
        <v>63</v>
      </c>
      <c r="F143" s="87">
        <v>1200</v>
      </c>
      <c r="G143" s="87">
        <v>10</v>
      </c>
      <c r="H143" s="87">
        <v>50</v>
      </c>
      <c r="I143" s="87"/>
      <c r="J143" s="87"/>
      <c r="K143" s="87"/>
      <c r="L143" s="87"/>
      <c r="M143" s="87"/>
      <c r="N143" s="259"/>
      <c r="O143" s="259">
        <v>100</v>
      </c>
      <c r="P143" s="91"/>
      <c r="Q143" s="87">
        <f t="shared" si="24"/>
        <v>100</v>
      </c>
      <c r="R143" s="87">
        <f t="shared" si="25"/>
        <v>2</v>
      </c>
      <c r="S143" s="92"/>
      <c r="T143" s="93">
        <v>0.08</v>
      </c>
      <c r="U143" s="93">
        <f t="shared" si="26"/>
        <v>0.16</v>
      </c>
      <c r="Y143" s="241"/>
      <c r="Z143" s="241">
        <f t="shared" si="27"/>
        <v>0</v>
      </c>
      <c r="AA143" s="228"/>
    </row>
    <row r="144" spans="1:27" s="90" customFormat="1" x14ac:dyDescent="0.2">
      <c r="A144" s="86" t="s">
        <v>238</v>
      </c>
      <c r="B144" s="86" t="s">
        <v>239</v>
      </c>
      <c r="C144" s="86" t="s">
        <v>238</v>
      </c>
      <c r="D144" s="86" t="s">
        <v>275</v>
      </c>
      <c r="E144" s="87">
        <v>25</v>
      </c>
      <c r="F144" s="87">
        <v>1524</v>
      </c>
      <c r="G144" s="87">
        <v>10</v>
      </c>
      <c r="H144" s="87">
        <v>50</v>
      </c>
      <c r="I144" s="87"/>
      <c r="J144" s="87"/>
      <c r="K144" s="87"/>
      <c r="L144" s="87"/>
      <c r="M144" s="87"/>
      <c r="N144" s="259"/>
      <c r="O144" s="259"/>
      <c r="P144" s="91"/>
      <c r="Q144" s="87">
        <f t="shared" si="24"/>
        <v>0</v>
      </c>
      <c r="R144" s="87">
        <f t="shared" si="25"/>
        <v>0</v>
      </c>
      <c r="S144" s="92"/>
      <c r="T144" s="93">
        <v>0.08</v>
      </c>
      <c r="U144" s="93">
        <f t="shared" si="26"/>
        <v>0</v>
      </c>
      <c r="Y144" s="241"/>
      <c r="Z144" s="241">
        <f t="shared" si="27"/>
        <v>0</v>
      </c>
      <c r="AA144" s="228"/>
    </row>
    <row r="145" spans="1:27" s="90" customFormat="1" x14ac:dyDescent="0.2">
      <c r="A145" s="86" t="s">
        <v>164</v>
      </c>
      <c r="B145" s="86" t="s">
        <v>165</v>
      </c>
      <c r="C145" s="86" t="s">
        <v>164</v>
      </c>
      <c r="D145" s="86" t="s">
        <v>275</v>
      </c>
      <c r="E145" s="87">
        <v>25</v>
      </c>
      <c r="F145" s="87">
        <v>1800</v>
      </c>
      <c r="G145" s="87">
        <v>10</v>
      </c>
      <c r="H145" s="87">
        <v>50</v>
      </c>
      <c r="I145" s="87"/>
      <c r="J145" s="87"/>
      <c r="K145" s="87"/>
      <c r="L145" s="87"/>
      <c r="M145" s="87"/>
      <c r="N145" s="259"/>
      <c r="O145" s="259"/>
      <c r="P145" s="91"/>
      <c r="Q145" s="87">
        <f t="shared" si="24"/>
        <v>0</v>
      </c>
      <c r="R145" s="87">
        <f t="shared" si="25"/>
        <v>0</v>
      </c>
      <c r="S145" s="92"/>
      <c r="T145" s="93">
        <v>0.12</v>
      </c>
      <c r="U145" s="93">
        <f t="shared" si="26"/>
        <v>0</v>
      </c>
      <c r="Y145" s="241"/>
      <c r="Z145" s="241">
        <f t="shared" si="27"/>
        <v>0</v>
      </c>
      <c r="AA145" s="228"/>
    </row>
    <row r="146" spans="1:27" s="90" customFormat="1" x14ac:dyDescent="0.2">
      <c r="A146" s="278" t="s">
        <v>227</v>
      </c>
      <c r="B146" s="278" t="s">
        <v>165</v>
      </c>
      <c r="C146" s="278">
        <v>90445900</v>
      </c>
      <c r="D146" s="278" t="s">
        <v>277</v>
      </c>
      <c r="E146" s="87">
        <v>25</v>
      </c>
      <c r="F146" s="87">
        <v>1800</v>
      </c>
      <c r="G146" s="87">
        <v>10</v>
      </c>
      <c r="H146" s="87">
        <v>50</v>
      </c>
      <c r="I146" s="87"/>
      <c r="J146" s="87"/>
      <c r="K146" s="87"/>
      <c r="L146" s="87"/>
      <c r="M146" s="87"/>
      <c r="N146" s="259"/>
      <c r="O146" s="259">
        <v>100</v>
      </c>
      <c r="P146" s="91"/>
      <c r="Q146" s="87">
        <f t="shared" si="24"/>
        <v>100</v>
      </c>
      <c r="R146" s="87">
        <f t="shared" si="25"/>
        <v>2</v>
      </c>
      <c r="S146" s="92"/>
      <c r="T146" s="93">
        <v>0.12</v>
      </c>
      <c r="U146" s="93">
        <f t="shared" si="26"/>
        <v>0.24</v>
      </c>
      <c r="V146" s="94"/>
      <c r="Y146" s="241"/>
      <c r="Z146" s="241">
        <f t="shared" si="27"/>
        <v>0</v>
      </c>
      <c r="AA146" s="228"/>
    </row>
    <row r="147" spans="1:27" s="90" customFormat="1" x14ac:dyDescent="0.2">
      <c r="A147" s="278" t="s">
        <v>301</v>
      </c>
      <c r="B147" s="278" t="s">
        <v>302</v>
      </c>
      <c r="C147" s="278">
        <v>90446000</v>
      </c>
      <c r="D147" s="278" t="s">
        <v>277</v>
      </c>
      <c r="E147" s="87">
        <v>25</v>
      </c>
      <c r="F147" s="87">
        <v>2400</v>
      </c>
      <c r="G147" s="87">
        <v>10</v>
      </c>
      <c r="H147" s="87">
        <v>50</v>
      </c>
      <c r="I147" s="87"/>
      <c r="J147" s="87"/>
      <c r="K147" s="87"/>
      <c r="L147" s="87"/>
      <c r="M147" s="87"/>
      <c r="N147" s="259"/>
      <c r="O147" s="259">
        <v>100</v>
      </c>
      <c r="P147" s="91"/>
      <c r="Q147" s="87">
        <f t="shared" si="24"/>
        <v>100</v>
      </c>
      <c r="R147" s="87">
        <f t="shared" si="25"/>
        <v>2</v>
      </c>
      <c r="S147" s="92"/>
      <c r="T147" s="93">
        <v>0.12</v>
      </c>
      <c r="U147" s="93">
        <f t="shared" si="26"/>
        <v>0.24</v>
      </c>
      <c r="V147" s="94"/>
      <c r="Y147" s="241"/>
      <c r="Z147" s="241">
        <f t="shared" si="27"/>
        <v>0</v>
      </c>
      <c r="AA147" s="228">
        <f>SUM(Z130:Z147)</f>
        <v>416.75</v>
      </c>
    </row>
    <row r="148" spans="1:27" x14ac:dyDescent="0.2">
      <c r="A148" s="305"/>
      <c r="B148" s="305"/>
      <c r="C148" s="305"/>
      <c r="D148" s="305"/>
      <c r="E148" s="305"/>
      <c r="F148" s="305"/>
      <c r="G148" s="305"/>
      <c r="H148" s="305"/>
      <c r="I148" s="261">
        <f t="shared" ref="I148:P148" si="28">SUBTOTAL(9,I6:I147)</f>
        <v>400</v>
      </c>
      <c r="J148" s="261">
        <f t="shared" si="28"/>
        <v>22760</v>
      </c>
      <c r="K148" s="261">
        <f t="shared" si="28"/>
        <v>24300</v>
      </c>
      <c r="L148" s="278"/>
      <c r="M148" s="295">
        <f t="shared" si="28"/>
        <v>52720</v>
      </c>
      <c r="N148" s="299">
        <f t="shared" si="28"/>
        <v>24320</v>
      </c>
      <c r="O148" s="291">
        <f t="shared" si="28"/>
        <v>58120</v>
      </c>
      <c r="P148" s="281">
        <f t="shared" si="28"/>
        <v>0</v>
      </c>
      <c r="Q148" s="281">
        <f>SUBTOTAL(9,Q5:Q147)</f>
        <v>182620</v>
      </c>
      <c r="R148" s="281">
        <f>SUBTOTAL(9,R5:R147)</f>
        <v>1846</v>
      </c>
      <c r="S148" s="59"/>
      <c r="T148" s="12"/>
      <c r="U148" s="281">
        <f>SUBTOTAL(9,U5:U147)</f>
        <v>113.77000000000004</v>
      </c>
      <c r="V148" s="3">
        <f>SUM(V14:V147)</f>
        <v>87.02</v>
      </c>
      <c r="W148" s="3">
        <f>SUM(W14:W147)</f>
        <v>100</v>
      </c>
      <c r="Y148" s="285" t="s">
        <v>15</v>
      </c>
      <c r="Z148" s="286">
        <f>SUM(Z5:Z147)</f>
        <v>29518.319999999996</v>
      </c>
      <c r="AA148" s="229"/>
    </row>
    <row r="149" spans="1:27" x14ac:dyDescent="0.2">
      <c r="A149" s="305"/>
      <c r="B149" s="305"/>
      <c r="C149" s="305"/>
      <c r="D149" s="305"/>
      <c r="E149" s="305"/>
      <c r="F149" s="305"/>
      <c r="G149" s="305"/>
      <c r="H149" s="305"/>
      <c r="I149" s="261">
        <v>2</v>
      </c>
      <c r="J149" s="261">
        <v>145</v>
      </c>
      <c r="K149" s="261">
        <v>160</v>
      </c>
      <c r="L149" s="278"/>
      <c r="M149" s="295">
        <f>570-10</f>
        <v>560</v>
      </c>
      <c r="N149" s="299">
        <v>309</v>
      </c>
      <c r="O149" s="291">
        <v>670</v>
      </c>
      <c r="P149" s="281"/>
      <c r="Q149" s="281"/>
      <c r="R149" s="281">
        <f>SUM(I149:P149)</f>
        <v>1846</v>
      </c>
      <c r="U149" s="3">
        <f>U148/30</f>
        <v>3.7923333333333344</v>
      </c>
    </row>
    <row r="150" spans="1:27" x14ac:dyDescent="0.2">
      <c r="A150" s="305"/>
      <c r="B150" s="305"/>
      <c r="C150" s="305"/>
      <c r="D150" s="305"/>
      <c r="E150" s="305"/>
      <c r="F150" s="305"/>
      <c r="G150" s="305"/>
      <c r="H150" s="305"/>
      <c r="I150" s="261">
        <v>0.12</v>
      </c>
      <c r="J150" s="261">
        <f>6.41+0.5</f>
        <v>6.91</v>
      </c>
      <c r="K150" s="261">
        <v>8.56</v>
      </c>
      <c r="L150" s="278"/>
      <c r="M150" s="295">
        <f>35.12-0.5</f>
        <v>34.619999999999997</v>
      </c>
      <c r="N150" s="299">
        <v>19.91</v>
      </c>
      <c r="O150" s="291">
        <v>43.65</v>
      </c>
      <c r="P150" s="281"/>
      <c r="Q150" s="281"/>
      <c r="R150" s="281">
        <f>SUM(I150:P150)</f>
        <v>113.76999999999998</v>
      </c>
    </row>
    <row r="151" spans="1:27" x14ac:dyDescent="0.2">
      <c r="A151" s="34"/>
      <c r="B151" s="34"/>
      <c r="C151" s="34"/>
      <c r="D151" s="34"/>
      <c r="E151" s="34"/>
      <c r="F151" s="34"/>
      <c r="G151" s="34"/>
      <c r="H151" s="34"/>
    </row>
    <row r="152" spans="1:27" x14ac:dyDescent="0.2">
      <c r="A152" s="283" t="s">
        <v>136</v>
      </c>
      <c r="B152" s="283" t="s">
        <v>136</v>
      </c>
      <c r="C152" s="30"/>
      <c r="D152" s="30"/>
      <c r="E152" s="279" t="s">
        <v>10</v>
      </c>
      <c r="F152" s="279" t="s">
        <v>137</v>
      </c>
      <c r="G152" s="300" t="s">
        <v>138</v>
      </c>
      <c r="H152" s="301"/>
      <c r="I152" s="20"/>
      <c r="J152" s="20"/>
      <c r="K152" s="20"/>
      <c r="L152" s="20"/>
      <c r="M152" s="20"/>
      <c r="N152" s="20"/>
      <c r="O152" s="20"/>
      <c r="P152" s="20"/>
      <c r="Q152" s="302" t="s">
        <v>6</v>
      </c>
      <c r="R152" s="302"/>
      <c r="S152" s="35"/>
      <c r="T152" s="300" t="s">
        <v>7</v>
      </c>
      <c r="U152" s="301"/>
    </row>
    <row r="153" spans="1:27" x14ac:dyDescent="0.2">
      <c r="A153" s="281"/>
      <c r="B153" s="281"/>
      <c r="C153" s="281"/>
      <c r="D153" s="281"/>
      <c r="E153" s="279"/>
      <c r="F153" s="279"/>
      <c r="G153" s="279" t="s">
        <v>139</v>
      </c>
      <c r="H153" s="279" t="s">
        <v>140</v>
      </c>
      <c r="I153" s="279" t="s">
        <v>140</v>
      </c>
      <c r="J153" s="279" t="s">
        <v>140</v>
      </c>
      <c r="K153" s="279" t="s">
        <v>140</v>
      </c>
      <c r="L153" s="279" t="s">
        <v>140</v>
      </c>
      <c r="M153" s="279" t="s">
        <v>140</v>
      </c>
      <c r="N153" s="279" t="s">
        <v>140</v>
      </c>
      <c r="O153" s="279" t="s">
        <v>140</v>
      </c>
      <c r="P153" s="279" t="s">
        <v>140</v>
      </c>
      <c r="Q153" s="281" t="s">
        <v>140</v>
      </c>
      <c r="R153" s="281" t="s">
        <v>12</v>
      </c>
      <c r="S153" s="282"/>
      <c r="T153" s="277" t="s">
        <v>14</v>
      </c>
      <c r="U153" s="277" t="s">
        <v>15</v>
      </c>
    </row>
    <row r="154" spans="1:27" x14ac:dyDescent="0.2">
      <c r="A154" s="38" t="s">
        <v>142</v>
      </c>
      <c r="B154" s="38" t="s">
        <v>143</v>
      </c>
      <c r="C154" s="38" t="s">
        <v>142</v>
      </c>
      <c r="D154" s="38" t="s">
        <v>142</v>
      </c>
      <c r="E154" s="12">
        <v>13</v>
      </c>
      <c r="F154" s="12">
        <v>25</v>
      </c>
      <c r="G154" s="12">
        <v>5</v>
      </c>
      <c r="H154" s="12">
        <v>125</v>
      </c>
      <c r="I154" s="12"/>
      <c r="J154" s="12"/>
      <c r="K154" s="12"/>
      <c r="L154" s="12"/>
      <c r="M154" s="12"/>
      <c r="N154" s="12"/>
      <c r="O154" s="12"/>
      <c r="P154" s="12"/>
      <c r="Q154" s="12">
        <f>SUM(I154:P154)</f>
        <v>0</v>
      </c>
      <c r="R154" s="12">
        <f>$Q154/$H154</f>
        <v>0</v>
      </c>
      <c r="S154" s="39"/>
      <c r="T154" s="15">
        <v>0.09</v>
      </c>
      <c r="U154" s="15">
        <f>$R154*$T154</f>
        <v>0</v>
      </c>
    </row>
    <row r="155" spans="1:27" x14ac:dyDescent="0.2">
      <c r="A155" s="38" t="s">
        <v>144</v>
      </c>
      <c r="B155" s="38" t="s">
        <v>145</v>
      </c>
      <c r="C155" s="38" t="s">
        <v>144</v>
      </c>
      <c r="D155" s="38" t="s">
        <v>144</v>
      </c>
      <c r="E155" s="12">
        <v>19</v>
      </c>
      <c r="F155" s="12">
        <v>25</v>
      </c>
      <c r="G155" s="12">
        <v>5</v>
      </c>
      <c r="H155" s="12">
        <v>125</v>
      </c>
      <c r="I155" s="12"/>
      <c r="J155" s="12"/>
      <c r="K155" s="12"/>
      <c r="L155" s="12"/>
      <c r="M155" s="12"/>
      <c r="N155" s="12"/>
      <c r="O155" s="12"/>
      <c r="P155" s="12"/>
      <c r="Q155" s="12">
        <f>SUM(I155:P155)</f>
        <v>0</v>
      </c>
      <c r="R155" s="12">
        <f>$Q155/$H155</f>
        <v>0</v>
      </c>
      <c r="S155" s="39"/>
      <c r="T155" s="15">
        <v>0.15</v>
      </c>
      <c r="U155" s="15">
        <f>$R155*$T155</f>
        <v>0</v>
      </c>
    </row>
    <row r="156" spans="1:27" x14ac:dyDescent="0.2">
      <c r="B156" s="3"/>
      <c r="I156" s="281">
        <f t="shared" ref="I156:P156" si="29">SUM(I154:I155)</f>
        <v>0</v>
      </c>
      <c r="J156" s="281">
        <f t="shared" si="29"/>
        <v>0</v>
      </c>
      <c r="K156" s="281">
        <f t="shared" si="29"/>
        <v>0</v>
      </c>
      <c r="L156" s="281">
        <f t="shared" si="29"/>
        <v>0</v>
      </c>
      <c r="M156" s="281">
        <f t="shared" si="29"/>
        <v>0</v>
      </c>
      <c r="N156" s="281">
        <f t="shared" si="29"/>
        <v>0</v>
      </c>
      <c r="O156" s="281">
        <f t="shared" si="29"/>
        <v>0</v>
      </c>
      <c r="P156" s="281">
        <f t="shared" si="29"/>
        <v>0</v>
      </c>
      <c r="Q156" s="281">
        <f>SUBTOTAL(9,Q154:Q155)</f>
        <v>0</v>
      </c>
      <c r="R156" s="281">
        <f>SUBTOTAL(9,R154:R155)</f>
        <v>0</v>
      </c>
      <c r="S156" s="282"/>
      <c r="T156" s="12"/>
      <c r="U156" s="33">
        <f>SUBTOTAL(9,U154:U155)</f>
        <v>0</v>
      </c>
    </row>
    <row r="157" spans="1:27" x14ac:dyDescent="0.2">
      <c r="B157" s="3"/>
      <c r="I157" s="40"/>
      <c r="J157" s="40"/>
      <c r="K157" s="40"/>
      <c r="L157" s="40"/>
      <c r="M157" s="40"/>
      <c r="N157" s="40"/>
      <c r="O157" s="40"/>
      <c r="P157" s="40"/>
      <c r="Q157" s="281">
        <v>0</v>
      </c>
      <c r="R157" s="281">
        <v>0</v>
      </c>
      <c r="S157" s="35"/>
      <c r="T157" s="12"/>
      <c r="U157" s="33">
        <v>0</v>
      </c>
    </row>
  </sheetData>
  <mergeCells count="14">
    <mergeCell ref="Y3:Z3"/>
    <mergeCell ref="A113:B113"/>
    <mergeCell ref="A148:H148"/>
    <mergeCell ref="A149:H149"/>
    <mergeCell ref="A150:H150"/>
    <mergeCell ref="G152:H152"/>
    <mergeCell ref="Q152:R152"/>
    <mergeCell ref="T152:U152"/>
    <mergeCell ref="A1:H1"/>
    <mergeCell ref="A2:D2"/>
    <mergeCell ref="E2:H2"/>
    <mergeCell ref="G3:H3"/>
    <mergeCell ref="Q3:R3"/>
    <mergeCell ref="T3:U3"/>
  </mergeCells>
  <conditionalFormatting sqref="AB5:XFD147 A5:X147">
    <cfRule type="expression" dxfId="627" priority="1">
      <formula>MOD(ROW(),2)</formula>
    </cfRule>
  </conditionalFormatting>
  <conditionalFormatting sqref="Q6:Q147">
    <cfRule type="cellIs" dxfId="626" priority="4" operator="greaterThan">
      <formula>10000</formula>
    </cfRule>
  </conditionalFormatting>
  <conditionalFormatting sqref="Q114:Q147">
    <cfRule type="cellIs" dxfId="625" priority="5" operator="greaterThan">
      <formula>2000</formula>
    </cfRule>
  </conditionalFormatting>
  <conditionalFormatting sqref="U6:U112">
    <cfRule type="cellIs" dxfId="624" priority="3" operator="greaterThan">
      <formula>10</formula>
    </cfRule>
  </conditionalFormatting>
  <conditionalFormatting sqref="U143">
    <cfRule type="cellIs" dxfId="623" priority="2" operator="greaterThan">
      <formula>10</formula>
    </cfRule>
  </conditionalFormatting>
  <pageMargins left="0.25" right="0.25" top="0.75" bottom="0.75" header="0.3" footer="0.3"/>
  <pageSetup paperSize="9" scale="69" fitToHeight="0" orientation="landscape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Z157"/>
  <sheetViews>
    <sheetView zoomScaleNormal="100" workbookViewId="0">
      <pane xSplit="4" ySplit="4" topLeftCell="E5" activePane="bottomRight" state="frozen"/>
      <selection pane="topRight" activeCell="D1" sqref="D1"/>
      <selection pane="bottomLeft" activeCell="A4" sqref="A4"/>
      <selection pane="bottomRight" activeCell="E5" sqref="E5"/>
    </sheetView>
  </sheetViews>
  <sheetFormatPr defaultColWidth="9.140625" defaultRowHeight="12.75" x14ac:dyDescent="0.2"/>
  <cols>
    <col min="1" max="1" width="12.5703125" style="3" customWidth="1"/>
    <col min="2" max="2" width="14" style="41" customWidth="1"/>
    <col min="3" max="3" width="14" style="3" bestFit="1" customWidth="1"/>
    <col min="4" max="4" width="12.28515625" style="3" customWidth="1"/>
    <col min="5" max="5" width="7.85546875" style="3" customWidth="1"/>
    <col min="6" max="6" width="8.5703125" style="3" customWidth="1"/>
    <col min="7" max="7" width="6.140625" style="3" customWidth="1"/>
    <col min="8" max="8" width="6.42578125" style="3" customWidth="1"/>
    <col min="9" max="14" width="10.140625" style="3" customWidth="1"/>
    <col min="15" max="15" width="8.28515625" style="3" customWidth="1"/>
    <col min="16" max="16" width="10.7109375" style="3" bestFit="1" customWidth="1"/>
    <col min="17" max="17" width="8.28515625" style="3" bestFit="1" customWidth="1"/>
    <col min="18" max="19" width="9.42578125" style="3" customWidth="1"/>
    <col min="20" max="20" width="9.28515625" style="3" customWidth="1"/>
    <col min="21" max="24" width="9.140625" style="3"/>
    <col min="25" max="26" width="9.5703125" style="3" bestFit="1" customWidth="1"/>
    <col min="27" max="16384" width="9.140625" style="3"/>
  </cols>
  <sheetData>
    <row r="1" spans="1:26" x14ac:dyDescent="0.2">
      <c r="A1" s="303" t="s">
        <v>281</v>
      </c>
      <c r="B1" s="303"/>
      <c r="C1" s="303"/>
      <c r="D1" s="303"/>
      <c r="E1" s="303"/>
      <c r="F1" s="303"/>
      <c r="G1" s="303"/>
      <c r="H1" s="303"/>
      <c r="I1" s="30"/>
      <c r="J1" s="30"/>
      <c r="K1" s="30" t="s">
        <v>617</v>
      </c>
      <c r="L1" s="30" t="s">
        <v>619</v>
      </c>
      <c r="M1" s="30"/>
      <c r="N1" s="30"/>
      <c r="O1" s="20"/>
      <c r="P1" s="20"/>
      <c r="Q1" s="20"/>
    </row>
    <row r="2" spans="1:26" x14ac:dyDescent="0.2">
      <c r="A2" s="303" t="s">
        <v>620</v>
      </c>
      <c r="B2" s="303"/>
      <c r="C2" s="303"/>
      <c r="D2" s="303"/>
      <c r="E2" s="303"/>
      <c r="F2" s="303"/>
      <c r="G2" s="303"/>
      <c r="H2" s="303"/>
      <c r="I2" s="269"/>
      <c r="J2" s="269"/>
      <c r="K2" s="269"/>
      <c r="L2" s="269"/>
      <c r="M2" s="269"/>
      <c r="N2" s="269"/>
      <c r="O2" s="271"/>
      <c r="P2" s="271"/>
      <c r="Q2" s="271"/>
      <c r="R2" s="276"/>
      <c r="S2" s="276"/>
      <c r="T2" s="30"/>
    </row>
    <row r="3" spans="1:26" x14ac:dyDescent="0.2">
      <c r="A3" s="271" t="s">
        <v>0</v>
      </c>
      <c r="B3" s="271" t="s">
        <v>1</v>
      </c>
      <c r="C3" s="271" t="s">
        <v>2</v>
      </c>
      <c r="D3" s="271" t="s">
        <v>274</v>
      </c>
      <c r="E3" s="271" t="s">
        <v>3</v>
      </c>
      <c r="F3" s="271" t="s">
        <v>4</v>
      </c>
      <c r="G3" s="302" t="s">
        <v>5</v>
      </c>
      <c r="H3" s="302"/>
      <c r="I3" s="260" t="s">
        <v>589</v>
      </c>
      <c r="J3" s="260" t="s">
        <v>596</v>
      </c>
      <c r="K3" s="260" t="s">
        <v>599</v>
      </c>
      <c r="L3" s="264" t="s">
        <v>618</v>
      </c>
      <c r="M3" s="31" t="s">
        <v>609</v>
      </c>
      <c r="N3" s="31" t="s">
        <v>615</v>
      </c>
      <c r="O3" s="273"/>
      <c r="P3" s="302" t="s">
        <v>6</v>
      </c>
      <c r="Q3" s="302"/>
      <c r="R3" s="55"/>
      <c r="S3" s="300" t="s">
        <v>7</v>
      </c>
      <c r="T3" s="301"/>
      <c r="X3" s="302" t="s">
        <v>612</v>
      </c>
      <c r="Y3" s="302"/>
    </row>
    <row r="4" spans="1:26" x14ac:dyDescent="0.2">
      <c r="A4" s="273" t="s">
        <v>8</v>
      </c>
      <c r="B4" s="273"/>
      <c r="C4" s="273"/>
      <c r="D4" s="273"/>
      <c r="E4" s="7" t="s">
        <v>9</v>
      </c>
      <c r="F4" s="273" t="s">
        <v>10</v>
      </c>
      <c r="G4" s="271" t="s">
        <v>11</v>
      </c>
      <c r="H4" s="271" t="s">
        <v>12</v>
      </c>
      <c r="I4" s="261" t="s">
        <v>590</v>
      </c>
      <c r="J4" s="261" t="s">
        <v>597</v>
      </c>
      <c r="K4" s="261" t="s">
        <v>600</v>
      </c>
      <c r="L4" s="265" t="s">
        <v>619</v>
      </c>
      <c r="M4" s="273" t="s">
        <v>610</v>
      </c>
      <c r="N4" s="273" t="s">
        <v>616</v>
      </c>
      <c r="O4" s="273"/>
      <c r="P4" s="271" t="s">
        <v>13</v>
      </c>
      <c r="Q4" s="271" t="s">
        <v>12</v>
      </c>
      <c r="R4" s="56"/>
      <c r="S4" s="269" t="s">
        <v>14</v>
      </c>
      <c r="T4" s="269" t="s">
        <v>15</v>
      </c>
      <c r="X4" s="269" t="s">
        <v>14</v>
      </c>
      <c r="Y4" s="269" t="s">
        <v>15</v>
      </c>
      <c r="Z4" s="272"/>
    </row>
    <row r="5" spans="1:26" s="90" customFormat="1" x14ac:dyDescent="0.2">
      <c r="A5" s="86" t="s">
        <v>549</v>
      </c>
      <c r="B5" s="86" t="s">
        <v>550</v>
      </c>
      <c r="C5" s="86" t="s">
        <v>549</v>
      </c>
      <c r="D5" s="86" t="s">
        <v>275</v>
      </c>
      <c r="E5" s="87">
        <v>15</v>
      </c>
      <c r="F5" s="87">
        <v>50</v>
      </c>
      <c r="G5" s="87">
        <v>50</v>
      </c>
      <c r="H5" s="87">
        <v>2000</v>
      </c>
      <c r="I5" s="87"/>
      <c r="J5" s="87"/>
      <c r="K5" s="87"/>
      <c r="L5" s="87"/>
      <c r="M5" s="87"/>
      <c r="N5" s="259"/>
      <c r="O5" s="270"/>
      <c r="P5" s="87">
        <f t="shared" ref="P5:P20" si="0">SUM(I5:O5)</f>
        <v>0</v>
      </c>
      <c r="Q5" s="87">
        <f t="shared" ref="Q5:Q20" si="1">$P5/$H5</f>
        <v>0</v>
      </c>
      <c r="R5" s="89"/>
      <c r="S5" s="87">
        <v>0.06</v>
      </c>
      <c r="T5" s="87">
        <f t="shared" ref="T5:T20" si="2">$Q5*$S5</f>
        <v>0</v>
      </c>
      <c r="X5" s="241">
        <v>15.9</v>
      </c>
      <c r="Y5" s="241">
        <f>Q5*X5</f>
        <v>0</v>
      </c>
      <c r="Z5" s="228"/>
    </row>
    <row r="6" spans="1:26" s="90" customFormat="1" x14ac:dyDescent="0.2">
      <c r="A6" s="86" t="s">
        <v>383</v>
      </c>
      <c r="B6" s="86" t="s">
        <v>384</v>
      </c>
      <c r="C6" s="86" t="s">
        <v>383</v>
      </c>
      <c r="D6" s="86" t="s">
        <v>275</v>
      </c>
      <c r="E6" s="87">
        <v>15</v>
      </c>
      <c r="F6" s="87">
        <v>225</v>
      </c>
      <c r="G6" s="87">
        <v>10</v>
      </c>
      <c r="H6" s="87">
        <v>400</v>
      </c>
      <c r="I6" s="87"/>
      <c r="J6" s="87">
        <v>6000</v>
      </c>
      <c r="K6" s="87">
        <v>8000</v>
      </c>
      <c r="L6" s="87"/>
      <c r="M6" s="87">
        <v>6000</v>
      </c>
      <c r="N6" s="259"/>
      <c r="O6" s="91"/>
      <c r="P6" s="87">
        <f t="shared" si="0"/>
        <v>20000</v>
      </c>
      <c r="Q6" s="87">
        <f t="shared" si="1"/>
        <v>50</v>
      </c>
      <c r="R6" s="92"/>
      <c r="S6" s="93">
        <v>0.06</v>
      </c>
      <c r="T6" s="93">
        <f t="shared" si="2"/>
        <v>3</v>
      </c>
      <c r="U6" s="94">
        <f>SUM(T6:T20)</f>
        <v>18.98</v>
      </c>
      <c r="V6" s="90">
        <f>U6*100/$U$148</f>
        <v>37.113805240516236</v>
      </c>
      <c r="X6" s="241">
        <v>16.14</v>
      </c>
      <c r="Y6" s="241">
        <f t="shared" ref="Y6:Y20" si="3">Q6*X6</f>
        <v>807</v>
      </c>
      <c r="Z6" s="228"/>
    </row>
    <row r="7" spans="1:26" s="90" customFormat="1" x14ac:dyDescent="0.2">
      <c r="A7" s="86" t="s">
        <v>385</v>
      </c>
      <c r="B7" s="86" t="s">
        <v>386</v>
      </c>
      <c r="C7" s="86" t="s">
        <v>385</v>
      </c>
      <c r="D7" s="86" t="s">
        <v>275</v>
      </c>
      <c r="E7" s="87">
        <v>15</v>
      </c>
      <c r="F7" s="87">
        <v>300</v>
      </c>
      <c r="G7" s="87">
        <v>10</v>
      </c>
      <c r="H7" s="87">
        <v>300</v>
      </c>
      <c r="I7" s="87"/>
      <c r="J7" s="87"/>
      <c r="K7" s="87"/>
      <c r="L7" s="87"/>
      <c r="M7" s="87"/>
      <c r="N7" s="259"/>
      <c r="O7" s="91"/>
      <c r="P7" s="87">
        <f t="shared" si="0"/>
        <v>0</v>
      </c>
      <c r="Q7" s="87">
        <f t="shared" si="1"/>
        <v>0</v>
      </c>
      <c r="R7" s="92"/>
      <c r="S7" s="93">
        <v>0.06</v>
      </c>
      <c r="T7" s="93">
        <f t="shared" si="2"/>
        <v>0</v>
      </c>
      <c r="U7" s="94"/>
      <c r="X7" s="241">
        <v>16.14</v>
      </c>
      <c r="Y7" s="241">
        <f t="shared" si="3"/>
        <v>0</v>
      </c>
      <c r="Z7" s="228"/>
    </row>
    <row r="8" spans="1:26" s="90" customFormat="1" x14ac:dyDescent="0.2">
      <c r="A8" s="270" t="s">
        <v>387</v>
      </c>
      <c r="B8" s="270" t="s">
        <v>259</v>
      </c>
      <c r="C8" s="95" t="s">
        <v>388</v>
      </c>
      <c r="D8" s="270" t="s">
        <v>277</v>
      </c>
      <c r="E8" s="87" t="s">
        <v>167</v>
      </c>
      <c r="F8" s="87">
        <v>300</v>
      </c>
      <c r="G8" s="87">
        <v>10</v>
      </c>
      <c r="H8" s="87">
        <v>300</v>
      </c>
      <c r="I8" s="87"/>
      <c r="J8" s="87"/>
      <c r="K8" s="87"/>
      <c r="L8" s="87"/>
      <c r="M8" s="87"/>
      <c r="N8" s="259"/>
      <c r="O8" s="91"/>
      <c r="P8" s="87">
        <f t="shared" si="0"/>
        <v>0</v>
      </c>
      <c r="Q8" s="87">
        <f t="shared" si="1"/>
        <v>0</v>
      </c>
      <c r="R8" s="92"/>
      <c r="S8" s="93">
        <v>0.06</v>
      </c>
      <c r="T8" s="93">
        <f t="shared" si="2"/>
        <v>0</v>
      </c>
      <c r="U8" s="94"/>
      <c r="X8" s="241">
        <v>16.14</v>
      </c>
      <c r="Y8" s="241">
        <f t="shared" si="3"/>
        <v>0</v>
      </c>
      <c r="Z8" s="228"/>
    </row>
    <row r="9" spans="1:26" s="90" customFormat="1" x14ac:dyDescent="0.2">
      <c r="A9" s="86" t="s">
        <v>258</v>
      </c>
      <c r="B9" s="86" t="s">
        <v>259</v>
      </c>
      <c r="C9" s="86" t="s">
        <v>258</v>
      </c>
      <c r="D9" s="86" t="s">
        <v>275</v>
      </c>
      <c r="E9" s="87">
        <v>15</v>
      </c>
      <c r="F9" s="87">
        <v>375</v>
      </c>
      <c r="G9" s="87">
        <v>10</v>
      </c>
      <c r="H9" s="87">
        <v>200</v>
      </c>
      <c r="I9" s="87"/>
      <c r="J9" s="87"/>
      <c r="K9" s="87"/>
      <c r="L9" s="87"/>
      <c r="M9" s="87">
        <v>400</v>
      </c>
      <c r="N9" s="259"/>
      <c r="O9" s="91"/>
      <c r="P9" s="87">
        <f t="shared" si="0"/>
        <v>400</v>
      </c>
      <c r="Q9" s="87">
        <f t="shared" si="1"/>
        <v>2</v>
      </c>
      <c r="R9" s="92"/>
      <c r="S9" s="93">
        <v>0.06</v>
      </c>
      <c r="T9" s="93">
        <f t="shared" si="2"/>
        <v>0.12</v>
      </c>
      <c r="U9" s="94"/>
      <c r="X9" s="241">
        <v>12.84</v>
      </c>
      <c r="Y9" s="241">
        <f t="shared" si="3"/>
        <v>25.68</v>
      </c>
      <c r="Z9" s="228"/>
    </row>
    <row r="10" spans="1:26" s="90" customFormat="1" x14ac:dyDescent="0.2">
      <c r="A10" s="86" t="s">
        <v>26</v>
      </c>
      <c r="B10" s="86" t="s">
        <v>27</v>
      </c>
      <c r="C10" s="86" t="s">
        <v>26</v>
      </c>
      <c r="D10" s="86" t="s">
        <v>275</v>
      </c>
      <c r="E10" s="87">
        <v>15</v>
      </c>
      <c r="F10" s="87">
        <v>457</v>
      </c>
      <c r="G10" s="87">
        <v>10</v>
      </c>
      <c r="H10" s="87">
        <v>200</v>
      </c>
      <c r="I10" s="87"/>
      <c r="J10" s="87">
        <v>5800</v>
      </c>
      <c r="K10" s="87">
        <v>5000</v>
      </c>
      <c r="L10" s="87"/>
      <c r="M10" s="87">
        <v>5000</v>
      </c>
      <c r="N10" s="259"/>
      <c r="O10" s="91"/>
      <c r="P10" s="87">
        <f t="shared" si="0"/>
        <v>15800</v>
      </c>
      <c r="Q10" s="87">
        <f t="shared" si="1"/>
        <v>79</v>
      </c>
      <c r="R10" s="92"/>
      <c r="S10" s="93">
        <v>0.05</v>
      </c>
      <c r="T10" s="93">
        <f t="shared" si="2"/>
        <v>3.95</v>
      </c>
      <c r="X10" s="241">
        <v>16.14</v>
      </c>
      <c r="Y10" s="241">
        <f t="shared" si="3"/>
        <v>1275.06</v>
      </c>
      <c r="Z10" s="228"/>
    </row>
    <row r="11" spans="1:26" s="90" customFormat="1" x14ac:dyDescent="0.2">
      <c r="A11" s="270" t="s">
        <v>169</v>
      </c>
      <c r="B11" s="270" t="s">
        <v>27</v>
      </c>
      <c r="C11" s="270">
        <v>90441400</v>
      </c>
      <c r="D11" s="270" t="s">
        <v>277</v>
      </c>
      <c r="E11" s="87" t="s">
        <v>167</v>
      </c>
      <c r="F11" s="87">
        <v>450</v>
      </c>
      <c r="G11" s="87">
        <v>10</v>
      </c>
      <c r="H11" s="87">
        <v>200</v>
      </c>
      <c r="I11" s="87"/>
      <c r="J11" s="87">
        <v>400</v>
      </c>
      <c r="K11" s="87">
        <v>1000</v>
      </c>
      <c r="L11" s="87"/>
      <c r="M11" s="87">
        <v>1000</v>
      </c>
      <c r="N11" s="259">
        <v>1000</v>
      </c>
      <c r="O11" s="91"/>
      <c r="P11" s="87">
        <f t="shared" si="0"/>
        <v>3400</v>
      </c>
      <c r="Q11" s="87">
        <f t="shared" si="1"/>
        <v>17</v>
      </c>
      <c r="R11" s="92"/>
      <c r="S11" s="93">
        <v>0.05</v>
      </c>
      <c r="T11" s="93">
        <f t="shared" si="2"/>
        <v>0.85000000000000009</v>
      </c>
      <c r="X11" s="241">
        <v>16.14</v>
      </c>
      <c r="Y11" s="241">
        <f t="shared" si="3"/>
        <v>274.38</v>
      </c>
      <c r="Z11" s="228"/>
    </row>
    <row r="12" spans="1:26" s="90" customFormat="1" x14ac:dyDescent="0.2">
      <c r="A12" s="86" t="s">
        <v>24</v>
      </c>
      <c r="B12" s="86" t="s">
        <v>25</v>
      </c>
      <c r="C12" s="86" t="s">
        <v>24</v>
      </c>
      <c r="D12" s="86" t="s">
        <v>275</v>
      </c>
      <c r="E12" s="87">
        <v>15</v>
      </c>
      <c r="F12" s="87">
        <v>610</v>
      </c>
      <c r="G12" s="87">
        <v>10</v>
      </c>
      <c r="H12" s="87">
        <v>100</v>
      </c>
      <c r="I12" s="87"/>
      <c r="J12" s="87">
        <v>4500</v>
      </c>
      <c r="K12" s="87">
        <v>5000</v>
      </c>
      <c r="L12" s="87"/>
      <c r="M12" s="87">
        <v>5000</v>
      </c>
      <c r="N12" s="259"/>
      <c r="O12" s="91"/>
      <c r="P12" s="87">
        <f t="shared" si="0"/>
        <v>14500</v>
      </c>
      <c r="Q12" s="87">
        <f t="shared" si="1"/>
        <v>145</v>
      </c>
      <c r="R12" s="92"/>
      <c r="S12" s="93">
        <v>0.04</v>
      </c>
      <c r="T12" s="93">
        <f t="shared" si="2"/>
        <v>5.8</v>
      </c>
      <c r="X12" s="241">
        <v>10.75</v>
      </c>
      <c r="Y12" s="241">
        <f t="shared" si="3"/>
        <v>1558.75</v>
      </c>
      <c r="Z12" s="228"/>
    </row>
    <row r="13" spans="1:26" s="90" customFormat="1" x14ac:dyDescent="0.2">
      <c r="A13" s="270" t="s">
        <v>168</v>
      </c>
      <c r="B13" s="270" t="s">
        <v>25</v>
      </c>
      <c r="C13" s="270">
        <v>90441600</v>
      </c>
      <c r="D13" s="270" t="s">
        <v>277</v>
      </c>
      <c r="E13" s="87" t="s">
        <v>167</v>
      </c>
      <c r="F13" s="87">
        <v>600</v>
      </c>
      <c r="G13" s="87">
        <v>10</v>
      </c>
      <c r="H13" s="87">
        <v>100</v>
      </c>
      <c r="I13" s="87"/>
      <c r="J13" s="87">
        <v>2400</v>
      </c>
      <c r="K13" s="87">
        <v>1000</v>
      </c>
      <c r="L13" s="87"/>
      <c r="M13" s="87">
        <v>1000</v>
      </c>
      <c r="N13" s="259">
        <v>1000</v>
      </c>
      <c r="O13" s="91"/>
      <c r="P13" s="87">
        <f t="shared" si="0"/>
        <v>5400</v>
      </c>
      <c r="Q13" s="87">
        <f t="shared" si="1"/>
        <v>54</v>
      </c>
      <c r="R13" s="92"/>
      <c r="S13" s="93">
        <v>0.04</v>
      </c>
      <c r="T13" s="93">
        <f t="shared" si="2"/>
        <v>2.16</v>
      </c>
      <c r="X13" s="241">
        <v>10.75</v>
      </c>
      <c r="Y13" s="241">
        <f t="shared" si="3"/>
        <v>580.5</v>
      </c>
      <c r="Z13" s="228"/>
    </row>
    <row r="14" spans="1:26" s="90" customFormat="1" x14ac:dyDescent="0.2">
      <c r="A14" s="86" t="s">
        <v>150</v>
      </c>
      <c r="B14" s="86" t="s">
        <v>151</v>
      </c>
      <c r="C14" s="86" t="s">
        <v>150</v>
      </c>
      <c r="D14" s="86" t="s">
        <v>275</v>
      </c>
      <c r="E14" s="87">
        <v>15</v>
      </c>
      <c r="F14" s="87">
        <v>760</v>
      </c>
      <c r="G14" s="87">
        <v>10</v>
      </c>
      <c r="H14" s="87">
        <v>100</v>
      </c>
      <c r="I14" s="87"/>
      <c r="J14" s="87"/>
      <c r="K14" s="87">
        <v>500</v>
      </c>
      <c r="L14" s="87"/>
      <c r="M14" s="87">
        <v>1500</v>
      </c>
      <c r="N14" s="259"/>
      <c r="O14" s="91"/>
      <c r="P14" s="87">
        <f t="shared" si="0"/>
        <v>2000</v>
      </c>
      <c r="Q14" s="87">
        <f t="shared" si="1"/>
        <v>20</v>
      </c>
      <c r="R14" s="92"/>
      <c r="S14" s="93">
        <v>0.04</v>
      </c>
      <c r="T14" s="93">
        <f t="shared" si="2"/>
        <v>0.8</v>
      </c>
      <c r="X14" s="241">
        <v>13.8</v>
      </c>
      <c r="Y14" s="241">
        <f t="shared" si="3"/>
        <v>276</v>
      </c>
      <c r="Z14" s="228"/>
    </row>
    <row r="15" spans="1:26" s="90" customFormat="1" x14ac:dyDescent="0.2">
      <c r="A15" s="86" t="s">
        <v>20</v>
      </c>
      <c r="B15" s="86" t="s">
        <v>21</v>
      </c>
      <c r="C15" s="86" t="s">
        <v>20</v>
      </c>
      <c r="D15" s="86" t="s">
        <v>275</v>
      </c>
      <c r="E15" s="87">
        <v>15</v>
      </c>
      <c r="F15" s="87">
        <v>915</v>
      </c>
      <c r="G15" s="87">
        <v>10</v>
      </c>
      <c r="H15" s="87">
        <v>100</v>
      </c>
      <c r="I15" s="87"/>
      <c r="J15" s="87"/>
      <c r="K15" s="87"/>
      <c r="L15" s="87"/>
      <c r="M15" s="87">
        <v>1000</v>
      </c>
      <c r="N15" s="259"/>
      <c r="O15" s="91"/>
      <c r="P15" s="87">
        <f t="shared" si="0"/>
        <v>1000</v>
      </c>
      <c r="Q15" s="87">
        <f t="shared" si="1"/>
        <v>10</v>
      </c>
      <c r="R15" s="92"/>
      <c r="S15" s="93">
        <v>0.05</v>
      </c>
      <c r="T15" s="93">
        <f t="shared" si="2"/>
        <v>0.5</v>
      </c>
      <c r="X15" s="241">
        <v>16.14</v>
      </c>
      <c r="Y15" s="241">
        <f t="shared" si="3"/>
        <v>161.4</v>
      </c>
      <c r="Z15" s="228"/>
    </row>
    <row r="16" spans="1:26" s="90" customFormat="1" x14ac:dyDescent="0.2">
      <c r="A16" s="91" t="s">
        <v>166</v>
      </c>
      <c r="B16" s="91" t="s">
        <v>21</v>
      </c>
      <c r="C16" s="91">
        <v>90441800</v>
      </c>
      <c r="D16" s="270" t="s">
        <v>277</v>
      </c>
      <c r="E16" s="87" t="s">
        <v>167</v>
      </c>
      <c r="F16" s="87">
        <v>900</v>
      </c>
      <c r="G16" s="87">
        <v>10</v>
      </c>
      <c r="H16" s="87">
        <v>100</v>
      </c>
      <c r="I16" s="87"/>
      <c r="J16" s="87"/>
      <c r="K16" s="87"/>
      <c r="L16" s="87"/>
      <c r="M16" s="87">
        <v>1000</v>
      </c>
      <c r="N16" s="259">
        <v>1000</v>
      </c>
      <c r="O16" s="91"/>
      <c r="P16" s="87">
        <f t="shared" si="0"/>
        <v>2000</v>
      </c>
      <c r="Q16" s="87">
        <f t="shared" si="1"/>
        <v>20</v>
      </c>
      <c r="R16" s="92"/>
      <c r="S16" s="93">
        <v>0.05</v>
      </c>
      <c r="T16" s="93">
        <f t="shared" si="2"/>
        <v>1</v>
      </c>
      <c r="X16" s="241">
        <v>16.14</v>
      </c>
      <c r="Y16" s="241">
        <f t="shared" si="3"/>
        <v>322.8</v>
      </c>
      <c r="Z16" s="228"/>
    </row>
    <row r="17" spans="1:26" s="90" customFormat="1" x14ac:dyDescent="0.2">
      <c r="A17" s="86" t="s">
        <v>16</v>
      </c>
      <c r="B17" s="86" t="s">
        <v>17</v>
      </c>
      <c r="C17" s="86" t="s">
        <v>16</v>
      </c>
      <c r="D17" s="86" t="s">
        <v>275</v>
      </c>
      <c r="E17" s="87">
        <v>15</v>
      </c>
      <c r="F17" s="87">
        <v>1220</v>
      </c>
      <c r="G17" s="87">
        <v>10</v>
      </c>
      <c r="H17" s="87">
        <v>50</v>
      </c>
      <c r="I17" s="87"/>
      <c r="J17" s="87"/>
      <c r="K17" s="87"/>
      <c r="L17" s="87"/>
      <c r="M17" s="87">
        <v>1000</v>
      </c>
      <c r="N17" s="259"/>
      <c r="O17" s="91"/>
      <c r="P17" s="87">
        <f t="shared" si="0"/>
        <v>1000</v>
      </c>
      <c r="Q17" s="87">
        <f t="shared" si="1"/>
        <v>20</v>
      </c>
      <c r="R17" s="92"/>
      <c r="S17" s="93">
        <v>0.04</v>
      </c>
      <c r="T17" s="93">
        <f t="shared" si="2"/>
        <v>0.8</v>
      </c>
      <c r="X17" s="241">
        <v>10.75</v>
      </c>
      <c r="Y17" s="241">
        <f t="shared" si="3"/>
        <v>215</v>
      </c>
      <c r="Z17" s="228"/>
    </row>
    <row r="18" spans="1:26" s="90" customFormat="1" x14ac:dyDescent="0.2">
      <c r="A18" s="86" t="s">
        <v>148</v>
      </c>
      <c r="B18" s="86" t="s">
        <v>149</v>
      </c>
      <c r="C18" s="86" t="s">
        <v>148</v>
      </c>
      <c r="D18" s="86" t="s">
        <v>275</v>
      </c>
      <c r="E18" s="87">
        <v>15</v>
      </c>
      <c r="F18" s="87">
        <v>1524</v>
      </c>
      <c r="G18" s="87">
        <v>10</v>
      </c>
      <c r="H18" s="87">
        <v>50</v>
      </c>
      <c r="I18" s="87"/>
      <c r="J18" s="87"/>
      <c r="K18" s="87"/>
      <c r="L18" s="87"/>
      <c r="M18" s="87"/>
      <c r="N18" s="259"/>
      <c r="O18" s="91"/>
      <c r="P18" s="87">
        <f t="shared" si="0"/>
        <v>0</v>
      </c>
      <c r="Q18" s="87">
        <f t="shared" si="1"/>
        <v>0</v>
      </c>
      <c r="R18" s="92"/>
      <c r="S18" s="93">
        <v>0.05</v>
      </c>
      <c r="T18" s="93">
        <f t="shared" si="2"/>
        <v>0</v>
      </c>
      <c r="X18" s="241"/>
      <c r="Y18" s="241">
        <f t="shared" si="3"/>
        <v>0</v>
      </c>
      <c r="Z18" s="228"/>
    </row>
    <row r="19" spans="1:26" s="90" customFormat="1" x14ac:dyDescent="0.2">
      <c r="A19" s="86" t="s">
        <v>146</v>
      </c>
      <c r="B19" s="86" t="s">
        <v>147</v>
      </c>
      <c r="C19" s="86" t="s">
        <v>146</v>
      </c>
      <c r="D19" s="86" t="s">
        <v>275</v>
      </c>
      <c r="E19" s="87">
        <v>15</v>
      </c>
      <c r="F19" s="87">
        <v>1800</v>
      </c>
      <c r="G19" s="87">
        <v>10</v>
      </c>
      <c r="H19" s="87">
        <v>50</v>
      </c>
      <c r="I19" s="87"/>
      <c r="J19" s="87"/>
      <c r="K19" s="87"/>
      <c r="L19" s="87"/>
      <c r="M19" s="87"/>
      <c r="N19" s="259"/>
      <c r="O19" s="91"/>
      <c r="P19" s="87">
        <f t="shared" si="0"/>
        <v>0</v>
      </c>
      <c r="Q19" s="87">
        <f t="shared" si="1"/>
        <v>0</v>
      </c>
      <c r="R19" s="92"/>
      <c r="S19" s="93">
        <v>0.06</v>
      </c>
      <c r="T19" s="93">
        <f t="shared" si="2"/>
        <v>0</v>
      </c>
      <c r="X19" s="241">
        <v>16.7</v>
      </c>
      <c r="Y19" s="241">
        <f t="shared" si="3"/>
        <v>0</v>
      </c>
      <c r="Z19" s="228"/>
    </row>
    <row r="20" spans="1:26" s="90" customFormat="1" x14ac:dyDescent="0.2">
      <c r="A20" s="86" t="s">
        <v>353</v>
      </c>
      <c r="B20" s="86" t="s">
        <v>354</v>
      </c>
      <c r="C20" s="86" t="s">
        <v>353</v>
      </c>
      <c r="D20" s="86" t="s">
        <v>275</v>
      </c>
      <c r="E20" s="87">
        <v>15</v>
      </c>
      <c r="F20" s="87">
        <v>2100</v>
      </c>
      <c r="G20" s="87">
        <v>10</v>
      </c>
      <c r="H20" s="87">
        <v>50</v>
      </c>
      <c r="I20" s="87"/>
      <c r="J20" s="87"/>
      <c r="K20" s="87"/>
      <c r="L20" s="87"/>
      <c r="M20" s="87"/>
      <c r="N20" s="259"/>
      <c r="O20" s="91"/>
      <c r="P20" s="87">
        <f t="shared" si="0"/>
        <v>0</v>
      </c>
      <c r="Q20" s="87">
        <f t="shared" si="1"/>
        <v>0</v>
      </c>
      <c r="R20" s="92"/>
      <c r="S20" s="93">
        <v>0.06</v>
      </c>
      <c r="T20" s="93">
        <f t="shared" si="2"/>
        <v>0</v>
      </c>
      <c r="X20" s="241"/>
      <c r="Y20" s="241">
        <f t="shared" si="3"/>
        <v>0</v>
      </c>
      <c r="Z20" s="228">
        <f>SUM(Y5:Y20)</f>
        <v>5496.57</v>
      </c>
    </row>
    <row r="21" spans="1:26" s="90" customFormat="1" ht="15" x14ac:dyDescent="0.2">
      <c r="A21" s="96" t="s">
        <v>28</v>
      </c>
      <c r="B21" s="96"/>
      <c r="C21" s="96"/>
      <c r="D21" s="96"/>
      <c r="E21" s="96"/>
      <c r="F21" s="87"/>
      <c r="G21" s="97"/>
      <c r="H21" s="97"/>
      <c r="I21" s="87"/>
      <c r="J21" s="87"/>
      <c r="K21" s="87"/>
      <c r="L21" s="87"/>
      <c r="M21" s="87"/>
      <c r="N21" s="259"/>
      <c r="O21" s="98"/>
      <c r="P21" s="87"/>
      <c r="Q21" s="87"/>
      <c r="R21" s="92"/>
      <c r="S21" s="87"/>
      <c r="T21" s="93"/>
      <c r="X21" s="241"/>
      <c r="Y21" s="241"/>
      <c r="Z21" s="228"/>
    </row>
    <row r="22" spans="1:26" s="90" customFormat="1" x14ac:dyDescent="0.2">
      <c r="A22" s="86" t="s">
        <v>260</v>
      </c>
      <c r="B22" s="86" t="s">
        <v>229</v>
      </c>
      <c r="C22" s="86" t="s">
        <v>260</v>
      </c>
      <c r="D22" s="86" t="s">
        <v>275</v>
      </c>
      <c r="E22" s="87">
        <v>20</v>
      </c>
      <c r="F22" s="87">
        <v>100</v>
      </c>
      <c r="G22" s="87">
        <v>10</v>
      </c>
      <c r="H22" s="87">
        <v>500</v>
      </c>
      <c r="I22" s="87"/>
      <c r="J22" s="87">
        <v>500</v>
      </c>
      <c r="K22" s="87">
        <v>500</v>
      </c>
      <c r="L22" s="87"/>
      <c r="M22" s="87">
        <v>500</v>
      </c>
      <c r="N22" s="259"/>
      <c r="O22" s="91"/>
      <c r="P22" s="87">
        <f t="shared" ref="P22:P38" si="4">SUM(I22:O22)</f>
        <v>1500</v>
      </c>
      <c r="Q22" s="87">
        <f t="shared" ref="Q22:Q38" si="5">$P22/$H22</f>
        <v>3</v>
      </c>
      <c r="R22" s="92"/>
      <c r="S22" s="93">
        <v>0.06</v>
      </c>
      <c r="T22" s="93">
        <f t="shared" ref="T22:T38" si="6">$Q22*$S22</f>
        <v>0.18</v>
      </c>
      <c r="U22" s="94">
        <f>SUM(T22:T38)</f>
        <v>13.809999999999999</v>
      </c>
      <c r="V22" s="90">
        <f>U22*100/$U$148</f>
        <v>27.004301916308172</v>
      </c>
      <c r="X22" s="241">
        <v>14</v>
      </c>
      <c r="Y22" s="241">
        <f t="shared" ref="Y22:Y38" si="7">Q22*X22</f>
        <v>42</v>
      </c>
      <c r="Z22" s="228"/>
    </row>
    <row r="23" spans="1:26" s="90" customFormat="1" x14ac:dyDescent="0.2">
      <c r="A23" s="270" t="s">
        <v>228</v>
      </c>
      <c r="B23" s="270" t="s">
        <v>229</v>
      </c>
      <c r="C23" s="270">
        <v>90442100</v>
      </c>
      <c r="D23" s="270" t="s">
        <v>277</v>
      </c>
      <c r="E23" s="87" t="s">
        <v>46</v>
      </c>
      <c r="F23" s="87">
        <v>100</v>
      </c>
      <c r="G23" s="87">
        <v>10</v>
      </c>
      <c r="H23" s="87">
        <v>500</v>
      </c>
      <c r="I23" s="87"/>
      <c r="J23" s="87"/>
      <c r="K23" s="87"/>
      <c r="L23" s="87"/>
      <c r="M23" s="87"/>
      <c r="N23" s="259">
        <v>500</v>
      </c>
      <c r="O23" s="91"/>
      <c r="P23" s="87">
        <f t="shared" si="4"/>
        <v>500</v>
      </c>
      <c r="Q23" s="87">
        <f t="shared" si="5"/>
        <v>1</v>
      </c>
      <c r="R23" s="92"/>
      <c r="S23" s="93">
        <v>0.06</v>
      </c>
      <c r="T23" s="93">
        <f t="shared" si="6"/>
        <v>0.06</v>
      </c>
      <c r="U23" s="94"/>
      <c r="X23" s="241">
        <v>14</v>
      </c>
      <c r="Y23" s="241">
        <f t="shared" si="7"/>
        <v>14</v>
      </c>
      <c r="Z23" s="228"/>
    </row>
    <row r="24" spans="1:26" s="90" customFormat="1" x14ac:dyDescent="0.2">
      <c r="A24" s="270" t="s">
        <v>172</v>
      </c>
      <c r="B24" s="270" t="s">
        <v>173</v>
      </c>
      <c r="C24" s="270">
        <v>90447000</v>
      </c>
      <c r="D24" s="270" t="s">
        <v>277</v>
      </c>
      <c r="E24" s="87" t="s">
        <v>46</v>
      </c>
      <c r="F24" s="87">
        <v>240</v>
      </c>
      <c r="G24" s="87">
        <v>10</v>
      </c>
      <c r="H24" s="87">
        <v>250</v>
      </c>
      <c r="I24" s="87"/>
      <c r="J24" s="87">
        <v>1750</v>
      </c>
      <c r="K24" s="87"/>
      <c r="L24" s="87"/>
      <c r="M24" s="87">
        <v>3000</v>
      </c>
      <c r="N24" s="259">
        <v>3000</v>
      </c>
      <c r="O24" s="91"/>
      <c r="P24" s="87">
        <f t="shared" si="4"/>
        <v>7750</v>
      </c>
      <c r="Q24" s="87">
        <f t="shared" si="5"/>
        <v>31</v>
      </c>
      <c r="R24" s="92"/>
      <c r="S24" s="93">
        <v>0.06</v>
      </c>
      <c r="T24" s="93">
        <f t="shared" si="6"/>
        <v>1.8599999999999999</v>
      </c>
      <c r="X24" s="241">
        <v>16</v>
      </c>
      <c r="Y24" s="241">
        <f t="shared" si="7"/>
        <v>496</v>
      </c>
      <c r="Z24" s="228"/>
    </row>
    <row r="25" spans="1:26" s="90" customFormat="1" x14ac:dyDescent="0.2">
      <c r="A25" s="86" t="s">
        <v>389</v>
      </c>
      <c r="B25" s="86" t="s">
        <v>390</v>
      </c>
      <c r="C25" s="86" t="s">
        <v>389</v>
      </c>
      <c r="D25" s="86" t="s">
        <v>275</v>
      </c>
      <c r="E25" s="87">
        <v>20</v>
      </c>
      <c r="F25" s="87">
        <v>300</v>
      </c>
      <c r="G25" s="87">
        <v>10</v>
      </c>
      <c r="H25" s="137">
        <v>200</v>
      </c>
      <c r="I25" s="87"/>
      <c r="J25" s="87"/>
      <c r="K25" s="87"/>
      <c r="L25" s="87"/>
      <c r="M25" s="87"/>
      <c r="N25" s="259"/>
      <c r="O25" s="91"/>
      <c r="P25" s="87">
        <f t="shared" si="4"/>
        <v>0</v>
      </c>
      <c r="Q25" s="87">
        <f t="shared" si="5"/>
        <v>0</v>
      </c>
      <c r="R25" s="92"/>
      <c r="S25" s="93">
        <v>0.06</v>
      </c>
      <c r="T25" s="93">
        <f t="shared" si="6"/>
        <v>0</v>
      </c>
      <c r="X25" s="241"/>
      <c r="Y25" s="241">
        <f t="shared" si="7"/>
        <v>0</v>
      </c>
      <c r="Z25" s="228"/>
    </row>
    <row r="26" spans="1:26" s="90" customFormat="1" x14ac:dyDescent="0.2">
      <c r="A26" s="86" t="s">
        <v>50</v>
      </c>
      <c r="B26" s="86" t="s">
        <v>51</v>
      </c>
      <c r="C26" s="86" t="s">
        <v>50</v>
      </c>
      <c r="D26" s="86" t="s">
        <v>275</v>
      </c>
      <c r="E26" s="87">
        <v>20</v>
      </c>
      <c r="F26" s="87">
        <v>457</v>
      </c>
      <c r="G26" s="87">
        <v>10</v>
      </c>
      <c r="H26" s="87">
        <v>100</v>
      </c>
      <c r="I26" s="87"/>
      <c r="J26" s="87"/>
      <c r="K26" s="87"/>
      <c r="L26" s="87"/>
      <c r="M26" s="87"/>
      <c r="N26" s="259"/>
      <c r="O26" s="91"/>
      <c r="P26" s="87">
        <f t="shared" si="4"/>
        <v>0</v>
      </c>
      <c r="Q26" s="87">
        <f t="shared" si="5"/>
        <v>0</v>
      </c>
      <c r="R26" s="92"/>
      <c r="S26" s="93">
        <v>0.04</v>
      </c>
      <c r="T26" s="93">
        <f t="shared" si="6"/>
        <v>0</v>
      </c>
      <c r="X26" s="241">
        <v>13</v>
      </c>
      <c r="Y26" s="241">
        <f t="shared" si="7"/>
        <v>0</v>
      </c>
      <c r="Z26" s="228"/>
    </row>
    <row r="27" spans="1:26" s="90" customFormat="1" x14ac:dyDescent="0.2">
      <c r="A27" s="270" t="s">
        <v>171</v>
      </c>
      <c r="B27" s="270" t="s">
        <v>51</v>
      </c>
      <c r="C27" s="270">
        <v>90442400</v>
      </c>
      <c r="D27" s="270" t="s">
        <v>277</v>
      </c>
      <c r="E27" s="87" t="s">
        <v>46</v>
      </c>
      <c r="F27" s="87">
        <v>450</v>
      </c>
      <c r="G27" s="87">
        <v>10</v>
      </c>
      <c r="H27" s="87">
        <v>100</v>
      </c>
      <c r="I27" s="87"/>
      <c r="J27" s="87"/>
      <c r="K27" s="87">
        <v>400</v>
      </c>
      <c r="L27" s="87"/>
      <c r="M27" s="87">
        <v>2000</v>
      </c>
      <c r="N27" s="259">
        <v>2000</v>
      </c>
      <c r="O27" s="91"/>
      <c r="P27" s="87">
        <f t="shared" si="4"/>
        <v>4400</v>
      </c>
      <c r="Q27" s="87">
        <f t="shared" si="5"/>
        <v>44</v>
      </c>
      <c r="R27" s="92"/>
      <c r="S27" s="93">
        <v>0.04</v>
      </c>
      <c r="T27" s="93">
        <f t="shared" si="6"/>
        <v>1.76</v>
      </c>
      <c r="X27" s="241">
        <v>13</v>
      </c>
      <c r="Y27" s="241">
        <f t="shared" si="7"/>
        <v>572</v>
      </c>
      <c r="Z27" s="228"/>
    </row>
    <row r="28" spans="1:26" s="90" customFormat="1" x14ac:dyDescent="0.2">
      <c r="A28" s="86" t="s">
        <v>47</v>
      </c>
      <c r="B28" s="86" t="s">
        <v>48</v>
      </c>
      <c r="C28" s="86" t="s">
        <v>47</v>
      </c>
      <c r="D28" s="86" t="s">
        <v>275</v>
      </c>
      <c r="E28" s="87">
        <v>20</v>
      </c>
      <c r="F28" s="87">
        <v>610</v>
      </c>
      <c r="G28" s="87">
        <v>10</v>
      </c>
      <c r="H28" s="87">
        <v>100</v>
      </c>
      <c r="I28" s="87"/>
      <c r="J28" s="87"/>
      <c r="K28" s="87"/>
      <c r="L28" s="87"/>
      <c r="M28" s="87">
        <v>1000</v>
      </c>
      <c r="N28" s="259"/>
      <c r="O28" s="91"/>
      <c r="P28" s="87">
        <f t="shared" si="4"/>
        <v>1000</v>
      </c>
      <c r="Q28" s="87">
        <f t="shared" si="5"/>
        <v>10</v>
      </c>
      <c r="R28" s="92"/>
      <c r="S28" s="93">
        <v>0.06</v>
      </c>
      <c r="T28" s="93">
        <f t="shared" si="6"/>
        <v>0.6</v>
      </c>
      <c r="X28" s="241">
        <v>17</v>
      </c>
      <c r="Y28" s="241">
        <f t="shared" si="7"/>
        <v>170</v>
      </c>
      <c r="Z28" s="228"/>
    </row>
    <row r="29" spans="1:26" s="90" customFormat="1" x14ac:dyDescent="0.2">
      <c r="A29" s="270" t="s">
        <v>49</v>
      </c>
      <c r="B29" s="270" t="s">
        <v>48</v>
      </c>
      <c r="C29" s="270">
        <v>90442600</v>
      </c>
      <c r="D29" s="270" t="s">
        <v>277</v>
      </c>
      <c r="E29" s="87" t="s">
        <v>46</v>
      </c>
      <c r="F29" s="87">
        <v>600</v>
      </c>
      <c r="G29" s="87">
        <v>10</v>
      </c>
      <c r="H29" s="87">
        <v>100</v>
      </c>
      <c r="I29" s="87"/>
      <c r="J29" s="87"/>
      <c r="K29" s="87"/>
      <c r="L29" s="87"/>
      <c r="M29" s="87">
        <v>2000</v>
      </c>
      <c r="N29" s="259">
        <v>2000</v>
      </c>
      <c r="O29" s="91"/>
      <c r="P29" s="87">
        <f t="shared" si="4"/>
        <v>4000</v>
      </c>
      <c r="Q29" s="87">
        <f t="shared" si="5"/>
        <v>40</v>
      </c>
      <c r="R29" s="92"/>
      <c r="S29" s="93">
        <v>0.06</v>
      </c>
      <c r="T29" s="93">
        <f t="shared" si="6"/>
        <v>2.4</v>
      </c>
      <c r="X29" s="241">
        <v>17</v>
      </c>
      <c r="Y29" s="241">
        <f t="shared" si="7"/>
        <v>680</v>
      </c>
      <c r="Z29" s="228"/>
    </row>
    <row r="30" spans="1:26" s="90" customFormat="1" x14ac:dyDescent="0.2">
      <c r="A30" s="86" t="s">
        <v>154</v>
      </c>
      <c r="B30" s="86" t="s">
        <v>43</v>
      </c>
      <c r="C30" s="86" t="s">
        <v>154</v>
      </c>
      <c r="D30" s="86" t="s">
        <v>275</v>
      </c>
      <c r="E30" s="87">
        <v>20</v>
      </c>
      <c r="F30" s="87">
        <v>760</v>
      </c>
      <c r="G30" s="87">
        <v>10</v>
      </c>
      <c r="H30" s="87">
        <v>100</v>
      </c>
      <c r="I30" s="87"/>
      <c r="J30" s="87"/>
      <c r="K30" s="87"/>
      <c r="L30" s="87"/>
      <c r="M30" s="87"/>
      <c r="N30" s="259"/>
      <c r="O30" s="91"/>
      <c r="P30" s="87">
        <f t="shared" si="4"/>
        <v>0</v>
      </c>
      <c r="Q30" s="87">
        <f t="shared" si="5"/>
        <v>0</v>
      </c>
      <c r="R30" s="92"/>
      <c r="S30" s="93">
        <v>7.0000000000000007E-2</v>
      </c>
      <c r="T30" s="93">
        <f t="shared" si="6"/>
        <v>0</v>
      </c>
      <c r="X30" s="241">
        <v>22</v>
      </c>
      <c r="Y30" s="241">
        <f t="shared" si="7"/>
        <v>0</v>
      </c>
      <c r="Z30" s="228"/>
    </row>
    <row r="31" spans="1:26" s="90" customFormat="1" x14ac:dyDescent="0.2">
      <c r="A31" s="270" t="s">
        <v>45</v>
      </c>
      <c r="B31" s="270" t="s">
        <v>43</v>
      </c>
      <c r="C31" s="270">
        <v>90442700</v>
      </c>
      <c r="D31" s="270" t="s">
        <v>277</v>
      </c>
      <c r="E31" s="87" t="s">
        <v>46</v>
      </c>
      <c r="F31" s="87">
        <v>750</v>
      </c>
      <c r="G31" s="87">
        <v>10</v>
      </c>
      <c r="H31" s="87">
        <v>100</v>
      </c>
      <c r="I31" s="87"/>
      <c r="J31" s="87"/>
      <c r="K31" s="87"/>
      <c r="L31" s="87"/>
      <c r="M31" s="87">
        <v>500</v>
      </c>
      <c r="N31" s="266">
        <v>2000</v>
      </c>
      <c r="O31" s="91"/>
      <c r="P31" s="87">
        <f t="shared" si="4"/>
        <v>2500</v>
      </c>
      <c r="Q31" s="87">
        <f t="shared" si="5"/>
        <v>25</v>
      </c>
      <c r="R31" s="92"/>
      <c r="S31" s="93">
        <v>7.0000000000000007E-2</v>
      </c>
      <c r="T31" s="93">
        <f t="shared" si="6"/>
        <v>1.7500000000000002</v>
      </c>
      <c r="X31" s="241">
        <v>22</v>
      </c>
      <c r="Y31" s="241">
        <f t="shared" si="7"/>
        <v>550</v>
      </c>
      <c r="Z31" s="228"/>
    </row>
    <row r="32" spans="1:26" s="90" customFormat="1" x14ac:dyDescent="0.2">
      <c r="A32" s="86" t="s">
        <v>38</v>
      </c>
      <c r="B32" s="86" t="s">
        <v>39</v>
      </c>
      <c r="C32" s="86" t="s">
        <v>38</v>
      </c>
      <c r="D32" s="86" t="s">
        <v>275</v>
      </c>
      <c r="E32" s="87">
        <v>20</v>
      </c>
      <c r="F32" s="87">
        <v>915</v>
      </c>
      <c r="G32" s="87">
        <v>10</v>
      </c>
      <c r="H32" s="87">
        <v>50</v>
      </c>
      <c r="I32" s="87"/>
      <c r="J32" s="87"/>
      <c r="K32" s="87"/>
      <c r="L32" s="87"/>
      <c r="M32" s="87">
        <v>1000</v>
      </c>
      <c r="N32" s="259"/>
      <c r="O32" s="91"/>
      <c r="P32" s="87">
        <f t="shared" si="4"/>
        <v>1000</v>
      </c>
      <c r="Q32" s="87">
        <f t="shared" si="5"/>
        <v>20</v>
      </c>
      <c r="R32" s="92"/>
      <c r="S32" s="93">
        <v>0.04</v>
      </c>
      <c r="T32" s="93">
        <f t="shared" si="6"/>
        <v>0.8</v>
      </c>
      <c r="X32" s="241">
        <v>13</v>
      </c>
      <c r="Y32" s="241">
        <f t="shared" si="7"/>
        <v>260</v>
      </c>
      <c r="Z32" s="228"/>
    </row>
    <row r="33" spans="1:26" s="90" customFormat="1" x14ac:dyDescent="0.2">
      <c r="A33" s="270" t="s">
        <v>170</v>
      </c>
      <c r="B33" s="270" t="s">
        <v>39</v>
      </c>
      <c r="C33" s="270">
        <v>90442800</v>
      </c>
      <c r="D33" s="270" t="s">
        <v>277</v>
      </c>
      <c r="E33" s="87" t="s">
        <v>46</v>
      </c>
      <c r="F33" s="87">
        <v>900</v>
      </c>
      <c r="G33" s="87">
        <v>10</v>
      </c>
      <c r="H33" s="87">
        <v>50</v>
      </c>
      <c r="I33" s="87"/>
      <c r="J33" s="87"/>
      <c r="K33" s="87"/>
      <c r="L33" s="87"/>
      <c r="M33" s="87">
        <v>2000</v>
      </c>
      <c r="N33" s="259">
        <v>2000</v>
      </c>
      <c r="O33" s="91"/>
      <c r="P33" s="87">
        <f t="shared" si="4"/>
        <v>4000</v>
      </c>
      <c r="Q33" s="87">
        <f t="shared" si="5"/>
        <v>80</v>
      </c>
      <c r="R33" s="92"/>
      <c r="S33" s="93">
        <v>0.04</v>
      </c>
      <c r="T33" s="93">
        <f t="shared" si="6"/>
        <v>3.2</v>
      </c>
      <c r="X33" s="241">
        <v>13</v>
      </c>
      <c r="Y33" s="241">
        <f t="shared" si="7"/>
        <v>1040</v>
      </c>
      <c r="Z33" s="228"/>
    </row>
    <row r="34" spans="1:26" s="90" customFormat="1" x14ac:dyDescent="0.2">
      <c r="A34" s="86" t="s">
        <v>34</v>
      </c>
      <c r="B34" s="86" t="s">
        <v>35</v>
      </c>
      <c r="C34" s="86" t="s">
        <v>34</v>
      </c>
      <c r="D34" s="86" t="s">
        <v>275</v>
      </c>
      <c r="E34" s="87">
        <v>20</v>
      </c>
      <c r="F34" s="87">
        <v>1220</v>
      </c>
      <c r="G34" s="87">
        <v>10</v>
      </c>
      <c r="H34" s="87">
        <v>50</v>
      </c>
      <c r="I34" s="87"/>
      <c r="J34" s="87"/>
      <c r="K34" s="87"/>
      <c r="L34" s="87"/>
      <c r="M34" s="87">
        <v>1000</v>
      </c>
      <c r="N34" s="259"/>
      <c r="O34" s="91"/>
      <c r="P34" s="87">
        <f t="shared" si="4"/>
        <v>1000</v>
      </c>
      <c r="Q34" s="87">
        <f t="shared" si="5"/>
        <v>20</v>
      </c>
      <c r="R34" s="92"/>
      <c r="S34" s="93">
        <v>0.06</v>
      </c>
      <c r="T34" s="93">
        <f t="shared" si="6"/>
        <v>1.2</v>
      </c>
      <c r="X34" s="241">
        <v>17</v>
      </c>
      <c r="Y34" s="241">
        <f t="shared" si="7"/>
        <v>340</v>
      </c>
      <c r="Z34" s="228"/>
    </row>
    <row r="35" spans="1:26" s="90" customFormat="1" x14ac:dyDescent="0.2">
      <c r="A35" s="86" t="s">
        <v>32</v>
      </c>
      <c r="B35" s="86" t="s">
        <v>33</v>
      </c>
      <c r="C35" s="86" t="s">
        <v>32</v>
      </c>
      <c r="D35" s="86" t="s">
        <v>275</v>
      </c>
      <c r="E35" s="87">
        <v>20</v>
      </c>
      <c r="F35" s="87">
        <v>1524</v>
      </c>
      <c r="G35" s="87">
        <v>10</v>
      </c>
      <c r="H35" s="87">
        <v>50</v>
      </c>
      <c r="I35" s="87"/>
      <c r="J35" s="87"/>
      <c r="K35" s="87"/>
      <c r="L35" s="87"/>
      <c r="M35" s="87"/>
      <c r="N35" s="259"/>
      <c r="O35" s="91"/>
      <c r="P35" s="87">
        <f t="shared" si="4"/>
        <v>0</v>
      </c>
      <c r="Q35" s="87">
        <f t="shared" si="5"/>
        <v>0</v>
      </c>
      <c r="R35" s="92"/>
      <c r="S35" s="93">
        <v>7.0000000000000007E-2</v>
      </c>
      <c r="T35" s="93">
        <f t="shared" si="6"/>
        <v>0</v>
      </c>
      <c r="X35" s="241"/>
      <c r="Y35" s="241">
        <f t="shared" si="7"/>
        <v>0</v>
      </c>
      <c r="Z35" s="228"/>
    </row>
    <row r="36" spans="1:26" s="90" customFormat="1" x14ac:dyDescent="0.2">
      <c r="A36" s="86" t="s">
        <v>214</v>
      </c>
      <c r="B36" s="86" t="s">
        <v>30</v>
      </c>
      <c r="C36" s="86" t="s">
        <v>214</v>
      </c>
      <c r="D36" s="86" t="s">
        <v>275</v>
      </c>
      <c r="E36" s="87">
        <v>20</v>
      </c>
      <c r="F36" s="87">
        <v>1800</v>
      </c>
      <c r="G36" s="87">
        <v>10</v>
      </c>
      <c r="H36" s="87">
        <v>50</v>
      </c>
      <c r="I36" s="87"/>
      <c r="J36" s="87"/>
      <c r="K36" s="87"/>
      <c r="L36" s="87"/>
      <c r="M36" s="87"/>
      <c r="N36" s="259"/>
      <c r="O36" s="91"/>
      <c r="P36" s="87">
        <f t="shared" si="4"/>
        <v>0</v>
      </c>
      <c r="Q36" s="87">
        <f t="shared" si="5"/>
        <v>0</v>
      </c>
      <c r="R36" s="92"/>
      <c r="S36" s="93">
        <v>0.09</v>
      </c>
      <c r="T36" s="93">
        <f t="shared" si="6"/>
        <v>0</v>
      </c>
      <c r="X36" s="241"/>
      <c r="Y36" s="241">
        <f t="shared" si="7"/>
        <v>0</v>
      </c>
      <c r="Z36" s="228"/>
    </row>
    <row r="37" spans="1:26" s="90" customFormat="1" x14ac:dyDescent="0.2">
      <c r="A37" s="86" t="s">
        <v>212</v>
      </c>
      <c r="B37" s="86" t="s">
        <v>213</v>
      </c>
      <c r="C37" s="86" t="s">
        <v>212</v>
      </c>
      <c r="D37" s="86" t="s">
        <v>275</v>
      </c>
      <c r="E37" s="87">
        <v>20</v>
      </c>
      <c r="F37" s="87">
        <v>2100</v>
      </c>
      <c r="G37" s="87">
        <v>10</v>
      </c>
      <c r="H37" s="87">
        <v>50</v>
      </c>
      <c r="I37" s="87"/>
      <c r="J37" s="87"/>
      <c r="K37" s="87"/>
      <c r="L37" s="87"/>
      <c r="M37" s="87"/>
      <c r="N37" s="259"/>
      <c r="O37" s="91"/>
      <c r="P37" s="87">
        <f t="shared" si="4"/>
        <v>0</v>
      </c>
      <c r="Q37" s="87">
        <f t="shared" si="5"/>
        <v>0</v>
      </c>
      <c r="R37" s="92"/>
      <c r="S37" s="93">
        <v>7.0000000000000007E-2</v>
      </c>
      <c r="T37" s="93">
        <f t="shared" si="6"/>
        <v>0</v>
      </c>
      <c r="X37" s="241"/>
      <c r="Y37" s="241">
        <f t="shared" si="7"/>
        <v>0</v>
      </c>
      <c r="Z37" s="228"/>
    </row>
    <row r="38" spans="1:26" s="90" customFormat="1" x14ac:dyDescent="0.2">
      <c r="A38" s="86" t="s">
        <v>242</v>
      </c>
      <c r="B38" s="86" t="s">
        <v>243</v>
      </c>
      <c r="C38" s="86" t="s">
        <v>242</v>
      </c>
      <c r="D38" s="86" t="s">
        <v>275</v>
      </c>
      <c r="E38" s="87">
        <v>20</v>
      </c>
      <c r="F38" s="87">
        <v>2400</v>
      </c>
      <c r="G38" s="87">
        <v>10</v>
      </c>
      <c r="H38" s="87">
        <v>50</v>
      </c>
      <c r="I38" s="87"/>
      <c r="J38" s="87"/>
      <c r="K38" s="87"/>
      <c r="L38" s="87"/>
      <c r="M38" s="87"/>
      <c r="N38" s="259"/>
      <c r="O38" s="91"/>
      <c r="P38" s="87">
        <f t="shared" si="4"/>
        <v>0</v>
      </c>
      <c r="Q38" s="87">
        <f t="shared" si="5"/>
        <v>0</v>
      </c>
      <c r="R38" s="92"/>
      <c r="S38" s="93">
        <v>7.0000000000000007E-2</v>
      </c>
      <c r="T38" s="93">
        <f t="shared" si="6"/>
        <v>0</v>
      </c>
      <c r="X38" s="241"/>
      <c r="Y38" s="241">
        <f t="shared" si="7"/>
        <v>0</v>
      </c>
      <c r="Z38" s="228">
        <f>SUM(Y22:Y38)</f>
        <v>4164</v>
      </c>
    </row>
    <row r="39" spans="1:26" s="90" customFormat="1" ht="15" x14ac:dyDescent="0.2">
      <c r="A39" s="96" t="s">
        <v>52</v>
      </c>
      <c r="B39" s="96"/>
      <c r="C39" s="96"/>
      <c r="D39" s="96"/>
      <c r="E39" s="96"/>
      <c r="F39" s="99"/>
      <c r="G39" s="100"/>
      <c r="H39" s="100"/>
      <c r="I39" s="87"/>
      <c r="J39" s="87"/>
      <c r="K39" s="87"/>
      <c r="L39" s="87"/>
      <c r="M39" s="87"/>
      <c r="N39" s="259"/>
      <c r="O39" s="101"/>
      <c r="P39" s="87"/>
      <c r="Q39" s="87"/>
      <c r="R39" s="92"/>
      <c r="S39" s="87"/>
      <c r="T39" s="93"/>
      <c r="X39" s="241"/>
      <c r="Y39" s="241"/>
      <c r="Z39" s="228"/>
    </row>
    <row r="40" spans="1:26" s="90" customFormat="1" x14ac:dyDescent="0.2">
      <c r="A40" s="86" t="s">
        <v>261</v>
      </c>
      <c r="B40" s="86" t="s">
        <v>262</v>
      </c>
      <c r="C40" s="86" t="s">
        <v>261</v>
      </c>
      <c r="D40" s="86" t="s">
        <v>275</v>
      </c>
      <c r="E40" s="87">
        <v>25</v>
      </c>
      <c r="F40" s="87">
        <v>200</v>
      </c>
      <c r="G40" s="87">
        <v>10</v>
      </c>
      <c r="H40" s="87">
        <v>150</v>
      </c>
      <c r="I40" s="87"/>
      <c r="J40" s="87"/>
      <c r="K40" s="87">
        <v>300</v>
      </c>
      <c r="L40" s="87"/>
      <c r="M40" s="87">
        <v>300</v>
      </c>
      <c r="N40" s="259"/>
      <c r="O40" s="91"/>
      <c r="P40" s="87">
        <f t="shared" ref="P40:P59" si="8">SUM(I40:O40)</f>
        <v>600</v>
      </c>
      <c r="Q40" s="87">
        <f t="shared" ref="Q40:Q59" si="9">$P40/$H40</f>
        <v>4</v>
      </c>
      <c r="R40" s="92"/>
      <c r="S40" s="93">
        <v>0.06</v>
      </c>
      <c r="T40" s="93">
        <f t="shared" ref="T40:T59" si="10">$Q40*$S40</f>
        <v>0.24</v>
      </c>
      <c r="U40" s="94">
        <f>SUM(T40:T59)</f>
        <v>16.139999999999997</v>
      </c>
      <c r="V40" s="90">
        <f>U40*100/$U$148</f>
        <v>31.560422369964801</v>
      </c>
      <c r="X40" s="241">
        <v>10.8</v>
      </c>
      <c r="Y40" s="241">
        <f t="shared" ref="Y40:Y59" si="11">Q40*X40</f>
        <v>43.2</v>
      </c>
      <c r="Z40" s="228"/>
    </row>
    <row r="41" spans="1:26" s="90" customFormat="1" x14ac:dyDescent="0.2">
      <c r="A41" s="270" t="s">
        <v>198</v>
      </c>
      <c r="B41" s="270" t="s">
        <v>199</v>
      </c>
      <c r="C41" s="270">
        <v>90448000</v>
      </c>
      <c r="D41" s="270" t="s">
        <v>277</v>
      </c>
      <c r="E41" s="87" t="s">
        <v>63</v>
      </c>
      <c r="F41" s="87">
        <v>270</v>
      </c>
      <c r="G41" s="87">
        <v>10</v>
      </c>
      <c r="H41" s="87">
        <v>100</v>
      </c>
      <c r="I41" s="87"/>
      <c r="J41" s="87"/>
      <c r="K41" s="87"/>
      <c r="L41" s="87"/>
      <c r="M41" s="87">
        <v>1000</v>
      </c>
      <c r="N41" s="259"/>
      <c r="O41" s="91"/>
      <c r="P41" s="87">
        <f t="shared" si="8"/>
        <v>1000</v>
      </c>
      <c r="Q41" s="87">
        <f t="shared" si="9"/>
        <v>10</v>
      </c>
      <c r="R41" s="92"/>
      <c r="S41" s="93">
        <v>0.06</v>
      </c>
      <c r="T41" s="93">
        <f t="shared" si="10"/>
        <v>0.6</v>
      </c>
      <c r="X41" s="241">
        <v>9.8000000000000007</v>
      </c>
      <c r="Y41" s="241">
        <f t="shared" si="11"/>
        <v>98</v>
      </c>
      <c r="Z41" s="228"/>
    </row>
    <row r="42" spans="1:26" s="90" customFormat="1" x14ac:dyDescent="0.2">
      <c r="A42" s="102" t="s">
        <v>583</v>
      </c>
      <c r="B42" s="102" t="s">
        <v>391</v>
      </c>
      <c r="C42" s="102" t="s">
        <v>584</v>
      </c>
      <c r="D42" s="86" t="s">
        <v>275</v>
      </c>
      <c r="E42" s="87" t="s">
        <v>63</v>
      </c>
      <c r="F42" s="87">
        <v>300</v>
      </c>
      <c r="G42" s="87">
        <v>10</v>
      </c>
      <c r="H42" s="87">
        <v>100</v>
      </c>
      <c r="I42" s="87"/>
      <c r="J42" s="87"/>
      <c r="K42" s="87"/>
      <c r="L42" s="87"/>
      <c r="M42" s="87"/>
      <c r="N42" s="259"/>
      <c r="O42" s="91"/>
      <c r="P42" s="87">
        <f t="shared" si="8"/>
        <v>0</v>
      </c>
      <c r="Q42" s="87">
        <f t="shared" si="9"/>
        <v>0</v>
      </c>
      <c r="R42" s="92"/>
      <c r="S42" s="93">
        <v>0.06</v>
      </c>
      <c r="T42" s="93">
        <f t="shared" si="10"/>
        <v>0</v>
      </c>
      <c r="X42" s="241"/>
      <c r="Y42" s="241">
        <f t="shared" si="11"/>
        <v>0</v>
      </c>
      <c r="Z42" s="228"/>
    </row>
    <row r="43" spans="1:26" s="90" customFormat="1" x14ac:dyDescent="0.2">
      <c r="A43" s="270" t="s">
        <v>392</v>
      </c>
      <c r="B43" s="270" t="s">
        <v>391</v>
      </c>
      <c r="C43" s="95" t="s">
        <v>393</v>
      </c>
      <c r="D43" s="270" t="s">
        <v>277</v>
      </c>
      <c r="E43" s="87" t="s">
        <v>63</v>
      </c>
      <c r="F43" s="87">
        <v>300</v>
      </c>
      <c r="G43" s="87">
        <v>10</v>
      </c>
      <c r="H43" s="87">
        <v>100</v>
      </c>
      <c r="I43" s="87"/>
      <c r="J43" s="87"/>
      <c r="K43" s="87"/>
      <c r="L43" s="87"/>
      <c r="M43" s="87"/>
      <c r="N43" s="259"/>
      <c r="O43" s="91"/>
      <c r="P43" s="87">
        <f t="shared" si="8"/>
        <v>0</v>
      </c>
      <c r="Q43" s="87">
        <f t="shared" si="9"/>
        <v>0</v>
      </c>
      <c r="R43" s="92"/>
      <c r="S43" s="93">
        <v>0.06</v>
      </c>
      <c r="T43" s="93">
        <f t="shared" si="10"/>
        <v>0</v>
      </c>
      <c r="X43" s="241"/>
      <c r="Y43" s="241">
        <f t="shared" si="11"/>
        <v>0</v>
      </c>
      <c r="Z43" s="228"/>
    </row>
    <row r="44" spans="1:26" s="90" customFormat="1" x14ac:dyDescent="0.2">
      <c r="A44" s="102" t="s">
        <v>67</v>
      </c>
      <c r="B44" s="102" t="s">
        <v>68</v>
      </c>
      <c r="C44" s="102" t="s">
        <v>69</v>
      </c>
      <c r="D44" s="86" t="s">
        <v>275</v>
      </c>
      <c r="E44" s="87">
        <v>25</v>
      </c>
      <c r="F44" s="87">
        <v>375</v>
      </c>
      <c r="G44" s="87">
        <v>10</v>
      </c>
      <c r="H44" s="87">
        <v>100</v>
      </c>
      <c r="I44" s="87"/>
      <c r="J44" s="87"/>
      <c r="K44" s="87">
        <v>500</v>
      </c>
      <c r="L44" s="87"/>
      <c r="M44" s="87">
        <v>500</v>
      </c>
      <c r="N44" s="259"/>
      <c r="O44" s="91"/>
      <c r="P44" s="87">
        <f t="shared" si="8"/>
        <v>1000</v>
      </c>
      <c r="Q44" s="87">
        <f t="shared" si="9"/>
        <v>10</v>
      </c>
      <c r="R44" s="92"/>
      <c r="S44" s="93">
        <v>0.06</v>
      </c>
      <c r="T44" s="93">
        <f t="shared" si="10"/>
        <v>0.6</v>
      </c>
      <c r="X44" s="241">
        <v>13.7</v>
      </c>
      <c r="Y44" s="241">
        <f t="shared" si="11"/>
        <v>137</v>
      </c>
      <c r="Z44" s="228"/>
    </row>
    <row r="45" spans="1:26" s="90" customFormat="1" x14ac:dyDescent="0.2">
      <c r="A45" s="86" t="s">
        <v>64</v>
      </c>
      <c r="B45" s="86" t="s">
        <v>65</v>
      </c>
      <c r="C45" s="86" t="s">
        <v>64</v>
      </c>
      <c r="D45" s="86" t="s">
        <v>275</v>
      </c>
      <c r="E45" s="87">
        <v>25</v>
      </c>
      <c r="F45" s="87">
        <v>457</v>
      </c>
      <c r="G45" s="87">
        <v>10</v>
      </c>
      <c r="H45" s="87">
        <v>100</v>
      </c>
      <c r="I45" s="87"/>
      <c r="J45" s="87"/>
      <c r="K45" s="87">
        <v>300</v>
      </c>
      <c r="L45" s="87"/>
      <c r="M45" s="87">
        <v>1000</v>
      </c>
      <c r="N45" s="259"/>
      <c r="O45" s="91"/>
      <c r="P45" s="87">
        <f t="shared" si="8"/>
        <v>1300</v>
      </c>
      <c r="Q45" s="87">
        <f t="shared" si="9"/>
        <v>13</v>
      </c>
      <c r="R45" s="92"/>
      <c r="S45" s="93">
        <v>0.06</v>
      </c>
      <c r="T45" s="93">
        <f t="shared" si="10"/>
        <v>0.78</v>
      </c>
      <c r="X45" s="241">
        <v>17</v>
      </c>
      <c r="Y45" s="241">
        <f t="shared" si="11"/>
        <v>221</v>
      </c>
      <c r="Z45" s="228"/>
    </row>
    <row r="46" spans="1:26" s="90" customFormat="1" x14ac:dyDescent="0.2">
      <c r="A46" s="270" t="s">
        <v>66</v>
      </c>
      <c r="B46" s="270" t="s">
        <v>65</v>
      </c>
      <c r="C46" s="270">
        <v>90443400</v>
      </c>
      <c r="D46" s="270" t="s">
        <v>277</v>
      </c>
      <c r="E46" s="87" t="s">
        <v>63</v>
      </c>
      <c r="F46" s="87">
        <v>450</v>
      </c>
      <c r="G46" s="87">
        <v>10</v>
      </c>
      <c r="H46" s="87">
        <v>100</v>
      </c>
      <c r="I46" s="87"/>
      <c r="J46" s="87"/>
      <c r="K46" s="87">
        <v>200</v>
      </c>
      <c r="L46" s="87"/>
      <c r="M46" s="87">
        <v>2000</v>
      </c>
      <c r="N46" s="259">
        <v>1000</v>
      </c>
      <c r="O46" s="91"/>
      <c r="P46" s="87">
        <f t="shared" si="8"/>
        <v>3200</v>
      </c>
      <c r="Q46" s="87">
        <f t="shared" si="9"/>
        <v>32</v>
      </c>
      <c r="R46" s="92"/>
      <c r="S46" s="93">
        <v>0.06</v>
      </c>
      <c r="T46" s="93">
        <f t="shared" si="10"/>
        <v>1.92</v>
      </c>
      <c r="X46" s="241">
        <v>17</v>
      </c>
      <c r="Y46" s="241">
        <f t="shared" si="11"/>
        <v>544</v>
      </c>
      <c r="Z46" s="228"/>
    </row>
    <row r="47" spans="1:26" s="90" customFormat="1" x14ac:dyDescent="0.2">
      <c r="A47" s="86" t="s">
        <v>60</v>
      </c>
      <c r="B47" s="86" t="s">
        <v>61</v>
      </c>
      <c r="C47" s="86" t="s">
        <v>60</v>
      </c>
      <c r="D47" s="86" t="s">
        <v>275</v>
      </c>
      <c r="E47" s="87">
        <v>25</v>
      </c>
      <c r="F47" s="87">
        <v>610</v>
      </c>
      <c r="G47" s="87">
        <v>10</v>
      </c>
      <c r="H47" s="87">
        <v>50</v>
      </c>
      <c r="I47" s="87"/>
      <c r="J47" s="87">
        <v>400</v>
      </c>
      <c r="K47" s="87"/>
      <c r="L47" s="87"/>
      <c r="M47" s="87">
        <v>500</v>
      </c>
      <c r="N47" s="259"/>
      <c r="O47" s="91"/>
      <c r="P47" s="87">
        <f t="shared" si="8"/>
        <v>900</v>
      </c>
      <c r="Q47" s="87">
        <f t="shared" si="9"/>
        <v>18</v>
      </c>
      <c r="R47" s="92"/>
      <c r="S47" s="93">
        <v>0.04</v>
      </c>
      <c r="T47" s="93">
        <f t="shared" si="10"/>
        <v>0.72</v>
      </c>
      <c r="X47" s="241">
        <v>11.75</v>
      </c>
      <c r="Y47" s="241">
        <f t="shared" si="11"/>
        <v>211.5</v>
      </c>
      <c r="Z47" s="228"/>
    </row>
    <row r="48" spans="1:26" s="90" customFormat="1" x14ac:dyDescent="0.2">
      <c r="A48" s="270" t="s">
        <v>62</v>
      </c>
      <c r="B48" s="270" t="s">
        <v>61</v>
      </c>
      <c r="C48" s="270">
        <v>90443600</v>
      </c>
      <c r="D48" s="270" t="s">
        <v>277</v>
      </c>
      <c r="E48" s="87" t="s">
        <v>63</v>
      </c>
      <c r="F48" s="87">
        <v>600</v>
      </c>
      <c r="G48" s="87">
        <v>10</v>
      </c>
      <c r="H48" s="87">
        <v>50</v>
      </c>
      <c r="I48" s="87"/>
      <c r="J48" s="87"/>
      <c r="K48" s="87"/>
      <c r="L48" s="87"/>
      <c r="M48" s="87">
        <v>1000</v>
      </c>
      <c r="N48" s="259">
        <v>1000</v>
      </c>
      <c r="O48" s="91"/>
      <c r="P48" s="87">
        <f t="shared" si="8"/>
        <v>2000</v>
      </c>
      <c r="Q48" s="87">
        <f t="shared" si="9"/>
        <v>40</v>
      </c>
      <c r="R48" s="92"/>
      <c r="S48" s="93">
        <v>0.04</v>
      </c>
      <c r="T48" s="93">
        <f t="shared" si="10"/>
        <v>1.6</v>
      </c>
      <c r="X48" s="241">
        <v>11.75</v>
      </c>
      <c r="Y48" s="241">
        <f t="shared" si="11"/>
        <v>470</v>
      </c>
      <c r="Z48" s="228"/>
    </row>
    <row r="49" spans="1:26" s="90" customFormat="1" x14ac:dyDescent="0.2">
      <c r="A49" s="86" t="s">
        <v>195</v>
      </c>
      <c r="B49" s="86" t="s">
        <v>178</v>
      </c>
      <c r="C49" s="86" t="s">
        <v>195</v>
      </c>
      <c r="D49" s="86" t="s">
        <v>275</v>
      </c>
      <c r="E49" s="87">
        <v>25</v>
      </c>
      <c r="F49" s="87">
        <v>750</v>
      </c>
      <c r="G49" s="87">
        <v>10</v>
      </c>
      <c r="H49" s="87">
        <v>50</v>
      </c>
      <c r="I49" s="87"/>
      <c r="J49" s="87"/>
      <c r="K49" s="87"/>
      <c r="L49" s="87"/>
      <c r="M49" s="87"/>
      <c r="N49" s="259"/>
      <c r="O49" s="91"/>
      <c r="P49" s="87">
        <f t="shared" si="8"/>
        <v>0</v>
      </c>
      <c r="Q49" s="87">
        <f t="shared" si="9"/>
        <v>0</v>
      </c>
      <c r="R49" s="92"/>
      <c r="S49" s="93">
        <v>0.05</v>
      </c>
      <c r="T49" s="93">
        <f t="shared" si="10"/>
        <v>0</v>
      </c>
      <c r="X49" s="241">
        <v>14.3</v>
      </c>
      <c r="Y49" s="241">
        <f t="shared" si="11"/>
        <v>0</v>
      </c>
      <c r="Z49" s="228"/>
    </row>
    <row r="50" spans="1:26" s="90" customFormat="1" x14ac:dyDescent="0.2">
      <c r="A50" s="270" t="s">
        <v>177</v>
      </c>
      <c r="B50" s="270" t="s">
        <v>178</v>
      </c>
      <c r="C50" s="270">
        <v>90443700</v>
      </c>
      <c r="D50" s="270" t="s">
        <v>277</v>
      </c>
      <c r="E50" s="87" t="s">
        <v>63</v>
      </c>
      <c r="F50" s="87">
        <v>750</v>
      </c>
      <c r="G50" s="87">
        <v>10</v>
      </c>
      <c r="H50" s="87">
        <v>50</v>
      </c>
      <c r="I50" s="87"/>
      <c r="J50" s="87"/>
      <c r="K50" s="87"/>
      <c r="L50" s="87"/>
      <c r="M50" s="259">
        <v>1000</v>
      </c>
      <c r="N50" s="259">
        <v>1000</v>
      </c>
      <c r="O50" s="91"/>
      <c r="P50" s="87">
        <f t="shared" si="8"/>
        <v>2000</v>
      </c>
      <c r="Q50" s="87">
        <f t="shared" si="9"/>
        <v>40</v>
      </c>
      <c r="R50" s="92"/>
      <c r="S50" s="93">
        <v>0.05</v>
      </c>
      <c r="T50" s="93">
        <f t="shared" si="10"/>
        <v>2</v>
      </c>
      <c r="X50" s="241">
        <v>14.3</v>
      </c>
      <c r="Y50" s="241">
        <f t="shared" si="11"/>
        <v>572</v>
      </c>
      <c r="Z50" s="228"/>
    </row>
    <row r="51" spans="1:26" s="90" customFormat="1" x14ac:dyDescent="0.2">
      <c r="A51" s="86" t="s">
        <v>155</v>
      </c>
      <c r="B51" s="86" t="s">
        <v>58</v>
      </c>
      <c r="C51" s="86" t="s">
        <v>155</v>
      </c>
      <c r="D51" s="86" t="s">
        <v>275</v>
      </c>
      <c r="E51" s="87">
        <v>25</v>
      </c>
      <c r="F51" s="87">
        <v>915</v>
      </c>
      <c r="G51" s="87">
        <v>10</v>
      </c>
      <c r="H51" s="87">
        <v>50</v>
      </c>
      <c r="I51" s="87"/>
      <c r="J51" s="87"/>
      <c r="K51" s="87">
        <v>500</v>
      </c>
      <c r="L51" s="87"/>
      <c r="M51" s="87">
        <v>500</v>
      </c>
      <c r="N51" s="259"/>
      <c r="O51" s="91"/>
      <c r="P51" s="87">
        <f t="shared" si="8"/>
        <v>1000</v>
      </c>
      <c r="Q51" s="87">
        <f t="shared" si="9"/>
        <v>20</v>
      </c>
      <c r="R51" s="92"/>
      <c r="S51" s="93">
        <v>0.06</v>
      </c>
      <c r="T51" s="93">
        <f t="shared" si="10"/>
        <v>1.2</v>
      </c>
      <c r="X51" s="241">
        <v>17</v>
      </c>
      <c r="Y51" s="241">
        <f t="shared" si="11"/>
        <v>340</v>
      </c>
      <c r="Z51" s="228"/>
    </row>
    <row r="52" spans="1:26" s="90" customFormat="1" x14ac:dyDescent="0.2">
      <c r="A52" s="270" t="s">
        <v>176</v>
      </c>
      <c r="B52" s="270" t="s">
        <v>58</v>
      </c>
      <c r="C52" s="270">
        <v>90443800</v>
      </c>
      <c r="D52" s="270" t="s">
        <v>277</v>
      </c>
      <c r="E52" s="87" t="s">
        <v>63</v>
      </c>
      <c r="F52" s="87">
        <v>900</v>
      </c>
      <c r="G52" s="87">
        <v>10</v>
      </c>
      <c r="H52" s="87">
        <v>50</v>
      </c>
      <c r="I52" s="87"/>
      <c r="J52" s="87"/>
      <c r="K52" s="87"/>
      <c r="L52" s="87"/>
      <c r="M52" s="87">
        <v>1000</v>
      </c>
      <c r="N52" s="259">
        <v>2000</v>
      </c>
      <c r="O52" s="91"/>
      <c r="P52" s="87">
        <f t="shared" si="8"/>
        <v>3000</v>
      </c>
      <c r="Q52" s="87">
        <f t="shared" si="9"/>
        <v>60</v>
      </c>
      <c r="R52" s="92"/>
      <c r="S52" s="93">
        <v>0.06</v>
      </c>
      <c r="T52" s="93">
        <f t="shared" si="10"/>
        <v>3.5999999999999996</v>
      </c>
      <c r="X52" s="241">
        <v>17</v>
      </c>
      <c r="Y52" s="241">
        <f t="shared" si="11"/>
        <v>1020</v>
      </c>
      <c r="Z52" s="228"/>
    </row>
    <row r="53" spans="1:26" s="90" customFormat="1" x14ac:dyDescent="0.2">
      <c r="A53" s="86" t="s">
        <v>53</v>
      </c>
      <c r="B53" s="86" t="s">
        <v>54</v>
      </c>
      <c r="C53" s="86" t="s">
        <v>53</v>
      </c>
      <c r="D53" s="86" t="s">
        <v>275</v>
      </c>
      <c r="E53" s="87">
        <v>25</v>
      </c>
      <c r="F53" s="87">
        <v>1220</v>
      </c>
      <c r="G53" s="87">
        <v>10</v>
      </c>
      <c r="H53" s="87">
        <v>50</v>
      </c>
      <c r="I53" s="87"/>
      <c r="J53" s="87"/>
      <c r="K53" s="87"/>
      <c r="L53" s="87"/>
      <c r="M53" s="87">
        <v>500</v>
      </c>
      <c r="N53" s="259"/>
      <c r="O53" s="91"/>
      <c r="P53" s="87">
        <f t="shared" si="8"/>
        <v>500</v>
      </c>
      <c r="Q53" s="87">
        <f t="shared" si="9"/>
        <v>10</v>
      </c>
      <c r="R53" s="92"/>
      <c r="S53" s="93">
        <v>0.08</v>
      </c>
      <c r="T53" s="93">
        <f t="shared" si="10"/>
        <v>0.8</v>
      </c>
      <c r="X53" s="241">
        <v>22</v>
      </c>
      <c r="Y53" s="241">
        <f t="shared" si="11"/>
        <v>220</v>
      </c>
      <c r="Z53" s="228"/>
    </row>
    <row r="54" spans="1:26" s="90" customFormat="1" x14ac:dyDescent="0.2">
      <c r="A54" s="103" t="s">
        <v>194</v>
      </c>
      <c r="B54" s="103" t="s">
        <v>54</v>
      </c>
      <c r="C54" s="103">
        <v>90444000</v>
      </c>
      <c r="D54" s="270" t="s">
        <v>277</v>
      </c>
      <c r="E54" s="87" t="s">
        <v>63</v>
      </c>
      <c r="F54" s="87">
        <v>1200</v>
      </c>
      <c r="G54" s="87">
        <v>10</v>
      </c>
      <c r="H54" s="87">
        <v>50</v>
      </c>
      <c r="I54" s="87"/>
      <c r="J54" s="87"/>
      <c r="K54" s="87"/>
      <c r="L54" s="87"/>
      <c r="M54" s="87">
        <v>500</v>
      </c>
      <c r="N54" s="259">
        <v>500</v>
      </c>
      <c r="O54" s="91"/>
      <c r="P54" s="87">
        <f t="shared" si="8"/>
        <v>1000</v>
      </c>
      <c r="Q54" s="87">
        <f t="shared" si="9"/>
        <v>20</v>
      </c>
      <c r="R54" s="92"/>
      <c r="S54" s="93">
        <v>0.08</v>
      </c>
      <c r="T54" s="93">
        <f t="shared" si="10"/>
        <v>1.6</v>
      </c>
      <c r="X54" s="241">
        <v>22</v>
      </c>
      <c r="Y54" s="241">
        <f t="shared" si="11"/>
        <v>440</v>
      </c>
      <c r="Z54" s="228"/>
    </row>
    <row r="55" spans="1:26" s="90" customFormat="1" x14ac:dyDescent="0.2">
      <c r="A55" s="86" t="s">
        <v>230</v>
      </c>
      <c r="B55" s="86" t="s">
        <v>231</v>
      </c>
      <c r="C55" s="86" t="s">
        <v>230</v>
      </c>
      <c r="D55" s="86" t="s">
        <v>275</v>
      </c>
      <c r="E55" s="87">
        <v>25</v>
      </c>
      <c r="F55" s="87">
        <v>1500</v>
      </c>
      <c r="G55" s="87">
        <v>10</v>
      </c>
      <c r="H55" s="87">
        <v>50</v>
      </c>
      <c r="I55" s="87"/>
      <c r="J55" s="87"/>
      <c r="K55" s="87"/>
      <c r="L55" s="87"/>
      <c r="M55" s="87"/>
      <c r="N55" s="259"/>
      <c r="O55" s="91"/>
      <c r="P55" s="87">
        <f t="shared" si="8"/>
        <v>0</v>
      </c>
      <c r="Q55" s="87">
        <f t="shared" si="9"/>
        <v>0</v>
      </c>
      <c r="R55" s="92"/>
      <c r="S55" s="93">
        <v>0.11</v>
      </c>
      <c r="T55" s="93">
        <f t="shared" si="10"/>
        <v>0</v>
      </c>
      <c r="X55" s="241">
        <v>29.65</v>
      </c>
      <c r="Y55" s="241">
        <f t="shared" si="11"/>
        <v>0</v>
      </c>
      <c r="Z55" s="228"/>
    </row>
    <row r="56" spans="1:26" s="90" customFormat="1" x14ac:dyDescent="0.2">
      <c r="A56" s="86" t="s">
        <v>254</v>
      </c>
      <c r="B56" s="86" t="s">
        <v>255</v>
      </c>
      <c r="C56" s="86" t="s">
        <v>254</v>
      </c>
      <c r="D56" s="86" t="s">
        <v>275</v>
      </c>
      <c r="E56" s="87">
        <v>25</v>
      </c>
      <c r="F56" s="87">
        <v>1650</v>
      </c>
      <c r="G56" s="87">
        <v>10</v>
      </c>
      <c r="H56" s="87">
        <v>50</v>
      </c>
      <c r="I56" s="87"/>
      <c r="J56" s="87"/>
      <c r="K56" s="87"/>
      <c r="L56" s="87"/>
      <c r="M56" s="87"/>
      <c r="N56" s="259"/>
      <c r="O56" s="91"/>
      <c r="P56" s="87">
        <f t="shared" si="8"/>
        <v>0</v>
      </c>
      <c r="Q56" s="87">
        <f t="shared" si="9"/>
        <v>0</v>
      </c>
      <c r="R56" s="92"/>
      <c r="S56" s="93">
        <v>0.12</v>
      </c>
      <c r="T56" s="93">
        <f t="shared" si="10"/>
        <v>0</v>
      </c>
      <c r="X56" s="241"/>
      <c r="Y56" s="241">
        <f t="shared" si="11"/>
        <v>0</v>
      </c>
      <c r="Z56" s="228"/>
    </row>
    <row r="57" spans="1:26" s="90" customFormat="1" x14ac:dyDescent="0.2">
      <c r="A57" s="86" t="s">
        <v>193</v>
      </c>
      <c r="B57" s="86" t="s">
        <v>175</v>
      </c>
      <c r="C57" s="86" t="s">
        <v>193</v>
      </c>
      <c r="D57" s="86" t="s">
        <v>275</v>
      </c>
      <c r="E57" s="87">
        <v>25</v>
      </c>
      <c r="F57" s="87">
        <v>1800</v>
      </c>
      <c r="G57" s="87">
        <v>10</v>
      </c>
      <c r="H57" s="87">
        <v>50</v>
      </c>
      <c r="I57" s="87"/>
      <c r="J57" s="87"/>
      <c r="K57" s="87"/>
      <c r="L57" s="87"/>
      <c r="M57" s="87"/>
      <c r="N57" s="259"/>
      <c r="O57" s="91"/>
      <c r="P57" s="87">
        <f t="shared" si="8"/>
        <v>0</v>
      </c>
      <c r="Q57" s="87">
        <f t="shared" si="9"/>
        <v>0</v>
      </c>
      <c r="R57" s="92"/>
      <c r="S57" s="93">
        <v>0.12</v>
      </c>
      <c r="T57" s="93">
        <f t="shared" si="10"/>
        <v>0</v>
      </c>
      <c r="X57" s="241">
        <v>33</v>
      </c>
      <c r="Y57" s="241">
        <f t="shared" si="11"/>
        <v>0</v>
      </c>
      <c r="Z57" s="228"/>
    </row>
    <row r="58" spans="1:26" s="90" customFormat="1" x14ac:dyDescent="0.2">
      <c r="A58" s="270" t="s">
        <v>174</v>
      </c>
      <c r="B58" s="270" t="s">
        <v>175</v>
      </c>
      <c r="C58" s="270">
        <v>90443900</v>
      </c>
      <c r="D58" s="270" t="s">
        <v>277</v>
      </c>
      <c r="E58" s="87" t="s">
        <v>63</v>
      </c>
      <c r="F58" s="87">
        <v>1800</v>
      </c>
      <c r="G58" s="87">
        <v>10</v>
      </c>
      <c r="H58" s="87">
        <v>50</v>
      </c>
      <c r="I58" s="87"/>
      <c r="J58" s="87"/>
      <c r="K58" s="87">
        <v>200</v>
      </c>
      <c r="L58" s="87"/>
      <c r="M58" s="87"/>
      <c r="N58" s="259"/>
      <c r="O58" s="91"/>
      <c r="P58" s="87">
        <f t="shared" si="8"/>
        <v>200</v>
      </c>
      <c r="Q58" s="87">
        <f t="shared" si="9"/>
        <v>4</v>
      </c>
      <c r="R58" s="92"/>
      <c r="S58" s="93">
        <v>0.12</v>
      </c>
      <c r="T58" s="93">
        <f>$Q58*$S58</f>
        <v>0.48</v>
      </c>
      <c r="X58" s="241">
        <v>33</v>
      </c>
      <c r="Y58" s="241">
        <f t="shared" si="11"/>
        <v>132</v>
      </c>
      <c r="Z58" s="228"/>
    </row>
    <row r="59" spans="1:26" s="90" customFormat="1" x14ac:dyDescent="0.2">
      <c r="A59" s="270" t="s">
        <v>293</v>
      </c>
      <c r="B59" s="270" t="s">
        <v>294</v>
      </c>
      <c r="C59" s="270">
        <v>90443000</v>
      </c>
      <c r="D59" s="270" t="s">
        <v>277</v>
      </c>
      <c r="E59" s="87" t="s">
        <v>63</v>
      </c>
      <c r="F59" s="87">
        <v>2100</v>
      </c>
      <c r="G59" s="87">
        <v>10</v>
      </c>
      <c r="H59" s="87">
        <v>50</v>
      </c>
      <c r="I59" s="87"/>
      <c r="J59" s="87"/>
      <c r="K59" s="87"/>
      <c r="L59" s="87"/>
      <c r="M59" s="87"/>
      <c r="N59" s="259"/>
      <c r="O59" s="91"/>
      <c r="P59" s="87">
        <f t="shared" si="8"/>
        <v>0</v>
      </c>
      <c r="Q59" s="87">
        <f t="shared" si="9"/>
        <v>0</v>
      </c>
      <c r="R59" s="92"/>
      <c r="S59" s="93">
        <v>0.09</v>
      </c>
      <c r="T59" s="93">
        <f t="shared" si="10"/>
        <v>0</v>
      </c>
      <c r="X59" s="241">
        <v>40</v>
      </c>
      <c r="Y59" s="241">
        <f t="shared" si="11"/>
        <v>0</v>
      </c>
      <c r="Z59" s="228">
        <f>SUM(Y40:Y59)</f>
        <v>4448.7</v>
      </c>
    </row>
    <row r="60" spans="1:26" s="90" customFormat="1" x14ac:dyDescent="0.2">
      <c r="A60" s="104" t="s">
        <v>70</v>
      </c>
      <c r="B60" s="104"/>
      <c r="C60" s="104"/>
      <c r="D60" s="104"/>
      <c r="E60" s="104"/>
      <c r="F60" s="270"/>
      <c r="G60" s="97"/>
      <c r="H60" s="97"/>
      <c r="I60" s="87"/>
      <c r="J60" s="87"/>
      <c r="K60" s="87"/>
      <c r="L60" s="87"/>
      <c r="M60" s="87"/>
      <c r="N60" s="259"/>
      <c r="O60" s="97"/>
      <c r="P60" s="87"/>
      <c r="Q60" s="87"/>
      <c r="R60" s="92"/>
      <c r="S60" s="87"/>
      <c r="T60" s="93"/>
      <c r="X60" s="241"/>
      <c r="Y60" s="241"/>
      <c r="Z60" s="228"/>
    </row>
    <row r="61" spans="1:26" s="90" customFormat="1" x14ac:dyDescent="0.2">
      <c r="A61" s="86" t="s">
        <v>295</v>
      </c>
      <c r="B61" s="86" t="s">
        <v>296</v>
      </c>
      <c r="C61" s="86" t="s">
        <v>295</v>
      </c>
      <c r="D61" s="86" t="s">
        <v>275</v>
      </c>
      <c r="E61" s="87">
        <v>32</v>
      </c>
      <c r="F61" s="87">
        <v>100</v>
      </c>
      <c r="G61" s="87">
        <v>10</v>
      </c>
      <c r="H61" s="87">
        <v>300</v>
      </c>
      <c r="I61" s="87"/>
      <c r="J61" s="87"/>
      <c r="K61" s="87"/>
      <c r="L61" s="87"/>
      <c r="M61" s="87"/>
      <c r="N61" s="259"/>
      <c r="O61" s="91"/>
      <c r="P61" s="87">
        <f t="shared" ref="P61:P75" si="12">SUM(I61:O61)</f>
        <v>0</v>
      </c>
      <c r="Q61" s="87">
        <f t="shared" ref="Q61:Q75" si="13">$P61/$H61</f>
        <v>0</v>
      </c>
      <c r="R61" s="92"/>
      <c r="S61" s="93">
        <v>0.09</v>
      </c>
      <c r="T61" s="93">
        <f t="shared" ref="T61:T75" si="14">$Q61*$S61</f>
        <v>0</v>
      </c>
      <c r="U61" s="94">
        <f>SUM(T61:T75)</f>
        <v>3.4800000000000004</v>
      </c>
      <c r="V61" s="90">
        <f>U61*100/$U$148</f>
        <v>6.804849432929216</v>
      </c>
      <c r="X61" s="241">
        <v>13.45</v>
      </c>
      <c r="Y61" s="241">
        <f t="shared" ref="Y61:Y75" si="15">Q61*X61</f>
        <v>0</v>
      </c>
      <c r="Z61" s="228"/>
    </row>
    <row r="62" spans="1:26" s="90" customFormat="1" x14ac:dyDescent="0.2">
      <c r="A62" s="86" t="s">
        <v>71</v>
      </c>
      <c r="B62" s="86" t="s">
        <v>72</v>
      </c>
      <c r="C62" s="86" t="s">
        <v>71</v>
      </c>
      <c r="D62" s="86" t="s">
        <v>275</v>
      </c>
      <c r="E62" s="87">
        <v>32</v>
      </c>
      <c r="F62" s="87">
        <v>150</v>
      </c>
      <c r="G62" s="87">
        <v>10</v>
      </c>
      <c r="H62" s="87">
        <v>300</v>
      </c>
      <c r="I62" s="87"/>
      <c r="J62" s="87"/>
      <c r="K62" s="87"/>
      <c r="L62" s="87"/>
      <c r="M62" s="87"/>
      <c r="N62" s="259"/>
      <c r="O62" s="91"/>
      <c r="P62" s="87">
        <f t="shared" si="12"/>
        <v>0</v>
      </c>
      <c r="Q62" s="87">
        <f t="shared" si="13"/>
        <v>0</v>
      </c>
      <c r="R62" s="92"/>
      <c r="S62" s="93">
        <v>0.09</v>
      </c>
      <c r="T62" s="93">
        <f t="shared" si="14"/>
        <v>0</v>
      </c>
      <c r="X62" s="241">
        <v>22.5</v>
      </c>
      <c r="Y62" s="241">
        <f t="shared" si="15"/>
        <v>0</v>
      </c>
      <c r="Z62" s="228"/>
    </row>
    <row r="63" spans="1:26" s="90" customFormat="1" x14ac:dyDescent="0.2">
      <c r="A63" s="270" t="s">
        <v>256</v>
      </c>
      <c r="B63" s="270" t="s">
        <v>72</v>
      </c>
      <c r="C63" s="270">
        <v>90446200</v>
      </c>
      <c r="D63" s="270" t="s">
        <v>277</v>
      </c>
      <c r="E63" s="87">
        <v>32</v>
      </c>
      <c r="F63" s="87">
        <v>150</v>
      </c>
      <c r="G63" s="87">
        <v>10</v>
      </c>
      <c r="H63" s="87">
        <v>300</v>
      </c>
      <c r="I63" s="87"/>
      <c r="J63" s="87"/>
      <c r="K63" s="87"/>
      <c r="L63" s="87"/>
      <c r="M63" s="87">
        <v>300</v>
      </c>
      <c r="N63" s="259"/>
      <c r="O63" s="91"/>
      <c r="P63" s="87">
        <f t="shared" si="12"/>
        <v>300</v>
      </c>
      <c r="Q63" s="87">
        <f t="shared" si="13"/>
        <v>1</v>
      </c>
      <c r="R63" s="92"/>
      <c r="S63" s="93">
        <v>0.09</v>
      </c>
      <c r="T63" s="93">
        <f t="shared" si="14"/>
        <v>0.09</v>
      </c>
      <c r="X63" s="241">
        <v>22.5</v>
      </c>
      <c r="Y63" s="241">
        <f t="shared" si="15"/>
        <v>22.5</v>
      </c>
      <c r="Z63" s="228"/>
    </row>
    <row r="64" spans="1:26" s="90" customFormat="1" x14ac:dyDescent="0.2">
      <c r="A64" s="86" t="s">
        <v>200</v>
      </c>
      <c r="B64" s="86" t="s">
        <v>201</v>
      </c>
      <c r="C64" s="86" t="s">
        <v>200</v>
      </c>
      <c r="D64" s="86" t="s">
        <v>275</v>
      </c>
      <c r="E64" s="87">
        <v>32</v>
      </c>
      <c r="F64" s="87">
        <v>200</v>
      </c>
      <c r="G64" s="87">
        <v>10</v>
      </c>
      <c r="H64" s="87">
        <v>300</v>
      </c>
      <c r="I64" s="87"/>
      <c r="J64" s="87"/>
      <c r="K64" s="87"/>
      <c r="L64" s="87"/>
      <c r="M64" s="87"/>
      <c r="N64" s="259"/>
      <c r="O64" s="91"/>
      <c r="P64" s="87">
        <f t="shared" si="12"/>
        <v>0</v>
      </c>
      <c r="Q64" s="87">
        <f t="shared" si="13"/>
        <v>0</v>
      </c>
      <c r="R64" s="92"/>
      <c r="S64" s="93">
        <v>0.09</v>
      </c>
      <c r="T64" s="93">
        <f t="shared" si="14"/>
        <v>0</v>
      </c>
      <c r="X64" s="241"/>
      <c r="Y64" s="241">
        <f t="shared" si="15"/>
        <v>0</v>
      </c>
      <c r="Z64" s="228"/>
    </row>
    <row r="65" spans="1:26" s="90" customFormat="1" x14ac:dyDescent="0.2">
      <c r="A65" s="86" t="s">
        <v>73</v>
      </c>
      <c r="B65" s="86" t="s">
        <v>74</v>
      </c>
      <c r="C65" s="86" t="s">
        <v>73</v>
      </c>
      <c r="D65" s="86" t="s">
        <v>275</v>
      </c>
      <c r="E65" s="87">
        <v>32</v>
      </c>
      <c r="F65" s="87">
        <v>300</v>
      </c>
      <c r="G65" s="87">
        <v>10</v>
      </c>
      <c r="H65" s="87">
        <v>150</v>
      </c>
      <c r="I65" s="87"/>
      <c r="J65" s="87"/>
      <c r="K65" s="87"/>
      <c r="L65" s="87"/>
      <c r="M65" s="87"/>
      <c r="N65" s="259"/>
      <c r="O65" s="91"/>
      <c r="P65" s="87">
        <f t="shared" si="12"/>
        <v>0</v>
      </c>
      <c r="Q65" s="87">
        <f t="shared" si="13"/>
        <v>0</v>
      </c>
      <c r="R65" s="92"/>
      <c r="S65" s="93">
        <v>0.09</v>
      </c>
      <c r="T65" s="93">
        <f t="shared" si="14"/>
        <v>0</v>
      </c>
      <c r="X65" s="241">
        <v>22.5</v>
      </c>
      <c r="Y65" s="241">
        <f t="shared" si="15"/>
        <v>0</v>
      </c>
      <c r="Z65" s="228"/>
    </row>
    <row r="66" spans="1:26" s="90" customFormat="1" x14ac:dyDescent="0.2">
      <c r="A66" s="270" t="s">
        <v>232</v>
      </c>
      <c r="B66" s="270" t="s">
        <v>74</v>
      </c>
      <c r="C66" s="270">
        <v>90446300</v>
      </c>
      <c r="D66" s="270" t="s">
        <v>277</v>
      </c>
      <c r="E66" s="87" t="s">
        <v>180</v>
      </c>
      <c r="F66" s="87">
        <v>300</v>
      </c>
      <c r="G66" s="87">
        <v>10</v>
      </c>
      <c r="H66" s="87">
        <v>150</v>
      </c>
      <c r="I66" s="87"/>
      <c r="J66" s="87"/>
      <c r="K66" s="87"/>
      <c r="L66" s="87"/>
      <c r="M66" s="87">
        <v>150</v>
      </c>
      <c r="N66" s="259">
        <v>300</v>
      </c>
      <c r="O66" s="91"/>
      <c r="P66" s="87">
        <f t="shared" si="12"/>
        <v>450</v>
      </c>
      <c r="Q66" s="87">
        <f t="shared" si="13"/>
        <v>3</v>
      </c>
      <c r="R66" s="92"/>
      <c r="S66" s="93">
        <v>0.09</v>
      </c>
      <c r="T66" s="93">
        <f t="shared" si="14"/>
        <v>0.27</v>
      </c>
      <c r="X66" s="241">
        <v>22.5</v>
      </c>
      <c r="Y66" s="241">
        <f t="shared" si="15"/>
        <v>67.5</v>
      </c>
      <c r="Z66" s="228"/>
    </row>
    <row r="67" spans="1:26" s="90" customFormat="1" x14ac:dyDescent="0.2">
      <c r="A67" s="86" t="s">
        <v>75</v>
      </c>
      <c r="B67" s="86" t="s">
        <v>76</v>
      </c>
      <c r="C67" s="86" t="s">
        <v>75</v>
      </c>
      <c r="D67" s="86" t="s">
        <v>275</v>
      </c>
      <c r="E67" s="87">
        <v>32</v>
      </c>
      <c r="F67" s="87">
        <v>450</v>
      </c>
      <c r="G67" s="87">
        <v>10</v>
      </c>
      <c r="H67" s="87">
        <v>100</v>
      </c>
      <c r="I67" s="87"/>
      <c r="J67" s="87"/>
      <c r="K67" s="87"/>
      <c r="L67" s="87"/>
      <c r="M67" s="87">
        <v>200</v>
      </c>
      <c r="N67" s="259"/>
      <c r="O67" s="91"/>
      <c r="P67" s="87">
        <f t="shared" si="12"/>
        <v>200</v>
      </c>
      <c r="Q67" s="87">
        <f t="shared" si="13"/>
        <v>2</v>
      </c>
      <c r="R67" s="92"/>
      <c r="S67" s="93">
        <v>0.09</v>
      </c>
      <c r="T67" s="93">
        <f t="shared" si="14"/>
        <v>0.18</v>
      </c>
      <c r="X67" s="241">
        <v>22.5</v>
      </c>
      <c r="Y67" s="241">
        <f t="shared" si="15"/>
        <v>45</v>
      </c>
      <c r="Z67" s="228"/>
    </row>
    <row r="68" spans="1:26" s="90" customFormat="1" x14ac:dyDescent="0.2">
      <c r="A68" s="270" t="s">
        <v>179</v>
      </c>
      <c r="B68" s="270" t="s">
        <v>76</v>
      </c>
      <c r="C68" s="270">
        <v>90446400</v>
      </c>
      <c r="D68" s="270" t="s">
        <v>277</v>
      </c>
      <c r="E68" s="87" t="s">
        <v>180</v>
      </c>
      <c r="F68" s="87">
        <v>450</v>
      </c>
      <c r="G68" s="87">
        <v>10</v>
      </c>
      <c r="H68" s="87">
        <v>100</v>
      </c>
      <c r="I68" s="87"/>
      <c r="J68" s="87"/>
      <c r="K68" s="87"/>
      <c r="L68" s="87"/>
      <c r="M68" s="87">
        <v>200</v>
      </c>
      <c r="N68" s="259">
        <v>200</v>
      </c>
      <c r="O68" s="91"/>
      <c r="P68" s="87">
        <f t="shared" si="12"/>
        <v>400</v>
      </c>
      <c r="Q68" s="87">
        <f t="shared" si="13"/>
        <v>4</v>
      </c>
      <c r="R68" s="92"/>
      <c r="S68" s="93">
        <v>0.09</v>
      </c>
      <c r="T68" s="93">
        <f t="shared" si="14"/>
        <v>0.36</v>
      </c>
      <c r="X68" s="241">
        <v>22.5</v>
      </c>
      <c r="Y68" s="241">
        <f t="shared" si="15"/>
        <v>90</v>
      </c>
      <c r="Z68" s="228"/>
    </row>
    <row r="69" spans="1:26" s="90" customFormat="1" x14ac:dyDescent="0.2">
      <c r="A69" s="86" t="s">
        <v>156</v>
      </c>
      <c r="B69" s="86" t="s">
        <v>157</v>
      </c>
      <c r="C69" s="86" t="s">
        <v>156</v>
      </c>
      <c r="D69" s="86" t="s">
        <v>275</v>
      </c>
      <c r="E69" s="87">
        <v>32</v>
      </c>
      <c r="F69" s="87">
        <v>600</v>
      </c>
      <c r="G69" s="87">
        <v>10</v>
      </c>
      <c r="H69" s="87">
        <v>100</v>
      </c>
      <c r="I69" s="87"/>
      <c r="J69" s="87">
        <v>100</v>
      </c>
      <c r="K69" s="87"/>
      <c r="L69" s="87"/>
      <c r="M69" s="87">
        <v>100</v>
      </c>
      <c r="N69" s="259"/>
      <c r="O69" s="91"/>
      <c r="P69" s="87">
        <f t="shared" si="12"/>
        <v>200</v>
      </c>
      <c r="Q69" s="87">
        <f t="shared" si="13"/>
        <v>2</v>
      </c>
      <c r="R69" s="92"/>
      <c r="S69" s="93">
        <v>0.12</v>
      </c>
      <c r="T69" s="93">
        <f t="shared" si="14"/>
        <v>0.24</v>
      </c>
      <c r="X69" s="241">
        <v>30</v>
      </c>
      <c r="Y69" s="241">
        <f t="shared" si="15"/>
        <v>60</v>
      </c>
      <c r="Z69" s="228"/>
    </row>
    <row r="70" spans="1:26" s="90" customFormat="1" x14ac:dyDescent="0.2">
      <c r="A70" s="270" t="s">
        <v>181</v>
      </c>
      <c r="B70" s="270" t="s">
        <v>157</v>
      </c>
      <c r="C70" s="270">
        <v>90446600</v>
      </c>
      <c r="D70" s="270" t="s">
        <v>277</v>
      </c>
      <c r="E70" s="87" t="s">
        <v>180</v>
      </c>
      <c r="F70" s="87">
        <v>600</v>
      </c>
      <c r="G70" s="87">
        <v>10</v>
      </c>
      <c r="H70" s="87">
        <v>100</v>
      </c>
      <c r="I70" s="87"/>
      <c r="J70" s="87"/>
      <c r="K70" s="87">
        <v>100</v>
      </c>
      <c r="L70" s="87"/>
      <c r="M70" s="87">
        <v>200</v>
      </c>
      <c r="N70" s="259">
        <v>300</v>
      </c>
      <c r="O70" s="91"/>
      <c r="P70" s="87">
        <f t="shared" si="12"/>
        <v>600</v>
      </c>
      <c r="Q70" s="87">
        <f t="shared" si="13"/>
        <v>6</v>
      </c>
      <c r="R70" s="92"/>
      <c r="S70" s="93">
        <v>0.12</v>
      </c>
      <c r="T70" s="93">
        <f t="shared" si="14"/>
        <v>0.72</v>
      </c>
      <c r="X70" s="241">
        <v>30</v>
      </c>
      <c r="Y70" s="241">
        <f t="shared" si="15"/>
        <v>180</v>
      </c>
      <c r="Z70" s="228"/>
    </row>
    <row r="71" spans="1:26" s="90" customFormat="1" x14ac:dyDescent="0.2">
      <c r="A71" s="86" t="s">
        <v>222</v>
      </c>
      <c r="B71" s="86" t="s">
        <v>223</v>
      </c>
      <c r="C71" s="86" t="s">
        <v>222</v>
      </c>
      <c r="D71" s="86" t="s">
        <v>275</v>
      </c>
      <c r="E71" s="87">
        <v>32</v>
      </c>
      <c r="F71" s="87">
        <v>750</v>
      </c>
      <c r="G71" s="87">
        <v>10</v>
      </c>
      <c r="H71" s="87">
        <v>60</v>
      </c>
      <c r="I71" s="87"/>
      <c r="J71" s="87">
        <v>60</v>
      </c>
      <c r="K71" s="87"/>
      <c r="L71" s="87"/>
      <c r="M71" s="87">
        <v>180</v>
      </c>
      <c r="N71" s="259">
        <v>120</v>
      </c>
      <c r="O71" s="91"/>
      <c r="P71" s="87">
        <f t="shared" si="12"/>
        <v>360</v>
      </c>
      <c r="Q71" s="87">
        <f t="shared" si="13"/>
        <v>6</v>
      </c>
      <c r="R71" s="92"/>
      <c r="S71" s="93">
        <v>0.09</v>
      </c>
      <c r="T71" s="93">
        <f t="shared" si="14"/>
        <v>0.54</v>
      </c>
      <c r="X71" s="241">
        <v>19.100000000000001</v>
      </c>
      <c r="Y71" s="241">
        <f t="shared" si="15"/>
        <v>114.60000000000001</v>
      </c>
      <c r="Z71" s="228"/>
    </row>
    <row r="72" spans="1:26" s="90" customFormat="1" x14ac:dyDescent="0.2">
      <c r="A72" s="86" t="s">
        <v>158</v>
      </c>
      <c r="B72" s="86" t="s">
        <v>159</v>
      </c>
      <c r="C72" s="86" t="s">
        <v>158</v>
      </c>
      <c r="D72" s="86" t="s">
        <v>275</v>
      </c>
      <c r="E72" s="87">
        <v>32</v>
      </c>
      <c r="F72" s="87">
        <v>900</v>
      </c>
      <c r="G72" s="87">
        <v>10</v>
      </c>
      <c r="H72" s="87">
        <v>50</v>
      </c>
      <c r="I72" s="87"/>
      <c r="J72" s="87"/>
      <c r="K72" s="87"/>
      <c r="L72" s="87"/>
      <c r="M72" s="87"/>
      <c r="N72" s="259"/>
      <c r="O72" s="91"/>
      <c r="P72" s="87">
        <f t="shared" si="12"/>
        <v>0</v>
      </c>
      <c r="Q72" s="87">
        <f t="shared" si="13"/>
        <v>0</v>
      </c>
      <c r="R72" s="92"/>
      <c r="S72" s="93">
        <v>0.09</v>
      </c>
      <c r="T72" s="93">
        <f t="shared" si="14"/>
        <v>0</v>
      </c>
      <c r="X72" s="241">
        <v>22.5</v>
      </c>
      <c r="Y72" s="241">
        <f t="shared" si="15"/>
        <v>0</v>
      </c>
      <c r="Z72" s="228"/>
    </row>
    <row r="73" spans="1:26" s="90" customFormat="1" x14ac:dyDescent="0.2">
      <c r="A73" s="270" t="s">
        <v>182</v>
      </c>
      <c r="B73" s="270" t="s">
        <v>159</v>
      </c>
      <c r="C73" s="270">
        <v>90446700</v>
      </c>
      <c r="D73" s="270" t="s">
        <v>277</v>
      </c>
      <c r="E73" s="87" t="s">
        <v>180</v>
      </c>
      <c r="F73" s="87">
        <v>900</v>
      </c>
      <c r="G73" s="87">
        <v>10</v>
      </c>
      <c r="H73" s="87">
        <v>50</v>
      </c>
      <c r="I73" s="87"/>
      <c r="J73" s="87"/>
      <c r="K73" s="87"/>
      <c r="L73" s="87"/>
      <c r="M73" s="87">
        <v>100</v>
      </c>
      <c r="N73" s="259">
        <v>100</v>
      </c>
      <c r="O73" s="91"/>
      <c r="P73" s="87">
        <f t="shared" si="12"/>
        <v>200</v>
      </c>
      <c r="Q73" s="87">
        <f t="shared" si="13"/>
        <v>4</v>
      </c>
      <c r="R73" s="92"/>
      <c r="S73" s="93">
        <v>0.09</v>
      </c>
      <c r="T73" s="93">
        <f t="shared" si="14"/>
        <v>0.36</v>
      </c>
      <c r="X73" s="241">
        <v>22.5</v>
      </c>
      <c r="Y73" s="241">
        <f t="shared" si="15"/>
        <v>90</v>
      </c>
      <c r="Z73" s="228"/>
    </row>
    <row r="74" spans="1:26" s="90" customFormat="1" x14ac:dyDescent="0.2">
      <c r="A74" s="86" t="s">
        <v>233</v>
      </c>
      <c r="B74" s="86" t="s">
        <v>234</v>
      </c>
      <c r="C74" s="86" t="s">
        <v>233</v>
      </c>
      <c r="D74" s="86" t="s">
        <v>275</v>
      </c>
      <c r="E74" s="87">
        <v>32</v>
      </c>
      <c r="F74" s="87">
        <v>1200</v>
      </c>
      <c r="G74" s="87">
        <v>10</v>
      </c>
      <c r="H74" s="87">
        <v>50</v>
      </c>
      <c r="I74" s="87"/>
      <c r="J74" s="87"/>
      <c r="K74" s="87"/>
      <c r="L74" s="87"/>
      <c r="M74" s="87"/>
      <c r="N74" s="259"/>
      <c r="O74" s="91"/>
      <c r="P74" s="87">
        <f t="shared" si="12"/>
        <v>0</v>
      </c>
      <c r="Q74" s="87">
        <f t="shared" si="13"/>
        <v>0</v>
      </c>
      <c r="R74" s="92"/>
      <c r="S74" s="93">
        <v>0.12</v>
      </c>
      <c r="T74" s="93">
        <f t="shared" si="14"/>
        <v>0</v>
      </c>
      <c r="X74" s="241"/>
      <c r="Y74" s="241">
        <f t="shared" si="15"/>
        <v>0</v>
      </c>
      <c r="Z74" s="228"/>
    </row>
    <row r="75" spans="1:26" s="90" customFormat="1" x14ac:dyDescent="0.2">
      <c r="A75" s="270" t="s">
        <v>236</v>
      </c>
      <c r="B75" s="270" t="s">
        <v>237</v>
      </c>
      <c r="C75" s="270">
        <v>90446800</v>
      </c>
      <c r="D75" s="270" t="s">
        <v>277</v>
      </c>
      <c r="E75" s="87" t="s">
        <v>180</v>
      </c>
      <c r="F75" s="87">
        <v>1800</v>
      </c>
      <c r="G75" s="87">
        <v>10</v>
      </c>
      <c r="H75" s="87">
        <v>25</v>
      </c>
      <c r="I75" s="87"/>
      <c r="J75" s="87"/>
      <c r="K75" s="87"/>
      <c r="L75" s="87"/>
      <c r="M75" s="87">
        <v>100</v>
      </c>
      <c r="N75" s="259"/>
      <c r="O75" s="91"/>
      <c r="P75" s="87">
        <f t="shared" si="12"/>
        <v>100</v>
      </c>
      <c r="Q75" s="87">
        <f t="shared" si="13"/>
        <v>4</v>
      </c>
      <c r="R75" s="92"/>
      <c r="S75" s="93">
        <v>0.18</v>
      </c>
      <c r="T75" s="93">
        <f t="shared" si="14"/>
        <v>0.72</v>
      </c>
      <c r="U75" s="94"/>
      <c r="X75" s="241">
        <v>23.9</v>
      </c>
      <c r="Y75" s="241">
        <f t="shared" si="15"/>
        <v>95.6</v>
      </c>
      <c r="Z75" s="228">
        <f>SUM(Y61:Y75)</f>
        <v>765.2</v>
      </c>
    </row>
    <row r="76" spans="1:26" s="90" customFormat="1" x14ac:dyDescent="0.2">
      <c r="A76" s="104" t="s">
        <v>77</v>
      </c>
      <c r="B76" s="104"/>
      <c r="C76" s="104"/>
      <c r="D76" s="104"/>
      <c r="E76" s="104"/>
      <c r="F76" s="270"/>
      <c r="G76" s="87"/>
      <c r="H76" s="87"/>
      <c r="I76" s="87"/>
      <c r="J76" s="87"/>
      <c r="K76" s="87"/>
      <c r="L76" s="87"/>
      <c r="M76" s="87"/>
      <c r="N76" s="259"/>
      <c r="O76" s="104"/>
      <c r="P76" s="87"/>
      <c r="Q76" s="87"/>
      <c r="R76" s="92"/>
      <c r="S76" s="87"/>
      <c r="T76" s="93"/>
      <c r="X76" s="241"/>
      <c r="Y76" s="241"/>
      <c r="Z76" s="228"/>
    </row>
    <row r="77" spans="1:26" s="90" customFormat="1" x14ac:dyDescent="0.2">
      <c r="A77" s="86" t="s">
        <v>297</v>
      </c>
      <c r="B77" s="86" t="s">
        <v>298</v>
      </c>
      <c r="C77" s="86" t="s">
        <v>297</v>
      </c>
      <c r="D77" s="86" t="s">
        <v>275</v>
      </c>
      <c r="E77" s="87">
        <v>40</v>
      </c>
      <c r="F77" s="87">
        <v>100</v>
      </c>
      <c r="G77" s="87">
        <v>10</v>
      </c>
      <c r="H77" s="87">
        <v>300</v>
      </c>
      <c r="I77" s="87"/>
      <c r="J77" s="87"/>
      <c r="K77" s="87"/>
      <c r="L77" s="87"/>
      <c r="M77" s="87"/>
      <c r="N77" s="259"/>
      <c r="O77" s="91"/>
      <c r="P77" s="87">
        <f t="shared" ref="P77:P92" si="16">SUM(I77:O77)</f>
        <v>0</v>
      </c>
      <c r="Q77" s="87">
        <f t="shared" ref="Q77:Q92" si="17">$P77/$H77</f>
        <v>0</v>
      </c>
      <c r="R77" s="92"/>
      <c r="S77" s="93">
        <v>0.13</v>
      </c>
      <c r="T77" s="93">
        <f t="shared" ref="T77:T92" si="18">$Q77*$S77</f>
        <v>0</v>
      </c>
      <c r="U77" s="94">
        <f>SUM(T77:T92)</f>
        <v>4.7700000000000005</v>
      </c>
      <c r="V77" s="90">
        <f>U77*100/$U$148</f>
        <v>9.3273367227219417</v>
      </c>
      <c r="X77" s="241"/>
      <c r="Y77" s="241">
        <f t="shared" ref="Y77:Y92" si="19">Q77*X77</f>
        <v>0</v>
      </c>
      <c r="Z77" s="228"/>
    </row>
    <row r="78" spans="1:26" s="90" customFormat="1" x14ac:dyDescent="0.2">
      <c r="A78" s="86" t="s">
        <v>78</v>
      </c>
      <c r="B78" s="86" t="s">
        <v>79</v>
      </c>
      <c r="C78" s="86" t="s">
        <v>78</v>
      </c>
      <c r="D78" s="86" t="s">
        <v>275</v>
      </c>
      <c r="E78" s="87">
        <v>40</v>
      </c>
      <c r="F78" s="87">
        <v>150</v>
      </c>
      <c r="G78" s="87">
        <v>10</v>
      </c>
      <c r="H78" s="87">
        <v>300</v>
      </c>
      <c r="I78" s="87"/>
      <c r="J78" s="87"/>
      <c r="K78" s="87"/>
      <c r="L78" s="87"/>
      <c r="M78" s="87">
        <v>300</v>
      </c>
      <c r="N78" s="259"/>
      <c r="O78" s="91"/>
      <c r="P78" s="87">
        <f t="shared" si="16"/>
        <v>300</v>
      </c>
      <c r="Q78" s="87">
        <f t="shared" si="17"/>
        <v>1</v>
      </c>
      <c r="R78" s="92"/>
      <c r="S78" s="93">
        <v>0.13</v>
      </c>
      <c r="T78" s="93">
        <f t="shared" si="18"/>
        <v>0.13</v>
      </c>
      <c r="X78" s="241">
        <v>29.9</v>
      </c>
      <c r="Y78" s="241">
        <f t="shared" si="19"/>
        <v>29.9</v>
      </c>
      <c r="Z78" s="228"/>
    </row>
    <row r="79" spans="1:26" s="90" customFormat="1" x14ac:dyDescent="0.2">
      <c r="A79" s="270" t="s">
        <v>240</v>
      </c>
      <c r="B79" s="270" t="s">
        <v>79</v>
      </c>
      <c r="C79" s="95" t="s">
        <v>241</v>
      </c>
      <c r="D79" s="270" t="s">
        <v>277</v>
      </c>
      <c r="E79" s="87">
        <v>40</v>
      </c>
      <c r="F79" s="87">
        <v>150</v>
      </c>
      <c r="G79" s="87">
        <v>10</v>
      </c>
      <c r="H79" s="87">
        <v>300</v>
      </c>
      <c r="I79" s="87"/>
      <c r="J79" s="87"/>
      <c r="K79" s="87"/>
      <c r="L79" s="87"/>
      <c r="M79" s="87">
        <v>300</v>
      </c>
      <c r="N79" s="259">
        <v>300</v>
      </c>
      <c r="O79" s="91"/>
      <c r="P79" s="87">
        <f t="shared" si="16"/>
        <v>600</v>
      </c>
      <c r="Q79" s="87">
        <f t="shared" si="17"/>
        <v>2</v>
      </c>
      <c r="R79" s="92"/>
      <c r="S79" s="93">
        <v>0.13</v>
      </c>
      <c r="T79" s="93">
        <f t="shared" si="18"/>
        <v>0.26</v>
      </c>
      <c r="X79" s="241">
        <v>29.9</v>
      </c>
      <c r="Y79" s="241">
        <f t="shared" si="19"/>
        <v>59.8</v>
      </c>
      <c r="Z79" s="228"/>
    </row>
    <row r="80" spans="1:26" s="90" customFormat="1" x14ac:dyDescent="0.2">
      <c r="A80" s="86" t="s">
        <v>80</v>
      </c>
      <c r="B80" s="86" t="s">
        <v>81</v>
      </c>
      <c r="C80" s="86" t="s">
        <v>80</v>
      </c>
      <c r="D80" s="86" t="s">
        <v>275</v>
      </c>
      <c r="E80" s="87">
        <v>40</v>
      </c>
      <c r="F80" s="87">
        <v>200</v>
      </c>
      <c r="G80" s="87">
        <v>10</v>
      </c>
      <c r="H80" s="87">
        <v>150</v>
      </c>
      <c r="I80" s="87"/>
      <c r="J80" s="87">
        <v>150</v>
      </c>
      <c r="K80" s="87"/>
      <c r="L80" s="87"/>
      <c r="M80" s="87">
        <v>150</v>
      </c>
      <c r="N80" s="259"/>
      <c r="O80" s="91"/>
      <c r="P80" s="87">
        <f t="shared" si="16"/>
        <v>300</v>
      </c>
      <c r="Q80" s="87">
        <f t="shared" si="17"/>
        <v>2</v>
      </c>
      <c r="R80" s="92"/>
      <c r="S80" s="93">
        <v>0.13</v>
      </c>
      <c r="T80" s="93">
        <f t="shared" si="18"/>
        <v>0.26</v>
      </c>
      <c r="X80" s="241">
        <v>20.8</v>
      </c>
      <c r="Y80" s="241">
        <f t="shared" si="19"/>
        <v>41.6</v>
      </c>
      <c r="Z80" s="228"/>
    </row>
    <row r="81" spans="1:26" s="90" customFormat="1" x14ac:dyDescent="0.2">
      <c r="A81" s="86" t="s">
        <v>82</v>
      </c>
      <c r="B81" s="86" t="s">
        <v>83</v>
      </c>
      <c r="C81" s="86" t="s">
        <v>82</v>
      </c>
      <c r="D81" s="86" t="s">
        <v>275</v>
      </c>
      <c r="E81" s="87">
        <v>40</v>
      </c>
      <c r="F81" s="87">
        <v>300</v>
      </c>
      <c r="G81" s="87">
        <v>10</v>
      </c>
      <c r="H81" s="87">
        <v>150</v>
      </c>
      <c r="I81" s="87"/>
      <c r="J81" s="87"/>
      <c r="K81" s="87"/>
      <c r="L81" s="87"/>
      <c r="M81" s="87">
        <v>150</v>
      </c>
      <c r="N81" s="259"/>
      <c r="O81" s="91"/>
      <c r="P81" s="87">
        <f t="shared" si="16"/>
        <v>150</v>
      </c>
      <c r="Q81" s="87">
        <f t="shared" si="17"/>
        <v>1</v>
      </c>
      <c r="R81" s="92"/>
      <c r="S81" s="93">
        <v>0.13</v>
      </c>
      <c r="T81" s="93">
        <f t="shared" si="18"/>
        <v>0.13</v>
      </c>
      <c r="X81" s="241">
        <v>29.9</v>
      </c>
      <c r="Y81" s="241">
        <f t="shared" si="19"/>
        <v>29.9</v>
      </c>
      <c r="Z81" s="228"/>
    </row>
    <row r="82" spans="1:26" s="90" customFormat="1" x14ac:dyDescent="0.2">
      <c r="A82" s="270" t="s">
        <v>183</v>
      </c>
      <c r="B82" s="270" t="s">
        <v>83</v>
      </c>
      <c r="C82" s="270">
        <v>90447300</v>
      </c>
      <c r="D82" s="270" t="s">
        <v>277</v>
      </c>
      <c r="E82" s="87" t="s">
        <v>89</v>
      </c>
      <c r="F82" s="87">
        <v>300</v>
      </c>
      <c r="G82" s="87">
        <v>10</v>
      </c>
      <c r="H82" s="87">
        <v>150</v>
      </c>
      <c r="I82" s="87"/>
      <c r="J82" s="87"/>
      <c r="K82" s="87"/>
      <c r="L82" s="87"/>
      <c r="M82" s="87">
        <v>150</v>
      </c>
      <c r="N82" s="259">
        <v>300</v>
      </c>
      <c r="O82" s="91"/>
      <c r="P82" s="87">
        <f t="shared" si="16"/>
        <v>450</v>
      </c>
      <c r="Q82" s="87">
        <f t="shared" si="17"/>
        <v>3</v>
      </c>
      <c r="R82" s="92"/>
      <c r="S82" s="93">
        <v>0.13</v>
      </c>
      <c r="T82" s="93">
        <f t="shared" si="18"/>
        <v>0.39</v>
      </c>
      <c r="X82" s="241">
        <v>29.9</v>
      </c>
      <c r="Y82" s="241">
        <f t="shared" si="19"/>
        <v>89.699999999999989</v>
      </c>
      <c r="Z82" s="228"/>
    </row>
    <row r="83" spans="1:26" s="90" customFormat="1" x14ac:dyDescent="0.2">
      <c r="A83" s="86" t="s">
        <v>84</v>
      </c>
      <c r="B83" s="86" t="s">
        <v>85</v>
      </c>
      <c r="C83" s="86" t="s">
        <v>84</v>
      </c>
      <c r="D83" s="86" t="s">
        <v>275</v>
      </c>
      <c r="E83" s="87">
        <v>40</v>
      </c>
      <c r="F83" s="87">
        <v>450</v>
      </c>
      <c r="G83" s="87">
        <v>10</v>
      </c>
      <c r="H83" s="87">
        <v>100</v>
      </c>
      <c r="I83" s="87"/>
      <c r="J83" s="87"/>
      <c r="K83" s="87"/>
      <c r="L83" s="87"/>
      <c r="M83" s="87">
        <v>200</v>
      </c>
      <c r="N83" s="259"/>
      <c r="O83" s="91"/>
      <c r="P83" s="87">
        <f t="shared" si="16"/>
        <v>200</v>
      </c>
      <c r="Q83" s="87">
        <f t="shared" si="17"/>
        <v>2</v>
      </c>
      <c r="R83" s="92"/>
      <c r="S83" s="93">
        <v>0.13</v>
      </c>
      <c r="T83" s="93">
        <f t="shared" si="18"/>
        <v>0.26</v>
      </c>
      <c r="X83" s="241">
        <v>29.9</v>
      </c>
      <c r="Y83" s="241">
        <f t="shared" si="19"/>
        <v>59.8</v>
      </c>
      <c r="Z83" s="228"/>
    </row>
    <row r="84" spans="1:26" s="90" customFormat="1" x14ac:dyDescent="0.2">
      <c r="A84" s="270" t="s">
        <v>184</v>
      </c>
      <c r="B84" s="270" t="s">
        <v>85</v>
      </c>
      <c r="C84" s="270">
        <v>90447400</v>
      </c>
      <c r="D84" s="270" t="s">
        <v>277</v>
      </c>
      <c r="E84" s="87" t="s">
        <v>89</v>
      </c>
      <c r="F84" s="87">
        <v>450</v>
      </c>
      <c r="G84" s="87">
        <v>10</v>
      </c>
      <c r="H84" s="87">
        <v>100</v>
      </c>
      <c r="I84" s="87"/>
      <c r="J84" s="87"/>
      <c r="K84" s="87">
        <v>200</v>
      </c>
      <c r="L84" s="87"/>
      <c r="M84" s="87">
        <v>300</v>
      </c>
      <c r="N84" s="259">
        <v>300</v>
      </c>
      <c r="O84" s="91"/>
      <c r="P84" s="87">
        <f t="shared" si="16"/>
        <v>800</v>
      </c>
      <c r="Q84" s="87">
        <f t="shared" si="17"/>
        <v>8</v>
      </c>
      <c r="R84" s="92"/>
      <c r="S84" s="93">
        <v>0.13</v>
      </c>
      <c r="T84" s="93">
        <f t="shared" si="18"/>
        <v>1.04</v>
      </c>
      <c r="X84" s="241">
        <v>29.9</v>
      </c>
      <c r="Y84" s="241">
        <f t="shared" si="19"/>
        <v>239.2</v>
      </c>
      <c r="Z84" s="228"/>
    </row>
    <row r="85" spans="1:26" s="90" customFormat="1" x14ac:dyDescent="0.2">
      <c r="A85" s="86" t="s">
        <v>86</v>
      </c>
      <c r="B85" s="86" t="s">
        <v>87</v>
      </c>
      <c r="C85" s="86" t="s">
        <v>86</v>
      </c>
      <c r="D85" s="86" t="s">
        <v>275</v>
      </c>
      <c r="E85" s="87">
        <v>40</v>
      </c>
      <c r="F85" s="87">
        <v>600</v>
      </c>
      <c r="G85" s="87">
        <v>10</v>
      </c>
      <c r="H85" s="87">
        <v>50</v>
      </c>
      <c r="I85" s="87"/>
      <c r="J85" s="87"/>
      <c r="K85" s="87"/>
      <c r="L85" s="87"/>
      <c r="M85" s="87">
        <v>100</v>
      </c>
      <c r="N85" s="259"/>
      <c r="O85" s="91"/>
      <c r="P85" s="87">
        <f t="shared" si="16"/>
        <v>100</v>
      </c>
      <c r="Q85" s="87">
        <f t="shared" si="17"/>
        <v>2</v>
      </c>
      <c r="R85" s="92"/>
      <c r="S85" s="93">
        <v>0.09</v>
      </c>
      <c r="T85" s="93">
        <f t="shared" si="18"/>
        <v>0.18</v>
      </c>
      <c r="X85" s="241">
        <v>20</v>
      </c>
      <c r="Y85" s="241">
        <f t="shared" si="19"/>
        <v>40</v>
      </c>
      <c r="Z85" s="228"/>
    </row>
    <row r="86" spans="1:26" s="90" customFormat="1" x14ac:dyDescent="0.2">
      <c r="A86" s="270" t="s">
        <v>88</v>
      </c>
      <c r="B86" s="270" t="s">
        <v>87</v>
      </c>
      <c r="C86" s="270">
        <v>90447600</v>
      </c>
      <c r="D86" s="270" t="s">
        <v>277</v>
      </c>
      <c r="E86" s="87" t="s">
        <v>89</v>
      </c>
      <c r="F86" s="87">
        <v>600</v>
      </c>
      <c r="G86" s="87">
        <v>10</v>
      </c>
      <c r="H86" s="87">
        <v>50</v>
      </c>
      <c r="I86" s="87"/>
      <c r="J86" s="87"/>
      <c r="K86" s="87"/>
      <c r="L86" s="87"/>
      <c r="M86" s="259">
        <v>300</v>
      </c>
      <c r="N86" s="259">
        <v>300</v>
      </c>
      <c r="O86" s="91"/>
      <c r="P86" s="87">
        <f t="shared" si="16"/>
        <v>600</v>
      </c>
      <c r="Q86" s="87">
        <f t="shared" si="17"/>
        <v>12</v>
      </c>
      <c r="R86" s="92"/>
      <c r="S86" s="93">
        <v>0.09</v>
      </c>
      <c r="T86" s="93">
        <f t="shared" si="18"/>
        <v>1.08</v>
      </c>
      <c r="X86" s="241">
        <v>20</v>
      </c>
      <c r="Y86" s="241">
        <f t="shared" si="19"/>
        <v>240</v>
      </c>
      <c r="Z86" s="228"/>
    </row>
    <row r="87" spans="1:26" s="90" customFormat="1" x14ac:dyDescent="0.2">
      <c r="A87" s="86" t="s">
        <v>90</v>
      </c>
      <c r="B87" s="86" t="s">
        <v>91</v>
      </c>
      <c r="C87" s="86" t="s">
        <v>90</v>
      </c>
      <c r="D87" s="86" t="s">
        <v>275</v>
      </c>
      <c r="E87" s="87">
        <v>40</v>
      </c>
      <c r="F87" s="87">
        <v>750</v>
      </c>
      <c r="G87" s="87">
        <v>10</v>
      </c>
      <c r="H87" s="87">
        <v>50</v>
      </c>
      <c r="I87" s="87"/>
      <c r="J87" s="87"/>
      <c r="K87" s="87"/>
      <c r="L87" s="87"/>
      <c r="M87" s="87">
        <v>100</v>
      </c>
      <c r="N87" s="259"/>
      <c r="O87" s="91"/>
      <c r="P87" s="87">
        <f t="shared" si="16"/>
        <v>100</v>
      </c>
      <c r="Q87" s="87">
        <f t="shared" si="17"/>
        <v>2</v>
      </c>
      <c r="R87" s="92"/>
      <c r="S87" s="93">
        <v>0.13</v>
      </c>
      <c r="T87" s="93">
        <f t="shared" si="18"/>
        <v>0.26</v>
      </c>
      <c r="X87" s="241">
        <v>25.6</v>
      </c>
      <c r="Y87" s="241">
        <f t="shared" si="19"/>
        <v>51.2</v>
      </c>
      <c r="Z87" s="228"/>
    </row>
    <row r="88" spans="1:26" s="90" customFormat="1" x14ac:dyDescent="0.2">
      <c r="A88" s="86" t="s">
        <v>92</v>
      </c>
      <c r="B88" s="86" t="s">
        <v>93</v>
      </c>
      <c r="C88" s="86" t="s">
        <v>92</v>
      </c>
      <c r="D88" s="86" t="s">
        <v>275</v>
      </c>
      <c r="E88" s="87">
        <v>40</v>
      </c>
      <c r="F88" s="87">
        <v>900</v>
      </c>
      <c r="G88" s="87">
        <v>10</v>
      </c>
      <c r="H88" s="87">
        <v>50</v>
      </c>
      <c r="I88" s="87"/>
      <c r="J88" s="87"/>
      <c r="K88" s="87"/>
      <c r="L88" s="87"/>
      <c r="M88" s="87"/>
      <c r="N88" s="259"/>
      <c r="O88" s="91"/>
      <c r="P88" s="87">
        <f t="shared" si="16"/>
        <v>0</v>
      </c>
      <c r="Q88" s="87">
        <f t="shared" si="17"/>
        <v>0</v>
      </c>
      <c r="R88" s="92"/>
      <c r="S88" s="93">
        <v>0.13</v>
      </c>
      <c r="T88" s="93">
        <f t="shared" si="18"/>
        <v>0</v>
      </c>
      <c r="X88" s="241">
        <v>29.9</v>
      </c>
      <c r="Y88" s="241">
        <f t="shared" si="19"/>
        <v>0</v>
      </c>
      <c r="Z88" s="228"/>
    </row>
    <row r="89" spans="1:26" s="90" customFormat="1" x14ac:dyDescent="0.2">
      <c r="A89" s="270" t="s">
        <v>185</v>
      </c>
      <c r="B89" s="270" t="s">
        <v>93</v>
      </c>
      <c r="C89" s="270">
        <v>90447700</v>
      </c>
      <c r="D89" s="270" t="s">
        <v>277</v>
      </c>
      <c r="E89" s="87" t="s">
        <v>89</v>
      </c>
      <c r="F89" s="87">
        <v>900</v>
      </c>
      <c r="G89" s="87">
        <v>10</v>
      </c>
      <c r="H89" s="87">
        <v>50</v>
      </c>
      <c r="I89" s="87"/>
      <c r="J89" s="87"/>
      <c r="K89" s="87"/>
      <c r="L89" s="87"/>
      <c r="M89" s="87">
        <v>100</v>
      </c>
      <c r="N89" s="259">
        <v>200</v>
      </c>
      <c r="O89" s="91"/>
      <c r="P89" s="87">
        <f t="shared" si="16"/>
        <v>300</v>
      </c>
      <c r="Q89" s="87">
        <f t="shared" si="17"/>
        <v>6</v>
      </c>
      <c r="R89" s="92"/>
      <c r="S89" s="93">
        <v>0.13</v>
      </c>
      <c r="T89" s="93">
        <f t="shared" si="18"/>
        <v>0.78</v>
      </c>
      <c r="X89" s="241">
        <v>29.9</v>
      </c>
      <c r="Y89" s="241">
        <f t="shared" si="19"/>
        <v>179.39999999999998</v>
      </c>
      <c r="Z89" s="228"/>
    </row>
    <row r="90" spans="1:26" s="90" customFormat="1" x14ac:dyDescent="0.2">
      <c r="A90" s="86" t="s">
        <v>94</v>
      </c>
      <c r="B90" s="86" t="s">
        <v>95</v>
      </c>
      <c r="C90" s="86" t="s">
        <v>94</v>
      </c>
      <c r="D90" s="86" t="s">
        <v>275</v>
      </c>
      <c r="E90" s="87">
        <v>40</v>
      </c>
      <c r="F90" s="87">
        <v>1200</v>
      </c>
      <c r="G90" s="87">
        <v>5</v>
      </c>
      <c r="H90" s="87">
        <v>25</v>
      </c>
      <c r="I90" s="87"/>
      <c r="J90" s="87"/>
      <c r="K90" s="87"/>
      <c r="L90" s="87"/>
      <c r="M90" s="87"/>
      <c r="N90" s="259"/>
      <c r="O90" s="91"/>
      <c r="P90" s="87">
        <f t="shared" si="16"/>
        <v>0</v>
      </c>
      <c r="Q90" s="87">
        <f t="shared" si="17"/>
        <v>0</v>
      </c>
      <c r="R90" s="92"/>
      <c r="S90" s="93">
        <v>0.08</v>
      </c>
      <c r="T90" s="93">
        <f t="shared" si="18"/>
        <v>0</v>
      </c>
      <c r="X90" s="241">
        <v>20</v>
      </c>
      <c r="Y90" s="241">
        <f t="shared" si="19"/>
        <v>0</v>
      </c>
      <c r="Z90" s="228"/>
    </row>
    <row r="91" spans="1:26" s="90" customFormat="1" x14ac:dyDescent="0.2">
      <c r="A91" s="270" t="s">
        <v>376</v>
      </c>
      <c r="B91" s="270" t="s">
        <v>377</v>
      </c>
      <c r="C91" s="95" t="s">
        <v>378</v>
      </c>
      <c r="D91" s="270" t="s">
        <v>277</v>
      </c>
      <c r="E91" s="87">
        <v>40</v>
      </c>
      <c r="F91" s="87">
        <v>1800</v>
      </c>
      <c r="G91" s="87">
        <v>5</v>
      </c>
      <c r="H91" s="87">
        <v>20</v>
      </c>
      <c r="I91" s="87"/>
      <c r="J91" s="87"/>
      <c r="K91" s="87"/>
      <c r="L91" s="87"/>
      <c r="M91" s="87"/>
      <c r="N91" s="259"/>
      <c r="O91" s="91"/>
      <c r="P91" s="87">
        <f t="shared" si="16"/>
        <v>0</v>
      </c>
      <c r="Q91" s="87">
        <f t="shared" si="17"/>
        <v>0</v>
      </c>
      <c r="R91" s="92"/>
      <c r="S91" s="93">
        <v>0.14000000000000001</v>
      </c>
      <c r="T91" s="93">
        <f t="shared" si="18"/>
        <v>0</v>
      </c>
      <c r="X91" s="241"/>
      <c r="Y91" s="241">
        <f t="shared" si="19"/>
        <v>0</v>
      </c>
      <c r="Z91" s="228"/>
    </row>
    <row r="92" spans="1:26" s="90" customFormat="1" x14ac:dyDescent="0.2">
      <c r="A92" s="86" t="s">
        <v>220</v>
      </c>
      <c r="B92" s="86" t="s">
        <v>221</v>
      </c>
      <c r="C92" s="86" t="s">
        <v>220</v>
      </c>
      <c r="D92" s="86" t="s">
        <v>275</v>
      </c>
      <c r="E92" s="87">
        <v>40</v>
      </c>
      <c r="F92" s="87">
        <v>2000</v>
      </c>
      <c r="G92" s="87">
        <v>5</v>
      </c>
      <c r="H92" s="87">
        <v>25</v>
      </c>
      <c r="I92" s="87"/>
      <c r="J92" s="87"/>
      <c r="K92" s="87"/>
      <c r="L92" s="87"/>
      <c r="M92" s="87"/>
      <c r="N92" s="259"/>
      <c r="O92" s="91"/>
      <c r="P92" s="87">
        <f t="shared" si="16"/>
        <v>0</v>
      </c>
      <c r="Q92" s="87">
        <f t="shared" si="17"/>
        <v>0</v>
      </c>
      <c r="R92" s="92"/>
      <c r="S92" s="93">
        <v>0.08</v>
      </c>
      <c r="T92" s="93">
        <f t="shared" si="18"/>
        <v>0</v>
      </c>
      <c r="U92" s="94"/>
      <c r="X92" s="241"/>
      <c r="Y92" s="241">
        <f t="shared" si="19"/>
        <v>0</v>
      </c>
      <c r="Z92" s="228">
        <f>SUM(Y77:Y92)</f>
        <v>1060.5</v>
      </c>
    </row>
    <row r="93" spans="1:26" s="90" customFormat="1" x14ac:dyDescent="0.2">
      <c r="A93" s="104" t="s">
        <v>96</v>
      </c>
      <c r="B93" s="104"/>
      <c r="C93" s="104"/>
      <c r="D93" s="104"/>
      <c r="E93" s="97"/>
      <c r="F93" s="87"/>
      <c r="G93" s="87"/>
      <c r="H93" s="87"/>
      <c r="I93" s="87"/>
      <c r="J93" s="87"/>
      <c r="K93" s="87"/>
      <c r="L93" s="87"/>
      <c r="M93" s="87"/>
      <c r="N93" s="259"/>
      <c r="O93" s="104"/>
      <c r="P93" s="87"/>
      <c r="Q93" s="87"/>
      <c r="R93" s="92"/>
      <c r="S93" s="87"/>
      <c r="T93" s="93"/>
      <c r="X93" s="241"/>
      <c r="Y93" s="241"/>
      <c r="Z93" s="228"/>
    </row>
    <row r="94" spans="1:26" s="90" customFormat="1" x14ac:dyDescent="0.2">
      <c r="A94" s="86" t="s">
        <v>299</v>
      </c>
      <c r="B94" s="86" t="s">
        <v>300</v>
      </c>
      <c r="C94" s="86" t="s">
        <v>299</v>
      </c>
      <c r="D94" s="86" t="s">
        <v>275</v>
      </c>
      <c r="E94" s="87">
        <v>50</v>
      </c>
      <c r="F94" s="87">
        <v>100</v>
      </c>
      <c r="G94" s="87">
        <v>10</v>
      </c>
      <c r="H94" s="87">
        <v>150</v>
      </c>
      <c r="I94" s="87"/>
      <c r="J94" s="87"/>
      <c r="K94" s="87"/>
      <c r="L94" s="87"/>
      <c r="M94" s="87">
        <v>150</v>
      </c>
      <c r="N94" s="259"/>
      <c r="O94" s="91"/>
      <c r="P94" s="87">
        <f t="shared" ref="P94:P112" si="20">SUM(I94:O94)</f>
        <v>150</v>
      </c>
      <c r="Q94" s="87">
        <f t="shared" ref="Q94:Q112" si="21">$P94/$H94</f>
        <v>1</v>
      </c>
      <c r="R94" s="92"/>
      <c r="S94" s="93">
        <v>0.1</v>
      </c>
      <c r="T94" s="93">
        <f t="shared" ref="T94:T112" si="22">$Q94*$S94</f>
        <v>0.1</v>
      </c>
      <c r="U94" s="94">
        <f>SUM(T94:T112)</f>
        <v>11.839999999999998</v>
      </c>
      <c r="V94" s="90">
        <f>U94*100/$U$148</f>
        <v>23.152131403989049</v>
      </c>
      <c r="X94" s="241">
        <v>11.7</v>
      </c>
      <c r="Y94" s="241">
        <f t="shared" ref="Y94:Y112" si="23">Q94*X94</f>
        <v>11.7</v>
      </c>
      <c r="Z94" s="228"/>
    </row>
    <row r="95" spans="1:26" s="90" customFormat="1" x14ac:dyDescent="0.2">
      <c r="A95" s="86" t="s">
        <v>97</v>
      </c>
      <c r="B95" s="86" t="s">
        <v>98</v>
      </c>
      <c r="C95" s="86" t="s">
        <v>97</v>
      </c>
      <c r="D95" s="86" t="s">
        <v>275</v>
      </c>
      <c r="E95" s="87">
        <v>50</v>
      </c>
      <c r="F95" s="87">
        <v>150</v>
      </c>
      <c r="G95" s="87">
        <v>10</v>
      </c>
      <c r="H95" s="87">
        <v>150</v>
      </c>
      <c r="I95" s="87"/>
      <c r="J95" s="87"/>
      <c r="K95" s="87"/>
      <c r="L95" s="87"/>
      <c r="M95" s="87">
        <v>150</v>
      </c>
      <c r="N95" s="259"/>
      <c r="O95" s="91"/>
      <c r="P95" s="87">
        <f t="shared" si="20"/>
        <v>150</v>
      </c>
      <c r="Q95" s="87">
        <f t="shared" si="21"/>
        <v>1</v>
      </c>
      <c r="R95" s="92"/>
      <c r="S95" s="93">
        <v>0.1</v>
      </c>
      <c r="T95" s="93">
        <f t="shared" si="22"/>
        <v>0.1</v>
      </c>
      <c r="X95" s="241">
        <v>21</v>
      </c>
      <c r="Y95" s="241">
        <f t="shared" si="23"/>
        <v>21</v>
      </c>
      <c r="Z95" s="228"/>
    </row>
    <row r="96" spans="1:26" s="90" customFormat="1" x14ac:dyDescent="0.2">
      <c r="A96" s="270" t="s">
        <v>235</v>
      </c>
      <c r="B96" s="270" t="s">
        <v>98</v>
      </c>
      <c r="C96" s="270">
        <v>90448200</v>
      </c>
      <c r="D96" s="270" t="s">
        <v>277</v>
      </c>
      <c r="E96" s="87" t="s">
        <v>102</v>
      </c>
      <c r="F96" s="87">
        <v>150</v>
      </c>
      <c r="G96" s="87">
        <v>10</v>
      </c>
      <c r="H96" s="87">
        <v>150</v>
      </c>
      <c r="I96" s="87"/>
      <c r="J96" s="87"/>
      <c r="K96" s="87">
        <v>150</v>
      </c>
      <c r="L96" s="87"/>
      <c r="M96" s="87">
        <v>300</v>
      </c>
      <c r="N96" s="259">
        <v>300</v>
      </c>
      <c r="O96" s="91"/>
      <c r="P96" s="87">
        <f t="shared" si="20"/>
        <v>750</v>
      </c>
      <c r="Q96" s="87">
        <f t="shared" si="21"/>
        <v>5</v>
      </c>
      <c r="R96" s="92"/>
      <c r="S96" s="93">
        <v>0.1</v>
      </c>
      <c r="T96" s="93">
        <f t="shared" si="22"/>
        <v>0.5</v>
      </c>
      <c r="X96" s="241">
        <v>21</v>
      </c>
      <c r="Y96" s="241">
        <f t="shared" si="23"/>
        <v>105</v>
      </c>
      <c r="Z96" s="228"/>
    </row>
    <row r="97" spans="1:26" s="90" customFormat="1" x14ac:dyDescent="0.2">
      <c r="A97" s="86" t="s">
        <v>224</v>
      </c>
      <c r="B97" s="86" t="s">
        <v>225</v>
      </c>
      <c r="C97" s="86" t="s">
        <v>224</v>
      </c>
      <c r="D97" s="86" t="s">
        <v>275</v>
      </c>
      <c r="E97" s="87">
        <v>50</v>
      </c>
      <c r="F97" s="87">
        <v>200</v>
      </c>
      <c r="G97" s="87">
        <v>10</v>
      </c>
      <c r="H97" s="87">
        <v>150</v>
      </c>
      <c r="I97" s="87"/>
      <c r="J97" s="87"/>
      <c r="K97" s="87"/>
      <c r="L97" s="87"/>
      <c r="M97" s="87">
        <v>150</v>
      </c>
      <c r="N97" s="259"/>
      <c r="O97" s="91"/>
      <c r="P97" s="87">
        <f t="shared" si="20"/>
        <v>150</v>
      </c>
      <c r="Q97" s="87">
        <f t="shared" si="21"/>
        <v>1</v>
      </c>
      <c r="R97" s="92"/>
      <c r="S97" s="93">
        <v>0.1</v>
      </c>
      <c r="T97" s="93">
        <f t="shared" si="22"/>
        <v>0.1</v>
      </c>
      <c r="X97" s="241">
        <v>23.96</v>
      </c>
      <c r="Y97" s="241">
        <f t="shared" si="23"/>
        <v>23.96</v>
      </c>
      <c r="Z97" s="228"/>
    </row>
    <row r="98" spans="1:26" s="90" customFormat="1" x14ac:dyDescent="0.2">
      <c r="A98" s="86" t="s">
        <v>99</v>
      </c>
      <c r="B98" s="86" t="s">
        <v>100</v>
      </c>
      <c r="C98" s="86" t="s">
        <v>99</v>
      </c>
      <c r="D98" s="86" t="s">
        <v>275</v>
      </c>
      <c r="E98" s="87">
        <v>50</v>
      </c>
      <c r="F98" s="87">
        <v>300</v>
      </c>
      <c r="G98" s="87">
        <v>10</v>
      </c>
      <c r="H98" s="87">
        <v>75</v>
      </c>
      <c r="I98" s="87"/>
      <c r="J98" s="87"/>
      <c r="K98" s="87"/>
      <c r="L98" s="87"/>
      <c r="M98" s="87">
        <v>150</v>
      </c>
      <c r="N98" s="259"/>
      <c r="O98" s="91"/>
      <c r="P98" s="87">
        <f t="shared" si="20"/>
        <v>150</v>
      </c>
      <c r="Q98" s="87">
        <f t="shared" si="21"/>
        <v>2</v>
      </c>
      <c r="R98" s="92"/>
      <c r="S98" s="93">
        <v>0.1</v>
      </c>
      <c r="T98" s="93">
        <f t="shared" si="22"/>
        <v>0.2</v>
      </c>
      <c r="X98" s="241">
        <v>21</v>
      </c>
      <c r="Y98" s="241">
        <f t="shared" si="23"/>
        <v>42</v>
      </c>
      <c r="Z98" s="228"/>
    </row>
    <row r="99" spans="1:26" s="90" customFormat="1" x14ac:dyDescent="0.2">
      <c r="A99" s="270" t="s">
        <v>101</v>
      </c>
      <c r="B99" s="270" t="s">
        <v>100</v>
      </c>
      <c r="C99" s="270">
        <v>90448300</v>
      </c>
      <c r="D99" s="270" t="s">
        <v>277</v>
      </c>
      <c r="E99" s="87" t="s">
        <v>102</v>
      </c>
      <c r="F99" s="87">
        <v>300</v>
      </c>
      <c r="G99" s="87">
        <v>10</v>
      </c>
      <c r="H99" s="87">
        <v>75</v>
      </c>
      <c r="I99" s="87"/>
      <c r="J99" s="87"/>
      <c r="K99" s="87">
        <v>150</v>
      </c>
      <c r="L99" s="87"/>
      <c r="M99" s="87">
        <v>300</v>
      </c>
      <c r="N99" s="259">
        <v>300</v>
      </c>
      <c r="O99" s="91"/>
      <c r="P99" s="87">
        <f t="shared" si="20"/>
        <v>750</v>
      </c>
      <c r="Q99" s="87">
        <f t="shared" si="21"/>
        <v>10</v>
      </c>
      <c r="R99" s="92"/>
      <c r="S99" s="93">
        <v>0.1</v>
      </c>
      <c r="T99" s="93">
        <f t="shared" si="22"/>
        <v>1</v>
      </c>
      <c r="X99" s="241">
        <v>21</v>
      </c>
      <c r="Y99" s="241">
        <f t="shared" si="23"/>
        <v>210</v>
      </c>
      <c r="Z99" s="228"/>
    </row>
    <row r="100" spans="1:26" s="90" customFormat="1" x14ac:dyDescent="0.2">
      <c r="A100" s="86" t="s">
        <v>103</v>
      </c>
      <c r="B100" s="86" t="s">
        <v>104</v>
      </c>
      <c r="C100" s="86" t="s">
        <v>103</v>
      </c>
      <c r="D100" s="86" t="s">
        <v>275</v>
      </c>
      <c r="E100" s="87">
        <v>50</v>
      </c>
      <c r="F100" s="87">
        <v>450</v>
      </c>
      <c r="G100" s="87">
        <v>10</v>
      </c>
      <c r="H100" s="87">
        <v>50</v>
      </c>
      <c r="I100" s="87"/>
      <c r="J100" s="87"/>
      <c r="K100" s="87"/>
      <c r="L100" s="87"/>
      <c r="M100" s="87">
        <v>100</v>
      </c>
      <c r="N100" s="259"/>
      <c r="O100" s="91"/>
      <c r="P100" s="87">
        <f t="shared" si="20"/>
        <v>100</v>
      </c>
      <c r="Q100" s="87">
        <f t="shared" si="21"/>
        <v>2</v>
      </c>
      <c r="R100" s="92"/>
      <c r="S100" s="93">
        <v>0.1</v>
      </c>
      <c r="T100" s="93">
        <f t="shared" si="22"/>
        <v>0.2</v>
      </c>
      <c r="X100" s="241">
        <v>21</v>
      </c>
      <c r="Y100" s="241">
        <f t="shared" si="23"/>
        <v>42</v>
      </c>
      <c r="Z100" s="228"/>
    </row>
    <row r="101" spans="1:26" s="90" customFormat="1" x14ac:dyDescent="0.2">
      <c r="A101" s="270" t="s">
        <v>186</v>
      </c>
      <c r="B101" s="270" t="s">
        <v>104</v>
      </c>
      <c r="C101" s="270">
        <v>90448400</v>
      </c>
      <c r="D101" s="270" t="s">
        <v>277</v>
      </c>
      <c r="E101" s="87" t="s">
        <v>102</v>
      </c>
      <c r="F101" s="87">
        <v>450</v>
      </c>
      <c r="G101" s="87">
        <v>10</v>
      </c>
      <c r="H101" s="87">
        <v>50</v>
      </c>
      <c r="I101" s="87"/>
      <c r="J101" s="87"/>
      <c r="K101" s="87"/>
      <c r="L101" s="87"/>
      <c r="M101" s="87">
        <v>200</v>
      </c>
      <c r="N101" s="259">
        <v>200</v>
      </c>
      <c r="O101" s="91"/>
      <c r="P101" s="87">
        <f t="shared" si="20"/>
        <v>400</v>
      </c>
      <c r="Q101" s="87">
        <f t="shared" si="21"/>
        <v>8</v>
      </c>
      <c r="R101" s="92"/>
      <c r="S101" s="93">
        <v>0.1</v>
      </c>
      <c r="T101" s="93">
        <f t="shared" si="22"/>
        <v>0.8</v>
      </c>
      <c r="X101" s="241">
        <v>21</v>
      </c>
      <c r="Y101" s="241">
        <f t="shared" si="23"/>
        <v>168</v>
      </c>
      <c r="Z101" s="228"/>
    </row>
    <row r="102" spans="1:26" s="90" customFormat="1" x14ac:dyDescent="0.2">
      <c r="A102" s="86" t="s">
        <v>105</v>
      </c>
      <c r="B102" s="86" t="s">
        <v>106</v>
      </c>
      <c r="C102" s="86" t="s">
        <v>105</v>
      </c>
      <c r="D102" s="86" t="s">
        <v>275</v>
      </c>
      <c r="E102" s="87">
        <v>50</v>
      </c>
      <c r="F102" s="87">
        <v>600</v>
      </c>
      <c r="G102" s="87">
        <v>10</v>
      </c>
      <c r="H102" s="87">
        <v>50</v>
      </c>
      <c r="I102" s="87"/>
      <c r="J102" s="87"/>
      <c r="K102" s="87"/>
      <c r="L102" s="87"/>
      <c r="M102" s="87">
        <v>100</v>
      </c>
      <c r="N102" s="259"/>
      <c r="O102" s="91"/>
      <c r="P102" s="87">
        <f t="shared" si="20"/>
        <v>100</v>
      </c>
      <c r="Q102" s="87">
        <f t="shared" si="21"/>
        <v>2</v>
      </c>
      <c r="R102" s="92"/>
      <c r="S102" s="93">
        <v>0.13</v>
      </c>
      <c r="T102" s="93">
        <f t="shared" si="22"/>
        <v>0.26</v>
      </c>
      <c r="X102" s="241">
        <v>26.1</v>
      </c>
      <c r="Y102" s="241">
        <f t="shared" si="23"/>
        <v>52.2</v>
      </c>
      <c r="Z102" s="228"/>
    </row>
    <row r="103" spans="1:26" s="90" customFormat="1" x14ac:dyDescent="0.2">
      <c r="A103" s="270" t="s">
        <v>107</v>
      </c>
      <c r="B103" s="270" t="s">
        <v>106</v>
      </c>
      <c r="C103" s="270">
        <v>90448600</v>
      </c>
      <c r="D103" s="270" t="s">
        <v>277</v>
      </c>
      <c r="E103" s="87" t="s">
        <v>102</v>
      </c>
      <c r="F103" s="87">
        <v>600</v>
      </c>
      <c r="G103" s="87">
        <v>10</v>
      </c>
      <c r="H103" s="87">
        <v>50</v>
      </c>
      <c r="I103" s="87"/>
      <c r="J103" s="87"/>
      <c r="K103" s="87"/>
      <c r="L103" s="87"/>
      <c r="M103" s="87">
        <v>200</v>
      </c>
      <c r="N103" s="259">
        <v>300</v>
      </c>
      <c r="O103" s="91"/>
      <c r="P103" s="87">
        <f t="shared" si="20"/>
        <v>500</v>
      </c>
      <c r="Q103" s="87">
        <f t="shared" si="21"/>
        <v>10</v>
      </c>
      <c r="R103" s="92"/>
      <c r="S103" s="93">
        <v>0.13</v>
      </c>
      <c r="T103" s="93">
        <f t="shared" si="22"/>
        <v>1.3</v>
      </c>
      <c r="X103" s="241">
        <v>26.1</v>
      </c>
      <c r="Y103" s="241">
        <f t="shared" si="23"/>
        <v>261</v>
      </c>
      <c r="Z103" s="228"/>
    </row>
    <row r="104" spans="1:26" s="90" customFormat="1" x14ac:dyDescent="0.2">
      <c r="A104" s="270" t="s">
        <v>266</v>
      </c>
      <c r="B104" s="270" t="s">
        <v>267</v>
      </c>
      <c r="C104" s="270">
        <v>90448605</v>
      </c>
      <c r="D104" s="270" t="s">
        <v>277</v>
      </c>
      <c r="E104" s="87" t="s">
        <v>102</v>
      </c>
      <c r="F104" s="87">
        <v>700</v>
      </c>
      <c r="G104" s="87">
        <v>5</v>
      </c>
      <c r="H104" s="87">
        <v>25</v>
      </c>
      <c r="I104" s="87"/>
      <c r="J104" s="87"/>
      <c r="K104" s="87"/>
      <c r="L104" s="87"/>
      <c r="M104" s="87"/>
      <c r="N104" s="259"/>
      <c r="O104" s="91"/>
      <c r="P104" s="87">
        <f t="shared" si="20"/>
        <v>0</v>
      </c>
      <c r="Q104" s="87">
        <f t="shared" si="21"/>
        <v>0</v>
      </c>
      <c r="R104" s="92"/>
      <c r="S104" s="93">
        <v>0.1</v>
      </c>
      <c r="T104" s="93">
        <f t="shared" si="22"/>
        <v>0</v>
      </c>
      <c r="X104" s="241"/>
      <c r="Y104" s="241">
        <f t="shared" si="23"/>
        <v>0</v>
      </c>
      <c r="Z104" s="228"/>
    </row>
    <row r="105" spans="1:26" s="90" customFormat="1" x14ac:dyDescent="0.2">
      <c r="A105" s="86" t="s">
        <v>202</v>
      </c>
      <c r="B105" s="86" t="s">
        <v>203</v>
      </c>
      <c r="C105" s="86" t="s">
        <v>202</v>
      </c>
      <c r="D105" s="86" t="s">
        <v>275</v>
      </c>
      <c r="E105" s="87">
        <v>50</v>
      </c>
      <c r="F105" s="87">
        <v>750</v>
      </c>
      <c r="G105" s="87">
        <v>5</v>
      </c>
      <c r="H105" s="87">
        <v>25</v>
      </c>
      <c r="I105" s="87"/>
      <c r="J105" s="87"/>
      <c r="K105" s="87"/>
      <c r="L105" s="87"/>
      <c r="M105" s="87">
        <v>500</v>
      </c>
      <c r="N105" s="259">
        <v>200</v>
      </c>
      <c r="O105" s="91"/>
      <c r="P105" s="87">
        <f t="shared" si="20"/>
        <v>700</v>
      </c>
      <c r="Q105" s="87">
        <f t="shared" si="21"/>
        <v>28</v>
      </c>
      <c r="R105" s="92"/>
      <c r="S105" s="93">
        <v>0.1</v>
      </c>
      <c r="T105" s="93">
        <f t="shared" si="22"/>
        <v>2.8000000000000003</v>
      </c>
      <c r="X105" s="241">
        <v>17.899999999999999</v>
      </c>
      <c r="Y105" s="241">
        <f t="shared" si="23"/>
        <v>501.19999999999993</v>
      </c>
      <c r="Z105" s="228"/>
    </row>
    <row r="106" spans="1:26" s="90" customFormat="1" x14ac:dyDescent="0.2">
      <c r="A106" s="86" t="s">
        <v>108</v>
      </c>
      <c r="B106" s="86" t="s">
        <v>109</v>
      </c>
      <c r="C106" s="86" t="s">
        <v>108</v>
      </c>
      <c r="D106" s="86" t="s">
        <v>275</v>
      </c>
      <c r="E106" s="87">
        <v>50</v>
      </c>
      <c r="F106" s="87">
        <v>900</v>
      </c>
      <c r="G106" s="87">
        <v>5</v>
      </c>
      <c r="H106" s="87">
        <v>25</v>
      </c>
      <c r="I106" s="87"/>
      <c r="J106" s="87"/>
      <c r="K106" s="87"/>
      <c r="L106" s="87"/>
      <c r="M106" s="87"/>
      <c r="N106" s="259"/>
      <c r="O106" s="91"/>
      <c r="P106" s="87">
        <f t="shared" si="20"/>
        <v>0</v>
      </c>
      <c r="Q106" s="87">
        <f t="shared" si="21"/>
        <v>0</v>
      </c>
      <c r="R106" s="92"/>
      <c r="S106" s="93">
        <v>0.1</v>
      </c>
      <c r="T106" s="93">
        <f t="shared" si="22"/>
        <v>0</v>
      </c>
      <c r="X106" s="241">
        <v>21</v>
      </c>
      <c r="Y106" s="241">
        <f t="shared" si="23"/>
        <v>0</v>
      </c>
      <c r="Z106" s="228"/>
    </row>
    <row r="107" spans="1:26" s="90" customFormat="1" x14ac:dyDescent="0.2">
      <c r="A107" s="270" t="s">
        <v>187</v>
      </c>
      <c r="B107" s="270" t="s">
        <v>109</v>
      </c>
      <c r="C107" s="270">
        <v>90448700</v>
      </c>
      <c r="D107" s="270" t="s">
        <v>277</v>
      </c>
      <c r="E107" s="87" t="s">
        <v>102</v>
      </c>
      <c r="F107" s="87">
        <v>900</v>
      </c>
      <c r="G107" s="87">
        <v>5</v>
      </c>
      <c r="H107" s="87">
        <v>25</v>
      </c>
      <c r="I107" s="87"/>
      <c r="J107" s="87"/>
      <c r="K107" s="87">
        <v>100</v>
      </c>
      <c r="L107" s="87"/>
      <c r="M107" s="87">
        <v>200</v>
      </c>
      <c r="N107" s="259">
        <v>300</v>
      </c>
      <c r="O107" s="91"/>
      <c r="P107" s="87">
        <f t="shared" si="20"/>
        <v>600</v>
      </c>
      <c r="Q107" s="87">
        <f t="shared" si="21"/>
        <v>24</v>
      </c>
      <c r="R107" s="92"/>
      <c r="S107" s="93">
        <v>0.1</v>
      </c>
      <c r="T107" s="93">
        <f t="shared" si="22"/>
        <v>2.4000000000000004</v>
      </c>
      <c r="X107" s="241">
        <v>21</v>
      </c>
      <c r="Y107" s="241">
        <f t="shared" si="23"/>
        <v>504</v>
      </c>
      <c r="Z107" s="228"/>
    </row>
    <row r="108" spans="1:26" s="90" customFormat="1" x14ac:dyDescent="0.2">
      <c r="A108" s="86" t="s">
        <v>110</v>
      </c>
      <c r="B108" s="86" t="s">
        <v>111</v>
      </c>
      <c r="C108" s="86" t="s">
        <v>110</v>
      </c>
      <c r="D108" s="86" t="s">
        <v>275</v>
      </c>
      <c r="E108" s="87">
        <v>50</v>
      </c>
      <c r="F108" s="87">
        <v>1200</v>
      </c>
      <c r="G108" s="87">
        <v>5</v>
      </c>
      <c r="H108" s="87">
        <v>25</v>
      </c>
      <c r="I108" s="87"/>
      <c r="J108" s="87"/>
      <c r="K108" s="87"/>
      <c r="L108" s="87"/>
      <c r="M108" s="87">
        <v>100</v>
      </c>
      <c r="N108" s="259"/>
      <c r="O108" s="91"/>
      <c r="P108" s="87">
        <f t="shared" si="20"/>
        <v>100</v>
      </c>
      <c r="Q108" s="87">
        <f t="shared" si="21"/>
        <v>4</v>
      </c>
      <c r="R108" s="92"/>
      <c r="S108" s="93">
        <v>0.13</v>
      </c>
      <c r="T108" s="93">
        <f t="shared" si="22"/>
        <v>0.52</v>
      </c>
      <c r="X108" s="241">
        <v>26.1</v>
      </c>
      <c r="Y108" s="241">
        <f t="shared" si="23"/>
        <v>104.4</v>
      </c>
      <c r="Z108" s="228"/>
    </row>
    <row r="109" spans="1:26" s="90" customFormat="1" x14ac:dyDescent="0.2">
      <c r="A109" s="270" t="s">
        <v>204</v>
      </c>
      <c r="B109" s="270" t="s">
        <v>111</v>
      </c>
      <c r="C109" s="95" t="s">
        <v>205</v>
      </c>
      <c r="D109" s="270" t="s">
        <v>277</v>
      </c>
      <c r="E109" s="87">
        <v>50</v>
      </c>
      <c r="F109" s="87">
        <v>1200</v>
      </c>
      <c r="G109" s="87">
        <v>5</v>
      </c>
      <c r="H109" s="87">
        <v>25</v>
      </c>
      <c r="I109" s="87"/>
      <c r="J109" s="87"/>
      <c r="K109" s="87"/>
      <c r="L109" s="87"/>
      <c r="M109" s="259">
        <v>50</v>
      </c>
      <c r="N109" s="259">
        <v>100</v>
      </c>
      <c r="O109" s="91"/>
      <c r="P109" s="87">
        <f t="shared" si="20"/>
        <v>150</v>
      </c>
      <c r="Q109" s="87">
        <f t="shared" si="21"/>
        <v>6</v>
      </c>
      <c r="R109" s="92"/>
      <c r="S109" s="93">
        <v>0.13</v>
      </c>
      <c r="T109" s="93">
        <f t="shared" si="22"/>
        <v>0.78</v>
      </c>
      <c r="X109" s="241">
        <v>26.1</v>
      </c>
      <c r="Y109" s="241">
        <f t="shared" si="23"/>
        <v>156.60000000000002</v>
      </c>
      <c r="Z109" s="228"/>
    </row>
    <row r="110" spans="1:26" s="90" customFormat="1" x14ac:dyDescent="0.2">
      <c r="A110" s="270" t="s">
        <v>565</v>
      </c>
      <c r="B110" s="270" t="s">
        <v>566</v>
      </c>
      <c r="C110" s="95" t="s">
        <v>567</v>
      </c>
      <c r="D110" s="270" t="s">
        <v>277</v>
      </c>
      <c r="E110" s="87">
        <v>50</v>
      </c>
      <c r="F110" s="87">
        <v>1800</v>
      </c>
      <c r="G110" s="87">
        <v>5</v>
      </c>
      <c r="H110" s="87">
        <v>20</v>
      </c>
      <c r="I110" s="87"/>
      <c r="J110" s="87"/>
      <c r="K110" s="87"/>
      <c r="L110" s="87"/>
      <c r="M110" s="87">
        <v>40</v>
      </c>
      <c r="N110" s="259"/>
      <c r="O110" s="91"/>
      <c r="P110" s="87">
        <f t="shared" si="20"/>
        <v>40</v>
      </c>
      <c r="Q110" s="87">
        <f t="shared" si="21"/>
        <v>2</v>
      </c>
      <c r="R110" s="92"/>
      <c r="S110" s="93">
        <v>0.13</v>
      </c>
      <c r="T110" s="93">
        <f t="shared" si="22"/>
        <v>0.26</v>
      </c>
      <c r="X110" s="241">
        <v>30.8</v>
      </c>
      <c r="Y110" s="241">
        <f t="shared" si="23"/>
        <v>61.6</v>
      </c>
      <c r="Z110" s="228"/>
    </row>
    <row r="111" spans="1:26" s="90" customFormat="1" x14ac:dyDescent="0.2">
      <c r="A111" s="270" t="s">
        <v>604</v>
      </c>
      <c r="B111" s="47" t="s">
        <v>605</v>
      </c>
      <c r="C111" s="95">
        <v>90448840</v>
      </c>
      <c r="D111" s="270" t="s">
        <v>277</v>
      </c>
      <c r="E111" s="2" t="s">
        <v>102</v>
      </c>
      <c r="F111" s="87">
        <v>1900</v>
      </c>
      <c r="G111" s="87">
        <v>5</v>
      </c>
      <c r="H111" s="87">
        <v>20</v>
      </c>
      <c r="I111" s="87"/>
      <c r="J111" s="87"/>
      <c r="K111" s="87"/>
      <c r="L111" s="87"/>
      <c r="M111" s="87"/>
      <c r="N111" s="259"/>
      <c r="O111" s="91"/>
      <c r="P111" s="87">
        <f t="shared" si="20"/>
        <v>0</v>
      </c>
      <c r="Q111" s="87">
        <f t="shared" si="21"/>
        <v>0</v>
      </c>
      <c r="R111" s="92"/>
      <c r="S111" s="93">
        <v>0.13</v>
      </c>
      <c r="T111" s="93">
        <f t="shared" si="22"/>
        <v>0</v>
      </c>
      <c r="X111" s="241"/>
      <c r="Y111" s="241">
        <f t="shared" si="23"/>
        <v>0</v>
      </c>
      <c r="Z111" s="228"/>
    </row>
    <row r="112" spans="1:26" s="90" customFormat="1" x14ac:dyDescent="0.2">
      <c r="A112" s="270" t="s">
        <v>268</v>
      </c>
      <c r="B112" s="270" t="s">
        <v>269</v>
      </c>
      <c r="C112" s="95" t="s">
        <v>270</v>
      </c>
      <c r="D112" s="270" t="s">
        <v>277</v>
      </c>
      <c r="E112" s="87">
        <v>50</v>
      </c>
      <c r="F112" s="87">
        <v>2400</v>
      </c>
      <c r="G112" s="87">
        <v>5</v>
      </c>
      <c r="H112" s="87">
        <v>25</v>
      </c>
      <c r="I112" s="87"/>
      <c r="J112" s="87"/>
      <c r="K112" s="87"/>
      <c r="L112" s="87"/>
      <c r="M112" s="87">
        <v>50</v>
      </c>
      <c r="N112" s="259"/>
      <c r="O112" s="91"/>
      <c r="P112" s="87">
        <f t="shared" si="20"/>
        <v>50</v>
      </c>
      <c r="Q112" s="87">
        <f t="shared" si="21"/>
        <v>2</v>
      </c>
      <c r="R112" s="92"/>
      <c r="S112" s="93">
        <v>0.26</v>
      </c>
      <c r="T112" s="93">
        <f t="shared" si="22"/>
        <v>0.52</v>
      </c>
      <c r="U112" s="94"/>
      <c r="X112" s="241">
        <v>48.3</v>
      </c>
      <c r="Y112" s="241">
        <f t="shared" si="23"/>
        <v>96.6</v>
      </c>
      <c r="Z112" s="228">
        <f>SUM(Y94:Y112)</f>
        <v>2361.2599999999998</v>
      </c>
    </row>
    <row r="113" spans="1:26" s="90" customFormat="1" x14ac:dyDescent="0.2">
      <c r="A113" s="304" t="s">
        <v>112</v>
      </c>
      <c r="B113" s="304"/>
      <c r="C113" s="104"/>
      <c r="D113" s="104"/>
      <c r="E113" s="104"/>
      <c r="F113" s="87"/>
      <c r="G113" s="87"/>
      <c r="H113" s="87"/>
      <c r="I113" s="87"/>
      <c r="J113" s="87"/>
      <c r="K113" s="87"/>
      <c r="L113" s="87"/>
      <c r="M113" s="87"/>
      <c r="N113" s="259"/>
      <c r="O113" s="270"/>
      <c r="P113" s="87"/>
      <c r="Q113" s="87"/>
      <c r="R113" s="92"/>
      <c r="S113" s="87"/>
      <c r="T113" s="93"/>
      <c r="X113" s="241"/>
      <c r="Y113" s="241"/>
      <c r="Z113" s="228"/>
    </row>
    <row r="114" spans="1:26" s="90" customFormat="1" x14ac:dyDescent="0.2">
      <c r="A114" s="86" t="s">
        <v>216</v>
      </c>
      <c r="B114" s="86" t="s">
        <v>217</v>
      </c>
      <c r="C114" s="86" t="s">
        <v>216</v>
      </c>
      <c r="D114" s="86" t="s">
        <v>275</v>
      </c>
      <c r="E114" s="87">
        <v>20</v>
      </c>
      <c r="F114" s="87">
        <v>150</v>
      </c>
      <c r="G114" s="87">
        <v>10</v>
      </c>
      <c r="H114" s="87">
        <v>400</v>
      </c>
      <c r="I114" s="87"/>
      <c r="J114" s="87"/>
      <c r="K114" s="87"/>
      <c r="L114" s="87"/>
      <c r="M114" s="87"/>
      <c r="N114" s="259"/>
      <c r="O114" s="270"/>
      <c r="P114" s="87">
        <f t="shared" ref="P114:P147" si="24">SUM(I114:O114)</f>
        <v>0</v>
      </c>
      <c r="Q114" s="87">
        <f t="shared" ref="Q114:Q147" si="25">$P114/$H114</f>
        <v>0</v>
      </c>
      <c r="R114" s="92"/>
      <c r="S114" s="87">
        <v>0.06</v>
      </c>
      <c r="T114" s="93">
        <f t="shared" ref="T114:T147" si="26">$Q114*$S114</f>
        <v>0</v>
      </c>
      <c r="U114" s="94">
        <f>SUM(T114:T129)</f>
        <v>0.38</v>
      </c>
      <c r="V114" s="90">
        <f>U114*100/$U$148</f>
        <v>0.7430582714118108</v>
      </c>
      <c r="X114" s="241"/>
      <c r="Y114" s="241">
        <f t="shared" ref="Y114:Y147" si="27">Q114*X114</f>
        <v>0</v>
      </c>
      <c r="Z114" s="228"/>
    </row>
    <row r="115" spans="1:26" s="90" customFormat="1" x14ac:dyDescent="0.2">
      <c r="A115" s="270" t="s">
        <v>226</v>
      </c>
      <c r="B115" s="270" t="s">
        <v>217</v>
      </c>
      <c r="C115" s="270">
        <v>90444200</v>
      </c>
      <c r="D115" s="270" t="s">
        <v>277</v>
      </c>
      <c r="E115" s="87">
        <v>20</v>
      </c>
      <c r="F115" s="87">
        <v>150</v>
      </c>
      <c r="G115" s="87">
        <v>10</v>
      </c>
      <c r="H115" s="87">
        <v>400</v>
      </c>
      <c r="I115" s="87"/>
      <c r="J115" s="87"/>
      <c r="K115" s="87"/>
      <c r="L115" s="87"/>
      <c r="M115" s="87"/>
      <c r="N115" s="259"/>
      <c r="O115" s="270"/>
      <c r="P115" s="87">
        <f t="shared" si="24"/>
        <v>0</v>
      </c>
      <c r="Q115" s="87">
        <f t="shared" si="25"/>
        <v>0</v>
      </c>
      <c r="R115" s="92"/>
      <c r="S115" s="87">
        <v>0.06</v>
      </c>
      <c r="T115" s="93">
        <f t="shared" si="26"/>
        <v>0</v>
      </c>
      <c r="X115" s="241"/>
      <c r="Y115" s="241">
        <f t="shared" si="27"/>
        <v>0</v>
      </c>
      <c r="Z115" s="228"/>
    </row>
    <row r="116" spans="1:26" s="90" customFormat="1" x14ac:dyDescent="0.2">
      <c r="A116" s="86" t="s">
        <v>191</v>
      </c>
      <c r="B116" s="86" t="s">
        <v>192</v>
      </c>
      <c r="C116" s="86" t="s">
        <v>191</v>
      </c>
      <c r="D116" s="86" t="s">
        <v>275</v>
      </c>
      <c r="E116" s="87">
        <v>20</v>
      </c>
      <c r="F116" s="87">
        <v>200</v>
      </c>
      <c r="G116" s="87">
        <v>10</v>
      </c>
      <c r="H116" s="87">
        <v>300</v>
      </c>
      <c r="I116" s="87"/>
      <c r="J116" s="87"/>
      <c r="K116" s="87"/>
      <c r="L116" s="87"/>
      <c r="M116" s="87"/>
      <c r="N116" s="259"/>
      <c r="O116" s="270"/>
      <c r="P116" s="87">
        <f t="shared" si="24"/>
        <v>0</v>
      </c>
      <c r="Q116" s="87">
        <f t="shared" si="25"/>
        <v>0</v>
      </c>
      <c r="R116" s="92"/>
      <c r="S116" s="87">
        <v>0.06</v>
      </c>
      <c r="T116" s="93">
        <f t="shared" si="26"/>
        <v>0</v>
      </c>
      <c r="X116" s="241"/>
      <c r="Y116" s="241">
        <f t="shared" si="27"/>
        <v>0</v>
      </c>
      <c r="Z116" s="228"/>
    </row>
    <row r="117" spans="1:26" s="90" customFormat="1" x14ac:dyDescent="0.2">
      <c r="A117" s="86" t="s">
        <v>160</v>
      </c>
      <c r="B117" s="86" t="s">
        <v>161</v>
      </c>
      <c r="C117" s="86" t="s">
        <v>160</v>
      </c>
      <c r="D117" s="86" t="s">
        <v>275</v>
      </c>
      <c r="E117" s="87">
        <v>20</v>
      </c>
      <c r="F117" s="87">
        <v>300</v>
      </c>
      <c r="G117" s="87">
        <v>10</v>
      </c>
      <c r="H117" s="87">
        <v>200</v>
      </c>
      <c r="I117" s="87"/>
      <c r="J117" s="87"/>
      <c r="K117" s="87"/>
      <c r="L117" s="87"/>
      <c r="M117" s="87">
        <v>400</v>
      </c>
      <c r="N117" s="259"/>
      <c r="O117" s="91"/>
      <c r="P117" s="87">
        <f t="shared" si="24"/>
        <v>400</v>
      </c>
      <c r="Q117" s="87">
        <f t="shared" si="25"/>
        <v>2</v>
      </c>
      <c r="R117" s="92"/>
      <c r="S117" s="93">
        <v>0.06</v>
      </c>
      <c r="T117" s="93">
        <f t="shared" si="26"/>
        <v>0.12</v>
      </c>
      <c r="X117" s="241">
        <v>17</v>
      </c>
      <c r="Y117" s="241">
        <f t="shared" si="27"/>
        <v>34</v>
      </c>
      <c r="Z117" s="228"/>
    </row>
    <row r="118" spans="1:26" s="90" customFormat="1" x14ac:dyDescent="0.2">
      <c r="A118" s="270" t="s">
        <v>215</v>
      </c>
      <c r="B118" s="270" t="s">
        <v>161</v>
      </c>
      <c r="C118" s="270">
        <v>90444300</v>
      </c>
      <c r="D118" s="270" t="s">
        <v>277</v>
      </c>
      <c r="E118" s="87" t="s">
        <v>46</v>
      </c>
      <c r="F118" s="87">
        <v>300</v>
      </c>
      <c r="G118" s="87">
        <v>10</v>
      </c>
      <c r="H118" s="87">
        <v>200</v>
      </c>
      <c r="I118" s="87">
        <v>400</v>
      </c>
      <c r="J118" s="87">
        <v>200</v>
      </c>
      <c r="K118" s="87"/>
      <c r="L118" s="87"/>
      <c r="M118" s="87"/>
      <c r="N118" s="259"/>
      <c r="O118" s="91"/>
      <c r="P118" s="87">
        <f t="shared" si="24"/>
        <v>600</v>
      </c>
      <c r="Q118" s="87">
        <f t="shared" si="25"/>
        <v>3</v>
      </c>
      <c r="R118" s="92"/>
      <c r="S118" s="93">
        <v>0.06</v>
      </c>
      <c r="T118" s="93">
        <f t="shared" si="26"/>
        <v>0.18</v>
      </c>
      <c r="X118" s="241">
        <v>17</v>
      </c>
      <c r="Y118" s="241">
        <f t="shared" si="27"/>
        <v>51</v>
      </c>
      <c r="Z118" s="228"/>
    </row>
    <row r="119" spans="1:26" s="90" customFormat="1" x14ac:dyDescent="0.2">
      <c r="A119" s="86" t="s">
        <v>206</v>
      </c>
      <c r="B119" s="86" t="s">
        <v>114</v>
      </c>
      <c r="C119" s="86" t="s">
        <v>206</v>
      </c>
      <c r="D119" s="86" t="s">
        <v>275</v>
      </c>
      <c r="E119" s="87">
        <v>20</v>
      </c>
      <c r="F119" s="87">
        <v>450</v>
      </c>
      <c r="G119" s="87">
        <v>10</v>
      </c>
      <c r="H119" s="87">
        <v>100</v>
      </c>
      <c r="I119" s="87"/>
      <c r="J119" s="87"/>
      <c r="K119" s="87"/>
      <c r="L119" s="87"/>
      <c r="M119" s="87">
        <v>100</v>
      </c>
      <c r="N119" s="259"/>
      <c r="O119" s="101"/>
      <c r="P119" s="87">
        <f t="shared" si="24"/>
        <v>100</v>
      </c>
      <c r="Q119" s="87">
        <f t="shared" si="25"/>
        <v>1</v>
      </c>
      <c r="R119" s="92"/>
      <c r="S119" s="93">
        <v>0.08</v>
      </c>
      <c r="T119" s="93">
        <f t="shared" si="26"/>
        <v>0.08</v>
      </c>
      <c r="X119" s="241">
        <v>13</v>
      </c>
      <c r="Y119" s="241">
        <f t="shared" si="27"/>
        <v>13</v>
      </c>
      <c r="Z119" s="228"/>
    </row>
    <row r="120" spans="1:26" s="90" customFormat="1" x14ac:dyDescent="0.2">
      <c r="A120" s="270" t="s">
        <v>113</v>
      </c>
      <c r="B120" s="270" t="s">
        <v>114</v>
      </c>
      <c r="C120" s="270">
        <v>90444400</v>
      </c>
      <c r="D120" s="270" t="s">
        <v>277</v>
      </c>
      <c r="E120" s="87" t="s">
        <v>46</v>
      </c>
      <c r="F120" s="87">
        <v>450</v>
      </c>
      <c r="G120" s="87">
        <v>10</v>
      </c>
      <c r="H120" s="87">
        <v>100</v>
      </c>
      <c r="I120" s="87"/>
      <c r="J120" s="87"/>
      <c r="K120" s="87"/>
      <c r="L120" s="87"/>
      <c r="M120" s="87"/>
      <c r="N120" s="259"/>
      <c r="O120" s="91"/>
      <c r="P120" s="87">
        <f t="shared" si="24"/>
        <v>0</v>
      </c>
      <c r="Q120" s="87">
        <f t="shared" si="25"/>
        <v>0</v>
      </c>
      <c r="R120" s="92"/>
      <c r="S120" s="93">
        <v>0.08</v>
      </c>
      <c r="T120" s="93">
        <f t="shared" si="26"/>
        <v>0</v>
      </c>
      <c r="X120" s="241">
        <v>13</v>
      </c>
      <c r="Y120" s="241">
        <f t="shared" si="27"/>
        <v>0</v>
      </c>
      <c r="Z120" s="228"/>
    </row>
    <row r="121" spans="1:26" s="90" customFormat="1" x14ac:dyDescent="0.2">
      <c r="A121" s="86" t="s">
        <v>115</v>
      </c>
      <c r="B121" s="86" t="s">
        <v>116</v>
      </c>
      <c r="C121" s="86" t="s">
        <v>115</v>
      </c>
      <c r="D121" s="86" t="s">
        <v>275</v>
      </c>
      <c r="E121" s="87">
        <v>20</v>
      </c>
      <c r="F121" s="87">
        <v>600</v>
      </c>
      <c r="G121" s="87">
        <v>10</v>
      </c>
      <c r="H121" s="87">
        <v>100</v>
      </c>
      <c r="I121" s="87"/>
      <c r="J121" s="87"/>
      <c r="K121" s="87"/>
      <c r="L121" s="87"/>
      <c r="M121" s="87"/>
      <c r="N121" s="259"/>
      <c r="O121" s="91"/>
      <c r="P121" s="87">
        <f t="shared" si="24"/>
        <v>0</v>
      </c>
      <c r="Q121" s="87">
        <f t="shared" si="25"/>
        <v>0</v>
      </c>
      <c r="R121" s="92"/>
      <c r="S121" s="93">
        <v>0.06</v>
      </c>
      <c r="T121" s="93">
        <f t="shared" si="26"/>
        <v>0</v>
      </c>
      <c r="X121" s="241">
        <v>17</v>
      </c>
      <c r="Y121" s="241">
        <f t="shared" si="27"/>
        <v>0</v>
      </c>
      <c r="Z121" s="228"/>
    </row>
    <row r="122" spans="1:26" s="90" customFormat="1" x14ac:dyDescent="0.2">
      <c r="A122" s="270" t="s">
        <v>188</v>
      </c>
      <c r="B122" s="270" t="s">
        <v>116</v>
      </c>
      <c r="C122" s="270">
        <v>90444600</v>
      </c>
      <c r="D122" s="270" t="s">
        <v>277</v>
      </c>
      <c r="E122" s="87" t="s">
        <v>46</v>
      </c>
      <c r="F122" s="87">
        <v>600</v>
      </c>
      <c r="G122" s="87">
        <v>10</v>
      </c>
      <c r="H122" s="87">
        <v>100</v>
      </c>
      <c r="I122" s="87"/>
      <c r="J122" s="87"/>
      <c r="K122" s="87"/>
      <c r="L122" s="87"/>
      <c r="M122" s="87"/>
      <c r="N122" s="259"/>
      <c r="O122" s="91"/>
      <c r="P122" s="87">
        <f t="shared" si="24"/>
        <v>0</v>
      </c>
      <c r="Q122" s="87">
        <f t="shared" si="25"/>
        <v>0</v>
      </c>
      <c r="R122" s="92"/>
      <c r="S122" s="93">
        <v>0.06</v>
      </c>
      <c r="T122" s="93">
        <f t="shared" si="26"/>
        <v>0</v>
      </c>
      <c r="X122" s="241">
        <v>17</v>
      </c>
      <c r="Y122" s="241">
        <f t="shared" si="27"/>
        <v>0</v>
      </c>
      <c r="Z122" s="228"/>
    </row>
    <row r="123" spans="1:26" s="90" customFormat="1" x14ac:dyDescent="0.2">
      <c r="A123" s="86" t="s">
        <v>117</v>
      </c>
      <c r="B123" s="86" t="s">
        <v>118</v>
      </c>
      <c r="C123" s="86" t="s">
        <v>117</v>
      </c>
      <c r="D123" s="86" t="s">
        <v>275</v>
      </c>
      <c r="E123" s="87">
        <v>20</v>
      </c>
      <c r="F123" s="87">
        <v>750</v>
      </c>
      <c r="G123" s="87">
        <v>10</v>
      </c>
      <c r="H123" s="87">
        <v>100</v>
      </c>
      <c r="I123" s="87"/>
      <c r="J123" s="87"/>
      <c r="K123" s="87"/>
      <c r="L123" s="87"/>
      <c r="M123" s="87"/>
      <c r="N123" s="259"/>
      <c r="O123" s="91"/>
      <c r="P123" s="87">
        <f t="shared" si="24"/>
        <v>0</v>
      </c>
      <c r="Q123" s="87">
        <f t="shared" si="25"/>
        <v>0</v>
      </c>
      <c r="R123" s="92"/>
      <c r="S123" s="93">
        <v>7.0000000000000007E-2</v>
      </c>
      <c r="T123" s="93">
        <f t="shared" si="26"/>
        <v>0</v>
      </c>
      <c r="X123" s="241"/>
      <c r="Y123" s="241">
        <f t="shared" si="27"/>
        <v>0</v>
      </c>
      <c r="Z123" s="228"/>
    </row>
    <row r="124" spans="1:26" s="90" customFormat="1" x14ac:dyDescent="0.2">
      <c r="A124" s="270" t="s">
        <v>189</v>
      </c>
      <c r="B124" s="270" t="s">
        <v>118</v>
      </c>
      <c r="C124" s="270">
        <v>90444700</v>
      </c>
      <c r="D124" s="270" t="s">
        <v>277</v>
      </c>
      <c r="E124" s="87" t="s">
        <v>46</v>
      </c>
      <c r="F124" s="87">
        <v>750</v>
      </c>
      <c r="G124" s="87">
        <v>10</v>
      </c>
      <c r="H124" s="87">
        <v>100</v>
      </c>
      <c r="I124" s="87"/>
      <c r="J124" s="87"/>
      <c r="K124" s="87"/>
      <c r="L124" s="87"/>
      <c r="M124" s="87"/>
      <c r="N124" s="259"/>
      <c r="O124" s="91"/>
      <c r="P124" s="87">
        <f t="shared" si="24"/>
        <v>0</v>
      </c>
      <c r="Q124" s="87">
        <f t="shared" si="25"/>
        <v>0</v>
      </c>
      <c r="R124" s="92"/>
      <c r="S124" s="93">
        <v>7.0000000000000007E-2</v>
      </c>
      <c r="T124" s="93">
        <f t="shared" si="26"/>
        <v>0</v>
      </c>
      <c r="X124" s="241"/>
      <c r="Y124" s="241">
        <f t="shared" si="27"/>
        <v>0</v>
      </c>
      <c r="Z124" s="228"/>
    </row>
    <row r="125" spans="1:26" s="90" customFormat="1" x14ac:dyDescent="0.2">
      <c r="A125" s="86" t="s">
        <v>119</v>
      </c>
      <c r="B125" s="86" t="s">
        <v>120</v>
      </c>
      <c r="C125" s="86" t="s">
        <v>119</v>
      </c>
      <c r="D125" s="86" t="s">
        <v>275</v>
      </c>
      <c r="E125" s="87">
        <v>20</v>
      </c>
      <c r="F125" s="87">
        <v>900</v>
      </c>
      <c r="G125" s="87">
        <v>10</v>
      </c>
      <c r="H125" s="87">
        <v>50</v>
      </c>
      <c r="I125" s="87"/>
      <c r="J125" s="87"/>
      <c r="K125" s="87"/>
      <c r="L125" s="87"/>
      <c r="M125" s="87"/>
      <c r="N125" s="259"/>
      <c r="O125" s="91"/>
      <c r="P125" s="87">
        <f t="shared" si="24"/>
        <v>0</v>
      </c>
      <c r="Q125" s="87">
        <f t="shared" si="25"/>
        <v>0</v>
      </c>
      <c r="R125" s="92"/>
      <c r="S125" s="93">
        <v>0.08</v>
      </c>
      <c r="T125" s="93">
        <f t="shared" si="26"/>
        <v>0</v>
      </c>
      <c r="X125" s="241"/>
      <c r="Y125" s="241">
        <f t="shared" si="27"/>
        <v>0</v>
      </c>
      <c r="Z125" s="228"/>
    </row>
    <row r="126" spans="1:26" s="90" customFormat="1" x14ac:dyDescent="0.2">
      <c r="A126" s="270" t="s">
        <v>263</v>
      </c>
      <c r="B126" s="270" t="s">
        <v>120</v>
      </c>
      <c r="C126" s="270">
        <v>90444800</v>
      </c>
      <c r="D126" s="270" t="s">
        <v>277</v>
      </c>
      <c r="E126" s="87" t="s">
        <v>46</v>
      </c>
      <c r="F126" s="87">
        <v>900</v>
      </c>
      <c r="G126" s="87">
        <v>10</v>
      </c>
      <c r="H126" s="87">
        <v>50</v>
      </c>
      <c r="I126" s="87"/>
      <c r="J126" s="87"/>
      <c r="K126" s="87"/>
      <c r="L126" s="87"/>
      <c r="M126" s="87"/>
      <c r="N126" s="259"/>
      <c r="O126" s="91"/>
      <c r="P126" s="87">
        <f t="shared" si="24"/>
        <v>0</v>
      </c>
      <c r="Q126" s="87">
        <f t="shared" si="25"/>
        <v>0</v>
      </c>
      <c r="R126" s="92"/>
      <c r="S126" s="93">
        <v>0.08</v>
      </c>
      <c r="T126" s="93">
        <f t="shared" si="26"/>
        <v>0</v>
      </c>
      <c r="X126" s="241"/>
      <c r="Y126" s="241">
        <f t="shared" si="27"/>
        <v>0</v>
      </c>
      <c r="Z126" s="228"/>
    </row>
    <row r="127" spans="1:26" s="90" customFormat="1" x14ac:dyDescent="0.2">
      <c r="A127" s="86" t="s">
        <v>121</v>
      </c>
      <c r="B127" s="86" t="s">
        <v>122</v>
      </c>
      <c r="C127" s="86" t="s">
        <v>121</v>
      </c>
      <c r="D127" s="86" t="s">
        <v>275</v>
      </c>
      <c r="E127" s="87">
        <v>20</v>
      </c>
      <c r="F127" s="87">
        <v>1200</v>
      </c>
      <c r="G127" s="87">
        <v>10</v>
      </c>
      <c r="H127" s="87">
        <v>50</v>
      </c>
      <c r="I127" s="87"/>
      <c r="J127" s="87"/>
      <c r="K127" s="87"/>
      <c r="L127" s="87"/>
      <c r="M127" s="87"/>
      <c r="N127" s="259"/>
      <c r="O127" s="91"/>
      <c r="P127" s="87">
        <f t="shared" si="24"/>
        <v>0</v>
      </c>
      <c r="Q127" s="87">
        <f t="shared" si="25"/>
        <v>0</v>
      </c>
      <c r="R127" s="92"/>
      <c r="S127" s="93">
        <v>0.11</v>
      </c>
      <c r="T127" s="93">
        <f t="shared" si="26"/>
        <v>0</v>
      </c>
      <c r="X127" s="241"/>
      <c r="Y127" s="241">
        <f t="shared" si="27"/>
        <v>0</v>
      </c>
      <c r="Z127" s="228"/>
    </row>
    <row r="128" spans="1:26" s="90" customFormat="1" x14ac:dyDescent="0.2">
      <c r="A128" s="86" t="s">
        <v>207</v>
      </c>
      <c r="B128" s="86" t="s">
        <v>208</v>
      </c>
      <c r="C128" s="86" t="s">
        <v>207</v>
      </c>
      <c r="D128" s="86" t="s">
        <v>275</v>
      </c>
      <c r="E128" s="87">
        <v>20</v>
      </c>
      <c r="F128" s="87">
        <v>1500</v>
      </c>
      <c r="G128" s="87">
        <v>10</v>
      </c>
      <c r="H128" s="87">
        <v>50</v>
      </c>
      <c r="I128" s="87"/>
      <c r="J128" s="87"/>
      <c r="K128" s="87"/>
      <c r="L128" s="87"/>
      <c r="M128" s="87"/>
      <c r="N128" s="259"/>
      <c r="O128" s="91"/>
      <c r="P128" s="87">
        <f t="shared" si="24"/>
        <v>0</v>
      </c>
      <c r="Q128" s="87">
        <f t="shared" si="25"/>
        <v>0</v>
      </c>
      <c r="R128" s="92"/>
      <c r="S128" s="93">
        <v>7.0000000000000007E-2</v>
      </c>
      <c r="T128" s="93">
        <f t="shared" si="26"/>
        <v>0</v>
      </c>
      <c r="X128" s="241"/>
      <c r="Y128" s="241">
        <f t="shared" si="27"/>
        <v>0</v>
      </c>
      <c r="Z128" s="228"/>
    </row>
    <row r="129" spans="1:26" s="90" customFormat="1" x14ac:dyDescent="0.2">
      <c r="A129" s="86" t="s">
        <v>209</v>
      </c>
      <c r="B129" s="86" t="s">
        <v>210</v>
      </c>
      <c r="C129" s="86" t="s">
        <v>209</v>
      </c>
      <c r="D129" s="86" t="s">
        <v>275</v>
      </c>
      <c r="E129" s="87">
        <v>20</v>
      </c>
      <c r="F129" s="87">
        <v>1800</v>
      </c>
      <c r="G129" s="87">
        <v>10</v>
      </c>
      <c r="H129" s="87">
        <v>50</v>
      </c>
      <c r="I129" s="87"/>
      <c r="J129" s="87"/>
      <c r="K129" s="87"/>
      <c r="L129" s="87"/>
      <c r="M129" s="87"/>
      <c r="N129" s="259"/>
      <c r="O129" s="91"/>
      <c r="P129" s="87">
        <f t="shared" si="24"/>
        <v>0</v>
      </c>
      <c r="Q129" s="87">
        <f t="shared" si="25"/>
        <v>0</v>
      </c>
      <c r="R129" s="105"/>
      <c r="S129" s="93">
        <v>0.09</v>
      </c>
      <c r="T129" s="93">
        <f t="shared" si="26"/>
        <v>0</v>
      </c>
      <c r="U129" s="94"/>
      <c r="X129" s="241"/>
      <c r="Y129" s="241">
        <f t="shared" si="27"/>
        <v>0</v>
      </c>
      <c r="Z129" s="228">
        <f>SUM(Y114:Y129)</f>
        <v>98</v>
      </c>
    </row>
    <row r="130" spans="1:26" s="90" customFormat="1" x14ac:dyDescent="0.2">
      <c r="A130" s="86" t="s">
        <v>123</v>
      </c>
      <c r="B130" s="86" t="s">
        <v>124</v>
      </c>
      <c r="C130" s="86" t="s">
        <v>123</v>
      </c>
      <c r="D130" s="86" t="s">
        <v>275</v>
      </c>
      <c r="E130" s="87">
        <v>25</v>
      </c>
      <c r="F130" s="87">
        <v>150</v>
      </c>
      <c r="G130" s="87">
        <v>10</v>
      </c>
      <c r="H130" s="87">
        <v>200</v>
      </c>
      <c r="I130" s="87"/>
      <c r="J130" s="87"/>
      <c r="K130" s="87"/>
      <c r="L130" s="87"/>
      <c r="M130" s="87"/>
      <c r="N130" s="259"/>
      <c r="O130" s="91"/>
      <c r="P130" s="87">
        <f t="shared" si="24"/>
        <v>0</v>
      </c>
      <c r="Q130" s="87">
        <f t="shared" si="25"/>
        <v>0</v>
      </c>
      <c r="R130" s="92"/>
      <c r="S130" s="93">
        <v>0.04</v>
      </c>
      <c r="T130" s="93">
        <f t="shared" si="26"/>
        <v>0</v>
      </c>
      <c r="U130" s="94">
        <f>SUM(T130:T147)</f>
        <v>0.72</v>
      </c>
      <c r="V130" s="90">
        <f>U130*100/$U$148</f>
        <v>1.40789988267501</v>
      </c>
      <c r="X130" s="241">
        <v>11.75</v>
      </c>
      <c r="Y130" s="241">
        <f t="shared" si="27"/>
        <v>0</v>
      </c>
      <c r="Z130" s="228"/>
    </row>
    <row r="131" spans="1:26" s="90" customFormat="1" x14ac:dyDescent="0.2">
      <c r="A131" s="270" t="s">
        <v>257</v>
      </c>
      <c r="B131" s="270" t="s">
        <v>124</v>
      </c>
      <c r="C131" s="270">
        <v>90445200</v>
      </c>
      <c r="D131" s="270" t="s">
        <v>277</v>
      </c>
      <c r="E131" s="87">
        <v>25</v>
      </c>
      <c r="F131" s="87">
        <v>150</v>
      </c>
      <c r="G131" s="87">
        <v>10</v>
      </c>
      <c r="H131" s="87">
        <v>200</v>
      </c>
      <c r="I131" s="87"/>
      <c r="J131" s="87"/>
      <c r="K131" s="87"/>
      <c r="L131" s="87"/>
      <c r="M131" s="87"/>
      <c r="N131" s="259"/>
      <c r="O131" s="91"/>
      <c r="P131" s="87">
        <f t="shared" si="24"/>
        <v>0</v>
      </c>
      <c r="Q131" s="87">
        <f t="shared" si="25"/>
        <v>0</v>
      </c>
      <c r="R131" s="92"/>
      <c r="S131" s="93">
        <v>0.04</v>
      </c>
      <c r="T131" s="93">
        <f t="shared" si="26"/>
        <v>0</v>
      </c>
      <c r="X131" s="241">
        <v>11.75</v>
      </c>
      <c r="Y131" s="241">
        <f t="shared" si="27"/>
        <v>0</v>
      </c>
      <c r="Z131" s="228"/>
    </row>
    <row r="132" spans="1:26" s="90" customFormat="1" x14ac:dyDescent="0.2">
      <c r="A132" s="86" t="s">
        <v>125</v>
      </c>
      <c r="B132" s="86" t="s">
        <v>126</v>
      </c>
      <c r="C132" s="86" t="s">
        <v>125</v>
      </c>
      <c r="D132" s="86" t="s">
        <v>275</v>
      </c>
      <c r="E132" s="87">
        <v>25</v>
      </c>
      <c r="F132" s="87">
        <v>300</v>
      </c>
      <c r="G132" s="87">
        <v>10</v>
      </c>
      <c r="H132" s="87">
        <v>100</v>
      </c>
      <c r="I132" s="87"/>
      <c r="J132" s="87"/>
      <c r="K132" s="87"/>
      <c r="L132" s="87"/>
      <c r="M132" s="87"/>
      <c r="N132" s="259"/>
      <c r="O132" s="91"/>
      <c r="P132" s="87">
        <f t="shared" si="24"/>
        <v>0</v>
      </c>
      <c r="Q132" s="87">
        <f t="shared" si="25"/>
        <v>0</v>
      </c>
      <c r="R132" s="92"/>
      <c r="S132" s="93">
        <v>0.04</v>
      </c>
      <c r="T132" s="93">
        <f t="shared" si="26"/>
        <v>0</v>
      </c>
      <c r="X132" s="241">
        <v>11.75</v>
      </c>
      <c r="Y132" s="241">
        <f t="shared" si="27"/>
        <v>0</v>
      </c>
      <c r="Z132" s="228"/>
    </row>
    <row r="133" spans="1:26" s="90" customFormat="1" x14ac:dyDescent="0.2">
      <c r="A133" s="270" t="s">
        <v>127</v>
      </c>
      <c r="B133" s="270" t="s">
        <v>126</v>
      </c>
      <c r="C133" s="270">
        <v>90445300</v>
      </c>
      <c r="D133" s="270" t="s">
        <v>277</v>
      </c>
      <c r="E133" s="87" t="s">
        <v>63</v>
      </c>
      <c r="F133" s="87">
        <v>300</v>
      </c>
      <c r="G133" s="87">
        <v>10</v>
      </c>
      <c r="H133" s="87">
        <v>100</v>
      </c>
      <c r="I133" s="87"/>
      <c r="J133" s="87"/>
      <c r="K133" s="87"/>
      <c r="L133" s="87"/>
      <c r="M133" s="87">
        <v>300</v>
      </c>
      <c r="N133" s="259"/>
      <c r="O133" s="91"/>
      <c r="P133" s="87">
        <f t="shared" si="24"/>
        <v>300</v>
      </c>
      <c r="Q133" s="87">
        <f t="shared" si="25"/>
        <v>3</v>
      </c>
      <c r="R133" s="92"/>
      <c r="S133" s="93">
        <v>0.04</v>
      </c>
      <c r="T133" s="93">
        <f t="shared" si="26"/>
        <v>0.12</v>
      </c>
      <c r="X133" s="241">
        <v>11.75</v>
      </c>
      <c r="Y133" s="241">
        <f t="shared" si="27"/>
        <v>35.25</v>
      </c>
      <c r="Z133" s="228"/>
    </row>
    <row r="134" spans="1:26" s="90" customFormat="1" x14ac:dyDescent="0.2">
      <c r="A134" s="86" t="s">
        <v>128</v>
      </c>
      <c r="B134" s="86" t="s">
        <v>129</v>
      </c>
      <c r="C134" s="86" t="s">
        <v>128</v>
      </c>
      <c r="D134" s="86" t="s">
        <v>275</v>
      </c>
      <c r="E134" s="87">
        <v>25</v>
      </c>
      <c r="F134" s="87">
        <v>450</v>
      </c>
      <c r="G134" s="87">
        <v>10</v>
      </c>
      <c r="H134" s="87">
        <v>100</v>
      </c>
      <c r="I134" s="87"/>
      <c r="J134" s="87"/>
      <c r="K134" s="87"/>
      <c r="L134" s="87"/>
      <c r="M134" s="87"/>
      <c r="N134" s="259"/>
      <c r="O134" s="91"/>
      <c r="P134" s="87">
        <f t="shared" si="24"/>
        <v>0</v>
      </c>
      <c r="Q134" s="87">
        <f t="shared" si="25"/>
        <v>0</v>
      </c>
      <c r="R134" s="92"/>
      <c r="S134" s="93">
        <v>0.06</v>
      </c>
      <c r="T134" s="93">
        <f t="shared" si="26"/>
        <v>0</v>
      </c>
      <c r="X134" s="241">
        <v>17</v>
      </c>
      <c r="Y134" s="241">
        <f t="shared" si="27"/>
        <v>0</v>
      </c>
      <c r="Z134" s="228"/>
    </row>
    <row r="135" spans="1:26" s="90" customFormat="1" x14ac:dyDescent="0.2">
      <c r="A135" s="270" t="s">
        <v>190</v>
      </c>
      <c r="B135" s="270" t="s">
        <v>129</v>
      </c>
      <c r="C135" s="270">
        <v>90445400</v>
      </c>
      <c r="D135" s="270" t="s">
        <v>277</v>
      </c>
      <c r="E135" s="87" t="s">
        <v>63</v>
      </c>
      <c r="F135" s="87">
        <v>450</v>
      </c>
      <c r="G135" s="87">
        <v>10</v>
      </c>
      <c r="H135" s="87">
        <v>100</v>
      </c>
      <c r="I135" s="87"/>
      <c r="J135" s="87"/>
      <c r="K135" s="87"/>
      <c r="L135" s="87"/>
      <c r="M135" s="87"/>
      <c r="N135" s="259"/>
      <c r="O135" s="91"/>
      <c r="P135" s="87">
        <f t="shared" si="24"/>
        <v>0</v>
      </c>
      <c r="Q135" s="87">
        <f t="shared" si="25"/>
        <v>0</v>
      </c>
      <c r="R135" s="92"/>
      <c r="S135" s="93">
        <v>0.06</v>
      </c>
      <c r="T135" s="93">
        <f t="shared" si="26"/>
        <v>0</v>
      </c>
      <c r="X135" s="241">
        <v>17</v>
      </c>
      <c r="Y135" s="241">
        <f t="shared" si="27"/>
        <v>0</v>
      </c>
      <c r="Z135" s="228"/>
    </row>
    <row r="136" spans="1:26" s="90" customFormat="1" x14ac:dyDescent="0.2">
      <c r="A136" s="86" t="s">
        <v>130</v>
      </c>
      <c r="B136" s="86" t="s">
        <v>131</v>
      </c>
      <c r="C136" s="86" t="s">
        <v>130</v>
      </c>
      <c r="D136" s="86" t="s">
        <v>275</v>
      </c>
      <c r="E136" s="87">
        <v>25</v>
      </c>
      <c r="F136" s="87">
        <v>600</v>
      </c>
      <c r="G136" s="87">
        <v>10</v>
      </c>
      <c r="H136" s="87">
        <v>50</v>
      </c>
      <c r="I136" s="87"/>
      <c r="J136" s="87"/>
      <c r="K136" s="87"/>
      <c r="L136" s="87"/>
      <c r="M136" s="87"/>
      <c r="N136" s="259"/>
      <c r="O136" s="91"/>
      <c r="P136" s="87">
        <f t="shared" si="24"/>
        <v>0</v>
      </c>
      <c r="Q136" s="87">
        <f t="shared" si="25"/>
        <v>0</v>
      </c>
      <c r="R136" s="92"/>
      <c r="S136" s="93">
        <v>0.04</v>
      </c>
      <c r="T136" s="93">
        <f t="shared" si="26"/>
        <v>0</v>
      </c>
      <c r="X136" s="241">
        <v>11.75</v>
      </c>
      <c r="Y136" s="241">
        <f t="shared" si="27"/>
        <v>0</v>
      </c>
      <c r="Z136" s="228"/>
    </row>
    <row r="137" spans="1:26" s="90" customFormat="1" x14ac:dyDescent="0.2">
      <c r="A137" s="270" t="s">
        <v>211</v>
      </c>
      <c r="B137" s="270" t="s">
        <v>131</v>
      </c>
      <c r="C137" s="270">
        <v>90445600</v>
      </c>
      <c r="D137" s="270" t="s">
        <v>277</v>
      </c>
      <c r="E137" s="87">
        <v>25</v>
      </c>
      <c r="F137" s="87">
        <v>600</v>
      </c>
      <c r="G137" s="87">
        <v>10</v>
      </c>
      <c r="H137" s="87">
        <v>50</v>
      </c>
      <c r="I137" s="87"/>
      <c r="J137" s="87"/>
      <c r="K137" s="87">
        <v>200</v>
      </c>
      <c r="L137" s="87"/>
      <c r="M137" s="87">
        <v>200</v>
      </c>
      <c r="N137" s="259">
        <v>200</v>
      </c>
      <c r="O137" s="91"/>
      <c r="P137" s="87">
        <f t="shared" si="24"/>
        <v>600</v>
      </c>
      <c r="Q137" s="87">
        <f t="shared" si="25"/>
        <v>12</v>
      </c>
      <c r="R137" s="92"/>
      <c r="S137" s="93">
        <v>0.04</v>
      </c>
      <c r="T137" s="93">
        <f t="shared" si="26"/>
        <v>0.48</v>
      </c>
      <c r="X137" s="241">
        <v>11.75</v>
      </c>
      <c r="Y137" s="241">
        <f t="shared" si="27"/>
        <v>141</v>
      </c>
      <c r="Z137" s="228"/>
    </row>
    <row r="138" spans="1:26" s="90" customFormat="1" x14ac:dyDescent="0.2">
      <c r="A138" s="86" t="s">
        <v>162</v>
      </c>
      <c r="B138" s="86" t="s">
        <v>163</v>
      </c>
      <c r="C138" s="86" t="s">
        <v>162</v>
      </c>
      <c r="D138" s="86" t="s">
        <v>275</v>
      </c>
      <c r="E138" s="87">
        <v>25</v>
      </c>
      <c r="F138" s="87">
        <v>750</v>
      </c>
      <c r="G138" s="87">
        <v>10</v>
      </c>
      <c r="H138" s="87">
        <v>50</v>
      </c>
      <c r="I138" s="87"/>
      <c r="J138" s="87"/>
      <c r="K138" s="87"/>
      <c r="L138" s="87"/>
      <c r="M138" s="87"/>
      <c r="N138" s="259"/>
      <c r="O138" s="91"/>
      <c r="P138" s="87">
        <f t="shared" si="24"/>
        <v>0</v>
      </c>
      <c r="Q138" s="87">
        <f t="shared" si="25"/>
        <v>0</v>
      </c>
      <c r="R138" s="92"/>
      <c r="S138" s="93">
        <v>0.04</v>
      </c>
      <c r="T138" s="93">
        <f t="shared" si="26"/>
        <v>0</v>
      </c>
      <c r="X138" s="241">
        <v>14.3</v>
      </c>
      <c r="Y138" s="241">
        <f t="shared" si="27"/>
        <v>0</v>
      </c>
      <c r="Z138" s="228"/>
    </row>
    <row r="139" spans="1:26" s="90" customFormat="1" x14ac:dyDescent="0.2">
      <c r="A139" s="270" t="s">
        <v>218</v>
      </c>
      <c r="B139" s="270" t="s">
        <v>163</v>
      </c>
      <c r="C139" s="95" t="s">
        <v>219</v>
      </c>
      <c r="D139" s="270" t="s">
        <v>277</v>
      </c>
      <c r="E139" s="87">
        <v>25</v>
      </c>
      <c r="F139" s="87">
        <v>750</v>
      </c>
      <c r="G139" s="87">
        <v>10</v>
      </c>
      <c r="H139" s="87">
        <v>50</v>
      </c>
      <c r="I139" s="87"/>
      <c r="J139" s="87"/>
      <c r="K139" s="87"/>
      <c r="L139" s="87"/>
      <c r="M139" s="87"/>
      <c r="N139" s="259"/>
      <c r="O139" s="91"/>
      <c r="P139" s="87">
        <f t="shared" si="24"/>
        <v>0</v>
      </c>
      <c r="Q139" s="87">
        <f t="shared" si="25"/>
        <v>0</v>
      </c>
      <c r="R139" s="92"/>
      <c r="S139" s="93">
        <v>0.04</v>
      </c>
      <c r="T139" s="93">
        <f t="shared" si="26"/>
        <v>0</v>
      </c>
      <c r="X139" s="241">
        <v>14.3</v>
      </c>
      <c r="Y139" s="241">
        <f t="shared" si="27"/>
        <v>0</v>
      </c>
      <c r="Z139" s="228"/>
    </row>
    <row r="140" spans="1:26" s="90" customFormat="1" x14ac:dyDescent="0.2">
      <c r="A140" s="86" t="s">
        <v>132</v>
      </c>
      <c r="B140" s="86" t="s">
        <v>133</v>
      </c>
      <c r="C140" s="86" t="s">
        <v>132</v>
      </c>
      <c r="D140" s="86" t="s">
        <v>275</v>
      </c>
      <c r="E140" s="87">
        <v>25</v>
      </c>
      <c r="F140" s="87">
        <v>900</v>
      </c>
      <c r="G140" s="87">
        <v>10</v>
      </c>
      <c r="H140" s="87">
        <v>50</v>
      </c>
      <c r="I140" s="87"/>
      <c r="J140" s="87"/>
      <c r="K140" s="87"/>
      <c r="L140" s="87"/>
      <c r="M140" s="87">
        <v>100</v>
      </c>
      <c r="N140" s="259"/>
      <c r="O140" s="91"/>
      <c r="P140" s="87">
        <f t="shared" si="24"/>
        <v>100</v>
      </c>
      <c r="Q140" s="87">
        <f t="shared" si="25"/>
        <v>2</v>
      </c>
      <c r="R140" s="92"/>
      <c r="S140" s="93">
        <v>0.06</v>
      </c>
      <c r="T140" s="93">
        <f t="shared" si="26"/>
        <v>0.12</v>
      </c>
      <c r="X140" s="241">
        <v>17</v>
      </c>
      <c r="Y140" s="241">
        <f t="shared" si="27"/>
        <v>34</v>
      </c>
      <c r="Z140" s="228"/>
    </row>
    <row r="141" spans="1:26" s="90" customFormat="1" x14ac:dyDescent="0.2">
      <c r="A141" s="270" t="s">
        <v>264</v>
      </c>
      <c r="B141" s="270" t="s">
        <v>133</v>
      </c>
      <c r="C141" s="95" t="s">
        <v>265</v>
      </c>
      <c r="D141" s="270" t="s">
        <v>277</v>
      </c>
      <c r="E141" s="87">
        <v>25</v>
      </c>
      <c r="F141" s="87">
        <v>900</v>
      </c>
      <c r="G141" s="87">
        <v>10</v>
      </c>
      <c r="H141" s="87">
        <v>50</v>
      </c>
      <c r="I141" s="87"/>
      <c r="J141" s="87"/>
      <c r="K141" s="87"/>
      <c r="L141" s="87"/>
      <c r="M141" s="87"/>
      <c r="N141" s="259"/>
      <c r="O141" s="91"/>
      <c r="P141" s="87">
        <f t="shared" si="24"/>
        <v>0</v>
      </c>
      <c r="Q141" s="87">
        <f t="shared" si="25"/>
        <v>0</v>
      </c>
      <c r="R141" s="92"/>
      <c r="S141" s="93">
        <v>0.06</v>
      </c>
      <c r="T141" s="93">
        <f t="shared" si="26"/>
        <v>0</v>
      </c>
      <c r="X141" s="241">
        <v>17</v>
      </c>
      <c r="Y141" s="241">
        <f t="shared" si="27"/>
        <v>0</v>
      </c>
      <c r="Z141" s="228"/>
    </row>
    <row r="142" spans="1:26" s="90" customFormat="1" x14ac:dyDescent="0.2">
      <c r="A142" s="86" t="s">
        <v>134</v>
      </c>
      <c r="B142" s="86" t="s">
        <v>135</v>
      </c>
      <c r="C142" s="86" t="s">
        <v>134</v>
      </c>
      <c r="D142" s="86" t="s">
        <v>275</v>
      </c>
      <c r="E142" s="87">
        <v>25</v>
      </c>
      <c r="F142" s="87">
        <v>1200</v>
      </c>
      <c r="G142" s="87">
        <v>10</v>
      </c>
      <c r="H142" s="87">
        <v>50</v>
      </c>
      <c r="I142" s="87"/>
      <c r="J142" s="87"/>
      <c r="K142" s="87"/>
      <c r="L142" s="87"/>
      <c r="M142" s="87"/>
      <c r="N142" s="259"/>
      <c r="O142" s="91"/>
      <c r="P142" s="87">
        <f t="shared" si="24"/>
        <v>0</v>
      </c>
      <c r="Q142" s="87">
        <f t="shared" si="25"/>
        <v>0</v>
      </c>
      <c r="R142" s="92"/>
      <c r="S142" s="93">
        <v>0.08</v>
      </c>
      <c r="T142" s="93">
        <f t="shared" si="26"/>
        <v>0</v>
      </c>
      <c r="X142" s="241"/>
      <c r="Y142" s="241">
        <f t="shared" si="27"/>
        <v>0</v>
      </c>
      <c r="Z142" s="228"/>
    </row>
    <row r="143" spans="1:26" s="90" customFormat="1" x14ac:dyDescent="0.2">
      <c r="A143" s="103" t="s">
        <v>451</v>
      </c>
      <c r="B143" s="270" t="s">
        <v>135</v>
      </c>
      <c r="C143" s="103">
        <v>90445810</v>
      </c>
      <c r="D143" s="270" t="s">
        <v>277</v>
      </c>
      <c r="E143" s="87" t="s">
        <v>63</v>
      </c>
      <c r="F143" s="87">
        <v>1200</v>
      </c>
      <c r="G143" s="87">
        <v>10</v>
      </c>
      <c r="H143" s="87">
        <v>50</v>
      </c>
      <c r="I143" s="87"/>
      <c r="J143" s="87"/>
      <c r="K143" s="87"/>
      <c r="L143" s="87"/>
      <c r="M143" s="87"/>
      <c r="N143" s="259"/>
      <c r="O143" s="91"/>
      <c r="P143" s="87">
        <f t="shared" si="24"/>
        <v>0</v>
      </c>
      <c r="Q143" s="87">
        <f t="shared" si="25"/>
        <v>0</v>
      </c>
      <c r="R143" s="92"/>
      <c r="S143" s="93">
        <v>0.08</v>
      </c>
      <c r="T143" s="93">
        <f t="shared" si="26"/>
        <v>0</v>
      </c>
      <c r="X143" s="241"/>
      <c r="Y143" s="241">
        <f t="shared" si="27"/>
        <v>0</v>
      </c>
      <c r="Z143" s="228"/>
    </row>
    <row r="144" spans="1:26" s="90" customFormat="1" x14ac:dyDescent="0.2">
      <c r="A144" s="86" t="s">
        <v>238</v>
      </c>
      <c r="B144" s="86" t="s">
        <v>239</v>
      </c>
      <c r="C144" s="86" t="s">
        <v>238</v>
      </c>
      <c r="D144" s="86" t="s">
        <v>275</v>
      </c>
      <c r="E144" s="87">
        <v>25</v>
      </c>
      <c r="F144" s="87">
        <v>1524</v>
      </c>
      <c r="G144" s="87">
        <v>10</v>
      </c>
      <c r="H144" s="87">
        <v>50</v>
      </c>
      <c r="I144" s="87"/>
      <c r="J144" s="87"/>
      <c r="K144" s="87"/>
      <c r="L144" s="87"/>
      <c r="M144" s="87"/>
      <c r="N144" s="259"/>
      <c r="O144" s="91"/>
      <c r="P144" s="87">
        <f t="shared" si="24"/>
        <v>0</v>
      </c>
      <c r="Q144" s="87">
        <f t="shared" si="25"/>
        <v>0</v>
      </c>
      <c r="R144" s="92"/>
      <c r="S144" s="93">
        <v>0.08</v>
      </c>
      <c r="T144" s="93">
        <f t="shared" si="26"/>
        <v>0</v>
      </c>
      <c r="X144" s="241"/>
      <c r="Y144" s="241">
        <f t="shared" si="27"/>
        <v>0</v>
      </c>
      <c r="Z144" s="228"/>
    </row>
    <row r="145" spans="1:26" s="90" customFormat="1" x14ac:dyDescent="0.2">
      <c r="A145" s="86" t="s">
        <v>164</v>
      </c>
      <c r="B145" s="86" t="s">
        <v>165</v>
      </c>
      <c r="C145" s="86" t="s">
        <v>164</v>
      </c>
      <c r="D145" s="86" t="s">
        <v>275</v>
      </c>
      <c r="E145" s="87">
        <v>25</v>
      </c>
      <c r="F145" s="87">
        <v>1800</v>
      </c>
      <c r="G145" s="87">
        <v>10</v>
      </c>
      <c r="H145" s="87">
        <v>50</v>
      </c>
      <c r="I145" s="87"/>
      <c r="J145" s="87"/>
      <c r="K145" s="87"/>
      <c r="L145" s="87"/>
      <c r="M145" s="87"/>
      <c r="N145" s="259"/>
      <c r="O145" s="91"/>
      <c r="P145" s="87">
        <f t="shared" si="24"/>
        <v>0</v>
      </c>
      <c r="Q145" s="87">
        <f t="shared" si="25"/>
        <v>0</v>
      </c>
      <c r="R145" s="92"/>
      <c r="S145" s="93">
        <v>0.12</v>
      </c>
      <c r="T145" s="93">
        <f t="shared" si="26"/>
        <v>0</v>
      </c>
      <c r="X145" s="241"/>
      <c r="Y145" s="241">
        <f t="shared" si="27"/>
        <v>0</v>
      </c>
      <c r="Z145" s="228"/>
    </row>
    <row r="146" spans="1:26" s="90" customFormat="1" x14ac:dyDescent="0.2">
      <c r="A146" s="270" t="s">
        <v>227</v>
      </c>
      <c r="B146" s="270" t="s">
        <v>165</v>
      </c>
      <c r="C146" s="270">
        <v>90445900</v>
      </c>
      <c r="D146" s="270" t="s">
        <v>277</v>
      </c>
      <c r="E146" s="87">
        <v>25</v>
      </c>
      <c r="F146" s="87">
        <v>1800</v>
      </c>
      <c r="G146" s="87">
        <v>10</v>
      </c>
      <c r="H146" s="87">
        <v>50</v>
      </c>
      <c r="I146" s="87"/>
      <c r="J146" s="87"/>
      <c r="K146" s="87"/>
      <c r="L146" s="87"/>
      <c r="M146" s="87"/>
      <c r="N146" s="259"/>
      <c r="O146" s="91"/>
      <c r="P146" s="87">
        <f t="shared" si="24"/>
        <v>0</v>
      </c>
      <c r="Q146" s="87">
        <f t="shared" si="25"/>
        <v>0</v>
      </c>
      <c r="R146" s="92"/>
      <c r="S146" s="93">
        <v>0.12</v>
      </c>
      <c r="T146" s="93">
        <f t="shared" si="26"/>
        <v>0</v>
      </c>
      <c r="U146" s="94"/>
      <c r="X146" s="241"/>
      <c r="Y146" s="241">
        <f t="shared" si="27"/>
        <v>0</v>
      </c>
      <c r="Z146" s="228"/>
    </row>
    <row r="147" spans="1:26" s="90" customFormat="1" x14ac:dyDescent="0.2">
      <c r="A147" s="270" t="s">
        <v>301</v>
      </c>
      <c r="B147" s="270" t="s">
        <v>302</v>
      </c>
      <c r="C147" s="270">
        <v>90446000</v>
      </c>
      <c r="D147" s="270" t="s">
        <v>277</v>
      </c>
      <c r="E147" s="87">
        <v>25</v>
      </c>
      <c r="F147" s="87">
        <v>2400</v>
      </c>
      <c r="G147" s="87">
        <v>10</v>
      </c>
      <c r="H147" s="87">
        <v>50</v>
      </c>
      <c r="I147" s="87"/>
      <c r="J147" s="87"/>
      <c r="K147" s="87"/>
      <c r="L147" s="87"/>
      <c r="M147" s="87"/>
      <c r="N147" s="259"/>
      <c r="O147" s="91"/>
      <c r="P147" s="87">
        <f t="shared" si="24"/>
        <v>0</v>
      </c>
      <c r="Q147" s="87">
        <f t="shared" si="25"/>
        <v>0</v>
      </c>
      <c r="R147" s="92"/>
      <c r="S147" s="93">
        <v>0.12</v>
      </c>
      <c r="T147" s="93">
        <f t="shared" si="26"/>
        <v>0</v>
      </c>
      <c r="U147" s="94"/>
      <c r="X147" s="241"/>
      <c r="Y147" s="241">
        <f t="shared" si="27"/>
        <v>0</v>
      </c>
      <c r="Z147" s="228">
        <f>SUM(Y130:Y147)</f>
        <v>210.25</v>
      </c>
    </row>
    <row r="148" spans="1:26" x14ac:dyDescent="0.2">
      <c r="A148" s="305"/>
      <c r="B148" s="305"/>
      <c r="C148" s="305"/>
      <c r="D148" s="305"/>
      <c r="E148" s="305"/>
      <c r="F148" s="305"/>
      <c r="G148" s="305"/>
      <c r="H148" s="305"/>
      <c r="I148" s="261">
        <f t="shared" ref="I148:O148" si="28">SUBTOTAL(9,I6:I147)</f>
        <v>400</v>
      </c>
      <c r="J148" s="261">
        <f t="shared" si="28"/>
        <v>22260</v>
      </c>
      <c r="K148" s="261">
        <f t="shared" si="28"/>
        <v>24300</v>
      </c>
      <c r="L148" s="270"/>
      <c r="M148" s="273">
        <f t="shared" si="28"/>
        <v>53220</v>
      </c>
      <c r="N148" s="273">
        <f t="shared" si="28"/>
        <v>24320</v>
      </c>
      <c r="O148" s="273">
        <f t="shared" si="28"/>
        <v>0</v>
      </c>
      <c r="P148" s="273">
        <f>SUBTOTAL(9,P5:P147)</f>
        <v>124500</v>
      </c>
      <c r="Q148" s="273">
        <f>SUBTOTAL(9,Q5:Q147)</f>
        <v>1176</v>
      </c>
      <c r="R148" s="59"/>
      <c r="S148" s="12"/>
      <c r="T148" s="273">
        <f>SUBTOTAL(9,T5:T147)</f>
        <v>70.120000000000033</v>
      </c>
      <c r="U148" s="3">
        <f>SUM(U14:U147)</f>
        <v>51.139999999999993</v>
      </c>
      <c r="V148" s="3">
        <f>SUM(V14:V147)</f>
        <v>100</v>
      </c>
      <c r="X148" s="229" t="s">
        <v>15</v>
      </c>
      <c r="Y148" s="242">
        <f>SUM(Y5:Y147)</f>
        <v>18604.48</v>
      </c>
      <c r="Z148" s="229"/>
    </row>
    <row r="149" spans="1:26" x14ac:dyDescent="0.2">
      <c r="A149" s="305"/>
      <c r="B149" s="305"/>
      <c r="C149" s="305"/>
      <c r="D149" s="305"/>
      <c r="E149" s="305"/>
      <c r="F149" s="305"/>
      <c r="G149" s="305"/>
      <c r="H149" s="305"/>
      <c r="I149" s="261">
        <v>2</v>
      </c>
      <c r="J149" s="261">
        <v>135</v>
      </c>
      <c r="K149" s="261">
        <v>160</v>
      </c>
      <c r="L149" s="270"/>
      <c r="M149" s="273">
        <v>570</v>
      </c>
      <c r="N149" s="273">
        <v>309</v>
      </c>
      <c r="O149" s="273"/>
      <c r="P149" s="273"/>
      <c r="Q149" s="273">
        <f>SUM(I149:O149)</f>
        <v>1176</v>
      </c>
      <c r="T149" s="3">
        <f>T148/30</f>
        <v>2.3373333333333344</v>
      </c>
    </row>
    <row r="150" spans="1:26" x14ac:dyDescent="0.2">
      <c r="A150" s="305"/>
      <c r="B150" s="305"/>
      <c r="C150" s="305"/>
      <c r="D150" s="305"/>
      <c r="E150" s="305"/>
      <c r="F150" s="305"/>
      <c r="G150" s="305"/>
      <c r="H150" s="305"/>
      <c r="I150" s="261">
        <v>0.12</v>
      </c>
      <c r="J150" s="261">
        <v>6.41</v>
      </c>
      <c r="K150" s="261">
        <v>8.56</v>
      </c>
      <c r="L150" s="270"/>
      <c r="M150" s="273">
        <v>35.119999999999997</v>
      </c>
      <c r="N150" s="273">
        <v>19.91</v>
      </c>
      <c r="O150" s="273"/>
      <c r="P150" s="273"/>
      <c r="Q150" s="273">
        <f>SUM(I150:O150)</f>
        <v>70.11999999999999</v>
      </c>
    </row>
    <row r="151" spans="1:26" x14ac:dyDescent="0.2">
      <c r="A151" s="34"/>
      <c r="B151" s="34"/>
      <c r="C151" s="34"/>
      <c r="D151" s="34"/>
      <c r="E151" s="34"/>
      <c r="F151" s="34"/>
      <c r="G151" s="34"/>
      <c r="H151" s="34"/>
    </row>
    <row r="152" spans="1:26" x14ac:dyDescent="0.2">
      <c r="A152" s="275" t="s">
        <v>136</v>
      </c>
      <c r="B152" s="275" t="s">
        <v>136</v>
      </c>
      <c r="C152" s="30"/>
      <c r="D152" s="30"/>
      <c r="E152" s="271" t="s">
        <v>10</v>
      </c>
      <c r="F152" s="271" t="s">
        <v>137</v>
      </c>
      <c r="G152" s="300" t="s">
        <v>138</v>
      </c>
      <c r="H152" s="301"/>
      <c r="I152" s="20"/>
      <c r="J152" s="20"/>
      <c r="K152" s="20"/>
      <c r="L152" s="20"/>
      <c r="M152" s="20"/>
      <c r="N152" s="20"/>
      <c r="O152" s="20"/>
      <c r="P152" s="302" t="s">
        <v>6</v>
      </c>
      <c r="Q152" s="302"/>
      <c r="R152" s="35"/>
      <c r="S152" s="300" t="s">
        <v>7</v>
      </c>
      <c r="T152" s="301"/>
    </row>
    <row r="153" spans="1:26" x14ac:dyDescent="0.2">
      <c r="A153" s="273"/>
      <c r="B153" s="273"/>
      <c r="C153" s="273"/>
      <c r="D153" s="273"/>
      <c r="E153" s="271"/>
      <c r="F153" s="271"/>
      <c r="G153" s="271" t="s">
        <v>139</v>
      </c>
      <c r="H153" s="271" t="s">
        <v>140</v>
      </c>
      <c r="I153" s="271" t="s">
        <v>140</v>
      </c>
      <c r="J153" s="271" t="s">
        <v>140</v>
      </c>
      <c r="K153" s="271" t="s">
        <v>140</v>
      </c>
      <c r="L153" s="271" t="s">
        <v>140</v>
      </c>
      <c r="M153" s="271" t="s">
        <v>140</v>
      </c>
      <c r="N153" s="271" t="s">
        <v>140</v>
      </c>
      <c r="O153" s="271" t="s">
        <v>140</v>
      </c>
      <c r="P153" s="273" t="s">
        <v>140</v>
      </c>
      <c r="Q153" s="273" t="s">
        <v>12</v>
      </c>
      <c r="R153" s="274"/>
      <c r="S153" s="269" t="s">
        <v>14</v>
      </c>
      <c r="T153" s="269" t="s">
        <v>15</v>
      </c>
    </row>
    <row r="154" spans="1:26" x14ac:dyDescent="0.2">
      <c r="A154" s="38" t="s">
        <v>142</v>
      </c>
      <c r="B154" s="38" t="s">
        <v>143</v>
      </c>
      <c r="C154" s="38" t="s">
        <v>142</v>
      </c>
      <c r="D154" s="38" t="s">
        <v>142</v>
      </c>
      <c r="E154" s="12">
        <v>13</v>
      </c>
      <c r="F154" s="12">
        <v>25</v>
      </c>
      <c r="G154" s="12">
        <v>5</v>
      </c>
      <c r="H154" s="12">
        <v>125</v>
      </c>
      <c r="I154" s="12"/>
      <c r="J154" s="12"/>
      <c r="K154" s="12"/>
      <c r="L154" s="12"/>
      <c r="M154" s="12"/>
      <c r="N154" s="12"/>
      <c r="O154" s="12"/>
      <c r="P154" s="12">
        <f>SUM(I154:O154)</f>
        <v>0</v>
      </c>
      <c r="Q154" s="12">
        <f>$P154/$H154</f>
        <v>0</v>
      </c>
      <c r="R154" s="39"/>
      <c r="S154" s="15">
        <v>0.09</v>
      </c>
      <c r="T154" s="15">
        <f>$Q154*$S154</f>
        <v>0</v>
      </c>
    </row>
    <row r="155" spans="1:26" x14ac:dyDescent="0.2">
      <c r="A155" s="38" t="s">
        <v>144</v>
      </c>
      <c r="B155" s="38" t="s">
        <v>145</v>
      </c>
      <c r="C155" s="38" t="s">
        <v>144</v>
      </c>
      <c r="D155" s="38" t="s">
        <v>144</v>
      </c>
      <c r="E155" s="12">
        <v>19</v>
      </c>
      <c r="F155" s="12">
        <v>25</v>
      </c>
      <c r="G155" s="12">
        <v>5</v>
      </c>
      <c r="H155" s="12">
        <v>125</v>
      </c>
      <c r="I155" s="12"/>
      <c r="J155" s="12"/>
      <c r="K155" s="12"/>
      <c r="L155" s="12"/>
      <c r="M155" s="12"/>
      <c r="N155" s="12"/>
      <c r="O155" s="12"/>
      <c r="P155" s="12">
        <f>SUM(I155:O155)</f>
        <v>0</v>
      </c>
      <c r="Q155" s="12">
        <f>$P155/$H155</f>
        <v>0</v>
      </c>
      <c r="R155" s="39"/>
      <c r="S155" s="15">
        <v>0.15</v>
      </c>
      <c r="T155" s="15">
        <f>$Q155*$S155</f>
        <v>0</v>
      </c>
    </row>
    <row r="156" spans="1:26" x14ac:dyDescent="0.2">
      <c r="B156" s="3"/>
      <c r="I156" s="273">
        <f t="shared" ref="I156:O156" si="29">SUM(I154:I155)</f>
        <v>0</v>
      </c>
      <c r="J156" s="273">
        <f t="shared" si="29"/>
        <v>0</v>
      </c>
      <c r="K156" s="273">
        <f t="shared" si="29"/>
        <v>0</v>
      </c>
      <c r="L156" s="273">
        <f t="shared" si="29"/>
        <v>0</v>
      </c>
      <c r="M156" s="273">
        <f t="shared" si="29"/>
        <v>0</v>
      </c>
      <c r="N156" s="273">
        <f t="shared" si="29"/>
        <v>0</v>
      </c>
      <c r="O156" s="273">
        <f t="shared" si="29"/>
        <v>0</v>
      </c>
      <c r="P156" s="273">
        <f>SUBTOTAL(9,P154:P155)</f>
        <v>0</v>
      </c>
      <c r="Q156" s="273">
        <f>SUBTOTAL(9,Q154:Q155)</f>
        <v>0</v>
      </c>
      <c r="R156" s="274"/>
      <c r="S156" s="12"/>
      <c r="T156" s="33">
        <f>SUBTOTAL(9,T154:T155)</f>
        <v>0</v>
      </c>
    </row>
    <row r="157" spans="1:26" x14ac:dyDescent="0.2">
      <c r="B157" s="3"/>
      <c r="I157" s="40"/>
      <c r="J157" s="40"/>
      <c r="K157" s="40"/>
      <c r="L157" s="40"/>
      <c r="M157" s="40"/>
      <c r="N157" s="40"/>
      <c r="O157" s="40"/>
      <c r="P157" s="273">
        <v>0</v>
      </c>
      <c r="Q157" s="273">
        <v>0</v>
      </c>
      <c r="R157" s="35"/>
      <c r="S157" s="12"/>
      <c r="T157" s="33">
        <v>0</v>
      </c>
    </row>
  </sheetData>
  <mergeCells count="14">
    <mergeCell ref="X3:Y3"/>
    <mergeCell ref="A113:B113"/>
    <mergeCell ref="A148:H148"/>
    <mergeCell ref="A149:H149"/>
    <mergeCell ref="A150:H150"/>
    <mergeCell ref="G152:H152"/>
    <mergeCell ref="P152:Q152"/>
    <mergeCell ref="S152:T152"/>
    <mergeCell ref="A1:H1"/>
    <mergeCell ref="A2:D2"/>
    <mergeCell ref="E2:H2"/>
    <mergeCell ref="G3:H3"/>
    <mergeCell ref="P3:Q3"/>
    <mergeCell ref="S3:T3"/>
  </mergeCells>
  <conditionalFormatting sqref="AA5:XFD147 A5:W147">
    <cfRule type="expression" dxfId="622" priority="1">
      <formula>MOD(ROW(),2)</formula>
    </cfRule>
  </conditionalFormatting>
  <conditionalFormatting sqref="P6:P147">
    <cfRule type="cellIs" dxfId="621" priority="4" operator="greaterThan">
      <formula>10000</formula>
    </cfRule>
  </conditionalFormatting>
  <conditionalFormatting sqref="P114:P147">
    <cfRule type="cellIs" dxfId="620" priority="5" operator="greaterThan">
      <formula>2000</formula>
    </cfRule>
  </conditionalFormatting>
  <conditionalFormatting sqref="T6:T112">
    <cfRule type="cellIs" dxfId="619" priority="3" operator="greaterThan">
      <formula>10</formula>
    </cfRule>
  </conditionalFormatting>
  <conditionalFormatting sqref="T143">
    <cfRule type="cellIs" dxfId="618" priority="2" operator="greaterThan">
      <formula>10</formula>
    </cfRule>
  </conditionalFormatting>
  <pageMargins left="0.25" right="0.25" top="0.75" bottom="0.75" header="0.3" footer="0.3"/>
  <pageSetup paperSize="9" scale="69" fitToHeight="0" orientation="landscape" r:id="rId1"/>
  <headerFooter alignWithMargins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AA157"/>
  <sheetViews>
    <sheetView zoomScaleNormal="100" workbookViewId="0">
      <pane xSplit="4" ySplit="4" topLeftCell="E23" activePane="bottomRight" state="frozen"/>
      <selection pane="topRight" activeCell="D1" sqref="D1"/>
      <selection pane="bottomLeft" activeCell="A4" sqref="A4"/>
      <selection pane="bottomRight" activeCell="N149" sqref="N149"/>
    </sheetView>
  </sheetViews>
  <sheetFormatPr defaultColWidth="9.140625" defaultRowHeight="12.75" x14ac:dyDescent="0.2"/>
  <cols>
    <col min="1" max="1" width="12.5703125" style="3" customWidth="1"/>
    <col min="2" max="2" width="14" style="41" customWidth="1"/>
    <col min="3" max="3" width="14" style="3" bestFit="1" customWidth="1"/>
    <col min="4" max="4" width="12.28515625" style="3" customWidth="1"/>
    <col min="5" max="5" width="7.85546875" style="3" customWidth="1"/>
    <col min="6" max="6" width="8.5703125" style="3" customWidth="1"/>
    <col min="7" max="7" width="6.140625" style="3" customWidth="1"/>
    <col min="8" max="8" width="6.42578125" style="3" customWidth="1"/>
    <col min="9" max="15" width="10.140625" style="3" customWidth="1"/>
    <col min="16" max="16" width="8.28515625" style="3" customWidth="1"/>
    <col min="17" max="17" width="10.7109375" style="3" bestFit="1" customWidth="1"/>
    <col min="18" max="18" width="8.28515625" style="3" bestFit="1" customWidth="1"/>
    <col min="19" max="20" width="9.42578125" style="3" customWidth="1"/>
    <col min="21" max="21" width="9.28515625" style="3" customWidth="1"/>
    <col min="22" max="25" width="9.140625" style="3"/>
    <col min="26" max="27" width="9.5703125" style="3" bestFit="1" customWidth="1"/>
    <col min="28" max="16384" width="9.140625" style="3"/>
  </cols>
  <sheetData>
    <row r="1" spans="1:27" x14ac:dyDescent="0.2">
      <c r="A1" s="303" t="s">
        <v>281</v>
      </c>
      <c r="B1" s="303"/>
      <c r="C1" s="303"/>
      <c r="D1" s="303"/>
      <c r="E1" s="303"/>
      <c r="F1" s="303"/>
      <c r="G1" s="303"/>
      <c r="H1" s="303"/>
      <c r="I1" s="30"/>
      <c r="J1" s="30"/>
      <c r="K1" s="30"/>
      <c r="L1" s="30" t="s">
        <v>617</v>
      </c>
      <c r="M1" s="30" t="s">
        <v>619</v>
      </c>
      <c r="N1" s="30"/>
      <c r="O1" s="30"/>
      <c r="P1" s="20"/>
      <c r="Q1" s="20"/>
      <c r="R1" s="20"/>
    </row>
    <row r="2" spans="1:27" x14ac:dyDescent="0.2">
      <c r="A2" s="303" t="s">
        <v>614</v>
      </c>
      <c r="B2" s="303"/>
      <c r="C2" s="303"/>
      <c r="D2" s="303"/>
      <c r="E2" s="303"/>
      <c r="F2" s="303"/>
      <c r="G2" s="303"/>
      <c r="H2" s="303"/>
      <c r="I2" s="251"/>
      <c r="J2" s="251"/>
      <c r="K2" s="251"/>
      <c r="L2" s="251"/>
      <c r="M2" s="262"/>
      <c r="N2" s="251"/>
      <c r="O2" s="251"/>
      <c r="P2" s="253"/>
      <c r="Q2" s="253"/>
      <c r="R2" s="253"/>
      <c r="S2" s="258"/>
      <c r="T2" s="258"/>
      <c r="U2" s="30"/>
    </row>
    <row r="3" spans="1:27" x14ac:dyDescent="0.2">
      <c r="A3" s="253" t="s">
        <v>0</v>
      </c>
      <c r="B3" s="253" t="s">
        <v>1</v>
      </c>
      <c r="C3" s="253" t="s">
        <v>2</v>
      </c>
      <c r="D3" s="253" t="s">
        <v>274</v>
      </c>
      <c r="E3" s="253" t="s">
        <v>3</v>
      </c>
      <c r="F3" s="253" t="s">
        <v>4</v>
      </c>
      <c r="G3" s="302" t="s">
        <v>5</v>
      </c>
      <c r="H3" s="302"/>
      <c r="I3" s="260" t="s">
        <v>579</v>
      </c>
      <c r="J3" s="260" t="s">
        <v>589</v>
      </c>
      <c r="K3" s="260" t="s">
        <v>596</v>
      </c>
      <c r="L3" s="260" t="s">
        <v>599</v>
      </c>
      <c r="M3" s="264" t="s">
        <v>618</v>
      </c>
      <c r="N3" s="31" t="s">
        <v>609</v>
      </c>
      <c r="O3" s="31" t="s">
        <v>615</v>
      </c>
      <c r="P3" s="255"/>
      <c r="Q3" s="302" t="s">
        <v>6</v>
      </c>
      <c r="R3" s="302"/>
      <c r="S3" s="55"/>
      <c r="T3" s="300" t="s">
        <v>7</v>
      </c>
      <c r="U3" s="301"/>
      <c r="Y3" s="302" t="s">
        <v>612</v>
      </c>
      <c r="Z3" s="302"/>
    </row>
    <row r="4" spans="1:27" x14ac:dyDescent="0.2">
      <c r="A4" s="255" t="s">
        <v>8</v>
      </c>
      <c r="B4" s="255"/>
      <c r="C4" s="255"/>
      <c r="D4" s="255"/>
      <c r="E4" s="7" t="s">
        <v>9</v>
      </c>
      <c r="F4" s="255" t="s">
        <v>10</v>
      </c>
      <c r="G4" s="253" t="s">
        <v>11</v>
      </c>
      <c r="H4" s="253" t="s">
        <v>12</v>
      </c>
      <c r="I4" s="261" t="s">
        <v>580</v>
      </c>
      <c r="J4" s="261" t="s">
        <v>590</v>
      </c>
      <c r="K4" s="261" t="s">
        <v>597</v>
      </c>
      <c r="L4" s="261" t="s">
        <v>600</v>
      </c>
      <c r="M4" s="265" t="s">
        <v>619</v>
      </c>
      <c r="N4" s="255" t="s">
        <v>610</v>
      </c>
      <c r="O4" s="255" t="s">
        <v>616</v>
      </c>
      <c r="P4" s="255"/>
      <c r="Q4" s="253" t="s">
        <v>13</v>
      </c>
      <c r="R4" s="253" t="s">
        <v>12</v>
      </c>
      <c r="S4" s="56"/>
      <c r="T4" s="251" t="s">
        <v>14</v>
      </c>
      <c r="U4" s="251" t="s">
        <v>15</v>
      </c>
      <c r="Y4" s="251" t="s">
        <v>14</v>
      </c>
      <c r="Z4" s="251" t="s">
        <v>15</v>
      </c>
      <c r="AA4" s="254"/>
    </row>
    <row r="5" spans="1:27" s="90" customFormat="1" x14ac:dyDescent="0.2">
      <c r="A5" s="86" t="s">
        <v>549</v>
      </c>
      <c r="B5" s="86" t="s">
        <v>550</v>
      </c>
      <c r="C5" s="86" t="s">
        <v>549</v>
      </c>
      <c r="D5" s="86" t="s">
        <v>275</v>
      </c>
      <c r="E5" s="87">
        <v>15</v>
      </c>
      <c r="F5" s="87">
        <v>50</v>
      </c>
      <c r="G5" s="87">
        <v>50</v>
      </c>
      <c r="H5" s="87">
        <v>2000</v>
      </c>
      <c r="I5" s="87"/>
      <c r="J5" s="87"/>
      <c r="K5" s="87"/>
      <c r="L5" s="87"/>
      <c r="M5" s="87"/>
      <c r="N5" s="87"/>
      <c r="O5" s="259"/>
      <c r="P5" s="252"/>
      <c r="Q5" s="87">
        <f t="shared" ref="Q5:Q20" si="0">SUM(I5:P5)</f>
        <v>0</v>
      </c>
      <c r="R5" s="87">
        <f t="shared" ref="R5:R20" si="1">$Q5/$H5</f>
        <v>0</v>
      </c>
      <c r="S5" s="89"/>
      <c r="T5" s="87">
        <v>0.06</v>
      </c>
      <c r="U5" s="87">
        <f t="shared" ref="U5:U20" si="2">$R5*$T5</f>
        <v>0</v>
      </c>
      <c r="Y5" s="241">
        <v>15.9</v>
      </c>
      <c r="Z5" s="241">
        <f>R5*Y5</f>
        <v>0</v>
      </c>
      <c r="AA5" s="228"/>
    </row>
    <row r="6" spans="1:27" s="90" customFormat="1" x14ac:dyDescent="0.2">
      <c r="A6" s="86" t="s">
        <v>383</v>
      </c>
      <c r="B6" s="86" t="s">
        <v>384</v>
      </c>
      <c r="C6" s="86" t="s">
        <v>383</v>
      </c>
      <c r="D6" s="86" t="s">
        <v>275</v>
      </c>
      <c r="E6" s="87">
        <v>15</v>
      </c>
      <c r="F6" s="87">
        <v>225</v>
      </c>
      <c r="G6" s="87">
        <v>10</v>
      </c>
      <c r="H6" s="87">
        <v>400</v>
      </c>
      <c r="I6" s="87"/>
      <c r="J6" s="87">
        <v>4000</v>
      </c>
      <c r="K6" s="87">
        <v>8000</v>
      </c>
      <c r="L6" s="87">
        <v>8000</v>
      </c>
      <c r="M6" s="87"/>
      <c r="N6" s="87">
        <v>6000</v>
      </c>
      <c r="O6" s="259"/>
      <c r="P6" s="91"/>
      <c r="Q6" s="87">
        <f t="shared" si="0"/>
        <v>26000</v>
      </c>
      <c r="R6" s="87">
        <f t="shared" si="1"/>
        <v>65</v>
      </c>
      <c r="S6" s="92"/>
      <c r="T6" s="93">
        <v>0.06</v>
      </c>
      <c r="U6" s="93">
        <f t="shared" si="2"/>
        <v>3.9</v>
      </c>
      <c r="V6" s="94">
        <f>SUM(U6:U20)</f>
        <v>24.78</v>
      </c>
      <c r="W6" s="90">
        <f>V6*100/$V$148</f>
        <v>39.302141157811256</v>
      </c>
      <c r="Y6" s="241">
        <v>16.14</v>
      </c>
      <c r="Z6" s="241">
        <f t="shared" ref="Z6:Z20" si="3">R6*Y6</f>
        <v>1049.1000000000001</v>
      </c>
      <c r="AA6" s="228"/>
    </row>
    <row r="7" spans="1:27" s="90" customFormat="1" x14ac:dyDescent="0.2">
      <c r="A7" s="86" t="s">
        <v>385</v>
      </c>
      <c r="B7" s="86" t="s">
        <v>386</v>
      </c>
      <c r="C7" s="86" t="s">
        <v>385</v>
      </c>
      <c r="D7" s="86" t="s">
        <v>275</v>
      </c>
      <c r="E7" s="87">
        <v>15</v>
      </c>
      <c r="F7" s="87">
        <v>300</v>
      </c>
      <c r="G7" s="87">
        <v>10</v>
      </c>
      <c r="H7" s="87">
        <v>300</v>
      </c>
      <c r="I7" s="87"/>
      <c r="J7" s="87"/>
      <c r="K7" s="87"/>
      <c r="L7" s="87"/>
      <c r="M7" s="87"/>
      <c r="N7" s="87"/>
      <c r="O7" s="259"/>
      <c r="P7" s="91"/>
      <c r="Q7" s="87">
        <f t="shared" si="0"/>
        <v>0</v>
      </c>
      <c r="R7" s="87">
        <f t="shared" si="1"/>
        <v>0</v>
      </c>
      <c r="S7" s="92"/>
      <c r="T7" s="93">
        <v>0.06</v>
      </c>
      <c r="U7" s="93">
        <f t="shared" si="2"/>
        <v>0</v>
      </c>
      <c r="V7" s="94"/>
      <c r="Y7" s="241">
        <v>16.14</v>
      </c>
      <c r="Z7" s="241">
        <f t="shared" si="3"/>
        <v>0</v>
      </c>
      <c r="AA7" s="228"/>
    </row>
    <row r="8" spans="1:27" s="90" customFormat="1" x14ac:dyDescent="0.2">
      <c r="A8" s="252" t="s">
        <v>387</v>
      </c>
      <c r="B8" s="252" t="s">
        <v>259</v>
      </c>
      <c r="C8" s="95" t="s">
        <v>388</v>
      </c>
      <c r="D8" s="252" t="s">
        <v>277</v>
      </c>
      <c r="E8" s="87" t="s">
        <v>167</v>
      </c>
      <c r="F8" s="87">
        <v>300</v>
      </c>
      <c r="G8" s="87">
        <v>10</v>
      </c>
      <c r="H8" s="87">
        <v>300</v>
      </c>
      <c r="I8" s="87"/>
      <c r="J8" s="87"/>
      <c r="K8" s="87"/>
      <c r="L8" s="87"/>
      <c r="M8" s="87"/>
      <c r="N8" s="87"/>
      <c r="O8" s="259"/>
      <c r="P8" s="91"/>
      <c r="Q8" s="87">
        <f t="shared" si="0"/>
        <v>0</v>
      </c>
      <c r="R8" s="87">
        <f t="shared" si="1"/>
        <v>0</v>
      </c>
      <c r="S8" s="92"/>
      <c r="T8" s="93">
        <v>0.06</v>
      </c>
      <c r="U8" s="93">
        <f t="shared" si="2"/>
        <v>0</v>
      </c>
      <c r="V8" s="94"/>
      <c r="Y8" s="241">
        <v>16.14</v>
      </c>
      <c r="Z8" s="241">
        <f t="shared" si="3"/>
        <v>0</v>
      </c>
      <c r="AA8" s="228"/>
    </row>
    <row r="9" spans="1:27" s="90" customFormat="1" x14ac:dyDescent="0.2">
      <c r="A9" s="86" t="s">
        <v>258</v>
      </c>
      <c r="B9" s="86" t="s">
        <v>259</v>
      </c>
      <c r="C9" s="86" t="s">
        <v>258</v>
      </c>
      <c r="D9" s="86" t="s">
        <v>275</v>
      </c>
      <c r="E9" s="87">
        <v>15</v>
      </c>
      <c r="F9" s="87">
        <v>375</v>
      </c>
      <c r="G9" s="87">
        <v>10</v>
      </c>
      <c r="H9" s="87">
        <v>200</v>
      </c>
      <c r="I9" s="87"/>
      <c r="J9" s="87"/>
      <c r="K9" s="87"/>
      <c r="L9" s="87"/>
      <c r="M9" s="87"/>
      <c r="N9" s="87">
        <v>400</v>
      </c>
      <c r="O9" s="259"/>
      <c r="P9" s="91"/>
      <c r="Q9" s="87">
        <f t="shared" si="0"/>
        <v>400</v>
      </c>
      <c r="R9" s="87">
        <f t="shared" si="1"/>
        <v>2</v>
      </c>
      <c r="S9" s="92"/>
      <c r="T9" s="93">
        <v>0.06</v>
      </c>
      <c r="U9" s="93">
        <f t="shared" si="2"/>
        <v>0.12</v>
      </c>
      <c r="V9" s="94"/>
      <c r="Y9" s="241">
        <v>12.84</v>
      </c>
      <c r="Z9" s="241">
        <f t="shared" si="3"/>
        <v>25.68</v>
      </c>
      <c r="AA9" s="228"/>
    </row>
    <row r="10" spans="1:27" s="90" customFormat="1" x14ac:dyDescent="0.2">
      <c r="A10" s="86" t="s">
        <v>26</v>
      </c>
      <c r="B10" s="86" t="s">
        <v>27</v>
      </c>
      <c r="C10" s="86" t="s">
        <v>26</v>
      </c>
      <c r="D10" s="86" t="s">
        <v>275</v>
      </c>
      <c r="E10" s="87">
        <v>15</v>
      </c>
      <c r="F10" s="87">
        <v>457</v>
      </c>
      <c r="G10" s="87">
        <v>10</v>
      </c>
      <c r="H10" s="87">
        <v>200</v>
      </c>
      <c r="I10" s="87">
        <v>2000</v>
      </c>
      <c r="J10" s="87">
        <v>5000</v>
      </c>
      <c r="K10" s="87">
        <v>6000</v>
      </c>
      <c r="L10" s="87">
        <v>5000</v>
      </c>
      <c r="M10" s="87"/>
      <c r="N10" s="87">
        <v>5000</v>
      </c>
      <c r="O10" s="259"/>
      <c r="P10" s="91"/>
      <c r="Q10" s="87">
        <f t="shared" si="0"/>
        <v>23000</v>
      </c>
      <c r="R10" s="87">
        <f t="shared" si="1"/>
        <v>115</v>
      </c>
      <c r="S10" s="92"/>
      <c r="T10" s="93">
        <v>0.05</v>
      </c>
      <c r="U10" s="93">
        <f t="shared" si="2"/>
        <v>5.75</v>
      </c>
      <c r="Y10" s="241">
        <v>16.14</v>
      </c>
      <c r="Z10" s="241">
        <f t="shared" si="3"/>
        <v>1856.1000000000001</v>
      </c>
      <c r="AA10" s="228"/>
    </row>
    <row r="11" spans="1:27" s="90" customFormat="1" x14ac:dyDescent="0.2">
      <c r="A11" s="252" t="s">
        <v>169</v>
      </c>
      <c r="B11" s="252" t="s">
        <v>27</v>
      </c>
      <c r="C11" s="252">
        <v>90441400</v>
      </c>
      <c r="D11" s="252" t="s">
        <v>277</v>
      </c>
      <c r="E11" s="87" t="s">
        <v>167</v>
      </c>
      <c r="F11" s="87">
        <v>450</v>
      </c>
      <c r="G11" s="87">
        <v>10</v>
      </c>
      <c r="H11" s="87">
        <v>200</v>
      </c>
      <c r="I11" s="87"/>
      <c r="J11" s="87"/>
      <c r="K11" s="87">
        <v>3000</v>
      </c>
      <c r="L11" s="87">
        <v>1000</v>
      </c>
      <c r="M11" s="87"/>
      <c r="N11" s="87">
        <v>1000</v>
      </c>
      <c r="O11" s="259">
        <v>1000</v>
      </c>
      <c r="P11" s="91"/>
      <c r="Q11" s="87">
        <f t="shared" si="0"/>
        <v>6000</v>
      </c>
      <c r="R11" s="87">
        <f t="shared" si="1"/>
        <v>30</v>
      </c>
      <c r="S11" s="92"/>
      <c r="T11" s="93">
        <v>0.05</v>
      </c>
      <c r="U11" s="93">
        <f t="shared" si="2"/>
        <v>1.5</v>
      </c>
      <c r="Y11" s="241">
        <v>16.14</v>
      </c>
      <c r="Z11" s="241">
        <f t="shared" si="3"/>
        <v>484.20000000000005</v>
      </c>
      <c r="AA11" s="228"/>
    </row>
    <row r="12" spans="1:27" s="90" customFormat="1" x14ac:dyDescent="0.2">
      <c r="A12" s="86" t="s">
        <v>24</v>
      </c>
      <c r="B12" s="86" t="s">
        <v>25</v>
      </c>
      <c r="C12" s="86" t="s">
        <v>24</v>
      </c>
      <c r="D12" s="86" t="s">
        <v>275</v>
      </c>
      <c r="E12" s="87">
        <v>15</v>
      </c>
      <c r="F12" s="87">
        <v>610</v>
      </c>
      <c r="G12" s="87">
        <v>10</v>
      </c>
      <c r="H12" s="87">
        <v>100</v>
      </c>
      <c r="I12" s="87"/>
      <c r="J12" s="87">
        <v>800</v>
      </c>
      <c r="K12" s="87">
        <v>6000</v>
      </c>
      <c r="L12" s="87">
        <v>5000</v>
      </c>
      <c r="M12" s="87"/>
      <c r="N12" s="87">
        <v>5000</v>
      </c>
      <c r="O12" s="259"/>
      <c r="P12" s="91"/>
      <c r="Q12" s="87">
        <f t="shared" si="0"/>
        <v>16800</v>
      </c>
      <c r="R12" s="87">
        <f t="shared" si="1"/>
        <v>168</v>
      </c>
      <c r="S12" s="92"/>
      <c r="T12" s="93">
        <v>0.04</v>
      </c>
      <c r="U12" s="93">
        <f t="shared" si="2"/>
        <v>6.72</v>
      </c>
      <c r="Y12" s="241">
        <v>10.75</v>
      </c>
      <c r="Z12" s="241">
        <f t="shared" si="3"/>
        <v>1806</v>
      </c>
      <c r="AA12" s="228"/>
    </row>
    <row r="13" spans="1:27" s="90" customFormat="1" x14ac:dyDescent="0.2">
      <c r="A13" s="252" t="s">
        <v>168</v>
      </c>
      <c r="B13" s="252" t="s">
        <v>25</v>
      </c>
      <c r="C13" s="252">
        <v>90441600</v>
      </c>
      <c r="D13" s="252" t="s">
        <v>277</v>
      </c>
      <c r="E13" s="87" t="s">
        <v>167</v>
      </c>
      <c r="F13" s="87">
        <v>600</v>
      </c>
      <c r="G13" s="87">
        <v>10</v>
      </c>
      <c r="H13" s="87">
        <v>100</v>
      </c>
      <c r="I13" s="87"/>
      <c r="J13" s="87">
        <v>1000</v>
      </c>
      <c r="K13" s="87">
        <v>3000</v>
      </c>
      <c r="L13" s="87">
        <v>1000</v>
      </c>
      <c r="M13" s="87"/>
      <c r="N13" s="87">
        <v>1000</v>
      </c>
      <c r="O13" s="259">
        <v>1000</v>
      </c>
      <c r="P13" s="91"/>
      <c r="Q13" s="87">
        <f t="shared" si="0"/>
        <v>7000</v>
      </c>
      <c r="R13" s="87">
        <f t="shared" si="1"/>
        <v>70</v>
      </c>
      <c r="S13" s="92"/>
      <c r="T13" s="93">
        <v>0.04</v>
      </c>
      <c r="U13" s="93">
        <f t="shared" si="2"/>
        <v>2.8000000000000003</v>
      </c>
      <c r="Y13" s="241">
        <v>10.75</v>
      </c>
      <c r="Z13" s="241">
        <f t="shared" si="3"/>
        <v>752.5</v>
      </c>
      <c r="AA13" s="228"/>
    </row>
    <row r="14" spans="1:27" s="90" customFormat="1" x14ac:dyDescent="0.2">
      <c r="A14" s="86" t="s">
        <v>150</v>
      </c>
      <c r="B14" s="86" t="s">
        <v>151</v>
      </c>
      <c r="C14" s="86" t="s">
        <v>150</v>
      </c>
      <c r="D14" s="86" t="s">
        <v>275</v>
      </c>
      <c r="E14" s="87">
        <v>15</v>
      </c>
      <c r="F14" s="87">
        <v>760</v>
      </c>
      <c r="G14" s="87">
        <v>10</v>
      </c>
      <c r="H14" s="87">
        <v>100</v>
      </c>
      <c r="I14" s="87"/>
      <c r="J14" s="87"/>
      <c r="K14" s="87"/>
      <c r="L14" s="87">
        <v>500</v>
      </c>
      <c r="M14" s="87"/>
      <c r="N14" s="87">
        <v>1500</v>
      </c>
      <c r="O14" s="259"/>
      <c r="P14" s="91"/>
      <c r="Q14" s="87">
        <f t="shared" si="0"/>
        <v>2000</v>
      </c>
      <c r="R14" s="87">
        <f t="shared" si="1"/>
        <v>20</v>
      </c>
      <c r="S14" s="92"/>
      <c r="T14" s="93">
        <v>0.04</v>
      </c>
      <c r="U14" s="93">
        <f t="shared" si="2"/>
        <v>0.8</v>
      </c>
      <c r="Y14" s="241">
        <v>13.8</v>
      </c>
      <c r="Z14" s="241">
        <f t="shared" si="3"/>
        <v>276</v>
      </c>
      <c r="AA14" s="228"/>
    </row>
    <row r="15" spans="1:27" s="90" customFormat="1" x14ac:dyDescent="0.2">
      <c r="A15" s="86" t="s">
        <v>20</v>
      </c>
      <c r="B15" s="86" t="s">
        <v>21</v>
      </c>
      <c r="C15" s="86" t="s">
        <v>20</v>
      </c>
      <c r="D15" s="86" t="s">
        <v>275</v>
      </c>
      <c r="E15" s="87">
        <v>15</v>
      </c>
      <c r="F15" s="87">
        <v>915</v>
      </c>
      <c r="G15" s="87">
        <v>10</v>
      </c>
      <c r="H15" s="87">
        <v>100</v>
      </c>
      <c r="I15" s="87"/>
      <c r="J15" s="87"/>
      <c r="K15" s="87">
        <v>1000</v>
      </c>
      <c r="L15" s="87"/>
      <c r="M15" s="87"/>
      <c r="N15" s="87">
        <v>1000</v>
      </c>
      <c r="O15" s="259"/>
      <c r="P15" s="91"/>
      <c r="Q15" s="87">
        <f t="shared" si="0"/>
        <v>2000</v>
      </c>
      <c r="R15" s="87">
        <f t="shared" si="1"/>
        <v>20</v>
      </c>
      <c r="S15" s="92"/>
      <c r="T15" s="93">
        <v>0.05</v>
      </c>
      <c r="U15" s="93">
        <f t="shared" si="2"/>
        <v>1</v>
      </c>
      <c r="Y15" s="241">
        <v>16.14</v>
      </c>
      <c r="Z15" s="241">
        <f t="shared" si="3"/>
        <v>322.8</v>
      </c>
      <c r="AA15" s="228"/>
    </row>
    <row r="16" spans="1:27" s="90" customFormat="1" x14ac:dyDescent="0.2">
      <c r="A16" s="91" t="s">
        <v>166</v>
      </c>
      <c r="B16" s="91" t="s">
        <v>21</v>
      </c>
      <c r="C16" s="91">
        <v>90441800</v>
      </c>
      <c r="D16" s="252" t="s">
        <v>277</v>
      </c>
      <c r="E16" s="87" t="s">
        <v>167</v>
      </c>
      <c r="F16" s="87">
        <v>900</v>
      </c>
      <c r="G16" s="87">
        <v>10</v>
      </c>
      <c r="H16" s="87">
        <v>100</v>
      </c>
      <c r="I16" s="87"/>
      <c r="J16" s="87"/>
      <c r="K16" s="87">
        <v>700</v>
      </c>
      <c r="L16" s="87"/>
      <c r="M16" s="87"/>
      <c r="N16" s="87">
        <v>1000</v>
      </c>
      <c r="O16" s="259">
        <v>1000</v>
      </c>
      <c r="P16" s="91"/>
      <c r="Q16" s="87">
        <f t="shared" si="0"/>
        <v>2700</v>
      </c>
      <c r="R16" s="87">
        <f t="shared" si="1"/>
        <v>27</v>
      </c>
      <c r="S16" s="92"/>
      <c r="T16" s="93">
        <v>0.05</v>
      </c>
      <c r="U16" s="93">
        <f t="shared" si="2"/>
        <v>1.35</v>
      </c>
      <c r="Y16" s="241">
        <v>16.14</v>
      </c>
      <c r="Z16" s="241">
        <f t="shared" si="3"/>
        <v>435.78000000000003</v>
      </c>
      <c r="AA16" s="228"/>
    </row>
    <row r="17" spans="1:27" s="90" customFormat="1" x14ac:dyDescent="0.2">
      <c r="A17" s="86" t="s">
        <v>16</v>
      </c>
      <c r="B17" s="86" t="s">
        <v>17</v>
      </c>
      <c r="C17" s="86" t="s">
        <v>16</v>
      </c>
      <c r="D17" s="86" t="s">
        <v>275</v>
      </c>
      <c r="E17" s="87">
        <v>15</v>
      </c>
      <c r="F17" s="87">
        <v>1220</v>
      </c>
      <c r="G17" s="87">
        <v>10</v>
      </c>
      <c r="H17" s="87">
        <v>50</v>
      </c>
      <c r="I17" s="87"/>
      <c r="J17" s="87">
        <v>50</v>
      </c>
      <c r="K17" s="87"/>
      <c r="L17" s="87"/>
      <c r="M17" s="87"/>
      <c r="N17" s="87">
        <v>1000</v>
      </c>
      <c r="O17" s="259"/>
      <c r="P17" s="91"/>
      <c r="Q17" s="87">
        <f t="shared" si="0"/>
        <v>1050</v>
      </c>
      <c r="R17" s="87">
        <f t="shared" si="1"/>
        <v>21</v>
      </c>
      <c r="S17" s="92"/>
      <c r="T17" s="93">
        <v>0.04</v>
      </c>
      <c r="U17" s="93">
        <f t="shared" si="2"/>
        <v>0.84</v>
      </c>
      <c r="Y17" s="241">
        <v>10.75</v>
      </c>
      <c r="Z17" s="241">
        <f t="shared" si="3"/>
        <v>225.75</v>
      </c>
      <c r="AA17" s="228"/>
    </row>
    <row r="18" spans="1:27" s="90" customFormat="1" x14ac:dyDescent="0.2">
      <c r="A18" s="86" t="s">
        <v>148</v>
      </c>
      <c r="B18" s="86" t="s">
        <v>149</v>
      </c>
      <c r="C18" s="86" t="s">
        <v>148</v>
      </c>
      <c r="D18" s="86" t="s">
        <v>275</v>
      </c>
      <c r="E18" s="87">
        <v>15</v>
      </c>
      <c r="F18" s="87">
        <v>1524</v>
      </c>
      <c r="G18" s="87">
        <v>10</v>
      </c>
      <c r="H18" s="87">
        <v>50</v>
      </c>
      <c r="I18" s="87"/>
      <c r="J18" s="87"/>
      <c r="K18" s="87"/>
      <c r="L18" s="87"/>
      <c r="M18" s="87"/>
      <c r="N18" s="87"/>
      <c r="O18" s="259"/>
      <c r="P18" s="91"/>
      <c r="Q18" s="87">
        <f t="shared" si="0"/>
        <v>0</v>
      </c>
      <c r="R18" s="87">
        <f t="shared" si="1"/>
        <v>0</v>
      </c>
      <c r="S18" s="92"/>
      <c r="T18" s="93">
        <v>0.05</v>
      </c>
      <c r="U18" s="93">
        <f t="shared" si="2"/>
        <v>0</v>
      </c>
      <c r="Y18" s="241"/>
      <c r="Z18" s="241">
        <f t="shared" si="3"/>
        <v>0</v>
      </c>
      <c r="AA18" s="228"/>
    </row>
    <row r="19" spans="1:27" s="90" customFormat="1" x14ac:dyDescent="0.2">
      <c r="A19" s="86" t="s">
        <v>146</v>
      </c>
      <c r="B19" s="86" t="s">
        <v>147</v>
      </c>
      <c r="C19" s="86" t="s">
        <v>146</v>
      </c>
      <c r="D19" s="86" t="s">
        <v>275</v>
      </c>
      <c r="E19" s="87">
        <v>15</v>
      </c>
      <c r="F19" s="87">
        <v>1800</v>
      </c>
      <c r="G19" s="87">
        <v>10</v>
      </c>
      <c r="H19" s="87">
        <v>50</v>
      </c>
      <c r="I19" s="87"/>
      <c r="J19" s="87"/>
      <c r="K19" s="87"/>
      <c r="L19" s="87"/>
      <c r="M19" s="87"/>
      <c r="N19" s="87"/>
      <c r="O19" s="259"/>
      <c r="P19" s="91"/>
      <c r="Q19" s="87">
        <f t="shared" si="0"/>
        <v>0</v>
      </c>
      <c r="R19" s="87">
        <f t="shared" si="1"/>
        <v>0</v>
      </c>
      <c r="S19" s="92"/>
      <c r="T19" s="93">
        <v>0.06</v>
      </c>
      <c r="U19" s="93">
        <f t="shared" si="2"/>
        <v>0</v>
      </c>
      <c r="Y19" s="241">
        <v>16.7</v>
      </c>
      <c r="Z19" s="241">
        <f t="shared" si="3"/>
        <v>0</v>
      </c>
      <c r="AA19" s="228"/>
    </row>
    <row r="20" spans="1:27" s="90" customFormat="1" x14ac:dyDescent="0.2">
      <c r="A20" s="86" t="s">
        <v>353</v>
      </c>
      <c r="B20" s="86" t="s">
        <v>354</v>
      </c>
      <c r="C20" s="86" t="s">
        <v>353</v>
      </c>
      <c r="D20" s="86" t="s">
        <v>275</v>
      </c>
      <c r="E20" s="87">
        <v>15</v>
      </c>
      <c r="F20" s="87">
        <v>2100</v>
      </c>
      <c r="G20" s="87">
        <v>10</v>
      </c>
      <c r="H20" s="87">
        <v>50</v>
      </c>
      <c r="I20" s="87"/>
      <c r="J20" s="87"/>
      <c r="K20" s="87"/>
      <c r="L20" s="87"/>
      <c r="M20" s="87"/>
      <c r="N20" s="87"/>
      <c r="O20" s="259"/>
      <c r="P20" s="91"/>
      <c r="Q20" s="87">
        <f t="shared" si="0"/>
        <v>0</v>
      </c>
      <c r="R20" s="87">
        <f t="shared" si="1"/>
        <v>0</v>
      </c>
      <c r="S20" s="92"/>
      <c r="T20" s="93">
        <v>0.06</v>
      </c>
      <c r="U20" s="93">
        <f t="shared" si="2"/>
        <v>0</v>
      </c>
      <c r="Y20" s="241"/>
      <c r="Z20" s="241">
        <f t="shared" si="3"/>
        <v>0</v>
      </c>
      <c r="AA20" s="228">
        <f>SUM(Z5:Z20)</f>
        <v>7233.91</v>
      </c>
    </row>
    <row r="21" spans="1:27" s="90" customFormat="1" ht="15" x14ac:dyDescent="0.2">
      <c r="A21" s="96" t="s">
        <v>28</v>
      </c>
      <c r="B21" s="96"/>
      <c r="C21" s="96"/>
      <c r="D21" s="96"/>
      <c r="E21" s="96"/>
      <c r="F21" s="87"/>
      <c r="G21" s="97"/>
      <c r="H21" s="97"/>
      <c r="I21" s="87"/>
      <c r="J21" s="87"/>
      <c r="K21" s="87"/>
      <c r="L21" s="87"/>
      <c r="M21" s="87"/>
      <c r="N21" s="87"/>
      <c r="O21" s="259"/>
      <c r="P21" s="98"/>
      <c r="Q21" s="87"/>
      <c r="R21" s="87"/>
      <c r="S21" s="92"/>
      <c r="T21" s="87"/>
      <c r="U21" s="93"/>
      <c r="Y21" s="241"/>
      <c r="Z21" s="241"/>
      <c r="AA21" s="228"/>
    </row>
    <row r="22" spans="1:27" s="90" customFormat="1" x14ac:dyDescent="0.2">
      <c r="A22" s="86" t="s">
        <v>260</v>
      </c>
      <c r="B22" s="86" t="s">
        <v>229</v>
      </c>
      <c r="C22" s="86" t="s">
        <v>260</v>
      </c>
      <c r="D22" s="86" t="s">
        <v>275</v>
      </c>
      <c r="E22" s="87">
        <v>20</v>
      </c>
      <c r="F22" s="87">
        <v>100</v>
      </c>
      <c r="G22" s="87">
        <v>10</v>
      </c>
      <c r="H22" s="87">
        <v>500</v>
      </c>
      <c r="I22" s="87"/>
      <c r="J22" s="87">
        <v>500</v>
      </c>
      <c r="K22" s="87">
        <v>500</v>
      </c>
      <c r="L22" s="87">
        <v>500</v>
      </c>
      <c r="M22" s="87"/>
      <c r="N22" s="87">
        <v>500</v>
      </c>
      <c r="O22" s="259"/>
      <c r="P22" s="91"/>
      <c r="Q22" s="87">
        <f t="shared" ref="Q22:Q38" si="4">SUM(I22:P22)</f>
        <v>2000</v>
      </c>
      <c r="R22" s="87">
        <f t="shared" ref="R22:R38" si="5">$Q22/$H22</f>
        <v>4</v>
      </c>
      <c r="S22" s="92"/>
      <c r="T22" s="93">
        <v>0.06</v>
      </c>
      <c r="U22" s="93">
        <f t="shared" ref="U22:U38" si="6">$R22*$T22</f>
        <v>0.24</v>
      </c>
      <c r="V22" s="94">
        <f>SUM(U22:U38)</f>
        <v>16.579999999999998</v>
      </c>
      <c r="W22" s="90">
        <f>V22*100/$V$148</f>
        <v>26.29659000793021</v>
      </c>
      <c r="Y22" s="241">
        <v>14</v>
      </c>
      <c r="Z22" s="241">
        <f t="shared" ref="Z22:Z38" si="7">R22*Y22</f>
        <v>56</v>
      </c>
      <c r="AA22" s="228"/>
    </row>
    <row r="23" spans="1:27" s="90" customFormat="1" x14ac:dyDescent="0.2">
      <c r="A23" s="252" t="s">
        <v>228</v>
      </c>
      <c r="B23" s="252" t="s">
        <v>229</v>
      </c>
      <c r="C23" s="252">
        <v>90442100</v>
      </c>
      <c r="D23" s="252" t="s">
        <v>277</v>
      </c>
      <c r="E23" s="87" t="s">
        <v>46</v>
      </c>
      <c r="F23" s="87">
        <v>100</v>
      </c>
      <c r="G23" s="87">
        <v>10</v>
      </c>
      <c r="H23" s="87">
        <v>500</v>
      </c>
      <c r="I23" s="87"/>
      <c r="J23" s="87"/>
      <c r="K23" s="87"/>
      <c r="L23" s="87"/>
      <c r="M23" s="87"/>
      <c r="N23" s="87"/>
      <c r="O23" s="259">
        <v>500</v>
      </c>
      <c r="P23" s="91"/>
      <c r="Q23" s="87">
        <f t="shared" si="4"/>
        <v>500</v>
      </c>
      <c r="R23" s="87">
        <f t="shared" si="5"/>
        <v>1</v>
      </c>
      <c r="S23" s="92"/>
      <c r="T23" s="93">
        <v>0.06</v>
      </c>
      <c r="U23" s="93">
        <f t="shared" si="6"/>
        <v>0.06</v>
      </c>
      <c r="V23" s="94"/>
      <c r="Y23" s="241">
        <v>14</v>
      </c>
      <c r="Z23" s="241">
        <f t="shared" si="7"/>
        <v>14</v>
      </c>
      <c r="AA23" s="228"/>
    </row>
    <row r="24" spans="1:27" s="90" customFormat="1" x14ac:dyDescent="0.2">
      <c r="A24" s="252" t="s">
        <v>172</v>
      </c>
      <c r="B24" s="252" t="s">
        <v>173</v>
      </c>
      <c r="C24" s="252">
        <v>90447000</v>
      </c>
      <c r="D24" s="252" t="s">
        <v>277</v>
      </c>
      <c r="E24" s="87" t="s">
        <v>46</v>
      </c>
      <c r="F24" s="87">
        <v>240</v>
      </c>
      <c r="G24" s="87">
        <v>10</v>
      </c>
      <c r="H24" s="87">
        <v>250</v>
      </c>
      <c r="I24" s="87"/>
      <c r="J24" s="87">
        <v>2750</v>
      </c>
      <c r="K24" s="87">
        <v>3000</v>
      </c>
      <c r="L24" s="87"/>
      <c r="M24" s="87"/>
      <c r="N24" s="87">
        <v>3000</v>
      </c>
      <c r="O24" s="259">
        <v>3000</v>
      </c>
      <c r="P24" s="91"/>
      <c r="Q24" s="87">
        <f t="shared" si="4"/>
        <v>11750</v>
      </c>
      <c r="R24" s="87">
        <f t="shared" si="5"/>
        <v>47</v>
      </c>
      <c r="S24" s="92"/>
      <c r="T24" s="93">
        <v>0.06</v>
      </c>
      <c r="U24" s="93">
        <f t="shared" si="6"/>
        <v>2.82</v>
      </c>
      <c r="Y24" s="241">
        <v>16</v>
      </c>
      <c r="Z24" s="241">
        <f t="shared" si="7"/>
        <v>752</v>
      </c>
      <c r="AA24" s="228"/>
    </row>
    <row r="25" spans="1:27" s="90" customFormat="1" x14ac:dyDescent="0.2">
      <c r="A25" s="86" t="s">
        <v>389</v>
      </c>
      <c r="B25" s="86" t="s">
        <v>390</v>
      </c>
      <c r="C25" s="86" t="s">
        <v>389</v>
      </c>
      <c r="D25" s="86" t="s">
        <v>275</v>
      </c>
      <c r="E25" s="87">
        <v>20</v>
      </c>
      <c r="F25" s="87">
        <v>300</v>
      </c>
      <c r="G25" s="87">
        <v>10</v>
      </c>
      <c r="H25" s="137">
        <v>200</v>
      </c>
      <c r="I25" s="87"/>
      <c r="J25" s="87"/>
      <c r="K25" s="87"/>
      <c r="L25" s="87"/>
      <c r="M25" s="87"/>
      <c r="N25" s="87"/>
      <c r="O25" s="259"/>
      <c r="P25" s="91"/>
      <c r="Q25" s="87">
        <f t="shared" si="4"/>
        <v>0</v>
      </c>
      <c r="R25" s="87">
        <f t="shared" si="5"/>
        <v>0</v>
      </c>
      <c r="S25" s="92"/>
      <c r="T25" s="93">
        <v>0.06</v>
      </c>
      <c r="U25" s="93">
        <f t="shared" si="6"/>
        <v>0</v>
      </c>
      <c r="Y25" s="241"/>
      <c r="Z25" s="241">
        <f t="shared" si="7"/>
        <v>0</v>
      </c>
      <c r="AA25" s="228"/>
    </row>
    <row r="26" spans="1:27" s="90" customFormat="1" x14ac:dyDescent="0.2">
      <c r="A26" s="86" t="s">
        <v>50</v>
      </c>
      <c r="B26" s="86" t="s">
        <v>51</v>
      </c>
      <c r="C26" s="86" t="s">
        <v>50</v>
      </c>
      <c r="D26" s="86" t="s">
        <v>275</v>
      </c>
      <c r="E26" s="87">
        <v>20</v>
      </c>
      <c r="F26" s="87">
        <v>457</v>
      </c>
      <c r="G26" s="87">
        <v>10</v>
      </c>
      <c r="H26" s="87">
        <v>100</v>
      </c>
      <c r="I26" s="87"/>
      <c r="J26" s="87"/>
      <c r="K26" s="87">
        <v>400</v>
      </c>
      <c r="L26" s="87"/>
      <c r="M26" s="87"/>
      <c r="N26" s="87"/>
      <c r="O26" s="259"/>
      <c r="P26" s="91"/>
      <c r="Q26" s="87">
        <f t="shared" si="4"/>
        <v>400</v>
      </c>
      <c r="R26" s="87">
        <f t="shared" si="5"/>
        <v>4</v>
      </c>
      <c r="S26" s="92"/>
      <c r="T26" s="93">
        <v>0.04</v>
      </c>
      <c r="U26" s="93">
        <f t="shared" si="6"/>
        <v>0.16</v>
      </c>
      <c r="Y26" s="241">
        <v>13</v>
      </c>
      <c r="Z26" s="241">
        <f t="shared" si="7"/>
        <v>52</v>
      </c>
      <c r="AA26" s="228"/>
    </row>
    <row r="27" spans="1:27" s="90" customFormat="1" x14ac:dyDescent="0.2">
      <c r="A27" s="252" t="s">
        <v>171</v>
      </c>
      <c r="B27" s="252" t="s">
        <v>51</v>
      </c>
      <c r="C27" s="252">
        <v>90442400</v>
      </c>
      <c r="D27" s="252" t="s">
        <v>277</v>
      </c>
      <c r="E27" s="87" t="s">
        <v>46</v>
      </c>
      <c r="F27" s="87">
        <v>450</v>
      </c>
      <c r="G27" s="87">
        <v>10</v>
      </c>
      <c r="H27" s="87">
        <v>100</v>
      </c>
      <c r="I27" s="87"/>
      <c r="J27" s="87"/>
      <c r="K27" s="87">
        <v>1000</v>
      </c>
      <c r="L27" s="87">
        <v>1000</v>
      </c>
      <c r="M27" s="87"/>
      <c r="N27" s="87">
        <v>2000</v>
      </c>
      <c r="O27" s="259">
        <v>2000</v>
      </c>
      <c r="P27" s="91"/>
      <c r="Q27" s="87">
        <f t="shared" si="4"/>
        <v>6000</v>
      </c>
      <c r="R27" s="87">
        <f t="shared" si="5"/>
        <v>60</v>
      </c>
      <c r="S27" s="92"/>
      <c r="T27" s="93">
        <v>0.04</v>
      </c>
      <c r="U27" s="93">
        <f t="shared" si="6"/>
        <v>2.4</v>
      </c>
      <c r="Y27" s="241">
        <v>13</v>
      </c>
      <c r="Z27" s="241">
        <f t="shared" si="7"/>
        <v>780</v>
      </c>
      <c r="AA27" s="228"/>
    </row>
    <row r="28" spans="1:27" s="90" customFormat="1" x14ac:dyDescent="0.2">
      <c r="A28" s="86" t="s">
        <v>47</v>
      </c>
      <c r="B28" s="86" t="s">
        <v>48</v>
      </c>
      <c r="C28" s="86" t="s">
        <v>47</v>
      </c>
      <c r="D28" s="86" t="s">
        <v>275</v>
      </c>
      <c r="E28" s="87">
        <v>20</v>
      </c>
      <c r="F28" s="87">
        <v>610</v>
      </c>
      <c r="G28" s="87">
        <v>10</v>
      </c>
      <c r="H28" s="87">
        <v>100</v>
      </c>
      <c r="I28" s="87"/>
      <c r="J28" s="87"/>
      <c r="K28" s="87"/>
      <c r="L28" s="87">
        <v>1000</v>
      </c>
      <c r="M28" s="87"/>
      <c r="N28" s="87">
        <v>1000</v>
      </c>
      <c r="O28" s="259"/>
      <c r="P28" s="91"/>
      <c r="Q28" s="87">
        <f t="shared" si="4"/>
        <v>2000</v>
      </c>
      <c r="R28" s="87">
        <f t="shared" si="5"/>
        <v>20</v>
      </c>
      <c r="S28" s="92"/>
      <c r="T28" s="93">
        <v>0.06</v>
      </c>
      <c r="U28" s="93">
        <f t="shared" si="6"/>
        <v>1.2</v>
      </c>
      <c r="Y28" s="241">
        <v>17</v>
      </c>
      <c r="Z28" s="241">
        <f t="shared" si="7"/>
        <v>340</v>
      </c>
      <c r="AA28" s="228"/>
    </row>
    <row r="29" spans="1:27" s="90" customFormat="1" x14ac:dyDescent="0.2">
      <c r="A29" s="252" t="s">
        <v>49</v>
      </c>
      <c r="B29" s="252" t="s">
        <v>48</v>
      </c>
      <c r="C29" s="252">
        <v>90442600</v>
      </c>
      <c r="D29" s="252" t="s">
        <v>277</v>
      </c>
      <c r="E29" s="87" t="s">
        <v>46</v>
      </c>
      <c r="F29" s="87">
        <v>600</v>
      </c>
      <c r="G29" s="87">
        <v>10</v>
      </c>
      <c r="H29" s="87">
        <v>100</v>
      </c>
      <c r="I29" s="87"/>
      <c r="J29" s="87"/>
      <c r="K29" s="87"/>
      <c r="L29" s="87"/>
      <c r="M29" s="87"/>
      <c r="N29" s="87">
        <v>2000</v>
      </c>
      <c r="O29" s="259">
        <v>2000</v>
      </c>
      <c r="P29" s="91"/>
      <c r="Q29" s="87">
        <f t="shared" si="4"/>
        <v>4000</v>
      </c>
      <c r="R29" s="87">
        <f t="shared" si="5"/>
        <v>40</v>
      </c>
      <c r="S29" s="92"/>
      <c r="T29" s="93">
        <v>0.06</v>
      </c>
      <c r="U29" s="93">
        <f t="shared" si="6"/>
        <v>2.4</v>
      </c>
      <c r="Y29" s="241">
        <v>17</v>
      </c>
      <c r="Z29" s="241">
        <f t="shared" si="7"/>
        <v>680</v>
      </c>
      <c r="AA29" s="228"/>
    </row>
    <row r="30" spans="1:27" s="90" customFormat="1" x14ac:dyDescent="0.2">
      <c r="A30" s="86" t="s">
        <v>154</v>
      </c>
      <c r="B30" s="86" t="s">
        <v>43</v>
      </c>
      <c r="C30" s="86" t="s">
        <v>154</v>
      </c>
      <c r="D30" s="86" t="s">
        <v>275</v>
      </c>
      <c r="E30" s="87">
        <v>20</v>
      </c>
      <c r="F30" s="87">
        <v>760</v>
      </c>
      <c r="G30" s="87">
        <v>10</v>
      </c>
      <c r="H30" s="87">
        <v>100</v>
      </c>
      <c r="I30" s="87"/>
      <c r="J30" s="87"/>
      <c r="K30" s="87"/>
      <c r="L30" s="87"/>
      <c r="M30" s="87"/>
      <c r="N30" s="87"/>
      <c r="O30" s="259"/>
      <c r="P30" s="91"/>
      <c r="Q30" s="87">
        <f t="shared" si="4"/>
        <v>0</v>
      </c>
      <c r="R30" s="87">
        <f t="shared" si="5"/>
        <v>0</v>
      </c>
      <c r="S30" s="92"/>
      <c r="T30" s="93">
        <v>7.0000000000000007E-2</v>
      </c>
      <c r="U30" s="93">
        <f t="shared" si="6"/>
        <v>0</v>
      </c>
      <c r="Y30" s="241">
        <v>22</v>
      </c>
      <c r="Z30" s="241">
        <f t="shared" si="7"/>
        <v>0</v>
      </c>
      <c r="AA30" s="228"/>
    </row>
    <row r="31" spans="1:27" s="90" customFormat="1" x14ac:dyDescent="0.2">
      <c r="A31" s="252" t="s">
        <v>45</v>
      </c>
      <c r="B31" s="252" t="s">
        <v>43</v>
      </c>
      <c r="C31" s="252">
        <v>90442700</v>
      </c>
      <c r="D31" s="252" t="s">
        <v>277</v>
      </c>
      <c r="E31" s="87" t="s">
        <v>46</v>
      </c>
      <c r="F31" s="87">
        <v>750</v>
      </c>
      <c r="G31" s="87">
        <v>10</v>
      </c>
      <c r="H31" s="87">
        <v>100</v>
      </c>
      <c r="I31" s="87"/>
      <c r="J31" s="87"/>
      <c r="K31" s="87"/>
      <c r="L31" s="87"/>
      <c r="M31" s="87"/>
      <c r="N31" s="87">
        <v>1000</v>
      </c>
      <c r="O31" s="266">
        <v>2000</v>
      </c>
      <c r="P31" s="91"/>
      <c r="Q31" s="87">
        <f t="shared" si="4"/>
        <v>3000</v>
      </c>
      <c r="R31" s="87">
        <f t="shared" si="5"/>
        <v>30</v>
      </c>
      <c r="S31" s="92"/>
      <c r="T31" s="93">
        <v>7.0000000000000007E-2</v>
      </c>
      <c r="U31" s="93">
        <f t="shared" si="6"/>
        <v>2.1</v>
      </c>
      <c r="Y31" s="241">
        <v>22</v>
      </c>
      <c r="Z31" s="241">
        <f t="shared" si="7"/>
        <v>660</v>
      </c>
      <c r="AA31" s="228"/>
    </row>
    <row r="32" spans="1:27" s="90" customFormat="1" x14ac:dyDescent="0.2">
      <c r="A32" s="86" t="s">
        <v>38</v>
      </c>
      <c r="B32" s="86" t="s">
        <v>39</v>
      </c>
      <c r="C32" s="86" t="s">
        <v>38</v>
      </c>
      <c r="D32" s="86" t="s">
        <v>275</v>
      </c>
      <c r="E32" s="87">
        <v>20</v>
      </c>
      <c r="F32" s="87">
        <v>915</v>
      </c>
      <c r="G32" s="87">
        <v>10</v>
      </c>
      <c r="H32" s="87">
        <v>50</v>
      </c>
      <c r="I32" s="87"/>
      <c r="J32" s="87"/>
      <c r="K32" s="87"/>
      <c r="L32" s="87"/>
      <c r="M32" s="87"/>
      <c r="N32" s="87">
        <v>1000</v>
      </c>
      <c r="O32" s="259"/>
      <c r="P32" s="91"/>
      <c r="Q32" s="87">
        <f t="shared" si="4"/>
        <v>1000</v>
      </c>
      <c r="R32" s="87">
        <f t="shared" si="5"/>
        <v>20</v>
      </c>
      <c r="S32" s="92"/>
      <c r="T32" s="93">
        <v>0.04</v>
      </c>
      <c r="U32" s="93">
        <f t="shared" si="6"/>
        <v>0.8</v>
      </c>
      <c r="Y32" s="241">
        <v>13</v>
      </c>
      <c r="Z32" s="241">
        <f t="shared" si="7"/>
        <v>260</v>
      </c>
      <c r="AA32" s="228"/>
    </row>
    <row r="33" spans="1:27" s="90" customFormat="1" x14ac:dyDescent="0.2">
      <c r="A33" s="252" t="s">
        <v>170</v>
      </c>
      <c r="B33" s="252" t="s">
        <v>39</v>
      </c>
      <c r="C33" s="252">
        <v>90442800</v>
      </c>
      <c r="D33" s="252" t="s">
        <v>277</v>
      </c>
      <c r="E33" s="87" t="s">
        <v>46</v>
      </c>
      <c r="F33" s="87">
        <v>900</v>
      </c>
      <c r="G33" s="87">
        <v>10</v>
      </c>
      <c r="H33" s="87">
        <v>50</v>
      </c>
      <c r="I33" s="87"/>
      <c r="J33" s="87"/>
      <c r="K33" s="87"/>
      <c r="L33" s="87"/>
      <c r="M33" s="87"/>
      <c r="N33" s="87">
        <v>2000</v>
      </c>
      <c r="O33" s="259">
        <v>2000</v>
      </c>
      <c r="P33" s="91"/>
      <c r="Q33" s="87">
        <f t="shared" si="4"/>
        <v>4000</v>
      </c>
      <c r="R33" s="87">
        <f t="shared" si="5"/>
        <v>80</v>
      </c>
      <c r="S33" s="92"/>
      <c r="T33" s="93">
        <v>0.04</v>
      </c>
      <c r="U33" s="93">
        <f t="shared" si="6"/>
        <v>3.2</v>
      </c>
      <c r="Y33" s="241">
        <v>13</v>
      </c>
      <c r="Z33" s="241">
        <f t="shared" si="7"/>
        <v>1040</v>
      </c>
      <c r="AA33" s="228"/>
    </row>
    <row r="34" spans="1:27" s="90" customFormat="1" x14ac:dyDescent="0.2">
      <c r="A34" s="86" t="s">
        <v>34</v>
      </c>
      <c r="B34" s="86" t="s">
        <v>35</v>
      </c>
      <c r="C34" s="86" t="s">
        <v>34</v>
      </c>
      <c r="D34" s="86" t="s">
        <v>275</v>
      </c>
      <c r="E34" s="87">
        <v>20</v>
      </c>
      <c r="F34" s="87">
        <v>1220</v>
      </c>
      <c r="G34" s="87">
        <v>10</v>
      </c>
      <c r="H34" s="87">
        <v>50</v>
      </c>
      <c r="I34" s="87"/>
      <c r="J34" s="87"/>
      <c r="K34" s="87"/>
      <c r="L34" s="87"/>
      <c r="M34" s="87"/>
      <c r="N34" s="87">
        <v>1000</v>
      </c>
      <c r="O34" s="259"/>
      <c r="P34" s="91"/>
      <c r="Q34" s="87">
        <f t="shared" si="4"/>
        <v>1000</v>
      </c>
      <c r="R34" s="87">
        <f t="shared" si="5"/>
        <v>20</v>
      </c>
      <c r="S34" s="92"/>
      <c r="T34" s="93">
        <v>0.06</v>
      </c>
      <c r="U34" s="93">
        <f t="shared" si="6"/>
        <v>1.2</v>
      </c>
      <c r="Y34" s="241">
        <v>17</v>
      </c>
      <c r="Z34" s="241">
        <f t="shared" si="7"/>
        <v>340</v>
      </c>
      <c r="AA34" s="228"/>
    </row>
    <row r="35" spans="1:27" s="90" customFormat="1" x14ac:dyDescent="0.2">
      <c r="A35" s="86" t="s">
        <v>32</v>
      </c>
      <c r="B35" s="86" t="s">
        <v>33</v>
      </c>
      <c r="C35" s="86" t="s">
        <v>32</v>
      </c>
      <c r="D35" s="86" t="s">
        <v>275</v>
      </c>
      <c r="E35" s="87">
        <v>20</v>
      </c>
      <c r="F35" s="87">
        <v>1524</v>
      </c>
      <c r="G35" s="87">
        <v>10</v>
      </c>
      <c r="H35" s="87">
        <v>50</v>
      </c>
      <c r="I35" s="87"/>
      <c r="J35" s="87"/>
      <c r="K35" s="87"/>
      <c r="L35" s="87"/>
      <c r="M35" s="87"/>
      <c r="N35" s="87"/>
      <c r="O35" s="259"/>
      <c r="P35" s="91"/>
      <c r="Q35" s="87">
        <f t="shared" si="4"/>
        <v>0</v>
      </c>
      <c r="R35" s="87">
        <f t="shared" si="5"/>
        <v>0</v>
      </c>
      <c r="S35" s="92"/>
      <c r="T35" s="93">
        <v>7.0000000000000007E-2</v>
      </c>
      <c r="U35" s="93">
        <f t="shared" si="6"/>
        <v>0</v>
      </c>
      <c r="Y35" s="241"/>
      <c r="Z35" s="241">
        <f t="shared" si="7"/>
        <v>0</v>
      </c>
      <c r="AA35" s="228"/>
    </row>
    <row r="36" spans="1:27" s="90" customFormat="1" x14ac:dyDescent="0.2">
      <c r="A36" s="86" t="s">
        <v>214</v>
      </c>
      <c r="B36" s="86" t="s">
        <v>30</v>
      </c>
      <c r="C36" s="86" t="s">
        <v>214</v>
      </c>
      <c r="D36" s="86" t="s">
        <v>275</v>
      </c>
      <c r="E36" s="87">
        <v>20</v>
      </c>
      <c r="F36" s="87">
        <v>1800</v>
      </c>
      <c r="G36" s="87">
        <v>10</v>
      </c>
      <c r="H36" s="87">
        <v>50</v>
      </c>
      <c r="I36" s="87"/>
      <c r="J36" s="87"/>
      <c r="K36" s="87"/>
      <c r="L36" s="87"/>
      <c r="M36" s="87"/>
      <c r="N36" s="87"/>
      <c r="O36" s="259"/>
      <c r="P36" s="91"/>
      <c r="Q36" s="87">
        <f t="shared" si="4"/>
        <v>0</v>
      </c>
      <c r="R36" s="87">
        <f t="shared" si="5"/>
        <v>0</v>
      </c>
      <c r="S36" s="92"/>
      <c r="T36" s="93">
        <v>0.09</v>
      </c>
      <c r="U36" s="93">
        <f t="shared" si="6"/>
        <v>0</v>
      </c>
      <c r="Y36" s="241"/>
      <c r="Z36" s="241">
        <f t="shared" si="7"/>
        <v>0</v>
      </c>
      <c r="AA36" s="228"/>
    </row>
    <row r="37" spans="1:27" s="90" customFormat="1" x14ac:dyDescent="0.2">
      <c r="A37" s="86" t="s">
        <v>212</v>
      </c>
      <c r="B37" s="86" t="s">
        <v>213</v>
      </c>
      <c r="C37" s="86" t="s">
        <v>212</v>
      </c>
      <c r="D37" s="86" t="s">
        <v>275</v>
      </c>
      <c r="E37" s="87">
        <v>20</v>
      </c>
      <c r="F37" s="87">
        <v>2100</v>
      </c>
      <c r="G37" s="87">
        <v>10</v>
      </c>
      <c r="H37" s="87">
        <v>50</v>
      </c>
      <c r="I37" s="87"/>
      <c r="J37" s="87"/>
      <c r="K37" s="87"/>
      <c r="L37" s="87"/>
      <c r="M37" s="87"/>
      <c r="N37" s="87"/>
      <c r="O37" s="259"/>
      <c r="P37" s="91"/>
      <c r="Q37" s="87">
        <f t="shared" si="4"/>
        <v>0</v>
      </c>
      <c r="R37" s="87">
        <f t="shared" si="5"/>
        <v>0</v>
      </c>
      <c r="S37" s="92"/>
      <c r="T37" s="93">
        <v>7.0000000000000007E-2</v>
      </c>
      <c r="U37" s="93">
        <f t="shared" si="6"/>
        <v>0</v>
      </c>
      <c r="Y37" s="241"/>
      <c r="Z37" s="241">
        <f t="shared" si="7"/>
        <v>0</v>
      </c>
      <c r="AA37" s="228"/>
    </row>
    <row r="38" spans="1:27" s="90" customFormat="1" x14ac:dyDescent="0.2">
      <c r="A38" s="86" t="s">
        <v>242</v>
      </c>
      <c r="B38" s="86" t="s">
        <v>243</v>
      </c>
      <c r="C38" s="86" t="s">
        <v>242</v>
      </c>
      <c r="D38" s="86" t="s">
        <v>275</v>
      </c>
      <c r="E38" s="87">
        <v>20</v>
      </c>
      <c r="F38" s="87">
        <v>2400</v>
      </c>
      <c r="G38" s="87">
        <v>10</v>
      </c>
      <c r="H38" s="87">
        <v>50</v>
      </c>
      <c r="I38" s="87"/>
      <c r="J38" s="87"/>
      <c r="K38" s="87"/>
      <c r="L38" s="87"/>
      <c r="M38" s="87"/>
      <c r="N38" s="87"/>
      <c r="O38" s="259"/>
      <c r="P38" s="91"/>
      <c r="Q38" s="87">
        <f t="shared" si="4"/>
        <v>0</v>
      </c>
      <c r="R38" s="87">
        <f t="shared" si="5"/>
        <v>0</v>
      </c>
      <c r="S38" s="92"/>
      <c r="T38" s="93">
        <v>7.0000000000000007E-2</v>
      </c>
      <c r="U38" s="93">
        <f t="shared" si="6"/>
        <v>0</v>
      </c>
      <c r="Y38" s="241"/>
      <c r="Z38" s="241">
        <f t="shared" si="7"/>
        <v>0</v>
      </c>
      <c r="AA38" s="228">
        <f>SUM(Z22:Z38)</f>
        <v>4974</v>
      </c>
    </row>
    <row r="39" spans="1:27" s="90" customFormat="1" ht="15" x14ac:dyDescent="0.2">
      <c r="A39" s="96" t="s">
        <v>52</v>
      </c>
      <c r="B39" s="96"/>
      <c r="C39" s="96"/>
      <c r="D39" s="96"/>
      <c r="E39" s="96"/>
      <c r="F39" s="99"/>
      <c r="G39" s="100"/>
      <c r="H39" s="100"/>
      <c r="I39" s="87"/>
      <c r="J39" s="87"/>
      <c r="K39" s="87"/>
      <c r="L39" s="87"/>
      <c r="M39" s="87"/>
      <c r="N39" s="87"/>
      <c r="O39" s="259"/>
      <c r="P39" s="101"/>
      <c r="Q39" s="87"/>
      <c r="R39" s="87"/>
      <c r="S39" s="92"/>
      <c r="T39" s="87"/>
      <c r="U39" s="93"/>
      <c r="Y39" s="241"/>
      <c r="Z39" s="241"/>
      <c r="AA39" s="228"/>
    </row>
    <row r="40" spans="1:27" s="90" customFormat="1" x14ac:dyDescent="0.2">
      <c r="A40" s="86" t="s">
        <v>261</v>
      </c>
      <c r="B40" s="86" t="s">
        <v>262</v>
      </c>
      <c r="C40" s="86" t="s">
        <v>261</v>
      </c>
      <c r="D40" s="86" t="s">
        <v>275</v>
      </c>
      <c r="E40" s="87">
        <v>25</v>
      </c>
      <c r="F40" s="87">
        <v>200</v>
      </c>
      <c r="G40" s="87">
        <v>10</v>
      </c>
      <c r="H40" s="87">
        <v>150</v>
      </c>
      <c r="I40" s="87"/>
      <c r="J40" s="87">
        <v>300</v>
      </c>
      <c r="K40" s="87">
        <v>300</v>
      </c>
      <c r="L40" s="87">
        <v>300</v>
      </c>
      <c r="M40" s="87"/>
      <c r="N40" s="87">
        <v>300</v>
      </c>
      <c r="O40" s="259"/>
      <c r="P40" s="91"/>
      <c r="Q40" s="87">
        <f t="shared" ref="Q40:Q59" si="8">SUM(I40:P40)</f>
        <v>1200</v>
      </c>
      <c r="R40" s="87">
        <f t="shared" ref="R40:R59" si="9">$Q40/$H40</f>
        <v>8</v>
      </c>
      <c r="S40" s="92"/>
      <c r="T40" s="93">
        <v>0.06</v>
      </c>
      <c r="U40" s="93">
        <f t="shared" ref="U40:U59" si="10">$R40*$T40</f>
        <v>0.48</v>
      </c>
      <c r="V40" s="94">
        <f>SUM(U40:U59)</f>
        <v>20.84</v>
      </c>
      <c r="W40" s="90">
        <f>V40*100/$V$148</f>
        <v>33.05313243457573</v>
      </c>
      <c r="Y40" s="241">
        <v>10.8</v>
      </c>
      <c r="Z40" s="241">
        <f t="shared" ref="Z40:Z59" si="11">R40*Y40</f>
        <v>86.4</v>
      </c>
      <c r="AA40" s="228"/>
    </row>
    <row r="41" spans="1:27" s="90" customFormat="1" x14ac:dyDescent="0.2">
      <c r="A41" s="252" t="s">
        <v>198</v>
      </c>
      <c r="B41" s="252" t="s">
        <v>199</v>
      </c>
      <c r="C41" s="252">
        <v>90448000</v>
      </c>
      <c r="D41" s="252" t="s">
        <v>277</v>
      </c>
      <c r="E41" s="87" t="s">
        <v>63</v>
      </c>
      <c r="F41" s="87">
        <v>270</v>
      </c>
      <c r="G41" s="87">
        <v>10</v>
      </c>
      <c r="H41" s="87">
        <v>100</v>
      </c>
      <c r="I41" s="87"/>
      <c r="J41" s="87"/>
      <c r="K41" s="87">
        <v>500</v>
      </c>
      <c r="L41" s="87"/>
      <c r="M41" s="87"/>
      <c r="N41" s="87">
        <v>1000</v>
      </c>
      <c r="O41" s="259"/>
      <c r="P41" s="91"/>
      <c r="Q41" s="87">
        <f t="shared" si="8"/>
        <v>1500</v>
      </c>
      <c r="R41" s="87">
        <f t="shared" si="9"/>
        <v>15</v>
      </c>
      <c r="S41" s="92"/>
      <c r="T41" s="93">
        <v>0.06</v>
      </c>
      <c r="U41" s="93">
        <f t="shared" si="10"/>
        <v>0.89999999999999991</v>
      </c>
      <c r="Y41" s="241">
        <v>9.8000000000000007</v>
      </c>
      <c r="Z41" s="241">
        <f t="shared" si="11"/>
        <v>147</v>
      </c>
      <c r="AA41" s="228"/>
    </row>
    <row r="42" spans="1:27" s="90" customFormat="1" x14ac:dyDescent="0.2">
      <c r="A42" s="102" t="s">
        <v>583</v>
      </c>
      <c r="B42" s="102" t="s">
        <v>391</v>
      </c>
      <c r="C42" s="102" t="s">
        <v>584</v>
      </c>
      <c r="D42" s="86" t="s">
        <v>275</v>
      </c>
      <c r="E42" s="87" t="s">
        <v>63</v>
      </c>
      <c r="F42" s="87">
        <v>300</v>
      </c>
      <c r="G42" s="87">
        <v>10</v>
      </c>
      <c r="H42" s="87">
        <v>100</v>
      </c>
      <c r="I42" s="87"/>
      <c r="J42" s="87"/>
      <c r="K42" s="87"/>
      <c r="L42" s="87"/>
      <c r="M42" s="87"/>
      <c r="N42" s="87"/>
      <c r="O42" s="259"/>
      <c r="P42" s="91"/>
      <c r="Q42" s="87">
        <f t="shared" si="8"/>
        <v>0</v>
      </c>
      <c r="R42" s="87">
        <f t="shared" si="9"/>
        <v>0</v>
      </c>
      <c r="S42" s="92"/>
      <c r="T42" s="93">
        <v>0.06</v>
      </c>
      <c r="U42" s="93">
        <f t="shared" si="10"/>
        <v>0</v>
      </c>
      <c r="Y42" s="241"/>
      <c r="Z42" s="241">
        <f t="shared" si="11"/>
        <v>0</v>
      </c>
      <c r="AA42" s="228"/>
    </row>
    <row r="43" spans="1:27" s="90" customFormat="1" x14ac:dyDescent="0.2">
      <c r="A43" s="252" t="s">
        <v>392</v>
      </c>
      <c r="B43" s="252" t="s">
        <v>391</v>
      </c>
      <c r="C43" s="95" t="s">
        <v>393</v>
      </c>
      <c r="D43" s="252" t="s">
        <v>277</v>
      </c>
      <c r="E43" s="87" t="s">
        <v>63</v>
      </c>
      <c r="F43" s="87">
        <v>300</v>
      </c>
      <c r="G43" s="87">
        <v>10</v>
      </c>
      <c r="H43" s="87">
        <v>100</v>
      </c>
      <c r="I43" s="87"/>
      <c r="J43" s="87"/>
      <c r="K43" s="87"/>
      <c r="L43" s="87"/>
      <c r="M43" s="87"/>
      <c r="N43" s="87"/>
      <c r="O43" s="259"/>
      <c r="P43" s="91"/>
      <c r="Q43" s="87">
        <f t="shared" si="8"/>
        <v>0</v>
      </c>
      <c r="R43" s="87">
        <f t="shared" si="9"/>
        <v>0</v>
      </c>
      <c r="S43" s="92"/>
      <c r="T43" s="93">
        <v>0.06</v>
      </c>
      <c r="U43" s="93">
        <f t="shared" si="10"/>
        <v>0</v>
      </c>
      <c r="Y43" s="241"/>
      <c r="Z43" s="241">
        <f t="shared" si="11"/>
        <v>0</v>
      </c>
      <c r="AA43" s="228"/>
    </row>
    <row r="44" spans="1:27" s="90" customFormat="1" x14ac:dyDescent="0.2">
      <c r="A44" s="102" t="s">
        <v>67</v>
      </c>
      <c r="B44" s="102" t="s">
        <v>68</v>
      </c>
      <c r="C44" s="102" t="s">
        <v>69</v>
      </c>
      <c r="D44" s="86" t="s">
        <v>275</v>
      </c>
      <c r="E44" s="87">
        <v>25</v>
      </c>
      <c r="F44" s="87">
        <v>375</v>
      </c>
      <c r="G44" s="87">
        <v>10</v>
      </c>
      <c r="H44" s="87">
        <v>100</v>
      </c>
      <c r="I44" s="87"/>
      <c r="J44" s="87"/>
      <c r="K44" s="87">
        <v>1000</v>
      </c>
      <c r="L44" s="87">
        <v>500</v>
      </c>
      <c r="M44" s="87"/>
      <c r="N44" s="87">
        <v>500</v>
      </c>
      <c r="O44" s="259"/>
      <c r="P44" s="91"/>
      <c r="Q44" s="87">
        <f t="shared" si="8"/>
        <v>2000</v>
      </c>
      <c r="R44" s="87">
        <f t="shared" si="9"/>
        <v>20</v>
      </c>
      <c r="S44" s="92"/>
      <c r="T44" s="93">
        <v>0.06</v>
      </c>
      <c r="U44" s="93">
        <f t="shared" si="10"/>
        <v>1.2</v>
      </c>
      <c r="Y44" s="241">
        <v>13.7</v>
      </c>
      <c r="Z44" s="241">
        <f t="shared" si="11"/>
        <v>274</v>
      </c>
      <c r="AA44" s="228"/>
    </row>
    <row r="45" spans="1:27" s="90" customFormat="1" x14ac:dyDescent="0.2">
      <c r="A45" s="86" t="s">
        <v>64</v>
      </c>
      <c r="B45" s="86" t="s">
        <v>65</v>
      </c>
      <c r="C45" s="86" t="s">
        <v>64</v>
      </c>
      <c r="D45" s="86" t="s">
        <v>275</v>
      </c>
      <c r="E45" s="87">
        <v>25</v>
      </c>
      <c r="F45" s="87">
        <v>457</v>
      </c>
      <c r="G45" s="87">
        <v>10</v>
      </c>
      <c r="H45" s="87">
        <v>100</v>
      </c>
      <c r="I45" s="87"/>
      <c r="J45" s="87"/>
      <c r="K45" s="87">
        <v>1600</v>
      </c>
      <c r="L45" s="87">
        <v>1000</v>
      </c>
      <c r="M45" s="87"/>
      <c r="N45" s="87">
        <v>1000</v>
      </c>
      <c r="O45" s="259"/>
      <c r="P45" s="91"/>
      <c r="Q45" s="87">
        <f t="shared" si="8"/>
        <v>3600</v>
      </c>
      <c r="R45" s="87">
        <f t="shared" si="9"/>
        <v>36</v>
      </c>
      <c r="S45" s="92"/>
      <c r="T45" s="93">
        <v>0.06</v>
      </c>
      <c r="U45" s="93">
        <f t="shared" si="10"/>
        <v>2.16</v>
      </c>
      <c r="Y45" s="241">
        <v>17</v>
      </c>
      <c r="Z45" s="241">
        <f t="shared" si="11"/>
        <v>612</v>
      </c>
      <c r="AA45" s="228"/>
    </row>
    <row r="46" spans="1:27" s="90" customFormat="1" x14ac:dyDescent="0.2">
      <c r="A46" s="252" t="s">
        <v>66</v>
      </c>
      <c r="B46" s="252" t="s">
        <v>65</v>
      </c>
      <c r="C46" s="252">
        <v>90443400</v>
      </c>
      <c r="D46" s="252" t="s">
        <v>277</v>
      </c>
      <c r="E46" s="87" t="s">
        <v>63</v>
      </c>
      <c r="F46" s="87">
        <v>450</v>
      </c>
      <c r="G46" s="87">
        <v>10</v>
      </c>
      <c r="H46" s="87">
        <v>100</v>
      </c>
      <c r="I46" s="87"/>
      <c r="J46" s="87"/>
      <c r="K46" s="87">
        <v>500</v>
      </c>
      <c r="L46" s="87">
        <v>500</v>
      </c>
      <c r="M46" s="87"/>
      <c r="N46" s="87">
        <v>2000</v>
      </c>
      <c r="O46" s="259">
        <v>1000</v>
      </c>
      <c r="P46" s="91"/>
      <c r="Q46" s="87">
        <f t="shared" si="8"/>
        <v>4000</v>
      </c>
      <c r="R46" s="87">
        <f t="shared" si="9"/>
        <v>40</v>
      </c>
      <c r="S46" s="92"/>
      <c r="T46" s="93">
        <v>0.06</v>
      </c>
      <c r="U46" s="93">
        <f t="shared" si="10"/>
        <v>2.4</v>
      </c>
      <c r="Y46" s="241">
        <v>17</v>
      </c>
      <c r="Z46" s="241">
        <f t="shared" si="11"/>
        <v>680</v>
      </c>
      <c r="AA46" s="228"/>
    </row>
    <row r="47" spans="1:27" s="90" customFormat="1" x14ac:dyDescent="0.2">
      <c r="A47" s="86" t="s">
        <v>60</v>
      </c>
      <c r="B47" s="86" t="s">
        <v>61</v>
      </c>
      <c r="C47" s="86" t="s">
        <v>60</v>
      </c>
      <c r="D47" s="86" t="s">
        <v>275</v>
      </c>
      <c r="E47" s="87">
        <v>25</v>
      </c>
      <c r="F47" s="87">
        <v>610</v>
      </c>
      <c r="G47" s="87">
        <v>10</v>
      </c>
      <c r="H47" s="87">
        <v>50</v>
      </c>
      <c r="I47" s="87"/>
      <c r="J47" s="87">
        <v>300</v>
      </c>
      <c r="K47" s="87">
        <v>500</v>
      </c>
      <c r="L47" s="87"/>
      <c r="M47" s="87"/>
      <c r="N47" s="87">
        <v>500</v>
      </c>
      <c r="O47" s="259"/>
      <c r="P47" s="91"/>
      <c r="Q47" s="87">
        <f t="shared" si="8"/>
        <v>1300</v>
      </c>
      <c r="R47" s="87">
        <f t="shared" si="9"/>
        <v>26</v>
      </c>
      <c r="S47" s="92"/>
      <c r="T47" s="93">
        <v>0.04</v>
      </c>
      <c r="U47" s="93">
        <f t="shared" si="10"/>
        <v>1.04</v>
      </c>
      <c r="Y47" s="241">
        <v>11.75</v>
      </c>
      <c r="Z47" s="241">
        <f t="shared" si="11"/>
        <v>305.5</v>
      </c>
      <c r="AA47" s="228"/>
    </row>
    <row r="48" spans="1:27" s="90" customFormat="1" x14ac:dyDescent="0.2">
      <c r="A48" s="252" t="s">
        <v>62</v>
      </c>
      <c r="B48" s="252" t="s">
        <v>61</v>
      </c>
      <c r="C48" s="252">
        <v>90443600</v>
      </c>
      <c r="D48" s="252" t="s">
        <v>277</v>
      </c>
      <c r="E48" s="87" t="s">
        <v>63</v>
      </c>
      <c r="F48" s="87">
        <v>600</v>
      </c>
      <c r="G48" s="87">
        <v>10</v>
      </c>
      <c r="H48" s="87">
        <v>50</v>
      </c>
      <c r="I48" s="87"/>
      <c r="J48" s="87"/>
      <c r="K48" s="87">
        <v>500</v>
      </c>
      <c r="L48" s="87"/>
      <c r="M48" s="87"/>
      <c r="N48" s="87">
        <v>1000</v>
      </c>
      <c r="O48" s="259">
        <v>1000</v>
      </c>
      <c r="P48" s="91"/>
      <c r="Q48" s="87">
        <f t="shared" si="8"/>
        <v>2500</v>
      </c>
      <c r="R48" s="87">
        <f t="shared" si="9"/>
        <v>50</v>
      </c>
      <c r="S48" s="92"/>
      <c r="T48" s="93">
        <v>0.04</v>
      </c>
      <c r="U48" s="93">
        <f t="shared" si="10"/>
        <v>2</v>
      </c>
      <c r="Y48" s="241">
        <v>11.75</v>
      </c>
      <c r="Z48" s="241">
        <f t="shared" si="11"/>
        <v>587.5</v>
      </c>
      <c r="AA48" s="228"/>
    </row>
    <row r="49" spans="1:27" s="90" customFormat="1" x14ac:dyDescent="0.2">
      <c r="A49" s="86" t="s">
        <v>195</v>
      </c>
      <c r="B49" s="86" t="s">
        <v>178</v>
      </c>
      <c r="C49" s="86" t="s">
        <v>195</v>
      </c>
      <c r="D49" s="86" t="s">
        <v>275</v>
      </c>
      <c r="E49" s="87">
        <v>25</v>
      </c>
      <c r="F49" s="87">
        <v>750</v>
      </c>
      <c r="G49" s="87">
        <v>10</v>
      </c>
      <c r="H49" s="87">
        <v>50</v>
      </c>
      <c r="I49" s="87"/>
      <c r="J49" s="87"/>
      <c r="K49" s="87"/>
      <c r="L49" s="87"/>
      <c r="M49" s="87"/>
      <c r="N49" s="87"/>
      <c r="O49" s="259"/>
      <c r="P49" s="91"/>
      <c r="Q49" s="87">
        <f t="shared" si="8"/>
        <v>0</v>
      </c>
      <c r="R49" s="87">
        <f t="shared" si="9"/>
        <v>0</v>
      </c>
      <c r="S49" s="92"/>
      <c r="T49" s="93">
        <v>0.05</v>
      </c>
      <c r="U49" s="93">
        <f t="shared" si="10"/>
        <v>0</v>
      </c>
      <c r="Y49" s="241">
        <v>14.3</v>
      </c>
      <c r="Z49" s="241">
        <f t="shared" si="11"/>
        <v>0</v>
      </c>
      <c r="AA49" s="228"/>
    </row>
    <row r="50" spans="1:27" s="90" customFormat="1" x14ac:dyDescent="0.2">
      <c r="A50" s="252" t="s">
        <v>177</v>
      </c>
      <c r="B50" s="252" t="s">
        <v>178</v>
      </c>
      <c r="C50" s="252">
        <v>90443700</v>
      </c>
      <c r="D50" s="252" t="s">
        <v>277</v>
      </c>
      <c r="E50" s="87" t="s">
        <v>63</v>
      </c>
      <c r="F50" s="87">
        <v>750</v>
      </c>
      <c r="G50" s="87">
        <v>10</v>
      </c>
      <c r="H50" s="87">
        <v>50</v>
      </c>
      <c r="I50" s="87"/>
      <c r="J50" s="87"/>
      <c r="K50" s="87">
        <v>500</v>
      </c>
      <c r="L50" s="87"/>
      <c r="M50" s="87"/>
      <c r="N50" s="259">
        <v>1000</v>
      </c>
      <c r="O50" s="259">
        <v>1000</v>
      </c>
      <c r="P50" s="91"/>
      <c r="Q50" s="87">
        <f t="shared" si="8"/>
        <v>2500</v>
      </c>
      <c r="R50" s="87">
        <f t="shared" si="9"/>
        <v>50</v>
      </c>
      <c r="S50" s="92"/>
      <c r="T50" s="93">
        <v>0.05</v>
      </c>
      <c r="U50" s="93">
        <f t="shared" si="10"/>
        <v>2.5</v>
      </c>
      <c r="Y50" s="241">
        <v>14.3</v>
      </c>
      <c r="Z50" s="241">
        <f t="shared" si="11"/>
        <v>715</v>
      </c>
      <c r="AA50" s="228"/>
    </row>
    <row r="51" spans="1:27" s="90" customFormat="1" x14ac:dyDescent="0.2">
      <c r="A51" s="86" t="s">
        <v>155</v>
      </c>
      <c r="B51" s="86" t="s">
        <v>58</v>
      </c>
      <c r="C51" s="86" t="s">
        <v>155</v>
      </c>
      <c r="D51" s="86" t="s">
        <v>275</v>
      </c>
      <c r="E51" s="87">
        <v>25</v>
      </c>
      <c r="F51" s="87">
        <v>915</v>
      </c>
      <c r="G51" s="87">
        <v>10</v>
      </c>
      <c r="H51" s="87">
        <v>50</v>
      </c>
      <c r="I51" s="87"/>
      <c r="J51" s="87"/>
      <c r="K51" s="87"/>
      <c r="L51" s="87">
        <v>500</v>
      </c>
      <c r="M51" s="87"/>
      <c r="N51" s="87">
        <v>500</v>
      </c>
      <c r="O51" s="259"/>
      <c r="P51" s="91"/>
      <c r="Q51" s="87">
        <f t="shared" si="8"/>
        <v>1000</v>
      </c>
      <c r="R51" s="87">
        <f t="shared" si="9"/>
        <v>20</v>
      </c>
      <c r="S51" s="92"/>
      <c r="T51" s="93">
        <v>0.06</v>
      </c>
      <c r="U51" s="93">
        <f t="shared" si="10"/>
        <v>1.2</v>
      </c>
      <c r="Y51" s="241">
        <v>17</v>
      </c>
      <c r="Z51" s="241">
        <f t="shared" si="11"/>
        <v>340</v>
      </c>
      <c r="AA51" s="228"/>
    </row>
    <row r="52" spans="1:27" s="90" customFormat="1" x14ac:dyDescent="0.2">
      <c r="A52" s="252" t="s">
        <v>176</v>
      </c>
      <c r="B52" s="252" t="s">
        <v>58</v>
      </c>
      <c r="C52" s="252">
        <v>90443800</v>
      </c>
      <c r="D52" s="252" t="s">
        <v>277</v>
      </c>
      <c r="E52" s="87" t="s">
        <v>63</v>
      </c>
      <c r="F52" s="87">
        <v>900</v>
      </c>
      <c r="G52" s="87">
        <v>10</v>
      </c>
      <c r="H52" s="87">
        <v>50</v>
      </c>
      <c r="I52" s="87"/>
      <c r="J52" s="87"/>
      <c r="K52" s="87"/>
      <c r="L52" s="87"/>
      <c r="M52" s="87"/>
      <c r="N52" s="87">
        <v>1000</v>
      </c>
      <c r="O52" s="259">
        <v>2000</v>
      </c>
      <c r="P52" s="91"/>
      <c r="Q52" s="87">
        <f t="shared" si="8"/>
        <v>3000</v>
      </c>
      <c r="R52" s="87">
        <f t="shared" si="9"/>
        <v>60</v>
      </c>
      <c r="S52" s="92"/>
      <c r="T52" s="93">
        <v>0.06</v>
      </c>
      <c r="U52" s="93">
        <f t="shared" si="10"/>
        <v>3.5999999999999996</v>
      </c>
      <c r="Y52" s="241">
        <v>17</v>
      </c>
      <c r="Z52" s="241">
        <f t="shared" si="11"/>
        <v>1020</v>
      </c>
      <c r="AA52" s="228"/>
    </row>
    <row r="53" spans="1:27" s="90" customFormat="1" x14ac:dyDescent="0.2">
      <c r="A53" s="86" t="s">
        <v>53</v>
      </c>
      <c r="B53" s="86" t="s">
        <v>54</v>
      </c>
      <c r="C53" s="86" t="s">
        <v>53</v>
      </c>
      <c r="D53" s="86" t="s">
        <v>275</v>
      </c>
      <c r="E53" s="87">
        <v>25</v>
      </c>
      <c r="F53" s="87">
        <v>1220</v>
      </c>
      <c r="G53" s="87">
        <v>10</v>
      </c>
      <c r="H53" s="87">
        <v>50</v>
      </c>
      <c r="I53" s="87"/>
      <c r="J53" s="87"/>
      <c r="K53" s="87"/>
      <c r="L53" s="87"/>
      <c r="M53" s="87"/>
      <c r="N53" s="87">
        <v>500</v>
      </c>
      <c r="O53" s="259"/>
      <c r="P53" s="91"/>
      <c r="Q53" s="87">
        <f t="shared" si="8"/>
        <v>500</v>
      </c>
      <c r="R53" s="87">
        <f t="shared" si="9"/>
        <v>10</v>
      </c>
      <c r="S53" s="92"/>
      <c r="T53" s="93">
        <v>0.08</v>
      </c>
      <c r="U53" s="93">
        <f t="shared" si="10"/>
        <v>0.8</v>
      </c>
      <c r="Y53" s="241">
        <v>22</v>
      </c>
      <c r="Z53" s="241">
        <f t="shared" si="11"/>
        <v>220</v>
      </c>
      <c r="AA53" s="228"/>
    </row>
    <row r="54" spans="1:27" s="90" customFormat="1" x14ac:dyDescent="0.2">
      <c r="A54" s="103" t="s">
        <v>194</v>
      </c>
      <c r="B54" s="103" t="s">
        <v>54</v>
      </c>
      <c r="C54" s="103">
        <v>90444000</v>
      </c>
      <c r="D54" s="252" t="s">
        <v>277</v>
      </c>
      <c r="E54" s="87" t="s">
        <v>63</v>
      </c>
      <c r="F54" s="87">
        <v>1200</v>
      </c>
      <c r="G54" s="87">
        <v>10</v>
      </c>
      <c r="H54" s="87">
        <v>50</v>
      </c>
      <c r="I54" s="87"/>
      <c r="J54" s="87"/>
      <c r="K54" s="87"/>
      <c r="L54" s="87"/>
      <c r="M54" s="87"/>
      <c r="N54" s="87">
        <v>500</v>
      </c>
      <c r="O54" s="259">
        <v>500</v>
      </c>
      <c r="P54" s="91"/>
      <c r="Q54" s="87">
        <f t="shared" si="8"/>
        <v>1000</v>
      </c>
      <c r="R54" s="87">
        <f t="shared" si="9"/>
        <v>20</v>
      </c>
      <c r="S54" s="92"/>
      <c r="T54" s="93">
        <v>0.08</v>
      </c>
      <c r="U54" s="93">
        <f t="shared" si="10"/>
        <v>1.6</v>
      </c>
      <c r="Y54" s="241">
        <v>22</v>
      </c>
      <c r="Z54" s="241">
        <f t="shared" si="11"/>
        <v>440</v>
      </c>
      <c r="AA54" s="228"/>
    </row>
    <row r="55" spans="1:27" s="90" customFormat="1" x14ac:dyDescent="0.2">
      <c r="A55" s="86" t="s">
        <v>230</v>
      </c>
      <c r="B55" s="86" t="s">
        <v>231</v>
      </c>
      <c r="C55" s="86" t="s">
        <v>230</v>
      </c>
      <c r="D55" s="86" t="s">
        <v>275</v>
      </c>
      <c r="E55" s="87">
        <v>25</v>
      </c>
      <c r="F55" s="87">
        <v>1500</v>
      </c>
      <c r="G55" s="87">
        <v>10</v>
      </c>
      <c r="H55" s="87">
        <v>50</v>
      </c>
      <c r="I55" s="87"/>
      <c r="J55" s="87"/>
      <c r="K55" s="87"/>
      <c r="L55" s="87"/>
      <c r="M55" s="87"/>
      <c r="N55" s="87"/>
      <c r="O55" s="259"/>
      <c r="P55" s="91"/>
      <c r="Q55" s="87">
        <f t="shared" si="8"/>
        <v>0</v>
      </c>
      <c r="R55" s="87">
        <f t="shared" si="9"/>
        <v>0</v>
      </c>
      <c r="S55" s="92"/>
      <c r="T55" s="93">
        <v>0.11</v>
      </c>
      <c r="U55" s="93">
        <f t="shared" si="10"/>
        <v>0</v>
      </c>
      <c r="Y55" s="241">
        <v>29.65</v>
      </c>
      <c r="Z55" s="241">
        <f t="shared" si="11"/>
        <v>0</v>
      </c>
      <c r="AA55" s="228"/>
    </row>
    <row r="56" spans="1:27" s="90" customFormat="1" x14ac:dyDescent="0.2">
      <c r="A56" s="86" t="s">
        <v>254</v>
      </c>
      <c r="B56" s="86" t="s">
        <v>255</v>
      </c>
      <c r="C56" s="86" t="s">
        <v>254</v>
      </c>
      <c r="D56" s="86" t="s">
        <v>275</v>
      </c>
      <c r="E56" s="87">
        <v>25</v>
      </c>
      <c r="F56" s="87">
        <v>1650</v>
      </c>
      <c r="G56" s="87">
        <v>10</v>
      </c>
      <c r="H56" s="87">
        <v>50</v>
      </c>
      <c r="I56" s="87"/>
      <c r="J56" s="87"/>
      <c r="K56" s="87"/>
      <c r="L56" s="87"/>
      <c r="M56" s="87"/>
      <c r="N56" s="87"/>
      <c r="O56" s="259"/>
      <c r="P56" s="91"/>
      <c r="Q56" s="87">
        <f t="shared" si="8"/>
        <v>0</v>
      </c>
      <c r="R56" s="87">
        <f t="shared" si="9"/>
        <v>0</v>
      </c>
      <c r="S56" s="92"/>
      <c r="T56" s="93">
        <v>0.12</v>
      </c>
      <c r="U56" s="93">
        <f t="shared" si="10"/>
        <v>0</v>
      </c>
      <c r="Y56" s="241"/>
      <c r="Z56" s="241">
        <f t="shared" si="11"/>
        <v>0</v>
      </c>
      <c r="AA56" s="228"/>
    </row>
    <row r="57" spans="1:27" s="90" customFormat="1" x14ac:dyDescent="0.2">
      <c r="A57" s="86" t="s">
        <v>193</v>
      </c>
      <c r="B57" s="86" t="s">
        <v>175</v>
      </c>
      <c r="C57" s="86" t="s">
        <v>193</v>
      </c>
      <c r="D57" s="86" t="s">
        <v>275</v>
      </c>
      <c r="E57" s="87">
        <v>25</v>
      </c>
      <c r="F57" s="87">
        <v>1800</v>
      </c>
      <c r="G57" s="87">
        <v>10</v>
      </c>
      <c r="H57" s="87">
        <v>50</v>
      </c>
      <c r="I57" s="87"/>
      <c r="J57" s="87"/>
      <c r="K57" s="87"/>
      <c r="L57" s="87"/>
      <c r="M57" s="87"/>
      <c r="N57" s="87"/>
      <c r="O57" s="259"/>
      <c r="P57" s="91"/>
      <c r="Q57" s="87">
        <f t="shared" si="8"/>
        <v>0</v>
      </c>
      <c r="R57" s="87">
        <f t="shared" si="9"/>
        <v>0</v>
      </c>
      <c r="S57" s="92"/>
      <c r="T57" s="93">
        <v>0.12</v>
      </c>
      <c r="U57" s="93">
        <f t="shared" si="10"/>
        <v>0</v>
      </c>
      <c r="Y57" s="241">
        <v>33</v>
      </c>
      <c r="Z57" s="241">
        <f t="shared" si="11"/>
        <v>0</v>
      </c>
      <c r="AA57" s="228"/>
    </row>
    <row r="58" spans="1:27" s="90" customFormat="1" x14ac:dyDescent="0.2">
      <c r="A58" s="252" t="s">
        <v>174</v>
      </c>
      <c r="B58" s="252" t="s">
        <v>175</v>
      </c>
      <c r="C58" s="252">
        <v>90443900</v>
      </c>
      <c r="D58" s="252" t="s">
        <v>277</v>
      </c>
      <c r="E58" s="87" t="s">
        <v>63</v>
      </c>
      <c r="F58" s="87">
        <v>1800</v>
      </c>
      <c r="G58" s="87">
        <v>10</v>
      </c>
      <c r="H58" s="87">
        <v>50</v>
      </c>
      <c r="I58" s="87"/>
      <c r="J58" s="87"/>
      <c r="K58" s="87">
        <v>200</v>
      </c>
      <c r="L58" s="87">
        <v>200</v>
      </c>
      <c r="M58" s="87"/>
      <c r="N58" s="87"/>
      <c r="O58" s="259"/>
      <c r="P58" s="91"/>
      <c r="Q58" s="87">
        <f t="shared" si="8"/>
        <v>400</v>
      </c>
      <c r="R58" s="87">
        <f t="shared" si="9"/>
        <v>8</v>
      </c>
      <c r="S58" s="92"/>
      <c r="T58" s="93">
        <v>0.12</v>
      </c>
      <c r="U58" s="93">
        <f>$R58*$T58</f>
        <v>0.96</v>
      </c>
      <c r="Y58" s="241">
        <v>33</v>
      </c>
      <c r="Z58" s="241">
        <f t="shared" si="11"/>
        <v>264</v>
      </c>
      <c r="AA58" s="228"/>
    </row>
    <row r="59" spans="1:27" s="90" customFormat="1" x14ac:dyDescent="0.2">
      <c r="A59" s="252" t="s">
        <v>293</v>
      </c>
      <c r="B59" s="252" t="s">
        <v>294</v>
      </c>
      <c r="C59" s="252">
        <v>90443000</v>
      </c>
      <c r="D59" s="252" t="s">
        <v>277</v>
      </c>
      <c r="E59" s="87" t="s">
        <v>63</v>
      </c>
      <c r="F59" s="87">
        <v>2100</v>
      </c>
      <c r="G59" s="87">
        <v>10</v>
      </c>
      <c r="H59" s="87">
        <v>50</v>
      </c>
      <c r="I59" s="87"/>
      <c r="J59" s="87"/>
      <c r="K59" s="87"/>
      <c r="L59" s="87"/>
      <c r="M59" s="87"/>
      <c r="N59" s="87"/>
      <c r="O59" s="259"/>
      <c r="P59" s="91"/>
      <c r="Q59" s="87">
        <f t="shared" si="8"/>
        <v>0</v>
      </c>
      <c r="R59" s="87">
        <f t="shared" si="9"/>
        <v>0</v>
      </c>
      <c r="S59" s="92"/>
      <c r="T59" s="93">
        <v>0.09</v>
      </c>
      <c r="U59" s="93">
        <f t="shared" si="10"/>
        <v>0</v>
      </c>
      <c r="Y59" s="241">
        <v>40</v>
      </c>
      <c r="Z59" s="241">
        <f t="shared" si="11"/>
        <v>0</v>
      </c>
      <c r="AA59" s="228">
        <f>SUM(Z40:Z59)</f>
        <v>5691.4</v>
      </c>
    </row>
    <row r="60" spans="1:27" s="90" customFormat="1" x14ac:dyDescent="0.2">
      <c r="A60" s="104" t="s">
        <v>70</v>
      </c>
      <c r="B60" s="104"/>
      <c r="C60" s="104"/>
      <c r="D60" s="104"/>
      <c r="E60" s="104"/>
      <c r="F60" s="252"/>
      <c r="G60" s="97"/>
      <c r="H60" s="97"/>
      <c r="I60" s="87"/>
      <c r="J60" s="87"/>
      <c r="K60" s="87"/>
      <c r="L60" s="87"/>
      <c r="M60" s="87"/>
      <c r="N60" s="87"/>
      <c r="O60" s="259"/>
      <c r="P60" s="97"/>
      <c r="Q60" s="87"/>
      <c r="R60" s="87"/>
      <c r="S60" s="92"/>
      <c r="T60" s="87"/>
      <c r="U60" s="93"/>
      <c r="Y60" s="241"/>
      <c r="Z60" s="241"/>
      <c r="AA60" s="228"/>
    </row>
    <row r="61" spans="1:27" s="90" customFormat="1" x14ac:dyDescent="0.2">
      <c r="A61" s="86" t="s">
        <v>295</v>
      </c>
      <c r="B61" s="86" t="s">
        <v>296</v>
      </c>
      <c r="C61" s="86" t="s">
        <v>295</v>
      </c>
      <c r="D61" s="86" t="s">
        <v>275</v>
      </c>
      <c r="E61" s="87">
        <v>32</v>
      </c>
      <c r="F61" s="87">
        <v>100</v>
      </c>
      <c r="G61" s="87">
        <v>10</v>
      </c>
      <c r="H61" s="87">
        <v>300</v>
      </c>
      <c r="I61" s="87"/>
      <c r="J61" s="87"/>
      <c r="K61" s="87"/>
      <c r="L61" s="87"/>
      <c r="M61" s="87"/>
      <c r="N61" s="87"/>
      <c r="O61" s="259"/>
      <c r="P61" s="91"/>
      <c r="Q61" s="87">
        <f t="shared" ref="Q61:Q75" si="12">SUM(I61:P61)</f>
        <v>0</v>
      </c>
      <c r="R61" s="87">
        <f t="shared" ref="R61:R75" si="13">$Q61/$H61</f>
        <v>0</v>
      </c>
      <c r="S61" s="92"/>
      <c r="T61" s="93">
        <v>0.09</v>
      </c>
      <c r="U61" s="93">
        <f t="shared" ref="U61:U75" si="14">$R61*$T61</f>
        <v>0</v>
      </c>
      <c r="V61" s="94">
        <f>SUM(U61:U75)</f>
        <v>4.8</v>
      </c>
      <c r="W61" s="90">
        <f>V61*100/$V$148</f>
        <v>7.6130055511498806</v>
      </c>
      <c r="Y61" s="241">
        <v>13.45</v>
      </c>
      <c r="Z61" s="241">
        <f t="shared" ref="Z61:Z75" si="15">R61*Y61</f>
        <v>0</v>
      </c>
      <c r="AA61" s="228"/>
    </row>
    <row r="62" spans="1:27" s="90" customFormat="1" x14ac:dyDescent="0.2">
      <c r="A62" s="86" t="s">
        <v>71</v>
      </c>
      <c r="B62" s="86" t="s">
        <v>72</v>
      </c>
      <c r="C62" s="86" t="s">
        <v>71</v>
      </c>
      <c r="D62" s="86" t="s">
        <v>275</v>
      </c>
      <c r="E62" s="87">
        <v>32</v>
      </c>
      <c r="F62" s="87">
        <v>150</v>
      </c>
      <c r="G62" s="87">
        <v>10</v>
      </c>
      <c r="H62" s="87">
        <v>300</v>
      </c>
      <c r="I62" s="87"/>
      <c r="J62" s="87">
        <v>300</v>
      </c>
      <c r="K62" s="87">
        <v>300</v>
      </c>
      <c r="L62" s="87"/>
      <c r="M62" s="87"/>
      <c r="N62" s="87"/>
      <c r="O62" s="259"/>
      <c r="P62" s="91"/>
      <c r="Q62" s="87">
        <f t="shared" si="12"/>
        <v>600</v>
      </c>
      <c r="R62" s="87">
        <f t="shared" si="13"/>
        <v>2</v>
      </c>
      <c r="S62" s="92"/>
      <c r="T62" s="93">
        <v>0.09</v>
      </c>
      <c r="U62" s="93">
        <f t="shared" si="14"/>
        <v>0.18</v>
      </c>
      <c r="Y62" s="241">
        <v>22.5</v>
      </c>
      <c r="Z62" s="241">
        <f t="shared" si="15"/>
        <v>45</v>
      </c>
      <c r="AA62" s="228"/>
    </row>
    <row r="63" spans="1:27" s="90" customFormat="1" x14ac:dyDescent="0.2">
      <c r="A63" s="252" t="s">
        <v>256</v>
      </c>
      <c r="B63" s="252" t="s">
        <v>72</v>
      </c>
      <c r="C63" s="252">
        <v>90446200</v>
      </c>
      <c r="D63" s="252" t="s">
        <v>277</v>
      </c>
      <c r="E63" s="87">
        <v>32</v>
      </c>
      <c r="F63" s="87">
        <v>150</v>
      </c>
      <c r="G63" s="87">
        <v>10</v>
      </c>
      <c r="H63" s="87">
        <v>300</v>
      </c>
      <c r="I63" s="87"/>
      <c r="J63" s="87"/>
      <c r="K63" s="87">
        <v>300</v>
      </c>
      <c r="L63" s="87"/>
      <c r="M63" s="87"/>
      <c r="N63" s="87">
        <v>300</v>
      </c>
      <c r="O63" s="259"/>
      <c r="P63" s="91"/>
      <c r="Q63" s="87">
        <f t="shared" si="12"/>
        <v>600</v>
      </c>
      <c r="R63" s="87">
        <f t="shared" si="13"/>
        <v>2</v>
      </c>
      <c r="S63" s="92"/>
      <c r="T63" s="93">
        <v>0.09</v>
      </c>
      <c r="U63" s="93">
        <f t="shared" si="14"/>
        <v>0.18</v>
      </c>
      <c r="Y63" s="241">
        <v>22.5</v>
      </c>
      <c r="Z63" s="241">
        <f t="shared" si="15"/>
        <v>45</v>
      </c>
      <c r="AA63" s="228"/>
    </row>
    <row r="64" spans="1:27" s="90" customFormat="1" x14ac:dyDescent="0.2">
      <c r="A64" s="86" t="s">
        <v>200</v>
      </c>
      <c r="B64" s="86" t="s">
        <v>201</v>
      </c>
      <c r="C64" s="86" t="s">
        <v>200</v>
      </c>
      <c r="D64" s="86" t="s">
        <v>275</v>
      </c>
      <c r="E64" s="87">
        <v>32</v>
      </c>
      <c r="F64" s="87">
        <v>200</v>
      </c>
      <c r="G64" s="87">
        <v>10</v>
      </c>
      <c r="H64" s="87">
        <v>300</v>
      </c>
      <c r="I64" s="87"/>
      <c r="J64" s="87"/>
      <c r="K64" s="87"/>
      <c r="L64" s="87"/>
      <c r="M64" s="87"/>
      <c r="N64" s="87"/>
      <c r="O64" s="259"/>
      <c r="P64" s="91"/>
      <c r="Q64" s="87">
        <f t="shared" si="12"/>
        <v>0</v>
      </c>
      <c r="R64" s="87">
        <f t="shared" si="13"/>
        <v>0</v>
      </c>
      <c r="S64" s="92"/>
      <c r="T64" s="93">
        <v>0.09</v>
      </c>
      <c r="U64" s="93">
        <f t="shared" si="14"/>
        <v>0</v>
      </c>
      <c r="Y64" s="241"/>
      <c r="Z64" s="241">
        <f t="shared" si="15"/>
        <v>0</v>
      </c>
      <c r="AA64" s="228"/>
    </row>
    <row r="65" spans="1:27" s="90" customFormat="1" x14ac:dyDescent="0.2">
      <c r="A65" s="86" t="s">
        <v>73</v>
      </c>
      <c r="B65" s="86" t="s">
        <v>74</v>
      </c>
      <c r="C65" s="86" t="s">
        <v>73</v>
      </c>
      <c r="D65" s="86" t="s">
        <v>275</v>
      </c>
      <c r="E65" s="87">
        <v>32</v>
      </c>
      <c r="F65" s="87">
        <v>300</v>
      </c>
      <c r="G65" s="87">
        <v>10</v>
      </c>
      <c r="H65" s="87">
        <v>150</v>
      </c>
      <c r="I65" s="87"/>
      <c r="J65" s="87"/>
      <c r="K65" s="87"/>
      <c r="L65" s="87"/>
      <c r="M65" s="87"/>
      <c r="N65" s="87"/>
      <c r="O65" s="259"/>
      <c r="P65" s="91"/>
      <c r="Q65" s="87">
        <f t="shared" si="12"/>
        <v>0</v>
      </c>
      <c r="R65" s="87">
        <f t="shared" si="13"/>
        <v>0</v>
      </c>
      <c r="S65" s="92"/>
      <c r="T65" s="93">
        <v>0.09</v>
      </c>
      <c r="U65" s="93">
        <f t="shared" si="14"/>
        <v>0</v>
      </c>
      <c r="Y65" s="241">
        <v>22.5</v>
      </c>
      <c r="Z65" s="241">
        <f t="shared" si="15"/>
        <v>0</v>
      </c>
      <c r="AA65" s="228"/>
    </row>
    <row r="66" spans="1:27" s="90" customFormat="1" x14ac:dyDescent="0.2">
      <c r="A66" s="252" t="s">
        <v>232</v>
      </c>
      <c r="B66" s="252" t="s">
        <v>74</v>
      </c>
      <c r="C66" s="252">
        <v>90446300</v>
      </c>
      <c r="D66" s="252" t="s">
        <v>277</v>
      </c>
      <c r="E66" s="87" t="s">
        <v>180</v>
      </c>
      <c r="F66" s="87">
        <v>300</v>
      </c>
      <c r="G66" s="87">
        <v>10</v>
      </c>
      <c r="H66" s="87">
        <v>150</v>
      </c>
      <c r="I66" s="87"/>
      <c r="J66" s="87"/>
      <c r="K66" s="87"/>
      <c r="L66" s="87"/>
      <c r="M66" s="87"/>
      <c r="N66" s="87">
        <v>150</v>
      </c>
      <c r="O66" s="259">
        <v>300</v>
      </c>
      <c r="P66" s="91"/>
      <c r="Q66" s="87">
        <f t="shared" si="12"/>
        <v>450</v>
      </c>
      <c r="R66" s="87">
        <f t="shared" si="13"/>
        <v>3</v>
      </c>
      <c r="S66" s="92"/>
      <c r="T66" s="93">
        <v>0.09</v>
      </c>
      <c r="U66" s="93">
        <f t="shared" si="14"/>
        <v>0.27</v>
      </c>
      <c r="Y66" s="241">
        <v>22.5</v>
      </c>
      <c r="Z66" s="241">
        <f t="shared" si="15"/>
        <v>67.5</v>
      </c>
      <c r="AA66" s="228"/>
    </row>
    <row r="67" spans="1:27" s="90" customFormat="1" x14ac:dyDescent="0.2">
      <c r="A67" s="86" t="s">
        <v>75</v>
      </c>
      <c r="B67" s="86" t="s">
        <v>76</v>
      </c>
      <c r="C67" s="86" t="s">
        <v>75</v>
      </c>
      <c r="D67" s="86" t="s">
        <v>275</v>
      </c>
      <c r="E67" s="87">
        <v>32</v>
      </c>
      <c r="F67" s="87">
        <v>450</v>
      </c>
      <c r="G67" s="87">
        <v>10</v>
      </c>
      <c r="H67" s="87">
        <v>100</v>
      </c>
      <c r="I67" s="87"/>
      <c r="J67" s="87"/>
      <c r="K67" s="87">
        <v>100</v>
      </c>
      <c r="L67" s="87"/>
      <c r="M67" s="87"/>
      <c r="N67" s="87">
        <v>200</v>
      </c>
      <c r="O67" s="259"/>
      <c r="P67" s="91"/>
      <c r="Q67" s="87">
        <f t="shared" si="12"/>
        <v>300</v>
      </c>
      <c r="R67" s="87">
        <f t="shared" si="13"/>
        <v>3</v>
      </c>
      <c r="S67" s="92"/>
      <c r="T67" s="93">
        <v>0.09</v>
      </c>
      <c r="U67" s="93">
        <f t="shared" si="14"/>
        <v>0.27</v>
      </c>
      <c r="Y67" s="241">
        <v>22.5</v>
      </c>
      <c r="Z67" s="241">
        <f t="shared" si="15"/>
        <v>67.5</v>
      </c>
      <c r="AA67" s="228"/>
    </row>
    <row r="68" spans="1:27" s="90" customFormat="1" x14ac:dyDescent="0.2">
      <c r="A68" s="252" t="s">
        <v>179</v>
      </c>
      <c r="B68" s="252" t="s">
        <v>76</v>
      </c>
      <c r="C68" s="252">
        <v>90446400</v>
      </c>
      <c r="D68" s="252" t="s">
        <v>277</v>
      </c>
      <c r="E68" s="87" t="s">
        <v>180</v>
      </c>
      <c r="F68" s="87">
        <v>450</v>
      </c>
      <c r="G68" s="87">
        <v>10</v>
      </c>
      <c r="H68" s="87">
        <v>100</v>
      </c>
      <c r="I68" s="87"/>
      <c r="J68" s="87"/>
      <c r="K68" s="87">
        <v>100</v>
      </c>
      <c r="L68" s="87"/>
      <c r="M68" s="87"/>
      <c r="N68" s="87">
        <v>200</v>
      </c>
      <c r="O68" s="259">
        <v>200</v>
      </c>
      <c r="P68" s="91"/>
      <c r="Q68" s="87">
        <f t="shared" si="12"/>
        <v>500</v>
      </c>
      <c r="R68" s="87">
        <f t="shared" si="13"/>
        <v>5</v>
      </c>
      <c r="S68" s="92"/>
      <c r="T68" s="93">
        <v>0.09</v>
      </c>
      <c r="U68" s="93">
        <f t="shared" si="14"/>
        <v>0.44999999999999996</v>
      </c>
      <c r="Y68" s="241">
        <v>22.5</v>
      </c>
      <c r="Z68" s="241">
        <f t="shared" si="15"/>
        <v>112.5</v>
      </c>
      <c r="AA68" s="228"/>
    </row>
    <row r="69" spans="1:27" s="90" customFormat="1" x14ac:dyDescent="0.2">
      <c r="A69" s="86" t="s">
        <v>156</v>
      </c>
      <c r="B69" s="86" t="s">
        <v>157</v>
      </c>
      <c r="C69" s="86" t="s">
        <v>156</v>
      </c>
      <c r="D69" s="86" t="s">
        <v>275</v>
      </c>
      <c r="E69" s="87">
        <v>32</v>
      </c>
      <c r="F69" s="87">
        <v>600</v>
      </c>
      <c r="G69" s="87">
        <v>10</v>
      </c>
      <c r="H69" s="87">
        <v>100</v>
      </c>
      <c r="I69" s="87"/>
      <c r="J69" s="87"/>
      <c r="K69" s="87">
        <v>100</v>
      </c>
      <c r="L69" s="87"/>
      <c r="M69" s="87"/>
      <c r="N69" s="87">
        <v>100</v>
      </c>
      <c r="O69" s="259"/>
      <c r="P69" s="91"/>
      <c r="Q69" s="87">
        <f t="shared" si="12"/>
        <v>200</v>
      </c>
      <c r="R69" s="87">
        <f t="shared" si="13"/>
        <v>2</v>
      </c>
      <c r="S69" s="92"/>
      <c r="T69" s="93">
        <v>0.12</v>
      </c>
      <c r="U69" s="93">
        <f t="shared" si="14"/>
        <v>0.24</v>
      </c>
      <c r="Y69" s="241">
        <v>30</v>
      </c>
      <c r="Z69" s="241">
        <f t="shared" si="15"/>
        <v>60</v>
      </c>
      <c r="AA69" s="228"/>
    </row>
    <row r="70" spans="1:27" s="90" customFormat="1" x14ac:dyDescent="0.2">
      <c r="A70" s="252" t="s">
        <v>181</v>
      </c>
      <c r="B70" s="252" t="s">
        <v>157</v>
      </c>
      <c r="C70" s="252">
        <v>90446600</v>
      </c>
      <c r="D70" s="252" t="s">
        <v>277</v>
      </c>
      <c r="E70" s="87" t="s">
        <v>180</v>
      </c>
      <c r="F70" s="87">
        <v>600</v>
      </c>
      <c r="G70" s="87">
        <v>10</v>
      </c>
      <c r="H70" s="87">
        <v>100</v>
      </c>
      <c r="I70" s="87"/>
      <c r="J70" s="87"/>
      <c r="K70" s="87">
        <v>100</v>
      </c>
      <c r="L70" s="87">
        <v>200</v>
      </c>
      <c r="M70" s="87"/>
      <c r="N70" s="87">
        <v>200</v>
      </c>
      <c r="O70" s="259">
        <v>300</v>
      </c>
      <c r="P70" s="91"/>
      <c r="Q70" s="87">
        <f t="shared" si="12"/>
        <v>800</v>
      </c>
      <c r="R70" s="87">
        <f t="shared" si="13"/>
        <v>8</v>
      </c>
      <c r="S70" s="92"/>
      <c r="T70" s="93">
        <v>0.12</v>
      </c>
      <c r="U70" s="93">
        <f t="shared" si="14"/>
        <v>0.96</v>
      </c>
      <c r="Y70" s="241">
        <v>30</v>
      </c>
      <c r="Z70" s="241">
        <f t="shared" si="15"/>
        <v>240</v>
      </c>
      <c r="AA70" s="228"/>
    </row>
    <row r="71" spans="1:27" s="90" customFormat="1" x14ac:dyDescent="0.2">
      <c r="A71" s="86" t="s">
        <v>222</v>
      </c>
      <c r="B71" s="86" t="s">
        <v>223</v>
      </c>
      <c r="C71" s="86" t="s">
        <v>222</v>
      </c>
      <c r="D71" s="86" t="s">
        <v>275</v>
      </c>
      <c r="E71" s="87">
        <v>32</v>
      </c>
      <c r="F71" s="87">
        <v>750</v>
      </c>
      <c r="G71" s="87">
        <v>10</v>
      </c>
      <c r="H71" s="87">
        <v>60</v>
      </c>
      <c r="I71" s="87"/>
      <c r="J71" s="87"/>
      <c r="K71" s="87">
        <v>120</v>
      </c>
      <c r="L71" s="87"/>
      <c r="M71" s="87"/>
      <c r="N71" s="87">
        <v>180</v>
      </c>
      <c r="O71" s="259">
        <v>120</v>
      </c>
      <c r="P71" s="91"/>
      <c r="Q71" s="87">
        <f t="shared" si="12"/>
        <v>420</v>
      </c>
      <c r="R71" s="87">
        <f t="shared" si="13"/>
        <v>7</v>
      </c>
      <c r="S71" s="92"/>
      <c r="T71" s="93">
        <v>0.09</v>
      </c>
      <c r="U71" s="93">
        <f t="shared" si="14"/>
        <v>0.63</v>
      </c>
      <c r="Y71" s="241">
        <v>19.100000000000001</v>
      </c>
      <c r="Z71" s="241">
        <f t="shared" si="15"/>
        <v>133.70000000000002</v>
      </c>
      <c r="AA71" s="228"/>
    </row>
    <row r="72" spans="1:27" s="90" customFormat="1" x14ac:dyDescent="0.2">
      <c r="A72" s="86" t="s">
        <v>158</v>
      </c>
      <c r="B72" s="86" t="s">
        <v>159</v>
      </c>
      <c r="C72" s="86" t="s">
        <v>158</v>
      </c>
      <c r="D72" s="86" t="s">
        <v>275</v>
      </c>
      <c r="E72" s="87">
        <v>32</v>
      </c>
      <c r="F72" s="87">
        <v>900</v>
      </c>
      <c r="G72" s="87">
        <v>10</v>
      </c>
      <c r="H72" s="87">
        <v>50</v>
      </c>
      <c r="I72" s="87"/>
      <c r="J72" s="87"/>
      <c r="K72" s="87"/>
      <c r="L72" s="87"/>
      <c r="M72" s="87"/>
      <c r="N72" s="87"/>
      <c r="O72" s="259"/>
      <c r="P72" s="91"/>
      <c r="Q72" s="87">
        <f t="shared" si="12"/>
        <v>0</v>
      </c>
      <c r="R72" s="87">
        <f t="shared" si="13"/>
        <v>0</v>
      </c>
      <c r="S72" s="92"/>
      <c r="T72" s="93">
        <v>0.09</v>
      </c>
      <c r="U72" s="93">
        <f t="shared" si="14"/>
        <v>0</v>
      </c>
      <c r="Y72" s="241">
        <v>22.5</v>
      </c>
      <c r="Z72" s="241">
        <f t="shared" si="15"/>
        <v>0</v>
      </c>
      <c r="AA72" s="228"/>
    </row>
    <row r="73" spans="1:27" s="90" customFormat="1" x14ac:dyDescent="0.2">
      <c r="A73" s="252" t="s">
        <v>182</v>
      </c>
      <c r="B73" s="252" t="s">
        <v>159</v>
      </c>
      <c r="C73" s="252">
        <v>90446700</v>
      </c>
      <c r="D73" s="252" t="s">
        <v>277</v>
      </c>
      <c r="E73" s="87" t="s">
        <v>180</v>
      </c>
      <c r="F73" s="87">
        <v>900</v>
      </c>
      <c r="G73" s="87">
        <v>10</v>
      </c>
      <c r="H73" s="87">
        <v>50</v>
      </c>
      <c r="I73" s="87"/>
      <c r="J73" s="87"/>
      <c r="K73" s="87"/>
      <c r="L73" s="87">
        <v>100</v>
      </c>
      <c r="M73" s="87"/>
      <c r="N73" s="87">
        <v>100</v>
      </c>
      <c r="O73" s="259">
        <v>100</v>
      </c>
      <c r="P73" s="91"/>
      <c r="Q73" s="87">
        <f t="shared" si="12"/>
        <v>300</v>
      </c>
      <c r="R73" s="87">
        <f t="shared" si="13"/>
        <v>6</v>
      </c>
      <c r="S73" s="92"/>
      <c r="T73" s="93">
        <v>0.09</v>
      </c>
      <c r="U73" s="93">
        <f t="shared" si="14"/>
        <v>0.54</v>
      </c>
      <c r="Y73" s="241">
        <v>22.5</v>
      </c>
      <c r="Z73" s="241">
        <f t="shared" si="15"/>
        <v>135</v>
      </c>
      <c r="AA73" s="228"/>
    </row>
    <row r="74" spans="1:27" s="90" customFormat="1" x14ac:dyDescent="0.2">
      <c r="A74" s="86" t="s">
        <v>233</v>
      </c>
      <c r="B74" s="86" t="s">
        <v>234</v>
      </c>
      <c r="C74" s="86" t="s">
        <v>233</v>
      </c>
      <c r="D74" s="86" t="s">
        <v>275</v>
      </c>
      <c r="E74" s="87">
        <v>32</v>
      </c>
      <c r="F74" s="87">
        <v>1200</v>
      </c>
      <c r="G74" s="87">
        <v>10</v>
      </c>
      <c r="H74" s="87">
        <v>50</v>
      </c>
      <c r="I74" s="87"/>
      <c r="J74" s="87"/>
      <c r="K74" s="87"/>
      <c r="L74" s="87"/>
      <c r="M74" s="87"/>
      <c r="N74" s="87"/>
      <c r="O74" s="259"/>
      <c r="P74" s="91"/>
      <c r="Q74" s="87">
        <f t="shared" si="12"/>
        <v>0</v>
      </c>
      <c r="R74" s="87">
        <f t="shared" si="13"/>
        <v>0</v>
      </c>
      <c r="S74" s="92"/>
      <c r="T74" s="93">
        <v>0.12</v>
      </c>
      <c r="U74" s="93">
        <f t="shared" si="14"/>
        <v>0</v>
      </c>
      <c r="Y74" s="241"/>
      <c r="Z74" s="241">
        <f t="shared" si="15"/>
        <v>0</v>
      </c>
      <c r="AA74" s="228"/>
    </row>
    <row r="75" spans="1:27" s="90" customFormat="1" x14ac:dyDescent="0.2">
      <c r="A75" s="252" t="s">
        <v>236</v>
      </c>
      <c r="B75" s="252" t="s">
        <v>237</v>
      </c>
      <c r="C75" s="252">
        <v>90446800</v>
      </c>
      <c r="D75" s="252" t="s">
        <v>277</v>
      </c>
      <c r="E75" s="87" t="s">
        <v>180</v>
      </c>
      <c r="F75" s="87">
        <v>1800</v>
      </c>
      <c r="G75" s="87">
        <v>10</v>
      </c>
      <c r="H75" s="87">
        <v>25</v>
      </c>
      <c r="I75" s="87"/>
      <c r="J75" s="87"/>
      <c r="K75" s="87">
        <v>50</v>
      </c>
      <c r="L75" s="87"/>
      <c r="M75" s="87"/>
      <c r="N75" s="87">
        <v>100</v>
      </c>
      <c r="O75" s="259"/>
      <c r="P75" s="91"/>
      <c r="Q75" s="87">
        <f t="shared" si="12"/>
        <v>150</v>
      </c>
      <c r="R75" s="87">
        <f t="shared" si="13"/>
        <v>6</v>
      </c>
      <c r="S75" s="92"/>
      <c r="T75" s="93">
        <v>0.18</v>
      </c>
      <c r="U75" s="93">
        <f t="shared" si="14"/>
        <v>1.08</v>
      </c>
      <c r="V75" s="94"/>
      <c r="Y75" s="241">
        <v>23.9</v>
      </c>
      <c r="Z75" s="241">
        <f t="shared" si="15"/>
        <v>143.39999999999998</v>
      </c>
      <c r="AA75" s="228">
        <f>SUM(Z61:Z75)</f>
        <v>1049.5999999999999</v>
      </c>
    </row>
    <row r="76" spans="1:27" s="90" customFormat="1" x14ac:dyDescent="0.2">
      <c r="A76" s="104" t="s">
        <v>77</v>
      </c>
      <c r="B76" s="104"/>
      <c r="C76" s="104"/>
      <c r="D76" s="104"/>
      <c r="E76" s="104"/>
      <c r="F76" s="252"/>
      <c r="G76" s="87"/>
      <c r="H76" s="87"/>
      <c r="I76" s="87"/>
      <c r="J76" s="87"/>
      <c r="K76" s="87"/>
      <c r="L76" s="87"/>
      <c r="M76" s="87"/>
      <c r="N76" s="87"/>
      <c r="O76" s="259"/>
      <c r="P76" s="104"/>
      <c r="Q76" s="87"/>
      <c r="R76" s="87"/>
      <c r="S76" s="92"/>
      <c r="T76" s="87"/>
      <c r="U76" s="93"/>
      <c r="Y76" s="241"/>
      <c r="Z76" s="241"/>
      <c r="AA76" s="228"/>
    </row>
    <row r="77" spans="1:27" s="90" customFormat="1" x14ac:dyDescent="0.2">
      <c r="A77" s="86" t="s">
        <v>297</v>
      </c>
      <c r="B77" s="86" t="s">
        <v>298</v>
      </c>
      <c r="C77" s="86" t="s">
        <v>297</v>
      </c>
      <c r="D77" s="86" t="s">
        <v>275</v>
      </c>
      <c r="E77" s="87">
        <v>40</v>
      </c>
      <c r="F77" s="87">
        <v>100</v>
      </c>
      <c r="G77" s="87">
        <v>10</v>
      </c>
      <c r="H77" s="87">
        <v>300</v>
      </c>
      <c r="I77" s="87"/>
      <c r="J77" s="87"/>
      <c r="K77" s="87"/>
      <c r="L77" s="87"/>
      <c r="M77" s="87"/>
      <c r="N77" s="87"/>
      <c r="O77" s="259"/>
      <c r="P77" s="91"/>
      <c r="Q77" s="87">
        <f t="shared" ref="Q77:Q92" si="16">SUM(I77:P77)</f>
        <v>0</v>
      </c>
      <c r="R77" s="87">
        <f t="shared" ref="R77:R92" si="17">$Q77/$H77</f>
        <v>0</v>
      </c>
      <c r="S77" s="92"/>
      <c r="T77" s="93">
        <v>0.13</v>
      </c>
      <c r="U77" s="93">
        <f t="shared" ref="U77:U92" si="18">$R77*$T77</f>
        <v>0</v>
      </c>
      <c r="V77" s="94">
        <f>SUM(U77:U92)</f>
        <v>5.4200000000000008</v>
      </c>
      <c r="W77" s="90">
        <f>V77*100/$V$148</f>
        <v>8.5963521015067421</v>
      </c>
      <c r="Y77" s="241"/>
      <c r="Z77" s="241">
        <f t="shared" ref="Z77:Z92" si="19">R77*Y77</f>
        <v>0</v>
      </c>
      <c r="AA77" s="228"/>
    </row>
    <row r="78" spans="1:27" s="90" customFormat="1" x14ac:dyDescent="0.2">
      <c r="A78" s="86" t="s">
        <v>78</v>
      </c>
      <c r="B78" s="86" t="s">
        <v>79</v>
      </c>
      <c r="C78" s="86" t="s">
        <v>78</v>
      </c>
      <c r="D78" s="86" t="s">
        <v>275</v>
      </c>
      <c r="E78" s="87">
        <v>40</v>
      </c>
      <c r="F78" s="87">
        <v>150</v>
      </c>
      <c r="G78" s="87">
        <v>10</v>
      </c>
      <c r="H78" s="87">
        <v>300</v>
      </c>
      <c r="I78" s="87"/>
      <c r="J78" s="87"/>
      <c r="K78" s="87"/>
      <c r="L78" s="87"/>
      <c r="M78" s="87"/>
      <c r="N78" s="87">
        <v>300</v>
      </c>
      <c r="O78" s="259"/>
      <c r="P78" s="91"/>
      <c r="Q78" s="87">
        <f t="shared" si="16"/>
        <v>300</v>
      </c>
      <c r="R78" s="87">
        <f t="shared" si="17"/>
        <v>1</v>
      </c>
      <c r="S78" s="92"/>
      <c r="T78" s="93">
        <v>0.13</v>
      </c>
      <c r="U78" s="93">
        <f t="shared" si="18"/>
        <v>0.13</v>
      </c>
      <c r="Y78" s="241">
        <v>29.9</v>
      </c>
      <c r="Z78" s="241">
        <f t="shared" si="19"/>
        <v>29.9</v>
      </c>
      <c r="AA78" s="228"/>
    </row>
    <row r="79" spans="1:27" s="90" customFormat="1" x14ac:dyDescent="0.2">
      <c r="A79" s="252" t="s">
        <v>240</v>
      </c>
      <c r="B79" s="252" t="s">
        <v>79</v>
      </c>
      <c r="C79" s="95" t="s">
        <v>241</v>
      </c>
      <c r="D79" s="252" t="s">
        <v>277</v>
      </c>
      <c r="E79" s="87">
        <v>40</v>
      </c>
      <c r="F79" s="87">
        <v>150</v>
      </c>
      <c r="G79" s="87">
        <v>10</v>
      </c>
      <c r="H79" s="87">
        <v>300</v>
      </c>
      <c r="I79" s="87"/>
      <c r="J79" s="87"/>
      <c r="K79" s="87"/>
      <c r="L79" s="87">
        <v>300</v>
      </c>
      <c r="M79" s="87"/>
      <c r="N79" s="87">
        <v>300</v>
      </c>
      <c r="O79" s="259">
        <v>300</v>
      </c>
      <c r="P79" s="91"/>
      <c r="Q79" s="87">
        <f t="shared" si="16"/>
        <v>900</v>
      </c>
      <c r="R79" s="87">
        <f t="shared" si="17"/>
        <v>3</v>
      </c>
      <c r="S79" s="92"/>
      <c r="T79" s="93">
        <v>0.13</v>
      </c>
      <c r="U79" s="93">
        <f t="shared" si="18"/>
        <v>0.39</v>
      </c>
      <c r="Y79" s="241">
        <v>29.9</v>
      </c>
      <c r="Z79" s="241">
        <f t="shared" si="19"/>
        <v>89.699999999999989</v>
      </c>
      <c r="AA79" s="228"/>
    </row>
    <row r="80" spans="1:27" s="90" customFormat="1" x14ac:dyDescent="0.2">
      <c r="A80" s="86" t="s">
        <v>80</v>
      </c>
      <c r="B80" s="86" t="s">
        <v>81</v>
      </c>
      <c r="C80" s="86" t="s">
        <v>80</v>
      </c>
      <c r="D80" s="86" t="s">
        <v>275</v>
      </c>
      <c r="E80" s="87">
        <v>40</v>
      </c>
      <c r="F80" s="87">
        <v>200</v>
      </c>
      <c r="G80" s="87">
        <v>10</v>
      </c>
      <c r="H80" s="87">
        <v>150</v>
      </c>
      <c r="I80" s="87">
        <v>150</v>
      </c>
      <c r="J80" s="87"/>
      <c r="K80" s="87">
        <v>150</v>
      </c>
      <c r="L80" s="87"/>
      <c r="M80" s="87"/>
      <c r="N80" s="87">
        <v>150</v>
      </c>
      <c r="O80" s="259"/>
      <c r="P80" s="91"/>
      <c r="Q80" s="87">
        <f t="shared" si="16"/>
        <v>450</v>
      </c>
      <c r="R80" s="87">
        <f t="shared" si="17"/>
        <v>3</v>
      </c>
      <c r="S80" s="92"/>
      <c r="T80" s="93">
        <v>0.13</v>
      </c>
      <c r="U80" s="93">
        <f t="shared" si="18"/>
        <v>0.39</v>
      </c>
      <c r="Y80" s="241">
        <v>20.8</v>
      </c>
      <c r="Z80" s="241">
        <f t="shared" si="19"/>
        <v>62.400000000000006</v>
      </c>
      <c r="AA80" s="228"/>
    </row>
    <row r="81" spans="1:27" s="90" customFormat="1" x14ac:dyDescent="0.2">
      <c r="A81" s="86" t="s">
        <v>82</v>
      </c>
      <c r="B81" s="86" t="s">
        <v>83</v>
      </c>
      <c r="C81" s="86" t="s">
        <v>82</v>
      </c>
      <c r="D81" s="86" t="s">
        <v>275</v>
      </c>
      <c r="E81" s="87">
        <v>40</v>
      </c>
      <c r="F81" s="87">
        <v>300</v>
      </c>
      <c r="G81" s="87">
        <v>10</v>
      </c>
      <c r="H81" s="87">
        <v>150</v>
      </c>
      <c r="I81" s="87"/>
      <c r="J81" s="87"/>
      <c r="K81" s="87"/>
      <c r="L81" s="87"/>
      <c r="M81" s="87"/>
      <c r="N81" s="87">
        <v>150</v>
      </c>
      <c r="O81" s="259"/>
      <c r="P81" s="91"/>
      <c r="Q81" s="87">
        <f t="shared" si="16"/>
        <v>150</v>
      </c>
      <c r="R81" s="87">
        <f t="shared" si="17"/>
        <v>1</v>
      </c>
      <c r="S81" s="92"/>
      <c r="T81" s="93">
        <v>0.13</v>
      </c>
      <c r="U81" s="93">
        <f t="shared" si="18"/>
        <v>0.13</v>
      </c>
      <c r="Y81" s="241">
        <v>29.9</v>
      </c>
      <c r="Z81" s="241">
        <f t="shared" si="19"/>
        <v>29.9</v>
      </c>
      <c r="AA81" s="228"/>
    </row>
    <row r="82" spans="1:27" s="90" customFormat="1" x14ac:dyDescent="0.2">
      <c r="A82" s="252" t="s">
        <v>183</v>
      </c>
      <c r="B82" s="252" t="s">
        <v>83</v>
      </c>
      <c r="C82" s="252">
        <v>90447300</v>
      </c>
      <c r="D82" s="252" t="s">
        <v>277</v>
      </c>
      <c r="E82" s="87" t="s">
        <v>89</v>
      </c>
      <c r="F82" s="87">
        <v>300</v>
      </c>
      <c r="G82" s="87">
        <v>10</v>
      </c>
      <c r="H82" s="87">
        <v>150</v>
      </c>
      <c r="I82" s="87"/>
      <c r="J82" s="87"/>
      <c r="K82" s="87"/>
      <c r="L82" s="87"/>
      <c r="M82" s="87"/>
      <c r="N82" s="87">
        <v>150</v>
      </c>
      <c r="O82" s="259">
        <v>300</v>
      </c>
      <c r="P82" s="91"/>
      <c r="Q82" s="87">
        <f t="shared" si="16"/>
        <v>450</v>
      </c>
      <c r="R82" s="87">
        <f t="shared" si="17"/>
        <v>3</v>
      </c>
      <c r="S82" s="92"/>
      <c r="T82" s="93">
        <v>0.13</v>
      </c>
      <c r="U82" s="93">
        <f t="shared" si="18"/>
        <v>0.39</v>
      </c>
      <c r="Y82" s="241">
        <v>29.9</v>
      </c>
      <c r="Z82" s="241">
        <f t="shared" si="19"/>
        <v>89.699999999999989</v>
      </c>
      <c r="AA82" s="228"/>
    </row>
    <row r="83" spans="1:27" s="90" customFormat="1" x14ac:dyDescent="0.2">
      <c r="A83" s="86" t="s">
        <v>84</v>
      </c>
      <c r="B83" s="86" t="s">
        <v>85</v>
      </c>
      <c r="C83" s="86" t="s">
        <v>84</v>
      </c>
      <c r="D83" s="86" t="s">
        <v>275</v>
      </c>
      <c r="E83" s="87">
        <v>40</v>
      </c>
      <c r="F83" s="87">
        <v>450</v>
      </c>
      <c r="G83" s="87">
        <v>10</v>
      </c>
      <c r="H83" s="87">
        <v>100</v>
      </c>
      <c r="I83" s="87"/>
      <c r="J83" s="87"/>
      <c r="K83" s="87">
        <v>100</v>
      </c>
      <c r="L83" s="87"/>
      <c r="M83" s="87"/>
      <c r="N83" s="87">
        <v>200</v>
      </c>
      <c r="O83" s="259"/>
      <c r="P83" s="91"/>
      <c r="Q83" s="87">
        <f t="shared" si="16"/>
        <v>300</v>
      </c>
      <c r="R83" s="87">
        <f t="shared" si="17"/>
        <v>3</v>
      </c>
      <c r="S83" s="92"/>
      <c r="T83" s="93">
        <v>0.13</v>
      </c>
      <c r="U83" s="93">
        <f t="shared" si="18"/>
        <v>0.39</v>
      </c>
      <c r="Y83" s="241">
        <v>29.9</v>
      </c>
      <c r="Z83" s="241">
        <f t="shared" si="19"/>
        <v>89.699999999999989</v>
      </c>
      <c r="AA83" s="228"/>
    </row>
    <row r="84" spans="1:27" s="90" customFormat="1" x14ac:dyDescent="0.2">
      <c r="A84" s="252" t="s">
        <v>184</v>
      </c>
      <c r="B84" s="252" t="s">
        <v>85</v>
      </c>
      <c r="C84" s="252">
        <v>90447400</v>
      </c>
      <c r="D84" s="252" t="s">
        <v>277</v>
      </c>
      <c r="E84" s="87" t="s">
        <v>89</v>
      </c>
      <c r="F84" s="87">
        <v>450</v>
      </c>
      <c r="G84" s="87">
        <v>10</v>
      </c>
      <c r="H84" s="87">
        <v>100</v>
      </c>
      <c r="I84" s="87"/>
      <c r="J84" s="87"/>
      <c r="K84" s="87">
        <v>200</v>
      </c>
      <c r="L84" s="87">
        <v>200</v>
      </c>
      <c r="M84" s="87"/>
      <c r="N84" s="87">
        <v>300</v>
      </c>
      <c r="O84" s="259">
        <v>300</v>
      </c>
      <c r="P84" s="91"/>
      <c r="Q84" s="87">
        <f t="shared" si="16"/>
        <v>1000</v>
      </c>
      <c r="R84" s="87">
        <f t="shared" si="17"/>
        <v>10</v>
      </c>
      <c r="S84" s="92"/>
      <c r="T84" s="93">
        <v>0.13</v>
      </c>
      <c r="U84" s="93">
        <f t="shared" si="18"/>
        <v>1.3</v>
      </c>
      <c r="Y84" s="241">
        <v>29.9</v>
      </c>
      <c r="Z84" s="241">
        <f t="shared" si="19"/>
        <v>299</v>
      </c>
      <c r="AA84" s="228"/>
    </row>
    <row r="85" spans="1:27" s="90" customFormat="1" x14ac:dyDescent="0.2">
      <c r="A85" s="86" t="s">
        <v>86</v>
      </c>
      <c r="B85" s="86" t="s">
        <v>87</v>
      </c>
      <c r="C85" s="86" t="s">
        <v>86</v>
      </c>
      <c r="D85" s="86" t="s">
        <v>275</v>
      </c>
      <c r="E85" s="87">
        <v>40</v>
      </c>
      <c r="F85" s="87">
        <v>600</v>
      </c>
      <c r="G85" s="87">
        <v>10</v>
      </c>
      <c r="H85" s="87">
        <v>50</v>
      </c>
      <c r="I85" s="87"/>
      <c r="J85" s="87"/>
      <c r="K85" s="87"/>
      <c r="L85" s="87"/>
      <c r="M85" s="87"/>
      <c r="N85" s="87">
        <v>100</v>
      </c>
      <c r="O85" s="259"/>
      <c r="P85" s="91"/>
      <c r="Q85" s="87">
        <f t="shared" si="16"/>
        <v>100</v>
      </c>
      <c r="R85" s="87">
        <f t="shared" si="17"/>
        <v>2</v>
      </c>
      <c r="S85" s="92"/>
      <c r="T85" s="93">
        <v>0.09</v>
      </c>
      <c r="U85" s="93">
        <f t="shared" si="18"/>
        <v>0.18</v>
      </c>
      <c r="Y85" s="241">
        <v>20</v>
      </c>
      <c r="Z85" s="241">
        <f t="shared" si="19"/>
        <v>40</v>
      </c>
      <c r="AA85" s="228"/>
    </row>
    <row r="86" spans="1:27" s="90" customFormat="1" x14ac:dyDescent="0.2">
      <c r="A86" s="252" t="s">
        <v>88</v>
      </c>
      <c r="B86" s="252" t="s">
        <v>87</v>
      </c>
      <c r="C86" s="252">
        <v>90447600</v>
      </c>
      <c r="D86" s="252" t="s">
        <v>277</v>
      </c>
      <c r="E86" s="87" t="s">
        <v>89</v>
      </c>
      <c r="F86" s="87">
        <v>600</v>
      </c>
      <c r="G86" s="87">
        <v>10</v>
      </c>
      <c r="H86" s="87">
        <v>50</v>
      </c>
      <c r="I86" s="87"/>
      <c r="J86" s="87"/>
      <c r="K86" s="87"/>
      <c r="L86" s="87"/>
      <c r="M86" s="87"/>
      <c r="N86" s="259">
        <v>300</v>
      </c>
      <c r="O86" s="259">
        <v>300</v>
      </c>
      <c r="P86" s="91"/>
      <c r="Q86" s="87">
        <f t="shared" si="16"/>
        <v>600</v>
      </c>
      <c r="R86" s="87">
        <f t="shared" si="17"/>
        <v>12</v>
      </c>
      <c r="S86" s="92"/>
      <c r="T86" s="93">
        <v>0.09</v>
      </c>
      <c r="U86" s="93">
        <f t="shared" si="18"/>
        <v>1.08</v>
      </c>
      <c r="Y86" s="241">
        <v>20</v>
      </c>
      <c r="Z86" s="241">
        <f t="shared" si="19"/>
        <v>240</v>
      </c>
      <c r="AA86" s="228"/>
    </row>
    <row r="87" spans="1:27" s="90" customFormat="1" x14ac:dyDescent="0.2">
      <c r="A87" s="86" t="s">
        <v>90</v>
      </c>
      <c r="B87" s="86" t="s">
        <v>91</v>
      </c>
      <c r="C87" s="86" t="s">
        <v>90</v>
      </c>
      <c r="D87" s="86" t="s">
        <v>275</v>
      </c>
      <c r="E87" s="87">
        <v>40</v>
      </c>
      <c r="F87" s="87">
        <v>750</v>
      </c>
      <c r="G87" s="87">
        <v>10</v>
      </c>
      <c r="H87" s="87">
        <v>50</v>
      </c>
      <c r="I87" s="87"/>
      <c r="J87" s="87"/>
      <c r="K87" s="87"/>
      <c r="L87" s="87"/>
      <c r="M87" s="87"/>
      <c r="N87" s="87">
        <v>100</v>
      </c>
      <c r="O87" s="259"/>
      <c r="P87" s="91"/>
      <c r="Q87" s="87">
        <f t="shared" si="16"/>
        <v>100</v>
      </c>
      <c r="R87" s="87">
        <f t="shared" si="17"/>
        <v>2</v>
      </c>
      <c r="S87" s="92"/>
      <c r="T87" s="93">
        <v>0.13</v>
      </c>
      <c r="U87" s="93">
        <f t="shared" si="18"/>
        <v>0.26</v>
      </c>
      <c r="Y87" s="241">
        <v>25.6</v>
      </c>
      <c r="Z87" s="241">
        <f t="shared" si="19"/>
        <v>51.2</v>
      </c>
      <c r="AA87" s="228"/>
    </row>
    <row r="88" spans="1:27" s="90" customFormat="1" x14ac:dyDescent="0.2">
      <c r="A88" s="86" t="s">
        <v>92</v>
      </c>
      <c r="B88" s="86" t="s">
        <v>93</v>
      </c>
      <c r="C88" s="86" t="s">
        <v>92</v>
      </c>
      <c r="D88" s="86" t="s">
        <v>275</v>
      </c>
      <c r="E88" s="87">
        <v>40</v>
      </c>
      <c r="F88" s="87">
        <v>900</v>
      </c>
      <c r="G88" s="87">
        <v>10</v>
      </c>
      <c r="H88" s="87">
        <v>50</v>
      </c>
      <c r="I88" s="87"/>
      <c r="J88" s="87"/>
      <c r="K88" s="87"/>
      <c r="L88" s="87"/>
      <c r="M88" s="87"/>
      <c r="N88" s="87"/>
      <c r="O88" s="259"/>
      <c r="P88" s="91"/>
      <c r="Q88" s="87">
        <f t="shared" si="16"/>
        <v>0</v>
      </c>
      <c r="R88" s="87">
        <f t="shared" si="17"/>
        <v>0</v>
      </c>
      <c r="S88" s="92"/>
      <c r="T88" s="93">
        <v>0.13</v>
      </c>
      <c r="U88" s="93">
        <f t="shared" si="18"/>
        <v>0</v>
      </c>
      <c r="Y88" s="241">
        <v>29.9</v>
      </c>
      <c r="Z88" s="241">
        <f t="shared" si="19"/>
        <v>0</v>
      </c>
      <c r="AA88" s="228"/>
    </row>
    <row r="89" spans="1:27" s="90" customFormat="1" x14ac:dyDescent="0.2">
      <c r="A89" s="252" t="s">
        <v>185</v>
      </c>
      <c r="B89" s="252" t="s">
        <v>93</v>
      </c>
      <c r="C89" s="252">
        <v>90447700</v>
      </c>
      <c r="D89" s="252" t="s">
        <v>277</v>
      </c>
      <c r="E89" s="87" t="s">
        <v>89</v>
      </c>
      <c r="F89" s="87">
        <v>900</v>
      </c>
      <c r="G89" s="87">
        <v>10</v>
      </c>
      <c r="H89" s="87">
        <v>50</v>
      </c>
      <c r="I89" s="87"/>
      <c r="J89" s="87"/>
      <c r="K89" s="87"/>
      <c r="L89" s="87"/>
      <c r="M89" s="87"/>
      <c r="N89" s="87">
        <v>100</v>
      </c>
      <c r="O89" s="259">
        <v>200</v>
      </c>
      <c r="P89" s="91"/>
      <c r="Q89" s="87">
        <f t="shared" si="16"/>
        <v>300</v>
      </c>
      <c r="R89" s="87">
        <f t="shared" si="17"/>
        <v>6</v>
      </c>
      <c r="S89" s="92"/>
      <c r="T89" s="93">
        <v>0.13</v>
      </c>
      <c r="U89" s="93">
        <f t="shared" si="18"/>
        <v>0.78</v>
      </c>
      <c r="Y89" s="241">
        <v>29.9</v>
      </c>
      <c r="Z89" s="241">
        <f t="shared" si="19"/>
        <v>179.39999999999998</v>
      </c>
      <c r="AA89" s="228"/>
    </row>
    <row r="90" spans="1:27" s="90" customFormat="1" x14ac:dyDescent="0.2">
      <c r="A90" s="86" t="s">
        <v>94</v>
      </c>
      <c r="B90" s="86" t="s">
        <v>95</v>
      </c>
      <c r="C90" s="86" t="s">
        <v>94</v>
      </c>
      <c r="D90" s="86" t="s">
        <v>275</v>
      </c>
      <c r="E90" s="87">
        <v>40</v>
      </c>
      <c r="F90" s="87">
        <v>1200</v>
      </c>
      <c r="G90" s="87">
        <v>5</v>
      </c>
      <c r="H90" s="87">
        <v>25</v>
      </c>
      <c r="I90" s="87"/>
      <c r="J90" s="87"/>
      <c r="K90" s="87"/>
      <c r="L90" s="87"/>
      <c r="M90" s="87"/>
      <c r="N90" s="87"/>
      <c r="O90" s="259"/>
      <c r="P90" s="91"/>
      <c r="Q90" s="87">
        <f t="shared" si="16"/>
        <v>0</v>
      </c>
      <c r="R90" s="87">
        <f t="shared" si="17"/>
        <v>0</v>
      </c>
      <c r="S90" s="92"/>
      <c r="T90" s="93">
        <v>0.08</v>
      </c>
      <c r="U90" s="93">
        <f t="shared" si="18"/>
        <v>0</v>
      </c>
      <c r="Y90" s="241">
        <v>20</v>
      </c>
      <c r="Z90" s="241">
        <f t="shared" si="19"/>
        <v>0</v>
      </c>
      <c r="AA90" s="228"/>
    </row>
    <row r="91" spans="1:27" s="90" customFormat="1" x14ac:dyDescent="0.2">
      <c r="A91" s="252" t="s">
        <v>376</v>
      </c>
      <c r="B91" s="252" t="s">
        <v>377</v>
      </c>
      <c r="C91" s="95" t="s">
        <v>378</v>
      </c>
      <c r="D91" s="252" t="s">
        <v>277</v>
      </c>
      <c r="E91" s="87">
        <v>40</v>
      </c>
      <c r="F91" s="87">
        <v>1800</v>
      </c>
      <c r="G91" s="87">
        <v>5</v>
      </c>
      <c r="H91" s="87">
        <v>20</v>
      </c>
      <c r="I91" s="87"/>
      <c r="J91" s="87"/>
      <c r="K91" s="87"/>
      <c r="L91" s="87"/>
      <c r="M91" s="87"/>
      <c r="N91" s="87"/>
      <c r="O91" s="259"/>
      <c r="P91" s="91"/>
      <c r="Q91" s="87">
        <f t="shared" si="16"/>
        <v>0</v>
      </c>
      <c r="R91" s="87">
        <f t="shared" si="17"/>
        <v>0</v>
      </c>
      <c r="S91" s="92"/>
      <c r="T91" s="93">
        <v>0.14000000000000001</v>
      </c>
      <c r="U91" s="93">
        <f t="shared" si="18"/>
        <v>0</v>
      </c>
      <c r="Y91" s="241"/>
      <c r="Z91" s="241">
        <f t="shared" si="19"/>
        <v>0</v>
      </c>
      <c r="AA91" s="228"/>
    </row>
    <row r="92" spans="1:27" s="90" customFormat="1" x14ac:dyDescent="0.2">
      <c r="A92" s="86" t="s">
        <v>220</v>
      </c>
      <c r="B92" s="86" t="s">
        <v>221</v>
      </c>
      <c r="C92" s="86" t="s">
        <v>220</v>
      </c>
      <c r="D92" s="86" t="s">
        <v>275</v>
      </c>
      <c r="E92" s="87">
        <v>40</v>
      </c>
      <c r="F92" s="87">
        <v>2000</v>
      </c>
      <c r="G92" s="87">
        <v>5</v>
      </c>
      <c r="H92" s="87">
        <v>25</v>
      </c>
      <c r="I92" s="87"/>
      <c r="J92" s="87"/>
      <c r="K92" s="87"/>
      <c r="L92" s="87"/>
      <c r="M92" s="87"/>
      <c r="N92" s="87"/>
      <c r="O92" s="259"/>
      <c r="P92" s="91"/>
      <c r="Q92" s="87">
        <f t="shared" si="16"/>
        <v>0</v>
      </c>
      <c r="R92" s="87">
        <f t="shared" si="17"/>
        <v>0</v>
      </c>
      <c r="S92" s="92"/>
      <c r="T92" s="93">
        <v>0.08</v>
      </c>
      <c r="U92" s="93">
        <f t="shared" si="18"/>
        <v>0</v>
      </c>
      <c r="V92" s="94"/>
      <c r="Y92" s="241"/>
      <c r="Z92" s="241">
        <f t="shared" si="19"/>
        <v>0</v>
      </c>
      <c r="AA92" s="228">
        <f>SUM(Z77:Z92)</f>
        <v>1200.9000000000001</v>
      </c>
    </row>
    <row r="93" spans="1:27" s="90" customFormat="1" x14ac:dyDescent="0.2">
      <c r="A93" s="104" t="s">
        <v>96</v>
      </c>
      <c r="B93" s="104"/>
      <c r="C93" s="104"/>
      <c r="D93" s="104"/>
      <c r="E93" s="97"/>
      <c r="F93" s="87"/>
      <c r="G93" s="87"/>
      <c r="H93" s="87"/>
      <c r="I93" s="87"/>
      <c r="J93" s="87"/>
      <c r="K93" s="87"/>
      <c r="L93" s="87"/>
      <c r="M93" s="87"/>
      <c r="N93" s="87"/>
      <c r="O93" s="259"/>
      <c r="P93" s="104"/>
      <c r="Q93" s="87"/>
      <c r="R93" s="87"/>
      <c r="S93" s="92"/>
      <c r="T93" s="87"/>
      <c r="U93" s="93"/>
      <c r="Y93" s="241"/>
      <c r="Z93" s="241"/>
      <c r="AA93" s="228"/>
    </row>
    <row r="94" spans="1:27" s="90" customFormat="1" x14ac:dyDescent="0.2">
      <c r="A94" s="86" t="s">
        <v>299</v>
      </c>
      <c r="B94" s="86" t="s">
        <v>300</v>
      </c>
      <c r="C94" s="86" t="s">
        <v>299</v>
      </c>
      <c r="D94" s="86" t="s">
        <v>275</v>
      </c>
      <c r="E94" s="87">
        <v>50</v>
      </c>
      <c r="F94" s="87">
        <v>100</v>
      </c>
      <c r="G94" s="87">
        <v>10</v>
      </c>
      <c r="H94" s="87">
        <v>150</v>
      </c>
      <c r="I94" s="87"/>
      <c r="J94" s="87"/>
      <c r="K94" s="87"/>
      <c r="L94" s="87"/>
      <c r="M94" s="87"/>
      <c r="N94" s="87">
        <v>150</v>
      </c>
      <c r="O94" s="259"/>
      <c r="P94" s="91"/>
      <c r="Q94" s="87">
        <f t="shared" ref="Q94:Q112" si="20">SUM(I94:P94)</f>
        <v>150</v>
      </c>
      <c r="R94" s="87">
        <f t="shared" ref="R94:R112" si="21">$Q94/$H94</f>
        <v>1</v>
      </c>
      <c r="S94" s="92"/>
      <c r="T94" s="93">
        <v>0.1</v>
      </c>
      <c r="U94" s="93">
        <f t="shared" ref="U94:U112" si="22">$R94*$T94</f>
        <v>0.1</v>
      </c>
      <c r="V94" s="94">
        <f>SUM(U94:U112)</f>
        <v>13.19</v>
      </c>
      <c r="W94" s="90">
        <f>V94*100/$V$148</f>
        <v>20.919904837430611</v>
      </c>
      <c r="Y94" s="241">
        <v>11.7</v>
      </c>
      <c r="Z94" s="241">
        <f t="shared" ref="Z94:Z112" si="23">R94*Y94</f>
        <v>11.7</v>
      </c>
      <c r="AA94" s="228"/>
    </row>
    <row r="95" spans="1:27" s="90" customFormat="1" x14ac:dyDescent="0.2">
      <c r="A95" s="86" t="s">
        <v>97</v>
      </c>
      <c r="B95" s="86" t="s">
        <v>98</v>
      </c>
      <c r="C95" s="86" t="s">
        <v>97</v>
      </c>
      <c r="D95" s="86" t="s">
        <v>275</v>
      </c>
      <c r="E95" s="87">
        <v>50</v>
      </c>
      <c r="F95" s="87">
        <v>150</v>
      </c>
      <c r="G95" s="87">
        <v>10</v>
      </c>
      <c r="H95" s="87">
        <v>150</v>
      </c>
      <c r="I95" s="87"/>
      <c r="J95" s="87"/>
      <c r="K95" s="87">
        <v>150</v>
      </c>
      <c r="L95" s="87"/>
      <c r="M95" s="87"/>
      <c r="N95" s="87">
        <v>150</v>
      </c>
      <c r="O95" s="259"/>
      <c r="P95" s="91"/>
      <c r="Q95" s="87">
        <f t="shared" si="20"/>
        <v>300</v>
      </c>
      <c r="R95" s="87">
        <f t="shared" si="21"/>
        <v>2</v>
      </c>
      <c r="S95" s="92"/>
      <c r="T95" s="93">
        <v>0.1</v>
      </c>
      <c r="U95" s="93">
        <f t="shared" si="22"/>
        <v>0.2</v>
      </c>
      <c r="Y95" s="241">
        <v>21</v>
      </c>
      <c r="Z95" s="241">
        <f t="shared" si="23"/>
        <v>42</v>
      </c>
      <c r="AA95" s="228"/>
    </row>
    <row r="96" spans="1:27" s="90" customFormat="1" x14ac:dyDescent="0.2">
      <c r="A96" s="252" t="s">
        <v>235</v>
      </c>
      <c r="B96" s="252" t="s">
        <v>98</v>
      </c>
      <c r="C96" s="252">
        <v>90448200</v>
      </c>
      <c r="D96" s="252" t="s">
        <v>277</v>
      </c>
      <c r="E96" s="87" t="s">
        <v>102</v>
      </c>
      <c r="F96" s="87">
        <v>150</v>
      </c>
      <c r="G96" s="87">
        <v>10</v>
      </c>
      <c r="H96" s="87">
        <v>150</v>
      </c>
      <c r="I96" s="87"/>
      <c r="J96" s="87"/>
      <c r="K96" s="87">
        <v>150</v>
      </c>
      <c r="L96" s="87">
        <v>150</v>
      </c>
      <c r="M96" s="87"/>
      <c r="N96" s="87">
        <v>300</v>
      </c>
      <c r="O96" s="259">
        <v>300</v>
      </c>
      <c r="P96" s="91"/>
      <c r="Q96" s="87">
        <f t="shared" si="20"/>
        <v>900</v>
      </c>
      <c r="R96" s="87">
        <f t="shared" si="21"/>
        <v>6</v>
      </c>
      <c r="S96" s="92"/>
      <c r="T96" s="93">
        <v>0.1</v>
      </c>
      <c r="U96" s="93">
        <f t="shared" si="22"/>
        <v>0.60000000000000009</v>
      </c>
      <c r="Y96" s="241">
        <v>21</v>
      </c>
      <c r="Z96" s="241">
        <f t="shared" si="23"/>
        <v>126</v>
      </c>
      <c r="AA96" s="228"/>
    </row>
    <row r="97" spans="1:27" s="90" customFormat="1" x14ac:dyDescent="0.2">
      <c r="A97" s="86" t="s">
        <v>224</v>
      </c>
      <c r="B97" s="86" t="s">
        <v>225</v>
      </c>
      <c r="C97" s="86" t="s">
        <v>224</v>
      </c>
      <c r="D97" s="86" t="s">
        <v>275</v>
      </c>
      <c r="E97" s="87">
        <v>50</v>
      </c>
      <c r="F97" s="87">
        <v>200</v>
      </c>
      <c r="G97" s="87">
        <v>10</v>
      </c>
      <c r="H97" s="87">
        <v>150</v>
      </c>
      <c r="I97" s="87"/>
      <c r="J97" s="87"/>
      <c r="K97" s="87"/>
      <c r="L97" s="87"/>
      <c r="M97" s="87"/>
      <c r="N97" s="87">
        <v>150</v>
      </c>
      <c r="O97" s="259"/>
      <c r="P97" s="91"/>
      <c r="Q97" s="87">
        <f t="shared" si="20"/>
        <v>150</v>
      </c>
      <c r="R97" s="87">
        <f t="shared" si="21"/>
        <v>1</v>
      </c>
      <c r="S97" s="92"/>
      <c r="T97" s="93">
        <v>0.1</v>
      </c>
      <c r="U97" s="93">
        <f t="shared" si="22"/>
        <v>0.1</v>
      </c>
      <c r="Y97" s="241">
        <v>23.96</v>
      </c>
      <c r="Z97" s="241">
        <f t="shared" si="23"/>
        <v>23.96</v>
      </c>
      <c r="AA97" s="228"/>
    </row>
    <row r="98" spans="1:27" s="90" customFormat="1" x14ac:dyDescent="0.2">
      <c r="A98" s="86" t="s">
        <v>99</v>
      </c>
      <c r="B98" s="86" t="s">
        <v>100</v>
      </c>
      <c r="C98" s="86" t="s">
        <v>99</v>
      </c>
      <c r="D98" s="86" t="s">
        <v>275</v>
      </c>
      <c r="E98" s="87">
        <v>50</v>
      </c>
      <c r="F98" s="87">
        <v>300</v>
      </c>
      <c r="G98" s="87">
        <v>10</v>
      </c>
      <c r="H98" s="87">
        <v>75</v>
      </c>
      <c r="I98" s="87"/>
      <c r="J98" s="87"/>
      <c r="K98" s="87"/>
      <c r="L98" s="87"/>
      <c r="M98" s="87"/>
      <c r="N98" s="87">
        <v>150</v>
      </c>
      <c r="O98" s="259"/>
      <c r="P98" s="91"/>
      <c r="Q98" s="87">
        <f t="shared" si="20"/>
        <v>150</v>
      </c>
      <c r="R98" s="87">
        <f t="shared" si="21"/>
        <v>2</v>
      </c>
      <c r="S98" s="92"/>
      <c r="T98" s="93">
        <v>0.1</v>
      </c>
      <c r="U98" s="93">
        <f t="shared" si="22"/>
        <v>0.2</v>
      </c>
      <c r="Y98" s="241">
        <v>21</v>
      </c>
      <c r="Z98" s="241">
        <f t="shared" si="23"/>
        <v>42</v>
      </c>
      <c r="AA98" s="228"/>
    </row>
    <row r="99" spans="1:27" s="90" customFormat="1" x14ac:dyDescent="0.2">
      <c r="A99" s="252" t="s">
        <v>101</v>
      </c>
      <c r="B99" s="252" t="s">
        <v>100</v>
      </c>
      <c r="C99" s="252">
        <v>90448300</v>
      </c>
      <c r="D99" s="252" t="s">
        <v>277</v>
      </c>
      <c r="E99" s="87" t="s">
        <v>102</v>
      </c>
      <c r="F99" s="87">
        <v>300</v>
      </c>
      <c r="G99" s="87">
        <v>10</v>
      </c>
      <c r="H99" s="87">
        <v>75</v>
      </c>
      <c r="I99" s="87"/>
      <c r="J99" s="87"/>
      <c r="K99" s="87">
        <v>75</v>
      </c>
      <c r="L99" s="87">
        <v>150</v>
      </c>
      <c r="M99" s="87"/>
      <c r="N99" s="87">
        <v>300</v>
      </c>
      <c r="O99" s="259">
        <v>300</v>
      </c>
      <c r="P99" s="91"/>
      <c r="Q99" s="87">
        <f t="shared" si="20"/>
        <v>825</v>
      </c>
      <c r="R99" s="87">
        <f t="shared" si="21"/>
        <v>11</v>
      </c>
      <c r="S99" s="92"/>
      <c r="T99" s="93">
        <v>0.1</v>
      </c>
      <c r="U99" s="93">
        <f t="shared" si="22"/>
        <v>1.1000000000000001</v>
      </c>
      <c r="Y99" s="241">
        <v>21</v>
      </c>
      <c r="Z99" s="241">
        <f t="shared" si="23"/>
        <v>231</v>
      </c>
      <c r="AA99" s="228"/>
    </row>
    <row r="100" spans="1:27" s="90" customFormat="1" x14ac:dyDescent="0.2">
      <c r="A100" s="86" t="s">
        <v>103</v>
      </c>
      <c r="B100" s="86" t="s">
        <v>104</v>
      </c>
      <c r="C100" s="86" t="s">
        <v>103</v>
      </c>
      <c r="D100" s="86" t="s">
        <v>275</v>
      </c>
      <c r="E100" s="87">
        <v>50</v>
      </c>
      <c r="F100" s="87">
        <v>450</v>
      </c>
      <c r="G100" s="87">
        <v>10</v>
      </c>
      <c r="H100" s="87">
        <v>50</v>
      </c>
      <c r="I100" s="87"/>
      <c r="J100" s="87"/>
      <c r="K100" s="87">
        <v>100</v>
      </c>
      <c r="L100" s="87"/>
      <c r="M100" s="87"/>
      <c r="N100" s="87">
        <v>100</v>
      </c>
      <c r="O100" s="259"/>
      <c r="P100" s="91"/>
      <c r="Q100" s="87">
        <f t="shared" si="20"/>
        <v>200</v>
      </c>
      <c r="R100" s="87">
        <f t="shared" si="21"/>
        <v>4</v>
      </c>
      <c r="S100" s="92"/>
      <c r="T100" s="93">
        <v>0.1</v>
      </c>
      <c r="U100" s="93">
        <f t="shared" si="22"/>
        <v>0.4</v>
      </c>
      <c r="Y100" s="241">
        <v>21</v>
      </c>
      <c r="Z100" s="241">
        <f t="shared" si="23"/>
        <v>84</v>
      </c>
      <c r="AA100" s="228"/>
    </row>
    <row r="101" spans="1:27" s="90" customFormat="1" x14ac:dyDescent="0.2">
      <c r="A101" s="252" t="s">
        <v>186</v>
      </c>
      <c r="B101" s="252" t="s">
        <v>104</v>
      </c>
      <c r="C101" s="252">
        <v>90448400</v>
      </c>
      <c r="D101" s="252" t="s">
        <v>277</v>
      </c>
      <c r="E101" s="87" t="s">
        <v>102</v>
      </c>
      <c r="F101" s="87">
        <v>450</v>
      </c>
      <c r="G101" s="87">
        <v>10</v>
      </c>
      <c r="H101" s="87">
        <v>50</v>
      </c>
      <c r="I101" s="87"/>
      <c r="J101" s="87"/>
      <c r="K101" s="87">
        <v>100</v>
      </c>
      <c r="L101" s="87"/>
      <c r="M101" s="87"/>
      <c r="N101" s="87">
        <v>200</v>
      </c>
      <c r="O101" s="259">
        <v>200</v>
      </c>
      <c r="P101" s="91"/>
      <c r="Q101" s="87">
        <f t="shared" si="20"/>
        <v>500</v>
      </c>
      <c r="R101" s="87">
        <f t="shared" si="21"/>
        <v>10</v>
      </c>
      <c r="S101" s="92"/>
      <c r="T101" s="93">
        <v>0.1</v>
      </c>
      <c r="U101" s="93">
        <f t="shared" si="22"/>
        <v>1</v>
      </c>
      <c r="Y101" s="241">
        <v>21</v>
      </c>
      <c r="Z101" s="241">
        <f t="shared" si="23"/>
        <v>210</v>
      </c>
      <c r="AA101" s="228"/>
    </row>
    <row r="102" spans="1:27" s="90" customFormat="1" x14ac:dyDescent="0.2">
      <c r="A102" s="86" t="s">
        <v>105</v>
      </c>
      <c r="B102" s="86" t="s">
        <v>106</v>
      </c>
      <c r="C102" s="86" t="s">
        <v>105</v>
      </c>
      <c r="D102" s="86" t="s">
        <v>275</v>
      </c>
      <c r="E102" s="87">
        <v>50</v>
      </c>
      <c r="F102" s="87">
        <v>600</v>
      </c>
      <c r="G102" s="87">
        <v>10</v>
      </c>
      <c r="H102" s="87">
        <v>50</v>
      </c>
      <c r="I102" s="87"/>
      <c r="J102" s="87"/>
      <c r="K102" s="87"/>
      <c r="L102" s="87"/>
      <c r="M102" s="87"/>
      <c r="N102" s="87">
        <v>100</v>
      </c>
      <c r="O102" s="259"/>
      <c r="P102" s="91"/>
      <c r="Q102" s="87">
        <f t="shared" si="20"/>
        <v>100</v>
      </c>
      <c r="R102" s="87">
        <f t="shared" si="21"/>
        <v>2</v>
      </c>
      <c r="S102" s="92"/>
      <c r="T102" s="93">
        <v>0.13</v>
      </c>
      <c r="U102" s="93">
        <f t="shared" si="22"/>
        <v>0.26</v>
      </c>
      <c r="Y102" s="241">
        <v>26.1</v>
      </c>
      <c r="Z102" s="241">
        <f t="shared" si="23"/>
        <v>52.2</v>
      </c>
      <c r="AA102" s="228"/>
    </row>
    <row r="103" spans="1:27" s="90" customFormat="1" x14ac:dyDescent="0.2">
      <c r="A103" s="252" t="s">
        <v>107</v>
      </c>
      <c r="B103" s="252" t="s">
        <v>106</v>
      </c>
      <c r="C103" s="252">
        <v>90448600</v>
      </c>
      <c r="D103" s="252" t="s">
        <v>277</v>
      </c>
      <c r="E103" s="87" t="s">
        <v>102</v>
      </c>
      <c r="F103" s="87">
        <v>600</v>
      </c>
      <c r="G103" s="87">
        <v>10</v>
      </c>
      <c r="H103" s="87">
        <v>50</v>
      </c>
      <c r="I103" s="87"/>
      <c r="J103" s="87"/>
      <c r="K103" s="87"/>
      <c r="L103" s="87"/>
      <c r="M103" s="87"/>
      <c r="N103" s="87">
        <v>200</v>
      </c>
      <c r="O103" s="259">
        <v>300</v>
      </c>
      <c r="P103" s="91"/>
      <c r="Q103" s="87">
        <f t="shared" si="20"/>
        <v>500</v>
      </c>
      <c r="R103" s="87">
        <f t="shared" si="21"/>
        <v>10</v>
      </c>
      <c r="S103" s="92"/>
      <c r="T103" s="93">
        <v>0.13</v>
      </c>
      <c r="U103" s="93">
        <f t="shared" si="22"/>
        <v>1.3</v>
      </c>
      <c r="Y103" s="241">
        <v>26.1</v>
      </c>
      <c r="Z103" s="241">
        <f t="shared" si="23"/>
        <v>261</v>
      </c>
      <c r="AA103" s="228"/>
    </row>
    <row r="104" spans="1:27" s="90" customFormat="1" x14ac:dyDescent="0.2">
      <c r="A104" s="252" t="s">
        <v>266</v>
      </c>
      <c r="B104" s="252" t="s">
        <v>267</v>
      </c>
      <c r="C104" s="252">
        <v>90448605</v>
      </c>
      <c r="D104" s="252" t="s">
        <v>277</v>
      </c>
      <c r="E104" s="87" t="s">
        <v>102</v>
      </c>
      <c r="F104" s="87">
        <v>700</v>
      </c>
      <c r="G104" s="87">
        <v>5</v>
      </c>
      <c r="H104" s="87">
        <v>25</v>
      </c>
      <c r="I104" s="87"/>
      <c r="J104" s="87"/>
      <c r="K104" s="87"/>
      <c r="L104" s="87"/>
      <c r="M104" s="87"/>
      <c r="N104" s="87"/>
      <c r="O104" s="259"/>
      <c r="P104" s="91"/>
      <c r="Q104" s="87">
        <f t="shared" si="20"/>
        <v>0</v>
      </c>
      <c r="R104" s="87">
        <f t="shared" si="21"/>
        <v>0</v>
      </c>
      <c r="S104" s="92"/>
      <c r="T104" s="93">
        <v>0.1</v>
      </c>
      <c r="U104" s="93">
        <f t="shared" si="22"/>
        <v>0</v>
      </c>
      <c r="Y104" s="241"/>
      <c r="Z104" s="241">
        <f t="shared" si="23"/>
        <v>0</v>
      </c>
      <c r="AA104" s="228"/>
    </row>
    <row r="105" spans="1:27" s="90" customFormat="1" x14ac:dyDescent="0.2">
      <c r="A105" s="86" t="s">
        <v>202</v>
      </c>
      <c r="B105" s="86" t="s">
        <v>203</v>
      </c>
      <c r="C105" s="86" t="s">
        <v>202</v>
      </c>
      <c r="D105" s="86" t="s">
        <v>275</v>
      </c>
      <c r="E105" s="87">
        <v>50</v>
      </c>
      <c r="F105" s="87">
        <v>750</v>
      </c>
      <c r="G105" s="87">
        <v>5</v>
      </c>
      <c r="H105" s="87">
        <v>25</v>
      </c>
      <c r="I105" s="87"/>
      <c r="J105" s="87"/>
      <c r="K105" s="87"/>
      <c r="L105" s="87"/>
      <c r="M105" s="87"/>
      <c r="N105" s="87">
        <v>500</v>
      </c>
      <c r="O105" s="259">
        <v>200</v>
      </c>
      <c r="P105" s="91"/>
      <c r="Q105" s="87">
        <f t="shared" si="20"/>
        <v>700</v>
      </c>
      <c r="R105" s="87">
        <f t="shared" si="21"/>
        <v>28</v>
      </c>
      <c r="S105" s="92"/>
      <c r="T105" s="93">
        <v>0.1</v>
      </c>
      <c r="U105" s="93">
        <f t="shared" si="22"/>
        <v>2.8000000000000003</v>
      </c>
      <c r="Y105" s="241">
        <v>17.899999999999999</v>
      </c>
      <c r="Z105" s="241">
        <f t="shared" si="23"/>
        <v>501.19999999999993</v>
      </c>
      <c r="AA105" s="228"/>
    </row>
    <row r="106" spans="1:27" s="90" customFormat="1" x14ac:dyDescent="0.2">
      <c r="A106" s="86" t="s">
        <v>108</v>
      </c>
      <c r="B106" s="86" t="s">
        <v>109</v>
      </c>
      <c r="C106" s="86" t="s">
        <v>108</v>
      </c>
      <c r="D106" s="86" t="s">
        <v>275</v>
      </c>
      <c r="E106" s="87">
        <v>50</v>
      </c>
      <c r="F106" s="87">
        <v>900</v>
      </c>
      <c r="G106" s="87">
        <v>5</v>
      </c>
      <c r="H106" s="87">
        <v>25</v>
      </c>
      <c r="I106" s="87"/>
      <c r="J106" s="87"/>
      <c r="K106" s="87"/>
      <c r="L106" s="87"/>
      <c r="M106" s="87"/>
      <c r="N106" s="87"/>
      <c r="O106" s="259"/>
      <c r="P106" s="91"/>
      <c r="Q106" s="87">
        <f t="shared" si="20"/>
        <v>0</v>
      </c>
      <c r="R106" s="87">
        <f t="shared" si="21"/>
        <v>0</v>
      </c>
      <c r="S106" s="92"/>
      <c r="T106" s="93">
        <v>0.1</v>
      </c>
      <c r="U106" s="93">
        <f t="shared" si="22"/>
        <v>0</v>
      </c>
      <c r="Y106" s="241">
        <v>21</v>
      </c>
      <c r="Z106" s="241">
        <f t="shared" si="23"/>
        <v>0</v>
      </c>
      <c r="AA106" s="228"/>
    </row>
    <row r="107" spans="1:27" s="90" customFormat="1" x14ac:dyDescent="0.2">
      <c r="A107" s="252" t="s">
        <v>187</v>
      </c>
      <c r="B107" s="252" t="s">
        <v>109</v>
      </c>
      <c r="C107" s="252">
        <v>90448700</v>
      </c>
      <c r="D107" s="252" t="s">
        <v>277</v>
      </c>
      <c r="E107" s="87" t="s">
        <v>102</v>
      </c>
      <c r="F107" s="87">
        <v>900</v>
      </c>
      <c r="G107" s="87">
        <v>5</v>
      </c>
      <c r="H107" s="87">
        <v>25</v>
      </c>
      <c r="I107" s="87"/>
      <c r="J107" s="87"/>
      <c r="K107" s="87"/>
      <c r="L107" s="87">
        <v>100</v>
      </c>
      <c r="M107" s="87"/>
      <c r="N107" s="87">
        <v>200</v>
      </c>
      <c r="O107" s="259">
        <v>300</v>
      </c>
      <c r="P107" s="91"/>
      <c r="Q107" s="87">
        <f t="shared" si="20"/>
        <v>600</v>
      </c>
      <c r="R107" s="87">
        <f t="shared" si="21"/>
        <v>24</v>
      </c>
      <c r="S107" s="92"/>
      <c r="T107" s="93">
        <v>0.1</v>
      </c>
      <c r="U107" s="93">
        <f t="shared" si="22"/>
        <v>2.4000000000000004</v>
      </c>
      <c r="Y107" s="241">
        <v>21</v>
      </c>
      <c r="Z107" s="241">
        <f t="shared" si="23"/>
        <v>504</v>
      </c>
      <c r="AA107" s="228"/>
    </row>
    <row r="108" spans="1:27" s="90" customFormat="1" x14ac:dyDescent="0.2">
      <c r="A108" s="86" t="s">
        <v>110</v>
      </c>
      <c r="B108" s="86" t="s">
        <v>111</v>
      </c>
      <c r="C108" s="86" t="s">
        <v>110</v>
      </c>
      <c r="D108" s="86" t="s">
        <v>275</v>
      </c>
      <c r="E108" s="87">
        <v>50</v>
      </c>
      <c r="F108" s="87">
        <v>1200</v>
      </c>
      <c r="G108" s="87">
        <v>5</v>
      </c>
      <c r="H108" s="87">
        <v>25</v>
      </c>
      <c r="I108" s="87"/>
      <c r="J108" s="87"/>
      <c r="K108" s="87"/>
      <c r="L108" s="87"/>
      <c r="M108" s="87"/>
      <c r="N108" s="87">
        <v>100</v>
      </c>
      <c r="O108" s="259"/>
      <c r="P108" s="91"/>
      <c r="Q108" s="87">
        <f t="shared" si="20"/>
        <v>100</v>
      </c>
      <c r="R108" s="87">
        <f t="shared" si="21"/>
        <v>4</v>
      </c>
      <c r="S108" s="92"/>
      <c r="T108" s="93">
        <v>0.13</v>
      </c>
      <c r="U108" s="93">
        <f t="shared" si="22"/>
        <v>0.52</v>
      </c>
      <c r="Y108" s="241">
        <v>26.1</v>
      </c>
      <c r="Z108" s="241">
        <f t="shared" si="23"/>
        <v>104.4</v>
      </c>
      <c r="AA108" s="228"/>
    </row>
    <row r="109" spans="1:27" s="90" customFormat="1" x14ac:dyDescent="0.2">
      <c r="A109" s="252" t="s">
        <v>204</v>
      </c>
      <c r="B109" s="252" t="s">
        <v>111</v>
      </c>
      <c r="C109" s="95" t="s">
        <v>205</v>
      </c>
      <c r="D109" s="252" t="s">
        <v>277</v>
      </c>
      <c r="E109" s="87">
        <v>50</v>
      </c>
      <c r="F109" s="87">
        <v>1200</v>
      </c>
      <c r="G109" s="87">
        <v>5</v>
      </c>
      <c r="H109" s="87">
        <v>25</v>
      </c>
      <c r="I109" s="87"/>
      <c r="J109" s="87"/>
      <c r="K109" s="87"/>
      <c r="L109" s="87"/>
      <c r="M109" s="87"/>
      <c r="N109" s="259">
        <v>100</v>
      </c>
      <c r="O109" s="259">
        <v>100</v>
      </c>
      <c r="P109" s="91"/>
      <c r="Q109" s="87">
        <f t="shared" si="20"/>
        <v>200</v>
      </c>
      <c r="R109" s="87">
        <f t="shared" si="21"/>
        <v>8</v>
      </c>
      <c r="S109" s="92"/>
      <c r="T109" s="93">
        <v>0.13</v>
      </c>
      <c r="U109" s="93">
        <f t="shared" si="22"/>
        <v>1.04</v>
      </c>
      <c r="Y109" s="241">
        <v>26.1</v>
      </c>
      <c r="Z109" s="241">
        <f t="shared" si="23"/>
        <v>208.8</v>
      </c>
      <c r="AA109" s="228"/>
    </row>
    <row r="110" spans="1:27" s="90" customFormat="1" x14ac:dyDescent="0.2">
      <c r="A110" s="252" t="s">
        <v>565</v>
      </c>
      <c r="B110" s="252" t="s">
        <v>566</v>
      </c>
      <c r="C110" s="95" t="s">
        <v>567</v>
      </c>
      <c r="D110" s="252" t="s">
        <v>277</v>
      </c>
      <c r="E110" s="87">
        <v>50</v>
      </c>
      <c r="F110" s="87">
        <v>1800</v>
      </c>
      <c r="G110" s="87">
        <v>5</v>
      </c>
      <c r="H110" s="87">
        <v>20</v>
      </c>
      <c r="I110" s="87"/>
      <c r="J110" s="87"/>
      <c r="K110" s="87"/>
      <c r="L110" s="87"/>
      <c r="M110" s="87"/>
      <c r="N110" s="87">
        <v>100</v>
      </c>
      <c r="O110" s="259"/>
      <c r="P110" s="91"/>
      <c r="Q110" s="87">
        <f t="shared" si="20"/>
        <v>100</v>
      </c>
      <c r="R110" s="87">
        <f t="shared" si="21"/>
        <v>5</v>
      </c>
      <c r="S110" s="92"/>
      <c r="T110" s="93">
        <v>0.13</v>
      </c>
      <c r="U110" s="93">
        <f t="shared" si="22"/>
        <v>0.65</v>
      </c>
      <c r="Y110" s="241">
        <v>30.8</v>
      </c>
      <c r="Z110" s="241">
        <f t="shared" si="23"/>
        <v>154</v>
      </c>
      <c r="AA110" s="228"/>
    </row>
    <row r="111" spans="1:27" s="90" customFormat="1" x14ac:dyDescent="0.2">
      <c r="A111" s="252" t="s">
        <v>604</v>
      </c>
      <c r="B111" s="47" t="s">
        <v>605</v>
      </c>
      <c r="C111" s="95">
        <v>90448840</v>
      </c>
      <c r="D111" s="252" t="s">
        <v>277</v>
      </c>
      <c r="E111" s="2" t="s">
        <v>102</v>
      </c>
      <c r="F111" s="87">
        <v>1900</v>
      </c>
      <c r="G111" s="87">
        <v>5</v>
      </c>
      <c r="H111" s="87">
        <v>20</v>
      </c>
      <c r="I111" s="87"/>
      <c r="J111" s="87"/>
      <c r="K111" s="87"/>
      <c r="L111" s="87"/>
      <c r="M111" s="87"/>
      <c r="N111" s="87"/>
      <c r="O111" s="259"/>
      <c r="P111" s="91"/>
      <c r="Q111" s="87">
        <f t="shared" si="20"/>
        <v>0</v>
      </c>
      <c r="R111" s="87">
        <f t="shared" si="21"/>
        <v>0</v>
      </c>
      <c r="S111" s="92"/>
      <c r="T111" s="93">
        <v>0.13</v>
      </c>
      <c r="U111" s="93">
        <f t="shared" si="22"/>
        <v>0</v>
      </c>
      <c r="Y111" s="241"/>
      <c r="Z111" s="241">
        <f t="shared" si="23"/>
        <v>0</v>
      </c>
      <c r="AA111" s="228"/>
    </row>
    <row r="112" spans="1:27" s="90" customFormat="1" x14ac:dyDescent="0.2">
      <c r="A112" s="252" t="s">
        <v>268</v>
      </c>
      <c r="B112" s="252" t="s">
        <v>269</v>
      </c>
      <c r="C112" s="95" t="s">
        <v>270</v>
      </c>
      <c r="D112" s="252" t="s">
        <v>277</v>
      </c>
      <c r="E112" s="87">
        <v>50</v>
      </c>
      <c r="F112" s="87">
        <v>2400</v>
      </c>
      <c r="G112" s="87">
        <v>5</v>
      </c>
      <c r="H112" s="87">
        <v>25</v>
      </c>
      <c r="I112" s="87"/>
      <c r="J112" s="87"/>
      <c r="K112" s="87"/>
      <c r="L112" s="87"/>
      <c r="M112" s="87"/>
      <c r="N112" s="87">
        <v>50</v>
      </c>
      <c r="O112" s="259"/>
      <c r="P112" s="91"/>
      <c r="Q112" s="87">
        <f t="shared" si="20"/>
        <v>50</v>
      </c>
      <c r="R112" s="87">
        <f t="shared" si="21"/>
        <v>2</v>
      </c>
      <c r="S112" s="92"/>
      <c r="T112" s="93">
        <v>0.26</v>
      </c>
      <c r="U112" s="93">
        <f t="shared" si="22"/>
        <v>0.52</v>
      </c>
      <c r="V112" s="94"/>
      <c r="Y112" s="241">
        <v>48.3</v>
      </c>
      <c r="Z112" s="241">
        <f t="shared" si="23"/>
        <v>96.6</v>
      </c>
      <c r="AA112" s="228">
        <f>SUM(Z94:Z112)</f>
        <v>2652.86</v>
      </c>
    </row>
    <row r="113" spans="1:27" s="90" customFormat="1" x14ac:dyDescent="0.2">
      <c r="A113" s="304" t="s">
        <v>112</v>
      </c>
      <c r="B113" s="304"/>
      <c r="C113" s="104"/>
      <c r="D113" s="104"/>
      <c r="E113" s="104"/>
      <c r="F113" s="87"/>
      <c r="G113" s="87"/>
      <c r="H113" s="87"/>
      <c r="I113" s="87"/>
      <c r="J113" s="87"/>
      <c r="K113" s="87"/>
      <c r="L113" s="87"/>
      <c r="M113" s="87"/>
      <c r="N113" s="87"/>
      <c r="O113" s="259"/>
      <c r="P113" s="252"/>
      <c r="Q113" s="87"/>
      <c r="R113" s="87"/>
      <c r="S113" s="92"/>
      <c r="T113" s="87"/>
      <c r="U113" s="93"/>
      <c r="Y113" s="241"/>
      <c r="Z113" s="241"/>
      <c r="AA113" s="228"/>
    </row>
    <row r="114" spans="1:27" s="90" customFormat="1" x14ac:dyDescent="0.2">
      <c r="A114" s="86" t="s">
        <v>216</v>
      </c>
      <c r="B114" s="86" t="s">
        <v>217</v>
      </c>
      <c r="C114" s="86" t="s">
        <v>216</v>
      </c>
      <c r="D114" s="86" t="s">
        <v>275</v>
      </c>
      <c r="E114" s="87">
        <v>20</v>
      </c>
      <c r="F114" s="87">
        <v>150</v>
      </c>
      <c r="G114" s="87">
        <v>10</v>
      </c>
      <c r="H114" s="87">
        <v>400</v>
      </c>
      <c r="I114" s="87"/>
      <c r="J114" s="87"/>
      <c r="K114" s="87"/>
      <c r="L114" s="87"/>
      <c r="M114" s="87"/>
      <c r="N114" s="87"/>
      <c r="O114" s="259"/>
      <c r="P114" s="252"/>
      <c r="Q114" s="87">
        <f t="shared" ref="Q114:Q147" si="24">SUM(I114:P114)</f>
        <v>0</v>
      </c>
      <c r="R114" s="87">
        <f t="shared" ref="R114:R147" si="25">$Q114/$H114</f>
        <v>0</v>
      </c>
      <c r="S114" s="92"/>
      <c r="T114" s="87">
        <v>0.06</v>
      </c>
      <c r="U114" s="93">
        <f t="shared" ref="U114:U147" si="26">$R114*$T114</f>
        <v>0</v>
      </c>
      <c r="V114" s="94">
        <f>SUM(U114:U129)</f>
        <v>0.38</v>
      </c>
      <c r="W114" s="90">
        <f>V114*100/$V$148</f>
        <v>0.60269627279936555</v>
      </c>
      <c r="Y114" s="241"/>
      <c r="Z114" s="241">
        <f t="shared" ref="Z114:Z147" si="27">R114*Y114</f>
        <v>0</v>
      </c>
      <c r="AA114" s="228"/>
    </row>
    <row r="115" spans="1:27" s="90" customFormat="1" x14ac:dyDescent="0.2">
      <c r="A115" s="252" t="s">
        <v>226</v>
      </c>
      <c r="B115" s="252" t="s">
        <v>217</v>
      </c>
      <c r="C115" s="252">
        <v>90444200</v>
      </c>
      <c r="D115" s="252" t="s">
        <v>277</v>
      </c>
      <c r="E115" s="87">
        <v>20</v>
      </c>
      <c r="F115" s="87">
        <v>150</v>
      </c>
      <c r="G115" s="87">
        <v>10</v>
      </c>
      <c r="H115" s="87">
        <v>400</v>
      </c>
      <c r="I115" s="87"/>
      <c r="J115" s="87"/>
      <c r="K115" s="87"/>
      <c r="L115" s="87"/>
      <c r="M115" s="87"/>
      <c r="N115" s="87"/>
      <c r="O115" s="259"/>
      <c r="P115" s="252"/>
      <c r="Q115" s="87">
        <f t="shared" si="24"/>
        <v>0</v>
      </c>
      <c r="R115" s="87">
        <f t="shared" si="25"/>
        <v>0</v>
      </c>
      <c r="S115" s="92"/>
      <c r="T115" s="87">
        <v>0.06</v>
      </c>
      <c r="U115" s="93">
        <f t="shared" si="26"/>
        <v>0</v>
      </c>
      <c r="Y115" s="241"/>
      <c r="Z115" s="241">
        <f t="shared" si="27"/>
        <v>0</v>
      </c>
      <c r="AA115" s="228"/>
    </row>
    <row r="116" spans="1:27" s="90" customFormat="1" x14ac:dyDescent="0.2">
      <c r="A116" s="86" t="s">
        <v>191</v>
      </c>
      <c r="B116" s="86" t="s">
        <v>192</v>
      </c>
      <c r="C116" s="86" t="s">
        <v>191</v>
      </c>
      <c r="D116" s="86" t="s">
        <v>275</v>
      </c>
      <c r="E116" s="87">
        <v>20</v>
      </c>
      <c r="F116" s="87">
        <v>200</v>
      </c>
      <c r="G116" s="87">
        <v>10</v>
      </c>
      <c r="H116" s="87">
        <v>300</v>
      </c>
      <c r="I116" s="87"/>
      <c r="J116" s="87"/>
      <c r="K116" s="87"/>
      <c r="L116" s="87"/>
      <c r="M116" s="87"/>
      <c r="N116" s="87"/>
      <c r="O116" s="259"/>
      <c r="P116" s="252"/>
      <c r="Q116" s="87">
        <f t="shared" si="24"/>
        <v>0</v>
      </c>
      <c r="R116" s="87">
        <f t="shared" si="25"/>
        <v>0</v>
      </c>
      <c r="S116" s="92"/>
      <c r="T116" s="87">
        <v>0.06</v>
      </c>
      <c r="U116" s="93">
        <f t="shared" si="26"/>
        <v>0</v>
      </c>
      <c r="Y116" s="241"/>
      <c r="Z116" s="241">
        <f t="shared" si="27"/>
        <v>0</v>
      </c>
      <c r="AA116" s="228"/>
    </row>
    <row r="117" spans="1:27" s="90" customFormat="1" x14ac:dyDescent="0.2">
      <c r="A117" s="86" t="s">
        <v>160</v>
      </c>
      <c r="B117" s="86" t="s">
        <v>161</v>
      </c>
      <c r="C117" s="86" t="s">
        <v>160</v>
      </c>
      <c r="D117" s="86" t="s">
        <v>275</v>
      </c>
      <c r="E117" s="87">
        <v>20</v>
      </c>
      <c r="F117" s="87">
        <v>300</v>
      </c>
      <c r="G117" s="87">
        <v>10</v>
      </c>
      <c r="H117" s="87">
        <v>200</v>
      </c>
      <c r="I117" s="87"/>
      <c r="J117" s="87"/>
      <c r="K117" s="87"/>
      <c r="L117" s="87"/>
      <c r="M117" s="87"/>
      <c r="N117" s="87">
        <v>400</v>
      </c>
      <c r="O117" s="259"/>
      <c r="P117" s="91"/>
      <c r="Q117" s="87">
        <f t="shared" si="24"/>
        <v>400</v>
      </c>
      <c r="R117" s="87">
        <f t="shared" si="25"/>
        <v>2</v>
      </c>
      <c r="S117" s="92"/>
      <c r="T117" s="93">
        <v>0.06</v>
      </c>
      <c r="U117" s="93">
        <f t="shared" si="26"/>
        <v>0.12</v>
      </c>
      <c r="Y117" s="241">
        <v>17</v>
      </c>
      <c r="Z117" s="241">
        <f t="shared" si="27"/>
        <v>34</v>
      </c>
      <c r="AA117" s="228"/>
    </row>
    <row r="118" spans="1:27" s="90" customFormat="1" x14ac:dyDescent="0.2">
      <c r="A118" s="252" t="s">
        <v>215</v>
      </c>
      <c r="B118" s="252" t="s">
        <v>161</v>
      </c>
      <c r="C118" s="252">
        <v>90444300</v>
      </c>
      <c r="D118" s="252" t="s">
        <v>277</v>
      </c>
      <c r="E118" s="87" t="s">
        <v>46</v>
      </c>
      <c r="F118" s="87">
        <v>300</v>
      </c>
      <c r="G118" s="87">
        <v>10</v>
      </c>
      <c r="H118" s="87">
        <v>200</v>
      </c>
      <c r="I118" s="87"/>
      <c r="J118" s="87">
        <v>400</v>
      </c>
      <c r="K118" s="87">
        <v>200</v>
      </c>
      <c r="L118" s="87"/>
      <c r="M118" s="87"/>
      <c r="N118" s="87"/>
      <c r="O118" s="259"/>
      <c r="P118" s="91"/>
      <c r="Q118" s="87">
        <f t="shared" si="24"/>
        <v>600</v>
      </c>
      <c r="R118" s="87">
        <f t="shared" si="25"/>
        <v>3</v>
      </c>
      <c r="S118" s="92"/>
      <c r="T118" s="93">
        <v>0.06</v>
      </c>
      <c r="U118" s="93">
        <f t="shared" si="26"/>
        <v>0.18</v>
      </c>
      <c r="Y118" s="241">
        <v>17</v>
      </c>
      <c r="Z118" s="241">
        <f t="shared" si="27"/>
        <v>51</v>
      </c>
      <c r="AA118" s="228"/>
    </row>
    <row r="119" spans="1:27" s="90" customFormat="1" x14ac:dyDescent="0.2">
      <c r="A119" s="86" t="s">
        <v>206</v>
      </c>
      <c r="B119" s="86" t="s">
        <v>114</v>
      </c>
      <c r="C119" s="86" t="s">
        <v>206</v>
      </c>
      <c r="D119" s="86" t="s">
        <v>275</v>
      </c>
      <c r="E119" s="87">
        <v>20</v>
      </c>
      <c r="F119" s="87">
        <v>450</v>
      </c>
      <c r="G119" s="87">
        <v>10</v>
      </c>
      <c r="H119" s="87">
        <v>100</v>
      </c>
      <c r="I119" s="87"/>
      <c r="J119" s="87"/>
      <c r="K119" s="87"/>
      <c r="L119" s="87"/>
      <c r="M119" s="87"/>
      <c r="N119" s="87">
        <v>100</v>
      </c>
      <c r="O119" s="259"/>
      <c r="P119" s="101"/>
      <c r="Q119" s="87">
        <f t="shared" si="24"/>
        <v>100</v>
      </c>
      <c r="R119" s="87">
        <f t="shared" si="25"/>
        <v>1</v>
      </c>
      <c r="S119" s="92"/>
      <c r="T119" s="93">
        <v>0.08</v>
      </c>
      <c r="U119" s="93">
        <f t="shared" si="26"/>
        <v>0.08</v>
      </c>
      <c r="Y119" s="241">
        <v>13</v>
      </c>
      <c r="Z119" s="241">
        <f t="shared" si="27"/>
        <v>13</v>
      </c>
      <c r="AA119" s="228"/>
    </row>
    <row r="120" spans="1:27" s="90" customFormat="1" x14ac:dyDescent="0.2">
      <c r="A120" s="252" t="s">
        <v>113</v>
      </c>
      <c r="B120" s="252" t="s">
        <v>114</v>
      </c>
      <c r="C120" s="252">
        <v>90444400</v>
      </c>
      <c r="D120" s="252" t="s">
        <v>277</v>
      </c>
      <c r="E120" s="87" t="s">
        <v>46</v>
      </c>
      <c r="F120" s="87">
        <v>450</v>
      </c>
      <c r="G120" s="87">
        <v>10</v>
      </c>
      <c r="H120" s="87">
        <v>100</v>
      </c>
      <c r="I120" s="87"/>
      <c r="J120" s="87"/>
      <c r="K120" s="87"/>
      <c r="L120" s="87"/>
      <c r="M120" s="87"/>
      <c r="N120" s="87"/>
      <c r="O120" s="259"/>
      <c r="P120" s="91"/>
      <c r="Q120" s="87">
        <f t="shared" si="24"/>
        <v>0</v>
      </c>
      <c r="R120" s="87">
        <f t="shared" si="25"/>
        <v>0</v>
      </c>
      <c r="S120" s="92"/>
      <c r="T120" s="93">
        <v>0.08</v>
      </c>
      <c r="U120" s="93">
        <f t="shared" si="26"/>
        <v>0</v>
      </c>
      <c r="Y120" s="241">
        <v>13</v>
      </c>
      <c r="Z120" s="241">
        <f t="shared" si="27"/>
        <v>0</v>
      </c>
      <c r="AA120" s="228"/>
    </row>
    <row r="121" spans="1:27" s="90" customFormat="1" x14ac:dyDescent="0.2">
      <c r="A121" s="86" t="s">
        <v>115</v>
      </c>
      <c r="B121" s="86" t="s">
        <v>116</v>
      </c>
      <c r="C121" s="86" t="s">
        <v>115</v>
      </c>
      <c r="D121" s="86" t="s">
        <v>275</v>
      </c>
      <c r="E121" s="87">
        <v>20</v>
      </c>
      <c r="F121" s="87">
        <v>600</v>
      </c>
      <c r="G121" s="87">
        <v>10</v>
      </c>
      <c r="H121" s="87">
        <v>100</v>
      </c>
      <c r="I121" s="87"/>
      <c r="J121" s="87"/>
      <c r="K121" s="87"/>
      <c r="L121" s="87"/>
      <c r="M121" s="87"/>
      <c r="N121" s="87"/>
      <c r="O121" s="259"/>
      <c r="P121" s="91"/>
      <c r="Q121" s="87">
        <f t="shared" si="24"/>
        <v>0</v>
      </c>
      <c r="R121" s="87">
        <f t="shared" si="25"/>
        <v>0</v>
      </c>
      <c r="S121" s="92"/>
      <c r="T121" s="93">
        <v>0.06</v>
      </c>
      <c r="U121" s="93">
        <f t="shared" si="26"/>
        <v>0</v>
      </c>
      <c r="Y121" s="241">
        <v>17</v>
      </c>
      <c r="Z121" s="241">
        <f t="shared" si="27"/>
        <v>0</v>
      </c>
      <c r="AA121" s="228"/>
    </row>
    <row r="122" spans="1:27" s="90" customFormat="1" x14ac:dyDescent="0.2">
      <c r="A122" s="252" t="s">
        <v>188</v>
      </c>
      <c r="B122" s="252" t="s">
        <v>116</v>
      </c>
      <c r="C122" s="252">
        <v>90444600</v>
      </c>
      <c r="D122" s="252" t="s">
        <v>277</v>
      </c>
      <c r="E122" s="87" t="s">
        <v>46</v>
      </c>
      <c r="F122" s="87">
        <v>600</v>
      </c>
      <c r="G122" s="87">
        <v>10</v>
      </c>
      <c r="H122" s="87">
        <v>100</v>
      </c>
      <c r="I122" s="87"/>
      <c r="J122" s="87"/>
      <c r="K122" s="87"/>
      <c r="L122" s="87"/>
      <c r="M122" s="87"/>
      <c r="N122" s="87"/>
      <c r="O122" s="259"/>
      <c r="P122" s="91"/>
      <c r="Q122" s="87">
        <f t="shared" si="24"/>
        <v>0</v>
      </c>
      <c r="R122" s="87">
        <f t="shared" si="25"/>
        <v>0</v>
      </c>
      <c r="S122" s="92"/>
      <c r="T122" s="93">
        <v>0.06</v>
      </c>
      <c r="U122" s="93">
        <f t="shared" si="26"/>
        <v>0</v>
      </c>
      <c r="Y122" s="241">
        <v>17</v>
      </c>
      <c r="Z122" s="241">
        <f t="shared" si="27"/>
        <v>0</v>
      </c>
      <c r="AA122" s="228"/>
    </row>
    <row r="123" spans="1:27" s="90" customFormat="1" x14ac:dyDescent="0.2">
      <c r="A123" s="86" t="s">
        <v>117</v>
      </c>
      <c r="B123" s="86" t="s">
        <v>118</v>
      </c>
      <c r="C123" s="86" t="s">
        <v>117</v>
      </c>
      <c r="D123" s="86" t="s">
        <v>275</v>
      </c>
      <c r="E123" s="87">
        <v>20</v>
      </c>
      <c r="F123" s="87">
        <v>750</v>
      </c>
      <c r="G123" s="87">
        <v>10</v>
      </c>
      <c r="H123" s="87">
        <v>100</v>
      </c>
      <c r="I123" s="87"/>
      <c r="J123" s="87"/>
      <c r="K123" s="87"/>
      <c r="L123" s="87"/>
      <c r="M123" s="87"/>
      <c r="N123" s="87"/>
      <c r="O123" s="259"/>
      <c r="P123" s="91"/>
      <c r="Q123" s="87">
        <f t="shared" si="24"/>
        <v>0</v>
      </c>
      <c r="R123" s="87">
        <f t="shared" si="25"/>
        <v>0</v>
      </c>
      <c r="S123" s="92"/>
      <c r="T123" s="93">
        <v>7.0000000000000007E-2</v>
      </c>
      <c r="U123" s="93">
        <f t="shared" si="26"/>
        <v>0</v>
      </c>
      <c r="Y123" s="241"/>
      <c r="Z123" s="241">
        <f t="shared" si="27"/>
        <v>0</v>
      </c>
      <c r="AA123" s="228"/>
    </row>
    <row r="124" spans="1:27" s="90" customFormat="1" x14ac:dyDescent="0.2">
      <c r="A124" s="252" t="s">
        <v>189</v>
      </c>
      <c r="B124" s="252" t="s">
        <v>118</v>
      </c>
      <c r="C124" s="252">
        <v>90444700</v>
      </c>
      <c r="D124" s="252" t="s">
        <v>277</v>
      </c>
      <c r="E124" s="87" t="s">
        <v>46</v>
      </c>
      <c r="F124" s="87">
        <v>750</v>
      </c>
      <c r="G124" s="87">
        <v>10</v>
      </c>
      <c r="H124" s="87">
        <v>100</v>
      </c>
      <c r="I124" s="87"/>
      <c r="J124" s="87"/>
      <c r="K124" s="87"/>
      <c r="L124" s="87"/>
      <c r="M124" s="87"/>
      <c r="N124" s="87"/>
      <c r="O124" s="259"/>
      <c r="P124" s="91"/>
      <c r="Q124" s="87">
        <f t="shared" si="24"/>
        <v>0</v>
      </c>
      <c r="R124" s="87">
        <f t="shared" si="25"/>
        <v>0</v>
      </c>
      <c r="S124" s="92"/>
      <c r="T124" s="93">
        <v>7.0000000000000007E-2</v>
      </c>
      <c r="U124" s="93">
        <f t="shared" si="26"/>
        <v>0</v>
      </c>
      <c r="Y124" s="241"/>
      <c r="Z124" s="241">
        <f t="shared" si="27"/>
        <v>0</v>
      </c>
      <c r="AA124" s="228"/>
    </row>
    <row r="125" spans="1:27" s="90" customFormat="1" x14ac:dyDescent="0.2">
      <c r="A125" s="86" t="s">
        <v>119</v>
      </c>
      <c r="B125" s="86" t="s">
        <v>120</v>
      </c>
      <c r="C125" s="86" t="s">
        <v>119</v>
      </c>
      <c r="D125" s="86" t="s">
        <v>275</v>
      </c>
      <c r="E125" s="87">
        <v>20</v>
      </c>
      <c r="F125" s="87">
        <v>900</v>
      </c>
      <c r="G125" s="87">
        <v>10</v>
      </c>
      <c r="H125" s="87">
        <v>50</v>
      </c>
      <c r="I125" s="87"/>
      <c r="J125" s="87"/>
      <c r="K125" s="87"/>
      <c r="L125" s="87"/>
      <c r="M125" s="87"/>
      <c r="N125" s="87"/>
      <c r="O125" s="259"/>
      <c r="P125" s="91"/>
      <c r="Q125" s="87">
        <f t="shared" si="24"/>
        <v>0</v>
      </c>
      <c r="R125" s="87">
        <f t="shared" si="25"/>
        <v>0</v>
      </c>
      <c r="S125" s="92"/>
      <c r="T125" s="93">
        <v>0.08</v>
      </c>
      <c r="U125" s="93">
        <f t="shared" si="26"/>
        <v>0</v>
      </c>
      <c r="Y125" s="241"/>
      <c r="Z125" s="241">
        <f t="shared" si="27"/>
        <v>0</v>
      </c>
      <c r="AA125" s="228"/>
    </row>
    <row r="126" spans="1:27" s="90" customFormat="1" x14ac:dyDescent="0.2">
      <c r="A126" s="252" t="s">
        <v>263</v>
      </c>
      <c r="B126" s="252" t="s">
        <v>120</v>
      </c>
      <c r="C126" s="252">
        <v>90444800</v>
      </c>
      <c r="D126" s="252" t="s">
        <v>277</v>
      </c>
      <c r="E126" s="87" t="s">
        <v>46</v>
      </c>
      <c r="F126" s="87">
        <v>900</v>
      </c>
      <c r="G126" s="87">
        <v>10</v>
      </c>
      <c r="H126" s="87">
        <v>50</v>
      </c>
      <c r="I126" s="87"/>
      <c r="J126" s="87"/>
      <c r="K126" s="87"/>
      <c r="L126" s="87"/>
      <c r="M126" s="87"/>
      <c r="N126" s="87"/>
      <c r="O126" s="259"/>
      <c r="P126" s="91"/>
      <c r="Q126" s="87">
        <f t="shared" si="24"/>
        <v>0</v>
      </c>
      <c r="R126" s="87">
        <f t="shared" si="25"/>
        <v>0</v>
      </c>
      <c r="S126" s="92"/>
      <c r="T126" s="93">
        <v>0.08</v>
      </c>
      <c r="U126" s="93">
        <f t="shared" si="26"/>
        <v>0</v>
      </c>
      <c r="Y126" s="241"/>
      <c r="Z126" s="241">
        <f t="shared" si="27"/>
        <v>0</v>
      </c>
      <c r="AA126" s="228"/>
    </row>
    <row r="127" spans="1:27" s="90" customFormat="1" x14ac:dyDescent="0.2">
      <c r="A127" s="86" t="s">
        <v>121</v>
      </c>
      <c r="B127" s="86" t="s">
        <v>122</v>
      </c>
      <c r="C127" s="86" t="s">
        <v>121</v>
      </c>
      <c r="D127" s="86" t="s">
        <v>275</v>
      </c>
      <c r="E127" s="87">
        <v>20</v>
      </c>
      <c r="F127" s="87">
        <v>1200</v>
      </c>
      <c r="G127" s="87">
        <v>10</v>
      </c>
      <c r="H127" s="87">
        <v>50</v>
      </c>
      <c r="I127" s="87"/>
      <c r="J127" s="87"/>
      <c r="K127" s="87"/>
      <c r="L127" s="87"/>
      <c r="M127" s="87"/>
      <c r="N127" s="87"/>
      <c r="O127" s="259"/>
      <c r="P127" s="91"/>
      <c r="Q127" s="87">
        <f t="shared" si="24"/>
        <v>0</v>
      </c>
      <c r="R127" s="87">
        <f t="shared" si="25"/>
        <v>0</v>
      </c>
      <c r="S127" s="92"/>
      <c r="T127" s="93">
        <v>0.11</v>
      </c>
      <c r="U127" s="93">
        <f t="shared" si="26"/>
        <v>0</v>
      </c>
      <c r="Y127" s="241"/>
      <c r="Z127" s="241">
        <f t="shared" si="27"/>
        <v>0</v>
      </c>
      <c r="AA127" s="228"/>
    </row>
    <row r="128" spans="1:27" s="90" customFormat="1" x14ac:dyDescent="0.2">
      <c r="A128" s="86" t="s">
        <v>207</v>
      </c>
      <c r="B128" s="86" t="s">
        <v>208</v>
      </c>
      <c r="C128" s="86" t="s">
        <v>207</v>
      </c>
      <c r="D128" s="86" t="s">
        <v>275</v>
      </c>
      <c r="E128" s="87">
        <v>20</v>
      </c>
      <c r="F128" s="87">
        <v>1500</v>
      </c>
      <c r="G128" s="87">
        <v>10</v>
      </c>
      <c r="H128" s="87">
        <v>50</v>
      </c>
      <c r="I128" s="87"/>
      <c r="J128" s="87"/>
      <c r="K128" s="87"/>
      <c r="L128" s="87"/>
      <c r="M128" s="87"/>
      <c r="N128" s="87"/>
      <c r="O128" s="259"/>
      <c r="P128" s="91"/>
      <c r="Q128" s="87">
        <f t="shared" si="24"/>
        <v>0</v>
      </c>
      <c r="R128" s="87">
        <f t="shared" si="25"/>
        <v>0</v>
      </c>
      <c r="S128" s="92"/>
      <c r="T128" s="93">
        <v>7.0000000000000007E-2</v>
      </c>
      <c r="U128" s="93">
        <f t="shared" si="26"/>
        <v>0</v>
      </c>
      <c r="Y128" s="241"/>
      <c r="Z128" s="241">
        <f t="shared" si="27"/>
        <v>0</v>
      </c>
      <c r="AA128" s="228"/>
    </row>
    <row r="129" spans="1:27" s="90" customFormat="1" x14ac:dyDescent="0.2">
      <c r="A129" s="86" t="s">
        <v>209</v>
      </c>
      <c r="B129" s="86" t="s">
        <v>210</v>
      </c>
      <c r="C129" s="86" t="s">
        <v>209</v>
      </c>
      <c r="D129" s="86" t="s">
        <v>275</v>
      </c>
      <c r="E129" s="87">
        <v>20</v>
      </c>
      <c r="F129" s="87">
        <v>1800</v>
      </c>
      <c r="G129" s="87">
        <v>10</v>
      </c>
      <c r="H129" s="87">
        <v>50</v>
      </c>
      <c r="I129" s="87"/>
      <c r="J129" s="87"/>
      <c r="K129" s="87"/>
      <c r="L129" s="87"/>
      <c r="M129" s="87"/>
      <c r="N129" s="87"/>
      <c r="O129" s="259"/>
      <c r="P129" s="91"/>
      <c r="Q129" s="87">
        <f t="shared" si="24"/>
        <v>0</v>
      </c>
      <c r="R129" s="87">
        <f t="shared" si="25"/>
        <v>0</v>
      </c>
      <c r="S129" s="105"/>
      <c r="T129" s="93">
        <v>0.09</v>
      </c>
      <c r="U129" s="93">
        <f t="shared" si="26"/>
        <v>0</v>
      </c>
      <c r="V129" s="94"/>
      <c r="Y129" s="241"/>
      <c r="Z129" s="241">
        <f t="shared" si="27"/>
        <v>0</v>
      </c>
      <c r="AA129" s="228">
        <f>SUM(Z114:Z129)</f>
        <v>98</v>
      </c>
    </row>
    <row r="130" spans="1:27" s="90" customFormat="1" x14ac:dyDescent="0.2">
      <c r="A130" s="86" t="s">
        <v>123</v>
      </c>
      <c r="B130" s="86" t="s">
        <v>124</v>
      </c>
      <c r="C130" s="86" t="s">
        <v>123</v>
      </c>
      <c r="D130" s="86" t="s">
        <v>275</v>
      </c>
      <c r="E130" s="87">
        <v>25</v>
      </c>
      <c r="F130" s="87">
        <v>150</v>
      </c>
      <c r="G130" s="87">
        <v>10</v>
      </c>
      <c r="H130" s="87">
        <v>200</v>
      </c>
      <c r="I130" s="87"/>
      <c r="J130" s="87"/>
      <c r="K130" s="87"/>
      <c r="L130" s="87"/>
      <c r="M130" s="87"/>
      <c r="N130" s="87"/>
      <c r="O130" s="259"/>
      <c r="P130" s="91"/>
      <c r="Q130" s="87">
        <f t="shared" si="24"/>
        <v>0</v>
      </c>
      <c r="R130" s="87">
        <f t="shared" si="25"/>
        <v>0</v>
      </c>
      <c r="S130" s="92"/>
      <c r="T130" s="93">
        <v>0.04</v>
      </c>
      <c r="U130" s="93">
        <f t="shared" si="26"/>
        <v>0</v>
      </c>
      <c r="V130" s="94">
        <f>SUM(U130:U147)</f>
        <v>1.84</v>
      </c>
      <c r="W130" s="90">
        <f>V130*100/$V$148</f>
        <v>2.9183187946074542</v>
      </c>
      <c r="Y130" s="241">
        <v>11.75</v>
      </c>
      <c r="Z130" s="241">
        <f t="shared" si="27"/>
        <v>0</v>
      </c>
      <c r="AA130" s="228"/>
    </row>
    <row r="131" spans="1:27" s="90" customFormat="1" x14ac:dyDescent="0.2">
      <c r="A131" s="252" t="s">
        <v>257</v>
      </c>
      <c r="B131" s="252" t="s">
        <v>124</v>
      </c>
      <c r="C131" s="252">
        <v>90445200</v>
      </c>
      <c r="D131" s="252" t="s">
        <v>277</v>
      </c>
      <c r="E131" s="87">
        <v>25</v>
      </c>
      <c r="F131" s="87">
        <v>150</v>
      </c>
      <c r="G131" s="87">
        <v>10</v>
      </c>
      <c r="H131" s="87">
        <v>200</v>
      </c>
      <c r="I131" s="87"/>
      <c r="J131" s="87"/>
      <c r="K131" s="87"/>
      <c r="L131" s="87"/>
      <c r="M131" s="87"/>
      <c r="N131" s="87"/>
      <c r="O131" s="259"/>
      <c r="P131" s="91"/>
      <c r="Q131" s="87">
        <f t="shared" si="24"/>
        <v>0</v>
      </c>
      <c r="R131" s="87">
        <f t="shared" si="25"/>
        <v>0</v>
      </c>
      <c r="S131" s="92"/>
      <c r="T131" s="93">
        <v>0.04</v>
      </c>
      <c r="U131" s="93">
        <f t="shared" si="26"/>
        <v>0</v>
      </c>
      <c r="Y131" s="241">
        <v>11.75</v>
      </c>
      <c r="Z131" s="241">
        <f t="shared" si="27"/>
        <v>0</v>
      </c>
      <c r="AA131" s="228"/>
    </row>
    <row r="132" spans="1:27" s="90" customFormat="1" x14ac:dyDescent="0.2">
      <c r="A132" s="86" t="s">
        <v>125</v>
      </c>
      <c r="B132" s="86" t="s">
        <v>126</v>
      </c>
      <c r="C132" s="86" t="s">
        <v>125</v>
      </c>
      <c r="D132" s="86" t="s">
        <v>275</v>
      </c>
      <c r="E132" s="87">
        <v>25</v>
      </c>
      <c r="F132" s="87">
        <v>300</v>
      </c>
      <c r="G132" s="87">
        <v>10</v>
      </c>
      <c r="H132" s="87">
        <v>100</v>
      </c>
      <c r="I132" s="87"/>
      <c r="J132" s="87"/>
      <c r="K132" s="87"/>
      <c r="L132" s="87"/>
      <c r="M132" s="87"/>
      <c r="N132" s="87"/>
      <c r="O132" s="259"/>
      <c r="P132" s="91"/>
      <c r="Q132" s="87">
        <f t="shared" si="24"/>
        <v>0</v>
      </c>
      <c r="R132" s="87">
        <f t="shared" si="25"/>
        <v>0</v>
      </c>
      <c r="S132" s="92"/>
      <c r="T132" s="93">
        <v>0.04</v>
      </c>
      <c r="U132" s="93">
        <f t="shared" si="26"/>
        <v>0</v>
      </c>
      <c r="Y132" s="241">
        <v>11.75</v>
      </c>
      <c r="Z132" s="241">
        <f t="shared" si="27"/>
        <v>0</v>
      </c>
      <c r="AA132" s="228"/>
    </row>
    <row r="133" spans="1:27" s="90" customFormat="1" x14ac:dyDescent="0.2">
      <c r="A133" s="252" t="s">
        <v>127</v>
      </c>
      <c r="B133" s="252" t="s">
        <v>126</v>
      </c>
      <c r="C133" s="252">
        <v>90445300</v>
      </c>
      <c r="D133" s="252" t="s">
        <v>277</v>
      </c>
      <c r="E133" s="87" t="s">
        <v>63</v>
      </c>
      <c r="F133" s="87">
        <v>300</v>
      </c>
      <c r="G133" s="87">
        <v>10</v>
      </c>
      <c r="H133" s="87">
        <v>100</v>
      </c>
      <c r="I133" s="87"/>
      <c r="J133" s="87"/>
      <c r="K133" s="87"/>
      <c r="L133" s="87"/>
      <c r="M133" s="87"/>
      <c r="N133" s="87">
        <v>300</v>
      </c>
      <c r="O133" s="259"/>
      <c r="P133" s="91"/>
      <c r="Q133" s="87">
        <f t="shared" si="24"/>
        <v>300</v>
      </c>
      <c r="R133" s="87">
        <f t="shared" si="25"/>
        <v>3</v>
      </c>
      <c r="S133" s="92"/>
      <c r="T133" s="93">
        <v>0.04</v>
      </c>
      <c r="U133" s="93">
        <f t="shared" si="26"/>
        <v>0.12</v>
      </c>
      <c r="Y133" s="241">
        <v>11.75</v>
      </c>
      <c r="Z133" s="241">
        <f t="shared" si="27"/>
        <v>35.25</v>
      </c>
      <c r="AA133" s="228"/>
    </row>
    <row r="134" spans="1:27" s="90" customFormat="1" x14ac:dyDescent="0.2">
      <c r="A134" s="86" t="s">
        <v>128</v>
      </c>
      <c r="B134" s="86" t="s">
        <v>129</v>
      </c>
      <c r="C134" s="86" t="s">
        <v>128</v>
      </c>
      <c r="D134" s="86" t="s">
        <v>275</v>
      </c>
      <c r="E134" s="87">
        <v>25</v>
      </c>
      <c r="F134" s="87">
        <v>450</v>
      </c>
      <c r="G134" s="87">
        <v>10</v>
      </c>
      <c r="H134" s="87">
        <v>100</v>
      </c>
      <c r="I134" s="87"/>
      <c r="J134" s="87"/>
      <c r="K134" s="87"/>
      <c r="L134" s="87"/>
      <c r="M134" s="87"/>
      <c r="N134" s="87"/>
      <c r="O134" s="259"/>
      <c r="P134" s="91"/>
      <c r="Q134" s="87">
        <f t="shared" si="24"/>
        <v>0</v>
      </c>
      <c r="R134" s="87">
        <f t="shared" si="25"/>
        <v>0</v>
      </c>
      <c r="S134" s="92"/>
      <c r="T134" s="93">
        <v>0.06</v>
      </c>
      <c r="U134" s="93">
        <f t="shared" si="26"/>
        <v>0</v>
      </c>
      <c r="Y134" s="241">
        <v>17</v>
      </c>
      <c r="Z134" s="241">
        <f t="shared" si="27"/>
        <v>0</v>
      </c>
      <c r="AA134" s="228"/>
    </row>
    <row r="135" spans="1:27" s="90" customFormat="1" x14ac:dyDescent="0.2">
      <c r="A135" s="252" t="s">
        <v>190</v>
      </c>
      <c r="B135" s="252" t="s">
        <v>129</v>
      </c>
      <c r="C135" s="252">
        <v>90445400</v>
      </c>
      <c r="D135" s="252" t="s">
        <v>277</v>
      </c>
      <c r="E135" s="87" t="s">
        <v>63</v>
      </c>
      <c r="F135" s="87">
        <v>450</v>
      </c>
      <c r="G135" s="87">
        <v>10</v>
      </c>
      <c r="H135" s="87">
        <v>100</v>
      </c>
      <c r="I135" s="87"/>
      <c r="J135" s="87"/>
      <c r="K135" s="87"/>
      <c r="L135" s="87"/>
      <c r="M135" s="87"/>
      <c r="N135" s="87"/>
      <c r="O135" s="259"/>
      <c r="P135" s="91"/>
      <c r="Q135" s="87">
        <f t="shared" si="24"/>
        <v>0</v>
      </c>
      <c r="R135" s="87">
        <f t="shared" si="25"/>
        <v>0</v>
      </c>
      <c r="S135" s="92"/>
      <c r="T135" s="93">
        <v>0.06</v>
      </c>
      <c r="U135" s="93">
        <f t="shared" si="26"/>
        <v>0</v>
      </c>
      <c r="Y135" s="241">
        <v>17</v>
      </c>
      <c r="Z135" s="241">
        <f t="shared" si="27"/>
        <v>0</v>
      </c>
      <c r="AA135" s="228"/>
    </row>
    <row r="136" spans="1:27" s="90" customFormat="1" x14ac:dyDescent="0.2">
      <c r="A136" s="86" t="s">
        <v>130</v>
      </c>
      <c r="B136" s="86" t="s">
        <v>131</v>
      </c>
      <c r="C136" s="86" t="s">
        <v>130</v>
      </c>
      <c r="D136" s="86" t="s">
        <v>275</v>
      </c>
      <c r="E136" s="87">
        <v>25</v>
      </c>
      <c r="F136" s="87">
        <v>600</v>
      </c>
      <c r="G136" s="87">
        <v>10</v>
      </c>
      <c r="H136" s="87">
        <v>50</v>
      </c>
      <c r="I136" s="87"/>
      <c r="J136" s="87"/>
      <c r="K136" s="87">
        <v>100</v>
      </c>
      <c r="L136" s="87"/>
      <c r="M136" s="87"/>
      <c r="N136" s="87"/>
      <c r="O136" s="259"/>
      <c r="P136" s="91"/>
      <c r="Q136" s="87">
        <f t="shared" si="24"/>
        <v>100</v>
      </c>
      <c r="R136" s="87">
        <f t="shared" si="25"/>
        <v>2</v>
      </c>
      <c r="S136" s="92"/>
      <c r="T136" s="93">
        <v>0.04</v>
      </c>
      <c r="U136" s="93">
        <f t="shared" si="26"/>
        <v>0.08</v>
      </c>
      <c r="Y136" s="241">
        <v>11.75</v>
      </c>
      <c r="Z136" s="241">
        <f t="shared" si="27"/>
        <v>23.5</v>
      </c>
      <c r="AA136" s="228"/>
    </row>
    <row r="137" spans="1:27" s="90" customFormat="1" x14ac:dyDescent="0.2">
      <c r="A137" s="252" t="s">
        <v>211</v>
      </c>
      <c r="B137" s="252" t="s">
        <v>131</v>
      </c>
      <c r="C137" s="252">
        <v>90445600</v>
      </c>
      <c r="D137" s="252" t="s">
        <v>277</v>
      </c>
      <c r="E137" s="87">
        <v>25</v>
      </c>
      <c r="F137" s="87">
        <v>600</v>
      </c>
      <c r="G137" s="87">
        <v>10</v>
      </c>
      <c r="H137" s="87">
        <v>50</v>
      </c>
      <c r="I137" s="87"/>
      <c r="J137" s="87">
        <v>300</v>
      </c>
      <c r="K137" s="87">
        <v>200</v>
      </c>
      <c r="L137" s="87">
        <v>200</v>
      </c>
      <c r="M137" s="87"/>
      <c r="N137" s="87">
        <v>200</v>
      </c>
      <c r="O137" s="259">
        <v>200</v>
      </c>
      <c r="P137" s="91"/>
      <c r="Q137" s="87">
        <f t="shared" si="24"/>
        <v>1100</v>
      </c>
      <c r="R137" s="87">
        <f t="shared" si="25"/>
        <v>22</v>
      </c>
      <c r="S137" s="92"/>
      <c r="T137" s="93">
        <v>0.04</v>
      </c>
      <c r="U137" s="93">
        <f t="shared" si="26"/>
        <v>0.88</v>
      </c>
      <c r="Y137" s="241">
        <v>11.75</v>
      </c>
      <c r="Z137" s="241">
        <f t="shared" si="27"/>
        <v>258.5</v>
      </c>
      <c r="AA137" s="228"/>
    </row>
    <row r="138" spans="1:27" s="90" customFormat="1" x14ac:dyDescent="0.2">
      <c r="A138" s="86" t="s">
        <v>162</v>
      </c>
      <c r="B138" s="86" t="s">
        <v>163</v>
      </c>
      <c r="C138" s="86" t="s">
        <v>162</v>
      </c>
      <c r="D138" s="86" t="s">
        <v>275</v>
      </c>
      <c r="E138" s="87">
        <v>25</v>
      </c>
      <c r="F138" s="87">
        <v>750</v>
      </c>
      <c r="G138" s="87">
        <v>10</v>
      </c>
      <c r="H138" s="87">
        <v>50</v>
      </c>
      <c r="I138" s="87"/>
      <c r="J138" s="87"/>
      <c r="K138" s="87"/>
      <c r="L138" s="87"/>
      <c r="M138" s="87"/>
      <c r="N138" s="87"/>
      <c r="O138" s="259"/>
      <c r="P138" s="91"/>
      <c r="Q138" s="87">
        <f t="shared" si="24"/>
        <v>0</v>
      </c>
      <c r="R138" s="87">
        <f t="shared" si="25"/>
        <v>0</v>
      </c>
      <c r="S138" s="92"/>
      <c r="T138" s="93">
        <v>0.04</v>
      </c>
      <c r="U138" s="93">
        <f t="shared" si="26"/>
        <v>0</v>
      </c>
      <c r="Y138" s="241">
        <v>14.3</v>
      </c>
      <c r="Z138" s="241">
        <f t="shared" si="27"/>
        <v>0</v>
      </c>
      <c r="AA138" s="228"/>
    </row>
    <row r="139" spans="1:27" s="90" customFormat="1" x14ac:dyDescent="0.2">
      <c r="A139" s="252" t="s">
        <v>218</v>
      </c>
      <c r="B139" s="252" t="s">
        <v>163</v>
      </c>
      <c r="C139" s="95" t="s">
        <v>219</v>
      </c>
      <c r="D139" s="252" t="s">
        <v>277</v>
      </c>
      <c r="E139" s="87">
        <v>25</v>
      </c>
      <c r="F139" s="87">
        <v>750</v>
      </c>
      <c r="G139" s="87">
        <v>10</v>
      </c>
      <c r="H139" s="87">
        <v>50</v>
      </c>
      <c r="I139" s="87"/>
      <c r="J139" s="87"/>
      <c r="K139" s="87">
        <v>200</v>
      </c>
      <c r="L139" s="87"/>
      <c r="M139" s="87"/>
      <c r="N139" s="87"/>
      <c r="O139" s="259"/>
      <c r="P139" s="91"/>
      <c r="Q139" s="87">
        <f t="shared" si="24"/>
        <v>200</v>
      </c>
      <c r="R139" s="87">
        <f t="shared" si="25"/>
        <v>4</v>
      </c>
      <c r="S139" s="92"/>
      <c r="T139" s="93">
        <v>0.04</v>
      </c>
      <c r="U139" s="93">
        <f t="shared" si="26"/>
        <v>0.16</v>
      </c>
      <c r="Y139" s="241">
        <v>14.3</v>
      </c>
      <c r="Z139" s="241">
        <f t="shared" si="27"/>
        <v>57.2</v>
      </c>
      <c r="AA139" s="228"/>
    </row>
    <row r="140" spans="1:27" s="90" customFormat="1" x14ac:dyDescent="0.2">
      <c r="A140" s="86" t="s">
        <v>132</v>
      </c>
      <c r="B140" s="86" t="s">
        <v>133</v>
      </c>
      <c r="C140" s="86" t="s">
        <v>132</v>
      </c>
      <c r="D140" s="86" t="s">
        <v>275</v>
      </c>
      <c r="E140" s="87">
        <v>25</v>
      </c>
      <c r="F140" s="87">
        <v>900</v>
      </c>
      <c r="G140" s="87">
        <v>10</v>
      </c>
      <c r="H140" s="87">
        <v>50</v>
      </c>
      <c r="I140" s="87"/>
      <c r="J140" s="87"/>
      <c r="K140" s="87">
        <v>200</v>
      </c>
      <c r="L140" s="87"/>
      <c r="M140" s="87"/>
      <c r="N140" s="87">
        <v>100</v>
      </c>
      <c r="O140" s="259"/>
      <c r="P140" s="91"/>
      <c r="Q140" s="87">
        <f t="shared" si="24"/>
        <v>300</v>
      </c>
      <c r="R140" s="87">
        <f t="shared" si="25"/>
        <v>6</v>
      </c>
      <c r="S140" s="92"/>
      <c r="T140" s="93">
        <v>0.06</v>
      </c>
      <c r="U140" s="93">
        <f t="shared" si="26"/>
        <v>0.36</v>
      </c>
      <c r="Y140" s="241">
        <v>17</v>
      </c>
      <c r="Z140" s="241">
        <f t="shared" si="27"/>
        <v>102</v>
      </c>
      <c r="AA140" s="228"/>
    </row>
    <row r="141" spans="1:27" s="90" customFormat="1" x14ac:dyDescent="0.2">
      <c r="A141" s="252" t="s">
        <v>264</v>
      </c>
      <c r="B141" s="252" t="s">
        <v>133</v>
      </c>
      <c r="C141" s="95" t="s">
        <v>265</v>
      </c>
      <c r="D141" s="252" t="s">
        <v>277</v>
      </c>
      <c r="E141" s="87">
        <v>25</v>
      </c>
      <c r="F141" s="87">
        <v>900</v>
      </c>
      <c r="G141" s="87">
        <v>10</v>
      </c>
      <c r="H141" s="87">
        <v>50</v>
      </c>
      <c r="I141" s="87"/>
      <c r="J141" s="87"/>
      <c r="K141" s="87">
        <v>200</v>
      </c>
      <c r="L141" s="87"/>
      <c r="M141" s="87"/>
      <c r="N141" s="87"/>
      <c r="O141" s="259"/>
      <c r="P141" s="91"/>
      <c r="Q141" s="87">
        <f t="shared" si="24"/>
        <v>200</v>
      </c>
      <c r="R141" s="87">
        <f t="shared" si="25"/>
        <v>4</v>
      </c>
      <c r="S141" s="92"/>
      <c r="T141" s="93">
        <v>0.06</v>
      </c>
      <c r="U141" s="93">
        <f t="shared" si="26"/>
        <v>0.24</v>
      </c>
      <c r="Y141" s="241">
        <v>17</v>
      </c>
      <c r="Z141" s="241">
        <f t="shared" si="27"/>
        <v>68</v>
      </c>
      <c r="AA141" s="228"/>
    </row>
    <row r="142" spans="1:27" s="90" customFormat="1" x14ac:dyDescent="0.2">
      <c r="A142" s="86" t="s">
        <v>134</v>
      </c>
      <c r="B142" s="86" t="s">
        <v>135</v>
      </c>
      <c r="C142" s="86" t="s">
        <v>134</v>
      </c>
      <c r="D142" s="86" t="s">
        <v>275</v>
      </c>
      <c r="E142" s="87">
        <v>25</v>
      </c>
      <c r="F142" s="87">
        <v>1200</v>
      </c>
      <c r="G142" s="87">
        <v>10</v>
      </c>
      <c r="H142" s="87">
        <v>50</v>
      </c>
      <c r="I142" s="87"/>
      <c r="J142" s="87"/>
      <c r="K142" s="87"/>
      <c r="L142" s="87"/>
      <c r="M142" s="87"/>
      <c r="N142" s="87"/>
      <c r="O142" s="259"/>
      <c r="P142" s="91"/>
      <c r="Q142" s="87">
        <f t="shared" si="24"/>
        <v>0</v>
      </c>
      <c r="R142" s="87">
        <f t="shared" si="25"/>
        <v>0</v>
      </c>
      <c r="S142" s="92"/>
      <c r="T142" s="93">
        <v>0.08</v>
      </c>
      <c r="U142" s="93">
        <f t="shared" si="26"/>
        <v>0</v>
      </c>
      <c r="Y142" s="241"/>
      <c r="Z142" s="241">
        <f t="shared" si="27"/>
        <v>0</v>
      </c>
      <c r="AA142" s="228"/>
    </row>
    <row r="143" spans="1:27" s="90" customFormat="1" x14ac:dyDescent="0.2">
      <c r="A143" s="103" t="s">
        <v>451</v>
      </c>
      <c r="B143" s="252" t="s">
        <v>135</v>
      </c>
      <c r="C143" s="103">
        <v>90445810</v>
      </c>
      <c r="D143" s="252" t="s">
        <v>277</v>
      </c>
      <c r="E143" s="87" t="s">
        <v>63</v>
      </c>
      <c r="F143" s="87">
        <v>1200</v>
      </c>
      <c r="G143" s="87">
        <v>10</v>
      </c>
      <c r="H143" s="87">
        <v>50</v>
      </c>
      <c r="I143" s="87"/>
      <c r="J143" s="87"/>
      <c r="K143" s="87"/>
      <c r="L143" s="87"/>
      <c r="M143" s="87"/>
      <c r="N143" s="87"/>
      <c r="O143" s="259"/>
      <c r="P143" s="91"/>
      <c r="Q143" s="87">
        <f t="shared" si="24"/>
        <v>0</v>
      </c>
      <c r="R143" s="87">
        <f t="shared" si="25"/>
        <v>0</v>
      </c>
      <c r="S143" s="92"/>
      <c r="T143" s="93">
        <v>0.08</v>
      </c>
      <c r="U143" s="93">
        <f t="shared" si="26"/>
        <v>0</v>
      </c>
      <c r="Y143" s="241"/>
      <c r="Z143" s="241">
        <f t="shared" si="27"/>
        <v>0</v>
      </c>
      <c r="AA143" s="228"/>
    </row>
    <row r="144" spans="1:27" s="90" customFormat="1" x14ac:dyDescent="0.2">
      <c r="A144" s="86" t="s">
        <v>238</v>
      </c>
      <c r="B144" s="86" t="s">
        <v>239</v>
      </c>
      <c r="C144" s="86" t="s">
        <v>238</v>
      </c>
      <c r="D144" s="86" t="s">
        <v>275</v>
      </c>
      <c r="E144" s="87">
        <v>25</v>
      </c>
      <c r="F144" s="87">
        <v>1524</v>
      </c>
      <c r="G144" s="87">
        <v>10</v>
      </c>
      <c r="H144" s="87">
        <v>50</v>
      </c>
      <c r="I144" s="87"/>
      <c r="J144" s="87"/>
      <c r="K144" s="87"/>
      <c r="L144" s="87"/>
      <c r="M144" s="87"/>
      <c r="N144" s="87"/>
      <c r="O144" s="259"/>
      <c r="P144" s="91"/>
      <c r="Q144" s="87">
        <f t="shared" si="24"/>
        <v>0</v>
      </c>
      <c r="R144" s="87">
        <f t="shared" si="25"/>
        <v>0</v>
      </c>
      <c r="S144" s="92"/>
      <c r="T144" s="93">
        <v>0.08</v>
      </c>
      <c r="U144" s="93">
        <f t="shared" si="26"/>
        <v>0</v>
      </c>
      <c r="Y144" s="241"/>
      <c r="Z144" s="241">
        <f t="shared" si="27"/>
        <v>0</v>
      </c>
      <c r="AA144" s="228"/>
    </row>
    <row r="145" spans="1:27" s="90" customFormat="1" x14ac:dyDescent="0.2">
      <c r="A145" s="86" t="s">
        <v>164</v>
      </c>
      <c r="B145" s="86" t="s">
        <v>165</v>
      </c>
      <c r="C145" s="86" t="s">
        <v>164</v>
      </c>
      <c r="D145" s="86" t="s">
        <v>275</v>
      </c>
      <c r="E145" s="87">
        <v>25</v>
      </c>
      <c r="F145" s="87">
        <v>1800</v>
      </c>
      <c r="G145" s="87">
        <v>10</v>
      </c>
      <c r="H145" s="87">
        <v>50</v>
      </c>
      <c r="I145" s="87"/>
      <c r="J145" s="87"/>
      <c r="K145" s="87"/>
      <c r="L145" s="87"/>
      <c r="M145" s="87"/>
      <c r="N145" s="87"/>
      <c r="O145" s="259"/>
      <c r="P145" s="91"/>
      <c r="Q145" s="87">
        <f t="shared" si="24"/>
        <v>0</v>
      </c>
      <c r="R145" s="87">
        <f t="shared" si="25"/>
        <v>0</v>
      </c>
      <c r="S145" s="92"/>
      <c r="T145" s="93">
        <v>0.12</v>
      </c>
      <c r="U145" s="93">
        <f t="shared" si="26"/>
        <v>0</v>
      </c>
      <c r="Y145" s="241"/>
      <c r="Z145" s="241">
        <f t="shared" si="27"/>
        <v>0</v>
      </c>
      <c r="AA145" s="228"/>
    </row>
    <row r="146" spans="1:27" s="90" customFormat="1" x14ac:dyDescent="0.2">
      <c r="A146" s="252" t="s">
        <v>227</v>
      </c>
      <c r="B146" s="252" t="s">
        <v>165</v>
      </c>
      <c r="C146" s="252">
        <v>90445900</v>
      </c>
      <c r="D146" s="252" t="s">
        <v>277</v>
      </c>
      <c r="E146" s="87">
        <v>25</v>
      </c>
      <c r="F146" s="87">
        <v>1800</v>
      </c>
      <c r="G146" s="87">
        <v>10</v>
      </c>
      <c r="H146" s="87">
        <v>50</v>
      </c>
      <c r="I146" s="87"/>
      <c r="J146" s="87"/>
      <c r="K146" s="87"/>
      <c r="L146" s="87"/>
      <c r="M146" s="87"/>
      <c r="N146" s="87"/>
      <c r="O146" s="259"/>
      <c r="P146" s="91"/>
      <c r="Q146" s="87">
        <f t="shared" si="24"/>
        <v>0</v>
      </c>
      <c r="R146" s="87">
        <f t="shared" si="25"/>
        <v>0</v>
      </c>
      <c r="S146" s="92"/>
      <c r="T146" s="93">
        <v>0.12</v>
      </c>
      <c r="U146" s="93">
        <f t="shared" si="26"/>
        <v>0</v>
      </c>
      <c r="V146" s="94"/>
      <c r="Y146" s="241"/>
      <c r="Z146" s="241">
        <f t="shared" si="27"/>
        <v>0</v>
      </c>
      <c r="AA146" s="228"/>
    </row>
    <row r="147" spans="1:27" s="90" customFormat="1" x14ac:dyDescent="0.2">
      <c r="A147" s="252" t="s">
        <v>301</v>
      </c>
      <c r="B147" s="252" t="s">
        <v>302</v>
      </c>
      <c r="C147" s="252">
        <v>90446000</v>
      </c>
      <c r="D147" s="252" t="s">
        <v>277</v>
      </c>
      <c r="E147" s="87">
        <v>25</v>
      </c>
      <c r="F147" s="87">
        <v>2400</v>
      </c>
      <c r="G147" s="87">
        <v>10</v>
      </c>
      <c r="H147" s="87">
        <v>50</v>
      </c>
      <c r="I147" s="87"/>
      <c r="J147" s="87"/>
      <c r="K147" s="87"/>
      <c r="L147" s="87"/>
      <c r="M147" s="87"/>
      <c r="N147" s="87"/>
      <c r="O147" s="259"/>
      <c r="P147" s="91"/>
      <c r="Q147" s="87">
        <f t="shared" si="24"/>
        <v>0</v>
      </c>
      <c r="R147" s="87">
        <f t="shared" si="25"/>
        <v>0</v>
      </c>
      <c r="S147" s="92"/>
      <c r="T147" s="93">
        <v>0.12</v>
      </c>
      <c r="U147" s="93">
        <f t="shared" si="26"/>
        <v>0</v>
      </c>
      <c r="V147" s="94"/>
      <c r="Y147" s="241"/>
      <c r="Z147" s="241">
        <f t="shared" si="27"/>
        <v>0</v>
      </c>
      <c r="AA147" s="228">
        <f>SUM(Z130:Z147)</f>
        <v>544.45000000000005</v>
      </c>
    </row>
    <row r="148" spans="1:27" x14ac:dyDescent="0.2">
      <c r="A148" s="305"/>
      <c r="B148" s="305"/>
      <c r="C148" s="305"/>
      <c r="D148" s="305"/>
      <c r="E148" s="305"/>
      <c r="F148" s="305"/>
      <c r="G148" s="305"/>
      <c r="H148" s="305"/>
      <c r="I148" s="261">
        <f t="shared" ref="I148:P148" si="28">SUBTOTAL(9,I6:I147)</f>
        <v>2150</v>
      </c>
      <c r="J148" s="261">
        <f t="shared" si="28"/>
        <v>15700</v>
      </c>
      <c r="K148" s="261">
        <f t="shared" si="28"/>
        <v>41495</v>
      </c>
      <c r="L148" s="261">
        <f t="shared" si="28"/>
        <v>27400</v>
      </c>
      <c r="M148" s="263"/>
      <c r="N148" s="255">
        <f t="shared" si="28"/>
        <v>53830</v>
      </c>
      <c r="O148" s="255">
        <f t="shared" si="28"/>
        <v>24320</v>
      </c>
      <c r="P148" s="255">
        <f t="shared" si="28"/>
        <v>0</v>
      </c>
      <c r="Q148" s="255">
        <f>SUBTOTAL(9,Q5:Q147)</f>
        <v>164895</v>
      </c>
      <c r="R148" s="255">
        <f>SUBTOTAL(9,R5:R147)</f>
        <v>1484</v>
      </c>
      <c r="S148" s="59"/>
      <c r="T148" s="12"/>
      <c r="U148" s="255">
        <f>SUBTOTAL(9,U5:U147)</f>
        <v>87.83</v>
      </c>
      <c r="V148" s="3">
        <f>SUM(V14:V147)</f>
        <v>63.050000000000004</v>
      </c>
      <c r="W148" s="3">
        <f>SUM(W14:W147)</f>
        <v>99.999999999999986</v>
      </c>
      <c r="Y148" s="229" t="s">
        <v>15</v>
      </c>
      <c r="Z148" s="242">
        <f>SUM(Z5:Z147)</f>
        <v>23445.12000000001</v>
      </c>
      <c r="AA148" s="229"/>
    </row>
    <row r="149" spans="1:27" x14ac:dyDescent="0.2">
      <c r="A149" s="305"/>
      <c r="B149" s="305"/>
      <c r="C149" s="305"/>
      <c r="D149" s="305"/>
      <c r="E149" s="305"/>
      <c r="F149" s="305"/>
      <c r="G149" s="305"/>
      <c r="H149" s="305"/>
      <c r="I149" s="261">
        <v>11</v>
      </c>
      <c r="J149" s="261">
        <v>83</v>
      </c>
      <c r="K149" s="261">
        <v>311</v>
      </c>
      <c r="L149" s="261">
        <v>190</v>
      </c>
      <c r="M149" s="263"/>
      <c r="N149" s="255">
        <v>580</v>
      </c>
      <c r="O149" s="255">
        <v>309</v>
      </c>
      <c r="P149" s="255"/>
      <c r="Q149" s="255"/>
      <c r="R149" s="255">
        <f>SUM(I149:P149)</f>
        <v>1484</v>
      </c>
      <c r="U149" s="3">
        <f>U148/30</f>
        <v>2.9276666666666666</v>
      </c>
    </row>
    <row r="150" spans="1:27" x14ac:dyDescent="0.2">
      <c r="A150" s="305"/>
      <c r="B150" s="305"/>
      <c r="C150" s="305"/>
      <c r="D150" s="305"/>
      <c r="E150" s="305"/>
      <c r="F150" s="305"/>
      <c r="G150" s="305"/>
      <c r="H150" s="305"/>
      <c r="I150" s="261">
        <v>0.63</v>
      </c>
      <c r="J150" s="261">
        <v>4.1399999999999997</v>
      </c>
      <c r="K150" s="261">
        <v>16.600000000000001</v>
      </c>
      <c r="L150" s="261">
        <v>10.43</v>
      </c>
      <c r="M150" s="263"/>
      <c r="N150" s="255">
        <v>36.119999999999997</v>
      </c>
      <c r="O150" s="255">
        <v>19.91</v>
      </c>
      <c r="P150" s="255"/>
      <c r="Q150" s="255"/>
      <c r="R150" s="255">
        <f>SUM(I150:P150)</f>
        <v>87.83</v>
      </c>
    </row>
    <row r="151" spans="1:27" x14ac:dyDescent="0.2">
      <c r="A151" s="34"/>
      <c r="B151" s="34"/>
      <c r="C151" s="34"/>
      <c r="D151" s="34"/>
      <c r="E151" s="34"/>
      <c r="F151" s="34"/>
      <c r="G151" s="34"/>
      <c r="H151" s="34"/>
    </row>
    <row r="152" spans="1:27" x14ac:dyDescent="0.2">
      <c r="A152" s="257" t="s">
        <v>136</v>
      </c>
      <c r="B152" s="257" t="s">
        <v>136</v>
      </c>
      <c r="C152" s="30"/>
      <c r="D152" s="30"/>
      <c r="E152" s="253" t="s">
        <v>10</v>
      </c>
      <c r="F152" s="253" t="s">
        <v>137</v>
      </c>
      <c r="G152" s="300" t="s">
        <v>138</v>
      </c>
      <c r="H152" s="301"/>
      <c r="I152" s="20"/>
      <c r="J152" s="20"/>
      <c r="K152" s="20"/>
      <c r="L152" s="20"/>
      <c r="M152" s="20"/>
      <c r="N152" s="20"/>
      <c r="O152" s="20"/>
      <c r="P152" s="20"/>
      <c r="Q152" s="302" t="s">
        <v>6</v>
      </c>
      <c r="R152" s="302"/>
      <c r="S152" s="35"/>
      <c r="T152" s="300" t="s">
        <v>7</v>
      </c>
      <c r="U152" s="301"/>
    </row>
    <row r="153" spans="1:27" x14ac:dyDescent="0.2">
      <c r="A153" s="255"/>
      <c r="B153" s="255"/>
      <c r="C153" s="255"/>
      <c r="D153" s="255"/>
      <c r="E153" s="253"/>
      <c r="F153" s="253"/>
      <c r="G153" s="253" t="s">
        <v>139</v>
      </c>
      <c r="H153" s="253" t="s">
        <v>140</v>
      </c>
      <c r="I153" s="253" t="s">
        <v>140</v>
      </c>
      <c r="J153" s="253" t="s">
        <v>140</v>
      </c>
      <c r="K153" s="253" t="s">
        <v>140</v>
      </c>
      <c r="L153" s="253" t="s">
        <v>140</v>
      </c>
      <c r="M153" s="267" t="s">
        <v>140</v>
      </c>
      <c r="N153" s="253" t="s">
        <v>140</v>
      </c>
      <c r="O153" s="267" t="s">
        <v>140</v>
      </c>
      <c r="P153" s="253" t="s">
        <v>140</v>
      </c>
      <c r="Q153" s="255" t="s">
        <v>140</v>
      </c>
      <c r="R153" s="255" t="s">
        <v>12</v>
      </c>
      <c r="S153" s="256"/>
      <c r="T153" s="251" t="s">
        <v>14</v>
      </c>
      <c r="U153" s="251" t="s">
        <v>15</v>
      </c>
    </row>
    <row r="154" spans="1:27" x14ac:dyDescent="0.2">
      <c r="A154" s="38" t="s">
        <v>142</v>
      </c>
      <c r="B154" s="38" t="s">
        <v>143</v>
      </c>
      <c r="C154" s="38" t="s">
        <v>142</v>
      </c>
      <c r="D154" s="38" t="s">
        <v>142</v>
      </c>
      <c r="E154" s="12">
        <v>13</v>
      </c>
      <c r="F154" s="12">
        <v>25</v>
      </c>
      <c r="G154" s="12">
        <v>5</v>
      </c>
      <c r="H154" s="12">
        <v>125</v>
      </c>
      <c r="I154" s="12"/>
      <c r="J154" s="12"/>
      <c r="K154" s="12"/>
      <c r="L154" s="12"/>
      <c r="M154" s="12"/>
      <c r="N154" s="12"/>
      <c r="O154" s="12"/>
      <c r="P154" s="12"/>
      <c r="Q154" s="12">
        <f>SUM(I154:P154)</f>
        <v>0</v>
      </c>
      <c r="R154" s="12">
        <f>$Q154/$H154</f>
        <v>0</v>
      </c>
      <c r="S154" s="39"/>
      <c r="T154" s="15">
        <v>0.09</v>
      </c>
      <c r="U154" s="15">
        <f>$R154*$T154</f>
        <v>0</v>
      </c>
    </row>
    <row r="155" spans="1:27" x14ac:dyDescent="0.2">
      <c r="A155" s="38" t="s">
        <v>144</v>
      </c>
      <c r="B155" s="38" t="s">
        <v>145</v>
      </c>
      <c r="C155" s="38" t="s">
        <v>144</v>
      </c>
      <c r="D155" s="38" t="s">
        <v>144</v>
      </c>
      <c r="E155" s="12">
        <v>19</v>
      </c>
      <c r="F155" s="12">
        <v>25</v>
      </c>
      <c r="G155" s="12">
        <v>5</v>
      </c>
      <c r="H155" s="12">
        <v>125</v>
      </c>
      <c r="I155" s="12"/>
      <c r="J155" s="12"/>
      <c r="K155" s="12"/>
      <c r="L155" s="12"/>
      <c r="M155" s="12"/>
      <c r="N155" s="12"/>
      <c r="O155" s="12"/>
      <c r="P155" s="12"/>
      <c r="Q155" s="12">
        <f>SUM(I155:P155)</f>
        <v>0</v>
      </c>
      <c r="R155" s="12">
        <f>$Q155/$H155</f>
        <v>0</v>
      </c>
      <c r="S155" s="39"/>
      <c r="T155" s="15">
        <v>0.15</v>
      </c>
      <c r="U155" s="15">
        <f>$R155*$T155</f>
        <v>0</v>
      </c>
    </row>
    <row r="156" spans="1:27" x14ac:dyDescent="0.2">
      <c r="B156" s="3"/>
      <c r="I156" s="255">
        <f t="shared" ref="I156:P156" si="29">SUM(I154:I155)</f>
        <v>0</v>
      </c>
      <c r="J156" s="255">
        <f t="shared" si="29"/>
        <v>0</v>
      </c>
      <c r="K156" s="255">
        <f t="shared" si="29"/>
        <v>0</v>
      </c>
      <c r="L156" s="255">
        <f t="shared" si="29"/>
        <v>0</v>
      </c>
      <c r="M156" s="268">
        <f t="shared" ref="M156" si="30">SUM(M154:M155)</f>
        <v>0</v>
      </c>
      <c r="N156" s="255">
        <f t="shared" si="29"/>
        <v>0</v>
      </c>
      <c r="O156" s="268">
        <f t="shared" ref="O156" si="31">SUM(O154:O155)</f>
        <v>0</v>
      </c>
      <c r="P156" s="255">
        <f t="shared" si="29"/>
        <v>0</v>
      </c>
      <c r="Q156" s="255">
        <f>SUBTOTAL(9,Q154:Q155)</f>
        <v>0</v>
      </c>
      <c r="R156" s="255">
        <f>SUBTOTAL(9,R154:R155)</f>
        <v>0</v>
      </c>
      <c r="S156" s="256"/>
      <c r="T156" s="12"/>
      <c r="U156" s="33">
        <f>SUBTOTAL(9,U154:U155)</f>
        <v>0</v>
      </c>
    </row>
    <row r="157" spans="1:27" x14ac:dyDescent="0.2">
      <c r="B157" s="3"/>
      <c r="I157" s="40"/>
      <c r="J157" s="40"/>
      <c r="K157" s="40"/>
      <c r="L157" s="40"/>
      <c r="M157" s="40"/>
      <c r="N157" s="40"/>
      <c r="O157" s="40"/>
      <c r="P157" s="40"/>
      <c r="Q157" s="255">
        <v>0</v>
      </c>
      <c r="R157" s="255">
        <v>0</v>
      </c>
      <c r="S157" s="35"/>
      <c r="T157" s="12"/>
      <c r="U157" s="33">
        <v>0</v>
      </c>
    </row>
  </sheetData>
  <mergeCells count="14">
    <mergeCell ref="Y3:Z3"/>
    <mergeCell ref="A113:B113"/>
    <mergeCell ref="A148:H148"/>
    <mergeCell ref="A149:H149"/>
    <mergeCell ref="A150:H150"/>
    <mergeCell ref="G152:H152"/>
    <mergeCell ref="Q152:R152"/>
    <mergeCell ref="T152:U152"/>
    <mergeCell ref="A1:H1"/>
    <mergeCell ref="A2:D2"/>
    <mergeCell ref="E2:H2"/>
    <mergeCell ref="G3:H3"/>
    <mergeCell ref="Q3:R3"/>
    <mergeCell ref="T3:U3"/>
  </mergeCells>
  <conditionalFormatting sqref="AB5:XFD147 A5:X147">
    <cfRule type="expression" dxfId="617" priority="1">
      <formula>MOD(ROW(),2)</formula>
    </cfRule>
  </conditionalFormatting>
  <conditionalFormatting sqref="Q6:Q147">
    <cfRule type="cellIs" dxfId="616" priority="4" operator="greaterThan">
      <formula>10000</formula>
    </cfRule>
  </conditionalFormatting>
  <conditionalFormatting sqref="Q114:Q147">
    <cfRule type="cellIs" dxfId="615" priority="5" operator="greaterThan">
      <formula>2000</formula>
    </cfRule>
  </conditionalFormatting>
  <conditionalFormatting sqref="U6:U112">
    <cfRule type="cellIs" dxfId="614" priority="3" operator="greaterThan">
      <formula>10</formula>
    </cfRule>
  </conditionalFormatting>
  <conditionalFormatting sqref="U143">
    <cfRule type="cellIs" dxfId="613" priority="2" operator="greaterThan">
      <formula>10</formula>
    </cfRule>
  </conditionalFormatting>
  <pageMargins left="0.25" right="0.25" top="0.75" bottom="0.75" header="0.3" footer="0.3"/>
  <pageSetup paperSize="9" scale="69" fitToHeight="0" orientation="landscape" r:id="rId1"/>
  <headerFooter alignWithMargins="0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157"/>
  <sheetViews>
    <sheetView zoomScaleNormal="100" workbookViewId="0">
      <pane xSplit="4" ySplit="4" topLeftCell="E134" activePane="bottomRight" state="frozen"/>
      <selection pane="topRight" activeCell="D1" sqref="D1"/>
      <selection pane="bottomLeft" activeCell="A4" sqref="A4"/>
      <selection pane="bottomRight" activeCell="M149" sqref="M149"/>
    </sheetView>
  </sheetViews>
  <sheetFormatPr defaultColWidth="9.140625" defaultRowHeight="12.75" x14ac:dyDescent="0.2"/>
  <cols>
    <col min="1" max="1" width="12.5703125" style="3" customWidth="1"/>
    <col min="2" max="2" width="14" style="41" customWidth="1"/>
    <col min="3" max="3" width="14" style="3" bestFit="1" customWidth="1"/>
    <col min="4" max="4" width="12.28515625" style="3" customWidth="1"/>
    <col min="5" max="5" width="7.85546875" style="3" customWidth="1"/>
    <col min="6" max="6" width="8.5703125" style="3" customWidth="1"/>
    <col min="7" max="7" width="6.140625" style="3" customWidth="1"/>
    <col min="8" max="8" width="6.42578125" style="3" customWidth="1"/>
    <col min="9" max="14" width="10.140625" style="3" customWidth="1"/>
    <col min="15" max="15" width="8.28515625" style="3" customWidth="1"/>
    <col min="16" max="16" width="10.7109375" style="3" bestFit="1" customWidth="1"/>
    <col min="17" max="17" width="8.28515625" style="3" bestFit="1" customWidth="1"/>
    <col min="18" max="19" width="9.42578125" style="3" customWidth="1"/>
    <col min="20" max="20" width="9.28515625" style="3" customWidth="1"/>
    <col min="21" max="24" width="9.140625" style="3"/>
    <col min="25" max="26" width="9.5703125" style="3" bestFit="1" customWidth="1"/>
    <col min="27" max="16384" width="9.140625" style="3"/>
  </cols>
  <sheetData>
    <row r="1" spans="1:26" x14ac:dyDescent="0.2">
      <c r="A1" s="303" t="s">
        <v>281</v>
      </c>
      <c r="B1" s="303"/>
      <c r="C1" s="303"/>
      <c r="D1" s="303"/>
      <c r="E1" s="303"/>
      <c r="F1" s="303"/>
      <c r="G1" s="303"/>
      <c r="H1" s="303"/>
      <c r="I1" s="30" t="s">
        <v>581</v>
      </c>
      <c r="J1" s="30" t="s">
        <v>592</v>
      </c>
      <c r="K1" s="30" t="s">
        <v>597</v>
      </c>
      <c r="L1" s="30" t="s">
        <v>607</v>
      </c>
      <c r="M1" s="30"/>
      <c r="N1" s="30"/>
      <c r="O1" s="20"/>
      <c r="P1" s="20"/>
      <c r="Q1" s="20"/>
    </row>
    <row r="2" spans="1:26" x14ac:dyDescent="0.2">
      <c r="A2" s="303" t="s">
        <v>614</v>
      </c>
      <c r="B2" s="303"/>
      <c r="C2" s="303"/>
      <c r="D2" s="303"/>
      <c r="E2" s="303"/>
      <c r="F2" s="303"/>
      <c r="G2" s="303"/>
      <c r="H2" s="303"/>
      <c r="I2" s="243"/>
      <c r="J2" s="243"/>
      <c r="K2" s="243"/>
      <c r="L2" s="243"/>
      <c r="M2" s="243"/>
      <c r="N2" s="243"/>
      <c r="O2" s="245"/>
      <c r="P2" s="245"/>
      <c r="Q2" s="245"/>
      <c r="R2" s="250"/>
      <c r="S2" s="250"/>
      <c r="T2" s="30"/>
    </row>
    <row r="3" spans="1:26" x14ac:dyDescent="0.2">
      <c r="A3" s="245" t="s">
        <v>0</v>
      </c>
      <c r="B3" s="245" t="s">
        <v>1</v>
      </c>
      <c r="C3" s="245" t="s">
        <v>2</v>
      </c>
      <c r="D3" s="245" t="s">
        <v>274</v>
      </c>
      <c r="E3" s="245" t="s">
        <v>3</v>
      </c>
      <c r="F3" s="245" t="s">
        <v>4</v>
      </c>
      <c r="G3" s="302" t="s">
        <v>5</v>
      </c>
      <c r="H3" s="302"/>
      <c r="I3" s="31" t="s">
        <v>579</v>
      </c>
      <c r="J3" s="31" t="s">
        <v>589</v>
      </c>
      <c r="K3" s="31" t="s">
        <v>596</v>
      </c>
      <c r="L3" s="31" t="s">
        <v>599</v>
      </c>
      <c r="M3" s="31" t="s">
        <v>609</v>
      </c>
      <c r="N3" s="31" t="s">
        <v>615</v>
      </c>
      <c r="O3" s="247"/>
      <c r="P3" s="302" t="s">
        <v>6</v>
      </c>
      <c r="Q3" s="302"/>
      <c r="R3" s="55"/>
      <c r="S3" s="300" t="s">
        <v>7</v>
      </c>
      <c r="T3" s="301"/>
      <c r="X3" s="302" t="s">
        <v>612</v>
      </c>
      <c r="Y3" s="302"/>
    </row>
    <row r="4" spans="1:26" x14ac:dyDescent="0.2">
      <c r="A4" s="247" t="s">
        <v>8</v>
      </c>
      <c r="B4" s="247"/>
      <c r="C4" s="247"/>
      <c r="D4" s="247"/>
      <c r="E4" s="7" t="s">
        <v>9</v>
      </c>
      <c r="F4" s="247" t="s">
        <v>10</v>
      </c>
      <c r="G4" s="245" t="s">
        <v>11</v>
      </c>
      <c r="H4" s="245" t="s">
        <v>12</v>
      </c>
      <c r="I4" s="247" t="s">
        <v>580</v>
      </c>
      <c r="J4" s="247" t="s">
        <v>590</v>
      </c>
      <c r="K4" s="247" t="s">
        <v>597</v>
      </c>
      <c r="L4" s="247" t="s">
        <v>600</v>
      </c>
      <c r="M4" s="247" t="s">
        <v>610</v>
      </c>
      <c r="N4" s="247" t="s">
        <v>616</v>
      </c>
      <c r="O4" s="247"/>
      <c r="P4" s="245" t="s">
        <v>13</v>
      </c>
      <c r="Q4" s="245" t="s">
        <v>12</v>
      </c>
      <c r="R4" s="56"/>
      <c r="S4" s="243" t="s">
        <v>14</v>
      </c>
      <c r="T4" s="243" t="s">
        <v>15</v>
      </c>
      <c r="X4" s="243" t="s">
        <v>14</v>
      </c>
      <c r="Y4" s="243" t="s">
        <v>15</v>
      </c>
      <c r="Z4" s="246"/>
    </row>
    <row r="5" spans="1:26" s="90" customFormat="1" x14ac:dyDescent="0.2">
      <c r="A5" s="86" t="s">
        <v>549</v>
      </c>
      <c r="B5" s="86" t="s">
        <v>550</v>
      </c>
      <c r="C5" s="86" t="s">
        <v>549</v>
      </c>
      <c r="D5" s="86" t="s">
        <v>275</v>
      </c>
      <c r="E5" s="87">
        <v>15</v>
      </c>
      <c r="F5" s="87">
        <v>50</v>
      </c>
      <c r="G5" s="87">
        <v>50</v>
      </c>
      <c r="H5" s="87">
        <v>2000</v>
      </c>
      <c r="I5" s="87"/>
      <c r="J5" s="87"/>
      <c r="K5" s="87"/>
      <c r="L5" s="87"/>
      <c r="M5" s="87"/>
      <c r="N5" s="259"/>
      <c r="O5" s="244"/>
      <c r="P5" s="87">
        <f t="shared" ref="P5:P20" si="0">SUM(I5:O5)</f>
        <v>0</v>
      </c>
      <c r="Q5" s="87">
        <f t="shared" ref="Q5:Q20" si="1">$P5/$H5</f>
        <v>0</v>
      </c>
      <c r="R5" s="89"/>
      <c r="S5" s="87">
        <v>0.06</v>
      </c>
      <c r="T5" s="87">
        <f t="shared" ref="T5:T20" si="2">$Q5*$S5</f>
        <v>0</v>
      </c>
      <c r="X5" s="241">
        <v>15.9</v>
      </c>
      <c r="Y5" s="241">
        <f>Q5*X5</f>
        <v>0</v>
      </c>
      <c r="Z5" s="228"/>
    </row>
    <row r="6" spans="1:26" s="90" customFormat="1" x14ac:dyDescent="0.2">
      <c r="A6" s="86" t="s">
        <v>383</v>
      </c>
      <c r="B6" s="86" t="s">
        <v>384</v>
      </c>
      <c r="C6" s="86" t="s">
        <v>383</v>
      </c>
      <c r="D6" s="86" t="s">
        <v>275</v>
      </c>
      <c r="E6" s="87">
        <v>15</v>
      </c>
      <c r="F6" s="87">
        <v>225</v>
      </c>
      <c r="G6" s="87">
        <v>10</v>
      </c>
      <c r="H6" s="87">
        <v>400</v>
      </c>
      <c r="I6" s="87"/>
      <c r="J6" s="87">
        <v>4000</v>
      </c>
      <c r="K6" s="87">
        <v>8000</v>
      </c>
      <c r="L6" s="87">
        <v>8000</v>
      </c>
      <c r="M6" s="87">
        <v>6000</v>
      </c>
      <c r="N6" s="259"/>
      <c r="O6" s="91"/>
      <c r="P6" s="87">
        <f t="shared" si="0"/>
        <v>26000</v>
      </c>
      <c r="Q6" s="87">
        <f t="shared" si="1"/>
        <v>65</v>
      </c>
      <c r="R6" s="92"/>
      <c r="S6" s="93">
        <v>0.06</v>
      </c>
      <c r="T6" s="93">
        <f t="shared" si="2"/>
        <v>3.9</v>
      </c>
      <c r="U6" s="94">
        <f>SUM(T6:T20)</f>
        <v>24.78</v>
      </c>
      <c r="V6" s="90">
        <f>U6*100/$U$148</f>
        <v>39.302141157811256</v>
      </c>
      <c r="X6" s="241">
        <v>16.14</v>
      </c>
      <c r="Y6" s="241">
        <f t="shared" ref="Y6:Y20" si="3">Q6*X6</f>
        <v>1049.1000000000001</v>
      </c>
      <c r="Z6" s="228"/>
    </row>
    <row r="7" spans="1:26" s="90" customFormat="1" x14ac:dyDescent="0.2">
      <c r="A7" s="86" t="s">
        <v>385</v>
      </c>
      <c r="B7" s="86" t="s">
        <v>386</v>
      </c>
      <c r="C7" s="86" t="s">
        <v>385</v>
      </c>
      <c r="D7" s="86" t="s">
        <v>275</v>
      </c>
      <c r="E7" s="87">
        <v>15</v>
      </c>
      <c r="F7" s="87">
        <v>300</v>
      </c>
      <c r="G7" s="87">
        <v>10</v>
      </c>
      <c r="H7" s="87">
        <v>300</v>
      </c>
      <c r="I7" s="87"/>
      <c r="J7" s="87"/>
      <c r="K7" s="87"/>
      <c r="L7" s="87"/>
      <c r="M7" s="87"/>
      <c r="N7" s="259"/>
      <c r="O7" s="91"/>
      <c r="P7" s="87">
        <f t="shared" si="0"/>
        <v>0</v>
      </c>
      <c r="Q7" s="87">
        <f t="shared" si="1"/>
        <v>0</v>
      </c>
      <c r="R7" s="92"/>
      <c r="S7" s="93">
        <v>0.06</v>
      </c>
      <c r="T7" s="93">
        <f t="shared" si="2"/>
        <v>0</v>
      </c>
      <c r="U7" s="94"/>
      <c r="X7" s="241">
        <v>16.14</v>
      </c>
      <c r="Y7" s="241">
        <f t="shared" si="3"/>
        <v>0</v>
      </c>
      <c r="Z7" s="228"/>
    </row>
    <row r="8" spans="1:26" s="90" customFormat="1" x14ac:dyDescent="0.2">
      <c r="A8" s="244" t="s">
        <v>387</v>
      </c>
      <c r="B8" s="244" t="s">
        <v>259</v>
      </c>
      <c r="C8" s="95" t="s">
        <v>388</v>
      </c>
      <c r="D8" s="244" t="s">
        <v>277</v>
      </c>
      <c r="E8" s="87" t="s">
        <v>167</v>
      </c>
      <c r="F8" s="87">
        <v>300</v>
      </c>
      <c r="G8" s="87">
        <v>10</v>
      </c>
      <c r="H8" s="87">
        <v>300</v>
      </c>
      <c r="I8" s="87"/>
      <c r="J8" s="87"/>
      <c r="K8" s="87"/>
      <c r="L8" s="87"/>
      <c r="M8" s="87"/>
      <c r="N8" s="259"/>
      <c r="O8" s="91"/>
      <c r="P8" s="87">
        <f t="shared" si="0"/>
        <v>0</v>
      </c>
      <c r="Q8" s="87">
        <f t="shared" si="1"/>
        <v>0</v>
      </c>
      <c r="R8" s="92"/>
      <c r="S8" s="93">
        <v>0.06</v>
      </c>
      <c r="T8" s="93">
        <f t="shared" si="2"/>
        <v>0</v>
      </c>
      <c r="U8" s="94"/>
      <c r="X8" s="241">
        <v>16.14</v>
      </c>
      <c r="Y8" s="241">
        <f t="shared" si="3"/>
        <v>0</v>
      </c>
      <c r="Z8" s="228"/>
    </row>
    <row r="9" spans="1:26" s="90" customFormat="1" x14ac:dyDescent="0.2">
      <c r="A9" s="86" t="s">
        <v>258</v>
      </c>
      <c r="B9" s="86" t="s">
        <v>259</v>
      </c>
      <c r="C9" s="86" t="s">
        <v>258</v>
      </c>
      <c r="D9" s="86" t="s">
        <v>275</v>
      </c>
      <c r="E9" s="87">
        <v>15</v>
      </c>
      <c r="F9" s="87">
        <v>375</v>
      </c>
      <c r="G9" s="87">
        <v>10</v>
      </c>
      <c r="H9" s="87">
        <v>200</v>
      </c>
      <c r="I9" s="87"/>
      <c r="J9" s="87"/>
      <c r="K9" s="87"/>
      <c r="L9" s="87"/>
      <c r="M9" s="87">
        <v>400</v>
      </c>
      <c r="N9" s="259"/>
      <c r="O9" s="91"/>
      <c r="P9" s="87">
        <f t="shared" si="0"/>
        <v>400</v>
      </c>
      <c r="Q9" s="87">
        <f t="shared" si="1"/>
        <v>2</v>
      </c>
      <c r="R9" s="92"/>
      <c r="S9" s="93">
        <v>0.06</v>
      </c>
      <c r="T9" s="93">
        <f t="shared" si="2"/>
        <v>0.12</v>
      </c>
      <c r="U9" s="94"/>
      <c r="X9" s="241">
        <v>12.84</v>
      </c>
      <c r="Y9" s="241">
        <f t="shared" si="3"/>
        <v>25.68</v>
      </c>
      <c r="Z9" s="228"/>
    </row>
    <row r="10" spans="1:26" s="90" customFormat="1" x14ac:dyDescent="0.2">
      <c r="A10" s="86" t="s">
        <v>26</v>
      </c>
      <c r="B10" s="86" t="s">
        <v>27</v>
      </c>
      <c r="C10" s="86" t="s">
        <v>26</v>
      </c>
      <c r="D10" s="86" t="s">
        <v>275</v>
      </c>
      <c r="E10" s="87">
        <v>15</v>
      </c>
      <c r="F10" s="87">
        <v>457</v>
      </c>
      <c r="G10" s="87">
        <v>10</v>
      </c>
      <c r="H10" s="87">
        <v>200</v>
      </c>
      <c r="I10" s="87">
        <v>2000</v>
      </c>
      <c r="J10" s="87">
        <v>5000</v>
      </c>
      <c r="K10" s="87">
        <v>6000</v>
      </c>
      <c r="L10" s="87">
        <v>5000</v>
      </c>
      <c r="M10" s="87">
        <v>5000</v>
      </c>
      <c r="N10" s="259"/>
      <c r="O10" s="91"/>
      <c r="P10" s="87">
        <f t="shared" si="0"/>
        <v>23000</v>
      </c>
      <c r="Q10" s="87">
        <f t="shared" si="1"/>
        <v>115</v>
      </c>
      <c r="R10" s="92"/>
      <c r="S10" s="93">
        <v>0.05</v>
      </c>
      <c r="T10" s="93">
        <f t="shared" si="2"/>
        <v>5.75</v>
      </c>
      <c r="X10" s="241">
        <v>16.14</v>
      </c>
      <c r="Y10" s="241">
        <f t="shared" si="3"/>
        <v>1856.1000000000001</v>
      </c>
      <c r="Z10" s="228"/>
    </row>
    <row r="11" spans="1:26" s="90" customFormat="1" x14ac:dyDescent="0.2">
      <c r="A11" s="244" t="s">
        <v>169</v>
      </c>
      <c r="B11" s="244" t="s">
        <v>27</v>
      </c>
      <c r="C11" s="244">
        <v>90441400</v>
      </c>
      <c r="D11" s="244" t="s">
        <v>277</v>
      </c>
      <c r="E11" s="87" t="s">
        <v>167</v>
      </c>
      <c r="F11" s="87">
        <v>450</v>
      </c>
      <c r="G11" s="87">
        <v>10</v>
      </c>
      <c r="H11" s="87">
        <v>200</v>
      </c>
      <c r="I11" s="87"/>
      <c r="J11" s="87"/>
      <c r="K11" s="87">
        <v>3000</v>
      </c>
      <c r="L11" s="87">
        <v>1000</v>
      </c>
      <c r="M11" s="87">
        <v>1000</v>
      </c>
      <c r="N11" s="259">
        <v>1000</v>
      </c>
      <c r="O11" s="91"/>
      <c r="P11" s="87">
        <f t="shared" si="0"/>
        <v>6000</v>
      </c>
      <c r="Q11" s="87">
        <f t="shared" si="1"/>
        <v>30</v>
      </c>
      <c r="R11" s="92"/>
      <c r="S11" s="93">
        <v>0.05</v>
      </c>
      <c r="T11" s="93">
        <f t="shared" si="2"/>
        <v>1.5</v>
      </c>
      <c r="X11" s="241">
        <v>16.14</v>
      </c>
      <c r="Y11" s="241">
        <f t="shared" si="3"/>
        <v>484.20000000000005</v>
      </c>
      <c r="Z11" s="228"/>
    </row>
    <row r="12" spans="1:26" s="90" customFormat="1" x14ac:dyDescent="0.2">
      <c r="A12" s="86" t="s">
        <v>24</v>
      </c>
      <c r="B12" s="86" t="s">
        <v>25</v>
      </c>
      <c r="C12" s="86" t="s">
        <v>24</v>
      </c>
      <c r="D12" s="86" t="s">
        <v>275</v>
      </c>
      <c r="E12" s="87">
        <v>15</v>
      </c>
      <c r="F12" s="87">
        <v>610</v>
      </c>
      <c r="G12" s="87">
        <v>10</v>
      </c>
      <c r="H12" s="87">
        <v>100</v>
      </c>
      <c r="I12" s="87"/>
      <c r="J12" s="87">
        <v>800</v>
      </c>
      <c r="K12" s="87">
        <v>6000</v>
      </c>
      <c r="L12" s="87">
        <v>5000</v>
      </c>
      <c r="M12" s="87">
        <v>5000</v>
      </c>
      <c r="N12" s="259"/>
      <c r="O12" s="91"/>
      <c r="P12" s="87">
        <f t="shared" si="0"/>
        <v>16800</v>
      </c>
      <c r="Q12" s="87">
        <f t="shared" si="1"/>
        <v>168</v>
      </c>
      <c r="R12" s="92"/>
      <c r="S12" s="93">
        <v>0.04</v>
      </c>
      <c r="T12" s="93">
        <f t="shared" si="2"/>
        <v>6.72</v>
      </c>
      <c r="X12" s="241">
        <v>10.75</v>
      </c>
      <c r="Y12" s="241">
        <f t="shared" si="3"/>
        <v>1806</v>
      </c>
      <c r="Z12" s="228"/>
    </row>
    <row r="13" spans="1:26" s="90" customFormat="1" x14ac:dyDescent="0.2">
      <c r="A13" s="244" t="s">
        <v>168</v>
      </c>
      <c r="B13" s="244" t="s">
        <v>25</v>
      </c>
      <c r="C13" s="244">
        <v>90441600</v>
      </c>
      <c r="D13" s="244" t="s">
        <v>277</v>
      </c>
      <c r="E13" s="87" t="s">
        <v>167</v>
      </c>
      <c r="F13" s="87">
        <v>600</v>
      </c>
      <c r="G13" s="87">
        <v>10</v>
      </c>
      <c r="H13" s="87">
        <v>100</v>
      </c>
      <c r="I13" s="87"/>
      <c r="J13" s="87">
        <v>1000</v>
      </c>
      <c r="K13" s="87">
        <v>3000</v>
      </c>
      <c r="L13" s="87">
        <v>1000</v>
      </c>
      <c r="M13" s="87">
        <v>1000</v>
      </c>
      <c r="N13" s="259">
        <v>1000</v>
      </c>
      <c r="O13" s="91"/>
      <c r="P13" s="87">
        <f t="shared" si="0"/>
        <v>7000</v>
      </c>
      <c r="Q13" s="87">
        <f t="shared" si="1"/>
        <v>70</v>
      </c>
      <c r="R13" s="92"/>
      <c r="S13" s="93">
        <v>0.04</v>
      </c>
      <c r="T13" s="93">
        <f t="shared" si="2"/>
        <v>2.8000000000000003</v>
      </c>
      <c r="X13" s="241">
        <v>10.75</v>
      </c>
      <c r="Y13" s="241">
        <f t="shared" si="3"/>
        <v>752.5</v>
      </c>
      <c r="Z13" s="228"/>
    </row>
    <row r="14" spans="1:26" s="90" customFormat="1" x14ac:dyDescent="0.2">
      <c r="A14" s="86" t="s">
        <v>150</v>
      </c>
      <c r="B14" s="86" t="s">
        <v>151</v>
      </c>
      <c r="C14" s="86" t="s">
        <v>150</v>
      </c>
      <c r="D14" s="86" t="s">
        <v>275</v>
      </c>
      <c r="E14" s="87">
        <v>15</v>
      </c>
      <c r="F14" s="87">
        <v>760</v>
      </c>
      <c r="G14" s="87">
        <v>10</v>
      </c>
      <c r="H14" s="87">
        <v>100</v>
      </c>
      <c r="I14" s="87"/>
      <c r="J14" s="87"/>
      <c r="K14" s="87"/>
      <c r="L14" s="87">
        <v>500</v>
      </c>
      <c r="M14" s="87">
        <v>1500</v>
      </c>
      <c r="N14" s="259"/>
      <c r="O14" s="91"/>
      <c r="P14" s="87">
        <f t="shared" si="0"/>
        <v>2000</v>
      </c>
      <c r="Q14" s="87">
        <f t="shared" si="1"/>
        <v>20</v>
      </c>
      <c r="R14" s="92"/>
      <c r="S14" s="93">
        <v>0.04</v>
      </c>
      <c r="T14" s="93">
        <f t="shared" si="2"/>
        <v>0.8</v>
      </c>
      <c r="X14" s="241">
        <v>13.8</v>
      </c>
      <c r="Y14" s="241">
        <f t="shared" si="3"/>
        <v>276</v>
      </c>
      <c r="Z14" s="228"/>
    </row>
    <row r="15" spans="1:26" s="90" customFormat="1" x14ac:dyDescent="0.2">
      <c r="A15" s="86" t="s">
        <v>20</v>
      </c>
      <c r="B15" s="86" t="s">
        <v>21</v>
      </c>
      <c r="C15" s="86" t="s">
        <v>20</v>
      </c>
      <c r="D15" s="86" t="s">
        <v>275</v>
      </c>
      <c r="E15" s="87">
        <v>15</v>
      </c>
      <c r="F15" s="87">
        <v>915</v>
      </c>
      <c r="G15" s="87">
        <v>10</v>
      </c>
      <c r="H15" s="87">
        <v>100</v>
      </c>
      <c r="I15" s="87"/>
      <c r="J15" s="87"/>
      <c r="K15" s="87">
        <v>1000</v>
      </c>
      <c r="L15" s="87"/>
      <c r="M15" s="87">
        <v>1000</v>
      </c>
      <c r="N15" s="259"/>
      <c r="O15" s="91"/>
      <c r="P15" s="87">
        <f t="shared" si="0"/>
        <v>2000</v>
      </c>
      <c r="Q15" s="87">
        <f t="shared" si="1"/>
        <v>20</v>
      </c>
      <c r="R15" s="92"/>
      <c r="S15" s="93">
        <v>0.05</v>
      </c>
      <c r="T15" s="93">
        <f t="shared" si="2"/>
        <v>1</v>
      </c>
      <c r="X15" s="241">
        <v>16.14</v>
      </c>
      <c r="Y15" s="241">
        <f t="shared" si="3"/>
        <v>322.8</v>
      </c>
      <c r="Z15" s="228"/>
    </row>
    <row r="16" spans="1:26" s="90" customFormat="1" x14ac:dyDescent="0.2">
      <c r="A16" s="91" t="s">
        <v>166</v>
      </c>
      <c r="B16" s="91" t="s">
        <v>21</v>
      </c>
      <c r="C16" s="91">
        <v>90441800</v>
      </c>
      <c r="D16" s="244" t="s">
        <v>277</v>
      </c>
      <c r="E16" s="87" t="s">
        <v>167</v>
      </c>
      <c r="F16" s="87">
        <v>900</v>
      </c>
      <c r="G16" s="87">
        <v>10</v>
      </c>
      <c r="H16" s="87">
        <v>100</v>
      </c>
      <c r="I16" s="87"/>
      <c r="J16" s="87"/>
      <c r="K16" s="87">
        <v>700</v>
      </c>
      <c r="L16" s="87"/>
      <c r="M16" s="87">
        <v>1000</v>
      </c>
      <c r="N16" s="259">
        <v>1000</v>
      </c>
      <c r="O16" s="91"/>
      <c r="P16" s="87">
        <f t="shared" si="0"/>
        <v>2700</v>
      </c>
      <c r="Q16" s="87">
        <f t="shared" si="1"/>
        <v>27</v>
      </c>
      <c r="R16" s="92"/>
      <c r="S16" s="93">
        <v>0.05</v>
      </c>
      <c r="T16" s="93">
        <f t="shared" si="2"/>
        <v>1.35</v>
      </c>
      <c r="X16" s="241">
        <v>16.14</v>
      </c>
      <c r="Y16" s="241">
        <f t="shared" si="3"/>
        <v>435.78000000000003</v>
      </c>
      <c r="Z16" s="228"/>
    </row>
    <row r="17" spans="1:26" s="90" customFormat="1" x14ac:dyDescent="0.2">
      <c r="A17" s="86" t="s">
        <v>16</v>
      </c>
      <c r="B17" s="86" t="s">
        <v>17</v>
      </c>
      <c r="C17" s="86" t="s">
        <v>16</v>
      </c>
      <c r="D17" s="86" t="s">
        <v>275</v>
      </c>
      <c r="E17" s="87">
        <v>15</v>
      </c>
      <c r="F17" s="87">
        <v>1220</v>
      </c>
      <c r="G17" s="87">
        <v>10</v>
      </c>
      <c r="H17" s="87">
        <v>50</v>
      </c>
      <c r="I17" s="87"/>
      <c r="J17" s="87">
        <v>50</v>
      </c>
      <c r="K17" s="87"/>
      <c r="L17" s="87"/>
      <c r="M17" s="87">
        <v>1000</v>
      </c>
      <c r="N17" s="259"/>
      <c r="O17" s="91"/>
      <c r="P17" s="87">
        <f t="shared" si="0"/>
        <v>1050</v>
      </c>
      <c r="Q17" s="87">
        <f t="shared" si="1"/>
        <v>21</v>
      </c>
      <c r="R17" s="92"/>
      <c r="S17" s="93">
        <v>0.04</v>
      </c>
      <c r="T17" s="93">
        <f t="shared" si="2"/>
        <v>0.84</v>
      </c>
      <c r="X17" s="241">
        <v>10.75</v>
      </c>
      <c r="Y17" s="241">
        <f t="shared" si="3"/>
        <v>225.75</v>
      </c>
      <c r="Z17" s="228"/>
    </row>
    <row r="18" spans="1:26" s="90" customFormat="1" x14ac:dyDescent="0.2">
      <c r="A18" s="86" t="s">
        <v>148</v>
      </c>
      <c r="B18" s="86" t="s">
        <v>149</v>
      </c>
      <c r="C18" s="86" t="s">
        <v>148</v>
      </c>
      <c r="D18" s="86" t="s">
        <v>275</v>
      </c>
      <c r="E18" s="87">
        <v>15</v>
      </c>
      <c r="F18" s="87">
        <v>1524</v>
      </c>
      <c r="G18" s="87">
        <v>10</v>
      </c>
      <c r="H18" s="87">
        <v>50</v>
      </c>
      <c r="I18" s="87"/>
      <c r="J18" s="87"/>
      <c r="K18" s="87"/>
      <c r="L18" s="87"/>
      <c r="M18" s="87"/>
      <c r="N18" s="259"/>
      <c r="O18" s="91"/>
      <c r="P18" s="87">
        <f t="shared" si="0"/>
        <v>0</v>
      </c>
      <c r="Q18" s="87">
        <f t="shared" si="1"/>
        <v>0</v>
      </c>
      <c r="R18" s="92"/>
      <c r="S18" s="93">
        <v>0.05</v>
      </c>
      <c r="T18" s="93">
        <f t="shared" si="2"/>
        <v>0</v>
      </c>
      <c r="X18" s="241"/>
      <c r="Y18" s="241">
        <f t="shared" si="3"/>
        <v>0</v>
      </c>
      <c r="Z18" s="228"/>
    </row>
    <row r="19" spans="1:26" s="90" customFormat="1" x14ac:dyDescent="0.2">
      <c r="A19" s="86" t="s">
        <v>146</v>
      </c>
      <c r="B19" s="86" t="s">
        <v>147</v>
      </c>
      <c r="C19" s="86" t="s">
        <v>146</v>
      </c>
      <c r="D19" s="86" t="s">
        <v>275</v>
      </c>
      <c r="E19" s="87">
        <v>15</v>
      </c>
      <c r="F19" s="87">
        <v>1800</v>
      </c>
      <c r="G19" s="87">
        <v>10</v>
      </c>
      <c r="H19" s="87">
        <v>50</v>
      </c>
      <c r="I19" s="87"/>
      <c r="J19" s="87"/>
      <c r="K19" s="87"/>
      <c r="L19" s="87"/>
      <c r="M19" s="87"/>
      <c r="N19" s="259"/>
      <c r="O19" s="91"/>
      <c r="P19" s="87">
        <f t="shared" si="0"/>
        <v>0</v>
      </c>
      <c r="Q19" s="87">
        <f t="shared" si="1"/>
        <v>0</v>
      </c>
      <c r="R19" s="92"/>
      <c r="S19" s="93">
        <v>0.06</v>
      </c>
      <c r="T19" s="93">
        <f t="shared" si="2"/>
        <v>0</v>
      </c>
      <c r="X19" s="241">
        <v>16.7</v>
      </c>
      <c r="Y19" s="241">
        <f t="shared" si="3"/>
        <v>0</v>
      </c>
      <c r="Z19" s="228"/>
    </row>
    <row r="20" spans="1:26" s="90" customFormat="1" x14ac:dyDescent="0.2">
      <c r="A20" s="86" t="s">
        <v>353</v>
      </c>
      <c r="B20" s="86" t="s">
        <v>354</v>
      </c>
      <c r="C20" s="86" t="s">
        <v>353</v>
      </c>
      <c r="D20" s="86" t="s">
        <v>275</v>
      </c>
      <c r="E20" s="87">
        <v>15</v>
      </c>
      <c r="F20" s="87">
        <v>2100</v>
      </c>
      <c r="G20" s="87">
        <v>10</v>
      </c>
      <c r="H20" s="87">
        <v>50</v>
      </c>
      <c r="I20" s="87"/>
      <c r="J20" s="87"/>
      <c r="K20" s="87"/>
      <c r="L20" s="87"/>
      <c r="M20" s="87"/>
      <c r="N20" s="259"/>
      <c r="O20" s="91"/>
      <c r="P20" s="87">
        <f t="shared" si="0"/>
        <v>0</v>
      </c>
      <c r="Q20" s="87">
        <f t="shared" si="1"/>
        <v>0</v>
      </c>
      <c r="R20" s="92"/>
      <c r="S20" s="93">
        <v>0.06</v>
      </c>
      <c r="T20" s="93">
        <f t="shared" si="2"/>
        <v>0</v>
      </c>
      <c r="X20" s="241"/>
      <c r="Y20" s="241">
        <f t="shared" si="3"/>
        <v>0</v>
      </c>
      <c r="Z20" s="228">
        <f>SUM(Y5:Y20)</f>
        <v>7233.91</v>
      </c>
    </row>
    <row r="21" spans="1:26" s="90" customFormat="1" ht="15" x14ac:dyDescent="0.2">
      <c r="A21" s="96" t="s">
        <v>28</v>
      </c>
      <c r="B21" s="96"/>
      <c r="C21" s="96"/>
      <c r="D21" s="96"/>
      <c r="E21" s="96"/>
      <c r="F21" s="87"/>
      <c r="G21" s="97"/>
      <c r="H21" s="97"/>
      <c r="I21" s="87"/>
      <c r="J21" s="87"/>
      <c r="K21" s="87"/>
      <c r="L21" s="87"/>
      <c r="M21" s="87"/>
      <c r="N21" s="259"/>
      <c r="O21" s="98"/>
      <c r="P21" s="87"/>
      <c r="Q21" s="87"/>
      <c r="R21" s="92"/>
      <c r="S21" s="87"/>
      <c r="T21" s="93"/>
      <c r="X21" s="241"/>
      <c r="Y21" s="241"/>
      <c r="Z21" s="228"/>
    </row>
    <row r="22" spans="1:26" s="90" customFormat="1" x14ac:dyDescent="0.2">
      <c r="A22" s="86" t="s">
        <v>260</v>
      </c>
      <c r="B22" s="86" t="s">
        <v>229</v>
      </c>
      <c r="C22" s="86" t="s">
        <v>260</v>
      </c>
      <c r="D22" s="86" t="s">
        <v>275</v>
      </c>
      <c r="E22" s="87">
        <v>20</v>
      </c>
      <c r="F22" s="87">
        <v>100</v>
      </c>
      <c r="G22" s="87">
        <v>10</v>
      </c>
      <c r="H22" s="87">
        <v>500</v>
      </c>
      <c r="I22" s="87"/>
      <c r="J22" s="87">
        <v>500</v>
      </c>
      <c r="K22" s="87">
        <v>500</v>
      </c>
      <c r="L22" s="87">
        <v>500</v>
      </c>
      <c r="M22" s="87">
        <v>500</v>
      </c>
      <c r="N22" s="259"/>
      <c r="O22" s="91"/>
      <c r="P22" s="87">
        <f t="shared" ref="P22:P38" si="4">SUM(I22:O22)</f>
        <v>2000</v>
      </c>
      <c r="Q22" s="87">
        <f t="shared" ref="Q22:Q38" si="5">$P22/$H22</f>
        <v>4</v>
      </c>
      <c r="R22" s="92"/>
      <c r="S22" s="93">
        <v>0.06</v>
      </c>
      <c r="T22" s="93">
        <f t="shared" ref="T22:T38" si="6">$Q22*$S22</f>
        <v>0.24</v>
      </c>
      <c r="U22" s="94">
        <f>SUM(T22:T38)</f>
        <v>16.579999999999998</v>
      </c>
      <c r="V22" s="90">
        <f>U22*100/$U$148</f>
        <v>26.29659000793021</v>
      </c>
      <c r="X22" s="241">
        <v>14</v>
      </c>
      <c r="Y22" s="241">
        <f t="shared" ref="Y22:Y38" si="7">Q22*X22</f>
        <v>56</v>
      </c>
      <c r="Z22" s="228"/>
    </row>
    <row r="23" spans="1:26" s="90" customFormat="1" x14ac:dyDescent="0.2">
      <c r="A23" s="244" t="s">
        <v>228</v>
      </c>
      <c r="B23" s="244" t="s">
        <v>229</v>
      </c>
      <c r="C23" s="244">
        <v>90442100</v>
      </c>
      <c r="D23" s="244" t="s">
        <v>277</v>
      </c>
      <c r="E23" s="87" t="s">
        <v>46</v>
      </c>
      <c r="F23" s="87">
        <v>100</v>
      </c>
      <c r="G23" s="87">
        <v>10</v>
      </c>
      <c r="H23" s="87">
        <v>500</v>
      </c>
      <c r="I23" s="87"/>
      <c r="J23" s="87"/>
      <c r="K23" s="87"/>
      <c r="L23" s="87"/>
      <c r="M23" s="87"/>
      <c r="N23" s="259">
        <v>500</v>
      </c>
      <c r="O23" s="91"/>
      <c r="P23" s="87">
        <f t="shared" si="4"/>
        <v>500</v>
      </c>
      <c r="Q23" s="87">
        <f t="shared" si="5"/>
        <v>1</v>
      </c>
      <c r="R23" s="92"/>
      <c r="S23" s="93">
        <v>0.06</v>
      </c>
      <c r="T23" s="93">
        <f t="shared" si="6"/>
        <v>0.06</v>
      </c>
      <c r="U23" s="94"/>
      <c r="X23" s="241">
        <v>14</v>
      </c>
      <c r="Y23" s="241">
        <f t="shared" si="7"/>
        <v>14</v>
      </c>
      <c r="Z23" s="228"/>
    </row>
    <row r="24" spans="1:26" s="90" customFormat="1" x14ac:dyDescent="0.2">
      <c r="A24" s="244" t="s">
        <v>172</v>
      </c>
      <c r="B24" s="244" t="s">
        <v>173</v>
      </c>
      <c r="C24" s="244">
        <v>90447000</v>
      </c>
      <c r="D24" s="244" t="s">
        <v>277</v>
      </c>
      <c r="E24" s="87" t="s">
        <v>46</v>
      </c>
      <c r="F24" s="87">
        <v>240</v>
      </c>
      <c r="G24" s="87">
        <v>10</v>
      </c>
      <c r="H24" s="87">
        <v>250</v>
      </c>
      <c r="I24" s="87"/>
      <c r="J24" s="87">
        <v>2750</v>
      </c>
      <c r="K24" s="87">
        <v>3000</v>
      </c>
      <c r="L24" s="87"/>
      <c r="M24" s="87">
        <v>3000</v>
      </c>
      <c r="N24" s="259">
        <v>3000</v>
      </c>
      <c r="O24" s="91"/>
      <c r="P24" s="87">
        <f t="shared" si="4"/>
        <v>11750</v>
      </c>
      <c r="Q24" s="87">
        <f t="shared" si="5"/>
        <v>47</v>
      </c>
      <c r="R24" s="92"/>
      <c r="S24" s="93">
        <v>0.06</v>
      </c>
      <c r="T24" s="93">
        <f t="shared" si="6"/>
        <v>2.82</v>
      </c>
      <c r="X24" s="241">
        <v>16</v>
      </c>
      <c r="Y24" s="241">
        <f t="shared" si="7"/>
        <v>752</v>
      </c>
      <c r="Z24" s="228"/>
    </row>
    <row r="25" spans="1:26" s="90" customFormat="1" x14ac:dyDescent="0.2">
      <c r="A25" s="86" t="s">
        <v>389</v>
      </c>
      <c r="B25" s="86" t="s">
        <v>390</v>
      </c>
      <c r="C25" s="86" t="s">
        <v>389</v>
      </c>
      <c r="D25" s="86" t="s">
        <v>275</v>
      </c>
      <c r="E25" s="87">
        <v>20</v>
      </c>
      <c r="F25" s="87">
        <v>300</v>
      </c>
      <c r="G25" s="87">
        <v>10</v>
      </c>
      <c r="H25" s="137">
        <v>200</v>
      </c>
      <c r="I25" s="87"/>
      <c r="J25" s="87"/>
      <c r="K25" s="87"/>
      <c r="L25" s="87"/>
      <c r="M25" s="87"/>
      <c r="N25" s="259"/>
      <c r="O25" s="91"/>
      <c r="P25" s="87">
        <f t="shared" si="4"/>
        <v>0</v>
      </c>
      <c r="Q25" s="87">
        <f t="shared" si="5"/>
        <v>0</v>
      </c>
      <c r="R25" s="92"/>
      <c r="S25" s="93">
        <v>0.06</v>
      </c>
      <c r="T25" s="93">
        <f t="shared" si="6"/>
        <v>0</v>
      </c>
      <c r="X25" s="241"/>
      <c r="Y25" s="241">
        <f t="shared" si="7"/>
        <v>0</v>
      </c>
      <c r="Z25" s="228"/>
    </row>
    <row r="26" spans="1:26" s="90" customFormat="1" x14ac:dyDescent="0.2">
      <c r="A26" s="86" t="s">
        <v>50</v>
      </c>
      <c r="B26" s="86" t="s">
        <v>51</v>
      </c>
      <c r="C26" s="86" t="s">
        <v>50</v>
      </c>
      <c r="D26" s="86" t="s">
        <v>275</v>
      </c>
      <c r="E26" s="87">
        <v>20</v>
      </c>
      <c r="F26" s="87">
        <v>457</v>
      </c>
      <c r="G26" s="87">
        <v>10</v>
      </c>
      <c r="H26" s="87">
        <v>100</v>
      </c>
      <c r="I26" s="87"/>
      <c r="J26" s="87"/>
      <c r="K26" s="87">
        <v>400</v>
      </c>
      <c r="L26" s="87"/>
      <c r="M26" s="87"/>
      <c r="N26" s="259"/>
      <c r="O26" s="91"/>
      <c r="P26" s="87">
        <f t="shared" si="4"/>
        <v>400</v>
      </c>
      <c r="Q26" s="87">
        <f t="shared" si="5"/>
        <v>4</v>
      </c>
      <c r="R26" s="92"/>
      <c r="S26" s="93">
        <v>0.04</v>
      </c>
      <c r="T26" s="93">
        <f t="shared" si="6"/>
        <v>0.16</v>
      </c>
      <c r="X26" s="241">
        <v>13</v>
      </c>
      <c r="Y26" s="241">
        <f t="shared" si="7"/>
        <v>52</v>
      </c>
      <c r="Z26" s="228"/>
    </row>
    <row r="27" spans="1:26" s="90" customFormat="1" x14ac:dyDescent="0.2">
      <c r="A27" s="244" t="s">
        <v>171</v>
      </c>
      <c r="B27" s="244" t="s">
        <v>51</v>
      </c>
      <c r="C27" s="244">
        <v>90442400</v>
      </c>
      <c r="D27" s="244" t="s">
        <v>277</v>
      </c>
      <c r="E27" s="87" t="s">
        <v>46</v>
      </c>
      <c r="F27" s="87">
        <v>450</v>
      </c>
      <c r="G27" s="87">
        <v>10</v>
      </c>
      <c r="H27" s="87">
        <v>100</v>
      </c>
      <c r="I27" s="87"/>
      <c r="J27" s="87"/>
      <c r="K27" s="87">
        <v>1000</v>
      </c>
      <c r="L27" s="87">
        <v>1000</v>
      </c>
      <c r="M27" s="87">
        <v>2000</v>
      </c>
      <c r="N27" s="259">
        <v>2000</v>
      </c>
      <c r="O27" s="91"/>
      <c r="P27" s="87">
        <f t="shared" si="4"/>
        <v>6000</v>
      </c>
      <c r="Q27" s="87">
        <f t="shared" si="5"/>
        <v>60</v>
      </c>
      <c r="R27" s="92"/>
      <c r="S27" s="93">
        <v>0.04</v>
      </c>
      <c r="T27" s="93">
        <f t="shared" si="6"/>
        <v>2.4</v>
      </c>
      <c r="X27" s="241">
        <v>13</v>
      </c>
      <c r="Y27" s="241">
        <f t="shared" si="7"/>
        <v>780</v>
      </c>
      <c r="Z27" s="228"/>
    </row>
    <row r="28" spans="1:26" s="90" customFormat="1" x14ac:dyDescent="0.2">
      <c r="A28" s="86" t="s">
        <v>47</v>
      </c>
      <c r="B28" s="86" t="s">
        <v>48</v>
      </c>
      <c r="C28" s="86" t="s">
        <v>47</v>
      </c>
      <c r="D28" s="86" t="s">
        <v>275</v>
      </c>
      <c r="E28" s="87">
        <v>20</v>
      </c>
      <c r="F28" s="87">
        <v>610</v>
      </c>
      <c r="G28" s="87">
        <v>10</v>
      </c>
      <c r="H28" s="87">
        <v>100</v>
      </c>
      <c r="I28" s="87"/>
      <c r="J28" s="87"/>
      <c r="K28" s="87"/>
      <c r="L28" s="87">
        <v>1000</v>
      </c>
      <c r="M28" s="87">
        <v>1000</v>
      </c>
      <c r="N28" s="259"/>
      <c r="O28" s="91"/>
      <c r="P28" s="87">
        <f t="shared" si="4"/>
        <v>2000</v>
      </c>
      <c r="Q28" s="87">
        <f t="shared" si="5"/>
        <v>20</v>
      </c>
      <c r="R28" s="92"/>
      <c r="S28" s="93">
        <v>0.06</v>
      </c>
      <c r="T28" s="93">
        <f t="shared" si="6"/>
        <v>1.2</v>
      </c>
      <c r="X28" s="241">
        <v>17</v>
      </c>
      <c r="Y28" s="241">
        <f t="shared" si="7"/>
        <v>340</v>
      </c>
      <c r="Z28" s="228"/>
    </row>
    <row r="29" spans="1:26" s="90" customFormat="1" x14ac:dyDescent="0.2">
      <c r="A29" s="244" t="s">
        <v>49</v>
      </c>
      <c r="B29" s="244" t="s">
        <v>48</v>
      </c>
      <c r="C29" s="244">
        <v>90442600</v>
      </c>
      <c r="D29" s="244" t="s">
        <v>277</v>
      </c>
      <c r="E29" s="87" t="s">
        <v>46</v>
      </c>
      <c r="F29" s="87">
        <v>600</v>
      </c>
      <c r="G29" s="87">
        <v>10</v>
      </c>
      <c r="H29" s="87">
        <v>100</v>
      </c>
      <c r="I29" s="87"/>
      <c r="J29" s="87"/>
      <c r="K29" s="87"/>
      <c r="L29" s="87"/>
      <c r="M29" s="87">
        <v>2000</v>
      </c>
      <c r="N29" s="259">
        <v>2000</v>
      </c>
      <c r="O29" s="91"/>
      <c r="P29" s="87">
        <f t="shared" si="4"/>
        <v>4000</v>
      </c>
      <c r="Q29" s="87">
        <f t="shared" si="5"/>
        <v>40</v>
      </c>
      <c r="R29" s="92"/>
      <c r="S29" s="93">
        <v>0.06</v>
      </c>
      <c r="T29" s="93">
        <f t="shared" si="6"/>
        <v>2.4</v>
      </c>
      <c r="X29" s="241">
        <v>17</v>
      </c>
      <c r="Y29" s="241">
        <f t="shared" si="7"/>
        <v>680</v>
      </c>
      <c r="Z29" s="228"/>
    </row>
    <row r="30" spans="1:26" s="90" customFormat="1" x14ac:dyDescent="0.2">
      <c r="A30" s="86" t="s">
        <v>154</v>
      </c>
      <c r="B30" s="86" t="s">
        <v>43</v>
      </c>
      <c r="C30" s="86" t="s">
        <v>154</v>
      </c>
      <c r="D30" s="86" t="s">
        <v>275</v>
      </c>
      <c r="E30" s="87">
        <v>20</v>
      </c>
      <c r="F30" s="87">
        <v>760</v>
      </c>
      <c r="G30" s="87">
        <v>10</v>
      </c>
      <c r="H30" s="87">
        <v>100</v>
      </c>
      <c r="I30" s="87"/>
      <c r="J30" s="87"/>
      <c r="K30" s="87"/>
      <c r="L30" s="87"/>
      <c r="M30" s="87"/>
      <c r="N30" s="259"/>
      <c r="O30" s="91"/>
      <c r="P30" s="87">
        <f t="shared" si="4"/>
        <v>0</v>
      </c>
      <c r="Q30" s="87">
        <f t="shared" si="5"/>
        <v>0</v>
      </c>
      <c r="R30" s="92"/>
      <c r="S30" s="93">
        <v>7.0000000000000007E-2</v>
      </c>
      <c r="T30" s="93">
        <f t="shared" si="6"/>
        <v>0</v>
      </c>
      <c r="X30" s="241">
        <v>22</v>
      </c>
      <c r="Y30" s="241">
        <f t="shared" si="7"/>
        <v>0</v>
      </c>
      <c r="Z30" s="228"/>
    </row>
    <row r="31" spans="1:26" s="90" customFormat="1" x14ac:dyDescent="0.2">
      <c r="A31" s="244" t="s">
        <v>45</v>
      </c>
      <c r="B31" s="244" t="s">
        <v>43</v>
      </c>
      <c r="C31" s="244">
        <v>90442700</v>
      </c>
      <c r="D31" s="244" t="s">
        <v>277</v>
      </c>
      <c r="E31" s="87" t="s">
        <v>46</v>
      </c>
      <c r="F31" s="87">
        <v>750</v>
      </c>
      <c r="G31" s="87">
        <v>10</v>
      </c>
      <c r="H31" s="87">
        <v>100</v>
      </c>
      <c r="I31" s="87"/>
      <c r="J31" s="87"/>
      <c r="K31" s="87"/>
      <c r="L31" s="87"/>
      <c r="M31" s="87">
        <v>1000</v>
      </c>
      <c r="N31" s="259">
        <v>2000</v>
      </c>
      <c r="O31" s="91"/>
      <c r="P31" s="87">
        <f t="shared" si="4"/>
        <v>3000</v>
      </c>
      <c r="Q31" s="87">
        <f t="shared" si="5"/>
        <v>30</v>
      </c>
      <c r="R31" s="92"/>
      <c r="S31" s="93">
        <v>7.0000000000000007E-2</v>
      </c>
      <c r="T31" s="93">
        <f t="shared" si="6"/>
        <v>2.1</v>
      </c>
      <c r="X31" s="241">
        <v>22</v>
      </c>
      <c r="Y31" s="241">
        <f t="shared" si="7"/>
        <v>660</v>
      </c>
      <c r="Z31" s="228"/>
    </row>
    <row r="32" spans="1:26" s="90" customFormat="1" x14ac:dyDescent="0.2">
      <c r="A32" s="86" t="s">
        <v>38</v>
      </c>
      <c r="B32" s="86" t="s">
        <v>39</v>
      </c>
      <c r="C32" s="86" t="s">
        <v>38</v>
      </c>
      <c r="D32" s="86" t="s">
        <v>275</v>
      </c>
      <c r="E32" s="87">
        <v>20</v>
      </c>
      <c r="F32" s="87">
        <v>915</v>
      </c>
      <c r="G32" s="87">
        <v>10</v>
      </c>
      <c r="H32" s="87">
        <v>50</v>
      </c>
      <c r="I32" s="87"/>
      <c r="J32" s="87"/>
      <c r="K32" s="87"/>
      <c r="L32" s="87"/>
      <c r="M32" s="87">
        <v>1000</v>
      </c>
      <c r="N32" s="259"/>
      <c r="O32" s="91"/>
      <c r="P32" s="87">
        <f t="shared" si="4"/>
        <v>1000</v>
      </c>
      <c r="Q32" s="87">
        <f t="shared" si="5"/>
        <v>20</v>
      </c>
      <c r="R32" s="92"/>
      <c r="S32" s="93">
        <v>0.04</v>
      </c>
      <c r="T32" s="93">
        <f t="shared" si="6"/>
        <v>0.8</v>
      </c>
      <c r="X32" s="241">
        <v>13</v>
      </c>
      <c r="Y32" s="241">
        <f t="shared" si="7"/>
        <v>260</v>
      </c>
      <c r="Z32" s="228"/>
    </row>
    <row r="33" spans="1:26" s="90" customFormat="1" x14ac:dyDescent="0.2">
      <c r="A33" s="244" t="s">
        <v>170</v>
      </c>
      <c r="B33" s="244" t="s">
        <v>39</v>
      </c>
      <c r="C33" s="244">
        <v>90442800</v>
      </c>
      <c r="D33" s="244" t="s">
        <v>277</v>
      </c>
      <c r="E33" s="87" t="s">
        <v>46</v>
      </c>
      <c r="F33" s="87">
        <v>900</v>
      </c>
      <c r="G33" s="87">
        <v>10</v>
      </c>
      <c r="H33" s="87">
        <v>50</v>
      </c>
      <c r="I33" s="87"/>
      <c r="J33" s="87"/>
      <c r="K33" s="87"/>
      <c r="L33" s="87"/>
      <c r="M33" s="87">
        <v>2000</v>
      </c>
      <c r="N33" s="259">
        <v>2000</v>
      </c>
      <c r="O33" s="91"/>
      <c r="P33" s="87">
        <f t="shared" si="4"/>
        <v>4000</v>
      </c>
      <c r="Q33" s="87">
        <f t="shared" si="5"/>
        <v>80</v>
      </c>
      <c r="R33" s="92"/>
      <c r="S33" s="93">
        <v>0.04</v>
      </c>
      <c r="T33" s="93">
        <f t="shared" si="6"/>
        <v>3.2</v>
      </c>
      <c r="X33" s="241">
        <v>13</v>
      </c>
      <c r="Y33" s="241">
        <f t="shared" si="7"/>
        <v>1040</v>
      </c>
      <c r="Z33" s="228"/>
    </row>
    <row r="34" spans="1:26" s="90" customFormat="1" x14ac:dyDescent="0.2">
      <c r="A34" s="86" t="s">
        <v>34</v>
      </c>
      <c r="B34" s="86" t="s">
        <v>35</v>
      </c>
      <c r="C34" s="86" t="s">
        <v>34</v>
      </c>
      <c r="D34" s="86" t="s">
        <v>275</v>
      </c>
      <c r="E34" s="87">
        <v>20</v>
      </c>
      <c r="F34" s="87">
        <v>1220</v>
      </c>
      <c r="G34" s="87">
        <v>10</v>
      </c>
      <c r="H34" s="87">
        <v>50</v>
      </c>
      <c r="I34" s="87"/>
      <c r="J34" s="87"/>
      <c r="K34" s="87"/>
      <c r="L34" s="87"/>
      <c r="M34" s="87">
        <v>1000</v>
      </c>
      <c r="N34" s="259"/>
      <c r="O34" s="91"/>
      <c r="P34" s="87">
        <f t="shared" si="4"/>
        <v>1000</v>
      </c>
      <c r="Q34" s="87">
        <f t="shared" si="5"/>
        <v>20</v>
      </c>
      <c r="R34" s="92"/>
      <c r="S34" s="93">
        <v>0.06</v>
      </c>
      <c r="T34" s="93">
        <f t="shared" si="6"/>
        <v>1.2</v>
      </c>
      <c r="X34" s="241">
        <v>17</v>
      </c>
      <c r="Y34" s="241">
        <f t="shared" si="7"/>
        <v>340</v>
      </c>
      <c r="Z34" s="228"/>
    </row>
    <row r="35" spans="1:26" s="90" customFormat="1" x14ac:dyDescent="0.2">
      <c r="A35" s="86" t="s">
        <v>32</v>
      </c>
      <c r="B35" s="86" t="s">
        <v>33</v>
      </c>
      <c r="C35" s="86" t="s">
        <v>32</v>
      </c>
      <c r="D35" s="86" t="s">
        <v>275</v>
      </c>
      <c r="E35" s="87">
        <v>20</v>
      </c>
      <c r="F35" s="87">
        <v>1524</v>
      </c>
      <c r="G35" s="87">
        <v>10</v>
      </c>
      <c r="H35" s="87">
        <v>50</v>
      </c>
      <c r="I35" s="87"/>
      <c r="J35" s="87"/>
      <c r="K35" s="87"/>
      <c r="L35" s="87"/>
      <c r="M35" s="87"/>
      <c r="N35" s="259"/>
      <c r="O35" s="91"/>
      <c r="P35" s="87">
        <f t="shared" si="4"/>
        <v>0</v>
      </c>
      <c r="Q35" s="87">
        <f t="shared" si="5"/>
        <v>0</v>
      </c>
      <c r="R35" s="92"/>
      <c r="S35" s="93">
        <v>7.0000000000000007E-2</v>
      </c>
      <c r="T35" s="93">
        <f t="shared" si="6"/>
        <v>0</v>
      </c>
      <c r="X35" s="241"/>
      <c r="Y35" s="241">
        <f t="shared" si="7"/>
        <v>0</v>
      </c>
      <c r="Z35" s="228"/>
    </row>
    <row r="36" spans="1:26" s="90" customFormat="1" x14ac:dyDescent="0.2">
      <c r="A36" s="86" t="s">
        <v>214</v>
      </c>
      <c r="B36" s="86" t="s">
        <v>30</v>
      </c>
      <c r="C36" s="86" t="s">
        <v>214</v>
      </c>
      <c r="D36" s="86" t="s">
        <v>275</v>
      </c>
      <c r="E36" s="87">
        <v>20</v>
      </c>
      <c r="F36" s="87">
        <v>1800</v>
      </c>
      <c r="G36" s="87">
        <v>10</v>
      </c>
      <c r="H36" s="87">
        <v>50</v>
      </c>
      <c r="I36" s="87"/>
      <c r="J36" s="87"/>
      <c r="K36" s="87"/>
      <c r="L36" s="87"/>
      <c r="M36" s="87"/>
      <c r="N36" s="259"/>
      <c r="O36" s="91"/>
      <c r="P36" s="87">
        <f t="shared" si="4"/>
        <v>0</v>
      </c>
      <c r="Q36" s="87">
        <f t="shared" si="5"/>
        <v>0</v>
      </c>
      <c r="R36" s="92"/>
      <c r="S36" s="93">
        <v>0.09</v>
      </c>
      <c r="T36" s="93">
        <f t="shared" si="6"/>
        <v>0</v>
      </c>
      <c r="X36" s="241"/>
      <c r="Y36" s="241">
        <f t="shared" si="7"/>
        <v>0</v>
      </c>
      <c r="Z36" s="228"/>
    </row>
    <row r="37" spans="1:26" s="90" customFormat="1" x14ac:dyDescent="0.2">
      <c r="A37" s="86" t="s">
        <v>212</v>
      </c>
      <c r="B37" s="86" t="s">
        <v>213</v>
      </c>
      <c r="C37" s="86" t="s">
        <v>212</v>
      </c>
      <c r="D37" s="86" t="s">
        <v>275</v>
      </c>
      <c r="E37" s="87">
        <v>20</v>
      </c>
      <c r="F37" s="87">
        <v>2100</v>
      </c>
      <c r="G37" s="87">
        <v>10</v>
      </c>
      <c r="H37" s="87">
        <v>50</v>
      </c>
      <c r="I37" s="87"/>
      <c r="J37" s="87"/>
      <c r="K37" s="87"/>
      <c r="L37" s="87"/>
      <c r="M37" s="87"/>
      <c r="N37" s="259"/>
      <c r="O37" s="91"/>
      <c r="P37" s="87">
        <f t="shared" si="4"/>
        <v>0</v>
      </c>
      <c r="Q37" s="87">
        <f t="shared" si="5"/>
        <v>0</v>
      </c>
      <c r="R37" s="92"/>
      <c r="S37" s="93">
        <v>7.0000000000000007E-2</v>
      </c>
      <c r="T37" s="93">
        <f t="shared" si="6"/>
        <v>0</v>
      </c>
      <c r="X37" s="241"/>
      <c r="Y37" s="241">
        <f t="shared" si="7"/>
        <v>0</v>
      </c>
      <c r="Z37" s="228"/>
    </row>
    <row r="38" spans="1:26" s="90" customFormat="1" x14ac:dyDescent="0.2">
      <c r="A38" s="86" t="s">
        <v>242</v>
      </c>
      <c r="B38" s="86" t="s">
        <v>243</v>
      </c>
      <c r="C38" s="86" t="s">
        <v>242</v>
      </c>
      <c r="D38" s="86" t="s">
        <v>275</v>
      </c>
      <c r="E38" s="87">
        <v>20</v>
      </c>
      <c r="F38" s="87">
        <v>2400</v>
      </c>
      <c r="G38" s="87">
        <v>10</v>
      </c>
      <c r="H38" s="87">
        <v>50</v>
      </c>
      <c r="I38" s="87"/>
      <c r="J38" s="87"/>
      <c r="K38" s="87"/>
      <c r="L38" s="87"/>
      <c r="M38" s="87"/>
      <c r="N38" s="259"/>
      <c r="O38" s="91"/>
      <c r="P38" s="87">
        <f t="shared" si="4"/>
        <v>0</v>
      </c>
      <c r="Q38" s="87">
        <f t="shared" si="5"/>
        <v>0</v>
      </c>
      <c r="R38" s="92"/>
      <c r="S38" s="93">
        <v>7.0000000000000007E-2</v>
      </c>
      <c r="T38" s="93">
        <f t="shared" si="6"/>
        <v>0</v>
      </c>
      <c r="X38" s="241"/>
      <c r="Y38" s="241">
        <f t="shared" si="7"/>
        <v>0</v>
      </c>
      <c r="Z38" s="228">
        <f>SUM(Y22:Y38)</f>
        <v>4974</v>
      </c>
    </row>
    <row r="39" spans="1:26" s="90" customFormat="1" ht="15" x14ac:dyDescent="0.2">
      <c r="A39" s="96" t="s">
        <v>52</v>
      </c>
      <c r="B39" s="96"/>
      <c r="C39" s="96"/>
      <c r="D39" s="96"/>
      <c r="E39" s="96"/>
      <c r="F39" s="99"/>
      <c r="G39" s="100"/>
      <c r="H39" s="100"/>
      <c r="I39" s="87"/>
      <c r="J39" s="87"/>
      <c r="K39" s="87"/>
      <c r="L39" s="87"/>
      <c r="M39" s="87"/>
      <c r="N39" s="259"/>
      <c r="O39" s="101"/>
      <c r="P39" s="87"/>
      <c r="Q39" s="87"/>
      <c r="R39" s="92"/>
      <c r="S39" s="87"/>
      <c r="T39" s="93"/>
      <c r="X39" s="241"/>
      <c r="Y39" s="241"/>
      <c r="Z39" s="228"/>
    </row>
    <row r="40" spans="1:26" s="90" customFormat="1" x14ac:dyDescent="0.2">
      <c r="A40" s="86" t="s">
        <v>261</v>
      </c>
      <c r="B40" s="86" t="s">
        <v>262</v>
      </c>
      <c r="C40" s="86" t="s">
        <v>261</v>
      </c>
      <c r="D40" s="86" t="s">
        <v>275</v>
      </c>
      <c r="E40" s="87">
        <v>25</v>
      </c>
      <c r="F40" s="87">
        <v>200</v>
      </c>
      <c r="G40" s="87">
        <v>10</v>
      </c>
      <c r="H40" s="87">
        <v>150</v>
      </c>
      <c r="I40" s="87"/>
      <c r="J40" s="87">
        <v>300</v>
      </c>
      <c r="K40" s="87">
        <v>300</v>
      </c>
      <c r="L40" s="87">
        <v>300</v>
      </c>
      <c r="M40" s="87">
        <v>300</v>
      </c>
      <c r="N40" s="259"/>
      <c r="O40" s="91"/>
      <c r="P40" s="87">
        <f t="shared" ref="P40:P59" si="8">SUM(I40:O40)</f>
        <v>1200</v>
      </c>
      <c r="Q40" s="87">
        <f t="shared" ref="Q40:Q59" si="9">$P40/$H40</f>
        <v>8</v>
      </c>
      <c r="R40" s="92"/>
      <c r="S40" s="93">
        <v>0.06</v>
      </c>
      <c r="T40" s="93">
        <f t="shared" ref="T40:T59" si="10">$Q40*$S40</f>
        <v>0.48</v>
      </c>
      <c r="U40" s="94">
        <f>SUM(T40:T59)</f>
        <v>20.84</v>
      </c>
      <c r="V40" s="90">
        <f>U40*100/$U$148</f>
        <v>33.05313243457573</v>
      </c>
      <c r="X40" s="241">
        <v>10.8</v>
      </c>
      <c r="Y40" s="241">
        <f t="shared" ref="Y40:Y59" si="11">Q40*X40</f>
        <v>86.4</v>
      </c>
      <c r="Z40" s="228"/>
    </row>
    <row r="41" spans="1:26" s="90" customFormat="1" x14ac:dyDescent="0.2">
      <c r="A41" s="244" t="s">
        <v>198</v>
      </c>
      <c r="B41" s="244" t="s">
        <v>199</v>
      </c>
      <c r="C41" s="244">
        <v>90448000</v>
      </c>
      <c r="D41" s="244" t="s">
        <v>277</v>
      </c>
      <c r="E41" s="87" t="s">
        <v>63</v>
      </c>
      <c r="F41" s="87">
        <v>270</v>
      </c>
      <c r="G41" s="87">
        <v>10</v>
      </c>
      <c r="H41" s="87">
        <v>100</v>
      </c>
      <c r="I41" s="87"/>
      <c r="J41" s="87"/>
      <c r="K41" s="87">
        <v>500</v>
      </c>
      <c r="L41" s="87"/>
      <c r="M41" s="87">
        <v>1000</v>
      </c>
      <c r="N41" s="259"/>
      <c r="O41" s="91"/>
      <c r="P41" s="87">
        <f t="shared" si="8"/>
        <v>1500</v>
      </c>
      <c r="Q41" s="87">
        <f t="shared" si="9"/>
        <v>15</v>
      </c>
      <c r="R41" s="92"/>
      <c r="S41" s="93">
        <v>0.06</v>
      </c>
      <c r="T41" s="93">
        <f t="shared" si="10"/>
        <v>0.89999999999999991</v>
      </c>
      <c r="X41" s="241">
        <v>9.8000000000000007</v>
      </c>
      <c r="Y41" s="241">
        <f t="shared" si="11"/>
        <v>147</v>
      </c>
      <c r="Z41" s="228"/>
    </row>
    <row r="42" spans="1:26" s="90" customFormat="1" x14ac:dyDescent="0.2">
      <c r="A42" s="102" t="s">
        <v>583</v>
      </c>
      <c r="B42" s="102" t="s">
        <v>391</v>
      </c>
      <c r="C42" s="102" t="s">
        <v>584</v>
      </c>
      <c r="D42" s="86" t="s">
        <v>275</v>
      </c>
      <c r="E42" s="87" t="s">
        <v>63</v>
      </c>
      <c r="F42" s="87">
        <v>300</v>
      </c>
      <c r="G42" s="87">
        <v>10</v>
      </c>
      <c r="H42" s="87">
        <v>100</v>
      </c>
      <c r="I42" s="87"/>
      <c r="J42" s="87"/>
      <c r="K42" s="87"/>
      <c r="L42" s="87"/>
      <c r="M42" s="87"/>
      <c r="N42" s="259"/>
      <c r="O42" s="91"/>
      <c r="P42" s="87">
        <f t="shared" si="8"/>
        <v>0</v>
      </c>
      <c r="Q42" s="87">
        <f t="shared" si="9"/>
        <v>0</v>
      </c>
      <c r="R42" s="92"/>
      <c r="S42" s="93">
        <v>0.06</v>
      </c>
      <c r="T42" s="93">
        <f t="shared" si="10"/>
        <v>0</v>
      </c>
      <c r="X42" s="241"/>
      <c r="Y42" s="241">
        <f t="shared" si="11"/>
        <v>0</v>
      </c>
      <c r="Z42" s="228"/>
    </row>
    <row r="43" spans="1:26" s="90" customFormat="1" x14ac:dyDescent="0.2">
      <c r="A43" s="244" t="s">
        <v>392</v>
      </c>
      <c r="B43" s="244" t="s">
        <v>391</v>
      </c>
      <c r="C43" s="95" t="s">
        <v>393</v>
      </c>
      <c r="D43" s="244" t="s">
        <v>277</v>
      </c>
      <c r="E43" s="87" t="s">
        <v>63</v>
      </c>
      <c r="F43" s="87">
        <v>300</v>
      </c>
      <c r="G43" s="87">
        <v>10</v>
      </c>
      <c r="H43" s="87">
        <v>100</v>
      </c>
      <c r="I43" s="87"/>
      <c r="J43" s="87"/>
      <c r="K43" s="87"/>
      <c r="L43" s="87"/>
      <c r="M43" s="87"/>
      <c r="N43" s="259"/>
      <c r="O43" s="91"/>
      <c r="P43" s="87">
        <f t="shared" si="8"/>
        <v>0</v>
      </c>
      <c r="Q43" s="87">
        <f t="shared" si="9"/>
        <v>0</v>
      </c>
      <c r="R43" s="92"/>
      <c r="S43" s="93">
        <v>0.06</v>
      </c>
      <c r="T43" s="93">
        <f t="shared" si="10"/>
        <v>0</v>
      </c>
      <c r="X43" s="241"/>
      <c r="Y43" s="241">
        <f t="shared" si="11"/>
        <v>0</v>
      </c>
      <c r="Z43" s="228"/>
    </row>
    <row r="44" spans="1:26" s="90" customFormat="1" x14ac:dyDescent="0.2">
      <c r="A44" s="102" t="s">
        <v>67</v>
      </c>
      <c r="B44" s="102" t="s">
        <v>68</v>
      </c>
      <c r="C44" s="102" t="s">
        <v>69</v>
      </c>
      <c r="D44" s="86" t="s">
        <v>275</v>
      </c>
      <c r="E44" s="87">
        <v>25</v>
      </c>
      <c r="F44" s="87">
        <v>375</v>
      </c>
      <c r="G44" s="87">
        <v>10</v>
      </c>
      <c r="H44" s="87">
        <v>100</v>
      </c>
      <c r="I44" s="87"/>
      <c r="J44" s="87"/>
      <c r="K44" s="87">
        <v>1000</v>
      </c>
      <c r="L44" s="87">
        <v>500</v>
      </c>
      <c r="M44" s="87">
        <v>500</v>
      </c>
      <c r="N44" s="259"/>
      <c r="O44" s="91"/>
      <c r="P44" s="87">
        <f t="shared" si="8"/>
        <v>2000</v>
      </c>
      <c r="Q44" s="87">
        <f t="shared" si="9"/>
        <v>20</v>
      </c>
      <c r="R44" s="92"/>
      <c r="S44" s="93">
        <v>0.06</v>
      </c>
      <c r="T44" s="93">
        <f t="shared" si="10"/>
        <v>1.2</v>
      </c>
      <c r="X44" s="241">
        <v>13.7</v>
      </c>
      <c r="Y44" s="241">
        <f t="shared" si="11"/>
        <v>274</v>
      </c>
      <c r="Z44" s="228"/>
    </row>
    <row r="45" spans="1:26" s="90" customFormat="1" x14ac:dyDescent="0.2">
      <c r="A45" s="86" t="s">
        <v>64</v>
      </c>
      <c r="B45" s="86" t="s">
        <v>65</v>
      </c>
      <c r="C45" s="86" t="s">
        <v>64</v>
      </c>
      <c r="D45" s="86" t="s">
        <v>275</v>
      </c>
      <c r="E45" s="87">
        <v>25</v>
      </c>
      <c r="F45" s="87">
        <v>457</v>
      </c>
      <c r="G45" s="87">
        <v>10</v>
      </c>
      <c r="H45" s="87">
        <v>100</v>
      </c>
      <c r="I45" s="87"/>
      <c r="J45" s="87"/>
      <c r="K45" s="87">
        <v>1600</v>
      </c>
      <c r="L45" s="87">
        <v>1000</v>
      </c>
      <c r="M45" s="87">
        <v>1000</v>
      </c>
      <c r="N45" s="259"/>
      <c r="O45" s="91"/>
      <c r="P45" s="87">
        <f t="shared" si="8"/>
        <v>3600</v>
      </c>
      <c r="Q45" s="87">
        <f t="shared" si="9"/>
        <v>36</v>
      </c>
      <c r="R45" s="92"/>
      <c r="S45" s="93">
        <v>0.06</v>
      </c>
      <c r="T45" s="93">
        <f t="shared" si="10"/>
        <v>2.16</v>
      </c>
      <c r="X45" s="241">
        <v>17</v>
      </c>
      <c r="Y45" s="241">
        <f t="shared" si="11"/>
        <v>612</v>
      </c>
      <c r="Z45" s="228"/>
    </row>
    <row r="46" spans="1:26" s="90" customFormat="1" x14ac:dyDescent="0.2">
      <c r="A46" s="244" t="s">
        <v>66</v>
      </c>
      <c r="B46" s="244" t="s">
        <v>65</v>
      </c>
      <c r="C46" s="244">
        <v>90443400</v>
      </c>
      <c r="D46" s="244" t="s">
        <v>277</v>
      </c>
      <c r="E46" s="87" t="s">
        <v>63</v>
      </c>
      <c r="F46" s="87">
        <v>450</v>
      </c>
      <c r="G46" s="87">
        <v>10</v>
      </c>
      <c r="H46" s="87">
        <v>100</v>
      </c>
      <c r="I46" s="87"/>
      <c r="J46" s="87"/>
      <c r="K46" s="87">
        <v>500</v>
      </c>
      <c r="L46" s="87">
        <v>500</v>
      </c>
      <c r="M46" s="87">
        <v>2000</v>
      </c>
      <c r="N46" s="259">
        <v>1000</v>
      </c>
      <c r="O46" s="91"/>
      <c r="P46" s="87">
        <f t="shared" si="8"/>
        <v>4000</v>
      </c>
      <c r="Q46" s="87">
        <f t="shared" si="9"/>
        <v>40</v>
      </c>
      <c r="R46" s="92"/>
      <c r="S46" s="93">
        <v>0.06</v>
      </c>
      <c r="T46" s="93">
        <f t="shared" si="10"/>
        <v>2.4</v>
      </c>
      <c r="X46" s="241">
        <v>17</v>
      </c>
      <c r="Y46" s="241">
        <f t="shared" si="11"/>
        <v>680</v>
      </c>
      <c r="Z46" s="228"/>
    </row>
    <row r="47" spans="1:26" s="90" customFormat="1" x14ac:dyDescent="0.2">
      <c r="A47" s="86" t="s">
        <v>60</v>
      </c>
      <c r="B47" s="86" t="s">
        <v>61</v>
      </c>
      <c r="C47" s="86" t="s">
        <v>60</v>
      </c>
      <c r="D47" s="86" t="s">
        <v>275</v>
      </c>
      <c r="E47" s="87">
        <v>25</v>
      </c>
      <c r="F47" s="87">
        <v>610</v>
      </c>
      <c r="G47" s="87">
        <v>10</v>
      </c>
      <c r="H47" s="87">
        <v>50</v>
      </c>
      <c r="I47" s="87"/>
      <c r="J47" s="87">
        <v>300</v>
      </c>
      <c r="K47" s="87">
        <v>500</v>
      </c>
      <c r="L47" s="87"/>
      <c r="M47" s="87">
        <v>500</v>
      </c>
      <c r="N47" s="259"/>
      <c r="O47" s="91"/>
      <c r="P47" s="87">
        <f t="shared" si="8"/>
        <v>1300</v>
      </c>
      <c r="Q47" s="87">
        <f t="shared" si="9"/>
        <v>26</v>
      </c>
      <c r="R47" s="92"/>
      <c r="S47" s="93">
        <v>0.04</v>
      </c>
      <c r="T47" s="93">
        <f t="shared" si="10"/>
        <v>1.04</v>
      </c>
      <c r="X47" s="241">
        <v>11.75</v>
      </c>
      <c r="Y47" s="241">
        <f t="shared" si="11"/>
        <v>305.5</v>
      </c>
      <c r="Z47" s="228"/>
    </row>
    <row r="48" spans="1:26" s="90" customFormat="1" x14ac:dyDescent="0.2">
      <c r="A48" s="244" t="s">
        <v>62</v>
      </c>
      <c r="B48" s="244" t="s">
        <v>61</v>
      </c>
      <c r="C48" s="244">
        <v>90443600</v>
      </c>
      <c r="D48" s="244" t="s">
        <v>277</v>
      </c>
      <c r="E48" s="87" t="s">
        <v>63</v>
      </c>
      <c r="F48" s="87">
        <v>600</v>
      </c>
      <c r="G48" s="87">
        <v>10</v>
      </c>
      <c r="H48" s="87">
        <v>50</v>
      </c>
      <c r="I48" s="87"/>
      <c r="J48" s="87"/>
      <c r="K48" s="87">
        <v>500</v>
      </c>
      <c r="L48" s="87"/>
      <c r="M48" s="87">
        <v>1000</v>
      </c>
      <c r="N48" s="259">
        <v>1000</v>
      </c>
      <c r="O48" s="91"/>
      <c r="P48" s="87">
        <f t="shared" si="8"/>
        <v>2500</v>
      </c>
      <c r="Q48" s="87">
        <f t="shared" si="9"/>
        <v>50</v>
      </c>
      <c r="R48" s="92"/>
      <c r="S48" s="93">
        <v>0.04</v>
      </c>
      <c r="T48" s="93">
        <f t="shared" si="10"/>
        <v>2</v>
      </c>
      <c r="X48" s="241">
        <v>11.75</v>
      </c>
      <c r="Y48" s="241">
        <f t="shared" si="11"/>
        <v>587.5</v>
      </c>
      <c r="Z48" s="228"/>
    </row>
    <row r="49" spans="1:26" s="90" customFormat="1" x14ac:dyDescent="0.2">
      <c r="A49" s="86" t="s">
        <v>195</v>
      </c>
      <c r="B49" s="86" t="s">
        <v>178</v>
      </c>
      <c r="C49" s="86" t="s">
        <v>195</v>
      </c>
      <c r="D49" s="86" t="s">
        <v>275</v>
      </c>
      <c r="E49" s="87">
        <v>25</v>
      </c>
      <c r="F49" s="87">
        <v>750</v>
      </c>
      <c r="G49" s="87">
        <v>10</v>
      </c>
      <c r="H49" s="87">
        <v>50</v>
      </c>
      <c r="I49" s="87"/>
      <c r="J49" s="87"/>
      <c r="K49" s="87"/>
      <c r="L49" s="87"/>
      <c r="M49" s="87"/>
      <c r="N49" s="259"/>
      <c r="O49" s="91"/>
      <c r="P49" s="87">
        <f t="shared" si="8"/>
        <v>0</v>
      </c>
      <c r="Q49" s="87">
        <f t="shared" si="9"/>
        <v>0</v>
      </c>
      <c r="R49" s="92"/>
      <c r="S49" s="93">
        <v>0.05</v>
      </c>
      <c r="T49" s="93">
        <f t="shared" si="10"/>
        <v>0</v>
      </c>
      <c r="X49" s="241">
        <v>14.3</v>
      </c>
      <c r="Y49" s="241">
        <f t="shared" si="11"/>
        <v>0</v>
      </c>
      <c r="Z49" s="228"/>
    </row>
    <row r="50" spans="1:26" s="90" customFormat="1" x14ac:dyDescent="0.2">
      <c r="A50" s="244" t="s">
        <v>177</v>
      </c>
      <c r="B50" s="244" t="s">
        <v>178</v>
      </c>
      <c r="C50" s="244">
        <v>90443700</v>
      </c>
      <c r="D50" s="244" t="s">
        <v>277</v>
      </c>
      <c r="E50" s="87" t="s">
        <v>63</v>
      </c>
      <c r="F50" s="87">
        <v>750</v>
      </c>
      <c r="G50" s="87">
        <v>10</v>
      </c>
      <c r="H50" s="87">
        <v>50</v>
      </c>
      <c r="I50" s="87"/>
      <c r="J50" s="87"/>
      <c r="K50" s="87">
        <v>500</v>
      </c>
      <c r="L50" s="87"/>
      <c r="M50" s="87">
        <v>1000</v>
      </c>
      <c r="N50" s="259">
        <v>1000</v>
      </c>
      <c r="O50" s="91"/>
      <c r="P50" s="87">
        <f t="shared" si="8"/>
        <v>2500</v>
      </c>
      <c r="Q50" s="87">
        <f t="shared" si="9"/>
        <v>50</v>
      </c>
      <c r="R50" s="92"/>
      <c r="S50" s="93">
        <v>0.05</v>
      </c>
      <c r="T50" s="93">
        <f t="shared" si="10"/>
        <v>2.5</v>
      </c>
      <c r="X50" s="241">
        <v>14.3</v>
      </c>
      <c r="Y50" s="241">
        <f t="shared" si="11"/>
        <v>715</v>
      </c>
      <c r="Z50" s="228"/>
    </row>
    <row r="51" spans="1:26" s="90" customFormat="1" x14ac:dyDescent="0.2">
      <c r="A51" s="86" t="s">
        <v>155</v>
      </c>
      <c r="B51" s="86" t="s">
        <v>58</v>
      </c>
      <c r="C51" s="86" t="s">
        <v>155</v>
      </c>
      <c r="D51" s="86" t="s">
        <v>275</v>
      </c>
      <c r="E51" s="87">
        <v>25</v>
      </c>
      <c r="F51" s="87">
        <v>915</v>
      </c>
      <c r="G51" s="87">
        <v>10</v>
      </c>
      <c r="H51" s="87">
        <v>50</v>
      </c>
      <c r="I51" s="87"/>
      <c r="J51" s="87"/>
      <c r="K51" s="87"/>
      <c r="L51" s="87">
        <v>500</v>
      </c>
      <c r="M51" s="87">
        <v>500</v>
      </c>
      <c r="N51" s="259"/>
      <c r="O51" s="91"/>
      <c r="P51" s="87">
        <f t="shared" si="8"/>
        <v>1000</v>
      </c>
      <c r="Q51" s="87">
        <f t="shared" si="9"/>
        <v>20</v>
      </c>
      <c r="R51" s="92"/>
      <c r="S51" s="93">
        <v>0.06</v>
      </c>
      <c r="T51" s="93">
        <f t="shared" si="10"/>
        <v>1.2</v>
      </c>
      <c r="X51" s="241">
        <v>17</v>
      </c>
      <c r="Y51" s="241">
        <f t="shared" si="11"/>
        <v>340</v>
      </c>
      <c r="Z51" s="228"/>
    </row>
    <row r="52" spans="1:26" s="90" customFormat="1" x14ac:dyDescent="0.2">
      <c r="A52" s="244" t="s">
        <v>176</v>
      </c>
      <c r="B52" s="244" t="s">
        <v>58</v>
      </c>
      <c r="C52" s="244">
        <v>90443800</v>
      </c>
      <c r="D52" s="244" t="s">
        <v>277</v>
      </c>
      <c r="E52" s="87" t="s">
        <v>63</v>
      </c>
      <c r="F52" s="87">
        <v>900</v>
      </c>
      <c r="G52" s="87">
        <v>10</v>
      </c>
      <c r="H52" s="87">
        <v>50</v>
      </c>
      <c r="I52" s="87"/>
      <c r="J52" s="87"/>
      <c r="K52" s="87"/>
      <c r="L52" s="87"/>
      <c r="M52" s="87">
        <v>1000</v>
      </c>
      <c r="N52" s="259">
        <v>2000</v>
      </c>
      <c r="O52" s="91"/>
      <c r="P52" s="87">
        <f t="shared" si="8"/>
        <v>3000</v>
      </c>
      <c r="Q52" s="87">
        <f t="shared" si="9"/>
        <v>60</v>
      </c>
      <c r="R52" s="92"/>
      <c r="S52" s="93">
        <v>0.06</v>
      </c>
      <c r="T52" s="93">
        <f t="shared" si="10"/>
        <v>3.5999999999999996</v>
      </c>
      <c r="X52" s="241">
        <v>17</v>
      </c>
      <c r="Y52" s="241">
        <f t="shared" si="11"/>
        <v>1020</v>
      </c>
      <c r="Z52" s="228"/>
    </row>
    <row r="53" spans="1:26" s="90" customFormat="1" x14ac:dyDescent="0.2">
      <c r="A53" s="86" t="s">
        <v>53</v>
      </c>
      <c r="B53" s="86" t="s">
        <v>54</v>
      </c>
      <c r="C53" s="86" t="s">
        <v>53</v>
      </c>
      <c r="D53" s="86" t="s">
        <v>275</v>
      </c>
      <c r="E53" s="87">
        <v>25</v>
      </c>
      <c r="F53" s="87">
        <v>1220</v>
      </c>
      <c r="G53" s="87">
        <v>10</v>
      </c>
      <c r="H53" s="87">
        <v>50</v>
      </c>
      <c r="I53" s="87"/>
      <c r="J53" s="87"/>
      <c r="K53" s="87"/>
      <c r="L53" s="87"/>
      <c r="M53" s="87">
        <v>500</v>
      </c>
      <c r="N53" s="259"/>
      <c r="O53" s="91"/>
      <c r="P53" s="87">
        <f t="shared" si="8"/>
        <v>500</v>
      </c>
      <c r="Q53" s="87">
        <f t="shared" si="9"/>
        <v>10</v>
      </c>
      <c r="R53" s="92"/>
      <c r="S53" s="93">
        <v>0.08</v>
      </c>
      <c r="T53" s="93">
        <f t="shared" si="10"/>
        <v>0.8</v>
      </c>
      <c r="X53" s="241">
        <v>22</v>
      </c>
      <c r="Y53" s="241">
        <f t="shared" si="11"/>
        <v>220</v>
      </c>
      <c r="Z53" s="228"/>
    </row>
    <row r="54" spans="1:26" s="90" customFormat="1" x14ac:dyDescent="0.2">
      <c r="A54" s="103" t="s">
        <v>194</v>
      </c>
      <c r="B54" s="103" t="s">
        <v>54</v>
      </c>
      <c r="C54" s="103">
        <v>90444000</v>
      </c>
      <c r="D54" s="244" t="s">
        <v>277</v>
      </c>
      <c r="E54" s="87" t="s">
        <v>63</v>
      </c>
      <c r="F54" s="87">
        <v>1200</v>
      </c>
      <c r="G54" s="87">
        <v>10</v>
      </c>
      <c r="H54" s="87">
        <v>50</v>
      </c>
      <c r="I54" s="87"/>
      <c r="J54" s="87"/>
      <c r="K54" s="87"/>
      <c r="L54" s="87"/>
      <c r="M54" s="87">
        <v>500</v>
      </c>
      <c r="N54" s="259">
        <v>500</v>
      </c>
      <c r="O54" s="91"/>
      <c r="P54" s="87">
        <f t="shared" si="8"/>
        <v>1000</v>
      </c>
      <c r="Q54" s="87">
        <f t="shared" si="9"/>
        <v>20</v>
      </c>
      <c r="R54" s="92"/>
      <c r="S54" s="93">
        <v>0.08</v>
      </c>
      <c r="T54" s="93">
        <f t="shared" si="10"/>
        <v>1.6</v>
      </c>
      <c r="X54" s="241">
        <v>22</v>
      </c>
      <c r="Y54" s="241">
        <f t="shared" si="11"/>
        <v>440</v>
      </c>
      <c r="Z54" s="228"/>
    </row>
    <row r="55" spans="1:26" s="90" customFormat="1" x14ac:dyDescent="0.2">
      <c r="A55" s="86" t="s">
        <v>230</v>
      </c>
      <c r="B55" s="86" t="s">
        <v>231</v>
      </c>
      <c r="C55" s="86" t="s">
        <v>230</v>
      </c>
      <c r="D55" s="86" t="s">
        <v>275</v>
      </c>
      <c r="E55" s="87">
        <v>25</v>
      </c>
      <c r="F55" s="87">
        <v>1500</v>
      </c>
      <c r="G55" s="87">
        <v>10</v>
      </c>
      <c r="H55" s="87">
        <v>50</v>
      </c>
      <c r="I55" s="87"/>
      <c r="J55" s="87"/>
      <c r="K55" s="87"/>
      <c r="L55" s="87"/>
      <c r="M55" s="87"/>
      <c r="N55" s="259"/>
      <c r="O55" s="91"/>
      <c r="P55" s="87">
        <f t="shared" si="8"/>
        <v>0</v>
      </c>
      <c r="Q55" s="87">
        <f t="shared" si="9"/>
        <v>0</v>
      </c>
      <c r="R55" s="92"/>
      <c r="S55" s="93">
        <v>0.11</v>
      </c>
      <c r="T55" s="93">
        <f t="shared" si="10"/>
        <v>0</v>
      </c>
      <c r="X55" s="241">
        <v>29.65</v>
      </c>
      <c r="Y55" s="241">
        <f t="shared" si="11"/>
        <v>0</v>
      </c>
      <c r="Z55" s="228"/>
    </row>
    <row r="56" spans="1:26" s="90" customFormat="1" x14ac:dyDescent="0.2">
      <c r="A56" s="86" t="s">
        <v>254</v>
      </c>
      <c r="B56" s="86" t="s">
        <v>255</v>
      </c>
      <c r="C56" s="86" t="s">
        <v>254</v>
      </c>
      <c r="D56" s="86" t="s">
        <v>275</v>
      </c>
      <c r="E56" s="87">
        <v>25</v>
      </c>
      <c r="F56" s="87">
        <v>1650</v>
      </c>
      <c r="G56" s="87">
        <v>10</v>
      </c>
      <c r="H56" s="87">
        <v>50</v>
      </c>
      <c r="I56" s="87"/>
      <c r="J56" s="87"/>
      <c r="K56" s="87"/>
      <c r="L56" s="87"/>
      <c r="M56" s="87"/>
      <c r="N56" s="259"/>
      <c r="O56" s="91"/>
      <c r="P56" s="87">
        <f t="shared" si="8"/>
        <v>0</v>
      </c>
      <c r="Q56" s="87">
        <f t="shared" si="9"/>
        <v>0</v>
      </c>
      <c r="R56" s="92"/>
      <c r="S56" s="93">
        <v>0.12</v>
      </c>
      <c r="T56" s="93">
        <f t="shared" si="10"/>
        <v>0</v>
      </c>
      <c r="X56" s="241"/>
      <c r="Y56" s="241">
        <f t="shared" si="11"/>
        <v>0</v>
      </c>
      <c r="Z56" s="228"/>
    </row>
    <row r="57" spans="1:26" s="90" customFormat="1" x14ac:dyDescent="0.2">
      <c r="A57" s="86" t="s">
        <v>193</v>
      </c>
      <c r="B57" s="86" t="s">
        <v>175</v>
      </c>
      <c r="C57" s="86" t="s">
        <v>193</v>
      </c>
      <c r="D57" s="86" t="s">
        <v>275</v>
      </c>
      <c r="E57" s="87">
        <v>25</v>
      </c>
      <c r="F57" s="87">
        <v>1800</v>
      </c>
      <c r="G57" s="87">
        <v>10</v>
      </c>
      <c r="H57" s="87">
        <v>50</v>
      </c>
      <c r="I57" s="87"/>
      <c r="J57" s="87"/>
      <c r="K57" s="87"/>
      <c r="L57" s="87"/>
      <c r="M57" s="87"/>
      <c r="N57" s="259"/>
      <c r="O57" s="91"/>
      <c r="P57" s="87">
        <f t="shared" si="8"/>
        <v>0</v>
      </c>
      <c r="Q57" s="87">
        <f t="shared" si="9"/>
        <v>0</v>
      </c>
      <c r="R57" s="92"/>
      <c r="S57" s="93">
        <v>0.12</v>
      </c>
      <c r="T57" s="93">
        <f t="shared" si="10"/>
        <v>0</v>
      </c>
      <c r="X57" s="241">
        <v>33</v>
      </c>
      <c r="Y57" s="241">
        <f t="shared" si="11"/>
        <v>0</v>
      </c>
      <c r="Z57" s="228"/>
    </row>
    <row r="58" spans="1:26" s="90" customFormat="1" x14ac:dyDescent="0.2">
      <c r="A58" s="244" t="s">
        <v>174</v>
      </c>
      <c r="B58" s="244" t="s">
        <v>175</v>
      </c>
      <c r="C58" s="244">
        <v>90443900</v>
      </c>
      <c r="D58" s="244" t="s">
        <v>277</v>
      </c>
      <c r="E58" s="87" t="s">
        <v>63</v>
      </c>
      <c r="F58" s="87">
        <v>1800</v>
      </c>
      <c r="G58" s="87">
        <v>10</v>
      </c>
      <c r="H58" s="87">
        <v>50</v>
      </c>
      <c r="I58" s="87"/>
      <c r="J58" s="87"/>
      <c r="K58" s="87">
        <v>200</v>
      </c>
      <c r="L58" s="87">
        <v>200</v>
      </c>
      <c r="M58" s="87"/>
      <c r="N58" s="259"/>
      <c r="O58" s="91"/>
      <c r="P58" s="87">
        <f t="shared" si="8"/>
        <v>400</v>
      </c>
      <c r="Q58" s="87">
        <f t="shared" si="9"/>
        <v>8</v>
      </c>
      <c r="R58" s="92"/>
      <c r="S58" s="93">
        <v>0.12</v>
      </c>
      <c r="T58" s="93">
        <f>$Q58*$S58</f>
        <v>0.96</v>
      </c>
      <c r="X58" s="241">
        <v>33</v>
      </c>
      <c r="Y58" s="241">
        <f t="shared" si="11"/>
        <v>264</v>
      </c>
      <c r="Z58" s="228"/>
    </row>
    <row r="59" spans="1:26" s="90" customFormat="1" x14ac:dyDescent="0.2">
      <c r="A59" s="244" t="s">
        <v>293</v>
      </c>
      <c r="B59" s="244" t="s">
        <v>294</v>
      </c>
      <c r="C59" s="244">
        <v>90443000</v>
      </c>
      <c r="D59" s="244" t="s">
        <v>277</v>
      </c>
      <c r="E59" s="87" t="s">
        <v>63</v>
      </c>
      <c r="F59" s="87">
        <v>2100</v>
      </c>
      <c r="G59" s="87">
        <v>10</v>
      </c>
      <c r="H59" s="87">
        <v>50</v>
      </c>
      <c r="I59" s="87"/>
      <c r="J59" s="87"/>
      <c r="K59" s="87"/>
      <c r="L59" s="87"/>
      <c r="M59" s="87"/>
      <c r="N59" s="259"/>
      <c r="O59" s="91"/>
      <c r="P59" s="87">
        <f t="shared" si="8"/>
        <v>0</v>
      </c>
      <c r="Q59" s="87">
        <f t="shared" si="9"/>
        <v>0</v>
      </c>
      <c r="R59" s="92"/>
      <c r="S59" s="93">
        <v>0.09</v>
      </c>
      <c r="T59" s="93">
        <f t="shared" si="10"/>
        <v>0</v>
      </c>
      <c r="X59" s="241">
        <v>40</v>
      </c>
      <c r="Y59" s="241">
        <f t="shared" si="11"/>
        <v>0</v>
      </c>
      <c r="Z59" s="228">
        <f>SUM(Y40:Y59)</f>
        <v>5691.4</v>
      </c>
    </row>
    <row r="60" spans="1:26" s="90" customFormat="1" x14ac:dyDescent="0.2">
      <c r="A60" s="104" t="s">
        <v>70</v>
      </c>
      <c r="B60" s="104"/>
      <c r="C60" s="104"/>
      <c r="D60" s="104"/>
      <c r="E60" s="104"/>
      <c r="F60" s="244"/>
      <c r="G60" s="97"/>
      <c r="H60" s="97"/>
      <c r="I60" s="87"/>
      <c r="J60" s="87"/>
      <c r="K60" s="87"/>
      <c r="L60" s="87"/>
      <c r="M60" s="87"/>
      <c r="N60" s="259"/>
      <c r="O60" s="97"/>
      <c r="P60" s="87"/>
      <c r="Q60" s="87"/>
      <c r="R60" s="92"/>
      <c r="S60" s="87"/>
      <c r="T60" s="93"/>
      <c r="X60" s="241"/>
      <c r="Y60" s="241"/>
      <c r="Z60" s="228"/>
    </row>
    <row r="61" spans="1:26" s="90" customFormat="1" x14ac:dyDescent="0.2">
      <c r="A61" s="86" t="s">
        <v>295</v>
      </c>
      <c r="B61" s="86" t="s">
        <v>296</v>
      </c>
      <c r="C61" s="86" t="s">
        <v>295</v>
      </c>
      <c r="D61" s="86" t="s">
        <v>275</v>
      </c>
      <c r="E61" s="87">
        <v>32</v>
      </c>
      <c r="F61" s="87">
        <v>100</v>
      </c>
      <c r="G61" s="87">
        <v>10</v>
      </c>
      <c r="H61" s="87">
        <v>300</v>
      </c>
      <c r="I61" s="87"/>
      <c r="J61" s="87"/>
      <c r="K61" s="87"/>
      <c r="L61" s="87"/>
      <c r="M61" s="87"/>
      <c r="N61" s="259"/>
      <c r="O61" s="91"/>
      <c r="P61" s="87">
        <f t="shared" ref="P61:P75" si="12">SUM(I61:O61)</f>
        <v>0</v>
      </c>
      <c r="Q61" s="87">
        <f t="shared" ref="Q61:Q75" si="13">$P61/$H61</f>
        <v>0</v>
      </c>
      <c r="R61" s="92"/>
      <c r="S61" s="93">
        <v>0.09</v>
      </c>
      <c r="T61" s="93">
        <f t="shared" ref="T61:T75" si="14">$Q61*$S61</f>
        <v>0</v>
      </c>
      <c r="U61" s="94">
        <f>SUM(T61:T75)</f>
        <v>4.8</v>
      </c>
      <c r="V61" s="90">
        <f>U61*100/$U$148</f>
        <v>7.6130055511498806</v>
      </c>
      <c r="X61" s="241">
        <v>13.45</v>
      </c>
      <c r="Y61" s="241">
        <f t="shared" ref="Y61:Y75" si="15">Q61*X61</f>
        <v>0</v>
      </c>
      <c r="Z61" s="228"/>
    </row>
    <row r="62" spans="1:26" s="90" customFormat="1" x14ac:dyDescent="0.2">
      <c r="A62" s="86" t="s">
        <v>71</v>
      </c>
      <c r="B62" s="86" t="s">
        <v>72</v>
      </c>
      <c r="C62" s="86" t="s">
        <v>71</v>
      </c>
      <c r="D62" s="86" t="s">
        <v>275</v>
      </c>
      <c r="E62" s="87">
        <v>32</v>
      </c>
      <c r="F62" s="87">
        <v>150</v>
      </c>
      <c r="G62" s="87">
        <v>10</v>
      </c>
      <c r="H62" s="87">
        <v>300</v>
      </c>
      <c r="I62" s="87"/>
      <c r="J62" s="87">
        <v>300</v>
      </c>
      <c r="K62" s="87">
        <v>300</v>
      </c>
      <c r="L62" s="87"/>
      <c r="M62" s="87"/>
      <c r="N62" s="259"/>
      <c r="O62" s="91"/>
      <c r="P62" s="87">
        <f t="shared" si="12"/>
        <v>600</v>
      </c>
      <c r="Q62" s="87">
        <f t="shared" si="13"/>
        <v>2</v>
      </c>
      <c r="R62" s="92"/>
      <c r="S62" s="93">
        <v>0.09</v>
      </c>
      <c r="T62" s="93">
        <f t="shared" si="14"/>
        <v>0.18</v>
      </c>
      <c r="X62" s="241">
        <v>22.5</v>
      </c>
      <c r="Y62" s="241">
        <f t="shared" si="15"/>
        <v>45</v>
      </c>
      <c r="Z62" s="228"/>
    </row>
    <row r="63" spans="1:26" s="90" customFormat="1" x14ac:dyDescent="0.2">
      <c r="A63" s="244" t="s">
        <v>256</v>
      </c>
      <c r="B63" s="244" t="s">
        <v>72</v>
      </c>
      <c r="C63" s="244">
        <v>90446200</v>
      </c>
      <c r="D63" s="244" t="s">
        <v>277</v>
      </c>
      <c r="E63" s="87">
        <v>32</v>
      </c>
      <c r="F63" s="87">
        <v>150</v>
      </c>
      <c r="G63" s="87">
        <v>10</v>
      </c>
      <c r="H63" s="87">
        <v>300</v>
      </c>
      <c r="I63" s="87"/>
      <c r="J63" s="87"/>
      <c r="K63" s="87">
        <v>300</v>
      </c>
      <c r="L63" s="87"/>
      <c r="M63" s="87">
        <v>300</v>
      </c>
      <c r="N63" s="259"/>
      <c r="O63" s="91"/>
      <c r="P63" s="87">
        <f t="shared" si="12"/>
        <v>600</v>
      </c>
      <c r="Q63" s="87">
        <f t="shared" si="13"/>
        <v>2</v>
      </c>
      <c r="R63" s="92"/>
      <c r="S63" s="93">
        <v>0.09</v>
      </c>
      <c r="T63" s="93">
        <f t="shared" si="14"/>
        <v>0.18</v>
      </c>
      <c r="X63" s="241">
        <v>22.5</v>
      </c>
      <c r="Y63" s="241">
        <f t="shared" si="15"/>
        <v>45</v>
      </c>
      <c r="Z63" s="228"/>
    </row>
    <row r="64" spans="1:26" s="90" customFormat="1" x14ac:dyDescent="0.2">
      <c r="A64" s="86" t="s">
        <v>200</v>
      </c>
      <c r="B64" s="86" t="s">
        <v>201</v>
      </c>
      <c r="C64" s="86" t="s">
        <v>200</v>
      </c>
      <c r="D64" s="86" t="s">
        <v>275</v>
      </c>
      <c r="E64" s="87">
        <v>32</v>
      </c>
      <c r="F64" s="87">
        <v>200</v>
      </c>
      <c r="G64" s="87">
        <v>10</v>
      </c>
      <c r="H64" s="87">
        <v>300</v>
      </c>
      <c r="I64" s="87"/>
      <c r="J64" s="87"/>
      <c r="K64" s="87"/>
      <c r="L64" s="87"/>
      <c r="M64" s="87"/>
      <c r="N64" s="259"/>
      <c r="O64" s="91"/>
      <c r="P64" s="87">
        <f t="shared" si="12"/>
        <v>0</v>
      </c>
      <c r="Q64" s="87">
        <f t="shared" si="13"/>
        <v>0</v>
      </c>
      <c r="R64" s="92"/>
      <c r="S64" s="93">
        <v>0.09</v>
      </c>
      <c r="T64" s="93">
        <f t="shared" si="14"/>
        <v>0</v>
      </c>
      <c r="X64" s="241"/>
      <c r="Y64" s="241">
        <f t="shared" si="15"/>
        <v>0</v>
      </c>
      <c r="Z64" s="228"/>
    </row>
    <row r="65" spans="1:26" s="90" customFormat="1" x14ac:dyDescent="0.2">
      <c r="A65" s="86" t="s">
        <v>73</v>
      </c>
      <c r="B65" s="86" t="s">
        <v>74</v>
      </c>
      <c r="C65" s="86" t="s">
        <v>73</v>
      </c>
      <c r="D65" s="86" t="s">
        <v>275</v>
      </c>
      <c r="E65" s="87">
        <v>32</v>
      </c>
      <c r="F65" s="87">
        <v>300</v>
      </c>
      <c r="G65" s="87">
        <v>10</v>
      </c>
      <c r="H65" s="87">
        <v>150</v>
      </c>
      <c r="I65" s="87"/>
      <c r="J65" s="87"/>
      <c r="K65" s="87"/>
      <c r="L65" s="87"/>
      <c r="M65" s="87"/>
      <c r="N65" s="259"/>
      <c r="O65" s="91"/>
      <c r="P65" s="87">
        <f t="shared" si="12"/>
        <v>0</v>
      </c>
      <c r="Q65" s="87">
        <f t="shared" si="13"/>
        <v>0</v>
      </c>
      <c r="R65" s="92"/>
      <c r="S65" s="93">
        <v>0.09</v>
      </c>
      <c r="T65" s="93">
        <f t="shared" si="14"/>
        <v>0</v>
      </c>
      <c r="X65" s="241">
        <v>22.5</v>
      </c>
      <c r="Y65" s="241">
        <f t="shared" si="15"/>
        <v>0</v>
      </c>
      <c r="Z65" s="228"/>
    </row>
    <row r="66" spans="1:26" s="90" customFormat="1" x14ac:dyDescent="0.2">
      <c r="A66" s="244" t="s">
        <v>232</v>
      </c>
      <c r="B66" s="244" t="s">
        <v>74</v>
      </c>
      <c r="C66" s="244">
        <v>90446300</v>
      </c>
      <c r="D66" s="244" t="s">
        <v>277</v>
      </c>
      <c r="E66" s="87" t="s">
        <v>180</v>
      </c>
      <c r="F66" s="87">
        <v>300</v>
      </c>
      <c r="G66" s="87">
        <v>10</v>
      </c>
      <c r="H66" s="87">
        <v>150</v>
      </c>
      <c r="I66" s="87"/>
      <c r="J66" s="87"/>
      <c r="K66" s="87"/>
      <c r="L66" s="87"/>
      <c r="M66" s="87">
        <v>150</v>
      </c>
      <c r="N66" s="259">
        <v>300</v>
      </c>
      <c r="O66" s="91"/>
      <c r="P66" s="87">
        <f t="shared" si="12"/>
        <v>450</v>
      </c>
      <c r="Q66" s="87">
        <f t="shared" si="13"/>
        <v>3</v>
      </c>
      <c r="R66" s="92"/>
      <c r="S66" s="93">
        <v>0.09</v>
      </c>
      <c r="T66" s="93">
        <f t="shared" si="14"/>
        <v>0.27</v>
      </c>
      <c r="X66" s="241">
        <v>22.5</v>
      </c>
      <c r="Y66" s="241">
        <f t="shared" si="15"/>
        <v>67.5</v>
      </c>
      <c r="Z66" s="228"/>
    </row>
    <row r="67" spans="1:26" s="90" customFormat="1" x14ac:dyDescent="0.2">
      <c r="A67" s="86" t="s">
        <v>75</v>
      </c>
      <c r="B67" s="86" t="s">
        <v>76</v>
      </c>
      <c r="C67" s="86" t="s">
        <v>75</v>
      </c>
      <c r="D67" s="86" t="s">
        <v>275</v>
      </c>
      <c r="E67" s="87">
        <v>32</v>
      </c>
      <c r="F67" s="87">
        <v>450</v>
      </c>
      <c r="G67" s="87">
        <v>10</v>
      </c>
      <c r="H67" s="87">
        <v>100</v>
      </c>
      <c r="I67" s="87"/>
      <c r="J67" s="87"/>
      <c r="K67" s="87">
        <v>100</v>
      </c>
      <c r="L67" s="87"/>
      <c r="M67" s="87">
        <v>200</v>
      </c>
      <c r="N67" s="259"/>
      <c r="O67" s="91"/>
      <c r="P67" s="87">
        <f t="shared" si="12"/>
        <v>300</v>
      </c>
      <c r="Q67" s="87">
        <f t="shared" si="13"/>
        <v>3</v>
      </c>
      <c r="R67" s="92"/>
      <c r="S67" s="93">
        <v>0.09</v>
      </c>
      <c r="T67" s="93">
        <f t="shared" si="14"/>
        <v>0.27</v>
      </c>
      <c r="X67" s="241">
        <v>22.5</v>
      </c>
      <c r="Y67" s="241">
        <f t="shared" si="15"/>
        <v>67.5</v>
      </c>
      <c r="Z67" s="228"/>
    </row>
    <row r="68" spans="1:26" s="90" customFormat="1" x14ac:dyDescent="0.2">
      <c r="A68" s="244" t="s">
        <v>179</v>
      </c>
      <c r="B68" s="244" t="s">
        <v>76</v>
      </c>
      <c r="C68" s="244">
        <v>90446400</v>
      </c>
      <c r="D68" s="244" t="s">
        <v>277</v>
      </c>
      <c r="E68" s="87" t="s">
        <v>180</v>
      </c>
      <c r="F68" s="87">
        <v>450</v>
      </c>
      <c r="G68" s="87">
        <v>10</v>
      </c>
      <c r="H68" s="87">
        <v>100</v>
      </c>
      <c r="I68" s="87"/>
      <c r="J68" s="87"/>
      <c r="K68" s="87">
        <v>100</v>
      </c>
      <c r="L68" s="87"/>
      <c r="M68" s="87">
        <v>200</v>
      </c>
      <c r="N68" s="259">
        <v>200</v>
      </c>
      <c r="O68" s="91"/>
      <c r="P68" s="87">
        <f t="shared" si="12"/>
        <v>500</v>
      </c>
      <c r="Q68" s="87">
        <f t="shared" si="13"/>
        <v>5</v>
      </c>
      <c r="R68" s="92"/>
      <c r="S68" s="93">
        <v>0.09</v>
      </c>
      <c r="T68" s="93">
        <f t="shared" si="14"/>
        <v>0.44999999999999996</v>
      </c>
      <c r="X68" s="241">
        <v>22.5</v>
      </c>
      <c r="Y68" s="241">
        <f t="shared" si="15"/>
        <v>112.5</v>
      </c>
      <c r="Z68" s="228"/>
    </row>
    <row r="69" spans="1:26" s="90" customFormat="1" x14ac:dyDescent="0.2">
      <c r="A69" s="86" t="s">
        <v>156</v>
      </c>
      <c r="B69" s="86" t="s">
        <v>157</v>
      </c>
      <c r="C69" s="86" t="s">
        <v>156</v>
      </c>
      <c r="D69" s="86" t="s">
        <v>275</v>
      </c>
      <c r="E69" s="87">
        <v>32</v>
      </c>
      <c r="F69" s="87">
        <v>600</v>
      </c>
      <c r="G69" s="87">
        <v>10</v>
      </c>
      <c r="H69" s="87">
        <v>100</v>
      </c>
      <c r="I69" s="87"/>
      <c r="J69" s="87"/>
      <c r="K69" s="87">
        <v>100</v>
      </c>
      <c r="L69" s="87"/>
      <c r="M69" s="87">
        <v>100</v>
      </c>
      <c r="N69" s="259"/>
      <c r="O69" s="91"/>
      <c r="P69" s="87">
        <f t="shared" si="12"/>
        <v>200</v>
      </c>
      <c r="Q69" s="87">
        <f t="shared" si="13"/>
        <v>2</v>
      </c>
      <c r="R69" s="92"/>
      <c r="S69" s="93">
        <v>0.12</v>
      </c>
      <c r="T69" s="93">
        <f t="shared" si="14"/>
        <v>0.24</v>
      </c>
      <c r="X69" s="241">
        <v>30</v>
      </c>
      <c r="Y69" s="241">
        <f t="shared" si="15"/>
        <v>60</v>
      </c>
      <c r="Z69" s="228"/>
    </row>
    <row r="70" spans="1:26" s="90" customFormat="1" x14ac:dyDescent="0.2">
      <c r="A70" s="244" t="s">
        <v>181</v>
      </c>
      <c r="B70" s="244" t="s">
        <v>157</v>
      </c>
      <c r="C70" s="244">
        <v>90446600</v>
      </c>
      <c r="D70" s="244" t="s">
        <v>277</v>
      </c>
      <c r="E70" s="87" t="s">
        <v>180</v>
      </c>
      <c r="F70" s="87">
        <v>600</v>
      </c>
      <c r="G70" s="87">
        <v>10</v>
      </c>
      <c r="H70" s="87">
        <v>100</v>
      </c>
      <c r="I70" s="87"/>
      <c r="J70" s="87"/>
      <c r="K70" s="87">
        <v>100</v>
      </c>
      <c r="L70" s="87">
        <v>200</v>
      </c>
      <c r="M70" s="87">
        <v>200</v>
      </c>
      <c r="N70" s="259">
        <v>300</v>
      </c>
      <c r="O70" s="91"/>
      <c r="P70" s="87">
        <f t="shared" si="12"/>
        <v>800</v>
      </c>
      <c r="Q70" s="87">
        <f t="shared" si="13"/>
        <v>8</v>
      </c>
      <c r="R70" s="92"/>
      <c r="S70" s="93">
        <v>0.12</v>
      </c>
      <c r="T70" s="93">
        <f t="shared" si="14"/>
        <v>0.96</v>
      </c>
      <c r="X70" s="241">
        <v>30</v>
      </c>
      <c r="Y70" s="241">
        <f t="shared" si="15"/>
        <v>240</v>
      </c>
      <c r="Z70" s="228"/>
    </row>
    <row r="71" spans="1:26" s="90" customFormat="1" x14ac:dyDescent="0.2">
      <c r="A71" s="86" t="s">
        <v>222</v>
      </c>
      <c r="B71" s="86" t="s">
        <v>223</v>
      </c>
      <c r="C71" s="86" t="s">
        <v>222</v>
      </c>
      <c r="D71" s="86" t="s">
        <v>275</v>
      </c>
      <c r="E71" s="87">
        <v>32</v>
      </c>
      <c r="F71" s="87">
        <v>750</v>
      </c>
      <c r="G71" s="87">
        <v>10</v>
      </c>
      <c r="H71" s="87">
        <v>60</v>
      </c>
      <c r="I71" s="87"/>
      <c r="J71" s="87"/>
      <c r="K71" s="87">
        <v>120</v>
      </c>
      <c r="L71" s="87"/>
      <c r="M71" s="87">
        <v>180</v>
      </c>
      <c r="N71" s="259">
        <v>120</v>
      </c>
      <c r="O71" s="91"/>
      <c r="P71" s="87">
        <f t="shared" si="12"/>
        <v>420</v>
      </c>
      <c r="Q71" s="87">
        <f t="shared" si="13"/>
        <v>7</v>
      </c>
      <c r="R71" s="92"/>
      <c r="S71" s="93">
        <v>0.09</v>
      </c>
      <c r="T71" s="93">
        <f t="shared" si="14"/>
        <v>0.63</v>
      </c>
      <c r="X71" s="241">
        <v>19.100000000000001</v>
      </c>
      <c r="Y71" s="241">
        <f t="shared" si="15"/>
        <v>133.70000000000002</v>
      </c>
      <c r="Z71" s="228"/>
    </row>
    <row r="72" spans="1:26" s="90" customFormat="1" x14ac:dyDescent="0.2">
      <c r="A72" s="86" t="s">
        <v>158</v>
      </c>
      <c r="B72" s="86" t="s">
        <v>159</v>
      </c>
      <c r="C72" s="86" t="s">
        <v>158</v>
      </c>
      <c r="D72" s="86" t="s">
        <v>275</v>
      </c>
      <c r="E72" s="87">
        <v>32</v>
      </c>
      <c r="F72" s="87">
        <v>900</v>
      </c>
      <c r="G72" s="87">
        <v>10</v>
      </c>
      <c r="H72" s="87">
        <v>50</v>
      </c>
      <c r="I72" s="87"/>
      <c r="J72" s="87"/>
      <c r="K72" s="87"/>
      <c r="L72" s="87"/>
      <c r="M72" s="87"/>
      <c r="N72" s="259"/>
      <c r="O72" s="91"/>
      <c r="P72" s="87">
        <f t="shared" si="12"/>
        <v>0</v>
      </c>
      <c r="Q72" s="87">
        <f t="shared" si="13"/>
        <v>0</v>
      </c>
      <c r="R72" s="92"/>
      <c r="S72" s="93">
        <v>0.09</v>
      </c>
      <c r="T72" s="93">
        <f t="shared" si="14"/>
        <v>0</v>
      </c>
      <c r="X72" s="241">
        <v>22.5</v>
      </c>
      <c r="Y72" s="241">
        <f t="shared" si="15"/>
        <v>0</v>
      </c>
      <c r="Z72" s="228"/>
    </row>
    <row r="73" spans="1:26" s="90" customFormat="1" x14ac:dyDescent="0.2">
      <c r="A73" s="244" t="s">
        <v>182</v>
      </c>
      <c r="B73" s="244" t="s">
        <v>159</v>
      </c>
      <c r="C73" s="244">
        <v>90446700</v>
      </c>
      <c r="D73" s="244" t="s">
        <v>277</v>
      </c>
      <c r="E73" s="87" t="s">
        <v>180</v>
      </c>
      <c r="F73" s="87">
        <v>900</v>
      </c>
      <c r="G73" s="87">
        <v>10</v>
      </c>
      <c r="H73" s="87">
        <v>50</v>
      </c>
      <c r="I73" s="87"/>
      <c r="J73" s="87"/>
      <c r="K73" s="87"/>
      <c r="L73" s="87">
        <v>100</v>
      </c>
      <c r="M73" s="87">
        <v>100</v>
      </c>
      <c r="N73" s="259">
        <v>100</v>
      </c>
      <c r="O73" s="91"/>
      <c r="P73" s="87">
        <f t="shared" si="12"/>
        <v>300</v>
      </c>
      <c r="Q73" s="87">
        <f t="shared" si="13"/>
        <v>6</v>
      </c>
      <c r="R73" s="92"/>
      <c r="S73" s="93">
        <v>0.09</v>
      </c>
      <c r="T73" s="93">
        <f t="shared" si="14"/>
        <v>0.54</v>
      </c>
      <c r="X73" s="241">
        <v>22.5</v>
      </c>
      <c r="Y73" s="241">
        <f t="shared" si="15"/>
        <v>135</v>
      </c>
      <c r="Z73" s="228"/>
    </row>
    <row r="74" spans="1:26" s="90" customFormat="1" x14ac:dyDescent="0.2">
      <c r="A74" s="86" t="s">
        <v>233</v>
      </c>
      <c r="B74" s="86" t="s">
        <v>234</v>
      </c>
      <c r="C74" s="86" t="s">
        <v>233</v>
      </c>
      <c r="D74" s="86" t="s">
        <v>275</v>
      </c>
      <c r="E74" s="87">
        <v>32</v>
      </c>
      <c r="F74" s="87">
        <v>1200</v>
      </c>
      <c r="G74" s="87">
        <v>10</v>
      </c>
      <c r="H74" s="87">
        <v>50</v>
      </c>
      <c r="I74" s="87"/>
      <c r="J74" s="87"/>
      <c r="K74" s="87"/>
      <c r="L74" s="87"/>
      <c r="M74" s="87"/>
      <c r="N74" s="259"/>
      <c r="O74" s="91"/>
      <c r="P74" s="87">
        <f t="shared" si="12"/>
        <v>0</v>
      </c>
      <c r="Q74" s="87">
        <f t="shared" si="13"/>
        <v>0</v>
      </c>
      <c r="R74" s="92"/>
      <c r="S74" s="93">
        <v>0.12</v>
      </c>
      <c r="T74" s="93">
        <f t="shared" si="14"/>
        <v>0</v>
      </c>
      <c r="X74" s="241"/>
      <c r="Y74" s="241">
        <f t="shared" si="15"/>
        <v>0</v>
      </c>
      <c r="Z74" s="228"/>
    </row>
    <row r="75" spans="1:26" s="90" customFormat="1" x14ac:dyDescent="0.2">
      <c r="A75" s="244" t="s">
        <v>236</v>
      </c>
      <c r="B75" s="244" t="s">
        <v>237</v>
      </c>
      <c r="C75" s="244">
        <v>90446800</v>
      </c>
      <c r="D75" s="244" t="s">
        <v>277</v>
      </c>
      <c r="E75" s="87" t="s">
        <v>180</v>
      </c>
      <c r="F75" s="87">
        <v>1800</v>
      </c>
      <c r="G75" s="87">
        <v>10</v>
      </c>
      <c r="H75" s="87">
        <v>25</v>
      </c>
      <c r="I75" s="87"/>
      <c r="J75" s="87"/>
      <c r="K75" s="87">
        <v>50</v>
      </c>
      <c r="L75" s="87"/>
      <c r="M75" s="87">
        <v>100</v>
      </c>
      <c r="N75" s="259"/>
      <c r="O75" s="91"/>
      <c r="P75" s="87">
        <f t="shared" si="12"/>
        <v>150</v>
      </c>
      <c r="Q75" s="87">
        <f t="shared" si="13"/>
        <v>6</v>
      </c>
      <c r="R75" s="92"/>
      <c r="S75" s="93">
        <v>0.18</v>
      </c>
      <c r="T75" s="93">
        <f t="shared" si="14"/>
        <v>1.08</v>
      </c>
      <c r="U75" s="94"/>
      <c r="X75" s="241">
        <v>23.9</v>
      </c>
      <c r="Y75" s="241">
        <f t="shared" si="15"/>
        <v>143.39999999999998</v>
      </c>
      <c r="Z75" s="228">
        <f>SUM(Y61:Y75)</f>
        <v>1049.5999999999999</v>
      </c>
    </row>
    <row r="76" spans="1:26" s="90" customFormat="1" x14ac:dyDescent="0.2">
      <c r="A76" s="104" t="s">
        <v>77</v>
      </c>
      <c r="B76" s="104"/>
      <c r="C76" s="104"/>
      <c r="D76" s="104"/>
      <c r="E76" s="104"/>
      <c r="F76" s="244"/>
      <c r="G76" s="87"/>
      <c r="H76" s="87"/>
      <c r="I76" s="87"/>
      <c r="J76" s="87"/>
      <c r="K76" s="87"/>
      <c r="L76" s="87"/>
      <c r="M76" s="87"/>
      <c r="N76" s="259"/>
      <c r="O76" s="104"/>
      <c r="P76" s="87"/>
      <c r="Q76" s="87"/>
      <c r="R76" s="92"/>
      <c r="S76" s="87"/>
      <c r="T76" s="93"/>
      <c r="X76" s="241"/>
      <c r="Y76" s="241"/>
      <c r="Z76" s="228"/>
    </row>
    <row r="77" spans="1:26" s="90" customFormat="1" x14ac:dyDescent="0.2">
      <c r="A77" s="86" t="s">
        <v>297</v>
      </c>
      <c r="B77" s="86" t="s">
        <v>298</v>
      </c>
      <c r="C77" s="86" t="s">
        <v>297</v>
      </c>
      <c r="D77" s="86" t="s">
        <v>275</v>
      </c>
      <c r="E77" s="87">
        <v>40</v>
      </c>
      <c r="F77" s="87">
        <v>100</v>
      </c>
      <c r="G77" s="87">
        <v>10</v>
      </c>
      <c r="H77" s="87">
        <v>300</v>
      </c>
      <c r="I77" s="87"/>
      <c r="J77" s="87"/>
      <c r="K77" s="87"/>
      <c r="L77" s="87"/>
      <c r="M77" s="87"/>
      <c r="N77" s="259"/>
      <c r="O77" s="91"/>
      <c r="P77" s="87">
        <f t="shared" ref="P77:P92" si="16">SUM(I77:O77)</f>
        <v>0</v>
      </c>
      <c r="Q77" s="87">
        <f t="shared" ref="Q77:Q92" si="17">$P77/$H77</f>
        <v>0</v>
      </c>
      <c r="R77" s="92"/>
      <c r="S77" s="93">
        <v>0.13</v>
      </c>
      <c r="T77" s="93">
        <f t="shared" ref="T77:T92" si="18">$Q77*$S77</f>
        <v>0</v>
      </c>
      <c r="U77" s="94">
        <f>SUM(T77:T92)</f>
        <v>5.4200000000000008</v>
      </c>
      <c r="V77" s="90">
        <f>U77*100/$U$148</f>
        <v>8.5963521015067421</v>
      </c>
      <c r="X77" s="241"/>
      <c r="Y77" s="241">
        <f t="shared" ref="Y77:Y92" si="19">Q77*X77</f>
        <v>0</v>
      </c>
      <c r="Z77" s="228"/>
    </row>
    <row r="78" spans="1:26" s="90" customFormat="1" x14ac:dyDescent="0.2">
      <c r="A78" s="86" t="s">
        <v>78</v>
      </c>
      <c r="B78" s="86" t="s">
        <v>79</v>
      </c>
      <c r="C78" s="86" t="s">
        <v>78</v>
      </c>
      <c r="D78" s="86" t="s">
        <v>275</v>
      </c>
      <c r="E78" s="87">
        <v>40</v>
      </c>
      <c r="F78" s="87">
        <v>150</v>
      </c>
      <c r="G78" s="87">
        <v>10</v>
      </c>
      <c r="H78" s="87">
        <v>300</v>
      </c>
      <c r="I78" s="87"/>
      <c r="J78" s="87"/>
      <c r="K78" s="87"/>
      <c r="L78" s="87"/>
      <c r="M78" s="87">
        <v>300</v>
      </c>
      <c r="N78" s="259"/>
      <c r="O78" s="91"/>
      <c r="P78" s="87">
        <f t="shared" si="16"/>
        <v>300</v>
      </c>
      <c r="Q78" s="87">
        <f t="shared" si="17"/>
        <v>1</v>
      </c>
      <c r="R78" s="92"/>
      <c r="S78" s="93">
        <v>0.13</v>
      </c>
      <c r="T78" s="93">
        <f t="shared" si="18"/>
        <v>0.13</v>
      </c>
      <c r="X78" s="241">
        <v>29.9</v>
      </c>
      <c r="Y78" s="241">
        <f t="shared" si="19"/>
        <v>29.9</v>
      </c>
      <c r="Z78" s="228"/>
    </row>
    <row r="79" spans="1:26" s="90" customFormat="1" x14ac:dyDescent="0.2">
      <c r="A79" s="244" t="s">
        <v>240</v>
      </c>
      <c r="B79" s="244" t="s">
        <v>79</v>
      </c>
      <c r="C79" s="95" t="s">
        <v>241</v>
      </c>
      <c r="D79" s="244" t="s">
        <v>277</v>
      </c>
      <c r="E79" s="87">
        <v>40</v>
      </c>
      <c r="F79" s="87">
        <v>150</v>
      </c>
      <c r="G79" s="87">
        <v>10</v>
      </c>
      <c r="H79" s="87">
        <v>300</v>
      </c>
      <c r="I79" s="87"/>
      <c r="J79" s="87"/>
      <c r="K79" s="87"/>
      <c r="L79" s="87">
        <v>300</v>
      </c>
      <c r="M79" s="87">
        <v>300</v>
      </c>
      <c r="N79" s="259">
        <v>300</v>
      </c>
      <c r="O79" s="91"/>
      <c r="P79" s="87">
        <f t="shared" si="16"/>
        <v>900</v>
      </c>
      <c r="Q79" s="87">
        <f t="shared" si="17"/>
        <v>3</v>
      </c>
      <c r="R79" s="92"/>
      <c r="S79" s="93">
        <v>0.13</v>
      </c>
      <c r="T79" s="93">
        <f t="shared" si="18"/>
        <v>0.39</v>
      </c>
      <c r="X79" s="241">
        <v>29.9</v>
      </c>
      <c r="Y79" s="241">
        <f t="shared" si="19"/>
        <v>89.699999999999989</v>
      </c>
      <c r="Z79" s="228"/>
    </row>
    <row r="80" spans="1:26" s="90" customFormat="1" x14ac:dyDescent="0.2">
      <c r="A80" s="86" t="s">
        <v>80</v>
      </c>
      <c r="B80" s="86" t="s">
        <v>81</v>
      </c>
      <c r="C80" s="86" t="s">
        <v>80</v>
      </c>
      <c r="D80" s="86" t="s">
        <v>275</v>
      </c>
      <c r="E80" s="87">
        <v>40</v>
      </c>
      <c r="F80" s="87">
        <v>200</v>
      </c>
      <c r="G80" s="87">
        <v>10</v>
      </c>
      <c r="H80" s="87">
        <v>150</v>
      </c>
      <c r="I80" s="87">
        <v>150</v>
      </c>
      <c r="J80" s="87"/>
      <c r="K80" s="87">
        <v>150</v>
      </c>
      <c r="L80" s="87"/>
      <c r="M80" s="87">
        <v>150</v>
      </c>
      <c r="N80" s="259"/>
      <c r="O80" s="91"/>
      <c r="P80" s="87">
        <f t="shared" si="16"/>
        <v>450</v>
      </c>
      <c r="Q80" s="87">
        <f t="shared" si="17"/>
        <v>3</v>
      </c>
      <c r="R80" s="92"/>
      <c r="S80" s="93">
        <v>0.13</v>
      </c>
      <c r="T80" s="93">
        <f t="shared" si="18"/>
        <v>0.39</v>
      </c>
      <c r="X80" s="241">
        <v>20.8</v>
      </c>
      <c r="Y80" s="241">
        <f t="shared" si="19"/>
        <v>62.400000000000006</v>
      </c>
      <c r="Z80" s="228"/>
    </row>
    <row r="81" spans="1:26" s="90" customFormat="1" x14ac:dyDescent="0.2">
      <c r="A81" s="86" t="s">
        <v>82</v>
      </c>
      <c r="B81" s="86" t="s">
        <v>83</v>
      </c>
      <c r="C81" s="86" t="s">
        <v>82</v>
      </c>
      <c r="D81" s="86" t="s">
        <v>275</v>
      </c>
      <c r="E81" s="87">
        <v>40</v>
      </c>
      <c r="F81" s="87">
        <v>300</v>
      </c>
      <c r="G81" s="87">
        <v>10</v>
      </c>
      <c r="H81" s="87">
        <v>150</v>
      </c>
      <c r="I81" s="87"/>
      <c r="J81" s="87"/>
      <c r="K81" s="87"/>
      <c r="L81" s="87"/>
      <c r="M81" s="87">
        <v>150</v>
      </c>
      <c r="N81" s="259"/>
      <c r="O81" s="91"/>
      <c r="P81" s="87">
        <f t="shared" si="16"/>
        <v>150</v>
      </c>
      <c r="Q81" s="87">
        <f t="shared" si="17"/>
        <v>1</v>
      </c>
      <c r="R81" s="92"/>
      <c r="S81" s="93">
        <v>0.13</v>
      </c>
      <c r="T81" s="93">
        <f t="shared" si="18"/>
        <v>0.13</v>
      </c>
      <c r="X81" s="241">
        <v>29.9</v>
      </c>
      <c r="Y81" s="241">
        <f t="shared" si="19"/>
        <v>29.9</v>
      </c>
      <c r="Z81" s="228"/>
    </row>
    <row r="82" spans="1:26" s="90" customFormat="1" x14ac:dyDescent="0.2">
      <c r="A82" s="244" t="s">
        <v>183</v>
      </c>
      <c r="B82" s="244" t="s">
        <v>83</v>
      </c>
      <c r="C82" s="244">
        <v>90447300</v>
      </c>
      <c r="D82" s="244" t="s">
        <v>277</v>
      </c>
      <c r="E82" s="87" t="s">
        <v>89</v>
      </c>
      <c r="F82" s="87">
        <v>300</v>
      </c>
      <c r="G82" s="87">
        <v>10</v>
      </c>
      <c r="H82" s="87">
        <v>150</v>
      </c>
      <c r="I82" s="87"/>
      <c r="J82" s="87"/>
      <c r="K82" s="87"/>
      <c r="L82" s="87"/>
      <c r="M82" s="87">
        <v>150</v>
      </c>
      <c r="N82" s="259">
        <v>300</v>
      </c>
      <c r="O82" s="91"/>
      <c r="P82" s="87">
        <f t="shared" si="16"/>
        <v>450</v>
      </c>
      <c r="Q82" s="87">
        <f t="shared" si="17"/>
        <v>3</v>
      </c>
      <c r="R82" s="92"/>
      <c r="S82" s="93">
        <v>0.13</v>
      </c>
      <c r="T82" s="93">
        <f t="shared" si="18"/>
        <v>0.39</v>
      </c>
      <c r="X82" s="241">
        <v>29.9</v>
      </c>
      <c r="Y82" s="241">
        <f t="shared" si="19"/>
        <v>89.699999999999989</v>
      </c>
      <c r="Z82" s="228"/>
    </row>
    <row r="83" spans="1:26" s="90" customFormat="1" x14ac:dyDescent="0.2">
      <c r="A83" s="86" t="s">
        <v>84</v>
      </c>
      <c r="B83" s="86" t="s">
        <v>85</v>
      </c>
      <c r="C83" s="86" t="s">
        <v>84</v>
      </c>
      <c r="D83" s="86" t="s">
        <v>275</v>
      </c>
      <c r="E83" s="87">
        <v>40</v>
      </c>
      <c r="F83" s="87">
        <v>450</v>
      </c>
      <c r="G83" s="87">
        <v>10</v>
      </c>
      <c r="H83" s="87">
        <v>100</v>
      </c>
      <c r="I83" s="87"/>
      <c r="J83" s="87"/>
      <c r="K83" s="87">
        <v>100</v>
      </c>
      <c r="L83" s="87"/>
      <c r="M83" s="87">
        <v>200</v>
      </c>
      <c r="N83" s="259"/>
      <c r="O83" s="91"/>
      <c r="P83" s="87">
        <f t="shared" si="16"/>
        <v>300</v>
      </c>
      <c r="Q83" s="87">
        <f t="shared" si="17"/>
        <v>3</v>
      </c>
      <c r="R83" s="92"/>
      <c r="S83" s="93">
        <v>0.13</v>
      </c>
      <c r="T83" s="93">
        <f t="shared" si="18"/>
        <v>0.39</v>
      </c>
      <c r="X83" s="241">
        <v>29.9</v>
      </c>
      <c r="Y83" s="241">
        <f t="shared" si="19"/>
        <v>89.699999999999989</v>
      </c>
      <c r="Z83" s="228"/>
    </row>
    <row r="84" spans="1:26" s="90" customFormat="1" x14ac:dyDescent="0.2">
      <c r="A84" s="244" t="s">
        <v>184</v>
      </c>
      <c r="B84" s="244" t="s">
        <v>85</v>
      </c>
      <c r="C84" s="244">
        <v>90447400</v>
      </c>
      <c r="D84" s="244" t="s">
        <v>277</v>
      </c>
      <c r="E84" s="87" t="s">
        <v>89</v>
      </c>
      <c r="F84" s="87">
        <v>450</v>
      </c>
      <c r="G84" s="87">
        <v>10</v>
      </c>
      <c r="H84" s="87">
        <v>100</v>
      </c>
      <c r="I84" s="87"/>
      <c r="J84" s="87"/>
      <c r="K84" s="87">
        <v>200</v>
      </c>
      <c r="L84" s="87">
        <v>200</v>
      </c>
      <c r="M84" s="87">
        <v>300</v>
      </c>
      <c r="N84" s="259">
        <v>300</v>
      </c>
      <c r="O84" s="91"/>
      <c r="P84" s="87">
        <f t="shared" si="16"/>
        <v>1000</v>
      </c>
      <c r="Q84" s="87">
        <f t="shared" si="17"/>
        <v>10</v>
      </c>
      <c r="R84" s="92"/>
      <c r="S84" s="93">
        <v>0.13</v>
      </c>
      <c r="T84" s="93">
        <f t="shared" si="18"/>
        <v>1.3</v>
      </c>
      <c r="X84" s="241">
        <v>29.9</v>
      </c>
      <c r="Y84" s="241">
        <f t="shared" si="19"/>
        <v>299</v>
      </c>
      <c r="Z84" s="228"/>
    </row>
    <row r="85" spans="1:26" s="90" customFormat="1" x14ac:dyDescent="0.2">
      <c r="A85" s="86" t="s">
        <v>86</v>
      </c>
      <c r="B85" s="86" t="s">
        <v>87</v>
      </c>
      <c r="C85" s="86" t="s">
        <v>86</v>
      </c>
      <c r="D85" s="86" t="s">
        <v>275</v>
      </c>
      <c r="E85" s="87">
        <v>40</v>
      </c>
      <c r="F85" s="87">
        <v>600</v>
      </c>
      <c r="G85" s="87">
        <v>10</v>
      </c>
      <c r="H85" s="87">
        <v>50</v>
      </c>
      <c r="I85" s="87"/>
      <c r="J85" s="87"/>
      <c r="K85" s="87"/>
      <c r="L85" s="87"/>
      <c r="M85" s="87">
        <v>100</v>
      </c>
      <c r="N85" s="259"/>
      <c r="O85" s="91"/>
      <c r="P85" s="87">
        <f t="shared" si="16"/>
        <v>100</v>
      </c>
      <c r="Q85" s="87">
        <f t="shared" si="17"/>
        <v>2</v>
      </c>
      <c r="R85" s="92"/>
      <c r="S85" s="93">
        <v>0.09</v>
      </c>
      <c r="T85" s="93">
        <f t="shared" si="18"/>
        <v>0.18</v>
      </c>
      <c r="X85" s="241">
        <v>20</v>
      </c>
      <c r="Y85" s="241">
        <f t="shared" si="19"/>
        <v>40</v>
      </c>
      <c r="Z85" s="228"/>
    </row>
    <row r="86" spans="1:26" s="90" customFormat="1" x14ac:dyDescent="0.2">
      <c r="A86" s="244" t="s">
        <v>88</v>
      </c>
      <c r="B86" s="244" t="s">
        <v>87</v>
      </c>
      <c r="C86" s="244">
        <v>90447600</v>
      </c>
      <c r="D86" s="244" t="s">
        <v>277</v>
      </c>
      <c r="E86" s="87" t="s">
        <v>89</v>
      </c>
      <c r="F86" s="87">
        <v>600</v>
      </c>
      <c r="G86" s="87">
        <v>10</v>
      </c>
      <c r="H86" s="87">
        <v>50</v>
      </c>
      <c r="I86" s="87"/>
      <c r="J86" s="87"/>
      <c r="K86" s="87"/>
      <c r="L86" s="87"/>
      <c r="M86" s="87">
        <v>300</v>
      </c>
      <c r="N86" s="259">
        <v>300</v>
      </c>
      <c r="O86" s="91"/>
      <c r="P86" s="87">
        <f t="shared" si="16"/>
        <v>600</v>
      </c>
      <c r="Q86" s="87">
        <f t="shared" si="17"/>
        <v>12</v>
      </c>
      <c r="R86" s="92"/>
      <c r="S86" s="93">
        <v>0.09</v>
      </c>
      <c r="T86" s="93">
        <f t="shared" si="18"/>
        <v>1.08</v>
      </c>
      <c r="X86" s="241">
        <v>20</v>
      </c>
      <c r="Y86" s="241">
        <f t="shared" si="19"/>
        <v>240</v>
      </c>
      <c r="Z86" s="228"/>
    </row>
    <row r="87" spans="1:26" s="90" customFormat="1" x14ac:dyDescent="0.2">
      <c r="A87" s="86" t="s">
        <v>90</v>
      </c>
      <c r="B87" s="86" t="s">
        <v>91</v>
      </c>
      <c r="C87" s="86" t="s">
        <v>90</v>
      </c>
      <c r="D87" s="86" t="s">
        <v>275</v>
      </c>
      <c r="E87" s="87">
        <v>40</v>
      </c>
      <c r="F87" s="87">
        <v>750</v>
      </c>
      <c r="G87" s="87">
        <v>10</v>
      </c>
      <c r="H87" s="87">
        <v>50</v>
      </c>
      <c r="I87" s="87"/>
      <c r="J87" s="87"/>
      <c r="K87" s="87"/>
      <c r="L87" s="87"/>
      <c r="M87" s="87">
        <v>100</v>
      </c>
      <c r="N87" s="259"/>
      <c r="O87" s="91"/>
      <c r="P87" s="87">
        <f t="shared" si="16"/>
        <v>100</v>
      </c>
      <c r="Q87" s="87">
        <f t="shared" si="17"/>
        <v>2</v>
      </c>
      <c r="R87" s="92"/>
      <c r="S87" s="93">
        <v>0.13</v>
      </c>
      <c r="T87" s="93">
        <f t="shared" si="18"/>
        <v>0.26</v>
      </c>
      <c r="X87" s="241">
        <v>25.6</v>
      </c>
      <c r="Y87" s="241">
        <f t="shared" si="19"/>
        <v>51.2</v>
      </c>
      <c r="Z87" s="228"/>
    </row>
    <row r="88" spans="1:26" s="90" customFormat="1" x14ac:dyDescent="0.2">
      <c r="A88" s="86" t="s">
        <v>92</v>
      </c>
      <c r="B88" s="86" t="s">
        <v>93</v>
      </c>
      <c r="C88" s="86" t="s">
        <v>92</v>
      </c>
      <c r="D88" s="86" t="s">
        <v>275</v>
      </c>
      <c r="E88" s="87">
        <v>40</v>
      </c>
      <c r="F88" s="87">
        <v>900</v>
      </c>
      <c r="G88" s="87">
        <v>10</v>
      </c>
      <c r="H88" s="87">
        <v>50</v>
      </c>
      <c r="I88" s="87"/>
      <c r="J88" s="87"/>
      <c r="K88" s="87"/>
      <c r="L88" s="87"/>
      <c r="M88" s="87"/>
      <c r="N88" s="259"/>
      <c r="O88" s="91"/>
      <c r="P88" s="87">
        <f t="shared" si="16"/>
        <v>0</v>
      </c>
      <c r="Q88" s="87">
        <f t="shared" si="17"/>
        <v>0</v>
      </c>
      <c r="R88" s="92"/>
      <c r="S88" s="93">
        <v>0.13</v>
      </c>
      <c r="T88" s="93">
        <f t="shared" si="18"/>
        <v>0</v>
      </c>
      <c r="X88" s="241">
        <v>29.9</v>
      </c>
      <c r="Y88" s="241">
        <f t="shared" si="19"/>
        <v>0</v>
      </c>
      <c r="Z88" s="228"/>
    </row>
    <row r="89" spans="1:26" s="90" customFormat="1" x14ac:dyDescent="0.2">
      <c r="A89" s="244" t="s">
        <v>185</v>
      </c>
      <c r="B89" s="244" t="s">
        <v>93</v>
      </c>
      <c r="C89" s="244">
        <v>90447700</v>
      </c>
      <c r="D89" s="244" t="s">
        <v>277</v>
      </c>
      <c r="E89" s="87" t="s">
        <v>89</v>
      </c>
      <c r="F89" s="87">
        <v>900</v>
      </c>
      <c r="G89" s="87">
        <v>10</v>
      </c>
      <c r="H89" s="87">
        <v>50</v>
      </c>
      <c r="I89" s="87"/>
      <c r="J89" s="87"/>
      <c r="K89" s="87"/>
      <c r="L89" s="87"/>
      <c r="M89" s="87">
        <v>100</v>
      </c>
      <c r="N89" s="259">
        <v>200</v>
      </c>
      <c r="O89" s="91"/>
      <c r="P89" s="87">
        <f t="shared" si="16"/>
        <v>300</v>
      </c>
      <c r="Q89" s="87">
        <f t="shared" si="17"/>
        <v>6</v>
      </c>
      <c r="R89" s="92"/>
      <c r="S89" s="93">
        <v>0.13</v>
      </c>
      <c r="T89" s="93">
        <f t="shared" si="18"/>
        <v>0.78</v>
      </c>
      <c r="X89" s="241">
        <v>29.9</v>
      </c>
      <c r="Y89" s="241">
        <f t="shared" si="19"/>
        <v>179.39999999999998</v>
      </c>
      <c r="Z89" s="228"/>
    </row>
    <row r="90" spans="1:26" s="90" customFormat="1" x14ac:dyDescent="0.2">
      <c r="A90" s="86" t="s">
        <v>94</v>
      </c>
      <c r="B90" s="86" t="s">
        <v>95</v>
      </c>
      <c r="C90" s="86" t="s">
        <v>94</v>
      </c>
      <c r="D90" s="86" t="s">
        <v>275</v>
      </c>
      <c r="E90" s="87">
        <v>40</v>
      </c>
      <c r="F90" s="87">
        <v>1200</v>
      </c>
      <c r="G90" s="87">
        <v>5</v>
      </c>
      <c r="H90" s="87">
        <v>25</v>
      </c>
      <c r="I90" s="87"/>
      <c r="J90" s="87"/>
      <c r="K90" s="87"/>
      <c r="L90" s="87"/>
      <c r="M90" s="87"/>
      <c r="N90" s="259"/>
      <c r="O90" s="91"/>
      <c r="P90" s="87">
        <f t="shared" si="16"/>
        <v>0</v>
      </c>
      <c r="Q90" s="87">
        <f t="shared" si="17"/>
        <v>0</v>
      </c>
      <c r="R90" s="92"/>
      <c r="S90" s="93">
        <v>0.08</v>
      </c>
      <c r="T90" s="93">
        <f t="shared" si="18"/>
        <v>0</v>
      </c>
      <c r="X90" s="241">
        <v>20</v>
      </c>
      <c r="Y90" s="241">
        <f t="shared" si="19"/>
        <v>0</v>
      </c>
      <c r="Z90" s="228"/>
    </row>
    <row r="91" spans="1:26" s="90" customFormat="1" x14ac:dyDescent="0.2">
      <c r="A91" s="244" t="s">
        <v>376</v>
      </c>
      <c r="B91" s="244" t="s">
        <v>377</v>
      </c>
      <c r="C91" s="95" t="s">
        <v>378</v>
      </c>
      <c r="D91" s="244" t="s">
        <v>277</v>
      </c>
      <c r="E91" s="87">
        <v>40</v>
      </c>
      <c r="F91" s="87">
        <v>1800</v>
      </c>
      <c r="G91" s="87">
        <v>5</v>
      </c>
      <c r="H91" s="87">
        <v>20</v>
      </c>
      <c r="I91" s="87"/>
      <c r="J91" s="87"/>
      <c r="K91" s="87"/>
      <c r="L91" s="87"/>
      <c r="M91" s="87"/>
      <c r="N91" s="259"/>
      <c r="O91" s="91"/>
      <c r="P91" s="87">
        <f t="shared" si="16"/>
        <v>0</v>
      </c>
      <c r="Q91" s="87">
        <f t="shared" si="17"/>
        <v>0</v>
      </c>
      <c r="R91" s="92"/>
      <c r="S91" s="93">
        <v>0.14000000000000001</v>
      </c>
      <c r="T91" s="93">
        <f t="shared" si="18"/>
        <v>0</v>
      </c>
      <c r="X91" s="241"/>
      <c r="Y91" s="241">
        <f t="shared" si="19"/>
        <v>0</v>
      </c>
      <c r="Z91" s="228"/>
    </row>
    <row r="92" spans="1:26" s="90" customFormat="1" x14ac:dyDescent="0.2">
      <c r="A92" s="86" t="s">
        <v>220</v>
      </c>
      <c r="B92" s="86" t="s">
        <v>221</v>
      </c>
      <c r="C92" s="86" t="s">
        <v>220</v>
      </c>
      <c r="D92" s="86" t="s">
        <v>275</v>
      </c>
      <c r="E92" s="87">
        <v>40</v>
      </c>
      <c r="F92" s="87">
        <v>2000</v>
      </c>
      <c r="G92" s="87">
        <v>5</v>
      </c>
      <c r="H92" s="87">
        <v>25</v>
      </c>
      <c r="I92" s="87"/>
      <c r="J92" s="87"/>
      <c r="K92" s="87"/>
      <c r="L92" s="87"/>
      <c r="M92" s="87"/>
      <c r="N92" s="259"/>
      <c r="O92" s="91"/>
      <c r="P92" s="87">
        <f t="shared" si="16"/>
        <v>0</v>
      </c>
      <c r="Q92" s="87">
        <f t="shared" si="17"/>
        <v>0</v>
      </c>
      <c r="R92" s="92"/>
      <c r="S92" s="93">
        <v>0.08</v>
      </c>
      <c r="T92" s="93">
        <f t="shared" si="18"/>
        <v>0</v>
      </c>
      <c r="U92" s="94"/>
      <c r="X92" s="241"/>
      <c r="Y92" s="241">
        <f t="shared" si="19"/>
        <v>0</v>
      </c>
      <c r="Z92" s="228">
        <f>SUM(Y77:Y92)</f>
        <v>1200.9000000000001</v>
      </c>
    </row>
    <row r="93" spans="1:26" s="90" customFormat="1" x14ac:dyDescent="0.2">
      <c r="A93" s="104" t="s">
        <v>96</v>
      </c>
      <c r="B93" s="104"/>
      <c r="C93" s="104"/>
      <c r="D93" s="104"/>
      <c r="E93" s="97"/>
      <c r="F93" s="87"/>
      <c r="G93" s="87"/>
      <c r="H93" s="87"/>
      <c r="I93" s="87"/>
      <c r="J93" s="87"/>
      <c r="K93" s="87"/>
      <c r="L93" s="87"/>
      <c r="M93" s="87"/>
      <c r="N93" s="259"/>
      <c r="O93" s="104"/>
      <c r="P93" s="87"/>
      <c r="Q93" s="87"/>
      <c r="R93" s="92"/>
      <c r="S93" s="87"/>
      <c r="T93" s="93"/>
      <c r="X93" s="241"/>
      <c r="Y93" s="241"/>
      <c r="Z93" s="228"/>
    </row>
    <row r="94" spans="1:26" s="90" customFormat="1" x14ac:dyDescent="0.2">
      <c r="A94" s="86" t="s">
        <v>299</v>
      </c>
      <c r="B94" s="86" t="s">
        <v>300</v>
      </c>
      <c r="C94" s="86" t="s">
        <v>299</v>
      </c>
      <c r="D94" s="86" t="s">
        <v>275</v>
      </c>
      <c r="E94" s="87">
        <v>50</v>
      </c>
      <c r="F94" s="87">
        <v>100</v>
      </c>
      <c r="G94" s="87">
        <v>10</v>
      </c>
      <c r="H94" s="87">
        <v>150</v>
      </c>
      <c r="I94" s="87"/>
      <c r="J94" s="87"/>
      <c r="K94" s="87"/>
      <c r="L94" s="87"/>
      <c r="M94" s="87">
        <v>150</v>
      </c>
      <c r="N94" s="259"/>
      <c r="O94" s="91"/>
      <c r="P94" s="87">
        <f t="shared" ref="P94:P112" si="20">SUM(I94:O94)</f>
        <v>150</v>
      </c>
      <c r="Q94" s="87">
        <f t="shared" ref="Q94:Q112" si="21">$P94/$H94</f>
        <v>1</v>
      </c>
      <c r="R94" s="92"/>
      <c r="S94" s="93">
        <v>0.1</v>
      </c>
      <c r="T94" s="93">
        <f t="shared" ref="T94:T112" si="22">$Q94*$S94</f>
        <v>0.1</v>
      </c>
      <c r="U94" s="94">
        <f>SUM(T94:T112)</f>
        <v>13.19</v>
      </c>
      <c r="V94" s="90">
        <f>U94*100/$U$148</f>
        <v>20.919904837430611</v>
      </c>
      <c r="X94" s="241">
        <v>11.7</v>
      </c>
      <c r="Y94" s="241">
        <f t="shared" ref="Y94:Y112" si="23">Q94*X94</f>
        <v>11.7</v>
      </c>
      <c r="Z94" s="228"/>
    </row>
    <row r="95" spans="1:26" s="90" customFormat="1" x14ac:dyDescent="0.2">
      <c r="A95" s="86" t="s">
        <v>97</v>
      </c>
      <c r="B95" s="86" t="s">
        <v>98</v>
      </c>
      <c r="C95" s="86" t="s">
        <v>97</v>
      </c>
      <c r="D95" s="86" t="s">
        <v>275</v>
      </c>
      <c r="E95" s="87">
        <v>50</v>
      </c>
      <c r="F95" s="87">
        <v>150</v>
      </c>
      <c r="G95" s="87">
        <v>10</v>
      </c>
      <c r="H95" s="87">
        <v>150</v>
      </c>
      <c r="I95" s="87"/>
      <c r="J95" s="87"/>
      <c r="K95" s="87">
        <v>150</v>
      </c>
      <c r="L95" s="87"/>
      <c r="M95" s="87">
        <v>150</v>
      </c>
      <c r="N95" s="259"/>
      <c r="O95" s="91"/>
      <c r="P95" s="87">
        <f t="shared" si="20"/>
        <v>300</v>
      </c>
      <c r="Q95" s="87">
        <f t="shared" si="21"/>
        <v>2</v>
      </c>
      <c r="R95" s="92"/>
      <c r="S95" s="93">
        <v>0.1</v>
      </c>
      <c r="T95" s="93">
        <f t="shared" si="22"/>
        <v>0.2</v>
      </c>
      <c r="X95" s="241">
        <v>21</v>
      </c>
      <c r="Y95" s="241">
        <f t="shared" si="23"/>
        <v>42</v>
      </c>
      <c r="Z95" s="228"/>
    </row>
    <row r="96" spans="1:26" s="90" customFormat="1" x14ac:dyDescent="0.2">
      <c r="A96" s="244" t="s">
        <v>235</v>
      </c>
      <c r="B96" s="244" t="s">
        <v>98</v>
      </c>
      <c r="C96" s="244">
        <v>90448200</v>
      </c>
      <c r="D96" s="244" t="s">
        <v>277</v>
      </c>
      <c r="E96" s="87" t="s">
        <v>102</v>
      </c>
      <c r="F96" s="87">
        <v>150</v>
      </c>
      <c r="G96" s="87">
        <v>10</v>
      </c>
      <c r="H96" s="87">
        <v>150</v>
      </c>
      <c r="I96" s="87"/>
      <c r="J96" s="87"/>
      <c r="K96" s="87">
        <v>150</v>
      </c>
      <c r="L96" s="87">
        <v>150</v>
      </c>
      <c r="M96" s="87">
        <v>300</v>
      </c>
      <c r="N96" s="259">
        <v>300</v>
      </c>
      <c r="O96" s="91"/>
      <c r="P96" s="87">
        <f t="shared" si="20"/>
        <v>900</v>
      </c>
      <c r="Q96" s="87">
        <f t="shared" si="21"/>
        <v>6</v>
      </c>
      <c r="R96" s="92"/>
      <c r="S96" s="93">
        <v>0.1</v>
      </c>
      <c r="T96" s="93">
        <f t="shared" si="22"/>
        <v>0.60000000000000009</v>
      </c>
      <c r="X96" s="241">
        <v>21</v>
      </c>
      <c r="Y96" s="241">
        <f t="shared" si="23"/>
        <v>126</v>
      </c>
      <c r="Z96" s="228"/>
    </row>
    <row r="97" spans="1:26" s="90" customFormat="1" x14ac:dyDescent="0.2">
      <c r="A97" s="86" t="s">
        <v>224</v>
      </c>
      <c r="B97" s="86" t="s">
        <v>225</v>
      </c>
      <c r="C97" s="86" t="s">
        <v>224</v>
      </c>
      <c r="D97" s="86" t="s">
        <v>275</v>
      </c>
      <c r="E97" s="87">
        <v>50</v>
      </c>
      <c r="F97" s="87">
        <v>200</v>
      </c>
      <c r="G97" s="87">
        <v>10</v>
      </c>
      <c r="H97" s="87">
        <v>150</v>
      </c>
      <c r="I97" s="87"/>
      <c r="J97" s="87"/>
      <c r="K97" s="87"/>
      <c r="L97" s="87"/>
      <c r="M97" s="87">
        <v>150</v>
      </c>
      <c r="N97" s="259"/>
      <c r="O97" s="91"/>
      <c r="P97" s="87">
        <f t="shared" si="20"/>
        <v>150</v>
      </c>
      <c r="Q97" s="87">
        <f t="shared" si="21"/>
        <v>1</v>
      </c>
      <c r="R97" s="92"/>
      <c r="S97" s="93">
        <v>0.1</v>
      </c>
      <c r="T97" s="93">
        <f t="shared" si="22"/>
        <v>0.1</v>
      </c>
      <c r="X97" s="241">
        <v>23.96</v>
      </c>
      <c r="Y97" s="241">
        <f t="shared" si="23"/>
        <v>23.96</v>
      </c>
      <c r="Z97" s="228"/>
    </row>
    <row r="98" spans="1:26" s="90" customFormat="1" x14ac:dyDescent="0.2">
      <c r="A98" s="86" t="s">
        <v>99</v>
      </c>
      <c r="B98" s="86" t="s">
        <v>100</v>
      </c>
      <c r="C98" s="86" t="s">
        <v>99</v>
      </c>
      <c r="D98" s="86" t="s">
        <v>275</v>
      </c>
      <c r="E98" s="87">
        <v>50</v>
      </c>
      <c r="F98" s="87">
        <v>300</v>
      </c>
      <c r="G98" s="87">
        <v>10</v>
      </c>
      <c r="H98" s="87">
        <v>75</v>
      </c>
      <c r="I98" s="87"/>
      <c r="J98" s="87"/>
      <c r="K98" s="87"/>
      <c r="L98" s="87"/>
      <c r="M98" s="87">
        <v>150</v>
      </c>
      <c r="N98" s="259"/>
      <c r="O98" s="91"/>
      <c r="P98" s="87">
        <f t="shared" si="20"/>
        <v>150</v>
      </c>
      <c r="Q98" s="87">
        <f t="shared" si="21"/>
        <v>2</v>
      </c>
      <c r="R98" s="92"/>
      <c r="S98" s="93">
        <v>0.1</v>
      </c>
      <c r="T98" s="93">
        <f t="shared" si="22"/>
        <v>0.2</v>
      </c>
      <c r="X98" s="241">
        <v>21</v>
      </c>
      <c r="Y98" s="241">
        <f t="shared" si="23"/>
        <v>42</v>
      </c>
      <c r="Z98" s="228"/>
    </row>
    <row r="99" spans="1:26" s="90" customFormat="1" x14ac:dyDescent="0.2">
      <c r="A99" s="244" t="s">
        <v>101</v>
      </c>
      <c r="B99" s="244" t="s">
        <v>100</v>
      </c>
      <c r="C99" s="244">
        <v>90448300</v>
      </c>
      <c r="D99" s="244" t="s">
        <v>277</v>
      </c>
      <c r="E99" s="87" t="s">
        <v>102</v>
      </c>
      <c r="F99" s="87">
        <v>300</v>
      </c>
      <c r="G99" s="87">
        <v>10</v>
      </c>
      <c r="H99" s="87">
        <v>75</v>
      </c>
      <c r="I99" s="87"/>
      <c r="J99" s="87"/>
      <c r="K99" s="87">
        <v>75</v>
      </c>
      <c r="L99" s="87">
        <v>150</v>
      </c>
      <c r="M99" s="87">
        <v>300</v>
      </c>
      <c r="N99" s="259">
        <v>300</v>
      </c>
      <c r="O99" s="91"/>
      <c r="P99" s="87">
        <f t="shared" si="20"/>
        <v>825</v>
      </c>
      <c r="Q99" s="87">
        <f t="shared" si="21"/>
        <v>11</v>
      </c>
      <c r="R99" s="92"/>
      <c r="S99" s="93">
        <v>0.1</v>
      </c>
      <c r="T99" s="93">
        <f t="shared" si="22"/>
        <v>1.1000000000000001</v>
      </c>
      <c r="X99" s="241">
        <v>21</v>
      </c>
      <c r="Y99" s="241">
        <f t="shared" si="23"/>
        <v>231</v>
      </c>
      <c r="Z99" s="228"/>
    </row>
    <row r="100" spans="1:26" s="90" customFormat="1" x14ac:dyDescent="0.2">
      <c r="A100" s="86" t="s">
        <v>103</v>
      </c>
      <c r="B100" s="86" t="s">
        <v>104</v>
      </c>
      <c r="C100" s="86" t="s">
        <v>103</v>
      </c>
      <c r="D100" s="86" t="s">
        <v>275</v>
      </c>
      <c r="E100" s="87">
        <v>50</v>
      </c>
      <c r="F100" s="87">
        <v>450</v>
      </c>
      <c r="G100" s="87">
        <v>10</v>
      </c>
      <c r="H100" s="87">
        <v>50</v>
      </c>
      <c r="I100" s="87"/>
      <c r="J100" s="87"/>
      <c r="K100" s="87">
        <v>100</v>
      </c>
      <c r="L100" s="87"/>
      <c r="M100" s="87">
        <v>100</v>
      </c>
      <c r="N100" s="259"/>
      <c r="O100" s="91"/>
      <c r="P100" s="87">
        <f t="shared" si="20"/>
        <v>200</v>
      </c>
      <c r="Q100" s="87">
        <f t="shared" si="21"/>
        <v>4</v>
      </c>
      <c r="R100" s="92"/>
      <c r="S100" s="93">
        <v>0.1</v>
      </c>
      <c r="T100" s="93">
        <f t="shared" si="22"/>
        <v>0.4</v>
      </c>
      <c r="X100" s="241">
        <v>21</v>
      </c>
      <c r="Y100" s="241">
        <f t="shared" si="23"/>
        <v>84</v>
      </c>
      <c r="Z100" s="228"/>
    </row>
    <row r="101" spans="1:26" s="90" customFormat="1" x14ac:dyDescent="0.2">
      <c r="A101" s="244" t="s">
        <v>186</v>
      </c>
      <c r="B101" s="244" t="s">
        <v>104</v>
      </c>
      <c r="C101" s="244">
        <v>90448400</v>
      </c>
      <c r="D101" s="244" t="s">
        <v>277</v>
      </c>
      <c r="E101" s="87" t="s">
        <v>102</v>
      </c>
      <c r="F101" s="87">
        <v>450</v>
      </c>
      <c r="G101" s="87">
        <v>10</v>
      </c>
      <c r="H101" s="87">
        <v>50</v>
      </c>
      <c r="I101" s="87"/>
      <c r="J101" s="87"/>
      <c r="K101" s="87">
        <v>100</v>
      </c>
      <c r="L101" s="87"/>
      <c r="M101" s="87">
        <v>200</v>
      </c>
      <c r="N101" s="259">
        <v>200</v>
      </c>
      <c r="O101" s="91"/>
      <c r="P101" s="87">
        <f t="shared" si="20"/>
        <v>500</v>
      </c>
      <c r="Q101" s="87">
        <f t="shared" si="21"/>
        <v>10</v>
      </c>
      <c r="R101" s="92"/>
      <c r="S101" s="93">
        <v>0.1</v>
      </c>
      <c r="T101" s="93">
        <f t="shared" si="22"/>
        <v>1</v>
      </c>
      <c r="X101" s="241">
        <v>21</v>
      </c>
      <c r="Y101" s="241">
        <f t="shared" si="23"/>
        <v>210</v>
      </c>
      <c r="Z101" s="228"/>
    </row>
    <row r="102" spans="1:26" s="90" customFormat="1" x14ac:dyDescent="0.2">
      <c r="A102" s="86" t="s">
        <v>105</v>
      </c>
      <c r="B102" s="86" t="s">
        <v>106</v>
      </c>
      <c r="C102" s="86" t="s">
        <v>105</v>
      </c>
      <c r="D102" s="86" t="s">
        <v>275</v>
      </c>
      <c r="E102" s="87">
        <v>50</v>
      </c>
      <c r="F102" s="87">
        <v>600</v>
      </c>
      <c r="G102" s="87">
        <v>10</v>
      </c>
      <c r="H102" s="87">
        <v>50</v>
      </c>
      <c r="I102" s="87"/>
      <c r="J102" s="87"/>
      <c r="K102" s="87"/>
      <c r="L102" s="87"/>
      <c r="M102" s="87">
        <v>100</v>
      </c>
      <c r="N102" s="259"/>
      <c r="O102" s="91"/>
      <c r="P102" s="87">
        <f t="shared" si="20"/>
        <v>100</v>
      </c>
      <c r="Q102" s="87">
        <f t="shared" si="21"/>
        <v>2</v>
      </c>
      <c r="R102" s="92"/>
      <c r="S102" s="93">
        <v>0.13</v>
      </c>
      <c r="T102" s="93">
        <f t="shared" si="22"/>
        <v>0.26</v>
      </c>
      <c r="X102" s="241">
        <v>26.1</v>
      </c>
      <c r="Y102" s="241">
        <f t="shared" si="23"/>
        <v>52.2</v>
      </c>
      <c r="Z102" s="228"/>
    </row>
    <row r="103" spans="1:26" s="90" customFormat="1" x14ac:dyDescent="0.2">
      <c r="A103" s="244" t="s">
        <v>107</v>
      </c>
      <c r="B103" s="244" t="s">
        <v>106</v>
      </c>
      <c r="C103" s="244">
        <v>90448600</v>
      </c>
      <c r="D103" s="244" t="s">
        <v>277</v>
      </c>
      <c r="E103" s="87" t="s">
        <v>102</v>
      </c>
      <c r="F103" s="87">
        <v>600</v>
      </c>
      <c r="G103" s="87">
        <v>10</v>
      </c>
      <c r="H103" s="87">
        <v>50</v>
      </c>
      <c r="I103" s="87"/>
      <c r="J103" s="87"/>
      <c r="K103" s="87"/>
      <c r="L103" s="87"/>
      <c r="M103" s="87">
        <v>200</v>
      </c>
      <c r="N103" s="259">
        <v>300</v>
      </c>
      <c r="O103" s="91"/>
      <c r="P103" s="87">
        <f t="shared" si="20"/>
        <v>500</v>
      </c>
      <c r="Q103" s="87">
        <f t="shared" si="21"/>
        <v>10</v>
      </c>
      <c r="R103" s="92"/>
      <c r="S103" s="93">
        <v>0.13</v>
      </c>
      <c r="T103" s="93">
        <f t="shared" si="22"/>
        <v>1.3</v>
      </c>
      <c r="X103" s="241">
        <v>26.1</v>
      </c>
      <c r="Y103" s="241">
        <f t="shared" si="23"/>
        <v>261</v>
      </c>
      <c r="Z103" s="228"/>
    </row>
    <row r="104" spans="1:26" s="90" customFormat="1" x14ac:dyDescent="0.2">
      <c r="A104" s="244" t="s">
        <v>266</v>
      </c>
      <c r="B104" s="244" t="s">
        <v>267</v>
      </c>
      <c r="C104" s="244">
        <v>90448605</v>
      </c>
      <c r="D104" s="244" t="s">
        <v>277</v>
      </c>
      <c r="E104" s="87" t="s">
        <v>102</v>
      </c>
      <c r="F104" s="87">
        <v>700</v>
      </c>
      <c r="G104" s="87">
        <v>5</v>
      </c>
      <c r="H104" s="87">
        <v>25</v>
      </c>
      <c r="I104" s="87"/>
      <c r="J104" s="87"/>
      <c r="K104" s="87"/>
      <c r="L104" s="87"/>
      <c r="M104" s="87"/>
      <c r="N104" s="259"/>
      <c r="O104" s="91"/>
      <c r="P104" s="87">
        <f t="shared" si="20"/>
        <v>0</v>
      </c>
      <c r="Q104" s="87">
        <f t="shared" si="21"/>
        <v>0</v>
      </c>
      <c r="R104" s="92"/>
      <c r="S104" s="93">
        <v>0.1</v>
      </c>
      <c r="T104" s="93">
        <f t="shared" si="22"/>
        <v>0</v>
      </c>
      <c r="X104" s="241"/>
      <c r="Y104" s="241">
        <f t="shared" si="23"/>
        <v>0</v>
      </c>
      <c r="Z104" s="228"/>
    </row>
    <row r="105" spans="1:26" s="90" customFormat="1" x14ac:dyDescent="0.2">
      <c r="A105" s="86" t="s">
        <v>202</v>
      </c>
      <c r="B105" s="86" t="s">
        <v>203</v>
      </c>
      <c r="C105" s="86" t="s">
        <v>202</v>
      </c>
      <c r="D105" s="86" t="s">
        <v>275</v>
      </c>
      <c r="E105" s="87">
        <v>50</v>
      </c>
      <c r="F105" s="87">
        <v>750</v>
      </c>
      <c r="G105" s="87">
        <v>5</v>
      </c>
      <c r="H105" s="87">
        <v>25</v>
      </c>
      <c r="I105" s="87"/>
      <c r="J105" s="87"/>
      <c r="K105" s="87"/>
      <c r="L105" s="87"/>
      <c r="M105" s="87">
        <v>500</v>
      </c>
      <c r="N105" s="259">
        <v>200</v>
      </c>
      <c r="O105" s="91"/>
      <c r="P105" s="87">
        <f t="shared" si="20"/>
        <v>700</v>
      </c>
      <c r="Q105" s="87">
        <f t="shared" si="21"/>
        <v>28</v>
      </c>
      <c r="R105" s="92"/>
      <c r="S105" s="93">
        <v>0.1</v>
      </c>
      <c r="T105" s="93">
        <f t="shared" si="22"/>
        <v>2.8000000000000003</v>
      </c>
      <c r="X105" s="241">
        <v>17.899999999999999</v>
      </c>
      <c r="Y105" s="241">
        <f t="shared" si="23"/>
        <v>501.19999999999993</v>
      </c>
      <c r="Z105" s="228"/>
    </row>
    <row r="106" spans="1:26" s="90" customFormat="1" x14ac:dyDescent="0.2">
      <c r="A106" s="86" t="s">
        <v>108</v>
      </c>
      <c r="B106" s="86" t="s">
        <v>109</v>
      </c>
      <c r="C106" s="86" t="s">
        <v>108</v>
      </c>
      <c r="D106" s="86" t="s">
        <v>275</v>
      </c>
      <c r="E106" s="87">
        <v>50</v>
      </c>
      <c r="F106" s="87">
        <v>900</v>
      </c>
      <c r="G106" s="87">
        <v>5</v>
      </c>
      <c r="H106" s="87">
        <v>25</v>
      </c>
      <c r="I106" s="87"/>
      <c r="J106" s="87"/>
      <c r="K106" s="87"/>
      <c r="L106" s="87"/>
      <c r="M106" s="87"/>
      <c r="N106" s="259"/>
      <c r="O106" s="91"/>
      <c r="P106" s="87">
        <f t="shared" si="20"/>
        <v>0</v>
      </c>
      <c r="Q106" s="87">
        <f t="shared" si="21"/>
        <v>0</v>
      </c>
      <c r="R106" s="92"/>
      <c r="S106" s="93">
        <v>0.1</v>
      </c>
      <c r="T106" s="93">
        <f t="shared" si="22"/>
        <v>0</v>
      </c>
      <c r="X106" s="241">
        <v>21</v>
      </c>
      <c r="Y106" s="241">
        <f t="shared" si="23"/>
        <v>0</v>
      </c>
      <c r="Z106" s="228"/>
    </row>
    <row r="107" spans="1:26" s="90" customFormat="1" x14ac:dyDescent="0.2">
      <c r="A107" s="244" t="s">
        <v>187</v>
      </c>
      <c r="B107" s="244" t="s">
        <v>109</v>
      </c>
      <c r="C107" s="244">
        <v>90448700</v>
      </c>
      <c r="D107" s="244" t="s">
        <v>277</v>
      </c>
      <c r="E107" s="87" t="s">
        <v>102</v>
      </c>
      <c r="F107" s="87">
        <v>900</v>
      </c>
      <c r="G107" s="87">
        <v>5</v>
      </c>
      <c r="H107" s="87">
        <v>25</v>
      </c>
      <c r="I107" s="87"/>
      <c r="J107" s="87"/>
      <c r="K107" s="87"/>
      <c r="L107" s="87">
        <v>100</v>
      </c>
      <c r="M107" s="87">
        <v>200</v>
      </c>
      <c r="N107" s="259">
        <v>300</v>
      </c>
      <c r="O107" s="91"/>
      <c r="P107" s="87">
        <f t="shared" si="20"/>
        <v>600</v>
      </c>
      <c r="Q107" s="87">
        <f t="shared" si="21"/>
        <v>24</v>
      </c>
      <c r="R107" s="92"/>
      <c r="S107" s="93">
        <v>0.1</v>
      </c>
      <c r="T107" s="93">
        <f t="shared" si="22"/>
        <v>2.4000000000000004</v>
      </c>
      <c r="X107" s="241">
        <v>21</v>
      </c>
      <c r="Y107" s="241">
        <f t="shared" si="23"/>
        <v>504</v>
      </c>
      <c r="Z107" s="228"/>
    </row>
    <row r="108" spans="1:26" s="90" customFormat="1" x14ac:dyDescent="0.2">
      <c r="A108" s="86" t="s">
        <v>110</v>
      </c>
      <c r="B108" s="86" t="s">
        <v>111</v>
      </c>
      <c r="C108" s="86" t="s">
        <v>110</v>
      </c>
      <c r="D108" s="86" t="s">
        <v>275</v>
      </c>
      <c r="E108" s="87">
        <v>50</v>
      </c>
      <c r="F108" s="87">
        <v>1200</v>
      </c>
      <c r="G108" s="87">
        <v>5</v>
      </c>
      <c r="H108" s="87">
        <v>25</v>
      </c>
      <c r="I108" s="87"/>
      <c r="J108" s="87"/>
      <c r="K108" s="87"/>
      <c r="L108" s="87"/>
      <c r="M108" s="87">
        <v>100</v>
      </c>
      <c r="N108" s="259"/>
      <c r="O108" s="91"/>
      <c r="P108" s="87">
        <f t="shared" si="20"/>
        <v>100</v>
      </c>
      <c r="Q108" s="87">
        <f t="shared" si="21"/>
        <v>4</v>
      </c>
      <c r="R108" s="92"/>
      <c r="S108" s="93">
        <v>0.13</v>
      </c>
      <c r="T108" s="93">
        <f t="shared" si="22"/>
        <v>0.52</v>
      </c>
      <c r="X108" s="241">
        <v>26.1</v>
      </c>
      <c r="Y108" s="241">
        <f t="shared" si="23"/>
        <v>104.4</v>
      </c>
      <c r="Z108" s="228"/>
    </row>
    <row r="109" spans="1:26" s="90" customFormat="1" x14ac:dyDescent="0.2">
      <c r="A109" s="244" t="s">
        <v>204</v>
      </c>
      <c r="B109" s="244" t="s">
        <v>111</v>
      </c>
      <c r="C109" s="95" t="s">
        <v>205</v>
      </c>
      <c r="D109" s="244" t="s">
        <v>277</v>
      </c>
      <c r="E109" s="87">
        <v>50</v>
      </c>
      <c r="F109" s="87">
        <v>1200</v>
      </c>
      <c r="G109" s="87">
        <v>5</v>
      </c>
      <c r="H109" s="87">
        <v>25</v>
      </c>
      <c r="I109" s="87"/>
      <c r="J109" s="87"/>
      <c r="K109" s="87"/>
      <c r="L109" s="87"/>
      <c r="M109" s="87">
        <v>100</v>
      </c>
      <c r="N109" s="259">
        <v>100</v>
      </c>
      <c r="O109" s="91"/>
      <c r="P109" s="87">
        <f t="shared" si="20"/>
        <v>200</v>
      </c>
      <c r="Q109" s="87">
        <f t="shared" si="21"/>
        <v>8</v>
      </c>
      <c r="R109" s="92"/>
      <c r="S109" s="93">
        <v>0.13</v>
      </c>
      <c r="T109" s="93">
        <f t="shared" si="22"/>
        <v>1.04</v>
      </c>
      <c r="X109" s="241">
        <v>26.1</v>
      </c>
      <c r="Y109" s="241">
        <f t="shared" si="23"/>
        <v>208.8</v>
      </c>
      <c r="Z109" s="228"/>
    </row>
    <row r="110" spans="1:26" s="90" customFormat="1" x14ac:dyDescent="0.2">
      <c r="A110" s="244" t="s">
        <v>565</v>
      </c>
      <c r="B110" s="244" t="s">
        <v>566</v>
      </c>
      <c r="C110" s="95" t="s">
        <v>567</v>
      </c>
      <c r="D110" s="244" t="s">
        <v>277</v>
      </c>
      <c r="E110" s="87">
        <v>50</v>
      </c>
      <c r="F110" s="87">
        <v>1800</v>
      </c>
      <c r="G110" s="87">
        <v>5</v>
      </c>
      <c r="H110" s="87">
        <v>20</v>
      </c>
      <c r="I110" s="87"/>
      <c r="J110" s="87"/>
      <c r="K110" s="87"/>
      <c r="L110" s="87"/>
      <c r="M110" s="87">
        <v>100</v>
      </c>
      <c r="N110" s="259"/>
      <c r="O110" s="91"/>
      <c r="P110" s="87">
        <f t="shared" si="20"/>
        <v>100</v>
      </c>
      <c r="Q110" s="87">
        <f t="shared" si="21"/>
        <v>5</v>
      </c>
      <c r="R110" s="92"/>
      <c r="S110" s="93">
        <v>0.13</v>
      </c>
      <c r="T110" s="93">
        <f t="shared" si="22"/>
        <v>0.65</v>
      </c>
      <c r="X110" s="241">
        <v>30.8</v>
      </c>
      <c r="Y110" s="241">
        <f t="shared" si="23"/>
        <v>154</v>
      </c>
      <c r="Z110" s="228"/>
    </row>
    <row r="111" spans="1:26" s="90" customFormat="1" x14ac:dyDescent="0.2">
      <c r="A111" s="244" t="s">
        <v>604</v>
      </c>
      <c r="B111" s="47" t="s">
        <v>605</v>
      </c>
      <c r="C111" s="95">
        <v>90448840</v>
      </c>
      <c r="D111" s="244" t="s">
        <v>277</v>
      </c>
      <c r="E111" s="2" t="s">
        <v>102</v>
      </c>
      <c r="F111" s="87">
        <v>1900</v>
      </c>
      <c r="G111" s="87">
        <v>5</v>
      </c>
      <c r="H111" s="87">
        <v>20</v>
      </c>
      <c r="I111" s="87"/>
      <c r="J111" s="87"/>
      <c r="K111" s="87"/>
      <c r="L111" s="87"/>
      <c r="M111" s="87"/>
      <c r="N111" s="259"/>
      <c r="O111" s="91"/>
      <c r="P111" s="87">
        <f t="shared" si="20"/>
        <v>0</v>
      </c>
      <c r="Q111" s="87">
        <f t="shared" si="21"/>
        <v>0</v>
      </c>
      <c r="R111" s="92"/>
      <c r="S111" s="93">
        <v>0.13</v>
      </c>
      <c r="T111" s="93">
        <f t="shared" si="22"/>
        <v>0</v>
      </c>
      <c r="X111" s="241"/>
      <c r="Y111" s="241">
        <f t="shared" si="23"/>
        <v>0</v>
      </c>
      <c r="Z111" s="228"/>
    </row>
    <row r="112" spans="1:26" s="90" customFormat="1" x14ac:dyDescent="0.2">
      <c r="A112" s="244" t="s">
        <v>268</v>
      </c>
      <c r="B112" s="244" t="s">
        <v>269</v>
      </c>
      <c r="C112" s="95" t="s">
        <v>270</v>
      </c>
      <c r="D112" s="244" t="s">
        <v>277</v>
      </c>
      <c r="E112" s="87">
        <v>50</v>
      </c>
      <c r="F112" s="87">
        <v>2400</v>
      </c>
      <c r="G112" s="87">
        <v>5</v>
      </c>
      <c r="H112" s="87">
        <v>25</v>
      </c>
      <c r="I112" s="87"/>
      <c r="J112" s="87"/>
      <c r="K112" s="87"/>
      <c r="L112" s="87"/>
      <c r="M112" s="87">
        <v>50</v>
      </c>
      <c r="N112" s="259"/>
      <c r="O112" s="91"/>
      <c r="P112" s="87">
        <f t="shared" si="20"/>
        <v>50</v>
      </c>
      <c r="Q112" s="87">
        <f t="shared" si="21"/>
        <v>2</v>
      </c>
      <c r="R112" s="92"/>
      <c r="S112" s="93">
        <v>0.26</v>
      </c>
      <c r="T112" s="93">
        <f t="shared" si="22"/>
        <v>0.52</v>
      </c>
      <c r="U112" s="94"/>
      <c r="X112" s="241">
        <v>48.3</v>
      </c>
      <c r="Y112" s="241">
        <f t="shared" si="23"/>
        <v>96.6</v>
      </c>
      <c r="Z112" s="228">
        <f>SUM(Y94:Y112)</f>
        <v>2652.86</v>
      </c>
    </row>
    <row r="113" spans="1:26" s="90" customFormat="1" x14ac:dyDescent="0.2">
      <c r="A113" s="304" t="s">
        <v>112</v>
      </c>
      <c r="B113" s="304"/>
      <c r="C113" s="104"/>
      <c r="D113" s="104"/>
      <c r="E113" s="104"/>
      <c r="F113" s="87"/>
      <c r="G113" s="87"/>
      <c r="H113" s="87"/>
      <c r="I113" s="87"/>
      <c r="J113" s="87"/>
      <c r="K113" s="87"/>
      <c r="L113" s="87"/>
      <c r="M113" s="87"/>
      <c r="N113" s="259"/>
      <c r="O113" s="244"/>
      <c r="P113" s="87"/>
      <c r="Q113" s="87"/>
      <c r="R113" s="92"/>
      <c r="S113" s="87"/>
      <c r="T113" s="93"/>
      <c r="X113" s="241"/>
      <c r="Y113" s="241"/>
      <c r="Z113" s="228"/>
    </row>
    <row r="114" spans="1:26" s="90" customFormat="1" x14ac:dyDescent="0.2">
      <c r="A114" s="86" t="s">
        <v>216</v>
      </c>
      <c r="B114" s="86" t="s">
        <v>217</v>
      </c>
      <c r="C114" s="86" t="s">
        <v>216</v>
      </c>
      <c r="D114" s="86" t="s">
        <v>275</v>
      </c>
      <c r="E114" s="87">
        <v>20</v>
      </c>
      <c r="F114" s="87">
        <v>150</v>
      </c>
      <c r="G114" s="87">
        <v>10</v>
      </c>
      <c r="H114" s="87">
        <v>400</v>
      </c>
      <c r="I114" s="87"/>
      <c r="J114" s="87"/>
      <c r="K114" s="87"/>
      <c r="L114" s="87"/>
      <c r="M114" s="87"/>
      <c r="N114" s="259"/>
      <c r="O114" s="244"/>
      <c r="P114" s="87">
        <f t="shared" ref="P114:P147" si="24">SUM(I114:O114)</f>
        <v>0</v>
      </c>
      <c r="Q114" s="87">
        <f t="shared" ref="Q114:Q147" si="25">$P114/$H114</f>
        <v>0</v>
      </c>
      <c r="R114" s="92"/>
      <c r="S114" s="87">
        <v>0.06</v>
      </c>
      <c r="T114" s="93">
        <f t="shared" ref="T114:T147" si="26">$Q114*$S114</f>
        <v>0</v>
      </c>
      <c r="U114" s="94">
        <f>SUM(T114:T129)</f>
        <v>0.38</v>
      </c>
      <c r="V114" s="90">
        <f>U114*100/$U$148</f>
        <v>0.60269627279936555</v>
      </c>
      <c r="X114" s="241"/>
      <c r="Y114" s="241">
        <f t="shared" ref="Y114:Y147" si="27">Q114*X114</f>
        <v>0</v>
      </c>
      <c r="Z114" s="228"/>
    </row>
    <row r="115" spans="1:26" s="90" customFormat="1" x14ac:dyDescent="0.2">
      <c r="A115" s="244" t="s">
        <v>226</v>
      </c>
      <c r="B115" s="244" t="s">
        <v>217</v>
      </c>
      <c r="C115" s="244">
        <v>90444200</v>
      </c>
      <c r="D115" s="244" t="s">
        <v>277</v>
      </c>
      <c r="E115" s="87">
        <v>20</v>
      </c>
      <c r="F115" s="87">
        <v>150</v>
      </c>
      <c r="G115" s="87">
        <v>10</v>
      </c>
      <c r="H115" s="87">
        <v>400</v>
      </c>
      <c r="I115" s="87"/>
      <c r="J115" s="87"/>
      <c r="K115" s="87"/>
      <c r="L115" s="87"/>
      <c r="M115" s="87"/>
      <c r="N115" s="259"/>
      <c r="O115" s="244"/>
      <c r="P115" s="87">
        <f t="shared" si="24"/>
        <v>0</v>
      </c>
      <c r="Q115" s="87">
        <f t="shared" si="25"/>
        <v>0</v>
      </c>
      <c r="R115" s="92"/>
      <c r="S115" s="87">
        <v>0.06</v>
      </c>
      <c r="T115" s="93">
        <f t="shared" si="26"/>
        <v>0</v>
      </c>
      <c r="X115" s="241"/>
      <c r="Y115" s="241">
        <f t="shared" si="27"/>
        <v>0</v>
      </c>
      <c r="Z115" s="228"/>
    </row>
    <row r="116" spans="1:26" s="90" customFormat="1" x14ac:dyDescent="0.2">
      <c r="A116" s="86" t="s">
        <v>191</v>
      </c>
      <c r="B116" s="86" t="s">
        <v>192</v>
      </c>
      <c r="C116" s="86" t="s">
        <v>191</v>
      </c>
      <c r="D116" s="86" t="s">
        <v>275</v>
      </c>
      <c r="E116" s="87">
        <v>20</v>
      </c>
      <c r="F116" s="87">
        <v>200</v>
      </c>
      <c r="G116" s="87">
        <v>10</v>
      </c>
      <c r="H116" s="87">
        <v>300</v>
      </c>
      <c r="I116" s="87"/>
      <c r="J116" s="87"/>
      <c r="K116" s="87"/>
      <c r="L116" s="87"/>
      <c r="M116" s="87"/>
      <c r="N116" s="259"/>
      <c r="O116" s="244"/>
      <c r="P116" s="87">
        <f t="shared" si="24"/>
        <v>0</v>
      </c>
      <c r="Q116" s="87">
        <f t="shared" si="25"/>
        <v>0</v>
      </c>
      <c r="R116" s="92"/>
      <c r="S116" s="87">
        <v>0.06</v>
      </c>
      <c r="T116" s="93">
        <f t="shared" si="26"/>
        <v>0</v>
      </c>
      <c r="X116" s="241"/>
      <c r="Y116" s="241">
        <f t="shared" si="27"/>
        <v>0</v>
      </c>
      <c r="Z116" s="228"/>
    </row>
    <row r="117" spans="1:26" s="90" customFormat="1" x14ac:dyDescent="0.2">
      <c r="A117" s="86" t="s">
        <v>160</v>
      </c>
      <c r="B117" s="86" t="s">
        <v>161</v>
      </c>
      <c r="C117" s="86" t="s">
        <v>160</v>
      </c>
      <c r="D117" s="86" t="s">
        <v>275</v>
      </c>
      <c r="E117" s="87">
        <v>20</v>
      </c>
      <c r="F117" s="87">
        <v>300</v>
      </c>
      <c r="G117" s="87">
        <v>10</v>
      </c>
      <c r="H117" s="87">
        <v>200</v>
      </c>
      <c r="I117" s="87"/>
      <c r="J117" s="87"/>
      <c r="K117" s="87"/>
      <c r="L117" s="87"/>
      <c r="M117" s="87">
        <v>400</v>
      </c>
      <c r="N117" s="259"/>
      <c r="O117" s="91"/>
      <c r="P117" s="87">
        <f t="shared" si="24"/>
        <v>400</v>
      </c>
      <c r="Q117" s="87">
        <f t="shared" si="25"/>
        <v>2</v>
      </c>
      <c r="R117" s="92"/>
      <c r="S117" s="93">
        <v>0.06</v>
      </c>
      <c r="T117" s="93">
        <f t="shared" si="26"/>
        <v>0.12</v>
      </c>
      <c r="X117" s="241">
        <v>17</v>
      </c>
      <c r="Y117" s="241">
        <f t="shared" si="27"/>
        <v>34</v>
      </c>
      <c r="Z117" s="228"/>
    </row>
    <row r="118" spans="1:26" s="90" customFormat="1" x14ac:dyDescent="0.2">
      <c r="A118" s="244" t="s">
        <v>215</v>
      </c>
      <c r="B118" s="244" t="s">
        <v>161</v>
      </c>
      <c r="C118" s="244">
        <v>90444300</v>
      </c>
      <c r="D118" s="244" t="s">
        <v>277</v>
      </c>
      <c r="E118" s="87" t="s">
        <v>46</v>
      </c>
      <c r="F118" s="87">
        <v>300</v>
      </c>
      <c r="G118" s="87">
        <v>10</v>
      </c>
      <c r="H118" s="87">
        <v>200</v>
      </c>
      <c r="I118" s="87"/>
      <c r="J118" s="87">
        <v>400</v>
      </c>
      <c r="K118" s="87">
        <v>200</v>
      </c>
      <c r="L118" s="87"/>
      <c r="M118" s="87"/>
      <c r="N118" s="259"/>
      <c r="O118" s="91"/>
      <c r="P118" s="87">
        <f t="shared" si="24"/>
        <v>600</v>
      </c>
      <c r="Q118" s="87">
        <f t="shared" si="25"/>
        <v>3</v>
      </c>
      <c r="R118" s="92"/>
      <c r="S118" s="93">
        <v>0.06</v>
      </c>
      <c r="T118" s="93">
        <f t="shared" si="26"/>
        <v>0.18</v>
      </c>
      <c r="X118" s="241">
        <v>17</v>
      </c>
      <c r="Y118" s="241">
        <f t="shared" si="27"/>
        <v>51</v>
      </c>
      <c r="Z118" s="228"/>
    </row>
    <row r="119" spans="1:26" s="90" customFormat="1" x14ac:dyDescent="0.2">
      <c r="A119" s="86" t="s">
        <v>206</v>
      </c>
      <c r="B119" s="86" t="s">
        <v>114</v>
      </c>
      <c r="C119" s="86" t="s">
        <v>206</v>
      </c>
      <c r="D119" s="86" t="s">
        <v>275</v>
      </c>
      <c r="E119" s="87">
        <v>20</v>
      </c>
      <c r="F119" s="87">
        <v>450</v>
      </c>
      <c r="G119" s="87">
        <v>10</v>
      </c>
      <c r="H119" s="87">
        <v>100</v>
      </c>
      <c r="I119" s="87"/>
      <c r="J119" s="87"/>
      <c r="K119" s="87"/>
      <c r="L119" s="87"/>
      <c r="M119" s="87">
        <v>100</v>
      </c>
      <c r="N119" s="259"/>
      <c r="O119" s="101"/>
      <c r="P119" s="87">
        <f t="shared" si="24"/>
        <v>100</v>
      </c>
      <c r="Q119" s="87">
        <f t="shared" si="25"/>
        <v>1</v>
      </c>
      <c r="R119" s="92"/>
      <c r="S119" s="93">
        <v>0.08</v>
      </c>
      <c r="T119" s="93">
        <f t="shared" si="26"/>
        <v>0.08</v>
      </c>
      <c r="X119" s="241">
        <v>13</v>
      </c>
      <c r="Y119" s="241">
        <f t="shared" si="27"/>
        <v>13</v>
      </c>
      <c r="Z119" s="228"/>
    </row>
    <row r="120" spans="1:26" s="90" customFormat="1" x14ac:dyDescent="0.2">
      <c r="A120" s="244" t="s">
        <v>113</v>
      </c>
      <c r="B120" s="244" t="s">
        <v>114</v>
      </c>
      <c r="C120" s="244">
        <v>90444400</v>
      </c>
      <c r="D120" s="244" t="s">
        <v>277</v>
      </c>
      <c r="E120" s="87" t="s">
        <v>46</v>
      </c>
      <c r="F120" s="87">
        <v>450</v>
      </c>
      <c r="G120" s="87">
        <v>10</v>
      </c>
      <c r="H120" s="87">
        <v>100</v>
      </c>
      <c r="I120" s="87"/>
      <c r="J120" s="87"/>
      <c r="K120" s="87"/>
      <c r="L120" s="87"/>
      <c r="M120" s="87"/>
      <c r="N120" s="259"/>
      <c r="O120" s="91"/>
      <c r="P120" s="87">
        <f t="shared" si="24"/>
        <v>0</v>
      </c>
      <c r="Q120" s="87">
        <f t="shared" si="25"/>
        <v>0</v>
      </c>
      <c r="R120" s="92"/>
      <c r="S120" s="93">
        <v>0.08</v>
      </c>
      <c r="T120" s="93">
        <f t="shared" si="26"/>
        <v>0</v>
      </c>
      <c r="X120" s="241">
        <v>13</v>
      </c>
      <c r="Y120" s="241">
        <f t="shared" si="27"/>
        <v>0</v>
      </c>
      <c r="Z120" s="228"/>
    </row>
    <row r="121" spans="1:26" s="90" customFormat="1" x14ac:dyDescent="0.2">
      <c r="A121" s="86" t="s">
        <v>115</v>
      </c>
      <c r="B121" s="86" t="s">
        <v>116</v>
      </c>
      <c r="C121" s="86" t="s">
        <v>115</v>
      </c>
      <c r="D121" s="86" t="s">
        <v>275</v>
      </c>
      <c r="E121" s="87">
        <v>20</v>
      </c>
      <c r="F121" s="87">
        <v>600</v>
      </c>
      <c r="G121" s="87">
        <v>10</v>
      </c>
      <c r="H121" s="87">
        <v>100</v>
      </c>
      <c r="I121" s="87"/>
      <c r="J121" s="87"/>
      <c r="K121" s="87"/>
      <c r="L121" s="87"/>
      <c r="M121" s="87"/>
      <c r="N121" s="259"/>
      <c r="O121" s="91"/>
      <c r="P121" s="87">
        <f t="shared" si="24"/>
        <v>0</v>
      </c>
      <c r="Q121" s="87">
        <f t="shared" si="25"/>
        <v>0</v>
      </c>
      <c r="R121" s="92"/>
      <c r="S121" s="93">
        <v>0.06</v>
      </c>
      <c r="T121" s="93">
        <f t="shared" si="26"/>
        <v>0</v>
      </c>
      <c r="X121" s="241">
        <v>17</v>
      </c>
      <c r="Y121" s="241">
        <f t="shared" si="27"/>
        <v>0</v>
      </c>
      <c r="Z121" s="228"/>
    </row>
    <row r="122" spans="1:26" s="90" customFormat="1" x14ac:dyDescent="0.2">
      <c r="A122" s="244" t="s">
        <v>188</v>
      </c>
      <c r="B122" s="244" t="s">
        <v>116</v>
      </c>
      <c r="C122" s="244">
        <v>90444600</v>
      </c>
      <c r="D122" s="244" t="s">
        <v>277</v>
      </c>
      <c r="E122" s="87" t="s">
        <v>46</v>
      </c>
      <c r="F122" s="87">
        <v>600</v>
      </c>
      <c r="G122" s="87">
        <v>10</v>
      </c>
      <c r="H122" s="87">
        <v>100</v>
      </c>
      <c r="I122" s="87"/>
      <c r="J122" s="87"/>
      <c r="K122" s="87"/>
      <c r="L122" s="87"/>
      <c r="M122" s="87"/>
      <c r="N122" s="259"/>
      <c r="O122" s="91"/>
      <c r="P122" s="87">
        <f t="shared" si="24"/>
        <v>0</v>
      </c>
      <c r="Q122" s="87">
        <f t="shared" si="25"/>
        <v>0</v>
      </c>
      <c r="R122" s="92"/>
      <c r="S122" s="93">
        <v>0.06</v>
      </c>
      <c r="T122" s="93">
        <f t="shared" si="26"/>
        <v>0</v>
      </c>
      <c r="X122" s="241">
        <v>17</v>
      </c>
      <c r="Y122" s="241">
        <f t="shared" si="27"/>
        <v>0</v>
      </c>
      <c r="Z122" s="228"/>
    </row>
    <row r="123" spans="1:26" s="90" customFormat="1" x14ac:dyDescent="0.2">
      <c r="A123" s="86" t="s">
        <v>117</v>
      </c>
      <c r="B123" s="86" t="s">
        <v>118</v>
      </c>
      <c r="C123" s="86" t="s">
        <v>117</v>
      </c>
      <c r="D123" s="86" t="s">
        <v>275</v>
      </c>
      <c r="E123" s="87">
        <v>20</v>
      </c>
      <c r="F123" s="87">
        <v>750</v>
      </c>
      <c r="G123" s="87">
        <v>10</v>
      </c>
      <c r="H123" s="87">
        <v>100</v>
      </c>
      <c r="I123" s="87"/>
      <c r="J123" s="87"/>
      <c r="K123" s="87"/>
      <c r="L123" s="87"/>
      <c r="M123" s="87"/>
      <c r="N123" s="259"/>
      <c r="O123" s="91"/>
      <c r="P123" s="87">
        <f t="shared" si="24"/>
        <v>0</v>
      </c>
      <c r="Q123" s="87">
        <f t="shared" si="25"/>
        <v>0</v>
      </c>
      <c r="R123" s="92"/>
      <c r="S123" s="93">
        <v>7.0000000000000007E-2</v>
      </c>
      <c r="T123" s="93">
        <f t="shared" si="26"/>
        <v>0</v>
      </c>
      <c r="X123" s="241"/>
      <c r="Y123" s="241">
        <f t="shared" si="27"/>
        <v>0</v>
      </c>
      <c r="Z123" s="228"/>
    </row>
    <row r="124" spans="1:26" s="90" customFormat="1" x14ac:dyDescent="0.2">
      <c r="A124" s="244" t="s">
        <v>189</v>
      </c>
      <c r="B124" s="244" t="s">
        <v>118</v>
      </c>
      <c r="C124" s="244">
        <v>90444700</v>
      </c>
      <c r="D124" s="244" t="s">
        <v>277</v>
      </c>
      <c r="E124" s="87" t="s">
        <v>46</v>
      </c>
      <c r="F124" s="87">
        <v>750</v>
      </c>
      <c r="G124" s="87">
        <v>10</v>
      </c>
      <c r="H124" s="87">
        <v>100</v>
      </c>
      <c r="I124" s="87"/>
      <c r="J124" s="87"/>
      <c r="K124" s="87"/>
      <c r="L124" s="87"/>
      <c r="M124" s="87"/>
      <c r="N124" s="259"/>
      <c r="O124" s="91"/>
      <c r="P124" s="87">
        <f t="shared" si="24"/>
        <v>0</v>
      </c>
      <c r="Q124" s="87">
        <f t="shared" si="25"/>
        <v>0</v>
      </c>
      <c r="R124" s="92"/>
      <c r="S124" s="93">
        <v>7.0000000000000007E-2</v>
      </c>
      <c r="T124" s="93">
        <f t="shared" si="26"/>
        <v>0</v>
      </c>
      <c r="X124" s="241"/>
      <c r="Y124" s="241">
        <f t="shared" si="27"/>
        <v>0</v>
      </c>
      <c r="Z124" s="228"/>
    </row>
    <row r="125" spans="1:26" s="90" customFormat="1" x14ac:dyDescent="0.2">
      <c r="A125" s="86" t="s">
        <v>119</v>
      </c>
      <c r="B125" s="86" t="s">
        <v>120</v>
      </c>
      <c r="C125" s="86" t="s">
        <v>119</v>
      </c>
      <c r="D125" s="86" t="s">
        <v>275</v>
      </c>
      <c r="E125" s="87">
        <v>20</v>
      </c>
      <c r="F125" s="87">
        <v>900</v>
      </c>
      <c r="G125" s="87">
        <v>10</v>
      </c>
      <c r="H125" s="87">
        <v>50</v>
      </c>
      <c r="I125" s="87"/>
      <c r="J125" s="87"/>
      <c r="K125" s="87"/>
      <c r="L125" s="87"/>
      <c r="M125" s="87"/>
      <c r="N125" s="259"/>
      <c r="O125" s="91"/>
      <c r="P125" s="87">
        <f t="shared" si="24"/>
        <v>0</v>
      </c>
      <c r="Q125" s="87">
        <f t="shared" si="25"/>
        <v>0</v>
      </c>
      <c r="R125" s="92"/>
      <c r="S125" s="93">
        <v>0.08</v>
      </c>
      <c r="T125" s="93">
        <f t="shared" si="26"/>
        <v>0</v>
      </c>
      <c r="X125" s="241"/>
      <c r="Y125" s="241">
        <f t="shared" si="27"/>
        <v>0</v>
      </c>
      <c r="Z125" s="228"/>
    </row>
    <row r="126" spans="1:26" s="90" customFormat="1" x14ac:dyDescent="0.2">
      <c r="A126" s="244" t="s">
        <v>263</v>
      </c>
      <c r="B126" s="244" t="s">
        <v>120</v>
      </c>
      <c r="C126" s="244">
        <v>90444800</v>
      </c>
      <c r="D126" s="244" t="s">
        <v>277</v>
      </c>
      <c r="E126" s="87" t="s">
        <v>46</v>
      </c>
      <c r="F126" s="87">
        <v>900</v>
      </c>
      <c r="G126" s="87">
        <v>10</v>
      </c>
      <c r="H126" s="87">
        <v>50</v>
      </c>
      <c r="I126" s="87"/>
      <c r="J126" s="87"/>
      <c r="K126" s="87"/>
      <c r="L126" s="87"/>
      <c r="M126" s="87"/>
      <c r="N126" s="259"/>
      <c r="O126" s="91"/>
      <c r="P126" s="87">
        <f t="shared" si="24"/>
        <v>0</v>
      </c>
      <c r="Q126" s="87">
        <f t="shared" si="25"/>
        <v>0</v>
      </c>
      <c r="R126" s="92"/>
      <c r="S126" s="93">
        <v>0.08</v>
      </c>
      <c r="T126" s="93">
        <f t="shared" si="26"/>
        <v>0</v>
      </c>
      <c r="X126" s="241"/>
      <c r="Y126" s="241">
        <f t="shared" si="27"/>
        <v>0</v>
      </c>
      <c r="Z126" s="228"/>
    </row>
    <row r="127" spans="1:26" s="90" customFormat="1" x14ac:dyDescent="0.2">
      <c r="A127" s="86" t="s">
        <v>121</v>
      </c>
      <c r="B127" s="86" t="s">
        <v>122</v>
      </c>
      <c r="C127" s="86" t="s">
        <v>121</v>
      </c>
      <c r="D127" s="86" t="s">
        <v>275</v>
      </c>
      <c r="E127" s="87">
        <v>20</v>
      </c>
      <c r="F127" s="87">
        <v>1200</v>
      </c>
      <c r="G127" s="87">
        <v>10</v>
      </c>
      <c r="H127" s="87">
        <v>50</v>
      </c>
      <c r="I127" s="87"/>
      <c r="J127" s="87"/>
      <c r="K127" s="87"/>
      <c r="L127" s="87"/>
      <c r="M127" s="87"/>
      <c r="N127" s="259"/>
      <c r="O127" s="91"/>
      <c r="P127" s="87">
        <f t="shared" si="24"/>
        <v>0</v>
      </c>
      <c r="Q127" s="87">
        <f t="shared" si="25"/>
        <v>0</v>
      </c>
      <c r="R127" s="92"/>
      <c r="S127" s="93">
        <v>0.11</v>
      </c>
      <c r="T127" s="93">
        <f t="shared" si="26"/>
        <v>0</v>
      </c>
      <c r="X127" s="241"/>
      <c r="Y127" s="241">
        <f t="shared" si="27"/>
        <v>0</v>
      </c>
      <c r="Z127" s="228"/>
    </row>
    <row r="128" spans="1:26" s="90" customFormat="1" x14ac:dyDescent="0.2">
      <c r="A128" s="86" t="s">
        <v>207</v>
      </c>
      <c r="B128" s="86" t="s">
        <v>208</v>
      </c>
      <c r="C128" s="86" t="s">
        <v>207</v>
      </c>
      <c r="D128" s="86" t="s">
        <v>275</v>
      </c>
      <c r="E128" s="87">
        <v>20</v>
      </c>
      <c r="F128" s="87">
        <v>1500</v>
      </c>
      <c r="G128" s="87">
        <v>10</v>
      </c>
      <c r="H128" s="87">
        <v>50</v>
      </c>
      <c r="I128" s="87"/>
      <c r="J128" s="87"/>
      <c r="K128" s="87"/>
      <c r="L128" s="87"/>
      <c r="M128" s="87"/>
      <c r="N128" s="259"/>
      <c r="O128" s="91"/>
      <c r="P128" s="87">
        <f t="shared" si="24"/>
        <v>0</v>
      </c>
      <c r="Q128" s="87">
        <f t="shared" si="25"/>
        <v>0</v>
      </c>
      <c r="R128" s="92"/>
      <c r="S128" s="93">
        <v>7.0000000000000007E-2</v>
      </c>
      <c r="T128" s="93">
        <f t="shared" si="26"/>
        <v>0</v>
      </c>
      <c r="X128" s="241"/>
      <c r="Y128" s="241">
        <f t="shared" si="27"/>
        <v>0</v>
      </c>
      <c r="Z128" s="228"/>
    </row>
    <row r="129" spans="1:26" s="90" customFormat="1" x14ac:dyDescent="0.2">
      <c r="A129" s="86" t="s">
        <v>209</v>
      </c>
      <c r="B129" s="86" t="s">
        <v>210</v>
      </c>
      <c r="C129" s="86" t="s">
        <v>209</v>
      </c>
      <c r="D129" s="86" t="s">
        <v>275</v>
      </c>
      <c r="E129" s="87">
        <v>20</v>
      </c>
      <c r="F129" s="87">
        <v>1800</v>
      </c>
      <c r="G129" s="87">
        <v>10</v>
      </c>
      <c r="H129" s="87">
        <v>50</v>
      </c>
      <c r="I129" s="87"/>
      <c r="J129" s="87"/>
      <c r="K129" s="87"/>
      <c r="L129" s="87"/>
      <c r="M129" s="87"/>
      <c r="N129" s="259"/>
      <c r="O129" s="91"/>
      <c r="P129" s="87">
        <f t="shared" si="24"/>
        <v>0</v>
      </c>
      <c r="Q129" s="87">
        <f t="shared" si="25"/>
        <v>0</v>
      </c>
      <c r="R129" s="105"/>
      <c r="S129" s="93">
        <v>0.09</v>
      </c>
      <c r="T129" s="93">
        <f t="shared" si="26"/>
        <v>0</v>
      </c>
      <c r="U129" s="94"/>
      <c r="X129" s="241"/>
      <c r="Y129" s="241">
        <f t="shared" si="27"/>
        <v>0</v>
      </c>
      <c r="Z129" s="228">
        <f>SUM(Y114:Y129)</f>
        <v>98</v>
      </c>
    </row>
    <row r="130" spans="1:26" s="90" customFormat="1" x14ac:dyDescent="0.2">
      <c r="A130" s="86" t="s">
        <v>123</v>
      </c>
      <c r="B130" s="86" t="s">
        <v>124</v>
      </c>
      <c r="C130" s="86" t="s">
        <v>123</v>
      </c>
      <c r="D130" s="86" t="s">
        <v>275</v>
      </c>
      <c r="E130" s="87">
        <v>25</v>
      </c>
      <c r="F130" s="87">
        <v>150</v>
      </c>
      <c r="G130" s="87">
        <v>10</v>
      </c>
      <c r="H130" s="87">
        <v>200</v>
      </c>
      <c r="I130" s="87"/>
      <c r="J130" s="87"/>
      <c r="K130" s="87"/>
      <c r="L130" s="87"/>
      <c r="M130" s="87"/>
      <c r="N130" s="259"/>
      <c r="O130" s="91"/>
      <c r="P130" s="87">
        <f t="shared" si="24"/>
        <v>0</v>
      </c>
      <c r="Q130" s="87">
        <f t="shared" si="25"/>
        <v>0</v>
      </c>
      <c r="R130" s="92"/>
      <c r="S130" s="93">
        <v>0.04</v>
      </c>
      <c r="T130" s="93">
        <f t="shared" si="26"/>
        <v>0</v>
      </c>
      <c r="U130" s="94">
        <f>SUM(T130:T147)</f>
        <v>1.84</v>
      </c>
      <c r="V130" s="90">
        <f>U130*100/$U$148</f>
        <v>2.9183187946074542</v>
      </c>
      <c r="X130" s="241">
        <v>11.75</v>
      </c>
      <c r="Y130" s="241">
        <f t="shared" si="27"/>
        <v>0</v>
      </c>
      <c r="Z130" s="228"/>
    </row>
    <row r="131" spans="1:26" s="90" customFormat="1" x14ac:dyDescent="0.2">
      <c r="A131" s="244" t="s">
        <v>257</v>
      </c>
      <c r="B131" s="244" t="s">
        <v>124</v>
      </c>
      <c r="C131" s="244">
        <v>90445200</v>
      </c>
      <c r="D131" s="244" t="s">
        <v>277</v>
      </c>
      <c r="E131" s="87">
        <v>25</v>
      </c>
      <c r="F131" s="87">
        <v>150</v>
      </c>
      <c r="G131" s="87">
        <v>10</v>
      </c>
      <c r="H131" s="87">
        <v>200</v>
      </c>
      <c r="I131" s="87"/>
      <c r="J131" s="87"/>
      <c r="K131" s="87"/>
      <c r="L131" s="87"/>
      <c r="M131" s="87"/>
      <c r="N131" s="259"/>
      <c r="O131" s="91"/>
      <c r="P131" s="87">
        <f t="shared" si="24"/>
        <v>0</v>
      </c>
      <c r="Q131" s="87">
        <f t="shared" si="25"/>
        <v>0</v>
      </c>
      <c r="R131" s="92"/>
      <c r="S131" s="93">
        <v>0.04</v>
      </c>
      <c r="T131" s="93">
        <f t="shared" si="26"/>
        <v>0</v>
      </c>
      <c r="X131" s="241">
        <v>11.75</v>
      </c>
      <c r="Y131" s="241">
        <f t="shared" si="27"/>
        <v>0</v>
      </c>
      <c r="Z131" s="228"/>
    </row>
    <row r="132" spans="1:26" s="90" customFormat="1" x14ac:dyDescent="0.2">
      <c r="A132" s="86" t="s">
        <v>125</v>
      </c>
      <c r="B132" s="86" t="s">
        <v>126</v>
      </c>
      <c r="C132" s="86" t="s">
        <v>125</v>
      </c>
      <c r="D132" s="86" t="s">
        <v>275</v>
      </c>
      <c r="E132" s="87">
        <v>25</v>
      </c>
      <c r="F132" s="87">
        <v>300</v>
      </c>
      <c r="G132" s="87">
        <v>10</v>
      </c>
      <c r="H132" s="87">
        <v>100</v>
      </c>
      <c r="I132" s="87"/>
      <c r="J132" s="87"/>
      <c r="K132" s="87"/>
      <c r="L132" s="87"/>
      <c r="M132" s="87"/>
      <c r="N132" s="259"/>
      <c r="O132" s="91"/>
      <c r="P132" s="87">
        <f t="shared" si="24"/>
        <v>0</v>
      </c>
      <c r="Q132" s="87">
        <f t="shared" si="25"/>
        <v>0</v>
      </c>
      <c r="R132" s="92"/>
      <c r="S132" s="93">
        <v>0.04</v>
      </c>
      <c r="T132" s="93">
        <f t="shared" si="26"/>
        <v>0</v>
      </c>
      <c r="X132" s="241">
        <v>11.75</v>
      </c>
      <c r="Y132" s="241">
        <f t="shared" si="27"/>
        <v>0</v>
      </c>
      <c r="Z132" s="228"/>
    </row>
    <row r="133" spans="1:26" s="90" customFormat="1" x14ac:dyDescent="0.2">
      <c r="A133" s="244" t="s">
        <v>127</v>
      </c>
      <c r="B133" s="244" t="s">
        <v>126</v>
      </c>
      <c r="C133" s="244">
        <v>90445300</v>
      </c>
      <c r="D133" s="244" t="s">
        <v>277</v>
      </c>
      <c r="E133" s="87" t="s">
        <v>63</v>
      </c>
      <c r="F133" s="87">
        <v>300</v>
      </c>
      <c r="G133" s="87">
        <v>10</v>
      </c>
      <c r="H133" s="87">
        <v>100</v>
      </c>
      <c r="I133" s="87"/>
      <c r="J133" s="87"/>
      <c r="K133" s="87"/>
      <c r="L133" s="87"/>
      <c r="M133" s="87">
        <v>300</v>
      </c>
      <c r="N133" s="259"/>
      <c r="O133" s="91"/>
      <c r="P133" s="87">
        <f t="shared" si="24"/>
        <v>300</v>
      </c>
      <c r="Q133" s="87">
        <f t="shared" si="25"/>
        <v>3</v>
      </c>
      <c r="R133" s="92"/>
      <c r="S133" s="93">
        <v>0.04</v>
      </c>
      <c r="T133" s="93">
        <f t="shared" si="26"/>
        <v>0.12</v>
      </c>
      <c r="X133" s="241">
        <v>11.75</v>
      </c>
      <c r="Y133" s="241">
        <f t="shared" si="27"/>
        <v>35.25</v>
      </c>
      <c r="Z133" s="228"/>
    </row>
    <row r="134" spans="1:26" s="90" customFormat="1" x14ac:dyDescent="0.2">
      <c r="A134" s="86" t="s">
        <v>128</v>
      </c>
      <c r="B134" s="86" t="s">
        <v>129</v>
      </c>
      <c r="C134" s="86" t="s">
        <v>128</v>
      </c>
      <c r="D134" s="86" t="s">
        <v>275</v>
      </c>
      <c r="E134" s="87">
        <v>25</v>
      </c>
      <c r="F134" s="87">
        <v>450</v>
      </c>
      <c r="G134" s="87">
        <v>10</v>
      </c>
      <c r="H134" s="87">
        <v>100</v>
      </c>
      <c r="I134" s="87"/>
      <c r="J134" s="87"/>
      <c r="K134" s="87"/>
      <c r="L134" s="87"/>
      <c r="M134" s="87"/>
      <c r="N134" s="259"/>
      <c r="O134" s="91"/>
      <c r="P134" s="87">
        <f t="shared" si="24"/>
        <v>0</v>
      </c>
      <c r="Q134" s="87">
        <f t="shared" si="25"/>
        <v>0</v>
      </c>
      <c r="R134" s="92"/>
      <c r="S134" s="93">
        <v>0.06</v>
      </c>
      <c r="T134" s="93">
        <f t="shared" si="26"/>
        <v>0</v>
      </c>
      <c r="X134" s="241">
        <v>17</v>
      </c>
      <c r="Y134" s="241">
        <f t="shared" si="27"/>
        <v>0</v>
      </c>
      <c r="Z134" s="228"/>
    </row>
    <row r="135" spans="1:26" s="90" customFormat="1" x14ac:dyDescent="0.2">
      <c r="A135" s="244" t="s">
        <v>190</v>
      </c>
      <c r="B135" s="244" t="s">
        <v>129</v>
      </c>
      <c r="C135" s="244">
        <v>90445400</v>
      </c>
      <c r="D135" s="244" t="s">
        <v>277</v>
      </c>
      <c r="E135" s="87" t="s">
        <v>63</v>
      </c>
      <c r="F135" s="87">
        <v>450</v>
      </c>
      <c r="G135" s="87">
        <v>10</v>
      </c>
      <c r="H135" s="87">
        <v>100</v>
      </c>
      <c r="I135" s="87"/>
      <c r="J135" s="87"/>
      <c r="K135" s="87"/>
      <c r="L135" s="87"/>
      <c r="M135" s="87"/>
      <c r="N135" s="259"/>
      <c r="O135" s="91"/>
      <c r="P135" s="87">
        <f t="shared" si="24"/>
        <v>0</v>
      </c>
      <c r="Q135" s="87">
        <f t="shared" si="25"/>
        <v>0</v>
      </c>
      <c r="R135" s="92"/>
      <c r="S135" s="93">
        <v>0.06</v>
      </c>
      <c r="T135" s="93">
        <f t="shared" si="26"/>
        <v>0</v>
      </c>
      <c r="X135" s="241">
        <v>17</v>
      </c>
      <c r="Y135" s="241">
        <f t="shared" si="27"/>
        <v>0</v>
      </c>
      <c r="Z135" s="228"/>
    </row>
    <row r="136" spans="1:26" s="90" customFormat="1" x14ac:dyDescent="0.2">
      <c r="A136" s="86" t="s">
        <v>130</v>
      </c>
      <c r="B136" s="86" t="s">
        <v>131</v>
      </c>
      <c r="C136" s="86" t="s">
        <v>130</v>
      </c>
      <c r="D136" s="86" t="s">
        <v>275</v>
      </c>
      <c r="E136" s="87">
        <v>25</v>
      </c>
      <c r="F136" s="87">
        <v>600</v>
      </c>
      <c r="G136" s="87">
        <v>10</v>
      </c>
      <c r="H136" s="87">
        <v>50</v>
      </c>
      <c r="I136" s="87"/>
      <c r="J136" s="87"/>
      <c r="K136" s="87">
        <v>100</v>
      </c>
      <c r="L136" s="87"/>
      <c r="M136" s="87"/>
      <c r="N136" s="259"/>
      <c r="O136" s="91"/>
      <c r="P136" s="87">
        <f t="shared" si="24"/>
        <v>100</v>
      </c>
      <c r="Q136" s="87">
        <f t="shared" si="25"/>
        <v>2</v>
      </c>
      <c r="R136" s="92"/>
      <c r="S136" s="93">
        <v>0.04</v>
      </c>
      <c r="T136" s="93">
        <f t="shared" si="26"/>
        <v>0.08</v>
      </c>
      <c r="X136" s="241">
        <v>11.75</v>
      </c>
      <c r="Y136" s="241">
        <f t="shared" si="27"/>
        <v>23.5</v>
      </c>
      <c r="Z136" s="228"/>
    </row>
    <row r="137" spans="1:26" s="90" customFormat="1" x14ac:dyDescent="0.2">
      <c r="A137" s="244" t="s">
        <v>211</v>
      </c>
      <c r="B137" s="244" t="s">
        <v>131</v>
      </c>
      <c r="C137" s="244">
        <v>90445600</v>
      </c>
      <c r="D137" s="244" t="s">
        <v>277</v>
      </c>
      <c r="E137" s="87">
        <v>25</v>
      </c>
      <c r="F137" s="87">
        <v>600</v>
      </c>
      <c r="G137" s="87">
        <v>10</v>
      </c>
      <c r="H137" s="87">
        <v>50</v>
      </c>
      <c r="I137" s="87"/>
      <c r="J137" s="87">
        <v>300</v>
      </c>
      <c r="K137" s="87">
        <v>200</v>
      </c>
      <c r="L137" s="87">
        <v>200</v>
      </c>
      <c r="M137" s="87">
        <v>200</v>
      </c>
      <c r="N137" s="259">
        <v>200</v>
      </c>
      <c r="O137" s="91"/>
      <c r="P137" s="87">
        <f t="shared" si="24"/>
        <v>1100</v>
      </c>
      <c r="Q137" s="87">
        <f t="shared" si="25"/>
        <v>22</v>
      </c>
      <c r="R137" s="92"/>
      <c r="S137" s="93">
        <v>0.04</v>
      </c>
      <c r="T137" s="93">
        <f t="shared" si="26"/>
        <v>0.88</v>
      </c>
      <c r="X137" s="241">
        <v>11.75</v>
      </c>
      <c r="Y137" s="241">
        <f t="shared" si="27"/>
        <v>258.5</v>
      </c>
      <c r="Z137" s="228"/>
    </row>
    <row r="138" spans="1:26" s="90" customFormat="1" x14ac:dyDescent="0.2">
      <c r="A138" s="86" t="s">
        <v>162</v>
      </c>
      <c r="B138" s="86" t="s">
        <v>163</v>
      </c>
      <c r="C138" s="86" t="s">
        <v>162</v>
      </c>
      <c r="D138" s="86" t="s">
        <v>275</v>
      </c>
      <c r="E138" s="87">
        <v>25</v>
      </c>
      <c r="F138" s="87">
        <v>750</v>
      </c>
      <c r="G138" s="87">
        <v>10</v>
      </c>
      <c r="H138" s="87">
        <v>50</v>
      </c>
      <c r="I138" s="87"/>
      <c r="J138" s="87"/>
      <c r="K138" s="87"/>
      <c r="L138" s="87"/>
      <c r="M138" s="87"/>
      <c r="N138" s="259"/>
      <c r="O138" s="91"/>
      <c r="P138" s="87">
        <f t="shared" si="24"/>
        <v>0</v>
      </c>
      <c r="Q138" s="87">
        <f t="shared" si="25"/>
        <v>0</v>
      </c>
      <c r="R138" s="92"/>
      <c r="S138" s="93">
        <v>0.04</v>
      </c>
      <c r="T138" s="93">
        <f t="shared" si="26"/>
        <v>0</v>
      </c>
      <c r="X138" s="241">
        <v>14.3</v>
      </c>
      <c r="Y138" s="241">
        <f t="shared" si="27"/>
        <v>0</v>
      </c>
      <c r="Z138" s="228"/>
    </row>
    <row r="139" spans="1:26" s="90" customFormat="1" x14ac:dyDescent="0.2">
      <c r="A139" s="244" t="s">
        <v>218</v>
      </c>
      <c r="B139" s="244" t="s">
        <v>163</v>
      </c>
      <c r="C139" s="95" t="s">
        <v>219</v>
      </c>
      <c r="D139" s="244" t="s">
        <v>277</v>
      </c>
      <c r="E139" s="87">
        <v>25</v>
      </c>
      <c r="F139" s="87">
        <v>750</v>
      </c>
      <c r="G139" s="87">
        <v>10</v>
      </c>
      <c r="H139" s="87">
        <v>50</v>
      </c>
      <c r="I139" s="87"/>
      <c r="J139" s="87"/>
      <c r="K139" s="87">
        <v>200</v>
      </c>
      <c r="L139" s="87"/>
      <c r="M139" s="87"/>
      <c r="N139" s="259"/>
      <c r="O139" s="91"/>
      <c r="P139" s="87">
        <f t="shared" si="24"/>
        <v>200</v>
      </c>
      <c r="Q139" s="87">
        <f t="shared" si="25"/>
        <v>4</v>
      </c>
      <c r="R139" s="92"/>
      <c r="S139" s="93">
        <v>0.04</v>
      </c>
      <c r="T139" s="93">
        <f t="shared" si="26"/>
        <v>0.16</v>
      </c>
      <c r="X139" s="241">
        <v>14.3</v>
      </c>
      <c r="Y139" s="241">
        <f t="shared" si="27"/>
        <v>57.2</v>
      </c>
      <c r="Z139" s="228"/>
    </row>
    <row r="140" spans="1:26" s="90" customFormat="1" x14ac:dyDescent="0.2">
      <c r="A140" s="86" t="s">
        <v>132</v>
      </c>
      <c r="B140" s="86" t="s">
        <v>133</v>
      </c>
      <c r="C140" s="86" t="s">
        <v>132</v>
      </c>
      <c r="D140" s="86" t="s">
        <v>275</v>
      </c>
      <c r="E140" s="87">
        <v>25</v>
      </c>
      <c r="F140" s="87">
        <v>900</v>
      </c>
      <c r="G140" s="87">
        <v>10</v>
      </c>
      <c r="H140" s="87">
        <v>50</v>
      </c>
      <c r="I140" s="87"/>
      <c r="J140" s="87"/>
      <c r="K140" s="87">
        <v>200</v>
      </c>
      <c r="L140" s="87"/>
      <c r="M140" s="87">
        <v>100</v>
      </c>
      <c r="N140" s="259"/>
      <c r="O140" s="91"/>
      <c r="P140" s="87">
        <f t="shared" si="24"/>
        <v>300</v>
      </c>
      <c r="Q140" s="87">
        <f t="shared" si="25"/>
        <v>6</v>
      </c>
      <c r="R140" s="92"/>
      <c r="S140" s="93">
        <v>0.06</v>
      </c>
      <c r="T140" s="93">
        <f t="shared" si="26"/>
        <v>0.36</v>
      </c>
      <c r="X140" s="241">
        <v>17</v>
      </c>
      <c r="Y140" s="241">
        <f t="shared" si="27"/>
        <v>102</v>
      </c>
      <c r="Z140" s="228"/>
    </row>
    <row r="141" spans="1:26" s="90" customFormat="1" x14ac:dyDescent="0.2">
      <c r="A141" s="244" t="s">
        <v>264</v>
      </c>
      <c r="B141" s="244" t="s">
        <v>133</v>
      </c>
      <c r="C141" s="95" t="s">
        <v>265</v>
      </c>
      <c r="D141" s="244" t="s">
        <v>277</v>
      </c>
      <c r="E141" s="87">
        <v>25</v>
      </c>
      <c r="F141" s="87">
        <v>900</v>
      </c>
      <c r="G141" s="87">
        <v>10</v>
      </c>
      <c r="H141" s="87">
        <v>50</v>
      </c>
      <c r="I141" s="87"/>
      <c r="J141" s="87"/>
      <c r="K141" s="87">
        <v>200</v>
      </c>
      <c r="L141" s="87"/>
      <c r="M141" s="87"/>
      <c r="N141" s="259"/>
      <c r="O141" s="91"/>
      <c r="P141" s="87">
        <f t="shared" si="24"/>
        <v>200</v>
      </c>
      <c r="Q141" s="87">
        <f t="shared" si="25"/>
        <v>4</v>
      </c>
      <c r="R141" s="92"/>
      <c r="S141" s="93">
        <v>0.06</v>
      </c>
      <c r="T141" s="93">
        <f t="shared" si="26"/>
        <v>0.24</v>
      </c>
      <c r="X141" s="241">
        <v>17</v>
      </c>
      <c r="Y141" s="241">
        <f t="shared" si="27"/>
        <v>68</v>
      </c>
      <c r="Z141" s="228"/>
    </row>
    <row r="142" spans="1:26" s="90" customFormat="1" x14ac:dyDescent="0.2">
      <c r="A142" s="86" t="s">
        <v>134</v>
      </c>
      <c r="B142" s="86" t="s">
        <v>135</v>
      </c>
      <c r="C142" s="86" t="s">
        <v>134</v>
      </c>
      <c r="D142" s="86" t="s">
        <v>275</v>
      </c>
      <c r="E142" s="87">
        <v>25</v>
      </c>
      <c r="F142" s="87">
        <v>1200</v>
      </c>
      <c r="G142" s="87">
        <v>10</v>
      </c>
      <c r="H142" s="87">
        <v>50</v>
      </c>
      <c r="I142" s="87"/>
      <c r="J142" s="87"/>
      <c r="K142" s="87"/>
      <c r="L142" s="87"/>
      <c r="M142" s="87"/>
      <c r="N142" s="259"/>
      <c r="O142" s="91"/>
      <c r="P142" s="87">
        <f t="shared" si="24"/>
        <v>0</v>
      </c>
      <c r="Q142" s="87">
        <f t="shared" si="25"/>
        <v>0</v>
      </c>
      <c r="R142" s="92"/>
      <c r="S142" s="93">
        <v>0.08</v>
      </c>
      <c r="T142" s="93">
        <f t="shared" si="26"/>
        <v>0</v>
      </c>
      <c r="X142" s="241"/>
      <c r="Y142" s="241">
        <f t="shared" si="27"/>
        <v>0</v>
      </c>
      <c r="Z142" s="228"/>
    </row>
    <row r="143" spans="1:26" s="90" customFormat="1" x14ac:dyDescent="0.2">
      <c r="A143" s="103" t="s">
        <v>451</v>
      </c>
      <c r="B143" s="244" t="s">
        <v>135</v>
      </c>
      <c r="C143" s="103">
        <v>90445810</v>
      </c>
      <c r="D143" s="244" t="s">
        <v>277</v>
      </c>
      <c r="E143" s="87" t="s">
        <v>63</v>
      </c>
      <c r="F143" s="87">
        <v>1200</v>
      </c>
      <c r="G143" s="87">
        <v>10</v>
      </c>
      <c r="H143" s="87">
        <v>50</v>
      </c>
      <c r="I143" s="87"/>
      <c r="J143" s="87"/>
      <c r="K143" s="87"/>
      <c r="L143" s="87"/>
      <c r="M143" s="87"/>
      <c r="N143" s="259"/>
      <c r="O143" s="91"/>
      <c r="P143" s="87">
        <f t="shared" si="24"/>
        <v>0</v>
      </c>
      <c r="Q143" s="87">
        <f t="shared" si="25"/>
        <v>0</v>
      </c>
      <c r="R143" s="92"/>
      <c r="S143" s="93">
        <v>0.08</v>
      </c>
      <c r="T143" s="93">
        <f t="shared" si="26"/>
        <v>0</v>
      </c>
      <c r="X143" s="241"/>
      <c r="Y143" s="241">
        <f t="shared" si="27"/>
        <v>0</v>
      </c>
      <c r="Z143" s="228"/>
    </row>
    <row r="144" spans="1:26" s="90" customFormat="1" x14ac:dyDescent="0.2">
      <c r="A144" s="86" t="s">
        <v>238</v>
      </c>
      <c r="B144" s="86" t="s">
        <v>239</v>
      </c>
      <c r="C144" s="86" t="s">
        <v>238</v>
      </c>
      <c r="D144" s="86" t="s">
        <v>275</v>
      </c>
      <c r="E144" s="87">
        <v>25</v>
      </c>
      <c r="F144" s="87">
        <v>1524</v>
      </c>
      <c r="G144" s="87">
        <v>10</v>
      </c>
      <c r="H144" s="87">
        <v>50</v>
      </c>
      <c r="I144" s="87"/>
      <c r="J144" s="87"/>
      <c r="K144" s="87"/>
      <c r="L144" s="87"/>
      <c r="M144" s="87"/>
      <c r="N144" s="259"/>
      <c r="O144" s="91"/>
      <c r="P144" s="87">
        <f t="shared" si="24"/>
        <v>0</v>
      </c>
      <c r="Q144" s="87">
        <f t="shared" si="25"/>
        <v>0</v>
      </c>
      <c r="R144" s="92"/>
      <c r="S144" s="93">
        <v>0.08</v>
      </c>
      <c r="T144" s="93">
        <f t="shared" si="26"/>
        <v>0</v>
      </c>
      <c r="X144" s="241"/>
      <c r="Y144" s="241">
        <f t="shared" si="27"/>
        <v>0</v>
      </c>
      <c r="Z144" s="228"/>
    </row>
    <row r="145" spans="1:26" s="90" customFormat="1" x14ac:dyDescent="0.2">
      <c r="A145" s="86" t="s">
        <v>164</v>
      </c>
      <c r="B145" s="86" t="s">
        <v>165</v>
      </c>
      <c r="C145" s="86" t="s">
        <v>164</v>
      </c>
      <c r="D145" s="86" t="s">
        <v>275</v>
      </c>
      <c r="E145" s="87">
        <v>25</v>
      </c>
      <c r="F145" s="87">
        <v>1800</v>
      </c>
      <c r="G145" s="87">
        <v>10</v>
      </c>
      <c r="H145" s="87">
        <v>50</v>
      </c>
      <c r="I145" s="87"/>
      <c r="J145" s="87"/>
      <c r="K145" s="87"/>
      <c r="L145" s="87"/>
      <c r="M145" s="87"/>
      <c r="N145" s="259"/>
      <c r="O145" s="91"/>
      <c r="P145" s="87">
        <f t="shared" si="24"/>
        <v>0</v>
      </c>
      <c r="Q145" s="87">
        <f t="shared" si="25"/>
        <v>0</v>
      </c>
      <c r="R145" s="92"/>
      <c r="S145" s="93">
        <v>0.12</v>
      </c>
      <c r="T145" s="93">
        <f t="shared" si="26"/>
        <v>0</v>
      </c>
      <c r="X145" s="241"/>
      <c r="Y145" s="241">
        <f t="shared" si="27"/>
        <v>0</v>
      </c>
      <c r="Z145" s="228"/>
    </row>
    <row r="146" spans="1:26" s="90" customFormat="1" x14ac:dyDescent="0.2">
      <c r="A146" s="244" t="s">
        <v>227</v>
      </c>
      <c r="B146" s="244" t="s">
        <v>165</v>
      </c>
      <c r="C146" s="244">
        <v>90445900</v>
      </c>
      <c r="D146" s="244" t="s">
        <v>277</v>
      </c>
      <c r="E146" s="87">
        <v>25</v>
      </c>
      <c r="F146" s="87">
        <v>1800</v>
      </c>
      <c r="G146" s="87">
        <v>10</v>
      </c>
      <c r="H146" s="87">
        <v>50</v>
      </c>
      <c r="I146" s="87"/>
      <c r="J146" s="87"/>
      <c r="K146" s="87"/>
      <c r="L146" s="87"/>
      <c r="M146" s="87"/>
      <c r="N146" s="259"/>
      <c r="O146" s="91"/>
      <c r="P146" s="87">
        <f t="shared" si="24"/>
        <v>0</v>
      </c>
      <c r="Q146" s="87">
        <f t="shared" si="25"/>
        <v>0</v>
      </c>
      <c r="R146" s="92"/>
      <c r="S146" s="93">
        <v>0.12</v>
      </c>
      <c r="T146" s="93">
        <f t="shared" si="26"/>
        <v>0</v>
      </c>
      <c r="U146" s="94"/>
      <c r="X146" s="241"/>
      <c r="Y146" s="241">
        <f t="shared" si="27"/>
        <v>0</v>
      </c>
      <c r="Z146" s="228"/>
    </row>
    <row r="147" spans="1:26" s="90" customFormat="1" x14ac:dyDescent="0.2">
      <c r="A147" s="244" t="s">
        <v>301</v>
      </c>
      <c r="B147" s="244" t="s">
        <v>302</v>
      </c>
      <c r="C147" s="244">
        <v>90446000</v>
      </c>
      <c r="D147" s="244" t="s">
        <v>277</v>
      </c>
      <c r="E147" s="87">
        <v>25</v>
      </c>
      <c r="F147" s="87">
        <v>2400</v>
      </c>
      <c r="G147" s="87">
        <v>10</v>
      </c>
      <c r="H147" s="87">
        <v>50</v>
      </c>
      <c r="I147" s="87"/>
      <c r="J147" s="87"/>
      <c r="K147" s="87"/>
      <c r="L147" s="87"/>
      <c r="M147" s="87"/>
      <c r="N147" s="259"/>
      <c r="O147" s="91"/>
      <c r="P147" s="87">
        <f t="shared" si="24"/>
        <v>0</v>
      </c>
      <c r="Q147" s="87">
        <f t="shared" si="25"/>
        <v>0</v>
      </c>
      <c r="R147" s="92"/>
      <c r="S147" s="93">
        <v>0.12</v>
      </c>
      <c r="T147" s="93">
        <f t="shared" si="26"/>
        <v>0</v>
      </c>
      <c r="U147" s="94"/>
      <c r="X147" s="241"/>
      <c r="Y147" s="241">
        <f t="shared" si="27"/>
        <v>0</v>
      </c>
      <c r="Z147" s="228">
        <f>SUM(Y130:Y147)</f>
        <v>544.45000000000005</v>
      </c>
    </row>
    <row r="148" spans="1:26" x14ac:dyDescent="0.2">
      <c r="A148" s="305"/>
      <c r="B148" s="305"/>
      <c r="C148" s="305"/>
      <c r="D148" s="305"/>
      <c r="E148" s="305"/>
      <c r="F148" s="305"/>
      <c r="G148" s="305"/>
      <c r="H148" s="305"/>
      <c r="I148" s="247">
        <f t="shared" ref="I148:O148" si="28">SUBTOTAL(9,I6:I147)</f>
        <v>2150</v>
      </c>
      <c r="J148" s="247">
        <f t="shared" si="28"/>
        <v>15700</v>
      </c>
      <c r="K148" s="247">
        <f t="shared" si="28"/>
        <v>41495</v>
      </c>
      <c r="L148" s="247">
        <f t="shared" si="28"/>
        <v>27400</v>
      </c>
      <c r="M148" s="247">
        <f t="shared" si="28"/>
        <v>53830</v>
      </c>
      <c r="N148" s="247">
        <f t="shared" si="28"/>
        <v>24320</v>
      </c>
      <c r="O148" s="247">
        <f t="shared" si="28"/>
        <v>0</v>
      </c>
      <c r="P148" s="247">
        <f>SUBTOTAL(9,P5:P147)</f>
        <v>164895</v>
      </c>
      <c r="Q148" s="247">
        <f>SUBTOTAL(9,Q5:Q147)</f>
        <v>1484</v>
      </c>
      <c r="R148" s="59"/>
      <c r="S148" s="12"/>
      <c r="T148" s="247">
        <f>SUBTOTAL(9,T5:T147)</f>
        <v>87.83</v>
      </c>
      <c r="U148" s="3">
        <f>SUM(U14:U147)</f>
        <v>63.050000000000004</v>
      </c>
      <c r="V148" s="3">
        <f>SUM(V14:V147)</f>
        <v>99.999999999999986</v>
      </c>
      <c r="X148" s="229" t="s">
        <v>15</v>
      </c>
      <c r="Y148" s="242">
        <f>SUM(Y5:Y147)</f>
        <v>23445.12000000001</v>
      </c>
      <c r="Z148" s="229"/>
    </row>
    <row r="149" spans="1:26" x14ac:dyDescent="0.2">
      <c r="A149" s="305"/>
      <c r="B149" s="305"/>
      <c r="C149" s="305"/>
      <c r="D149" s="305"/>
      <c r="E149" s="305"/>
      <c r="F149" s="305"/>
      <c r="G149" s="305"/>
      <c r="H149" s="305"/>
      <c r="I149" s="247">
        <v>11</v>
      </c>
      <c r="J149" s="247">
        <v>83</v>
      </c>
      <c r="K149" s="247">
        <v>311</v>
      </c>
      <c r="L149" s="247">
        <v>190</v>
      </c>
      <c r="M149" s="247">
        <v>580</v>
      </c>
      <c r="N149" s="247">
        <v>309</v>
      </c>
      <c r="O149" s="247"/>
      <c r="P149" s="247"/>
      <c r="Q149" s="247">
        <f>SUM(I149:O149)</f>
        <v>1484</v>
      </c>
      <c r="T149" s="3">
        <f>T148/30</f>
        <v>2.9276666666666666</v>
      </c>
    </row>
    <row r="150" spans="1:26" x14ac:dyDescent="0.2">
      <c r="A150" s="305"/>
      <c r="B150" s="305"/>
      <c r="C150" s="305"/>
      <c r="D150" s="305"/>
      <c r="E150" s="305"/>
      <c r="F150" s="305"/>
      <c r="G150" s="305"/>
      <c r="H150" s="305"/>
      <c r="I150" s="247">
        <v>0.63</v>
      </c>
      <c r="J150" s="247">
        <v>4.1399999999999997</v>
      </c>
      <c r="K150" s="247">
        <v>16.600000000000001</v>
      </c>
      <c r="L150" s="247">
        <v>10.43</v>
      </c>
      <c r="M150" s="247">
        <v>36.119999999999997</v>
      </c>
      <c r="N150" s="247">
        <v>19.91</v>
      </c>
      <c r="O150" s="247"/>
      <c r="P150" s="247"/>
      <c r="Q150" s="247">
        <f>SUM(I150:O150)</f>
        <v>87.83</v>
      </c>
    </row>
    <row r="151" spans="1:26" x14ac:dyDescent="0.2">
      <c r="A151" s="34"/>
      <c r="B151" s="34"/>
      <c r="C151" s="34"/>
      <c r="D151" s="34"/>
      <c r="E151" s="34"/>
      <c r="F151" s="34"/>
      <c r="G151" s="34"/>
      <c r="H151" s="34"/>
    </row>
    <row r="152" spans="1:26" x14ac:dyDescent="0.2">
      <c r="A152" s="249" t="s">
        <v>136</v>
      </c>
      <c r="B152" s="249" t="s">
        <v>136</v>
      </c>
      <c r="C152" s="30"/>
      <c r="D152" s="30"/>
      <c r="E152" s="245" t="s">
        <v>10</v>
      </c>
      <c r="F152" s="245" t="s">
        <v>137</v>
      </c>
      <c r="G152" s="300" t="s">
        <v>138</v>
      </c>
      <c r="H152" s="301"/>
      <c r="I152" s="20"/>
      <c r="J152" s="20"/>
      <c r="K152" s="20"/>
      <c r="L152" s="20"/>
      <c r="M152" s="20"/>
      <c r="N152" s="20"/>
      <c r="O152" s="20"/>
      <c r="P152" s="302" t="s">
        <v>6</v>
      </c>
      <c r="Q152" s="302"/>
      <c r="R152" s="35"/>
      <c r="S152" s="300" t="s">
        <v>7</v>
      </c>
      <c r="T152" s="301"/>
    </row>
    <row r="153" spans="1:26" x14ac:dyDescent="0.2">
      <c r="A153" s="247"/>
      <c r="B153" s="247"/>
      <c r="C153" s="247"/>
      <c r="D153" s="247"/>
      <c r="E153" s="245"/>
      <c r="F153" s="245"/>
      <c r="G153" s="245" t="s">
        <v>139</v>
      </c>
      <c r="H153" s="245" t="s">
        <v>140</v>
      </c>
      <c r="I153" s="245" t="s">
        <v>140</v>
      </c>
      <c r="J153" s="245" t="s">
        <v>140</v>
      </c>
      <c r="K153" s="245" t="s">
        <v>140</v>
      </c>
      <c r="L153" s="245" t="s">
        <v>140</v>
      </c>
      <c r="M153" s="245" t="s">
        <v>140</v>
      </c>
      <c r="N153" s="245"/>
      <c r="O153" s="245" t="s">
        <v>140</v>
      </c>
      <c r="P153" s="247" t="s">
        <v>140</v>
      </c>
      <c r="Q153" s="247" t="s">
        <v>12</v>
      </c>
      <c r="R153" s="248"/>
      <c r="S153" s="243" t="s">
        <v>14</v>
      </c>
      <c r="T153" s="243" t="s">
        <v>15</v>
      </c>
    </row>
    <row r="154" spans="1:26" x14ac:dyDescent="0.2">
      <c r="A154" s="38" t="s">
        <v>142</v>
      </c>
      <c r="B154" s="38" t="s">
        <v>143</v>
      </c>
      <c r="C154" s="38" t="s">
        <v>142</v>
      </c>
      <c r="D154" s="38" t="s">
        <v>142</v>
      </c>
      <c r="E154" s="12">
        <v>13</v>
      </c>
      <c r="F154" s="12">
        <v>25</v>
      </c>
      <c r="G154" s="12">
        <v>5</v>
      </c>
      <c r="H154" s="12">
        <v>125</v>
      </c>
      <c r="I154" s="12"/>
      <c r="J154" s="12"/>
      <c r="K154" s="12"/>
      <c r="L154" s="12"/>
      <c r="M154" s="12"/>
      <c r="N154" s="12"/>
      <c r="O154" s="12"/>
      <c r="P154" s="12">
        <f>SUM(I154:O154)</f>
        <v>0</v>
      </c>
      <c r="Q154" s="12">
        <f>$P154/$H154</f>
        <v>0</v>
      </c>
      <c r="R154" s="39"/>
      <c r="S154" s="15">
        <v>0.09</v>
      </c>
      <c r="T154" s="15">
        <f>$Q154*$S154</f>
        <v>0</v>
      </c>
    </row>
    <row r="155" spans="1:26" x14ac:dyDescent="0.2">
      <c r="A155" s="38" t="s">
        <v>144</v>
      </c>
      <c r="B155" s="38" t="s">
        <v>145</v>
      </c>
      <c r="C155" s="38" t="s">
        <v>144</v>
      </c>
      <c r="D155" s="38" t="s">
        <v>144</v>
      </c>
      <c r="E155" s="12">
        <v>19</v>
      </c>
      <c r="F155" s="12">
        <v>25</v>
      </c>
      <c r="G155" s="12">
        <v>5</v>
      </c>
      <c r="H155" s="12">
        <v>125</v>
      </c>
      <c r="I155" s="12"/>
      <c r="J155" s="12"/>
      <c r="K155" s="12"/>
      <c r="L155" s="12"/>
      <c r="M155" s="12"/>
      <c r="N155" s="12"/>
      <c r="O155" s="12"/>
      <c r="P155" s="12">
        <f>SUM(I155:O155)</f>
        <v>0</v>
      </c>
      <c r="Q155" s="12">
        <f>$P155/$H155</f>
        <v>0</v>
      </c>
      <c r="R155" s="39"/>
      <c r="S155" s="15">
        <v>0.15</v>
      </c>
      <c r="T155" s="15">
        <f>$Q155*$S155</f>
        <v>0</v>
      </c>
    </row>
    <row r="156" spans="1:26" x14ac:dyDescent="0.2">
      <c r="B156" s="3"/>
      <c r="I156" s="247">
        <f t="shared" ref="I156:O156" si="29">SUM(I154:I155)</f>
        <v>0</v>
      </c>
      <c r="J156" s="247">
        <f t="shared" si="29"/>
        <v>0</v>
      </c>
      <c r="K156" s="247">
        <f t="shared" si="29"/>
        <v>0</v>
      </c>
      <c r="L156" s="247">
        <f t="shared" si="29"/>
        <v>0</v>
      </c>
      <c r="M156" s="247">
        <f t="shared" si="29"/>
        <v>0</v>
      </c>
      <c r="N156" s="247"/>
      <c r="O156" s="247">
        <f t="shared" si="29"/>
        <v>0</v>
      </c>
      <c r="P156" s="247">
        <f>SUBTOTAL(9,P154:P155)</f>
        <v>0</v>
      </c>
      <c r="Q156" s="247">
        <f>SUBTOTAL(9,Q154:Q155)</f>
        <v>0</v>
      </c>
      <c r="R156" s="248"/>
      <c r="S156" s="12"/>
      <c r="T156" s="33">
        <f>SUBTOTAL(9,T154:T155)</f>
        <v>0</v>
      </c>
    </row>
    <row r="157" spans="1:26" x14ac:dyDescent="0.2">
      <c r="B157" s="3"/>
      <c r="I157" s="40"/>
      <c r="J157" s="40"/>
      <c r="K157" s="40"/>
      <c r="L157" s="40"/>
      <c r="M157" s="40"/>
      <c r="N157" s="40"/>
      <c r="O157" s="40"/>
      <c r="P157" s="247">
        <v>0</v>
      </c>
      <c r="Q157" s="247">
        <v>0</v>
      </c>
      <c r="R157" s="35"/>
      <c r="S157" s="12"/>
      <c r="T157" s="33">
        <v>0</v>
      </c>
    </row>
  </sheetData>
  <mergeCells count="14">
    <mergeCell ref="X3:Y3"/>
    <mergeCell ref="A113:B113"/>
    <mergeCell ref="A148:H148"/>
    <mergeCell ref="A149:H149"/>
    <mergeCell ref="A150:H150"/>
    <mergeCell ref="G152:H152"/>
    <mergeCell ref="P152:Q152"/>
    <mergeCell ref="S152:T152"/>
    <mergeCell ref="A1:H1"/>
    <mergeCell ref="A2:D2"/>
    <mergeCell ref="E2:H2"/>
    <mergeCell ref="G3:H3"/>
    <mergeCell ref="P3:Q3"/>
    <mergeCell ref="S3:T3"/>
  </mergeCells>
  <conditionalFormatting sqref="AA5:XFD147 A5:W147">
    <cfRule type="expression" dxfId="612" priority="1">
      <formula>MOD(ROW(),2)</formula>
    </cfRule>
  </conditionalFormatting>
  <conditionalFormatting sqref="P6:P147">
    <cfRule type="cellIs" dxfId="611" priority="4" operator="greaterThan">
      <formula>10000</formula>
    </cfRule>
  </conditionalFormatting>
  <conditionalFormatting sqref="P114:P147">
    <cfRule type="cellIs" dxfId="610" priority="5" operator="greaterThan">
      <formula>2000</formula>
    </cfRule>
  </conditionalFormatting>
  <conditionalFormatting sqref="T6:T112">
    <cfRule type="cellIs" dxfId="609" priority="3" operator="greaterThan">
      <formula>10</formula>
    </cfRule>
  </conditionalFormatting>
  <conditionalFormatting sqref="T143">
    <cfRule type="cellIs" dxfId="608" priority="2" operator="greaterThan">
      <formula>10</formula>
    </cfRule>
  </conditionalFormatting>
  <pageMargins left="0.25" right="0.25" top="0.75" bottom="0.75" header="0.3" footer="0.3"/>
  <pageSetup paperSize="9" scale="69" fitToHeight="0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157"/>
  <sheetViews>
    <sheetView zoomScaleNormal="100" workbookViewId="0">
      <pane xSplit="4" ySplit="4" topLeftCell="E5" activePane="bottomRight" state="frozen"/>
      <selection pane="topRight" activeCell="D1" sqref="D1"/>
      <selection pane="bottomLeft" activeCell="A4" sqref="A4"/>
      <selection pane="bottomRight" activeCell="E5" sqref="E5"/>
    </sheetView>
  </sheetViews>
  <sheetFormatPr defaultColWidth="9.140625" defaultRowHeight="12.75" x14ac:dyDescent="0.2"/>
  <cols>
    <col min="1" max="1" width="12.5703125" style="3" customWidth="1"/>
    <col min="2" max="2" width="14" style="41" customWidth="1"/>
    <col min="3" max="3" width="14" style="3" bestFit="1" customWidth="1"/>
    <col min="4" max="4" width="12.28515625" style="3" customWidth="1"/>
    <col min="5" max="5" width="7.85546875" style="3" customWidth="1"/>
    <col min="6" max="6" width="8.5703125" style="3" customWidth="1"/>
    <col min="7" max="7" width="6.140625" style="3" customWidth="1"/>
    <col min="8" max="8" width="6.42578125" style="3" customWidth="1"/>
    <col min="9" max="13" width="10.140625" style="3" customWidth="1"/>
    <col min="14" max="14" width="8.28515625" style="3" customWidth="1"/>
    <col min="15" max="15" width="10.7109375" style="3" bestFit="1" customWidth="1"/>
    <col min="16" max="16" width="8.28515625" style="3" bestFit="1" customWidth="1"/>
    <col min="17" max="18" width="9.42578125" style="3" customWidth="1"/>
    <col min="19" max="19" width="9.28515625" style="3" customWidth="1"/>
    <col min="20" max="23" width="9.140625" style="3"/>
    <col min="24" max="25" width="9.5703125" style="3" bestFit="1" customWidth="1"/>
    <col min="26" max="16384" width="9.140625" style="3"/>
  </cols>
  <sheetData>
    <row r="1" spans="1:25" x14ac:dyDescent="0.2">
      <c r="A1" s="303" t="s">
        <v>281</v>
      </c>
      <c r="B1" s="303"/>
      <c r="C1" s="303"/>
      <c r="D1" s="303"/>
      <c r="E1" s="303"/>
      <c r="F1" s="303"/>
      <c r="G1" s="303"/>
      <c r="H1" s="303"/>
      <c r="I1" s="30" t="s">
        <v>581</v>
      </c>
      <c r="J1" s="30" t="s">
        <v>592</v>
      </c>
      <c r="K1" s="30" t="s">
        <v>597</v>
      </c>
      <c r="L1" s="30" t="s">
        <v>607</v>
      </c>
      <c r="M1" s="30"/>
      <c r="N1" s="20"/>
      <c r="O1" s="20"/>
      <c r="P1" s="20"/>
    </row>
    <row r="2" spans="1:25" x14ac:dyDescent="0.2">
      <c r="A2" s="303" t="s">
        <v>613</v>
      </c>
      <c r="B2" s="303"/>
      <c r="C2" s="303"/>
      <c r="D2" s="303"/>
      <c r="E2" s="303"/>
      <c r="F2" s="303"/>
      <c r="G2" s="303"/>
      <c r="H2" s="303"/>
      <c r="I2" s="231"/>
      <c r="J2" s="231"/>
      <c r="K2" s="231"/>
      <c r="L2" s="231"/>
      <c r="M2" s="231"/>
      <c r="N2" s="230"/>
      <c r="O2" s="230"/>
      <c r="P2" s="230"/>
      <c r="Q2" s="237"/>
      <c r="R2" s="237"/>
      <c r="S2" s="30"/>
    </row>
    <row r="3" spans="1:25" x14ac:dyDescent="0.2">
      <c r="A3" s="230" t="s">
        <v>0</v>
      </c>
      <c r="B3" s="230" t="s">
        <v>1</v>
      </c>
      <c r="C3" s="230" t="s">
        <v>2</v>
      </c>
      <c r="D3" s="230" t="s">
        <v>274</v>
      </c>
      <c r="E3" s="230" t="s">
        <v>3</v>
      </c>
      <c r="F3" s="230" t="s">
        <v>4</v>
      </c>
      <c r="G3" s="302" t="s">
        <v>5</v>
      </c>
      <c r="H3" s="302"/>
      <c r="I3" s="31" t="s">
        <v>579</v>
      </c>
      <c r="J3" s="31" t="s">
        <v>589</v>
      </c>
      <c r="K3" s="31" t="s">
        <v>596</v>
      </c>
      <c r="L3" s="31" t="s">
        <v>599</v>
      </c>
      <c r="M3" s="31" t="s">
        <v>609</v>
      </c>
      <c r="N3" s="234"/>
      <c r="O3" s="302" t="s">
        <v>6</v>
      </c>
      <c r="P3" s="302"/>
      <c r="Q3" s="55"/>
      <c r="R3" s="300" t="s">
        <v>7</v>
      </c>
      <c r="S3" s="301"/>
      <c r="W3" s="302" t="s">
        <v>612</v>
      </c>
      <c r="X3" s="302"/>
    </row>
    <row r="4" spans="1:25" x14ac:dyDescent="0.2">
      <c r="A4" s="234" t="s">
        <v>8</v>
      </c>
      <c r="B4" s="234"/>
      <c r="C4" s="234"/>
      <c r="D4" s="234"/>
      <c r="E4" s="7" t="s">
        <v>9</v>
      </c>
      <c r="F4" s="234" t="s">
        <v>10</v>
      </c>
      <c r="G4" s="230" t="s">
        <v>11</v>
      </c>
      <c r="H4" s="230" t="s">
        <v>12</v>
      </c>
      <c r="I4" s="234" t="s">
        <v>580</v>
      </c>
      <c r="J4" s="234" t="s">
        <v>590</v>
      </c>
      <c r="K4" s="234" t="s">
        <v>597</v>
      </c>
      <c r="L4" s="234" t="s">
        <v>600</v>
      </c>
      <c r="M4" s="234" t="s">
        <v>610</v>
      </c>
      <c r="N4" s="234"/>
      <c r="O4" s="230" t="s">
        <v>13</v>
      </c>
      <c r="P4" s="230" t="s">
        <v>12</v>
      </c>
      <c r="Q4" s="56"/>
      <c r="R4" s="231" t="s">
        <v>14</v>
      </c>
      <c r="S4" s="231" t="s">
        <v>15</v>
      </c>
      <c r="W4" s="238" t="s">
        <v>14</v>
      </c>
      <c r="X4" s="238" t="s">
        <v>15</v>
      </c>
      <c r="Y4" s="233"/>
    </row>
    <row r="5" spans="1:25" s="90" customFormat="1" x14ac:dyDescent="0.2">
      <c r="A5" s="86" t="s">
        <v>549</v>
      </c>
      <c r="B5" s="86" t="s">
        <v>550</v>
      </c>
      <c r="C5" s="86" t="s">
        <v>549</v>
      </c>
      <c r="D5" s="86" t="s">
        <v>275</v>
      </c>
      <c r="E5" s="87">
        <v>15</v>
      </c>
      <c r="F5" s="87">
        <v>50</v>
      </c>
      <c r="G5" s="87">
        <v>50</v>
      </c>
      <c r="H5" s="87">
        <v>2000</v>
      </c>
      <c r="I5" s="87"/>
      <c r="J5" s="87"/>
      <c r="K5" s="87"/>
      <c r="L5" s="87"/>
      <c r="M5" s="87"/>
      <c r="N5" s="232"/>
      <c r="O5" s="87">
        <f t="shared" ref="O5:O20" si="0">SUM(I5:N5)</f>
        <v>0</v>
      </c>
      <c r="P5" s="87">
        <f t="shared" ref="P5:P20" si="1">$O5/$H5</f>
        <v>0</v>
      </c>
      <c r="Q5" s="89"/>
      <c r="R5" s="87">
        <v>0.06</v>
      </c>
      <c r="S5" s="87">
        <f t="shared" ref="S5:S20" si="2">$P5*$R5</f>
        <v>0</v>
      </c>
      <c r="W5" s="241">
        <v>15.9</v>
      </c>
      <c r="X5" s="241">
        <f>P5*W5</f>
        <v>0</v>
      </c>
      <c r="Y5" s="228"/>
    </row>
    <row r="6" spans="1:25" s="90" customFormat="1" x14ac:dyDescent="0.2">
      <c r="A6" s="86" t="s">
        <v>383</v>
      </c>
      <c r="B6" s="86" t="s">
        <v>384</v>
      </c>
      <c r="C6" s="86" t="s">
        <v>383</v>
      </c>
      <c r="D6" s="86" t="s">
        <v>275</v>
      </c>
      <c r="E6" s="87">
        <v>15</v>
      </c>
      <c r="F6" s="87">
        <v>225</v>
      </c>
      <c r="G6" s="87">
        <v>10</v>
      </c>
      <c r="H6" s="87">
        <v>400</v>
      </c>
      <c r="I6" s="87"/>
      <c r="J6" s="87">
        <v>4000</v>
      </c>
      <c r="K6" s="87">
        <v>8000</v>
      </c>
      <c r="L6" s="87">
        <v>8000</v>
      </c>
      <c r="M6" s="87">
        <v>6000</v>
      </c>
      <c r="N6" s="91"/>
      <c r="O6" s="87">
        <f t="shared" si="0"/>
        <v>26000</v>
      </c>
      <c r="P6" s="87">
        <f t="shared" si="1"/>
        <v>65</v>
      </c>
      <c r="Q6" s="92"/>
      <c r="R6" s="93">
        <v>0.06</v>
      </c>
      <c r="S6" s="93">
        <f t="shared" si="2"/>
        <v>3.9</v>
      </c>
      <c r="T6" s="94">
        <f>SUM(S6:S20)</f>
        <v>23.63</v>
      </c>
      <c r="U6" s="90">
        <f>T6*100/$T$148</f>
        <v>53.35290133212915</v>
      </c>
      <c r="W6" s="241">
        <v>16.14</v>
      </c>
      <c r="X6" s="241">
        <f t="shared" ref="X6:X20" si="3">P6*W6</f>
        <v>1049.1000000000001</v>
      </c>
      <c r="Y6" s="228"/>
    </row>
    <row r="7" spans="1:25" s="90" customFormat="1" x14ac:dyDescent="0.2">
      <c r="A7" s="86" t="s">
        <v>385</v>
      </c>
      <c r="B7" s="86" t="s">
        <v>386</v>
      </c>
      <c r="C7" s="86" t="s">
        <v>385</v>
      </c>
      <c r="D7" s="86" t="s">
        <v>275</v>
      </c>
      <c r="E7" s="87">
        <v>15</v>
      </c>
      <c r="F7" s="87">
        <v>300</v>
      </c>
      <c r="G7" s="87">
        <v>10</v>
      </c>
      <c r="H7" s="87">
        <v>300</v>
      </c>
      <c r="I7" s="87"/>
      <c r="J7" s="87"/>
      <c r="K7" s="87"/>
      <c r="L7" s="87"/>
      <c r="M7" s="87"/>
      <c r="N7" s="91"/>
      <c r="O7" s="87">
        <f t="shared" si="0"/>
        <v>0</v>
      </c>
      <c r="P7" s="87">
        <f t="shared" si="1"/>
        <v>0</v>
      </c>
      <c r="Q7" s="92"/>
      <c r="R7" s="93">
        <v>0.06</v>
      </c>
      <c r="S7" s="93">
        <f t="shared" si="2"/>
        <v>0</v>
      </c>
      <c r="T7" s="94"/>
      <c r="W7" s="241">
        <v>16.14</v>
      </c>
      <c r="X7" s="241">
        <f t="shared" si="3"/>
        <v>0</v>
      </c>
      <c r="Y7" s="228"/>
    </row>
    <row r="8" spans="1:25" s="90" customFormat="1" x14ac:dyDescent="0.2">
      <c r="A8" s="232" t="s">
        <v>387</v>
      </c>
      <c r="B8" s="232" t="s">
        <v>259</v>
      </c>
      <c r="C8" s="95" t="s">
        <v>388</v>
      </c>
      <c r="D8" s="232" t="s">
        <v>277</v>
      </c>
      <c r="E8" s="87" t="s">
        <v>167</v>
      </c>
      <c r="F8" s="87">
        <v>300</v>
      </c>
      <c r="G8" s="87">
        <v>10</v>
      </c>
      <c r="H8" s="87">
        <v>300</v>
      </c>
      <c r="I8" s="87"/>
      <c r="J8" s="87"/>
      <c r="K8" s="87"/>
      <c r="L8" s="87"/>
      <c r="M8" s="87"/>
      <c r="N8" s="91"/>
      <c r="O8" s="87">
        <f t="shared" si="0"/>
        <v>0</v>
      </c>
      <c r="P8" s="87">
        <f t="shared" si="1"/>
        <v>0</v>
      </c>
      <c r="Q8" s="92"/>
      <c r="R8" s="93">
        <v>0.06</v>
      </c>
      <c r="S8" s="93">
        <f t="shared" si="2"/>
        <v>0</v>
      </c>
      <c r="T8" s="94"/>
      <c r="W8" s="241">
        <v>16.14</v>
      </c>
      <c r="X8" s="241">
        <f t="shared" si="3"/>
        <v>0</v>
      </c>
      <c r="Y8" s="228"/>
    </row>
    <row r="9" spans="1:25" s="90" customFormat="1" x14ac:dyDescent="0.2">
      <c r="A9" s="86" t="s">
        <v>258</v>
      </c>
      <c r="B9" s="86" t="s">
        <v>259</v>
      </c>
      <c r="C9" s="86" t="s">
        <v>258</v>
      </c>
      <c r="D9" s="86" t="s">
        <v>275</v>
      </c>
      <c r="E9" s="87">
        <v>15</v>
      </c>
      <c r="F9" s="87">
        <v>375</v>
      </c>
      <c r="G9" s="87">
        <v>10</v>
      </c>
      <c r="H9" s="87">
        <v>200</v>
      </c>
      <c r="I9" s="87"/>
      <c r="J9" s="87"/>
      <c r="K9" s="87"/>
      <c r="L9" s="87"/>
      <c r="M9" s="87">
        <v>400</v>
      </c>
      <c r="N9" s="91"/>
      <c r="O9" s="87">
        <f t="shared" si="0"/>
        <v>400</v>
      </c>
      <c r="P9" s="87">
        <f t="shared" si="1"/>
        <v>2</v>
      </c>
      <c r="Q9" s="92"/>
      <c r="R9" s="93">
        <v>0.06</v>
      </c>
      <c r="S9" s="93">
        <f t="shared" si="2"/>
        <v>0.12</v>
      </c>
      <c r="T9" s="94"/>
      <c r="W9" s="241">
        <v>12.84</v>
      </c>
      <c r="X9" s="241">
        <f t="shared" si="3"/>
        <v>25.68</v>
      </c>
      <c r="Y9" s="228"/>
    </row>
    <row r="10" spans="1:25" s="90" customFormat="1" x14ac:dyDescent="0.2">
      <c r="A10" s="86" t="s">
        <v>26</v>
      </c>
      <c r="B10" s="86" t="s">
        <v>27</v>
      </c>
      <c r="C10" s="86" t="s">
        <v>26</v>
      </c>
      <c r="D10" s="86" t="s">
        <v>275</v>
      </c>
      <c r="E10" s="87">
        <v>15</v>
      </c>
      <c r="F10" s="87">
        <v>457</v>
      </c>
      <c r="G10" s="87">
        <v>10</v>
      </c>
      <c r="H10" s="87">
        <v>200</v>
      </c>
      <c r="I10" s="87">
        <v>2000</v>
      </c>
      <c r="J10" s="87">
        <v>5000</v>
      </c>
      <c r="K10" s="87">
        <v>6000</v>
      </c>
      <c r="L10" s="87">
        <v>5000</v>
      </c>
      <c r="M10" s="87">
        <v>5000</v>
      </c>
      <c r="N10" s="91"/>
      <c r="O10" s="87">
        <f t="shared" si="0"/>
        <v>23000</v>
      </c>
      <c r="P10" s="87">
        <f t="shared" si="1"/>
        <v>115</v>
      </c>
      <c r="Q10" s="92"/>
      <c r="R10" s="93">
        <v>0.05</v>
      </c>
      <c r="S10" s="93">
        <f t="shared" si="2"/>
        <v>5.75</v>
      </c>
      <c r="W10" s="241">
        <v>16.14</v>
      </c>
      <c r="X10" s="241">
        <f t="shared" si="3"/>
        <v>1856.1000000000001</v>
      </c>
      <c r="Y10" s="228"/>
    </row>
    <row r="11" spans="1:25" s="90" customFormat="1" x14ac:dyDescent="0.2">
      <c r="A11" s="232" t="s">
        <v>169</v>
      </c>
      <c r="B11" s="232" t="s">
        <v>27</v>
      </c>
      <c r="C11" s="232">
        <v>90441400</v>
      </c>
      <c r="D11" s="232" t="s">
        <v>277</v>
      </c>
      <c r="E11" s="87" t="s">
        <v>167</v>
      </c>
      <c r="F11" s="87">
        <v>450</v>
      </c>
      <c r="G11" s="87">
        <v>10</v>
      </c>
      <c r="H11" s="87">
        <v>200</v>
      </c>
      <c r="I11" s="87"/>
      <c r="J11" s="87"/>
      <c r="K11" s="87">
        <v>3000</v>
      </c>
      <c r="L11" s="87">
        <v>1000</v>
      </c>
      <c r="M11" s="87">
        <v>1000</v>
      </c>
      <c r="N11" s="91"/>
      <c r="O11" s="87">
        <f t="shared" si="0"/>
        <v>5000</v>
      </c>
      <c r="P11" s="87">
        <f t="shared" si="1"/>
        <v>25</v>
      </c>
      <c r="Q11" s="92"/>
      <c r="R11" s="93">
        <v>0.05</v>
      </c>
      <c r="S11" s="93">
        <f t="shared" si="2"/>
        <v>1.25</v>
      </c>
      <c r="W11" s="241">
        <v>16.14</v>
      </c>
      <c r="X11" s="241">
        <f t="shared" si="3"/>
        <v>403.5</v>
      </c>
      <c r="Y11" s="228"/>
    </row>
    <row r="12" spans="1:25" s="90" customFormat="1" x14ac:dyDescent="0.2">
      <c r="A12" s="86" t="s">
        <v>24</v>
      </c>
      <c r="B12" s="86" t="s">
        <v>25</v>
      </c>
      <c r="C12" s="86" t="s">
        <v>24</v>
      </c>
      <c r="D12" s="86" t="s">
        <v>275</v>
      </c>
      <c r="E12" s="87">
        <v>15</v>
      </c>
      <c r="F12" s="87">
        <v>610</v>
      </c>
      <c r="G12" s="87">
        <v>10</v>
      </c>
      <c r="H12" s="87">
        <v>100</v>
      </c>
      <c r="I12" s="87"/>
      <c r="J12" s="87">
        <v>800</v>
      </c>
      <c r="K12" s="87">
        <v>6000</v>
      </c>
      <c r="L12" s="87">
        <v>5000</v>
      </c>
      <c r="M12" s="87">
        <v>5000</v>
      </c>
      <c r="N12" s="91"/>
      <c r="O12" s="87">
        <f t="shared" si="0"/>
        <v>16800</v>
      </c>
      <c r="P12" s="87">
        <f t="shared" si="1"/>
        <v>168</v>
      </c>
      <c r="Q12" s="92"/>
      <c r="R12" s="93">
        <v>0.04</v>
      </c>
      <c r="S12" s="93">
        <f t="shared" si="2"/>
        <v>6.72</v>
      </c>
      <c r="W12" s="241">
        <v>10.75</v>
      </c>
      <c r="X12" s="241">
        <f t="shared" si="3"/>
        <v>1806</v>
      </c>
      <c r="Y12" s="228"/>
    </row>
    <row r="13" spans="1:25" s="90" customFormat="1" x14ac:dyDescent="0.2">
      <c r="A13" s="232" t="s">
        <v>168</v>
      </c>
      <c r="B13" s="232" t="s">
        <v>25</v>
      </c>
      <c r="C13" s="232">
        <v>90441600</v>
      </c>
      <c r="D13" s="232" t="s">
        <v>277</v>
      </c>
      <c r="E13" s="87" t="s">
        <v>167</v>
      </c>
      <c r="F13" s="87">
        <v>600</v>
      </c>
      <c r="G13" s="87">
        <v>10</v>
      </c>
      <c r="H13" s="87">
        <v>100</v>
      </c>
      <c r="I13" s="87"/>
      <c r="J13" s="87">
        <v>1000</v>
      </c>
      <c r="K13" s="87">
        <v>3000</v>
      </c>
      <c r="L13" s="87">
        <v>1000</v>
      </c>
      <c r="M13" s="87">
        <v>1000</v>
      </c>
      <c r="N13" s="91"/>
      <c r="O13" s="87">
        <f t="shared" si="0"/>
        <v>6000</v>
      </c>
      <c r="P13" s="87">
        <f t="shared" si="1"/>
        <v>60</v>
      </c>
      <c r="Q13" s="92"/>
      <c r="R13" s="93">
        <v>0.04</v>
      </c>
      <c r="S13" s="93">
        <f t="shared" si="2"/>
        <v>2.4</v>
      </c>
      <c r="W13" s="241">
        <v>10.75</v>
      </c>
      <c r="X13" s="241">
        <f t="shared" si="3"/>
        <v>645</v>
      </c>
      <c r="Y13" s="228"/>
    </row>
    <row r="14" spans="1:25" s="90" customFormat="1" x14ac:dyDescent="0.2">
      <c r="A14" s="86" t="s">
        <v>150</v>
      </c>
      <c r="B14" s="86" t="s">
        <v>151</v>
      </c>
      <c r="C14" s="86" t="s">
        <v>150</v>
      </c>
      <c r="D14" s="86" t="s">
        <v>275</v>
      </c>
      <c r="E14" s="87">
        <v>15</v>
      </c>
      <c r="F14" s="87">
        <v>760</v>
      </c>
      <c r="G14" s="87">
        <v>10</v>
      </c>
      <c r="H14" s="87">
        <v>100</v>
      </c>
      <c r="I14" s="87"/>
      <c r="J14" s="87"/>
      <c r="K14" s="87"/>
      <c r="L14" s="87">
        <v>500</v>
      </c>
      <c r="M14" s="87">
        <v>1500</v>
      </c>
      <c r="N14" s="91"/>
      <c r="O14" s="87">
        <f t="shared" si="0"/>
        <v>2000</v>
      </c>
      <c r="P14" s="87">
        <f t="shared" si="1"/>
        <v>20</v>
      </c>
      <c r="Q14" s="92"/>
      <c r="R14" s="93">
        <v>0.04</v>
      </c>
      <c r="S14" s="93">
        <f t="shared" si="2"/>
        <v>0.8</v>
      </c>
      <c r="W14" s="241">
        <v>13.8</v>
      </c>
      <c r="X14" s="241">
        <f t="shared" si="3"/>
        <v>276</v>
      </c>
      <c r="Y14" s="228"/>
    </row>
    <row r="15" spans="1:25" s="90" customFormat="1" x14ac:dyDescent="0.2">
      <c r="A15" s="86" t="s">
        <v>20</v>
      </c>
      <c r="B15" s="86" t="s">
        <v>21</v>
      </c>
      <c r="C15" s="86" t="s">
        <v>20</v>
      </c>
      <c r="D15" s="86" t="s">
        <v>275</v>
      </c>
      <c r="E15" s="87">
        <v>15</v>
      </c>
      <c r="F15" s="87">
        <v>915</v>
      </c>
      <c r="G15" s="87">
        <v>10</v>
      </c>
      <c r="H15" s="87">
        <v>100</v>
      </c>
      <c r="I15" s="87"/>
      <c r="J15" s="87"/>
      <c r="K15" s="87">
        <v>1000</v>
      </c>
      <c r="L15" s="87"/>
      <c r="M15" s="87">
        <v>1000</v>
      </c>
      <c r="N15" s="91"/>
      <c r="O15" s="87">
        <f t="shared" si="0"/>
        <v>2000</v>
      </c>
      <c r="P15" s="87">
        <f t="shared" si="1"/>
        <v>20</v>
      </c>
      <c r="Q15" s="92"/>
      <c r="R15" s="93">
        <v>0.05</v>
      </c>
      <c r="S15" s="93">
        <f t="shared" si="2"/>
        <v>1</v>
      </c>
      <c r="W15" s="241">
        <v>16.14</v>
      </c>
      <c r="X15" s="241">
        <f t="shared" si="3"/>
        <v>322.8</v>
      </c>
      <c r="Y15" s="228"/>
    </row>
    <row r="16" spans="1:25" s="90" customFormat="1" x14ac:dyDescent="0.2">
      <c r="A16" s="91" t="s">
        <v>166</v>
      </c>
      <c r="B16" s="91" t="s">
        <v>21</v>
      </c>
      <c r="C16" s="91">
        <v>90441800</v>
      </c>
      <c r="D16" s="232" t="s">
        <v>277</v>
      </c>
      <c r="E16" s="87" t="s">
        <v>167</v>
      </c>
      <c r="F16" s="87">
        <v>900</v>
      </c>
      <c r="G16" s="87">
        <v>10</v>
      </c>
      <c r="H16" s="87">
        <v>100</v>
      </c>
      <c r="I16" s="87"/>
      <c r="J16" s="87"/>
      <c r="K16" s="87">
        <v>700</v>
      </c>
      <c r="L16" s="87"/>
      <c r="M16" s="87">
        <v>1000</v>
      </c>
      <c r="N16" s="91"/>
      <c r="O16" s="87">
        <f t="shared" si="0"/>
        <v>1700</v>
      </c>
      <c r="P16" s="87">
        <f t="shared" si="1"/>
        <v>17</v>
      </c>
      <c r="Q16" s="92"/>
      <c r="R16" s="93">
        <v>0.05</v>
      </c>
      <c r="S16" s="93">
        <f t="shared" si="2"/>
        <v>0.85000000000000009</v>
      </c>
      <c r="W16" s="241">
        <v>16.14</v>
      </c>
      <c r="X16" s="241">
        <f t="shared" si="3"/>
        <v>274.38</v>
      </c>
      <c r="Y16" s="228"/>
    </row>
    <row r="17" spans="1:25" s="90" customFormat="1" x14ac:dyDescent="0.2">
      <c r="A17" s="86" t="s">
        <v>16</v>
      </c>
      <c r="B17" s="86" t="s">
        <v>17</v>
      </c>
      <c r="C17" s="86" t="s">
        <v>16</v>
      </c>
      <c r="D17" s="86" t="s">
        <v>275</v>
      </c>
      <c r="E17" s="87">
        <v>15</v>
      </c>
      <c r="F17" s="87">
        <v>1220</v>
      </c>
      <c r="G17" s="87">
        <v>10</v>
      </c>
      <c r="H17" s="87">
        <v>50</v>
      </c>
      <c r="I17" s="87"/>
      <c r="J17" s="87">
        <v>50</v>
      </c>
      <c r="K17" s="87"/>
      <c r="L17" s="87"/>
      <c r="M17" s="87">
        <v>1000</v>
      </c>
      <c r="N17" s="91"/>
      <c r="O17" s="87">
        <f t="shared" si="0"/>
        <v>1050</v>
      </c>
      <c r="P17" s="87">
        <f t="shared" si="1"/>
        <v>21</v>
      </c>
      <c r="Q17" s="92"/>
      <c r="R17" s="93">
        <v>0.04</v>
      </c>
      <c r="S17" s="93">
        <f t="shared" si="2"/>
        <v>0.84</v>
      </c>
      <c r="W17" s="241">
        <v>10.75</v>
      </c>
      <c r="X17" s="241">
        <f t="shared" si="3"/>
        <v>225.75</v>
      </c>
      <c r="Y17" s="228"/>
    </row>
    <row r="18" spans="1:25" s="90" customFormat="1" x14ac:dyDescent="0.2">
      <c r="A18" s="86" t="s">
        <v>148</v>
      </c>
      <c r="B18" s="86" t="s">
        <v>149</v>
      </c>
      <c r="C18" s="86" t="s">
        <v>148</v>
      </c>
      <c r="D18" s="86" t="s">
        <v>275</v>
      </c>
      <c r="E18" s="87">
        <v>15</v>
      </c>
      <c r="F18" s="87">
        <v>1524</v>
      </c>
      <c r="G18" s="87">
        <v>10</v>
      </c>
      <c r="H18" s="87">
        <v>50</v>
      </c>
      <c r="I18" s="87"/>
      <c r="J18" s="87"/>
      <c r="K18" s="87"/>
      <c r="L18" s="87"/>
      <c r="M18" s="87"/>
      <c r="N18" s="91"/>
      <c r="O18" s="87">
        <f t="shared" si="0"/>
        <v>0</v>
      </c>
      <c r="P18" s="87">
        <f t="shared" si="1"/>
        <v>0</v>
      </c>
      <c r="Q18" s="92"/>
      <c r="R18" s="93">
        <v>0.05</v>
      </c>
      <c r="S18" s="93">
        <f t="shared" si="2"/>
        <v>0</v>
      </c>
      <c r="W18" s="241"/>
      <c r="X18" s="241">
        <f t="shared" si="3"/>
        <v>0</v>
      </c>
      <c r="Y18" s="228"/>
    </row>
    <row r="19" spans="1:25" s="90" customFormat="1" x14ac:dyDescent="0.2">
      <c r="A19" s="86" t="s">
        <v>146</v>
      </c>
      <c r="B19" s="86" t="s">
        <v>147</v>
      </c>
      <c r="C19" s="86" t="s">
        <v>146</v>
      </c>
      <c r="D19" s="86" t="s">
        <v>275</v>
      </c>
      <c r="E19" s="87">
        <v>15</v>
      </c>
      <c r="F19" s="87">
        <v>1800</v>
      </c>
      <c r="G19" s="87">
        <v>10</v>
      </c>
      <c r="H19" s="87">
        <v>50</v>
      </c>
      <c r="I19" s="87"/>
      <c r="J19" s="87"/>
      <c r="K19" s="87"/>
      <c r="L19" s="87"/>
      <c r="M19" s="87"/>
      <c r="N19" s="91"/>
      <c r="O19" s="87">
        <f t="shared" si="0"/>
        <v>0</v>
      </c>
      <c r="P19" s="87">
        <f t="shared" si="1"/>
        <v>0</v>
      </c>
      <c r="Q19" s="92"/>
      <c r="R19" s="93">
        <v>0.06</v>
      </c>
      <c r="S19" s="93">
        <f t="shared" si="2"/>
        <v>0</v>
      </c>
      <c r="W19" s="241">
        <v>16.7</v>
      </c>
      <c r="X19" s="241">
        <f t="shared" si="3"/>
        <v>0</v>
      </c>
      <c r="Y19" s="228"/>
    </row>
    <row r="20" spans="1:25" s="90" customFormat="1" x14ac:dyDescent="0.2">
      <c r="A20" s="86" t="s">
        <v>353</v>
      </c>
      <c r="B20" s="86" t="s">
        <v>354</v>
      </c>
      <c r="C20" s="86" t="s">
        <v>353</v>
      </c>
      <c r="D20" s="86" t="s">
        <v>275</v>
      </c>
      <c r="E20" s="87">
        <v>15</v>
      </c>
      <c r="F20" s="87">
        <v>2100</v>
      </c>
      <c r="G20" s="87">
        <v>10</v>
      </c>
      <c r="H20" s="87">
        <v>50</v>
      </c>
      <c r="I20" s="87"/>
      <c r="J20" s="87"/>
      <c r="K20" s="87"/>
      <c r="L20" s="87"/>
      <c r="M20" s="87"/>
      <c r="N20" s="91"/>
      <c r="O20" s="87">
        <f t="shared" si="0"/>
        <v>0</v>
      </c>
      <c r="P20" s="87">
        <f t="shared" si="1"/>
        <v>0</v>
      </c>
      <c r="Q20" s="92"/>
      <c r="R20" s="93">
        <v>0.06</v>
      </c>
      <c r="S20" s="93">
        <f t="shared" si="2"/>
        <v>0</v>
      </c>
      <c r="W20" s="241"/>
      <c r="X20" s="241">
        <f t="shared" si="3"/>
        <v>0</v>
      </c>
      <c r="Y20" s="228">
        <f>SUM(X5:X20)</f>
        <v>6884.31</v>
      </c>
    </row>
    <row r="21" spans="1:25" s="90" customFormat="1" ht="15" x14ac:dyDescent="0.2">
      <c r="A21" s="96" t="s">
        <v>28</v>
      </c>
      <c r="B21" s="96"/>
      <c r="C21" s="96"/>
      <c r="D21" s="96"/>
      <c r="E21" s="96"/>
      <c r="F21" s="87"/>
      <c r="G21" s="97"/>
      <c r="H21" s="97"/>
      <c r="I21" s="87"/>
      <c r="J21" s="87"/>
      <c r="K21" s="87"/>
      <c r="L21" s="87"/>
      <c r="M21" s="87"/>
      <c r="N21" s="98"/>
      <c r="O21" s="87"/>
      <c r="P21" s="87"/>
      <c r="Q21" s="92"/>
      <c r="R21" s="87"/>
      <c r="S21" s="93"/>
      <c r="W21" s="241"/>
      <c r="X21" s="241"/>
      <c r="Y21" s="228"/>
    </row>
    <row r="22" spans="1:25" s="90" customFormat="1" x14ac:dyDescent="0.2">
      <c r="A22" s="86" t="s">
        <v>260</v>
      </c>
      <c r="B22" s="86" t="s">
        <v>229</v>
      </c>
      <c r="C22" s="86" t="s">
        <v>260</v>
      </c>
      <c r="D22" s="86" t="s">
        <v>275</v>
      </c>
      <c r="E22" s="87">
        <v>20</v>
      </c>
      <c r="F22" s="87">
        <v>100</v>
      </c>
      <c r="G22" s="87">
        <v>10</v>
      </c>
      <c r="H22" s="87">
        <v>500</v>
      </c>
      <c r="I22" s="87"/>
      <c r="J22" s="87">
        <v>500</v>
      </c>
      <c r="K22" s="87">
        <v>500</v>
      </c>
      <c r="L22" s="87">
        <v>500</v>
      </c>
      <c r="M22" s="87">
        <v>500</v>
      </c>
      <c r="N22" s="91"/>
      <c r="O22" s="87">
        <f t="shared" ref="O22:O38" si="4">SUM(I22:N22)</f>
        <v>2000</v>
      </c>
      <c r="P22" s="87">
        <f t="shared" ref="P22:P38" si="5">$O22/$H22</f>
        <v>4</v>
      </c>
      <c r="Q22" s="92"/>
      <c r="R22" s="93">
        <v>0.06</v>
      </c>
      <c r="S22" s="93">
        <f t="shared" ref="S22:S38" si="6">$P22*$R22</f>
        <v>0.24</v>
      </c>
      <c r="T22" s="94">
        <f>SUM(S22:S38)</f>
        <v>10.799999999999999</v>
      </c>
      <c r="U22" s="90">
        <f>T22*100/$T$148</f>
        <v>24.384736960939264</v>
      </c>
      <c r="W22" s="241">
        <v>14</v>
      </c>
      <c r="X22" s="241">
        <f t="shared" ref="X22:X38" si="7">P22*W22</f>
        <v>56</v>
      </c>
      <c r="Y22" s="228"/>
    </row>
    <row r="23" spans="1:25" s="90" customFormat="1" x14ac:dyDescent="0.2">
      <c r="A23" s="232" t="s">
        <v>228</v>
      </c>
      <c r="B23" s="232" t="s">
        <v>229</v>
      </c>
      <c r="C23" s="232">
        <v>90442100</v>
      </c>
      <c r="D23" s="232" t="s">
        <v>277</v>
      </c>
      <c r="E23" s="87" t="s">
        <v>46</v>
      </c>
      <c r="F23" s="87">
        <v>100</v>
      </c>
      <c r="G23" s="87">
        <v>10</v>
      </c>
      <c r="H23" s="87">
        <v>500</v>
      </c>
      <c r="I23" s="87"/>
      <c r="J23" s="87"/>
      <c r="K23" s="87"/>
      <c r="L23" s="87"/>
      <c r="M23" s="87"/>
      <c r="N23" s="91"/>
      <c r="O23" s="87">
        <f t="shared" si="4"/>
        <v>0</v>
      </c>
      <c r="P23" s="87">
        <f t="shared" si="5"/>
        <v>0</v>
      </c>
      <c r="Q23" s="92"/>
      <c r="R23" s="93">
        <v>0.06</v>
      </c>
      <c r="S23" s="93">
        <f t="shared" si="6"/>
        <v>0</v>
      </c>
      <c r="T23" s="94"/>
      <c r="W23" s="241">
        <v>14</v>
      </c>
      <c r="X23" s="241">
        <f t="shared" si="7"/>
        <v>0</v>
      </c>
      <c r="Y23" s="228"/>
    </row>
    <row r="24" spans="1:25" s="90" customFormat="1" x14ac:dyDescent="0.2">
      <c r="A24" s="232" t="s">
        <v>172</v>
      </c>
      <c r="B24" s="232" t="s">
        <v>173</v>
      </c>
      <c r="C24" s="232">
        <v>90447000</v>
      </c>
      <c r="D24" s="232" t="s">
        <v>277</v>
      </c>
      <c r="E24" s="87" t="s">
        <v>46</v>
      </c>
      <c r="F24" s="87">
        <v>240</v>
      </c>
      <c r="G24" s="87">
        <v>10</v>
      </c>
      <c r="H24" s="87">
        <v>250</v>
      </c>
      <c r="I24" s="87"/>
      <c r="J24" s="87">
        <v>2750</v>
      </c>
      <c r="K24" s="87">
        <v>3000</v>
      </c>
      <c r="L24" s="87"/>
      <c r="M24" s="87">
        <v>3000</v>
      </c>
      <c r="N24" s="91"/>
      <c r="O24" s="87">
        <f t="shared" si="4"/>
        <v>8750</v>
      </c>
      <c r="P24" s="87">
        <f t="shared" si="5"/>
        <v>35</v>
      </c>
      <c r="Q24" s="92"/>
      <c r="R24" s="93">
        <v>0.06</v>
      </c>
      <c r="S24" s="93">
        <f t="shared" si="6"/>
        <v>2.1</v>
      </c>
      <c r="W24" s="241">
        <v>16</v>
      </c>
      <c r="X24" s="241">
        <f t="shared" si="7"/>
        <v>560</v>
      </c>
      <c r="Y24" s="228"/>
    </row>
    <row r="25" spans="1:25" s="90" customFormat="1" x14ac:dyDescent="0.2">
      <c r="A25" s="86" t="s">
        <v>389</v>
      </c>
      <c r="B25" s="86" t="s">
        <v>390</v>
      </c>
      <c r="C25" s="86" t="s">
        <v>389</v>
      </c>
      <c r="D25" s="86" t="s">
        <v>275</v>
      </c>
      <c r="E25" s="87">
        <v>20</v>
      </c>
      <c r="F25" s="87">
        <v>300</v>
      </c>
      <c r="G25" s="87">
        <v>10</v>
      </c>
      <c r="H25" s="137">
        <v>200</v>
      </c>
      <c r="I25" s="87"/>
      <c r="J25" s="87"/>
      <c r="K25" s="87"/>
      <c r="L25" s="87"/>
      <c r="M25" s="87"/>
      <c r="N25" s="91"/>
      <c r="O25" s="87">
        <f t="shared" si="4"/>
        <v>0</v>
      </c>
      <c r="P25" s="87">
        <f t="shared" si="5"/>
        <v>0</v>
      </c>
      <c r="Q25" s="92"/>
      <c r="R25" s="93">
        <v>0.06</v>
      </c>
      <c r="S25" s="93">
        <f t="shared" si="6"/>
        <v>0</v>
      </c>
      <c r="W25" s="241"/>
      <c r="X25" s="241">
        <f t="shared" si="7"/>
        <v>0</v>
      </c>
      <c r="Y25" s="228"/>
    </row>
    <row r="26" spans="1:25" s="90" customFormat="1" x14ac:dyDescent="0.2">
      <c r="A26" s="86" t="s">
        <v>50</v>
      </c>
      <c r="B26" s="86" t="s">
        <v>51</v>
      </c>
      <c r="C26" s="86" t="s">
        <v>50</v>
      </c>
      <c r="D26" s="86" t="s">
        <v>275</v>
      </c>
      <c r="E26" s="87">
        <v>20</v>
      </c>
      <c r="F26" s="87">
        <v>457</v>
      </c>
      <c r="G26" s="87">
        <v>10</v>
      </c>
      <c r="H26" s="87">
        <v>100</v>
      </c>
      <c r="I26" s="87"/>
      <c r="J26" s="87"/>
      <c r="K26" s="87">
        <v>400</v>
      </c>
      <c r="L26" s="87"/>
      <c r="M26" s="87"/>
      <c r="N26" s="91"/>
      <c r="O26" s="87">
        <f t="shared" si="4"/>
        <v>400</v>
      </c>
      <c r="P26" s="87">
        <f t="shared" si="5"/>
        <v>4</v>
      </c>
      <c r="Q26" s="92"/>
      <c r="R26" s="93">
        <v>0.04</v>
      </c>
      <c r="S26" s="93">
        <f t="shared" si="6"/>
        <v>0.16</v>
      </c>
      <c r="W26" s="241">
        <v>13</v>
      </c>
      <c r="X26" s="241">
        <f t="shared" si="7"/>
        <v>52</v>
      </c>
      <c r="Y26" s="228"/>
    </row>
    <row r="27" spans="1:25" s="90" customFormat="1" x14ac:dyDescent="0.2">
      <c r="A27" s="232" t="s">
        <v>171</v>
      </c>
      <c r="B27" s="232" t="s">
        <v>51</v>
      </c>
      <c r="C27" s="232">
        <v>90442400</v>
      </c>
      <c r="D27" s="232" t="s">
        <v>277</v>
      </c>
      <c r="E27" s="87" t="s">
        <v>46</v>
      </c>
      <c r="F27" s="87">
        <v>450</v>
      </c>
      <c r="G27" s="87">
        <v>10</v>
      </c>
      <c r="H27" s="87">
        <v>100</v>
      </c>
      <c r="I27" s="87"/>
      <c r="J27" s="87"/>
      <c r="K27" s="87">
        <v>1000</v>
      </c>
      <c r="L27" s="87">
        <v>1000</v>
      </c>
      <c r="M27" s="87">
        <v>2000</v>
      </c>
      <c r="N27" s="91"/>
      <c r="O27" s="87">
        <f t="shared" si="4"/>
        <v>4000</v>
      </c>
      <c r="P27" s="87">
        <f t="shared" si="5"/>
        <v>40</v>
      </c>
      <c r="Q27" s="92"/>
      <c r="R27" s="93">
        <v>0.04</v>
      </c>
      <c r="S27" s="93">
        <f t="shared" si="6"/>
        <v>1.6</v>
      </c>
      <c r="W27" s="241">
        <v>13</v>
      </c>
      <c r="X27" s="241">
        <f t="shared" si="7"/>
        <v>520</v>
      </c>
      <c r="Y27" s="228"/>
    </row>
    <row r="28" spans="1:25" s="90" customFormat="1" x14ac:dyDescent="0.2">
      <c r="A28" s="86" t="s">
        <v>47</v>
      </c>
      <c r="B28" s="86" t="s">
        <v>48</v>
      </c>
      <c r="C28" s="86" t="s">
        <v>47</v>
      </c>
      <c r="D28" s="86" t="s">
        <v>275</v>
      </c>
      <c r="E28" s="87">
        <v>20</v>
      </c>
      <c r="F28" s="87">
        <v>610</v>
      </c>
      <c r="G28" s="87">
        <v>10</v>
      </c>
      <c r="H28" s="87">
        <v>100</v>
      </c>
      <c r="I28" s="87"/>
      <c r="J28" s="87"/>
      <c r="K28" s="87"/>
      <c r="L28" s="87">
        <v>1000</v>
      </c>
      <c r="M28" s="87">
        <v>1000</v>
      </c>
      <c r="N28" s="91"/>
      <c r="O28" s="87">
        <f t="shared" si="4"/>
        <v>2000</v>
      </c>
      <c r="P28" s="87">
        <f t="shared" si="5"/>
        <v>20</v>
      </c>
      <c r="Q28" s="92"/>
      <c r="R28" s="93">
        <v>0.06</v>
      </c>
      <c r="S28" s="93">
        <f t="shared" si="6"/>
        <v>1.2</v>
      </c>
      <c r="W28" s="241">
        <v>17</v>
      </c>
      <c r="X28" s="241">
        <f t="shared" si="7"/>
        <v>340</v>
      </c>
      <c r="Y28" s="228"/>
    </row>
    <row r="29" spans="1:25" s="90" customFormat="1" x14ac:dyDescent="0.2">
      <c r="A29" s="232" t="s">
        <v>49</v>
      </c>
      <c r="B29" s="232" t="s">
        <v>48</v>
      </c>
      <c r="C29" s="232">
        <v>90442600</v>
      </c>
      <c r="D29" s="232" t="s">
        <v>277</v>
      </c>
      <c r="E29" s="87" t="s">
        <v>46</v>
      </c>
      <c r="F29" s="87">
        <v>600</v>
      </c>
      <c r="G29" s="87">
        <v>10</v>
      </c>
      <c r="H29" s="87">
        <v>100</v>
      </c>
      <c r="I29" s="87"/>
      <c r="J29" s="87"/>
      <c r="K29" s="87"/>
      <c r="L29" s="87"/>
      <c r="M29" s="87">
        <v>2000</v>
      </c>
      <c r="N29" s="91"/>
      <c r="O29" s="87">
        <f t="shared" si="4"/>
        <v>2000</v>
      </c>
      <c r="P29" s="87">
        <f t="shared" si="5"/>
        <v>20</v>
      </c>
      <c r="Q29" s="92"/>
      <c r="R29" s="93">
        <v>0.06</v>
      </c>
      <c r="S29" s="93">
        <f t="shared" si="6"/>
        <v>1.2</v>
      </c>
      <c r="W29" s="241">
        <v>17</v>
      </c>
      <c r="X29" s="241">
        <f t="shared" si="7"/>
        <v>340</v>
      </c>
      <c r="Y29" s="228"/>
    </row>
    <row r="30" spans="1:25" s="90" customFormat="1" x14ac:dyDescent="0.2">
      <c r="A30" s="86" t="s">
        <v>154</v>
      </c>
      <c r="B30" s="86" t="s">
        <v>43</v>
      </c>
      <c r="C30" s="86" t="s">
        <v>154</v>
      </c>
      <c r="D30" s="86" t="s">
        <v>275</v>
      </c>
      <c r="E30" s="87">
        <v>20</v>
      </c>
      <c r="F30" s="87">
        <v>760</v>
      </c>
      <c r="G30" s="87">
        <v>10</v>
      </c>
      <c r="H30" s="87">
        <v>100</v>
      </c>
      <c r="I30" s="87"/>
      <c r="J30" s="87"/>
      <c r="K30" s="87"/>
      <c r="L30" s="87"/>
      <c r="M30" s="87"/>
      <c r="N30" s="91"/>
      <c r="O30" s="87">
        <f t="shared" si="4"/>
        <v>0</v>
      </c>
      <c r="P30" s="87">
        <f t="shared" si="5"/>
        <v>0</v>
      </c>
      <c r="Q30" s="92"/>
      <c r="R30" s="93">
        <v>7.0000000000000007E-2</v>
      </c>
      <c r="S30" s="93">
        <f t="shared" si="6"/>
        <v>0</v>
      </c>
      <c r="W30" s="241">
        <v>22</v>
      </c>
      <c r="X30" s="241">
        <f t="shared" si="7"/>
        <v>0</v>
      </c>
      <c r="Y30" s="228"/>
    </row>
    <row r="31" spans="1:25" s="90" customFormat="1" x14ac:dyDescent="0.2">
      <c r="A31" s="232" t="s">
        <v>45</v>
      </c>
      <c r="B31" s="232" t="s">
        <v>43</v>
      </c>
      <c r="C31" s="232">
        <v>90442700</v>
      </c>
      <c r="D31" s="232" t="s">
        <v>277</v>
      </c>
      <c r="E31" s="87" t="s">
        <v>46</v>
      </c>
      <c r="F31" s="87">
        <v>750</v>
      </c>
      <c r="G31" s="87">
        <v>10</v>
      </c>
      <c r="H31" s="87">
        <v>100</v>
      </c>
      <c r="I31" s="87"/>
      <c r="J31" s="87"/>
      <c r="K31" s="87"/>
      <c r="L31" s="87"/>
      <c r="M31" s="87">
        <v>1000</v>
      </c>
      <c r="N31" s="91"/>
      <c r="O31" s="87">
        <f t="shared" si="4"/>
        <v>1000</v>
      </c>
      <c r="P31" s="87">
        <f t="shared" si="5"/>
        <v>10</v>
      </c>
      <c r="Q31" s="92"/>
      <c r="R31" s="93">
        <v>7.0000000000000007E-2</v>
      </c>
      <c r="S31" s="93">
        <f t="shared" si="6"/>
        <v>0.70000000000000007</v>
      </c>
      <c r="W31" s="241">
        <v>22</v>
      </c>
      <c r="X31" s="241">
        <f t="shared" si="7"/>
        <v>220</v>
      </c>
      <c r="Y31" s="228"/>
    </row>
    <row r="32" spans="1:25" s="90" customFormat="1" x14ac:dyDescent="0.2">
      <c r="A32" s="86" t="s">
        <v>38</v>
      </c>
      <c r="B32" s="86" t="s">
        <v>39</v>
      </c>
      <c r="C32" s="86" t="s">
        <v>38</v>
      </c>
      <c r="D32" s="86" t="s">
        <v>275</v>
      </c>
      <c r="E32" s="87">
        <v>20</v>
      </c>
      <c r="F32" s="87">
        <v>915</v>
      </c>
      <c r="G32" s="87">
        <v>10</v>
      </c>
      <c r="H32" s="87">
        <v>50</v>
      </c>
      <c r="I32" s="87"/>
      <c r="J32" s="87"/>
      <c r="K32" s="87"/>
      <c r="L32" s="87"/>
      <c r="M32" s="87">
        <v>1000</v>
      </c>
      <c r="N32" s="91"/>
      <c r="O32" s="87">
        <f t="shared" si="4"/>
        <v>1000</v>
      </c>
      <c r="P32" s="87">
        <f t="shared" si="5"/>
        <v>20</v>
      </c>
      <c r="Q32" s="92"/>
      <c r="R32" s="93">
        <v>0.04</v>
      </c>
      <c r="S32" s="93">
        <f t="shared" si="6"/>
        <v>0.8</v>
      </c>
      <c r="W32" s="241">
        <v>13</v>
      </c>
      <c r="X32" s="241">
        <f t="shared" si="7"/>
        <v>260</v>
      </c>
      <c r="Y32" s="228"/>
    </row>
    <row r="33" spans="1:25" s="90" customFormat="1" x14ac:dyDescent="0.2">
      <c r="A33" s="232" t="s">
        <v>170</v>
      </c>
      <c r="B33" s="232" t="s">
        <v>39</v>
      </c>
      <c r="C33" s="232">
        <v>90442800</v>
      </c>
      <c r="D33" s="232" t="s">
        <v>277</v>
      </c>
      <c r="E33" s="87" t="s">
        <v>46</v>
      </c>
      <c r="F33" s="87">
        <v>900</v>
      </c>
      <c r="G33" s="87">
        <v>10</v>
      </c>
      <c r="H33" s="87">
        <v>50</v>
      </c>
      <c r="I33" s="87"/>
      <c r="J33" s="87"/>
      <c r="K33" s="87"/>
      <c r="L33" s="87"/>
      <c r="M33" s="87">
        <v>2000</v>
      </c>
      <c r="N33" s="91"/>
      <c r="O33" s="87">
        <f t="shared" si="4"/>
        <v>2000</v>
      </c>
      <c r="P33" s="87">
        <f t="shared" si="5"/>
        <v>40</v>
      </c>
      <c r="Q33" s="92"/>
      <c r="R33" s="93">
        <v>0.04</v>
      </c>
      <c r="S33" s="93">
        <f t="shared" si="6"/>
        <v>1.6</v>
      </c>
      <c r="W33" s="241">
        <v>13</v>
      </c>
      <c r="X33" s="241">
        <f t="shared" si="7"/>
        <v>520</v>
      </c>
      <c r="Y33" s="228"/>
    </row>
    <row r="34" spans="1:25" s="90" customFormat="1" x14ac:dyDescent="0.2">
      <c r="A34" s="86" t="s">
        <v>34</v>
      </c>
      <c r="B34" s="86" t="s">
        <v>35</v>
      </c>
      <c r="C34" s="86" t="s">
        <v>34</v>
      </c>
      <c r="D34" s="86" t="s">
        <v>275</v>
      </c>
      <c r="E34" s="87">
        <v>20</v>
      </c>
      <c r="F34" s="87">
        <v>1220</v>
      </c>
      <c r="G34" s="87">
        <v>10</v>
      </c>
      <c r="H34" s="87">
        <v>50</v>
      </c>
      <c r="I34" s="87"/>
      <c r="J34" s="87"/>
      <c r="K34" s="87"/>
      <c r="L34" s="87"/>
      <c r="M34" s="87">
        <v>1000</v>
      </c>
      <c r="N34" s="91"/>
      <c r="O34" s="87">
        <f t="shared" si="4"/>
        <v>1000</v>
      </c>
      <c r="P34" s="87">
        <f t="shared" si="5"/>
        <v>20</v>
      </c>
      <c r="Q34" s="92"/>
      <c r="R34" s="93">
        <v>0.06</v>
      </c>
      <c r="S34" s="93">
        <f t="shared" si="6"/>
        <v>1.2</v>
      </c>
      <c r="W34" s="241">
        <v>17</v>
      </c>
      <c r="X34" s="241">
        <f t="shared" si="7"/>
        <v>340</v>
      </c>
      <c r="Y34" s="228"/>
    </row>
    <row r="35" spans="1:25" s="90" customFormat="1" x14ac:dyDescent="0.2">
      <c r="A35" s="86" t="s">
        <v>32</v>
      </c>
      <c r="B35" s="86" t="s">
        <v>33</v>
      </c>
      <c r="C35" s="86" t="s">
        <v>32</v>
      </c>
      <c r="D35" s="86" t="s">
        <v>275</v>
      </c>
      <c r="E35" s="87">
        <v>20</v>
      </c>
      <c r="F35" s="87">
        <v>1524</v>
      </c>
      <c r="G35" s="87">
        <v>10</v>
      </c>
      <c r="H35" s="87">
        <v>50</v>
      </c>
      <c r="I35" s="87"/>
      <c r="J35" s="87"/>
      <c r="K35" s="87"/>
      <c r="L35" s="87"/>
      <c r="M35" s="87"/>
      <c r="N35" s="91"/>
      <c r="O35" s="87">
        <f t="shared" si="4"/>
        <v>0</v>
      </c>
      <c r="P35" s="87">
        <f t="shared" si="5"/>
        <v>0</v>
      </c>
      <c r="Q35" s="92"/>
      <c r="R35" s="93">
        <v>7.0000000000000007E-2</v>
      </c>
      <c r="S35" s="93">
        <f t="shared" si="6"/>
        <v>0</v>
      </c>
      <c r="W35" s="241"/>
      <c r="X35" s="241">
        <f t="shared" si="7"/>
        <v>0</v>
      </c>
      <c r="Y35" s="228"/>
    </row>
    <row r="36" spans="1:25" s="90" customFormat="1" x14ac:dyDescent="0.2">
      <c r="A36" s="86" t="s">
        <v>214</v>
      </c>
      <c r="B36" s="86" t="s">
        <v>30</v>
      </c>
      <c r="C36" s="86" t="s">
        <v>214</v>
      </c>
      <c r="D36" s="86" t="s">
        <v>275</v>
      </c>
      <c r="E36" s="87">
        <v>20</v>
      </c>
      <c r="F36" s="87">
        <v>1800</v>
      </c>
      <c r="G36" s="87">
        <v>10</v>
      </c>
      <c r="H36" s="87">
        <v>50</v>
      </c>
      <c r="I36" s="87"/>
      <c r="J36" s="87"/>
      <c r="K36" s="87"/>
      <c r="L36" s="87"/>
      <c r="M36" s="87"/>
      <c r="N36" s="91"/>
      <c r="O36" s="87">
        <f t="shared" si="4"/>
        <v>0</v>
      </c>
      <c r="P36" s="87">
        <f t="shared" si="5"/>
        <v>0</v>
      </c>
      <c r="Q36" s="92"/>
      <c r="R36" s="93">
        <v>0.09</v>
      </c>
      <c r="S36" s="93">
        <f t="shared" si="6"/>
        <v>0</v>
      </c>
      <c r="W36" s="241"/>
      <c r="X36" s="241">
        <f t="shared" si="7"/>
        <v>0</v>
      </c>
      <c r="Y36" s="228"/>
    </row>
    <row r="37" spans="1:25" s="90" customFormat="1" x14ac:dyDescent="0.2">
      <c r="A37" s="86" t="s">
        <v>212</v>
      </c>
      <c r="B37" s="86" t="s">
        <v>213</v>
      </c>
      <c r="C37" s="86" t="s">
        <v>212</v>
      </c>
      <c r="D37" s="86" t="s">
        <v>275</v>
      </c>
      <c r="E37" s="87">
        <v>20</v>
      </c>
      <c r="F37" s="87">
        <v>2100</v>
      </c>
      <c r="G37" s="87">
        <v>10</v>
      </c>
      <c r="H37" s="87">
        <v>50</v>
      </c>
      <c r="I37" s="87"/>
      <c r="J37" s="87"/>
      <c r="K37" s="87"/>
      <c r="L37" s="87"/>
      <c r="M37" s="87"/>
      <c r="N37" s="91"/>
      <c r="O37" s="87">
        <f t="shared" si="4"/>
        <v>0</v>
      </c>
      <c r="P37" s="87">
        <f t="shared" si="5"/>
        <v>0</v>
      </c>
      <c r="Q37" s="92"/>
      <c r="R37" s="93">
        <v>7.0000000000000007E-2</v>
      </c>
      <c r="S37" s="93">
        <f t="shared" si="6"/>
        <v>0</v>
      </c>
      <c r="W37" s="241"/>
      <c r="X37" s="241">
        <f t="shared" si="7"/>
        <v>0</v>
      </c>
      <c r="Y37" s="228"/>
    </row>
    <row r="38" spans="1:25" s="90" customFormat="1" x14ac:dyDescent="0.2">
      <c r="A38" s="86" t="s">
        <v>242</v>
      </c>
      <c r="B38" s="86" t="s">
        <v>243</v>
      </c>
      <c r="C38" s="86" t="s">
        <v>242</v>
      </c>
      <c r="D38" s="86" t="s">
        <v>275</v>
      </c>
      <c r="E38" s="87">
        <v>20</v>
      </c>
      <c r="F38" s="87">
        <v>2400</v>
      </c>
      <c r="G38" s="87">
        <v>10</v>
      </c>
      <c r="H38" s="87">
        <v>50</v>
      </c>
      <c r="I38" s="87"/>
      <c r="J38" s="87"/>
      <c r="K38" s="87"/>
      <c r="L38" s="87"/>
      <c r="M38" s="87"/>
      <c r="N38" s="91"/>
      <c r="O38" s="87">
        <f t="shared" si="4"/>
        <v>0</v>
      </c>
      <c r="P38" s="87">
        <f t="shared" si="5"/>
        <v>0</v>
      </c>
      <c r="Q38" s="92"/>
      <c r="R38" s="93">
        <v>7.0000000000000007E-2</v>
      </c>
      <c r="S38" s="93">
        <f t="shared" si="6"/>
        <v>0</v>
      </c>
      <c r="W38" s="241"/>
      <c r="X38" s="241">
        <f t="shared" si="7"/>
        <v>0</v>
      </c>
      <c r="Y38" s="228">
        <f>SUM(X22:X38)</f>
        <v>3208</v>
      </c>
    </row>
    <row r="39" spans="1:25" s="90" customFormat="1" ht="15" x14ac:dyDescent="0.2">
      <c r="A39" s="96" t="s">
        <v>52</v>
      </c>
      <c r="B39" s="96"/>
      <c r="C39" s="96"/>
      <c r="D39" s="96"/>
      <c r="E39" s="96"/>
      <c r="F39" s="99"/>
      <c r="G39" s="100"/>
      <c r="H39" s="100"/>
      <c r="I39" s="87"/>
      <c r="J39" s="87"/>
      <c r="K39" s="87"/>
      <c r="L39" s="87"/>
      <c r="M39" s="87"/>
      <c r="N39" s="101"/>
      <c r="O39" s="87"/>
      <c r="P39" s="87"/>
      <c r="Q39" s="92"/>
      <c r="R39" s="87"/>
      <c r="S39" s="93"/>
      <c r="W39" s="241"/>
      <c r="X39" s="241"/>
      <c r="Y39" s="228"/>
    </row>
    <row r="40" spans="1:25" s="90" customFormat="1" x14ac:dyDescent="0.2">
      <c r="A40" s="86" t="s">
        <v>261</v>
      </c>
      <c r="B40" s="86" t="s">
        <v>262</v>
      </c>
      <c r="C40" s="86" t="s">
        <v>261</v>
      </c>
      <c r="D40" s="86" t="s">
        <v>275</v>
      </c>
      <c r="E40" s="87">
        <v>25</v>
      </c>
      <c r="F40" s="87">
        <v>200</v>
      </c>
      <c r="G40" s="87">
        <v>10</v>
      </c>
      <c r="H40" s="87">
        <v>150</v>
      </c>
      <c r="I40" s="87"/>
      <c r="J40" s="87">
        <v>300</v>
      </c>
      <c r="K40" s="87">
        <v>300</v>
      </c>
      <c r="L40" s="87">
        <v>300</v>
      </c>
      <c r="M40" s="87">
        <v>300</v>
      </c>
      <c r="N40" s="91"/>
      <c r="O40" s="87">
        <f t="shared" ref="O40:O59" si="8">SUM(I40:N40)</f>
        <v>1200</v>
      </c>
      <c r="P40" s="87">
        <f t="shared" ref="P40:P59" si="9">$O40/$H40</f>
        <v>8</v>
      </c>
      <c r="Q40" s="92"/>
      <c r="R40" s="93">
        <v>0.06</v>
      </c>
      <c r="S40" s="93">
        <f t="shared" ref="S40:S59" si="10">$P40*$R40</f>
        <v>0.48</v>
      </c>
      <c r="T40" s="94">
        <f>SUM(S40:S59)</f>
        <v>15.239999999999998</v>
      </c>
      <c r="U40" s="90">
        <f>T40*100/$T$148</f>
        <v>34.409573267103177</v>
      </c>
      <c r="W40" s="241">
        <v>10.8</v>
      </c>
      <c r="X40" s="241">
        <f t="shared" ref="X40:X59" si="11">P40*W40</f>
        <v>86.4</v>
      </c>
      <c r="Y40" s="228"/>
    </row>
    <row r="41" spans="1:25" s="90" customFormat="1" x14ac:dyDescent="0.2">
      <c r="A41" s="232" t="s">
        <v>198</v>
      </c>
      <c r="B41" s="232" t="s">
        <v>199</v>
      </c>
      <c r="C41" s="232">
        <v>90448000</v>
      </c>
      <c r="D41" s="232" t="s">
        <v>277</v>
      </c>
      <c r="E41" s="87" t="s">
        <v>63</v>
      </c>
      <c r="F41" s="87">
        <v>270</v>
      </c>
      <c r="G41" s="87">
        <v>10</v>
      </c>
      <c r="H41" s="87">
        <v>100</v>
      </c>
      <c r="I41" s="87"/>
      <c r="J41" s="87"/>
      <c r="K41" s="87">
        <v>500</v>
      </c>
      <c r="L41" s="87"/>
      <c r="M41" s="87">
        <v>1000</v>
      </c>
      <c r="N41" s="91"/>
      <c r="O41" s="87">
        <f t="shared" si="8"/>
        <v>1500</v>
      </c>
      <c r="P41" s="87">
        <f t="shared" si="9"/>
        <v>15</v>
      </c>
      <c r="Q41" s="92"/>
      <c r="R41" s="93">
        <v>0.06</v>
      </c>
      <c r="S41" s="93">
        <f t="shared" si="10"/>
        <v>0.89999999999999991</v>
      </c>
      <c r="W41" s="241">
        <v>9.8000000000000007</v>
      </c>
      <c r="X41" s="241">
        <f t="shared" si="11"/>
        <v>147</v>
      </c>
      <c r="Y41" s="228"/>
    </row>
    <row r="42" spans="1:25" s="90" customFormat="1" x14ac:dyDescent="0.2">
      <c r="A42" s="102" t="s">
        <v>583</v>
      </c>
      <c r="B42" s="102" t="s">
        <v>391</v>
      </c>
      <c r="C42" s="102" t="s">
        <v>584</v>
      </c>
      <c r="D42" s="86" t="s">
        <v>275</v>
      </c>
      <c r="E42" s="87" t="s">
        <v>63</v>
      </c>
      <c r="F42" s="87">
        <v>300</v>
      </c>
      <c r="G42" s="87">
        <v>10</v>
      </c>
      <c r="H42" s="87">
        <v>100</v>
      </c>
      <c r="I42" s="87"/>
      <c r="J42" s="87"/>
      <c r="K42" s="87"/>
      <c r="L42" s="87"/>
      <c r="M42" s="87"/>
      <c r="N42" s="91"/>
      <c r="O42" s="87">
        <f t="shared" si="8"/>
        <v>0</v>
      </c>
      <c r="P42" s="87">
        <f t="shared" si="9"/>
        <v>0</v>
      </c>
      <c r="Q42" s="92"/>
      <c r="R42" s="93">
        <v>0.06</v>
      </c>
      <c r="S42" s="93">
        <f t="shared" si="10"/>
        <v>0</v>
      </c>
      <c r="W42" s="241"/>
      <c r="X42" s="241">
        <f t="shared" si="11"/>
        <v>0</v>
      </c>
      <c r="Y42" s="228"/>
    </row>
    <row r="43" spans="1:25" s="90" customFormat="1" x14ac:dyDescent="0.2">
      <c r="A43" s="232" t="s">
        <v>392</v>
      </c>
      <c r="B43" s="232" t="s">
        <v>391</v>
      </c>
      <c r="C43" s="95" t="s">
        <v>393</v>
      </c>
      <c r="D43" s="232" t="s">
        <v>277</v>
      </c>
      <c r="E43" s="87" t="s">
        <v>63</v>
      </c>
      <c r="F43" s="87">
        <v>300</v>
      </c>
      <c r="G43" s="87">
        <v>10</v>
      </c>
      <c r="H43" s="87">
        <v>100</v>
      </c>
      <c r="I43" s="87"/>
      <c r="J43" s="87"/>
      <c r="K43" s="87"/>
      <c r="L43" s="87"/>
      <c r="M43" s="87"/>
      <c r="N43" s="91"/>
      <c r="O43" s="87">
        <f t="shared" si="8"/>
        <v>0</v>
      </c>
      <c r="P43" s="87">
        <f t="shared" si="9"/>
        <v>0</v>
      </c>
      <c r="Q43" s="92"/>
      <c r="R43" s="93">
        <v>0.06</v>
      </c>
      <c r="S43" s="93">
        <f t="shared" si="10"/>
        <v>0</v>
      </c>
      <c r="W43" s="241"/>
      <c r="X43" s="241">
        <f t="shared" si="11"/>
        <v>0</v>
      </c>
      <c r="Y43" s="228"/>
    </row>
    <row r="44" spans="1:25" s="90" customFormat="1" x14ac:dyDescent="0.2">
      <c r="A44" s="102" t="s">
        <v>67</v>
      </c>
      <c r="B44" s="102" t="s">
        <v>68</v>
      </c>
      <c r="C44" s="102" t="s">
        <v>69</v>
      </c>
      <c r="D44" s="86" t="s">
        <v>275</v>
      </c>
      <c r="E44" s="87">
        <v>25</v>
      </c>
      <c r="F44" s="87">
        <v>375</v>
      </c>
      <c r="G44" s="87">
        <v>10</v>
      </c>
      <c r="H44" s="87">
        <v>100</v>
      </c>
      <c r="I44" s="87"/>
      <c r="J44" s="87"/>
      <c r="K44" s="87">
        <v>1000</v>
      </c>
      <c r="L44" s="87">
        <v>500</v>
      </c>
      <c r="M44" s="87">
        <v>500</v>
      </c>
      <c r="N44" s="91"/>
      <c r="O44" s="87">
        <f t="shared" si="8"/>
        <v>2000</v>
      </c>
      <c r="P44" s="87">
        <f t="shared" si="9"/>
        <v>20</v>
      </c>
      <c r="Q44" s="92"/>
      <c r="R44" s="93">
        <v>0.06</v>
      </c>
      <c r="S44" s="93">
        <f t="shared" si="10"/>
        <v>1.2</v>
      </c>
      <c r="W44" s="241">
        <v>13.7</v>
      </c>
      <c r="X44" s="241">
        <f t="shared" si="11"/>
        <v>274</v>
      </c>
      <c r="Y44" s="228"/>
    </row>
    <row r="45" spans="1:25" s="90" customFormat="1" x14ac:dyDescent="0.2">
      <c r="A45" s="86" t="s">
        <v>64</v>
      </c>
      <c r="B45" s="86" t="s">
        <v>65</v>
      </c>
      <c r="C45" s="86" t="s">
        <v>64</v>
      </c>
      <c r="D45" s="86" t="s">
        <v>275</v>
      </c>
      <c r="E45" s="87">
        <v>25</v>
      </c>
      <c r="F45" s="87">
        <v>457</v>
      </c>
      <c r="G45" s="87">
        <v>10</v>
      </c>
      <c r="H45" s="87">
        <v>100</v>
      </c>
      <c r="I45" s="87"/>
      <c r="J45" s="87"/>
      <c r="K45" s="87">
        <v>1600</v>
      </c>
      <c r="L45" s="87">
        <v>1000</v>
      </c>
      <c r="M45" s="87">
        <v>1000</v>
      </c>
      <c r="N45" s="91"/>
      <c r="O45" s="87">
        <f t="shared" si="8"/>
        <v>3600</v>
      </c>
      <c r="P45" s="87">
        <f t="shared" si="9"/>
        <v>36</v>
      </c>
      <c r="Q45" s="92"/>
      <c r="R45" s="93">
        <v>0.06</v>
      </c>
      <c r="S45" s="93">
        <f t="shared" si="10"/>
        <v>2.16</v>
      </c>
      <c r="W45" s="241">
        <v>17</v>
      </c>
      <c r="X45" s="241">
        <f t="shared" si="11"/>
        <v>612</v>
      </c>
      <c r="Y45" s="228"/>
    </row>
    <row r="46" spans="1:25" s="90" customFormat="1" x14ac:dyDescent="0.2">
      <c r="A46" s="232" t="s">
        <v>66</v>
      </c>
      <c r="B46" s="232" t="s">
        <v>65</v>
      </c>
      <c r="C46" s="232">
        <v>90443400</v>
      </c>
      <c r="D46" s="232" t="s">
        <v>277</v>
      </c>
      <c r="E46" s="87" t="s">
        <v>63</v>
      </c>
      <c r="F46" s="87">
        <v>450</v>
      </c>
      <c r="G46" s="87">
        <v>10</v>
      </c>
      <c r="H46" s="87">
        <v>100</v>
      </c>
      <c r="I46" s="87"/>
      <c r="J46" s="87"/>
      <c r="K46" s="87">
        <v>500</v>
      </c>
      <c r="L46" s="87">
        <v>500</v>
      </c>
      <c r="M46" s="87">
        <v>2000</v>
      </c>
      <c r="N46" s="91"/>
      <c r="O46" s="87">
        <f t="shared" si="8"/>
        <v>3000</v>
      </c>
      <c r="P46" s="87">
        <f t="shared" si="9"/>
        <v>30</v>
      </c>
      <c r="Q46" s="92"/>
      <c r="R46" s="93">
        <v>0.06</v>
      </c>
      <c r="S46" s="93">
        <f t="shared" si="10"/>
        <v>1.7999999999999998</v>
      </c>
      <c r="W46" s="241">
        <v>17</v>
      </c>
      <c r="X46" s="241">
        <f t="shared" si="11"/>
        <v>510</v>
      </c>
      <c r="Y46" s="228"/>
    </row>
    <row r="47" spans="1:25" s="90" customFormat="1" x14ac:dyDescent="0.2">
      <c r="A47" s="86" t="s">
        <v>60</v>
      </c>
      <c r="B47" s="86" t="s">
        <v>61</v>
      </c>
      <c r="C47" s="86" t="s">
        <v>60</v>
      </c>
      <c r="D47" s="86" t="s">
        <v>275</v>
      </c>
      <c r="E47" s="87">
        <v>25</v>
      </c>
      <c r="F47" s="87">
        <v>610</v>
      </c>
      <c r="G47" s="87">
        <v>10</v>
      </c>
      <c r="H47" s="87">
        <v>50</v>
      </c>
      <c r="I47" s="87"/>
      <c r="J47" s="87">
        <v>300</v>
      </c>
      <c r="K47" s="87">
        <v>500</v>
      </c>
      <c r="L47" s="87"/>
      <c r="M47" s="87">
        <v>500</v>
      </c>
      <c r="N47" s="91"/>
      <c r="O47" s="87">
        <f t="shared" si="8"/>
        <v>1300</v>
      </c>
      <c r="P47" s="87">
        <f t="shared" si="9"/>
        <v>26</v>
      </c>
      <c r="Q47" s="92"/>
      <c r="R47" s="93">
        <v>0.04</v>
      </c>
      <c r="S47" s="93">
        <f t="shared" si="10"/>
        <v>1.04</v>
      </c>
      <c r="W47" s="241">
        <v>11.75</v>
      </c>
      <c r="X47" s="241">
        <f t="shared" si="11"/>
        <v>305.5</v>
      </c>
      <c r="Y47" s="228"/>
    </row>
    <row r="48" spans="1:25" s="90" customFormat="1" x14ac:dyDescent="0.2">
      <c r="A48" s="232" t="s">
        <v>62</v>
      </c>
      <c r="B48" s="232" t="s">
        <v>61</v>
      </c>
      <c r="C48" s="232">
        <v>90443600</v>
      </c>
      <c r="D48" s="232" t="s">
        <v>277</v>
      </c>
      <c r="E48" s="87" t="s">
        <v>63</v>
      </c>
      <c r="F48" s="87">
        <v>600</v>
      </c>
      <c r="G48" s="87">
        <v>10</v>
      </c>
      <c r="H48" s="87">
        <v>50</v>
      </c>
      <c r="I48" s="87"/>
      <c r="J48" s="87"/>
      <c r="K48" s="87">
        <v>500</v>
      </c>
      <c r="L48" s="87"/>
      <c r="M48" s="87">
        <v>1000</v>
      </c>
      <c r="N48" s="91"/>
      <c r="O48" s="87">
        <f t="shared" si="8"/>
        <v>1500</v>
      </c>
      <c r="P48" s="87">
        <f t="shared" si="9"/>
        <v>30</v>
      </c>
      <c r="Q48" s="92"/>
      <c r="R48" s="93">
        <v>0.04</v>
      </c>
      <c r="S48" s="93">
        <f t="shared" si="10"/>
        <v>1.2</v>
      </c>
      <c r="W48" s="241">
        <v>11.75</v>
      </c>
      <c r="X48" s="241">
        <f t="shared" si="11"/>
        <v>352.5</v>
      </c>
      <c r="Y48" s="228"/>
    </row>
    <row r="49" spans="1:25" s="90" customFormat="1" x14ac:dyDescent="0.2">
      <c r="A49" s="86" t="s">
        <v>195</v>
      </c>
      <c r="B49" s="86" t="s">
        <v>178</v>
      </c>
      <c r="C49" s="86" t="s">
        <v>195</v>
      </c>
      <c r="D49" s="86" t="s">
        <v>275</v>
      </c>
      <c r="E49" s="87">
        <v>25</v>
      </c>
      <c r="F49" s="87">
        <v>750</v>
      </c>
      <c r="G49" s="87">
        <v>10</v>
      </c>
      <c r="H49" s="87">
        <v>50</v>
      </c>
      <c r="I49" s="87"/>
      <c r="J49" s="87"/>
      <c r="K49" s="87"/>
      <c r="L49" s="87"/>
      <c r="M49" s="87"/>
      <c r="N49" s="91"/>
      <c r="O49" s="87">
        <f t="shared" si="8"/>
        <v>0</v>
      </c>
      <c r="P49" s="87">
        <f t="shared" si="9"/>
        <v>0</v>
      </c>
      <c r="Q49" s="92"/>
      <c r="R49" s="93">
        <v>0.05</v>
      </c>
      <c r="S49" s="93">
        <f t="shared" si="10"/>
        <v>0</v>
      </c>
      <c r="W49" s="241">
        <v>14.3</v>
      </c>
      <c r="X49" s="241">
        <f t="shared" si="11"/>
        <v>0</v>
      </c>
      <c r="Y49" s="228"/>
    </row>
    <row r="50" spans="1:25" s="90" customFormat="1" x14ac:dyDescent="0.2">
      <c r="A50" s="232" t="s">
        <v>177</v>
      </c>
      <c r="B50" s="232" t="s">
        <v>178</v>
      </c>
      <c r="C50" s="232">
        <v>90443700</v>
      </c>
      <c r="D50" s="232" t="s">
        <v>277</v>
      </c>
      <c r="E50" s="87" t="s">
        <v>63</v>
      </c>
      <c r="F50" s="87">
        <v>750</v>
      </c>
      <c r="G50" s="87">
        <v>10</v>
      </c>
      <c r="H50" s="87">
        <v>50</v>
      </c>
      <c r="I50" s="87"/>
      <c r="J50" s="87"/>
      <c r="K50" s="87">
        <v>500</v>
      </c>
      <c r="L50" s="87"/>
      <c r="M50" s="87">
        <v>1000</v>
      </c>
      <c r="N50" s="91"/>
      <c r="O50" s="87">
        <f t="shared" si="8"/>
        <v>1500</v>
      </c>
      <c r="P50" s="87">
        <f t="shared" si="9"/>
        <v>30</v>
      </c>
      <c r="Q50" s="92"/>
      <c r="R50" s="93">
        <v>0.05</v>
      </c>
      <c r="S50" s="93">
        <f t="shared" si="10"/>
        <v>1.5</v>
      </c>
      <c r="W50" s="241">
        <v>14.3</v>
      </c>
      <c r="X50" s="241">
        <f t="shared" si="11"/>
        <v>429</v>
      </c>
      <c r="Y50" s="228"/>
    </row>
    <row r="51" spans="1:25" s="90" customFormat="1" x14ac:dyDescent="0.2">
      <c r="A51" s="86" t="s">
        <v>155</v>
      </c>
      <c r="B51" s="86" t="s">
        <v>58</v>
      </c>
      <c r="C51" s="86" t="s">
        <v>155</v>
      </c>
      <c r="D51" s="86" t="s">
        <v>275</v>
      </c>
      <c r="E51" s="87">
        <v>25</v>
      </c>
      <c r="F51" s="87">
        <v>915</v>
      </c>
      <c r="G51" s="87">
        <v>10</v>
      </c>
      <c r="H51" s="87">
        <v>50</v>
      </c>
      <c r="I51" s="87"/>
      <c r="J51" s="87"/>
      <c r="K51" s="87"/>
      <c r="L51" s="87">
        <v>500</v>
      </c>
      <c r="M51" s="87">
        <v>500</v>
      </c>
      <c r="N51" s="91"/>
      <c r="O51" s="87">
        <f t="shared" si="8"/>
        <v>1000</v>
      </c>
      <c r="P51" s="87">
        <f t="shared" si="9"/>
        <v>20</v>
      </c>
      <c r="Q51" s="92"/>
      <c r="R51" s="93">
        <v>0.06</v>
      </c>
      <c r="S51" s="93">
        <f t="shared" si="10"/>
        <v>1.2</v>
      </c>
      <c r="W51" s="241">
        <v>17</v>
      </c>
      <c r="X51" s="241">
        <f t="shared" si="11"/>
        <v>340</v>
      </c>
      <c r="Y51" s="228"/>
    </row>
    <row r="52" spans="1:25" s="90" customFormat="1" x14ac:dyDescent="0.2">
      <c r="A52" s="232" t="s">
        <v>176</v>
      </c>
      <c r="B52" s="232" t="s">
        <v>58</v>
      </c>
      <c r="C52" s="232">
        <v>90443800</v>
      </c>
      <c r="D52" s="232" t="s">
        <v>277</v>
      </c>
      <c r="E52" s="87" t="s">
        <v>63</v>
      </c>
      <c r="F52" s="87">
        <v>900</v>
      </c>
      <c r="G52" s="87">
        <v>10</v>
      </c>
      <c r="H52" s="87">
        <v>50</v>
      </c>
      <c r="I52" s="87"/>
      <c r="J52" s="87"/>
      <c r="K52" s="87"/>
      <c r="L52" s="87"/>
      <c r="M52" s="87">
        <v>1000</v>
      </c>
      <c r="N52" s="91"/>
      <c r="O52" s="87">
        <f t="shared" si="8"/>
        <v>1000</v>
      </c>
      <c r="P52" s="87">
        <f t="shared" si="9"/>
        <v>20</v>
      </c>
      <c r="Q52" s="92"/>
      <c r="R52" s="93">
        <v>0.06</v>
      </c>
      <c r="S52" s="93">
        <f t="shared" si="10"/>
        <v>1.2</v>
      </c>
      <c r="W52" s="241">
        <v>17</v>
      </c>
      <c r="X52" s="241">
        <f t="shared" si="11"/>
        <v>340</v>
      </c>
      <c r="Y52" s="228"/>
    </row>
    <row r="53" spans="1:25" s="90" customFormat="1" x14ac:dyDescent="0.2">
      <c r="A53" s="86" t="s">
        <v>53</v>
      </c>
      <c r="B53" s="86" t="s">
        <v>54</v>
      </c>
      <c r="C53" s="86" t="s">
        <v>53</v>
      </c>
      <c r="D53" s="86" t="s">
        <v>275</v>
      </c>
      <c r="E53" s="87">
        <v>25</v>
      </c>
      <c r="F53" s="87">
        <v>1220</v>
      </c>
      <c r="G53" s="87">
        <v>10</v>
      </c>
      <c r="H53" s="87">
        <v>50</v>
      </c>
      <c r="I53" s="87"/>
      <c r="J53" s="87"/>
      <c r="K53" s="87"/>
      <c r="L53" s="87"/>
      <c r="M53" s="87">
        <v>500</v>
      </c>
      <c r="N53" s="91"/>
      <c r="O53" s="87">
        <f t="shared" si="8"/>
        <v>500</v>
      </c>
      <c r="P53" s="87">
        <f t="shared" si="9"/>
        <v>10</v>
      </c>
      <c r="Q53" s="92"/>
      <c r="R53" s="93">
        <v>0.08</v>
      </c>
      <c r="S53" s="93">
        <f t="shared" si="10"/>
        <v>0.8</v>
      </c>
      <c r="W53" s="241">
        <v>22</v>
      </c>
      <c r="X53" s="241">
        <f t="shared" si="11"/>
        <v>220</v>
      </c>
      <c r="Y53" s="228"/>
    </row>
    <row r="54" spans="1:25" s="90" customFormat="1" x14ac:dyDescent="0.2">
      <c r="A54" s="103" t="s">
        <v>194</v>
      </c>
      <c r="B54" s="103" t="s">
        <v>54</v>
      </c>
      <c r="C54" s="103">
        <v>90444000</v>
      </c>
      <c r="D54" s="232" t="s">
        <v>277</v>
      </c>
      <c r="E54" s="87" t="s">
        <v>63</v>
      </c>
      <c r="F54" s="87">
        <v>1200</v>
      </c>
      <c r="G54" s="87">
        <v>10</v>
      </c>
      <c r="H54" s="87">
        <v>50</v>
      </c>
      <c r="I54" s="87"/>
      <c r="J54" s="87"/>
      <c r="K54" s="87"/>
      <c r="L54" s="87"/>
      <c r="M54" s="87">
        <v>500</v>
      </c>
      <c r="N54" s="91"/>
      <c r="O54" s="87">
        <f t="shared" si="8"/>
        <v>500</v>
      </c>
      <c r="P54" s="87">
        <f t="shared" si="9"/>
        <v>10</v>
      </c>
      <c r="Q54" s="92"/>
      <c r="R54" s="93">
        <v>0.08</v>
      </c>
      <c r="S54" s="93">
        <f t="shared" si="10"/>
        <v>0.8</v>
      </c>
      <c r="W54" s="241">
        <v>22</v>
      </c>
      <c r="X54" s="241">
        <f t="shared" si="11"/>
        <v>220</v>
      </c>
      <c r="Y54" s="228"/>
    </row>
    <row r="55" spans="1:25" s="90" customFormat="1" x14ac:dyDescent="0.2">
      <c r="A55" s="86" t="s">
        <v>230</v>
      </c>
      <c r="B55" s="86" t="s">
        <v>231</v>
      </c>
      <c r="C55" s="86" t="s">
        <v>230</v>
      </c>
      <c r="D55" s="86" t="s">
        <v>275</v>
      </c>
      <c r="E55" s="87">
        <v>25</v>
      </c>
      <c r="F55" s="87">
        <v>1500</v>
      </c>
      <c r="G55" s="87">
        <v>10</v>
      </c>
      <c r="H55" s="87">
        <v>50</v>
      </c>
      <c r="I55" s="87"/>
      <c r="J55" s="87"/>
      <c r="K55" s="87"/>
      <c r="L55" s="87"/>
      <c r="M55" s="87"/>
      <c r="N55" s="91"/>
      <c r="O55" s="87">
        <f t="shared" si="8"/>
        <v>0</v>
      </c>
      <c r="P55" s="87">
        <f t="shared" si="9"/>
        <v>0</v>
      </c>
      <c r="Q55" s="92"/>
      <c r="R55" s="93">
        <v>0.11</v>
      </c>
      <c r="S55" s="93">
        <f t="shared" si="10"/>
        <v>0</v>
      </c>
      <c r="W55" s="241">
        <v>29.65</v>
      </c>
      <c r="X55" s="241">
        <f t="shared" si="11"/>
        <v>0</v>
      </c>
      <c r="Y55" s="228"/>
    </row>
    <row r="56" spans="1:25" s="90" customFormat="1" x14ac:dyDescent="0.2">
      <c r="A56" s="86" t="s">
        <v>254</v>
      </c>
      <c r="B56" s="86" t="s">
        <v>255</v>
      </c>
      <c r="C56" s="86" t="s">
        <v>254</v>
      </c>
      <c r="D56" s="86" t="s">
        <v>275</v>
      </c>
      <c r="E56" s="87">
        <v>25</v>
      </c>
      <c r="F56" s="87">
        <v>1650</v>
      </c>
      <c r="G56" s="87">
        <v>10</v>
      </c>
      <c r="H56" s="87">
        <v>50</v>
      </c>
      <c r="I56" s="87"/>
      <c r="J56" s="87"/>
      <c r="K56" s="87"/>
      <c r="L56" s="87"/>
      <c r="M56" s="87"/>
      <c r="N56" s="91"/>
      <c r="O56" s="87">
        <f t="shared" si="8"/>
        <v>0</v>
      </c>
      <c r="P56" s="87">
        <f t="shared" si="9"/>
        <v>0</v>
      </c>
      <c r="Q56" s="92"/>
      <c r="R56" s="93">
        <v>0.12</v>
      </c>
      <c r="S56" s="93">
        <f t="shared" si="10"/>
        <v>0</v>
      </c>
      <c r="W56" s="241"/>
      <c r="X56" s="241">
        <f t="shared" si="11"/>
        <v>0</v>
      </c>
      <c r="Y56" s="228"/>
    </row>
    <row r="57" spans="1:25" s="90" customFormat="1" x14ac:dyDescent="0.2">
      <c r="A57" s="86" t="s">
        <v>193</v>
      </c>
      <c r="B57" s="86" t="s">
        <v>175</v>
      </c>
      <c r="C57" s="86" t="s">
        <v>193</v>
      </c>
      <c r="D57" s="86" t="s">
        <v>275</v>
      </c>
      <c r="E57" s="87">
        <v>25</v>
      </c>
      <c r="F57" s="87">
        <v>1800</v>
      </c>
      <c r="G57" s="87">
        <v>10</v>
      </c>
      <c r="H57" s="87">
        <v>50</v>
      </c>
      <c r="I57" s="87"/>
      <c r="J57" s="87"/>
      <c r="K57" s="87"/>
      <c r="L57" s="87"/>
      <c r="M57" s="87"/>
      <c r="N57" s="91"/>
      <c r="O57" s="87">
        <f t="shared" si="8"/>
        <v>0</v>
      </c>
      <c r="P57" s="87">
        <f t="shared" si="9"/>
        <v>0</v>
      </c>
      <c r="Q57" s="92"/>
      <c r="R57" s="93">
        <v>0.12</v>
      </c>
      <c r="S57" s="93">
        <f t="shared" si="10"/>
        <v>0</v>
      </c>
      <c r="W57" s="241">
        <v>33</v>
      </c>
      <c r="X57" s="241">
        <f t="shared" si="11"/>
        <v>0</v>
      </c>
      <c r="Y57" s="228"/>
    </row>
    <row r="58" spans="1:25" s="90" customFormat="1" x14ac:dyDescent="0.2">
      <c r="A58" s="232" t="s">
        <v>174</v>
      </c>
      <c r="B58" s="232" t="s">
        <v>175</v>
      </c>
      <c r="C58" s="232">
        <v>90443900</v>
      </c>
      <c r="D58" s="232" t="s">
        <v>277</v>
      </c>
      <c r="E58" s="87" t="s">
        <v>63</v>
      </c>
      <c r="F58" s="87">
        <v>1800</v>
      </c>
      <c r="G58" s="87">
        <v>10</v>
      </c>
      <c r="H58" s="87">
        <v>50</v>
      </c>
      <c r="I58" s="87"/>
      <c r="J58" s="87"/>
      <c r="K58" s="87">
        <v>200</v>
      </c>
      <c r="L58" s="87">
        <v>200</v>
      </c>
      <c r="M58" s="87"/>
      <c r="N58" s="91"/>
      <c r="O58" s="87">
        <f t="shared" si="8"/>
        <v>400</v>
      </c>
      <c r="P58" s="87">
        <f t="shared" si="9"/>
        <v>8</v>
      </c>
      <c r="Q58" s="92"/>
      <c r="R58" s="93">
        <v>0.12</v>
      </c>
      <c r="S58" s="93">
        <f>$P58*$R58</f>
        <v>0.96</v>
      </c>
      <c r="W58" s="241">
        <v>33</v>
      </c>
      <c r="X58" s="241">
        <f t="shared" si="11"/>
        <v>264</v>
      </c>
      <c r="Y58" s="228"/>
    </row>
    <row r="59" spans="1:25" s="90" customFormat="1" x14ac:dyDescent="0.2">
      <c r="A59" s="232" t="s">
        <v>293</v>
      </c>
      <c r="B59" s="232" t="s">
        <v>294</v>
      </c>
      <c r="C59" s="232">
        <v>90443000</v>
      </c>
      <c r="D59" s="232" t="s">
        <v>277</v>
      </c>
      <c r="E59" s="87" t="s">
        <v>63</v>
      </c>
      <c r="F59" s="87">
        <v>2100</v>
      </c>
      <c r="G59" s="87">
        <v>10</v>
      </c>
      <c r="H59" s="87">
        <v>50</v>
      </c>
      <c r="I59" s="87"/>
      <c r="J59" s="87"/>
      <c r="K59" s="87"/>
      <c r="L59" s="87"/>
      <c r="M59" s="87"/>
      <c r="N59" s="91"/>
      <c r="O59" s="87">
        <f t="shared" si="8"/>
        <v>0</v>
      </c>
      <c r="P59" s="87">
        <f t="shared" si="9"/>
        <v>0</v>
      </c>
      <c r="Q59" s="92"/>
      <c r="R59" s="93">
        <v>0.09</v>
      </c>
      <c r="S59" s="93">
        <f t="shared" si="10"/>
        <v>0</v>
      </c>
      <c r="W59" s="241">
        <v>40</v>
      </c>
      <c r="X59" s="241">
        <f t="shared" si="11"/>
        <v>0</v>
      </c>
      <c r="Y59" s="228">
        <f>SUM(X40:X59)</f>
        <v>4100.3999999999996</v>
      </c>
    </row>
    <row r="60" spans="1:25" s="90" customFormat="1" x14ac:dyDescent="0.2">
      <c r="A60" s="104" t="s">
        <v>70</v>
      </c>
      <c r="B60" s="104"/>
      <c r="C60" s="104"/>
      <c r="D60" s="104"/>
      <c r="E60" s="104"/>
      <c r="F60" s="232"/>
      <c r="G60" s="97"/>
      <c r="H60" s="97"/>
      <c r="I60" s="87"/>
      <c r="J60" s="87"/>
      <c r="K60" s="87"/>
      <c r="L60" s="87"/>
      <c r="M60" s="87"/>
      <c r="N60" s="97"/>
      <c r="O60" s="87"/>
      <c r="P60" s="87"/>
      <c r="Q60" s="92"/>
      <c r="R60" s="87"/>
      <c r="S60" s="93"/>
      <c r="W60" s="241"/>
      <c r="X60" s="241"/>
      <c r="Y60" s="228"/>
    </row>
    <row r="61" spans="1:25" s="90" customFormat="1" x14ac:dyDescent="0.2">
      <c r="A61" s="86" t="s">
        <v>295</v>
      </c>
      <c r="B61" s="86" t="s">
        <v>296</v>
      </c>
      <c r="C61" s="86" t="s">
        <v>295</v>
      </c>
      <c r="D61" s="86" t="s">
        <v>275</v>
      </c>
      <c r="E61" s="87">
        <v>32</v>
      </c>
      <c r="F61" s="87">
        <v>100</v>
      </c>
      <c r="G61" s="87">
        <v>10</v>
      </c>
      <c r="H61" s="87">
        <v>300</v>
      </c>
      <c r="I61" s="87"/>
      <c r="J61" s="87"/>
      <c r="K61" s="87"/>
      <c r="L61" s="87"/>
      <c r="M61" s="87"/>
      <c r="N61" s="91"/>
      <c r="O61" s="87">
        <f t="shared" ref="O61:O75" si="12">SUM(I61:N61)</f>
        <v>0</v>
      </c>
      <c r="P61" s="87">
        <f t="shared" ref="P61:P75" si="13">$O61/$H61</f>
        <v>0</v>
      </c>
      <c r="Q61" s="92"/>
      <c r="R61" s="93">
        <v>0.09</v>
      </c>
      <c r="S61" s="93">
        <f t="shared" ref="S61:S75" si="14">$P61*$R61</f>
        <v>0</v>
      </c>
      <c r="T61" s="94">
        <f>SUM(S61:S75)</f>
        <v>3.72</v>
      </c>
      <c r="U61" s="90">
        <f>T61*100/$T$148</f>
        <v>8.3991871754346352</v>
      </c>
      <c r="W61" s="241">
        <v>13.45</v>
      </c>
      <c r="X61" s="241">
        <f t="shared" ref="X61:X75" si="15">P61*W61</f>
        <v>0</v>
      </c>
      <c r="Y61" s="228"/>
    </row>
    <row r="62" spans="1:25" s="90" customFormat="1" x14ac:dyDescent="0.2">
      <c r="A62" s="86" t="s">
        <v>71</v>
      </c>
      <c r="B62" s="86" t="s">
        <v>72</v>
      </c>
      <c r="C62" s="86" t="s">
        <v>71</v>
      </c>
      <c r="D62" s="86" t="s">
        <v>275</v>
      </c>
      <c r="E62" s="87">
        <v>32</v>
      </c>
      <c r="F62" s="87">
        <v>150</v>
      </c>
      <c r="G62" s="87">
        <v>10</v>
      </c>
      <c r="H62" s="87">
        <v>300</v>
      </c>
      <c r="I62" s="87"/>
      <c r="J62" s="87">
        <v>300</v>
      </c>
      <c r="K62" s="87">
        <v>300</v>
      </c>
      <c r="L62" s="87"/>
      <c r="M62" s="87"/>
      <c r="N62" s="91"/>
      <c r="O62" s="87">
        <f t="shared" si="12"/>
        <v>600</v>
      </c>
      <c r="P62" s="87">
        <f t="shared" si="13"/>
        <v>2</v>
      </c>
      <c r="Q62" s="92"/>
      <c r="R62" s="93">
        <v>0.09</v>
      </c>
      <c r="S62" s="93">
        <f t="shared" si="14"/>
        <v>0.18</v>
      </c>
      <c r="W62" s="241">
        <v>22.5</v>
      </c>
      <c r="X62" s="241">
        <f t="shared" si="15"/>
        <v>45</v>
      </c>
      <c r="Y62" s="228"/>
    </row>
    <row r="63" spans="1:25" s="90" customFormat="1" x14ac:dyDescent="0.2">
      <c r="A63" s="232" t="s">
        <v>256</v>
      </c>
      <c r="B63" s="232" t="s">
        <v>72</v>
      </c>
      <c r="C63" s="232">
        <v>90446200</v>
      </c>
      <c r="D63" s="232" t="s">
        <v>277</v>
      </c>
      <c r="E63" s="87">
        <v>32</v>
      </c>
      <c r="F63" s="87">
        <v>150</v>
      </c>
      <c r="G63" s="87">
        <v>10</v>
      </c>
      <c r="H63" s="87">
        <v>300</v>
      </c>
      <c r="I63" s="87"/>
      <c r="J63" s="87"/>
      <c r="K63" s="87">
        <v>300</v>
      </c>
      <c r="L63" s="87"/>
      <c r="M63" s="87">
        <v>300</v>
      </c>
      <c r="N63" s="91"/>
      <c r="O63" s="87">
        <f t="shared" si="12"/>
        <v>600</v>
      </c>
      <c r="P63" s="87">
        <f t="shared" si="13"/>
        <v>2</v>
      </c>
      <c r="Q63" s="92"/>
      <c r="R63" s="93">
        <v>0.09</v>
      </c>
      <c r="S63" s="93">
        <f t="shared" si="14"/>
        <v>0.18</v>
      </c>
      <c r="W63" s="241">
        <v>22.5</v>
      </c>
      <c r="X63" s="241">
        <f t="shared" si="15"/>
        <v>45</v>
      </c>
      <c r="Y63" s="228"/>
    </row>
    <row r="64" spans="1:25" s="90" customFormat="1" x14ac:dyDescent="0.2">
      <c r="A64" s="86" t="s">
        <v>200</v>
      </c>
      <c r="B64" s="86" t="s">
        <v>201</v>
      </c>
      <c r="C64" s="86" t="s">
        <v>200</v>
      </c>
      <c r="D64" s="86" t="s">
        <v>275</v>
      </c>
      <c r="E64" s="87">
        <v>32</v>
      </c>
      <c r="F64" s="87">
        <v>200</v>
      </c>
      <c r="G64" s="87">
        <v>10</v>
      </c>
      <c r="H64" s="87">
        <v>300</v>
      </c>
      <c r="I64" s="87"/>
      <c r="J64" s="87"/>
      <c r="K64" s="87"/>
      <c r="L64" s="87"/>
      <c r="M64" s="87"/>
      <c r="N64" s="91"/>
      <c r="O64" s="87">
        <f t="shared" si="12"/>
        <v>0</v>
      </c>
      <c r="P64" s="87">
        <f t="shared" si="13"/>
        <v>0</v>
      </c>
      <c r="Q64" s="92"/>
      <c r="R64" s="93">
        <v>0.09</v>
      </c>
      <c r="S64" s="93">
        <f t="shared" si="14"/>
        <v>0</v>
      </c>
      <c r="W64" s="241"/>
      <c r="X64" s="241">
        <f t="shared" si="15"/>
        <v>0</v>
      </c>
      <c r="Y64" s="228"/>
    </row>
    <row r="65" spans="1:25" s="90" customFormat="1" x14ac:dyDescent="0.2">
      <c r="A65" s="86" t="s">
        <v>73</v>
      </c>
      <c r="B65" s="86" t="s">
        <v>74</v>
      </c>
      <c r="C65" s="86" t="s">
        <v>73</v>
      </c>
      <c r="D65" s="86" t="s">
        <v>275</v>
      </c>
      <c r="E65" s="87">
        <v>32</v>
      </c>
      <c r="F65" s="87">
        <v>300</v>
      </c>
      <c r="G65" s="87">
        <v>10</v>
      </c>
      <c r="H65" s="87">
        <v>150</v>
      </c>
      <c r="I65" s="87"/>
      <c r="J65" s="87"/>
      <c r="K65" s="87"/>
      <c r="L65" s="87"/>
      <c r="M65" s="87"/>
      <c r="N65" s="91"/>
      <c r="O65" s="87">
        <f t="shared" si="12"/>
        <v>0</v>
      </c>
      <c r="P65" s="87">
        <f t="shared" si="13"/>
        <v>0</v>
      </c>
      <c r="Q65" s="92"/>
      <c r="R65" s="93">
        <v>0.09</v>
      </c>
      <c r="S65" s="93">
        <f t="shared" si="14"/>
        <v>0</v>
      </c>
      <c r="W65" s="241">
        <v>22.5</v>
      </c>
      <c r="X65" s="241">
        <f t="shared" si="15"/>
        <v>0</v>
      </c>
      <c r="Y65" s="228"/>
    </row>
    <row r="66" spans="1:25" s="90" customFormat="1" x14ac:dyDescent="0.2">
      <c r="A66" s="232" t="s">
        <v>232</v>
      </c>
      <c r="B66" s="232" t="s">
        <v>74</v>
      </c>
      <c r="C66" s="232">
        <v>90446300</v>
      </c>
      <c r="D66" s="232" t="s">
        <v>277</v>
      </c>
      <c r="E66" s="87" t="s">
        <v>180</v>
      </c>
      <c r="F66" s="87">
        <v>300</v>
      </c>
      <c r="G66" s="87">
        <v>10</v>
      </c>
      <c r="H66" s="87">
        <v>150</v>
      </c>
      <c r="I66" s="87"/>
      <c r="J66" s="87"/>
      <c r="K66" s="87"/>
      <c r="L66" s="87"/>
      <c r="M66" s="87">
        <v>150</v>
      </c>
      <c r="N66" s="91"/>
      <c r="O66" s="87">
        <f t="shared" si="12"/>
        <v>150</v>
      </c>
      <c r="P66" s="87">
        <f t="shared" si="13"/>
        <v>1</v>
      </c>
      <c r="Q66" s="92"/>
      <c r="R66" s="93">
        <v>0.09</v>
      </c>
      <c r="S66" s="93">
        <f t="shared" si="14"/>
        <v>0.09</v>
      </c>
      <c r="W66" s="241">
        <v>22.5</v>
      </c>
      <c r="X66" s="241">
        <f t="shared" si="15"/>
        <v>22.5</v>
      </c>
      <c r="Y66" s="228"/>
    </row>
    <row r="67" spans="1:25" s="90" customFormat="1" x14ac:dyDescent="0.2">
      <c r="A67" s="86" t="s">
        <v>75</v>
      </c>
      <c r="B67" s="86" t="s">
        <v>76</v>
      </c>
      <c r="C67" s="86" t="s">
        <v>75</v>
      </c>
      <c r="D67" s="86" t="s">
        <v>275</v>
      </c>
      <c r="E67" s="87">
        <v>32</v>
      </c>
      <c r="F67" s="87">
        <v>450</v>
      </c>
      <c r="G67" s="87">
        <v>10</v>
      </c>
      <c r="H67" s="87">
        <v>100</v>
      </c>
      <c r="I67" s="87"/>
      <c r="J67" s="87"/>
      <c r="K67" s="87">
        <v>100</v>
      </c>
      <c r="L67" s="87"/>
      <c r="M67" s="87">
        <v>200</v>
      </c>
      <c r="N67" s="91"/>
      <c r="O67" s="87">
        <f t="shared" si="12"/>
        <v>300</v>
      </c>
      <c r="P67" s="87">
        <f t="shared" si="13"/>
        <v>3</v>
      </c>
      <c r="Q67" s="92"/>
      <c r="R67" s="93">
        <v>0.09</v>
      </c>
      <c r="S67" s="93">
        <f t="shared" si="14"/>
        <v>0.27</v>
      </c>
      <c r="W67" s="241">
        <v>22.5</v>
      </c>
      <c r="X67" s="241">
        <f t="shared" si="15"/>
        <v>67.5</v>
      </c>
      <c r="Y67" s="228"/>
    </row>
    <row r="68" spans="1:25" s="90" customFormat="1" x14ac:dyDescent="0.2">
      <c r="A68" s="232" t="s">
        <v>179</v>
      </c>
      <c r="B68" s="232" t="s">
        <v>76</v>
      </c>
      <c r="C68" s="232">
        <v>90446400</v>
      </c>
      <c r="D68" s="232" t="s">
        <v>277</v>
      </c>
      <c r="E68" s="87" t="s">
        <v>180</v>
      </c>
      <c r="F68" s="87">
        <v>450</v>
      </c>
      <c r="G68" s="87">
        <v>10</v>
      </c>
      <c r="H68" s="87">
        <v>100</v>
      </c>
      <c r="I68" s="87"/>
      <c r="J68" s="87"/>
      <c r="K68" s="87">
        <v>100</v>
      </c>
      <c r="L68" s="87"/>
      <c r="M68" s="87">
        <v>200</v>
      </c>
      <c r="N68" s="91"/>
      <c r="O68" s="87">
        <f t="shared" si="12"/>
        <v>300</v>
      </c>
      <c r="P68" s="87">
        <f t="shared" si="13"/>
        <v>3</v>
      </c>
      <c r="Q68" s="92"/>
      <c r="R68" s="93">
        <v>0.09</v>
      </c>
      <c r="S68" s="93">
        <f t="shared" si="14"/>
        <v>0.27</v>
      </c>
      <c r="W68" s="241">
        <v>22.5</v>
      </c>
      <c r="X68" s="241">
        <f t="shared" si="15"/>
        <v>67.5</v>
      </c>
      <c r="Y68" s="228"/>
    </row>
    <row r="69" spans="1:25" s="90" customFormat="1" x14ac:dyDescent="0.2">
      <c r="A69" s="86" t="s">
        <v>156</v>
      </c>
      <c r="B69" s="86" t="s">
        <v>157</v>
      </c>
      <c r="C69" s="86" t="s">
        <v>156</v>
      </c>
      <c r="D69" s="86" t="s">
        <v>275</v>
      </c>
      <c r="E69" s="87">
        <v>32</v>
      </c>
      <c r="F69" s="87">
        <v>600</v>
      </c>
      <c r="G69" s="87">
        <v>10</v>
      </c>
      <c r="H69" s="87">
        <v>100</v>
      </c>
      <c r="I69" s="87"/>
      <c r="J69" s="87"/>
      <c r="K69" s="87">
        <v>100</v>
      </c>
      <c r="L69" s="87"/>
      <c r="M69" s="87">
        <v>100</v>
      </c>
      <c r="N69" s="91"/>
      <c r="O69" s="87">
        <f t="shared" si="12"/>
        <v>200</v>
      </c>
      <c r="P69" s="87">
        <f t="shared" si="13"/>
        <v>2</v>
      </c>
      <c r="Q69" s="92"/>
      <c r="R69" s="93">
        <v>0.12</v>
      </c>
      <c r="S69" s="93">
        <f t="shared" si="14"/>
        <v>0.24</v>
      </c>
      <c r="W69" s="241">
        <v>30</v>
      </c>
      <c r="X69" s="241">
        <f t="shared" si="15"/>
        <v>60</v>
      </c>
      <c r="Y69" s="228"/>
    </row>
    <row r="70" spans="1:25" s="90" customFormat="1" x14ac:dyDescent="0.2">
      <c r="A70" s="232" t="s">
        <v>181</v>
      </c>
      <c r="B70" s="232" t="s">
        <v>157</v>
      </c>
      <c r="C70" s="232">
        <v>90446600</v>
      </c>
      <c r="D70" s="232" t="s">
        <v>277</v>
      </c>
      <c r="E70" s="87" t="s">
        <v>180</v>
      </c>
      <c r="F70" s="87">
        <v>600</v>
      </c>
      <c r="G70" s="87">
        <v>10</v>
      </c>
      <c r="H70" s="87">
        <v>100</v>
      </c>
      <c r="I70" s="87"/>
      <c r="J70" s="87"/>
      <c r="K70" s="87">
        <v>100</v>
      </c>
      <c r="L70" s="87">
        <v>200</v>
      </c>
      <c r="M70" s="87">
        <v>200</v>
      </c>
      <c r="N70" s="91"/>
      <c r="O70" s="87">
        <f t="shared" si="12"/>
        <v>500</v>
      </c>
      <c r="P70" s="87">
        <f t="shared" si="13"/>
        <v>5</v>
      </c>
      <c r="Q70" s="92"/>
      <c r="R70" s="93">
        <v>0.12</v>
      </c>
      <c r="S70" s="93">
        <f t="shared" si="14"/>
        <v>0.6</v>
      </c>
      <c r="W70" s="241">
        <v>30</v>
      </c>
      <c r="X70" s="241">
        <f t="shared" si="15"/>
        <v>150</v>
      </c>
      <c r="Y70" s="228"/>
    </row>
    <row r="71" spans="1:25" s="90" customFormat="1" x14ac:dyDescent="0.2">
      <c r="A71" s="86" t="s">
        <v>222</v>
      </c>
      <c r="B71" s="86" t="s">
        <v>223</v>
      </c>
      <c r="C71" s="86" t="s">
        <v>222</v>
      </c>
      <c r="D71" s="86" t="s">
        <v>275</v>
      </c>
      <c r="E71" s="87">
        <v>32</v>
      </c>
      <c r="F71" s="87">
        <v>750</v>
      </c>
      <c r="G71" s="87">
        <v>10</v>
      </c>
      <c r="H71" s="87">
        <v>60</v>
      </c>
      <c r="I71" s="87"/>
      <c r="J71" s="87"/>
      <c r="K71" s="87">
        <v>120</v>
      </c>
      <c r="L71" s="87"/>
      <c r="M71" s="87">
        <v>180</v>
      </c>
      <c r="N71" s="91"/>
      <c r="O71" s="87">
        <f t="shared" si="12"/>
        <v>300</v>
      </c>
      <c r="P71" s="87">
        <f t="shared" si="13"/>
        <v>5</v>
      </c>
      <c r="Q71" s="92"/>
      <c r="R71" s="93">
        <v>0.09</v>
      </c>
      <c r="S71" s="93">
        <f t="shared" si="14"/>
        <v>0.44999999999999996</v>
      </c>
      <c r="W71" s="241">
        <v>19.100000000000001</v>
      </c>
      <c r="X71" s="241">
        <f t="shared" si="15"/>
        <v>95.5</v>
      </c>
      <c r="Y71" s="228"/>
    </row>
    <row r="72" spans="1:25" s="90" customFormat="1" x14ac:dyDescent="0.2">
      <c r="A72" s="86" t="s">
        <v>158</v>
      </c>
      <c r="B72" s="86" t="s">
        <v>159</v>
      </c>
      <c r="C72" s="86" t="s">
        <v>158</v>
      </c>
      <c r="D72" s="86" t="s">
        <v>275</v>
      </c>
      <c r="E72" s="87">
        <v>32</v>
      </c>
      <c r="F72" s="87">
        <v>900</v>
      </c>
      <c r="G72" s="87">
        <v>10</v>
      </c>
      <c r="H72" s="87">
        <v>50</v>
      </c>
      <c r="I72" s="87"/>
      <c r="J72" s="87"/>
      <c r="K72" s="87"/>
      <c r="L72" s="87"/>
      <c r="M72" s="87"/>
      <c r="N72" s="91"/>
      <c r="O72" s="87">
        <f t="shared" si="12"/>
        <v>0</v>
      </c>
      <c r="P72" s="87">
        <f t="shared" si="13"/>
        <v>0</v>
      </c>
      <c r="Q72" s="92"/>
      <c r="R72" s="93">
        <v>0.09</v>
      </c>
      <c r="S72" s="93">
        <f t="shared" si="14"/>
        <v>0</v>
      </c>
      <c r="W72" s="241">
        <v>22.5</v>
      </c>
      <c r="X72" s="241">
        <f t="shared" si="15"/>
        <v>0</v>
      </c>
      <c r="Y72" s="228"/>
    </row>
    <row r="73" spans="1:25" s="90" customFormat="1" x14ac:dyDescent="0.2">
      <c r="A73" s="232" t="s">
        <v>182</v>
      </c>
      <c r="B73" s="232" t="s">
        <v>159</v>
      </c>
      <c r="C73" s="232">
        <v>90446700</v>
      </c>
      <c r="D73" s="232" t="s">
        <v>277</v>
      </c>
      <c r="E73" s="87" t="s">
        <v>180</v>
      </c>
      <c r="F73" s="87">
        <v>900</v>
      </c>
      <c r="G73" s="87">
        <v>10</v>
      </c>
      <c r="H73" s="87">
        <v>50</v>
      </c>
      <c r="I73" s="87"/>
      <c r="J73" s="87"/>
      <c r="K73" s="87"/>
      <c r="L73" s="87">
        <v>100</v>
      </c>
      <c r="M73" s="87">
        <v>100</v>
      </c>
      <c r="N73" s="91"/>
      <c r="O73" s="87">
        <f t="shared" si="12"/>
        <v>200</v>
      </c>
      <c r="P73" s="87">
        <f t="shared" si="13"/>
        <v>4</v>
      </c>
      <c r="Q73" s="92"/>
      <c r="R73" s="93">
        <v>0.09</v>
      </c>
      <c r="S73" s="93">
        <f t="shared" si="14"/>
        <v>0.36</v>
      </c>
      <c r="W73" s="241">
        <v>22.5</v>
      </c>
      <c r="X73" s="241">
        <f t="shared" si="15"/>
        <v>90</v>
      </c>
      <c r="Y73" s="228"/>
    </row>
    <row r="74" spans="1:25" s="90" customFormat="1" x14ac:dyDescent="0.2">
      <c r="A74" s="86" t="s">
        <v>233</v>
      </c>
      <c r="B74" s="86" t="s">
        <v>234</v>
      </c>
      <c r="C74" s="86" t="s">
        <v>233</v>
      </c>
      <c r="D74" s="86" t="s">
        <v>275</v>
      </c>
      <c r="E74" s="87">
        <v>32</v>
      </c>
      <c r="F74" s="87">
        <v>1200</v>
      </c>
      <c r="G74" s="87">
        <v>10</v>
      </c>
      <c r="H74" s="87">
        <v>50</v>
      </c>
      <c r="I74" s="87"/>
      <c r="J74" s="87"/>
      <c r="K74" s="87"/>
      <c r="L74" s="87"/>
      <c r="M74" s="87"/>
      <c r="N74" s="91"/>
      <c r="O74" s="87">
        <f t="shared" si="12"/>
        <v>0</v>
      </c>
      <c r="P74" s="87">
        <f t="shared" si="13"/>
        <v>0</v>
      </c>
      <c r="Q74" s="92"/>
      <c r="R74" s="93">
        <v>0.12</v>
      </c>
      <c r="S74" s="93">
        <f t="shared" si="14"/>
        <v>0</v>
      </c>
      <c r="W74" s="241"/>
      <c r="X74" s="241">
        <f t="shared" si="15"/>
        <v>0</v>
      </c>
      <c r="Y74" s="228"/>
    </row>
    <row r="75" spans="1:25" s="90" customFormat="1" x14ac:dyDescent="0.2">
      <c r="A75" s="232" t="s">
        <v>236</v>
      </c>
      <c r="B75" s="232" t="s">
        <v>237</v>
      </c>
      <c r="C75" s="232">
        <v>90446800</v>
      </c>
      <c r="D75" s="232" t="s">
        <v>277</v>
      </c>
      <c r="E75" s="87" t="s">
        <v>180</v>
      </c>
      <c r="F75" s="87">
        <v>1800</v>
      </c>
      <c r="G75" s="87">
        <v>10</v>
      </c>
      <c r="H75" s="87">
        <v>25</v>
      </c>
      <c r="I75" s="87"/>
      <c r="J75" s="87"/>
      <c r="K75" s="87">
        <v>50</v>
      </c>
      <c r="L75" s="87"/>
      <c r="M75" s="87">
        <v>100</v>
      </c>
      <c r="N75" s="91"/>
      <c r="O75" s="87">
        <f t="shared" si="12"/>
        <v>150</v>
      </c>
      <c r="P75" s="87">
        <f t="shared" si="13"/>
        <v>6</v>
      </c>
      <c r="Q75" s="92"/>
      <c r="R75" s="93">
        <v>0.18</v>
      </c>
      <c r="S75" s="93">
        <f t="shared" si="14"/>
        <v>1.08</v>
      </c>
      <c r="T75" s="94"/>
      <c r="W75" s="241">
        <v>23.9</v>
      </c>
      <c r="X75" s="241">
        <f t="shared" si="15"/>
        <v>143.39999999999998</v>
      </c>
      <c r="Y75" s="228">
        <f>SUM(X61:X75)</f>
        <v>786.4</v>
      </c>
    </row>
    <row r="76" spans="1:25" s="90" customFormat="1" x14ac:dyDescent="0.2">
      <c r="A76" s="104" t="s">
        <v>77</v>
      </c>
      <c r="B76" s="104"/>
      <c r="C76" s="104"/>
      <c r="D76" s="104"/>
      <c r="E76" s="104"/>
      <c r="F76" s="232"/>
      <c r="G76" s="87"/>
      <c r="H76" s="87"/>
      <c r="I76" s="87"/>
      <c r="J76" s="87"/>
      <c r="K76" s="87"/>
      <c r="L76" s="87"/>
      <c r="M76" s="87"/>
      <c r="N76" s="104"/>
      <c r="O76" s="87"/>
      <c r="P76" s="87"/>
      <c r="Q76" s="92"/>
      <c r="R76" s="87"/>
      <c r="S76" s="93"/>
      <c r="W76" s="241"/>
      <c r="X76" s="241"/>
      <c r="Y76" s="228"/>
    </row>
    <row r="77" spans="1:25" s="90" customFormat="1" x14ac:dyDescent="0.2">
      <c r="A77" s="86" t="s">
        <v>297</v>
      </c>
      <c r="B77" s="86" t="s">
        <v>298</v>
      </c>
      <c r="C77" s="86" t="s">
        <v>297</v>
      </c>
      <c r="D77" s="86" t="s">
        <v>275</v>
      </c>
      <c r="E77" s="87">
        <v>40</v>
      </c>
      <c r="F77" s="87">
        <v>100</v>
      </c>
      <c r="G77" s="87">
        <v>10</v>
      </c>
      <c r="H77" s="87">
        <v>300</v>
      </c>
      <c r="I77" s="87"/>
      <c r="J77" s="87"/>
      <c r="K77" s="87"/>
      <c r="L77" s="87"/>
      <c r="M77" s="87"/>
      <c r="N77" s="91"/>
      <c r="O77" s="87">
        <f t="shared" ref="O77:O92" si="16">SUM(I77:N77)</f>
        <v>0</v>
      </c>
      <c r="P77" s="87">
        <f t="shared" ref="P77:P92" si="17">$O77/$H77</f>
        <v>0</v>
      </c>
      <c r="Q77" s="92"/>
      <c r="R77" s="93">
        <v>0.13</v>
      </c>
      <c r="S77" s="93">
        <f t="shared" ref="S77:S92" si="18">$P77*$R77</f>
        <v>0</v>
      </c>
      <c r="T77" s="94">
        <f>SUM(S77:S92)</f>
        <v>3.58</v>
      </c>
      <c r="U77" s="90">
        <f>T77*100/$T$148</f>
        <v>8.0830887333483865</v>
      </c>
      <c r="W77" s="241"/>
      <c r="X77" s="241">
        <f t="shared" ref="X77:X92" si="19">P77*W77</f>
        <v>0</v>
      </c>
      <c r="Y77" s="228"/>
    </row>
    <row r="78" spans="1:25" s="90" customFormat="1" x14ac:dyDescent="0.2">
      <c r="A78" s="86" t="s">
        <v>78</v>
      </c>
      <c r="B78" s="86" t="s">
        <v>79</v>
      </c>
      <c r="C78" s="86" t="s">
        <v>78</v>
      </c>
      <c r="D78" s="86" t="s">
        <v>275</v>
      </c>
      <c r="E78" s="87">
        <v>40</v>
      </c>
      <c r="F78" s="87">
        <v>150</v>
      </c>
      <c r="G78" s="87">
        <v>10</v>
      </c>
      <c r="H78" s="87">
        <v>300</v>
      </c>
      <c r="I78" s="87"/>
      <c r="J78" s="87"/>
      <c r="K78" s="87"/>
      <c r="L78" s="87"/>
      <c r="M78" s="87">
        <v>300</v>
      </c>
      <c r="N78" s="91"/>
      <c r="O78" s="87">
        <f t="shared" si="16"/>
        <v>300</v>
      </c>
      <c r="P78" s="87">
        <f t="shared" si="17"/>
        <v>1</v>
      </c>
      <c r="Q78" s="92"/>
      <c r="R78" s="93">
        <v>0.13</v>
      </c>
      <c r="S78" s="93">
        <f t="shared" si="18"/>
        <v>0.13</v>
      </c>
      <c r="W78" s="241">
        <v>29.9</v>
      </c>
      <c r="X78" s="241">
        <f t="shared" si="19"/>
        <v>29.9</v>
      </c>
      <c r="Y78" s="228"/>
    </row>
    <row r="79" spans="1:25" s="90" customFormat="1" x14ac:dyDescent="0.2">
      <c r="A79" s="232" t="s">
        <v>240</v>
      </c>
      <c r="B79" s="232" t="s">
        <v>79</v>
      </c>
      <c r="C79" s="95" t="s">
        <v>241</v>
      </c>
      <c r="D79" s="232" t="s">
        <v>277</v>
      </c>
      <c r="E79" s="87">
        <v>40</v>
      </c>
      <c r="F79" s="87">
        <v>150</v>
      </c>
      <c r="G79" s="87">
        <v>10</v>
      </c>
      <c r="H79" s="87">
        <v>300</v>
      </c>
      <c r="I79" s="87"/>
      <c r="J79" s="87"/>
      <c r="K79" s="87"/>
      <c r="L79" s="87">
        <v>300</v>
      </c>
      <c r="M79" s="87">
        <v>300</v>
      </c>
      <c r="N79" s="91"/>
      <c r="O79" s="87">
        <f t="shared" si="16"/>
        <v>600</v>
      </c>
      <c r="P79" s="87">
        <f t="shared" si="17"/>
        <v>2</v>
      </c>
      <c r="Q79" s="92"/>
      <c r="R79" s="93">
        <v>0.13</v>
      </c>
      <c r="S79" s="93">
        <f t="shared" si="18"/>
        <v>0.26</v>
      </c>
      <c r="W79" s="241">
        <v>29.9</v>
      </c>
      <c r="X79" s="241">
        <f t="shared" si="19"/>
        <v>59.8</v>
      </c>
      <c r="Y79" s="228"/>
    </row>
    <row r="80" spans="1:25" s="90" customFormat="1" x14ac:dyDescent="0.2">
      <c r="A80" s="86" t="s">
        <v>80</v>
      </c>
      <c r="B80" s="86" t="s">
        <v>81</v>
      </c>
      <c r="C80" s="86" t="s">
        <v>80</v>
      </c>
      <c r="D80" s="86" t="s">
        <v>275</v>
      </c>
      <c r="E80" s="87">
        <v>40</v>
      </c>
      <c r="F80" s="87">
        <v>200</v>
      </c>
      <c r="G80" s="87">
        <v>10</v>
      </c>
      <c r="H80" s="87">
        <v>150</v>
      </c>
      <c r="I80" s="87">
        <v>150</v>
      </c>
      <c r="J80" s="87"/>
      <c r="K80" s="87">
        <v>150</v>
      </c>
      <c r="L80" s="87"/>
      <c r="M80" s="87">
        <v>150</v>
      </c>
      <c r="N80" s="91"/>
      <c r="O80" s="87">
        <f t="shared" si="16"/>
        <v>450</v>
      </c>
      <c r="P80" s="87">
        <f t="shared" si="17"/>
        <v>3</v>
      </c>
      <c r="Q80" s="92"/>
      <c r="R80" s="93">
        <v>0.13</v>
      </c>
      <c r="S80" s="93">
        <f t="shared" si="18"/>
        <v>0.39</v>
      </c>
      <c r="W80" s="241">
        <v>20.8</v>
      </c>
      <c r="X80" s="241">
        <f t="shared" si="19"/>
        <v>62.400000000000006</v>
      </c>
      <c r="Y80" s="228"/>
    </row>
    <row r="81" spans="1:25" s="90" customFormat="1" x14ac:dyDescent="0.2">
      <c r="A81" s="86" t="s">
        <v>82</v>
      </c>
      <c r="B81" s="86" t="s">
        <v>83</v>
      </c>
      <c r="C81" s="86" t="s">
        <v>82</v>
      </c>
      <c r="D81" s="86" t="s">
        <v>275</v>
      </c>
      <c r="E81" s="87">
        <v>40</v>
      </c>
      <c r="F81" s="87">
        <v>300</v>
      </c>
      <c r="G81" s="87">
        <v>10</v>
      </c>
      <c r="H81" s="87">
        <v>150</v>
      </c>
      <c r="I81" s="87"/>
      <c r="J81" s="87"/>
      <c r="K81" s="87"/>
      <c r="L81" s="87"/>
      <c r="M81" s="87">
        <v>150</v>
      </c>
      <c r="N81" s="91"/>
      <c r="O81" s="87">
        <f t="shared" si="16"/>
        <v>150</v>
      </c>
      <c r="P81" s="87">
        <f t="shared" si="17"/>
        <v>1</v>
      </c>
      <c r="Q81" s="92"/>
      <c r="R81" s="93">
        <v>0.13</v>
      </c>
      <c r="S81" s="93">
        <f t="shared" si="18"/>
        <v>0.13</v>
      </c>
      <c r="W81" s="241">
        <v>29.9</v>
      </c>
      <c r="X81" s="241">
        <f t="shared" si="19"/>
        <v>29.9</v>
      </c>
      <c r="Y81" s="228"/>
    </row>
    <row r="82" spans="1:25" s="90" customFormat="1" x14ac:dyDescent="0.2">
      <c r="A82" s="232" t="s">
        <v>183</v>
      </c>
      <c r="B82" s="232" t="s">
        <v>83</v>
      </c>
      <c r="C82" s="232">
        <v>90447300</v>
      </c>
      <c r="D82" s="232" t="s">
        <v>277</v>
      </c>
      <c r="E82" s="87" t="s">
        <v>89</v>
      </c>
      <c r="F82" s="87">
        <v>300</v>
      </c>
      <c r="G82" s="87">
        <v>10</v>
      </c>
      <c r="H82" s="87">
        <v>150</v>
      </c>
      <c r="I82" s="87"/>
      <c r="J82" s="87"/>
      <c r="K82" s="87"/>
      <c r="L82" s="87"/>
      <c r="M82" s="87">
        <v>150</v>
      </c>
      <c r="N82" s="91"/>
      <c r="O82" s="87">
        <f t="shared" si="16"/>
        <v>150</v>
      </c>
      <c r="P82" s="87">
        <f t="shared" si="17"/>
        <v>1</v>
      </c>
      <c r="Q82" s="92"/>
      <c r="R82" s="93">
        <v>0.13</v>
      </c>
      <c r="S82" s="93">
        <f t="shared" si="18"/>
        <v>0.13</v>
      </c>
      <c r="W82" s="241">
        <v>29.9</v>
      </c>
      <c r="X82" s="241">
        <f t="shared" si="19"/>
        <v>29.9</v>
      </c>
      <c r="Y82" s="228"/>
    </row>
    <row r="83" spans="1:25" s="90" customFormat="1" x14ac:dyDescent="0.2">
      <c r="A83" s="86" t="s">
        <v>84</v>
      </c>
      <c r="B83" s="86" t="s">
        <v>85</v>
      </c>
      <c r="C83" s="86" t="s">
        <v>84</v>
      </c>
      <c r="D83" s="86" t="s">
        <v>275</v>
      </c>
      <c r="E83" s="87">
        <v>40</v>
      </c>
      <c r="F83" s="87">
        <v>450</v>
      </c>
      <c r="G83" s="87">
        <v>10</v>
      </c>
      <c r="H83" s="87">
        <v>100</v>
      </c>
      <c r="I83" s="87"/>
      <c r="J83" s="87"/>
      <c r="K83" s="87">
        <v>100</v>
      </c>
      <c r="L83" s="87"/>
      <c r="M83" s="87">
        <v>200</v>
      </c>
      <c r="N83" s="91"/>
      <c r="O83" s="87">
        <f t="shared" si="16"/>
        <v>300</v>
      </c>
      <c r="P83" s="87">
        <f t="shared" si="17"/>
        <v>3</v>
      </c>
      <c r="Q83" s="92"/>
      <c r="R83" s="93">
        <v>0.13</v>
      </c>
      <c r="S83" s="93">
        <f t="shared" si="18"/>
        <v>0.39</v>
      </c>
      <c r="W83" s="241">
        <v>29.9</v>
      </c>
      <c r="X83" s="241">
        <f t="shared" si="19"/>
        <v>89.699999999999989</v>
      </c>
      <c r="Y83" s="228"/>
    </row>
    <row r="84" spans="1:25" s="90" customFormat="1" x14ac:dyDescent="0.2">
      <c r="A84" s="232" t="s">
        <v>184</v>
      </c>
      <c r="B84" s="232" t="s">
        <v>85</v>
      </c>
      <c r="C84" s="232">
        <v>90447400</v>
      </c>
      <c r="D84" s="232" t="s">
        <v>277</v>
      </c>
      <c r="E84" s="87" t="s">
        <v>89</v>
      </c>
      <c r="F84" s="87">
        <v>450</v>
      </c>
      <c r="G84" s="87">
        <v>10</v>
      </c>
      <c r="H84" s="87">
        <v>100</v>
      </c>
      <c r="I84" s="87"/>
      <c r="J84" s="87"/>
      <c r="K84" s="87">
        <v>200</v>
      </c>
      <c r="L84" s="87">
        <v>200</v>
      </c>
      <c r="M84" s="87">
        <v>300</v>
      </c>
      <c r="N84" s="91"/>
      <c r="O84" s="87">
        <f t="shared" si="16"/>
        <v>700</v>
      </c>
      <c r="P84" s="87">
        <f t="shared" si="17"/>
        <v>7</v>
      </c>
      <c r="Q84" s="92"/>
      <c r="R84" s="93">
        <v>0.13</v>
      </c>
      <c r="S84" s="93">
        <f t="shared" si="18"/>
        <v>0.91</v>
      </c>
      <c r="W84" s="241">
        <v>29.9</v>
      </c>
      <c r="X84" s="241">
        <f t="shared" si="19"/>
        <v>209.29999999999998</v>
      </c>
      <c r="Y84" s="228"/>
    </row>
    <row r="85" spans="1:25" s="90" customFormat="1" x14ac:dyDescent="0.2">
      <c r="A85" s="86" t="s">
        <v>86</v>
      </c>
      <c r="B85" s="86" t="s">
        <v>87</v>
      </c>
      <c r="C85" s="86" t="s">
        <v>86</v>
      </c>
      <c r="D85" s="86" t="s">
        <v>275</v>
      </c>
      <c r="E85" s="87">
        <v>40</v>
      </c>
      <c r="F85" s="87">
        <v>600</v>
      </c>
      <c r="G85" s="87">
        <v>10</v>
      </c>
      <c r="H85" s="87">
        <v>50</v>
      </c>
      <c r="I85" s="87"/>
      <c r="J85" s="87"/>
      <c r="K85" s="87"/>
      <c r="L85" s="87"/>
      <c r="M85" s="87">
        <v>100</v>
      </c>
      <c r="N85" s="91"/>
      <c r="O85" s="87">
        <f t="shared" si="16"/>
        <v>100</v>
      </c>
      <c r="P85" s="87">
        <f t="shared" si="17"/>
        <v>2</v>
      </c>
      <c r="Q85" s="92"/>
      <c r="R85" s="93">
        <v>0.09</v>
      </c>
      <c r="S85" s="93">
        <f t="shared" si="18"/>
        <v>0.18</v>
      </c>
      <c r="W85" s="241">
        <v>20</v>
      </c>
      <c r="X85" s="241">
        <f t="shared" si="19"/>
        <v>40</v>
      </c>
      <c r="Y85" s="228"/>
    </row>
    <row r="86" spans="1:25" s="90" customFormat="1" x14ac:dyDescent="0.2">
      <c r="A86" s="232" t="s">
        <v>88</v>
      </c>
      <c r="B86" s="232" t="s">
        <v>87</v>
      </c>
      <c r="C86" s="232">
        <v>90447600</v>
      </c>
      <c r="D86" s="232" t="s">
        <v>277</v>
      </c>
      <c r="E86" s="87" t="s">
        <v>89</v>
      </c>
      <c r="F86" s="87">
        <v>600</v>
      </c>
      <c r="G86" s="87">
        <v>10</v>
      </c>
      <c r="H86" s="87">
        <v>50</v>
      </c>
      <c r="I86" s="87"/>
      <c r="J86" s="87"/>
      <c r="K86" s="87"/>
      <c r="L86" s="87"/>
      <c r="M86" s="87">
        <v>300</v>
      </c>
      <c r="N86" s="91"/>
      <c r="O86" s="87">
        <f t="shared" si="16"/>
        <v>300</v>
      </c>
      <c r="P86" s="87">
        <f t="shared" si="17"/>
        <v>6</v>
      </c>
      <c r="Q86" s="92"/>
      <c r="R86" s="93">
        <v>0.09</v>
      </c>
      <c r="S86" s="93">
        <f t="shared" si="18"/>
        <v>0.54</v>
      </c>
      <c r="W86" s="241">
        <v>20</v>
      </c>
      <c r="X86" s="241">
        <f t="shared" si="19"/>
        <v>120</v>
      </c>
      <c r="Y86" s="228"/>
    </row>
    <row r="87" spans="1:25" s="90" customFormat="1" x14ac:dyDescent="0.2">
      <c r="A87" s="86" t="s">
        <v>90</v>
      </c>
      <c r="B87" s="86" t="s">
        <v>91</v>
      </c>
      <c r="C87" s="86" t="s">
        <v>90</v>
      </c>
      <c r="D87" s="86" t="s">
        <v>275</v>
      </c>
      <c r="E87" s="87">
        <v>40</v>
      </c>
      <c r="F87" s="87">
        <v>750</v>
      </c>
      <c r="G87" s="87">
        <v>10</v>
      </c>
      <c r="H87" s="87">
        <v>50</v>
      </c>
      <c r="I87" s="87"/>
      <c r="J87" s="87"/>
      <c r="K87" s="87"/>
      <c r="L87" s="87"/>
      <c r="M87" s="87">
        <v>100</v>
      </c>
      <c r="N87" s="91"/>
      <c r="O87" s="87">
        <f t="shared" si="16"/>
        <v>100</v>
      </c>
      <c r="P87" s="87">
        <f t="shared" si="17"/>
        <v>2</v>
      </c>
      <c r="Q87" s="92"/>
      <c r="R87" s="93">
        <v>0.13</v>
      </c>
      <c r="S87" s="93">
        <f t="shared" si="18"/>
        <v>0.26</v>
      </c>
      <c r="W87" s="241">
        <v>25.6</v>
      </c>
      <c r="X87" s="241">
        <f t="shared" si="19"/>
        <v>51.2</v>
      </c>
      <c r="Y87" s="228"/>
    </row>
    <row r="88" spans="1:25" s="90" customFormat="1" x14ac:dyDescent="0.2">
      <c r="A88" s="86" t="s">
        <v>92</v>
      </c>
      <c r="B88" s="86" t="s">
        <v>93</v>
      </c>
      <c r="C88" s="86" t="s">
        <v>92</v>
      </c>
      <c r="D88" s="86" t="s">
        <v>275</v>
      </c>
      <c r="E88" s="87">
        <v>40</v>
      </c>
      <c r="F88" s="87">
        <v>900</v>
      </c>
      <c r="G88" s="87">
        <v>10</v>
      </c>
      <c r="H88" s="87">
        <v>50</v>
      </c>
      <c r="I88" s="87"/>
      <c r="J88" s="87"/>
      <c r="K88" s="87"/>
      <c r="L88" s="87"/>
      <c r="M88" s="87"/>
      <c r="N88" s="91"/>
      <c r="O88" s="87">
        <f t="shared" si="16"/>
        <v>0</v>
      </c>
      <c r="P88" s="87">
        <f t="shared" si="17"/>
        <v>0</v>
      </c>
      <c r="Q88" s="92"/>
      <c r="R88" s="93">
        <v>0.13</v>
      </c>
      <c r="S88" s="93">
        <f t="shared" si="18"/>
        <v>0</v>
      </c>
      <c r="W88" s="241">
        <v>29.9</v>
      </c>
      <c r="X88" s="241">
        <f t="shared" si="19"/>
        <v>0</v>
      </c>
      <c r="Y88" s="228"/>
    </row>
    <row r="89" spans="1:25" s="90" customFormat="1" x14ac:dyDescent="0.2">
      <c r="A89" s="232" t="s">
        <v>185</v>
      </c>
      <c r="B89" s="232" t="s">
        <v>93</v>
      </c>
      <c r="C89" s="232">
        <v>90447700</v>
      </c>
      <c r="D89" s="232" t="s">
        <v>277</v>
      </c>
      <c r="E89" s="87" t="s">
        <v>89</v>
      </c>
      <c r="F89" s="87">
        <v>900</v>
      </c>
      <c r="G89" s="87">
        <v>10</v>
      </c>
      <c r="H89" s="87">
        <v>50</v>
      </c>
      <c r="I89" s="87"/>
      <c r="J89" s="87"/>
      <c r="K89" s="87"/>
      <c r="L89" s="87"/>
      <c r="M89" s="87">
        <v>100</v>
      </c>
      <c r="N89" s="91"/>
      <c r="O89" s="87">
        <f t="shared" si="16"/>
        <v>100</v>
      </c>
      <c r="P89" s="87">
        <f t="shared" si="17"/>
        <v>2</v>
      </c>
      <c r="Q89" s="92"/>
      <c r="R89" s="93">
        <v>0.13</v>
      </c>
      <c r="S89" s="93">
        <f t="shared" si="18"/>
        <v>0.26</v>
      </c>
      <c r="W89" s="241">
        <v>29.9</v>
      </c>
      <c r="X89" s="241">
        <f t="shared" si="19"/>
        <v>59.8</v>
      </c>
      <c r="Y89" s="228"/>
    </row>
    <row r="90" spans="1:25" s="90" customFormat="1" x14ac:dyDescent="0.2">
      <c r="A90" s="86" t="s">
        <v>94</v>
      </c>
      <c r="B90" s="86" t="s">
        <v>95</v>
      </c>
      <c r="C90" s="86" t="s">
        <v>94</v>
      </c>
      <c r="D90" s="86" t="s">
        <v>275</v>
      </c>
      <c r="E90" s="87">
        <v>40</v>
      </c>
      <c r="F90" s="87">
        <v>1200</v>
      </c>
      <c r="G90" s="87">
        <v>5</v>
      </c>
      <c r="H90" s="87">
        <v>25</v>
      </c>
      <c r="I90" s="87"/>
      <c r="J90" s="87"/>
      <c r="K90" s="87"/>
      <c r="L90" s="87"/>
      <c r="M90" s="87"/>
      <c r="N90" s="91"/>
      <c r="O90" s="87">
        <f t="shared" si="16"/>
        <v>0</v>
      </c>
      <c r="P90" s="87">
        <f t="shared" si="17"/>
        <v>0</v>
      </c>
      <c r="Q90" s="92"/>
      <c r="R90" s="93">
        <v>0.08</v>
      </c>
      <c r="S90" s="93">
        <f t="shared" si="18"/>
        <v>0</v>
      </c>
      <c r="W90" s="241">
        <v>20</v>
      </c>
      <c r="X90" s="241">
        <f t="shared" si="19"/>
        <v>0</v>
      </c>
      <c r="Y90" s="228"/>
    </row>
    <row r="91" spans="1:25" s="90" customFormat="1" x14ac:dyDescent="0.2">
      <c r="A91" s="232" t="s">
        <v>376</v>
      </c>
      <c r="B91" s="232" t="s">
        <v>377</v>
      </c>
      <c r="C91" s="95" t="s">
        <v>378</v>
      </c>
      <c r="D91" s="232" t="s">
        <v>277</v>
      </c>
      <c r="E91" s="87">
        <v>40</v>
      </c>
      <c r="F91" s="87">
        <v>1800</v>
      </c>
      <c r="G91" s="87">
        <v>5</v>
      </c>
      <c r="H91" s="87">
        <v>20</v>
      </c>
      <c r="I91" s="87"/>
      <c r="J91" s="87"/>
      <c r="K91" s="87"/>
      <c r="L91" s="87"/>
      <c r="M91" s="87"/>
      <c r="N91" s="91"/>
      <c r="O91" s="87">
        <f t="shared" si="16"/>
        <v>0</v>
      </c>
      <c r="P91" s="87">
        <f t="shared" si="17"/>
        <v>0</v>
      </c>
      <c r="Q91" s="92"/>
      <c r="R91" s="93">
        <v>0.14000000000000001</v>
      </c>
      <c r="S91" s="93">
        <f t="shared" si="18"/>
        <v>0</v>
      </c>
      <c r="W91" s="241"/>
      <c r="X91" s="241">
        <f t="shared" si="19"/>
        <v>0</v>
      </c>
      <c r="Y91" s="228"/>
    </row>
    <row r="92" spans="1:25" s="90" customFormat="1" x14ac:dyDescent="0.2">
      <c r="A92" s="86" t="s">
        <v>220</v>
      </c>
      <c r="B92" s="86" t="s">
        <v>221</v>
      </c>
      <c r="C92" s="86" t="s">
        <v>220</v>
      </c>
      <c r="D92" s="86" t="s">
        <v>275</v>
      </c>
      <c r="E92" s="87">
        <v>40</v>
      </c>
      <c r="F92" s="87">
        <v>2000</v>
      </c>
      <c r="G92" s="87">
        <v>5</v>
      </c>
      <c r="H92" s="87">
        <v>25</v>
      </c>
      <c r="I92" s="87"/>
      <c r="J92" s="87"/>
      <c r="K92" s="87"/>
      <c r="L92" s="87"/>
      <c r="M92" s="87"/>
      <c r="N92" s="91"/>
      <c r="O92" s="87">
        <f t="shared" si="16"/>
        <v>0</v>
      </c>
      <c r="P92" s="87">
        <f t="shared" si="17"/>
        <v>0</v>
      </c>
      <c r="Q92" s="92"/>
      <c r="R92" s="93">
        <v>0.08</v>
      </c>
      <c r="S92" s="93">
        <f t="shared" si="18"/>
        <v>0</v>
      </c>
      <c r="T92" s="94"/>
      <c r="W92" s="241"/>
      <c r="X92" s="241">
        <f t="shared" si="19"/>
        <v>0</v>
      </c>
      <c r="Y92" s="228">
        <f>SUM(X77:X92)</f>
        <v>781.9</v>
      </c>
    </row>
    <row r="93" spans="1:25" s="90" customFormat="1" x14ac:dyDescent="0.2">
      <c r="A93" s="104" t="s">
        <v>96</v>
      </c>
      <c r="B93" s="104"/>
      <c r="C93" s="104"/>
      <c r="D93" s="104"/>
      <c r="E93" s="97"/>
      <c r="F93" s="87"/>
      <c r="G93" s="87"/>
      <c r="H93" s="87"/>
      <c r="I93" s="87"/>
      <c r="J93" s="87"/>
      <c r="K93" s="87"/>
      <c r="L93" s="87"/>
      <c r="M93" s="87"/>
      <c r="N93" s="104"/>
      <c r="O93" s="87"/>
      <c r="P93" s="87"/>
      <c r="Q93" s="92"/>
      <c r="R93" s="87"/>
      <c r="S93" s="93"/>
      <c r="W93" s="241"/>
      <c r="X93" s="241"/>
      <c r="Y93" s="228"/>
    </row>
    <row r="94" spans="1:25" s="90" customFormat="1" x14ac:dyDescent="0.2">
      <c r="A94" s="86" t="s">
        <v>299</v>
      </c>
      <c r="B94" s="86" t="s">
        <v>300</v>
      </c>
      <c r="C94" s="86" t="s">
        <v>299</v>
      </c>
      <c r="D94" s="86" t="s">
        <v>275</v>
      </c>
      <c r="E94" s="87">
        <v>50</v>
      </c>
      <c r="F94" s="87">
        <v>100</v>
      </c>
      <c r="G94" s="87">
        <v>10</v>
      </c>
      <c r="H94" s="87">
        <v>150</v>
      </c>
      <c r="I94" s="87"/>
      <c r="J94" s="87"/>
      <c r="K94" s="87"/>
      <c r="L94" s="87"/>
      <c r="M94" s="87">
        <v>150</v>
      </c>
      <c r="N94" s="91"/>
      <c r="O94" s="87">
        <f t="shared" ref="O94:O112" si="20">SUM(I94:N94)</f>
        <v>150</v>
      </c>
      <c r="P94" s="87">
        <f t="shared" ref="P94:P112" si="21">$O94/$H94</f>
        <v>1</v>
      </c>
      <c r="Q94" s="92"/>
      <c r="R94" s="93">
        <v>0.1</v>
      </c>
      <c r="S94" s="93">
        <f t="shared" ref="S94:S112" si="22">$P94*$R94</f>
        <v>0.1</v>
      </c>
      <c r="T94" s="94">
        <f>SUM(S94:S112)</f>
        <v>8.89</v>
      </c>
      <c r="U94" s="90">
        <f>T94*100/$T$148</f>
        <v>20.072251072476856</v>
      </c>
      <c r="W94" s="241">
        <v>11.7</v>
      </c>
      <c r="X94" s="241">
        <f t="shared" ref="X94:X112" si="23">P94*W94</f>
        <v>11.7</v>
      </c>
      <c r="Y94" s="228"/>
    </row>
    <row r="95" spans="1:25" s="90" customFormat="1" x14ac:dyDescent="0.2">
      <c r="A95" s="86" t="s">
        <v>97</v>
      </c>
      <c r="B95" s="86" t="s">
        <v>98</v>
      </c>
      <c r="C95" s="86" t="s">
        <v>97</v>
      </c>
      <c r="D95" s="86" t="s">
        <v>275</v>
      </c>
      <c r="E95" s="87">
        <v>50</v>
      </c>
      <c r="F95" s="87">
        <v>150</v>
      </c>
      <c r="G95" s="87">
        <v>10</v>
      </c>
      <c r="H95" s="87">
        <v>150</v>
      </c>
      <c r="I95" s="87"/>
      <c r="J95" s="87"/>
      <c r="K95" s="87">
        <v>150</v>
      </c>
      <c r="L95" s="87"/>
      <c r="M95" s="87">
        <v>150</v>
      </c>
      <c r="N95" s="91"/>
      <c r="O95" s="87">
        <f t="shared" si="20"/>
        <v>300</v>
      </c>
      <c r="P95" s="87">
        <f t="shared" si="21"/>
        <v>2</v>
      </c>
      <c r="Q95" s="92"/>
      <c r="R95" s="93">
        <v>0.1</v>
      </c>
      <c r="S95" s="93">
        <f t="shared" si="22"/>
        <v>0.2</v>
      </c>
      <c r="W95" s="241">
        <v>21</v>
      </c>
      <c r="X95" s="241">
        <f t="shared" si="23"/>
        <v>42</v>
      </c>
      <c r="Y95" s="228"/>
    </row>
    <row r="96" spans="1:25" s="90" customFormat="1" x14ac:dyDescent="0.2">
      <c r="A96" s="232" t="s">
        <v>235</v>
      </c>
      <c r="B96" s="232" t="s">
        <v>98</v>
      </c>
      <c r="C96" s="232">
        <v>90448200</v>
      </c>
      <c r="D96" s="232" t="s">
        <v>277</v>
      </c>
      <c r="E96" s="87" t="s">
        <v>102</v>
      </c>
      <c r="F96" s="87">
        <v>150</v>
      </c>
      <c r="G96" s="87">
        <v>10</v>
      </c>
      <c r="H96" s="87">
        <v>150</v>
      </c>
      <c r="I96" s="87"/>
      <c r="J96" s="87"/>
      <c r="K96" s="87">
        <v>150</v>
      </c>
      <c r="L96" s="87">
        <v>150</v>
      </c>
      <c r="M96" s="87">
        <v>300</v>
      </c>
      <c r="N96" s="91"/>
      <c r="O96" s="87">
        <f t="shared" si="20"/>
        <v>600</v>
      </c>
      <c r="P96" s="87">
        <f t="shared" si="21"/>
        <v>4</v>
      </c>
      <c r="Q96" s="92"/>
      <c r="R96" s="93">
        <v>0.1</v>
      </c>
      <c r="S96" s="93">
        <f t="shared" si="22"/>
        <v>0.4</v>
      </c>
      <c r="W96" s="241">
        <v>21</v>
      </c>
      <c r="X96" s="241">
        <f t="shared" si="23"/>
        <v>84</v>
      </c>
      <c r="Y96" s="228"/>
    </row>
    <row r="97" spans="1:25" s="90" customFormat="1" x14ac:dyDescent="0.2">
      <c r="A97" s="86" t="s">
        <v>224</v>
      </c>
      <c r="B97" s="86" t="s">
        <v>225</v>
      </c>
      <c r="C97" s="86" t="s">
        <v>224</v>
      </c>
      <c r="D97" s="86" t="s">
        <v>275</v>
      </c>
      <c r="E97" s="87">
        <v>50</v>
      </c>
      <c r="F97" s="87">
        <v>200</v>
      </c>
      <c r="G97" s="87">
        <v>10</v>
      </c>
      <c r="H97" s="87">
        <v>150</v>
      </c>
      <c r="I97" s="87"/>
      <c r="J97" s="87"/>
      <c r="K97" s="87"/>
      <c r="L97" s="87"/>
      <c r="M97" s="87">
        <v>150</v>
      </c>
      <c r="N97" s="91"/>
      <c r="O97" s="87">
        <f t="shared" si="20"/>
        <v>150</v>
      </c>
      <c r="P97" s="87">
        <f t="shared" si="21"/>
        <v>1</v>
      </c>
      <c r="Q97" s="92"/>
      <c r="R97" s="93">
        <v>0.1</v>
      </c>
      <c r="S97" s="93">
        <f t="shared" si="22"/>
        <v>0.1</v>
      </c>
      <c r="W97" s="241">
        <v>23.96</v>
      </c>
      <c r="X97" s="241">
        <f t="shared" si="23"/>
        <v>23.96</v>
      </c>
      <c r="Y97" s="228"/>
    </row>
    <row r="98" spans="1:25" s="90" customFormat="1" x14ac:dyDescent="0.2">
      <c r="A98" s="86" t="s">
        <v>99</v>
      </c>
      <c r="B98" s="86" t="s">
        <v>100</v>
      </c>
      <c r="C98" s="86" t="s">
        <v>99</v>
      </c>
      <c r="D98" s="86" t="s">
        <v>275</v>
      </c>
      <c r="E98" s="87">
        <v>50</v>
      </c>
      <c r="F98" s="87">
        <v>300</v>
      </c>
      <c r="G98" s="87">
        <v>10</v>
      </c>
      <c r="H98" s="87">
        <v>75</v>
      </c>
      <c r="I98" s="87"/>
      <c r="J98" s="87"/>
      <c r="K98" s="87"/>
      <c r="L98" s="87"/>
      <c r="M98" s="87">
        <v>150</v>
      </c>
      <c r="N98" s="91"/>
      <c r="O98" s="87">
        <f t="shared" si="20"/>
        <v>150</v>
      </c>
      <c r="P98" s="87">
        <f t="shared" si="21"/>
        <v>2</v>
      </c>
      <c r="Q98" s="92"/>
      <c r="R98" s="93">
        <v>0.1</v>
      </c>
      <c r="S98" s="93">
        <f t="shared" si="22"/>
        <v>0.2</v>
      </c>
      <c r="W98" s="241">
        <v>21</v>
      </c>
      <c r="X98" s="241">
        <f t="shared" si="23"/>
        <v>42</v>
      </c>
      <c r="Y98" s="228"/>
    </row>
    <row r="99" spans="1:25" s="90" customFormat="1" x14ac:dyDescent="0.2">
      <c r="A99" s="232" t="s">
        <v>101</v>
      </c>
      <c r="B99" s="232" t="s">
        <v>100</v>
      </c>
      <c r="C99" s="232">
        <v>90448300</v>
      </c>
      <c r="D99" s="232" t="s">
        <v>277</v>
      </c>
      <c r="E99" s="87" t="s">
        <v>102</v>
      </c>
      <c r="F99" s="87">
        <v>300</v>
      </c>
      <c r="G99" s="87">
        <v>10</v>
      </c>
      <c r="H99" s="87">
        <v>75</v>
      </c>
      <c r="I99" s="87"/>
      <c r="J99" s="87"/>
      <c r="K99" s="87">
        <v>75</v>
      </c>
      <c r="L99" s="87">
        <v>150</v>
      </c>
      <c r="M99" s="87">
        <v>300</v>
      </c>
      <c r="N99" s="91"/>
      <c r="O99" s="87">
        <f t="shared" si="20"/>
        <v>525</v>
      </c>
      <c r="P99" s="87">
        <f t="shared" si="21"/>
        <v>7</v>
      </c>
      <c r="Q99" s="92"/>
      <c r="R99" s="93">
        <v>0.1</v>
      </c>
      <c r="S99" s="93">
        <f t="shared" si="22"/>
        <v>0.70000000000000007</v>
      </c>
      <c r="W99" s="241">
        <v>21</v>
      </c>
      <c r="X99" s="241">
        <f t="shared" si="23"/>
        <v>147</v>
      </c>
      <c r="Y99" s="228"/>
    </row>
    <row r="100" spans="1:25" s="90" customFormat="1" x14ac:dyDescent="0.2">
      <c r="A100" s="86" t="s">
        <v>103</v>
      </c>
      <c r="B100" s="86" t="s">
        <v>104</v>
      </c>
      <c r="C100" s="86" t="s">
        <v>103</v>
      </c>
      <c r="D100" s="86" t="s">
        <v>275</v>
      </c>
      <c r="E100" s="87">
        <v>50</v>
      </c>
      <c r="F100" s="87">
        <v>450</v>
      </c>
      <c r="G100" s="87">
        <v>10</v>
      </c>
      <c r="H100" s="87">
        <v>50</v>
      </c>
      <c r="I100" s="87"/>
      <c r="J100" s="87"/>
      <c r="K100" s="87">
        <v>100</v>
      </c>
      <c r="L100" s="87"/>
      <c r="M100" s="87">
        <v>100</v>
      </c>
      <c r="N100" s="91"/>
      <c r="O100" s="87">
        <f t="shared" si="20"/>
        <v>200</v>
      </c>
      <c r="P100" s="87">
        <f t="shared" si="21"/>
        <v>4</v>
      </c>
      <c r="Q100" s="92"/>
      <c r="R100" s="93">
        <v>0.1</v>
      </c>
      <c r="S100" s="93">
        <f t="shared" si="22"/>
        <v>0.4</v>
      </c>
      <c r="W100" s="241">
        <v>21</v>
      </c>
      <c r="X100" s="241">
        <f t="shared" si="23"/>
        <v>84</v>
      </c>
      <c r="Y100" s="228"/>
    </row>
    <row r="101" spans="1:25" s="90" customFormat="1" x14ac:dyDescent="0.2">
      <c r="A101" s="232" t="s">
        <v>186</v>
      </c>
      <c r="B101" s="232" t="s">
        <v>104</v>
      </c>
      <c r="C101" s="232">
        <v>90448400</v>
      </c>
      <c r="D101" s="232" t="s">
        <v>277</v>
      </c>
      <c r="E101" s="87" t="s">
        <v>102</v>
      </c>
      <c r="F101" s="87">
        <v>450</v>
      </c>
      <c r="G101" s="87">
        <v>10</v>
      </c>
      <c r="H101" s="87">
        <v>50</v>
      </c>
      <c r="I101" s="87"/>
      <c r="J101" s="87"/>
      <c r="K101" s="87">
        <v>100</v>
      </c>
      <c r="L101" s="87"/>
      <c r="M101" s="87">
        <v>200</v>
      </c>
      <c r="N101" s="91"/>
      <c r="O101" s="87">
        <f t="shared" si="20"/>
        <v>300</v>
      </c>
      <c r="P101" s="87">
        <f t="shared" si="21"/>
        <v>6</v>
      </c>
      <c r="Q101" s="92"/>
      <c r="R101" s="93">
        <v>0.1</v>
      </c>
      <c r="S101" s="93">
        <f t="shared" si="22"/>
        <v>0.60000000000000009</v>
      </c>
      <c r="W101" s="241">
        <v>21</v>
      </c>
      <c r="X101" s="241">
        <f t="shared" si="23"/>
        <v>126</v>
      </c>
      <c r="Y101" s="228"/>
    </row>
    <row r="102" spans="1:25" s="90" customFormat="1" x14ac:dyDescent="0.2">
      <c r="A102" s="86" t="s">
        <v>105</v>
      </c>
      <c r="B102" s="86" t="s">
        <v>106</v>
      </c>
      <c r="C102" s="86" t="s">
        <v>105</v>
      </c>
      <c r="D102" s="86" t="s">
        <v>275</v>
      </c>
      <c r="E102" s="87">
        <v>50</v>
      </c>
      <c r="F102" s="87">
        <v>600</v>
      </c>
      <c r="G102" s="87">
        <v>10</v>
      </c>
      <c r="H102" s="87">
        <v>50</v>
      </c>
      <c r="I102" s="87"/>
      <c r="J102" s="87"/>
      <c r="K102" s="87"/>
      <c r="L102" s="87"/>
      <c r="M102" s="87">
        <v>100</v>
      </c>
      <c r="N102" s="91"/>
      <c r="O102" s="87">
        <f t="shared" si="20"/>
        <v>100</v>
      </c>
      <c r="P102" s="87">
        <f t="shared" si="21"/>
        <v>2</v>
      </c>
      <c r="Q102" s="92"/>
      <c r="R102" s="93">
        <v>0.13</v>
      </c>
      <c r="S102" s="93">
        <f t="shared" si="22"/>
        <v>0.26</v>
      </c>
      <c r="W102" s="241">
        <v>26.1</v>
      </c>
      <c r="X102" s="241">
        <f t="shared" si="23"/>
        <v>52.2</v>
      </c>
      <c r="Y102" s="228"/>
    </row>
    <row r="103" spans="1:25" s="90" customFormat="1" x14ac:dyDescent="0.2">
      <c r="A103" s="232" t="s">
        <v>107</v>
      </c>
      <c r="B103" s="232" t="s">
        <v>106</v>
      </c>
      <c r="C103" s="232">
        <v>90448600</v>
      </c>
      <c r="D103" s="232" t="s">
        <v>277</v>
      </c>
      <c r="E103" s="87" t="s">
        <v>102</v>
      </c>
      <c r="F103" s="87">
        <v>600</v>
      </c>
      <c r="G103" s="87">
        <v>10</v>
      </c>
      <c r="H103" s="87">
        <v>50</v>
      </c>
      <c r="I103" s="87"/>
      <c r="J103" s="87"/>
      <c r="K103" s="87"/>
      <c r="L103" s="87"/>
      <c r="M103" s="87">
        <v>200</v>
      </c>
      <c r="N103" s="91"/>
      <c r="O103" s="87">
        <f t="shared" si="20"/>
        <v>200</v>
      </c>
      <c r="P103" s="87">
        <f t="shared" si="21"/>
        <v>4</v>
      </c>
      <c r="Q103" s="92"/>
      <c r="R103" s="93">
        <v>0.13</v>
      </c>
      <c r="S103" s="93">
        <f t="shared" si="22"/>
        <v>0.52</v>
      </c>
      <c r="W103" s="241">
        <v>26.1</v>
      </c>
      <c r="X103" s="241">
        <f t="shared" si="23"/>
        <v>104.4</v>
      </c>
      <c r="Y103" s="228"/>
    </row>
    <row r="104" spans="1:25" s="90" customFormat="1" x14ac:dyDescent="0.2">
      <c r="A104" s="232" t="s">
        <v>266</v>
      </c>
      <c r="B104" s="232" t="s">
        <v>267</v>
      </c>
      <c r="C104" s="232">
        <v>90448605</v>
      </c>
      <c r="D104" s="232" t="s">
        <v>277</v>
      </c>
      <c r="E104" s="87" t="s">
        <v>102</v>
      </c>
      <c r="F104" s="87">
        <v>700</v>
      </c>
      <c r="G104" s="87">
        <v>5</v>
      </c>
      <c r="H104" s="87">
        <v>25</v>
      </c>
      <c r="I104" s="87"/>
      <c r="J104" s="87"/>
      <c r="K104" s="87"/>
      <c r="L104" s="87"/>
      <c r="M104" s="87"/>
      <c r="N104" s="91"/>
      <c r="O104" s="87">
        <f t="shared" si="20"/>
        <v>0</v>
      </c>
      <c r="P104" s="87">
        <f t="shared" si="21"/>
        <v>0</v>
      </c>
      <c r="Q104" s="92"/>
      <c r="R104" s="93">
        <v>0.1</v>
      </c>
      <c r="S104" s="93">
        <f t="shared" si="22"/>
        <v>0</v>
      </c>
      <c r="W104" s="241"/>
      <c r="X104" s="241">
        <f t="shared" si="23"/>
        <v>0</v>
      </c>
      <c r="Y104" s="228"/>
    </row>
    <row r="105" spans="1:25" s="90" customFormat="1" x14ac:dyDescent="0.2">
      <c r="A105" s="86" t="s">
        <v>202</v>
      </c>
      <c r="B105" s="86" t="s">
        <v>203</v>
      </c>
      <c r="C105" s="86" t="s">
        <v>202</v>
      </c>
      <c r="D105" s="86" t="s">
        <v>275</v>
      </c>
      <c r="E105" s="87">
        <v>50</v>
      </c>
      <c r="F105" s="87">
        <v>750</v>
      </c>
      <c r="G105" s="87">
        <v>5</v>
      </c>
      <c r="H105" s="87">
        <v>25</v>
      </c>
      <c r="I105" s="87"/>
      <c r="J105" s="87"/>
      <c r="K105" s="87"/>
      <c r="L105" s="87"/>
      <c r="M105" s="87">
        <v>500</v>
      </c>
      <c r="N105" s="91"/>
      <c r="O105" s="87">
        <f t="shared" si="20"/>
        <v>500</v>
      </c>
      <c r="P105" s="87">
        <f t="shared" si="21"/>
        <v>20</v>
      </c>
      <c r="Q105" s="92"/>
      <c r="R105" s="93">
        <v>0.1</v>
      </c>
      <c r="S105" s="93">
        <f t="shared" si="22"/>
        <v>2</v>
      </c>
      <c r="W105" s="241">
        <v>17.899999999999999</v>
      </c>
      <c r="X105" s="241">
        <f t="shared" si="23"/>
        <v>358</v>
      </c>
      <c r="Y105" s="228"/>
    </row>
    <row r="106" spans="1:25" s="90" customFormat="1" x14ac:dyDescent="0.2">
      <c r="A106" s="86" t="s">
        <v>108</v>
      </c>
      <c r="B106" s="86" t="s">
        <v>109</v>
      </c>
      <c r="C106" s="86" t="s">
        <v>108</v>
      </c>
      <c r="D106" s="86" t="s">
        <v>275</v>
      </c>
      <c r="E106" s="87">
        <v>50</v>
      </c>
      <c r="F106" s="87">
        <v>900</v>
      </c>
      <c r="G106" s="87">
        <v>5</v>
      </c>
      <c r="H106" s="87">
        <v>25</v>
      </c>
      <c r="I106" s="87"/>
      <c r="J106" s="87"/>
      <c r="K106" s="87"/>
      <c r="L106" s="87"/>
      <c r="M106" s="87"/>
      <c r="N106" s="91"/>
      <c r="O106" s="87">
        <f t="shared" si="20"/>
        <v>0</v>
      </c>
      <c r="P106" s="87">
        <f t="shared" si="21"/>
        <v>0</v>
      </c>
      <c r="Q106" s="92"/>
      <c r="R106" s="93">
        <v>0.1</v>
      </c>
      <c r="S106" s="93">
        <f t="shared" si="22"/>
        <v>0</v>
      </c>
      <c r="W106" s="241">
        <v>21</v>
      </c>
      <c r="X106" s="241">
        <f t="shared" si="23"/>
        <v>0</v>
      </c>
      <c r="Y106" s="228"/>
    </row>
    <row r="107" spans="1:25" s="90" customFormat="1" x14ac:dyDescent="0.2">
      <c r="A107" s="232" t="s">
        <v>187</v>
      </c>
      <c r="B107" s="232" t="s">
        <v>109</v>
      </c>
      <c r="C107" s="232">
        <v>90448700</v>
      </c>
      <c r="D107" s="232" t="s">
        <v>277</v>
      </c>
      <c r="E107" s="87" t="s">
        <v>102</v>
      </c>
      <c r="F107" s="87">
        <v>900</v>
      </c>
      <c r="G107" s="87">
        <v>5</v>
      </c>
      <c r="H107" s="87">
        <v>25</v>
      </c>
      <c r="I107" s="87"/>
      <c r="J107" s="87"/>
      <c r="K107" s="87"/>
      <c r="L107" s="87">
        <v>100</v>
      </c>
      <c r="M107" s="87">
        <v>200</v>
      </c>
      <c r="N107" s="91"/>
      <c r="O107" s="87">
        <f t="shared" si="20"/>
        <v>300</v>
      </c>
      <c r="P107" s="87">
        <f t="shared" si="21"/>
        <v>12</v>
      </c>
      <c r="Q107" s="92"/>
      <c r="R107" s="93">
        <v>0.1</v>
      </c>
      <c r="S107" s="93">
        <f t="shared" si="22"/>
        <v>1.2000000000000002</v>
      </c>
      <c r="W107" s="241">
        <v>21</v>
      </c>
      <c r="X107" s="241">
        <f t="shared" si="23"/>
        <v>252</v>
      </c>
      <c r="Y107" s="228"/>
    </row>
    <row r="108" spans="1:25" s="90" customFormat="1" x14ac:dyDescent="0.2">
      <c r="A108" s="86" t="s">
        <v>110</v>
      </c>
      <c r="B108" s="86" t="s">
        <v>111</v>
      </c>
      <c r="C108" s="86" t="s">
        <v>110</v>
      </c>
      <c r="D108" s="86" t="s">
        <v>275</v>
      </c>
      <c r="E108" s="87">
        <v>50</v>
      </c>
      <c r="F108" s="87">
        <v>1200</v>
      </c>
      <c r="G108" s="87">
        <v>5</v>
      </c>
      <c r="H108" s="87">
        <v>25</v>
      </c>
      <c r="I108" s="87"/>
      <c r="J108" s="87"/>
      <c r="K108" s="87"/>
      <c r="L108" s="87"/>
      <c r="M108" s="87">
        <v>100</v>
      </c>
      <c r="N108" s="91"/>
      <c r="O108" s="87">
        <f t="shared" si="20"/>
        <v>100</v>
      </c>
      <c r="P108" s="87">
        <f t="shared" si="21"/>
        <v>4</v>
      </c>
      <c r="Q108" s="92"/>
      <c r="R108" s="93">
        <v>0.13</v>
      </c>
      <c r="S108" s="93">
        <f t="shared" si="22"/>
        <v>0.52</v>
      </c>
      <c r="W108" s="241">
        <v>26.1</v>
      </c>
      <c r="X108" s="241">
        <f t="shared" si="23"/>
        <v>104.4</v>
      </c>
      <c r="Y108" s="228"/>
    </row>
    <row r="109" spans="1:25" s="90" customFormat="1" x14ac:dyDescent="0.2">
      <c r="A109" s="232" t="s">
        <v>204</v>
      </c>
      <c r="B109" s="232" t="s">
        <v>111</v>
      </c>
      <c r="C109" s="95" t="s">
        <v>205</v>
      </c>
      <c r="D109" s="232" t="s">
        <v>277</v>
      </c>
      <c r="E109" s="87">
        <v>50</v>
      </c>
      <c r="F109" s="87">
        <v>1200</v>
      </c>
      <c r="G109" s="87">
        <v>5</v>
      </c>
      <c r="H109" s="87">
        <v>25</v>
      </c>
      <c r="I109" s="87"/>
      <c r="J109" s="87"/>
      <c r="K109" s="87"/>
      <c r="L109" s="87"/>
      <c r="M109" s="87">
        <v>100</v>
      </c>
      <c r="N109" s="91"/>
      <c r="O109" s="87">
        <f t="shared" si="20"/>
        <v>100</v>
      </c>
      <c r="P109" s="87">
        <f t="shared" si="21"/>
        <v>4</v>
      </c>
      <c r="Q109" s="92"/>
      <c r="R109" s="93">
        <v>0.13</v>
      </c>
      <c r="S109" s="93">
        <f t="shared" si="22"/>
        <v>0.52</v>
      </c>
      <c r="W109" s="241">
        <v>26.1</v>
      </c>
      <c r="X109" s="241">
        <f t="shared" si="23"/>
        <v>104.4</v>
      </c>
      <c r="Y109" s="228"/>
    </row>
    <row r="110" spans="1:25" s="90" customFormat="1" x14ac:dyDescent="0.2">
      <c r="A110" s="232" t="s">
        <v>565</v>
      </c>
      <c r="B110" s="232" t="s">
        <v>566</v>
      </c>
      <c r="C110" s="95" t="s">
        <v>567</v>
      </c>
      <c r="D110" s="232" t="s">
        <v>277</v>
      </c>
      <c r="E110" s="87">
        <v>50</v>
      </c>
      <c r="F110" s="87">
        <v>1800</v>
      </c>
      <c r="G110" s="87">
        <v>5</v>
      </c>
      <c r="H110" s="87">
        <v>20</v>
      </c>
      <c r="I110" s="87"/>
      <c r="J110" s="87"/>
      <c r="K110" s="87"/>
      <c r="L110" s="87"/>
      <c r="M110" s="87">
        <v>100</v>
      </c>
      <c r="N110" s="91"/>
      <c r="O110" s="87">
        <f t="shared" si="20"/>
        <v>100</v>
      </c>
      <c r="P110" s="87">
        <f t="shared" si="21"/>
        <v>5</v>
      </c>
      <c r="Q110" s="92"/>
      <c r="R110" s="93">
        <v>0.13</v>
      </c>
      <c r="S110" s="93">
        <f t="shared" si="22"/>
        <v>0.65</v>
      </c>
      <c r="W110" s="241">
        <v>30.8</v>
      </c>
      <c r="X110" s="241">
        <f t="shared" si="23"/>
        <v>154</v>
      </c>
      <c r="Y110" s="228"/>
    </row>
    <row r="111" spans="1:25" s="90" customFormat="1" x14ac:dyDescent="0.2">
      <c r="A111" s="232" t="s">
        <v>604</v>
      </c>
      <c r="B111" s="47" t="s">
        <v>605</v>
      </c>
      <c r="C111" s="95">
        <v>90448840</v>
      </c>
      <c r="D111" s="232" t="s">
        <v>277</v>
      </c>
      <c r="E111" s="2" t="s">
        <v>102</v>
      </c>
      <c r="F111" s="87">
        <v>1900</v>
      </c>
      <c r="G111" s="87">
        <v>5</v>
      </c>
      <c r="H111" s="87">
        <v>20</v>
      </c>
      <c r="I111" s="87"/>
      <c r="J111" s="87"/>
      <c r="K111" s="87"/>
      <c r="L111" s="87"/>
      <c r="M111" s="87"/>
      <c r="N111" s="91"/>
      <c r="O111" s="87">
        <f t="shared" si="20"/>
        <v>0</v>
      </c>
      <c r="P111" s="87">
        <f t="shared" si="21"/>
        <v>0</v>
      </c>
      <c r="Q111" s="92"/>
      <c r="R111" s="93">
        <v>0.13</v>
      </c>
      <c r="S111" s="93">
        <f t="shared" si="22"/>
        <v>0</v>
      </c>
      <c r="W111" s="241"/>
      <c r="X111" s="241">
        <f t="shared" si="23"/>
        <v>0</v>
      </c>
      <c r="Y111" s="228"/>
    </row>
    <row r="112" spans="1:25" s="90" customFormat="1" x14ac:dyDescent="0.2">
      <c r="A112" s="232" t="s">
        <v>268</v>
      </c>
      <c r="B112" s="232" t="s">
        <v>269</v>
      </c>
      <c r="C112" s="95" t="s">
        <v>270</v>
      </c>
      <c r="D112" s="232" t="s">
        <v>277</v>
      </c>
      <c r="E112" s="87">
        <v>50</v>
      </c>
      <c r="F112" s="87">
        <v>2400</v>
      </c>
      <c r="G112" s="87">
        <v>5</v>
      </c>
      <c r="H112" s="87">
        <v>25</v>
      </c>
      <c r="I112" s="87"/>
      <c r="J112" s="87"/>
      <c r="K112" s="87"/>
      <c r="L112" s="87"/>
      <c r="M112" s="87">
        <v>50</v>
      </c>
      <c r="N112" s="91"/>
      <c r="O112" s="87">
        <f t="shared" si="20"/>
        <v>50</v>
      </c>
      <c r="P112" s="87">
        <f t="shared" si="21"/>
        <v>2</v>
      </c>
      <c r="Q112" s="92"/>
      <c r="R112" s="93">
        <v>0.26</v>
      </c>
      <c r="S112" s="93">
        <f t="shared" si="22"/>
        <v>0.52</v>
      </c>
      <c r="T112" s="94"/>
      <c r="W112" s="241">
        <v>48.3</v>
      </c>
      <c r="X112" s="241">
        <f t="shared" si="23"/>
        <v>96.6</v>
      </c>
      <c r="Y112" s="228">
        <f>SUM(X94:X112)</f>
        <v>1786.66</v>
      </c>
    </row>
    <row r="113" spans="1:25" s="90" customFormat="1" x14ac:dyDescent="0.2">
      <c r="A113" s="304" t="s">
        <v>112</v>
      </c>
      <c r="B113" s="304"/>
      <c r="C113" s="104"/>
      <c r="D113" s="104"/>
      <c r="E113" s="104"/>
      <c r="F113" s="87"/>
      <c r="G113" s="87"/>
      <c r="H113" s="87"/>
      <c r="I113" s="87"/>
      <c r="J113" s="87"/>
      <c r="K113" s="87"/>
      <c r="L113" s="87"/>
      <c r="M113" s="87"/>
      <c r="N113" s="232"/>
      <c r="O113" s="87"/>
      <c r="P113" s="87"/>
      <c r="Q113" s="92"/>
      <c r="R113" s="87"/>
      <c r="S113" s="93"/>
      <c r="W113" s="241"/>
      <c r="X113" s="241"/>
      <c r="Y113" s="228"/>
    </row>
    <row r="114" spans="1:25" s="90" customFormat="1" x14ac:dyDescent="0.2">
      <c r="A114" s="86" t="s">
        <v>216</v>
      </c>
      <c r="B114" s="86" t="s">
        <v>217</v>
      </c>
      <c r="C114" s="86" t="s">
        <v>216</v>
      </c>
      <c r="D114" s="86" t="s">
        <v>275</v>
      </c>
      <c r="E114" s="87">
        <v>20</v>
      </c>
      <c r="F114" s="87">
        <v>150</v>
      </c>
      <c r="G114" s="87">
        <v>10</v>
      </c>
      <c r="H114" s="87">
        <v>400</v>
      </c>
      <c r="I114" s="87"/>
      <c r="J114" s="87"/>
      <c r="K114" s="87"/>
      <c r="L114" s="87"/>
      <c r="M114" s="87"/>
      <c r="N114" s="232"/>
      <c r="O114" s="87">
        <f t="shared" ref="O114:O147" si="24">SUM(I114:N114)</f>
        <v>0</v>
      </c>
      <c r="P114" s="87">
        <f t="shared" ref="P114:P147" si="25">$O114/$H114</f>
        <v>0</v>
      </c>
      <c r="Q114" s="92"/>
      <c r="R114" s="87">
        <v>0.06</v>
      </c>
      <c r="S114" s="93">
        <f t="shared" ref="S114:S147" si="26">$P114*$R114</f>
        <v>0</v>
      </c>
      <c r="T114" s="94">
        <f>SUM(S114:S129)</f>
        <v>0.38</v>
      </c>
      <c r="U114" s="90">
        <f>T114*100/$T$148</f>
        <v>0.85798148566267785</v>
      </c>
      <c r="W114" s="241"/>
      <c r="X114" s="241">
        <f t="shared" ref="X114:X147" si="27">P114*W114</f>
        <v>0</v>
      </c>
      <c r="Y114" s="228"/>
    </row>
    <row r="115" spans="1:25" s="90" customFormat="1" x14ac:dyDescent="0.2">
      <c r="A115" s="232" t="s">
        <v>226</v>
      </c>
      <c r="B115" s="232" t="s">
        <v>217</v>
      </c>
      <c r="C115" s="232">
        <v>90444200</v>
      </c>
      <c r="D115" s="232" t="s">
        <v>277</v>
      </c>
      <c r="E115" s="87">
        <v>20</v>
      </c>
      <c r="F115" s="87">
        <v>150</v>
      </c>
      <c r="G115" s="87">
        <v>10</v>
      </c>
      <c r="H115" s="87">
        <v>400</v>
      </c>
      <c r="I115" s="87"/>
      <c r="J115" s="87"/>
      <c r="K115" s="87"/>
      <c r="L115" s="87"/>
      <c r="M115" s="87"/>
      <c r="N115" s="232"/>
      <c r="O115" s="87">
        <f t="shared" si="24"/>
        <v>0</v>
      </c>
      <c r="P115" s="87">
        <f t="shared" si="25"/>
        <v>0</v>
      </c>
      <c r="Q115" s="92"/>
      <c r="R115" s="87">
        <v>0.06</v>
      </c>
      <c r="S115" s="93">
        <f t="shared" si="26"/>
        <v>0</v>
      </c>
      <c r="W115" s="241"/>
      <c r="X115" s="241">
        <f t="shared" si="27"/>
        <v>0</v>
      </c>
      <c r="Y115" s="228"/>
    </row>
    <row r="116" spans="1:25" s="90" customFormat="1" x14ac:dyDescent="0.2">
      <c r="A116" s="86" t="s">
        <v>191</v>
      </c>
      <c r="B116" s="86" t="s">
        <v>192</v>
      </c>
      <c r="C116" s="86" t="s">
        <v>191</v>
      </c>
      <c r="D116" s="86" t="s">
        <v>275</v>
      </c>
      <c r="E116" s="87">
        <v>20</v>
      </c>
      <c r="F116" s="87">
        <v>200</v>
      </c>
      <c r="G116" s="87">
        <v>10</v>
      </c>
      <c r="H116" s="87">
        <v>300</v>
      </c>
      <c r="I116" s="87"/>
      <c r="J116" s="87"/>
      <c r="K116" s="87"/>
      <c r="L116" s="87"/>
      <c r="M116" s="87"/>
      <c r="N116" s="232"/>
      <c r="O116" s="87">
        <f t="shared" si="24"/>
        <v>0</v>
      </c>
      <c r="P116" s="87">
        <f t="shared" si="25"/>
        <v>0</v>
      </c>
      <c r="Q116" s="92"/>
      <c r="R116" s="87">
        <v>0.06</v>
      </c>
      <c r="S116" s="93">
        <f t="shared" si="26"/>
        <v>0</v>
      </c>
      <c r="W116" s="241"/>
      <c r="X116" s="241">
        <f t="shared" si="27"/>
        <v>0</v>
      </c>
      <c r="Y116" s="228"/>
    </row>
    <row r="117" spans="1:25" s="90" customFormat="1" x14ac:dyDescent="0.2">
      <c r="A117" s="86" t="s">
        <v>160</v>
      </c>
      <c r="B117" s="86" t="s">
        <v>161</v>
      </c>
      <c r="C117" s="86" t="s">
        <v>160</v>
      </c>
      <c r="D117" s="86" t="s">
        <v>275</v>
      </c>
      <c r="E117" s="87">
        <v>20</v>
      </c>
      <c r="F117" s="87">
        <v>300</v>
      </c>
      <c r="G117" s="87">
        <v>10</v>
      </c>
      <c r="H117" s="87">
        <v>200</v>
      </c>
      <c r="I117" s="87"/>
      <c r="J117" s="87"/>
      <c r="K117" s="87"/>
      <c r="L117" s="87"/>
      <c r="M117" s="87">
        <v>400</v>
      </c>
      <c r="N117" s="91"/>
      <c r="O117" s="87">
        <f t="shared" si="24"/>
        <v>400</v>
      </c>
      <c r="P117" s="87">
        <f t="shared" si="25"/>
        <v>2</v>
      </c>
      <c r="Q117" s="92"/>
      <c r="R117" s="93">
        <v>0.06</v>
      </c>
      <c r="S117" s="93">
        <f t="shared" si="26"/>
        <v>0.12</v>
      </c>
      <c r="W117" s="241">
        <v>17</v>
      </c>
      <c r="X117" s="241">
        <f t="shared" si="27"/>
        <v>34</v>
      </c>
      <c r="Y117" s="228"/>
    </row>
    <row r="118" spans="1:25" s="90" customFormat="1" x14ac:dyDescent="0.2">
      <c r="A118" s="232" t="s">
        <v>215</v>
      </c>
      <c r="B118" s="232" t="s">
        <v>161</v>
      </c>
      <c r="C118" s="232">
        <v>90444300</v>
      </c>
      <c r="D118" s="232" t="s">
        <v>277</v>
      </c>
      <c r="E118" s="87" t="s">
        <v>46</v>
      </c>
      <c r="F118" s="87">
        <v>300</v>
      </c>
      <c r="G118" s="87">
        <v>10</v>
      </c>
      <c r="H118" s="87">
        <v>200</v>
      </c>
      <c r="I118" s="87"/>
      <c r="J118" s="87">
        <v>400</v>
      </c>
      <c r="K118" s="87">
        <v>200</v>
      </c>
      <c r="L118" s="87"/>
      <c r="M118" s="87"/>
      <c r="N118" s="91"/>
      <c r="O118" s="87">
        <f t="shared" si="24"/>
        <v>600</v>
      </c>
      <c r="P118" s="87">
        <f t="shared" si="25"/>
        <v>3</v>
      </c>
      <c r="Q118" s="92"/>
      <c r="R118" s="93">
        <v>0.06</v>
      </c>
      <c r="S118" s="93">
        <f t="shared" si="26"/>
        <v>0.18</v>
      </c>
      <c r="W118" s="241">
        <v>17</v>
      </c>
      <c r="X118" s="241">
        <f t="shared" si="27"/>
        <v>51</v>
      </c>
      <c r="Y118" s="228"/>
    </row>
    <row r="119" spans="1:25" s="90" customFormat="1" x14ac:dyDescent="0.2">
      <c r="A119" s="86" t="s">
        <v>206</v>
      </c>
      <c r="B119" s="86" t="s">
        <v>114</v>
      </c>
      <c r="C119" s="86" t="s">
        <v>206</v>
      </c>
      <c r="D119" s="86" t="s">
        <v>275</v>
      </c>
      <c r="E119" s="87">
        <v>20</v>
      </c>
      <c r="F119" s="87">
        <v>450</v>
      </c>
      <c r="G119" s="87">
        <v>10</v>
      </c>
      <c r="H119" s="87">
        <v>100</v>
      </c>
      <c r="I119" s="87"/>
      <c r="J119" s="87"/>
      <c r="K119" s="87"/>
      <c r="L119" s="87"/>
      <c r="M119" s="87">
        <v>100</v>
      </c>
      <c r="N119" s="101"/>
      <c r="O119" s="87">
        <f t="shared" si="24"/>
        <v>100</v>
      </c>
      <c r="P119" s="87">
        <f t="shared" si="25"/>
        <v>1</v>
      </c>
      <c r="Q119" s="92"/>
      <c r="R119" s="93">
        <v>0.08</v>
      </c>
      <c r="S119" s="93">
        <f t="shared" si="26"/>
        <v>0.08</v>
      </c>
      <c r="W119" s="241">
        <v>13</v>
      </c>
      <c r="X119" s="241">
        <f t="shared" si="27"/>
        <v>13</v>
      </c>
      <c r="Y119" s="228"/>
    </row>
    <row r="120" spans="1:25" s="90" customFormat="1" x14ac:dyDescent="0.2">
      <c r="A120" s="232" t="s">
        <v>113</v>
      </c>
      <c r="B120" s="232" t="s">
        <v>114</v>
      </c>
      <c r="C120" s="232">
        <v>90444400</v>
      </c>
      <c r="D120" s="232" t="s">
        <v>277</v>
      </c>
      <c r="E120" s="87" t="s">
        <v>46</v>
      </c>
      <c r="F120" s="87">
        <v>450</v>
      </c>
      <c r="G120" s="87">
        <v>10</v>
      </c>
      <c r="H120" s="87">
        <v>100</v>
      </c>
      <c r="I120" s="87"/>
      <c r="J120" s="87"/>
      <c r="K120" s="87"/>
      <c r="L120" s="87"/>
      <c r="M120" s="87"/>
      <c r="N120" s="91"/>
      <c r="O120" s="87">
        <f t="shared" si="24"/>
        <v>0</v>
      </c>
      <c r="P120" s="87">
        <f t="shared" si="25"/>
        <v>0</v>
      </c>
      <c r="Q120" s="92"/>
      <c r="R120" s="93">
        <v>0.08</v>
      </c>
      <c r="S120" s="93">
        <f t="shared" si="26"/>
        <v>0</v>
      </c>
      <c r="W120" s="241">
        <v>13</v>
      </c>
      <c r="X120" s="241">
        <f t="shared" si="27"/>
        <v>0</v>
      </c>
      <c r="Y120" s="228"/>
    </row>
    <row r="121" spans="1:25" s="90" customFormat="1" x14ac:dyDescent="0.2">
      <c r="A121" s="86" t="s">
        <v>115</v>
      </c>
      <c r="B121" s="86" t="s">
        <v>116</v>
      </c>
      <c r="C121" s="86" t="s">
        <v>115</v>
      </c>
      <c r="D121" s="86" t="s">
        <v>275</v>
      </c>
      <c r="E121" s="87">
        <v>20</v>
      </c>
      <c r="F121" s="87">
        <v>600</v>
      </c>
      <c r="G121" s="87">
        <v>10</v>
      </c>
      <c r="H121" s="87">
        <v>100</v>
      </c>
      <c r="I121" s="87"/>
      <c r="J121" s="87"/>
      <c r="K121" s="87"/>
      <c r="L121" s="87"/>
      <c r="M121" s="87"/>
      <c r="N121" s="91"/>
      <c r="O121" s="87">
        <f t="shared" si="24"/>
        <v>0</v>
      </c>
      <c r="P121" s="87">
        <f t="shared" si="25"/>
        <v>0</v>
      </c>
      <c r="Q121" s="92"/>
      <c r="R121" s="93">
        <v>0.06</v>
      </c>
      <c r="S121" s="93">
        <f t="shared" si="26"/>
        <v>0</v>
      </c>
      <c r="W121" s="241">
        <v>17</v>
      </c>
      <c r="X121" s="241">
        <f t="shared" si="27"/>
        <v>0</v>
      </c>
      <c r="Y121" s="228"/>
    </row>
    <row r="122" spans="1:25" s="90" customFormat="1" x14ac:dyDescent="0.2">
      <c r="A122" s="232" t="s">
        <v>188</v>
      </c>
      <c r="B122" s="232" t="s">
        <v>116</v>
      </c>
      <c r="C122" s="232">
        <v>90444600</v>
      </c>
      <c r="D122" s="232" t="s">
        <v>277</v>
      </c>
      <c r="E122" s="87" t="s">
        <v>46</v>
      </c>
      <c r="F122" s="87">
        <v>600</v>
      </c>
      <c r="G122" s="87">
        <v>10</v>
      </c>
      <c r="H122" s="87">
        <v>100</v>
      </c>
      <c r="I122" s="87"/>
      <c r="J122" s="87"/>
      <c r="K122" s="87"/>
      <c r="L122" s="87"/>
      <c r="M122" s="87"/>
      <c r="N122" s="91"/>
      <c r="O122" s="87">
        <f t="shared" si="24"/>
        <v>0</v>
      </c>
      <c r="P122" s="87">
        <f t="shared" si="25"/>
        <v>0</v>
      </c>
      <c r="Q122" s="92"/>
      <c r="R122" s="93">
        <v>0.06</v>
      </c>
      <c r="S122" s="93">
        <f t="shared" si="26"/>
        <v>0</v>
      </c>
      <c r="W122" s="241">
        <v>17</v>
      </c>
      <c r="X122" s="241">
        <f t="shared" si="27"/>
        <v>0</v>
      </c>
      <c r="Y122" s="228"/>
    </row>
    <row r="123" spans="1:25" s="90" customFormat="1" x14ac:dyDescent="0.2">
      <c r="A123" s="86" t="s">
        <v>117</v>
      </c>
      <c r="B123" s="86" t="s">
        <v>118</v>
      </c>
      <c r="C123" s="86" t="s">
        <v>117</v>
      </c>
      <c r="D123" s="86" t="s">
        <v>275</v>
      </c>
      <c r="E123" s="87">
        <v>20</v>
      </c>
      <c r="F123" s="87">
        <v>750</v>
      </c>
      <c r="G123" s="87">
        <v>10</v>
      </c>
      <c r="H123" s="87">
        <v>100</v>
      </c>
      <c r="I123" s="87"/>
      <c r="J123" s="87"/>
      <c r="K123" s="87"/>
      <c r="L123" s="87"/>
      <c r="M123" s="87"/>
      <c r="N123" s="91"/>
      <c r="O123" s="87">
        <f t="shared" si="24"/>
        <v>0</v>
      </c>
      <c r="P123" s="87">
        <f t="shared" si="25"/>
        <v>0</v>
      </c>
      <c r="Q123" s="92"/>
      <c r="R123" s="93">
        <v>7.0000000000000007E-2</v>
      </c>
      <c r="S123" s="93">
        <f t="shared" si="26"/>
        <v>0</v>
      </c>
      <c r="W123" s="241"/>
      <c r="X123" s="241">
        <f t="shared" si="27"/>
        <v>0</v>
      </c>
      <c r="Y123" s="228"/>
    </row>
    <row r="124" spans="1:25" s="90" customFormat="1" x14ac:dyDescent="0.2">
      <c r="A124" s="232" t="s">
        <v>189</v>
      </c>
      <c r="B124" s="232" t="s">
        <v>118</v>
      </c>
      <c r="C124" s="232">
        <v>90444700</v>
      </c>
      <c r="D124" s="232" t="s">
        <v>277</v>
      </c>
      <c r="E124" s="87" t="s">
        <v>46</v>
      </c>
      <c r="F124" s="87">
        <v>750</v>
      </c>
      <c r="G124" s="87">
        <v>10</v>
      </c>
      <c r="H124" s="87">
        <v>100</v>
      </c>
      <c r="I124" s="87"/>
      <c r="J124" s="87"/>
      <c r="K124" s="87"/>
      <c r="L124" s="87"/>
      <c r="M124" s="87"/>
      <c r="N124" s="91"/>
      <c r="O124" s="87">
        <f t="shared" si="24"/>
        <v>0</v>
      </c>
      <c r="P124" s="87">
        <f t="shared" si="25"/>
        <v>0</v>
      </c>
      <c r="Q124" s="92"/>
      <c r="R124" s="93">
        <v>7.0000000000000007E-2</v>
      </c>
      <c r="S124" s="93">
        <f t="shared" si="26"/>
        <v>0</v>
      </c>
      <c r="W124" s="241"/>
      <c r="X124" s="241">
        <f t="shared" si="27"/>
        <v>0</v>
      </c>
      <c r="Y124" s="228"/>
    </row>
    <row r="125" spans="1:25" s="90" customFormat="1" x14ac:dyDescent="0.2">
      <c r="A125" s="86" t="s">
        <v>119</v>
      </c>
      <c r="B125" s="86" t="s">
        <v>120</v>
      </c>
      <c r="C125" s="86" t="s">
        <v>119</v>
      </c>
      <c r="D125" s="86" t="s">
        <v>275</v>
      </c>
      <c r="E125" s="87">
        <v>20</v>
      </c>
      <c r="F125" s="87">
        <v>900</v>
      </c>
      <c r="G125" s="87">
        <v>10</v>
      </c>
      <c r="H125" s="87">
        <v>50</v>
      </c>
      <c r="I125" s="87"/>
      <c r="J125" s="87"/>
      <c r="K125" s="87"/>
      <c r="L125" s="87"/>
      <c r="M125" s="87"/>
      <c r="N125" s="91"/>
      <c r="O125" s="87">
        <f t="shared" si="24"/>
        <v>0</v>
      </c>
      <c r="P125" s="87">
        <f t="shared" si="25"/>
        <v>0</v>
      </c>
      <c r="Q125" s="92"/>
      <c r="R125" s="93">
        <v>0.08</v>
      </c>
      <c r="S125" s="93">
        <f t="shared" si="26"/>
        <v>0</v>
      </c>
      <c r="W125" s="241"/>
      <c r="X125" s="241">
        <f t="shared" si="27"/>
        <v>0</v>
      </c>
      <c r="Y125" s="228"/>
    </row>
    <row r="126" spans="1:25" s="90" customFormat="1" x14ac:dyDescent="0.2">
      <c r="A126" s="232" t="s">
        <v>263</v>
      </c>
      <c r="B126" s="232" t="s">
        <v>120</v>
      </c>
      <c r="C126" s="232">
        <v>90444800</v>
      </c>
      <c r="D126" s="232" t="s">
        <v>277</v>
      </c>
      <c r="E126" s="87" t="s">
        <v>46</v>
      </c>
      <c r="F126" s="87">
        <v>900</v>
      </c>
      <c r="G126" s="87">
        <v>10</v>
      </c>
      <c r="H126" s="87">
        <v>50</v>
      </c>
      <c r="I126" s="87"/>
      <c r="J126" s="87"/>
      <c r="K126" s="87"/>
      <c r="L126" s="87"/>
      <c r="M126" s="87"/>
      <c r="N126" s="91"/>
      <c r="O126" s="87">
        <f t="shared" si="24"/>
        <v>0</v>
      </c>
      <c r="P126" s="87">
        <f t="shared" si="25"/>
        <v>0</v>
      </c>
      <c r="Q126" s="92"/>
      <c r="R126" s="93">
        <v>0.08</v>
      </c>
      <c r="S126" s="93">
        <f t="shared" si="26"/>
        <v>0</v>
      </c>
      <c r="W126" s="241"/>
      <c r="X126" s="241">
        <f t="shared" si="27"/>
        <v>0</v>
      </c>
      <c r="Y126" s="228"/>
    </row>
    <row r="127" spans="1:25" s="90" customFormat="1" x14ac:dyDescent="0.2">
      <c r="A127" s="86" t="s">
        <v>121</v>
      </c>
      <c r="B127" s="86" t="s">
        <v>122</v>
      </c>
      <c r="C127" s="86" t="s">
        <v>121</v>
      </c>
      <c r="D127" s="86" t="s">
        <v>275</v>
      </c>
      <c r="E127" s="87">
        <v>20</v>
      </c>
      <c r="F127" s="87">
        <v>1200</v>
      </c>
      <c r="G127" s="87">
        <v>10</v>
      </c>
      <c r="H127" s="87">
        <v>50</v>
      </c>
      <c r="I127" s="87"/>
      <c r="J127" s="87"/>
      <c r="K127" s="87"/>
      <c r="L127" s="87"/>
      <c r="M127" s="87"/>
      <c r="N127" s="91"/>
      <c r="O127" s="87">
        <f t="shared" si="24"/>
        <v>0</v>
      </c>
      <c r="P127" s="87">
        <f t="shared" si="25"/>
        <v>0</v>
      </c>
      <c r="Q127" s="92"/>
      <c r="R127" s="93">
        <v>0.11</v>
      </c>
      <c r="S127" s="93">
        <f t="shared" si="26"/>
        <v>0</v>
      </c>
      <c r="W127" s="241"/>
      <c r="X127" s="241">
        <f t="shared" si="27"/>
        <v>0</v>
      </c>
      <c r="Y127" s="228"/>
    </row>
    <row r="128" spans="1:25" s="90" customFormat="1" x14ac:dyDescent="0.2">
      <c r="A128" s="86" t="s">
        <v>207</v>
      </c>
      <c r="B128" s="86" t="s">
        <v>208</v>
      </c>
      <c r="C128" s="86" t="s">
        <v>207</v>
      </c>
      <c r="D128" s="86" t="s">
        <v>275</v>
      </c>
      <c r="E128" s="87">
        <v>20</v>
      </c>
      <c r="F128" s="87">
        <v>1500</v>
      </c>
      <c r="G128" s="87">
        <v>10</v>
      </c>
      <c r="H128" s="87">
        <v>50</v>
      </c>
      <c r="I128" s="87"/>
      <c r="J128" s="87"/>
      <c r="K128" s="87"/>
      <c r="L128" s="87"/>
      <c r="M128" s="87"/>
      <c r="N128" s="91"/>
      <c r="O128" s="87">
        <f t="shared" si="24"/>
        <v>0</v>
      </c>
      <c r="P128" s="87">
        <f t="shared" si="25"/>
        <v>0</v>
      </c>
      <c r="Q128" s="92"/>
      <c r="R128" s="93">
        <v>7.0000000000000007E-2</v>
      </c>
      <c r="S128" s="93">
        <f t="shared" si="26"/>
        <v>0</v>
      </c>
      <c r="W128" s="241"/>
      <c r="X128" s="241">
        <f t="shared" si="27"/>
        <v>0</v>
      </c>
      <c r="Y128" s="228"/>
    </row>
    <row r="129" spans="1:25" s="90" customFormat="1" x14ac:dyDescent="0.2">
      <c r="A129" s="86" t="s">
        <v>209</v>
      </c>
      <c r="B129" s="86" t="s">
        <v>210</v>
      </c>
      <c r="C129" s="86" t="s">
        <v>209</v>
      </c>
      <c r="D129" s="86" t="s">
        <v>275</v>
      </c>
      <c r="E129" s="87">
        <v>20</v>
      </c>
      <c r="F129" s="87">
        <v>1800</v>
      </c>
      <c r="G129" s="87">
        <v>10</v>
      </c>
      <c r="H129" s="87">
        <v>50</v>
      </c>
      <c r="I129" s="87"/>
      <c r="J129" s="87"/>
      <c r="K129" s="87"/>
      <c r="L129" s="87"/>
      <c r="M129" s="87"/>
      <c r="N129" s="91"/>
      <c r="O129" s="87">
        <f t="shared" si="24"/>
        <v>0</v>
      </c>
      <c r="P129" s="87">
        <f t="shared" si="25"/>
        <v>0</v>
      </c>
      <c r="Q129" s="105"/>
      <c r="R129" s="93">
        <v>0.09</v>
      </c>
      <c r="S129" s="93">
        <f t="shared" si="26"/>
        <v>0</v>
      </c>
      <c r="T129" s="94"/>
      <c r="W129" s="241"/>
      <c r="X129" s="241">
        <f t="shared" si="27"/>
        <v>0</v>
      </c>
      <c r="Y129" s="228">
        <f>SUM(X114:X129)</f>
        <v>98</v>
      </c>
    </row>
    <row r="130" spans="1:25" s="90" customFormat="1" x14ac:dyDescent="0.2">
      <c r="A130" s="86" t="s">
        <v>123</v>
      </c>
      <c r="B130" s="86" t="s">
        <v>124</v>
      </c>
      <c r="C130" s="86" t="s">
        <v>123</v>
      </c>
      <c r="D130" s="86" t="s">
        <v>275</v>
      </c>
      <c r="E130" s="87">
        <v>25</v>
      </c>
      <c r="F130" s="87">
        <v>150</v>
      </c>
      <c r="G130" s="87">
        <v>10</v>
      </c>
      <c r="H130" s="87">
        <v>200</v>
      </c>
      <c r="I130" s="87"/>
      <c r="J130" s="87"/>
      <c r="K130" s="87"/>
      <c r="L130" s="87"/>
      <c r="M130" s="87"/>
      <c r="N130" s="91"/>
      <c r="O130" s="87">
        <f t="shared" si="24"/>
        <v>0</v>
      </c>
      <c r="P130" s="87">
        <f t="shared" si="25"/>
        <v>0</v>
      </c>
      <c r="Q130" s="92"/>
      <c r="R130" s="93">
        <v>0.04</v>
      </c>
      <c r="S130" s="93">
        <f t="shared" si="26"/>
        <v>0</v>
      </c>
      <c r="T130" s="94">
        <f>SUM(S130:S147)</f>
        <v>1.68</v>
      </c>
      <c r="U130" s="90">
        <f>T130*100/$T$148</f>
        <v>3.7931813050349965</v>
      </c>
      <c r="W130" s="241">
        <v>11.75</v>
      </c>
      <c r="X130" s="241">
        <f t="shared" si="27"/>
        <v>0</v>
      </c>
      <c r="Y130" s="228"/>
    </row>
    <row r="131" spans="1:25" s="90" customFormat="1" x14ac:dyDescent="0.2">
      <c r="A131" s="232" t="s">
        <v>257</v>
      </c>
      <c r="B131" s="232" t="s">
        <v>124</v>
      </c>
      <c r="C131" s="232">
        <v>90445200</v>
      </c>
      <c r="D131" s="232" t="s">
        <v>277</v>
      </c>
      <c r="E131" s="87">
        <v>25</v>
      </c>
      <c r="F131" s="87">
        <v>150</v>
      </c>
      <c r="G131" s="87">
        <v>10</v>
      </c>
      <c r="H131" s="87">
        <v>200</v>
      </c>
      <c r="I131" s="87"/>
      <c r="J131" s="87"/>
      <c r="K131" s="87"/>
      <c r="L131" s="87"/>
      <c r="M131" s="87"/>
      <c r="N131" s="91"/>
      <c r="O131" s="87">
        <f t="shared" si="24"/>
        <v>0</v>
      </c>
      <c r="P131" s="87">
        <f t="shared" si="25"/>
        <v>0</v>
      </c>
      <c r="Q131" s="92"/>
      <c r="R131" s="93">
        <v>0.04</v>
      </c>
      <c r="S131" s="93">
        <f t="shared" si="26"/>
        <v>0</v>
      </c>
      <c r="W131" s="241">
        <v>11.75</v>
      </c>
      <c r="X131" s="241">
        <f t="shared" si="27"/>
        <v>0</v>
      </c>
      <c r="Y131" s="228"/>
    </row>
    <row r="132" spans="1:25" s="90" customFormat="1" x14ac:dyDescent="0.2">
      <c r="A132" s="86" t="s">
        <v>125</v>
      </c>
      <c r="B132" s="86" t="s">
        <v>126</v>
      </c>
      <c r="C132" s="86" t="s">
        <v>125</v>
      </c>
      <c r="D132" s="86" t="s">
        <v>275</v>
      </c>
      <c r="E132" s="87">
        <v>25</v>
      </c>
      <c r="F132" s="87">
        <v>300</v>
      </c>
      <c r="G132" s="87">
        <v>10</v>
      </c>
      <c r="H132" s="87">
        <v>100</v>
      </c>
      <c r="I132" s="87"/>
      <c r="J132" s="87"/>
      <c r="K132" s="87"/>
      <c r="L132" s="87"/>
      <c r="M132" s="87"/>
      <c r="N132" s="91"/>
      <c r="O132" s="87">
        <f t="shared" si="24"/>
        <v>0</v>
      </c>
      <c r="P132" s="87">
        <f t="shared" si="25"/>
        <v>0</v>
      </c>
      <c r="Q132" s="92"/>
      <c r="R132" s="93">
        <v>0.04</v>
      </c>
      <c r="S132" s="93">
        <f t="shared" si="26"/>
        <v>0</v>
      </c>
      <c r="W132" s="241">
        <v>11.75</v>
      </c>
      <c r="X132" s="241">
        <f t="shared" si="27"/>
        <v>0</v>
      </c>
      <c r="Y132" s="228"/>
    </row>
    <row r="133" spans="1:25" s="90" customFormat="1" x14ac:dyDescent="0.2">
      <c r="A133" s="232" t="s">
        <v>127</v>
      </c>
      <c r="B133" s="232" t="s">
        <v>126</v>
      </c>
      <c r="C133" s="232">
        <v>90445300</v>
      </c>
      <c r="D133" s="232" t="s">
        <v>277</v>
      </c>
      <c r="E133" s="87" t="s">
        <v>63</v>
      </c>
      <c r="F133" s="87">
        <v>300</v>
      </c>
      <c r="G133" s="87">
        <v>10</v>
      </c>
      <c r="H133" s="87">
        <v>100</v>
      </c>
      <c r="I133" s="87"/>
      <c r="J133" s="87"/>
      <c r="K133" s="87"/>
      <c r="L133" s="87"/>
      <c r="M133" s="87">
        <v>300</v>
      </c>
      <c r="N133" s="91"/>
      <c r="O133" s="87">
        <f t="shared" si="24"/>
        <v>300</v>
      </c>
      <c r="P133" s="87">
        <f t="shared" si="25"/>
        <v>3</v>
      </c>
      <c r="Q133" s="92"/>
      <c r="R133" s="93">
        <v>0.04</v>
      </c>
      <c r="S133" s="93">
        <f t="shared" si="26"/>
        <v>0.12</v>
      </c>
      <c r="W133" s="241">
        <v>11.75</v>
      </c>
      <c r="X133" s="241">
        <f t="shared" si="27"/>
        <v>35.25</v>
      </c>
      <c r="Y133" s="228"/>
    </row>
    <row r="134" spans="1:25" s="90" customFormat="1" x14ac:dyDescent="0.2">
      <c r="A134" s="86" t="s">
        <v>128</v>
      </c>
      <c r="B134" s="86" t="s">
        <v>129</v>
      </c>
      <c r="C134" s="86" t="s">
        <v>128</v>
      </c>
      <c r="D134" s="86" t="s">
        <v>275</v>
      </c>
      <c r="E134" s="87">
        <v>25</v>
      </c>
      <c r="F134" s="87">
        <v>450</v>
      </c>
      <c r="G134" s="87">
        <v>10</v>
      </c>
      <c r="H134" s="87">
        <v>100</v>
      </c>
      <c r="I134" s="87"/>
      <c r="J134" s="87"/>
      <c r="K134" s="87"/>
      <c r="L134" s="87"/>
      <c r="M134" s="87"/>
      <c r="N134" s="91"/>
      <c r="O134" s="87">
        <f t="shared" si="24"/>
        <v>0</v>
      </c>
      <c r="P134" s="87">
        <f t="shared" si="25"/>
        <v>0</v>
      </c>
      <c r="Q134" s="92"/>
      <c r="R134" s="93">
        <v>0.06</v>
      </c>
      <c r="S134" s="93">
        <f t="shared" si="26"/>
        <v>0</v>
      </c>
      <c r="W134" s="241">
        <v>17</v>
      </c>
      <c r="X134" s="241">
        <f t="shared" si="27"/>
        <v>0</v>
      </c>
      <c r="Y134" s="228"/>
    </row>
    <row r="135" spans="1:25" s="90" customFormat="1" x14ac:dyDescent="0.2">
      <c r="A135" s="232" t="s">
        <v>190</v>
      </c>
      <c r="B135" s="232" t="s">
        <v>129</v>
      </c>
      <c r="C135" s="232">
        <v>90445400</v>
      </c>
      <c r="D135" s="232" t="s">
        <v>277</v>
      </c>
      <c r="E135" s="87" t="s">
        <v>63</v>
      </c>
      <c r="F135" s="87">
        <v>450</v>
      </c>
      <c r="G135" s="87">
        <v>10</v>
      </c>
      <c r="H135" s="87">
        <v>100</v>
      </c>
      <c r="I135" s="87"/>
      <c r="J135" s="87"/>
      <c r="K135" s="87"/>
      <c r="L135" s="87"/>
      <c r="M135" s="87"/>
      <c r="N135" s="91"/>
      <c r="O135" s="87">
        <f t="shared" si="24"/>
        <v>0</v>
      </c>
      <c r="P135" s="87">
        <f t="shared" si="25"/>
        <v>0</v>
      </c>
      <c r="Q135" s="92"/>
      <c r="R135" s="93">
        <v>0.06</v>
      </c>
      <c r="S135" s="93">
        <f t="shared" si="26"/>
        <v>0</v>
      </c>
      <c r="W135" s="241">
        <v>17</v>
      </c>
      <c r="X135" s="241">
        <f t="shared" si="27"/>
        <v>0</v>
      </c>
      <c r="Y135" s="228"/>
    </row>
    <row r="136" spans="1:25" s="90" customFormat="1" x14ac:dyDescent="0.2">
      <c r="A136" s="86" t="s">
        <v>130</v>
      </c>
      <c r="B136" s="86" t="s">
        <v>131</v>
      </c>
      <c r="C136" s="86" t="s">
        <v>130</v>
      </c>
      <c r="D136" s="86" t="s">
        <v>275</v>
      </c>
      <c r="E136" s="87">
        <v>25</v>
      </c>
      <c r="F136" s="87">
        <v>600</v>
      </c>
      <c r="G136" s="87">
        <v>10</v>
      </c>
      <c r="H136" s="87">
        <v>50</v>
      </c>
      <c r="I136" s="87"/>
      <c r="J136" s="87"/>
      <c r="K136" s="87">
        <v>100</v>
      </c>
      <c r="L136" s="87"/>
      <c r="M136" s="87"/>
      <c r="N136" s="91"/>
      <c r="O136" s="87">
        <f t="shared" si="24"/>
        <v>100</v>
      </c>
      <c r="P136" s="87">
        <f t="shared" si="25"/>
        <v>2</v>
      </c>
      <c r="Q136" s="92"/>
      <c r="R136" s="93">
        <v>0.04</v>
      </c>
      <c r="S136" s="93">
        <f t="shared" si="26"/>
        <v>0.08</v>
      </c>
      <c r="W136" s="241">
        <v>11.75</v>
      </c>
      <c r="X136" s="241">
        <f t="shared" si="27"/>
        <v>23.5</v>
      </c>
      <c r="Y136" s="228"/>
    </row>
    <row r="137" spans="1:25" s="90" customFormat="1" x14ac:dyDescent="0.2">
      <c r="A137" s="232" t="s">
        <v>211</v>
      </c>
      <c r="B137" s="232" t="s">
        <v>131</v>
      </c>
      <c r="C137" s="232">
        <v>90445600</v>
      </c>
      <c r="D137" s="232" t="s">
        <v>277</v>
      </c>
      <c r="E137" s="87">
        <v>25</v>
      </c>
      <c r="F137" s="87">
        <v>600</v>
      </c>
      <c r="G137" s="87">
        <v>10</v>
      </c>
      <c r="H137" s="87">
        <v>50</v>
      </c>
      <c r="I137" s="87"/>
      <c r="J137" s="87">
        <v>300</v>
      </c>
      <c r="K137" s="87">
        <v>200</v>
      </c>
      <c r="L137" s="87">
        <v>200</v>
      </c>
      <c r="M137" s="87">
        <v>200</v>
      </c>
      <c r="N137" s="91"/>
      <c r="O137" s="87">
        <f t="shared" si="24"/>
        <v>900</v>
      </c>
      <c r="P137" s="87">
        <f t="shared" si="25"/>
        <v>18</v>
      </c>
      <c r="Q137" s="92"/>
      <c r="R137" s="93">
        <v>0.04</v>
      </c>
      <c r="S137" s="93">
        <f t="shared" si="26"/>
        <v>0.72</v>
      </c>
      <c r="W137" s="241">
        <v>11.75</v>
      </c>
      <c r="X137" s="241">
        <f t="shared" si="27"/>
        <v>211.5</v>
      </c>
      <c r="Y137" s="228"/>
    </row>
    <row r="138" spans="1:25" s="90" customFormat="1" x14ac:dyDescent="0.2">
      <c r="A138" s="86" t="s">
        <v>162</v>
      </c>
      <c r="B138" s="86" t="s">
        <v>163</v>
      </c>
      <c r="C138" s="86" t="s">
        <v>162</v>
      </c>
      <c r="D138" s="86" t="s">
        <v>275</v>
      </c>
      <c r="E138" s="87">
        <v>25</v>
      </c>
      <c r="F138" s="87">
        <v>750</v>
      </c>
      <c r="G138" s="87">
        <v>10</v>
      </c>
      <c r="H138" s="87">
        <v>50</v>
      </c>
      <c r="I138" s="87"/>
      <c r="J138" s="87"/>
      <c r="K138" s="87"/>
      <c r="L138" s="87"/>
      <c r="M138" s="87"/>
      <c r="N138" s="91"/>
      <c r="O138" s="87">
        <f t="shared" si="24"/>
        <v>0</v>
      </c>
      <c r="P138" s="87">
        <f t="shared" si="25"/>
        <v>0</v>
      </c>
      <c r="Q138" s="92"/>
      <c r="R138" s="93">
        <v>0.04</v>
      </c>
      <c r="S138" s="93">
        <f t="shared" si="26"/>
        <v>0</v>
      </c>
      <c r="W138" s="241">
        <v>14.3</v>
      </c>
      <c r="X138" s="241">
        <f t="shared" si="27"/>
        <v>0</v>
      </c>
      <c r="Y138" s="228"/>
    </row>
    <row r="139" spans="1:25" s="90" customFormat="1" x14ac:dyDescent="0.2">
      <c r="A139" s="232" t="s">
        <v>218</v>
      </c>
      <c r="B139" s="232" t="s">
        <v>163</v>
      </c>
      <c r="C139" s="95" t="s">
        <v>219</v>
      </c>
      <c r="D139" s="232" t="s">
        <v>277</v>
      </c>
      <c r="E139" s="87">
        <v>25</v>
      </c>
      <c r="F139" s="87">
        <v>750</v>
      </c>
      <c r="G139" s="87">
        <v>10</v>
      </c>
      <c r="H139" s="87">
        <v>50</v>
      </c>
      <c r="I139" s="87"/>
      <c r="J139" s="87"/>
      <c r="K139" s="87">
        <v>200</v>
      </c>
      <c r="L139" s="87"/>
      <c r="M139" s="87"/>
      <c r="N139" s="91"/>
      <c r="O139" s="87">
        <f t="shared" si="24"/>
        <v>200</v>
      </c>
      <c r="P139" s="87">
        <f t="shared" si="25"/>
        <v>4</v>
      </c>
      <c r="Q139" s="92"/>
      <c r="R139" s="93">
        <v>0.04</v>
      </c>
      <c r="S139" s="93">
        <f t="shared" si="26"/>
        <v>0.16</v>
      </c>
      <c r="W139" s="241">
        <v>14.3</v>
      </c>
      <c r="X139" s="241">
        <f t="shared" si="27"/>
        <v>57.2</v>
      </c>
      <c r="Y139" s="228"/>
    </row>
    <row r="140" spans="1:25" s="90" customFormat="1" x14ac:dyDescent="0.2">
      <c r="A140" s="86" t="s">
        <v>132</v>
      </c>
      <c r="B140" s="86" t="s">
        <v>133</v>
      </c>
      <c r="C140" s="86" t="s">
        <v>132</v>
      </c>
      <c r="D140" s="86" t="s">
        <v>275</v>
      </c>
      <c r="E140" s="87">
        <v>25</v>
      </c>
      <c r="F140" s="87">
        <v>900</v>
      </c>
      <c r="G140" s="87">
        <v>10</v>
      </c>
      <c r="H140" s="87">
        <v>50</v>
      </c>
      <c r="I140" s="87"/>
      <c r="J140" s="87"/>
      <c r="K140" s="87">
        <v>200</v>
      </c>
      <c r="L140" s="87"/>
      <c r="M140" s="87">
        <v>100</v>
      </c>
      <c r="N140" s="91"/>
      <c r="O140" s="87">
        <f t="shared" si="24"/>
        <v>300</v>
      </c>
      <c r="P140" s="87">
        <f t="shared" si="25"/>
        <v>6</v>
      </c>
      <c r="Q140" s="92"/>
      <c r="R140" s="93">
        <v>0.06</v>
      </c>
      <c r="S140" s="93">
        <f t="shared" si="26"/>
        <v>0.36</v>
      </c>
      <c r="W140" s="241">
        <v>17</v>
      </c>
      <c r="X140" s="241">
        <f t="shared" si="27"/>
        <v>102</v>
      </c>
      <c r="Y140" s="228"/>
    </row>
    <row r="141" spans="1:25" s="90" customFormat="1" x14ac:dyDescent="0.2">
      <c r="A141" s="232" t="s">
        <v>264</v>
      </c>
      <c r="B141" s="232" t="s">
        <v>133</v>
      </c>
      <c r="C141" s="95" t="s">
        <v>265</v>
      </c>
      <c r="D141" s="232" t="s">
        <v>277</v>
      </c>
      <c r="E141" s="87">
        <v>25</v>
      </c>
      <c r="F141" s="87">
        <v>900</v>
      </c>
      <c r="G141" s="87">
        <v>10</v>
      </c>
      <c r="H141" s="87">
        <v>50</v>
      </c>
      <c r="I141" s="87"/>
      <c r="J141" s="87"/>
      <c r="K141" s="87">
        <v>200</v>
      </c>
      <c r="L141" s="87"/>
      <c r="M141" s="87"/>
      <c r="N141" s="91"/>
      <c r="O141" s="87">
        <f t="shared" si="24"/>
        <v>200</v>
      </c>
      <c r="P141" s="87">
        <f t="shared" si="25"/>
        <v>4</v>
      </c>
      <c r="Q141" s="92"/>
      <c r="R141" s="93">
        <v>0.06</v>
      </c>
      <c r="S141" s="93">
        <f t="shared" si="26"/>
        <v>0.24</v>
      </c>
      <c r="W141" s="241">
        <v>17</v>
      </c>
      <c r="X141" s="241">
        <f t="shared" si="27"/>
        <v>68</v>
      </c>
      <c r="Y141" s="228"/>
    </row>
    <row r="142" spans="1:25" s="90" customFormat="1" x14ac:dyDescent="0.2">
      <c r="A142" s="86" t="s">
        <v>134</v>
      </c>
      <c r="B142" s="86" t="s">
        <v>135</v>
      </c>
      <c r="C142" s="86" t="s">
        <v>134</v>
      </c>
      <c r="D142" s="86" t="s">
        <v>275</v>
      </c>
      <c r="E142" s="87">
        <v>25</v>
      </c>
      <c r="F142" s="87">
        <v>1200</v>
      </c>
      <c r="G142" s="87">
        <v>10</v>
      </c>
      <c r="H142" s="87">
        <v>50</v>
      </c>
      <c r="I142" s="87"/>
      <c r="J142" s="87"/>
      <c r="K142" s="87"/>
      <c r="L142" s="87"/>
      <c r="M142" s="87"/>
      <c r="N142" s="91"/>
      <c r="O142" s="87">
        <f t="shared" si="24"/>
        <v>0</v>
      </c>
      <c r="P142" s="87">
        <f t="shared" si="25"/>
        <v>0</v>
      </c>
      <c r="Q142" s="92"/>
      <c r="R142" s="93">
        <v>0.08</v>
      </c>
      <c r="S142" s="93">
        <f t="shared" si="26"/>
        <v>0</v>
      </c>
      <c r="W142" s="241"/>
      <c r="X142" s="241">
        <f t="shared" si="27"/>
        <v>0</v>
      </c>
      <c r="Y142" s="228"/>
    </row>
    <row r="143" spans="1:25" s="90" customFormat="1" x14ac:dyDescent="0.2">
      <c r="A143" s="103" t="s">
        <v>451</v>
      </c>
      <c r="B143" s="232" t="s">
        <v>135</v>
      </c>
      <c r="C143" s="103">
        <v>90445810</v>
      </c>
      <c r="D143" s="232" t="s">
        <v>277</v>
      </c>
      <c r="E143" s="87" t="s">
        <v>63</v>
      </c>
      <c r="F143" s="87">
        <v>1200</v>
      </c>
      <c r="G143" s="87">
        <v>10</v>
      </c>
      <c r="H143" s="87">
        <v>50</v>
      </c>
      <c r="I143" s="87"/>
      <c r="J143" s="87"/>
      <c r="K143" s="87"/>
      <c r="L143" s="87"/>
      <c r="M143" s="87"/>
      <c r="N143" s="91"/>
      <c r="O143" s="87">
        <f t="shared" si="24"/>
        <v>0</v>
      </c>
      <c r="P143" s="87">
        <f t="shared" si="25"/>
        <v>0</v>
      </c>
      <c r="Q143" s="92"/>
      <c r="R143" s="93">
        <v>0.08</v>
      </c>
      <c r="S143" s="93">
        <f t="shared" si="26"/>
        <v>0</v>
      </c>
      <c r="W143" s="241"/>
      <c r="X143" s="241">
        <f t="shared" si="27"/>
        <v>0</v>
      </c>
      <c r="Y143" s="228"/>
    </row>
    <row r="144" spans="1:25" s="90" customFormat="1" x14ac:dyDescent="0.2">
      <c r="A144" s="86" t="s">
        <v>238</v>
      </c>
      <c r="B144" s="86" t="s">
        <v>239</v>
      </c>
      <c r="C144" s="86" t="s">
        <v>238</v>
      </c>
      <c r="D144" s="86" t="s">
        <v>275</v>
      </c>
      <c r="E144" s="87">
        <v>25</v>
      </c>
      <c r="F144" s="87">
        <v>1524</v>
      </c>
      <c r="G144" s="87">
        <v>10</v>
      </c>
      <c r="H144" s="87">
        <v>50</v>
      </c>
      <c r="I144" s="87"/>
      <c r="J144" s="87"/>
      <c r="K144" s="87"/>
      <c r="L144" s="87"/>
      <c r="M144" s="87"/>
      <c r="N144" s="91"/>
      <c r="O144" s="87">
        <f t="shared" si="24"/>
        <v>0</v>
      </c>
      <c r="P144" s="87">
        <f t="shared" si="25"/>
        <v>0</v>
      </c>
      <c r="Q144" s="92"/>
      <c r="R144" s="93">
        <v>0.08</v>
      </c>
      <c r="S144" s="93">
        <f t="shared" si="26"/>
        <v>0</v>
      </c>
      <c r="W144" s="241"/>
      <c r="X144" s="241">
        <f t="shared" si="27"/>
        <v>0</v>
      </c>
      <c r="Y144" s="228"/>
    </row>
    <row r="145" spans="1:25" s="90" customFormat="1" x14ac:dyDescent="0.2">
      <c r="A145" s="86" t="s">
        <v>164</v>
      </c>
      <c r="B145" s="86" t="s">
        <v>165</v>
      </c>
      <c r="C145" s="86" t="s">
        <v>164</v>
      </c>
      <c r="D145" s="86" t="s">
        <v>275</v>
      </c>
      <c r="E145" s="87">
        <v>25</v>
      </c>
      <c r="F145" s="87">
        <v>1800</v>
      </c>
      <c r="G145" s="87">
        <v>10</v>
      </c>
      <c r="H145" s="87">
        <v>50</v>
      </c>
      <c r="I145" s="87"/>
      <c r="J145" s="87"/>
      <c r="K145" s="87"/>
      <c r="L145" s="87"/>
      <c r="M145" s="87"/>
      <c r="N145" s="91"/>
      <c r="O145" s="87">
        <f t="shared" si="24"/>
        <v>0</v>
      </c>
      <c r="P145" s="87">
        <f t="shared" si="25"/>
        <v>0</v>
      </c>
      <c r="Q145" s="92"/>
      <c r="R145" s="93">
        <v>0.12</v>
      </c>
      <c r="S145" s="93">
        <f t="shared" si="26"/>
        <v>0</v>
      </c>
      <c r="W145" s="241"/>
      <c r="X145" s="241">
        <f t="shared" si="27"/>
        <v>0</v>
      </c>
      <c r="Y145" s="228"/>
    </row>
    <row r="146" spans="1:25" s="90" customFormat="1" x14ac:dyDescent="0.2">
      <c r="A146" s="232" t="s">
        <v>227</v>
      </c>
      <c r="B146" s="232" t="s">
        <v>165</v>
      </c>
      <c r="C146" s="232">
        <v>90445900</v>
      </c>
      <c r="D146" s="232" t="s">
        <v>277</v>
      </c>
      <c r="E146" s="87">
        <v>25</v>
      </c>
      <c r="F146" s="87">
        <v>1800</v>
      </c>
      <c r="G146" s="87">
        <v>10</v>
      </c>
      <c r="H146" s="87">
        <v>50</v>
      </c>
      <c r="I146" s="87"/>
      <c r="J146" s="87"/>
      <c r="K146" s="87"/>
      <c r="L146" s="87"/>
      <c r="M146" s="87"/>
      <c r="N146" s="91"/>
      <c r="O146" s="87">
        <f t="shared" si="24"/>
        <v>0</v>
      </c>
      <c r="P146" s="87">
        <f t="shared" si="25"/>
        <v>0</v>
      </c>
      <c r="Q146" s="92"/>
      <c r="R146" s="93">
        <v>0.12</v>
      </c>
      <c r="S146" s="93">
        <f t="shared" si="26"/>
        <v>0</v>
      </c>
      <c r="T146" s="94"/>
      <c r="W146" s="241"/>
      <c r="X146" s="241">
        <f t="shared" si="27"/>
        <v>0</v>
      </c>
      <c r="Y146" s="228"/>
    </row>
    <row r="147" spans="1:25" s="90" customFormat="1" x14ac:dyDescent="0.2">
      <c r="A147" s="232" t="s">
        <v>301</v>
      </c>
      <c r="B147" s="232" t="s">
        <v>302</v>
      </c>
      <c r="C147" s="232">
        <v>90446000</v>
      </c>
      <c r="D147" s="232" t="s">
        <v>277</v>
      </c>
      <c r="E147" s="87">
        <v>25</v>
      </c>
      <c r="F147" s="87">
        <v>2400</v>
      </c>
      <c r="G147" s="87">
        <v>10</v>
      </c>
      <c r="H147" s="87">
        <v>50</v>
      </c>
      <c r="I147" s="87"/>
      <c r="J147" s="87"/>
      <c r="K147" s="87"/>
      <c r="L147" s="87"/>
      <c r="M147" s="87"/>
      <c r="N147" s="91"/>
      <c r="O147" s="87">
        <f t="shared" si="24"/>
        <v>0</v>
      </c>
      <c r="P147" s="87">
        <f t="shared" si="25"/>
        <v>0</v>
      </c>
      <c r="Q147" s="92"/>
      <c r="R147" s="93">
        <v>0.12</v>
      </c>
      <c r="S147" s="93">
        <f t="shared" si="26"/>
        <v>0</v>
      </c>
      <c r="T147" s="94"/>
      <c r="W147" s="241"/>
      <c r="X147" s="241">
        <f t="shared" si="27"/>
        <v>0</v>
      </c>
      <c r="Y147" s="228">
        <f>SUM(X130:X147)</f>
        <v>497.45</v>
      </c>
    </row>
    <row r="148" spans="1:25" x14ac:dyDescent="0.2">
      <c r="A148" s="305"/>
      <c r="B148" s="305"/>
      <c r="C148" s="305"/>
      <c r="D148" s="305"/>
      <c r="E148" s="305"/>
      <c r="F148" s="305"/>
      <c r="G148" s="305"/>
      <c r="H148" s="305"/>
      <c r="I148" s="234">
        <f t="shared" ref="I148:N148" si="28">SUBTOTAL(9,I6:I147)</f>
        <v>2150</v>
      </c>
      <c r="J148" s="234">
        <f t="shared" si="28"/>
        <v>15700</v>
      </c>
      <c r="K148" s="234">
        <f t="shared" si="28"/>
        <v>41495</v>
      </c>
      <c r="L148" s="234">
        <f t="shared" si="28"/>
        <v>27400</v>
      </c>
      <c r="M148" s="234">
        <f t="shared" si="28"/>
        <v>53830</v>
      </c>
      <c r="N148" s="234">
        <f t="shared" si="28"/>
        <v>0</v>
      </c>
      <c r="O148" s="234">
        <f>SUBTOTAL(9,O5:O147)</f>
        <v>140575</v>
      </c>
      <c r="P148" s="234">
        <f>SUBTOTAL(9,P5:P147)</f>
        <v>1175</v>
      </c>
      <c r="Q148" s="59"/>
      <c r="R148" s="12"/>
      <c r="S148" s="234">
        <f>SUBTOTAL(9,S5:S147)</f>
        <v>67.92000000000003</v>
      </c>
      <c r="T148" s="3">
        <f>SUM(T14:T147)</f>
        <v>44.29</v>
      </c>
      <c r="U148" s="3">
        <f>SUM(U14:U147)</f>
        <v>100</v>
      </c>
      <c r="W148" s="229" t="s">
        <v>15</v>
      </c>
      <c r="X148" s="242">
        <f>SUM(X5:X147)</f>
        <v>18143.120000000003</v>
      </c>
      <c r="Y148" s="229"/>
    </row>
    <row r="149" spans="1:25" x14ac:dyDescent="0.2">
      <c r="A149" s="305"/>
      <c r="B149" s="305"/>
      <c r="C149" s="305"/>
      <c r="D149" s="305"/>
      <c r="E149" s="305"/>
      <c r="F149" s="305"/>
      <c r="G149" s="305"/>
      <c r="H149" s="305"/>
      <c r="I149" s="234">
        <v>11</v>
      </c>
      <c r="J149" s="234">
        <v>83</v>
      </c>
      <c r="K149" s="234">
        <v>311</v>
      </c>
      <c r="L149" s="234">
        <v>190</v>
      </c>
      <c r="M149" s="234">
        <v>580</v>
      </c>
      <c r="N149" s="234"/>
      <c r="O149" s="234"/>
      <c r="P149" s="234">
        <f>SUM(I149:N149)</f>
        <v>1175</v>
      </c>
      <c r="S149" s="3">
        <f>S148/30</f>
        <v>2.2640000000000011</v>
      </c>
    </row>
    <row r="150" spans="1:25" x14ac:dyDescent="0.2">
      <c r="A150" s="305"/>
      <c r="B150" s="305"/>
      <c r="C150" s="305"/>
      <c r="D150" s="305"/>
      <c r="E150" s="305"/>
      <c r="F150" s="305"/>
      <c r="G150" s="305"/>
      <c r="H150" s="305"/>
      <c r="I150" s="234">
        <v>0.63</v>
      </c>
      <c r="J150" s="234">
        <v>4.1399999999999997</v>
      </c>
      <c r="K150" s="234">
        <v>16.600000000000001</v>
      </c>
      <c r="L150" s="234">
        <v>10.43</v>
      </c>
      <c r="M150" s="234">
        <v>36.119999999999997</v>
      </c>
      <c r="N150" s="234"/>
      <c r="O150" s="234"/>
      <c r="P150" s="234">
        <f>SUM(I150:N150)</f>
        <v>67.92</v>
      </c>
    </row>
    <row r="151" spans="1:25" x14ac:dyDescent="0.2">
      <c r="A151" s="34"/>
      <c r="B151" s="34"/>
      <c r="C151" s="34"/>
      <c r="D151" s="34"/>
      <c r="E151" s="34"/>
      <c r="F151" s="34"/>
      <c r="G151" s="34"/>
      <c r="H151" s="34"/>
    </row>
    <row r="152" spans="1:25" x14ac:dyDescent="0.2">
      <c r="A152" s="236" t="s">
        <v>136</v>
      </c>
      <c r="B152" s="236" t="s">
        <v>136</v>
      </c>
      <c r="C152" s="30"/>
      <c r="D152" s="30"/>
      <c r="E152" s="230" t="s">
        <v>10</v>
      </c>
      <c r="F152" s="230" t="s">
        <v>137</v>
      </c>
      <c r="G152" s="300" t="s">
        <v>138</v>
      </c>
      <c r="H152" s="301"/>
      <c r="I152" s="20"/>
      <c r="J152" s="20"/>
      <c r="K152" s="20"/>
      <c r="L152" s="20"/>
      <c r="M152" s="20"/>
      <c r="N152" s="20"/>
      <c r="O152" s="302" t="s">
        <v>6</v>
      </c>
      <c r="P152" s="302"/>
      <c r="Q152" s="35"/>
      <c r="R152" s="300" t="s">
        <v>7</v>
      </c>
      <c r="S152" s="301"/>
    </row>
    <row r="153" spans="1:25" x14ac:dyDescent="0.2">
      <c r="A153" s="234"/>
      <c r="B153" s="234"/>
      <c r="C153" s="234"/>
      <c r="D153" s="234"/>
      <c r="E153" s="230"/>
      <c r="F153" s="230"/>
      <c r="G153" s="230" t="s">
        <v>139</v>
      </c>
      <c r="H153" s="230" t="s">
        <v>140</v>
      </c>
      <c r="I153" s="230" t="s">
        <v>140</v>
      </c>
      <c r="J153" s="230" t="s">
        <v>140</v>
      </c>
      <c r="K153" s="230" t="s">
        <v>140</v>
      </c>
      <c r="L153" s="230" t="s">
        <v>140</v>
      </c>
      <c r="M153" s="239" t="s">
        <v>140</v>
      </c>
      <c r="N153" s="230" t="s">
        <v>140</v>
      </c>
      <c r="O153" s="234" t="s">
        <v>140</v>
      </c>
      <c r="P153" s="234" t="s">
        <v>12</v>
      </c>
      <c r="Q153" s="235"/>
      <c r="R153" s="231" t="s">
        <v>14</v>
      </c>
      <c r="S153" s="231" t="s">
        <v>15</v>
      </c>
    </row>
    <row r="154" spans="1:25" x14ac:dyDescent="0.2">
      <c r="A154" s="38" t="s">
        <v>142</v>
      </c>
      <c r="B154" s="38" t="s">
        <v>143</v>
      </c>
      <c r="C154" s="38" t="s">
        <v>142</v>
      </c>
      <c r="D154" s="38" t="s">
        <v>142</v>
      </c>
      <c r="E154" s="12">
        <v>13</v>
      </c>
      <c r="F154" s="12">
        <v>25</v>
      </c>
      <c r="G154" s="12">
        <v>5</v>
      </c>
      <c r="H154" s="12">
        <v>125</v>
      </c>
      <c r="I154" s="12"/>
      <c r="J154" s="12"/>
      <c r="K154" s="12"/>
      <c r="L154" s="12"/>
      <c r="M154" s="12"/>
      <c r="N154" s="12"/>
      <c r="O154" s="12">
        <f>SUM(I154:N154)</f>
        <v>0</v>
      </c>
      <c r="P154" s="12">
        <f>$O154/$H154</f>
        <v>0</v>
      </c>
      <c r="Q154" s="39"/>
      <c r="R154" s="15">
        <v>0.09</v>
      </c>
      <c r="S154" s="15">
        <f>$P154*$R154</f>
        <v>0</v>
      </c>
    </row>
    <row r="155" spans="1:25" x14ac:dyDescent="0.2">
      <c r="A155" s="38" t="s">
        <v>144</v>
      </c>
      <c r="B155" s="38" t="s">
        <v>145</v>
      </c>
      <c r="C155" s="38" t="s">
        <v>144</v>
      </c>
      <c r="D155" s="38" t="s">
        <v>144</v>
      </c>
      <c r="E155" s="12">
        <v>19</v>
      </c>
      <c r="F155" s="12">
        <v>25</v>
      </c>
      <c r="G155" s="12">
        <v>5</v>
      </c>
      <c r="H155" s="12">
        <v>125</v>
      </c>
      <c r="I155" s="12"/>
      <c r="J155" s="12"/>
      <c r="K155" s="12"/>
      <c r="L155" s="12"/>
      <c r="M155" s="12"/>
      <c r="N155" s="12"/>
      <c r="O155" s="12">
        <f>SUM(I155:N155)</f>
        <v>0</v>
      </c>
      <c r="P155" s="12">
        <f>$O155/$H155</f>
        <v>0</v>
      </c>
      <c r="Q155" s="39"/>
      <c r="R155" s="15">
        <v>0.15</v>
      </c>
      <c r="S155" s="15">
        <f>$P155*$R155</f>
        <v>0</v>
      </c>
    </row>
    <row r="156" spans="1:25" x14ac:dyDescent="0.2">
      <c r="B156" s="3"/>
      <c r="I156" s="234">
        <f t="shared" ref="I156:N156" si="29">SUM(I154:I155)</f>
        <v>0</v>
      </c>
      <c r="J156" s="234">
        <f t="shared" si="29"/>
        <v>0</v>
      </c>
      <c r="K156" s="234">
        <f t="shared" si="29"/>
        <v>0</v>
      </c>
      <c r="L156" s="234">
        <f t="shared" si="29"/>
        <v>0</v>
      </c>
      <c r="M156" s="240">
        <f t="shared" ref="M156" si="30">SUM(M154:M155)</f>
        <v>0</v>
      </c>
      <c r="N156" s="234">
        <f t="shared" si="29"/>
        <v>0</v>
      </c>
      <c r="O156" s="234">
        <f>SUBTOTAL(9,O154:O155)</f>
        <v>0</v>
      </c>
      <c r="P156" s="234">
        <f>SUBTOTAL(9,P154:P155)</f>
        <v>0</v>
      </c>
      <c r="Q156" s="235"/>
      <c r="R156" s="12"/>
      <c r="S156" s="33">
        <f>SUBTOTAL(9,S154:S155)</f>
        <v>0</v>
      </c>
    </row>
    <row r="157" spans="1:25" x14ac:dyDescent="0.2">
      <c r="B157" s="3"/>
      <c r="I157" s="40"/>
      <c r="J157" s="40"/>
      <c r="K157" s="40"/>
      <c r="L157" s="40"/>
      <c r="M157" s="40"/>
      <c r="N157" s="40"/>
      <c r="O157" s="234">
        <v>0</v>
      </c>
      <c r="P157" s="234">
        <v>0</v>
      </c>
      <c r="Q157" s="35"/>
      <c r="R157" s="12"/>
      <c r="S157" s="33">
        <v>0</v>
      </c>
    </row>
  </sheetData>
  <mergeCells count="14">
    <mergeCell ref="W3:X3"/>
    <mergeCell ref="A113:B113"/>
    <mergeCell ref="A148:H148"/>
    <mergeCell ref="A149:H149"/>
    <mergeCell ref="A150:H150"/>
    <mergeCell ref="G152:H152"/>
    <mergeCell ref="O152:P152"/>
    <mergeCell ref="R152:S152"/>
    <mergeCell ref="A1:H1"/>
    <mergeCell ref="A2:D2"/>
    <mergeCell ref="E2:H2"/>
    <mergeCell ref="G3:H3"/>
    <mergeCell ref="O3:P3"/>
    <mergeCell ref="R3:S3"/>
  </mergeCells>
  <conditionalFormatting sqref="Z5:XFD147 A5:V147">
    <cfRule type="expression" dxfId="607" priority="1">
      <formula>MOD(ROW(),2)</formula>
    </cfRule>
  </conditionalFormatting>
  <conditionalFormatting sqref="O6:O147">
    <cfRule type="cellIs" dxfId="606" priority="4" operator="greaterThan">
      <formula>10000</formula>
    </cfRule>
  </conditionalFormatting>
  <conditionalFormatting sqref="O114:O147">
    <cfRule type="cellIs" dxfId="605" priority="5" operator="greaterThan">
      <formula>2000</formula>
    </cfRule>
  </conditionalFormatting>
  <conditionalFormatting sqref="S6:S112">
    <cfRule type="cellIs" dxfId="604" priority="3" operator="greaterThan">
      <formula>10</formula>
    </cfRule>
  </conditionalFormatting>
  <conditionalFormatting sqref="S143">
    <cfRule type="cellIs" dxfId="603" priority="2" operator="greaterThan">
      <formula>10</formula>
    </cfRule>
  </conditionalFormatting>
  <pageMargins left="0.25" right="0.25" top="0.75" bottom="0.75" header="0.3" footer="0.3"/>
  <pageSetup paperSize="9" scale="69" fitToHeight="0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157"/>
  <sheetViews>
    <sheetView zoomScaleNormal="100" workbookViewId="0">
      <pane xSplit="4" ySplit="4" topLeftCell="E5" activePane="bottomRight" state="frozen"/>
      <selection pane="topRight" activeCell="D1" sqref="D1"/>
      <selection pane="bottomLeft" activeCell="A4" sqref="A4"/>
      <selection pane="bottomRight" activeCell="E5" sqref="E5"/>
    </sheetView>
  </sheetViews>
  <sheetFormatPr defaultColWidth="9.140625" defaultRowHeight="12.75" x14ac:dyDescent="0.2"/>
  <cols>
    <col min="1" max="1" width="12.5703125" style="3" customWidth="1"/>
    <col min="2" max="2" width="14" style="41" customWidth="1"/>
    <col min="3" max="3" width="14" style="3" bestFit="1" customWidth="1"/>
    <col min="4" max="4" width="12.28515625" style="3" customWidth="1"/>
    <col min="5" max="5" width="7.85546875" style="3" customWidth="1"/>
    <col min="6" max="6" width="8.5703125" style="3" customWidth="1"/>
    <col min="7" max="7" width="6.140625" style="3" customWidth="1"/>
    <col min="8" max="8" width="6.42578125" style="3" customWidth="1"/>
    <col min="9" max="14" width="10.140625" style="3" customWidth="1"/>
    <col min="15" max="15" width="8.28515625" style="3" customWidth="1"/>
    <col min="16" max="16" width="10.7109375" style="3" bestFit="1" customWidth="1"/>
    <col min="17" max="17" width="8.28515625" style="3" bestFit="1" customWidth="1"/>
    <col min="18" max="19" width="9.42578125" style="3" customWidth="1"/>
    <col min="20" max="20" width="9.28515625" style="3" customWidth="1"/>
    <col min="21" max="24" width="9.140625" style="3"/>
    <col min="25" max="26" width="9.5703125" style="3" bestFit="1" customWidth="1"/>
    <col min="27" max="16384" width="9.140625" style="3"/>
  </cols>
  <sheetData>
    <row r="1" spans="1:26" x14ac:dyDescent="0.2">
      <c r="A1" s="303" t="s">
        <v>281</v>
      </c>
      <c r="B1" s="303"/>
      <c r="C1" s="303"/>
      <c r="D1" s="303"/>
      <c r="E1" s="303"/>
      <c r="F1" s="303"/>
      <c r="G1" s="303"/>
      <c r="H1" s="303"/>
      <c r="I1" s="30" t="s">
        <v>581</v>
      </c>
      <c r="J1" s="30" t="s">
        <v>592</v>
      </c>
      <c r="K1" s="30" t="s">
        <v>597</v>
      </c>
      <c r="L1" s="30" t="s">
        <v>607</v>
      </c>
      <c r="M1" s="30" t="s">
        <v>608</v>
      </c>
      <c r="N1" s="30"/>
      <c r="O1" s="20"/>
      <c r="P1" s="20"/>
      <c r="Q1" s="20"/>
    </row>
    <row r="2" spans="1:26" x14ac:dyDescent="0.2">
      <c r="A2" s="303" t="s">
        <v>611</v>
      </c>
      <c r="B2" s="303"/>
      <c r="C2" s="303"/>
      <c r="D2" s="303"/>
      <c r="E2" s="303"/>
      <c r="F2" s="303"/>
      <c r="G2" s="303"/>
      <c r="H2" s="303"/>
      <c r="I2" s="221"/>
      <c r="J2" s="221"/>
      <c r="K2" s="221"/>
      <c r="L2" s="221"/>
      <c r="M2" s="221"/>
      <c r="N2" s="221"/>
      <c r="O2" s="220"/>
      <c r="P2" s="220"/>
      <c r="Q2" s="220"/>
      <c r="R2" s="226"/>
      <c r="S2" s="226"/>
      <c r="T2" s="30"/>
    </row>
    <row r="3" spans="1:26" x14ac:dyDescent="0.2">
      <c r="A3" s="220" t="s">
        <v>0</v>
      </c>
      <c r="B3" s="220" t="s">
        <v>1</v>
      </c>
      <c r="C3" s="220" t="s">
        <v>2</v>
      </c>
      <c r="D3" s="220" t="s">
        <v>274</v>
      </c>
      <c r="E3" s="220" t="s">
        <v>3</v>
      </c>
      <c r="F3" s="220" t="s">
        <v>4</v>
      </c>
      <c r="G3" s="302" t="s">
        <v>5</v>
      </c>
      <c r="H3" s="302"/>
      <c r="I3" s="31" t="s">
        <v>579</v>
      </c>
      <c r="J3" s="31" t="s">
        <v>589</v>
      </c>
      <c r="K3" s="31" t="s">
        <v>596</v>
      </c>
      <c r="L3" s="31" t="s">
        <v>599</v>
      </c>
      <c r="M3" s="31" t="s">
        <v>602</v>
      </c>
      <c r="N3" s="31" t="s">
        <v>609</v>
      </c>
      <c r="O3" s="223"/>
      <c r="P3" s="302" t="s">
        <v>6</v>
      </c>
      <c r="Q3" s="302"/>
      <c r="R3" s="55"/>
      <c r="S3" s="300" t="s">
        <v>7</v>
      </c>
      <c r="T3" s="301"/>
      <c r="X3" s="306" t="s">
        <v>612</v>
      </c>
      <c r="Y3" s="306"/>
    </row>
    <row r="4" spans="1:26" x14ac:dyDescent="0.2">
      <c r="A4" s="223" t="s">
        <v>8</v>
      </c>
      <c r="B4" s="223"/>
      <c r="C4" s="223"/>
      <c r="D4" s="223"/>
      <c r="E4" s="7" t="s">
        <v>9</v>
      </c>
      <c r="F4" s="223" t="s">
        <v>10</v>
      </c>
      <c r="G4" s="220" t="s">
        <v>11</v>
      </c>
      <c r="H4" s="220" t="s">
        <v>12</v>
      </c>
      <c r="I4" s="223" t="s">
        <v>580</v>
      </c>
      <c r="J4" s="223" t="s">
        <v>590</v>
      </c>
      <c r="K4" s="223" t="s">
        <v>597</v>
      </c>
      <c r="L4" s="223" t="s">
        <v>600</v>
      </c>
      <c r="M4" s="223" t="s">
        <v>603</v>
      </c>
      <c r="N4" s="223" t="s">
        <v>610</v>
      </c>
      <c r="O4" s="223"/>
      <c r="P4" s="220" t="s">
        <v>13</v>
      </c>
      <c r="Q4" s="220" t="s">
        <v>12</v>
      </c>
      <c r="R4" s="56"/>
      <c r="S4" s="221" t="s">
        <v>14</v>
      </c>
      <c r="T4" s="221" t="s">
        <v>15</v>
      </c>
      <c r="X4" s="227" t="s">
        <v>14</v>
      </c>
      <c r="Y4" s="227" t="s">
        <v>15</v>
      </c>
      <c r="Z4" s="227"/>
    </row>
    <row r="5" spans="1:26" s="90" customFormat="1" x14ac:dyDescent="0.2">
      <c r="A5" s="86" t="s">
        <v>549</v>
      </c>
      <c r="B5" s="86" t="s">
        <v>550</v>
      </c>
      <c r="C5" s="86" t="s">
        <v>549</v>
      </c>
      <c r="D5" s="86" t="s">
        <v>275</v>
      </c>
      <c r="E5" s="87">
        <v>15</v>
      </c>
      <c r="F5" s="87">
        <v>50</v>
      </c>
      <c r="G5" s="87">
        <v>50</v>
      </c>
      <c r="H5" s="87">
        <v>2000</v>
      </c>
      <c r="I5" s="87"/>
      <c r="J5" s="87"/>
      <c r="K5" s="87"/>
      <c r="L5" s="87"/>
      <c r="M5" s="87"/>
      <c r="N5" s="87"/>
      <c r="O5" s="222"/>
      <c r="P5" s="87">
        <f t="shared" ref="P5:P20" si="0">SUM(I5:O5)</f>
        <v>0</v>
      </c>
      <c r="Q5" s="87">
        <f t="shared" ref="Q5:Q20" si="1">$P5/$H5</f>
        <v>0</v>
      </c>
      <c r="R5" s="89"/>
      <c r="S5" s="87">
        <v>0.06</v>
      </c>
      <c r="T5" s="87">
        <f t="shared" ref="T5:T20" si="2">$Q5*$S5</f>
        <v>0</v>
      </c>
      <c r="X5" s="228">
        <v>15.9</v>
      </c>
      <c r="Y5" s="228">
        <f>Q5*X5</f>
        <v>0</v>
      </c>
      <c r="Z5" s="228"/>
    </row>
    <row r="6" spans="1:26" s="90" customFormat="1" x14ac:dyDescent="0.2">
      <c r="A6" s="86" t="s">
        <v>383</v>
      </c>
      <c r="B6" s="86" t="s">
        <v>384</v>
      </c>
      <c r="C6" s="86" t="s">
        <v>383</v>
      </c>
      <c r="D6" s="86" t="s">
        <v>275</v>
      </c>
      <c r="E6" s="87">
        <v>15</v>
      </c>
      <c r="F6" s="87">
        <v>225</v>
      </c>
      <c r="G6" s="87">
        <v>10</v>
      </c>
      <c r="H6" s="87">
        <v>400</v>
      </c>
      <c r="I6" s="87"/>
      <c r="J6" s="87">
        <v>5600</v>
      </c>
      <c r="K6" s="87">
        <v>8000</v>
      </c>
      <c r="L6" s="87">
        <v>8000</v>
      </c>
      <c r="M6" s="87"/>
      <c r="N6" s="87">
        <v>6000</v>
      </c>
      <c r="O6" s="91"/>
      <c r="P6" s="87">
        <f t="shared" si="0"/>
        <v>27600</v>
      </c>
      <c r="Q6" s="87">
        <f t="shared" si="1"/>
        <v>69</v>
      </c>
      <c r="R6" s="92"/>
      <c r="S6" s="93">
        <v>0.06</v>
      </c>
      <c r="T6" s="93">
        <f t="shared" si="2"/>
        <v>4.1399999999999997</v>
      </c>
      <c r="U6" s="94">
        <f>SUM(T6:T20)</f>
        <v>25.39</v>
      </c>
      <c r="V6" s="90">
        <f>U6*100/$U$148</f>
        <v>53.769589157136807</v>
      </c>
      <c r="X6" s="228">
        <v>16.14</v>
      </c>
      <c r="Y6" s="228">
        <f t="shared" ref="Y6:Y20" si="3">Q6*X6</f>
        <v>1113.6600000000001</v>
      </c>
      <c r="Z6" s="228"/>
    </row>
    <row r="7" spans="1:26" s="90" customFormat="1" x14ac:dyDescent="0.2">
      <c r="A7" s="86" t="s">
        <v>385</v>
      </c>
      <c r="B7" s="86" t="s">
        <v>386</v>
      </c>
      <c r="C7" s="86" t="s">
        <v>385</v>
      </c>
      <c r="D7" s="86" t="s">
        <v>275</v>
      </c>
      <c r="E7" s="87">
        <v>15</v>
      </c>
      <c r="F7" s="87">
        <v>300</v>
      </c>
      <c r="G7" s="87">
        <v>10</v>
      </c>
      <c r="H7" s="87">
        <v>300</v>
      </c>
      <c r="I7" s="87"/>
      <c r="J7" s="87"/>
      <c r="K7" s="87"/>
      <c r="L7" s="87"/>
      <c r="M7" s="87"/>
      <c r="N7" s="87"/>
      <c r="O7" s="91"/>
      <c r="P7" s="87">
        <f t="shared" si="0"/>
        <v>0</v>
      </c>
      <c r="Q7" s="87">
        <f t="shared" si="1"/>
        <v>0</v>
      </c>
      <c r="R7" s="92"/>
      <c r="S7" s="93">
        <v>0.06</v>
      </c>
      <c r="T7" s="93">
        <f t="shared" si="2"/>
        <v>0</v>
      </c>
      <c r="U7" s="94"/>
      <c r="X7" s="228">
        <v>16.14</v>
      </c>
      <c r="Y7" s="228">
        <f t="shared" si="3"/>
        <v>0</v>
      </c>
      <c r="Z7" s="228"/>
    </row>
    <row r="8" spans="1:26" s="90" customFormat="1" x14ac:dyDescent="0.2">
      <c r="A8" s="222" t="s">
        <v>387</v>
      </c>
      <c r="B8" s="222" t="s">
        <v>259</v>
      </c>
      <c r="C8" s="95" t="s">
        <v>388</v>
      </c>
      <c r="D8" s="222" t="s">
        <v>277</v>
      </c>
      <c r="E8" s="87" t="s">
        <v>167</v>
      </c>
      <c r="F8" s="87">
        <v>300</v>
      </c>
      <c r="G8" s="87">
        <v>10</v>
      </c>
      <c r="H8" s="87">
        <v>300</v>
      </c>
      <c r="I8" s="87"/>
      <c r="J8" s="87"/>
      <c r="K8" s="87"/>
      <c r="L8" s="87"/>
      <c r="M8" s="87"/>
      <c r="N8" s="87"/>
      <c r="O8" s="91"/>
      <c r="P8" s="87">
        <f t="shared" si="0"/>
        <v>0</v>
      </c>
      <c r="Q8" s="87">
        <f t="shared" si="1"/>
        <v>0</v>
      </c>
      <c r="R8" s="92"/>
      <c r="S8" s="93">
        <v>0.06</v>
      </c>
      <c r="T8" s="93">
        <f t="shared" si="2"/>
        <v>0</v>
      </c>
      <c r="U8" s="94"/>
      <c r="X8" s="228">
        <v>16.14</v>
      </c>
      <c r="Y8" s="228">
        <f t="shared" si="3"/>
        <v>0</v>
      </c>
      <c r="Z8" s="228"/>
    </row>
    <row r="9" spans="1:26" s="90" customFormat="1" x14ac:dyDescent="0.2">
      <c r="A9" s="86" t="s">
        <v>258</v>
      </c>
      <c r="B9" s="86" t="s">
        <v>259</v>
      </c>
      <c r="C9" s="86" t="s">
        <v>258</v>
      </c>
      <c r="D9" s="86" t="s">
        <v>275</v>
      </c>
      <c r="E9" s="87">
        <v>15</v>
      </c>
      <c r="F9" s="87">
        <v>375</v>
      </c>
      <c r="G9" s="87">
        <v>10</v>
      </c>
      <c r="H9" s="87">
        <v>200</v>
      </c>
      <c r="I9" s="87"/>
      <c r="J9" s="87"/>
      <c r="K9" s="87"/>
      <c r="L9" s="87"/>
      <c r="M9" s="87"/>
      <c r="N9" s="87">
        <v>400</v>
      </c>
      <c r="O9" s="91"/>
      <c r="P9" s="87">
        <f t="shared" si="0"/>
        <v>400</v>
      </c>
      <c r="Q9" s="87">
        <f t="shared" si="1"/>
        <v>2</v>
      </c>
      <c r="R9" s="92"/>
      <c r="S9" s="93">
        <v>0.06</v>
      </c>
      <c r="T9" s="93">
        <f t="shared" si="2"/>
        <v>0.12</v>
      </c>
      <c r="U9" s="94"/>
      <c r="X9" s="228">
        <v>12.84</v>
      </c>
      <c r="Y9" s="228">
        <f t="shared" si="3"/>
        <v>25.68</v>
      </c>
      <c r="Z9" s="228"/>
    </row>
    <row r="10" spans="1:26" s="90" customFormat="1" x14ac:dyDescent="0.2">
      <c r="A10" s="86" t="s">
        <v>26</v>
      </c>
      <c r="B10" s="86" t="s">
        <v>27</v>
      </c>
      <c r="C10" s="86" t="s">
        <v>26</v>
      </c>
      <c r="D10" s="86" t="s">
        <v>275</v>
      </c>
      <c r="E10" s="87">
        <v>15</v>
      </c>
      <c r="F10" s="87">
        <v>457</v>
      </c>
      <c r="G10" s="87">
        <v>10</v>
      </c>
      <c r="H10" s="87">
        <v>200</v>
      </c>
      <c r="I10" s="87">
        <v>5000</v>
      </c>
      <c r="J10" s="87">
        <v>5000</v>
      </c>
      <c r="K10" s="87">
        <v>6000</v>
      </c>
      <c r="L10" s="87">
        <v>5000</v>
      </c>
      <c r="M10" s="87"/>
      <c r="N10" s="87">
        <v>5000</v>
      </c>
      <c r="O10" s="91"/>
      <c r="P10" s="87">
        <f t="shared" si="0"/>
        <v>26000</v>
      </c>
      <c r="Q10" s="87">
        <f t="shared" si="1"/>
        <v>130</v>
      </c>
      <c r="R10" s="92"/>
      <c r="S10" s="93">
        <v>0.05</v>
      </c>
      <c r="T10" s="93">
        <f t="shared" si="2"/>
        <v>6.5</v>
      </c>
      <c r="X10" s="228">
        <v>16.14</v>
      </c>
      <c r="Y10" s="228">
        <f t="shared" si="3"/>
        <v>2098.2000000000003</v>
      </c>
      <c r="Z10" s="228"/>
    </row>
    <row r="11" spans="1:26" s="90" customFormat="1" x14ac:dyDescent="0.2">
      <c r="A11" s="222" t="s">
        <v>169</v>
      </c>
      <c r="B11" s="222" t="s">
        <v>27</v>
      </c>
      <c r="C11" s="222">
        <v>90441400</v>
      </c>
      <c r="D11" s="222" t="s">
        <v>277</v>
      </c>
      <c r="E11" s="87" t="s">
        <v>167</v>
      </c>
      <c r="F11" s="87">
        <v>450</v>
      </c>
      <c r="G11" s="87">
        <v>10</v>
      </c>
      <c r="H11" s="87">
        <v>200</v>
      </c>
      <c r="I11" s="87"/>
      <c r="J11" s="87"/>
      <c r="K11" s="87">
        <v>3000</v>
      </c>
      <c r="L11" s="87">
        <v>1000</v>
      </c>
      <c r="M11" s="87"/>
      <c r="N11" s="87">
        <v>1000</v>
      </c>
      <c r="O11" s="91"/>
      <c r="P11" s="87">
        <f t="shared" si="0"/>
        <v>5000</v>
      </c>
      <c r="Q11" s="87">
        <f t="shared" si="1"/>
        <v>25</v>
      </c>
      <c r="R11" s="92"/>
      <c r="S11" s="93">
        <v>0.05</v>
      </c>
      <c r="T11" s="93">
        <f t="shared" si="2"/>
        <v>1.25</v>
      </c>
      <c r="X11" s="228">
        <v>16.14</v>
      </c>
      <c r="Y11" s="228">
        <f t="shared" si="3"/>
        <v>403.5</v>
      </c>
      <c r="Z11" s="228"/>
    </row>
    <row r="12" spans="1:26" s="90" customFormat="1" x14ac:dyDescent="0.2">
      <c r="A12" s="86" t="s">
        <v>24</v>
      </c>
      <c r="B12" s="86" t="s">
        <v>25</v>
      </c>
      <c r="C12" s="86" t="s">
        <v>24</v>
      </c>
      <c r="D12" s="86" t="s">
        <v>275</v>
      </c>
      <c r="E12" s="87">
        <v>15</v>
      </c>
      <c r="F12" s="87">
        <v>610</v>
      </c>
      <c r="G12" s="87">
        <v>10</v>
      </c>
      <c r="H12" s="87">
        <v>100</v>
      </c>
      <c r="I12" s="87"/>
      <c r="J12" s="87">
        <v>800</v>
      </c>
      <c r="K12" s="87">
        <v>6000</v>
      </c>
      <c r="L12" s="87">
        <v>5000</v>
      </c>
      <c r="M12" s="87"/>
      <c r="N12" s="87">
        <v>5000</v>
      </c>
      <c r="O12" s="91"/>
      <c r="P12" s="87">
        <f t="shared" si="0"/>
        <v>16800</v>
      </c>
      <c r="Q12" s="87">
        <f t="shared" si="1"/>
        <v>168</v>
      </c>
      <c r="R12" s="92"/>
      <c r="S12" s="93">
        <v>0.04</v>
      </c>
      <c r="T12" s="93">
        <f t="shared" si="2"/>
        <v>6.72</v>
      </c>
      <c r="X12" s="228">
        <v>10.75</v>
      </c>
      <c r="Y12" s="228">
        <f t="shared" si="3"/>
        <v>1806</v>
      </c>
      <c r="Z12" s="228"/>
    </row>
    <row r="13" spans="1:26" s="90" customFormat="1" x14ac:dyDescent="0.2">
      <c r="A13" s="222" t="s">
        <v>168</v>
      </c>
      <c r="B13" s="222" t="s">
        <v>25</v>
      </c>
      <c r="C13" s="222">
        <v>90441600</v>
      </c>
      <c r="D13" s="222" t="s">
        <v>277</v>
      </c>
      <c r="E13" s="87" t="s">
        <v>167</v>
      </c>
      <c r="F13" s="87">
        <v>600</v>
      </c>
      <c r="G13" s="87">
        <v>10</v>
      </c>
      <c r="H13" s="87">
        <v>100</v>
      </c>
      <c r="I13" s="87"/>
      <c r="J13" s="87">
        <v>1000</v>
      </c>
      <c r="K13" s="87">
        <v>3000</v>
      </c>
      <c r="L13" s="87">
        <v>1000</v>
      </c>
      <c r="M13" s="87"/>
      <c r="N13" s="87">
        <v>1000</v>
      </c>
      <c r="O13" s="91"/>
      <c r="P13" s="87">
        <f t="shared" si="0"/>
        <v>6000</v>
      </c>
      <c r="Q13" s="87">
        <f t="shared" si="1"/>
        <v>60</v>
      </c>
      <c r="R13" s="92"/>
      <c r="S13" s="93">
        <v>0.04</v>
      </c>
      <c r="T13" s="93">
        <f t="shared" si="2"/>
        <v>2.4</v>
      </c>
      <c r="X13" s="228">
        <v>10.75</v>
      </c>
      <c r="Y13" s="228">
        <f t="shared" si="3"/>
        <v>645</v>
      </c>
      <c r="Z13" s="228"/>
    </row>
    <row r="14" spans="1:26" s="90" customFormat="1" x14ac:dyDescent="0.2">
      <c r="A14" s="86" t="s">
        <v>150</v>
      </c>
      <c r="B14" s="86" t="s">
        <v>151</v>
      </c>
      <c r="C14" s="86" t="s">
        <v>150</v>
      </c>
      <c r="D14" s="86" t="s">
        <v>275</v>
      </c>
      <c r="E14" s="87">
        <v>15</v>
      </c>
      <c r="F14" s="87">
        <v>760</v>
      </c>
      <c r="G14" s="87">
        <v>10</v>
      </c>
      <c r="H14" s="87">
        <v>100</v>
      </c>
      <c r="I14" s="87"/>
      <c r="J14" s="87"/>
      <c r="K14" s="87">
        <v>500</v>
      </c>
      <c r="L14" s="87">
        <v>500</v>
      </c>
      <c r="M14" s="87"/>
      <c r="N14" s="87">
        <v>1500</v>
      </c>
      <c r="O14" s="91"/>
      <c r="P14" s="87">
        <f t="shared" si="0"/>
        <v>2500</v>
      </c>
      <c r="Q14" s="87">
        <f t="shared" si="1"/>
        <v>25</v>
      </c>
      <c r="R14" s="92"/>
      <c r="S14" s="93">
        <v>0.04</v>
      </c>
      <c r="T14" s="93">
        <f t="shared" si="2"/>
        <v>1</v>
      </c>
      <c r="X14" s="228">
        <v>13.8</v>
      </c>
      <c r="Y14" s="228">
        <f t="shared" si="3"/>
        <v>345</v>
      </c>
      <c r="Z14" s="228"/>
    </row>
    <row r="15" spans="1:26" s="90" customFormat="1" x14ac:dyDescent="0.2">
      <c r="A15" s="86" t="s">
        <v>20</v>
      </c>
      <c r="B15" s="86" t="s">
        <v>21</v>
      </c>
      <c r="C15" s="86" t="s">
        <v>20</v>
      </c>
      <c r="D15" s="86" t="s">
        <v>275</v>
      </c>
      <c r="E15" s="87">
        <v>15</v>
      </c>
      <c r="F15" s="87">
        <v>915</v>
      </c>
      <c r="G15" s="87">
        <v>10</v>
      </c>
      <c r="H15" s="87">
        <v>100</v>
      </c>
      <c r="I15" s="87"/>
      <c r="J15" s="87">
        <v>500</v>
      </c>
      <c r="K15" s="87">
        <v>1000</v>
      </c>
      <c r="L15" s="87"/>
      <c r="M15" s="87"/>
      <c r="N15" s="87">
        <v>1000</v>
      </c>
      <c r="O15" s="91"/>
      <c r="P15" s="87">
        <f t="shared" si="0"/>
        <v>2500</v>
      </c>
      <c r="Q15" s="87">
        <f t="shared" si="1"/>
        <v>25</v>
      </c>
      <c r="R15" s="92"/>
      <c r="S15" s="93">
        <v>0.05</v>
      </c>
      <c r="T15" s="93">
        <f t="shared" si="2"/>
        <v>1.25</v>
      </c>
      <c r="X15" s="228">
        <v>16.14</v>
      </c>
      <c r="Y15" s="228">
        <f t="shared" si="3"/>
        <v>403.5</v>
      </c>
      <c r="Z15" s="228"/>
    </row>
    <row r="16" spans="1:26" s="90" customFormat="1" x14ac:dyDescent="0.2">
      <c r="A16" s="91" t="s">
        <v>166</v>
      </c>
      <c r="B16" s="91" t="s">
        <v>21</v>
      </c>
      <c r="C16" s="91">
        <v>90441800</v>
      </c>
      <c r="D16" s="222" t="s">
        <v>277</v>
      </c>
      <c r="E16" s="87" t="s">
        <v>167</v>
      </c>
      <c r="F16" s="87">
        <v>900</v>
      </c>
      <c r="G16" s="87">
        <v>10</v>
      </c>
      <c r="H16" s="87">
        <v>100</v>
      </c>
      <c r="I16" s="87"/>
      <c r="J16" s="87"/>
      <c r="K16" s="87">
        <v>700</v>
      </c>
      <c r="L16" s="87"/>
      <c r="M16" s="87"/>
      <c r="N16" s="87">
        <v>1000</v>
      </c>
      <c r="O16" s="91"/>
      <c r="P16" s="87">
        <f t="shared" si="0"/>
        <v>1700</v>
      </c>
      <c r="Q16" s="87">
        <f t="shared" si="1"/>
        <v>17</v>
      </c>
      <c r="R16" s="92"/>
      <c r="S16" s="93">
        <v>0.05</v>
      </c>
      <c r="T16" s="93">
        <f t="shared" si="2"/>
        <v>0.85000000000000009</v>
      </c>
      <c r="X16" s="228">
        <v>16.14</v>
      </c>
      <c r="Y16" s="228">
        <f t="shared" si="3"/>
        <v>274.38</v>
      </c>
      <c r="Z16" s="228"/>
    </row>
    <row r="17" spans="1:26" s="90" customFormat="1" x14ac:dyDescent="0.2">
      <c r="A17" s="86" t="s">
        <v>16</v>
      </c>
      <c r="B17" s="86" t="s">
        <v>17</v>
      </c>
      <c r="C17" s="86" t="s">
        <v>16</v>
      </c>
      <c r="D17" s="86" t="s">
        <v>275</v>
      </c>
      <c r="E17" s="87">
        <v>15</v>
      </c>
      <c r="F17" s="87">
        <v>1220</v>
      </c>
      <c r="G17" s="87">
        <v>10</v>
      </c>
      <c r="H17" s="87">
        <v>50</v>
      </c>
      <c r="I17" s="87"/>
      <c r="J17" s="87">
        <v>450</v>
      </c>
      <c r="K17" s="87"/>
      <c r="L17" s="87"/>
      <c r="M17" s="87"/>
      <c r="N17" s="87">
        <v>1000</v>
      </c>
      <c r="O17" s="91"/>
      <c r="P17" s="87">
        <f t="shared" si="0"/>
        <v>1450</v>
      </c>
      <c r="Q17" s="87">
        <f t="shared" si="1"/>
        <v>29</v>
      </c>
      <c r="R17" s="92"/>
      <c r="S17" s="93">
        <v>0.04</v>
      </c>
      <c r="T17" s="93">
        <f t="shared" si="2"/>
        <v>1.1599999999999999</v>
      </c>
      <c r="X17" s="228">
        <v>10.75</v>
      </c>
      <c r="Y17" s="228">
        <f t="shared" si="3"/>
        <v>311.75</v>
      </c>
      <c r="Z17" s="228"/>
    </row>
    <row r="18" spans="1:26" s="90" customFormat="1" x14ac:dyDescent="0.2">
      <c r="A18" s="86" t="s">
        <v>148</v>
      </c>
      <c r="B18" s="86" t="s">
        <v>149</v>
      </c>
      <c r="C18" s="86" t="s">
        <v>148</v>
      </c>
      <c r="D18" s="86" t="s">
        <v>275</v>
      </c>
      <c r="E18" s="87">
        <v>15</v>
      </c>
      <c r="F18" s="87">
        <v>1524</v>
      </c>
      <c r="G18" s="87">
        <v>10</v>
      </c>
      <c r="H18" s="87">
        <v>50</v>
      </c>
      <c r="I18" s="87"/>
      <c r="J18" s="87"/>
      <c r="K18" s="87"/>
      <c r="L18" s="87"/>
      <c r="M18" s="87"/>
      <c r="N18" s="87"/>
      <c r="O18" s="91"/>
      <c r="P18" s="87">
        <f t="shared" si="0"/>
        <v>0</v>
      </c>
      <c r="Q18" s="87">
        <f t="shared" si="1"/>
        <v>0</v>
      </c>
      <c r="R18" s="92"/>
      <c r="S18" s="93">
        <v>0.05</v>
      </c>
      <c r="T18" s="93">
        <f t="shared" si="2"/>
        <v>0</v>
      </c>
      <c r="X18" s="228"/>
      <c r="Y18" s="228">
        <f t="shared" si="3"/>
        <v>0</v>
      </c>
      <c r="Z18" s="228"/>
    </row>
    <row r="19" spans="1:26" s="90" customFormat="1" x14ac:dyDescent="0.2">
      <c r="A19" s="86" t="s">
        <v>146</v>
      </c>
      <c r="B19" s="86" t="s">
        <v>147</v>
      </c>
      <c r="C19" s="86" t="s">
        <v>146</v>
      </c>
      <c r="D19" s="86" t="s">
        <v>275</v>
      </c>
      <c r="E19" s="87">
        <v>15</v>
      </c>
      <c r="F19" s="87">
        <v>1800</v>
      </c>
      <c r="G19" s="87">
        <v>10</v>
      </c>
      <c r="H19" s="87">
        <v>50</v>
      </c>
      <c r="I19" s="87"/>
      <c r="J19" s="87"/>
      <c r="K19" s="87"/>
      <c r="L19" s="87"/>
      <c r="M19" s="87"/>
      <c r="N19" s="87"/>
      <c r="O19" s="91"/>
      <c r="P19" s="87">
        <f t="shared" si="0"/>
        <v>0</v>
      </c>
      <c r="Q19" s="87">
        <f t="shared" si="1"/>
        <v>0</v>
      </c>
      <c r="R19" s="92"/>
      <c r="S19" s="93">
        <v>0.06</v>
      </c>
      <c r="T19" s="93">
        <f t="shared" si="2"/>
        <v>0</v>
      </c>
      <c r="X19" s="228">
        <v>16.7</v>
      </c>
      <c r="Y19" s="228">
        <f t="shared" si="3"/>
        <v>0</v>
      </c>
      <c r="Z19" s="228"/>
    </row>
    <row r="20" spans="1:26" s="90" customFormat="1" x14ac:dyDescent="0.2">
      <c r="A20" s="86" t="s">
        <v>353</v>
      </c>
      <c r="B20" s="86" t="s">
        <v>354</v>
      </c>
      <c r="C20" s="86" t="s">
        <v>146</v>
      </c>
      <c r="D20" s="86" t="s">
        <v>275</v>
      </c>
      <c r="E20" s="87">
        <v>15</v>
      </c>
      <c r="F20" s="87">
        <v>2100</v>
      </c>
      <c r="G20" s="87">
        <v>10</v>
      </c>
      <c r="H20" s="87">
        <v>50</v>
      </c>
      <c r="I20" s="87"/>
      <c r="J20" s="87"/>
      <c r="K20" s="87"/>
      <c r="L20" s="87"/>
      <c r="M20" s="87"/>
      <c r="N20" s="87"/>
      <c r="O20" s="91"/>
      <c r="P20" s="87">
        <f t="shared" si="0"/>
        <v>0</v>
      </c>
      <c r="Q20" s="87">
        <f t="shared" si="1"/>
        <v>0</v>
      </c>
      <c r="R20" s="92"/>
      <c r="S20" s="93">
        <v>0.06</v>
      </c>
      <c r="T20" s="93">
        <f t="shared" si="2"/>
        <v>0</v>
      </c>
      <c r="X20" s="228"/>
      <c r="Y20" s="228">
        <f t="shared" si="3"/>
        <v>0</v>
      </c>
      <c r="Z20" s="228">
        <f>SUM(Y5:Y20)</f>
        <v>7426.670000000001</v>
      </c>
    </row>
    <row r="21" spans="1:26" s="90" customFormat="1" ht="15" x14ac:dyDescent="0.2">
      <c r="A21" s="96" t="s">
        <v>28</v>
      </c>
      <c r="B21" s="96"/>
      <c r="C21" s="96"/>
      <c r="D21" s="96"/>
      <c r="E21" s="96"/>
      <c r="F21" s="87"/>
      <c r="G21" s="97"/>
      <c r="H21" s="97"/>
      <c r="I21" s="87"/>
      <c r="J21" s="87"/>
      <c r="K21" s="87"/>
      <c r="L21" s="87"/>
      <c r="M21" s="87"/>
      <c r="N21" s="87"/>
      <c r="O21" s="98"/>
      <c r="P21" s="87"/>
      <c r="Q21" s="87"/>
      <c r="R21" s="92"/>
      <c r="S21" s="87"/>
      <c r="T21" s="93"/>
      <c r="X21" s="228"/>
      <c r="Y21" s="228"/>
      <c r="Z21" s="228"/>
    </row>
    <row r="22" spans="1:26" s="90" customFormat="1" x14ac:dyDescent="0.2">
      <c r="A22" s="86" t="s">
        <v>260</v>
      </c>
      <c r="B22" s="86" t="s">
        <v>229</v>
      </c>
      <c r="C22" s="86" t="s">
        <v>260</v>
      </c>
      <c r="D22" s="86" t="s">
        <v>275</v>
      </c>
      <c r="E22" s="87">
        <v>20</v>
      </c>
      <c r="F22" s="87">
        <v>100</v>
      </c>
      <c r="G22" s="87">
        <v>10</v>
      </c>
      <c r="H22" s="87">
        <v>500</v>
      </c>
      <c r="I22" s="87"/>
      <c r="J22" s="87">
        <v>500</v>
      </c>
      <c r="K22" s="87">
        <v>500</v>
      </c>
      <c r="L22" s="87">
        <v>500</v>
      </c>
      <c r="M22" s="87"/>
      <c r="N22" s="87">
        <v>500</v>
      </c>
      <c r="O22" s="91"/>
      <c r="P22" s="87">
        <f t="shared" ref="P22:P38" si="4">SUM(I22:O22)</f>
        <v>2000</v>
      </c>
      <c r="Q22" s="87">
        <f t="shared" ref="Q22:Q38" si="5">$P22/$H22</f>
        <v>4</v>
      </c>
      <c r="R22" s="92"/>
      <c r="S22" s="93">
        <v>0.06</v>
      </c>
      <c r="T22" s="93">
        <f t="shared" ref="T22:T38" si="6">$Q22*$S22</f>
        <v>0.24</v>
      </c>
      <c r="U22" s="94">
        <f>SUM(T22:T38)</f>
        <v>11.28</v>
      </c>
      <c r="V22" s="90">
        <f>U22*100/$U$148</f>
        <v>23.888182973316393</v>
      </c>
      <c r="X22" s="228">
        <v>14</v>
      </c>
      <c r="Y22" s="228">
        <f t="shared" ref="Y22:Y38" si="7">Q22*X22</f>
        <v>56</v>
      </c>
      <c r="Z22" s="228"/>
    </row>
    <row r="23" spans="1:26" s="90" customFormat="1" x14ac:dyDescent="0.2">
      <c r="A23" s="222" t="s">
        <v>228</v>
      </c>
      <c r="B23" s="222" t="s">
        <v>229</v>
      </c>
      <c r="C23" s="222">
        <v>90442100</v>
      </c>
      <c r="D23" s="222" t="s">
        <v>277</v>
      </c>
      <c r="E23" s="87" t="s">
        <v>46</v>
      </c>
      <c r="F23" s="87">
        <v>100</v>
      </c>
      <c r="G23" s="87">
        <v>10</v>
      </c>
      <c r="H23" s="87">
        <v>500</v>
      </c>
      <c r="I23" s="87"/>
      <c r="J23" s="87"/>
      <c r="K23" s="87"/>
      <c r="L23" s="87"/>
      <c r="M23" s="87"/>
      <c r="N23" s="87"/>
      <c r="O23" s="91"/>
      <c r="P23" s="87">
        <f t="shared" si="4"/>
        <v>0</v>
      </c>
      <c r="Q23" s="87">
        <f t="shared" si="5"/>
        <v>0</v>
      </c>
      <c r="R23" s="92"/>
      <c r="S23" s="93">
        <v>0.06</v>
      </c>
      <c r="T23" s="93">
        <f t="shared" si="6"/>
        <v>0</v>
      </c>
      <c r="U23" s="94"/>
      <c r="X23" s="228">
        <v>14</v>
      </c>
      <c r="Y23" s="228">
        <f t="shared" si="7"/>
        <v>0</v>
      </c>
      <c r="Z23" s="228"/>
    </row>
    <row r="24" spans="1:26" s="90" customFormat="1" x14ac:dyDescent="0.2">
      <c r="A24" s="222" t="s">
        <v>172</v>
      </c>
      <c r="B24" s="222" t="s">
        <v>173</v>
      </c>
      <c r="C24" s="222">
        <v>90447000</v>
      </c>
      <c r="D24" s="222" t="s">
        <v>277</v>
      </c>
      <c r="E24" s="87" t="s">
        <v>46</v>
      </c>
      <c r="F24" s="87">
        <v>240</v>
      </c>
      <c r="G24" s="87">
        <v>10</v>
      </c>
      <c r="H24" s="87">
        <v>250</v>
      </c>
      <c r="I24" s="87"/>
      <c r="J24" s="87">
        <v>4750</v>
      </c>
      <c r="K24" s="87">
        <v>3000</v>
      </c>
      <c r="L24" s="87"/>
      <c r="M24" s="87"/>
      <c r="N24" s="87">
        <v>3000</v>
      </c>
      <c r="O24" s="91"/>
      <c r="P24" s="87">
        <f t="shared" si="4"/>
        <v>10750</v>
      </c>
      <c r="Q24" s="87">
        <f t="shared" si="5"/>
        <v>43</v>
      </c>
      <c r="R24" s="92"/>
      <c r="S24" s="93">
        <v>0.06</v>
      </c>
      <c r="T24" s="93">
        <f t="shared" si="6"/>
        <v>2.58</v>
      </c>
      <c r="X24" s="228">
        <v>16</v>
      </c>
      <c r="Y24" s="228">
        <f t="shared" si="7"/>
        <v>688</v>
      </c>
      <c r="Z24" s="228"/>
    </row>
    <row r="25" spans="1:26" s="90" customFormat="1" x14ac:dyDescent="0.2">
      <c r="A25" s="86" t="s">
        <v>389</v>
      </c>
      <c r="B25" s="86" t="s">
        <v>390</v>
      </c>
      <c r="C25" s="86" t="s">
        <v>389</v>
      </c>
      <c r="D25" s="86" t="s">
        <v>275</v>
      </c>
      <c r="E25" s="87">
        <v>20</v>
      </c>
      <c r="F25" s="87">
        <v>300</v>
      </c>
      <c r="G25" s="87">
        <v>10</v>
      </c>
      <c r="H25" s="137">
        <v>200</v>
      </c>
      <c r="I25" s="87"/>
      <c r="J25" s="87"/>
      <c r="K25" s="87"/>
      <c r="L25" s="87"/>
      <c r="M25" s="87"/>
      <c r="N25" s="87"/>
      <c r="O25" s="91"/>
      <c r="P25" s="87">
        <f t="shared" si="4"/>
        <v>0</v>
      </c>
      <c r="Q25" s="87">
        <f t="shared" si="5"/>
        <v>0</v>
      </c>
      <c r="R25" s="92"/>
      <c r="S25" s="93">
        <v>0.06</v>
      </c>
      <c r="T25" s="93">
        <f t="shared" si="6"/>
        <v>0</v>
      </c>
      <c r="X25" s="228"/>
      <c r="Y25" s="228">
        <f t="shared" si="7"/>
        <v>0</v>
      </c>
      <c r="Z25" s="228"/>
    </row>
    <row r="26" spans="1:26" s="90" customFormat="1" x14ac:dyDescent="0.2">
      <c r="A26" s="86" t="s">
        <v>50</v>
      </c>
      <c r="B26" s="86" t="s">
        <v>51</v>
      </c>
      <c r="C26" s="86" t="s">
        <v>50</v>
      </c>
      <c r="D26" s="86" t="s">
        <v>275</v>
      </c>
      <c r="E26" s="87">
        <v>20</v>
      </c>
      <c r="F26" s="87">
        <v>457</v>
      </c>
      <c r="G26" s="87">
        <v>10</v>
      </c>
      <c r="H26" s="87">
        <v>100</v>
      </c>
      <c r="I26" s="87"/>
      <c r="J26" s="87"/>
      <c r="K26" s="87">
        <v>400</v>
      </c>
      <c r="L26" s="87"/>
      <c r="M26" s="87"/>
      <c r="N26" s="87"/>
      <c r="O26" s="91"/>
      <c r="P26" s="87">
        <f t="shared" si="4"/>
        <v>400</v>
      </c>
      <c r="Q26" s="87">
        <f t="shared" si="5"/>
        <v>4</v>
      </c>
      <c r="R26" s="92"/>
      <c r="S26" s="93">
        <v>0.04</v>
      </c>
      <c r="T26" s="93">
        <f t="shared" si="6"/>
        <v>0.16</v>
      </c>
      <c r="X26" s="228">
        <v>13</v>
      </c>
      <c r="Y26" s="228">
        <f t="shared" si="7"/>
        <v>52</v>
      </c>
      <c r="Z26" s="228"/>
    </row>
    <row r="27" spans="1:26" s="90" customFormat="1" x14ac:dyDescent="0.2">
      <c r="A27" s="222" t="s">
        <v>171</v>
      </c>
      <c r="B27" s="222" t="s">
        <v>51</v>
      </c>
      <c r="C27" s="222">
        <v>90442400</v>
      </c>
      <c r="D27" s="222" t="s">
        <v>277</v>
      </c>
      <c r="E27" s="87" t="s">
        <v>46</v>
      </c>
      <c r="F27" s="87">
        <v>450</v>
      </c>
      <c r="G27" s="87">
        <v>10</v>
      </c>
      <c r="H27" s="87">
        <v>100</v>
      </c>
      <c r="I27" s="87"/>
      <c r="J27" s="87"/>
      <c r="K27" s="87">
        <v>1000</v>
      </c>
      <c r="L27" s="87">
        <v>1000</v>
      </c>
      <c r="M27" s="87"/>
      <c r="N27" s="87">
        <v>2000</v>
      </c>
      <c r="O27" s="91"/>
      <c r="P27" s="87">
        <f t="shared" si="4"/>
        <v>4000</v>
      </c>
      <c r="Q27" s="87">
        <f t="shared" si="5"/>
        <v>40</v>
      </c>
      <c r="R27" s="92"/>
      <c r="S27" s="93">
        <v>0.04</v>
      </c>
      <c r="T27" s="93">
        <f t="shared" si="6"/>
        <v>1.6</v>
      </c>
      <c r="X27" s="228">
        <v>13</v>
      </c>
      <c r="Y27" s="228">
        <f t="shared" si="7"/>
        <v>520</v>
      </c>
      <c r="Z27" s="228"/>
    </row>
    <row r="28" spans="1:26" s="90" customFormat="1" x14ac:dyDescent="0.2">
      <c r="A28" s="86" t="s">
        <v>47</v>
      </c>
      <c r="B28" s="86" t="s">
        <v>48</v>
      </c>
      <c r="C28" s="86" t="s">
        <v>47</v>
      </c>
      <c r="D28" s="86" t="s">
        <v>275</v>
      </c>
      <c r="E28" s="87">
        <v>20</v>
      </c>
      <c r="F28" s="87">
        <v>610</v>
      </c>
      <c r="G28" s="87">
        <v>10</v>
      </c>
      <c r="H28" s="87">
        <v>100</v>
      </c>
      <c r="I28" s="87"/>
      <c r="J28" s="87"/>
      <c r="K28" s="87"/>
      <c r="L28" s="87">
        <v>1000</v>
      </c>
      <c r="M28" s="87"/>
      <c r="N28" s="87">
        <v>1000</v>
      </c>
      <c r="O28" s="91"/>
      <c r="P28" s="87">
        <f t="shared" si="4"/>
        <v>2000</v>
      </c>
      <c r="Q28" s="87">
        <f t="shared" si="5"/>
        <v>20</v>
      </c>
      <c r="R28" s="92"/>
      <c r="S28" s="93">
        <v>0.06</v>
      </c>
      <c r="T28" s="93">
        <f t="shared" si="6"/>
        <v>1.2</v>
      </c>
      <c r="X28" s="228">
        <v>17</v>
      </c>
      <c r="Y28" s="228">
        <f t="shared" si="7"/>
        <v>340</v>
      </c>
      <c r="Z28" s="228"/>
    </row>
    <row r="29" spans="1:26" s="90" customFormat="1" x14ac:dyDescent="0.2">
      <c r="A29" s="222" t="s">
        <v>49</v>
      </c>
      <c r="B29" s="222" t="s">
        <v>48</v>
      </c>
      <c r="C29" s="222">
        <v>90442600</v>
      </c>
      <c r="D29" s="222" t="s">
        <v>277</v>
      </c>
      <c r="E29" s="87" t="s">
        <v>46</v>
      </c>
      <c r="F29" s="87">
        <v>600</v>
      </c>
      <c r="G29" s="87">
        <v>10</v>
      </c>
      <c r="H29" s="87">
        <v>100</v>
      </c>
      <c r="I29" s="87"/>
      <c r="J29" s="87"/>
      <c r="K29" s="87"/>
      <c r="L29" s="87"/>
      <c r="M29" s="87"/>
      <c r="N29" s="87">
        <v>2000</v>
      </c>
      <c r="O29" s="91"/>
      <c r="P29" s="87">
        <f t="shared" si="4"/>
        <v>2000</v>
      </c>
      <c r="Q29" s="87">
        <f t="shared" si="5"/>
        <v>20</v>
      </c>
      <c r="R29" s="92"/>
      <c r="S29" s="93">
        <v>0.06</v>
      </c>
      <c r="T29" s="93">
        <f t="shared" si="6"/>
        <v>1.2</v>
      </c>
      <c r="X29" s="228">
        <v>17</v>
      </c>
      <c r="Y29" s="228">
        <f t="shared" si="7"/>
        <v>340</v>
      </c>
      <c r="Z29" s="228"/>
    </row>
    <row r="30" spans="1:26" s="90" customFormat="1" x14ac:dyDescent="0.2">
      <c r="A30" s="86" t="s">
        <v>154</v>
      </c>
      <c r="B30" s="86" t="s">
        <v>43</v>
      </c>
      <c r="C30" s="86" t="s">
        <v>154</v>
      </c>
      <c r="D30" s="86" t="s">
        <v>275</v>
      </c>
      <c r="E30" s="87">
        <v>20</v>
      </c>
      <c r="F30" s="87">
        <v>760</v>
      </c>
      <c r="G30" s="87">
        <v>10</v>
      </c>
      <c r="H30" s="87">
        <v>100</v>
      </c>
      <c r="I30" s="87"/>
      <c r="J30" s="87"/>
      <c r="K30" s="87"/>
      <c r="L30" s="87"/>
      <c r="M30" s="87"/>
      <c r="N30" s="87"/>
      <c r="O30" s="91"/>
      <c r="P30" s="87">
        <f t="shared" si="4"/>
        <v>0</v>
      </c>
      <c r="Q30" s="87">
        <f t="shared" si="5"/>
        <v>0</v>
      </c>
      <c r="R30" s="92"/>
      <c r="S30" s="93">
        <v>7.0000000000000007E-2</v>
      </c>
      <c r="T30" s="93">
        <f t="shared" si="6"/>
        <v>0</v>
      </c>
      <c r="X30" s="228">
        <v>22</v>
      </c>
      <c r="Y30" s="228">
        <f t="shared" si="7"/>
        <v>0</v>
      </c>
      <c r="Z30" s="228"/>
    </row>
    <row r="31" spans="1:26" s="90" customFormat="1" x14ac:dyDescent="0.2">
      <c r="A31" s="222" t="s">
        <v>45</v>
      </c>
      <c r="B31" s="222" t="s">
        <v>43</v>
      </c>
      <c r="C31" s="222">
        <v>90442700</v>
      </c>
      <c r="D31" s="222" t="s">
        <v>277</v>
      </c>
      <c r="E31" s="87" t="s">
        <v>46</v>
      </c>
      <c r="F31" s="87">
        <v>750</v>
      </c>
      <c r="G31" s="87">
        <v>10</v>
      </c>
      <c r="H31" s="87">
        <v>100</v>
      </c>
      <c r="I31" s="87"/>
      <c r="J31" s="87"/>
      <c r="K31" s="87"/>
      <c r="L31" s="87"/>
      <c r="M31" s="87"/>
      <c r="N31" s="87">
        <v>1000</v>
      </c>
      <c r="O31" s="91"/>
      <c r="P31" s="87">
        <f t="shared" si="4"/>
        <v>1000</v>
      </c>
      <c r="Q31" s="87">
        <f t="shared" si="5"/>
        <v>10</v>
      </c>
      <c r="R31" s="92"/>
      <c r="S31" s="93">
        <v>7.0000000000000007E-2</v>
      </c>
      <c r="T31" s="93">
        <f t="shared" si="6"/>
        <v>0.70000000000000007</v>
      </c>
      <c r="X31" s="228">
        <v>22</v>
      </c>
      <c r="Y31" s="228">
        <f t="shared" si="7"/>
        <v>220</v>
      </c>
      <c r="Z31" s="228"/>
    </row>
    <row r="32" spans="1:26" s="90" customFormat="1" x14ac:dyDescent="0.2">
      <c r="A32" s="86" t="s">
        <v>38</v>
      </c>
      <c r="B32" s="86" t="s">
        <v>39</v>
      </c>
      <c r="C32" s="86" t="s">
        <v>38</v>
      </c>
      <c r="D32" s="86" t="s">
        <v>275</v>
      </c>
      <c r="E32" s="87">
        <v>20</v>
      </c>
      <c r="F32" s="87">
        <v>915</v>
      </c>
      <c r="G32" s="87">
        <v>10</v>
      </c>
      <c r="H32" s="87">
        <v>50</v>
      </c>
      <c r="I32" s="87"/>
      <c r="J32" s="87"/>
      <c r="K32" s="87"/>
      <c r="L32" s="87"/>
      <c r="M32" s="87"/>
      <c r="N32" s="87">
        <v>1000</v>
      </c>
      <c r="O32" s="91"/>
      <c r="P32" s="87">
        <f t="shared" si="4"/>
        <v>1000</v>
      </c>
      <c r="Q32" s="87">
        <f t="shared" si="5"/>
        <v>20</v>
      </c>
      <c r="R32" s="92"/>
      <c r="S32" s="93">
        <v>0.04</v>
      </c>
      <c r="T32" s="93">
        <f t="shared" si="6"/>
        <v>0.8</v>
      </c>
      <c r="X32" s="228">
        <v>13</v>
      </c>
      <c r="Y32" s="228">
        <f t="shared" si="7"/>
        <v>260</v>
      </c>
      <c r="Z32" s="228"/>
    </row>
    <row r="33" spans="1:26" s="90" customFormat="1" x14ac:dyDescent="0.2">
      <c r="A33" s="222" t="s">
        <v>170</v>
      </c>
      <c r="B33" s="222" t="s">
        <v>39</v>
      </c>
      <c r="C33" s="222">
        <v>90442800</v>
      </c>
      <c r="D33" s="222" t="s">
        <v>277</v>
      </c>
      <c r="E33" s="87" t="s">
        <v>46</v>
      </c>
      <c r="F33" s="87">
        <v>900</v>
      </c>
      <c r="G33" s="87">
        <v>10</v>
      </c>
      <c r="H33" s="87">
        <v>50</v>
      </c>
      <c r="I33" s="87"/>
      <c r="J33" s="87"/>
      <c r="K33" s="87"/>
      <c r="L33" s="87"/>
      <c r="M33" s="87"/>
      <c r="N33" s="87">
        <v>2000</v>
      </c>
      <c r="O33" s="91"/>
      <c r="P33" s="87">
        <f t="shared" si="4"/>
        <v>2000</v>
      </c>
      <c r="Q33" s="87">
        <f t="shared" si="5"/>
        <v>40</v>
      </c>
      <c r="R33" s="92"/>
      <c r="S33" s="93">
        <v>0.04</v>
      </c>
      <c r="T33" s="93">
        <f t="shared" si="6"/>
        <v>1.6</v>
      </c>
      <c r="X33" s="228">
        <v>13</v>
      </c>
      <c r="Y33" s="228">
        <f t="shared" si="7"/>
        <v>520</v>
      </c>
      <c r="Z33" s="228"/>
    </row>
    <row r="34" spans="1:26" s="90" customFormat="1" x14ac:dyDescent="0.2">
      <c r="A34" s="86" t="s">
        <v>34</v>
      </c>
      <c r="B34" s="86" t="s">
        <v>35</v>
      </c>
      <c r="C34" s="86" t="s">
        <v>34</v>
      </c>
      <c r="D34" s="86" t="s">
        <v>275</v>
      </c>
      <c r="E34" s="87">
        <v>20</v>
      </c>
      <c r="F34" s="87">
        <v>1220</v>
      </c>
      <c r="G34" s="87">
        <v>10</v>
      </c>
      <c r="H34" s="87">
        <v>50</v>
      </c>
      <c r="I34" s="87"/>
      <c r="J34" s="87"/>
      <c r="K34" s="87"/>
      <c r="L34" s="87"/>
      <c r="M34" s="87"/>
      <c r="N34" s="87">
        <v>1000</v>
      </c>
      <c r="O34" s="91"/>
      <c r="P34" s="87">
        <f t="shared" si="4"/>
        <v>1000</v>
      </c>
      <c r="Q34" s="87">
        <f t="shared" si="5"/>
        <v>20</v>
      </c>
      <c r="R34" s="92"/>
      <c r="S34" s="93">
        <v>0.06</v>
      </c>
      <c r="T34" s="93">
        <f t="shared" si="6"/>
        <v>1.2</v>
      </c>
      <c r="X34" s="228">
        <v>17</v>
      </c>
      <c r="Y34" s="228">
        <f t="shared" si="7"/>
        <v>340</v>
      </c>
      <c r="Z34" s="228"/>
    </row>
    <row r="35" spans="1:26" s="90" customFormat="1" x14ac:dyDescent="0.2">
      <c r="A35" s="86" t="s">
        <v>32</v>
      </c>
      <c r="B35" s="86" t="s">
        <v>33</v>
      </c>
      <c r="C35" s="86" t="s">
        <v>32</v>
      </c>
      <c r="D35" s="86" t="s">
        <v>275</v>
      </c>
      <c r="E35" s="87">
        <v>20</v>
      </c>
      <c r="F35" s="87">
        <v>1524</v>
      </c>
      <c r="G35" s="87">
        <v>10</v>
      </c>
      <c r="H35" s="87">
        <v>50</v>
      </c>
      <c r="I35" s="87"/>
      <c r="J35" s="87"/>
      <c r="K35" s="87"/>
      <c r="L35" s="87"/>
      <c r="M35" s="87"/>
      <c r="N35" s="87"/>
      <c r="O35" s="91"/>
      <c r="P35" s="87">
        <f t="shared" si="4"/>
        <v>0</v>
      </c>
      <c r="Q35" s="87">
        <f t="shared" si="5"/>
        <v>0</v>
      </c>
      <c r="R35" s="92"/>
      <c r="S35" s="93">
        <v>7.0000000000000007E-2</v>
      </c>
      <c r="T35" s="93">
        <f t="shared" si="6"/>
        <v>0</v>
      </c>
      <c r="X35" s="228"/>
      <c r="Y35" s="228">
        <f t="shared" si="7"/>
        <v>0</v>
      </c>
      <c r="Z35" s="228"/>
    </row>
    <row r="36" spans="1:26" s="90" customFormat="1" x14ac:dyDescent="0.2">
      <c r="A36" s="86" t="s">
        <v>214</v>
      </c>
      <c r="B36" s="86" t="s">
        <v>30</v>
      </c>
      <c r="C36" s="86" t="s">
        <v>214</v>
      </c>
      <c r="D36" s="86" t="s">
        <v>275</v>
      </c>
      <c r="E36" s="87">
        <v>20</v>
      </c>
      <c r="F36" s="87">
        <v>1800</v>
      </c>
      <c r="G36" s="87">
        <v>10</v>
      </c>
      <c r="H36" s="87">
        <v>50</v>
      </c>
      <c r="I36" s="87"/>
      <c r="J36" s="87"/>
      <c r="K36" s="87"/>
      <c r="L36" s="87"/>
      <c r="M36" s="87"/>
      <c r="N36" s="87"/>
      <c r="O36" s="91"/>
      <c r="P36" s="87">
        <f t="shared" si="4"/>
        <v>0</v>
      </c>
      <c r="Q36" s="87">
        <f t="shared" si="5"/>
        <v>0</v>
      </c>
      <c r="R36" s="92"/>
      <c r="S36" s="93">
        <v>0.09</v>
      </c>
      <c r="T36" s="93">
        <f t="shared" si="6"/>
        <v>0</v>
      </c>
      <c r="X36" s="228"/>
      <c r="Y36" s="228">
        <f t="shared" si="7"/>
        <v>0</v>
      </c>
      <c r="Z36" s="228"/>
    </row>
    <row r="37" spans="1:26" s="90" customFormat="1" x14ac:dyDescent="0.2">
      <c r="A37" s="86" t="s">
        <v>212</v>
      </c>
      <c r="B37" s="86" t="s">
        <v>213</v>
      </c>
      <c r="C37" s="86" t="s">
        <v>212</v>
      </c>
      <c r="D37" s="86" t="s">
        <v>275</v>
      </c>
      <c r="E37" s="87">
        <v>20</v>
      </c>
      <c r="F37" s="87">
        <v>2100</v>
      </c>
      <c r="G37" s="87">
        <v>10</v>
      </c>
      <c r="H37" s="87">
        <v>50</v>
      </c>
      <c r="I37" s="87"/>
      <c r="J37" s="87"/>
      <c r="K37" s="87"/>
      <c r="L37" s="87"/>
      <c r="M37" s="87"/>
      <c r="N37" s="87"/>
      <c r="O37" s="91"/>
      <c r="P37" s="87">
        <f t="shared" si="4"/>
        <v>0</v>
      </c>
      <c r="Q37" s="87">
        <f t="shared" si="5"/>
        <v>0</v>
      </c>
      <c r="R37" s="92"/>
      <c r="S37" s="93">
        <v>7.0000000000000007E-2</v>
      </c>
      <c r="T37" s="93">
        <f t="shared" si="6"/>
        <v>0</v>
      </c>
      <c r="X37" s="228"/>
      <c r="Y37" s="228">
        <f t="shared" si="7"/>
        <v>0</v>
      </c>
      <c r="Z37" s="228"/>
    </row>
    <row r="38" spans="1:26" s="90" customFormat="1" x14ac:dyDescent="0.2">
      <c r="A38" s="86" t="s">
        <v>242</v>
      </c>
      <c r="B38" s="86" t="s">
        <v>243</v>
      </c>
      <c r="C38" s="86" t="s">
        <v>242</v>
      </c>
      <c r="D38" s="86" t="s">
        <v>275</v>
      </c>
      <c r="E38" s="87">
        <v>20</v>
      </c>
      <c r="F38" s="87">
        <v>2400</v>
      </c>
      <c r="G38" s="87">
        <v>10</v>
      </c>
      <c r="H38" s="87">
        <v>50</v>
      </c>
      <c r="I38" s="87"/>
      <c r="J38" s="87"/>
      <c r="K38" s="87"/>
      <c r="L38" s="87"/>
      <c r="M38" s="87"/>
      <c r="N38" s="87"/>
      <c r="O38" s="91"/>
      <c r="P38" s="87">
        <f t="shared" si="4"/>
        <v>0</v>
      </c>
      <c r="Q38" s="87">
        <f t="shared" si="5"/>
        <v>0</v>
      </c>
      <c r="R38" s="92"/>
      <c r="S38" s="93">
        <v>7.0000000000000007E-2</v>
      </c>
      <c r="T38" s="93">
        <f t="shared" si="6"/>
        <v>0</v>
      </c>
      <c r="X38" s="228"/>
      <c r="Y38" s="228">
        <f t="shared" si="7"/>
        <v>0</v>
      </c>
      <c r="Z38" s="228">
        <f>SUM(Y22:Y38)</f>
        <v>3336</v>
      </c>
    </row>
    <row r="39" spans="1:26" s="90" customFormat="1" ht="15" x14ac:dyDescent="0.2">
      <c r="A39" s="96" t="s">
        <v>52</v>
      </c>
      <c r="B39" s="96"/>
      <c r="C39" s="96"/>
      <c r="D39" s="96"/>
      <c r="E39" s="96"/>
      <c r="F39" s="99"/>
      <c r="G39" s="100"/>
      <c r="H39" s="100"/>
      <c r="I39" s="87"/>
      <c r="J39" s="87"/>
      <c r="K39" s="87"/>
      <c r="L39" s="87"/>
      <c r="M39" s="87"/>
      <c r="N39" s="87"/>
      <c r="O39" s="101"/>
      <c r="P39" s="87"/>
      <c r="Q39" s="87"/>
      <c r="R39" s="92"/>
      <c r="S39" s="87"/>
      <c r="T39" s="93"/>
      <c r="X39" s="228"/>
      <c r="Y39" s="228"/>
      <c r="Z39" s="228"/>
    </row>
    <row r="40" spans="1:26" s="90" customFormat="1" x14ac:dyDescent="0.2">
      <c r="A40" s="86" t="s">
        <v>261</v>
      </c>
      <c r="B40" s="86" t="s">
        <v>262</v>
      </c>
      <c r="C40" s="86" t="s">
        <v>261</v>
      </c>
      <c r="D40" s="86" t="s">
        <v>275</v>
      </c>
      <c r="E40" s="87">
        <v>25</v>
      </c>
      <c r="F40" s="87">
        <v>200</v>
      </c>
      <c r="G40" s="87">
        <v>10</v>
      </c>
      <c r="H40" s="87">
        <v>150</v>
      </c>
      <c r="I40" s="87"/>
      <c r="J40" s="87">
        <v>300</v>
      </c>
      <c r="K40" s="87">
        <v>300</v>
      </c>
      <c r="L40" s="87">
        <v>300</v>
      </c>
      <c r="M40" s="87"/>
      <c r="N40" s="87">
        <v>300</v>
      </c>
      <c r="O40" s="91"/>
      <c r="P40" s="87">
        <f t="shared" ref="P40:P59" si="8">SUM(I40:O40)</f>
        <v>1200</v>
      </c>
      <c r="Q40" s="87">
        <f t="shared" ref="Q40:Q59" si="9">$P40/$H40</f>
        <v>8</v>
      </c>
      <c r="R40" s="92"/>
      <c r="S40" s="93">
        <v>0.06</v>
      </c>
      <c r="T40" s="93">
        <f t="shared" ref="T40:T59" si="10">$Q40*$S40</f>
        <v>0.48</v>
      </c>
      <c r="U40" s="94">
        <f>SUM(T40:T59)</f>
        <v>16.119999999999997</v>
      </c>
      <c r="V40" s="90">
        <f>U40*100/$U$148</f>
        <v>34.138077085980512</v>
      </c>
      <c r="X40" s="228">
        <v>10.8</v>
      </c>
      <c r="Y40" s="228">
        <f t="shared" ref="Y40:Y59" si="11">Q40*X40</f>
        <v>86.4</v>
      </c>
      <c r="Z40" s="228"/>
    </row>
    <row r="41" spans="1:26" s="90" customFormat="1" x14ac:dyDescent="0.2">
      <c r="A41" s="222" t="s">
        <v>198</v>
      </c>
      <c r="B41" s="222" t="s">
        <v>199</v>
      </c>
      <c r="C41" s="222">
        <v>90448000</v>
      </c>
      <c r="D41" s="222" t="s">
        <v>277</v>
      </c>
      <c r="E41" s="87" t="s">
        <v>63</v>
      </c>
      <c r="F41" s="87">
        <v>270</v>
      </c>
      <c r="G41" s="87">
        <v>10</v>
      </c>
      <c r="H41" s="87">
        <v>100</v>
      </c>
      <c r="I41" s="87"/>
      <c r="J41" s="87"/>
      <c r="K41" s="87">
        <v>500</v>
      </c>
      <c r="L41" s="87"/>
      <c r="M41" s="87"/>
      <c r="N41" s="87">
        <v>1000</v>
      </c>
      <c r="O41" s="91"/>
      <c r="P41" s="87">
        <f t="shared" si="8"/>
        <v>1500</v>
      </c>
      <c r="Q41" s="87">
        <f t="shared" si="9"/>
        <v>15</v>
      </c>
      <c r="R41" s="92"/>
      <c r="S41" s="93">
        <v>0.06</v>
      </c>
      <c r="T41" s="93">
        <f t="shared" si="10"/>
        <v>0.89999999999999991</v>
      </c>
      <c r="X41" s="228">
        <v>9.8000000000000007</v>
      </c>
      <c r="Y41" s="228">
        <f t="shared" si="11"/>
        <v>147</v>
      </c>
      <c r="Z41" s="228"/>
    </row>
    <row r="42" spans="1:26" s="90" customFormat="1" x14ac:dyDescent="0.2">
      <c r="A42" s="102" t="s">
        <v>583</v>
      </c>
      <c r="B42" s="102" t="s">
        <v>391</v>
      </c>
      <c r="C42" s="102" t="s">
        <v>584</v>
      </c>
      <c r="D42" s="86" t="s">
        <v>275</v>
      </c>
      <c r="E42" s="87" t="s">
        <v>63</v>
      </c>
      <c r="F42" s="87">
        <v>300</v>
      </c>
      <c r="G42" s="87">
        <v>10</v>
      </c>
      <c r="H42" s="87">
        <v>100</v>
      </c>
      <c r="I42" s="87"/>
      <c r="J42" s="87"/>
      <c r="K42" s="87"/>
      <c r="L42" s="87"/>
      <c r="M42" s="87"/>
      <c r="N42" s="87"/>
      <c r="O42" s="91"/>
      <c r="P42" s="87">
        <f t="shared" si="8"/>
        <v>0</v>
      </c>
      <c r="Q42" s="87">
        <f t="shared" si="9"/>
        <v>0</v>
      </c>
      <c r="R42" s="92"/>
      <c r="S42" s="93">
        <v>0.06</v>
      </c>
      <c r="T42" s="93">
        <f t="shared" si="10"/>
        <v>0</v>
      </c>
      <c r="X42" s="228"/>
      <c r="Y42" s="228">
        <f t="shared" si="11"/>
        <v>0</v>
      </c>
      <c r="Z42" s="228"/>
    </row>
    <row r="43" spans="1:26" s="90" customFormat="1" x14ac:dyDescent="0.2">
      <c r="A43" s="222" t="s">
        <v>392</v>
      </c>
      <c r="B43" s="222" t="s">
        <v>391</v>
      </c>
      <c r="C43" s="95" t="s">
        <v>393</v>
      </c>
      <c r="D43" s="222" t="s">
        <v>277</v>
      </c>
      <c r="E43" s="87" t="s">
        <v>63</v>
      </c>
      <c r="F43" s="87">
        <v>300</v>
      </c>
      <c r="G43" s="87">
        <v>10</v>
      </c>
      <c r="H43" s="87">
        <v>100</v>
      </c>
      <c r="I43" s="87"/>
      <c r="J43" s="87"/>
      <c r="K43" s="87"/>
      <c r="L43" s="87"/>
      <c r="M43" s="87"/>
      <c r="N43" s="87"/>
      <c r="O43" s="91"/>
      <c r="P43" s="87">
        <f t="shared" si="8"/>
        <v>0</v>
      </c>
      <c r="Q43" s="87">
        <f t="shared" si="9"/>
        <v>0</v>
      </c>
      <c r="R43" s="92"/>
      <c r="S43" s="93">
        <v>0.06</v>
      </c>
      <c r="T43" s="93">
        <f t="shared" si="10"/>
        <v>0</v>
      </c>
      <c r="X43" s="228"/>
      <c r="Y43" s="228">
        <f t="shared" si="11"/>
        <v>0</v>
      </c>
      <c r="Z43" s="228"/>
    </row>
    <row r="44" spans="1:26" s="90" customFormat="1" x14ac:dyDescent="0.2">
      <c r="A44" s="102" t="s">
        <v>67</v>
      </c>
      <c r="B44" s="102" t="s">
        <v>68</v>
      </c>
      <c r="C44" s="102" t="s">
        <v>69</v>
      </c>
      <c r="D44" s="86" t="s">
        <v>275</v>
      </c>
      <c r="E44" s="87">
        <v>25</v>
      </c>
      <c r="F44" s="87">
        <v>375</v>
      </c>
      <c r="G44" s="87">
        <v>10</v>
      </c>
      <c r="H44" s="87">
        <v>100</v>
      </c>
      <c r="I44" s="87"/>
      <c r="J44" s="87"/>
      <c r="K44" s="87">
        <v>1000</v>
      </c>
      <c r="L44" s="87">
        <v>500</v>
      </c>
      <c r="M44" s="87"/>
      <c r="N44" s="87">
        <v>500</v>
      </c>
      <c r="O44" s="91"/>
      <c r="P44" s="87">
        <f t="shared" si="8"/>
        <v>2000</v>
      </c>
      <c r="Q44" s="87">
        <f t="shared" si="9"/>
        <v>20</v>
      </c>
      <c r="R44" s="92"/>
      <c r="S44" s="93">
        <v>0.06</v>
      </c>
      <c r="T44" s="93">
        <f t="shared" si="10"/>
        <v>1.2</v>
      </c>
      <c r="X44" s="228">
        <v>13.7</v>
      </c>
      <c r="Y44" s="228">
        <f t="shared" si="11"/>
        <v>274</v>
      </c>
      <c r="Z44" s="228"/>
    </row>
    <row r="45" spans="1:26" s="90" customFormat="1" x14ac:dyDescent="0.2">
      <c r="A45" s="86" t="s">
        <v>64</v>
      </c>
      <c r="B45" s="86" t="s">
        <v>65</v>
      </c>
      <c r="C45" s="86" t="s">
        <v>64</v>
      </c>
      <c r="D45" s="86" t="s">
        <v>275</v>
      </c>
      <c r="E45" s="87">
        <v>25</v>
      </c>
      <c r="F45" s="87">
        <v>457</v>
      </c>
      <c r="G45" s="87">
        <v>10</v>
      </c>
      <c r="H45" s="87">
        <v>100</v>
      </c>
      <c r="I45" s="87"/>
      <c r="J45" s="87"/>
      <c r="K45" s="87">
        <v>2000</v>
      </c>
      <c r="L45" s="87">
        <v>1000</v>
      </c>
      <c r="M45" s="87"/>
      <c r="N45" s="87">
        <v>1000</v>
      </c>
      <c r="O45" s="91"/>
      <c r="P45" s="87">
        <f t="shared" si="8"/>
        <v>4000</v>
      </c>
      <c r="Q45" s="87">
        <f t="shared" si="9"/>
        <v>40</v>
      </c>
      <c r="R45" s="92"/>
      <c r="S45" s="93">
        <v>0.06</v>
      </c>
      <c r="T45" s="93">
        <f t="shared" si="10"/>
        <v>2.4</v>
      </c>
      <c r="X45" s="228">
        <v>17</v>
      </c>
      <c r="Y45" s="228">
        <f t="shared" si="11"/>
        <v>680</v>
      </c>
      <c r="Z45" s="228"/>
    </row>
    <row r="46" spans="1:26" s="90" customFormat="1" x14ac:dyDescent="0.2">
      <c r="A46" s="222" t="s">
        <v>66</v>
      </c>
      <c r="B46" s="222" t="s">
        <v>65</v>
      </c>
      <c r="C46" s="222">
        <v>90443400</v>
      </c>
      <c r="D46" s="222" t="s">
        <v>277</v>
      </c>
      <c r="E46" s="87" t="s">
        <v>63</v>
      </c>
      <c r="F46" s="87">
        <v>450</v>
      </c>
      <c r="G46" s="87">
        <v>10</v>
      </c>
      <c r="H46" s="87">
        <v>100</v>
      </c>
      <c r="I46" s="87"/>
      <c r="J46" s="87"/>
      <c r="K46" s="87">
        <v>500</v>
      </c>
      <c r="L46" s="87">
        <v>500</v>
      </c>
      <c r="M46" s="87"/>
      <c r="N46" s="87">
        <v>2000</v>
      </c>
      <c r="O46" s="91"/>
      <c r="P46" s="87">
        <f t="shared" si="8"/>
        <v>3000</v>
      </c>
      <c r="Q46" s="87">
        <f t="shared" si="9"/>
        <v>30</v>
      </c>
      <c r="R46" s="92"/>
      <c r="S46" s="93">
        <v>0.06</v>
      </c>
      <c r="T46" s="93">
        <f t="shared" si="10"/>
        <v>1.7999999999999998</v>
      </c>
      <c r="X46" s="228">
        <v>17</v>
      </c>
      <c r="Y46" s="228">
        <f t="shared" si="11"/>
        <v>510</v>
      </c>
      <c r="Z46" s="228"/>
    </row>
    <row r="47" spans="1:26" s="90" customFormat="1" x14ac:dyDescent="0.2">
      <c r="A47" s="86" t="s">
        <v>60</v>
      </c>
      <c r="B47" s="86" t="s">
        <v>61</v>
      </c>
      <c r="C47" s="86" t="s">
        <v>60</v>
      </c>
      <c r="D47" s="86" t="s">
        <v>275</v>
      </c>
      <c r="E47" s="87">
        <v>25</v>
      </c>
      <c r="F47" s="87">
        <v>610</v>
      </c>
      <c r="G47" s="87">
        <v>10</v>
      </c>
      <c r="H47" s="87">
        <v>50</v>
      </c>
      <c r="I47" s="87"/>
      <c r="J47" s="87">
        <v>300</v>
      </c>
      <c r="K47" s="87">
        <v>500</v>
      </c>
      <c r="L47" s="87"/>
      <c r="M47" s="87"/>
      <c r="N47" s="87">
        <v>500</v>
      </c>
      <c r="O47" s="91"/>
      <c r="P47" s="87">
        <f t="shared" si="8"/>
        <v>1300</v>
      </c>
      <c r="Q47" s="87">
        <f t="shared" si="9"/>
        <v>26</v>
      </c>
      <c r="R47" s="92"/>
      <c r="S47" s="93">
        <v>0.04</v>
      </c>
      <c r="T47" s="93">
        <f t="shared" si="10"/>
        <v>1.04</v>
      </c>
      <c r="X47" s="228">
        <v>11.75</v>
      </c>
      <c r="Y47" s="228">
        <f t="shared" si="11"/>
        <v>305.5</v>
      </c>
      <c r="Z47" s="228"/>
    </row>
    <row r="48" spans="1:26" s="90" customFormat="1" x14ac:dyDescent="0.2">
      <c r="A48" s="222" t="s">
        <v>62</v>
      </c>
      <c r="B48" s="222" t="s">
        <v>61</v>
      </c>
      <c r="C48" s="222">
        <v>90443600</v>
      </c>
      <c r="D48" s="222" t="s">
        <v>277</v>
      </c>
      <c r="E48" s="87" t="s">
        <v>63</v>
      </c>
      <c r="F48" s="87">
        <v>600</v>
      </c>
      <c r="G48" s="87">
        <v>10</v>
      </c>
      <c r="H48" s="87">
        <v>50</v>
      </c>
      <c r="I48" s="87"/>
      <c r="J48" s="87"/>
      <c r="K48" s="87">
        <v>500</v>
      </c>
      <c r="L48" s="87"/>
      <c r="M48" s="87"/>
      <c r="N48" s="87">
        <v>1000</v>
      </c>
      <c r="O48" s="91"/>
      <c r="P48" s="87">
        <f t="shared" si="8"/>
        <v>1500</v>
      </c>
      <c r="Q48" s="87">
        <f t="shared" si="9"/>
        <v>30</v>
      </c>
      <c r="R48" s="92"/>
      <c r="S48" s="93">
        <v>0.04</v>
      </c>
      <c r="T48" s="93">
        <f t="shared" si="10"/>
        <v>1.2</v>
      </c>
      <c r="X48" s="228">
        <v>11.75</v>
      </c>
      <c r="Y48" s="228">
        <f t="shared" si="11"/>
        <v>352.5</v>
      </c>
      <c r="Z48" s="228"/>
    </row>
    <row r="49" spans="1:26" s="90" customFormat="1" x14ac:dyDescent="0.2">
      <c r="A49" s="86" t="s">
        <v>195</v>
      </c>
      <c r="B49" s="86" t="s">
        <v>178</v>
      </c>
      <c r="C49" s="86" t="s">
        <v>195</v>
      </c>
      <c r="D49" s="86" t="s">
        <v>275</v>
      </c>
      <c r="E49" s="87">
        <v>25</v>
      </c>
      <c r="F49" s="87">
        <v>750</v>
      </c>
      <c r="G49" s="87">
        <v>10</v>
      </c>
      <c r="H49" s="87">
        <v>50</v>
      </c>
      <c r="I49" s="87"/>
      <c r="J49" s="87"/>
      <c r="K49" s="87"/>
      <c r="L49" s="87"/>
      <c r="M49" s="87"/>
      <c r="N49" s="87"/>
      <c r="O49" s="91"/>
      <c r="P49" s="87">
        <f t="shared" si="8"/>
        <v>0</v>
      </c>
      <c r="Q49" s="87">
        <f t="shared" si="9"/>
        <v>0</v>
      </c>
      <c r="R49" s="92"/>
      <c r="S49" s="93">
        <v>0.05</v>
      </c>
      <c r="T49" s="93">
        <f t="shared" si="10"/>
        <v>0</v>
      </c>
      <c r="X49" s="228">
        <v>14.3</v>
      </c>
      <c r="Y49" s="228">
        <f t="shared" si="11"/>
        <v>0</v>
      </c>
      <c r="Z49" s="228"/>
    </row>
    <row r="50" spans="1:26" s="90" customFormat="1" x14ac:dyDescent="0.2">
      <c r="A50" s="222" t="s">
        <v>177</v>
      </c>
      <c r="B50" s="222" t="s">
        <v>178</v>
      </c>
      <c r="C50" s="222">
        <v>90443700</v>
      </c>
      <c r="D50" s="222" t="s">
        <v>277</v>
      </c>
      <c r="E50" s="87" t="s">
        <v>63</v>
      </c>
      <c r="F50" s="87">
        <v>750</v>
      </c>
      <c r="G50" s="87">
        <v>10</v>
      </c>
      <c r="H50" s="87">
        <v>50</v>
      </c>
      <c r="I50" s="87"/>
      <c r="J50" s="87"/>
      <c r="K50" s="87">
        <v>500</v>
      </c>
      <c r="L50" s="87"/>
      <c r="M50" s="87"/>
      <c r="N50" s="87">
        <v>1000</v>
      </c>
      <c r="O50" s="91"/>
      <c r="P50" s="87">
        <f t="shared" si="8"/>
        <v>1500</v>
      </c>
      <c r="Q50" s="87">
        <f t="shared" si="9"/>
        <v>30</v>
      </c>
      <c r="R50" s="92"/>
      <c r="S50" s="93">
        <v>0.05</v>
      </c>
      <c r="T50" s="93">
        <f t="shared" si="10"/>
        <v>1.5</v>
      </c>
      <c r="X50" s="228">
        <v>14.3</v>
      </c>
      <c r="Y50" s="228">
        <f t="shared" si="11"/>
        <v>429</v>
      </c>
      <c r="Z50" s="228"/>
    </row>
    <row r="51" spans="1:26" s="90" customFormat="1" x14ac:dyDescent="0.2">
      <c r="A51" s="86" t="s">
        <v>155</v>
      </c>
      <c r="B51" s="86" t="s">
        <v>58</v>
      </c>
      <c r="C51" s="86" t="s">
        <v>155</v>
      </c>
      <c r="D51" s="86" t="s">
        <v>275</v>
      </c>
      <c r="E51" s="87">
        <v>25</v>
      </c>
      <c r="F51" s="87">
        <v>915</v>
      </c>
      <c r="G51" s="87">
        <v>10</v>
      </c>
      <c r="H51" s="87">
        <v>50</v>
      </c>
      <c r="I51" s="87"/>
      <c r="J51" s="87"/>
      <c r="K51" s="87"/>
      <c r="L51" s="87">
        <v>500</v>
      </c>
      <c r="M51" s="87"/>
      <c r="N51" s="87">
        <v>500</v>
      </c>
      <c r="O51" s="91"/>
      <c r="P51" s="87">
        <f t="shared" si="8"/>
        <v>1000</v>
      </c>
      <c r="Q51" s="87">
        <f t="shared" si="9"/>
        <v>20</v>
      </c>
      <c r="R51" s="92"/>
      <c r="S51" s="93">
        <v>0.06</v>
      </c>
      <c r="T51" s="93">
        <f t="shared" si="10"/>
        <v>1.2</v>
      </c>
      <c r="X51" s="228">
        <v>17</v>
      </c>
      <c r="Y51" s="228">
        <f t="shared" si="11"/>
        <v>340</v>
      </c>
      <c r="Z51" s="228"/>
    </row>
    <row r="52" spans="1:26" s="90" customFormat="1" x14ac:dyDescent="0.2">
      <c r="A52" s="222" t="s">
        <v>176</v>
      </c>
      <c r="B52" s="222" t="s">
        <v>58</v>
      </c>
      <c r="C52" s="222">
        <v>90443800</v>
      </c>
      <c r="D52" s="222" t="s">
        <v>277</v>
      </c>
      <c r="E52" s="87" t="s">
        <v>63</v>
      </c>
      <c r="F52" s="87">
        <v>900</v>
      </c>
      <c r="G52" s="87">
        <v>10</v>
      </c>
      <c r="H52" s="87">
        <v>50</v>
      </c>
      <c r="I52" s="87"/>
      <c r="J52" s="87"/>
      <c r="K52" s="87"/>
      <c r="L52" s="87"/>
      <c r="M52" s="87"/>
      <c r="N52" s="87">
        <v>1000</v>
      </c>
      <c r="O52" s="91"/>
      <c r="P52" s="87">
        <f t="shared" si="8"/>
        <v>1000</v>
      </c>
      <c r="Q52" s="87">
        <f t="shared" si="9"/>
        <v>20</v>
      </c>
      <c r="R52" s="92"/>
      <c r="S52" s="93">
        <v>0.06</v>
      </c>
      <c r="T52" s="93">
        <f t="shared" si="10"/>
        <v>1.2</v>
      </c>
      <c r="X52" s="228">
        <v>17</v>
      </c>
      <c r="Y52" s="228">
        <f t="shared" si="11"/>
        <v>340</v>
      </c>
      <c r="Z52" s="228"/>
    </row>
    <row r="53" spans="1:26" s="90" customFormat="1" x14ac:dyDescent="0.2">
      <c r="A53" s="86" t="s">
        <v>53</v>
      </c>
      <c r="B53" s="86" t="s">
        <v>54</v>
      </c>
      <c r="C53" s="86" t="s">
        <v>53</v>
      </c>
      <c r="D53" s="86" t="s">
        <v>275</v>
      </c>
      <c r="E53" s="87">
        <v>25</v>
      </c>
      <c r="F53" s="87">
        <v>1220</v>
      </c>
      <c r="G53" s="87">
        <v>10</v>
      </c>
      <c r="H53" s="87">
        <v>50</v>
      </c>
      <c r="I53" s="87"/>
      <c r="J53" s="87"/>
      <c r="K53" s="87">
        <v>150</v>
      </c>
      <c r="L53" s="87"/>
      <c r="M53" s="87"/>
      <c r="N53" s="87">
        <v>500</v>
      </c>
      <c r="O53" s="91"/>
      <c r="P53" s="87">
        <f t="shared" si="8"/>
        <v>650</v>
      </c>
      <c r="Q53" s="87">
        <f t="shared" si="9"/>
        <v>13</v>
      </c>
      <c r="R53" s="92"/>
      <c r="S53" s="93">
        <v>0.08</v>
      </c>
      <c r="T53" s="93">
        <f t="shared" si="10"/>
        <v>1.04</v>
      </c>
      <c r="X53" s="228">
        <v>22</v>
      </c>
      <c r="Y53" s="228">
        <f t="shared" si="11"/>
        <v>286</v>
      </c>
      <c r="Z53" s="228"/>
    </row>
    <row r="54" spans="1:26" s="90" customFormat="1" x14ac:dyDescent="0.2">
      <c r="A54" s="103" t="s">
        <v>194</v>
      </c>
      <c r="B54" s="103" t="s">
        <v>54</v>
      </c>
      <c r="C54" s="103">
        <v>90444000</v>
      </c>
      <c r="D54" s="222" t="s">
        <v>277</v>
      </c>
      <c r="E54" s="87" t="s">
        <v>63</v>
      </c>
      <c r="F54" s="87">
        <v>1200</v>
      </c>
      <c r="G54" s="87">
        <v>10</v>
      </c>
      <c r="H54" s="87">
        <v>50</v>
      </c>
      <c r="I54" s="87"/>
      <c r="J54" s="87"/>
      <c r="K54" s="87">
        <v>250</v>
      </c>
      <c r="L54" s="87"/>
      <c r="M54" s="87"/>
      <c r="N54" s="87">
        <v>500</v>
      </c>
      <c r="O54" s="91"/>
      <c r="P54" s="87">
        <f t="shared" si="8"/>
        <v>750</v>
      </c>
      <c r="Q54" s="87">
        <f t="shared" si="9"/>
        <v>15</v>
      </c>
      <c r="R54" s="92"/>
      <c r="S54" s="93">
        <v>0.08</v>
      </c>
      <c r="T54" s="93">
        <f t="shared" si="10"/>
        <v>1.2</v>
      </c>
      <c r="X54" s="228">
        <v>22</v>
      </c>
      <c r="Y54" s="228">
        <f t="shared" si="11"/>
        <v>330</v>
      </c>
      <c r="Z54" s="228"/>
    </row>
    <row r="55" spans="1:26" s="90" customFormat="1" x14ac:dyDescent="0.2">
      <c r="A55" s="86" t="s">
        <v>230</v>
      </c>
      <c r="B55" s="86" t="s">
        <v>231</v>
      </c>
      <c r="C55" s="86" t="s">
        <v>230</v>
      </c>
      <c r="D55" s="86" t="s">
        <v>275</v>
      </c>
      <c r="E55" s="87">
        <v>25</v>
      </c>
      <c r="F55" s="87">
        <v>1500</v>
      </c>
      <c r="G55" s="87">
        <v>10</v>
      </c>
      <c r="H55" s="87">
        <v>50</v>
      </c>
      <c r="I55" s="87"/>
      <c r="J55" s="87"/>
      <c r="K55" s="87"/>
      <c r="L55" s="87"/>
      <c r="M55" s="87"/>
      <c r="N55" s="87"/>
      <c r="O55" s="91"/>
      <c r="P55" s="87">
        <f t="shared" si="8"/>
        <v>0</v>
      </c>
      <c r="Q55" s="87">
        <f t="shared" si="9"/>
        <v>0</v>
      </c>
      <c r="R55" s="92"/>
      <c r="S55" s="93">
        <v>0.11</v>
      </c>
      <c r="T55" s="93">
        <f t="shared" si="10"/>
        <v>0</v>
      </c>
      <c r="X55" s="228">
        <v>29.65</v>
      </c>
      <c r="Y55" s="228">
        <f t="shared" si="11"/>
        <v>0</v>
      </c>
      <c r="Z55" s="228"/>
    </row>
    <row r="56" spans="1:26" s="90" customFormat="1" x14ac:dyDescent="0.2">
      <c r="A56" s="86" t="s">
        <v>254</v>
      </c>
      <c r="B56" s="86" t="s">
        <v>255</v>
      </c>
      <c r="C56" s="86" t="s">
        <v>254</v>
      </c>
      <c r="D56" s="86" t="s">
        <v>275</v>
      </c>
      <c r="E56" s="87">
        <v>25</v>
      </c>
      <c r="F56" s="87">
        <v>1650</v>
      </c>
      <c r="G56" s="87">
        <v>10</v>
      </c>
      <c r="H56" s="87">
        <v>50</v>
      </c>
      <c r="I56" s="87"/>
      <c r="J56" s="87"/>
      <c r="K56" s="87"/>
      <c r="L56" s="87"/>
      <c r="M56" s="87"/>
      <c r="N56" s="87"/>
      <c r="O56" s="91"/>
      <c r="P56" s="87">
        <f t="shared" si="8"/>
        <v>0</v>
      </c>
      <c r="Q56" s="87">
        <f t="shared" si="9"/>
        <v>0</v>
      </c>
      <c r="R56" s="92"/>
      <c r="S56" s="93">
        <v>0.12</v>
      </c>
      <c r="T56" s="93">
        <f t="shared" si="10"/>
        <v>0</v>
      </c>
      <c r="X56" s="228"/>
      <c r="Y56" s="228">
        <f t="shared" si="11"/>
        <v>0</v>
      </c>
      <c r="Z56" s="228"/>
    </row>
    <row r="57" spans="1:26" s="90" customFormat="1" x14ac:dyDescent="0.2">
      <c r="A57" s="86" t="s">
        <v>193</v>
      </c>
      <c r="B57" s="86" t="s">
        <v>175</v>
      </c>
      <c r="C57" s="86" t="s">
        <v>193</v>
      </c>
      <c r="D57" s="86" t="s">
        <v>275</v>
      </c>
      <c r="E57" s="87">
        <v>25</v>
      </c>
      <c r="F57" s="87">
        <v>1800</v>
      </c>
      <c r="G57" s="87">
        <v>10</v>
      </c>
      <c r="H57" s="87">
        <v>50</v>
      </c>
      <c r="I57" s="87"/>
      <c r="J57" s="87"/>
      <c r="K57" s="87"/>
      <c r="L57" s="87"/>
      <c r="M57" s="87"/>
      <c r="N57" s="87"/>
      <c r="O57" s="91"/>
      <c r="P57" s="87">
        <f t="shared" si="8"/>
        <v>0</v>
      </c>
      <c r="Q57" s="87">
        <f t="shared" si="9"/>
        <v>0</v>
      </c>
      <c r="R57" s="92"/>
      <c r="S57" s="93">
        <v>0.12</v>
      </c>
      <c r="T57" s="93">
        <f t="shared" si="10"/>
        <v>0</v>
      </c>
      <c r="X57" s="228">
        <v>33</v>
      </c>
      <c r="Y57" s="228">
        <f t="shared" si="11"/>
        <v>0</v>
      </c>
      <c r="Z57" s="228"/>
    </row>
    <row r="58" spans="1:26" s="90" customFormat="1" x14ac:dyDescent="0.2">
      <c r="A58" s="222" t="s">
        <v>174</v>
      </c>
      <c r="B58" s="222" t="s">
        <v>175</v>
      </c>
      <c r="C58" s="222">
        <v>90443900</v>
      </c>
      <c r="D58" s="222" t="s">
        <v>277</v>
      </c>
      <c r="E58" s="87" t="s">
        <v>63</v>
      </c>
      <c r="F58" s="87">
        <v>1800</v>
      </c>
      <c r="G58" s="87">
        <v>10</v>
      </c>
      <c r="H58" s="87">
        <v>50</v>
      </c>
      <c r="I58" s="87"/>
      <c r="J58" s="87"/>
      <c r="K58" s="87">
        <v>200</v>
      </c>
      <c r="L58" s="87">
        <v>200</v>
      </c>
      <c r="M58" s="87"/>
      <c r="N58" s="87"/>
      <c r="O58" s="91"/>
      <c r="P58" s="87">
        <f t="shared" si="8"/>
        <v>400</v>
      </c>
      <c r="Q58" s="87">
        <f t="shared" si="9"/>
        <v>8</v>
      </c>
      <c r="R58" s="92"/>
      <c r="S58" s="93">
        <v>0.12</v>
      </c>
      <c r="T58" s="93">
        <f>$Q58*$S58</f>
        <v>0.96</v>
      </c>
      <c r="X58" s="228">
        <v>33</v>
      </c>
      <c r="Y58" s="228">
        <f t="shared" si="11"/>
        <v>264</v>
      </c>
      <c r="Z58" s="228"/>
    </row>
    <row r="59" spans="1:26" s="90" customFormat="1" x14ac:dyDescent="0.2">
      <c r="A59" s="222" t="s">
        <v>293</v>
      </c>
      <c r="B59" s="222" t="s">
        <v>294</v>
      </c>
      <c r="C59" s="222">
        <v>90443000</v>
      </c>
      <c r="D59" s="222" t="s">
        <v>277</v>
      </c>
      <c r="E59" s="87" t="s">
        <v>63</v>
      </c>
      <c r="F59" s="87">
        <v>2100</v>
      </c>
      <c r="G59" s="87">
        <v>10</v>
      </c>
      <c r="H59" s="87">
        <v>50</v>
      </c>
      <c r="I59" s="87"/>
      <c r="J59" s="87"/>
      <c r="K59" s="87"/>
      <c r="L59" s="87"/>
      <c r="M59" s="87"/>
      <c r="N59" s="87"/>
      <c r="O59" s="91"/>
      <c r="P59" s="87">
        <f t="shared" si="8"/>
        <v>0</v>
      </c>
      <c r="Q59" s="87">
        <f t="shared" si="9"/>
        <v>0</v>
      </c>
      <c r="R59" s="92"/>
      <c r="S59" s="93">
        <v>0.09</v>
      </c>
      <c r="T59" s="93">
        <f t="shared" si="10"/>
        <v>0</v>
      </c>
      <c r="X59" s="228">
        <v>40</v>
      </c>
      <c r="Y59" s="228">
        <f t="shared" si="11"/>
        <v>0</v>
      </c>
      <c r="Z59" s="228">
        <f>SUM(Y40:Y59)</f>
        <v>4344.3999999999996</v>
      </c>
    </row>
    <row r="60" spans="1:26" s="90" customFormat="1" x14ac:dyDescent="0.2">
      <c r="A60" s="104" t="s">
        <v>70</v>
      </c>
      <c r="B60" s="104"/>
      <c r="C60" s="104"/>
      <c r="D60" s="104"/>
      <c r="E60" s="104"/>
      <c r="F60" s="222"/>
      <c r="G60" s="97"/>
      <c r="H60" s="97"/>
      <c r="I60" s="87"/>
      <c r="J60" s="87"/>
      <c r="K60" s="87"/>
      <c r="L60" s="87"/>
      <c r="M60" s="87"/>
      <c r="N60" s="87"/>
      <c r="O60" s="97"/>
      <c r="P60" s="87"/>
      <c r="Q60" s="87"/>
      <c r="R60" s="92"/>
      <c r="S60" s="87"/>
      <c r="T60" s="93"/>
      <c r="X60" s="228"/>
      <c r="Y60" s="228"/>
      <c r="Z60" s="228"/>
    </row>
    <row r="61" spans="1:26" s="90" customFormat="1" x14ac:dyDescent="0.2">
      <c r="A61" s="86" t="s">
        <v>295</v>
      </c>
      <c r="B61" s="86" t="s">
        <v>296</v>
      </c>
      <c r="C61" s="86" t="s">
        <v>295</v>
      </c>
      <c r="D61" s="86" t="s">
        <v>275</v>
      </c>
      <c r="E61" s="87">
        <v>32</v>
      </c>
      <c r="F61" s="87">
        <v>100</v>
      </c>
      <c r="G61" s="87">
        <v>10</v>
      </c>
      <c r="H61" s="87">
        <v>300</v>
      </c>
      <c r="I61" s="87"/>
      <c r="J61" s="87"/>
      <c r="K61" s="87"/>
      <c r="L61" s="87"/>
      <c r="M61" s="87"/>
      <c r="N61" s="87"/>
      <c r="O61" s="91"/>
      <c r="P61" s="87">
        <f t="shared" ref="P61:P75" si="12">SUM(I61:O61)</f>
        <v>0</v>
      </c>
      <c r="Q61" s="87">
        <f t="shared" ref="Q61:Q75" si="13">$P61/$H61</f>
        <v>0</v>
      </c>
      <c r="R61" s="92"/>
      <c r="S61" s="93">
        <v>0.09</v>
      </c>
      <c r="T61" s="93">
        <f t="shared" ref="T61:T75" si="14">$Q61*$S61</f>
        <v>0</v>
      </c>
      <c r="U61" s="94">
        <f>SUM(T61:T75)</f>
        <v>3.72</v>
      </c>
      <c r="V61" s="90">
        <f>U61*100/$U$148</f>
        <v>7.8780177890724268</v>
      </c>
      <c r="X61" s="228">
        <v>13.45</v>
      </c>
      <c r="Y61" s="228">
        <f t="shared" ref="Y61:Y75" si="15">Q61*X61</f>
        <v>0</v>
      </c>
      <c r="Z61" s="228"/>
    </row>
    <row r="62" spans="1:26" s="90" customFormat="1" x14ac:dyDescent="0.2">
      <c r="A62" s="86" t="s">
        <v>71</v>
      </c>
      <c r="B62" s="86" t="s">
        <v>72</v>
      </c>
      <c r="C62" s="86" t="s">
        <v>71</v>
      </c>
      <c r="D62" s="86" t="s">
        <v>275</v>
      </c>
      <c r="E62" s="87">
        <v>32</v>
      </c>
      <c r="F62" s="87">
        <v>150</v>
      </c>
      <c r="G62" s="87">
        <v>10</v>
      </c>
      <c r="H62" s="87">
        <v>300</v>
      </c>
      <c r="I62" s="87"/>
      <c r="J62" s="87">
        <v>300</v>
      </c>
      <c r="K62" s="87">
        <v>300</v>
      </c>
      <c r="L62" s="87"/>
      <c r="M62" s="87"/>
      <c r="N62" s="87"/>
      <c r="O62" s="91"/>
      <c r="P62" s="87">
        <f t="shared" si="12"/>
        <v>600</v>
      </c>
      <c r="Q62" s="87">
        <f t="shared" si="13"/>
        <v>2</v>
      </c>
      <c r="R62" s="92"/>
      <c r="S62" s="93">
        <v>0.09</v>
      </c>
      <c r="T62" s="93">
        <f t="shared" si="14"/>
        <v>0.18</v>
      </c>
      <c r="X62" s="228">
        <v>22.5</v>
      </c>
      <c r="Y62" s="228">
        <f t="shared" si="15"/>
        <v>45</v>
      </c>
      <c r="Z62" s="228"/>
    </row>
    <row r="63" spans="1:26" s="90" customFormat="1" x14ac:dyDescent="0.2">
      <c r="A63" s="222" t="s">
        <v>256</v>
      </c>
      <c r="B63" s="222" t="s">
        <v>72</v>
      </c>
      <c r="C63" s="222">
        <v>90446200</v>
      </c>
      <c r="D63" s="222" t="s">
        <v>277</v>
      </c>
      <c r="E63" s="87">
        <v>32</v>
      </c>
      <c r="F63" s="87">
        <v>150</v>
      </c>
      <c r="G63" s="87">
        <v>10</v>
      </c>
      <c r="H63" s="87">
        <v>300</v>
      </c>
      <c r="I63" s="87"/>
      <c r="J63" s="87"/>
      <c r="K63" s="87">
        <v>300</v>
      </c>
      <c r="L63" s="87"/>
      <c r="M63" s="87"/>
      <c r="N63" s="87">
        <v>300</v>
      </c>
      <c r="O63" s="91"/>
      <c r="P63" s="87">
        <f t="shared" si="12"/>
        <v>600</v>
      </c>
      <c r="Q63" s="87">
        <f t="shared" si="13"/>
        <v>2</v>
      </c>
      <c r="R63" s="92"/>
      <c r="S63" s="93">
        <v>0.09</v>
      </c>
      <c r="T63" s="93">
        <f t="shared" si="14"/>
        <v>0.18</v>
      </c>
      <c r="X63" s="228">
        <v>22.5</v>
      </c>
      <c r="Y63" s="228">
        <f t="shared" si="15"/>
        <v>45</v>
      </c>
      <c r="Z63" s="228"/>
    </row>
    <row r="64" spans="1:26" s="90" customFormat="1" x14ac:dyDescent="0.2">
      <c r="A64" s="86" t="s">
        <v>200</v>
      </c>
      <c r="B64" s="86" t="s">
        <v>201</v>
      </c>
      <c r="C64" s="86" t="s">
        <v>200</v>
      </c>
      <c r="D64" s="86" t="s">
        <v>275</v>
      </c>
      <c r="E64" s="87">
        <v>32</v>
      </c>
      <c r="F64" s="87">
        <v>200</v>
      </c>
      <c r="G64" s="87">
        <v>10</v>
      </c>
      <c r="H64" s="87">
        <v>300</v>
      </c>
      <c r="I64" s="87"/>
      <c r="J64" s="87"/>
      <c r="K64" s="87"/>
      <c r="L64" s="87"/>
      <c r="M64" s="87"/>
      <c r="N64" s="87"/>
      <c r="O64" s="91"/>
      <c r="P64" s="87">
        <f t="shared" si="12"/>
        <v>0</v>
      </c>
      <c r="Q64" s="87">
        <f t="shared" si="13"/>
        <v>0</v>
      </c>
      <c r="R64" s="92"/>
      <c r="S64" s="93">
        <v>0.09</v>
      </c>
      <c r="T64" s="93">
        <f t="shared" si="14"/>
        <v>0</v>
      </c>
      <c r="X64" s="228"/>
      <c r="Y64" s="228">
        <f t="shared" si="15"/>
        <v>0</v>
      </c>
      <c r="Z64" s="228"/>
    </row>
    <row r="65" spans="1:26" s="90" customFormat="1" x14ac:dyDescent="0.2">
      <c r="A65" s="86" t="s">
        <v>73</v>
      </c>
      <c r="B65" s="86" t="s">
        <v>74</v>
      </c>
      <c r="C65" s="86" t="s">
        <v>73</v>
      </c>
      <c r="D65" s="86" t="s">
        <v>275</v>
      </c>
      <c r="E65" s="87">
        <v>32</v>
      </c>
      <c r="F65" s="87">
        <v>300</v>
      </c>
      <c r="G65" s="87">
        <v>10</v>
      </c>
      <c r="H65" s="87">
        <v>150</v>
      </c>
      <c r="I65" s="87"/>
      <c r="J65" s="87"/>
      <c r="K65" s="87"/>
      <c r="L65" s="87"/>
      <c r="M65" s="87"/>
      <c r="N65" s="87"/>
      <c r="O65" s="91"/>
      <c r="P65" s="87">
        <f t="shared" si="12"/>
        <v>0</v>
      </c>
      <c r="Q65" s="87">
        <f t="shared" si="13"/>
        <v>0</v>
      </c>
      <c r="R65" s="92"/>
      <c r="S65" s="93">
        <v>0.09</v>
      </c>
      <c r="T65" s="93">
        <f t="shared" si="14"/>
        <v>0</v>
      </c>
      <c r="X65" s="228">
        <v>22.5</v>
      </c>
      <c r="Y65" s="228">
        <f t="shared" si="15"/>
        <v>0</v>
      </c>
      <c r="Z65" s="228"/>
    </row>
    <row r="66" spans="1:26" s="90" customFormat="1" x14ac:dyDescent="0.2">
      <c r="A66" s="222" t="s">
        <v>232</v>
      </c>
      <c r="B66" s="222" t="s">
        <v>74</v>
      </c>
      <c r="C66" s="222">
        <v>90446300</v>
      </c>
      <c r="D66" s="222" t="s">
        <v>277</v>
      </c>
      <c r="E66" s="87" t="s">
        <v>180</v>
      </c>
      <c r="F66" s="87">
        <v>300</v>
      </c>
      <c r="G66" s="87">
        <v>10</v>
      </c>
      <c r="H66" s="87">
        <v>150</v>
      </c>
      <c r="I66" s="87"/>
      <c r="J66" s="87"/>
      <c r="K66" s="87"/>
      <c r="L66" s="87"/>
      <c r="M66" s="87"/>
      <c r="N66" s="87">
        <v>150</v>
      </c>
      <c r="O66" s="91"/>
      <c r="P66" s="87">
        <f t="shared" si="12"/>
        <v>150</v>
      </c>
      <c r="Q66" s="87">
        <f t="shared" si="13"/>
        <v>1</v>
      </c>
      <c r="R66" s="92"/>
      <c r="S66" s="93">
        <v>0.09</v>
      </c>
      <c r="T66" s="93">
        <f t="shared" si="14"/>
        <v>0.09</v>
      </c>
      <c r="X66" s="228">
        <v>22.5</v>
      </c>
      <c r="Y66" s="228">
        <f t="shared" si="15"/>
        <v>22.5</v>
      </c>
      <c r="Z66" s="228"/>
    </row>
    <row r="67" spans="1:26" s="90" customFormat="1" x14ac:dyDescent="0.2">
      <c r="A67" s="86" t="s">
        <v>75</v>
      </c>
      <c r="B67" s="86" t="s">
        <v>76</v>
      </c>
      <c r="C67" s="86" t="s">
        <v>75</v>
      </c>
      <c r="D67" s="86" t="s">
        <v>275</v>
      </c>
      <c r="E67" s="87">
        <v>32</v>
      </c>
      <c r="F67" s="87">
        <v>450</v>
      </c>
      <c r="G67" s="87">
        <v>10</v>
      </c>
      <c r="H67" s="87">
        <v>100</v>
      </c>
      <c r="I67" s="87"/>
      <c r="J67" s="87"/>
      <c r="K67" s="87">
        <v>100</v>
      </c>
      <c r="L67" s="87"/>
      <c r="M67" s="87"/>
      <c r="N67" s="87">
        <v>200</v>
      </c>
      <c r="O67" s="91"/>
      <c r="P67" s="87">
        <f t="shared" si="12"/>
        <v>300</v>
      </c>
      <c r="Q67" s="87">
        <f t="shared" si="13"/>
        <v>3</v>
      </c>
      <c r="R67" s="92"/>
      <c r="S67" s="93">
        <v>0.09</v>
      </c>
      <c r="T67" s="93">
        <f t="shared" si="14"/>
        <v>0.27</v>
      </c>
      <c r="X67" s="228">
        <v>22.5</v>
      </c>
      <c r="Y67" s="228">
        <f t="shared" si="15"/>
        <v>67.5</v>
      </c>
      <c r="Z67" s="228"/>
    </row>
    <row r="68" spans="1:26" s="90" customFormat="1" x14ac:dyDescent="0.2">
      <c r="A68" s="222" t="s">
        <v>179</v>
      </c>
      <c r="B68" s="222" t="s">
        <v>76</v>
      </c>
      <c r="C68" s="222">
        <v>90446400</v>
      </c>
      <c r="D68" s="222" t="s">
        <v>277</v>
      </c>
      <c r="E68" s="87" t="s">
        <v>180</v>
      </c>
      <c r="F68" s="87">
        <v>450</v>
      </c>
      <c r="G68" s="87">
        <v>10</v>
      </c>
      <c r="H68" s="87">
        <v>100</v>
      </c>
      <c r="I68" s="87"/>
      <c r="J68" s="87"/>
      <c r="K68" s="87">
        <v>100</v>
      </c>
      <c r="L68" s="87"/>
      <c r="M68" s="87"/>
      <c r="N68" s="87">
        <v>200</v>
      </c>
      <c r="O68" s="91"/>
      <c r="P68" s="87">
        <f t="shared" si="12"/>
        <v>300</v>
      </c>
      <c r="Q68" s="87">
        <f t="shared" si="13"/>
        <v>3</v>
      </c>
      <c r="R68" s="92"/>
      <c r="S68" s="93">
        <v>0.09</v>
      </c>
      <c r="T68" s="93">
        <f t="shared" si="14"/>
        <v>0.27</v>
      </c>
      <c r="X68" s="228">
        <v>22.5</v>
      </c>
      <c r="Y68" s="228">
        <f t="shared" si="15"/>
        <v>67.5</v>
      </c>
      <c r="Z68" s="228"/>
    </row>
    <row r="69" spans="1:26" s="90" customFormat="1" x14ac:dyDescent="0.2">
      <c r="A69" s="86" t="s">
        <v>156</v>
      </c>
      <c r="B69" s="86" t="s">
        <v>157</v>
      </c>
      <c r="C69" s="86" t="s">
        <v>156</v>
      </c>
      <c r="D69" s="86" t="s">
        <v>275</v>
      </c>
      <c r="E69" s="87">
        <v>32</v>
      </c>
      <c r="F69" s="87">
        <v>600</v>
      </c>
      <c r="G69" s="87">
        <v>10</v>
      </c>
      <c r="H69" s="87">
        <v>100</v>
      </c>
      <c r="I69" s="87"/>
      <c r="J69" s="87"/>
      <c r="K69" s="87">
        <v>100</v>
      </c>
      <c r="L69" s="87"/>
      <c r="M69" s="87"/>
      <c r="N69" s="87">
        <v>100</v>
      </c>
      <c r="O69" s="91"/>
      <c r="P69" s="87">
        <f t="shared" si="12"/>
        <v>200</v>
      </c>
      <c r="Q69" s="87">
        <f t="shared" si="13"/>
        <v>2</v>
      </c>
      <c r="R69" s="92"/>
      <c r="S69" s="93">
        <v>0.12</v>
      </c>
      <c r="T69" s="93">
        <f t="shared" si="14"/>
        <v>0.24</v>
      </c>
      <c r="X69" s="228">
        <v>30</v>
      </c>
      <c r="Y69" s="228">
        <f t="shared" si="15"/>
        <v>60</v>
      </c>
      <c r="Z69" s="228"/>
    </row>
    <row r="70" spans="1:26" s="90" customFormat="1" x14ac:dyDescent="0.2">
      <c r="A70" s="222" t="s">
        <v>181</v>
      </c>
      <c r="B70" s="222" t="s">
        <v>157</v>
      </c>
      <c r="C70" s="222">
        <v>90446600</v>
      </c>
      <c r="D70" s="222" t="s">
        <v>277</v>
      </c>
      <c r="E70" s="87" t="s">
        <v>180</v>
      </c>
      <c r="F70" s="87">
        <v>600</v>
      </c>
      <c r="G70" s="87">
        <v>10</v>
      </c>
      <c r="H70" s="87">
        <v>100</v>
      </c>
      <c r="I70" s="87"/>
      <c r="J70" s="87"/>
      <c r="K70" s="87">
        <v>100</v>
      </c>
      <c r="L70" s="87">
        <v>200</v>
      </c>
      <c r="M70" s="87"/>
      <c r="N70" s="87">
        <v>200</v>
      </c>
      <c r="O70" s="91"/>
      <c r="P70" s="87">
        <f t="shared" si="12"/>
        <v>500</v>
      </c>
      <c r="Q70" s="87">
        <f t="shared" si="13"/>
        <v>5</v>
      </c>
      <c r="R70" s="92"/>
      <c r="S70" s="93">
        <v>0.12</v>
      </c>
      <c r="T70" s="93">
        <f t="shared" si="14"/>
        <v>0.6</v>
      </c>
      <c r="X70" s="228">
        <v>30</v>
      </c>
      <c r="Y70" s="228">
        <f t="shared" si="15"/>
        <v>150</v>
      </c>
      <c r="Z70" s="228"/>
    </row>
    <row r="71" spans="1:26" s="90" customFormat="1" x14ac:dyDescent="0.2">
      <c r="A71" s="86" t="s">
        <v>222</v>
      </c>
      <c r="B71" s="86" t="s">
        <v>223</v>
      </c>
      <c r="C71" s="86" t="s">
        <v>222</v>
      </c>
      <c r="D71" s="86" t="s">
        <v>275</v>
      </c>
      <c r="E71" s="87">
        <v>32</v>
      </c>
      <c r="F71" s="87">
        <v>750</v>
      </c>
      <c r="G71" s="87">
        <v>10</v>
      </c>
      <c r="H71" s="87">
        <v>60</v>
      </c>
      <c r="I71" s="87"/>
      <c r="J71" s="87"/>
      <c r="K71" s="87">
        <v>120</v>
      </c>
      <c r="L71" s="87"/>
      <c r="M71" s="87"/>
      <c r="N71" s="87">
        <v>180</v>
      </c>
      <c r="O71" s="91"/>
      <c r="P71" s="87">
        <f t="shared" si="12"/>
        <v>300</v>
      </c>
      <c r="Q71" s="87">
        <f t="shared" si="13"/>
        <v>5</v>
      </c>
      <c r="R71" s="92"/>
      <c r="S71" s="93">
        <v>0.09</v>
      </c>
      <c r="T71" s="93">
        <f t="shared" si="14"/>
        <v>0.44999999999999996</v>
      </c>
      <c r="X71" s="228">
        <v>19.100000000000001</v>
      </c>
      <c r="Y71" s="228">
        <f t="shared" si="15"/>
        <v>95.5</v>
      </c>
      <c r="Z71" s="228"/>
    </row>
    <row r="72" spans="1:26" s="90" customFormat="1" x14ac:dyDescent="0.2">
      <c r="A72" s="86" t="s">
        <v>158</v>
      </c>
      <c r="B72" s="86" t="s">
        <v>159</v>
      </c>
      <c r="C72" s="86" t="s">
        <v>158</v>
      </c>
      <c r="D72" s="86" t="s">
        <v>275</v>
      </c>
      <c r="E72" s="87">
        <v>32</v>
      </c>
      <c r="F72" s="87">
        <v>900</v>
      </c>
      <c r="G72" s="87">
        <v>10</v>
      </c>
      <c r="H72" s="87">
        <v>50</v>
      </c>
      <c r="I72" s="87"/>
      <c r="J72" s="87"/>
      <c r="K72" s="87"/>
      <c r="L72" s="87"/>
      <c r="M72" s="87"/>
      <c r="N72" s="87"/>
      <c r="O72" s="91"/>
      <c r="P72" s="87">
        <f t="shared" si="12"/>
        <v>0</v>
      </c>
      <c r="Q72" s="87">
        <f t="shared" si="13"/>
        <v>0</v>
      </c>
      <c r="R72" s="92"/>
      <c r="S72" s="93">
        <v>0.09</v>
      </c>
      <c r="T72" s="93">
        <f t="shared" si="14"/>
        <v>0</v>
      </c>
      <c r="X72" s="228">
        <v>22.5</v>
      </c>
      <c r="Y72" s="228">
        <f t="shared" si="15"/>
        <v>0</v>
      </c>
      <c r="Z72" s="228"/>
    </row>
    <row r="73" spans="1:26" s="90" customFormat="1" x14ac:dyDescent="0.2">
      <c r="A73" s="222" t="s">
        <v>182</v>
      </c>
      <c r="B73" s="222" t="s">
        <v>159</v>
      </c>
      <c r="C73" s="222">
        <v>90446700</v>
      </c>
      <c r="D73" s="222" t="s">
        <v>277</v>
      </c>
      <c r="E73" s="87" t="s">
        <v>180</v>
      </c>
      <c r="F73" s="87">
        <v>900</v>
      </c>
      <c r="G73" s="87">
        <v>10</v>
      </c>
      <c r="H73" s="87">
        <v>50</v>
      </c>
      <c r="I73" s="87"/>
      <c r="J73" s="87"/>
      <c r="K73" s="87"/>
      <c r="L73" s="87">
        <v>100</v>
      </c>
      <c r="M73" s="87"/>
      <c r="N73" s="87">
        <v>100</v>
      </c>
      <c r="O73" s="91"/>
      <c r="P73" s="87">
        <f t="shared" si="12"/>
        <v>200</v>
      </c>
      <c r="Q73" s="87">
        <f t="shared" si="13"/>
        <v>4</v>
      </c>
      <c r="R73" s="92"/>
      <c r="S73" s="93">
        <v>0.09</v>
      </c>
      <c r="T73" s="93">
        <f t="shared" si="14"/>
        <v>0.36</v>
      </c>
      <c r="X73" s="228">
        <v>22.5</v>
      </c>
      <c r="Y73" s="228">
        <f t="shared" si="15"/>
        <v>90</v>
      </c>
      <c r="Z73" s="228"/>
    </row>
    <row r="74" spans="1:26" s="90" customFormat="1" x14ac:dyDescent="0.2">
      <c r="A74" s="86" t="s">
        <v>233</v>
      </c>
      <c r="B74" s="86" t="s">
        <v>234</v>
      </c>
      <c r="C74" s="86" t="s">
        <v>233</v>
      </c>
      <c r="D74" s="86" t="s">
        <v>275</v>
      </c>
      <c r="E74" s="87">
        <v>32</v>
      </c>
      <c r="F74" s="87">
        <v>1200</v>
      </c>
      <c r="G74" s="87">
        <v>10</v>
      </c>
      <c r="H74" s="87">
        <v>50</v>
      </c>
      <c r="I74" s="87"/>
      <c r="J74" s="87"/>
      <c r="K74" s="87"/>
      <c r="L74" s="87"/>
      <c r="M74" s="87"/>
      <c r="N74" s="87"/>
      <c r="O74" s="91"/>
      <c r="P74" s="87">
        <f t="shared" si="12"/>
        <v>0</v>
      </c>
      <c r="Q74" s="87">
        <f t="shared" si="13"/>
        <v>0</v>
      </c>
      <c r="R74" s="92"/>
      <c r="S74" s="93">
        <v>0.12</v>
      </c>
      <c r="T74" s="93">
        <f t="shared" si="14"/>
        <v>0</v>
      </c>
      <c r="X74" s="228"/>
      <c r="Y74" s="228">
        <f t="shared" si="15"/>
        <v>0</v>
      </c>
      <c r="Z74" s="228"/>
    </row>
    <row r="75" spans="1:26" s="90" customFormat="1" x14ac:dyDescent="0.2">
      <c r="A75" s="222" t="s">
        <v>236</v>
      </c>
      <c r="B75" s="222" t="s">
        <v>237</v>
      </c>
      <c r="C75" s="222">
        <v>90446800</v>
      </c>
      <c r="D75" s="222" t="s">
        <v>277</v>
      </c>
      <c r="E75" s="87" t="s">
        <v>180</v>
      </c>
      <c r="F75" s="87">
        <v>1800</v>
      </c>
      <c r="G75" s="87">
        <v>10</v>
      </c>
      <c r="H75" s="87">
        <v>25</v>
      </c>
      <c r="I75" s="87"/>
      <c r="J75" s="87"/>
      <c r="K75" s="87">
        <v>50</v>
      </c>
      <c r="L75" s="87"/>
      <c r="M75" s="87"/>
      <c r="N75" s="87">
        <v>100</v>
      </c>
      <c r="O75" s="91"/>
      <c r="P75" s="87">
        <f t="shared" si="12"/>
        <v>150</v>
      </c>
      <c r="Q75" s="87">
        <f t="shared" si="13"/>
        <v>6</v>
      </c>
      <c r="R75" s="92"/>
      <c r="S75" s="93">
        <v>0.18</v>
      </c>
      <c r="T75" s="93">
        <f t="shared" si="14"/>
        <v>1.08</v>
      </c>
      <c r="U75" s="94"/>
      <c r="X75" s="228">
        <v>23.9</v>
      </c>
      <c r="Y75" s="228">
        <f t="shared" si="15"/>
        <v>143.39999999999998</v>
      </c>
      <c r="Z75" s="228">
        <f>SUM(Y61:Y75)</f>
        <v>786.4</v>
      </c>
    </row>
    <row r="76" spans="1:26" s="90" customFormat="1" x14ac:dyDescent="0.2">
      <c r="A76" s="104" t="s">
        <v>77</v>
      </c>
      <c r="B76" s="104"/>
      <c r="C76" s="104"/>
      <c r="D76" s="104"/>
      <c r="E76" s="104"/>
      <c r="F76" s="222"/>
      <c r="G76" s="87"/>
      <c r="H76" s="87"/>
      <c r="I76" s="87"/>
      <c r="J76" s="87"/>
      <c r="K76" s="87"/>
      <c r="L76" s="87"/>
      <c r="M76" s="87"/>
      <c r="N76" s="87"/>
      <c r="O76" s="104"/>
      <c r="P76" s="87"/>
      <c r="Q76" s="87"/>
      <c r="R76" s="92"/>
      <c r="S76" s="87"/>
      <c r="T76" s="93"/>
      <c r="X76" s="228"/>
      <c r="Y76" s="228"/>
      <c r="Z76" s="228"/>
    </row>
    <row r="77" spans="1:26" s="90" customFormat="1" x14ac:dyDescent="0.2">
      <c r="A77" s="86" t="s">
        <v>297</v>
      </c>
      <c r="B77" s="86" t="s">
        <v>298</v>
      </c>
      <c r="C77" s="86" t="s">
        <v>297</v>
      </c>
      <c r="D77" s="86" t="s">
        <v>275</v>
      </c>
      <c r="E77" s="87">
        <v>40</v>
      </c>
      <c r="F77" s="87">
        <v>100</v>
      </c>
      <c r="G77" s="87">
        <v>10</v>
      </c>
      <c r="H77" s="87">
        <v>300</v>
      </c>
      <c r="I77" s="87"/>
      <c r="J77" s="87"/>
      <c r="K77" s="87"/>
      <c r="L77" s="87"/>
      <c r="M77" s="87"/>
      <c r="N77" s="87"/>
      <c r="O77" s="91"/>
      <c r="P77" s="87">
        <f t="shared" ref="P77:P92" si="16">SUM(I77:O77)</f>
        <v>0</v>
      </c>
      <c r="Q77" s="87">
        <f t="shared" ref="Q77:Q92" si="17">$P77/$H77</f>
        <v>0</v>
      </c>
      <c r="R77" s="92"/>
      <c r="S77" s="93">
        <v>0.13</v>
      </c>
      <c r="T77" s="93">
        <f t="shared" ref="T77:T92" si="18">$Q77*$S77</f>
        <v>0</v>
      </c>
      <c r="U77" s="94">
        <f>SUM(T77:T92)</f>
        <v>3.58</v>
      </c>
      <c r="V77" s="90">
        <f>U77*100/$U$148</f>
        <v>7.5815332486234652</v>
      </c>
      <c r="X77" s="228"/>
      <c r="Y77" s="228">
        <f t="shared" ref="Y77:Y92" si="19">Q77*X77</f>
        <v>0</v>
      </c>
      <c r="Z77" s="228"/>
    </row>
    <row r="78" spans="1:26" s="90" customFormat="1" x14ac:dyDescent="0.2">
      <c r="A78" s="86" t="s">
        <v>78</v>
      </c>
      <c r="B78" s="86" t="s">
        <v>79</v>
      </c>
      <c r="C78" s="86" t="s">
        <v>78</v>
      </c>
      <c r="D78" s="86" t="s">
        <v>275</v>
      </c>
      <c r="E78" s="87">
        <v>40</v>
      </c>
      <c r="F78" s="87">
        <v>150</v>
      </c>
      <c r="G78" s="87">
        <v>10</v>
      </c>
      <c r="H78" s="87">
        <v>300</v>
      </c>
      <c r="I78" s="87"/>
      <c r="J78" s="87"/>
      <c r="K78" s="87"/>
      <c r="L78" s="87"/>
      <c r="M78" s="87"/>
      <c r="N78" s="87">
        <v>300</v>
      </c>
      <c r="O78" s="91"/>
      <c r="P78" s="87">
        <f t="shared" si="16"/>
        <v>300</v>
      </c>
      <c r="Q78" s="87">
        <f t="shared" si="17"/>
        <v>1</v>
      </c>
      <c r="R78" s="92"/>
      <c r="S78" s="93">
        <v>0.13</v>
      </c>
      <c r="T78" s="93">
        <f t="shared" si="18"/>
        <v>0.13</v>
      </c>
      <c r="X78" s="228">
        <v>29.9</v>
      </c>
      <c r="Y78" s="228">
        <f t="shared" si="19"/>
        <v>29.9</v>
      </c>
      <c r="Z78" s="228"/>
    </row>
    <row r="79" spans="1:26" s="90" customFormat="1" x14ac:dyDescent="0.2">
      <c r="A79" s="222" t="s">
        <v>240</v>
      </c>
      <c r="B79" s="222" t="s">
        <v>79</v>
      </c>
      <c r="C79" s="95" t="s">
        <v>241</v>
      </c>
      <c r="D79" s="222" t="s">
        <v>277</v>
      </c>
      <c r="E79" s="87">
        <v>40</v>
      </c>
      <c r="F79" s="87">
        <v>150</v>
      </c>
      <c r="G79" s="87">
        <v>10</v>
      </c>
      <c r="H79" s="87">
        <v>300</v>
      </c>
      <c r="I79" s="87"/>
      <c r="J79" s="87"/>
      <c r="K79" s="87"/>
      <c r="L79" s="87">
        <v>300</v>
      </c>
      <c r="M79" s="87"/>
      <c r="N79" s="87">
        <v>300</v>
      </c>
      <c r="O79" s="91"/>
      <c r="P79" s="87">
        <f t="shared" si="16"/>
        <v>600</v>
      </c>
      <c r="Q79" s="87">
        <f t="shared" si="17"/>
        <v>2</v>
      </c>
      <c r="R79" s="92"/>
      <c r="S79" s="93">
        <v>0.13</v>
      </c>
      <c r="T79" s="93">
        <f t="shared" si="18"/>
        <v>0.26</v>
      </c>
      <c r="X79" s="228">
        <v>29.9</v>
      </c>
      <c r="Y79" s="228">
        <f t="shared" si="19"/>
        <v>59.8</v>
      </c>
      <c r="Z79" s="228"/>
    </row>
    <row r="80" spans="1:26" s="90" customFormat="1" x14ac:dyDescent="0.2">
      <c r="A80" s="86" t="s">
        <v>80</v>
      </c>
      <c r="B80" s="86" t="s">
        <v>81</v>
      </c>
      <c r="C80" s="86" t="s">
        <v>80</v>
      </c>
      <c r="D80" s="86" t="s">
        <v>275</v>
      </c>
      <c r="E80" s="87">
        <v>40</v>
      </c>
      <c r="F80" s="87">
        <v>200</v>
      </c>
      <c r="G80" s="87">
        <v>10</v>
      </c>
      <c r="H80" s="87">
        <v>150</v>
      </c>
      <c r="I80" s="87">
        <v>150</v>
      </c>
      <c r="J80" s="87"/>
      <c r="K80" s="87">
        <v>150</v>
      </c>
      <c r="L80" s="87"/>
      <c r="M80" s="87"/>
      <c r="N80" s="87">
        <v>150</v>
      </c>
      <c r="O80" s="91"/>
      <c r="P80" s="87">
        <f t="shared" si="16"/>
        <v>450</v>
      </c>
      <c r="Q80" s="87">
        <f t="shared" si="17"/>
        <v>3</v>
      </c>
      <c r="R80" s="92"/>
      <c r="S80" s="93">
        <v>0.13</v>
      </c>
      <c r="T80" s="93">
        <f t="shared" si="18"/>
        <v>0.39</v>
      </c>
      <c r="X80" s="228">
        <v>20.8</v>
      </c>
      <c r="Y80" s="228">
        <f t="shared" si="19"/>
        <v>62.400000000000006</v>
      </c>
      <c r="Z80" s="228"/>
    </row>
    <row r="81" spans="1:26" s="90" customFormat="1" x14ac:dyDescent="0.2">
      <c r="A81" s="86" t="s">
        <v>82</v>
      </c>
      <c r="B81" s="86" t="s">
        <v>83</v>
      </c>
      <c r="C81" s="86" t="s">
        <v>82</v>
      </c>
      <c r="D81" s="86" t="s">
        <v>275</v>
      </c>
      <c r="E81" s="87">
        <v>40</v>
      </c>
      <c r="F81" s="87">
        <v>300</v>
      </c>
      <c r="G81" s="87">
        <v>10</v>
      </c>
      <c r="H81" s="87">
        <v>150</v>
      </c>
      <c r="I81" s="87"/>
      <c r="J81" s="87"/>
      <c r="K81" s="87"/>
      <c r="L81" s="87"/>
      <c r="M81" s="87"/>
      <c r="N81" s="87">
        <v>150</v>
      </c>
      <c r="O81" s="91"/>
      <c r="P81" s="87">
        <f t="shared" si="16"/>
        <v>150</v>
      </c>
      <c r="Q81" s="87">
        <f t="shared" si="17"/>
        <v>1</v>
      </c>
      <c r="R81" s="92"/>
      <c r="S81" s="93">
        <v>0.13</v>
      </c>
      <c r="T81" s="93">
        <f t="shared" si="18"/>
        <v>0.13</v>
      </c>
      <c r="X81" s="228">
        <v>29.9</v>
      </c>
      <c r="Y81" s="228">
        <f t="shared" si="19"/>
        <v>29.9</v>
      </c>
      <c r="Z81" s="228"/>
    </row>
    <row r="82" spans="1:26" s="90" customFormat="1" x14ac:dyDescent="0.2">
      <c r="A82" s="222" t="s">
        <v>183</v>
      </c>
      <c r="B82" s="222" t="s">
        <v>83</v>
      </c>
      <c r="C82" s="222">
        <v>90447300</v>
      </c>
      <c r="D82" s="222" t="s">
        <v>277</v>
      </c>
      <c r="E82" s="87" t="s">
        <v>89</v>
      </c>
      <c r="F82" s="87">
        <v>300</v>
      </c>
      <c r="G82" s="87">
        <v>10</v>
      </c>
      <c r="H82" s="87">
        <v>150</v>
      </c>
      <c r="I82" s="87"/>
      <c r="J82" s="87"/>
      <c r="K82" s="87"/>
      <c r="L82" s="87"/>
      <c r="M82" s="87"/>
      <c r="N82" s="87">
        <v>150</v>
      </c>
      <c r="O82" s="91"/>
      <c r="P82" s="87">
        <f t="shared" si="16"/>
        <v>150</v>
      </c>
      <c r="Q82" s="87">
        <f t="shared" si="17"/>
        <v>1</v>
      </c>
      <c r="R82" s="92"/>
      <c r="S82" s="93">
        <v>0.13</v>
      </c>
      <c r="T82" s="93">
        <f t="shared" si="18"/>
        <v>0.13</v>
      </c>
      <c r="X82" s="228">
        <v>29.9</v>
      </c>
      <c r="Y82" s="228">
        <f t="shared" si="19"/>
        <v>29.9</v>
      </c>
      <c r="Z82" s="228"/>
    </row>
    <row r="83" spans="1:26" s="90" customFormat="1" x14ac:dyDescent="0.2">
      <c r="A83" s="86" t="s">
        <v>84</v>
      </c>
      <c r="B83" s="86" t="s">
        <v>85</v>
      </c>
      <c r="C83" s="86" t="s">
        <v>84</v>
      </c>
      <c r="D83" s="86" t="s">
        <v>275</v>
      </c>
      <c r="E83" s="87">
        <v>40</v>
      </c>
      <c r="F83" s="87">
        <v>450</v>
      </c>
      <c r="G83" s="87">
        <v>10</v>
      </c>
      <c r="H83" s="87">
        <v>100</v>
      </c>
      <c r="I83" s="87"/>
      <c r="J83" s="87"/>
      <c r="K83" s="87">
        <v>100</v>
      </c>
      <c r="L83" s="87"/>
      <c r="M83" s="87"/>
      <c r="N83" s="87">
        <v>200</v>
      </c>
      <c r="O83" s="91"/>
      <c r="P83" s="87">
        <f t="shared" si="16"/>
        <v>300</v>
      </c>
      <c r="Q83" s="87">
        <f t="shared" si="17"/>
        <v>3</v>
      </c>
      <c r="R83" s="92"/>
      <c r="S83" s="93">
        <v>0.13</v>
      </c>
      <c r="T83" s="93">
        <f t="shared" si="18"/>
        <v>0.39</v>
      </c>
      <c r="X83" s="228">
        <v>29.9</v>
      </c>
      <c r="Y83" s="228">
        <f t="shared" si="19"/>
        <v>89.699999999999989</v>
      </c>
      <c r="Z83" s="228"/>
    </row>
    <row r="84" spans="1:26" s="90" customFormat="1" x14ac:dyDescent="0.2">
      <c r="A84" s="222" t="s">
        <v>184</v>
      </c>
      <c r="B84" s="222" t="s">
        <v>85</v>
      </c>
      <c r="C84" s="222">
        <v>90447400</v>
      </c>
      <c r="D84" s="222" t="s">
        <v>277</v>
      </c>
      <c r="E84" s="87" t="s">
        <v>89</v>
      </c>
      <c r="F84" s="87">
        <v>450</v>
      </c>
      <c r="G84" s="87">
        <v>10</v>
      </c>
      <c r="H84" s="87">
        <v>100</v>
      </c>
      <c r="I84" s="87"/>
      <c r="J84" s="87"/>
      <c r="K84" s="87">
        <v>200</v>
      </c>
      <c r="L84" s="87">
        <v>200</v>
      </c>
      <c r="M84" s="87"/>
      <c r="N84" s="87">
        <v>300</v>
      </c>
      <c r="O84" s="91"/>
      <c r="P84" s="87">
        <f t="shared" si="16"/>
        <v>700</v>
      </c>
      <c r="Q84" s="87">
        <f t="shared" si="17"/>
        <v>7</v>
      </c>
      <c r="R84" s="92"/>
      <c r="S84" s="93">
        <v>0.13</v>
      </c>
      <c r="T84" s="93">
        <f t="shared" si="18"/>
        <v>0.91</v>
      </c>
      <c r="X84" s="228">
        <v>29.9</v>
      </c>
      <c r="Y84" s="228">
        <f t="shared" si="19"/>
        <v>209.29999999999998</v>
      </c>
      <c r="Z84" s="228"/>
    </row>
    <row r="85" spans="1:26" s="90" customFormat="1" x14ac:dyDescent="0.2">
      <c r="A85" s="86" t="s">
        <v>86</v>
      </c>
      <c r="B85" s="86" t="s">
        <v>87</v>
      </c>
      <c r="C85" s="86" t="s">
        <v>86</v>
      </c>
      <c r="D85" s="86" t="s">
        <v>275</v>
      </c>
      <c r="E85" s="87">
        <v>40</v>
      </c>
      <c r="F85" s="87">
        <v>600</v>
      </c>
      <c r="G85" s="87">
        <v>10</v>
      </c>
      <c r="H85" s="87">
        <v>50</v>
      </c>
      <c r="I85" s="87"/>
      <c r="J85" s="87"/>
      <c r="K85" s="87"/>
      <c r="L85" s="87"/>
      <c r="M85" s="87"/>
      <c r="N85" s="87">
        <v>100</v>
      </c>
      <c r="O85" s="91"/>
      <c r="P85" s="87">
        <f t="shared" si="16"/>
        <v>100</v>
      </c>
      <c r="Q85" s="87">
        <f t="shared" si="17"/>
        <v>2</v>
      </c>
      <c r="R85" s="92"/>
      <c r="S85" s="93">
        <v>0.09</v>
      </c>
      <c r="T85" s="93">
        <f t="shared" si="18"/>
        <v>0.18</v>
      </c>
      <c r="X85" s="228">
        <v>20</v>
      </c>
      <c r="Y85" s="228">
        <f t="shared" si="19"/>
        <v>40</v>
      </c>
      <c r="Z85" s="228"/>
    </row>
    <row r="86" spans="1:26" s="90" customFormat="1" x14ac:dyDescent="0.2">
      <c r="A86" s="222" t="s">
        <v>88</v>
      </c>
      <c r="B86" s="222" t="s">
        <v>87</v>
      </c>
      <c r="C86" s="222">
        <v>90447600</v>
      </c>
      <c r="D86" s="222" t="s">
        <v>277</v>
      </c>
      <c r="E86" s="87" t="s">
        <v>89</v>
      </c>
      <c r="F86" s="87">
        <v>600</v>
      </c>
      <c r="G86" s="87">
        <v>10</v>
      </c>
      <c r="H86" s="87">
        <v>50</v>
      </c>
      <c r="I86" s="87"/>
      <c r="J86" s="87"/>
      <c r="K86" s="87"/>
      <c r="L86" s="87"/>
      <c r="M86" s="87"/>
      <c r="N86" s="87">
        <v>300</v>
      </c>
      <c r="O86" s="91"/>
      <c r="P86" s="87">
        <f t="shared" si="16"/>
        <v>300</v>
      </c>
      <c r="Q86" s="87">
        <f t="shared" si="17"/>
        <v>6</v>
      </c>
      <c r="R86" s="92"/>
      <c r="S86" s="93">
        <v>0.09</v>
      </c>
      <c r="T86" s="93">
        <f t="shared" si="18"/>
        <v>0.54</v>
      </c>
      <c r="X86" s="228">
        <v>20</v>
      </c>
      <c r="Y86" s="228">
        <f t="shared" si="19"/>
        <v>120</v>
      </c>
      <c r="Z86" s="228"/>
    </row>
    <row r="87" spans="1:26" s="90" customFormat="1" x14ac:dyDescent="0.2">
      <c r="A87" s="86" t="s">
        <v>90</v>
      </c>
      <c r="B87" s="86" t="s">
        <v>91</v>
      </c>
      <c r="C87" s="86" t="s">
        <v>90</v>
      </c>
      <c r="D87" s="86" t="s">
        <v>275</v>
      </c>
      <c r="E87" s="87">
        <v>40</v>
      </c>
      <c r="F87" s="87">
        <v>750</v>
      </c>
      <c r="G87" s="87">
        <v>10</v>
      </c>
      <c r="H87" s="87">
        <v>50</v>
      </c>
      <c r="I87" s="87"/>
      <c r="J87" s="87"/>
      <c r="K87" s="87"/>
      <c r="L87" s="87"/>
      <c r="M87" s="87"/>
      <c r="N87" s="87">
        <v>100</v>
      </c>
      <c r="O87" s="91"/>
      <c r="P87" s="87">
        <f t="shared" si="16"/>
        <v>100</v>
      </c>
      <c r="Q87" s="87">
        <f t="shared" si="17"/>
        <v>2</v>
      </c>
      <c r="R87" s="92"/>
      <c r="S87" s="93">
        <v>0.13</v>
      </c>
      <c r="T87" s="93">
        <f t="shared" si="18"/>
        <v>0.26</v>
      </c>
      <c r="X87" s="228">
        <v>25.6</v>
      </c>
      <c r="Y87" s="228">
        <f t="shared" si="19"/>
        <v>51.2</v>
      </c>
      <c r="Z87" s="228"/>
    </row>
    <row r="88" spans="1:26" s="90" customFormat="1" x14ac:dyDescent="0.2">
      <c r="A88" s="86" t="s">
        <v>92</v>
      </c>
      <c r="B88" s="86" t="s">
        <v>93</v>
      </c>
      <c r="C88" s="86" t="s">
        <v>92</v>
      </c>
      <c r="D88" s="86" t="s">
        <v>275</v>
      </c>
      <c r="E88" s="87">
        <v>40</v>
      </c>
      <c r="F88" s="87">
        <v>900</v>
      </c>
      <c r="G88" s="87">
        <v>10</v>
      </c>
      <c r="H88" s="87">
        <v>50</v>
      </c>
      <c r="I88" s="87"/>
      <c r="J88" s="87"/>
      <c r="K88" s="87"/>
      <c r="L88" s="87"/>
      <c r="M88" s="87"/>
      <c r="N88" s="87"/>
      <c r="O88" s="91"/>
      <c r="P88" s="87">
        <f t="shared" si="16"/>
        <v>0</v>
      </c>
      <c r="Q88" s="87">
        <f t="shared" si="17"/>
        <v>0</v>
      </c>
      <c r="R88" s="92"/>
      <c r="S88" s="93">
        <v>0.13</v>
      </c>
      <c r="T88" s="93">
        <f t="shared" si="18"/>
        <v>0</v>
      </c>
      <c r="X88" s="228">
        <v>29.9</v>
      </c>
      <c r="Y88" s="228">
        <f t="shared" si="19"/>
        <v>0</v>
      </c>
      <c r="Z88" s="228"/>
    </row>
    <row r="89" spans="1:26" s="90" customFormat="1" x14ac:dyDescent="0.2">
      <c r="A89" s="222" t="s">
        <v>185</v>
      </c>
      <c r="B89" s="222" t="s">
        <v>93</v>
      </c>
      <c r="C89" s="222">
        <v>90447700</v>
      </c>
      <c r="D89" s="222" t="s">
        <v>277</v>
      </c>
      <c r="E89" s="87" t="s">
        <v>89</v>
      </c>
      <c r="F89" s="87">
        <v>900</v>
      </c>
      <c r="G89" s="87">
        <v>10</v>
      </c>
      <c r="H89" s="87">
        <v>50</v>
      </c>
      <c r="I89" s="87"/>
      <c r="J89" s="87"/>
      <c r="K89" s="87"/>
      <c r="L89" s="87"/>
      <c r="M89" s="87"/>
      <c r="N89" s="87">
        <v>100</v>
      </c>
      <c r="O89" s="91"/>
      <c r="P89" s="87">
        <f t="shared" si="16"/>
        <v>100</v>
      </c>
      <c r="Q89" s="87">
        <f t="shared" si="17"/>
        <v>2</v>
      </c>
      <c r="R89" s="92"/>
      <c r="S89" s="93">
        <v>0.13</v>
      </c>
      <c r="T89" s="93">
        <f t="shared" si="18"/>
        <v>0.26</v>
      </c>
      <c r="X89" s="228">
        <v>29.9</v>
      </c>
      <c r="Y89" s="228">
        <f t="shared" si="19"/>
        <v>59.8</v>
      </c>
      <c r="Z89" s="228"/>
    </row>
    <row r="90" spans="1:26" s="90" customFormat="1" x14ac:dyDescent="0.2">
      <c r="A90" s="86" t="s">
        <v>94</v>
      </c>
      <c r="B90" s="86" t="s">
        <v>95</v>
      </c>
      <c r="C90" s="86" t="s">
        <v>94</v>
      </c>
      <c r="D90" s="86" t="s">
        <v>275</v>
      </c>
      <c r="E90" s="87">
        <v>40</v>
      </c>
      <c r="F90" s="87">
        <v>1200</v>
      </c>
      <c r="G90" s="87">
        <v>5</v>
      </c>
      <c r="H90" s="87">
        <v>25</v>
      </c>
      <c r="I90" s="87"/>
      <c r="J90" s="87"/>
      <c r="K90" s="87"/>
      <c r="L90" s="87"/>
      <c r="M90" s="87"/>
      <c r="N90" s="87"/>
      <c r="O90" s="91"/>
      <c r="P90" s="87">
        <f t="shared" si="16"/>
        <v>0</v>
      </c>
      <c r="Q90" s="87">
        <f t="shared" si="17"/>
        <v>0</v>
      </c>
      <c r="R90" s="92"/>
      <c r="S90" s="93">
        <v>0.08</v>
      </c>
      <c r="T90" s="93">
        <f t="shared" si="18"/>
        <v>0</v>
      </c>
      <c r="X90" s="228">
        <v>20</v>
      </c>
      <c r="Y90" s="228">
        <f t="shared" si="19"/>
        <v>0</v>
      </c>
      <c r="Z90" s="228"/>
    </row>
    <row r="91" spans="1:26" s="90" customFormat="1" x14ac:dyDescent="0.2">
      <c r="A91" s="222" t="s">
        <v>376</v>
      </c>
      <c r="B91" s="222" t="s">
        <v>377</v>
      </c>
      <c r="C91" s="95" t="s">
        <v>378</v>
      </c>
      <c r="D91" s="222" t="s">
        <v>277</v>
      </c>
      <c r="E91" s="87">
        <v>40</v>
      </c>
      <c r="F91" s="87">
        <v>1800</v>
      </c>
      <c r="G91" s="87">
        <v>5</v>
      </c>
      <c r="H91" s="87">
        <v>20</v>
      </c>
      <c r="I91" s="87"/>
      <c r="J91" s="87"/>
      <c r="K91" s="87"/>
      <c r="L91" s="87"/>
      <c r="M91" s="87"/>
      <c r="N91" s="87"/>
      <c r="O91" s="91"/>
      <c r="P91" s="87">
        <f t="shared" si="16"/>
        <v>0</v>
      </c>
      <c r="Q91" s="87">
        <f t="shared" si="17"/>
        <v>0</v>
      </c>
      <c r="R91" s="92"/>
      <c r="S91" s="93">
        <v>0.14000000000000001</v>
      </c>
      <c r="T91" s="93">
        <f t="shared" si="18"/>
        <v>0</v>
      </c>
      <c r="X91" s="228"/>
      <c r="Y91" s="228">
        <f t="shared" si="19"/>
        <v>0</v>
      </c>
      <c r="Z91" s="228"/>
    </row>
    <row r="92" spans="1:26" s="90" customFormat="1" x14ac:dyDescent="0.2">
      <c r="A92" s="86" t="s">
        <v>220</v>
      </c>
      <c r="B92" s="86" t="s">
        <v>221</v>
      </c>
      <c r="C92" s="86" t="s">
        <v>220</v>
      </c>
      <c r="D92" s="86" t="s">
        <v>275</v>
      </c>
      <c r="E92" s="87">
        <v>40</v>
      </c>
      <c r="F92" s="87">
        <v>2000</v>
      </c>
      <c r="G92" s="87">
        <v>5</v>
      </c>
      <c r="H92" s="87">
        <v>25</v>
      </c>
      <c r="I92" s="87"/>
      <c r="J92" s="87"/>
      <c r="K92" s="87"/>
      <c r="L92" s="87"/>
      <c r="M92" s="87"/>
      <c r="N92" s="87"/>
      <c r="O92" s="91"/>
      <c r="P92" s="87">
        <f t="shared" si="16"/>
        <v>0</v>
      </c>
      <c r="Q92" s="87">
        <f t="shared" si="17"/>
        <v>0</v>
      </c>
      <c r="R92" s="92"/>
      <c r="S92" s="93">
        <v>0.08</v>
      </c>
      <c r="T92" s="93">
        <f t="shared" si="18"/>
        <v>0</v>
      </c>
      <c r="U92" s="94"/>
      <c r="X92" s="228"/>
      <c r="Y92" s="228">
        <f t="shared" si="19"/>
        <v>0</v>
      </c>
      <c r="Z92" s="228">
        <f>SUM(Y77:Y92)</f>
        <v>781.9</v>
      </c>
    </row>
    <row r="93" spans="1:26" s="90" customFormat="1" x14ac:dyDescent="0.2">
      <c r="A93" s="104" t="s">
        <v>96</v>
      </c>
      <c r="B93" s="104"/>
      <c r="C93" s="104"/>
      <c r="D93" s="104"/>
      <c r="E93" s="97"/>
      <c r="F93" s="87"/>
      <c r="G93" s="87"/>
      <c r="H93" s="87"/>
      <c r="I93" s="87"/>
      <c r="J93" s="87"/>
      <c r="K93" s="87"/>
      <c r="L93" s="87"/>
      <c r="M93" s="87"/>
      <c r="N93" s="87"/>
      <c r="O93" s="104"/>
      <c r="P93" s="87"/>
      <c r="Q93" s="87"/>
      <c r="R93" s="92"/>
      <c r="S93" s="87"/>
      <c r="T93" s="93"/>
      <c r="X93" s="228"/>
      <c r="Y93" s="228"/>
      <c r="Z93" s="228"/>
    </row>
    <row r="94" spans="1:26" s="90" customFormat="1" x14ac:dyDescent="0.2">
      <c r="A94" s="86" t="s">
        <v>299</v>
      </c>
      <c r="B94" s="86" t="s">
        <v>300</v>
      </c>
      <c r="C94" s="86" t="s">
        <v>299</v>
      </c>
      <c r="D94" s="86" t="s">
        <v>275</v>
      </c>
      <c r="E94" s="87">
        <v>50</v>
      </c>
      <c r="F94" s="87">
        <v>100</v>
      </c>
      <c r="G94" s="87">
        <v>10</v>
      </c>
      <c r="H94" s="87">
        <v>150</v>
      </c>
      <c r="I94" s="87"/>
      <c r="J94" s="87"/>
      <c r="K94" s="87"/>
      <c r="L94" s="87"/>
      <c r="M94" s="87"/>
      <c r="N94" s="87">
        <v>150</v>
      </c>
      <c r="O94" s="91"/>
      <c r="P94" s="87">
        <f t="shared" ref="P94:P112" si="20">SUM(I94:O94)</f>
        <v>150</v>
      </c>
      <c r="Q94" s="87">
        <f t="shared" ref="Q94:Q112" si="21">$P94/$H94</f>
        <v>1</v>
      </c>
      <c r="R94" s="92"/>
      <c r="S94" s="93">
        <v>0.1</v>
      </c>
      <c r="T94" s="93">
        <f t="shared" ref="T94:T112" si="22">$Q94*$S94</f>
        <v>0.1</v>
      </c>
      <c r="U94" s="94">
        <f>SUM(T94:T112)</f>
        <v>10.46</v>
      </c>
      <c r="V94" s="90">
        <f>U94*100/$U$148</f>
        <v>22.151630664972469</v>
      </c>
      <c r="X94" s="228">
        <v>11.7</v>
      </c>
      <c r="Y94" s="228">
        <f t="shared" ref="Y94:Y112" si="23">Q94*X94</f>
        <v>11.7</v>
      </c>
      <c r="Z94" s="228"/>
    </row>
    <row r="95" spans="1:26" s="90" customFormat="1" x14ac:dyDescent="0.2">
      <c r="A95" s="86" t="s">
        <v>97</v>
      </c>
      <c r="B95" s="86" t="s">
        <v>98</v>
      </c>
      <c r="C95" s="86" t="s">
        <v>97</v>
      </c>
      <c r="D95" s="86" t="s">
        <v>275</v>
      </c>
      <c r="E95" s="87">
        <v>50</v>
      </c>
      <c r="F95" s="87">
        <v>150</v>
      </c>
      <c r="G95" s="87">
        <v>10</v>
      </c>
      <c r="H95" s="87">
        <v>150</v>
      </c>
      <c r="I95" s="87"/>
      <c r="J95" s="87"/>
      <c r="K95" s="87">
        <v>150</v>
      </c>
      <c r="L95" s="87"/>
      <c r="M95" s="87"/>
      <c r="N95" s="87">
        <v>150</v>
      </c>
      <c r="O95" s="91"/>
      <c r="P95" s="87">
        <f t="shared" si="20"/>
        <v>300</v>
      </c>
      <c r="Q95" s="87">
        <f t="shared" si="21"/>
        <v>2</v>
      </c>
      <c r="R95" s="92"/>
      <c r="S95" s="93">
        <v>0.1</v>
      </c>
      <c r="T95" s="93">
        <f t="shared" si="22"/>
        <v>0.2</v>
      </c>
      <c r="X95" s="228">
        <v>21</v>
      </c>
      <c r="Y95" s="228">
        <f t="shared" si="23"/>
        <v>42</v>
      </c>
      <c r="Z95" s="228"/>
    </row>
    <row r="96" spans="1:26" s="90" customFormat="1" x14ac:dyDescent="0.2">
      <c r="A96" s="222" t="s">
        <v>235</v>
      </c>
      <c r="B96" s="222" t="s">
        <v>98</v>
      </c>
      <c r="C96" s="222">
        <v>90448200</v>
      </c>
      <c r="D96" s="222" t="s">
        <v>277</v>
      </c>
      <c r="E96" s="87" t="s">
        <v>102</v>
      </c>
      <c r="F96" s="87">
        <v>150</v>
      </c>
      <c r="G96" s="87">
        <v>10</v>
      </c>
      <c r="H96" s="87">
        <v>150</v>
      </c>
      <c r="I96" s="87"/>
      <c r="J96" s="87"/>
      <c r="K96" s="87">
        <v>150</v>
      </c>
      <c r="L96" s="87">
        <v>150</v>
      </c>
      <c r="M96" s="87"/>
      <c r="N96" s="87">
        <v>300</v>
      </c>
      <c r="O96" s="91"/>
      <c r="P96" s="87">
        <f t="shared" si="20"/>
        <v>600</v>
      </c>
      <c r="Q96" s="87">
        <f t="shared" si="21"/>
        <v>4</v>
      </c>
      <c r="R96" s="92"/>
      <c r="S96" s="93">
        <v>0.1</v>
      </c>
      <c r="T96" s="93">
        <f t="shared" si="22"/>
        <v>0.4</v>
      </c>
      <c r="X96" s="228">
        <v>21</v>
      </c>
      <c r="Y96" s="228">
        <f t="shared" si="23"/>
        <v>84</v>
      </c>
      <c r="Z96" s="228"/>
    </row>
    <row r="97" spans="1:26" s="90" customFormat="1" x14ac:dyDescent="0.2">
      <c r="A97" s="86" t="s">
        <v>224</v>
      </c>
      <c r="B97" s="86" t="s">
        <v>225</v>
      </c>
      <c r="C97" s="86" t="s">
        <v>224</v>
      </c>
      <c r="D97" s="86" t="s">
        <v>275</v>
      </c>
      <c r="E97" s="87">
        <v>50</v>
      </c>
      <c r="F97" s="87">
        <v>200</v>
      </c>
      <c r="G97" s="87">
        <v>10</v>
      </c>
      <c r="H97" s="87">
        <v>150</v>
      </c>
      <c r="I97" s="87"/>
      <c r="J97" s="87"/>
      <c r="K97" s="87"/>
      <c r="L97" s="87"/>
      <c r="M97" s="87"/>
      <c r="N97" s="87">
        <v>150</v>
      </c>
      <c r="O97" s="91"/>
      <c r="P97" s="87">
        <f t="shared" si="20"/>
        <v>150</v>
      </c>
      <c r="Q97" s="87">
        <f t="shared" si="21"/>
        <v>1</v>
      </c>
      <c r="R97" s="92"/>
      <c r="S97" s="93">
        <v>0.1</v>
      </c>
      <c r="T97" s="93">
        <f t="shared" si="22"/>
        <v>0.1</v>
      </c>
      <c r="X97" s="228">
        <v>23.96</v>
      </c>
      <c r="Y97" s="228">
        <f t="shared" si="23"/>
        <v>23.96</v>
      </c>
      <c r="Z97" s="228"/>
    </row>
    <row r="98" spans="1:26" s="90" customFormat="1" x14ac:dyDescent="0.2">
      <c r="A98" s="86" t="s">
        <v>99</v>
      </c>
      <c r="B98" s="86" t="s">
        <v>100</v>
      </c>
      <c r="C98" s="86" t="s">
        <v>99</v>
      </c>
      <c r="D98" s="86" t="s">
        <v>275</v>
      </c>
      <c r="E98" s="87">
        <v>50</v>
      </c>
      <c r="F98" s="87">
        <v>300</v>
      </c>
      <c r="G98" s="87">
        <v>10</v>
      </c>
      <c r="H98" s="87">
        <v>75</v>
      </c>
      <c r="I98" s="87"/>
      <c r="J98" s="87"/>
      <c r="K98" s="87"/>
      <c r="L98" s="87"/>
      <c r="M98" s="87"/>
      <c r="N98" s="87">
        <v>150</v>
      </c>
      <c r="O98" s="91"/>
      <c r="P98" s="87">
        <f t="shared" si="20"/>
        <v>150</v>
      </c>
      <c r="Q98" s="87">
        <f t="shared" si="21"/>
        <v>2</v>
      </c>
      <c r="R98" s="92"/>
      <c r="S98" s="93">
        <v>0.1</v>
      </c>
      <c r="T98" s="93">
        <f t="shared" si="22"/>
        <v>0.2</v>
      </c>
      <c r="X98" s="228">
        <v>21</v>
      </c>
      <c r="Y98" s="228">
        <f t="shared" si="23"/>
        <v>42</v>
      </c>
      <c r="Z98" s="228"/>
    </row>
    <row r="99" spans="1:26" s="90" customFormat="1" x14ac:dyDescent="0.2">
      <c r="A99" s="222" t="s">
        <v>101</v>
      </c>
      <c r="B99" s="222" t="s">
        <v>100</v>
      </c>
      <c r="C99" s="222">
        <v>90448300</v>
      </c>
      <c r="D99" s="222" t="s">
        <v>277</v>
      </c>
      <c r="E99" s="87" t="s">
        <v>102</v>
      </c>
      <c r="F99" s="87">
        <v>300</v>
      </c>
      <c r="G99" s="87">
        <v>10</v>
      </c>
      <c r="H99" s="87">
        <v>75</v>
      </c>
      <c r="I99" s="87"/>
      <c r="J99" s="87"/>
      <c r="K99" s="87">
        <v>75</v>
      </c>
      <c r="L99" s="87">
        <v>150</v>
      </c>
      <c r="M99" s="87"/>
      <c r="N99" s="87">
        <v>300</v>
      </c>
      <c r="O99" s="91"/>
      <c r="P99" s="87">
        <f t="shared" si="20"/>
        <v>525</v>
      </c>
      <c r="Q99" s="87">
        <f t="shared" si="21"/>
        <v>7</v>
      </c>
      <c r="R99" s="92"/>
      <c r="S99" s="93">
        <v>0.1</v>
      </c>
      <c r="T99" s="93">
        <f t="shared" si="22"/>
        <v>0.70000000000000007</v>
      </c>
      <c r="X99" s="228">
        <v>21</v>
      </c>
      <c r="Y99" s="228">
        <f t="shared" si="23"/>
        <v>147</v>
      </c>
      <c r="Z99" s="228"/>
    </row>
    <row r="100" spans="1:26" s="90" customFormat="1" x14ac:dyDescent="0.2">
      <c r="A100" s="86" t="s">
        <v>103</v>
      </c>
      <c r="B100" s="86" t="s">
        <v>104</v>
      </c>
      <c r="C100" s="86" t="s">
        <v>103</v>
      </c>
      <c r="D100" s="86" t="s">
        <v>275</v>
      </c>
      <c r="E100" s="87">
        <v>50</v>
      </c>
      <c r="F100" s="87">
        <v>450</v>
      </c>
      <c r="G100" s="87">
        <v>10</v>
      </c>
      <c r="H100" s="87">
        <v>50</v>
      </c>
      <c r="I100" s="87"/>
      <c r="J100" s="87"/>
      <c r="K100" s="87">
        <v>100</v>
      </c>
      <c r="L100" s="87"/>
      <c r="M100" s="87"/>
      <c r="N100" s="87">
        <v>100</v>
      </c>
      <c r="O100" s="91"/>
      <c r="P100" s="87">
        <f t="shared" si="20"/>
        <v>200</v>
      </c>
      <c r="Q100" s="87">
        <f t="shared" si="21"/>
        <v>4</v>
      </c>
      <c r="R100" s="92"/>
      <c r="S100" s="93">
        <v>0.1</v>
      </c>
      <c r="T100" s="93">
        <f t="shared" si="22"/>
        <v>0.4</v>
      </c>
      <c r="X100" s="228">
        <v>21</v>
      </c>
      <c r="Y100" s="228">
        <f t="shared" si="23"/>
        <v>84</v>
      </c>
      <c r="Z100" s="228"/>
    </row>
    <row r="101" spans="1:26" s="90" customFormat="1" x14ac:dyDescent="0.2">
      <c r="A101" s="222" t="s">
        <v>186</v>
      </c>
      <c r="B101" s="222" t="s">
        <v>104</v>
      </c>
      <c r="C101" s="222">
        <v>90448400</v>
      </c>
      <c r="D101" s="222" t="s">
        <v>277</v>
      </c>
      <c r="E101" s="87" t="s">
        <v>102</v>
      </c>
      <c r="F101" s="87">
        <v>450</v>
      </c>
      <c r="G101" s="87">
        <v>10</v>
      </c>
      <c r="H101" s="87">
        <v>50</v>
      </c>
      <c r="I101" s="87"/>
      <c r="J101" s="87"/>
      <c r="K101" s="87">
        <v>100</v>
      </c>
      <c r="L101" s="87"/>
      <c r="M101" s="87"/>
      <c r="N101" s="87">
        <v>200</v>
      </c>
      <c r="O101" s="91"/>
      <c r="P101" s="87">
        <f t="shared" si="20"/>
        <v>300</v>
      </c>
      <c r="Q101" s="87">
        <f t="shared" si="21"/>
        <v>6</v>
      </c>
      <c r="R101" s="92"/>
      <c r="S101" s="93">
        <v>0.1</v>
      </c>
      <c r="T101" s="93">
        <f t="shared" si="22"/>
        <v>0.60000000000000009</v>
      </c>
      <c r="X101" s="228">
        <v>21</v>
      </c>
      <c r="Y101" s="228">
        <f t="shared" si="23"/>
        <v>126</v>
      </c>
      <c r="Z101" s="228"/>
    </row>
    <row r="102" spans="1:26" s="90" customFormat="1" x14ac:dyDescent="0.2">
      <c r="A102" s="86" t="s">
        <v>105</v>
      </c>
      <c r="B102" s="86" t="s">
        <v>106</v>
      </c>
      <c r="C102" s="86" t="s">
        <v>105</v>
      </c>
      <c r="D102" s="86" t="s">
        <v>275</v>
      </c>
      <c r="E102" s="87">
        <v>50</v>
      </c>
      <c r="F102" s="87">
        <v>600</v>
      </c>
      <c r="G102" s="87">
        <v>10</v>
      </c>
      <c r="H102" s="87">
        <v>50</v>
      </c>
      <c r="I102" s="87"/>
      <c r="J102" s="87"/>
      <c r="K102" s="87"/>
      <c r="L102" s="87"/>
      <c r="M102" s="87"/>
      <c r="N102" s="87">
        <v>100</v>
      </c>
      <c r="O102" s="91"/>
      <c r="P102" s="87">
        <f t="shared" si="20"/>
        <v>100</v>
      </c>
      <c r="Q102" s="87">
        <f t="shared" si="21"/>
        <v>2</v>
      </c>
      <c r="R102" s="92"/>
      <c r="S102" s="93">
        <v>0.13</v>
      </c>
      <c r="T102" s="93">
        <f t="shared" si="22"/>
        <v>0.26</v>
      </c>
      <c r="X102" s="228">
        <v>26.1</v>
      </c>
      <c r="Y102" s="228">
        <f t="shared" si="23"/>
        <v>52.2</v>
      </c>
      <c r="Z102" s="228"/>
    </row>
    <row r="103" spans="1:26" s="90" customFormat="1" x14ac:dyDescent="0.2">
      <c r="A103" s="222" t="s">
        <v>107</v>
      </c>
      <c r="B103" s="222" t="s">
        <v>106</v>
      </c>
      <c r="C103" s="222">
        <v>90448600</v>
      </c>
      <c r="D103" s="222" t="s">
        <v>277</v>
      </c>
      <c r="E103" s="87" t="s">
        <v>102</v>
      </c>
      <c r="F103" s="87">
        <v>600</v>
      </c>
      <c r="G103" s="87">
        <v>10</v>
      </c>
      <c r="H103" s="87">
        <v>50</v>
      </c>
      <c r="I103" s="87"/>
      <c r="J103" s="87"/>
      <c r="K103" s="87"/>
      <c r="L103" s="87"/>
      <c r="M103" s="87"/>
      <c r="N103" s="87">
        <v>200</v>
      </c>
      <c r="O103" s="91"/>
      <c r="P103" s="87">
        <f t="shared" si="20"/>
        <v>200</v>
      </c>
      <c r="Q103" s="87">
        <f t="shared" si="21"/>
        <v>4</v>
      </c>
      <c r="R103" s="92"/>
      <c r="S103" s="93">
        <v>0.13</v>
      </c>
      <c r="T103" s="93">
        <f t="shared" si="22"/>
        <v>0.52</v>
      </c>
      <c r="X103" s="228">
        <v>26.1</v>
      </c>
      <c r="Y103" s="228">
        <f t="shared" si="23"/>
        <v>104.4</v>
      </c>
      <c r="Z103" s="228"/>
    </row>
    <row r="104" spans="1:26" s="90" customFormat="1" x14ac:dyDescent="0.2">
      <c r="A104" s="222" t="s">
        <v>266</v>
      </c>
      <c r="B104" s="222" t="s">
        <v>267</v>
      </c>
      <c r="C104" s="222">
        <v>90448605</v>
      </c>
      <c r="D104" s="222" t="s">
        <v>277</v>
      </c>
      <c r="E104" s="87" t="s">
        <v>102</v>
      </c>
      <c r="F104" s="87">
        <v>700</v>
      </c>
      <c r="G104" s="87">
        <v>5</v>
      </c>
      <c r="H104" s="87">
        <v>25</v>
      </c>
      <c r="I104" s="87"/>
      <c r="J104" s="87"/>
      <c r="K104" s="87"/>
      <c r="L104" s="87"/>
      <c r="M104" s="87"/>
      <c r="N104" s="87"/>
      <c r="O104" s="91"/>
      <c r="P104" s="87">
        <f t="shared" si="20"/>
        <v>0</v>
      </c>
      <c r="Q104" s="87">
        <f t="shared" si="21"/>
        <v>0</v>
      </c>
      <c r="R104" s="92"/>
      <c r="S104" s="93">
        <v>0.1</v>
      </c>
      <c r="T104" s="93">
        <f t="shared" si="22"/>
        <v>0</v>
      </c>
      <c r="X104" s="228"/>
      <c r="Y104" s="228">
        <f t="shared" si="23"/>
        <v>0</v>
      </c>
      <c r="Z104" s="228"/>
    </row>
    <row r="105" spans="1:26" s="90" customFormat="1" x14ac:dyDescent="0.2">
      <c r="A105" s="86" t="s">
        <v>202</v>
      </c>
      <c r="B105" s="86" t="s">
        <v>203</v>
      </c>
      <c r="C105" s="86" t="s">
        <v>202</v>
      </c>
      <c r="D105" s="86" t="s">
        <v>275</v>
      </c>
      <c r="E105" s="87">
        <v>50</v>
      </c>
      <c r="F105" s="87">
        <v>750</v>
      </c>
      <c r="G105" s="87">
        <v>5</v>
      </c>
      <c r="H105" s="87">
        <v>25</v>
      </c>
      <c r="I105" s="87"/>
      <c r="J105" s="87"/>
      <c r="K105" s="87"/>
      <c r="L105" s="87"/>
      <c r="M105" s="87"/>
      <c r="N105" s="87">
        <v>500</v>
      </c>
      <c r="O105" s="91"/>
      <c r="P105" s="87">
        <f t="shared" si="20"/>
        <v>500</v>
      </c>
      <c r="Q105" s="87">
        <f t="shared" si="21"/>
        <v>20</v>
      </c>
      <c r="R105" s="92"/>
      <c r="S105" s="93">
        <v>0.1</v>
      </c>
      <c r="T105" s="93">
        <f t="shared" si="22"/>
        <v>2</v>
      </c>
      <c r="X105" s="228">
        <v>17.899999999999999</v>
      </c>
      <c r="Y105" s="228">
        <f t="shared" si="23"/>
        <v>358</v>
      </c>
      <c r="Z105" s="228"/>
    </row>
    <row r="106" spans="1:26" s="90" customFormat="1" x14ac:dyDescent="0.2">
      <c r="A106" s="86" t="s">
        <v>108</v>
      </c>
      <c r="B106" s="86" t="s">
        <v>109</v>
      </c>
      <c r="C106" s="86" t="s">
        <v>108</v>
      </c>
      <c r="D106" s="86" t="s">
        <v>275</v>
      </c>
      <c r="E106" s="87">
        <v>50</v>
      </c>
      <c r="F106" s="87">
        <v>900</v>
      </c>
      <c r="G106" s="87">
        <v>5</v>
      </c>
      <c r="H106" s="87">
        <v>25</v>
      </c>
      <c r="I106" s="87"/>
      <c r="J106" s="87"/>
      <c r="K106" s="87"/>
      <c r="L106" s="87"/>
      <c r="M106" s="87"/>
      <c r="N106" s="87"/>
      <c r="O106" s="91"/>
      <c r="P106" s="87">
        <f t="shared" si="20"/>
        <v>0</v>
      </c>
      <c r="Q106" s="87">
        <f t="shared" si="21"/>
        <v>0</v>
      </c>
      <c r="R106" s="92"/>
      <c r="S106" s="93">
        <v>0.1</v>
      </c>
      <c r="T106" s="93">
        <f t="shared" si="22"/>
        <v>0</v>
      </c>
      <c r="X106" s="228">
        <v>21</v>
      </c>
      <c r="Y106" s="228">
        <f t="shared" si="23"/>
        <v>0</v>
      </c>
      <c r="Z106" s="228"/>
    </row>
    <row r="107" spans="1:26" s="90" customFormat="1" x14ac:dyDescent="0.2">
      <c r="A107" s="222" t="s">
        <v>187</v>
      </c>
      <c r="B107" s="222" t="s">
        <v>109</v>
      </c>
      <c r="C107" s="222">
        <v>90448700</v>
      </c>
      <c r="D107" s="222" t="s">
        <v>277</v>
      </c>
      <c r="E107" s="87" t="s">
        <v>102</v>
      </c>
      <c r="F107" s="87">
        <v>900</v>
      </c>
      <c r="G107" s="87">
        <v>5</v>
      </c>
      <c r="H107" s="87">
        <v>25</v>
      </c>
      <c r="I107" s="87"/>
      <c r="J107" s="87"/>
      <c r="K107" s="87">
        <v>100</v>
      </c>
      <c r="L107" s="87">
        <v>100</v>
      </c>
      <c r="M107" s="87"/>
      <c r="N107" s="87">
        <v>200</v>
      </c>
      <c r="O107" s="91"/>
      <c r="P107" s="87">
        <f t="shared" si="20"/>
        <v>400</v>
      </c>
      <c r="Q107" s="87">
        <f t="shared" si="21"/>
        <v>16</v>
      </c>
      <c r="R107" s="92"/>
      <c r="S107" s="93">
        <v>0.1</v>
      </c>
      <c r="T107" s="93">
        <f t="shared" si="22"/>
        <v>1.6</v>
      </c>
      <c r="X107" s="228">
        <v>21</v>
      </c>
      <c r="Y107" s="228">
        <f t="shared" si="23"/>
        <v>336</v>
      </c>
      <c r="Z107" s="228"/>
    </row>
    <row r="108" spans="1:26" s="90" customFormat="1" x14ac:dyDescent="0.2">
      <c r="A108" s="86" t="s">
        <v>110</v>
      </c>
      <c r="B108" s="86" t="s">
        <v>111</v>
      </c>
      <c r="C108" s="86" t="s">
        <v>110</v>
      </c>
      <c r="D108" s="86" t="s">
        <v>275</v>
      </c>
      <c r="E108" s="87">
        <v>50</v>
      </c>
      <c r="F108" s="87">
        <v>1200</v>
      </c>
      <c r="G108" s="87">
        <v>5</v>
      </c>
      <c r="H108" s="87">
        <v>25</v>
      </c>
      <c r="I108" s="87"/>
      <c r="J108" s="87"/>
      <c r="K108" s="87"/>
      <c r="L108" s="87"/>
      <c r="M108" s="87"/>
      <c r="N108" s="87">
        <v>100</v>
      </c>
      <c r="O108" s="91"/>
      <c r="P108" s="87">
        <f t="shared" si="20"/>
        <v>100</v>
      </c>
      <c r="Q108" s="87">
        <f t="shared" si="21"/>
        <v>4</v>
      </c>
      <c r="R108" s="92"/>
      <c r="S108" s="93">
        <v>0.13</v>
      </c>
      <c r="T108" s="93">
        <f t="shared" si="22"/>
        <v>0.52</v>
      </c>
      <c r="X108" s="228">
        <v>26.1</v>
      </c>
      <c r="Y108" s="228">
        <f t="shared" si="23"/>
        <v>104.4</v>
      </c>
      <c r="Z108" s="228"/>
    </row>
    <row r="109" spans="1:26" s="90" customFormat="1" x14ac:dyDescent="0.2">
      <c r="A109" s="222" t="s">
        <v>204</v>
      </c>
      <c r="B109" s="222" t="s">
        <v>111</v>
      </c>
      <c r="C109" s="95" t="s">
        <v>205</v>
      </c>
      <c r="D109" s="222" t="s">
        <v>277</v>
      </c>
      <c r="E109" s="87">
        <v>50</v>
      </c>
      <c r="F109" s="87">
        <v>1200</v>
      </c>
      <c r="G109" s="87">
        <v>5</v>
      </c>
      <c r="H109" s="87">
        <v>25</v>
      </c>
      <c r="I109" s="87"/>
      <c r="J109" s="87"/>
      <c r="K109" s="87"/>
      <c r="L109" s="87"/>
      <c r="M109" s="87"/>
      <c r="N109" s="87">
        <v>100</v>
      </c>
      <c r="O109" s="91"/>
      <c r="P109" s="87">
        <f t="shared" si="20"/>
        <v>100</v>
      </c>
      <c r="Q109" s="87">
        <f t="shared" si="21"/>
        <v>4</v>
      </c>
      <c r="R109" s="92"/>
      <c r="S109" s="93">
        <v>0.13</v>
      </c>
      <c r="T109" s="93">
        <f t="shared" si="22"/>
        <v>0.52</v>
      </c>
      <c r="X109" s="228">
        <v>26.1</v>
      </c>
      <c r="Y109" s="228">
        <f t="shared" si="23"/>
        <v>104.4</v>
      </c>
      <c r="Z109" s="228"/>
    </row>
    <row r="110" spans="1:26" s="90" customFormat="1" x14ac:dyDescent="0.2">
      <c r="A110" s="222" t="s">
        <v>565</v>
      </c>
      <c r="B110" s="222" t="s">
        <v>566</v>
      </c>
      <c r="C110" s="95" t="s">
        <v>567</v>
      </c>
      <c r="D110" s="222" t="s">
        <v>277</v>
      </c>
      <c r="E110" s="87">
        <v>50</v>
      </c>
      <c r="F110" s="87">
        <v>1800</v>
      </c>
      <c r="G110" s="87">
        <v>5</v>
      </c>
      <c r="H110" s="87">
        <v>20</v>
      </c>
      <c r="I110" s="87"/>
      <c r="J110" s="87"/>
      <c r="K110" s="87"/>
      <c r="L110" s="87"/>
      <c r="M110" s="87"/>
      <c r="N110" s="87">
        <v>100</v>
      </c>
      <c r="O110" s="91"/>
      <c r="P110" s="87">
        <f t="shared" si="20"/>
        <v>100</v>
      </c>
      <c r="Q110" s="87">
        <f t="shared" si="21"/>
        <v>5</v>
      </c>
      <c r="R110" s="92"/>
      <c r="S110" s="93">
        <v>0.13</v>
      </c>
      <c r="T110" s="93">
        <f t="shared" si="22"/>
        <v>0.65</v>
      </c>
      <c r="X110" s="228">
        <v>30.8</v>
      </c>
      <c r="Y110" s="228">
        <f t="shared" si="23"/>
        <v>154</v>
      </c>
      <c r="Z110" s="228"/>
    </row>
    <row r="111" spans="1:26" s="90" customFormat="1" x14ac:dyDescent="0.2">
      <c r="A111" s="222" t="s">
        <v>604</v>
      </c>
      <c r="B111" s="47" t="s">
        <v>605</v>
      </c>
      <c r="C111" s="95">
        <v>90448840</v>
      </c>
      <c r="D111" s="222" t="s">
        <v>277</v>
      </c>
      <c r="E111" s="2" t="s">
        <v>102</v>
      </c>
      <c r="F111" s="87">
        <v>1900</v>
      </c>
      <c r="G111" s="87">
        <v>5</v>
      </c>
      <c r="H111" s="87">
        <v>20</v>
      </c>
      <c r="I111" s="87"/>
      <c r="J111" s="87"/>
      <c r="K111" s="87"/>
      <c r="L111" s="87"/>
      <c r="M111" s="87">
        <v>100</v>
      </c>
      <c r="N111" s="87"/>
      <c r="O111" s="91"/>
      <c r="P111" s="87">
        <f t="shared" si="20"/>
        <v>100</v>
      </c>
      <c r="Q111" s="87">
        <f t="shared" si="21"/>
        <v>5</v>
      </c>
      <c r="R111" s="92"/>
      <c r="S111" s="93">
        <v>0.13</v>
      </c>
      <c r="T111" s="93">
        <f t="shared" si="22"/>
        <v>0.65</v>
      </c>
      <c r="X111" s="228"/>
      <c r="Y111" s="228">
        <f t="shared" si="23"/>
        <v>0</v>
      </c>
      <c r="Z111" s="228"/>
    </row>
    <row r="112" spans="1:26" s="90" customFormat="1" x14ac:dyDescent="0.2">
      <c r="A112" s="222" t="s">
        <v>268</v>
      </c>
      <c r="B112" s="222" t="s">
        <v>269</v>
      </c>
      <c r="C112" s="95" t="s">
        <v>270</v>
      </c>
      <c r="D112" s="222" t="s">
        <v>277</v>
      </c>
      <c r="E112" s="87">
        <v>50</v>
      </c>
      <c r="F112" s="87">
        <v>2400</v>
      </c>
      <c r="G112" s="87">
        <v>5</v>
      </c>
      <c r="H112" s="87">
        <v>25</v>
      </c>
      <c r="I112" s="87"/>
      <c r="J112" s="87"/>
      <c r="K112" s="87">
        <v>50</v>
      </c>
      <c r="L112" s="87"/>
      <c r="M112" s="87"/>
      <c r="N112" s="87">
        <v>50</v>
      </c>
      <c r="O112" s="91"/>
      <c r="P112" s="87">
        <f t="shared" si="20"/>
        <v>100</v>
      </c>
      <c r="Q112" s="87">
        <f t="shared" si="21"/>
        <v>4</v>
      </c>
      <c r="R112" s="92"/>
      <c r="S112" s="93">
        <v>0.26</v>
      </c>
      <c r="T112" s="93">
        <f t="shared" si="22"/>
        <v>1.04</v>
      </c>
      <c r="U112" s="94"/>
      <c r="X112" s="228">
        <v>48.3</v>
      </c>
      <c r="Y112" s="228">
        <f t="shared" si="23"/>
        <v>193.2</v>
      </c>
      <c r="Z112" s="228">
        <f>SUM(Y94:Y112)</f>
        <v>1967.2600000000002</v>
      </c>
    </row>
    <row r="113" spans="1:26" s="90" customFormat="1" x14ac:dyDescent="0.2">
      <c r="A113" s="304" t="s">
        <v>112</v>
      </c>
      <c r="B113" s="304"/>
      <c r="C113" s="104"/>
      <c r="D113" s="104"/>
      <c r="E113" s="104"/>
      <c r="F113" s="87"/>
      <c r="G113" s="87"/>
      <c r="H113" s="87"/>
      <c r="I113" s="87"/>
      <c r="J113" s="87"/>
      <c r="K113" s="87"/>
      <c r="L113" s="87"/>
      <c r="M113" s="87"/>
      <c r="N113" s="87"/>
      <c r="O113" s="222"/>
      <c r="P113" s="87"/>
      <c r="Q113" s="87"/>
      <c r="R113" s="92"/>
      <c r="S113" s="87"/>
      <c r="T113" s="93"/>
      <c r="X113" s="228"/>
      <c r="Y113" s="228"/>
      <c r="Z113" s="228"/>
    </row>
    <row r="114" spans="1:26" s="90" customFormat="1" x14ac:dyDescent="0.2">
      <c r="A114" s="86" t="s">
        <v>216</v>
      </c>
      <c r="B114" s="86" t="s">
        <v>217</v>
      </c>
      <c r="C114" s="86" t="s">
        <v>216</v>
      </c>
      <c r="D114" s="86" t="s">
        <v>275</v>
      </c>
      <c r="E114" s="87">
        <v>20</v>
      </c>
      <c r="F114" s="87">
        <v>150</v>
      </c>
      <c r="G114" s="87">
        <v>10</v>
      </c>
      <c r="H114" s="87">
        <v>400</v>
      </c>
      <c r="I114" s="87"/>
      <c r="J114" s="87"/>
      <c r="K114" s="87"/>
      <c r="L114" s="87"/>
      <c r="M114" s="87"/>
      <c r="N114" s="87"/>
      <c r="O114" s="222"/>
      <c r="P114" s="87">
        <f t="shared" ref="P114:P147" si="24">SUM(I114:O114)</f>
        <v>0</v>
      </c>
      <c r="Q114" s="87">
        <f t="shared" ref="Q114:Q147" si="25">$P114/$H114</f>
        <v>0</v>
      </c>
      <c r="R114" s="92"/>
      <c r="S114" s="87">
        <v>0.06</v>
      </c>
      <c r="T114" s="93">
        <f t="shared" ref="T114:T147" si="26">$Q114*$S114</f>
        <v>0</v>
      </c>
      <c r="U114" s="94">
        <f>SUM(T114:T129)</f>
        <v>0.38</v>
      </c>
      <c r="V114" s="90">
        <f>U114*100/$U$148</f>
        <v>0.80474375264718345</v>
      </c>
      <c r="X114" s="228"/>
      <c r="Y114" s="228">
        <f t="shared" ref="Y114:Y147" si="27">Q114*X114</f>
        <v>0</v>
      </c>
      <c r="Z114" s="228"/>
    </row>
    <row r="115" spans="1:26" s="90" customFormat="1" x14ac:dyDescent="0.2">
      <c r="A115" s="222" t="s">
        <v>226</v>
      </c>
      <c r="B115" s="222" t="s">
        <v>217</v>
      </c>
      <c r="C115" s="222">
        <v>90444200</v>
      </c>
      <c r="D115" s="222" t="s">
        <v>277</v>
      </c>
      <c r="E115" s="87">
        <v>20</v>
      </c>
      <c r="F115" s="87">
        <v>150</v>
      </c>
      <c r="G115" s="87">
        <v>10</v>
      </c>
      <c r="H115" s="87">
        <v>400</v>
      </c>
      <c r="I115" s="87"/>
      <c r="J115" s="87"/>
      <c r="K115" s="87"/>
      <c r="L115" s="87"/>
      <c r="M115" s="87"/>
      <c r="N115" s="87"/>
      <c r="O115" s="222"/>
      <c r="P115" s="87">
        <f t="shared" si="24"/>
        <v>0</v>
      </c>
      <c r="Q115" s="87">
        <f t="shared" si="25"/>
        <v>0</v>
      </c>
      <c r="R115" s="92"/>
      <c r="S115" s="87">
        <v>0.06</v>
      </c>
      <c r="T115" s="93">
        <f t="shared" si="26"/>
        <v>0</v>
      </c>
      <c r="X115" s="228"/>
      <c r="Y115" s="228">
        <f t="shared" si="27"/>
        <v>0</v>
      </c>
      <c r="Z115" s="228"/>
    </row>
    <row r="116" spans="1:26" s="90" customFormat="1" x14ac:dyDescent="0.2">
      <c r="A116" s="86" t="s">
        <v>191</v>
      </c>
      <c r="B116" s="86" t="s">
        <v>192</v>
      </c>
      <c r="C116" s="86" t="s">
        <v>191</v>
      </c>
      <c r="D116" s="86" t="s">
        <v>275</v>
      </c>
      <c r="E116" s="87">
        <v>20</v>
      </c>
      <c r="F116" s="87">
        <v>200</v>
      </c>
      <c r="G116" s="87">
        <v>10</v>
      </c>
      <c r="H116" s="87">
        <v>300</v>
      </c>
      <c r="I116" s="87"/>
      <c r="J116" s="87"/>
      <c r="K116" s="87"/>
      <c r="L116" s="87"/>
      <c r="M116" s="87"/>
      <c r="N116" s="87"/>
      <c r="O116" s="222"/>
      <c r="P116" s="87">
        <f t="shared" si="24"/>
        <v>0</v>
      </c>
      <c r="Q116" s="87">
        <f t="shared" si="25"/>
        <v>0</v>
      </c>
      <c r="R116" s="92"/>
      <c r="S116" s="87">
        <v>0.06</v>
      </c>
      <c r="T116" s="93">
        <f t="shared" si="26"/>
        <v>0</v>
      </c>
      <c r="X116" s="228"/>
      <c r="Y116" s="228">
        <f t="shared" si="27"/>
        <v>0</v>
      </c>
      <c r="Z116" s="228"/>
    </row>
    <row r="117" spans="1:26" s="90" customFormat="1" x14ac:dyDescent="0.2">
      <c r="A117" s="86" t="s">
        <v>160</v>
      </c>
      <c r="B117" s="86" t="s">
        <v>161</v>
      </c>
      <c r="C117" s="86" t="s">
        <v>160</v>
      </c>
      <c r="D117" s="86" t="s">
        <v>275</v>
      </c>
      <c r="E117" s="87">
        <v>20</v>
      </c>
      <c r="F117" s="87">
        <v>300</v>
      </c>
      <c r="G117" s="87">
        <v>10</v>
      </c>
      <c r="H117" s="87">
        <v>200</v>
      </c>
      <c r="I117" s="87"/>
      <c r="J117" s="87"/>
      <c r="K117" s="87"/>
      <c r="L117" s="87"/>
      <c r="M117" s="87"/>
      <c r="N117" s="87">
        <v>400</v>
      </c>
      <c r="O117" s="91"/>
      <c r="P117" s="87">
        <f t="shared" si="24"/>
        <v>400</v>
      </c>
      <c r="Q117" s="87">
        <f t="shared" si="25"/>
        <v>2</v>
      </c>
      <c r="R117" s="92"/>
      <c r="S117" s="93">
        <v>0.06</v>
      </c>
      <c r="T117" s="93">
        <f t="shared" si="26"/>
        <v>0.12</v>
      </c>
      <c r="X117" s="228">
        <v>17</v>
      </c>
      <c r="Y117" s="228">
        <f t="shared" si="27"/>
        <v>34</v>
      </c>
      <c r="Z117" s="228"/>
    </row>
    <row r="118" spans="1:26" s="90" customFormat="1" x14ac:dyDescent="0.2">
      <c r="A118" s="222" t="s">
        <v>215</v>
      </c>
      <c r="B118" s="222" t="s">
        <v>161</v>
      </c>
      <c r="C118" s="222">
        <v>90444300</v>
      </c>
      <c r="D118" s="222" t="s">
        <v>277</v>
      </c>
      <c r="E118" s="87" t="s">
        <v>46</v>
      </c>
      <c r="F118" s="87">
        <v>300</v>
      </c>
      <c r="G118" s="87">
        <v>10</v>
      </c>
      <c r="H118" s="87">
        <v>200</v>
      </c>
      <c r="I118" s="87"/>
      <c r="J118" s="87">
        <v>400</v>
      </c>
      <c r="K118" s="87">
        <v>200</v>
      </c>
      <c r="L118" s="87"/>
      <c r="M118" s="87"/>
      <c r="N118" s="87"/>
      <c r="O118" s="91"/>
      <c r="P118" s="87">
        <f t="shared" si="24"/>
        <v>600</v>
      </c>
      <c r="Q118" s="87">
        <f t="shared" si="25"/>
        <v>3</v>
      </c>
      <c r="R118" s="92"/>
      <c r="S118" s="93">
        <v>0.06</v>
      </c>
      <c r="T118" s="93">
        <f t="shared" si="26"/>
        <v>0.18</v>
      </c>
      <c r="X118" s="228">
        <v>17</v>
      </c>
      <c r="Y118" s="228">
        <f t="shared" si="27"/>
        <v>51</v>
      </c>
      <c r="Z118" s="228"/>
    </row>
    <row r="119" spans="1:26" s="90" customFormat="1" x14ac:dyDescent="0.2">
      <c r="A119" s="86" t="s">
        <v>206</v>
      </c>
      <c r="B119" s="86" t="s">
        <v>114</v>
      </c>
      <c r="C119" s="86" t="s">
        <v>206</v>
      </c>
      <c r="D119" s="86" t="s">
        <v>275</v>
      </c>
      <c r="E119" s="87">
        <v>20</v>
      </c>
      <c r="F119" s="87">
        <v>450</v>
      </c>
      <c r="G119" s="87">
        <v>10</v>
      </c>
      <c r="H119" s="87">
        <v>100</v>
      </c>
      <c r="I119" s="87"/>
      <c r="J119" s="87"/>
      <c r="K119" s="87"/>
      <c r="L119" s="87"/>
      <c r="M119" s="87"/>
      <c r="N119" s="87">
        <v>100</v>
      </c>
      <c r="O119" s="101"/>
      <c r="P119" s="87">
        <f t="shared" si="24"/>
        <v>100</v>
      </c>
      <c r="Q119" s="87">
        <f t="shared" si="25"/>
        <v>1</v>
      </c>
      <c r="R119" s="92"/>
      <c r="S119" s="93">
        <v>0.08</v>
      </c>
      <c r="T119" s="93">
        <f t="shared" si="26"/>
        <v>0.08</v>
      </c>
      <c r="X119" s="228">
        <v>13</v>
      </c>
      <c r="Y119" s="228">
        <f t="shared" si="27"/>
        <v>13</v>
      </c>
      <c r="Z119" s="228"/>
    </row>
    <row r="120" spans="1:26" s="90" customFormat="1" x14ac:dyDescent="0.2">
      <c r="A120" s="222" t="s">
        <v>113</v>
      </c>
      <c r="B120" s="222" t="s">
        <v>114</v>
      </c>
      <c r="C120" s="222">
        <v>90444400</v>
      </c>
      <c r="D120" s="222" t="s">
        <v>277</v>
      </c>
      <c r="E120" s="87" t="s">
        <v>46</v>
      </c>
      <c r="F120" s="87">
        <v>450</v>
      </c>
      <c r="G120" s="87">
        <v>10</v>
      </c>
      <c r="H120" s="87">
        <v>100</v>
      </c>
      <c r="I120" s="87"/>
      <c r="J120" s="87"/>
      <c r="K120" s="87"/>
      <c r="L120" s="87"/>
      <c r="M120" s="87"/>
      <c r="N120" s="87"/>
      <c r="O120" s="91"/>
      <c r="P120" s="87">
        <f t="shared" si="24"/>
        <v>0</v>
      </c>
      <c r="Q120" s="87">
        <f t="shared" si="25"/>
        <v>0</v>
      </c>
      <c r="R120" s="92"/>
      <c r="S120" s="93">
        <v>0.08</v>
      </c>
      <c r="T120" s="93">
        <f t="shared" si="26"/>
        <v>0</v>
      </c>
      <c r="X120" s="228">
        <v>13</v>
      </c>
      <c r="Y120" s="228">
        <f t="shared" si="27"/>
        <v>0</v>
      </c>
      <c r="Z120" s="228"/>
    </row>
    <row r="121" spans="1:26" s="90" customFormat="1" x14ac:dyDescent="0.2">
      <c r="A121" s="86" t="s">
        <v>115</v>
      </c>
      <c r="B121" s="86" t="s">
        <v>116</v>
      </c>
      <c r="C121" s="86" t="s">
        <v>115</v>
      </c>
      <c r="D121" s="86" t="s">
        <v>275</v>
      </c>
      <c r="E121" s="87">
        <v>20</v>
      </c>
      <c r="F121" s="87">
        <v>600</v>
      </c>
      <c r="G121" s="87">
        <v>10</v>
      </c>
      <c r="H121" s="87">
        <v>100</v>
      </c>
      <c r="I121" s="87"/>
      <c r="J121" s="87"/>
      <c r="K121" s="87"/>
      <c r="L121" s="87"/>
      <c r="M121" s="87"/>
      <c r="N121" s="87"/>
      <c r="O121" s="91"/>
      <c r="P121" s="87">
        <f t="shared" si="24"/>
        <v>0</v>
      </c>
      <c r="Q121" s="87">
        <f t="shared" si="25"/>
        <v>0</v>
      </c>
      <c r="R121" s="92"/>
      <c r="S121" s="93">
        <v>0.06</v>
      </c>
      <c r="T121" s="93">
        <f t="shared" si="26"/>
        <v>0</v>
      </c>
      <c r="X121" s="228">
        <v>17</v>
      </c>
      <c r="Y121" s="228">
        <f t="shared" si="27"/>
        <v>0</v>
      </c>
      <c r="Z121" s="228"/>
    </row>
    <row r="122" spans="1:26" s="90" customFormat="1" x14ac:dyDescent="0.2">
      <c r="A122" s="222" t="s">
        <v>188</v>
      </c>
      <c r="B122" s="222" t="s">
        <v>116</v>
      </c>
      <c r="C122" s="222">
        <v>90444600</v>
      </c>
      <c r="D122" s="222" t="s">
        <v>277</v>
      </c>
      <c r="E122" s="87" t="s">
        <v>46</v>
      </c>
      <c r="F122" s="87">
        <v>600</v>
      </c>
      <c r="G122" s="87">
        <v>10</v>
      </c>
      <c r="H122" s="87">
        <v>100</v>
      </c>
      <c r="I122" s="87"/>
      <c r="J122" s="87"/>
      <c r="K122" s="87"/>
      <c r="L122" s="87"/>
      <c r="M122" s="87"/>
      <c r="N122" s="87"/>
      <c r="O122" s="91"/>
      <c r="P122" s="87">
        <f t="shared" si="24"/>
        <v>0</v>
      </c>
      <c r="Q122" s="87">
        <f t="shared" si="25"/>
        <v>0</v>
      </c>
      <c r="R122" s="92"/>
      <c r="S122" s="93">
        <v>0.06</v>
      </c>
      <c r="T122" s="93">
        <f t="shared" si="26"/>
        <v>0</v>
      </c>
      <c r="X122" s="228">
        <v>17</v>
      </c>
      <c r="Y122" s="228">
        <f t="shared" si="27"/>
        <v>0</v>
      </c>
      <c r="Z122" s="228"/>
    </row>
    <row r="123" spans="1:26" s="90" customFormat="1" x14ac:dyDescent="0.2">
      <c r="A123" s="86" t="s">
        <v>117</v>
      </c>
      <c r="B123" s="86" t="s">
        <v>118</v>
      </c>
      <c r="C123" s="86" t="s">
        <v>117</v>
      </c>
      <c r="D123" s="86" t="s">
        <v>275</v>
      </c>
      <c r="E123" s="87">
        <v>20</v>
      </c>
      <c r="F123" s="87">
        <v>750</v>
      </c>
      <c r="G123" s="87">
        <v>10</v>
      </c>
      <c r="H123" s="87">
        <v>100</v>
      </c>
      <c r="I123" s="87"/>
      <c r="J123" s="87"/>
      <c r="K123" s="87"/>
      <c r="L123" s="87"/>
      <c r="M123" s="87"/>
      <c r="N123" s="87"/>
      <c r="O123" s="91"/>
      <c r="P123" s="87">
        <f t="shared" si="24"/>
        <v>0</v>
      </c>
      <c r="Q123" s="87">
        <f t="shared" si="25"/>
        <v>0</v>
      </c>
      <c r="R123" s="92"/>
      <c r="S123" s="93">
        <v>7.0000000000000007E-2</v>
      </c>
      <c r="T123" s="93">
        <f t="shared" si="26"/>
        <v>0</v>
      </c>
      <c r="X123" s="228"/>
      <c r="Y123" s="228">
        <f t="shared" si="27"/>
        <v>0</v>
      </c>
      <c r="Z123" s="228"/>
    </row>
    <row r="124" spans="1:26" s="90" customFormat="1" x14ac:dyDescent="0.2">
      <c r="A124" s="222" t="s">
        <v>189</v>
      </c>
      <c r="B124" s="222" t="s">
        <v>118</v>
      </c>
      <c r="C124" s="222">
        <v>90444700</v>
      </c>
      <c r="D124" s="222" t="s">
        <v>277</v>
      </c>
      <c r="E124" s="87" t="s">
        <v>46</v>
      </c>
      <c r="F124" s="87">
        <v>750</v>
      </c>
      <c r="G124" s="87">
        <v>10</v>
      </c>
      <c r="H124" s="87">
        <v>100</v>
      </c>
      <c r="I124" s="87"/>
      <c r="J124" s="87"/>
      <c r="K124" s="87"/>
      <c r="L124" s="87"/>
      <c r="M124" s="87"/>
      <c r="N124" s="87"/>
      <c r="O124" s="91"/>
      <c r="P124" s="87">
        <f t="shared" si="24"/>
        <v>0</v>
      </c>
      <c r="Q124" s="87">
        <f t="shared" si="25"/>
        <v>0</v>
      </c>
      <c r="R124" s="92"/>
      <c r="S124" s="93">
        <v>7.0000000000000007E-2</v>
      </c>
      <c r="T124" s="93">
        <f t="shared" si="26"/>
        <v>0</v>
      </c>
      <c r="X124" s="228"/>
      <c r="Y124" s="228">
        <f t="shared" si="27"/>
        <v>0</v>
      </c>
      <c r="Z124" s="228"/>
    </row>
    <row r="125" spans="1:26" s="90" customFormat="1" x14ac:dyDescent="0.2">
      <c r="A125" s="86" t="s">
        <v>119</v>
      </c>
      <c r="B125" s="86" t="s">
        <v>120</v>
      </c>
      <c r="C125" s="86" t="s">
        <v>119</v>
      </c>
      <c r="D125" s="86" t="s">
        <v>275</v>
      </c>
      <c r="E125" s="87">
        <v>20</v>
      </c>
      <c r="F125" s="87">
        <v>900</v>
      </c>
      <c r="G125" s="87">
        <v>10</v>
      </c>
      <c r="H125" s="87">
        <v>50</v>
      </c>
      <c r="I125" s="87"/>
      <c r="J125" s="87"/>
      <c r="K125" s="87"/>
      <c r="L125" s="87"/>
      <c r="M125" s="87"/>
      <c r="N125" s="87"/>
      <c r="O125" s="91"/>
      <c r="P125" s="87">
        <f t="shared" si="24"/>
        <v>0</v>
      </c>
      <c r="Q125" s="87">
        <f t="shared" si="25"/>
        <v>0</v>
      </c>
      <c r="R125" s="92"/>
      <c r="S125" s="93">
        <v>0.08</v>
      </c>
      <c r="T125" s="93">
        <f t="shared" si="26"/>
        <v>0</v>
      </c>
      <c r="X125" s="228"/>
      <c r="Y125" s="228">
        <f t="shared" si="27"/>
        <v>0</v>
      </c>
      <c r="Z125" s="228"/>
    </row>
    <row r="126" spans="1:26" s="90" customFormat="1" x14ac:dyDescent="0.2">
      <c r="A126" s="222" t="s">
        <v>263</v>
      </c>
      <c r="B126" s="222" t="s">
        <v>120</v>
      </c>
      <c r="C126" s="222">
        <v>90444800</v>
      </c>
      <c r="D126" s="222" t="s">
        <v>277</v>
      </c>
      <c r="E126" s="87" t="s">
        <v>46</v>
      </c>
      <c r="F126" s="87">
        <v>900</v>
      </c>
      <c r="G126" s="87">
        <v>10</v>
      </c>
      <c r="H126" s="87">
        <v>50</v>
      </c>
      <c r="I126" s="87"/>
      <c r="J126" s="87"/>
      <c r="K126" s="87"/>
      <c r="L126" s="87"/>
      <c r="M126" s="87"/>
      <c r="N126" s="87"/>
      <c r="O126" s="91"/>
      <c r="P126" s="87">
        <f t="shared" si="24"/>
        <v>0</v>
      </c>
      <c r="Q126" s="87">
        <f t="shared" si="25"/>
        <v>0</v>
      </c>
      <c r="R126" s="92"/>
      <c r="S126" s="93">
        <v>0.08</v>
      </c>
      <c r="T126" s="93">
        <f t="shared" si="26"/>
        <v>0</v>
      </c>
      <c r="X126" s="228"/>
      <c r="Y126" s="228">
        <f t="shared" si="27"/>
        <v>0</v>
      </c>
      <c r="Z126" s="228"/>
    </row>
    <row r="127" spans="1:26" s="90" customFormat="1" x14ac:dyDescent="0.2">
      <c r="A127" s="86" t="s">
        <v>121</v>
      </c>
      <c r="B127" s="86" t="s">
        <v>122</v>
      </c>
      <c r="C127" s="86" t="s">
        <v>121</v>
      </c>
      <c r="D127" s="86" t="s">
        <v>275</v>
      </c>
      <c r="E127" s="87">
        <v>20</v>
      </c>
      <c r="F127" s="87">
        <v>1200</v>
      </c>
      <c r="G127" s="87">
        <v>10</v>
      </c>
      <c r="H127" s="87">
        <v>50</v>
      </c>
      <c r="I127" s="87"/>
      <c r="J127" s="87"/>
      <c r="K127" s="87"/>
      <c r="L127" s="87"/>
      <c r="M127" s="87"/>
      <c r="N127" s="87"/>
      <c r="O127" s="91"/>
      <c r="P127" s="87">
        <f t="shared" si="24"/>
        <v>0</v>
      </c>
      <c r="Q127" s="87">
        <f t="shared" si="25"/>
        <v>0</v>
      </c>
      <c r="R127" s="92"/>
      <c r="S127" s="93">
        <v>0.11</v>
      </c>
      <c r="T127" s="93">
        <f t="shared" si="26"/>
        <v>0</v>
      </c>
      <c r="X127" s="228"/>
      <c r="Y127" s="228">
        <f t="shared" si="27"/>
        <v>0</v>
      </c>
      <c r="Z127" s="228"/>
    </row>
    <row r="128" spans="1:26" s="90" customFormat="1" x14ac:dyDescent="0.2">
      <c r="A128" s="86" t="s">
        <v>207</v>
      </c>
      <c r="B128" s="86" t="s">
        <v>208</v>
      </c>
      <c r="C128" s="86" t="s">
        <v>207</v>
      </c>
      <c r="D128" s="86" t="s">
        <v>275</v>
      </c>
      <c r="E128" s="87">
        <v>20</v>
      </c>
      <c r="F128" s="87">
        <v>1500</v>
      </c>
      <c r="G128" s="87">
        <v>10</v>
      </c>
      <c r="H128" s="87">
        <v>50</v>
      </c>
      <c r="I128" s="87"/>
      <c r="J128" s="87"/>
      <c r="K128" s="87"/>
      <c r="L128" s="87"/>
      <c r="M128" s="87"/>
      <c r="N128" s="87"/>
      <c r="O128" s="91"/>
      <c r="P128" s="87">
        <f t="shared" si="24"/>
        <v>0</v>
      </c>
      <c r="Q128" s="87">
        <f t="shared" si="25"/>
        <v>0</v>
      </c>
      <c r="R128" s="92"/>
      <c r="S128" s="93">
        <v>7.0000000000000007E-2</v>
      </c>
      <c r="T128" s="93">
        <f t="shared" si="26"/>
        <v>0</v>
      </c>
      <c r="X128" s="228"/>
      <c r="Y128" s="228">
        <f t="shared" si="27"/>
        <v>0</v>
      </c>
      <c r="Z128" s="228"/>
    </row>
    <row r="129" spans="1:26" s="90" customFormat="1" x14ac:dyDescent="0.2">
      <c r="A129" s="86" t="s">
        <v>209</v>
      </c>
      <c r="B129" s="86" t="s">
        <v>210</v>
      </c>
      <c r="C129" s="86" t="s">
        <v>209</v>
      </c>
      <c r="D129" s="86" t="s">
        <v>275</v>
      </c>
      <c r="E129" s="87">
        <v>20</v>
      </c>
      <c r="F129" s="87">
        <v>1800</v>
      </c>
      <c r="G129" s="87">
        <v>10</v>
      </c>
      <c r="H129" s="87">
        <v>50</v>
      </c>
      <c r="I129" s="87"/>
      <c r="J129" s="87"/>
      <c r="K129" s="87"/>
      <c r="L129" s="87"/>
      <c r="M129" s="87"/>
      <c r="N129" s="87"/>
      <c r="O129" s="91"/>
      <c r="P129" s="87">
        <f t="shared" si="24"/>
        <v>0</v>
      </c>
      <c r="Q129" s="87">
        <f t="shared" si="25"/>
        <v>0</v>
      </c>
      <c r="R129" s="105"/>
      <c r="S129" s="93">
        <v>0.09</v>
      </c>
      <c r="T129" s="93">
        <f t="shared" si="26"/>
        <v>0</v>
      </c>
      <c r="U129" s="94"/>
      <c r="X129" s="228"/>
      <c r="Y129" s="228">
        <f t="shared" si="27"/>
        <v>0</v>
      </c>
      <c r="Z129" s="228">
        <f>SUM(Y114:Y129)</f>
        <v>98</v>
      </c>
    </row>
    <row r="130" spans="1:26" s="90" customFormat="1" x14ac:dyDescent="0.2">
      <c r="A130" s="86" t="s">
        <v>123</v>
      </c>
      <c r="B130" s="86" t="s">
        <v>124</v>
      </c>
      <c r="C130" s="86" t="s">
        <v>123</v>
      </c>
      <c r="D130" s="86" t="s">
        <v>275</v>
      </c>
      <c r="E130" s="87">
        <v>25</v>
      </c>
      <c r="F130" s="87">
        <v>150</v>
      </c>
      <c r="G130" s="87">
        <v>10</v>
      </c>
      <c r="H130" s="87">
        <v>200</v>
      </c>
      <c r="I130" s="87"/>
      <c r="J130" s="87"/>
      <c r="K130" s="87"/>
      <c r="L130" s="87"/>
      <c r="M130" s="87"/>
      <c r="N130" s="87"/>
      <c r="O130" s="91"/>
      <c r="P130" s="87">
        <f t="shared" si="24"/>
        <v>0</v>
      </c>
      <c r="Q130" s="87">
        <f t="shared" si="25"/>
        <v>0</v>
      </c>
      <c r="R130" s="92"/>
      <c r="S130" s="93">
        <v>0.04</v>
      </c>
      <c r="T130" s="93">
        <f t="shared" si="26"/>
        <v>0</v>
      </c>
      <c r="U130" s="94">
        <f>SUM(T130:T147)</f>
        <v>1.68</v>
      </c>
      <c r="V130" s="90">
        <f>U130*100/$U$148</f>
        <v>3.5578144853875475</v>
      </c>
      <c r="X130" s="228">
        <v>11.75</v>
      </c>
      <c r="Y130" s="228">
        <f t="shared" si="27"/>
        <v>0</v>
      </c>
      <c r="Z130" s="228"/>
    </row>
    <row r="131" spans="1:26" s="90" customFormat="1" x14ac:dyDescent="0.2">
      <c r="A131" s="222" t="s">
        <v>257</v>
      </c>
      <c r="B131" s="222" t="s">
        <v>124</v>
      </c>
      <c r="C131" s="222">
        <v>90445200</v>
      </c>
      <c r="D131" s="222" t="s">
        <v>277</v>
      </c>
      <c r="E131" s="87">
        <v>25</v>
      </c>
      <c r="F131" s="87">
        <v>150</v>
      </c>
      <c r="G131" s="87">
        <v>10</v>
      </c>
      <c r="H131" s="87">
        <v>200</v>
      </c>
      <c r="I131" s="87"/>
      <c r="J131" s="87"/>
      <c r="K131" s="87"/>
      <c r="L131" s="87"/>
      <c r="M131" s="87"/>
      <c r="N131" s="87"/>
      <c r="O131" s="91"/>
      <c r="P131" s="87">
        <f t="shared" si="24"/>
        <v>0</v>
      </c>
      <c r="Q131" s="87">
        <f t="shared" si="25"/>
        <v>0</v>
      </c>
      <c r="R131" s="92"/>
      <c r="S131" s="93">
        <v>0.04</v>
      </c>
      <c r="T131" s="93">
        <f t="shared" si="26"/>
        <v>0</v>
      </c>
      <c r="X131" s="228">
        <v>11.75</v>
      </c>
      <c r="Y131" s="228">
        <f t="shared" si="27"/>
        <v>0</v>
      </c>
      <c r="Z131" s="228"/>
    </row>
    <row r="132" spans="1:26" s="90" customFormat="1" x14ac:dyDescent="0.2">
      <c r="A132" s="86" t="s">
        <v>125</v>
      </c>
      <c r="B132" s="86" t="s">
        <v>126</v>
      </c>
      <c r="C132" s="86" t="s">
        <v>125</v>
      </c>
      <c r="D132" s="86" t="s">
        <v>275</v>
      </c>
      <c r="E132" s="87">
        <v>25</v>
      </c>
      <c r="F132" s="87">
        <v>300</v>
      </c>
      <c r="G132" s="87">
        <v>10</v>
      </c>
      <c r="H132" s="87">
        <v>100</v>
      </c>
      <c r="I132" s="87"/>
      <c r="J132" s="87"/>
      <c r="K132" s="87"/>
      <c r="L132" s="87"/>
      <c r="M132" s="87"/>
      <c r="N132" s="87"/>
      <c r="O132" s="91"/>
      <c r="P132" s="87">
        <f t="shared" si="24"/>
        <v>0</v>
      </c>
      <c r="Q132" s="87">
        <f t="shared" si="25"/>
        <v>0</v>
      </c>
      <c r="R132" s="92"/>
      <c r="S132" s="93">
        <v>0.04</v>
      </c>
      <c r="T132" s="93">
        <f t="shared" si="26"/>
        <v>0</v>
      </c>
      <c r="X132" s="228">
        <v>11.75</v>
      </c>
      <c r="Y132" s="228">
        <f t="shared" si="27"/>
        <v>0</v>
      </c>
      <c r="Z132" s="228"/>
    </row>
    <row r="133" spans="1:26" s="90" customFormat="1" x14ac:dyDescent="0.2">
      <c r="A133" s="222" t="s">
        <v>127</v>
      </c>
      <c r="B133" s="222" t="s">
        <v>126</v>
      </c>
      <c r="C133" s="222">
        <v>90445300</v>
      </c>
      <c r="D133" s="222" t="s">
        <v>277</v>
      </c>
      <c r="E133" s="87" t="s">
        <v>63</v>
      </c>
      <c r="F133" s="87">
        <v>300</v>
      </c>
      <c r="G133" s="87">
        <v>10</v>
      </c>
      <c r="H133" s="87">
        <v>100</v>
      </c>
      <c r="I133" s="87"/>
      <c r="J133" s="87"/>
      <c r="K133" s="87"/>
      <c r="L133" s="87"/>
      <c r="M133" s="87"/>
      <c r="N133" s="87">
        <v>300</v>
      </c>
      <c r="O133" s="91"/>
      <c r="P133" s="87">
        <f t="shared" si="24"/>
        <v>300</v>
      </c>
      <c r="Q133" s="87">
        <f t="shared" si="25"/>
        <v>3</v>
      </c>
      <c r="R133" s="92"/>
      <c r="S133" s="93">
        <v>0.04</v>
      </c>
      <c r="T133" s="93">
        <f t="shared" si="26"/>
        <v>0.12</v>
      </c>
      <c r="X133" s="228">
        <v>11.75</v>
      </c>
      <c r="Y133" s="228">
        <f t="shared" si="27"/>
        <v>35.25</v>
      </c>
      <c r="Z133" s="228"/>
    </row>
    <row r="134" spans="1:26" s="90" customFormat="1" x14ac:dyDescent="0.2">
      <c r="A134" s="86" t="s">
        <v>128</v>
      </c>
      <c r="B134" s="86" t="s">
        <v>129</v>
      </c>
      <c r="C134" s="86" t="s">
        <v>128</v>
      </c>
      <c r="D134" s="86" t="s">
        <v>275</v>
      </c>
      <c r="E134" s="87">
        <v>25</v>
      </c>
      <c r="F134" s="87">
        <v>450</v>
      </c>
      <c r="G134" s="87">
        <v>10</v>
      </c>
      <c r="H134" s="87">
        <v>100</v>
      </c>
      <c r="I134" s="87"/>
      <c r="J134" s="87"/>
      <c r="K134" s="87"/>
      <c r="L134" s="87"/>
      <c r="M134" s="87"/>
      <c r="N134" s="87"/>
      <c r="O134" s="91"/>
      <c r="P134" s="87">
        <f t="shared" si="24"/>
        <v>0</v>
      </c>
      <c r="Q134" s="87">
        <f t="shared" si="25"/>
        <v>0</v>
      </c>
      <c r="R134" s="92"/>
      <c r="S134" s="93">
        <v>0.06</v>
      </c>
      <c r="T134" s="93">
        <f t="shared" si="26"/>
        <v>0</v>
      </c>
      <c r="X134" s="228">
        <v>17</v>
      </c>
      <c r="Y134" s="228">
        <f t="shared" si="27"/>
        <v>0</v>
      </c>
      <c r="Z134" s="228"/>
    </row>
    <row r="135" spans="1:26" s="90" customFormat="1" x14ac:dyDescent="0.2">
      <c r="A135" s="222" t="s">
        <v>190</v>
      </c>
      <c r="B135" s="222" t="s">
        <v>129</v>
      </c>
      <c r="C135" s="222">
        <v>90445400</v>
      </c>
      <c r="D135" s="222" t="s">
        <v>277</v>
      </c>
      <c r="E135" s="87" t="s">
        <v>63</v>
      </c>
      <c r="F135" s="87">
        <v>450</v>
      </c>
      <c r="G135" s="87">
        <v>10</v>
      </c>
      <c r="H135" s="87">
        <v>100</v>
      </c>
      <c r="I135" s="87"/>
      <c r="J135" s="87"/>
      <c r="K135" s="87"/>
      <c r="L135" s="87"/>
      <c r="M135" s="87"/>
      <c r="N135" s="87"/>
      <c r="O135" s="91"/>
      <c r="P135" s="87">
        <f t="shared" si="24"/>
        <v>0</v>
      </c>
      <c r="Q135" s="87">
        <f t="shared" si="25"/>
        <v>0</v>
      </c>
      <c r="R135" s="92"/>
      <c r="S135" s="93">
        <v>0.06</v>
      </c>
      <c r="T135" s="93">
        <f t="shared" si="26"/>
        <v>0</v>
      </c>
      <c r="X135" s="228">
        <v>17</v>
      </c>
      <c r="Y135" s="228">
        <f t="shared" si="27"/>
        <v>0</v>
      </c>
      <c r="Z135" s="228"/>
    </row>
    <row r="136" spans="1:26" s="90" customFormat="1" x14ac:dyDescent="0.2">
      <c r="A136" s="86" t="s">
        <v>130</v>
      </c>
      <c r="B136" s="86" t="s">
        <v>131</v>
      </c>
      <c r="C136" s="86" t="s">
        <v>130</v>
      </c>
      <c r="D136" s="86" t="s">
        <v>275</v>
      </c>
      <c r="E136" s="87">
        <v>25</v>
      </c>
      <c r="F136" s="87">
        <v>600</v>
      </c>
      <c r="G136" s="87">
        <v>10</v>
      </c>
      <c r="H136" s="87">
        <v>50</v>
      </c>
      <c r="I136" s="87"/>
      <c r="J136" s="87"/>
      <c r="K136" s="87">
        <v>100</v>
      </c>
      <c r="L136" s="87"/>
      <c r="M136" s="87"/>
      <c r="N136" s="87"/>
      <c r="O136" s="91"/>
      <c r="P136" s="87">
        <f t="shared" si="24"/>
        <v>100</v>
      </c>
      <c r="Q136" s="87">
        <f t="shared" si="25"/>
        <v>2</v>
      </c>
      <c r="R136" s="92"/>
      <c r="S136" s="93">
        <v>0.04</v>
      </c>
      <c r="T136" s="93">
        <f t="shared" si="26"/>
        <v>0.08</v>
      </c>
      <c r="X136" s="228">
        <v>11.75</v>
      </c>
      <c r="Y136" s="228">
        <f t="shared" si="27"/>
        <v>23.5</v>
      </c>
      <c r="Z136" s="228"/>
    </row>
    <row r="137" spans="1:26" s="90" customFormat="1" x14ac:dyDescent="0.2">
      <c r="A137" s="222" t="s">
        <v>211</v>
      </c>
      <c r="B137" s="222" t="s">
        <v>131</v>
      </c>
      <c r="C137" s="222">
        <v>90445600</v>
      </c>
      <c r="D137" s="222" t="s">
        <v>277</v>
      </c>
      <c r="E137" s="87">
        <v>25</v>
      </c>
      <c r="F137" s="87">
        <v>600</v>
      </c>
      <c r="G137" s="87">
        <v>10</v>
      </c>
      <c r="H137" s="87">
        <v>50</v>
      </c>
      <c r="I137" s="87"/>
      <c r="J137" s="87">
        <v>300</v>
      </c>
      <c r="K137" s="87">
        <v>200</v>
      </c>
      <c r="L137" s="87">
        <v>200</v>
      </c>
      <c r="M137" s="87"/>
      <c r="N137" s="87">
        <v>200</v>
      </c>
      <c r="O137" s="91"/>
      <c r="P137" s="87">
        <f t="shared" si="24"/>
        <v>900</v>
      </c>
      <c r="Q137" s="87">
        <f t="shared" si="25"/>
        <v>18</v>
      </c>
      <c r="R137" s="92"/>
      <c r="S137" s="93">
        <v>0.04</v>
      </c>
      <c r="T137" s="93">
        <f t="shared" si="26"/>
        <v>0.72</v>
      </c>
      <c r="X137" s="228">
        <v>11.75</v>
      </c>
      <c r="Y137" s="228">
        <f t="shared" si="27"/>
        <v>211.5</v>
      </c>
      <c r="Z137" s="228"/>
    </row>
    <row r="138" spans="1:26" s="90" customFormat="1" x14ac:dyDescent="0.2">
      <c r="A138" s="86" t="s">
        <v>162</v>
      </c>
      <c r="B138" s="86" t="s">
        <v>163</v>
      </c>
      <c r="C138" s="86" t="s">
        <v>162</v>
      </c>
      <c r="D138" s="86" t="s">
        <v>275</v>
      </c>
      <c r="E138" s="87">
        <v>25</v>
      </c>
      <c r="F138" s="87">
        <v>750</v>
      </c>
      <c r="G138" s="87">
        <v>10</v>
      </c>
      <c r="H138" s="87">
        <v>50</v>
      </c>
      <c r="I138" s="87"/>
      <c r="J138" s="87"/>
      <c r="K138" s="87"/>
      <c r="L138" s="87"/>
      <c r="M138" s="87"/>
      <c r="N138" s="87"/>
      <c r="O138" s="91"/>
      <c r="P138" s="87">
        <f t="shared" si="24"/>
        <v>0</v>
      </c>
      <c r="Q138" s="87">
        <f t="shared" si="25"/>
        <v>0</v>
      </c>
      <c r="R138" s="92"/>
      <c r="S138" s="93">
        <v>0.04</v>
      </c>
      <c r="T138" s="93">
        <f t="shared" si="26"/>
        <v>0</v>
      </c>
      <c r="X138" s="228">
        <v>14.3</v>
      </c>
      <c r="Y138" s="228">
        <f t="shared" si="27"/>
        <v>0</v>
      </c>
      <c r="Z138" s="228"/>
    </row>
    <row r="139" spans="1:26" s="90" customFormat="1" x14ac:dyDescent="0.2">
      <c r="A139" s="222" t="s">
        <v>218</v>
      </c>
      <c r="B139" s="222" t="s">
        <v>163</v>
      </c>
      <c r="C139" s="95" t="s">
        <v>219</v>
      </c>
      <c r="D139" s="222" t="s">
        <v>277</v>
      </c>
      <c r="E139" s="87">
        <v>25</v>
      </c>
      <c r="F139" s="87">
        <v>750</v>
      </c>
      <c r="G139" s="87">
        <v>10</v>
      </c>
      <c r="H139" s="87">
        <v>50</v>
      </c>
      <c r="I139" s="87"/>
      <c r="J139" s="87"/>
      <c r="K139" s="87">
        <v>200</v>
      </c>
      <c r="L139" s="87"/>
      <c r="M139" s="87"/>
      <c r="N139" s="87"/>
      <c r="O139" s="91"/>
      <c r="P139" s="87">
        <f t="shared" si="24"/>
        <v>200</v>
      </c>
      <c r="Q139" s="87">
        <f t="shared" si="25"/>
        <v>4</v>
      </c>
      <c r="R139" s="92"/>
      <c r="S139" s="93">
        <v>0.04</v>
      </c>
      <c r="T139" s="93">
        <f t="shared" si="26"/>
        <v>0.16</v>
      </c>
      <c r="X139" s="228">
        <v>14.3</v>
      </c>
      <c r="Y139" s="228">
        <f t="shared" si="27"/>
        <v>57.2</v>
      </c>
      <c r="Z139" s="228"/>
    </row>
    <row r="140" spans="1:26" s="90" customFormat="1" x14ac:dyDescent="0.2">
      <c r="A140" s="86" t="s">
        <v>132</v>
      </c>
      <c r="B140" s="86" t="s">
        <v>133</v>
      </c>
      <c r="C140" s="86" t="s">
        <v>132</v>
      </c>
      <c r="D140" s="86" t="s">
        <v>275</v>
      </c>
      <c r="E140" s="87">
        <v>25</v>
      </c>
      <c r="F140" s="87">
        <v>900</v>
      </c>
      <c r="G140" s="87">
        <v>10</v>
      </c>
      <c r="H140" s="87">
        <v>50</v>
      </c>
      <c r="I140" s="87"/>
      <c r="J140" s="87"/>
      <c r="K140" s="87">
        <v>200</v>
      </c>
      <c r="L140" s="87"/>
      <c r="M140" s="87"/>
      <c r="N140" s="87">
        <v>100</v>
      </c>
      <c r="O140" s="91"/>
      <c r="P140" s="87">
        <f t="shared" si="24"/>
        <v>300</v>
      </c>
      <c r="Q140" s="87">
        <f t="shared" si="25"/>
        <v>6</v>
      </c>
      <c r="R140" s="92"/>
      <c r="S140" s="93">
        <v>0.06</v>
      </c>
      <c r="T140" s="93">
        <f t="shared" si="26"/>
        <v>0.36</v>
      </c>
      <c r="X140" s="228">
        <v>17</v>
      </c>
      <c r="Y140" s="228">
        <f t="shared" si="27"/>
        <v>102</v>
      </c>
      <c r="Z140" s="228"/>
    </row>
    <row r="141" spans="1:26" s="90" customFormat="1" x14ac:dyDescent="0.2">
      <c r="A141" s="222" t="s">
        <v>264</v>
      </c>
      <c r="B141" s="222" t="s">
        <v>133</v>
      </c>
      <c r="C141" s="95" t="s">
        <v>265</v>
      </c>
      <c r="D141" s="222" t="s">
        <v>277</v>
      </c>
      <c r="E141" s="87">
        <v>25</v>
      </c>
      <c r="F141" s="87">
        <v>900</v>
      </c>
      <c r="G141" s="87">
        <v>10</v>
      </c>
      <c r="H141" s="87">
        <v>50</v>
      </c>
      <c r="I141" s="87"/>
      <c r="J141" s="87"/>
      <c r="K141" s="87">
        <v>200</v>
      </c>
      <c r="L141" s="87"/>
      <c r="M141" s="87"/>
      <c r="N141" s="87"/>
      <c r="O141" s="91"/>
      <c r="P141" s="87">
        <f t="shared" si="24"/>
        <v>200</v>
      </c>
      <c r="Q141" s="87">
        <f t="shared" si="25"/>
        <v>4</v>
      </c>
      <c r="R141" s="92"/>
      <c r="S141" s="93">
        <v>0.06</v>
      </c>
      <c r="T141" s="93">
        <f t="shared" si="26"/>
        <v>0.24</v>
      </c>
      <c r="X141" s="228">
        <v>17</v>
      </c>
      <c r="Y141" s="228">
        <f t="shared" si="27"/>
        <v>68</v>
      </c>
      <c r="Z141" s="228"/>
    </row>
    <row r="142" spans="1:26" s="90" customFormat="1" x14ac:dyDescent="0.2">
      <c r="A142" s="86" t="s">
        <v>134</v>
      </c>
      <c r="B142" s="86" t="s">
        <v>135</v>
      </c>
      <c r="C142" s="86" t="s">
        <v>134</v>
      </c>
      <c r="D142" s="86" t="s">
        <v>275</v>
      </c>
      <c r="E142" s="87">
        <v>25</v>
      </c>
      <c r="F142" s="87">
        <v>1200</v>
      </c>
      <c r="G142" s="87">
        <v>10</v>
      </c>
      <c r="H142" s="87">
        <v>50</v>
      </c>
      <c r="I142" s="87"/>
      <c r="J142" s="87"/>
      <c r="K142" s="87"/>
      <c r="L142" s="87"/>
      <c r="M142" s="87"/>
      <c r="N142" s="87"/>
      <c r="O142" s="91"/>
      <c r="P142" s="87">
        <f t="shared" si="24"/>
        <v>0</v>
      </c>
      <c r="Q142" s="87">
        <f t="shared" si="25"/>
        <v>0</v>
      </c>
      <c r="R142" s="92"/>
      <c r="S142" s="93">
        <v>0.08</v>
      </c>
      <c r="T142" s="93">
        <f t="shared" si="26"/>
        <v>0</v>
      </c>
      <c r="X142" s="228"/>
      <c r="Y142" s="228">
        <f t="shared" si="27"/>
        <v>0</v>
      </c>
      <c r="Z142" s="228"/>
    </row>
    <row r="143" spans="1:26" s="90" customFormat="1" x14ac:dyDescent="0.2">
      <c r="A143" s="103" t="s">
        <v>451</v>
      </c>
      <c r="B143" s="222" t="s">
        <v>135</v>
      </c>
      <c r="C143" s="103">
        <v>90445810</v>
      </c>
      <c r="D143" s="222" t="s">
        <v>277</v>
      </c>
      <c r="E143" s="87" t="s">
        <v>63</v>
      </c>
      <c r="F143" s="87">
        <v>1200</v>
      </c>
      <c r="G143" s="87">
        <v>10</v>
      </c>
      <c r="H143" s="87">
        <v>50</v>
      </c>
      <c r="I143" s="87"/>
      <c r="J143" s="87"/>
      <c r="K143" s="87"/>
      <c r="L143" s="87"/>
      <c r="M143" s="87"/>
      <c r="N143" s="87"/>
      <c r="O143" s="91"/>
      <c r="P143" s="87">
        <f t="shared" si="24"/>
        <v>0</v>
      </c>
      <c r="Q143" s="87">
        <f t="shared" si="25"/>
        <v>0</v>
      </c>
      <c r="R143" s="92"/>
      <c r="S143" s="93">
        <v>0.08</v>
      </c>
      <c r="T143" s="93">
        <f t="shared" si="26"/>
        <v>0</v>
      </c>
      <c r="X143" s="228"/>
      <c r="Y143" s="228">
        <f t="shared" si="27"/>
        <v>0</v>
      </c>
      <c r="Z143" s="228"/>
    </row>
    <row r="144" spans="1:26" s="90" customFormat="1" x14ac:dyDescent="0.2">
      <c r="A144" s="86" t="s">
        <v>238</v>
      </c>
      <c r="B144" s="86" t="s">
        <v>239</v>
      </c>
      <c r="C144" s="86" t="s">
        <v>238</v>
      </c>
      <c r="D144" s="86" t="s">
        <v>275</v>
      </c>
      <c r="E144" s="87">
        <v>25</v>
      </c>
      <c r="F144" s="87">
        <v>1524</v>
      </c>
      <c r="G144" s="87">
        <v>10</v>
      </c>
      <c r="H144" s="87">
        <v>50</v>
      </c>
      <c r="I144" s="87"/>
      <c r="J144" s="87"/>
      <c r="K144" s="87"/>
      <c r="L144" s="87"/>
      <c r="M144" s="87"/>
      <c r="N144" s="87"/>
      <c r="O144" s="91"/>
      <c r="P144" s="87">
        <f t="shared" si="24"/>
        <v>0</v>
      </c>
      <c r="Q144" s="87">
        <f t="shared" si="25"/>
        <v>0</v>
      </c>
      <c r="R144" s="92"/>
      <c r="S144" s="93">
        <v>0.08</v>
      </c>
      <c r="T144" s="93">
        <f t="shared" si="26"/>
        <v>0</v>
      </c>
      <c r="X144" s="228"/>
      <c r="Y144" s="228">
        <f t="shared" si="27"/>
        <v>0</v>
      </c>
      <c r="Z144" s="228"/>
    </row>
    <row r="145" spans="1:26" s="90" customFormat="1" x14ac:dyDescent="0.2">
      <c r="A145" s="86" t="s">
        <v>164</v>
      </c>
      <c r="B145" s="86" t="s">
        <v>165</v>
      </c>
      <c r="C145" s="86" t="s">
        <v>164</v>
      </c>
      <c r="D145" s="86" t="s">
        <v>275</v>
      </c>
      <c r="E145" s="87">
        <v>25</v>
      </c>
      <c r="F145" s="87">
        <v>1800</v>
      </c>
      <c r="G145" s="87">
        <v>10</v>
      </c>
      <c r="H145" s="87">
        <v>50</v>
      </c>
      <c r="I145" s="87"/>
      <c r="J145" s="87"/>
      <c r="K145" s="87"/>
      <c r="L145" s="87"/>
      <c r="M145" s="87"/>
      <c r="N145" s="87"/>
      <c r="O145" s="91"/>
      <c r="P145" s="87">
        <f t="shared" si="24"/>
        <v>0</v>
      </c>
      <c r="Q145" s="87">
        <f t="shared" si="25"/>
        <v>0</v>
      </c>
      <c r="R145" s="92"/>
      <c r="S145" s="93">
        <v>0.12</v>
      </c>
      <c r="T145" s="93">
        <f t="shared" si="26"/>
        <v>0</v>
      </c>
      <c r="X145" s="228"/>
      <c r="Y145" s="228">
        <f t="shared" si="27"/>
        <v>0</v>
      </c>
      <c r="Z145" s="228"/>
    </row>
    <row r="146" spans="1:26" s="90" customFormat="1" x14ac:dyDescent="0.2">
      <c r="A146" s="222" t="s">
        <v>227</v>
      </c>
      <c r="B146" s="222" t="s">
        <v>165</v>
      </c>
      <c r="C146" s="222">
        <v>90445900</v>
      </c>
      <c r="D146" s="222" t="s">
        <v>277</v>
      </c>
      <c r="E146" s="87">
        <v>25</v>
      </c>
      <c r="F146" s="87">
        <v>1800</v>
      </c>
      <c r="G146" s="87">
        <v>10</v>
      </c>
      <c r="H146" s="87">
        <v>50</v>
      </c>
      <c r="I146" s="87"/>
      <c r="J146" s="87"/>
      <c r="K146" s="87"/>
      <c r="L146" s="87"/>
      <c r="M146" s="87"/>
      <c r="N146" s="87"/>
      <c r="O146" s="91"/>
      <c r="P146" s="87">
        <f t="shared" si="24"/>
        <v>0</v>
      </c>
      <c r="Q146" s="87">
        <f t="shared" si="25"/>
        <v>0</v>
      </c>
      <c r="R146" s="92"/>
      <c r="S146" s="93">
        <v>0.12</v>
      </c>
      <c r="T146" s="93">
        <f t="shared" si="26"/>
        <v>0</v>
      </c>
      <c r="U146" s="94"/>
      <c r="X146" s="228"/>
      <c r="Y146" s="228">
        <f t="shared" si="27"/>
        <v>0</v>
      </c>
      <c r="Z146" s="228"/>
    </row>
    <row r="147" spans="1:26" s="90" customFormat="1" x14ac:dyDescent="0.2">
      <c r="A147" s="222" t="s">
        <v>301</v>
      </c>
      <c r="B147" s="222" t="s">
        <v>302</v>
      </c>
      <c r="C147" s="222">
        <v>90446000</v>
      </c>
      <c r="D147" s="222" t="s">
        <v>277</v>
      </c>
      <c r="E147" s="87">
        <v>25</v>
      </c>
      <c r="F147" s="87">
        <v>2400</v>
      </c>
      <c r="G147" s="87">
        <v>10</v>
      </c>
      <c r="H147" s="87">
        <v>50</v>
      </c>
      <c r="I147" s="87"/>
      <c r="J147" s="87"/>
      <c r="K147" s="87"/>
      <c r="L147" s="87"/>
      <c r="M147" s="87"/>
      <c r="N147" s="87"/>
      <c r="O147" s="91"/>
      <c r="P147" s="87">
        <f t="shared" si="24"/>
        <v>0</v>
      </c>
      <c r="Q147" s="87">
        <f t="shared" si="25"/>
        <v>0</v>
      </c>
      <c r="R147" s="92"/>
      <c r="S147" s="93">
        <v>0.12</v>
      </c>
      <c r="T147" s="93">
        <f t="shared" si="26"/>
        <v>0</v>
      </c>
      <c r="U147" s="94"/>
      <c r="X147" s="228"/>
      <c r="Y147" s="228">
        <f t="shared" si="27"/>
        <v>0</v>
      </c>
      <c r="Z147" s="228">
        <f>SUM(Y130:Y147)</f>
        <v>497.45</v>
      </c>
    </row>
    <row r="148" spans="1:26" x14ac:dyDescent="0.2">
      <c r="A148" s="305"/>
      <c r="B148" s="305"/>
      <c r="C148" s="305"/>
      <c r="D148" s="305"/>
      <c r="E148" s="305"/>
      <c r="F148" s="305"/>
      <c r="G148" s="305"/>
      <c r="H148" s="305"/>
      <c r="I148" s="223">
        <f t="shared" ref="I148:O148" si="28">SUBTOTAL(9,I6:I147)</f>
        <v>5150</v>
      </c>
      <c r="J148" s="223">
        <f t="shared" si="28"/>
        <v>20200</v>
      </c>
      <c r="K148" s="223">
        <f t="shared" si="28"/>
        <v>42945</v>
      </c>
      <c r="L148" s="223">
        <f t="shared" si="28"/>
        <v>27400</v>
      </c>
      <c r="M148" s="223">
        <f t="shared" si="28"/>
        <v>100</v>
      </c>
      <c r="N148" s="223">
        <f t="shared" si="28"/>
        <v>53830</v>
      </c>
      <c r="O148" s="223">
        <f t="shared" si="28"/>
        <v>0</v>
      </c>
      <c r="P148" s="223">
        <f>SUBTOTAL(9,P5:P147)</f>
        <v>149625</v>
      </c>
      <c r="Q148" s="223">
        <f>SUBTOTAL(9,Q5:Q147)</f>
        <v>1243</v>
      </c>
      <c r="R148" s="59"/>
      <c r="S148" s="12"/>
      <c r="T148" s="223">
        <f>SUBTOTAL(9,T5:T147)</f>
        <v>72.610000000000042</v>
      </c>
      <c r="U148" s="3">
        <f>SUM(U14:U147)</f>
        <v>47.22</v>
      </c>
      <c r="V148" s="3">
        <f>SUM(V14:V147)</f>
        <v>100</v>
      </c>
      <c r="X148" s="229"/>
      <c r="Y148" s="229">
        <f>SUM(Y5:Y147)</f>
        <v>19238.080000000005</v>
      </c>
      <c r="Z148" s="229"/>
    </row>
    <row r="149" spans="1:26" x14ac:dyDescent="0.2">
      <c r="A149" s="305"/>
      <c r="B149" s="305"/>
      <c r="C149" s="305"/>
      <c r="D149" s="305"/>
      <c r="E149" s="305"/>
      <c r="F149" s="305"/>
      <c r="G149" s="305"/>
      <c r="H149" s="305"/>
      <c r="I149" s="223">
        <v>26</v>
      </c>
      <c r="J149" s="223">
        <v>108</v>
      </c>
      <c r="K149" s="223">
        <v>334</v>
      </c>
      <c r="L149" s="223">
        <v>190</v>
      </c>
      <c r="M149" s="223">
        <v>5</v>
      </c>
      <c r="N149" s="223">
        <v>580</v>
      </c>
      <c r="O149" s="223"/>
      <c r="P149" s="223"/>
      <c r="Q149" s="223">
        <f>SUM(I149:O149)</f>
        <v>1243</v>
      </c>
      <c r="T149" s="3">
        <f>T148/30</f>
        <v>2.4203333333333346</v>
      </c>
    </row>
    <row r="150" spans="1:26" x14ac:dyDescent="0.2">
      <c r="A150" s="305"/>
      <c r="B150" s="305"/>
      <c r="C150" s="305"/>
      <c r="D150" s="305"/>
      <c r="E150" s="305"/>
      <c r="F150" s="305"/>
      <c r="G150" s="305"/>
      <c r="H150" s="305"/>
      <c r="I150" s="223">
        <v>1.38</v>
      </c>
      <c r="J150" s="223">
        <v>5.43</v>
      </c>
      <c r="K150" s="223">
        <v>18.600000000000001</v>
      </c>
      <c r="L150" s="223">
        <v>10.43</v>
      </c>
      <c r="M150" s="223">
        <v>0.65</v>
      </c>
      <c r="N150" s="223">
        <v>36.119999999999997</v>
      </c>
      <c r="O150" s="223"/>
      <c r="P150" s="223"/>
      <c r="Q150" s="223">
        <f>SUM(I150:O150)</f>
        <v>72.61</v>
      </c>
    </row>
    <row r="151" spans="1:26" x14ac:dyDescent="0.2">
      <c r="A151" s="34"/>
      <c r="B151" s="34"/>
      <c r="C151" s="34"/>
      <c r="D151" s="34"/>
      <c r="E151" s="34"/>
      <c r="F151" s="34"/>
      <c r="G151" s="34"/>
      <c r="H151" s="34"/>
    </row>
    <row r="152" spans="1:26" x14ac:dyDescent="0.2">
      <c r="A152" s="225" t="s">
        <v>136</v>
      </c>
      <c r="B152" s="225" t="s">
        <v>136</v>
      </c>
      <c r="C152" s="30"/>
      <c r="D152" s="30"/>
      <c r="E152" s="220" t="s">
        <v>10</v>
      </c>
      <c r="F152" s="220" t="s">
        <v>137</v>
      </c>
      <c r="G152" s="300" t="s">
        <v>138</v>
      </c>
      <c r="H152" s="301"/>
      <c r="I152" s="20"/>
      <c r="J152" s="20"/>
      <c r="K152" s="20"/>
      <c r="L152" s="20"/>
      <c r="M152" s="20"/>
      <c r="N152" s="20"/>
      <c r="O152" s="20"/>
      <c r="P152" s="302" t="s">
        <v>6</v>
      </c>
      <c r="Q152" s="302"/>
      <c r="R152" s="35"/>
      <c r="S152" s="300" t="s">
        <v>7</v>
      </c>
      <c r="T152" s="301"/>
    </row>
    <row r="153" spans="1:26" x14ac:dyDescent="0.2">
      <c r="A153" s="223"/>
      <c r="B153" s="223"/>
      <c r="C153" s="223"/>
      <c r="D153" s="223"/>
      <c r="E153" s="220"/>
      <c r="F153" s="220"/>
      <c r="G153" s="220" t="s">
        <v>139</v>
      </c>
      <c r="H153" s="220" t="s">
        <v>140</v>
      </c>
      <c r="I153" s="220" t="s">
        <v>140</v>
      </c>
      <c r="J153" s="220" t="s">
        <v>140</v>
      </c>
      <c r="K153" s="220" t="s">
        <v>140</v>
      </c>
      <c r="L153" s="220" t="s">
        <v>140</v>
      </c>
      <c r="M153" s="220"/>
      <c r="N153" s="220"/>
      <c r="O153" s="220" t="s">
        <v>140</v>
      </c>
      <c r="P153" s="223" t="s">
        <v>140</v>
      </c>
      <c r="Q153" s="223" t="s">
        <v>12</v>
      </c>
      <c r="R153" s="224"/>
      <c r="S153" s="221" t="s">
        <v>14</v>
      </c>
      <c r="T153" s="221" t="s">
        <v>15</v>
      </c>
    </row>
    <row r="154" spans="1:26" x14ac:dyDescent="0.2">
      <c r="A154" s="38" t="s">
        <v>142</v>
      </c>
      <c r="B154" s="38" t="s">
        <v>143</v>
      </c>
      <c r="C154" s="38" t="s">
        <v>142</v>
      </c>
      <c r="D154" s="38" t="s">
        <v>142</v>
      </c>
      <c r="E154" s="12">
        <v>13</v>
      </c>
      <c r="F154" s="12">
        <v>25</v>
      </c>
      <c r="G154" s="12">
        <v>5</v>
      </c>
      <c r="H154" s="12">
        <v>125</v>
      </c>
      <c r="I154" s="12"/>
      <c r="J154" s="12"/>
      <c r="K154" s="12"/>
      <c r="L154" s="12"/>
      <c r="M154" s="12"/>
      <c r="N154" s="12"/>
      <c r="O154" s="12"/>
      <c r="P154" s="12">
        <f>SUM(I154:O154)</f>
        <v>0</v>
      </c>
      <c r="Q154" s="12">
        <f>$P154/$H154</f>
        <v>0</v>
      </c>
      <c r="R154" s="39"/>
      <c r="S154" s="15">
        <v>0.09</v>
      </c>
      <c r="T154" s="15">
        <f>$Q154*$S154</f>
        <v>0</v>
      </c>
    </row>
    <row r="155" spans="1:26" x14ac:dyDescent="0.2">
      <c r="A155" s="38" t="s">
        <v>144</v>
      </c>
      <c r="B155" s="38" t="s">
        <v>145</v>
      </c>
      <c r="C155" s="38" t="s">
        <v>144</v>
      </c>
      <c r="D155" s="38" t="s">
        <v>144</v>
      </c>
      <c r="E155" s="12">
        <v>19</v>
      </c>
      <c r="F155" s="12">
        <v>25</v>
      </c>
      <c r="G155" s="12">
        <v>5</v>
      </c>
      <c r="H155" s="12">
        <v>125</v>
      </c>
      <c r="I155" s="12"/>
      <c r="J155" s="12"/>
      <c r="K155" s="12"/>
      <c r="L155" s="12"/>
      <c r="M155" s="12"/>
      <c r="N155" s="12"/>
      <c r="O155" s="12"/>
      <c r="P155" s="12">
        <f>SUM(I155:O155)</f>
        <v>0</v>
      </c>
      <c r="Q155" s="12">
        <f>$P155/$H155</f>
        <v>0</v>
      </c>
      <c r="R155" s="39"/>
      <c r="S155" s="15">
        <v>0.15</v>
      </c>
      <c r="T155" s="15">
        <f>$Q155*$S155</f>
        <v>0</v>
      </c>
    </row>
    <row r="156" spans="1:26" x14ac:dyDescent="0.2">
      <c r="B156" s="3"/>
      <c r="I156" s="223">
        <f t="shared" ref="I156:O156" si="29">SUM(I154:I155)</f>
        <v>0</v>
      </c>
      <c r="J156" s="223">
        <f t="shared" si="29"/>
        <v>0</v>
      </c>
      <c r="K156" s="223">
        <f t="shared" si="29"/>
        <v>0</v>
      </c>
      <c r="L156" s="223">
        <f t="shared" si="29"/>
        <v>0</v>
      </c>
      <c r="M156" s="223"/>
      <c r="N156" s="223"/>
      <c r="O156" s="223">
        <f t="shared" si="29"/>
        <v>0</v>
      </c>
      <c r="P156" s="223">
        <f>SUBTOTAL(9,P154:P155)</f>
        <v>0</v>
      </c>
      <c r="Q156" s="223">
        <f>SUBTOTAL(9,Q154:Q155)</f>
        <v>0</v>
      </c>
      <c r="R156" s="224"/>
      <c r="S156" s="12"/>
      <c r="T156" s="33">
        <f>SUBTOTAL(9,T154:T155)</f>
        <v>0</v>
      </c>
    </row>
    <row r="157" spans="1:26" x14ac:dyDescent="0.2">
      <c r="B157" s="3"/>
      <c r="I157" s="40"/>
      <c r="J157" s="40"/>
      <c r="K157" s="40"/>
      <c r="L157" s="40"/>
      <c r="M157" s="40"/>
      <c r="N157" s="40"/>
      <c r="O157" s="40"/>
      <c r="P157" s="223">
        <v>0</v>
      </c>
      <c r="Q157" s="223">
        <v>0</v>
      </c>
      <c r="R157" s="35"/>
      <c r="S157" s="12"/>
      <c r="T157" s="33">
        <v>0</v>
      </c>
    </row>
  </sheetData>
  <mergeCells count="14">
    <mergeCell ref="X3:Y3"/>
    <mergeCell ref="S152:T152"/>
    <mergeCell ref="A113:B113"/>
    <mergeCell ref="A148:H148"/>
    <mergeCell ref="A149:H149"/>
    <mergeCell ref="A150:H150"/>
    <mergeCell ref="G152:H152"/>
    <mergeCell ref="P152:Q152"/>
    <mergeCell ref="S3:T3"/>
    <mergeCell ref="A1:H1"/>
    <mergeCell ref="A2:D2"/>
    <mergeCell ref="E2:H2"/>
    <mergeCell ref="G3:H3"/>
    <mergeCell ref="P3:Q3"/>
  </mergeCells>
  <conditionalFormatting sqref="A5:W147 AA5:XFD147">
    <cfRule type="expression" dxfId="602" priority="1">
      <formula>MOD(ROW(),2)</formula>
    </cfRule>
  </conditionalFormatting>
  <conditionalFormatting sqref="P6:P147">
    <cfRule type="cellIs" dxfId="601" priority="4" operator="greaterThan">
      <formula>10000</formula>
    </cfRule>
  </conditionalFormatting>
  <conditionalFormatting sqref="P114:P147">
    <cfRule type="cellIs" dxfId="600" priority="5" operator="greaterThan">
      <formula>2000</formula>
    </cfRule>
  </conditionalFormatting>
  <conditionalFormatting sqref="T6:T112">
    <cfRule type="cellIs" dxfId="599" priority="3" operator="greaterThan">
      <formula>10</formula>
    </cfRule>
  </conditionalFormatting>
  <conditionalFormatting sqref="T143">
    <cfRule type="cellIs" dxfId="598" priority="2" operator="greaterThan">
      <formula>10</formula>
    </cfRule>
  </conditionalFormatting>
  <pageMargins left="0.25" right="0.25" top="0.75" bottom="0.75" header="0.3" footer="0.3"/>
  <pageSetup paperSize="9" scale="69" fitToHeight="0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157"/>
  <sheetViews>
    <sheetView zoomScaleNormal="100" workbookViewId="0">
      <pane xSplit="4" ySplit="4" topLeftCell="E134" activePane="bottomRight" state="frozen"/>
      <selection pane="topRight" activeCell="D1" sqref="D1"/>
      <selection pane="bottomLeft" activeCell="A4" sqref="A4"/>
      <selection pane="bottomRight" activeCell="E5" sqref="E5"/>
    </sheetView>
  </sheetViews>
  <sheetFormatPr defaultColWidth="9.140625" defaultRowHeight="12.75" x14ac:dyDescent="0.2"/>
  <cols>
    <col min="1" max="1" width="12.5703125" style="3" customWidth="1"/>
    <col min="2" max="2" width="14" style="41" customWidth="1"/>
    <col min="3" max="3" width="14" style="3" bestFit="1" customWidth="1"/>
    <col min="4" max="4" width="12.28515625" style="3" customWidth="1"/>
    <col min="5" max="5" width="7.85546875" style="3" customWidth="1"/>
    <col min="6" max="6" width="8.5703125" style="3" customWidth="1"/>
    <col min="7" max="7" width="6.140625" style="3" customWidth="1"/>
    <col min="8" max="8" width="6.42578125" style="3" customWidth="1"/>
    <col min="9" max="13" width="10.140625" style="3" customWidth="1"/>
    <col min="14" max="14" width="8.28515625" style="3" customWidth="1"/>
    <col min="15" max="15" width="10.7109375" style="3" bestFit="1" customWidth="1"/>
    <col min="16" max="16" width="8.28515625" style="3" bestFit="1" customWidth="1"/>
    <col min="17" max="18" width="9.42578125" style="3" customWidth="1"/>
    <col min="19" max="19" width="9.28515625" style="3" customWidth="1"/>
    <col min="20" max="16384" width="9.140625" style="3"/>
  </cols>
  <sheetData>
    <row r="1" spans="1:23" x14ac:dyDescent="0.2">
      <c r="A1" s="303" t="s">
        <v>281</v>
      </c>
      <c r="B1" s="303"/>
      <c r="C1" s="303"/>
      <c r="D1" s="303"/>
      <c r="E1" s="303"/>
      <c r="F1" s="303"/>
      <c r="G1" s="303"/>
      <c r="H1" s="303"/>
      <c r="I1" s="30" t="s">
        <v>581</v>
      </c>
      <c r="J1" s="30" t="s">
        <v>592</v>
      </c>
      <c r="K1" s="30" t="s">
        <v>597</v>
      </c>
      <c r="L1" s="30" t="s">
        <v>607</v>
      </c>
      <c r="M1" s="30" t="s">
        <v>608</v>
      </c>
      <c r="N1" s="20"/>
      <c r="O1" s="20"/>
      <c r="P1" s="20"/>
    </row>
    <row r="2" spans="1:23" x14ac:dyDescent="0.2">
      <c r="A2" s="303" t="s">
        <v>606</v>
      </c>
      <c r="B2" s="303"/>
      <c r="C2" s="303"/>
      <c r="D2" s="303"/>
      <c r="E2" s="303"/>
      <c r="F2" s="303"/>
      <c r="G2" s="303"/>
      <c r="H2" s="303"/>
      <c r="I2" s="213"/>
      <c r="J2" s="213"/>
      <c r="K2" s="213"/>
      <c r="L2" s="213"/>
      <c r="M2" s="213"/>
      <c r="N2" s="212"/>
      <c r="O2" s="212"/>
      <c r="P2" s="212"/>
      <c r="Q2" s="218"/>
      <c r="R2" s="218"/>
      <c r="S2" s="30"/>
    </row>
    <row r="3" spans="1:23" x14ac:dyDescent="0.2">
      <c r="A3" s="212" t="s">
        <v>0</v>
      </c>
      <c r="B3" s="212" t="s">
        <v>1</v>
      </c>
      <c r="C3" s="212" t="s">
        <v>2</v>
      </c>
      <c r="D3" s="212" t="s">
        <v>274</v>
      </c>
      <c r="E3" s="212" t="s">
        <v>3</v>
      </c>
      <c r="F3" s="212" t="s">
        <v>4</v>
      </c>
      <c r="G3" s="302" t="s">
        <v>5</v>
      </c>
      <c r="H3" s="302"/>
      <c r="I3" s="31" t="s">
        <v>579</v>
      </c>
      <c r="J3" s="31" t="s">
        <v>589</v>
      </c>
      <c r="K3" s="31" t="s">
        <v>596</v>
      </c>
      <c r="L3" s="31" t="s">
        <v>599</v>
      </c>
      <c r="M3" s="31" t="s">
        <v>602</v>
      </c>
      <c r="N3" s="215"/>
      <c r="O3" s="302" t="s">
        <v>6</v>
      </c>
      <c r="P3" s="302"/>
      <c r="Q3" s="55"/>
      <c r="R3" s="300" t="s">
        <v>7</v>
      </c>
      <c r="S3" s="301"/>
    </row>
    <row r="4" spans="1:23" x14ac:dyDescent="0.2">
      <c r="A4" s="215" t="s">
        <v>8</v>
      </c>
      <c r="B4" s="215"/>
      <c r="C4" s="215"/>
      <c r="D4" s="215"/>
      <c r="E4" s="7" t="s">
        <v>9</v>
      </c>
      <c r="F4" s="215" t="s">
        <v>10</v>
      </c>
      <c r="G4" s="212" t="s">
        <v>11</v>
      </c>
      <c r="H4" s="212" t="s">
        <v>12</v>
      </c>
      <c r="I4" s="215" t="s">
        <v>580</v>
      </c>
      <c r="J4" s="215" t="s">
        <v>590</v>
      </c>
      <c r="K4" s="215" t="s">
        <v>597</v>
      </c>
      <c r="L4" s="215" t="s">
        <v>600</v>
      </c>
      <c r="M4" s="215" t="s">
        <v>603</v>
      </c>
      <c r="N4" s="215"/>
      <c r="O4" s="212" t="s">
        <v>13</v>
      </c>
      <c r="P4" s="212" t="s">
        <v>12</v>
      </c>
      <c r="Q4" s="56"/>
      <c r="R4" s="213" t="s">
        <v>14</v>
      </c>
      <c r="S4" s="213" t="s">
        <v>15</v>
      </c>
    </row>
    <row r="5" spans="1:23" s="90" customFormat="1" x14ac:dyDescent="0.2">
      <c r="A5" s="86" t="s">
        <v>549</v>
      </c>
      <c r="B5" s="86" t="s">
        <v>550</v>
      </c>
      <c r="C5" s="86" t="s">
        <v>549</v>
      </c>
      <c r="D5" s="86" t="s">
        <v>275</v>
      </c>
      <c r="E5" s="87">
        <v>15</v>
      </c>
      <c r="F5" s="87">
        <v>50</v>
      </c>
      <c r="G5" s="87">
        <v>50</v>
      </c>
      <c r="H5" s="87">
        <v>2000</v>
      </c>
      <c r="I5" s="87"/>
      <c r="J5" s="87"/>
      <c r="K5" s="87"/>
      <c r="L5" s="87"/>
      <c r="M5" s="87"/>
      <c r="N5" s="214"/>
      <c r="O5" s="87">
        <f t="shared" ref="O5:O20" si="0">SUM(I5:N5)</f>
        <v>0</v>
      </c>
      <c r="P5" s="87">
        <f t="shared" ref="P5:P20" si="1">$O5/$H5</f>
        <v>0</v>
      </c>
      <c r="Q5" s="89"/>
      <c r="R5" s="87">
        <v>0.06</v>
      </c>
      <c r="S5" s="87">
        <f t="shared" ref="S5:S20" si="2">$P5*$R5</f>
        <v>0</v>
      </c>
    </row>
    <row r="6" spans="1:23" s="90" customFormat="1" x14ac:dyDescent="0.2">
      <c r="A6" s="86" t="s">
        <v>383</v>
      </c>
      <c r="B6" s="86" t="s">
        <v>384</v>
      </c>
      <c r="C6" s="86" t="s">
        <v>383</v>
      </c>
      <c r="D6" s="86" t="s">
        <v>275</v>
      </c>
      <c r="E6" s="87">
        <v>15</v>
      </c>
      <c r="F6" s="87">
        <v>225</v>
      </c>
      <c r="G6" s="87">
        <v>10</v>
      </c>
      <c r="H6" s="87">
        <v>400</v>
      </c>
      <c r="I6" s="87"/>
      <c r="J6" s="87">
        <v>5600</v>
      </c>
      <c r="K6" s="87">
        <v>8000</v>
      </c>
      <c r="L6" s="87">
        <v>8000</v>
      </c>
      <c r="M6" s="87"/>
      <c r="N6" s="91"/>
      <c r="O6" s="87">
        <f t="shared" si="0"/>
        <v>21600</v>
      </c>
      <c r="P6" s="87">
        <f t="shared" si="1"/>
        <v>54</v>
      </c>
      <c r="Q6" s="92"/>
      <c r="R6" s="93">
        <v>0.06</v>
      </c>
      <c r="S6" s="93">
        <f t="shared" si="2"/>
        <v>3.2399999999999998</v>
      </c>
      <c r="T6" s="94">
        <f>SUM(S6:S20)</f>
        <v>18.07</v>
      </c>
      <c r="U6" s="90">
        <f>T6*100/$T$148</f>
        <v>98.09989142236698</v>
      </c>
      <c r="W6" s="90">
        <v>871.56</v>
      </c>
    </row>
    <row r="7" spans="1:23" s="90" customFormat="1" x14ac:dyDescent="0.2">
      <c r="A7" s="86" t="s">
        <v>385</v>
      </c>
      <c r="B7" s="86" t="s">
        <v>386</v>
      </c>
      <c r="C7" s="86" t="s">
        <v>385</v>
      </c>
      <c r="D7" s="86" t="s">
        <v>275</v>
      </c>
      <c r="E7" s="87">
        <v>15</v>
      </c>
      <c r="F7" s="87">
        <v>300</v>
      </c>
      <c r="G7" s="87">
        <v>10</v>
      </c>
      <c r="H7" s="87">
        <v>300</v>
      </c>
      <c r="I7" s="87"/>
      <c r="J7" s="87"/>
      <c r="K7" s="87"/>
      <c r="L7" s="87"/>
      <c r="M7" s="87"/>
      <c r="N7" s="91"/>
      <c r="O7" s="87">
        <f t="shared" si="0"/>
        <v>0</v>
      </c>
      <c r="P7" s="87">
        <f t="shared" si="1"/>
        <v>0</v>
      </c>
      <c r="Q7" s="92"/>
      <c r="R7" s="93">
        <v>0.06</v>
      </c>
      <c r="S7" s="93">
        <f t="shared" si="2"/>
        <v>0</v>
      </c>
      <c r="T7" s="94"/>
    </row>
    <row r="8" spans="1:23" s="90" customFormat="1" x14ac:dyDescent="0.2">
      <c r="A8" s="214" t="s">
        <v>387</v>
      </c>
      <c r="B8" s="214" t="s">
        <v>259</v>
      </c>
      <c r="C8" s="95" t="s">
        <v>388</v>
      </c>
      <c r="D8" s="214" t="s">
        <v>277</v>
      </c>
      <c r="E8" s="87" t="s">
        <v>167</v>
      </c>
      <c r="F8" s="87">
        <v>300</v>
      </c>
      <c r="G8" s="87">
        <v>10</v>
      </c>
      <c r="H8" s="87">
        <v>300</v>
      </c>
      <c r="I8" s="87"/>
      <c r="J8" s="87"/>
      <c r="K8" s="87"/>
      <c r="L8" s="87"/>
      <c r="M8" s="87"/>
      <c r="N8" s="91"/>
      <c r="O8" s="87">
        <f t="shared" si="0"/>
        <v>0</v>
      </c>
      <c r="P8" s="87">
        <f t="shared" si="1"/>
        <v>0</v>
      </c>
      <c r="Q8" s="92"/>
      <c r="R8" s="93">
        <v>0.06</v>
      </c>
      <c r="S8" s="93">
        <f t="shared" si="2"/>
        <v>0</v>
      </c>
      <c r="T8" s="94"/>
    </row>
    <row r="9" spans="1:23" s="90" customFormat="1" x14ac:dyDescent="0.2">
      <c r="A9" s="86" t="s">
        <v>258</v>
      </c>
      <c r="B9" s="86" t="s">
        <v>259</v>
      </c>
      <c r="C9" s="86" t="s">
        <v>258</v>
      </c>
      <c r="D9" s="86" t="s">
        <v>275</v>
      </c>
      <c r="E9" s="87">
        <v>15</v>
      </c>
      <c r="F9" s="87">
        <v>375</v>
      </c>
      <c r="G9" s="87">
        <v>10</v>
      </c>
      <c r="H9" s="87">
        <v>200</v>
      </c>
      <c r="I9" s="87"/>
      <c r="J9" s="87"/>
      <c r="K9" s="87"/>
      <c r="L9" s="87"/>
      <c r="M9" s="87"/>
      <c r="N9" s="91"/>
      <c r="O9" s="87">
        <f t="shared" si="0"/>
        <v>0</v>
      </c>
      <c r="P9" s="87">
        <f t="shared" si="1"/>
        <v>0</v>
      </c>
      <c r="Q9" s="92"/>
      <c r="R9" s="93">
        <v>0.06</v>
      </c>
      <c r="S9" s="93">
        <f t="shared" si="2"/>
        <v>0</v>
      </c>
      <c r="T9" s="94"/>
    </row>
    <row r="10" spans="1:23" s="90" customFormat="1" x14ac:dyDescent="0.2">
      <c r="A10" s="86" t="s">
        <v>26</v>
      </c>
      <c r="B10" s="86" t="s">
        <v>27</v>
      </c>
      <c r="C10" s="86" t="s">
        <v>26</v>
      </c>
      <c r="D10" s="86" t="s">
        <v>275</v>
      </c>
      <c r="E10" s="87">
        <v>15</v>
      </c>
      <c r="F10" s="87">
        <v>457</v>
      </c>
      <c r="G10" s="87">
        <v>10</v>
      </c>
      <c r="H10" s="87">
        <v>200</v>
      </c>
      <c r="I10" s="87">
        <v>5000</v>
      </c>
      <c r="J10" s="87">
        <v>5000</v>
      </c>
      <c r="K10" s="87">
        <v>6000</v>
      </c>
      <c r="L10" s="87">
        <v>5000</v>
      </c>
      <c r="M10" s="87"/>
      <c r="N10" s="91"/>
      <c r="O10" s="87">
        <f t="shared" si="0"/>
        <v>21000</v>
      </c>
      <c r="P10" s="87">
        <f t="shared" si="1"/>
        <v>105</v>
      </c>
      <c r="Q10" s="92"/>
      <c r="R10" s="93">
        <v>0.05</v>
      </c>
      <c r="S10" s="93">
        <f t="shared" si="2"/>
        <v>5.25</v>
      </c>
      <c r="W10" s="90">
        <v>1694.7</v>
      </c>
    </row>
    <row r="11" spans="1:23" s="90" customFormat="1" x14ac:dyDescent="0.2">
      <c r="A11" s="214" t="s">
        <v>169</v>
      </c>
      <c r="B11" s="214" t="s">
        <v>27</v>
      </c>
      <c r="C11" s="214">
        <v>90441400</v>
      </c>
      <c r="D11" s="214" t="s">
        <v>277</v>
      </c>
      <c r="E11" s="87" t="s">
        <v>167</v>
      </c>
      <c r="F11" s="87">
        <v>450</v>
      </c>
      <c r="G11" s="87">
        <v>10</v>
      </c>
      <c r="H11" s="87">
        <v>200</v>
      </c>
      <c r="I11" s="87"/>
      <c r="J11" s="87"/>
      <c r="K11" s="87">
        <v>3000</v>
      </c>
      <c r="L11" s="87">
        <v>1000</v>
      </c>
      <c r="M11" s="87"/>
      <c r="N11" s="91"/>
      <c r="O11" s="87">
        <f t="shared" si="0"/>
        <v>4000</v>
      </c>
      <c r="P11" s="87">
        <f t="shared" si="1"/>
        <v>20</v>
      </c>
      <c r="Q11" s="92"/>
      <c r="R11" s="93">
        <v>0.05</v>
      </c>
      <c r="S11" s="93">
        <f t="shared" si="2"/>
        <v>1</v>
      </c>
      <c r="W11" s="90">
        <v>322.8</v>
      </c>
    </row>
    <row r="12" spans="1:23" s="90" customFormat="1" x14ac:dyDescent="0.2">
      <c r="A12" s="86" t="s">
        <v>24</v>
      </c>
      <c r="B12" s="86" t="s">
        <v>25</v>
      </c>
      <c r="C12" s="86" t="s">
        <v>24</v>
      </c>
      <c r="D12" s="86" t="s">
        <v>275</v>
      </c>
      <c r="E12" s="87">
        <v>15</v>
      </c>
      <c r="F12" s="87">
        <v>610</v>
      </c>
      <c r="G12" s="87">
        <v>10</v>
      </c>
      <c r="H12" s="87">
        <v>100</v>
      </c>
      <c r="I12" s="87"/>
      <c r="J12" s="87">
        <v>800</v>
      </c>
      <c r="K12" s="87">
        <v>6000</v>
      </c>
      <c r="L12" s="87">
        <v>5000</v>
      </c>
      <c r="M12" s="87"/>
      <c r="N12" s="91"/>
      <c r="O12" s="87">
        <f t="shared" si="0"/>
        <v>11800</v>
      </c>
      <c r="P12" s="87">
        <f t="shared" si="1"/>
        <v>118</v>
      </c>
      <c r="Q12" s="92"/>
      <c r="R12" s="93">
        <v>0.04</v>
      </c>
      <c r="S12" s="93">
        <f t="shared" si="2"/>
        <v>4.72</v>
      </c>
      <c r="W12" s="90">
        <v>1268.5</v>
      </c>
    </row>
    <row r="13" spans="1:23" s="90" customFormat="1" x14ac:dyDescent="0.2">
      <c r="A13" s="214" t="s">
        <v>168</v>
      </c>
      <c r="B13" s="214" t="s">
        <v>25</v>
      </c>
      <c r="C13" s="214">
        <v>90441600</v>
      </c>
      <c r="D13" s="214" t="s">
        <v>277</v>
      </c>
      <c r="E13" s="87" t="s">
        <v>167</v>
      </c>
      <c r="F13" s="87">
        <v>600</v>
      </c>
      <c r="G13" s="87">
        <v>10</v>
      </c>
      <c r="H13" s="87">
        <v>100</v>
      </c>
      <c r="I13" s="87"/>
      <c r="J13" s="87">
        <v>1000</v>
      </c>
      <c r="K13" s="87">
        <v>3000</v>
      </c>
      <c r="L13" s="87">
        <v>1000</v>
      </c>
      <c r="M13" s="87"/>
      <c r="N13" s="91"/>
      <c r="O13" s="87">
        <f t="shared" si="0"/>
        <v>5000</v>
      </c>
      <c r="P13" s="87">
        <f t="shared" si="1"/>
        <v>50</v>
      </c>
      <c r="Q13" s="92"/>
      <c r="R13" s="93">
        <v>0.04</v>
      </c>
      <c r="S13" s="93">
        <f t="shared" si="2"/>
        <v>2</v>
      </c>
      <c r="W13" s="90">
        <v>537.5</v>
      </c>
    </row>
    <row r="14" spans="1:23" s="90" customFormat="1" x14ac:dyDescent="0.2">
      <c r="A14" s="86" t="s">
        <v>150</v>
      </c>
      <c r="B14" s="86" t="s">
        <v>151</v>
      </c>
      <c r="C14" s="86" t="s">
        <v>150</v>
      </c>
      <c r="D14" s="86" t="s">
        <v>275</v>
      </c>
      <c r="E14" s="87">
        <v>15</v>
      </c>
      <c r="F14" s="87">
        <v>760</v>
      </c>
      <c r="G14" s="87">
        <v>10</v>
      </c>
      <c r="H14" s="87">
        <v>100</v>
      </c>
      <c r="I14" s="87"/>
      <c r="J14" s="87"/>
      <c r="K14" s="87">
        <v>500</v>
      </c>
      <c r="L14" s="87">
        <v>500</v>
      </c>
      <c r="M14" s="87"/>
      <c r="N14" s="91"/>
      <c r="O14" s="87">
        <f t="shared" si="0"/>
        <v>1000</v>
      </c>
      <c r="P14" s="87">
        <f t="shared" si="1"/>
        <v>10</v>
      </c>
      <c r="Q14" s="92"/>
      <c r="R14" s="93">
        <v>0.04</v>
      </c>
      <c r="S14" s="93">
        <f t="shared" si="2"/>
        <v>0.4</v>
      </c>
      <c r="W14" s="90">
        <v>138</v>
      </c>
    </row>
    <row r="15" spans="1:23" s="90" customFormat="1" x14ac:dyDescent="0.2">
      <c r="A15" s="86" t="s">
        <v>20</v>
      </c>
      <c r="B15" s="86" t="s">
        <v>21</v>
      </c>
      <c r="C15" s="86" t="s">
        <v>20</v>
      </c>
      <c r="D15" s="86" t="s">
        <v>275</v>
      </c>
      <c r="E15" s="87">
        <v>15</v>
      </c>
      <c r="F15" s="87">
        <v>915</v>
      </c>
      <c r="G15" s="87">
        <v>10</v>
      </c>
      <c r="H15" s="87">
        <v>100</v>
      </c>
      <c r="I15" s="87"/>
      <c r="J15" s="87">
        <v>500</v>
      </c>
      <c r="K15" s="87">
        <v>1000</v>
      </c>
      <c r="L15" s="87"/>
      <c r="M15" s="87"/>
      <c r="N15" s="91"/>
      <c r="O15" s="87">
        <f t="shared" si="0"/>
        <v>1500</v>
      </c>
      <c r="P15" s="87">
        <f t="shared" si="1"/>
        <v>15</v>
      </c>
      <c r="Q15" s="92"/>
      <c r="R15" s="93">
        <v>0.05</v>
      </c>
      <c r="S15" s="93">
        <f t="shared" si="2"/>
        <v>0.75</v>
      </c>
      <c r="W15" s="90">
        <v>242.1</v>
      </c>
    </row>
    <row r="16" spans="1:23" s="90" customFormat="1" x14ac:dyDescent="0.2">
      <c r="A16" s="91" t="s">
        <v>166</v>
      </c>
      <c r="B16" s="91" t="s">
        <v>21</v>
      </c>
      <c r="C16" s="91">
        <v>90441800</v>
      </c>
      <c r="D16" s="214" t="s">
        <v>277</v>
      </c>
      <c r="E16" s="87" t="s">
        <v>167</v>
      </c>
      <c r="F16" s="87">
        <v>900</v>
      </c>
      <c r="G16" s="87">
        <v>10</v>
      </c>
      <c r="H16" s="87">
        <v>100</v>
      </c>
      <c r="I16" s="87"/>
      <c r="J16" s="87"/>
      <c r="K16" s="87">
        <v>700</v>
      </c>
      <c r="L16" s="87"/>
      <c r="M16" s="87"/>
      <c r="N16" s="91"/>
      <c r="O16" s="87">
        <f t="shared" si="0"/>
        <v>700</v>
      </c>
      <c r="P16" s="87">
        <f t="shared" si="1"/>
        <v>7</v>
      </c>
      <c r="Q16" s="92"/>
      <c r="R16" s="93">
        <v>0.05</v>
      </c>
      <c r="S16" s="93">
        <f t="shared" si="2"/>
        <v>0.35000000000000003</v>
      </c>
      <c r="W16" s="90">
        <v>112.98</v>
      </c>
    </row>
    <row r="17" spans="1:23" s="90" customFormat="1" x14ac:dyDescent="0.2">
      <c r="A17" s="86" t="s">
        <v>16</v>
      </c>
      <c r="B17" s="86" t="s">
        <v>17</v>
      </c>
      <c r="C17" s="86" t="s">
        <v>16</v>
      </c>
      <c r="D17" s="86" t="s">
        <v>275</v>
      </c>
      <c r="E17" s="87">
        <v>15</v>
      </c>
      <c r="F17" s="87">
        <v>1220</v>
      </c>
      <c r="G17" s="87">
        <v>10</v>
      </c>
      <c r="H17" s="87">
        <v>50</v>
      </c>
      <c r="I17" s="87"/>
      <c r="J17" s="87">
        <v>450</v>
      </c>
      <c r="K17" s="87"/>
      <c r="L17" s="87"/>
      <c r="M17" s="87"/>
      <c r="N17" s="91"/>
      <c r="O17" s="87">
        <f t="shared" si="0"/>
        <v>450</v>
      </c>
      <c r="P17" s="87">
        <f t="shared" si="1"/>
        <v>9</v>
      </c>
      <c r="Q17" s="92"/>
      <c r="R17" s="93">
        <v>0.04</v>
      </c>
      <c r="S17" s="93">
        <f t="shared" si="2"/>
        <v>0.36</v>
      </c>
      <c r="W17" s="90">
        <v>96.75</v>
      </c>
    </row>
    <row r="18" spans="1:23" s="90" customFormat="1" x14ac:dyDescent="0.2">
      <c r="A18" s="86" t="s">
        <v>148</v>
      </c>
      <c r="B18" s="86" t="s">
        <v>149</v>
      </c>
      <c r="C18" s="86" t="s">
        <v>148</v>
      </c>
      <c r="D18" s="86" t="s">
        <v>275</v>
      </c>
      <c r="E18" s="87">
        <v>15</v>
      </c>
      <c r="F18" s="87">
        <v>1524</v>
      </c>
      <c r="G18" s="87">
        <v>10</v>
      </c>
      <c r="H18" s="87">
        <v>50</v>
      </c>
      <c r="I18" s="87"/>
      <c r="J18" s="87"/>
      <c r="K18" s="87"/>
      <c r="L18" s="87"/>
      <c r="M18" s="87"/>
      <c r="N18" s="91"/>
      <c r="O18" s="87">
        <f t="shared" si="0"/>
        <v>0</v>
      </c>
      <c r="P18" s="87">
        <f t="shared" si="1"/>
        <v>0</v>
      </c>
      <c r="Q18" s="92"/>
      <c r="R18" s="93">
        <v>0.05</v>
      </c>
      <c r="S18" s="93">
        <f t="shared" si="2"/>
        <v>0</v>
      </c>
    </row>
    <row r="19" spans="1:23" s="90" customFormat="1" x14ac:dyDescent="0.2">
      <c r="A19" s="86" t="s">
        <v>146</v>
      </c>
      <c r="B19" s="86" t="s">
        <v>147</v>
      </c>
      <c r="C19" s="86" t="s">
        <v>146</v>
      </c>
      <c r="D19" s="86" t="s">
        <v>275</v>
      </c>
      <c r="E19" s="87">
        <v>15</v>
      </c>
      <c r="F19" s="87">
        <v>1800</v>
      </c>
      <c r="G19" s="87">
        <v>10</v>
      </c>
      <c r="H19" s="87">
        <v>50</v>
      </c>
      <c r="I19" s="87"/>
      <c r="J19" s="87"/>
      <c r="K19" s="87"/>
      <c r="L19" s="87"/>
      <c r="M19" s="87"/>
      <c r="N19" s="91"/>
      <c r="O19" s="87">
        <f t="shared" si="0"/>
        <v>0</v>
      </c>
      <c r="P19" s="87">
        <f t="shared" si="1"/>
        <v>0</v>
      </c>
      <c r="Q19" s="92"/>
      <c r="R19" s="93">
        <v>0.06</v>
      </c>
      <c r="S19" s="93">
        <f t="shared" si="2"/>
        <v>0</v>
      </c>
    </row>
    <row r="20" spans="1:23" s="90" customFormat="1" x14ac:dyDescent="0.2">
      <c r="A20" s="86" t="s">
        <v>353</v>
      </c>
      <c r="B20" s="86" t="s">
        <v>354</v>
      </c>
      <c r="C20" s="86" t="s">
        <v>146</v>
      </c>
      <c r="D20" s="86" t="s">
        <v>275</v>
      </c>
      <c r="E20" s="87">
        <v>15</v>
      </c>
      <c r="F20" s="87">
        <v>2100</v>
      </c>
      <c r="G20" s="87">
        <v>10</v>
      </c>
      <c r="H20" s="87">
        <v>50</v>
      </c>
      <c r="I20" s="87"/>
      <c r="J20" s="87"/>
      <c r="K20" s="87"/>
      <c r="L20" s="87"/>
      <c r="M20" s="87"/>
      <c r="N20" s="91"/>
      <c r="O20" s="87">
        <f t="shared" si="0"/>
        <v>0</v>
      </c>
      <c r="P20" s="87">
        <f t="shared" si="1"/>
        <v>0</v>
      </c>
      <c r="Q20" s="92"/>
      <c r="R20" s="93">
        <v>0.06</v>
      </c>
      <c r="S20" s="93">
        <f t="shared" si="2"/>
        <v>0</v>
      </c>
    </row>
    <row r="21" spans="1:23" s="90" customFormat="1" ht="15" x14ac:dyDescent="0.2">
      <c r="A21" s="96" t="s">
        <v>28</v>
      </c>
      <c r="B21" s="96"/>
      <c r="C21" s="96"/>
      <c r="D21" s="96"/>
      <c r="E21" s="96"/>
      <c r="F21" s="87"/>
      <c r="G21" s="97"/>
      <c r="H21" s="97"/>
      <c r="I21" s="87"/>
      <c r="J21" s="87"/>
      <c r="K21" s="87"/>
      <c r="L21" s="87"/>
      <c r="M21" s="87"/>
      <c r="N21" s="98"/>
      <c r="O21" s="87"/>
      <c r="P21" s="87"/>
      <c r="Q21" s="92"/>
      <c r="R21" s="87"/>
      <c r="S21" s="93"/>
    </row>
    <row r="22" spans="1:23" s="90" customFormat="1" x14ac:dyDescent="0.2">
      <c r="A22" s="86" t="s">
        <v>260</v>
      </c>
      <c r="B22" s="86" t="s">
        <v>229</v>
      </c>
      <c r="C22" s="86" t="s">
        <v>260</v>
      </c>
      <c r="D22" s="86" t="s">
        <v>275</v>
      </c>
      <c r="E22" s="87">
        <v>20</v>
      </c>
      <c r="F22" s="87">
        <v>100</v>
      </c>
      <c r="G22" s="87">
        <v>10</v>
      </c>
      <c r="H22" s="87">
        <v>500</v>
      </c>
      <c r="I22" s="87"/>
      <c r="J22" s="87">
        <v>500</v>
      </c>
      <c r="K22" s="87">
        <v>500</v>
      </c>
      <c r="L22" s="87">
        <v>500</v>
      </c>
      <c r="M22" s="87"/>
      <c r="N22" s="91"/>
      <c r="O22" s="87">
        <f t="shared" ref="O22:O38" si="3">SUM(I22:N22)</f>
        <v>1500</v>
      </c>
      <c r="P22" s="87">
        <f t="shared" ref="P22:P38" si="4">$O22/$H22</f>
        <v>3</v>
      </c>
      <c r="Q22" s="92"/>
      <c r="R22" s="93">
        <v>0.06</v>
      </c>
      <c r="S22" s="93">
        <f t="shared" ref="S22:S38" si="5">$P22*$R22</f>
        <v>0.18</v>
      </c>
      <c r="T22" s="94">
        <f>SUM(S22:S38)</f>
        <v>3.6</v>
      </c>
      <c r="U22" s="90">
        <f>T22*100/$T$148</f>
        <v>19.543973941368076</v>
      </c>
      <c r="W22" s="90">
        <v>42</v>
      </c>
    </row>
    <row r="23" spans="1:23" s="90" customFormat="1" x14ac:dyDescent="0.2">
      <c r="A23" s="214" t="s">
        <v>228</v>
      </c>
      <c r="B23" s="214" t="s">
        <v>229</v>
      </c>
      <c r="C23" s="214">
        <v>90442100</v>
      </c>
      <c r="D23" s="214" t="s">
        <v>277</v>
      </c>
      <c r="E23" s="87" t="s">
        <v>46</v>
      </c>
      <c r="F23" s="87">
        <v>100</v>
      </c>
      <c r="G23" s="87">
        <v>10</v>
      </c>
      <c r="H23" s="87">
        <v>500</v>
      </c>
      <c r="I23" s="87"/>
      <c r="J23" s="87"/>
      <c r="K23" s="87"/>
      <c r="L23" s="87"/>
      <c r="M23" s="87"/>
      <c r="N23" s="91"/>
      <c r="O23" s="87">
        <f t="shared" si="3"/>
        <v>0</v>
      </c>
      <c r="P23" s="87">
        <f t="shared" si="4"/>
        <v>0</v>
      </c>
      <c r="Q23" s="92"/>
      <c r="R23" s="93">
        <v>0.06</v>
      </c>
      <c r="S23" s="93">
        <f t="shared" si="5"/>
        <v>0</v>
      </c>
      <c r="T23" s="94"/>
    </row>
    <row r="24" spans="1:23" s="90" customFormat="1" x14ac:dyDescent="0.2">
      <c r="A24" s="214" t="s">
        <v>172</v>
      </c>
      <c r="B24" s="214" t="s">
        <v>173</v>
      </c>
      <c r="C24" s="214">
        <v>90447000</v>
      </c>
      <c r="D24" s="214" t="s">
        <v>277</v>
      </c>
      <c r="E24" s="87" t="s">
        <v>46</v>
      </c>
      <c r="F24" s="87">
        <v>240</v>
      </c>
      <c r="G24" s="87">
        <v>10</v>
      </c>
      <c r="H24" s="87">
        <v>250</v>
      </c>
      <c r="I24" s="87"/>
      <c r="J24" s="87">
        <v>4750</v>
      </c>
      <c r="K24" s="87">
        <v>3000</v>
      </c>
      <c r="L24" s="87"/>
      <c r="M24" s="87"/>
      <c r="N24" s="91"/>
      <c r="O24" s="87">
        <f t="shared" si="3"/>
        <v>7750</v>
      </c>
      <c r="P24" s="87">
        <f t="shared" si="4"/>
        <v>31</v>
      </c>
      <c r="Q24" s="92"/>
      <c r="R24" s="93">
        <v>0.06</v>
      </c>
      <c r="S24" s="93">
        <f t="shared" si="5"/>
        <v>1.8599999999999999</v>
      </c>
      <c r="W24" s="90">
        <v>496</v>
      </c>
    </row>
    <row r="25" spans="1:23" s="90" customFormat="1" x14ac:dyDescent="0.2">
      <c r="A25" s="86" t="s">
        <v>389</v>
      </c>
      <c r="B25" s="86" t="s">
        <v>390</v>
      </c>
      <c r="C25" s="86" t="s">
        <v>389</v>
      </c>
      <c r="D25" s="86" t="s">
        <v>275</v>
      </c>
      <c r="E25" s="87">
        <v>20</v>
      </c>
      <c r="F25" s="87">
        <v>300</v>
      </c>
      <c r="G25" s="87">
        <v>10</v>
      </c>
      <c r="H25" s="137">
        <v>200</v>
      </c>
      <c r="I25" s="87"/>
      <c r="J25" s="87"/>
      <c r="K25" s="87"/>
      <c r="L25" s="87"/>
      <c r="M25" s="87"/>
      <c r="N25" s="91"/>
      <c r="O25" s="87">
        <f t="shared" si="3"/>
        <v>0</v>
      </c>
      <c r="P25" s="87">
        <f t="shared" si="4"/>
        <v>0</v>
      </c>
      <c r="Q25" s="92"/>
      <c r="R25" s="93">
        <v>0.06</v>
      </c>
      <c r="S25" s="93">
        <f t="shared" si="5"/>
        <v>0</v>
      </c>
    </row>
    <row r="26" spans="1:23" s="90" customFormat="1" x14ac:dyDescent="0.2">
      <c r="A26" s="86" t="s">
        <v>50</v>
      </c>
      <c r="B26" s="86" t="s">
        <v>51</v>
      </c>
      <c r="C26" s="86" t="s">
        <v>50</v>
      </c>
      <c r="D26" s="86" t="s">
        <v>275</v>
      </c>
      <c r="E26" s="87">
        <v>20</v>
      </c>
      <c r="F26" s="87">
        <v>457</v>
      </c>
      <c r="G26" s="87">
        <v>10</v>
      </c>
      <c r="H26" s="87">
        <v>100</v>
      </c>
      <c r="I26" s="87"/>
      <c r="J26" s="87"/>
      <c r="K26" s="87">
        <v>400</v>
      </c>
      <c r="L26" s="87"/>
      <c r="M26" s="87"/>
      <c r="N26" s="91"/>
      <c r="O26" s="87">
        <f t="shared" si="3"/>
        <v>400</v>
      </c>
      <c r="P26" s="87">
        <f t="shared" si="4"/>
        <v>4</v>
      </c>
      <c r="Q26" s="92"/>
      <c r="R26" s="93">
        <v>0.04</v>
      </c>
      <c r="S26" s="93">
        <f t="shared" si="5"/>
        <v>0.16</v>
      </c>
      <c r="W26" s="90">
        <v>52</v>
      </c>
    </row>
    <row r="27" spans="1:23" s="90" customFormat="1" x14ac:dyDescent="0.2">
      <c r="A27" s="214" t="s">
        <v>171</v>
      </c>
      <c r="B27" s="214" t="s">
        <v>51</v>
      </c>
      <c r="C27" s="214">
        <v>90442400</v>
      </c>
      <c r="D27" s="214" t="s">
        <v>277</v>
      </c>
      <c r="E27" s="87" t="s">
        <v>46</v>
      </c>
      <c r="F27" s="87">
        <v>450</v>
      </c>
      <c r="G27" s="87">
        <v>10</v>
      </c>
      <c r="H27" s="87">
        <v>100</v>
      </c>
      <c r="I27" s="87"/>
      <c r="J27" s="87"/>
      <c r="K27" s="87">
        <v>1000</v>
      </c>
      <c r="L27" s="87">
        <v>1000</v>
      </c>
      <c r="M27" s="87"/>
      <c r="N27" s="91"/>
      <c r="O27" s="87">
        <f t="shared" si="3"/>
        <v>2000</v>
      </c>
      <c r="P27" s="87">
        <f t="shared" si="4"/>
        <v>20</v>
      </c>
      <c r="Q27" s="92"/>
      <c r="R27" s="93">
        <v>0.04</v>
      </c>
      <c r="S27" s="93">
        <f t="shared" si="5"/>
        <v>0.8</v>
      </c>
      <c r="W27" s="90">
        <v>260</v>
      </c>
    </row>
    <row r="28" spans="1:23" s="90" customFormat="1" x14ac:dyDescent="0.2">
      <c r="A28" s="86" t="s">
        <v>47</v>
      </c>
      <c r="B28" s="86" t="s">
        <v>48</v>
      </c>
      <c r="C28" s="86" t="s">
        <v>47</v>
      </c>
      <c r="D28" s="86" t="s">
        <v>275</v>
      </c>
      <c r="E28" s="87">
        <v>20</v>
      </c>
      <c r="F28" s="87">
        <v>610</v>
      </c>
      <c r="G28" s="87">
        <v>10</v>
      </c>
      <c r="H28" s="87">
        <v>100</v>
      </c>
      <c r="I28" s="87"/>
      <c r="J28" s="87"/>
      <c r="K28" s="87"/>
      <c r="L28" s="87">
        <v>1000</v>
      </c>
      <c r="M28" s="87"/>
      <c r="N28" s="91"/>
      <c r="O28" s="87">
        <f t="shared" si="3"/>
        <v>1000</v>
      </c>
      <c r="P28" s="87">
        <f t="shared" si="4"/>
        <v>10</v>
      </c>
      <c r="Q28" s="92"/>
      <c r="R28" s="93">
        <v>0.06</v>
      </c>
      <c r="S28" s="93">
        <f t="shared" si="5"/>
        <v>0.6</v>
      </c>
      <c r="W28" s="90">
        <v>170</v>
      </c>
    </row>
    <row r="29" spans="1:23" s="90" customFormat="1" x14ac:dyDescent="0.2">
      <c r="A29" s="214" t="s">
        <v>49</v>
      </c>
      <c r="B29" s="214" t="s">
        <v>48</v>
      </c>
      <c r="C29" s="214">
        <v>90442600</v>
      </c>
      <c r="D29" s="214" t="s">
        <v>277</v>
      </c>
      <c r="E29" s="87" t="s">
        <v>46</v>
      </c>
      <c r="F29" s="87">
        <v>600</v>
      </c>
      <c r="G29" s="87">
        <v>10</v>
      </c>
      <c r="H29" s="87">
        <v>100</v>
      </c>
      <c r="I29" s="87"/>
      <c r="J29" s="87"/>
      <c r="K29" s="87"/>
      <c r="L29" s="87"/>
      <c r="M29" s="87"/>
      <c r="N29" s="91"/>
      <c r="O29" s="87">
        <f t="shared" si="3"/>
        <v>0</v>
      </c>
      <c r="P29" s="87">
        <f t="shared" si="4"/>
        <v>0</v>
      </c>
      <c r="Q29" s="92"/>
      <c r="R29" s="93">
        <v>0.06</v>
      </c>
      <c r="S29" s="93">
        <f t="shared" si="5"/>
        <v>0</v>
      </c>
    </row>
    <row r="30" spans="1:23" s="90" customFormat="1" x14ac:dyDescent="0.2">
      <c r="A30" s="86" t="s">
        <v>154</v>
      </c>
      <c r="B30" s="86" t="s">
        <v>43</v>
      </c>
      <c r="C30" s="86" t="s">
        <v>154</v>
      </c>
      <c r="D30" s="86" t="s">
        <v>275</v>
      </c>
      <c r="E30" s="87">
        <v>20</v>
      </c>
      <c r="F30" s="87">
        <v>760</v>
      </c>
      <c r="G30" s="87">
        <v>10</v>
      </c>
      <c r="H30" s="87">
        <v>100</v>
      </c>
      <c r="I30" s="87"/>
      <c r="J30" s="87"/>
      <c r="K30" s="87"/>
      <c r="L30" s="87"/>
      <c r="M30" s="87"/>
      <c r="N30" s="91"/>
      <c r="O30" s="87">
        <f t="shared" si="3"/>
        <v>0</v>
      </c>
      <c r="P30" s="87">
        <f t="shared" si="4"/>
        <v>0</v>
      </c>
      <c r="Q30" s="92"/>
      <c r="R30" s="93">
        <v>7.0000000000000007E-2</v>
      </c>
      <c r="S30" s="93">
        <f t="shared" si="5"/>
        <v>0</v>
      </c>
    </row>
    <row r="31" spans="1:23" s="90" customFormat="1" x14ac:dyDescent="0.2">
      <c r="A31" s="214" t="s">
        <v>45</v>
      </c>
      <c r="B31" s="214" t="s">
        <v>43</v>
      </c>
      <c r="C31" s="214">
        <v>90442700</v>
      </c>
      <c r="D31" s="214" t="s">
        <v>277</v>
      </c>
      <c r="E31" s="87" t="s">
        <v>46</v>
      </c>
      <c r="F31" s="87">
        <v>750</v>
      </c>
      <c r="G31" s="87">
        <v>10</v>
      </c>
      <c r="H31" s="87">
        <v>100</v>
      </c>
      <c r="I31" s="87"/>
      <c r="J31" s="87"/>
      <c r="K31" s="87"/>
      <c r="L31" s="87"/>
      <c r="M31" s="87"/>
      <c r="N31" s="91"/>
      <c r="O31" s="87">
        <f t="shared" si="3"/>
        <v>0</v>
      </c>
      <c r="P31" s="87">
        <f t="shared" si="4"/>
        <v>0</v>
      </c>
      <c r="Q31" s="92"/>
      <c r="R31" s="93">
        <v>7.0000000000000007E-2</v>
      </c>
      <c r="S31" s="93">
        <f t="shared" si="5"/>
        <v>0</v>
      </c>
    </row>
    <row r="32" spans="1:23" s="90" customFormat="1" x14ac:dyDescent="0.2">
      <c r="A32" s="86" t="s">
        <v>38</v>
      </c>
      <c r="B32" s="86" t="s">
        <v>39</v>
      </c>
      <c r="C32" s="86" t="s">
        <v>38</v>
      </c>
      <c r="D32" s="86" t="s">
        <v>275</v>
      </c>
      <c r="E32" s="87">
        <v>20</v>
      </c>
      <c r="F32" s="87">
        <v>915</v>
      </c>
      <c r="G32" s="87">
        <v>10</v>
      </c>
      <c r="H32" s="87">
        <v>50</v>
      </c>
      <c r="I32" s="87"/>
      <c r="J32" s="87"/>
      <c r="K32" s="87"/>
      <c r="L32" s="87"/>
      <c r="M32" s="87"/>
      <c r="N32" s="91"/>
      <c r="O32" s="87">
        <f t="shared" si="3"/>
        <v>0</v>
      </c>
      <c r="P32" s="87">
        <f t="shared" si="4"/>
        <v>0</v>
      </c>
      <c r="Q32" s="92"/>
      <c r="R32" s="93">
        <v>0.04</v>
      </c>
      <c r="S32" s="93">
        <f t="shared" si="5"/>
        <v>0</v>
      </c>
    </row>
    <row r="33" spans="1:23" s="90" customFormat="1" x14ac:dyDescent="0.2">
      <c r="A33" s="214" t="s">
        <v>170</v>
      </c>
      <c r="B33" s="214" t="s">
        <v>39</v>
      </c>
      <c r="C33" s="214">
        <v>90442800</v>
      </c>
      <c r="D33" s="214" t="s">
        <v>277</v>
      </c>
      <c r="E33" s="87" t="s">
        <v>46</v>
      </c>
      <c r="F33" s="87">
        <v>900</v>
      </c>
      <c r="G33" s="87">
        <v>10</v>
      </c>
      <c r="H33" s="87">
        <v>50</v>
      </c>
      <c r="I33" s="87"/>
      <c r="J33" s="87"/>
      <c r="K33" s="87"/>
      <c r="L33" s="87"/>
      <c r="M33" s="87"/>
      <c r="N33" s="91"/>
      <c r="O33" s="87">
        <f t="shared" si="3"/>
        <v>0</v>
      </c>
      <c r="P33" s="87">
        <f t="shared" si="4"/>
        <v>0</v>
      </c>
      <c r="Q33" s="92"/>
      <c r="R33" s="93">
        <v>0.04</v>
      </c>
      <c r="S33" s="93">
        <f t="shared" si="5"/>
        <v>0</v>
      </c>
    </row>
    <row r="34" spans="1:23" s="90" customFormat="1" x14ac:dyDescent="0.2">
      <c r="A34" s="86" t="s">
        <v>34</v>
      </c>
      <c r="B34" s="86" t="s">
        <v>35</v>
      </c>
      <c r="C34" s="86" t="s">
        <v>34</v>
      </c>
      <c r="D34" s="86" t="s">
        <v>275</v>
      </c>
      <c r="E34" s="87">
        <v>20</v>
      </c>
      <c r="F34" s="87">
        <v>1220</v>
      </c>
      <c r="G34" s="87">
        <v>10</v>
      </c>
      <c r="H34" s="87">
        <v>50</v>
      </c>
      <c r="I34" s="87"/>
      <c r="J34" s="87"/>
      <c r="K34" s="87"/>
      <c r="L34" s="87"/>
      <c r="M34" s="87"/>
      <c r="N34" s="91"/>
      <c r="O34" s="87">
        <f t="shared" si="3"/>
        <v>0</v>
      </c>
      <c r="P34" s="87">
        <f t="shared" si="4"/>
        <v>0</v>
      </c>
      <c r="Q34" s="92"/>
      <c r="R34" s="93">
        <v>0.06</v>
      </c>
      <c r="S34" s="93">
        <f t="shared" si="5"/>
        <v>0</v>
      </c>
    </row>
    <row r="35" spans="1:23" s="90" customFormat="1" x14ac:dyDescent="0.2">
      <c r="A35" s="86" t="s">
        <v>32</v>
      </c>
      <c r="B35" s="86" t="s">
        <v>33</v>
      </c>
      <c r="C35" s="86" t="s">
        <v>32</v>
      </c>
      <c r="D35" s="86" t="s">
        <v>275</v>
      </c>
      <c r="E35" s="87">
        <v>20</v>
      </c>
      <c r="F35" s="87">
        <v>1524</v>
      </c>
      <c r="G35" s="87">
        <v>10</v>
      </c>
      <c r="H35" s="87">
        <v>50</v>
      </c>
      <c r="I35" s="87"/>
      <c r="J35" s="87"/>
      <c r="K35" s="87"/>
      <c r="L35" s="87"/>
      <c r="M35" s="87"/>
      <c r="N35" s="91"/>
      <c r="O35" s="87">
        <f t="shared" si="3"/>
        <v>0</v>
      </c>
      <c r="P35" s="87">
        <f t="shared" si="4"/>
        <v>0</v>
      </c>
      <c r="Q35" s="92"/>
      <c r="R35" s="93">
        <v>7.0000000000000007E-2</v>
      </c>
      <c r="S35" s="93">
        <f t="shared" si="5"/>
        <v>0</v>
      </c>
    </row>
    <row r="36" spans="1:23" s="90" customFormat="1" x14ac:dyDescent="0.2">
      <c r="A36" s="86" t="s">
        <v>214</v>
      </c>
      <c r="B36" s="86" t="s">
        <v>30</v>
      </c>
      <c r="C36" s="86" t="s">
        <v>214</v>
      </c>
      <c r="D36" s="86" t="s">
        <v>275</v>
      </c>
      <c r="E36" s="87">
        <v>20</v>
      </c>
      <c r="F36" s="87">
        <v>1800</v>
      </c>
      <c r="G36" s="87">
        <v>10</v>
      </c>
      <c r="H36" s="87">
        <v>50</v>
      </c>
      <c r="I36" s="87"/>
      <c r="J36" s="87"/>
      <c r="K36" s="87"/>
      <c r="L36" s="87"/>
      <c r="M36" s="87"/>
      <c r="N36" s="91"/>
      <c r="O36" s="87">
        <f t="shared" si="3"/>
        <v>0</v>
      </c>
      <c r="P36" s="87">
        <f t="shared" si="4"/>
        <v>0</v>
      </c>
      <c r="Q36" s="92"/>
      <c r="R36" s="93">
        <v>0.09</v>
      </c>
      <c r="S36" s="93">
        <f t="shared" si="5"/>
        <v>0</v>
      </c>
    </row>
    <row r="37" spans="1:23" s="90" customFormat="1" x14ac:dyDescent="0.2">
      <c r="A37" s="86" t="s">
        <v>212</v>
      </c>
      <c r="B37" s="86" t="s">
        <v>213</v>
      </c>
      <c r="C37" s="86" t="s">
        <v>212</v>
      </c>
      <c r="D37" s="86" t="s">
        <v>275</v>
      </c>
      <c r="E37" s="87">
        <v>20</v>
      </c>
      <c r="F37" s="87">
        <v>2100</v>
      </c>
      <c r="G37" s="87">
        <v>10</v>
      </c>
      <c r="H37" s="87">
        <v>50</v>
      </c>
      <c r="I37" s="87"/>
      <c r="J37" s="87"/>
      <c r="K37" s="87"/>
      <c r="L37" s="87"/>
      <c r="M37" s="87"/>
      <c r="N37" s="91"/>
      <c r="O37" s="87">
        <f t="shared" si="3"/>
        <v>0</v>
      </c>
      <c r="P37" s="87">
        <f t="shared" si="4"/>
        <v>0</v>
      </c>
      <c r="Q37" s="92"/>
      <c r="R37" s="93">
        <v>7.0000000000000007E-2</v>
      </c>
      <c r="S37" s="93">
        <f t="shared" si="5"/>
        <v>0</v>
      </c>
    </row>
    <row r="38" spans="1:23" s="90" customFormat="1" x14ac:dyDescent="0.2">
      <c r="A38" s="86" t="s">
        <v>242</v>
      </c>
      <c r="B38" s="86" t="s">
        <v>243</v>
      </c>
      <c r="C38" s="86" t="s">
        <v>242</v>
      </c>
      <c r="D38" s="86" t="s">
        <v>275</v>
      </c>
      <c r="E38" s="87">
        <v>20</v>
      </c>
      <c r="F38" s="87">
        <v>2400</v>
      </c>
      <c r="G38" s="87">
        <v>10</v>
      </c>
      <c r="H38" s="87">
        <v>50</v>
      </c>
      <c r="I38" s="87"/>
      <c r="J38" s="87"/>
      <c r="K38" s="87"/>
      <c r="L38" s="87"/>
      <c r="M38" s="87"/>
      <c r="N38" s="91"/>
      <c r="O38" s="87">
        <f t="shared" si="3"/>
        <v>0</v>
      </c>
      <c r="P38" s="87">
        <f t="shared" si="4"/>
        <v>0</v>
      </c>
      <c r="Q38" s="92"/>
      <c r="R38" s="93">
        <v>7.0000000000000007E-2</v>
      </c>
      <c r="S38" s="93">
        <f t="shared" si="5"/>
        <v>0</v>
      </c>
    </row>
    <row r="39" spans="1:23" s="90" customFormat="1" ht="15" x14ac:dyDescent="0.2">
      <c r="A39" s="96" t="s">
        <v>52</v>
      </c>
      <c r="B39" s="96"/>
      <c r="C39" s="96"/>
      <c r="D39" s="96"/>
      <c r="E39" s="96"/>
      <c r="F39" s="99"/>
      <c r="G39" s="100"/>
      <c r="H39" s="100"/>
      <c r="I39" s="87"/>
      <c r="J39" s="87"/>
      <c r="K39" s="87"/>
      <c r="L39" s="87"/>
      <c r="M39" s="87"/>
      <c r="N39" s="101"/>
      <c r="O39" s="87"/>
      <c r="P39" s="87"/>
      <c r="Q39" s="92"/>
      <c r="R39" s="87"/>
      <c r="S39" s="93"/>
    </row>
    <row r="40" spans="1:23" s="90" customFormat="1" x14ac:dyDescent="0.2">
      <c r="A40" s="86" t="s">
        <v>261</v>
      </c>
      <c r="B40" s="86" t="s">
        <v>262</v>
      </c>
      <c r="C40" s="86" t="s">
        <v>261</v>
      </c>
      <c r="D40" s="86" t="s">
        <v>275</v>
      </c>
      <c r="E40" s="87">
        <v>25</v>
      </c>
      <c r="F40" s="87">
        <v>200</v>
      </c>
      <c r="G40" s="87">
        <v>10</v>
      </c>
      <c r="H40" s="87">
        <v>150</v>
      </c>
      <c r="I40" s="87"/>
      <c r="J40" s="87">
        <v>300</v>
      </c>
      <c r="K40" s="87">
        <v>300</v>
      </c>
      <c r="L40" s="87">
        <v>300</v>
      </c>
      <c r="M40" s="87"/>
      <c r="N40" s="91"/>
      <c r="O40" s="87">
        <f t="shared" ref="O40:O59" si="6">SUM(I40:N40)</f>
        <v>900</v>
      </c>
      <c r="P40" s="87">
        <f t="shared" ref="P40:P59" si="7">$O40/$H40</f>
        <v>6</v>
      </c>
      <c r="Q40" s="92"/>
      <c r="R40" s="93">
        <v>0.06</v>
      </c>
      <c r="S40" s="93">
        <f t="shared" ref="S40:S59" si="8">$P40*$R40</f>
        <v>0.36</v>
      </c>
      <c r="T40" s="94">
        <f>SUM(S40:S59)</f>
        <v>7.7</v>
      </c>
      <c r="U40" s="90">
        <f>T40*100/$T$148</f>
        <v>41.802388707926163</v>
      </c>
      <c r="W40" s="90">
        <v>64.8</v>
      </c>
    </row>
    <row r="41" spans="1:23" s="90" customFormat="1" x14ac:dyDescent="0.2">
      <c r="A41" s="214" t="s">
        <v>198</v>
      </c>
      <c r="B41" s="214" t="s">
        <v>199</v>
      </c>
      <c r="C41" s="214">
        <v>90448000</v>
      </c>
      <c r="D41" s="214" t="s">
        <v>277</v>
      </c>
      <c r="E41" s="87" t="s">
        <v>63</v>
      </c>
      <c r="F41" s="87">
        <v>270</v>
      </c>
      <c r="G41" s="87">
        <v>10</v>
      </c>
      <c r="H41" s="87">
        <v>100</v>
      </c>
      <c r="I41" s="87"/>
      <c r="J41" s="87"/>
      <c r="K41" s="87">
        <v>500</v>
      </c>
      <c r="L41" s="87"/>
      <c r="M41" s="87"/>
      <c r="N41" s="91"/>
      <c r="O41" s="87">
        <f t="shared" si="6"/>
        <v>500</v>
      </c>
      <c r="P41" s="87">
        <f t="shared" si="7"/>
        <v>5</v>
      </c>
      <c r="Q41" s="92"/>
      <c r="R41" s="93">
        <v>0.06</v>
      </c>
      <c r="S41" s="93">
        <f t="shared" si="8"/>
        <v>0.3</v>
      </c>
      <c r="W41" s="90">
        <v>49</v>
      </c>
    </row>
    <row r="42" spans="1:23" s="90" customFormat="1" x14ac:dyDescent="0.2">
      <c r="A42" s="102" t="s">
        <v>583</v>
      </c>
      <c r="B42" s="102" t="s">
        <v>391</v>
      </c>
      <c r="C42" s="102" t="s">
        <v>584</v>
      </c>
      <c r="D42" s="86" t="s">
        <v>275</v>
      </c>
      <c r="E42" s="87" t="s">
        <v>63</v>
      </c>
      <c r="F42" s="87">
        <v>300</v>
      </c>
      <c r="G42" s="87">
        <v>10</v>
      </c>
      <c r="H42" s="87">
        <v>100</v>
      </c>
      <c r="I42" s="87"/>
      <c r="J42" s="87"/>
      <c r="K42" s="87"/>
      <c r="L42" s="87"/>
      <c r="M42" s="87"/>
      <c r="N42" s="91"/>
      <c r="O42" s="87">
        <f t="shared" si="6"/>
        <v>0</v>
      </c>
      <c r="P42" s="87">
        <f t="shared" si="7"/>
        <v>0</v>
      </c>
      <c r="Q42" s="92"/>
      <c r="R42" s="93">
        <v>0.06</v>
      </c>
      <c r="S42" s="93">
        <f t="shared" si="8"/>
        <v>0</v>
      </c>
    </row>
    <row r="43" spans="1:23" s="90" customFormat="1" x14ac:dyDescent="0.2">
      <c r="A43" s="214" t="s">
        <v>392</v>
      </c>
      <c r="B43" s="214" t="s">
        <v>391</v>
      </c>
      <c r="C43" s="95" t="s">
        <v>393</v>
      </c>
      <c r="D43" s="214" t="s">
        <v>277</v>
      </c>
      <c r="E43" s="87" t="s">
        <v>63</v>
      </c>
      <c r="F43" s="87">
        <v>300</v>
      </c>
      <c r="G43" s="87">
        <v>10</v>
      </c>
      <c r="H43" s="87">
        <v>100</v>
      </c>
      <c r="I43" s="87"/>
      <c r="J43" s="87"/>
      <c r="K43" s="87"/>
      <c r="L43" s="87"/>
      <c r="M43" s="87"/>
      <c r="N43" s="91"/>
      <c r="O43" s="87">
        <f t="shared" si="6"/>
        <v>0</v>
      </c>
      <c r="P43" s="87">
        <f t="shared" si="7"/>
        <v>0</v>
      </c>
      <c r="Q43" s="92"/>
      <c r="R43" s="93">
        <v>0.06</v>
      </c>
      <c r="S43" s="93">
        <f t="shared" si="8"/>
        <v>0</v>
      </c>
    </row>
    <row r="44" spans="1:23" s="90" customFormat="1" x14ac:dyDescent="0.2">
      <c r="A44" s="102" t="s">
        <v>67</v>
      </c>
      <c r="B44" s="102" t="s">
        <v>68</v>
      </c>
      <c r="C44" s="102" t="s">
        <v>69</v>
      </c>
      <c r="D44" s="86" t="s">
        <v>275</v>
      </c>
      <c r="E44" s="87">
        <v>25</v>
      </c>
      <c r="F44" s="87">
        <v>375</v>
      </c>
      <c r="G44" s="87">
        <v>10</v>
      </c>
      <c r="H44" s="87">
        <v>100</v>
      </c>
      <c r="I44" s="87"/>
      <c r="J44" s="87"/>
      <c r="K44" s="87">
        <v>1000</v>
      </c>
      <c r="L44" s="87">
        <v>500</v>
      </c>
      <c r="M44" s="87"/>
      <c r="N44" s="91"/>
      <c r="O44" s="87">
        <f t="shared" si="6"/>
        <v>1500</v>
      </c>
      <c r="P44" s="87">
        <f t="shared" si="7"/>
        <v>15</v>
      </c>
      <c r="Q44" s="92"/>
      <c r="R44" s="93">
        <v>0.06</v>
      </c>
      <c r="S44" s="93">
        <f t="shared" si="8"/>
        <v>0.89999999999999991</v>
      </c>
      <c r="W44" s="90">
        <v>205.5</v>
      </c>
    </row>
    <row r="45" spans="1:23" s="90" customFormat="1" x14ac:dyDescent="0.2">
      <c r="A45" s="86" t="s">
        <v>64</v>
      </c>
      <c r="B45" s="86" t="s">
        <v>65</v>
      </c>
      <c r="C45" s="86" t="s">
        <v>64</v>
      </c>
      <c r="D45" s="86" t="s">
        <v>275</v>
      </c>
      <c r="E45" s="87">
        <v>25</v>
      </c>
      <c r="F45" s="87">
        <v>457</v>
      </c>
      <c r="G45" s="87">
        <v>10</v>
      </c>
      <c r="H45" s="87">
        <v>100</v>
      </c>
      <c r="I45" s="87"/>
      <c r="J45" s="87"/>
      <c r="K45" s="87">
        <v>2000</v>
      </c>
      <c r="L45" s="87">
        <v>1000</v>
      </c>
      <c r="M45" s="87"/>
      <c r="N45" s="91"/>
      <c r="O45" s="87">
        <f t="shared" si="6"/>
        <v>3000</v>
      </c>
      <c r="P45" s="87">
        <f t="shared" si="7"/>
        <v>30</v>
      </c>
      <c r="Q45" s="92"/>
      <c r="R45" s="93">
        <v>0.06</v>
      </c>
      <c r="S45" s="93">
        <f t="shared" si="8"/>
        <v>1.7999999999999998</v>
      </c>
      <c r="W45" s="90">
        <v>510</v>
      </c>
    </row>
    <row r="46" spans="1:23" s="90" customFormat="1" x14ac:dyDescent="0.2">
      <c r="A46" s="214" t="s">
        <v>66</v>
      </c>
      <c r="B46" s="214" t="s">
        <v>65</v>
      </c>
      <c r="C46" s="214">
        <v>90443400</v>
      </c>
      <c r="D46" s="214" t="s">
        <v>277</v>
      </c>
      <c r="E46" s="87" t="s">
        <v>63</v>
      </c>
      <c r="F46" s="87">
        <v>450</v>
      </c>
      <c r="G46" s="87">
        <v>10</v>
      </c>
      <c r="H46" s="87">
        <v>100</v>
      </c>
      <c r="I46" s="87"/>
      <c r="J46" s="87"/>
      <c r="K46" s="87">
        <v>500</v>
      </c>
      <c r="L46" s="87">
        <v>500</v>
      </c>
      <c r="M46" s="87"/>
      <c r="N46" s="91"/>
      <c r="O46" s="87">
        <f t="shared" si="6"/>
        <v>1000</v>
      </c>
      <c r="P46" s="87">
        <f t="shared" si="7"/>
        <v>10</v>
      </c>
      <c r="Q46" s="92"/>
      <c r="R46" s="93">
        <v>0.06</v>
      </c>
      <c r="S46" s="93">
        <f t="shared" si="8"/>
        <v>0.6</v>
      </c>
      <c r="W46" s="90">
        <v>170</v>
      </c>
    </row>
    <row r="47" spans="1:23" s="90" customFormat="1" x14ac:dyDescent="0.2">
      <c r="A47" s="86" t="s">
        <v>60</v>
      </c>
      <c r="B47" s="86" t="s">
        <v>61</v>
      </c>
      <c r="C47" s="86" t="s">
        <v>60</v>
      </c>
      <c r="D47" s="86" t="s">
        <v>275</v>
      </c>
      <c r="E47" s="87">
        <v>25</v>
      </c>
      <c r="F47" s="87">
        <v>610</v>
      </c>
      <c r="G47" s="87">
        <v>10</v>
      </c>
      <c r="H47" s="87">
        <v>50</v>
      </c>
      <c r="I47" s="87"/>
      <c r="J47" s="87">
        <v>300</v>
      </c>
      <c r="K47" s="87">
        <v>500</v>
      </c>
      <c r="L47" s="87"/>
      <c r="M47" s="87"/>
      <c r="N47" s="91"/>
      <c r="O47" s="87">
        <f t="shared" si="6"/>
        <v>800</v>
      </c>
      <c r="P47" s="87">
        <f t="shared" si="7"/>
        <v>16</v>
      </c>
      <c r="Q47" s="92"/>
      <c r="R47" s="93">
        <v>0.04</v>
      </c>
      <c r="S47" s="93">
        <f t="shared" si="8"/>
        <v>0.64</v>
      </c>
      <c r="W47" s="90">
        <v>188</v>
      </c>
    </row>
    <row r="48" spans="1:23" s="90" customFormat="1" x14ac:dyDescent="0.2">
      <c r="A48" s="214" t="s">
        <v>62</v>
      </c>
      <c r="B48" s="214" t="s">
        <v>61</v>
      </c>
      <c r="C48" s="214">
        <v>90443600</v>
      </c>
      <c r="D48" s="214" t="s">
        <v>277</v>
      </c>
      <c r="E48" s="87" t="s">
        <v>63</v>
      </c>
      <c r="F48" s="87">
        <v>600</v>
      </c>
      <c r="G48" s="87">
        <v>10</v>
      </c>
      <c r="H48" s="87">
        <v>50</v>
      </c>
      <c r="I48" s="87"/>
      <c r="J48" s="87"/>
      <c r="K48" s="87">
        <v>500</v>
      </c>
      <c r="L48" s="87"/>
      <c r="M48" s="87"/>
      <c r="N48" s="91"/>
      <c r="O48" s="87">
        <f t="shared" si="6"/>
        <v>500</v>
      </c>
      <c r="P48" s="87">
        <f t="shared" si="7"/>
        <v>10</v>
      </c>
      <c r="Q48" s="92"/>
      <c r="R48" s="93">
        <v>0.04</v>
      </c>
      <c r="S48" s="93">
        <f t="shared" si="8"/>
        <v>0.4</v>
      </c>
      <c r="W48" s="90">
        <v>117.5</v>
      </c>
    </row>
    <row r="49" spans="1:23" s="90" customFormat="1" x14ac:dyDescent="0.2">
      <c r="A49" s="86" t="s">
        <v>195</v>
      </c>
      <c r="B49" s="86" t="s">
        <v>178</v>
      </c>
      <c r="C49" s="86" t="s">
        <v>195</v>
      </c>
      <c r="D49" s="86" t="s">
        <v>275</v>
      </c>
      <c r="E49" s="87">
        <v>25</v>
      </c>
      <c r="F49" s="87">
        <v>750</v>
      </c>
      <c r="G49" s="87">
        <v>10</v>
      </c>
      <c r="H49" s="87">
        <v>50</v>
      </c>
      <c r="I49" s="87"/>
      <c r="J49" s="87"/>
      <c r="K49" s="87"/>
      <c r="L49" s="87"/>
      <c r="M49" s="87"/>
      <c r="N49" s="91"/>
      <c r="O49" s="87">
        <f t="shared" si="6"/>
        <v>0</v>
      </c>
      <c r="P49" s="87">
        <f t="shared" si="7"/>
        <v>0</v>
      </c>
      <c r="Q49" s="92"/>
      <c r="R49" s="93">
        <v>0.05</v>
      </c>
      <c r="S49" s="93">
        <f t="shared" si="8"/>
        <v>0</v>
      </c>
    </row>
    <row r="50" spans="1:23" s="90" customFormat="1" x14ac:dyDescent="0.2">
      <c r="A50" s="214" t="s">
        <v>177</v>
      </c>
      <c r="B50" s="214" t="s">
        <v>178</v>
      </c>
      <c r="C50" s="214">
        <v>90443700</v>
      </c>
      <c r="D50" s="214" t="s">
        <v>277</v>
      </c>
      <c r="E50" s="87" t="s">
        <v>63</v>
      </c>
      <c r="F50" s="87">
        <v>750</v>
      </c>
      <c r="G50" s="87">
        <v>10</v>
      </c>
      <c r="H50" s="87">
        <v>50</v>
      </c>
      <c r="I50" s="87"/>
      <c r="J50" s="87"/>
      <c r="K50" s="87">
        <v>500</v>
      </c>
      <c r="L50" s="87"/>
      <c r="M50" s="87"/>
      <c r="N50" s="91"/>
      <c r="O50" s="87">
        <f t="shared" si="6"/>
        <v>500</v>
      </c>
      <c r="P50" s="87">
        <f t="shared" si="7"/>
        <v>10</v>
      </c>
      <c r="Q50" s="92"/>
      <c r="R50" s="93">
        <v>0.05</v>
      </c>
      <c r="S50" s="93">
        <f t="shared" si="8"/>
        <v>0.5</v>
      </c>
      <c r="W50" s="90">
        <v>143</v>
      </c>
    </row>
    <row r="51" spans="1:23" s="90" customFormat="1" x14ac:dyDescent="0.2">
      <c r="A51" s="86" t="s">
        <v>155</v>
      </c>
      <c r="B51" s="86" t="s">
        <v>58</v>
      </c>
      <c r="C51" s="86" t="s">
        <v>155</v>
      </c>
      <c r="D51" s="86" t="s">
        <v>275</v>
      </c>
      <c r="E51" s="87">
        <v>25</v>
      </c>
      <c r="F51" s="87">
        <v>915</v>
      </c>
      <c r="G51" s="87">
        <v>10</v>
      </c>
      <c r="H51" s="87">
        <v>50</v>
      </c>
      <c r="I51" s="87"/>
      <c r="J51" s="87"/>
      <c r="K51" s="87"/>
      <c r="L51" s="87">
        <v>500</v>
      </c>
      <c r="M51" s="87"/>
      <c r="N51" s="91"/>
      <c r="O51" s="87">
        <f t="shared" si="6"/>
        <v>500</v>
      </c>
      <c r="P51" s="87">
        <f t="shared" si="7"/>
        <v>10</v>
      </c>
      <c r="Q51" s="92"/>
      <c r="R51" s="93">
        <v>0.06</v>
      </c>
      <c r="S51" s="93">
        <f t="shared" si="8"/>
        <v>0.6</v>
      </c>
      <c r="W51" s="90">
        <v>170</v>
      </c>
    </row>
    <row r="52" spans="1:23" s="90" customFormat="1" x14ac:dyDescent="0.2">
      <c r="A52" s="214" t="s">
        <v>176</v>
      </c>
      <c r="B52" s="214" t="s">
        <v>58</v>
      </c>
      <c r="C52" s="214">
        <v>90443800</v>
      </c>
      <c r="D52" s="214" t="s">
        <v>277</v>
      </c>
      <c r="E52" s="87" t="s">
        <v>63</v>
      </c>
      <c r="F52" s="87">
        <v>900</v>
      </c>
      <c r="G52" s="87">
        <v>10</v>
      </c>
      <c r="H52" s="87">
        <v>50</v>
      </c>
      <c r="I52" s="87"/>
      <c r="J52" s="87"/>
      <c r="K52" s="87"/>
      <c r="L52" s="87"/>
      <c r="M52" s="87"/>
      <c r="N52" s="91"/>
      <c r="O52" s="87">
        <f t="shared" si="6"/>
        <v>0</v>
      </c>
      <c r="P52" s="87">
        <f t="shared" si="7"/>
        <v>0</v>
      </c>
      <c r="Q52" s="92"/>
      <c r="R52" s="93">
        <v>0.06</v>
      </c>
      <c r="S52" s="93">
        <f t="shared" si="8"/>
        <v>0</v>
      </c>
    </row>
    <row r="53" spans="1:23" s="90" customFormat="1" x14ac:dyDescent="0.2">
      <c r="A53" s="86" t="s">
        <v>53</v>
      </c>
      <c r="B53" s="86" t="s">
        <v>54</v>
      </c>
      <c r="C53" s="86" t="s">
        <v>53</v>
      </c>
      <c r="D53" s="86" t="s">
        <v>275</v>
      </c>
      <c r="E53" s="87">
        <v>25</v>
      </c>
      <c r="F53" s="87">
        <v>1220</v>
      </c>
      <c r="G53" s="87">
        <v>10</v>
      </c>
      <c r="H53" s="87">
        <v>50</v>
      </c>
      <c r="I53" s="87"/>
      <c r="J53" s="87"/>
      <c r="K53" s="87">
        <v>150</v>
      </c>
      <c r="L53" s="87"/>
      <c r="M53" s="87"/>
      <c r="N53" s="91"/>
      <c r="O53" s="87">
        <f t="shared" si="6"/>
        <v>150</v>
      </c>
      <c r="P53" s="87">
        <f t="shared" si="7"/>
        <v>3</v>
      </c>
      <c r="Q53" s="92"/>
      <c r="R53" s="93">
        <v>0.08</v>
      </c>
      <c r="S53" s="93">
        <f t="shared" si="8"/>
        <v>0.24</v>
      </c>
      <c r="W53" s="90">
        <v>66</v>
      </c>
    </row>
    <row r="54" spans="1:23" s="90" customFormat="1" x14ac:dyDescent="0.2">
      <c r="A54" s="103" t="s">
        <v>194</v>
      </c>
      <c r="B54" s="103" t="s">
        <v>54</v>
      </c>
      <c r="C54" s="103">
        <v>90444000</v>
      </c>
      <c r="D54" s="214" t="s">
        <v>277</v>
      </c>
      <c r="E54" s="87" t="s">
        <v>63</v>
      </c>
      <c r="F54" s="87">
        <v>1200</v>
      </c>
      <c r="G54" s="87">
        <v>10</v>
      </c>
      <c r="H54" s="87">
        <v>50</v>
      </c>
      <c r="I54" s="87"/>
      <c r="J54" s="87"/>
      <c r="K54" s="87">
        <v>250</v>
      </c>
      <c r="L54" s="87"/>
      <c r="M54" s="87"/>
      <c r="N54" s="91"/>
      <c r="O54" s="87">
        <f t="shared" si="6"/>
        <v>250</v>
      </c>
      <c r="P54" s="87">
        <f t="shared" si="7"/>
        <v>5</v>
      </c>
      <c r="Q54" s="92"/>
      <c r="R54" s="93">
        <v>0.08</v>
      </c>
      <c r="S54" s="93">
        <f t="shared" si="8"/>
        <v>0.4</v>
      </c>
      <c r="W54" s="90">
        <v>110</v>
      </c>
    </row>
    <row r="55" spans="1:23" s="90" customFormat="1" x14ac:dyDescent="0.2">
      <c r="A55" s="86" t="s">
        <v>230</v>
      </c>
      <c r="B55" s="86" t="s">
        <v>231</v>
      </c>
      <c r="C55" s="86" t="s">
        <v>230</v>
      </c>
      <c r="D55" s="86" t="s">
        <v>275</v>
      </c>
      <c r="E55" s="87">
        <v>25</v>
      </c>
      <c r="F55" s="87">
        <v>1500</v>
      </c>
      <c r="G55" s="87">
        <v>10</v>
      </c>
      <c r="H55" s="87">
        <v>50</v>
      </c>
      <c r="I55" s="87"/>
      <c r="J55" s="87"/>
      <c r="K55" s="87"/>
      <c r="L55" s="87"/>
      <c r="M55" s="87"/>
      <c r="N55" s="91"/>
      <c r="O55" s="87">
        <f t="shared" si="6"/>
        <v>0</v>
      </c>
      <c r="P55" s="87">
        <f t="shared" si="7"/>
        <v>0</v>
      </c>
      <c r="Q55" s="92"/>
      <c r="R55" s="93">
        <v>0.11</v>
      </c>
      <c r="S55" s="93">
        <f t="shared" si="8"/>
        <v>0</v>
      </c>
    </row>
    <row r="56" spans="1:23" s="90" customFormat="1" x14ac:dyDescent="0.2">
      <c r="A56" s="86" t="s">
        <v>254</v>
      </c>
      <c r="B56" s="86" t="s">
        <v>255</v>
      </c>
      <c r="C56" s="86" t="s">
        <v>254</v>
      </c>
      <c r="D56" s="86" t="s">
        <v>275</v>
      </c>
      <c r="E56" s="87">
        <v>25</v>
      </c>
      <c r="F56" s="87">
        <v>1650</v>
      </c>
      <c r="G56" s="87">
        <v>10</v>
      </c>
      <c r="H56" s="87">
        <v>50</v>
      </c>
      <c r="I56" s="87"/>
      <c r="J56" s="87"/>
      <c r="K56" s="87"/>
      <c r="L56" s="87"/>
      <c r="M56" s="87"/>
      <c r="N56" s="91"/>
      <c r="O56" s="87">
        <f t="shared" si="6"/>
        <v>0</v>
      </c>
      <c r="P56" s="87">
        <f t="shared" si="7"/>
        <v>0</v>
      </c>
      <c r="Q56" s="92"/>
      <c r="R56" s="93">
        <v>0.12</v>
      </c>
      <c r="S56" s="93">
        <f t="shared" si="8"/>
        <v>0</v>
      </c>
    </row>
    <row r="57" spans="1:23" s="90" customFormat="1" x14ac:dyDescent="0.2">
      <c r="A57" s="86" t="s">
        <v>193</v>
      </c>
      <c r="B57" s="86" t="s">
        <v>175</v>
      </c>
      <c r="C57" s="86" t="s">
        <v>193</v>
      </c>
      <c r="D57" s="86" t="s">
        <v>275</v>
      </c>
      <c r="E57" s="87">
        <v>25</v>
      </c>
      <c r="F57" s="87">
        <v>1800</v>
      </c>
      <c r="G57" s="87">
        <v>10</v>
      </c>
      <c r="H57" s="87">
        <v>50</v>
      </c>
      <c r="I57" s="87"/>
      <c r="J57" s="87"/>
      <c r="K57" s="87"/>
      <c r="L57" s="87"/>
      <c r="M57" s="87"/>
      <c r="N57" s="91"/>
      <c r="O57" s="87">
        <f t="shared" si="6"/>
        <v>0</v>
      </c>
      <c r="P57" s="87">
        <f t="shared" si="7"/>
        <v>0</v>
      </c>
      <c r="Q57" s="92"/>
      <c r="R57" s="93">
        <v>0.12</v>
      </c>
      <c r="S57" s="93">
        <f t="shared" si="8"/>
        <v>0</v>
      </c>
    </row>
    <row r="58" spans="1:23" s="90" customFormat="1" x14ac:dyDescent="0.2">
      <c r="A58" s="214" t="s">
        <v>174</v>
      </c>
      <c r="B58" s="214" t="s">
        <v>175</v>
      </c>
      <c r="C58" s="214">
        <v>90443900</v>
      </c>
      <c r="D58" s="214" t="s">
        <v>277</v>
      </c>
      <c r="E58" s="87" t="s">
        <v>63</v>
      </c>
      <c r="F58" s="87">
        <v>1800</v>
      </c>
      <c r="G58" s="87">
        <v>10</v>
      </c>
      <c r="H58" s="87">
        <v>50</v>
      </c>
      <c r="I58" s="87"/>
      <c r="J58" s="87"/>
      <c r="K58" s="87">
        <v>200</v>
      </c>
      <c r="L58" s="87">
        <v>200</v>
      </c>
      <c r="M58" s="87"/>
      <c r="N58" s="91"/>
      <c r="O58" s="87">
        <f t="shared" si="6"/>
        <v>400</v>
      </c>
      <c r="P58" s="87">
        <f t="shared" si="7"/>
        <v>8</v>
      </c>
      <c r="Q58" s="92"/>
      <c r="R58" s="93">
        <v>0.12</v>
      </c>
      <c r="S58" s="93">
        <f>$P58*$R58</f>
        <v>0.96</v>
      </c>
      <c r="W58" s="90">
        <v>264</v>
      </c>
    </row>
    <row r="59" spans="1:23" s="90" customFormat="1" x14ac:dyDescent="0.2">
      <c r="A59" s="214" t="s">
        <v>293</v>
      </c>
      <c r="B59" s="214" t="s">
        <v>294</v>
      </c>
      <c r="C59" s="214">
        <v>90443000</v>
      </c>
      <c r="D59" s="214" t="s">
        <v>277</v>
      </c>
      <c r="E59" s="87" t="s">
        <v>63</v>
      </c>
      <c r="F59" s="87">
        <v>2100</v>
      </c>
      <c r="G59" s="87">
        <v>10</v>
      </c>
      <c r="H59" s="87">
        <v>50</v>
      </c>
      <c r="I59" s="87"/>
      <c r="J59" s="87"/>
      <c r="K59" s="87"/>
      <c r="L59" s="87"/>
      <c r="M59" s="87"/>
      <c r="N59" s="91"/>
      <c r="O59" s="87">
        <f t="shared" si="6"/>
        <v>0</v>
      </c>
      <c r="P59" s="87">
        <f t="shared" si="7"/>
        <v>0</v>
      </c>
      <c r="Q59" s="92"/>
      <c r="R59" s="93">
        <v>0.09</v>
      </c>
      <c r="S59" s="93">
        <f t="shared" si="8"/>
        <v>0</v>
      </c>
    </row>
    <row r="60" spans="1:23" s="90" customFormat="1" x14ac:dyDescent="0.2">
      <c r="A60" s="104" t="s">
        <v>70</v>
      </c>
      <c r="B60" s="104"/>
      <c r="C60" s="104"/>
      <c r="D60" s="104"/>
      <c r="E60" s="104"/>
      <c r="F60" s="214"/>
      <c r="G60" s="97"/>
      <c r="H60" s="97"/>
      <c r="I60" s="87"/>
      <c r="J60" s="87"/>
      <c r="K60" s="87"/>
      <c r="L60" s="87"/>
      <c r="M60" s="87"/>
      <c r="N60" s="97"/>
      <c r="O60" s="87"/>
      <c r="P60" s="87"/>
      <c r="Q60" s="92"/>
      <c r="R60" s="87"/>
      <c r="S60" s="93"/>
    </row>
    <row r="61" spans="1:23" s="90" customFormat="1" x14ac:dyDescent="0.2">
      <c r="A61" s="86" t="s">
        <v>295</v>
      </c>
      <c r="B61" s="86" t="s">
        <v>296</v>
      </c>
      <c r="C61" s="86" t="s">
        <v>295</v>
      </c>
      <c r="D61" s="86" t="s">
        <v>275</v>
      </c>
      <c r="E61" s="87">
        <v>32</v>
      </c>
      <c r="F61" s="87">
        <v>100</v>
      </c>
      <c r="G61" s="87">
        <v>10</v>
      </c>
      <c r="H61" s="87">
        <v>300</v>
      </c>
      <c r="I61" s="87"/>
      <c r="J61" s="87"/>
      <c r="K61" s="87"/>
      <c r="L61" s="87"/>
      <c r="M61" s="87"/>
      <c r="N61" s="91"/>
      <c r="O61" s="87">
        <f t="shared" ref="O61:O75" si="9">SUM(I61:N61)</f>
        <v>0</v>
      </c>
      <c r="P61" s="87">
        <f t="shared" ref="P61:P75" si="10">$O61/$H61</f>
        <v>0</v>
      </c>
      <c r="Q61" s="92"/>
      <c r="R61" s="93">
        <v>0.09</v>
      </c>
      <c r="S61" s="93">
        <f t="shared" ref="S61:S75" si="11">$P61*$R61</f>
        <v>0</v>
      </c>
      <c r="T61" s="94">
        <f>SUM(S61:S75)</f>
        <v>1.65</v>
      </c>
      <c r="U61" s="90">
        <f>T61*100/$T$148</f>
        <v>8.9576547231270354</v>
      </c>
    </row>
    <row r="62" spans="1:23" s="90" customFormat="1" x14ac:dyDescent="0.2">
      <c r="A62" s="86" t="s">
        <v>71</v>
      </c>
      <c r="B62" s="86" t="s">
        <v>72</v>
      </c>
      <c r="C62" s="86" t="s">
        <v>71</v>
      </c>
      <c r="D62" s="86" t="s">
        <v>275</v>
      </c>
      <c r="E62" s="87">
        <v>32</v>
      </c>
      <c r="F62" s="87">
        <v>150</v>
      </c>
      <c r="G62" s="87">
        <v>10</v>
      </c>
      <c r="H62" s="87">
        <v>300</v>
      </c>
      <c r="I62" s="87"/>
      <c r="J62" s="87">
        <v>300</v>
      </c>
      <c r="K62" s="87">
        <v>300</v>
      </c>
      <c r="L62" s="87"/>
      <c r="M62" s="87"/>
      <c r="N62" s="91"/>
      <c r="O62" s="87">
        <f t="shared" si="9"/>
        <v>600</v>
      </c>
      <c r="P62" s="87">
        <f t="shared" si="10"/>
        <v>2</v>
      </c>
      <c r="Q62" s="92"/>
      <c r="R62" s="93">
        <v>0.09</v>
      </c>
      <c r="S62" s="93">
        <f t="shared" si="11"/>
        <v>0.18</v>
      </c>
      <c r="W62" s="90">
        <v>45</v>
      </c>
    </row>
    <row r="63" spans="1:23" s="90" customFormat="1" x14ac:dyDescent="0.2">
      <c r="A63" s="214" t="s">
        <v>256</v>
      </c>
      <c r="B63" s="214" t="s">
        <v>72</v>
      </c>
      <c r="C63" s="214">
        <v>90446200</v>
      </c>
      <c r="D63" s="214" t="s">
        <v>277</v>
      </c>
      <c r="E63" s="87">
        <v>32</v>
      </c>
      <c r="F63" s="87">
        <v>150</v>
      </c>
      <c r="G63" s="87">
        <v>10</v>
      </c>
      <c r="H63" s="87">
        <v>300</v>
      </c>
      <c r="I63" s="87"/>
      <c r="J63" s="87"/>
      <c r="K63" s="87">
        <v>300</v>
      </c>
      <c r="L63" s="87"/>
      <c r="M63" s="87"/>
      <c r="N63" s="91"/>
      <c r="O63" s="87">
        <f t="shared" si="9"/>
        <v>300</v>
      </c>
      <c r="P63" s="87">
        <f t="shared" si="10"/>
        <v>1</v>
      </c>
      <c r="Q63" s="92"/>
      <c r="R63" s="93">
        <v>0.09</v>
      </c>
      <c r="S63" s="93">
        <f t="shared" si="11"/>
        <v>0.09</v>
      </c>
      <c r="W63" s="90">
        <v>22.5</v>
      </c>
    </row>
    <row r="64" spans="1:23" s="90" customFormat="1" x14ac:dyDescent="0.2">
      <c r="A64" s="86" t="s">
        <v>200</v>
      </c>
      <c r="B64" s="86" t="s">
        <v>201</v>
      </c>
      <c r="C64" s="86" t="s">
        <v>200</v>
      </c>
      <c r="D64" s="86" t="s">
        <v>275</v>
      </c>
      <c r="E64" s="87">
        <v>32</v>
      </c>
      <c r="F64" s="87">
        <v>200</v>
      </c>
      <c r="G64" s="87">
        <v>10</v>
      </c>
      <c r="H64" s="87">
        <v>300</v>
      </c>
      <c r="I64" s="87"/>
      <c r="J64" s="87"/>
      <c r="K64" s="87"/>
      <c r="L64" s="87"/>
      <c r="M64" s="87"/>
      <c r="N64" s="91"/>
      <c r="O64" s="87">
        <f t="shared" si="9"/>
        <v>0</v>
      </c>
      <c r="P64" s="87">
        <f t="shared" si="10"/>
        <v>0</v>
      </c>
      <c r="Q64" s="92"/>
      <c r="R64" s="93">
        <v>0.09</v>
      </c>
      <c r="S64" s="93">
        <f t="shared" si="11"/>
        <v>0</v>
      </c>
    </row>
    <row r="65" spans="1:23" s="90" customFormat="1" x14ac:dyDescent="0.2">
      <c r="A65" s="86" t="s">
        <v>73</v>
      </c>
      <c r="B65" s="86" t="s">
        <v>74</v>
      </c>
      <c r="C65" s="86" t="s">
        <v>73</v>
      </c>
      <c r="D65" s="86" t="s">
        <v>275</v>
      </c>
      <c r="E65" s="87">
        <v>32</v>
      </c>
      <c r="F65" s="87">
        <v>300</v>
      </c>
      <c r="G65" s="87">
        <v>10</v>
      </c>
      <c r="H65" s="87">
        <v>150</v>
      </c>
      <c r="I65" s="87"/>
      <c r="J65" s="87"/>
      <c r="K65" s="87"/>
      <c r="L65" s="87"/>
      <c r="M65" s="87"/>
      <c r="N65" s="91"/>
      <c r="O65" s="87">
        <f t="shared" si="9"/>
        <v>0</v>
      </c>
      <c r="P65" s="87">
        <f t="shared" si="10"/>
        <v>0</v>
      </c>
      <c r="Q65" s="92"/>
      <c r="R65" s="93">
        <v>0.09</v>
      </c>
      <c r="S65" s="93">
        <f t="shared" si="11"/>
        <v>0</v>
      </c>
    </row>
    <row r="66" spans="1:23" s="90" customFormat="1" x14ac:dyDescent="0.2">
      <c r="A66" s="214" t="s">
        <v>232</v>
      </c>
      <c r="B66" s="214" t="s">
        <v>74</v>
      </c>
      <c r="C66" s="214">
        <v>90446300</v>
      </c>
      <c r="D66" s="214" t="s">
        <v>277</v>
      </c>
      <c r="E66" s="87" t="s">
        <v>180</v>
      </c>
      <c r="F66" s="87">
        <v>300</v>
      </c>
      <c r="G66" s="87">
        <v>10</v>
      </c>
      <c r="H66" s="87">
        <v>150</v>
      </c>
      <c r="I66" s="87"/>
      <c r="J66" s="87"/>
      <c r="K66" s="87"/>
      <c r="L66" s="87"/>
      <c r="M66" s="87"/>
      <c r="N66" s="91"/>
      <c r="O66" s="87">
        <f t="shared" si="9"/>
        <v>0</v>
      </c>
      <c r="P66" s="87">
        <f t="shared" si="10"/>
        <v>0</v>
      </c>
      <c r="Q66" s="92"/>
      <c r="R66" s="93">
        <v>0.09</v>
      </c>
      <c r="S66" s="93">
        <f t="shared" si="11"/>
        <v>0</v>
      </c>
    </row>
    <row r="67" spans="1:23" s="90" customFormat="1" x14ac:dyDescent="0.2">
      <c r="A67" s="86" t="s">
        <v>75</v>
      </c>
      <c r="B67" s="86" t="s">
        <v>76</v>
      </c>
      <c r="C67" s="86" t="s">
        <v>75</v>
      </c>
      <c r="D67" s="86" t="s">
        <v>275</v>
      </c>
      <c r="E67" s="87">
        <v>32</v>
      </c>
      <c r="F67" s="87">
        <v>450</v>
      </c>
      <c r="G67" s="87">
        <v>10</v>
      </c>
      <c r="H67" s="87">
        <v>100</v>
      </c>
      <c r="I67" s="87"/>
      <c r="J67" s="87"/>
      <c r="K67" s="87">
        <v>100</v>
      </c>
      <c r="L67" s="87"/>
      <c r="M67" s="87"/>
      <c r="N67" s="91"/>
      <c r="O67" s="87">
        <f t="shared" si="9"/>
        <v>100</v>
      </c>
      <c r="P67" s="87">
        <f t="shared" si="10"/>
        <v>1</v>
      </c>
      <c r="Q67" s="92"/>
      <c r="R67" s="93">
        <v>0.09</v>
      </c>
      <c r="S67" s="93">
        <f t="shared" si="11"/>
        <v>0.09</v>
      </c>
      <c r="W67" s="90">
        <v>22.5</v>
      </c>
    </row>
    <row r="68" spans="1:23" s="90" customFormat="1" x14ac:dyDescent="0.2">
      <c r="A68" s="214" t="s">
        <v>179</v>
      </c>
      <c r="B68" s="214" t="s">
        <v>76</v>
      </c>
      <c r="C68" s="214">
        <v>90446400</v>
      </c>
      <c r="D68" s="214" t="s">
        <v>277</v>
      </c>
      <c r="E68" s="87" t="s">
        <v>180</v>
      </c>
      <c r="F68" s="87">
        <v>450</v>
      </c>
      <c r="G68" s="87">
        <v>10</v>
      </c>
      <c r="H68" s="87">
        <v>100</v>
      </c>
      <c r="I68" s="87"/>
      <c r="J68" s="87"/>
      <c r="K68" s="87">
        <v>100</v>
      </c>
      <c r="L68" s="87"/>
      <c r="M68" s="87"/>
      <c r="N68" s="91"/>
      <c r="O68" s="87">
        <f t="shared" si="9"/>
        <v>100</v>
      </c>
      <c r="P68" s="87">
        <f t="shared" si="10"/>
        <v>1</v>
      </c>
      <c r="Q68" s="92"/>
      <c r="R68" s="93">
        <v>0.09</v>
      </c>
      <c r="S68" s="93">
        <f t="shared" si="11"/>
        <v>0.09</v>
      </c>
      <c r="W68" s="90">
        <v>22.5</v>
      </c>
    </row>
    <row r="69" spans="1:23" s="90" customFormat="1" x14ac:dyDescent="0.2">
      <c r="A69" s="86" t="s">
        <v>156</v>
      </c>
      <c r="B69" s="86" t="s">
        <v>157</v>
      </c>
      <c r="C69" s="86" t="s">
        <v>156</v>
      </c>
      <c r="D69" s="86" t="s">
        <v>275</v>
      </c>
      <c r="E69" s="87">
        <v>32</v>
      </c>
      <c r="F69" s="87">
        <v>600</v>
      </c>
      <c r="G69" s="87">
        <v>10</v>
      </c>
      <c r="H69" s="87">
        <v>100</v>
      </c>
      <c r="I69" s="87"/>
      <c r="J69" s="87"/>
      <c r="K69" s="87">
        <v>100</v>
      </c>
      <c r="L69" s="87"/>
      <c r="M69" s="87"/>
      <c r="N69" s="91"/>
      <c r="O69" s="87">
        <f t="shared" si="9"/>
        <v>100</v>
      </c>
      <c r="P69" s="87">
        <f t="shared" si="10"/>
        <v>1</v>
      </c>
      <c r="Q69" s="92"/>
      <c r="R69" s="93">
        <v>0.12</v>
      </c>
      <c r="S69" s="93">
        <f t="shared" si="11"/>
        <v>0.12</v>
      </c>
      <c r="W69" s="90">
        <v>30</v>
      </c>
    </row>
    <row r="70" spans="1:23" s="90" customFormat="1" x14ac:dyDescent="0.2">
      <c r="A70" s="214" t="s">
        <v>181</v>
      </c>
      <c r="B70" s="214" t="s">
        <v>157</v>
      </c>
      <c r="C70" s="214">
        <v>90446600</v>
      </c>
      <c r="D70" s="214" t="s">
        <v>277</v>
      </c>
      <c r="E70" s="87" t="s">
        <v>180</v>
      </c>
      <c r="F70" s="87">
        <v>600</v>
      </c>
      <c r="G70" s="87">
        <v>10</v>
      </c>
      <c r="H70" s="87">
        <v>100</v>
      </c>
      <c r="I70" s="87"/>
      <c r="J70" s="87"/>
      <c r="K70" s="87">
        <v>100</v>
      </c>
      <c r="L70" s="87">
        <v>200</v>
      </c>
      <c r="M70" s="87"/>
      <c r="N70" s="91"/>
      <c r="O70" s="87">
        <f t="shared" si="9"/>
        <v>300</v>
      </c>
      <c r="P70" s="87">
        <f t="shared" si="10"/>
        <v>3</v>
      </c>
      <c r="Q70" s="92"/>
      <c r="R70" s="93">
        <v>0.12</v>
      </c>
      <c r="S70" s="93">
        <f t="shared" si="11"/>
        <v>0.36</v>
      </c>
      <c r="W70" s="90">
        <v>90</v>
      </c>
    </row>
    <row r="71" spans="1:23" s="90" customFormat="1" x14ac:dyDescent="0.2">
      <c r="A71" s="86" t="s">
        <v>222</v>
      </c>
      <c r="B71" s="86" t="s">
        <v>223</v>
      </c>
      <c r="C71" s="86" t="s">
        <v>222</v>
      </c>
      <c r="D71" s="86" t="s">
        <v>275</v>
      </c>
      <c r="E71" s="87">
        <v>32</v>
      </c>
      <c r="F71" s="87">
        <v>750</v>
      </c>
      <c r="G71" s="87">
        <v>10</v>
      </c>
      <c r="H71" s="87">
        <v>60</v>
      </c>
      <c r="I71" s="87"/>
      <c r="J71" s="87"/>
      <c r="K71" s="87">
        <v>120</v>
      </c>
      <c r="L71" s="87"/>
      <c r="M71" s="87"/>
      <c r="N71" s="91"/>
      <c r="O71" s="87">
        <f t="shared" si="9"/>
        <v>120</v>
      </c>
      <c r="P71" s="87">
        <f t="shared" si="10"/>
        <v>2</v>
      </c>
      <c r="Q71" s="92"/>
      <c r="R71" s="93">
        <v>0.09</v>
      </c>
      <c r="S71" s="93">
        <f t="shared" si="11"/>
        <v>0.18</v>
      </c>
      <c r="W71" s="90">
        <v>38.200000000000003</v>
      </c>
    </row>
    <row r="72" spans="1:23" s="90" customFormat="1" x14ac:dyDescent="0.2">
      <c r="A72" s="86" t="s">
        <v>158</v>
      </c>
      <c r="B72" s="86" t="s">
        <v>159</v>
      </c>
      <c r="C72" s="86" t="s">
        <v>158</v>
      </c>
      <c r="D72" s="86" t="s">
        <v>275</v>
      </c>
      <c r="E72" s="87">
        <v>32</v>
      </c>
      <c r="F72" s="87">
        <v>900</v>
      </c>
      <c r="G72" s="87">
        <v>10</v>
      </c>
      <c r="H72" s="87">
        <v>50</v>
      </c>
      <c r="I72" s="87"/>
      <c r="J72" s="87"/>
      <c r="K72" s="87"/>
      <c r="L72" s="87"/>
      <c r="M72" s="87"/>
      <c r="N72" s="91"/>
      <c r="O72" s="87">
        <f t="shared" si="9"/>
        <v>0</v>
      </c>
      <c r="P72" s="87">
        <f t="shared" si="10"/>
        <v>0</v>
      </c>
      <c r="Q72" s="92"/>
      <c r="R72" s="93">
        <v>0.09</v>
      </c>
      <c r="S72" s="93">
        <f t="shared" si="11"/>
        <v>0</v>
      </c>
    </row>
    <row r="73" spans="1:23" s="90" customFormat="1" x14ac:dyDescent="0.2">
      <c r="A73" s="214" t="s">
        <v>182</v>
      </c>
      <c r="B73" s="214" t="s">
        <v>159</v>
      </c>
      <c r="C73" s="214">
        <v>90446700</v>
      </c>
      <c r="D73" s="214" t="s">
        <v>277</v>
      </c>
      <c r="E73" s="87" t="s">
        <v>180</v>
      </c>
      <c r="F73" s="87">
        <v>900</v>
      </c>
      <c r="G73" s="87">
        <v>10</v>
      </c>
      <c r="H73" s="87">
        <v>50</v>
      </c>
      <c r="I73" s="87"/>
      <c r="J73" s="87"/>
      <c r="K73" s="87"/>
      <c r="L73" s="87">
        <v>100</v>
      </c>
      <c r="M73" s="87"/>
      <c r="N73" s="91"/>
      <c r="O73" s="87">
        <f t="shared" si="9"/>
        <v>100</v>
      </c>
      <c r="P73" s="87">
        <f t="shared" si="10"/>
        <v>2</v>
      </c>
      <c r="Q73" s="92"/>
      <c r="R73" s="93">
        <v>0.09</v>
      </c>
      <c r="S73" s="93">
        <f t="shared" si="11"/>
        <v>0.18</v>
      </c>
      <c r="W73" s="90">
        <v>45</v>
      </c>
    </row>
    <row r="74" spans="1:23" s="90" customFormat="1" x14ac:dyDescent="0.2">
      <c r="A74" s="86" t="s">
        <v>233</v>
      </c>
      <c r="B74" s="86" t="s">
        <v>234</v>
      </c>
      <c r="C74" s="86" t="s">
        <v>233</v>
      </c>
      <c r="D74" s="86" t="s">
        <v>275</v>
      </c>
      <c r="E74" s="87">
        <v>32</v>
      </c>
      <c r="F74" s="87">
        <v>1200</v>
      </c>
      <c r="G74" s="87">
        <v>10</v>
      </c>
      <c r="H74" s="87">
        <v>50</v>
      </c>
      <c r="I74" s="87"/>
      <c r="J74" s="87"/>
      <c r="K74" s="87"/>
      <c r="L74" s="87"/>
      <c r="M74" s="87"/>
      <c r="N74" s="91"/>
      <c r="O74" s="87">
        <f t="shared" si="9"/>
        <v>0</v>
      </c>
      <c r="P74" s="87">
        <f t="shared" si="10"/>
        <v>0</v>
      </c>
      <c r="Q74" s="92"/>
      <c r="R74" s="93">
        <v>0.12</v>
      </c>
      <c r="S74" s="93">
        <f t="shared" si="11"/>
        <v>0</v>
      </c>
    </row>
    <row r="75" spans="1:23" s="90" customFormat="1" x14ac:dyDescent="0.2">
      <c r="A75" s="214" t="s">
        <v>236</v>
      </c>
      <c r="B75" s="214" t="s">
        <v>237</v>
      </c>
      <c r="C75" s="214">
        <v>90446800</v>
      </c>
      <c r="D75" s="214" t="s">
        <v>277</v>
      </c>
      <c r="E75" s="87" t="s">
        <v>180</v>
      </c>
      <c r="F75" s="87">
        <v>1800</v>
      </c>
      <c r="G75" s="87">
        <v>10</v>
      </c>
      <c r="H75" s="87">
        <v>25</v>
      </c>
      <c r="I75" s="87"/>
      <c r="J75" s="87"/>
      <c r="K75" s="87">
        <v>50</v>
      </c>
      <c r="L75" s="87"/>
      <c r="M75" s="87"/>
      <c r="N75" s="91"/>
      <c r="O75" s="87">
        <f t="shared" si="9"/>
        <v>50</v>
      </c>
      <c r="P75" s="87">
        <f t="shared" si="10"/>
        <v>2</v>
      </c>
      <c r="Q75" s="92"/>
      <c r="R75" s="93">
        <v>0.18</v>
      </c>
      <c r="S75" s="93">
        <f t="shared" si="11"/>
        <v>0.36</v>
      </c>
      <c r="T75" s="94"/>
      <c r="W75" s="90">
        <v>47.8</v>
      </c>
    </row>
    <row r="76" spans="1:23" s="90" customFormat="1" x14ac:dyDescent="0.2">
      <c r="A76" s="104" t="s">
        <v>77</v>
      </c>
      <c r="B76" s="104"/>
      <c r="C76" s="104"/>
      <c r="D76" s="104"/>
      <c r="E76" s="104"/>
      <c r="F76" s="214"/>
      <c r="G76" s="87"/>
      <c r="H76" s="87"/>
      <c r="I76" s="87"/>
      <c r="J76" s="87"/>
      <c r="K76" s="87"/>
      <c r="L76" s="87"/>
      <c r="M76" s="87"/>
      <c r="N76" s="104"/>
      <c r="O76" s="87"/>
      <c r="P76" s="87"/>
      <c r="Q76" s="92"/>
      <c r="R76" s="87"/>
      <c r="S76" s="93"/>
    </row>
    <row r="77" spans="1:23" s="90" customFormat="1" x14ac:dyDescent="0.2">
      <c r="A77" s="86" t="s">
        <v>297</v>
      </c>
      <c r="B77" s="86" t="s">
        <v>298</v>
      </c>
      <c r="C77" s="86" t="s">
        <v>297</v>
      </c>
      <c r="D77" s="86" t="s">
        <v>275</v>
      </c>
      <c r="E77" s="87">
        <v>40</v>
      </c>
      <c r="F77" s="87">
        <v>100</v>
      </c>
      <c r="G77" s="87">
        <v>10</v>
      </c>
      <c r="H77" s="87">
        <v>300</v>
      </c>
      <c r="I77" s="87"/>
      <c r="J77" s="87"/>
      <c r="K77" s="87"/>
      <c r="L77" s="87"/>
      <c r="M77" s="87"/>
      <c r="N77" s="91"/>
      <c r="O77" s="87">
        <f t="shared" ref="O77:O92" si="12">SUM(I77:N77)</f>
        <v>0</v>
      </c>
      <c r="P77" s="87">
        <f t="shared" ref="P77:P92" si="13">$O77/$H77</f>
        <v>0</v>
      </c>
      <c r="Q77" s="92"/>
      <c r="R77" s="93">
        <v>0.13</v>
      </c>
      <c r="S77" s="93">
        <f t="shared" ref="S77:S92" si="14">$P77*$R77</f>
        <v>0</v>
      </c>
      <c r="T77" s="94">
        <f>SUM(S77:S92)</f>
        <v>1.04</v>
      </c>
      <c r="U77" s="90">
        <f>T77*100/$T$148</f>
        <v>5.6460369163952224</v>
      </c>
    </row>
    <row r="78" spans="1:23" s="90" customFormat="1" x14ac:dyDescent="0.2">
      <c r="A78" s="86" t="s">
        <v>78</v>
      </c>
      <c r="B78" s="86" t="s">
        <v>79</v>
      </c>
      <c r="C78" s="86" t="s">
        <v>78</v>
      </c>
      <c r="D78" s="86" t="s">
        <v>275</v>
      </c>
      <c r="E78" s="87">
        <v>40</v>
      </c>
      <c r="F78" s="87">
        <v>150</v>
      </c>
      <c r="G78" s="87">
        <v>10</v>
      </c>
      <c r="H78" s="87">
        <v>300</v>
      </c>
      <c r="I78" s="87"/>
      <c r="J78" s="87"/>
      <c r="K78" s="87"/>
      <c r="L78" s="87"/>
      <c r="M78" s="87"/>
      <c r="N78" s="91"/>
      <c r="O78" s="87">
        <f t="shared" si="12"/>
        <v>0</v>
      </c>
      <c r="P78" s="87">
        <f t="shared" si="13"/>
        <v>0</v>
      </c>
      <c r="Q78" s="92"/>
      <c r="R78" s="93">
        <v>0.13</v>
      </c>
      <c r="S78" s="93">
        <f t="shared" si="14"/>
        <v>0</v>
      </c>
    </row>
    <row r="79" spans="1:23" s="90" customFormat="1" x14ac:dyDescent="0.2">
      <c r="A79" s="214" t="s">
        <v>240</v>
      </c>
      <c r="B79" s="214" t="s">
        <v>79</v>
      </c>
      <c r="C79" s="95" t="s">
        <v>241</v>
      </c>
      <c r="D79" s="214" t="s">
        <v>277</v>
      </c>
      <c r="E79" s="87">
        <v>40</v>
      </c>
      <c r="F79" s="87">
        <v>150</v>
      </c>
      <c r="G79" s="87">
        <v>10</v>
      </c>
      <c r="H79" s="87">
        <v>300</v>
      </c>
      <c r="I79" s="87"/>
      <c r="J79" s="87"/>
      <c r="K79" s="87"/>
      <c r="L79" s="87">
        <v>300</v>
      </c>
      <c r="M79" s="87"/>
      <c r="N79" s="91"/>
      <c r="O79" s="87">
        <f t="shared" si="12"/>
        <v>300</v>
      </c>
      <c r="P79" s="87">
        <f t="shared" si="13"/>
        <v>1</v>
      </c>
      <c r="Q79" s="92"/>
      <c r="R79" s="93">
        <v>0.13</v>
      </c>
      <c r="S79" s="93">
        <f t="shared" si="14"/>
        <v>0.13</v>
      </c>
      <c r="W79" s="90">
        <v>29.9</v>
      </c>
    </row>
    <row r="80" spans="1:23" s="90" customFormat="1" x14ac:dyDescent="0.2">
      <c r="A80" s="86" t="s">
        <v>80</v>
      </c>
      <c r="B80" s="86" t="s">
        <v>81</v>
      </c>
      <c r="C80" s="86" t="s">
        <v>80</v>
      </c>
      <c r="D80" s="86" t="s">
        <v>275</v>
      </c>
      <c r="E80" s="87">
        <v>40</v>
      </c>
      <c r="F80" s="87">
        <v>200</v>
      </c>
      <c r="G80" s="87">
        <v>10</v>
      </c>
      <c r="H80" s="87">
        <v>150</v>
      </c>
      <c r="I80" s="87">
        <v>150</v>
      </c>
      <c r="J80" s="87"/>
      <c r="K80" s="87">
        <v>150</v>
      </c>
      <c r="L80" s="87"/>
      <c r="M80" s="87"/>
      <c r="N80" s="91"/>
      <c r="O80" s="87">
        <f t="shared" si="12"/>
        <v>300</v>
      </c>
      <c r="P80" s="87">
        <f t="shared" si="13"/>
        <v>2</v>
      </c>
      <c r="Q80" s="92"/>
      <c r="R80" s="93">
        <v>0.13</v>
      </c>
      <c r="S80" s="93">
        <f t="shared" si="14"/>
        <v>0.26</v>
      </c>
      <c r="W80" s="90">
        <v>41.6</v>
      </c>
    </row>
    <row r="81" spans="1:23" s="90" customFormat="1" x14ac:dyDescent="0.2">
      <c r="A81" s="86" t="s">
        <v>82</v>
      </c>
      <c r="B81" s="86" t="s">
        <v>83</v>
      </c>
      <c r="C81" s="86" t="s">
        <v>82</v>
      </c>
      <c r="D81" s="86" t="s">
        <v>275</v>
      </c>
      <c r="E81" s="87">
        <v>40</v>
      </c>
      <c r="F81" s="87">
        <v>300</v>
      </c>
      <c r="G81" s="87">
        <v>10</v>
      </c>
      <c r="H81" s="87">
        <v>150</v>
      </c>
      <c r="I81" s="87"/>
      <c r="J81" s="87"/>
      <c r="K81" s="87"/>
      <c r="L81" s="87"/>
      <c r="M81" s="87"/>
      <c r="N81" s="91"/>
      <c r="O81" s="87">
        <f t="shared" si="12"/>
        <v>0</v>
      </c>
      <c r="P81" s="87">
        <f t="shared" si="13"/>
        <v>0</v>
      </c>
      <c r="Q81" s="92"/>
      <c r="R81" s="93">
        <v>0.13</v>
      </c>
      <c r="S81" s="93">
        <f t="shared" si="14"/>
        <v>0</v>
      </c>
    </row>
    <row r="82" spans="1:23" s="90" customFormat="1" x14ac:dyDescent="0.2">
      <c r="A82" s="214" t="s">
        <v>183</v>
      </c>
      <c r="B82" s="214" t="s">
        <v>83</v>
      </c>
      <c r="C82" s="214">
        <v>90447300</v>
      </c>
      <c r="D82" s="214" t="s">
        <v>277</v>
      </c>
      <c r="E82" s="87" t="s">
        <v>89</v>
      </c>
      <c r="F82" s="87">
        <v>300</v>
      </c>
      <c r="G82" s="87">
        <v>10</v>
      </c>
      <c r="H82" s="87">
        <v>150</v>
      </c>
      <c r="I82" s="87"/>
      <c r="J82" s="87"/>
      <c r="K82" s="87"/>
      <c r="L82" s="87"/>
      <c r="M82" s="87"/>
      <c r="N82" s="91"/>
      <c r="O82" s="87">
        <f t="shared" si="12"/>
        <v>0</v>
      </c>
      <c r="P82" s="87">
        <f t="shared" si="13"/>
        <v>0</v>
      </c>
      <c r="Q82" s="92"/>
      <c r="R82" s="93">
        <v>0.13</v>
      </c>
      <c r="S82" s="93">
        <f t="shared" si="14"/>
        <v>0</v>
      </c>
    </row>
    <row r="83" spans="1:23" s="90" customFormat="1" x14ac:dyDescent="0.2">
      <c r="A83" s="86" t="s">
        <v>84</v>
      </c>
      <c r="B83" s="86" t="s">
        <v>85</v>
      </c>
      <c r="C83" s="86" t="s">
        <v>84</v>
      </c>
      <c r="D83" s="86" t="s">
        <v>275</v>
      </c>
      <c r="E83" s="87">
        <v>40</v>
      </c>
      <c r="F83" s="87">
        <v>450</v>
      </c>
      <c r="G83" s="87">
        <v>10</v>
      </c>
      <c r="H83" s="87">
        <v>100</v>
      </c>
      <c r="I83" s="87"/>
      <c r="J83" s="87"/>
      <c r="K83" s="87">
        <v>100</v>
      </c>
      <c r="L83" s="87"/>
      <c r="M83" s="87"/>
      <c r="N83" s="91"/>
      <c r="O83" s="87">
        <f t="shared" si="12"/>
        <v>100</v>
      </c>
      <c r="P83" s="87">
        <f t="shared" si="13"/>
        <v>1</v>
      </c>
      <c r="Q83" s="92"/>
      <c r="R83" s="93">
        <v>0.13</v>
      </c>
      <c r="S83" s="93">
        <f t="shared" si="14"/>
        <v>0.13</v>
      </c>
      <c r="W83" s="90">
        <v>29.9</v>
      </c>
    </row>
    <row r="84" spans="1:23" s="90" customFormat="1" x14ac:dyDescent="0.2">
      <c r="A84" s="214" t="s">
        <v>184</v>
      </c>
      <c r="B84" s="214" t="s">
        <v>85</v>
      </c>
      <c r="C84" s="214">
        <v>90447400</v>
      </c>
      <c r="D84" s="214" t="s">
        <v>277</v>
      </c>
      <c r="E84" s="87" t="s">
        <v>89</v>
      </c>
      <c r="F84" s="87">
        <v>450</v>
      </c>
      <c r="G84" s="87">
        <v>10</v>
      </c>
      <c r="H84" s="87">
        <v>100</v>
      </c>
      <c r="I84" s="87"/>
      <c r="J84" s="87"/>
      <c r="K84" s="87">
        <v>200</v>
      </c>
      <c r="L84" s="87">
        <v>200</v>
      </c>
      <c r="M84" s="87"/>
      <c r="N84" s="91"/>
      <c r="O84" s="87">
        <f t="shared" si="12"/>
        <v>400</v>
      </c>
      <c r="P84" s="87">
        <f t="shared" si="13"/>
        <v>4</v>
      </c>
      <c r="Q84" s="92"/>
      <c r="R84" s="93">
        <v>0.13</v>
      </c>
      <c r="S84" s="93">
        <f t="shared" si="14"/>
        <v>0.52</v>
      </c>
      <c r="W84" s="90">
        <v>119.6</v>
      </c>
    </row>
    <row r="85" spans="1:23" s="90" customFormat="1" x14ac:dyDescent="0.2">
      <c r="A85" s="86" t="s">
        <v>86</v>
      </c>
      <c r="B85" s="86" t="s">
        <v>87</v>
      </c>
      <c r="C85" s="86" t="s">
        <v>86</v>
      </c>
      <c r="D85" s="86" t="s">
        <v>275</v>
      </c>
      <c r="E85" s="87">
        <v>40</v>
      </c>
      <c r="F85" s="87">
        <v>600</v>
      </c>
      <c r="G85" s="87">
        <v>10</v>
      </c>
      <c r="H85" s="87">
        <v>50</v>
      </c>
      <c r="I85" s="87"/>
      <c r="J85" s="87"/>
      <c r="K85" s="87"/>
      <c r="L85" s="87"/>
      <c r="M85" s="87"/>
      <c r="N85" s="91"/>
      <c r="O85" s="87">
        <f t="shared" si="12"/>
        <v>0</v>
      </c>
      <c r="P85" s="87">
        <f t="shared" si="13"/>
        <v>0</v>
      </c>
      <c r="Q85" s="92"/>
      <c r="R85" s="93">
        <v>0.09</v>
      </c>
      <c r="S85" s="93">
        <f t="shared" si="14"/>
        <v>0</v>
      </c>
    </row>
    <row r="86" spans="1:23" s="90" customFormat="1" x14ac:dyDescent="0.2">
      <c r="A86" s="214" t="s">
        <v>88</v>
      </c>
      <c r="B86" s="214" t="s">
        <v>87</v>
      </c>
      <c r="C86" s="214">
        <v>90447600</v>
      </c>
      <c r="D86" s="214" t="s">
        <v>277</v>
      </c>
      <c r="E86" s="87" t="s">
        <v>89</v>
      </c>
      <c r="F86" s="87">
        <v>600</v>
      </c>
      <c r="G86" s="87">
        <v>10</v>
      </c>
      <c r="H86" s="87">
        <v>50</v>
      </c>
      <c r="I86" s="87"/>
      <c r="J86" s="87"/>
      <c r="K86" s="87"/>
      <c r="L86" s="87"/>
      <c r="M86" s="87"/>
      <c r="N86" s="91"/>
      <c r="O86" s="87">
        <f t="shared" si="12"/>
        <v>0</v>
      </c>
      <c r="P86" s="87">
        <f t="shared" si="13"/>
        <v>0</v>
      </c>
      <c r="Q86" s="92"/>
      <c r="R86" s="93">
        <v>0.09</v>
      </c>
      <c r="S86" s="93">
        <f t="shared" si="14"/>
        <v>0</v>
      </c>
    </row>
    <row r="87" spans="1:23" s="90" customFormat="1" x14ac:dyDescent="0.2">
      <c r="A87" s="86" t="s">
        <v>90</v>
      </c>
      <c r="B87" s="86" t="s">
        <v>91</v>
      </c>
      <c r="C87" s="86" t="s">
        <v>90</v>
      </c>
      <c r="D87" s="86" t="s">
        <v>275</v>
      </c>
      <c r="E87" s="87">
        <v>40</v>
      </c>
      <c r="F87" s="87">
        <v>750</v>
      </c>
      <c r="G87" s="87">
        <v>10</v>
      </c>
      <c r="H87" s="87">
        <v>50</v>
      </c>
      <c r="I87" s="87"/>
      <c r="J87" s="87"/>
      <c r="K87" s="87"/>
      <c r="L87" s="87"/>
      <c r="M87" s="87"/>
      <c r="N87" s="91"/>
      <c r="O87" s="87">
        <f t="shared" si="12"/>
        <v>0</v>
      </c>
      <c r="P87" s="87">
        <f t="shared" si="13"/>
        <v>0</v>
      </c>
      <c r="Q87" s="92"/>
      <c r="R87" s="93">
        <v>0.13</v>
      </c>
      <c r="S87" s="93">
        <f t="shared" si="14"/>
        <v>0</v>
      </c>
    </row>
    <row r="88" spans="1:23" s="90" customFormat="1" x14ac:dyDescent="0.2">
      <c r="A88" s="86" t="s">
        <v>92</v>
      </c>
      <c r="B88" s="86" t="s">
        <v>93</v>
      </c>
      <c r="C88" s="86" t="s">
        <v>92</v>
      </c>
      <c r="D88" s="86" t="s">
        <v>275</v>
      </c>
      <c r="E88" s="87">
        <v>40</v>
      </c>
      <c r="F88" s="87">
        <v>900</v>
      </c>
      <c r="G88" s="87">
        <v>10</v>
      </c>
      <c r="H88" s="87">
        <v>50</v>
      </c>
      <c r="I88" s="87"/>
      <c r="J88" s="87"/>
      <c r="K88" s="87"/>
      <c r="L88" s="87"/>
      <c r="M88" s="87"/>
      <c r="N88" s="91"/>
      <c r="O88" s="87">
        <f t="shared" si="12"/>
        <v>0</v>
      </c>
      <c r="P88" s="87">
        <f t="shared" si="13"/>
        <v>0</v>
      </c>
      <c r="Q88" s="92"/>
      <c r="R88" s="93">
        <v>0.13</v>
      </c>
      <c r="S88" s="93">
        <f t="shared" si="14"/>
        <v>0</v>
      </c>
    </row>
    <row r="89" spans="1:23" s="90" customFormat="1" x14ac:dyDescent="0.2">
      <c r="A89" s="214" t="s">
        <v>185</v>
      </c>
      <c r="B89" s="214" t="s">
        <v>93</v>
      </c>
      <c r="C89" s="214">
        <v>90447700</v>
      </c>
      <c r="D89" s="214" t="s">
        <v>277</v>
      </c>
      <c r="E89" s="87" t="s">
        <v>89</v>
      </c>
      <c r="F89" s="87">
        <v>900</v>
      </c>
      <c r="G89" s="87">
        <v>10</v>
      </c>
      <c r="H89" s="87">
        <v>50</v>
      </c>
      <c r="I89" s="87"/>
      <c r="J89" s="87"/>
      <c r="K89" s="87"/>
      <c r="L89" s="87"/>
      <c r="M89" s="87"/>
      <c r="N89" s="91"/>
      <c r="O89" s="87">
        <f t="shared" si="12"/>
        <v>0</v>
      </c>
      <c r="P89" s="87">
        <f t="shared" si="13"/>
        <v>0</v>
      </c>
      <c r="Q89" s="92"/>
      <c r="R89" s="93">
        <v>0.13</v>
      </c>
      <c r="S89" s="93">
        <f t="shared" si="14"/>
        <v>0</v>
      </c>
    </row>
    <row r="90" spans="1:23" s="90" customFormat="1" x14ac:dyDescent="0.2">
      <c r="A90" s="86" t="s">
        <v>94</v>
      </c>
      <c r="B90" s="86" t="s">
        <v>95</v>
      </c>
      <c r="C90" s="86" t="s">
        <v>94</v>
      </c>
      <c r="D90" s="86" t="s">
        <v>275</v>
      </c>
      <c r="E90" s="87">
        <v>40</v>
      </c>
      <c r="F90" s="87">
        <v>1200</v>
      </c>
      <c r="G90" s="87">
        <v>5</v>
      </c>
      <c r="H90" s="87">
        <v>25</v>
      </c>
      <c r="I90" s="87"/>
      <c r="J90" s="87"/>
      <c r="K90" s="87"/>
      <c r="L90" s="87"/>
      <c r="M90" s="87"/>
      <c r="N90" s="91"/>
      <c r="O90" s="87">
        <f t="shared" si="12"/>
        <v>0</v>
      </c>
      <c r="P90" s="87">
        <f t="shared" si="13"/>
        <v>0</v>
      </c>
      <c r="Q90" s="92"/>
      <c r="R90" s="93">
        <v>0.08</v>
      </c>
      <c r="S90" s="93">
        <f t="shared" si="14"/>
        <v>0</v>
      </c>
    </row>
    <row r="91" spans="1:23" s="90" customFormat="1" x14ac:dyDescent="0.2">
      <c r="A91" s="214" t="s">
        <v>376</v>
      </c>
      <c r="B91" s="214" t="s">
        <v>377</v>
      </c>
      <c r="C91" s="95" t="s">
        <v>378</v>
      </c>
      <c r="D91" s="214" t="s">
        <v>277</v>
      </c>
      <c r="E91" s="87">
        <v>40</v>
      </c>
      <c r="F91" s="87">
        <v>1800</v>
      </c>
      <c r="G91" s="87">
        <v>5</v>
      </c>
      <c r="H91" s="87">
        <v>20</v>
      </c>
      <c r="I91" s="87"/>
      <c r="J91" s="87"/>
      <c r="K91" s="87"/>
      <c r="L91" s="87"/>
      <c r="M91" s="87"/>
      <c r="N91" s="91"/>
      <c r="O91" s="87">
        <f t="shared" si="12"/>
        <v>0</v>
      </c>
      <c r="P91" s="87">
        <f t="shared" si="13"/>
        <v>0</v>
      </c>
      <c r="Q91" s="92"/>
      <c r="R91" s="93">
        <v>0.14000000000000001</v>
      </c>
      <c r="S91" s="93">
        <f t="shared" si="14"/>
        <v>0</v>
      </c>
    </row>
    <row r="92" spans="1:23" s="90" customFormat="1" x14ac:dyDescent="0.2">
      <c r="A92" s="86" t="s">
        <v>220</v>
      </c>
      <c r="B92" s="86" t="s">
        <v>221</v>
      </c>
      <c r="C92" s="86" t="s">
        <v>220</v>
      </c>
      <c r="D92" s="86" t="s">
        <v>275</v>
      </c>
      <c r="E92" s="87">
        <v>40</v>
      </c>
      <c r="F92" s="87">
        <v>2000</v>
      </c>
      <c r="G92" s="87">
        <v>5</v>
      </c>
      <c r="H92" s="87">
        <v>25</v>
      </c>
      <c r="I92" s="87"/>
      <c r="J92" s="87"/>
      <c r="K92" s="87"/>
      <c r="L92" s="87"/>
      <c r="M92" s="87"/>
      <c r="N92" s="91"/>
      <c r="O92" s="87">
        <f t="shared" si="12"/>
        <v>0</v>
      </c>
      <c r="P92" s="87">
        <f t="shared" si="13"/>
        <v>0</v>
      </c>
      <c r="Q92" s="92"/>
      <c r="R92" s="93">
        <v>0.08</v>
      </c>
      <c r="S92" s="93">
        <f t="shared" si="14"/>
        <v>0</v>
      </c>
      <c r="T92" s="94"/>
    </row>
    <row r="93" spans="1:23" s="90" customFormat="1" x14ac:dyDescent="0.2">
      <c r="A93" s="104" t="s">
        <v>96</v>
      </c>
      <c r="B93" s="104"/>
      <c r="C93" s="104"/>
      <c r="D93" s="104"/>
      <c r="E93" s="97"/>
      <c r="F93" s="87"/>
      <c r="G93" s="87"/>
      <c r="H93" s="87"/>
      <c r="I93" s="87"/>
      <c r="J93" s="87"/>
      <c r="K93" s="87"/>
      <c r="L93" s="87"/>
      <c r="M93" s="87"/>
      <c r="N93" s="104"/>
      <c r="O93" s="87"/>
      <c r="P93" s="87"/>
      <c r="Q93" s="92"/>
      <c r="R93" s="87"/>
      <c r="S93" s="93"/>
    </row>
    <row r="94" spans="1:23" s="90" customFormat="1" x14ac:dyDescent="0.2">
      <c r="A94" s="86" t="s">
        <v>299</v>
      </c>
      <c r="B94" s="86" t="s">
        <v>300</v>
      </c>
      <c r="C94" s="86" t="s">
        <v>299</v>
      </c>
      <c r="D94" s="86" t="s">
        <v>275</v>
      </c>
      <c r="E94" s="87">
        <v>50</v>
      </c>
      <c r="F94" s="87">
        <v>100</v>
      </c>
      <c r="G94" s="87">
        <v>10</v>
      </c>
      <c r="H94" s="87">
        <v>150</v>
      </c>
      <c r="I94" s="87"/>
      <c r="J94" s="87"/>
      <c r="K94" s="87"/>
      <c r="L94" s="87"/>
      <c r="M94" s="87"/>
      <c r="N94" s="91"/>
      <c r="O94" s="87">
        <f t="shared" ref="O94:O112" si="15">SUM(I94:N94)</f>
        <v>0</v>
      </c>
      <c r="P94" s="87">
        <f t="shared" ref="P94:P112" si="16">$O94/$H94</f>
        <v>0</v>
      </c>
      <c r="Q94" s="92"/>
      <c r="R94" s="93">
        <v>0.1</v>
      </c>
      <c r="S94" s="93">
        <f t="shared" ref="S94:S112" si="17">$P94*$R94</f>
        <v>0</v>
      </c>
      <c r="T94" s="94">
        <f>SUM(S94:S112)</f>
        <v>2.97</v>
      </c>
      <c r="U94" s="90">
        <f>T94*100/$T$148</f>
        <v>16.123778501628664</v>
      </c>
    </row>
    <row r="95" spans="1:23" s="90" customFormat="1" x14ac:dyDescent="0.2">
      <c r="A95" s="86" t="s">
        <v>97</v>
      </c>
      <c r="B95" s="86" t="s">
        <v>98</v>
      </c>
      <c r="C95" s="86" t="s">
        <v>97</v>
      </c>
      <c r="D95" s="86" t="s">
        <v>275</v>
      </c>
      <c r="E95" s="87">
        <v>50</v>
      </c>
      <c r="F95" s="87">
        <v>150</v>
      </c>
      <c r="G95" s="87">
        <v>10</v>
      </c>
      <c r="H95" s="87">
        <v>150</v>
      </c>
      <c r="I95" s="87"/>
      <c r="J95" s="87"/>
      <c r="K95" s="87">
        <v>150</v>
      </c>
      <c r="L95" s="87"/>
      <c r="M95" s="87"/>
      <c r="N95" s="91"/>
      <c r="O95" s="87">
        <f t="shared" si="15"/>
        <v>150</v>
      </c>
      <c r="P95" s="87">
        <f t="shared" si="16"/>
        <v>1</v>
      </c>
      <c r="Q95" s="92"/>
      <c r="R95" s="93">
        <v>0.1</v>
      </c>
      <c r="S95" s="93">
        <f t="shared" si="17"/>
        <v>0.1</v>
      </c>
      <c r="W95" s="90">
        <v>21</v>
      </c>
    </row>
    <row r="96" spans="1:23" s="90" customFormat="1" x14ac:dyDescent="0.2">
      <c r="A96" s="214" t="s">
        <v>235</v>
      </c>
      <c r="B96" s="214" t="s">
        <v>98</v>
      </c>
      <c r="C96" s="214">
        <v>90448200</v>
      </c>
      <c r="D96" s="214" t="s">
        <v>277</v>
      </c>
      <c r="E96" s="87" t="s">
        <v>102</v>
      </c>
      <c r="F96" s="87">
        <v>150</v>
      </c>
      <c r="G96" s="87">
        <v>10</v>
      </c>
      <c r="H96" s="87">
        <v>150</v>
      </c>
      <c r="I96" s="87"/>
      <c r="J96" s="87"/>
      <c r="K96" s="87">
        <v>150</v>
      </c>
      <c r="L96" s="87">
        <v>150</v>
      </c>
      <c r="M96" s="87"/>
      <c r="N96" s="91"/>
      <c r="O96" s="87">
        <f t="shared" si="15"/>
        <v>300</v>
      </c>
      <c r="P96" s="87">
        <f t="shared" si="16"/>
        <v>2</v>
      </c>
      <c r="Q96" s="92"/>
      <c r="R96" s="93">
        <v>0.1</v>
      </c>
      <c r="S96" s="93">
        <f t="shared" si="17"/>
        <v>0.2</v>
      </c>
      <c r="W96" s="90">
        <v>42</v>
      </c>
    </row>
    <row r="97" spans="1:23" s="90" customFormat="1" x14ac:dyDescent="0.2">
      <c r="A97" s="86" t="s">
        <v>224</v>
      </c>
      <c r="B97" s="86" t="s">
        <v>225</v>
      </c>
      <c r="C97" s="86" t="s">
        <v>224</v>
      </c>
      <c r="D97" s="86" t="s">
        <v>275</v>
      </c>
      <c r="E97" s="87">
        <v>50</v>
      </c>
      <c r="F97" s="87">
        <v>200</v>
      </c>
      <c r="G97" s="87">
        <v>10</v>
      </c>
      <c r="H97" s="87">
        <v>150</v>
      </c>
      <c r="I97" s="87"/>
      <c r="J97" s="87"/>
      <c r="K97" s="87"/>
      <c r="L97" s="87"/>
      <c r="M97" s="87"/>
      <c r="N97" s="91"/>
      <c r="O97" s="87">
        <f t="shared" si="15"/>
        <v>0</v>
      </c>
      <c r="P97" s="87">
        <f t="shared" si="16"/>
        <v>0</v>
      </c>
      <c r="Q97" s="92"/>
      <c r="R97" s="93">
        <v>0.1</v>
      </c>
      <c r="S97" s="93">
        <f t="shared" si="17"/>
        <v>0</v>
      </c>
    </row>
    <row r="98" spans="1:23" s="90" customFormat="1" x14ac:dyDescent="0.2">
      <c r="A98" s="86" t="s">
        <v>99</v>
      </c>
      <c r="B98" s="86" t="s">
        <v>100</v>
      </c>
      <c r="C98" s="86" t="s">
        <v>99</v>
      </c>
      <c r="D98" s="86" t="s">
        <v>275</v>
      </c>
      <c r="E98" s="87">
        <v>50</v>
      </c>
      <c r="F98" s="87">
        <v>300</v>
      </c>
      <c r="G98" s="87">
        <v>10</v>
      </c>
      <c r="H98" s="87">
        <v>75</v>
      </c>
      <c r="I98" s="87"/>
      <c r="J98" s="87"/>
      <c r="K98" s="87"/>
      <c r="L98" s="87"/>
      <c r="M98" s="87"/>
      <c r="N98" s="91"/>
      <c r="O98" s="87">
        <f t="shared" si="15"/>
        <v>0</v>
      </c>
      <c r="P98" s="87">
        <f t="shared" si="16"/>
        <v>0</v>
      </c>
      <c r="Q98" s="92"/>
      <c r="R98" s="93">
        <v>0.1</v>
      </c>
      <c r="S98" s="93">
        <f t="shared" si="17"/>
        <v>0</v>
      </c>
    </row>
    <row r="99" spans="1:23" s="90" customFormat="1" x14ac:dyDescent="0.2">
      <c r="A99" s="214" t="s">
        <v>101</v>
      </c>
      <c r="B99" s="214" t="s">
        <v>100</v>
      </c>
      <c r="C99" s="214">
        <v>90448300</v>
      </c>
      <c r="D99" s="214" t="s">
        <v>277</v>
      </c>
      <c r="E99" s="87" t="s">
        <v>102</v>
      </c>
      <c r="F99" s="87">
        <v>300</v>
      </c>
      <c r="G99" s="87">
        <v>10</v>
      </c>
      <c r="H99" s="87">
        <v>75</v>
      </c>
      <c r="I99" s="87"/>
      <c r="J99" s="87"/>
      <c r="K99" s="87">
        <v>75</v>
      </c>
      <c r="L99" s="87">
        <v>150</v>
      </c>
      <c r="M99" s="87"/>
      <c r="N99" s="91"/>
      <c r="O99" s="87">
        <f t="shared" si="15"/>
        <v>225</v>
      </c>
      <c r="P99" s="87">
        <f t="shared" si="16"/>
        <v>3</v>
      </c>
      <c r="Q99" s="92"/>
      <c r="R99" s="93">
        <v>0.1</v>
      </c>
      <c r="S99" s="93">
        <f t="shared" si="17"/>
        <v>0.30000000000000004</v>
      </c>
      <c r="W99" s="90">
        <v>63</v>
      </c>
    </row>
    <row r="100" spans="1:23" s="90" customFormat="1" x14ac:dyDescent="0.2">
      <c r="A100" s="86" t="s">
        <v>103</v>
      </c>
      <c r="B100" s="86" t="s">
        <v>104</v>
      </c>
      <c r="C100" s="86" t="s">
        <v>103</v>
      </c>
      <c r="D100" s="86" t="s">
        <v>275</v>
      </c>
      <c r="E100" s="87">
        <v>50</v>
      </c>
      <c r="F100" s="87">
        <v>450</v>
      </c>
      <c r="G100" s="87">
        <v>10</v>
      </c>
      <c r="H100" s="87">
        <v>50</v>
      </c>
      <c r="I100" s="87"/>
      <c r="J100" s="87"/>
      <c r="K100" s="87">
        <v>100</v>
      </c>
      <c r="L100" s="87"/>
      <c r="M100" s="87"/>
      <c r="N100" s="91"/>
      <c r="O100" s="87">
        <f t="shared" si="15"/>
        <v>100</v>
      </c>
      <c r="P100" s="87">
        <f t="shared" si="16"/>
        <v>2</v>
      </c>
      <c r="Q100" s="92"/>
      <c r="R100" s="93">
        <v>0.1</v>
      </c>
      <c r="S100" s="93">
        <f t="shared" si="17"/>
        <v>0.2</v>
      </c>
      <c r="W100" s="90">
        <v>42</v>
      </c>
    </row>
    <row r="101" spans="1:23" s="90" customFormat="1" x14ac:dyDescent="0.2">
      <c r="A101" s="214" t="s">
        <v>186</v>
      </c>
      <c r="B101" s="214" t="s">
        <v>104</v>
      </c>
      <c r="C101" s="214">
        <v>90448400</v>
      </c>
      <c r="D101" s="214" t="s">
        <v>277</v>
      </c>
      <c r="E101" s="87" t="s">
        <v>102</v>
      </c>
      <c r="F101" s="87">
        <v>450</v>
      </c>
      <c r="G101" s="87">
        <v>10</v>
      </c>
      <c r="H101" s="87">
        <v>50</v>
      </c>
      <c r="I101" s="87"/>
      <c r="J101" s="87"/>
      <c r="K101" s="87">
        <v>100</v>
      </c>
      <c r="L101" s="87"/>
      <c r="M101" s="87"/>
      <c r="N101" s="91"/>
      <c r="O101" s="87">
        <f t="shared" si="15"/>
        <v>100</v>
      </c>
      <c r="P101" s="87">
        <f t="shared" si="16"/>
        <v>2</v>
      </c>
      <c r="Q101" s="92"/>
      <c r="R101" s="93">
        <v>0.1</v>
      </c>
      <c r="S101" s="93">
        <f t="shared" si="17"/>
        <v>0.2</v>
      </c>
      <c r="W101" s="90">
        <v>42</v>
      </c>
    </row>
    <row r="102" spans="1:23" s="90" customFormat="1" x14ac:dyDescent="0.2">
      <c r="A102" s="86" t="s">
        <v>105</v>
      </c>
      <c r="B102" s="86" t="s">
        <v>106</v>
      </c>
      <c r="C102" s="86" t="s">
        <v>105</v>
      </c>
      <c r="D102" s="86" t="s">
        <v>275</v>
      </c>
      <c r="E102" s="87">
        <v>50</v>
      </c>
      <c r="F102" s="87">
        <v>600</v>
      </c>
      <c r="G102" s="87">
        <v>10</v>
      </c>
      <c r="H102" s="87">
        <v>50</v>
      </c>
      <c r="I102" s="87"/>
      <c r="J102" s="87"/>
      <c r="K102" s="87"/>
      <c r="L102" s="87"/>
      <c r="M102" s="87"/>
      <c r="N102" s="91"/>
      <c r="O102" s="87">
        <f t="shared" si="15"/>
        <v>0</v>
      </c>
      <c r="P102" s="87">
        <f t="shared" si="16"/>
        <v>0</v>
      </c>
      <c r="Q102" s="92"/>
      <c r="R102" s="93">
        <v>0.13</v>
      </c>
      <c r="S102" s="93">
        <f t="shared" si="17"/>
        <v>0</v>
      </c>
    </row>
    <row r="103" spans="1:23" s="90" customFormat="1" x14ac:dyDescent="0.2">
      <c r="A103" s="214" t="s">
        <v>107</v>
      </c>
      <c r="B103" s="214" t="s">
        <v>106</v>
      </c>
      <c r="C103" s="214">
        <v>90448600</v>
      </c>
      <c r="D103" s="214" t="s">
        <v>277</v>
      </c>
      <c r="E103" s="87" t="s">
        <v>102</v>
      </c>
      <c r="F103" s="87">
        <v>600</v>
      </c>
      <c r="G103" s="87">
        <v>10</v>
      </c>
      <c r="H103" s="87">
        <v>50</v>
      </c>
      <c r="I103" s="87"/>
      <c r="J103" s="87"/>
      <c r="K103" s="87"/>
      <c r="L103" s="87"/>
      <c r="M103" s="87"/>
      <c r="N103" s="91"/>
      <c r="O103" s="87">
        <f t="shared" si="15"/>
        <v>0</v>
      </c>
      <c r="P103" s="87">
        <f t="shared" si="16"/>
        <v>0</v>
      </c>
      <c r="Q103" s="92"/>
      <c r="R103" s="93">
        <v>0.13</v>
      </c>
      <c r="S103" s="93">
        <f t="shared" si="17"/>
        <v>0</v>
      </c>
    </row>
    <row r="104" spans="1:23" s="90" customFormat="1" x14ac:dyDescent="0.2">
      <c r="A104" s="214" t="s">
        <v>266</v>
      </c>
      <c r="B104" s="214" t="s">
        <v>267</v>
      </c>
      <c r="C104" s="214">
        <v>90448605</v>
      </c>
      <c r="D104" s="214" t="s">
        <v>277</v>
      </c>
      <c r="E104" s="87" t="s">
        <v>102</v>
      </c>
      <c r="F104" s="87">
        <v>700</v>
      </c>
      <c r="G104" s="87">
        <v>5</v>
      </c>
      <c r="H104" s="87">
        <v>25</v>
      </c>
      <c r="I104" s="87"/>
      <c r="J104" s="87"/>
      <c r="K104" s="87"/>
      <c r="L104" s="87"/>
      <c r="M104" s="87"/>
      <c r="N104" s="91"/>
      <c r="O104" s="87">
        <f t="shared" si="15"/>
        <v>0</v>
      </c>
      <c r="P104" s="87">
        <f t="shared" si="16"/>
        <v>0</v>
      </c>
      <c r="Q104" s="92"/>
      <c r="R104" s="93">
        <v>0.1</v>
      </c>
      <c r="S104" s="93">
        <f t="shared" si="17"/>
        <v>0</v>
      </c>
    </row>
    <row r="105" spans="1:23" s="90" customFormat="1" x14ac:dyDescent="0.2">
      <c r="A105" s="86" t="s">
        <v>202</v>
      </c>
      <c r="B105" s="86" t="s">
        <v>203</v>
      </c>
      <c r="C105" s="86" t="s">
        <v>202</v>
      </c>
      <c r="D105" s="86" t="s">
        <v>275</v>
      </c>
      <c r="E105" s="87">
        <v>50</v>
      </c>
      <c r="F105" s="87">
        <v>750</v>
      </c>
      <c r="G105" s="87">
        <v>5</v>
      </c>
      <c r="H105" s="87">
        <v>25</v>
      </c>
      <c r="I105" s="87"/>
      <c r="J105" s="87"/>
      <c r="K105" s="87"/>
      <c r="L105" s="87"/>
      <c r="M105" s="87"/>
      <c r="N105" s="91"/>
      <c r="O105" s="87">
        <f t="shared" si="15"/>
        <v>0</v>
      </c>
      <c r="P105" s="87">
        <f t="shared" si="16"/>
        <v>0</v>
      </c>
      <c r="Q105" s="92"/>
      <c r="R105" s="93">
        <v>0.1</v>
      </c>
      <c r="S105" s="93">
        <f t="shared" si="17"/>
        <v>0</v>
      </c>
    </row>
    <row r="106" spans="1:23" s="90" customFormat="1" x14ac:dyDescent="0.2">
      <c r="A106" s="86" t="s">
        <v>108</v>
      </c>
      <c r="B106" s="86" t="s">
        <v>109</v>
      </c>
      <c r="C106" s="86" t="s">
        <v>108</v>
      </c>
      <c r="D106" s="86" t="s">
        <v>275</v>
      </c>
      <c r="E106" s="87">
        <v>50</v>
      </c>
      <c r="F106" s="87">
        <v>900</v>
      </c>
      <c r="G106" s="87">
        <v>5</v>
      </c>
      <c r="H106" s="87">
        <v>25</v>
      </c>
      <c r="I106" s="87"/>
      <c r="J106" s="87"/>
      <c r="K106" s="87"/>
      <c r="L106" s="87"/>
      <c r="M106" s="87"/>
      <c r="N106" s="91"/>
      <c r="O106" s="87">
        <f t="shared" si="15"/>
        <v>0</v>
      </c>
      <c r="P106" s="87">
        <f t="shared" si="16"/>
        <v>0</v>
      </c>
      <c r="Q106" s="92"/>
      <c r="R106" s="93">
        <v>0.1</v>
      </c>
      <c r="S106" s="93">
        <f t="shared" si="17"/>
        <v>0</v>
      </c>
    </row>
    <row r="107" spans="1:23" s="90" customFormat="1" x14ac:dyDescent="0.2">
      <c r="A107" s="214" t="s">
        <v>187</v>
      </c>
      <c r="B107" s="214" t="s">
        <v>109</v>
      </c>
      <c r="C107" s="214">
        <v>90448700</v>
      </c>
      <c r="D107" s="214" t="s">
        <v>277</v>
      </c>
      <c r="E107" s="87" t="s">
        <v>102</v>
      </c>
      <c r="F107" s="87">
        <v>900</v>
      </c>
      <c r="G107" s="87">
        <v>5</v>
      </c>
      <c r="H107" s="87">
        <v>25</v>
      </c>
      <c r="I107" s="87"/>
      <c r="J107" s="87"/>
      <c r="K107" s="87">
        <v>100</v>
      </c>
      <c r="L107" s="87">
        <v>100</v>
      </c>
      <c r="M107" s="87"/>
      <c r="N107" s="91"/>
      <c r="O107" s="87">
        <f t="shared" si="15"/>
        <v>200</v>
      </c>
      <c r="P107" s="87">
        <f t="shared" si="16"/>
        <v>8</v>
      </c>
      <c r="Q107" s="92"/>
      <c r="R107" s="93">
        <v>0.1</v>
      </c>
      <c r="S107" s="93">
        <f t="shared" si="17"/>
        <v>0.8</v>
      </c>
      <c r="W107" s="90">
        <v>168</v>
      </c>
    </row>
    <row r="108" spans="1:23" s="90" customFormat="1" x14ac:dyDescent="0.2">
      <c r="A108" s="86" t="s">
        <v>110</v>
      </c>
      <c r="B108" s="86" t="s">
        <v>111</v>
      </c>
      <c r="C108" s="86" t="s">
        <v>110</v>
      </c>
      <c r="D108" s="86" t="s">
        <v>275</v>
      </c>
      <c r="E108" s="87">
        <v>50</v>
      </c>
      <c r="F108" s="87">
        <v>1200</v>
      </c>
      <c r="G108" s="87">
        <v>5</v>
      </c>
      <c r="H108" s="87">
        <v>25</v>
      </c>
      <c r="I108" s="87"/>
      <c r="J108" s="87"/>
      <c r="K108" s="87"/>
      <c r="L108" s="87"/>
      <c r="M108" s="87"/>
      <c r="N108" s="91"/>
      <c r="O108" s="87">
        <f t="shared" si="15"/>
        <v>0</v>
      </c>
      <c r="P108" s="87">
        <f t="shared" si="16"/>
        <v>0</v>
      </c>
      <c r="Q108" s="92"/>
      <c r="R108" s="93">
        <v>0.13</v>
      </c>
      <c r="S108" s="93">
        <f t="shared" si="17"/>
        <v>0</v>
      </c>
    </row>
    <row r="109" spans="1:23" s="90" customFormat="1" x14ac:dyDescent="0.2">
      <c r="A109" s="214" t="s">
        <v>204</v>
      </c>
      <c r="B109" s="214" t="s">
        <v>111</v>
      </c>
      <c r="C109" s="95" t="s">
        <v>205</v>
      </c>
      <c r="D109" s="214" t="s">
        <v>277</v>
      </c>
      <c r="E109" s="87">
        <v>50</v>
      </c>
      <c r="F109" s="87">
        <v>1200</v>
      </c>
      <c r="G109" s="87">
        <v>5</v>
      </c>
      <c r="H109" s="87">
        <v>25</v>
      </c>
      <c r="I109" s="87"/>
      <c r="J109" s="87"/>
      <c r="K109" s="87"/>
      <c r="L109" s="87"/>
      <c r="M109" s="87"/>
      <c r="N109" s="91"/>
      <c r="O109" s="87">
        <f t="shared" si="15"/>
        <v>0</v>
      </c>
      <c r="P109" s="87">
        <f t="shared" si="16"/>
        <v>0</v>
      </c>
      <c r="Q109" s="92"/>
      <c r="R109" s="93">
        <v>0.13</v>
      </c>
      <c r="S109" s="93">
        <f t="shared" si="17"/>
        <v>0</v>
      </c>
    </row>
    <row r="110" spans="1:23" s="90" customFormat="1" x14ac:dyDescent="0.2">
      <c r="A110" s="214" t="s">
        <v>565</v>
      </c>
      <c r="B110" s="214" t="s">
        <v>566</v>
      </c>
      <c r="C110" s="95" t="s">
        <v>567</v>
      </c>
      <c r="D110" s="214" t="s">
        <v>277</v>
      </c>
      <c r="E110" s="87">
        <v>50</v>
      </c>
      <c r="F110" s="87">
        <v>1800</v>
      </c>
      <c r="G110" s="87">
        <v>5</v>
      </c>
      <c r="H110" s="87">
        <v>20</v>
      </c>
      <c r="I110" s="87"/>
      <c r="J110" s="87"/>
      <c r="K110" s="87"/>
      <c r="L110" s="87"/>
      <c r="M110" s="87"/>
      <c r="N110" s="91"/>
      <c r="O110" s="87">
        <f t="shared" si="15"/>
        <v>0</v>
      </c>
      <c r="P110" s="87">
        <f t="shared" si="16"/>
        <v>0</v>
      </c>
      <c r="Q110" s="92"/>
      <c r="R110" s="93">
        <v>0.13</v>
      </c>
      <c r="S110" s="93">
        <f t="shared" si="17"/>
        <v>0</v>
      </c>
    </row>
    <row r="111" spans="1:23" s="90" customFormat="1" x14ac:dyDescent="0.2">
      <c r="A111" s="214" t="s">
        <v>604</v>
      </c>
      <c r="B111" s="47" t="s">
        <v>605</v>
      </c>
      <c r="C111" s="95">
        <v>90448840</v>
      </c>
      <c r="D111" s="214" t="s">
        <v>277</v>
      </c>
      <c r="E111" s="2" t="s">
        <v>102</v>
      </c>
      <c r="F111" s="87">
        <v>1900</v>
      </c>
      <c r="G111" s="87">
        <v>5</v>
      </c>
      <c r="H111" s="87">
        <v>20</v>
      </c>
      <c r="I111" s="87"/>
      <c r="J111" s="87"/>
      <c r="K111" s="87"/>
      <c r="L111" s="87"/>
      <c r="M111" s="87">
        <v>100</v>
      </c>
      <c r="N111" s="91"/>
      <c r="O111" s="87">
        <f t="shared" si="15"/>
        <v>100</v>
      </c>
      <c r="P111" s="87">
        <f t="shared" si="16"/>
        <v>5</v>
      </c>
      <c r="Q111" s="92"/>
      <c r="R111" s="93">
        <v>0.13</v>
      </c>
      <c r="S111" s="93">
        <f t="shared" si="17"/>
        <v>0.65</v>
      </c>
      <c r="W111" s="90">
        <v>350</v>
      </c>
    </row>
    <row r="112" spans="1:23" s="90" customFormat="1" x14ac:dyDescent="0.2">
      <c r="A112" s="214" t="s">
        <v>268</v>
      </c>
      <c r="B112" s="214" t="s">
        <v>269</v>
      </c>
      <c r="C112" s="95" t="s">
        <v>270</v>
      </c>
      <c r="D112" s="214" t="s">
        <v>277</v>
      </c>
      <c r="E112" s="87">
        <v>50</v>
      </c>
      <c r="F112" s="87">
        <v>2400</v>
      </c>
      <c r="G112" s="87">
        <v>5</v>
      </c>
      <c r="H112" s="87">
        <v>25</v>
      </c>
      <c r="I112" s="87"/>
      <c r="J112" s="87"/>
      <c r="K112" s="87">
        <v>50</v>
      </c>
      <c r="L112" s="87"/>
      <c r="M112" s="87"/>
      <c r="N112" s="91"/>
      <c r="O112" s="87">
        <f t="shared" si="15"/>
        <v>50</v>
      </c>
      <c r="P112" s="87">
        <f t="shared" si="16"/>
        <v>2</v>
      </c>
      <c r="Q112" s="92"/>
      <c r="R112" s="93">
        <v>0.26</v>
      </c>
      <c r="S112" s="93">
        <f t="shared" si="17"/>
        <v>0.52</v>
      </c>
      <c r="T112" s="94"/>
      <c r="W112" s="90">
        <v>96.6</v>
      </c>
    </row>
    <row r="113" spans="1:23" s="90" customFormat="1" x14ac:dyDescent="0.2">
      <c r="A113" s="304" t="s">
        <v>112</v>
      </c>
      <c r="B113" s="304"/>
      <c r="C113" s="104"/>
      <c r="D113" s="104"/>
      <c r="E113" s="104"/>
      <c r="F113" s="87"/>
      <c r="G113" s="87"/>
      <c r="H113" s="87"/>
      <c r="I113" s="87"/>
      <c r="J113" s="87"/>
      <c r="K113" s="87"/>
      <c r="L113" s="87"/>
      <c r="M113" s="87"/>
      <c r="N113" s="214"/>
      <c r="O113" s="87"/>
      <c r="P113" s="87"/>
      <c r="Q113" s="92"/>
      <c r="R113" s="87"/>
      <c r="S113" s="93"/>
    </row>
    <row r="114" spans="1:23" s="90" customFormat="1" x14ac:dyDescent="0.2">
      <c r="A114" s="86" t="s">
        <v>216</v>
      </c>
      <c r="B114" s="86" t="s">
        <v>217</v>
      </c>
      <c r="C114" s="86" t="s">
        <v>216</v>
      </c>
      <c r="D114" s="86" t="s">
        <v>275</v>
      </c>
      <c r="E114" s="87">
        <v>20</v>
      </c>
      <c r="F114" s="87">
        <v>150</v>
      </c>
      <c r="G114" s="87">
        <v>10</v>
      </c>
      <c r="H114" s="87">
        <v>400</v>
      </c>
      <c r="I114" s="87"/>
      <c r="J114" s="87"/>
      <c r="K114" s="87"/>
      <c r="L114" s="87"/>
      <c r="M114" s="87"/>
      <c r="N114" s="214"/>
      <c r="O114" s="87">
        <f t="shared" ref="O114:O147" si="18">SUM(I114:N114)</f>
        <v>0</v>
      </c>
      <c r="P114" s="87">
        <f t="shared" ref="P114:P147" si="19">$O114/$H114</f>
        <v>0</v>
      </c>
      <c r="Q114" s="92"/>
      <c r="R114" s="87">
        <v>0.06</v>
      </c>
      <c r="S114" s="93">
        <f t="shared" ref="S114:S147" si="20">$P114*$R114</f>
        <v>0</v>
      </c>
      <c r="T114" s="94">
        <f>SUM(S114:S129)</f>
        <v>0.18</v>
      </c>
      <c r="U114" s="90">
        <f>T114*100/$T$148</f>
        <v>0.97719869706840379</v>
      </c>
    </row>
    <row r="115" spans="1:23" s="90" customFormat="1" x14ac:dyDescent="0.2">
      <c r="A115" s="214" t="s">
        <v>226</v>
      </c>
      <c r="B115" s="214" t="s">
        <v>217</v>
      </c>
      <c r="C115" s="214">
        <v>90444200</v>
      </c>
      <c r="D115" s="214" t="s">
        <v>277</v>
      </c>
      <c r="E115" s="87">
        <v>20</v>
      </c>
      <c r="F115" s="87">
        <v>150</v>
      </c>
      <c r="G115" s="87">
        <v>10</v>
      </c>
      <c r="H115" s="87">
        <v>400</v>
      </c>
      <c r="I115" s="87"/>
      <c r="J115" s="87"/>
      <c r="K115" s="87"/>
      <c r="L115" s="87"/>
      <c r="M115" s="87"/>
      <c r="N115" s="214"/>
      <c r="O115" s="87">
        <f t="shared" si="18"/>
        <v>0</v>
      </c>
      <c r="P115" s="87">
        <f t="shared" si="19"/>
        <v>0</v>
      </c>
      <c r="Q115" s="92"/>
      <c r="R115" s="87">
        <v>0.06</v>
      </c>
      <c r="S115" s="93">
        <f t="shared" si="20"/>
        <v>0</v>
      </c>
    </row>
    <row r="116" spans="1:23" s="90" customFormat="1" x14ac:dyDescent="0.2">
      <c r="A116" s="86" t="s">
        <v>191</v>
      </c>
      <c r="B116" s="86" t="s">
        <v>192</v>
      </c>
      <c r="C116" s="86" t="s">
        <v>191</v>
      </c>
      <c r="D116" s="86" t="s">
        <v>275</v>
      </c>
      <c r="E116" s="87">
        <v>20</v>
      </c>
      <c r="F116" s="87">
        <v>200</v>
      </c>
      <c r="G116" s="87">
        <v>10</v>
      </c>
      <c r="H116" s="87">
        <v>300</v>
      </c>
      <c r="I116" s="87"/>
      <c r="J116" s="87"/>
      <c r="K116" s="87"/>
      <c r="L116" s="87"/>
      <c r="M116" s="87"/>
      <c r="N116" s="214"/>
      <c r="O116" s="87">
        <f t="shared" si="18"/>
        <v>0</v>
      </c>
      <c r="P116" s="87">
        <f t="shared" si="19"/>
        <v>0</v>
      </c>
      <c r="Q116" s="92"/>
      <c r="R116" s="87">
        <v>0.06</v>
      </c>
      <c r="S116" s="93">
        <f t="shared" si="20"/>
        <v>0</v>
      </c>
    </row>
    <row r="117" spans="1:23" s="90" customFormat="1" x14ac:dyDescent="0.2">
      <c r="A117" s="86" t="s">
        <v>160</v>
      </c>
      <c r="B117" s="86" t="s">
        <v>161</v>
      </c>
      <c r="C117" s="86" t="s">
        <v>160</v>
      </c>
      <c r="D117" s="86" t="s">
        <v>275</v>
      </c>
      <c r="E117" s="87">
        <v>20</v>
      </c>
      <c r="F117" s="87">
        <v>300</v>
      </c>
      <c r="G117" s="87">
        <v>10</v>
      </c>
      <c r="H117" s="87">
        <v>200</v>
      </c>
      <c r="I117" s="87"/>
      <c r="J117" s="87"/>
      <c r="K117" s="87"/>
      <c r="L117" s="87"/>
      <c r="M117" s="87"/>
      <c r="N117" s="91"/>
      <c r="O117" s="87">
        <f t="shared" si="18"/>
        <v>0</v>
      </c>
      <c r="P117" s="87">
        <f t="shared" si="19"/>
        <v>0</v>
      </c>
      <c r="Q117" s="92"/>
      <c r="R117" s="93">
        <v>0.06</v>
      </c>
      <c r="S117" s="93">
        <f t="shared" si="20"/>
        <v>0</v>
      </c>
    </row>
    <row r="118" spans="1:23" s="90" customFormat="1" x14ac:dyDescent="0.2">
      <c r="A118" s="214" t="s">
        <v>215</v>
      </c>
      <c r="B118" s="214" t="s">
        <v>161</v>
      </c>
      <c r="C118" s="214">
        <v>90444300</v>
      </c>
      <c r="D118" s="214" t="s">
        <v>277</v>
      </c>
      <c r="E118" s="87" t="s">
        <v>46</v>
      </c>
      <c r="F118" s="87">
        <v>300</v>
      </c>
      <c r="G118" s="87">
        <v>10</v>
      </c>
      <c r="H118" s="87">
        <v>200</v>
      </c>
      <c r="I118" s="87"/>
      <c r="J118" s="87">
        <v>400</v>
      </c>
      <c r="K118" s="87">
        <v>200</v>
      </c>
      <c r="L118" s="87"/>
      <c r="M118" s="87"/>
      <c r="N118" s="91"/>
      <c r="O118" s="87">
        <f t="shared" si="18"/>
        <v>600</v>
      </c>
      <c r="P118" s="87">
        <f t="shared" si="19"/>
        <v>3</v>
      </c>
      <c r="Q118" s="92"/>
      <c r="R118" s="93">
        <v>0.06</v>
      </c>
      <c r="S118" s="93">
        <f t="shared" si="20"/>
        <v>0.18</v>
      </c>
      <c r="W118" s="90">
        <v>51</v>
      </c>
    </row>
    <row r="119" spans="1:23" s="90" customFormat="1" x14ac:dyDescent="0.2">
      <c r="A119" s="86" t="s">
        <v>206</v>
      </c>
      <c r="B119" s="86" t="s">
        <v>114</v>
      </c>
      <c r="C119" s="86" t="s">
        <v>206</v>
      </c>
      <c r="D119" s="86" t="s">
        <v>275</v>
      </c>
      <c r="E119" s="87">
        <v>20</v>
      </c>
      <c r="F119" s="87">
        <v>450</v>
      </c>
      <c r="G119" s="87">
        <v>10</v>
      </c>
      <c r="H119" s="87">
        <v>100</v>
      </c>
      <c r="I119" s="87"/>
      <c r="J119" s="87"/>
      <c r="K119" s="87"/>
      <c r="L119" s="87"/>
      <c r="M119" s="87"/>
      <c r="N119" s="101"/>
      <c r="O119" s="87">
        <f t="shared" si="18"/>
        <v>0</v>
      </c>
      <c r="P119" s="87">
        <f t="shared" si="19"/>
        <v>0</v>
      </c>
      <c r="Q119" s="92"/>
      <c r="R119" s="93">
        <v>0.08</v>
      </c>
      <c r="S119" s="93">
        <f t="shared" si="20"/>
        <v>0</v>
      </c>
    </row>
    <row r="120" spans="1:23" s="90" customFormat="1" x14ac:dyDescent="0.2">
      <c r="A120" s="214" t="s">
        <v>113</v>
      </c>
      <c r="B120" s="214" t="s">
        <v>114</v>
      </c>
      <c r="C120" s="214">
        <v>90444400</v>
      </c>
      <c r="D120" s="214" t="s">
        <v>277</v>
      </c>
      <c r="E120" s="87" t="s">
        <v>46</v>
      </c>
      <c r="F120" s="87">
        <v>450</v>
      </c>
      <c r="G120" s="87">
        <v>10</v>
      </c>
      <c r="H120" s="87">
        <v>100</v>
      </c>
      <c r="I120" s="87"/>
      <c r="J120" s="87"/>
      <c r="K120" s="87"/>
      <c r="L120" s="87"/>
      <c r="M120" s="87"/>
      <c r="N120" s="91"/>
      <c r="O120" s="87">
        <f t="shared" si="18"/>
        <v>0</v>
      </c>
      <c r="P120" s="87">
        <f t="shared" si="19"/>
        <v>0</v>
      </c>
      <c r="Q120" s="92"/>
      <c r="R120" s="93">
        <v>0.08</v>
      </c>
      <c r="S120" s="93">
        <f t="shared" si="20"/>
        <v>0</v>
      </c>
    </row>
    <row r="121" spans="1:23" s="90" customFormat="1" x14ac:dyDescent="0.2">
      <c r="A121" s="86" t="s">
        <v>115</v>
      </c>
      <c r="B121" s="86" t="s">
        <v>116</v>
      </c>
      <c r="C121" s="86" t="s">
        <v>115</v>
      </c>
      <c r="D121" s="86" t="s">
        <v>275</v>
      </c>
      <c r="E121" s="87">
        <v>20</v>
      </c>
      <c r="F121" s="87">
        <v>600</v>
      </c>
      <c r="G121" s="87">
        <v>10</v>
      </c>
      <c r="H121" s="87">
        <v>100</v>
      </c>
      <c r="I121" s="87"/>
      <c r="J121" s="87"/>
      <c r="K121" s="87"/>
      <c r="L121" s="87"/>
      <c r="M121" s="87"/>
      <c r="N121" s="91"/>
      <c r="O121" s="87">
        <f t="shared" si="18"/>
        <v>0</v>
      </c>
      <c r="P121" s="87">
        <f t="shared" si="19"/>
        <v>0</v>
      </c>
      <c r="Q121" s="92"/>
      <c r="R121" s="93">
        <v>0.06</v>
      </c>
      <c r="S121" s="93">
        <f t="shared" si="20"/>
        <v>0</v>
      </c>
    </row>
    <row r="122" spans="1:23" s="90" customFormat="1" x14ac:dyDescent="0.2">
      <c r="A122" s="214" t="s">
        <v>188</v>
      </c>
      <c r="B122" s="214" t="s">
        <v>116</v>
      </c>
      <c r="C122" s="214">
        <v>90444600</v>
      </c>
      <c r="D122" s="214" t="s">
        <v>277</v>
      </c>
      <c r="E122" s="87" t="s">
        <v>46</v>
      </c>
      <c r="F122" s="87">
        <v>600</v>
      </c>
      <c r="G122" s="87">
        <v>10</v>
      </c>
      <c r="H122" s="87">
        <v>100</v>
      </c>
      <c r="I122" s="87"/>
      <c r="J122" s="87"/>
      <c r="K122" s="87"/>
      <c r="L122" s="87"/>
      <c r="M122" s="87"/>
      <c r="N122" s="91"/>
      <c r="O122" s="87">
        <f t="shared" si="18"/>
        <v>0</v>
      </c>
      <c r="P122" s="87">
        <f t="shared" si="19"/>
        <v>0</v>
      </c>
      <c r="Q122" s="92"/>
      <c r="R122" s="93">
        <v>0.06</v>
      </c>
      <c r="S122" s="93">
        <f t="shared" si="20"/>
        <v>0</v>
      </c>
    </row>
    <row r="123" spans="1:23" s="90" customFormat="1" x14ac:dyDescent="0.2">
      <c r="A123" s="86" t="s">
        <v>117</v>
      </c>
      <c r="B123" s="86" t="s">
        <v>118</v>
      </c>
      <c r="C123" s="86" t="s">
        <v>117</v>
      </c>
      <c r="D123" s="86" t="s">
        <v>275</v>
      </c>
      <c r="E123" s="87">
        <v>20</v>
      </c>
      <c r="F123" s="87">
        <v>750</v>
      </c>
      <c r="G123" s="87">
        <v>10</v>
      </c>
      <c r="H123" s="87">
        <v>100</v>
      </c>
      <c r="I123" s="87"/>
      <c r="J123" s="87"/>
      <c r="K123" s="87"/>
      <c r="L123" s="87"/>
      <c r="M123" s="87"/>
      <c r="N123" s="91"/>
      <c r="O123" s="87">
        <f t="shared" si="18"/>
        <v>0</v>
      </c>
      <c r="P123" s="87">
        <f t="shared" si="19"/>
        <v>0</v>
      </c>
      <c r="Q123" s="92"/>
      <c r="R123" s="93">
        <v>7.0000000000000007E-2</v>
      </c>
      <c r="S123" s="93">
        <f t="shared" si="20"/>
        <v>0</v>
      </c>
    </row>
    <row r="124" spans="1:23" s="90" customFormat="1" x14ac:dyDescent="0.2">
      <c r="A124" s="214" t="s">
        <v>189</v>
      </c>
      <c r="B124" s="214" t="s">
        <v>118</v>
      </c>
      <c r="C124" s="214">
        <v>90444700</v>
      </c>
      <c r="D124" s="214" t="s">
        <v>277</v>
      </c>
      <c r="E124" s="87" t="s">
        <v>46</v>
      </c>
      <c r="F124" s="87">
        <v>750</v>
      </c>
      <c r="G124" s="87">
        <v>10</v>
      </c>
      <c r="H124" s="87">
        <v>100</v>
      </c>
      <c r="I124" s="87"/>
      <c r="J124" s="87"/>
      <c r="K124" s="87"/>
      <c r="L124" s="87"/>
      <c r="M124" s="87"/>
      <c r="N124" s="91"/>
      <c r="O124" s="87">
        <f t="shared" si="18"/>
        <v>0</v>
      </c>
      <c r="P124" s="87">
        <f t="shared" si="19"/>
        <v>0</v>
      </c>
      <c r="Q124" s="92"/>
      <c r="R124" s="93">
        <v>7.0000000000000007E-2</v>
      </c>
      <c r="S124" s="93">
        <f t="shared" si="20"/>
        <v>0</v>
      </c>
    </row>
    <row r="125" spans="1:23" s="90" customFormat="1" x14ac:dyDescent="0.2">
      <c r="A125" s="86" t="s">
        <v>119</v>
      </c>
      <c r="B125" s="86" t="s">
        <v>120</v>
      </c>
      <c r="C125" s="86" t="s">
        <v>119</v>
      </c>
      <c r="D125" s="86" t="s">
        <v>275</v>
      </c>
      <c r="E125" s="87">
        <v>20</v>
      </c>
      <c r="F125" s="87">
        <v>900</v>
      </c>
      <c r="G125" s="87">
        <v>10</v>
      </c>
      <c r="H125" s="87">
        <v>50</v>
      </c>
      <c r="I125" s="87"/>
      <c r="J125" s="87"/>
      <c r="K125" s="87"/>
      <c r="L125" s="87"/>
      <c r="M125" s="87"/>
      <c r="N125" s="91"/>
      <c r="O125" s="87">
        <f t="shared" si="18"/>
        <v>0</v>
      </c>
      <c r="P125" s="87">
        <f t="shared" si="19"/>
        <v>0</v>
      </c>
      <c r="Q125" s="92"/>
      <c r="R125" s="93">
        <v>0.08</v>
      </c>
      <c r="S125" s="93">
        <f t="shared" si="20"/>
        <v>0</v>
      </c>
    </row>
    <row r="126" spans="1:23" s="90" customFormat="1" x14ac:dyDescent="0.2">
      <c r="A126" s="214" t="s">
        <v>263</v>
      </c>
      <c r="B126" s="214" t="s">
        <v>120</v>
      </c>
      <c r="C126" s="214">
        <v>90444800</v>
      </c>
      <c r="D126" s="214" t="s">
        <v>277</v>
      </c>
      <c r="E126" s="87" t="s">
        <v>46</v>
      </c>
      <c r="F126" s="87">
        <v>900</v>
      </c>
      <c r="G126" s="87">
        <v>10</v>
      </c>
      <c r="H126" s="87">
        <v>50</v>
      </c>
      <c r="I126" s="87"/>
      <c r="J126" s="87"/>
      <c r="K126" s="87"/>
      <c r="L126" s="87"/>
      <c r="M126" s="87"/>
      <c r="N126" s="91"/>
      <c r="O126" s="87">
        <f t="shared" si="18"/>
        <v>0</v>
      </c>
      <c r="P126" s="87">
        <f t="shared" si="19"/>
        <v>0</v>
      </c>
      <c r="Q126" s="92"/>
      <c r="R126" s="93">
        <v>0.08</v>
      </c>
      <c r="S126" s="93">
        <f t="shared" si="20"/>
        <v>0</v>
      </c>
    </row>
    <row r="127" spans="1:23" s="90" customFormat="1" x14ac:dyDescent="0.2">
      <c r="A127" s="86" t="s">
        <v>121</v>
      </c>
      <c r="B127" s="86" t="s">
        <v>122</v>
      </c>
      <c r="C127" s="86" t="s">
        <v>121</v>
      </c>
      <c r="D127" s="86" t="s">
        <v>275</v>
      </c>
      <c r="E127" s="87">
        <v>20</v>
      </c>
      <c r="F127" s="87">
        <v>1200</v>
      </c>
      <c r="G127" s="87">
        <v>10</v>
      </c>
      <c r="H127" s="87">
        <v>50</v>
      </c>
      <c r="I127" s="87"/>
      <c r="J127" s="87"/>
      <c r="K127" s="87"/>
      <c r="L127" s="87"/>
      <c r="M127" s="87"/>
      <c r="N127" s="91"/>
      <c r="O127" s="87">
        <f t="shared" si="18"/>
        <v>0</v>
      </c>
      <c r="P127" s="87">
        <f t="shared" si="19"/>
        <v>0</v>
      </c>
      <c r="Q127" s="92"/>
      <c r="R127" s="93">
        <v>0.11</v>
      </c>
      <c r="S127" s="93">
        <f t="shared" si="20"/>
        <v>0</v>
      </c>
    </row>
    <row r="128" spans="1:23" s="90" customFormat="1" x14ac:dyDescent="0.2">
      <c r="A128" s="86" t="s">
        <v>207</v>
      </c>
      <c r="B128" s="86" t="s">
        <v>208</v>
      </c>
      <c r="C128" s="86" t="s">
        <v>207</v>
      </c>
      <c r="D128" s="86" t="s">
        <v>275</v>
      </c>
      <c r="E128" s="87">
        <v>20</v>
      </c>
      <c r="F128" s="87">
        <v>1500</v>
      </c>
      <c r="G128" s="87">
        <v>10</v>
      </c>
      <c r="H128" s="87">
        <v>50</v>
      </c>
      <c r="I128" s="87"/>
      <c r="J128" s="87"/>
      <c r="K128" s="87"/>
      <c r="L128" s="87"/>
      <c r="M128" s="87"/>
      <c r="N128" s="91"/>
      <c r="O128" s="87">
        <f t="shared" si="18"/>
        <v>0</v>
      </c>
      <c r="P128" s="87">
        <f t="shared" si="19"/>
        <v>0</v>
      </c>
      <c r="Q128" s="92"/>
      <c r="R128" s="93">
        <v>7.0000000000000007E-2</v>
      </c>
      <c r="S128" s="93">
        <f t="shared" si="20"/>
        <v>0</v>
      </c>
    </row>
    <row r="129" spans="1:23" s="90" customFormat="1" x14ac:dyDescent="0.2">
      <c r="A129" s="86" t="s">
        <v>209</v>
      </c>
      <c r="B129" s="86" t="s">
        <v>210</v>
      </c>
      <c r="C129" s="86" t="s">
        <v>209</v>
      </c>
      <c r="D129" s="86" t="s">
        <v>275</v>
      </c>
      <c r="E129" s="87">
        <v>20</v>
      </c>
      <c r="F129" s="87">
        <v>1800</v>
      </c>
      <c r="G129" s="87">
        <v>10</v>
      </c>
      <c r="H129" s="87">
        <v>50</v>
      </c>
      <c r="I129" s="87"/>
      <c r="J129" s="87"/>
      <c r="K129" s="87"/>
      <c r="L129" s="87"/>
      <c r="M129" s="87"/>
      <c r="N129" s="91"/>
      <c r="O129" s="87">
        <f t="shared" si="18"/>
        <v>0</v>
      </c>
      <c r="P129" s="87">
        <f t="shared" si="19"/>
        <v>0</v>
      </c>
      <c r="Q129" s="105"/>
      <c r="R129" s="93">
        <v>0.09</v>
      </c>
      <c r="S129" s="93">
        <f t="shared" si="20"/>
        <v>0</v>
      </c>
      <c r="T129" s="94"/>
    </row>
    <row r="130" spans="1:23" s="90" customFormat="1" x14ac:dyDescent="0.2">
      <c r="A130" s="86" t="s">
        <v>123</v>
      </c>
      <c r="B130" s="86" t="s">
        <v>124</v>
      </c>
      <c r="C130" s="86" t="s">
        <v>123</v>
      </c>
      <c r="D130" s="86" t="s">
        <v>275</v>
      </c>
      <c r="E130" s="87">
        <v>25</v>
      </c>
      <c r="F130" s="87">
        <v>150</v>
      </c>
      <c r="G130" s="87">
        <v>10</v>
      </c>
      <c r="H130" s="87">
        <v>200</v>
      </c>
      <c r="I130" s="87"/>
      <c r="J130" s="87"/>
      <c r="K130" s="87"/>
      <c r="L130" s="87"/>
      <c r="M130" s="87"/>
      <c r="N130" s="91"/>
      <c r="O130" s="87">
        <f t="shared" si="18"/>
        <v>0</v>
      </c>
      <c r="P130" s="87">
        <f t="shared" si="19"/>
        <v>0</v>
      </c>
      <c r="Q130" s="92"/>
      <c r="R130" s="93">
        <v>0.04</v>
      </c>
      <c r="S130" s="93">
        <f t="shared" si="20"/>
        <v>0</v>
      </c>
      <c r="T130" s="94">
        <f>SUM(S130:S147)</f>
        <v>1.28</v>
      </c>
      <c r="U130" s="90">
        <f>T130*100/$T$148</f>
        <v>6.9489685124864273</v>
      </c>
    </row>
    <row r="131" spans="1:23" s="90" customFormat="1" x14ac:dyDescent="0.2">
      <c r="A131" s="214" t="s">
        <v>257</v>
      </c>
      <c r="B131" s="214" t="s">
        <v>124</v>
      </c>
      <c r="C131" s="214">
        <v>90445200</v>
      </c>
      <c r="D131" s="214" t="s">
        <v>277</v>
      </c>
      <c r="E131" s="87">
        <v>25</v>
      </c>
      <c r="F131" s="87">
        <v>150</v>
      </c>
      <c r="G131" s="87">
        <v>10</v>
      </c>
      <c r="H131" s="87">
        <v>200</v>
      </c>
      <c r="I131" s="87"/>
      <c r="J131" s="87"/>
      <c r="K131" s="87"/>
      <c r="L131" s="87"/>
      <c r="M131" s="87"/>
      <c r="N131" s="91"/>
      <c r="O131" s="87">
        <f t="shared" si="18"/>
        <v>0</v>
      </c>
      <c r="P131" s="87">
        <f t="shared" si="19"/>
        <v>0</v>
      </c>
      <c r="Q131" s="92"/>
      <c r="R131" s="93">
        <v>0.04</v>
      </c>
      <c r="S131" s="93">
        <f t="shared" si="20"/>
        <v>0</v>
      </c>
    </row>
    <row r="132" spans="1:23" s="90" customFormat="1" x14ac:dyDescent="0.2">
      <c r="A132" s="86" t="s">
        <v>125</v>
      </c>
      <c r="B132" s="86" t="s">
        <v>126</v>
      </c>
      <c r="C132" s="86" t="s">
        <v>125</v>
      </c>
      <c r="D132" s="86" t="s">
        <v>275</v>
      </c>
      <c r="E132" s="87">
        <v>25</v>
      </c>
      <c r="F132" s="87">
        <v>300</v>
      </c>
      <c r="G132" s="87">
        <v>10</v>
      </c>
      <c r="H132" s="87">
        <v>100</v>
      </c>
      <c r="I132" s="87"/>
      <c r="J132" s="87"/>
      <c r="K132" s="87"/>
      <c r="L132" s="87"/>
      <c r="M132" s="87"/>
      <c r="N132" s="91"/>
      <c r="O132" s="87">
        <f t="shared" si="18"/>
        <v>0</v>
      </c>
      <c r="P132" s="87">
        <f t="shared" si="19"/>
        <v>0</v>
      </c>
      <c r="Q132" s="92"/>
      <c r="R132" s="93">
        <v>0.04</v>
      </c>
      <c r="S132" s="93">
        <f t="shared" si="20"/>
        <v>0</v>
      </c>
    </row>
    <row r="133" spans="1:23" s="90" customFormat="1" x14ac:dyDescent="0.2">
      <c r="A133" s="214" t="s">
        <v>127</v>
      </c>
      <c r="B133" s="214" t="s">
        <v>126</v>
      </c>
      <c r="C133" s="214">
        <v>90445300</v>
      </c>
      <c r="D133" s="214" t="s">
        <v>277</v>
      </c>
      <c r="E133" s="87" t="s">
        <v>63</v>
      </c>
      <c r="F133" s="87">
        <v>300</v>
      </c>
      <c r="G133" s="87">
        <v>10</v>
      </c>
      <c r="H133" s="87">
        <v>100</v>
      </c>
      <c r="I133" s="87"/>
      <c r="J133" s="87"/>
      <c r="K133" s="87"/>
      <c r="L133" s="87"/>
      <c r="M133" s="87"/>
      <c r="N133" s="91"/>
      <c r="O133" s="87">
        <f t="shared" si="18"/>
        <v>0</v>
      </c>
      <c r="P133" s="87">
        <f t="shared" si="19"/>
        <v>0</v>
      </c>
      <c r="Q133" s="92"/>
      <c r="R133" s="93">
        <v>0.04</v>
      </c>
      <c r="S133" s="93">
        <f t="shared" si="20"/>
        <v>0</v>
      </c>
    </row>
    <row r="134" spans="1:23" s="90" customFormat="1" x14ac:dyDescent="0.2">
      <c r="A134" s="86" t="s">
        <v>128</v>
      </c>
      <c r="B134" s="86" t="s">
        <v>129</v>
      </c>
      <c r="C134" s="86" t="s">
        <v>128</v>
      </c>
      <c r="D134" s="86" t="s">
        <v>275</v>
      </c>
      <c r="E134" s="87">
        <v>25</v>
      </c>
      <c r="F134" s="87">
        <v>450</v>
      </c>
      <c r="G134" s="87">
        <v>10</v>
      </c>
      <c r="H134" s="87">
        <v>100</v>
      </c>
      <c r="I134" s="87"/>
      <c r="J134" s="87"/>
      <c r="K134" s="87"/>
      <c r="L134" s="87"/>
      <c r="M134" s="87"/>
      <c r="N134" s="91"/>
      <c r="O134" s="87">
        <f t="shared" si="18"/>
        <v>0</v>
      </c>
      <c r="P134" s="87">
        <f t="shared" si="19"/>
        <v>0</v>
      </c>
      <c r="Q134" s="92"/>
      <c r="R134" s="93">
        <v>0.06</v>
      </c>
      <c r="S134" s="93">
        <f t="shared" si="20"/>
        <v>0</v>
      </c>
    </row>
    <row r="135" spans="1:23" s="90" customFormat="1" x14ac:dyDescent="0.2">
      <c r="A135" s="214" t="s">
        <v>190</v>
      </c>
      <c r="B135" s="214" t="s">
        <v>129</v>
      </c>
      <c r="C135" s="214">
        <v>90445400</v>
      </c>
      <c r="D135" s="214" t="s">
        <v>277</v>
      </c>
      <c r="E135" s="87" t="s">
        <v>63</v>
      </c>
      <c r="F135" s="87">
        <v>450</v>
      </c>
      <c r="G135" s="87">
        <v>10</v>
      </c>
      <c r="H135" s="87">
        <v>100</v>
      </c>
      <c r="I135" s="87"/>
      <c r="J135" s="87"/>
      <c r="K135" s="87"/>
      <c r="L135" s="87"/>
      <c r="M135" s="87"/>
      <c r="N135" s="91"/>
      <c r="O135" s="87">
        <f t="shared" si="18"/>
        <v>0</v>
      </c>
      <c r="P135" s="87">
        <f t="shared" si="19"/>
        <v>0</v>
      </c>
      <c r="Q135" s="92"/>
      <c r="R135" s="93">
        <v>0.06</v>
      </c>
      <c r="S135" s="93">
        <f t="shared" si="20"/>
        <v>0</v>
      </c>
    </row>
    <row r="136" spans="1:23" s="90" customFormat="1" x14ac:dyDescent="0.2">
      <c r="A136" s="86" t="s">
        <v>130</v>
      </c>
      <c r="B136" s="86" t="s">
        <v>131</v>
      </c>
      <c r="C136" s="86" t="s">
        <v>130</v>
      </c>
      <c r="D136" s="86" t="s">
        <v>275</v>
      </c>
      <c r="E136" s="87">
        <v>25</v>
      </c>
      <c r="F136" s="87">
        <v>600</v>
      </c>
      <c r="G136" s="87">
        <v>10</v>
      </c>
      <c r="H136" s="87">
        <v>50</v>
      </c>
      <c r="I136" s="87"/>
      <c r="J136" s="87"/>
      <c r="K136" s="87">
        <v>100</v>
      </c>
      <c r="L136" s="87"/>
      <c r="M136" s="87"/>
      <c r="N136" s="91"/>
      <c r="O136" s="87">
        <f t="shared" si="18"/>
        <v>100</v>
      </c>
      <c r="P136" s="87">
        <f t="shared" si="19"/>
        <v>2</v>
      </c>
      <c r="Q136" s="92"/>
      <c r="R136" s="93">
        <v>0.04</v>
      </c>
      <c r="S136" s="93">
        <f t="shared" si="20"/>
        <v>0.08</v>
      </c>
      <c r="W136" s="90">
        <v>23.5</v>
      </c>
    </row>
    <row r="137" spans="1:23" s="90" customFormat="1" x14ac:dyDescent="0.2">
      <c r="A137" s="214" t="s">
        <v>211</v>
      </c>
      <c r="B137" s="214" t="s">
        <v>131</v>
      </c>
      <c r="C137" s="214">
        <v>90445600</v>
      </c>
      <c r="D137" s="214" t="s">
        <v>277</v>
      </c>
      <c r="E137" s="87">
        <v>25</v>
      </c>
      <c r="F137" s="87">
        <v>600</v>
      </c>
      <c r="G137" s="87">
        <v>10</v>
      </c>
      <c r="H137" s="87">
        <v>50</v>
      </c>
      <c r="I137" s="87"/>
      <c r="J137" s="87">
        <v>300</v>
      </c>
      <c r="K137" s="87">
        <v>200</v>
      </c>
      <c r="L137" s="87">
        <v>200</v>
      </c>
      <c r="M137" s="87"/>
      <c r="N137" s="91"/>
      <c r="O137" s="87">
        <f t="shared" si="18"/>
        <v>700</v>
      </c>
      <c r="P137" s="87">
        <f t="shared" si="19"/>
        <v>14</v>
      </c>
      <c r="Q137" s="92"/>
      <c r="R137" s="93">
        <v>0.04</v>
      </c>
      <c r="S137" s="93">
        <f t="shared" si="20"/>
        <v>0.56000000000000005</v>
      </c>
      <c r="W137" s="90">
        <v>164.5</v>
      </c>
    </row>
    <row r="138" spans="1:23" s="90" customFormat="1" x14ac:dyDescent="0.2">
      <c r="A138" s="86" t="s">
        <v>162</v>
      </c>
      <c r="B138" s="86" t="s">
        <v>163</v>
      </c>
      <c r="C138" s="86" t="s">
        <v>162</v>
      </c>
      <c r="D138" s="86" t="s">
        <v>275</v>
      </c>
      <c r="E138" s="87">
        <v>25</v>
      </c>
      <c r="F138" s="87">
        <v>750</v>
      </c>
      <c r="G138" s="87">
        <v>10</v>
      </c>
      <c r="H138" s="87">
        <v>50</v>
      </c>
      <c r="I138" s="87"/>
      <c r="J138" s="87"/>
      <c r="K138" s="87"/>
      <c r="L138" s="87"/>
      <c r="M138" s="87"/>
      <c r="N138" s="91"/>
      <c r="O138" s="87">
        <f t="shared" si="18"/>
        <v>0</v>
      </c>
      <c r="P138" s="87">
        <f t="shared" si="19"/>
        <v>0</v>
      </c>
      <c r="Q138" s="92"/>
      <c r="R138" s="93">
        <v>0.04</v>
      </c>
      <c r="S138" s="93">
        <f t="shared" si="20"/>
        <v>0</v>
      </c>
    </row>
    <row r="139" spans="1:23" s="90" customFormat="1" x14ac:dyDescent="0.2">
      <c r="A139" s="214" t="s">
        <v>218</v>
      </c>
      <c r="B139" s="214" t="s">
        <v>163</v>
      </c>
      <c r="C139" s="95" t="s">
        <v>219</v>
      </c>
      <c r="D139" s="214" t="s">
        <v>277</v>
      </c>
      <c r="E139" s="87">
        <v>25</v>
      </c>
      <c r="F139" s="87">
        <v>750</v>
      </c>
      <c r="G139" s="87">
        <v>10</v>
      </c>
      <c r="H139" s="87">
        <v>50</v>
      </c>
      <c r="I139" s="87"/>
      <c r="J139" s="87"/>
      <c r="K139" s="87">
        <v>200</v>
      </c>
      <c r="L139" s="87"/>
      <c r="M139" s="87"/>
      <c r="N139" s="91"/>
      <c r="O139" s="87">
        <f t="shared" si="18"/>
        <v>200</v>
      </c>
      <c r="P139" s="87">
        <f t="shared" si="19"/>
        <v>4</v>
      </c>
      <c r="Q139" s="92"/>
      <c r="R139" s="93">
        <v>0.04</v>
      </c>
      <c r="S139" s="93">
        <f t="shared" si="20"/>
        <v>0.16</v>
      </c>
      <c r="W139" s="90">
        <v>57.2</v>
      </c>
    </row>
    <row r="140" spans="1:23" s="90" customFormat="1" x14ac:dyDescent="0.2">
      <c r="A140" s="86" t="s">
        <v>132</v>
      </c>
      <c r="B140" s="86" t="s">
        <v>133</v>
      </c>
      <c r="C140" s="86" t="s">
        <v>132</v>
      </c>
      <c r="D140" s="86" t="s">
        <v>275</v>
      </c>
      <c r="E140" s="87">
        <v>25</v>
      </c>
      <c r="F140" s="87">
        <v>900</v>
      </c>
      <c r="G140" s="87">
        <v>10</v>
      </c>
      <c r="H140" s="87">
        <v>50</v>
      </c>
      <c r="I140" s="87"/>
      <c r="J140" s="87"/>
      <c r="K140" s="87">
        <v>200</v>
      </c>
      <c r="L140" s="87"/>
      <c r="M140" s="87"/>
      <c r="N140" s="91"/>
      <c r="O140" s="87">
        <f t="shared" si="18"/>
        <v>200</v>
      </c>
      <c r="P140" s="87">
        <f t="shared" si="19"/>
        <v>4</v>
      </c>
      <c r="Q140" s="92"/>
      <c r="R140" s="93">
        <v>0.06</v>
      </c>
      <c r="S140" s="93">
        <f t="shared" si="20"/>
        <v>0.24</v>
      </c>
      <c r="W140" s="90">
        <v>68</v>
      </c>
    </row>
    <row r="141" spans="1:23" s="90" customFormat="1" x14ac:dyDescent="0.2">
      <c r="A141" s="214" t="s">
        <v>264</v>
      </c>
      <c r="B141" s="214" t="s">
        <v>133</v>
      </c>
      <c r="C141" s="95" t="s">
        <v>265</v>
      </c>
      <c r="D141" s="214" t="s">
        <v>277</v>
      </c>
      <c r="E141" s="87">
        <v>25</v>
      </c>
      <c r="F141" s="87">
        <v>900</v>
      </c>
      <c r="G141" s="87">
        <v>10</v>
      </c>
      <c r="H141" s="87">
        <v>50</v>
      </c>
      <c r="I141" s="87"/>
      <c r="J141" s="87"/>
      <c r="K141" s="87">
        <v>200</v>
      </c>
      <c r="L141" s="87"/>
      <c r="M141" s="87"/>
      <c r="N141" s="91"/>
      <c r="O141" s="87">
        <f t="shared" si="18"/>
        <v>200</v>
      </c>
      <c r="P141" s="87">
        <f t="shared" si="19"/>
        <v>4</v>
      </c>
      <c r="Q141" s="92"/>
      <c r="R141" s="93">
        <v>0.06</v>
      </c>
      <c r="S141" s="93">
        <f t="shared" si="20"/>
        <v>0.24</v>
      </c>
      <c r="W141" s="90">
        <v>68</v>
      </c>
    </row>
    <row r="142" spans="1:23" s="90" customFormat="1" x14ac:dyDescent="0.2">
      <c r="A142" s="86" t="s">
        <v>134</v>
      </c>
      <c r="B142" s="86" t="s">
        <v>135</v>
      </c>
      <c r="C142" s="86" t="s">
        <v>134</v>
      </c>
      <c r="D142" s="86" t="s">
        <v>275</v>
      </c>
      <c r="E142" s="87">
        <v>25</v>
      </c>
      <c r="F142" s="87">
        <v>1200</v>
      </c>
      <c r="G142" s="87">
        <v>10</v>
      </c>
      <c r="H142" s="87">
        <v>50</v>
      </c>
      <c r="I142" s="87"/>
      <c r="J142" s="87"/>
      <c r="K142" s="87"/>
      <c r="L142" s="87"/>
      <c r="M142" s="87"/>
      <c r="N142" s="91"/>
      <c r="O142" s="87">
        <f t="shared" si="18"/>
        <v>0</v>
      </c>
      <c r="P142" s="87">
        <f t="shared" si="19"/>
        <v>0</v>
      </c>
      <c r="Q142" s="92"/>
      <c r="R142" s="93">
        <v>0.08</v>
      </c>
      <c r="S142" s="93">
        <f t="shared" si="20"/>
        <v>0</v>
      </c>
    </row>
    <row r="143" spans="1:23" s="90" customFormat="1" x14ac:dyDescent="0.2">
      <c r="A143" s="103" t="s">
        <v>451</v>
      </c>
      <c r="B143" s="214" t="s">
        <v>135</v>
      </c>
      <c r="C143" s="103">
        <v>90445810</v>
      </c>
      <c r="D143" s="214" t="s">
        <v>277</v>
      </c>
      <c r="E143" s="87" t="s">
        <v>63</v>
      </c>
      <c r="F143" s="87">
        <v>1200</v>
      </c>
      <c r="G143" s="87">
        <v>10</v>
      </c>
      <c r="H143" s="87">
        <v>50</v>
      </c>
      <c r="I143" s="87"/>
      <c r="J143" s="87"/>
      <c r="K143" s="87"/>
      <c r="L143" s="87"/>
      <c r="M143" s="87"/>
      <c r="N143" s="91"/>
      <c r="O143" s="87">
        <f t="shared" si="18"/>
        <v>0</v>
      </c>
      <c r="P143" s="87">
        <f t="shared" si="19"/>
        <v>0</v>
      </c>
      <c r="Q143" s="92"/>
      <c r="R143" s="93">
        <v>0.08</v>
      </c>
      <c r="S143" s="93">
        <f t="shared" si="20"/>
        <v>0</v>
      </c>
    </row>
    <row r="144" spans="1:23" s="90" customFormat="1" x14ac:dyDescent="0.2">
      <c r="A144" s="86" t="s">
        <v>238</v>
      </c>
      <c r="B144" s="86" t="s">
        <v>239</v>
      </c>
      <c r="C144" s="86" t="s">
        <v>238</v>
      </c>
      <c r="D144" s="86" t="s">
        <v>275</v>
      </c>
      <c r="E144" s="87">
        <v>25</v>
      </c>
      <c r="F144" s="87">
        <v>1524</v>
      </c>
      <c r="G144" s="87">
        <v>10</v>
      </c>
      <c r="H144" s="87">
        <v>50</v>
      </c>
      <c r="I144" s="87"/>
      <c r="J144" s="87"/>
      <c r="K144" s="87"/>
      <c r="L144" s="87"/>
      <c r="M144" s="87"/>
      <c r="N144" s="91"/>
      <c r="O144" s="87">
        <f t="shared" si="18"/>
        <v>0</v>
      </c>
      <c r="P144" s="87">
        <f t="shared" si="19"/>
        <v>0</v>
      </c>
      <c r="Q144" s="92"/>
      <c r="R144" s="93">
        <v>0.08</v>
      </c>
      <c r="S144" s="93">
        <f t="shared" si="20"/>
        <v>0</v>
      </c>
    </row>
    <row r="145" spans="1:23" s="90" customFormat="1" x14ac:dyDescent="0.2">
      <c r="A145" s="86" t="s">
        <v>164</v>
      </c>
      <c r="B145" s="86" t="s">
        <v>165</v>
      </c>
      <c r="C145" s="86" t="s">
        <v>164</v>
      </c>
      <c r="D145" s="86" t="s">
        <v>275</v>
      </c>
      <c r="E145" s="87">
        <v>25</v>
      </c>
      <c r="F145" s="87">
        <v>1800</v>
      </c>
      <c r="G145" s="87">
        <v>10</v>
      </c>
      <c r="H145" s="87">
        <v>50</v>
      </c>
      <c r="I145" s="87"/>
      <c r="J145" s="87"/>
      <c r="K145" s="87"/>
      <c r="L145" s="87"/>
      <c r="M145" s="87"/>
      <c r="N145" s="91"/>
      <c r="O145" s="87">
        <f t="shared" si="18"/>
        <v>0</v>
      </c>
      <c r="P145" s="87">
        <f t="shared" si="19"/>
        <v>0</v>
      </c>
      <c r="Q145" s="92"/>
      <c r="R145" s="93">
        <v>0.12</v>
      </c>
      <c r="S145" s="93">
        <f t="shared" si="20"/>
        <v>0</v>
      </c>
    </row>
    <row r="146" spans="1:23" s="90" customFormat="1" x14ac:dyDescent="0.2">
      <c r="A146" s="214" t="s">
        <v>227</v>
      </c>
      <c r="B146" s="214" t="s">
        <v>165</v>
      </c>
      <c r="C146" s="214">
        <v>90445900</v>
      </c>
      <c r="D146" s="214" t="s">
        <v>277</v>
      </c>
      <c r="E146" s="87">
        <v>25</v>
      </c>
      <c r="F146" s="87">
        <v>1800</v>
      </c>
      <c r="G146" s="87">
        <v>10</v>
      </c>
      <c r="H146" s="87">
        <v>50</v>
      </c>
      <c r="I146" s="87"/>
      <c r="J146" s="87"/>
      <c r="K146" s="87"/>
      <c r="L146" s="87"/>
      <c r="M146" s="87"/>
      <c r="N146" s="91"/>
      <c r="O146" s="87">
        <f t="shared" si="18"/>
        <v>0</v>
      </c>
      <c r="P146" s="87">
        <f t="shared" si="19"/>
        <v>0</v>
      </c>
      <c r="Q146" s="92"/>
      <c r="R146" s="93">
        <v>0.12</v>
      </c>
      <c r="S146" s="93">
        <f t="shared" si="20"/>
        <v>0</v>
      </c>
      <c r="T146" s="94"/>
    </row>
    <row r="147" spans="1:23" s="90" customFormat="1" x14ac:dyDescent="0.2">
      <c r="A147" s="214" t="s">
        <v>301</v>
      </c>
      <c r="B147" s="214" t="s">
        <v>302</v>
      </c>
      <c r="C147" s="214">
        <v>90446000</v>
      </c>
      <c r="D147" s="214" t="s">
        <v>277</v>
      </c>
      <c r="E147" s="87">
        <v>25</v>
      </c>
      <c r="F147" s="87">
        <v>2400</v>
      </c>
      <c r="G147" s="87">
        <v>10</v>
      </c>
      <c r="H147" s="87">
        <v>50</v>
      </c>
      <c r="I147" s="87"/>
      <c r="J147" s="87"/>
      <c r="K147" s="87"/>
      <c r="L147" s="87"/>
      <c r="M147" s="87"/>
      <c r="N147" s="91"/>
      <c r="O147" s="87">
        <f t="shared" si="18"/>
        <v>0</v>
      </c>
      <c r="P147" s="87">
        <f t="shared" si="19"/>
        <v>0</v>
      </c>
      <c r="Q147" s="92"/>
      <c r="R147" s="93">
        <v>0.12</v>
      </c>
      <c r="S147" s="93">
        <f t="shared" si="20"/>
        <v>0</v>
      </c>
      <c r="T147" s="94"/>
    </row>
    <row r="148" spans="1:23" x14ac:dyDescent="0.2">
      <c r="A148" s="305"/>
      <c r="B148" s="305"/>
      <c r="C148" s="305"/>
      <c r="D148" s="305"/>
      <c r="E148" s="305"/>
      <c r="F148" s="305"/>
      <c r="G148" s="305"/>
      <c r="H148" s="305"/>
      <c r="I148" s="215">
        <f t="shared" ref="I148:N148" si="21">SUBTOTAL(9,I6:I147)</f>
        <v>5150</v>
      </c>
      <c r="J148" s="215">
        <f t="shared" si="21"/>
        <v>20200</v>
      </c>
      <c r="K148" s="215">
        <f t="shared" si="21"/>
        <v>42945</v>
      </c>
      <c r="L148" s="215">
        <f t="shared" si="21"/>
        <v>27400</v>
      </c>
      <c r="M148" s="219">
        <f t="shared" si="21"/>
        <v>100</v>
      </c>
      <c r="N148" s="215">
        <f t="shared" si="21"/>
        <v>0</v>
      </c>
      <c r="O148" s="215">
        <f>SUBTOTAL(9,O5:O147)</f>
        <v>95795</v>
      </c>
      <c r="P148" s="215">
        <f>SUBTOTAL(9,P5:P147)</f>
        <v>663</v>
      </c>
      <c r="Q148" s="59"/>
      <c r="R148" s="12"/>
      <c r="S148" s="215">
        <f>SUBTOTAL(9,S5:S147)</f>
        <v>36.490000000000009</v>
      </c>
      <c r="T148" s="3">
        <f>SUM(T14:T147)</f>
        <v>18.420000000000002</v>
      </c>
      <c r="U148" s="3">
        <f>SUM(U14:U147)</f>
        <v>99.999999999999986</v>
      </c>
      <c r="W148" s="3">
        <f>SUM(W5:W147)</f>
        <v>10203.990000000002</v>
      </c>
    </row>
    <row r="149" spans="1:23" x14ac:dyDescent="0.2">
      <c r="A149" s="305"/>
      <c r="B149" s="305"/>
      <c r="C149" s="305"/>
      <c r="D149" s="305"/>
      <c r="E149" s="305"/>
      <c r="F149" s="305"/>
      <c r="G149" s="305"/>
      <c r="H149" s="305"/>
      <c r="I149" s="215">
        <v>26</v>
      </c>
      <c r="J149" s="215">
        <v>108</v>
      </c>
      <c r="K149" s="215">
        <v>334</v>
      </c>
      <c r="L149" s="215">
        <v>190</v>
      </c>
      <c r="M149" s="215">
        <v>5</v>
      </c>
      <c r="N149" s="215"/>
      <c r="O149" s="215"/>
      <c r="P149" s="215">
        <f>SUM(I149:N149)</f>
        <v>663</v>
      </c>
      <c r="S149" s="3">
        <f>S148/30</f>
        <v>1.2163333333333337</v>
      </c>
    </row>
    <row r="150" spans="1:23" x14ac:dyDescent="0.2">
      <c r="A150" s="305"/>
      <c r="B150" s="305"/>
      <c r="C150" s="305"/>
      <c r="D150" s="305"/>
      <c r="E150" s="305"/>
      <c r="F150" s="305"/>
      <c r="G150" s="305"/>
      <c r="H150" s="305"/>
      <c r="I150" s="215">
        <v>1.38</v>
      </c>
      <c r="J150" s="215">
        <v>5.43</v>
      </c>
      <c r="K150" s="215">
        <v>18.600000000000001</v>
      </c>
      <c r="L150" s="215">
        <v>10.43</v>
      </c>
      <c r="M150" s="215">
        <v>0.65</v>
      </c>
      <c r="N150" s="215"/>
      <c r="O150" s="215"/>
      <c r="P150" s="215">
        <f>SUM(I150:N150)</f>
        <v>36.49</v>
      </c>
    </row>
    <row r="151" spans="1:23" x14ac:dyDescent="0.2">
      <c r="A151" s="34"/>
      <c r="B151" s="34"/>
      <c r="C151" s="34"/>
      <c r="D151" s="34"/>
      <c r="E151" s="34"/>
      <c r="F151" s="34"/>
      <c r="G151" s="34"/>
      <c r="H151" s="34"/>
    </row>
    <row r="152" spans="1:23" x14ac:dyDescent="0.2">
      <c r="A152" s="217" t="s">
        <v>136</v>
      </c>
      <c r="B152" s="217" t="s">
        <v>136</v>
      </c>
      <c r="C152" s="30"/>
      <c r="D152" s="30"/>
      <c r="E152" s="212" t="s">
        <v>10</v>
      </c>
      <c r="F152" s="212" t="s">
        <v>137</v>
      </c>
      <c r="G152" s="300" t="s">
        <v>138</v>
      </c>
      <c r="H152" s="301"/>
      <c r="I152" s="20"/>
      <c r="J152" s="20"/>
      <c r="K152" s="20"/>
      <c r="L152" s="20"/>
      <c r="M152" s="20"/>
      <c r="N152" s="20"/>
      <c r="O152" s="302" t="s">
        <v>6</v>
      </c>
      <c r="P152" s="302"/>
      <c r="Q152" s="35"/>
      <c r="R152" s="300" t="s">
        <v>7</v>
      </c>
      <c r="S152" s="301"/>
    </row>
    <row r="153" spans="1:23" x14ac:dyDescent="0.2">
      <c r="A153" s="215"/>
      <c r="B153" s="215"/>
      <c r="C153" s="215"/>
      <c r="D153" s="215"/>
      <c r="E153" s="212"/>
      <c r="F153" s="212"/>
      <c r="G153" s="212" t="s">
        <v>139</v>
      </c>
      <c r="H153" s="212" t="s">
        <v>140</v>
      </c>
      <c r="I153" s="212" t="s">
        <v>140</v>
      </c>
      <c r="J153" s="212" t="s">
        <v>140</v>
      </c>
      <c r="K153" s="212" t="s">
        <v>140</v>
      </c>
      <c r="L153" s="212" t="s">
        <v>140</v>
      </c>
      <c r="M153" s="212"/>
      <c r="N153" s="212" t="s">
        <v>140</v>
      </c>
      <c r="O153" s="215" t="s">
        <v>140</v>
      </c>
      <c r="P153" s="215" t="s">
        <v>12</v>
      </c>
      <c r="Q153" s="216"/>
      <c r="R153" s="213" t="s">
        <v>14</v>
      </c>
      <c r="S153" s="213" t="s">
        <v>15</v>
      </c>
    </row>
    <row r="154" spans="1:23" x14ac:dyDescent="0.2">
      <c r="A154" s="38" t="s">
        <v>142</v>
      </c>
      <c r="B154" s="38" t="s">
        <v>143</v>
      </c>
      <c r="C154" s="38" t="s">
        <v>142</v>
      </c>
      <c r="D154" s="38" t="s">
        <v>142</v>
      </c>
      <c r="E154" s="12">
        <v>13</v>
      </c>
      <c r="F154" s="12">
        <v>25</v>
      </c>
      <c r="G154" s="12">
        <v>5</v>
      </c>
      <c r="H154" s="12">
        <v>125</v>
      </c>
      <c r="I154" s="12"/>
      <c r="J154" s="12"/>
      <c r="K154" s="12"/>
      <c r="L154" s="12"/>
      <c r="M154" s="12"/>
      <c r="N154" s="12"/>
      <c r="O154" s="12">
        <f>SUM(I154:N154)</f>
        <v>0</v>
      </c>
      <c r="P154" s="12">
        <f>$O154/$H154</f>
        <v>0</v>
      </c>
      <c r="Q154" s="39"/>
      <c r="R154" s="15">
        <v>0.09</v>
      </c>
      <c r="S154" s="15">
        <f>$P154*$R154</f>
        <v>0</v>
      </c>
    </row>
    <row r="155" spans="1:23" x14ac:dyDescent="0.2">
      <c r="A155" s="38" t="s">
        <v>144</v>
      </c>
      <c r="B155" s="38" t="s">
        <v>145</v>
      </c>
      <c r="C155" s="38" t="s">
        <v>144</v>
      </c>
      <c r="D155" s="38" t="s">
        <v>144</v>
      </c>
      <c r="E155" s="12">
        <v>19</v>
      </c>
      <c r="F155" s="12">
        <v>25</v>
      </c>
      <c r="G155" s="12">
        <v>5</v>
      </c>
      <c r="H155" s="12">
        <v>125</v>
      </c>
      <c r="I155" s="12"/>
      <c r="J155" s="12"/>
      <c r="K155" s="12"/>
      <c r="L155" s="12"/>
      <c r="M155" s="12"/>
      <c r="N155" s="12"/>
      <c r="O155" s="12">
        <f>SUM(I155:N155)</f>
        <v>0</v>
      </c>
      <c r="P155" s="12">
        <f>$O155/$H155</f>
        <v>0</v>
      </c>
      <c r="Q155" s="39"/>
      <c r="R155" s="15">
        <v>0.15</v>
      </c>
      <c r="S155" s="15">
        <f>$P155*$R155</f>
        <v>0</v>
      </c>
    </row>
    <row r="156" spans="1:23" x14ac:dyDescent="0.2">
      <c r="B156" s="3"/>
      <c r="I156" s="215">
        <f t="shared" ref="I156:N156" si="22">SUM(I154:I155)</f>
        <v>0</v>
      </c>
      <c r="J156" s="215">
        <f t="shared" si="22"/>
        <v>0</v>
      </c>
      <c r="K156" s="215">
        <f t="shared" si="22"/>
        <v>0</v>
      </c>
      <c r="L156" s="215">
        <f t="shared" si="22"/>
        <v>0</v>
      </c>
      <c r="M156" s="215"/>
      <c r="N156" s="215">
        <f t="shared" si="22"/>
        <v>0</v>
      </c>
      <c r="O156" s="215">
        <f>SUBTOTAL(9,O154:O155)</f>
        <v>0</v>
      </c>
      <c r="P156" s="215">
        <f>SUBTOTAL(9,P154:P155)</f>
        <v>0</v>
      </c>
      <c r="Q156" s="216"/>
      <c r="R156" s="12"/>
      <c r="S156" s="33">
        <f>SUBTOTAL(9,S154:S155)</f>
        <v>0</v>
      </c>
    </row>
    <row r="157" spans="1:23" x14ac:dyDescent="0.2">
      <c r="B157" s="3"/>
      <c r="I157" s="40"/>
      <c r="J157" s="40"/>
      <c r="K157" s="40"/>
      <c r="L157" s="40"/>
      <c r="M157" s="40"/>
      <c r="N157" s="40"/>
      <c r="O157" s="215">
        <v>0</v>
      </c>
      <c r="P157" s="215">
        <v>0</v>
      </c>
      <c r="Q157" s="35"/>
      <c r="R157" s="12"/>
      <c r="S157" s="33">
        <v>0</v>
      </c>
    </row>
  </sheetData>
  <mergeCells count="13">
    <mergeCell ref="R152:S152"/>
    <mergeCell ref="A113:B113"/>
    <mergeCell ref="A148:H148"/>
    <mergeCell ref="A149:H149"/>
    <mergeCell ref="A150:H150"/>
    <mergeCell ref="G152:H152"/>
    <mergeCell ref="O152:P152"/>
    <mergeCell ref="R3:S3"/>
    <mergeCell ref="A1:H1"/>
    <mergeCell ref="A2:D2"/>
    <mergeCell ref="E2:H2"/>
    <mergeCell ref="G3:H3"/>
    <mergeCell ref="O3:P3"/>
  </mergeCells>
  <conditionalFormatting sqref="A5:V147 X5:XFD147">
    <cfRule type="expression" dxfId="597" priority="1">
      <formula>MOD(ROW(),2)</formula>
    </cfRule>
  </conditionalFormatting>
  <conditionalFormatting sqref="O6:O147">
    <cfRule type="cellIs" dxfId="596" priority="4" operator="greaterThan">
      <formula>10000</formula>
    </cfRule>
  </conditionalFormatting>
  <conditionalFormatting sqref="O114:O147">
    <cfRule type="cellIs" dxfId="595" priority="5" operator="greaterThan">
      <formula>2000</formula>
    </cfRule>
  </conditionalFormatting>
  <conditionalFormatting sqref="S6:S112">
    <cfRule type="cellIs" dxfId="594" priority="3" operator="greaterThan">
      <formula>10</formula>
    </cfRule>
  </conditionalFormatting>
  <conditionalFormatting sqref="S143">
    <cfRule type="cellIs" dxfId="593" priority="2" operator="greaterThan">
      <formula>10</formula>
    </cfRule>
  </conditionalFormatting>
  <pageMargins left="0.25" right="0.25" top="0.75" bottom="0.75" header="0.3" footer="0.3"/>
  <pageSetup paperSize="9" scale="69" fitToHeight="0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157"/>
  <sheetViews>
    <sheetView zoomScaleNormal="100" workbookViewId="0">
      <pane xSplit="4" ySplit="4" topLeftCell="E122" activePane="bottomRight" state="frozen"/>
      <selection pane="topRight" activeCell="D1" sqref="D1"/>
      <selection pane="bottomLeft" activeCell="A4" sqref="A4"/>
      <selection pane="bottomRight" activeCell="E5" sqref="E5"/>
    </sheetView>
  </sheetViews>
  <sheetFormatPr defaultColWidth="9.140625" defaultRowHeight="12.75" x14ac:dyDescent="0.2"/>
  <cols>
    <col min="1" max="1" width="12.5703125" style="3" customWidth="1"/>
    <col min="2" max="2" width="14" style="41" customWidth="1"/>
    <col min="3" max="3" width="14" style="3" bestFit="1" customWidth="1"/>
    <col min="4" max="4" width="12.28515625" style="3" customWidth="1"/>
    <col min="5" max="5" width="7.85546875" style="3" customWidth="1"/>
    <col min="6" max="6" width="8.5703125" style="3" customWidth="1"/>
    <col min="7" max="7" width="6.140625" style="3" customWidth="1"/>
    <col min="8" max="8" width="6.42578125" style="3" customWidth="1"/>
    <col min="9" max="14" width="10.140625" style="3" customWidth="1"/>
    <col min="15" max="15" width="8.28515625" style="3" customWidth="1"/>
    <col min="16" max="16" width="10.7109375" style="3" bestFit="1" customWidth="1"/>
    <col min="17" max="17" width="8.28515625" style="3" bestFit="1" customWidth="1"/>
    <col min="18" max="19" width="9.42578125" style="3" customWidth="1"/>
    <col min="20" max="20" width="9.28515625" style="3" customWidth="1"/>
    <col min="21" max="16384" width="9.140625" style="3"/>
  </cols>
  <sheetData>
    <row r="1" spans="1:22" x14ac:dyDescent="0.2">
      <c r="A1" s="303" t="s">
        <v>281</v>
      </c>
      <c r="B1" s="303"/>
      <c r="C1" s="303"/>
      <c r="D1" s="303"/>
      <c r="E1" s="303"/>
      <c r="F1" s="303"/>
      <c r="G1" s="303"/>
      <c r="H1" s="303"/>
      <c r="I1" s="30" t="s">
        <v>573</v>
      </c>
      <c r="J1" s="30" t="s">
        <v>581</v>
      </c>
      <c r="K1" s="30" t="s">
        <v>592</v>
      </c>
      <c r="L1" s="30" t="s">
        <v>597</v>
      </c>
      <c r="M1" s="30"/>
      <c r="N1" s="30"/>
      <c r="O1" s="20"/>
      <c r="P1" s="20"/>
      <c r="Q1" s="20"/>
    </row>
    <row r="2" spans="1:22" x14ac:dyDescent="0.2">
      <c r="A2" s="303" t="s">
        <v>601</v>
      </c>
      <c r="B2" s="303"/>
      <c r="C2" s="303"/>
      <c r="D2" s="303"/>
      <c r="E2" s="303"/>
      <c r="F2" s="303"/>
      <c r="G2" s="303"/>
      <c r="H2" s="303"/>
      <c r="I2" s="200"/>
      <c r="J2" s="200"/>
      <c r="K2" s="200"/>
      <c r="L2" s="200"/>
      <c r="M2" s="200"/>
      <c r="N2" s="209"/>
      <c r="O2" s="201"/>
      <c r="P2" s="201"/>
      <c r="Q2" s="201"/>
      <c r="R2" s="204"/>
      <c r="S2" s="204"/>
      <c r="T2" s="30"/>
    </row>
    <row r="3" spans="1:22" x14ac:dyDescent="0.2">
      <c r="A3" s="201" t="s">
        <v>0</v>
      </c>
      <c r="B3" s="201" t="s">
        <v>1</v>
      </c>
      <c r="C3" s="201" t="s">
        <v>2</v>
      </c>
      <c r="D3" s="201" t="s">
        <v>274</v>
      </c>
      <c r="E3" s="201" t="s">
        <v>3</v>
      </c>
      <c r="F3" s="201" t="s">
        <v>4</v>
      </c>
      <c r="G3" s="302" t="s">
        <v>5</v>
      </c>
      <c r="H3" s="302"/>
      <c r="I3" s="31" t="s">
        <v>572</v>
      </c>
      <c r="J3" s="31" t="s">
        <v>579</v>
      </c>
      <c r="K3" s="31" t="s">
        <v>589</v>
      </c>
      <c r="L3" s="31" t="s">
        <v>596</v>
      </c>
      <c r="M3" s="31" t="s">
        <v>599</v>
      </c>
      <c r="N3" s="31" t="s">
        <v>602</v>
      </c>
      <c r="O3" s="202"/>
      <c r="P3" s="302" t="s">
        <v>6</v>
      </c>
      <c r="Q3" s="302"/>
      <c r="R3" s="55"/>
      <c r="S3" s="300" t="s">
        <v>7</v>
      </c>
      <c r="T3" s="301"/>
    </row>
    <row r="4" spans="1:22" x14ac:dyDescent="0.2">
      <c r="A4" s="202" t="s">
        <v>8</v>
      </c>
      <c r="B4" s="202"/>
      <c r="C4" s="202"/>
      <c r="D4" s="202"/>
      <c r="E4" s="7" t="s">
        <v>9</v>
      </c>
      <c r="F4" s="202" t="s">
        <v>10</v>
      </c>
      <c r="G4" s="201" t="s">
        <v>11</v>
      </c>
      <c r="H4" s="201" t="s">
        <v>12</v>
      </c>
      <c r="I4" s="202" t="s">
        <v>571</v>
      </c>
      <c r="J4" s="202" t="s">
        <v>580</v>
      </c>
      <c r="K4" s="202" t="s">
        <v>590</v>
      </c>
      <c r="L4" s="202" t="s">
        <v>597</v>
      </c>
      <c r="M4" s="202" t="s">
        <v>600</v>
      </c>
      <c r="N4" s="211" t="s">
        <v>603</v>
      </c>
      <c r="O4" s="202"/>
      <c r="P4" s="201" t="s">
        <v>13</v>
      </c>
      <c r="Q4" s="201" t="s">
        <v>12</v>
      </c>
      <c r="R4" s="56"/>
      <c r="S4" s="200" t="s">
        <v>14</v>
      </c>
      <c r="T4" s="200" t="s">
        <v>15</v>
      </c>
    </row>
    <row r="5" spans="1:22" s="90" customFormat="1" x14ac:dyDescent="0.2">
      <c r="A5" s="86" t="s">
        <v>549</v>
      </c>
      <c r="B5" s="86" t="s">
        <v>550</v>
      </c>
      <c r="C5" s="86" t="s">
        <v>549</v>
      </c>
      <c r="D5" s="86" t="s">
        <v>275</v>
      </c>
      <c r="E5" s="87">
        <v>15</v>
      </c>
      <c r="F5" s="87">
        <v>50</v>
      </c>
      <c r="G5" s="87">
        <v>50</v>
      </c>
      <c r="H5" s="87">
        <v>2000</v>
      </c>
      <c r="I5" s="87"/>
      <c r="J5" s="87"/>
      <c r="K5" s="87"/>
      <c r="L5" s="87"/>
      <c r="M5" s="87"/>
      <c r="N5" s="87"/>
      <c r="O5" s="199"/>
      <c r="P5" s="87">
        <f t="shared" ref="P5:P20" si="0">SUM(I5:O5)</f>
        <v>0</v>
      </c>
      <c r="Q5" s="87">
        <f t="shared" ref="Q5:Q20" si="1">$P5/$H5</f>
        <v>0</v>
      </c>
      <c r="R5" s="89"/>
      <c r="S5" s="87">
        <v>0.06</v>
      </c>
      <c r="T5" s="87">
        <f t="shared" ref="T5:T20" si="2">$Q5*$S5</f>
        <v>0</v>
      </c>
    </row>
    <row r="6" spans="1:22" s="90" customFormat="1" x14ac:dyDescent="0.2">
      <c r="A6" s="86" t="s">
        <v>383</v>
      </c>
      <c r="B6" s="86" t="s">
        <v>384</v>
      </c>
      <c r="C6" s="86" t="s">
        <v>383</v>
      </c>
      <c r="D6" s="86" t="s">
        <v>275</v>
      </c>
      <c r="E6" s="87">
        <v>15</v>
      </c>
      <c r="F6" s="87">
        <v>225</v>
      </c>
      <c r="G6" s="87">
        <v>10</v>
      </c>
      <c r="H6" s="87">
        <v>400</v>
      </c>
      <c r="I6" s="87"/>
      <c r="J6" s="87">
        <v>3600</v>
      </c>
      <c r="K6" s="87">
        <v>6000</v>
      </c>
      <c r="L6" s="87">
        <v>8000</v>
      </c>
      <c r="M6" s="87">
        <v>8000</v>
      </c>
      <c r="N6" s="87"/>
      <c r="O6" s="91"/>
      <c r="P6" s="87">
        <f>SUM(I6:O6)</f>
        <v>25600</v>
      </c>
      <c r="Q6" s="87">
        <f t="shared" si="1"/>
        <v>64</v>
      </c>
      <c r="R6" s="92"/>
      <c r="S6" s="93">
        <v>0.06</v>
      </c>
      <c r="T6" s="93">
        <f t="shared" si="2"/>
        <v>3.84</v>
      </c>
      <c r="U6" s="94">
        <f>SUM(T6:T20)</f>
        <v>22.259999999999998</v>
      </c>
      <c r="V6" s="90">
        <f>U6*100/$U$148</f>
        <v>96.824706394084401</v>
      </c>
    </row>
    <row r="7" spans="1:22" s="90" customFormat="1" x14ac:dyDescent="0.2">
      <c r="A7" s="86" t="s">
        <v>385</v>
      </c>
      <c r="B7" s="86" t="s">
        <v>386</v>
      </c>
      <c r="C7" s="86" t="s">
        <v>385</v>
      </c>
      <c r="D7" s="86" t="s">
        <v>275</v>
      </c>
      <c r="E7" s="87">
        <v>15</v>
      </c>
      <c r="F7" s="87">
        <v>300</v>
      </c>
      <c r="G7" s="87">
        <v>10</v>
      </c>
      <c r="H7" s="87">
        <v>300</v>
      </c>
      <c r="I7" s="87"/>
      <c r="J7" s="87">
        <v>3600</v>
      </c>
      <c r="K7" s="87"/>
      <c r="L7" s="87"/>
      <c r="M7" s="87"/>
      <c r="N7" s="87"/>
      <c r="O7" s="91"/>
      <c r="P7" s="87">
        <f t="shared" si="0"/>
        <v>3600</v>
      </c>
      <c r="Q7" s="87">
        <f t="shared" si="1"/>
        <v>12</v>
      </c>
      <c r="R7" s="92"/>
      <c r="S7" s="93">
        <v>0.06</v>
      </c>
      <c r="T7" s="93">
        <f t="shared" si="2"/>
        <v>0.72</v>
      </c>
      <c r="U7" s="94"/>
    </row>
    <row r="8" spans="1:22" s="90" customFormat="1" x14ac:dyDescent="0.2">
      <c r="A8" s="199" t="s">
        <v>387</v>
      </c>
      <c r="B8" s="199" t="s">
        <v>259</v>
      </c>
      <c r="C8" s="95" t="s">
        <v>388</v>
      </c>
      <c r="D8" s="199" t="s">
        <v>277</v>
      </c>
      <c r="E8" s="87" t="s">
        <v>167</v>
      </c>
      <c r="F8" s="87">
        <v>300</v>
      </c>
      <c r="G8" s="87">
        <v>10</v>
      </c>
      <c r="H8" s="87">
        <v>300</v>
      </c>
      <c r="I8" s="87"/>
      <c r="J8" s="87"/>
      <c r="K8" s="87"/>
      <c r="L8" s="87"/>
      <c r="M8" s="87"/>
      <c r="N8" s="87"/>
      <c r="O8" s="91"/>
      <c r="P8" s="87">
        <f t="shared" si="0"/>
        <v>0</v>
      </c>
      <c r="Q8" s="87">
        <f t="shared" si="1"/>
        <v>0</v>
      </c>
      <c r="R8" s="92"/>
      <c r="S8" s="93">
        <v>0.06</v>
      </c>
      <c r="T8" s="93">
        <f t="shared" si="2"/>
        <v>0</v>
      </c>
      <c r="U8" s="94"/>
    </row>
    <row r="9" spans="1:22" s="90" customFormat="1" x14ac:dyDescent="0.2">
      <c r="A9" s="86" t="s">
        <v>258</v>
      </c>
      <c r="B9" s="86" t="s">
        <v>259</v>
      </c>
      <c r="C9" s="86" t="s">
        <v>258</v>
      </c>
      <c r="D9" s="86" t="s">
        <v>275</v>
      </c>
      <c r="E9" s="87">
        <v>15</v>
      </c>
      <c r="F9" s="87">
        <v>375</v>
      </c>
      <c r="G9" s="87">
        <v>10</v>
      </c>
      <c r="H9" s="87">
        <v>200</v>
      </c>
      <c r="I9" s="87"/>
      <c r="J9" s="87"/>
      <c r="K9" s="87"/>
      <c r="L9" s="87"/>
      <c r="M9" s="87"/>
      <c r="N9" s="87"/>
      <c r="O9" s="91"/>
      <c r="P9" s="87">
        <f t="shared" si="0"/>
        <v>0</v>
      </c>
      <c r="Q9" s="87">
        <f t="shared" si="1"/>
        <v>0</v>
      </c>
      <c r="R9" s="92"/>
      <c r="S9" s="93">
        <v>0.06</v>
      </c>
      <c r="T9" s="93">
        <f t="shared" si="2"/>
        <v>0</v>
      </c>
      <c r="U9" s="94"/>
    </row>
    <row r="10" spans="1:22" s="90" customFormat="1" x14ac:dyDescent="0.2">
      <c r="A10" s="86" t="s">
        <v>26</v>
      </c>
      <c r="B10" s="86" t="s">
        <v>27</v>
      </c>
      <c r="C10" s="86" t="s">
        <v>26</v>
      </c>
      <c r="D10" s="86" t="s">
        <v>275</v>
      </c>
      <c r="E10" s="87">
        <v>15</v>
      </c>
      <c r="F10" s="87">
        <v>457</v>
      </c>
      <c r="G10" s="87">
        <v>10</v>
      </c>
      <c r="H10" s="87">
        <v>200</v>
      </c>
      <c r="I10" s="87">
        <v>3000</v>
      </c>
      <c r="J10" s="87">
        <v>5000</v>
      </c>
      <c r="K10" s="87">
        <v>5000</v>
      </c>
      <c r="L10" s="87">
        <v>6000</v>
      </c>
      <c r="M10" s="87">
        <v>5000</v>
      </c>
      <c r="N10" s="87"/>
      <c r="O10" s="91"/>
      <c r="P10" s="87">
        <f t="shared" si="0"/>
        <v>24000</v>
      </c>
      <c r="Q10" s="87">
        <f t="shared" si="1"/>
        <v>120</v>
      </c>
      <c r="R10" s="92"/>
      <c r="S10" s="93">
        <v>0.05</v>
      </c>
      <c r="T10" s="93">
        <f t="shared" si="2"/>
        <v>6</v>
      </c>
    </row>
    <row r="11" spans="1:22" s="90" customFormat="1" x14ac:dyDescent="0.2">
      <c r="A11" s="199" t="s">
        <v>169</v>
      </c>
      <c r="B11" s="199" t="s">
        <v>27</v>
      </c>
      <c r="C11" s="199">
        <v>90441400</v>
      </c>
      <c r="D11" s="199" t="s">
        <v>277</v>
      </c>
      <c r="E11" s="87" t="s">
        <v>167</v>
      </c>
      <c r="F11" s="87">
        <v>450</v>
      </c>
      <c r="G11" s="87">
        <v>10</v>
      </c>
      <c r="H11" s="87">
        <v>200</v>
      </c>
      <c r="I11" s="87"/>
      <c r="J11" s="87"/>
      <c r="K11" s="87"/>
      <c r="L11" s="87">
        <v>3000</v>
      </c>
      <c r="M11" s="87">
        <v>1000</v>
      </c>
      <c r="N11" s="87"/>
      <c r="O11" s="91"/>
      <c r="P11" s="87">
        <f t="shared" si="0"/>
        <v>4000</v>
      </c>
      <c r="Q11" s="87">
        <f t="shared" si="1"/>
        <v>20</v>
      </c>
      <c r="R11" s="92"/>
      <c r="S11" s="93">
        <v>0.05</v>
      </c>
      <c r="T11" s="93">
        <f t="shared" si="2"/>
        <v>1</v>
      </c>
    </row>
    <row r="12" spans="1:22" s="90" customFormat="1" x14ac:dyDescent="0.2">
      <c r="A12" s="86" t="s">
        <v>24</v>
      </c>
      <c r="B12" s="86" t="s">
        <v>25</v>
      </c>
      <c r="C12" s="86" t="s">
        <v>24</v>
      </c>
      <c r="D12" s="86" t="s">
        <v>275</v>
      </c>
      <c r="E12" s="87">
        <v>15</v>
      </c>
      <c r="F12" s="87">
        <v>610</v>
      </c>
      <c r="G12" s="87">
        <v>10</v>
      </c>
      <c r="H12" s="87">
        <v>100</v>
      </c>
      <c r="I12" s="87"/>
      <c r="J12" s="87"/>
      <c r="K12" s="87">
        <v>3700</v>
      </c>
      <c r="L12" s="87">
        <v>6000</v>
      </c>
      <c r="M12" s="87">
        <v>5000</v>
      </c>
      <c r="N12" s="87"/>
      <c r="O12" s="91"/>
      <c r="P12" s="87">
        <f t="shared" si="0"/>
        <v>14700</v>
      </c>
      <c r="Q12" s="87">
        <f t="shared" si="1"/>
        <v>147</v>
      </c>
      <c r="R12" s="92"/>
      <c r="S12" s="93">
        <v>0.04</v>
      </c>
      <c r="T12" s="93">
        <f t="shared" si="2"/>
        <v>5.88</v>
      </c>
    </row>
    <row r="13" spans="1:22" s="90" customFormat="1" x14ac:dyDescent="0.2">
      <c r="A13" s="199" t="s">
        <v>168</v>
      </c>
      <c r="B13" s="199" t="s">
        <v>25</v>
      </c>
      <c r="C13" s="199">
        <v>90441600</v>
      </c>
      <c r="D13" s="199" t="s">
        <v>277</v>
      </c>
      <c r="E13" s="87" t="s">
        <v>167</v>
      </c>
      <c r="F13" s="87">
        <v>600</v>
      </c>
      <c r="G13" s="87">
        <v>10</v>
      </c>
      <c r="H13" s="87">
        <v>100</v>
      </c>
      <c r="I13" s="87"/>
      <c r="J13" s="87"/>
      <c r="K13" s="87">
        <v>1000</v>
      </c>
      <c r="L13" s="87">
        <v>3000</v>
      </c>
      <c r="M13" s="87">
        <v>1000</v>
      </c>
      <c r="N13" s="87"/>
      <c r="O13" s="91"/>
      <c r="P13" s="87">
        <f t="shared" si="0"/>
        <v>5000</v>
      </c>
      <c r="Q13" s="87">
        <f t="shared" si="1"/>
        <v>50</v>
      </c>
      <c r="R13" s="92"/>
      <c r="S13" s="93">
        <v>0.04</v>
      </c>
      <c r="T13" s="93">
        <f t="shared" si="2"/>
        <v>2</v>
      </c>
    </row>
    <row r="14" spans="1:22" s="90" customFormat="1" x14ac:dyDescent="0.2">
      <c r="A14" s="86" t="s">
        <v>150</v>
      </c>
      <c r="B14" s="86" t="s">
        <v>151</v>
      </c>
      <c r="C14" s="86" t="s">
        <v>150</v>
      </c>
      <c r="D14" s="86" t="s">
        <v>275</v>
      </c>
      <c r="E14" s="87">
        <v>15</v>
      </c>
      <c r="F14" s="87">
        <v>760</v>
      </c>
      <c r="G14" s="87">
        <v>10</v>
      </c>
      <c r="H14" s="87">
        <v>100</v>
      </c>
      <c r="I14" s="87"/>
      <c r="J14" s="87"/>
      <c r="K14" s="87"/>
      <c r="L14" s="87">
        <v>1000</v>
      </c>
      <c r="M14" s="87">
        <v>500</v>
      </c>
      <c r="N14" s="87"/>
      <c r="O14" s="91"/>
      <c r="P14" s="87">
        <f t="shared" si="0"/>
        <v>1500</v>
      </c>
      <c r="Q14" s="87">
        <f t="shared" si="1"/>
        <v>15</v>
      </c>
      <c r="R14" s="92"/>
      <c r="S14" s="93">
        <v>0.04</v>
      </c>
      <c r="T14" s="93">
        <f t="shared" si="2"/>
        <v>0.6</v>
      </c>
    </row>
    <row r="15" spans="1:22" s="90" customFormat="1" x14ac:dyDescent="0.2">
      <c r="A15" s="86" t="s">
        <v>20</v>
      </c>
      <c r="B15" s="86" t="s">
        <v>21</v>
      </c>
      <c r="C15" s="86" t="s">
        <v>20</v>
      </c>
      <c r="D15" s="86" t="s">
        <v>275</v>
      </c>
      <c r="E15" s="87">
        <v>15</v>
      </c>
      <c r="F15" s="87">
        <v>915</v>
      </c>
      <c r="G15" s="87">
        <v>10</v>
      </c>
      <c r="H15" s="87">
        <v>100</v>
      </c>
      <c r="I15" s="87"/>
      <c r="J15" s="87"/>
      <c r="K15" s="87">
        <v>1000</v>
      </c>
      <c r="L15" s="87">
        <v>1000</v>
      </c>
      <c r="M15" s="87"/>
      <c r="N15" s="87"/>
      <c r="O15" s="91"/>
      <c r="P15" s="87">
        <f t="shared" si="0"/>
        <v>2000</v>
      </c>
      <c r="Q15" s="87">
        <f t="shared" si="1"/>
        <v>20</v>
      </c>
      <c r="R15" s="92"/>
      <c r="S15" s="93">
        <v>0.05</v>
      </c>
      <c r="T15" s="93">
        <f t="shared" si="2"/>
        <v>1</v>
      </c>
    </row>
    <row r="16" spans="1:22" s="90" customFormat="1" x14ac:dyDescent="0.2">
      <c r="A16" s="91" t="s">
        <v>166</v>
      </c>
      <c r="B16" s="91" t="s">
        <v>21</v>
      </c>
      <c r="C16" s="91">
        <v>90441800</v>
      </c>
      <c r="D16" s="199" t="s">
        <v>277</v>
      </c>
      <c r="E16" s="87" t="s">
        <v>167</v>
      </c>
      <c r="F16" s="87">
        <v>900</v>
      </c>
      <c r="G16" s="87">
        <v>10</v>
      </c>
      <c r="H16" s="87">
        <v>100</v>
      </c>
      <c r="I16" s="87"/>
      <c r="J16" s="87"/>
      <c r="K16" s="87"/>
      <c r="L16" s="87">
        <v>1000</v>
      </c>
      <c r="M16" s="87"/>
      <c r="N16" s="87"/>
      <c r="O16" s="91"/>
      <c r="P16" s="87">
        <f t="shared" si="0"/>
        <v>1000</v>
      </c>
      <c r="Q16" s="87">
        <f t="shared" si="1"/>
        <v>10</v>
      </c>
      <c r="R16" s="92"/>
      <c r="S16" s="93">
        <v>0.05</v>
      </c>
      <c r="T16" s="93">
        <f t="shared" si="2"/>
        <v>0.5</v>
      </c>
    </row>
    <row r="17" spans="1:22" s="90" customFormat="1" x14ac:dyDescent="0.2">
      <c r="A17" s="86" t="s">
        <v>16</v>
      </c>
      <c r="B17" s="86" t="s">
        <v>17</v>
      </c>
      <c r="C17" s="86" t="s">
        <v>16</v>
      </c>
      <c r="D17" s="86" t="s">
        <v>275</v>
      </c>
      <c r="E17" s="87">
        <v>15</v>
      </c>
      <c r="F17" s="87">
        <v>1220</v>
      </c>
      <c r="G17" s="87">
        <v>10</v>
      </c>
      <c r="H17" s="87">
        <v>50</v>
      </c>
      <c r="I17" s="87"/>
      <c r="J17" s="87"/>
      <c r="K17" s="87">
        <v>900</v>
      </c>
      <c r="L17" s="87"/>
      <c r="M17" s="87"/>
      <c r="N17" s="87"/>
      <c r="O17" s="91"/>
      <c r="P17" s="87">
        <f t="shared" si="0"/>
        <v>900</v>
      </c>
      <c r="Q17" s="87">
        <f t="shared" si="1"/>
        <v>18</v>
      </c>
      <c r="R17" s="92"/>
      <c r="S17" s="93">
        <v>0.04</v>
      </c>
      <c r="T17" s="93">
        <f t="shared" si="2"/>
        <v>0.72</v>
      </c>
    </row>
    <row r="18" spans="1:22" s="90" customFormat="1" x14ac:dyDescent="0.2">
      <c r="A18" s="86" t="s">
        <v>148</v>
      </c>
      <c r="B18" s="86" t="s">
        <v>149</v>
      </c>
      <c r="C18" s="86" t="s">
        <v>148</v>
      </c>
      <c r="D18" s="86" t="s">
        <v>275</v>
      </c>
      <c r="E18" s="87">
        <v>15</v>
      </c>
      <c r="F18" s="87">
        <v>1524</v>
      </c>
      <c r="G18" s="87">
        <v>10</v>
      </c>
      <c r="H18" s="87">
        <v>50</v>
      </c>
      <c r="I18" s="87"/>
      <c r="J18" s="87"/>
      <c r="K18" s="87"/>
      <c r="L18" s="87"/>
      <c r="M18" s="87"/>
      <c r="N18" s="87"/>
      <c r="O18" s="91"/>
      <c r="P18" s="87">
        <f t="shared" si="0"/>
        <v>0</v>
      </c>
      <c r="Q18" s="87">
        <f t="shared" si="1"/>
        <v>0</v>
      </c>
      <c r="R18" s="92"/>
      <c r="S18" s="93">
        <v>0.05</v>
      </c>
      <c r="T18" s="93">
        <f t="shared" si="2"/>
        <v>0</v>
      </c>
    </row>
    <row r="19" spans="1:22" s="90" customFormat="1" x14ac:dyDescent="0.2">
      <c r="A19" s="86" t="s">
        <v>146</v>
      </c>
      <c r="B19" s="86" t="s">
        <v>147</v>
      </c>
      <c r="C19" s="86" t="s">
        <v>146</v>
      </c>
      <c r="D19" s="86" t="s">
        <v>275</v>
      </c>
      <c r="E19" s="87">
        <v>15</v>
      </c>
      <c r="F19" s="87">
        <v>1800</v>
      </c>
      <c r="G19" s="87">
        <v>10</v>
      </c>
      <c r="H19" s="87">
        <v>50</v>
      </c>
      <c r="I19" s="87"/>
      <c r="J19" s="87"/>
      <c r="K19" s="87"/>
      <c r="L19" s="87"/>
      <c r="M19" s="87"/>
      <c r="N19" s="87"/>
      <c r="O19" s="91"/>
      <c r="P19" s="87">
        <f t="shared" si="0"/>
        <v>0</v>
      </c>
      <c r="Q19" s="87">
        <f t="shared" si="1"/>
        <v>0</v>
      </c>
      <c r="R19" s="92"/>
      <c r="S19" s="93">
        <v>0.06</v>
      </c>
      <c r="T19" s="93">
        <f t="shared" si="2"/>
        <v>0</v>
      </c>
    </row>
    <row r="20" spans="1:22" s="90" customFormat="1" x14ac:dyDescent="0.2">
      <c r="A20" s="86" t="s">
        <v>353</v>
      </c>
      <c r="B20" s="86" t="s">
        <v>354</v>
      </c>
      <c r="C20" s="86" t="s">
        <v>146</v>
      </c>
      <c r="D20" s="86" t="s">
        <v>275</v>
      </c>
      <c r="E20" s="87">
        <v>15</v>
      </c>
      <c r="F20" s="87">
        <v>2100</v>
      </c>
      <c r="G20" s="87">
        <v>10</v>
      </c>
      <c r="H20" s="87">
        <v>50</v>
      </c>
      <c r="I20" s="87"/>
      <c r="J20" s="87"/>
      <c r="K20" s="87"/>
      <c r="L20" s="87"/>
      <c r="M20" s="87"/>
      <c r="N20" s="87"/>
      <c r="O20" s="91"/>
      <c r="P20" s="87">
        <f t="shared" si="0"/>
        <v>0</v>
      </c>
      <c r="Q20" s="87">
        <f t="shared" si="1"/>
        <v>0</v>
      </c>
      <c r="R20" s="92"/>
      <c r="S20" s="93">
        <v>0.06</v>
      </c>
      <c r="T20" s="93">
        <f t="shared" si="2"/>
        <v>0</v>
      </c>
    </row>
    <row r="21" spans="1:22" s="90" customFormat="1" ht="15" x14ac:dyDescent="0.2">
      <c r="A21" s="96" t="s">
        <v>28</v>
      </c>
      <c r="B21" s="96"/>
      <c r="C21" s="96"/>
      <c r="D21" s="96"/>
      <c r="E21" s="96"/>
      <c r="F21" s="87"/>
      <c r="G21" s="97"/>
      <c r="H21" s="97"/>
      <c r="I21" s="87"/>
      <c r="J21" s="87"/>
      <c r="K21" s="87"/>
      <c r="L21" s="87"/>
      <c r="M21" s="87"/>
      <c r="N21" s="87"/>
      <c r="O21" s="98"/>
      <c r="P21" s="87"/>
      <c r="Q21" s="87"/>
      <c r="R21" s="92"/>
      <c r="S21" s="87"/>
      <c r="T21" s="93"/>
    </row>
    <row r="22" spans="1:22" s="90" customFormat="1" x14ac:dyDescent="0.2">
      <c r="A22" s="86" t="s">
        <v>260</v>
      </c>
      <c r="B22" s="86" t="s">
        <v>229</v>
      </c>
      <c r="C22" s="86" t="s">
        <v>260</v>
      </c>
      <c r="D22" s="86" t="s">
        <v>275</v>
      </c>
      <c r="E22" s="87">
        <v>20</v>
      </c>
      <c r="F22" s="87">
        <v>100</v>
      </c>
      <c r="G22" s="87">
        <v>10</v>
      </c>
      <c r="H22" s="87">
        <v>500</v>
      </c>
      <c r="I22" s="87"/>
      <c r="J22" s="87"/>
      <c r="K22" s="87">
        <v>500</v>
      </c>
      <c r="L22" s="87">
        <v>500</v>
      </c>
      <c r="M22" s="87">
        <v>500</v>
      </c>
      <c r="N22" s="87"/>
      <c r="O22" s="91"/>
      <c r="P22" s="87">
        <f t="shared" ref="P22:P38" si="3">SUM(I22:O22)</f>
        <v>1500</v>
      </c>
      <c r="Q22" s="87">
        <f t="shared" ref="Q22:Q38" si="4">$P22/$H22</f>
        <v>3</v>
      </c>
      <c r="R22" s="92"/>
      <c r="S22" s="93">
        <v>0.06</v>
      </c>
      <c r="T22" s="93">
        <f t="shared" ref="T22:T38" si="5">$Q22*$S22</f>
        <v>0.18</v>
      </c>
      <c r="U22" s="94">
        <f>SUM(T22:T38)</f>
        <v>4.1599999999999993</v>
      </c>
      <c r="V22" s="90">
        <f>U22*100/$U$148</f>
        <v>18.094823836450633</v>
      </c>
    </row>
    <row r="23" spans="1:22" s="90" customFormat="1" x14ac:dyDescent="0.2">
      <c r="A23" s="199" t="s">
        <v>228</v>
      </c>
      <c r="B23" s="199" t="s">
        <v>229</v>
      </c>
      <c r="C23" s="199">
        <v>90442100</v>
      </c>
      <c r="D23" s="199" t="s">
        <v>277</v>
      </c>
      <c r="E23" s="87" t="s">
        <v>46</v>
      </c>
      <c r="F23" s="87">
        <v>100</v>
      </c>
      <c r="G23" s="87">
        <v>10</v>
      </c>
      <c r="H23" s="87">
        <v>500</v>
      </c>
      <c r="I23" s="87"/>
      <c r="J23" s="87"/>
      <c r="K23" s="87"/>
      <c r="L23" s="87"/>
      <c r="M23" s="87"/>
      <c r="N23" s="87"/>
      <c r="O23" s="91"/>
      <c r="P23" s="87">
        <f t="shared" si="3"/>
        <v>0</v>
      </c>
      <c r="Q23" s="87">
        <f t="shared" si="4"/>
        <v>0</v>
      </c>
      <c r="R23" s="92"/>
      <c r="S23" s="93">
        <v>0.06</v>
      </c>
      <c r="T23" s="93">
        <f t="shared" si="5"/>
        <v>0</v>
      </c>
      <c r="U23" s="94"/>
    </row>
    <row r="24" spans="1:22" s="90" customFormat="1" x14ac:dyDescent="0.2">
      <c r="A24" s="199" t="s">
        <v>172</v>
      </c>
      <c r="B24" s="199" t="s">
        <v>173</v>
      </c>
      <c r="C24" s="199">
        <v>90447000</v>
      </c>
      <c r="D24" s="199" t="s">
        <v>277</v>
      </c>
      <c r="E24" s="87" t="s">
        <v>46</v>
      </c>
      <c r="F24" s="87">
        <v>240</v>
      </c>
      <c r="G24" s="87">
        <v>10</v>
      </c>
      <c r="H24" s="87">
        <v>250</v>
      </c>
      <c r="I24" s="87"/>
      <c r="J24" s="87">
        <v>1750</v>
      </c>
      <c r="K24" s="87">
        <v>5000</v>
      </c>
      <c r="L24" s="87">
        <v>3000</v>
      </c>
      <c r="M24" s="87"/>
      <c r="N24" s="87"/>
      <c r="O24" s="91"/>
      <c r="P24" s="87">
        <f t="shared" si="3"/>
        <v>9750</v>
      </c>
      <c r="Q24" s="87">
        <f t="shared" si="4"/>
        <v>39</v>
      </c>
      <c r="R24" s="92"/>
      <c r="S24" s="93">
        <v>0.06</v>
      </c>
      <c r="T24" s="93">
        <f t="shared" si="5"/>
        <v>2.34</v>
      </c>
    </row>
    <row r="25" spans="1:22" s="90" customFormat="1" x14ac:dyDescent="0.2">
      <c r="A25" s="86" t="s">
        <v>389</v>
      </c>
      <c r="B25" s="86" t="s">
        <v>390</v>
      </c>
      <c r="C25" s="86" t="s">
        <v>389</v>
      </c>
      <c r="D25" s="86" t="s">
        <v>275</v>
      </c>
      <c r="E25" s="87">
        <v>20</v>
      </c>
      <c r="F25" s="87">
        <v>300</v>
      </c>
      <c r="G25" s="87">
        <v>10</v>
      </c>
      <c r="H25" s="137">
        <v>200</v>
      </c>
      <c r="I25" s="87"/>
      <c r="J25" s="87"/>
      <c r="K25" s="87"/>
      <c r="L25" s="87"/>
      <c r="M25" s="87"/>
      <c r="N25" s="87"/>
      <c r="O25" s="91"/>
      <c r="P25" s="87">
        <f t="shared" si="3"/>
        <v>0</v>
      </c>
      <c r="Q25" s="87">
        <f t="shared" si="4"/>
        <v>0</v>
      </c>
      <c r="R25" s="92"/>
      <c r="S25" s="93">
        <v>0.06</v>
      </c>
      <c r="T25" s="93">
        <f t="shared" si="5"/>
        <v>0</v>
      </c>
    </row>
    <row r="26" spans="1:22" s="90" customFormat="1" x14ac:dyDescent="0.2">
      <c r="A26" s="86" t="s">
        <v>50</v>
      </c>
      <c r="B26" s="86" t="s">
        <v>51</v>
      </c>
      <c r="C26" s="86" t="s">
        <v>50</v>
      </c>
      <c r="D26" s="86" t="s">
        <v>275</v>
      </c>
      <c r="E26" s="87">
        <v>20</v>
      </c>
      <c r="F26" s="87">
        <v>457</v>
      </c>
      <c r="G26" s="87">
        <v>10</v>
      </c>
      <c r="H26" s="87">
        <v>100</v>
      </c>
      <c r="I26" s="87"/>
      <c r="J26" s="87"/>
      <c r="K26" s="87">
        <v>100</v>
      </c>
      <c r="L26" s="87">
        <v>500</v>
      </c>
      <c r="M26" s="87"/>
      <c r="N26" s="87"/>
      <c r="O26" s="91"/>
      <c r="P26" s="87">
        <f t="shared" si="3"/>
        <v>600</v>
      </c>
      <c r="Q26" s="87">
        <f t="shared" si="4"/>
        <v>6</v>
      </c>
      <c r="R26" s="92"/>
      <c r="S26" s="93">
        <v>0.04</v>
      </c>
      <c r="T26" s="93">
        <f t="shared" si="5"/>
        <v>0.24</v>
      </c>
    </row>
    <row r="27" spans="1:22" s="90" customFormat="1" x14ac:dyDescent="0.2">
      <c r="A27" s="199" t="s">
        <v>171</v>
      </c>
      <c r="B27" s="199" t="s">
        <v>51</v>
      </c>
      <c r="C27" s="199">
        <v>90442400</v>
      </c>
      <c r="D27" s="199" t="s">
        <v>277</v>
      </c>
      <c r="E27" s="87" t="s">
        <v>46</v>
      </c>
      <c r="F27" s="87">
        <v>450</v>
      </c>
      <c r="G27" s="87">
        <v>10</v>
      </c>
      <c r="H27" s="87">
        <v>100</v>
      </c>
      <c r="I27" s="87"/>
      <c r="J27" s="87"/>
      <c r="K27" s="87"/>
      <c r="L27" s="87">
        <v>1000</v>
      </c>
      <c r="M27" s="87">
        <v>1000</v>
      </c>
      <c r="N27" s="87"/>
      <c r="O27" s="91"/>
      <c r="P27" s="87">
        <f t="shared" si="3"/>
        <v>2000</v>
      </c>
      <c r="Q27" s="87">
        <f t="shared" si="4"/>
        <v>20</v>
      </c>
      <c r="R27" s="92"/>
      <c r="S27" s="93">
        <v>0.04</v>
      </c>
      <c r="T27" s="93">
        <f t="shared" si="5"/>
        <v>0.8</v>
      </c>
    </row>
    <row r="28" spans="1:22" s="90" customFormat="1" x14ac:dyDescent="0.2">
      <c r="A28" s="86" t="s">
        <v>47</v>
      </c>
      <c r="B28" s="86" t="s">
        <v>48</v>
      </c>
      <c r="C28" s="86" t="s">
        <v>47</v>
      </c>
      <c r="D28" s="86" t="s">
        <v>275</v>
      </c>
      <c r="E28" s="87">
        <v>20</v>
      </c>
      <c r="F28" s="87">
        <v>610</v>
      </c>
      <c r="G28" s="87">
        <v>10</v>
      </c>
      <c r="H28" s="87">
        <v>100</v>
      </c>
      <c r="I28" s="87"/>
      <c r="J28" s="87"/>
      <c r="K28" s="87"/>
      <c r="L28" s="87"/>
      <c r="M28" s="87">
        <v>1000</v>
      </c>
      <c r="N28" s="87"/>
      <c r="O28" s="91"/>
      <c r="P28" s="87">
        <f t="shared" si="3"/>
        <v>1000</v>
      </c>
      <c r="Q28" s="87">
        <f t="shared" si="4"/>
        <v>10</v>
      </c>
      <c r="R28" s="92"/>
      <c r="S28" s="93">
        <v>0.06</v>
      </c>
      <c r="T28" s="93">
        <f t="shared" si="5"/>
        <v>0.6</v>
      </c>
    </row>
    <row r="29" spans="1:22" s="90" customFormat="1" x14ac:dyDescent="0.2">
      <c r="A29" s="199" t="s">
        <v>49</v>
      </c>
      <c r="B29" s="199" t="s">
        <v>48</v>
      </c>
      <c r="C29" s="199">
        <v>90442600</v>
      </c>
      <c r="D29" s="199" t="s">
        <v>277</v>
      </c>
      <c r="E29" s="87" t="s">
        <v>46</v>
      </c>
      <c r="F29" s="87">
        <v>600</v>
      </c>
      <c r="G29" s="87">
        <v>10</v>
      </c>
      <c r="H29" s="87">
        <v>100</v>
      </c>
      <c r="I29" s="87"/>
      <c r="J29" s="87"/>
      <c r="K29" s="87"/>
      <c r="L29" s="87"/>
      <c r="M29" s="87"/>
      <c r="N29" s="87"/>
      <c r="O29" s="91"/>
      <c r="P29" s="87">
        <f t="shared" si="3"/>
        <v>0</v>
      </c>
      <c r="Q29" s="87">
        <f t="shared" si="4"/>
        <v>0</v>
      </c>
      <c r="R29" s="92"/>
      <c r="S29" s="93">
        <v>0.06</v>
      </c>
      <c r="T29" s="93">
        <f t="shared" si="5"/>
        <v>0</v>
      </c>
    </row>
    <row r="30" spans="1:22" s="90" customFormat="1" x14ac:dyDescent="0.2">
      <c r="A30" s="86" t="s">
        <v>154</v>
      </c>
      <c r="B30" s="86" t="s">
        <v>43</v>
      </c>
      <c r="C30" s="86" t="s">
        <v>154</v>
      </c>
      <c r="D30" s="86" t="s">
        <v>275</v>
      </c>
      <c r="E30" s="87">
        <v>20</v>
      </c>
      <c r="F30" s="87">
        <v>760</v>
      </c>
      <c r="G30" s="87">
        <v>10</v>
      </c>
      <c r="H30" s="87">
        <v>100</v>
      </c>
      <c r="I30" s="87"/>
      <c r="J30" s="87"/>
      <c r="K30" s="87"/>
      <c r="L30" s="87"/>
      <c r="M30" s="87"/>
      <c r="N30" s="87"/>
      <c r="O30" s="91"/>
      <c r="P30" s="87">
        <f t="shared" si="3"/>
        <v>0</v>
      </c>
      <c r="Q30" s="87">
        <f t="shared" si="4"/>
        <v>0</v>
      </c>
      <c r="R30" s="92"/>
      <c r="S30" s="93">
        <v>7.0000000000000007E-2</v>
      </c>
      <c r="T30" s="93">
        <f t="shared" si="5"/>
        <v>0</v>
      </c>
    </row>
    <row r="31" spans="1:22" s="90" customFormat="1" x14ac:dyDescent="0.2">
      <c r="A31" s="199" t="s">
        <v>45</v>
      </c>
      <c r="B31" s="199" t="s">
        <v>43</v>
      </c>
      <c r="C31" s="199">
        <v>90442700</v>
      </c>
      <c r="D31" s="199" t="s">
        <v>277</v>
      </c>
      <c r="E31" s="87" t="s">
        <v>46</v>
      </c>
      <c r="F31" s="87">
        <v>750</v>
      </c>
      <c r="G31" s="87">
        <v>10</v>
      </c>
      <c r="H31" s="87">
        <v>100</v>
      </c>
      <c r="I31" s="87"/>
      <c r="J31" s="87"/>
      <c r="K31" s="87"/>
      <c r="L31" s="87"/>
      <c r="M31" s="87"/>
      <c r="N31" s="87"/>
      <c r="O31" s="91"/>
      <c r="P31" s="87">
        <f t="shared" si="3"/>
        <v>0</v>
      </c>
      <c r="Q31" s="87">
        <f t="shared" si="4"/>
        <v>0</v>
      </c>
      <c r="R31" s="92"/>
      <c r="S31" s="93">
        <v>7.0000000000000007E-2</v>
      </c>
      <c r="T31" s="93">
        <f t="shared" si="5"/>
        <v>0</v>
      </c>
    </row>
    <row r="32" spans="1:22" s="90" customFormat="1" x14ac:dyDescent="0.2">
      <c r="A32" s="86" t="s">
        <v>38</v>
      </c>
      <c r="B32" s="86" t="s">
        <v>39</v>
      </c>
      <c r="C32" s="86" t="s">
        <v>38</v>
      </c>
      <c r="D32" s="86" t="s">
        <v>275</v>
      </c>
      <c r="E32" s="87">
        <v>20</v>
      </c>
      <c r="F32" s="87">
        <v>915</v>
      </c>
      <c r="G32" s="87">
        <v>10</v>
      </c>
      <c r="H32" s="87">
        <v>50</v>
      </c>
      <c r="I32" s="87"/>
      <c r="J32" s="87"/>
      <c r="K32" s="87"/>
      <c r="L32" s="87"/>
      <c r="M32" s="87"/>
      <c r="N32" s="87"/>
      <c r="O32" s="91"/>
      <c r="P32" s="87">
        <f t="shared" si="3"/>
        <v>0</v>
      </c>
      <c r="Q32" s="87">
        <f t="shared" si="4"/>
        <v>0</v>
      </c>
      <c r="R32" s="92"/>
      <c r="S32" s="93">
        <v>0.04</v>
      </c>
      <c r="T32" s="93">
        <f t="shared" si="5"/>
        <v>0</v>
      </c>
    </row>
    <row r="33" spans="1:22" s="90" customFormat="1" x14ac:dyDescent="0.2">
      <c r="A33" s="199" t="s">
        <v>170</v>
      </c>
      <c r="B33" s="199" t="s">
        <v>39</v>
      </c>
      <c r="C33" s="199">
        <v>90442800</v>
      </c>
      <c r="D33" s="199" t="s">
        <v>277</v>
      </c>
      <c r="E33" s="87" t="s">
        <v>46</v>
      </c>
      <c r="F33" s="87">
        <v>900</v>
      </c>
      <c r="G33" s="87">
        <v>10</v>
      </c>
      <c r="H33" s="87">
        <v>50</v>
      </c>
      <c r="I33" s="87"/>
      <c r="J33" s="87"/>
      <c r="K33" s="87"/>
      <c r="L33" s="87"/>
      <c r="M33" s="87"/>
      <c r="N33" s="87"/>
      <c r="O33" s="91"/>
      <c r="P33" s="87">
        <f t="shared" si="3"/>
        <v>0</v>
      </c>
      <c r="Q33" s="87">
        <f t="shared" si="4"/>
        <v>0</v>
      </c>
      <c r="R33" s="92"/>
      <c r="S33" s="93">
        <v>0.04</v>
      </c>
      <c r="T33" s="93">
        <f t="shared" si="5"/>
        <v>0</v>
      </c>
    </row>
    <row r="34" spans="1:22" s="90" customFormat="1" x14ac:dyDescent="0.2">
      <c r="A34" s="86" t="s">
        <v>34</v>
      </c>
      <c r="B34" s="86" t="s">
        <v>35</v>
      </c>
      <c r="C34" s="86" t="s">
        <v>34</v>
      </c>
      <c r="D34" s="86" t="s">
        <v>275</v>
      </c>
      <c r="E34" s="87">
        <v>20</v>
      </c>
      <c r="F34" s="87">
        <v>1220</v>
      </c>
      <c r="G34" s="87">
        <v>10</v>
      </c>
      <c r="H34" s="87">
        <v>50</v>
      </c>
      <c r="I34" s="87"/>
      <c r="J34" s="87"/>
      <c r="K34" s="87"/>
      <c r="L34" s="87"/>
      <c r="M34" s="87"/>
      <c r="N34" s="87"/>
      <c r="O34" s="91"/>
      <c r="P34" s="87">
        <f t="shared" si="3"/>
        <v>0</v>
      </c>
      <c r="Q34" s="87">
        <f t="shared" si="4"/>
        <v>0</v>
      </c>
      <c r="R34" s="92"/>
      <c r="S34" s="93">
        <v>0.06</v>
      </c>
      <c r="T34" s="93">
        <f t="shared" si="5"/>
        <v>0</v>
      </c>
    </row>
    <row r="35" spans="1:22" s="90" customFormat="1" x14ac:dyDescent="0.2">
      <c r="A35" s="86" t="s">
        <v>32</v>
      </c>
      <c r="B35" s="86" t="s">
        <v>33</v>
      </c>
      <c r="C35" s="86" t="s">
        <v>32</v>
      </c>
      <c r="D35" s="86" t="s">
        <v>275</v>
      </c>
      <c r="E35" s="87">
        <v>20</v>
      </c>
      <c r="F35" s="87">
        <v>1524</v>
      </c>
      <c r="G35" s="87">
        <v>10</v>
      </c>
      <c r="H35" s="87">
        <v>50</v>
      </c>
      <c r="I35" s="87"/>
      <c r="J35" s="87"/>
      <c r="K35" s="87"/>
      <c r="L35" s="87"/>
      <c r="M35" s="87"/>
      <c r="N35" s="87"/>
      <c r="O35" s="91"/>
      <c r="P35" s="87">
        <f t="shared" si="3"/>
        <v>0</v>
      </c>
      <c r="Q35" s="87">
        <f t="shared" si="4"/>
        <v>0</v>
      </c>
      <c r="R35" s="92"/>
      <c r="S35" s="93">
        <v>7.0000000000000007E-2</v>
      </c>
      <c r="T35" s="93">
        <f t="shared" si="5"/>
        <v>0</v>
      </c>
    </row>
    <row r="36" spans="1:22" s="90" customFormat="1" x14ac:dyDescent="0.2">
      <c r="A36" s="86" t="s">
        <v>214</v>
      </c>
      <c r="B36" s="86" t="s">
        <v>30</v>
      </c>
      <c r="C36" s="86" t="s">
        <v>214</v>
      </c>
      <c r="D36" s="86" t="s">
        <v>275</v>
      </c>
      <c r="E36" s="87">
        <v>20</v>
      </c>
      <c r="F36" s="87">
        <v>1800</v>
      </c>
      <c r="G36" s="87">
        <v>10</v>
      </c>
      <c r="H36" s="87">
        <v>50</v>
      </c>
      <c r="I36" s="87"/>
      <c r="J36" s="87"/>
      <c r="K36" s="87"/>
      <c r="L36" s="87"/>
      <c r="M36" s="87"/>
      <c r="N36" s="87"/>
      <c r="O36" s="91"/>
      <c r="P36" s="87">
        <f t="shared" si="3"/>
        <v>0</v>
      </c>
      <c r="Q36" s="87">
        <f t="shared" si="4"/>
        <v>0</v>
      </c>
      <c r="R36" s="92"/>
      <c r="S36" s="93">
        <v>0.09</v>
      </c>
      <c r="T36" s="93">
        <f t="shared" si="5"/>
        <v>0</v>
      </c>
    </row>
    <row r="37" spans="1:22" s="90" customFormat="1" x14ac:dyDescent="0.2">
      <c r="A37" s="86" t="s">
        <v>212</v>
      </c>
      <c r="B37" s="86" t="s">
        <v>213</v>
      </c>
      <c r="C37" s="86" t="s">
        <v>212</v>
      </c>
      <c r="D37" s="86" t="s">
        <v>275</v>
      </c>
      <c r="E37" s="87">
        <v>20</v>
      </c>
      <c r="F37" s="87">
        <v>2100</v>
      </c>
      <c r="G37" s="87">
        <v>10</v>
      </c>
      <c r="H37" s="87">
        <v>50</v>
      </c>
      <c r="I37" s="87"/>
      <c r="J37" s="87"/>
      <c r="K37" s="87"/>
      <c r="L37" s="87"/>
      <c r="M37" s="87"/>
      <c r="N37" s="87"/>
      <c r="O37" s="91"/>
      <c r="P37" s="87">
        <f t="shared" si="3"/>
        <v>0</v>
      </c>
      <c r="Q37" s="87">
        <f t="shared" si="4"/>
        <v>0</v>
      </c>
      <c r="R37" s="92"/>
      <c r="S37" s="93">
        <v>7.0000000000000007E-2</v>
      </c>
      <c r="T37" s="93">
        <f t="shared" si="5"/>
        <v>0</v>
      </c>
    </row>
    <row r="38" spans="1:22" s="90" customFormat="1" x14ac:dyDescent="0.2">
      <c r="A38" s="86" t="s">
        <v>242</v>
      </c>
      <c r="B38" s="86" t="s">
        <v>243</v>
      </c>
      <c r="C38" s="86" t="s">
        <v>242</v>
      </c>
      <c r="D38" s="86" t="s">
        <v>275</v>
      </c>
      <c r="E38" s="87">
        <v>20</v>
      </c>
      <c r="F38" s="87">
        <v>2400</v>
      </c>
      <c r="G38" s="87">
        <v>10</v>
      </c>
      <c r="H38" s="87">
        <v>50</v>
      </c>
      <c r="I38" s="87"/>
      <c r="J38" s="87"/>
      <c r="K38" s="87"/>
      <c r="L38" s="87"/>
      <c r="M38" s="87"/>
      <c r="N38" s="87"/>
      <c r="O38" s="91"/>
      <c r="P38" s="87">
        <f t="shared" si="3"/>
        <v>0</v>
      </c>
      <c r="Q38" s="87">
        <f t="shared" si="4"/>
        <v>0</v>
      </c>
      <c r="R38" s="92"/>
      <c r="S38" s="93">
        <v>7.0000000000000007E-2</v>
      </c>
      <c r="T38" s="93">
        <f t="shared" si="5"/>
        <v>0</v>
      </c>
    </row>
    <row r="39" spans="1:22" s="90" customFormat="1" ht="15" x14ac:dyDescent="0.2">
      <c r="A39" s="96" t="s">
        <v>52</v>
      </c>
      <c r="B39" s="96"/>
      <c r="C39" s="96"/>
      <c r="D39" s="96"/>
      <c r="E39" s="96"/>
      <c r="F39" s="99"/>
      <c r="G39" s="100"/>
      <c r="H39" s="100"/>
      <c r="I39" s="87"/>
      <c r="J39" s="87"/>
      <c r="K39" s="87"/>
      <c r="L39" s="87"/>
      <c r="M39" s="87"/>
      <c r="N39" s="87"/>
      <c r="O39" s="101"/>
      <c r="P39" s="87"/>
      <c r="Q39" s="87"/>
      <c r="R39" s="92"/>
      <c r="S39" s="87"/>
      <c r="T39" s="93"/>
    </row>
    <row r="40" spans="1:22" s="90" customFormat="1" x14ac:dyDescent="0.2">
      <c r="A40" s="86" t="s">
        <v>261</v>
      </c>
      <c r="B40" s="86" t="s">
        <v>262</v>
      </c>
      <c r="C40" s="86" t="s">
        <v>261</v>
      </c>
      <c r="D40" s="86" t="s">
        <v>275</v>
      </c>
      <c r="E40" s="87">
        <v>25</v>
      </c>
      <c r="F40" s="87">
        <v>200</v>
      </c>
      <c r="G40" s="87">
        <v>10</v>
      </c>
      <c r="H40" s="87">
        <v>150</v>
      </c>
      <c r="I40" s="87"/>
      <c r="J40" s="87"/>
      <c r="K40" s="87">
        <v>300</v>
      </c>
      <c r="L40" s="87">
        <v>300</v>
      </c>
      <c r="M40" s="87">
        <v>300</v>
      </c>
      <c r="N40" s="87"/>
      <c r="O40" s="91"/>
      <c r="P40" s="87">
        <f t="shared" ref="P40:P59" si="6">SUM(I40:O40)</f>
        <v>900</v>
      </c>
      <c r="Q40" s="87">
        <f t="shared" ref="Q40:Q59" si="7">$P40/$H40</f>
        <v>6</v>
      </c>
      <c r="R40" s="92"/>
      <c r="S40" s="93">
        <v>0.06</v>
      </c>
      <c r="T40" s="93">
        <f t="shared" ref="T40:T59" si="8">$Q40*$S40</f>
        <v>0.36</v>
      </c>
      <c r="U40" s="94">
        <f>SUM(T40:T59)</f>
        <v>8.759999999999998</v>
      </c>
      <c r="V40" s="90">
        <f>U40*100/$U$148</f>
        <v>38.103523270987381</v>
      </c>
    </row>
    <row r="41" spans="1:22" s="90" customFormat="1" x14ac:dyDescent="0.2">
      <c r="A41" s="199" t="s">
        <v>198</v>
      </c>
      <c r="B41" s="199" t="s">
        <v>199</v>
      </c>
      <c r="C41" s="199">
        <v>90448000</v>
      </c>
      <c r="D41" s="199" t="s">
        <v>277</v>
      </c>
      <c r="E41" s="87" t="s">
        <v>63</v>
      </c>
      <c r="F41" s="87">
        <v>270</v>
      </c>
      <c r="G41" s="87">
        <v>10</v>
      </c>
      <c r="H41" s="87">
        <v>100</v>
      </c>
      <c r="I41" s="87"/>
      <c r="J41" s="87"/>
      <c r="K41" s="87"/>
      <c r="L41" s="87">
        <v>500</v>
      </c>
      <c r="M41" s="87"/>
      <c r="N41" s="87"/>
      <c r="O41" s="91"/>
      <c r="P41" s="87">
        <f t="shared" si="6"/>
        <v>500</v>
      </c>
      <c r="Q41" s="87">
        <f t="shared" si="7"/>
        <v>5</v>
      </c>
      <c r="R41" s="92"/>
      <c r="S41" s="93">
        <v>0.06</v>
      </c>
      <c r="T41" s="93">
        <f t="shared" si="8"/>
        <v>0.3</v>
      </c>
    </row>
    <row r="42" spans="1:22" s="90" customFormat="1" x14ac:dyDescent="0.2">
      <c r="A42" s="102" t="s">
        <v>583</v>
      </c>
      <c r="B42" s="102" t="s">
        <v>391</v>
      </c>
      <c r="C42" s="102" t="s">
        <v>584</v>
      </c>
      <c r="D42" s="86" t="s">
        <v>275</v>
      </c>
      <c r="E42" s="87" t="s">
        <v>63</v>
      </c>
      <c r="F42" s="87">
        <v>300</v>
      </c>
      <c r="G42" s="87">
        <v>10</v>
      </c>
      <c r="H42" s="87">
        <v>100</v>
      </c>
      <c r="I42" s="87"/>
      <c r="J42" s="87"/>
      <c r="K42" s="87"/>
      <c r="L42" s="87"/>
      <c r="M42" s="87"/>
      <c r="N42" s="87"/>
      <c r="O42" s="91"/>
      <c r="P42" s="87">
        <f t="shared" si="6"/>
        <v>0</v>
      </c>
      <c r="Q42" s="87">
        <f t="shared" si="7"/>
        <v>0</v>
      </c>
      <c r="R42" s="92"/>
      <c r="S42" s="93">
        <v>0.06</v>
      </c>
      <c r="T42" s="93">
        <f t="shared" si="8"/>
        <v>0</v>
      </c>
    </row>
    <row r="43" spans="1:22" s="90" customFormat="1" x14ac:dyDescent="0.2">
      <c r="A43" s="199" t="s">
        <v>392</v>
      </c>
      <c r="B43" s="199" t="s">
        <v>391</v>
      </c>
      <c r="C43" s="95" t="s">
        <v>393</v>
      </c>
      <c r="D43" s="199" t="s">
        <v>277</v>
      </c>
      <c r="E43" s="87" t="s">
        <v>63</v>
      </c>
      <c r="F43" s="87">
        <v>300</v>
      </c>
      <c r="G43" s="87">
        <v>10</v>
      </c>
      <c r="H43" s="87">
        <v>100</v>
      </c>
      <c r="I43" s="87"/>
      <c r="J43" s="87"/>
      <c r="K43" s="87"/>
      <c r="L43" s="87"/>
      <c r="M43" s="87"/>
      <c r="N43" s="87"/>
      <c r="O43" s="91"/>
      <c r="P43" s="87">
        <f t="shared" si="6"/>
        <v>0</v>
      </c>
      <c r="Q43" s="87">
        <f t="shared" si="7"/>
        <v>0</v>
      </c>
      <c r="R43" s="92"/>
      <c r="S43" s="93">
        <v>0.06</v>
      </c>
      <c r="T43" s="93">
        <f t="shared" si="8"/>
        <v>0</v>
      </c>
    </row>
    <row r="44" spans="1:22" s="90" customFormat="1" x14ac:dyDescent="0.2">
      <c r="A44" s="102" t="s">
        <v>67</v>
      </c>
      <c r="B44" s="102" t="s">
        <v>68</v>
      </c>
      <c r="C44" s="102" t="s">
        <v>69</v>
      </c>
      <c r="D44" s="86" t="s">
        <v>275</v>
      </c>
      <c r="E44" s="87">
        <v>25</v>
      </c>
      <c r="F44" s="87">
        <v>375</v>
      </c>
      <c r="G44" s="87">
        <v>10</v>
      </c>
      <c r="H44" s="87">
        <v>100</v>
      </c>
      <c r="I44" s="87"/>
      <c r="J44" s="87"/>
      <c r="K44" s="87"/>
      <c r="L44" s="87">
        <v>1000</v>
      </c>
      <c r="M44" s="87">
        <v>500</v>
      </c>
      <c r="N44" s="87"/>
      <c r="O44" s="91"/>
      <c r="P44" s="87">
        <f t="shared" si="6"/>
        <v>1500</v>
      </c>
      <c r="Q44" s="87">
        <f t="shared" si="7"/>
        <v>15</v>
      </c>
      <c r="R44" s="92"/>
      <c r="S44" s="93">
        <v>0.06</v>
      </c>
      <c r="T44" s="93">
        <f t="shared" si="8"/>
        <v>0.89999999999999991</v>
      </c>
    </row>
    <row r="45" spans="1:22" s="90" customFormat="1" x14ac:dyDescent="0.2">
      <c r="A45" s="86" t="s">
        <v>64</v>
      </c>
      <c r="B45" s="86" t="s">
        <v>65</v>
      </c>
      <c r="C45" s="86" t="s">
        <v>64</v>
      </c>
      <c r="D45" s="86" t="s">
        <v>275</v>
      </c>
      <c r="E45" s="87">
        <v>25</v>
      </c>
      <c r="F45" s="87">
        <v>457</v>
      </c>
      <c r="G45" s="87">
        <v>10</v>
      </c>
      <c r="H45" s="87">
        <v>100</v>
      </c>
      <c r="I45" s="87"/>
      <c r="J45" s="87"/>
      <c r="K45" s="87">
        <v>700</v>
      </c>
      <c r="L45" s="87">
        <v>2000</v>
      </c>
      <c r="M45" s="87">
        <v>1000</v>
      </c>
      <c r="N45" s="87"/>
      <c r="O45" s="91"/>
      <c r="P45" s="87">
        <f t="shared" si="6"/>
        <v>3700</v>
      </c>
      <c r="Q45" s="87">
        <f t="shared" si="7"/>
        <v>37</v>
      </c>
      <c r="R45" s="92"/>
      <c r="S45" s="93">
        <v>0.06</v>
      </c>
      <c r="T45" s="93">
        <f t="shared" si="8"/>
        <v>2.2199999999999998</v>
      </c>
    </row>
    <row r="46" spans="1:22" s="90" customFormat="1" x14ac:dyDescent="0.2">
      <c r="A46" s="199" t="s">
        <v>66</v>
      </c>
      <c r="B46" s="199" t="s">
        <v>65</v>
      </c>
      <c r="C46" s="199">
        <v>90443400</v>
      </c>
      <c r="D46" s="199" t="s">
        <v>277</v>
      </c>
      <c r="E46" s="87" t="s">
        <v>63</v>
      </c>
      <c r="F46" s="87">
        <v>450</v>
      </c>
      <c r="G46" s="87">
        <v>10</v>
      </c>
      <c r="H46" s="87">
        <v>100</v>
      </c>
      <c r="I46" s="87"/>
      <c r="J46" s="87"/>
      <c r="K46" s="87"/>
      <c r="L46" s="87">
        <v>500</v>
      </c>
      <c r="M46" s="87">
        <v>500</v>
      </c>
      <c r="N46" s="87"/>
      <c r="O46" s="91"/>
      <c r="P46" s="87">
        <f t="shared" si="6"/>
        <v>1000</v>
      </c>
      <c r="Q46" s="87">
        <f t="shared" si="7"/>
        <v>10</v>
      </c>
      <c r="R46" s="92"/>
      <c r="S46" s="93">
        <v>0.06</v>
      </c>
      <c r="T46" s="93">
        <f t="shared" si="8"/>
        <v>0.6</v>
      </c>
    </row>
    <row r="47" spans="1:22" s="90" customFormat="1" x14ac:dyDescent="0.2">
      <c r="A47" s="86" t="s">
        <v>60</v>
      </c>
      <c r="B47" s="86" t="s">
        <v>61</v>
      </c>
      <c r="C47" s="86" t="s">
        <v>60</v>
      </c>
      <c r="D47" s="86" t="s">
        <v>275</v>
      </c>
      <c r="E47" s="87">
        <v>25</v>
      </c>
      <c r="F47" s="87">
        <v>610</v>
      </c>
      <c r="G47" s="87">
        <v>10</v>
      </c>
      <c r="H47" s="87">
        <v>50</v>
      </c>
      <c r="I47" s="87"/>
      <c r="J47" s="87"/>
      <c r="K47" s="87">
        <v>300</v>
      </c>
      <c r="L47" s="87">
        <v>500</v>
      </c>
      <c r="M47" s="87"/>
      <c r="N47" s="87"/>
      <c r="O47" s="91"/>
      <c r="P47" s="87">
        <f t="shared" si="6"/>
        <v>800</v>
      </c>
      <c r="Q47" s="87">
        <f t="shared" si="7"/>
        <v>16</v>
      </c>
      <c r="R47" s="92"/>
      <c r="S47" s="93">
        <v>0.04</v>
      </c>
      <c r="T47" s="93">
        <f t="shared" si="8"/>
        <v>0.64</v>
      </c>
    </row>
    <row r="48" spans="1:22" s="90" customFormat="1" x14ac:dyDescent="0.2">
      <c r="A48" s="199" t="s">
        <v>62</v>
      </c>
      <c r="B48" s="199" t="s">
        <v>61</v>
      </c>
      <c r="C48" s="199">
        <v>90443600</v>
      </c>
      <c r="D48" s="199" t="s">
        <v>277</v>
      </c>
      <c r="E48" s="87" t="s">
        <v>63</v>
      </c>
      <c r="F48" s="87">
        <v>600</v>
      </c>
      <c r="G48" s="87">
        <v>10</v>
      </c>
      <c r="H48" s="87">
        <v>50</v>
      </c>
      <c r="I48" s="87"/>
      <c r="J48" s="87"/>
      <c r="K48" s="87"/>
      <c r="L48" s="87">
        <v>500</v>
      </c>
      <c r="M48" s="87"/>
      <c r="N48" s="87"/>
      <c r="O48" s="91"/>
      <c r="P48" s="87">
        <f t="shared" si="6"/>
        <v>500</v>
      </c>
      <c r="Q48" s="87">
        <f t="shared" si="7"/>
        <v>10</v>
      </c>
      <c r="R48" s="92"/>
      <c r="S48" s="93">
        <v>0.04</v>
      </c>
      <c r="T48" s="93">
        <f t="shared" si="8"/>
        <v>0.4</v>
      </c>
    </row>
    <row r="49" spans="1:22" s="90" customFormat="1" x14ac:dyDescent="0.2">
      <c r="A49" s="86" t="s">
        <v>195</v>
      </c>
      <c r="B49" s="86" t="s">
        <v>178</v>
      </c>
      <c r="C49" s="86" t="s">
        <v>195</v>
      </c>
      <c r="D49" s="86" t="s">
        <v>275</v>
      </c>
      <c r="E49" s="87">
        <v>25</v>
      </c>
      <c r="F49" s="87">
        <v>750</v>
      </c>
      <c r="G49" s="87">
        <v>10</v>
      </c>
      <c r="H49" s="87">
        <v>50</v>
      </c>
      <c r="I49" s="87"/>
      <c r="J49" s="87"/>
      <c r="K49" s="87"/>
      <c r="L49" s="87"/>
      <c r="M49" s="87"/>
      <c r="N49" s="87"/>
      <c r="O49" s="91"/>
      <c r="P49" s="87">
        <f t="shared" si="6"/>
        <v>0</v>
      </c>
      <c r="Q49" s="87">
        <f t="shared" si="7"/>
        <v>0</v>
      </c>
      <c r="R49" s="92"/>
      <c r="S49" s="93">
        <v>0.05</v>
      </c>
      <c r="T49" s="93">
        <f t="shared" si="8"/>
        <v>0</v>
      </c>
    </row>
    <row r="50" spans="1:22" s="90" customFormat="1" x14ac:dyDescent="0.2">
      <c r="A50" s="199" t="s">
        <v>177</v>
      </c>
      <c r="B50" s="199" t="s">
        <v>178</v>
      </c>
      <c r="C50" s="199">
        <v>90443700</v>
      </c>
      <c r="D50" s="199" t="s">
        <v>277</v>
      </c>
      <c r="E50" s="87" t="s">
        <v>63</v>
      </c>
      <c r="F50" s="87">
        <v>750</v>
      </c>
      <c r="G50" s="87">
        <v>10</v>
      </c>
      <c r="H50" s="87">
        <v>50</v>
      </c>
      <c r="I50" s="87"/>
      <c r="J50" s="87"/>
      <c r="K50" s="87"/>
      <c r="L50" s="87">
        <v>500</v>
      </c>
      <c r="M50" s="87"/>
      <c r="N50" s="87"/>
      <c r="O50" s="91"/>
      <c r="P50" s="87">
        <f t="shared" si="6"/>
        <v>500</v>
      </c>
      <c r="Q50" s="87">
        <f t="shared" si="7"/>
        <v>10</v>
      </c>
      <c r="R50" s="92"/>
      <c r="S50" s="93">
        <v>0.05</v>
      </c>
      <c r="T50" s="93">
        <f t="shared" si="8"/>
        <v>0.5</v>
      </c>
    </row>
    <row r="51" spans="1:22" s="90" customFormat="1" x14ac:dyDescent="0.2">
      <c r="A51" s="86" t="s">
        <v>155</v>
      </c>
      <c r="B51" s="86" t="s">
        <v>58</v>
      </c>
      <c r="C51" s="86" t="s">
        <v>155</v>
      </c>
      <c r="D51" s="86" t="s">
        <v>275</v>
      </c>
      <c r="E51" s="87">
        <v>25</v>
      </c>
      <c r="F51" s="87">
        <v>915</v>
      </c>
      <c r="G51" s="87">
        <v>10</v>
      </c>
      <c r="H51" s="87">
        <v>50</v>
      </c>
      <c r="I51" s="87"/>
      <c r="J51" s="87"/>
      <c r="K51" s="87"/>
      <c r="L51" s="87"/>
      <c r="M51" s="87">
        <v>500</v>
      </c>
      <c r="N51" s="87"/>
      <c r="O51" s="91"/>
      <c r="P51" s="87">
        <f t="shared" si="6"/>
        <v>500</v>
      </c>
      <c r="Q51" s="87">
        <f t="shared" si="7"/>
        <v>10</v>
      </c>
      <c r="R51" s="92"/>
      <c r="S51" s="93">
        <v>0.06</v>
      </c>
      <c r="T51" s="93">
        <f t="shared" si="8"/>
        <v>0.6</v>
      </c>
    </row>
    <row r="52" spans="1:22" s="90" customFormat="1" x14ac:dyDescent="0.2">
      <c r="A52" s="199" t="s">
        <v>176</v>
      </c>
      <c r="B52" s="199" t="s">
        <v>58</v>
      </c>
      <c r="C52" s="199">
        <v>90443800</v>
      </c>
      <c r="D52" s="199" t="s">
        <v>277</v>
      </c>
      <c r="E52" s="87" t="s">
        <v>63</v>
      </c>
      <c r="F52" s="87">
        <v>900</v>
      </c>
      <c r="G52" s="87">
        <v>10</v>
      </c>
      <c r="H52" s="87">
        <v>50</v>
      </c>
      <c r="I52" s="87"/>
      <c r="J52" s="87"/>
      <c r="K52" s="87"/>
      <c r="L52" s="87"/>
      <c r="M52" s="87"/>
      <c r="N52" s="87"/>
      <c r="O52" s="91"/>
      <c r="P52" s="87">
        <f t="shared" si="6"/>
        <v>0</v>
      </c>
      <c r="Q52" s="87">
        <f t="shared" si="7"/>
        <v>0</v>
      </c>
      <c r="R52" s="92"/>
      <c r="S52" s="93">
        <v>0.06</v>
      </c>
      <c r="T52" s="93">
        <f t="shared" si="8"/>
        <v>0</v>
      </c>
    </row>
    <row r="53" spans="1:22" s="90" customFormat="1" x14ac:dyDescent="0.2">
      <c r="A53" s="86" t="s">
        <v>53</v>
      </c>
      <c r="B53" s="86" t="s">
        <v>54</v>
      </c>
      <c r="C53" s="86" t="s">
        <v>53</v>
      </c>
      <c r="D53" s="86" t="s">
        <v>275</v>
      </c>
      <c r="E53" s="87">
        <v>25</v>
      </c>
      <c r="F53" s="87">
        <v>1220</v>
      </c>
      <c r="G53" s="87">
        <v>10</v>
      </c>
      <c r="H53" s="87">
        <v>50</v>
      </c>
      <c r="I53" s="87"/>
      <c r="J53" s="87"/>
      <c r="K53" s="87"/>
      <c r="L53" s="87">
        <v>300</v>
      </c>
      <c r="M53" s="87"/>
      <c r="N53" s="87"/>
      <c r="O53" s="91"/>
      <c r="P53" s="87">
        <f t="shared" si="6"/>
        <v>300</v>
      </c>
      <c r="Q53" s="87">
        <f t="shared" si="7"/>
        <v>6</v>
      </c>
      <c r="R53" s="92"/>
      <c r="S53" s="93">
        <v>0.08</v>
      </c>
      <c r="T53" s="93">
        <f t="shared" si="8"/>
        <v>0.48</v>
      </c>
    </row>
    <row r="54" spans="1:22" s="90" customFormat="1" x14ac:dyDescent="0.2">
      <c r="A54" s="103" t="s">
        <v>194</v>
      </c>
      <c r="B54" s="103" t="s">
        <v>54</v>
      </c>
      <c r="C54" s="103">
        <v>90444000</v>
      </c>
      <c r="D54" s="199" t="s">
        <v>277</v>
      </c>
      <c r="E54" s="87" t="s">
        <v>63</v>
      </c>
      <c r="F54" s="87">
        <v>1200</v>
      </c>
      <c r="G54" s="87">
        <v>10</v>
      </c>
      <c r="H54" s="87">
        <v>50</v>
      </c>
      <c r="I54" s="87"/>
      <c r="J54" s="87"/>
      <c r="K54" s="87"/>
      <c r="L54" s="87">
        <v>500</v>
      </c>
      <c r="M54" s="87"/>
      <c r="N54" s="87"/>
      <c r="O54" s="91"/>
      <c r="P54" s="87">
        <f t="shared" si="6"/>
        <v>500</v>
      </c>
      <c r="Q54" s="87">
        <f t="shared" si="7"/>
        <v>10</v>
      </c>
      <c r="R54" s="92"/>
      <c r="S54" s="93">
        <v>0.08</v>
      </c>
      <c r="T54" s="93">
        <f t="shared" si="8"/>
        <v>0.8</v>
      </c>
    </row>
    <row r="55" spans="1:22" s="90" customFormat="1" x14ac:dyDescent="0.2">
      <c r="A55" s="86" t="s">
        <v>230</v>
      </c>
      <c r="B55" s="86" t="s">
        <v>231</v>
      </c>
      <c r="C55" s="86" t="s">
        <v>230</v>
      </c>
      <c r="D55" s="86" t="s">
        <v>275</v>
      </c>
      <c r="E55" s="87">
        <v>25</v>
      </c>
      <c r="F55" s="87">
        <v>1500</v>
      </c>
      <c r="G55" s="87">
        <v>10</v>
      </c>
      <c r="H55" s="87">
        <v>50</v>
      </c>
      <c r="I55" s="87"/>
      <c r="J55" s="87"/>
      <c r="K55" s="87"/>
      <c r="L55" s="87"/>
      <c r="M55" s="87"/>
      <c r="N55" s="87"/>
      <c r="O55" s="91"/>
      <c r="P55" s="87">
        <f t="shared" si="6"/>
        <v>0</v>
      </c>
      <c r="Q55" s="87">
        <f t="shared" si="7"/>
        <v>0</v>
      </c>
      <c r="R55" s="92"/>
      <c r="S55" s="93">
        <v>0.11</v>
      </c>
      <c r="T55" s="93">
        <f t="shared" si="8"/>
        <v>0</v>
      </c>
    </row>
    <row r="56" spans="1:22" s="90" customFormat="1" x14ac:dyDescent="0.2">
      <c r="A56" s="86" t="s">
        <v>254</v>
      </c>
      <c r="B56" s="86" t="s">
        <v>255</v>
      </c>
      <c r="C56" s="86" t="s">
        <v>254</v>
      </c>
      <c r="D56" s="86" t="s">
        <v>275</v>
      </c>
      <c r="E56" s="87">
        <v>25</v>
      </c>
      <c r="F56" s="87">
        <v>1650</v>
      </c>
      <c r="G56" s="87">
        <v>10</v>
      </c>
      <c r="H56" s="87">
        <v>50</v>
      </c>
      <c r="I56" s="87"/>
      <c r="J56" s="87"/>
      <c r="K56" s="87"/>
      <c r="L56" s="87"/>
      <c r="M56" s="87"/>
      <c r="N56" s="87"/>
      <c r="O56" s="91"/>
      <c r="P56" s="87">
        <f t="shared" si="6"/>
        <v>0</v>
      </c>
      <c r="Q56" s="87">
        <f t="shared" si="7"/>
        <v>0</v>
      </c>
      <c r="R56" s="92"/>
      <c r="S56" s="93">
        <v>0.12</v>
      </c>
      <c r="T56" s="93">
        <f t="shared" si="8"/>
        <v>0</v>
      </c>
    </row>
    <row r="57" spans="1:22" s="90" customFormat="1" x14ac:dyDescent="0.2">
      <c r="A57" s="86" t="s">
        <v>193</v>
      </c>
      <c r="B57" s="86" t="s">
        <v>175</v>
      </c>
      <c r="C57" s="86" t="s">
        <v>193</v>
      </c>
      <c r="D57" s="86" t="s">
        <v>275</v>
      </c>
      <c r="E57" s="87">
        <v>25</v>
      </c>
      <c r="F57" s="87">
        <v>1800</v>
      </c>
      <c r="G57" s="87">
        <v>10</v>
      </c>
      <c r="H57" s="87">
        <v>50</v>
      </c>
      <c r="I57" s="87"/>
      <c r="J57" s="87"/>
      <c r="K57" s="87"/>
      <c r="L57" s="87"/>
      <c r="M57" s="87"/>
      <c r="N57" s="87"/>
      <c r="O57" s="91"/>
      <c r="P57" s="87">
        <f t="shared" si="6"/>
        <v>0</v>
      </c>
      <c r="Q57" s="87">
        <f t="shared" si="7"/>
        <v>0</v>
      </c>
      <c r="R57" s="92"/>
      <c r="S57" s="93">
        <v>0.12</v>
      </c>
      <c r="T57" s="93">
        <f t="shared" si="8"/>
        <v>0</v>
      </c>
    </row>
    <row r="58" spans="1:22" s="90" customFormat="1" x14ac:dyDescent="0.2">
      <c r="A58" s="199" t="s">
        <v>174</v>
      </c>
      <c r="B58" s="199" t="s">
        <v>175</v>
      </c>
      <c r="C58" s="199">
        <v>90443900</v>
      </c>
      <c r="D58" s="199" t="s">
        <v>277</v>
      </c>
      <c r="E58" s="87" t="s">
        <v>63</v>
      </c>
      <c r="F58" s="87">
        <v>1800</v>
      </c>
      <c r="G58" s="87">
        <v>10</v>
      </c>
      <c r="H58" s="87">
        <v>50</v>
      </c>
      <c r="I58" s="87"/>
      <c r="J58" s="87"/>
      <c r="K58" s="87"/>
      <c r="L58" s="87">
        <v>200</v>
      </c>
      <c r="M58" s="87">
        <v>200</v>
      </c>
      <c r="N58" s="87"/>
      <c r="O58" s="91"/>
      <c r="P58" s="87">
        <f t="shared" si="6"/>
        <v>400</v>
      </c>
      <c r="Q58" s="87">
        <f t="shared" si="7"/>
        <v>8</v>
      </c>
      <c r="R58" s="92"/>
      <c r="S58" s="93">
        <v>0.12</v>
      </c>
      <c r="T58" s="93">
        <f>$Q58*$S58</f>
        <v>0.96</v>
      </c>
    </row>
    <row r="59" spans="1:22" s="90" customFormat="1" x14ac:dyDescent="0.2">
      <c r="A59" s="199" t="s">
        <v>293</v>
      </c>
      <c r="B59" s="199" t="s">
        <v>294</v>
      </c>
      <c r="C59" s="199">
        <v>90443000</v>
      </c>
      <c r="D59" s="199" t="s">
        <v>277</v>
      </c>
      <c r="E59" s="87" t="s">
        <v>63</v>
      </c>
      <c r="F59" s="87">
        <v>2100</v>
      </c>
      <c r="G59" s="87">
        <v>10</v>
      </c>
      <c r="H59" s="87">
        <v>50</v>
      </c>
      <c r="I59" s="87"/>
      <c r="J59" s="87"/>
      <c r="K59" s="87"/>
      <c r="L59" s="87"/>
      <c r="M59" s="87"/>
      <c r="N59" s="87"/>
      <c r="O59" s="91"/>
      <c r="P59" s="87">
        <f t="shared" si="6"/>
        <v>0</v>
      </c>
      <c r="Q59" s="87">
        <f t="shared" si="7"/>
        <v>0</v>
      </c>
      <c r="R59" s="92"/>
      <c r="S59" s="93">
        <v>0.09</v>
      </c>
      <c r="T59" s="93">
        <f t="shared" si="8"/>
        <v>0</v>
      </c>
    </row>
    <row r="60" spans="1:22" s="90" customFormat="1" x14ac:dyDescent="0.2">
      <c r="A60" s="104" t="s">
        <v>70</v>
      </c>
      <c r="B60" s="104"/>
      <c r="C60" s="104"/>
      <c r="D60" s="104"/>
      <c r="E60" s="104"/>
      <c r="F60" s="199"/>
      <c r="G60" s="97"/>
      <c r="H60" s="97"/>
      <c r="I60" s="87"/>
      <c r="J60" s="87"/>
      <c r="K60" s="87"/>
      <c r="L60" s="87"/>
      <c r="M60" s="87"/>
      <c r="N60" s="87"/>
      <c r="O60" s="97"/>
      <c r="P60" s="87"/>
      <c r="Q60" s="87"/>
      <c r="R60" s="92"/>
      <c r="S60" s="87"/>
      <c r="T60" s="93"/>
    </row>
    <row r="61" spans="1:22" s="90" customFormat="1" x14ac:dyDescent="0.2">
      <c r="A61" s="86" t="s">
        <v>295</v>
      </c>
      <c r="B61" s="86" t="s">
        <v>296</v>
      </c>
      <c r="C61" s="86" t="s">
        <v>295</v>
      </c>
      <c r="D61" s="86" t="s">
        <v>275</v>
      </c>
      <c r="E61" s="87">
        <v>32</v>
      </c>
      <c r="F61" s="87">
        <v>100</v>
      </c>
      <c r="G61" s="87">
        <v>10</v>
      </c>
      <c r="H61" s="87">
        <v>300</v>
      </c>
      <c r="I61" s="87"/>
      <c r="J61" s="87"/>
      <c r="K61" s="87"/>
      <c r="L61" s="87"/>
      <c r="M61" s="87"/>
      <c r="N61" s="87"/>
      <c r="O61" s="91"/>
      <c r="P61" s="87">
        <f t="shared" ref="P61:P75" si="9">SUM(I61:O61)</f>
        <v>0</v>
      </c>
      <c r="Q61" s="87">
        <f t="shared" ref="Q61:Q75" si="10">$P61/$H61</f>
        <v>0</v>
      </c>
      <c r="R61" s="92"/>
      <c r="S61" s="93">
        <v>0.09</v>
      </c>
      <c r="T61" s="93">
        <f t="shared" ref="T61:T75" si="11">$Q61*$S61</f>
        <v>0</v>
      </c>
      <c r="U61" s="94">
        <f>SUM(T61:T75)</f>
        <v>1.9499999999999997</v>
      </c>
      <c r="V61" s="90">
        <f>U61*100/$U$148</f>
        <v>8.4819486733362339</v>
      </c>
    </row>
    <row r="62" spans="1:22" s="90" customFormat="1" x14ac:dyDescent="0.2">
      <c r="A62" s="86" t="s">
        <v>71</v>
      </c>
      <c r="B62" s="86" t="s">
        <v>72</v>
      </c>
      <c r="C62" s="86" t="s">
        <v>71</v>
      </c>
      <c r="D62" s="86" t="s">
        <v>275</v>
      </c>
      <c r="E62" s="87">
        <v>32</v>
      </c>
      <c r="F62" s="87">
        <v>150</v>
      </c>
      <c r="G62" s="87">
        <v>10</v>
      </c>
      <c r="H62" s="87">
        <v>300</v>
      </c>
      <c r="I62" s="87"/>
      <c r="J62" s="87"/>
      <c r="K62" s="87">
        <v>300</v>
      </c>
      <c r="L62" s="87">
        <v>300</v>
      </c>
      <c r="M62" s="87"/>
      <c r="N62" s="87"/>
      <c r="O62" s="91"/>
      <c r="P62" s="87">
        <f t="shared" si="9"/>
        <v>600</v>
      </c>
      <c r="Q62" s="87">
        <f t="shared" si="10"/>
        <v>2</v>
      </c>
      <c r="R62" s="92"/>
      <c r="S62" s="93">
        <v>0.09</v>
      </c>
      <c r="T62" s="93">
        <f t="shared" si="11"/>
        <v>0.18</v>
      </c>
    </row>
    <row r="63" spans="1:22" s="90" customFormat="1" x14ac:dyDescent="0.2">
      <c r="A63" s="199" t="s">
        <v>256</v>
      </c>
      <c r="B63" s="199" t="s">
        <v>72</v>
      </c>
      <c r="C63" s="199">
        <v>90446200</v>
      </c>
      <c r="D63" s="199" t="s">
        <v>277</v>
      </c>
      <c r="E63" s="87">
        <v>32</v>
      </c>
      <c r="F63" s="87">
        <v>150</v>
      </c>
      <c r="G63" s="87">
        <v>10</v>
      </c>
      <c r="H63" s="87">
        <v>300</v>
      </c>
      <c r="I63" s="87"/>
      <c r="J63" s="87"/>
      <c r="K63" s="87"/>
      <c r="L63" s="87">
        <v>300</v>
      </c>
      <c r="M63" s="87"/>
      <c r="N63" s="87"/>
      <c r="O63" s="91"/>
      <c r="P63" s="87">
        <f t="shared" si="9"/>
        <v>300</v>
      </c>
      <c r="Q63" s="87">
        <f t="shared" si="10"/>
        <v>1</v>
      </c>
      <c r="R63" s="92"/>
      <c r="S63" s="93">
        <v>0.09</v>
      </c>
      <c r="T63" s="93">
        <f t="shared" si="11"/>
        <v>0.09</v>
      </c>
    </row>
    <row r="64" spans="1:22" s="90" customFormat="1" x14ac:dyDescent="0.2">
      <c r="A64" s="86" t="s">
        <v>200</v>
      </c>
      <c r="B64" s="86" t="s">
        <v>201</v>
      </c>
      <c r="C64" s="86" t="s">
        <v>200</v>
      </c>
      <c r="D64" s="86" t="s">
        <v>275</v>
      </c>
      <c r="E64" s="87">
        <v>32</v>
      </c>
      <c r="F64" s="87">
        <v>200</v>
      </c>
      <c r="G64" s="87">
        <v>10</v>
      </c>
      <c r="H64" s="87">
        <v>300</v>
      </c>
      <c r="I64" s="87"/>
      <c r="J64" s="87"/>
      <c r="K64" s="87"/>
      <c r="L64" s="87"/>
      <c r="M64" s="87"/>
      <c r="N64" s="87"/>
      <c r="O64" s="91"/>
      <c r="P64" s="87">
        <f t="shared" si="9"/>
        <v>0</v>
      </c>
      <c r="Q64" s="87">
        <f t="shared" si="10"/>
        <v>0</v>
      </c>
      <c r="R64" s="92"/>
      <c r="S64" s="93">
        <v>0.09</v>
      </c>
      <c r="T64" s="93">
        <f t="shared" si="11"/>
        <v>0</v>
      </c>
    </row>
    <row r="65" spans="1:22" s="90" customFormat="1" x14ac:dyDescent="0.2">
      <c r="A65" s="86" t="s">
        <v>73</v>
      </c>
      <c r="B65" s="86" t="s">
        <v>74</v>
      </c>
      <c r="C65" s="86" t="s">
        <v>73</v>
      </c>
      <c r="D65" s="86" t="s">
        <v>275</v>
      </c>
      <c r="E65" s="87">
        <v>32</v>
      </c>
      <c r="F65" s="87">
        <v>300</v>
      </c>
      <c r="G65" s="87">
        <v>10</v>
      </c>
      <c r="H65" s="87">
        <v>150</v>
      </c>
      <c r="I65" s="87"/>
      <c r="J65" s="87"/>
      <c r="K65" s="87"/>
      <c r="L65" s="87">
        <v>150</v>
      </c>
      <c r="M65" s="87"/>
      <c r="N65" s="87"/>
      <c r="O65" s="91"/>
      <c r="P65" s="87">
        <f t="shared" si="9"/>
        <v>150</v>
      </c>
      <c r="Q65" s="87">
        <f t="shared" si="10"/>
        <v>1</v>
      </c>
      <c r="R65" s="92"/>
      <c r="S65" s="93">
        <v>0.09</v>
      </c>
      <c r="T65" s="93">
        <f t="shared" si="11"/>
        <v>0.09</v>
      </c>
    </row>
    <row r="66" spans="1:22" s="90" customFormat="1" x14ac:dyDescent="0.2">
      <c r="A66" s="199" t="s">
        <v>232</v>
      </c>
      <c r="B66" s="199" t="s">
        <v>74</v>
      </c>
      <c r="C66" s="199">
        <v>90446300</v>
      </c>
      <c r="D66" s="199" t="s">
        <v>277</v>
      </c>
      <c r="E66" s="87" t="s">
        <v>180</v>
      </c>
      <c r="F66" s="87">
        <v>300</v>
      </c>
      <c r="G66" s="87">
        <v>10</v>
      </c>
      <c r="H66" s="87">
        <v>150</v>
      </c>
      <c r="I66" s="87"/>
      <c r="J66" s="87"/>
      <c r="K66" s="87"/>
      <c r="L66" s="87"/>
      <c r="M66" s="87"/>
      <c r="N66" s="87"/>
      <c r="O66" s="91"/>
      <c r="P66" s="87">
        <f t="shared" si="9"/>
        <v>0</v>
      </c>
      <c r="Q66" s="87">
        <f t="shared" si="10"/>
        <v>0</v>
      </c>
      <c r="R66" s="92"/>
      <c r="S66" s="93">
        <v>0.09</v>
      </c>
      <c r="T66" s="93">
        <f t="shared" si="11"/>
        <v>0</v>
      </c>
    </row>
    <row r="67" spans="1:22" s="90" customFormat="1" x14ac:dyDescent="0.2">
      <c r="A67" s="86" t="s">
        <v>75</v>
      </c>
      <c r="B67" s="86" t="s">
        <v>76</v>
      </c>
      <c r="C67" s="86" t="s">
        <v>75</v>
      </c>
      <c r="D67" s="86" t="s">
        <v>275</v>
      </c>
      <c r="E67" s="87">
        <v>32</v>
      </c>
      <c r="F67" s="87">
        <v>450</v>
      </c>
      <c r="G67" s="87">
        <v>10</v>
      </c>
      <c r="H67" s="87">
        <v>100</v>
      </c>
      <c r="I67" s="87"/>
      <c r="J67" s="87"/>
      <c r="K67" s="87"/>
      <c r="L67" s="87">
        <v>100</v>
      </c>
      <c r="M67" s="87"/>
      <c r="N67" s="87"/>
      <c r="O67" s="91"/>
      <c r="P67" s="87">
        <f t="shared" si="9"/>
        <v>100</v>
      </c>
      <c r="Q67" s="87">
        <f t="shared" si="10"/>
        <v>1</v>
      </c>
      <c r="R67" s="92"/>
      <c r="S67" s="93">
        <v>0.09</v>
      </c>
      <c r="T67" s="93">
        <f t="shared" si="11"/>
        <v>0.09</v>
      </c>
    </row>
    <row r="68" spans="1:22" s="90" customFormat="1" x14ac:dyDescent="0.2">
      <c r="A68" s="199" t="s">
        <v>179</v>
      </c>
      <c r="B68" s="199" t="s">
        <v>76</v>
      </c>
      <c r="C68" s="199">
        <v>90446400</v>
      </c>
      <c r="D68" s="199" t="s">
        <v>277</v>
      </c>
      <c r="E68" s="87" t="s">
        <v>180</v>
      </c>
      <c r="F68" s="87">
        <v>450</v>
      </c>
      <c r="G68" s="87">
        <v>10</v>
      </c>
      <c r="H68" s="87">
        <v>100</v>
      </c>
      <c r="I68" s="87"/>
      <c r="J68" s="87"/>
      <c r="K68" s="87"/>
      <c r="L68" s="87">
        <v>100</v>
      </c>
      <c r="M68" s="87"/>
      <c r="N68" s="87"/>
      <c r="O68" s="91"/>
      <c r="P68" s="87">
        <f t="shared" si="9"/>
        <v>100</v>
      </c>
      <c r="Q68" s="87">
        <f t="shared" si="10"/>
        <v>1</v>
      </c>
      <c r="R68" s="92"/>
      <c r="S68" s="93">
        <v>0.09</v>
      </c>
      <c r="T68" s="93">
        <f t="shared" si="11"/>
        <v>0.09</v>
      </c>
    </row>
    <row r="69" spans="1:22" s="90" customFormat="1" x14ac:dyDescent="0.2">
      <c r="A69" s="86" t="s">
        <v>156</v>
      </c>
      <c r="B69" s="86" t="s">
        <v>157</v>
      </c>
      <c r="C69" s="86" t="s">
        <v>156</v>
      </c>
      <c r="D69" s="86" t="s">
        <v>275</v>
      </c>
      <c r="E69" s="87">
        <v>32</v>
      </c>
      <c r="F69" s="87">
        <v>600</v>
      </c>
      <c r="G69" s="87">
        <v>10</v>
      </c>
      <c r="H69" s="87">
        <v>100</v>
      </c>
      <c r="I69" s="87"/>
      <c r="J69" s="87"/>
      <c r="K69" s="87"/>
      <c r="L69" s="87">
        <v>100</v>
      </c>
      <c r="M69" s="87"/>
      <c r="N69" s="87"/>
      <c r="O69" s="91"/>
      <c r="P69" s="87">
        <f t="shared" si="9"/>
        <v>100</v>
      </c>
      <c r="Q69" s="87">
        <f t="shared" si="10"/>
        <v>1</v>
      </c>
      <c r="R69" s="92"/>
      <c r="S69" s="93">
        <v>0.12</v>
      </c>
      <c r="T69" s="93">
        <f t="shared" si="11"/>
        <v>0.12</v>
      </c>
    </row>
    <row r="70" spans="1:22" s="90" customFormat="1" x14ac:dyDescent="0.2">
      <c r="A70" s="199" t="s">
        <v>181</v>
      </c>
      <c r="B70" s="199" t="s">
        <v>157</v>
      </c>
      <c r="C70" s="199">
        <v>90446600</v>
      </c>
      <c r="D70" s="199" t="s">
        <v>277</v>
      </c>
      <c r="E70" s="87" t="s">
        <v>180</v>
      </c>
      <c r="F70" s="87">
        <v>600</v>
      </c>
      <c r="G70" s="87">
        <v>10</v>
      </c>
      <c r="H70" s="87">
        <v>100</v>
      </c>
      <c r="I70" s="87"/>
      <c r="J70" s="87"/>
      <c r="K70" s="87">
        <v>100</v>
      </c>
      <c r="L70" s="87">
        <v>100</v>
      </c>
      <c r="M70" s="87">
        <v>200</v>
      </c>
      <c r="N70" s="87"/>
      <c r="O70" s="91"/>
      <c r="P70" s="87">
        <f t="shared" si="9"/>
        <v>400</v>
      </c>
      <c r="Q70" s="87">
        <f t="shared" si="10"/>
        <v>4</v>
      </c>
      <c r="R70" s="92"/>
      <c r="S70" s="93">
        <v>0.12</v>
      </c>
      <c r="T70" s="93">
        <f t="shared" si="11"/>
        <v>0.48</v>
      </c>
    </row>
    <row r="71" spans="1:22" s="90" customFormat="1" x14ac:dyDescent="0.2">
      <c r="A71" s="86" t="s">
        <v>222</v>
      </c>
      <c r="B71" s="86" t="s">
        <v>223</v>
      </c>
      <c r="C71" s="86" t="s">
        <v>222</v>
      </c>
      <c r="D71" s="86" t="s">
        <v>275</v>
      </c>
      <c r="E71" s="87">
        <v>32</v>
      </c>
      <c r="F71" s="87">
        <v>750</v>
      </c>
      <c r="G71" s="87">
        <v>10</v>
      </c>
      <c r="H71" s="87">
        <v>60</v>
      </c>
      <c r="I71" s="87"/>
      <c r="J71" s="87"/>
      <c r="K71" s="87"/>
      <c r="L71" s="87">
        <v>120</v>
      </c>
      <c r="M71" s="87"/>
      <c r="N71" s="87"/>
      <c r="O71" s="91"/>
      <c r="P71" s="87">
        <f t="shared" si="9"/>
        <v>120</v>
      </c>
      <c r="Q71" s="87">
        <f t="shared" si="10"/>
        <v>2</v>
      </c>
      <c r="R71" s="92"/>
      <c r="S71" s="93">
        <v>0.09</v>
      </c>
      <c r="T71" s="93">
        <f t="shared" si="11"/>
        <v>0.18</v>
      </c>
    </row>
    <row r="72" spans="1:22" s="90" customFormat="1" x14ac:dyDescent="0.2">
      <c r="A72" s="86" t="s">
        <v>158</v>
      </c>
      <c r="B72" s="86" t="s">
        <v>159</v>
      </c>
      <c r="C72" s="86" t="s">
        <v>158</v>
      </c>
      <c r="D72" s="86" t="s">
        <v>275</v>
      </c>
      <c r="E72" s="87">
        <v>32</v>
      </c>
      <c r="F72" s="87">
        <v>900</v>
      </c>
      <c r="G72" s="87">
        <v>10</v>
      </c>
      <c r="H72" s="87">
        <v>50</v>
      </c>
      <c r="I72" s="87"/>
      <c r="J72" s="87"/>
      <c r="K72" s="87"/>
      <c r="L72" s="87"/>
      <c r="M72" s="87"/>
      <c r="N72" s="87"/>
      <c r="O72" s="91"/>
      <c r="P72" s="87">
        <f t="shared" si="9"/>
        <v>0</v>
      </c>
      <c r="Q72" s="87">
        <f t="shared" si="10"/>
        <v>0</v>
      </c>
      <c r="R72" s="92"/>
      <c r="S72" s="93">
        <v>0.09</v>
      </c>
      <c r="T72" s="93">
        <f t="shared" si="11"/>
        <v>0</v>
      </c>
    </row>
    <row r="73" spans="1:22" s="90" customFormat="1" x14ac:dyDescent="0.2">
      <c r="A73" s="199" t="s">
        <v>182</v>
      </c>
      <c r="B73" s="199" t="s">
        <v>159</v>
      </c>
      <c r="C73" s="199">
        <v>90446700</v>
      </c>
      <c r="D73" s="199" t="s">
        <v>277</v>
      </c>
      <c r="E73" s="87" t="s">
        <v>180</v>
      </c>
      <c r="F73" s="87">
        <v>900</v>
      </c>
      <c r="G73" s="87">
        <v>10</v>
      </c>
      <c r="H73" s="87">
        <v>50</v>
      </c>
      <c r="I73" s="87"/>
      <c r="J73" s="87">
        <v>50</v>
      </c>
      <c r="K73" s="87"/>
      <c r="L73" s="87"/>
      <c r="M73" s="87">
        <v>100</v>
      </c>
      <c r="N73" s="87"/>
      <c r="O73" s="91"/>
      <c r="P73" s="87">
        <f t="shared" si="9"/>
        <v>150</v>
      </c>
      <c r="Q73" s="87">
        <f t="shared" si="10"/>
        <v>3</v>
      </c>
      <c r="R73" s="92"/>
      <c r="S73" s="93">
        <v>0.09</v>
      </c>
      <c r="T73" s="93">
        <f t="shared" si="11"/>
        <v>0.27</v>
      </c>
    </row>
    <row r="74" spans="1:22" s="90" customFormat="1" x14ac:dyDescent="0.2">
      <c r="A74" s="86" t="s">
        <v>233</v>
      </c>
      <c r="B74" s="86" t="s">
        <v>234</v>
      </c>
      <c r="C74" s="86" t="s">
        <v>233</v>
      </c>
      <c r="D74" s="86" t="s">
        <v>275</v>
      </c>
      <c r="E74" s="87">
        <v>32</v>
      </c>
      <c r="F74" s="87">
        <v>1200</v>
      </c>
      <c r="G74" s="87">
        <v>10</v>
      </c>
      <c r="H74" s="87">
        <v>50</v>
      </c>
      <c r="I74" s="87"/>
      <c r="J74" s="87"/>
      <c r="K74" s="87"/>
      <c r="L74" s="87"/>
      <c r="M74" s="87"/>
      <c r="N74" s="87"/>
      <c r="O74" s="91"/>
      <c r="P74" s="87">
        <f t="shared" si="9"/>
        <v>0</v>
      </c>
      <c r="Q74" s="87">
        <f t="shared" si="10"/>
        <v>0</v>
      </c>
      <c r="R74" s="92"/>
      <c r="S74" s="93">
        <v>0.12</v>
      </c>
      <c r="T74" s="93">
        <f t="shared" si="11"/>
        <v>0</v>
      </c>
    </row>
    <row r="75" spans="1:22" s="90" customFormat="1" x14ac:dyDescent="0.2">
      <c r="A75" s="199" t="s">
        <v>236</v>
      </c>
      <c r="B75" s="199" t="s">
        <v>237</v>
      </c>
      <c r="C75" s="199">
        <v>90446800</v>
      </c>
      <c r="D75" s="199" t="s">
        <v>277</v>
      </c>
      <c r="E75" s="87" t="s">
        <v>180</v>
      </c>
      <c r="F75" s="87">
        <v>1800</v>
      </c>
      <c r="G75" s="87">
        <v>10</v>
      </c>
      <c r="H75" s="87">
        <v>25</v>
      </c>
      <c r="I75" s="87"/>
      <c r="J75" s="87"/>
      <c r="K75" s="87"/>
      <c r="L75" s="87">
        <v>50</v>
      </c>
      <c r="M75" s="87"/>
      <c r="N75" s="87"/>
      <c r="O75" s="91"/>
      <c r="P75" s="87">
        <f t="shared" si="9"/>
        <v>50</v>
      </c>
      <c r="Q75" s="87">
        <f t="shared" si="10"/>
        <v>2</v>
      </c>
      <c r="R75" s="92"/>
      <c r="S75" s="93">
        <v>0.18</v>
      </c>
      <c r="T75" s="93">
        <f t="shared" si="11"/>
        <v>0.36</v>
      </c>
      <c r="U75" s="94"/>
    </row>
    <row r="76" spans="1:22" s="90" customFormat="1" x14ac:dyDescent="0.2">
      <c r="A76" s="104" t="s">
        <v>77</v>
      </c>
      <c r="B76" s="104"/>
      <c r="C76" s="104"/>
      <c r="D76" s="104"/>
      <c r="E76" s="104"/>
      <c r="F76" s="199"/>
      <c r="G76" s="87"/>
      <c r="H76" s="87"/>
      <c r="I76" s="87"/>
      <c r="J76" s="87"/>
      <c r="K76" s="87"/>
      <c r="L76" s="87"/>
      <c r="M76" s="87"/>
      <c r="N76" s="87"/>
      <c r="O76" s="104"/>
      <c r="P76" s="87"/>
      <c r="Q76" s="87"/>
      <c r="R76" s="92"/>
      <c r="S76" s="87"/>
      <c r="T76" s="93"/>
    </row>
    <row r="77" spans="1:22" s="90" customFormat="1" x14ac:dyDescent="0.2">
      <c r="A77" s="86" t="s">
        <v>297</v>
      </c>
      <c r="B77" s="86" t="s">
        <v>298</v>
      </c>
      <c r="C77" s="86" t="s">
        <v>297</v>
      </c>
      <c r="D77" s="86" t="s">
        <v>275</v>
      </c>
      <c r="E77" s="87">
        <v>40</v>
      </c>
      <c r="F77" s="87">
        <v>100</v>
      </c>
      <c r="G77" s="87">
        <v>10</v>
      </c>
      <c r="H77" s="87">
        <v>300</v>
      </c>
      <c r="I77" s="87"/>
      <c r="J77" s="87"/>
      <c r="K77" s="87">
        <v>300</v>
      </c>
      <c r="L77" s="87"/>
      <c r="M77" s="87"/>
      <c r="N77" s="87"/>
      <c r="O77" s="91"/>
      <c r="P77" s="87">
        <f t="shared" ref="P77:P92" si="12">SUM(I77:O77)</f>
        <v>300</v>
      </c>
      <c r="Q77" s="87">
        <f t="shared" ref="Q77:Q92" si="13">$P77/$H77</f>
        <v>1</v>
      </c>
      <c r="R77" s="92"/>
      <c r="S77" s="93">
        <v>0.13</v>
      </c>
      <c r="T77" s="93">
        <f t="shared" ref="T77:T92" si="14">$Q77*$S77</f>
        <v>0.13</v>
      </c>
      <c r="U77" s="94">
        <f>SUM(T77:T92)</f>
        <v>1.82</v>
      </c>
      <c r="V77" s="90">
        <f>U77*100/$U$148</f>
        <v>7.9164854284471531</v>
      </c>
    </row>
    <row r="78" spans="1:22" s="90" customFormat="1" x14ac:dyDescent="0.2">
      <c r="A78" s="86" t="s">
        <v>78</v>
      </c>
      <c r="B78" s="86" t="s">
        <v>79</v>
      </c>
      <c r="C78" s="86" t="s">
        <v>78</v>
      </c>
      <c r="D78" s="86" t="s">
        <v>275</v>
      </c>
      <c r="E78" s="87">
        <v>40</v>
      </c>
      <c r="F78" s="87">
        <v>150</v>
      </c>
      <c r="G78" s="87">
        <v>10</v>
      </c>
      <c r="H78" s="87">
        <v>300</v>
      </c>
      <c r="I78" s="87"/>
      <c r="J78" s="87"/>
      <c r="K78" s="87"/>
      <c r="L78" s="87"/>
      <c r="M78" s="87"/>
      <c r="N78" s="87"/>
      <c r="O78" s="91"/>
      <c r="P78" s="87">
        <f t="shared" si="12"/>
        <v>0</v>
      </c>
      <c r="Q78" s="87">
        <f t="shared" si="13"/>
        <v>0</v>
      </c>
      <c r="R78" s="92"/>
      <c r="S78" s="93">
        <v>0.13</v>
      </c>
      <c r="T78" s="93">
        <f t="shared" si="14"/>
        <v>0</v>
      </c>
    </row>
    <row r="79" spans="1:22" s="90" customFormat="1" x14ac:dyDescent="0.2">
      <c r="A79" s="199" t="s">
        <v>240</v>
      </c>
      <c r="B79" s="199" t="s">
        <v>79</v>
      </c>
      <c r="C79" s="95" t="s">
        <v>241</v>
      </c>
      <c r="D79" s="199" t="s">
        <v>277</v>
      </c>
      <c r="E79" s="87">
        <v>40</v>
      </c>
      <c r="F79" s="87">
        <v>150</v>
      </c>
      <c r="G79" s="87">
        <v>10</v>
      </c>
      <c r="H79" s="87">
        <v>300</v>
      </c>
      <c r="I79" s="87"/>
      <c r="J79" s="87"/>
      <c r="K79" s="87"/>
      <c r="L79" s="87">
        <v>300</v>
      </c>
      <c r="M79" s="87">
        <v>300</v>
      </c>
      <c r="N79" s="87"/>
      <c r="O79" s="91"/>
      <c r="P79" s="87">
        <f t="shared" si="12"/>
        <v>600</v>
      </c>
      <c r="Q79" s="87">
        <f t="shared" si="13"/>
        <v>2</v>
      </c>
      <c r="R79" s="92"/>
      <c r="S79" s="93">
        <v>0.13</v>
      </c>
      <c r="T79" s="93">
        <f t="shared" si="14"/>
        <v>0.26</v>
      </c>
    </row>
    <row r="80" spans="1:22" s="90" customFormat="1" x14ac:dyDescent="0.2">
      <c r="A80" s="86" t="s">
        <v>80</v>
      </c>
      <c r="B80" s="86" t="s">
        <v>81</v>
      </c>
      <c r="C80" s="86" t="s">
        <v>80</v>
      </c>
      <c r="D80" s="86" t="s">
        <v>275</v>
      </c>
      <c r="E80" s="87">
        <v>40</v>
      </c>
      <c r="F80" s="87">
        <v>200</v>
      </c>
      <c r="G80" s="87">
        <v>10</v>
      </c>
      <c r="H80" s="87">
        <v>150</v>
      </c>
      <c r="I80" s="87"/>
      <c r="J80" s="87">
        <v>300</v>
      </c>
      <c r="K80" s="87"/>
      <c r="L80" s="87">
        <v>150</v>
      </c>
      <c r="M80" s="87"/>
      <c r="N80" s="87"/>
      <c r="O80" s="91"/>
      <c r="P80" s="87">
        <f t="shared" si="12"/>
        <v>450</v>
      </c>
      <c r="Q80" s="87">
        <f t="shared" si="13"/>
        <v>3</v>
      </c>
      <c r="R80" s="92"/>
      <c r="S80" s="93">
        <v>0.13</v>
      </c>
      <c r="T80" s="93">
        <f t="shared" si="14"/>
        <v>0.39</v>
      </c>
    </row>
    <row r="81" spans="1:22" s="90" customFormat="1" x14ac:dyDescent="0.2">
      <c r="A81" s="86" t="s">
        <v>82</v>
      </c>
      <c r="B81" s="86" t="s">
        <v>83</v>
      </c>
      <c r="C81" s="86" t="s">
        <v>82</v>
      </c>
      <c r="D81" s="86" t="s">
        <v>275</v>
      </c>
      <c r="E81" s="87">
        <v>40</v>
      </c>
      <c r="F81" s="87">
        <v>300</v>
      </c>
      <c r="G81" s="87">
        <v>10</v>
      </c>
      <c r="H81" s="87">
        <v>150</v>
      </c>
      <c r="I81" s="87"/>
      <c r="J81" s="87"/>
      <c r="K81" s="87"/>
      <c r="L81" s="87">
        <v>150</v>
      </c>
      <c r="M81" s="87"/>
      <c r="N81" s="87"/>
      <c r="O81" s="91"/>
      <c r="P81" s="87">
        <f t="shared" si="12"/>
        <v>150</v>
      </c>
      <c r="Q81" s="87">
        <f t="shared" si="13"/>
        <v>1</v>
      </c>
      <c r="R81" s="92"/>
      <c r="S81" s="93">
        <v>0.13</v>
      </c>
      <c r="T81" s="93">
        <f t="shared" si="14"/>
        <v>0.13</v>
      </c>
    </row>
    <row r="82" spans="1:22" s="90" customFormat="1" x14ac:dyDescent="0.2">
      <c r="A82" s="199" t="s">
        <v>183</v>
      </c>
      <c r="B82" s="199" t="s">
        <v>83</v>
      </c>
      <c r="C82" s="199">
        <v>90447300</v>
      </c>
      <c r="D82" s="199" t="s">
        <v>277</v>
      </c>
      <c r="E82" s="87" t="s">
        <v>89</v>
      </c>
      <c r="F82" s="87">
        <v>300</v>
      </c>
      <c r="G82" s="87">
        <v>10</v>
      </c>
      <c r="H82" s="87">
        <v>150</v>
      </c>
      <c r="I82" s="87"/>
      <c r="J82" s="87">
        <v>150</v>
      </c>
      <c r="K82" s="87"/>
      <c r="L82" s="87"/>
      <c r="M82" s="87"/>
      <c r="N82" s="87"/>
      <c r="O82" s="91"/>
      <c r="P82" s="87">
        <f t="shared" si="12"/>
        <v>150</v>
      </c>
      <c r="Q82" s="87">
        <f t="shared" si="13"/>
        <v>1</v>
      </c>
      <c r="R82" s="92"/>
      <c r="S82" s="93">
        <v>0.13</v>
      </c>
      <c r="T82" s="93">
        <f t="shared" si="14"/>
        <v>0.13</v>
      </c>
    </row>
    <row r="83" spans="1:22" s="90" customFormat="1" x14ac:dyDescent="0.2">
      <c r="A83" s="86" t="s">
        <v>84</v>
      </c>
      <c r="B83" s="86" t="s">
        <v>85</v>
      </c>
      <c r="C83" s="86" t="s">
        <v>84</v>
      </c>
      <c r="D83" s="86" t="s">
        <v>275</v>
      </c>
      <c r="E83" s="87">
        <v>40</v>
      </c>
      <c r="F83" s="87">
        <v>450</v>
      </c>
      <c r="G83" s="87">
        <v>10</v>
      </c>
      <c r="H83" s="87">
        <v>100</v>
      </c>
      <c r="I83" s="87"/>
      <c r="J83" s="87"/>
      <c r="K83" s="87">
        <v>100</v>
      </c>
      <c r="L83" s="87">
        <v>100</v>
      </c>
      <c r="M83" s="87"/>
      <c r="N83" s="87"/>
      <c r="O83" s="91"/>
      <c r="P83" s="87">
        <f t="shared" si="12"/>
        <v>200</v>
      </c>
      <c r="Q83" s="87">
        <f t="shared" si="13"/>
        <v>2</v>
      </c>
      <c r="R83" s="92"/>
      <c r="S83" s="93">
        <v>0.13</v>
      </c>
      <c r="T83" s="93">
        <f t="shared" si="14"/>
        <v>0.26</v>
      </c>
    </row>
    <row r="84" spans="1:22" s="90" customFormat="1" x14ac:dyDescent="0.2">
      <c r="A84" s="199" t="s">
        <v>184</v>
      </c>
      <c r="B84" s="199" t="s">
        <v>85</v>
      </c>
      <c r="C84" s="199">
        <v>90447400</v>
      </c>
      <c r="D84" s="199" t="s">
        <v>277</v>
      </c>
      <c r="E84" s="87" t="s">
        <v>89</v>
      </c>
      <c r="F84" s="87">
        <v>450</v>
      </c>
      <c r="G84" s="87">
        <v>10</v>
      </c>
      <c r="H84" s="87">
        <v>100</v>
      </c>
      <c r="I84" s="87"/>
      <c r="J84" s="87"/>
      <c r="K84" s="87"/>
      <c r="L84" s="87">
        <v>200</v>
      </c>
      <c r="M84" s="87">
        <v>200</v>
      </c>
      <c r="N84" s="87"/>
      <c r="O84" s="91"/>
      <c r="P84" s="87">
        <f t="shared" si="12"/>
        <v>400</v>
      </c>
      <c r="Q84" s="87">
        <f t="shared" si="13"/>
        <v>4</v>
      </c>
      <c r="R84" s="92"/>
      <c r="S84" s="93">
        <v>0.13</v>
      </c>
      <c r="T84" s="93">
        <f t="shared" si="14"/>
        <v>0.52</v>
      </c>
    </row>
    <row r="85" spans="1:22" s="90" customFormat="1" x14ac:dyDescent="0.2">
      <c r="A85" s="86" t="s">
        <v>86</v>
      </c>
      <c r="B85" s="86" t="s">
        <v>87</v>
      </c>
      <c r="C85" s="86" t="s">
        <v>86</v>
      </c>
      <c r="D85" s="86" t="s">
        <v>275</v>
      </c>
      <c r="E85" s="87">
        <v>40</v>
      </c>
      <c r="F85" s="87">
        <v>600</v>
      </c>
      <c r="G85" s="87">
        <v>10</v>
      </c>
      <c r="H85" s="87">
        <v>50</v>
      </c>
      <c r="I85" s="87"/>
      <c r="J85" s="87"/>
      <c r="K85" s="87"/>
      <c r="L85" s="87"/>
      <c r="M85" s="87"/>
      <c r="N85" s="87"/>
      <c r="O85" s="91"/>
      <c r="P85" s="87">
        <f t="shared" si="12"/>
        <v>0</v>
      </c>
      <c r="Q85" s="87">
        <f t="shared" si="13"/>
        <v>0</v>
      </c>
      <c r="R85" s="92"/>
      <c r="S85" s="93">
        <v>0.09</v>
      </c>
      <c r="T85" s="93">
        <f t="shared" si="14"/>
        <v>0</v>
      </c>
    </row>
    <row r="86" spans="1:22" s="90" customFormat="1" x14ac:dyDescent="0.2">
      <c r="A86" s="199" t="s">
        <v>88</v>
      </c>
      <c r="B86" s="199" t="s">
        <v>87</v>
      </c>
      <c r="C86" s="199">
        <v>90447600</v>
      </c>
      <c r="D86" s="199" t="s">
        <v>277</v>
      </c>
      <c r="E86" s="87" t="s">
        <v>89</v>
      </c>
      <c r="F86" s="87">
        <v>600</v>
      </c>
      <c r="G86" s="87">
        <v>10</v>
      </c>
      <c r="H86" s="87">
        <v>50</v>
      </c>
      <c r="I86" s="87"/>
      <c r="J86" s="87"/>
      <c r="K86" s="87"/>
      <c r="L86" s="87"/>
      <c r="M86" s="87"/>
      <c r="N86" s="87"/>
      <c r="O86" s="91"/>
      <c r="P86" s="87">
        <f t="shared" si="12"/>
        <v>0</v>
      </c>
      <c r="Q86" s="87">
        <f t="shared" si="13"/>
        <v>0</v>
      </c>
      <c r="R86" s="92"/>
      <c r="S86" s="93">
        <v>0.09</v>
      </c>
      <c r="T86" s="93">
        <f t="shared" si="14"/>
        <v>0</v>
      </c>
    </row>
    <row r="87" spans="1:22" s="90" customFormat="1" x14ac:dyDescent="0.2">
      <c r="A87" s="86" t="s">
        <v>90</v>
      </c>
      <c r="B87" s="86" t="s">
        <v>91</v>
      </c>
      <c r="C87" s="86" t="s">
        <v>90</v>
      </c>
      <c r="D87" s="86" t="s">
        <v>275</v>
      </c>
      <c r="E87" s="87">
        <v>40</v>
      </c>
      <c r="F87" s="87">
        <v>750</v>
      </c>
      <c r="G87" s="87">
        <v>10</v>
      </c>
      <c r="H87" s="87">
        <v>50</v>
      </c>
      <c r="I87" s="87"/>
      <c r="J87" s="87"/>
      <c r="K87" s="87"/>
      <c r="L87" s="87"/>
      <c r="M87" s="87"/>
      <c r="N87" s="87"/>
      <c r="O87" s="91"/>
      <c r="P87" s="87">
        <f t="shared" si="12"/>
        <v>0</v>
      </c>
      <c r="Q87" s="87">
        <f t="shared" si="13"/>
        <v>0</v>
      </c>
      <c r="R87" s="92"/>
      <c r="S87" s="93">
        <v>0.13</v>
      </c>
      <c r="T87" s="93">
        <f t="shared" si="14"/>
        <v>0</v>
      </c>
    </row>
    <row r="88" spans="1:22" s="90" customFormat="1" x14ac:dyDescent="0.2">
      <c r="A88" s="86" t="s">
        <v>92</v>
      </c>
      <c r="B88" s="86" t="s">
        <v>93</v>
      </c>
      <c r="C88" s="86" t="s">
        <v>92</v>
      </c>
      <c r="D88" s="86" t="s">
        <v>275</v>
      </c>
      <c r="E88" s="87">
        <v>40</v>
      </c>
      <c r="F88" s="87">
        <v>900</v>
      </c>
      <c r="G88" s="87">
        <v>10</v>
      </c>
      <c r="H88" s="87">
        <v>50</v>
      </c>
      <c r="I88" s="87"/>
      <c r="J88" s="87"/>
      <c r="K88" s="87"/>
      <c r="L88" s="87"/>
      <c r="M88" s="87"/>
      <c r="N88" s="87"/>
      <c r="O88" s="91"/>
      <c r="P88" s="87">
        <f t="shared" si="12"/>
        <v>0</v>
      </c>
      <c r="Q88" s="87">
        <f t="shared" si="13"/>
        <v>0</v>
      </c>
      <c r="R88" s="92"/>
      <c r="S88" s="93">
        <v>0.13</v>
      </c>
      <c r="T88" s="93">
        <f t="shared" si="14"/>
        <v>0</v>
      </c>
    </row>
    <row r="89" spans="1:22" s="90" customFormat="1" x14ac:dyDescent="0.2">
      <c r="A89" s="199" t="s">
        <v>185</v>
      </c>
      <c r="B89" s="199" t="s">
        <v>93</v>
      </c>
      <c r="C89" s="199">
        <v>90447700</v>
      </c>
      <c r="D89" s="199" t="s">
        <v>277</v>
      </c>
      <c r="E89" s="87" t="s">
        <v>89</v>
      </c>
      <c r="F89" s="87">
        <v>900</v>
      </c>
      <c r="G89" s="87">
        <v>10</v>
      </c>
      <c r="H89" s="87">
        <v>50</v>
      </c>
      <c r="I89" s="87"/>
      <c r="J89" s="87"/>
      <c r="K89" s="87"/>
      <c r="L89" s="87"/>
      <c r="M89" s="87"/>
      <c r="N89" s="87"/>
      <c r="O89" s="91"/>
      <c r="P89" s="87">
        <f t="shared" si="12"/>
        <v>0</v>
      </c>
      <c r="Q89" s="87">
        <f t="shared" si="13"/>
        <v>0</v>
      </c>
      <c r="R89" s="92"/>
      <c r="S89" s="93">
        <v>0.13</v>
      </c>
      <c r="T89" s="93">
        <f t="shared" si="14"/>
        <v>0</v>
      </c>
    </row>
    <row r="90" spans="1:22" s="90" customFormat="1" x14ac:dyDescent="0.2">
      <c r="A90" s="86" t="s">
        <v>94</v>
      </c>
      <c r="B90" s="86" t="s">
        <v>95</v>
      </c>
      <c r="C90" s="86" t="s">
        <v>94</v>
      </c>
      <c r="D90" s="86" t="s">
        <v>275</v>
      </c>
      <c r="E90" s="87">
        <v>40</v>
      </c>
      <c r="F90" s="87">
        <v>1200</v>
      </c>
      <c r="G90" s="87">
        <v>5</v>
      </c>
      <c r="H90" s="87">
        <v>25</v>
      </c>
      <c r="I90" s="87"/>
      <c r="J90" s="87"/>
      <c r="K90" s="87"/>
      <c r="L90" s="87"/>
      <c r="M90" s="87"/>
      <c r="N90" s="87"/>
      <c r="O90" s="91"/>
      <c r="P90" s="87">
        <f t="shared" si="12"/>
        <v>0</v>
      </c>
      <c r="Q90" s="87">
        <f t="shared" si="13"/>
        <v>0</v>
      </c>
      <c r="R90" s="92"/>
      <c r="S90" s="93">
        <v>0.08</v>
      </c>
      <c r="T90" s="93">
        <f t="shared" si="14"/>
        <v>0</v>
      </c>
    </row>
    <row r="91" spans="1:22" s="90" customFormat="1" x14ac:dyDescent="0.2">
      <c r="A91" s="199" t="s">
        <v>376</v>
      </c>
      <c r="B91" s="199" t="s">
        <v>377</v>
      </c>
      <c r="C91" s="95" t="s">
        <v>378</v>
      </c>
      <c r="D91" s="199" t="s">
        <v>277</v>
      </c>
      <c r="E91" s="87">
        <v>40</v>
      </c>
      <c r="F91" s="87">
        <v>1800</v>
      </c>
      <c r="G91" s="87">
        <v>5</v>
      </c>
      <c r="H91" s="87">
        <v>20</v>
      </c>
      <c r="I91" s="87"/>
      <c r="J91" s="87"/>
      <c r="K91" s="87"/>
      <c r="L91" s="87"/>
      <c r="M91" s="87"/>
      <c r="N91" s="87"/>
      <c r="O91" s="91"/>
      <c r="P91" s="87">
        <f t="shared" si="12"/>
        <v>0</v>
      </c>
      <c r="Q91" s="87">
        <f t="shared" si="13"/>
        <v>0</v>
      </c>
      <c r="R91" s="92"/>
      <c r="S91" s="93">
        <v>0.14000000000000001</v>
      </c>
      <c r="T91" s="93">
        <f t="shared" si="14"/>
        <v>0</v>
      </c>
    </row>
    <row r="92" spans="1:22" s="90" customFormat="1" x14ac:dyDescent="0.2">
      <c r="A92" s="86" t="s">
        <v>220</v>
      </c>
      <c r="B92" s="86" t="s">
        <v>221</v>
      </c>
      <c r="C92" s="86" t="s">
        <v>220</v>
      </c>
      <c r="D92" s="86" t="s">
        <v>275</v>
      </c>
      <c r="E92" s="87">
        <v>40</v>
      </c>
      <c r="F92" s="87">
        <v>2000</v>
      </c>
      <c r="G92" s="87">
        <v>5</v>
      </c>
      <c r="H92" s="87">
        <v>25</v>
      </c>
      <c r="I92" s="87"/>
      <c r="J92" s="87"/>
      <c r="K92" s="87"/>
      <c r="L92" s="87"/>
      <c r="M92" s="87"/>
      <c r="N92" s="87"/>
      <c r="O92" s="91"/>
      <c r="P92" s="87">
        <f t="shared" si="12"/>
        <v>0</v>
      </c>
      <c r="Q92" s="87">
        <f t="shared" si="13"/>
        <v>0</v>
      </c>
      <c r="R92" s="92"/>
      <c r="S92" s="93">
        <v>0.08</v>
      </c>
      <c r="T92" s="93">
        <f t="shared" si="14"/>
        <v>0</v>
      </c>
      <c r="U92" s="94"/>
    </row>
    <row r="93" spans="1:22" s="90" customFormat="1" x14ac:dyDescent="0.2">
      <c r="A93" s="104" t="s">
        <v>96</v>
      </c>
      <c r="B93" s="104"/>
      <c r="C93" s="104"/>
      <c r="D93" s="104"/>
      <c r="E93" s="97"/>
      <c r="F93" s="87"/>
      <c r="G93" s="87"/>
      <c r="H93" s="87"/>
      <c r="I93" s="87"/>
      <c r="J93" s="87"/>
      <c r="K93" s="87"/>
      <c r="L93" s="87"/>
      <c r="M93" s="87"/>
      <c r="N93" s="87"/>
      <c r="O93" s="104"/>
      <c r="P93" s="87"/>
      <c r="Q93" s="87"/>
      <c r="R93" s="92"/>
      <c r="S93" s="87"/>
      <c r="T93" s="93"/>
    </row>
    <row r="94" spans="1:22" s="90" customFormat="1" x14ac:dyDescent="0.2">
      <c r="A94" s="86" t="s">
        <v>299</v>
      </c>
      <c r="B94" s="86" t="s">
        <v>300</v>
      </c>
      <c r="C94" s="86" t="s">
        <v>299</v>
      </c>
      <c r="D94" s="86" t="s">
        <v>275</v>
      </c>
      <c r="E94" s="87">
        <v>50</v>
      </c>
      <c r="F94" s="87">
        <v>100</v>
      </c>
      <c r="G94" s="87">
        <v>10</v>
      </c>
      <c r="H94" s="87">
        <v>150</v>
      </c>
      <c r="I94" s="87"/>
      <c r="J94" s="87"/>
      <c r="K94" s="87">
        <v>300</v>
      </c>
      <c r="L94" s="87"/>
      <c r="M94" s="87"/>
      <c r="N94" s="87"/>
      <c r="O94" s="91"/>
      <c r="P94" s="87">
        <f t="shared" ref="P94:P112" si="15">SUM(I94:O94)</f>
        <v>300</v>
      </c>
      <c r="Q94" s="87">
        <f t="shared" ref="Q94:Q112" si="16">$P94/$H94</f>
        <v>2</v>
      </c>
      <c r="R94" s="92"/>
      <c r="S94" s="93">
        <v>0.1</v>
      </c>
      <c r="T94" s="93">
        <f t="shared" ref="T94:T112" si="17">$Q94*$S94</f>
        <v>0.2</v>
      </c>
      <c r="U94" s="94">
        <f>SUM(T94:T112)</f>
        <v>4.58</v>
      </c>
      <c r="V94" s="90">
        <f>U94*100/$U$148</f>
        <v>19.921705089169208</v>
      </c>
    </row>
    <row r="95" spans="1:22" s="90" customFormat="1" x14ac:dyDescent="0.2">
      <c r="A95" s="86" t="s">
        <v>97</v>
      </c>
      <c r="B95" s="86" t="s">
        <v>98</v>
      </c>
      <c r="C95" s="86" t="s">
        <v>97</v>
      </c>
      <c r="D95" s="86" t="s">
        <v>275</v>
      </c>
      <c r="E95" s="87">
        <v>50</v>
      </c>
      <c r="F95" s="87">
        <v>150</v>
      </c>
      <c r="G95" s="87">
        <v>10</v>
      </c>
      <c r="H95" s="87">
        <v>150</v>
      </c>
      <c r="I95" s="87"/>
      <c r="J95" s="87"/>
      <c r="K95" s="87"/>
      <c r="L95" s="87">
        <v>150</v>
      </c>
      <c r="M95" s="87"/>
      <c r="N95" s="87"/>
      <c r="O95" s="91"/>
      <c r="P95" s="87">
        <f t="shared" si="15"/>
        <v>150</v>
      </c>
      <c r="Q95" s="87">
        <f t="shared" si="16"/>
        <v>1</v>
      </c>
      <c r="R95" s="92"/>
      <c r="S95" s="93">
        <v>0.1</v>
      </c>
      <c r="T95" s="93">
        <f t="shared" si="17"/>
        <v>0.1</v>
      </c>
    </row>
    <row r="96" spans="1:22" s="90" customFormat="1" x14ac:dyDescent="0.2">
      <c r="A96" s="199" t="s">
        <v>235</v>
      </c>
      <c r="B96" s="199" t="s">
        <v>98</v>
      </c>
      <c r="C96" s="199">
        <v>90448200</v>
      </c>
      <c r="D96" s="199" t="s">
        <v>277</v>
      </c>
      <c r="E96" s="87" t="s">
        <v>102</v>
      </c>
      <c r="F96" s="87">
        <v>150</v>
      </c>
      <c r="G96" s="87">
        <v>10</v>
      </c>
      <c r="H96" s="87">
        <v>150</v>
      </c>
      <c r="I96" s="87"/>
      <c r="J96" s="87"/>
      <c r="K96" s="87"/>
      <c r="L96" s="87">
        <v>150</v>
      </c>
      <c r="M96" s="87">
        <v>150</v>
      </c>
      <c r="N96" s="87"/>
      <c r="O96" s="91"/>
      <c r="P96" s="87">
        <f t="shared" si="15"/>
        <v>300</v>
      </c>
      <c r="Q96" s="87">
        <f t="shared" si="16"/>
        <v>2</v>
      </c>
      <c r="R96" s="92"/>
      <c r="S96" s="93">
        <v>0.1</v>
      </c>
      <c r="T96" s="93">
        <f t="shared" si="17"/>
        <v>0.2</v>
      </c>
    </row>
    <row r="97" spans="1:21" s="90" customFormat="1" x14ac:dyDescent="0.2">
      <c r="A97" s="86" t="s">
        <v>224</v>
      </c>
      <c r="B97" s="86" t="s">
        <v>225</v>
      </c>
      <c r="C97" s="86" t="s">
        <v>224</v>
      </c>
      <c r="D97" s="86" t="s">
        <v>275</v>
      </c>
      <c r="E97" s="87">
        <v>50</v>
      </c>
      <c r="F97" s="87">
        <v>200</v>
      </c>
      <c r="G97" s="87">
        <v>10</v>
      </c>
      <c r="H97" s="87">
        <v>150</v>
      </c>
      <c r="I97" s="87"/>
      <c r="J97" s="87"/>
      <c r="K97" s="87"/>
      <c r="L97" s="87">
        <v>150</v>
      </c>
      <c r="M97" s="87"/>
      <c r="N97" s="87"/>
      <c r="O97" s="91"/>
      <c r="P97" s="87">
        <f t="shared" si="15"/>
        <v>150</v>
      </c>
      <c r="Q97" s="87">
        <f t="shared" si="16"/>
        <v>1</v>
      </c>
      <c r="R97" s="92"/>
      <c r="S97" s="93">
        <v>0.1</v>
      </c>
      <c r="T97" s="93">
        <f t="shared" si="17"/>
        <v>0.1</v>
      </c>
    </row>
    <row r="98" spans="1:21" s="90" customFormat="1" x14ac:dyDescent="0.2">
      <c r="A98" s="86" t="s">
        <v>99</v>
      </c>
      <c r="B98" s="86" t="s">
        <v>100</v>
      </c>
      <c r="C98" s="86" t="s">
        <v>99</v>
      </c>
      <c r="D98" s="86" t="s">
        <v>275</v>
      </c>
      <c r="E98" s="87">
        <v>50</v>
      </c>
      <c r="F98" s="87">
        <v>300</v>
      </c>
      <c r="G98" s="87">
        <v>10</v>
      </c>
      <c r="H98" s="87">
        <v>75</v>
      </c>
      <c r="I98" s="87"/>
      <c r="J98" s="87"/>
      <c r="K98" s="87"/>
      <c r="L98" s="87"/>
      <c r="M98" s="87"/>
      <c r="N98" s="87"/>
      <c r="O98" s="91"/>
      <c r="P98" s="87">
        <f t="shared" si="15"/>
        <v>0</v>
      </c>
      <c r="Q98" s="87">
        <f t="shared" si="16"/>
        <v>0</v>
      </c>
      <c r="R98" s="92"/>
      <c r="S98" s="93">
        <v>0.1</v>
      </c>
      <c r="T98" s="93">
        <f t="shared" si="17"/>
        <v>0</v>
      </c>
    </row>
    <row r="99" spans="1:21" s="90" customFormat="1" x14ac:dyDescent="0.2">
      <c r="A99" s="199" t="s">
        <v>101</v>
      </c>
      <c r="B99" s="199" t="s">
        <v>100</v>
      </c>
      <c r="C99" s="199">
        <v>90448300</v>
      </c>
      <c r="D99" s="199" t="s">
        <v>277</v>
      </c>
      <c r="E99" s="87" t="s">
        <v>102</v>
      </c>
      <c r="F99" s="87">
        <v>300</v>
      </c>
      <c r="G99" s="87">
        <v>10</v>
      </c>
      <c r="H99" s="87">
        <v>75</v>
      </c>
      <c r="I99" s="87"/>
      <c r="J99" s="87"/>
      <c r="K99" s="87"/>
      <c r="L99" s="87">
        <v>75</v>
      </c>
      <c r="M99" s="87">
        <v>150</v>
      </c>
      <c r="N99" s="87"/>
      <c r="O99" s="91"/>
      <c r="P99" s="87">
        <f t="shared" si="15"/>
        <v>225</v>
      </c>
      <c r="Q99" s="87">
        <f t="shared" si="16"/>
        <v>3</v>
      </c>
      <c r="R99" s="92"/>
      <c r="S99" s="93">
        <v>0.1</v>
      </c>
      <c r="T99" s="93">
        <f t="shared" si="17"/>
        <v>0.30000000000000004</v>
      </c>
    </row>
    <row r="100" spans="1:21" s="90" customFormat="1" x14ac:dyDescent="0.2">
      <c r="A100" s="86" t="s">
        <v>103</v>
      </c>
      <c r="B100" s="86" t="s">
        <v>104</v>
      </c>
      <c r="C100" s="86" t="s">
        <v>103</v>
      </c>
      <c r="D100" s="86" t="s">
        <v>275</v>
      </c>
      <c r="E100" s="87">
        <v>50</v>
      </c>
      <c r="F100" s="87">
        <v>450</v>
      </c>
      <c r="G100" s="87">
        <v>10</v>
      </c>
      <c r="H100" s="87">
        <v>50</v>
      </c>
      <c r="I100" s="87"/>
      <c r="J100" s="87"/>
      <c r="K100" s="87"/>
      <c r="L100" s="87">
        <v>100</v>
      </c>
      <c r="M100" s="87"/>
      <c r="N100" s="87"/>
      <c r="O100" s="91"/>
      <c r="P100" s="87">
        <f t="shared" si="15"/>
        <v>100</v>
      </c>
      <c r="Q100" s="87">
        <f t="shared" si="16"/>
        <v>2</v>
      </c>
      <c r="R100" s="92"/>
      <c r="S100" s="93">
        <v>0.1</v>
      </c>
      <c r="T100" s="93">
        <f t="shared" si="17"/>
        <v>0.2</v>
      </c>
    </row>
    <row r="101" spans="1:21" s="90" customFormat="1" x14ac:dyDescent="0.2">
      <c r="A101" s="199" t="s">
        <v>186</v>
      </c>
      <c r="B101" s="199" t="s">
        <v>104</v>
      </c>
      <c r="C101" s="199">
        <v>90448400</v>
      </c>
      <c r="D101" s="199" t="s">
        <v>277</v>
      </c>
      <c r="E101" s="87" t="s">
        <v>102</v>
      </c>
      <c r="F101" s="87">
        <v>450</v>
      </c>
      <c r="G101" s="87">
        <v>10</v>
      </c>
      <c r="H101" s="87">
        <v>50</v>
      </c>
      <c r="I101" s="87"/>
      <c r="J101" s="87"/>
      <c r="K101" s="87"/>
      <c r="L101" s="87">
        <v>100</v>
      </c>
      <c r="M101" s="87"/>
      <c r="N101" s="87"/>
      <c r="O101" s="91"/>
      <c r="P101" s="87">
        <f t="shared" si="15"/>
        <v>100</v>
      </c>
      <c r="Q101" s="87">
        <f t="shared" si="16"/>
        <v>2</v>
      </c>
      <c r="R101" s="92"/>
      <c r="S101" s="93">
        <v>0.1</v>
      </c>
      <c r="T101" s="93">
        <f t="shared" si="17"/>
        <v>0.2</v>
      </c>
    </row>
    <row r="102" spans="1:21" s="90" customFormat="1" x14ac:dyDescent="0.2">
      <c r="A102" s="86" t="s">
        <v>105</v>
      </c>
      <c r="B102" s="86" t="s">
        <v>106</v>
      </c>
      <c r="C102" s="86" t="s">
        <v>105</v>
      </c>
      <c r="D102" s="86" t="s">
        <v>275</v>
      </c>
      <c r="E102" s="87">
        <v>50</v>
      </c>
      <c r="F102" s="87">
        <v>600</v>
      </c>
      <c r="G102" s="87">
        <v>10</v>
      </c>
      <c r="H102" s="87">
        <v>50</v>
      </c>
      <c r="I102" s="87"/>
      <c r="J102" s="87"/>
      <c r="K102" s="87"/>
      <c r="L102" s="87"/>
      <c r="M102" s="87"/>
      <c r="N102" s="87"/>
      <c r="O102" s="91"/>
      <c r="P102" s="87">
        <f t="shared" si="15"/>
        <v>0</v>
      </c>
      <c r="Q102" s="87">
        <f t="shared" si="16"/>
        <v>0</v>
      </c>
      <c r="R102" s="92"/>
      <c r="S102" s="93">
        <v>0.13</v>
      </c>
      <c r="T102" s="93">
        <f t="shared" si="17"/>
        <v>0</v>
      </c>
    </row>
    <row r="103" spans="1:21" s="90" customFormat="1" x14ac:dyDescent="0.2">
      <c r="A103" s="199" t="s">
        <v>107</v>
      </c>
      <c r="B103" s="199" t="s">
        <v>106</v>
      </c>
      <c r="C103" s="199">
        <v>90448600</v>
      </c>
      <c r="D103" s="199" t="s">
        <v>277</v>
      </c>
      <c r="E103" s="87" t="s">
        <v>102</v>
      </c>
      <c r="F103" s="87">
        <v>600</v>
      </c>
      <c r="G103" s="87">
        <v>10</v>
      </c>
      <c r="H103" s="87">
        <v>50</v>
      </c>
      <c r="I103" s="87"/>
      <c r="J103" s="87"/>
      <c r="K103" s="87"/>
      <c r="L103" s="87"/>
      <c r="M103" s="87"/>
      <c r="N103" s="87"/>
      <c r="O103" s="91"/>
      <c r="P103" s="87">
        <f t="shared" si="15"/>
        <v>0</v>
      </c>
      <c r="Q103" s="87">
        <f t="shared" si="16"/>
        <v>0</v>
      </c>
      <c r="R103" s="92"/>
      <c r="S103" s="93">
        <v>0.13</v>
      </c>
      <c r="T103" s="93">
        <f t="shared" si="17"/>
        <v>0</v>
      </c>
    </row>
    <row r="104" spans="1:21" s="90" customFormat="1" x14ac:dyDescent="0.2">
      <c r="A104" s="199" t="s">
        <v>266</v>
      </c>
      <c r="B104" s="199" t="s">
        <v>267</v>
      </c>
      <c r="C104" s="199">
        <v>90448605</v>
      </c>
      <c r="D104" s="199" t="s">
        <v>277</v>
      </c>
      <c r="E104" s="87" t="s">
        <v>102</v>
      </c>
      <c r="F104" s="87">
        <v>700</v>
      </c>
      <c r="G104" s="87">
        <v>5</v>
      </c>
      <c r="H104" s="87">
        <v>25</v>
      </c>
      <c r="I104" s="87"/>
      <c r="J104" s="87"/>
      <c r="K104" s="87"/>
      <c r="L104" s="87"/>
      <c r="M104" s="87"/>
      <c r="N104" s="87"/>
      <c r="O104" s="91"/>
      <c r="P104" s="87">
        <f t="shared" si="15"/>
        <v>0</v>
      </c>
      <c r="Q104" s="87">
        <f t="shared" si="16"/>
        <v>0</v>
      </c>
      <c r="R104" s="92"/>
      <c r="S104" s="93">
        <v>0.1</v>
      </c>
      <c r="T104" s="93">
        <f t="shared" si="17"/>
        <v>0</v>
      </c>
    </row>
    <row r="105" spans="1:21" s="90" customFormat="1" x14ac:dyDescent="0.2">
      <c r="A105" s="86" t="s">
        <v>202</v>
      </c>
      <c r="B105" s="86" t="s">
        <v>203</v>
      </c>
      <c r="C105" s="86" t="s">
        <v>202</v>
      </c>
      <c r="D105" s="86" t="s">
        <v>275</v>
      </c>
      <c r="E105" s="87">
        <v>50</v>
      </c>
      <c r="F105" s="87">
        <v>750</v>
      </c>
      <c r="G105" s="87">
        <v>5</v>
      </c>
      <c r="H105" s="87">
        <v>25</v>
      </c>
      <c r="I105" s="87"/>
      <c r="J105" s="87"/>
      <c r="K105" s="87"/>
      <c r="L105" s="87"/>
      <c r="M105" s="87"/>
      <c r="N105" s="87"/>
      <c r="O105" s="91"/>
      <c r="P105" s="87">
        <f t="shared" si="15"/>
        <v>0</v>
      </c>
      <c r="Q105" s="87">
        <f t="shared" si="16"/>
        <v>0</v>
      </c>
      <c r="R105" s="92"/>
      <c r="S105" s="93">
        <v>0.1</v>
      </c>
      <c r="T105" s="93">
        <f t="shared" si="17"/>
        <v>0</v>
      </c>
    </row>
    <row r="106" spans="1:21" s="90" customFormat="1" x14ac:dyDescent="0.2">
      <c r="A106" s="86" t="s">
        <v>108</v>
      </c>
      <c r="B106" s="86" t="s">
        <v>109</v>
      </c>
      <c r="C106" s="86" t="s">
        <v>108</v>
      </c>
      <c r="D106" s="86" t="s">
        <v>275</v>
      </c>
      <c r="E106" s="87">
        <v>50</v>
      </c>
      <c r="F106" s="87">
        <v>900</v>
      </c>
      <c r="G106" s="87">
        <v>5</v>
      </c>
      <c r="H106" s="87">
        <v>25</v>
      </c>
      <c r="I106" s="87"/>
      <c r="J106" s="87"/>
      <c r="K106" s="87"/>
      <c r="L106" s="87"/>
      <c r="M106" s="87"/>
      <c r="N106" s="87"/>
      <c r="O106" s="91"/>
      <c r="P106" s="87">
        <f t="shared" si="15"/>
        <v>0</v>
      </c>
      <c r="Q106" s="87">
        <f t="shared" si="16"/>
        <v>0</v>
      </c>
      <c r="R106" s="92"/>
      <c r="S106" s="93">
        <v>0.1</v>
      </c>
      <c r="T106" s="93">
        <f t="shared" si="17"/>
        <v>0</v>
      </c>
    </row>
    <row r="107" spans="1:21" s="90" customFormat="1" x14ac:dyDescent="0.2">
      <c r="A107" s="199" t="s">
        <v>187</v>
      </c>
      <c r="B107" s="199" t="s">
        <v>109</v>
      </c>
      <c r="C107" s="199">
        <v>90448700</v>
      </c>
      <c r="D107" s="199" t="s">
        <v>277</v>
      </c>
      <c r="E107" s="87" t="s">
        <v>102</v>
      </c>
      <c r="F107" s="87">
        <v>900</v>
      </c>
      <c r="G107" s="87">
        <v>5</v>
      </c>
      <c r="H107" s="87">
        <v>25</v>
      </c>
      <c r="I107" s="87"/>
      <c r="J107" s="87"/>
      <c r="K107" s="87"/>
      <c r="L107" s="87">
        <v>200</v>
      </c>
      <c r="M107" s="87">
        <v>100</v>
      </c>
      <c r="N107" s="87"/>
      <c r="O107" s="91"/>
      <c r="P107" s="87">
        <f t="shared" si="15"/>
        <v>300</v>
      </c>
      <c r="Q107" s="87">
        <f t="shared" si="16"/>
        <v>12</v>
      </c>
      <c r="R107" s="92"/>
      <c r="S107" s="93">
        <v>0.1</v>
      </c>
      <c r="T107" s="93">
        <f t="shared" si="17"/>
        <v>1.2000000000000002</v>
      </c>
    </row>
    <row r="108" spans="1:21" s="90" customFormat="1" x14ac:dyDescent="0.2">
      <c r="A108" s="86" t="s">
        <v>110</v>
      </c>
      <c r="B108" s="86" t="s">
        <v>111</v>
      </c>
      <c r="C108" s="86" t="s">
        <v>110</v>
      </c>
      <c r="D108" s="86" t="s">
        <v>275</v>
      </c>
      <c r="E108" s="87">
        <v>50</v>
      </c>
      <c r="F108" s="87">
        <v>1200</v>
      </c>
      <c r="G108" s="87">
        <v>5</v>
      </c>
      <c r="H108" s="87">
        <v>25</v>
      </c>
      <c r="I108" s="87"/>
      <c r="J108" s="87"/>
      <c r="K108" s="87"/>
      <c r="L108" s="87"/>
      <c r="M108" s="87"/>
      <c r="N108" s="87"/>
      <c r="O108" s="91"/>
      <c r="P108" s="87">
        <f t="shared" si="15"/>
        <v>0</v>
      </c>
      <c r="Q108" s="87">
        <f t="shared" si="16"/>
        <v>0</v>
      </c>
      <c r="R108" s="92"/>
      <c r="S108" s="93">
        <v>0.13</v>
      </c>
      <c r="T108" s="93">
        <f t="shared" si="17"/>
        <v>0</v>
      </c>
    </row>
    <row r="109" spans="1:21" s="90" customFormat="1" x14ac:dyDescent="0.2">
      <c r="A109" s="199" t="s">
        <v>204</v>
      </c>
      <c r="B109" s="199" t="s">
        <v>111</v>
      </c>
      <c r="C109" s="95" t="s">
        <v>205</v>
      </c>
      <c r="D109" s="199" t="s">
        <v>277</v>
      </c>
      <c r="E109" s="87">
        <v>50</v>
      </c>
      <c r="F109" s="87">
        <v>1200</v>
      </c>
      <c r="G109" s="87">
        <v>5</v>
      </c>
      <c r="H109" s="87">
        <v>25</v>
      </c>
      <c r="I109" s="87"/>
      <c r="J109" s="87"/>
      <c r="K109" s="87"/>
      <c r="L109" s="87"/>
      <c r="M109" s="87"/>
      <c r="N109" s="87"/>
      <c r="O109" s="91"/>
      <c r="P109" s="87">
        <f t="shared" si="15"/>
        <v>0</v>
      </c>
      <c r="Q109" s="87">
        <f t="shared" si="16"/>
        <v>0</v>
      </c>
      <c r="R109" s="92"/>
      <c r="S109" s="93">
        <v>0.13</v>
      </c>
      <c r="T109" s="93">
        <f t="shared" si="17"/>
        <v>0</v>
      </c>
    </row>
    <row r="110" spans="1:21" s="90" customFormat="1" x14ac:dyDescent="0.2">
      <c r="A110" s="199" t="s">
        <v>565</v>
      </c>
      <c r="B110" s="199" t="s">
        <v>566</v>
      </c>
      <c r="C110" s="95" t="s">
        <v>567</v>
      </c>
      <c r="D110" s="199" t="s">
        <v>277</v>
      </c>
      <c r="E110" s="87">
        <v>50</v>
      </c>
      <c r="F110" s="87">
        <v>1800</v>
      </c>
      <c r="G110" s="87">
        <v>5</v>
      </c>
      <c r="H110" s="87">
        <v>20</v>
      </c>
      <c r="I110" s="87"/>
      <c r="J110" s="87"/>
      <c r="K110" s="87"/>
      <c r="L110" s="87">
        <v>60</v>
      </c>
      <c r="M110" s="87"/>
      <c r="N110" s="87"/>
      <c r="O110" s="91"/>
      <c r="P110" s="87">
        <f t="shared" si="15"/>
        <v>60</v>
      </c>
      <c r="Q110" s="87">
        <f t="shared" si="16"/>
        <v>3</v>
      </c>
      <c r="R110" s="92"/>
      <c r="S110" s="93">
        <v>0.13</v>
      </c>
      <c r="T110" s="93">
        <f t="shared" si="17"/>
        <v>0.39</v>
      </c>
    </row>
    <row r="111" spans="1:21" s="90" customFormat="1" x14ac:dyDescent="0.2">
      <c r="A111" s="208" t="s">
        <v>604</v>
      </c>
      <c r="B111" s="47" t="s">
        <v>605</v>
      </c>
      <c r="C111" s="95">
        <v>90448840</v>
      </c>
      <c r="D111" s="208" t="s">
        <v>277</v>
      </c>
      <c r="E111" s="2" t="s">
        <v>102</v>
      </c>
      <c r="F111" s="87">
        <v>1900</v>
      </c>
      <c r="G111" s="87">
        <v>5</v>
      </c>
      <c r="H111" s="87">
        <v>20</v>
      </c>
      <c r="I111" s="87"/>
      <c r="J111" s="87"/>
      <c r="K111" s="87"/>
      <c r="L111" s="87"/>
      <c r="M111" s="87"/>
      <c r="N111" s="87">
        <v>100</v>
      </c>
      <c r="O111" s="91"/>
      <c r="P111" s="87">
        <f t="shared" si="15"/>
        <v>100</v>
      </c>
      <c r="Q111" s="87">
        <f t="shared" si="16"/>
        <v>5</v>
      </c>
      <c r="R111" s="92"/>
      <c r="S111" s="93">
        <v>0.13</v>
      </c>
      <c r="T111" s="93">
        <f t="shared" si="17"/>
        <v>0.65</v>
      </c>
    </row>
    <row r="112" spans="1:21" s="90" customFormat="1" x14ac:dyDescent="0.2">
      <c r="A112" s="199" t="s">
        <v>268</v>
      </c>
      <c r="B112" s="199" t="s">
        <v>269</v>
      </c>
      <c r="C112" s="95" t="s">
        <v>270</v>
      </c>
      <c r="D112" s="199" t="s">
        <v>277</v>
      </c>
      <c r="E112" s="87">
        <v>50</v>
      </c>
      <c r="F112" s="87">
        <v>2400</v>
      </c>
      <c r="G112" s="87">
        <v>5</v>
      </c>
      <c r="H112" s="87">
        <v>25</v>
      </c>
      <c r="I112" s="87"/>
      <c r="J112" s="87"/>
      <c r="K112" s="87"/>
      <c r="L112" s="87">
        <v>100</v>
      </c>
      <c r="M112" s="87"/>
      <c r="N112" s="87"/>
      <c r="O112" s="91"/>
      <c r="P112" s="87">
        <f t="shared" si="15"/>
        <v>100</v>
      </c>
      <c r="Q112" s="87">
        <f t="shared" si="16"/>
        <v>4</v>
      </c>
      <c r="R112" s="92"/>
      <c r="S112" s="93">
        <v>0.26</v>
      </c>
      <c r="T112" s="93">
        <f t="shared" si="17"/>
        <v>1.04</v>
      </c>
      <c r="U112" s="94"/>
    </row>
    <row r="113" spans="1:22" s="90" customFormat="1" x14ac:dyDescent="0.2">
      <c r="A113" s="304" t="s">
        <v>112</v>
      </c>
      <c r="B113" s="304"/>
      <c r="C113" s="104"/>
      <c r="D113" s="104"/>
      <c r="E113" s="104"/>
      <c r="F113" s="87"/>
      <c r="G113" s="87"/>
      <c r="H113" s="87"/>
      <c r="I113" s="87"/>
      <c r="J113" s="87"/>
      <c r="K113" s="87"/>
      <c r="L113" s="87"/>
      <c r="M113" s="87"/>
      <c r="N113" s="87"/>
      <c r="O113" s="199"/>
      <c r="P113" s="87"/>
      <c r="Q113" s="87"/>
      <c r="R113" s="92"/>
      <c r="S113" s="87"/>
      <c r="T113" s="93"/>
    </row>
    <row r="114" spans="1:22" s="90" customFormat="1" x14ac:dyDescent="0.2">
      <c r="A114" s="86" t="s">
        <v>216</v>
      </c>
      <c r="B114" s="86" t="s">
        <v>217</v>
      </c>
      <c r="C114" s="86" t="s">
        <v>216</v>
      </c>
      <c r="D114" s="86" t="s">
        <v>275</v>
      </c>
      <c r="E114" s="87">
        <v>20</v>
      </c>
      <c r="F114" s="87">
        <v>150</v>
      </c>
      <c r="G114" s="87">
        <v>10</v>
      </c>
      <c r="H114" s="87">
        <v>400</v>
      </c>
      <c r="I114" s="87"/>
      <c r="J114" s="87"/>
      <c r="K114" s="87"/>
      <c r="L114" s="87"/>
      <c r="M114" s="87"/>
      <c r="N114" s="87"/>
      <c r="O114" s="199"/>
      <c r="P114" s="87">
        <f t="shared" ref="P114:P147" si="18">SUM(I114:O114)</f>
        <v>0</v>
      </c>
      <c r="Q114" s="87">
        <f t="shared" ref="Q114:Q147" si="19">$P114/$H114</f>
        <v>0</v>
      </c>
      <c r="R114" s="92"/>
      <c r="S114" s="87">
        <v>0.06</v>
      </c>
      <c r="T114" s="93">
        <f t="shared" ref="T114:T147" si="20">$Q114*$S114</f>
        <v>0</v>
      </c>
      <c r="U114" s="94">
        <f>SUM(T114:T129)</f>
        <v>0.36</v>
      </c>
      <c r="V114" s="90">
        <f>U114*100/$U$148</f>
        <v>1.5658982166159203</v>
      </c>
    </row>
    <row r="115" spans="1:22" s="90" customFormat="1" x14ac:dyDescent="0.2">
      <c r="A115" s="199" t="s">
        <v>226</v>
      </c>
      <c r="B115" s="199" t="s">
        <v>217</v>
      </c>
      <c r="C115" s="199">
        <v>90444200</v>
      </c>
      <c r="D115" s="199" t="s">
        <v>277</v>
      </c>
      <c r="E115" s="87">
        <v>20</v>
      </c>
      <c r="F115" s="87">
        <v>150</v>
      </c>
      <c r="G115" s="87">
        <v>10</v>
      </c>
      <c r="H115" s="87">
        <v>400</v>
      </c>
      <c r="I115" s="87"/>
      <c r="J115" s="87"/>
      <c r="K115" s="87"/>
      <c r="L115" s="87"/>
      <c r="M115" s="87"/>
      <c r="N115" s="87"/>
      <c r="O115" s="199"/>
      <c r="P115" s="87">
        <f t="shared" si="18"/>
        <v>0</v>
      </c>
      <c r="Q115" s="87">
        <f t="shared" si="19"/>
        <v>0</v>
      </c>
      <c r="R115" s="92"/>
      <c r="S115" s="87">
        <v>0.06</v>
      </c>
      <c r="T115" s="93">
        <f t="shared" si="20"/>
        <v>0</v>
      </c>
    </row>
    <row r="116" spans="1:22" s="90" customFormat="1" x14ac:dyDescent="0.2">
      <c r="A116" s="86" t="s">
        <v>191</v>
      </c>
      <c r="B116" s="86" t="s">
        <v>192</v>
      </c>
      <c r="C116" s="86" t="s">
        <v>191</v>
      </c>
      <c r="D116" s="86" t="s">
        <v>275</v>
      </c>
      <c r="E116" s="87">
        <v>20</v>
      </c>
      <c r="F116" s="87">
        <v>200</v>
      </c>
      <c r="G116" s="87">
        <v>10</v>
      </c>
      <c r="H116" s="87">
        <v>300</v>
      </c>
      <c r="I116" s="87"/>
      <c r="J116" s="87"/>
      <c r="K116" s="87"/>
      <c r="L116" s="87"/>
      <c r="M116" s="87"/>
      <c r="N116" s="87"/>
      <c r="O116" s="199"/>
      <c r="P116" s="87">
        <f t="shared" si="18"/>
        <v>0</v>
      </c>
      <c r="Q116" s="87">
        <f t="shared" si="19"/>
        <v>0</v>
      </c>
      <c r="R116" s="92"/>
      <c r="S116" s="87">
        <v>0.06</v>
      </c>
      <c r="T116" s="93">
        <f t="shared" si="20"/>
        <v>0</v>
      </c>
    </row>
    <row r="117" spans="1:22" s="90" customFormat="1" x14ac:dyDescent="0.2">
      <c r="A117" s="86" t="s">
        <v>160</v>
      </c>
      <c r="B117" s="86" t="s">
        <v>161</v>
      </c>
      <c r="C117" s="86" t="s">
        <v>160</v>
      </c>
      <c r="D117" s="86" t="s">
        <v>275</v>
      </c>
      <c r="E117" s="87">
        <v>20</v>
      </c>
      <c r="F117" s="87">
        <v>300</v>
      </c>
      <c r="G117" s="87">
        <v>10</v>
      </c>
      <c r="H117" s="87">
        <v>200</v>
      </c>
      <c r="I117" s="87"/>
      <c r="J117" s="87"/>
      <c r="K117" s="87"/>
      <c r="L117" s="87">
        <v>400</v>
      </c>
      <c r="M117" s="87">
        <v>200</v>
      </c>
      <c r="N117" s="87"/>
      <c r="O117" s="91"/>
      <c r="P117" s="87">
        <f t="shared" si="18"/>
        <v>600</v>
      </c>
      <c r="Q117" s="87">
        <f t="shared" si="19"/>
        <v>3</v>
      </c>
      <c r="R117" s="92"/>
      <c r="S117" s="93">
        <v>0.06</v>
      </c>
      <c r="T117" s="93">
        <f t="shared" si="20"/>
        <v>0.18</v>
      </c>
    </row>
    <row r="118" spans="1:22" s="90" customFormat="1" x14ac:dyDescent="0.2">
      <c r="A118" s="199" t="s">
        <v>215</v>
      </c>
      <c r="B118" s="199" t="s">
        <v>161</v>
      </c>
      <c r="C118" s="199">
        <v>90444300</v>
      </c>
      <c r="D118" s="199" t="s">
        <v>277</v>
      </c>
      <c r="E118" s="87" t="s">
        <v>46</v>
      </c>
      <c r="F118" s="87">
        <v>300</v>
      </c>
      <c r="G118" s="87">
        <v>10</v>
      </c>
      <c r="H118" s="87">
        <v>200</v>
      </c>
      <c r="I118" s="87"/>
      <c r="J118" s="87"/>
      <c r="K118" s="87">
        <v>400</v>
      </c>
      <c r="L118" s="87">
        <v>200</v>
      </c>
      <c r="M118" s="87"/>
      <c r="N118" s="87"/>
      <c r="O118" s="91"/>
      <c r="P118" s="87">
        <f t="shared" si="18"/>
        <v>600</v>
      </c>
      <c r="Q118" s="87">
        <f t="shared" si="19"/>
        <v>3</v>
      </c>
      <c r="R118" s="92"/>
      <c r="S118" s="93">
        <v>0.06</v>
      </c>
      <c r="T118" s="93">
        <f t="shared" si="20"/>
        <v>0.18</v>
      </c>
    </row>
    <row r="119" spans="1:22" s="90" customFormat="1" x14ac:dyDescent="0.2">
      <c r="A119" s="86" t="s">
        <v>206</v>
      </c>
      <c r="B119" s="86" t="s">
        <v>114</v>
      </c>
      <c r="C119" s="86" t="s">
        <v>206</v>
      </c>
      <c r="D119" s="86" t="s">
        <v>275</v>
      </c>
      <c r="E119" s="87">
        <v>20</v>
      </c>
      <c r="F119" s="87">
        <v>450</v>
      </c>
      <c r="G119" s="87">
        <v>10</v>
      </c>
      <c r="H119" s="87">
        <v>100</v>
      </c>
      <c r="I119" s="87"/>
      <c r="J119" s="87"/>
      <c r="K119" s="87"/>
      <c r="L119" s="87"/>
      <c r="M119" s="87"/>
      <c r="N119" s="87"/>
      <c r="O119" s="101"/>
      <c r="P119" s="87">
        <f t="shared" si="18"/>
        <v>0</v>
      </c>
      <c r="Q119" s="87">
        <f t="shared" si="19"/>
        <v>0</v>
      </c>
      <c r="R119" s="92"/>
      <c r="S119" s="93">
        <v>0.08</v>
      </c>
      <c r="T119" s="93">
        <f t="shared" si="20"/>
        <v>0</v>
      </c>
    </row>
    <row r="120" spans="1:22" s="90" customFormat="1" x14ac:dyDescent="0.2">
      <c r="A120" s="199" t="s">
        <v>113</v>
      </c>
      <c r="B120" s="199" t="s">
        <v>114</v>
      </c>
      <c r="C120" s="199">
        <v>90444400</v>
      </c>
      <c r="D120" s="199" t="s">
        <v>277</v>
      </c>
      <c r="E120" s="87" t="s">
        <v>46</v>
      </c>
      <c r="F120" s="87">
        <v>450</v>
      </c>
      <c r="G120" s="87">
        <v>10</v>
      </c>
      <c r="H120" s="87">
        <v>100</v>
      </c>
      <c r="I120" s="87"/>
      <c r="J120" s="87"/>
      <c r="K120" s="87"/>
      <c r="L120" s="87"/>
      <c r="M120" s="87"/>
      <c r="N120" s="87"/>
      <c r="O120" s="91"/>
      <c r="P120" s="87">
        <f t="shared" si="18"/>
        <v>0</v>
      </c>
      <c r="Q120" s="87">
        <f t="shared" si="19"/>
        <v>0</v>
      </c>
      <c r="R120" s="92"/>
      <c r="S120" s="93">
        <v>0.08</v>
      </c>
      <c r="T120" s="93">
        <f t="shared" si="20"/>
        <v>0</v>
      </c>
    </row>
    <row r="121" spans="1:22" s="90" customFormat="1" x14ac:dyDescent="0.2">
      <c r="A121" s="86" t="s">
        <v>115</v>
      </c>
      <c r="B121" s="86" t="s">
        <v>116</v>
      </c>
      <c r="C121" s="86" t="s">
        <v>115</v>
      </c>
      <c r="D121" s="86" t="s">
        <v>275</v>
      </c>
      <c r="E121" s="87">
        <v>20</v>
      </c>
      <c r="F121" s="87">
        <v>600</v>
      </c>
      <c r="G121" s="87">
        <v>10</v>
      </c>
      <c r="H121" s="87">
        <v>100</v>
      </c>
      <c r="I121" s="87"/>
      <c r="J121" s="87"/>
      <c r="K121" s="87"/>
      <c r="L121" s="87"/>
      <c r="M121" s="87"/>
      <c r="N121" s="87"/>
      <c r="O121" s="91"/>
      <c r="P121" s="87">
        <f t="shared" si="18"/>
        <v>0</v>
      </c>
      <c r="Q121" s="87">
        <f t="shared" si="19"/>
        <v>0</v>
      </c>
      <c r="R121" s="92"/>
      <c r="S121" s="93">
        <v>0.06</v>
      </c>
      <c r="T121" s="93">
        <f t="shared" si="20"/>
        <v>0</v>
      </c>
    </row>
    <row r="122" spans="1:22" s="90" customFormat="1" x14ac:dyDescent="0.2">
      <c r="A122" s="199" t="s">
        <v>188</v>
      </c>
      <c r="B122" s="199" t="s">
        <v>116</v>
      </c>
      <c r="C122" s="199">
        <v>90444600</v>
      </c>
      <c r="D122" s="199" t="s">
        <v>277</v>
      </c>
      <c r="E122" s="87" t="s">
        <v>46</v>
      </c>
      <c r="F122" s="87">
        <v>600</v>
      </c>
      <c r="G122" s="87">
        <v>10</v>
      </c>
      <c r="H122" s="87">
        <v>100</v>
      </c>
      <c r="I122" s="87"/>
      <c r="J122" s="87"/>
      <c r="K122" s="87"/>
      <c r="L122" s="87"/>
      <c r="M122" s="87"/>
      <c r="N122" s="87"/>
      <c r="O122" s="91"/>
      <c r="P122" s="87">
        <f t="shared" si="18"/>
        <v>0</v>
      </c>
      <c r="Q122" s="87">
        <f t="shared" si="19"/>
        <v>0</v>
      </c>
      <c r="R122" s="92"/>
      <c r="S122" s="93">
        <v>0.06</v>
      </c>
      <c r="T122" s="93">
        <f t="shared" si="20"/>
        <v>0</v>
      </c>
    </row>
    <row r="123" spans="1:22" s="90" customFormat="1" x14ac:dyDescent="0.2">
      <c r="A123" s="86" t="s">
        <v>117</v>
      </c>
      <c r="B123" s="86" t="s">
        <v>118</v>
      </c>
      <c r="C123" s="86" t="s">
        <v>117</v>
      </c>
      <c r="D123" s="86" t="s">
        <v>275</v>
      </c>
      <c r="E123" s="87">
        <v>20</v>
      </c>
      <c r="F123" s="87">
        <v>750</v>
      </c>
      <c r="G123" s="87">
        <v>10</v>
      </c>
      <c r="H123" s="87">
        <v>100</v>
      </c>
      <c r="I123" s="87"/>
      <c r="J123" s="87"/>
      <c r="K123" s="87"/>
      <c r="L123" s="87"/>
      <c r="M123" s="87"/>
      <c r="N123" s="87"/>
      <c r="O123" s="91"/>
      <c r="P123" s="87">
        <f t="shared" si="18"/>
        <v>0</v>
      </c>
      <c r="Q123" s="87">
        <f t="shared" si="19"/>
        <v>0</v>
      </c>
      <c r="R123" s="92"/>
      <c r="S123" s="93">
        <v>7.0000000000000007E-2</v>
      </c>
      <c r="T123" s="93">
        <f t="shared" si="20"/>
        <v>0</v>
      </c>
    </row>
    <row r="124" spans="1:22" s="90" customFormat="1" x14ac:dyDescent="0.2">
      <c r="A124" s="199" t="s">
        <v>189</v>
      </c>
      <c r="B124" s="199" t="s">
        <v>118</v>
      </c>
      <c r="C124" s="199">
        <v>90444700</v>
      </c>
      <c r="D124" s="199" t="s">
        <v>277</v>
      </c>
      <c r="E124" s="87" t="s">
        <v>46</v>
      </c>
      <c r="F124" s="87">
        <v>750</v>
      </c>
      <c r="G124" s="87">
        <v>10</v>
      </c>
      <c r="H124" s="87">
        <v>100</v>
      </c>
      <c r="I124" s="87"/>
      <c r="J124" s="87"/>
      <c r="K124" s="87"/>
      <c r="L124" s="87"/>
      <c r="M124" s="87"/>
      <c r="N124" s="87"/>
      <c r="O124" s="91"/>
      <c r="P124" s="87">
        <f t="shared" si="18"/>
        <v>0</v>
      </c>
      <c r="Q124" s="87">
        <f t="shared" si="19"/>
        <v>0</v>
      </c>
      <c r="R124" s="92"/>
      <c r="S124" s="93">
        <v>7.0000000000000007E-2</v>
      </c>
      <c r="T124" s="93">
        <f t="shared" si="20"/>
        <v>0</v>
      </c>
    </row>
    <row r="125" spans="1:22" s="90" customFormat="1" x14ac:dyDescent="0.2">
      <c r="A125" s="86" t="s">
        <v>119</v>
      </c>
      <c r="B125" s="86" t="s">
        <v>120</v>
      </c>
      <c r="C125" s="86" t="s">
        <v>119</v>
      </c>
      <c r="D125" s="86" t="s">
        <v>275</v>
      </c>
      <c r="E125" s="87">
        <v>20</v>
      </c>
      <c r="F125" s="87">
        <v>900</v>
      </c>
      <c r="G125" s="87">
        <v>10</v>
      </c>
      <c r="H125" s="87">
        <v>50</v>
      </c>
      <c r="I125" s="87"/>
      <c r="J125" s="87"/>
      <c r="K125" s="87"/>
      <c r="L125" s="87"/>
      <c r="M125" s="87"/>
      <c r="N125" s="87"/>
      <c r="O125" s="91"/>
      <c r="P125" s="87">
        <f t="shared" si="18"/>
        <v>0</v>
      </c>
      <c r="Q125" s="87">
        <f t="shared" si="19"/>
        <v>0</v>
      </c>
      <c r="R125" s="92"/>
      <c r="S125" s="93">
        <v>0.08</v>
      </c>
      <c r="T125" s="93">
        <f t="shared" si="20"/>
        <v>0</v>
      </c>
    </row>
    <row r="126" spans="1:22" s="90" customFormat="1" x14ac:dyDescent="0.2">
      <c r="A126" s="199" t="s">
        <v>263</v>
      </c>
      <c r="B126" s="199" t="s">
        <v>120</v>
      </c>
      <c r="C126" s="199">
        <v>90444800</v>
      </c>
      <c r="D126" s="199" t="s">
        <v>277</v>
      </c>
      <c r="E126" s="87" t="s">
        <v>46</v>
      </c>
      <c r="F126" s="87">
        <v>900</v>
      </c>
      <c r="G126" s="87">
        <v>10</v>
      </c>
      <c r="H126" s="87">
        <v>50</v>
      </c>
      <c r="I126" s="87"/>
      <c r="J126" s="87"/>
      <c r="K126" s="87"/>
      <c r="L126" s="87"/>
      <c r="M126" s="87"/>
      <c r="N126" s="87"/>
      <c r="O126" s="91"/>
      <c r="P126" s="87">
        <f t="shared" si="18"/>
        <v>0</v>
      </c>
      <c r="Q126" s="87">
        <f t="shared" si="19"/>
        <v>0</v>
      </c>
      <c r="R126" s="92"/>
      <c r="S126" s="93">
        <v>0.08</v>
      </c>
      <c r="T126" s="93">
        <f t="shared" si="20"/>
        <v>0</v>
      </c>
    </row>
    <row r="127" spans="1:22" s="90" customFormat="1" x14ac:dyDescent="0.2">
      <c r="A127" s="86" t="s">
        <v>121</v>
      </c>
      <c r="B127" s="86" t="s">
        <v>122</v>
      </c>
      <c r="C127" s="86" t="s">
        <v>121</v>
      </c>
      <c r="D127" s="86" t="s">
        <v>275</v>
      </c>
      <c r="E127" s="87">
        <v>20</v>
      </c>
      <c r="F127" s="87">
        <v>1200</v>
      </c>
      <c r="G127" s="87">
        <v>10</v>
      </c>
      <c r="H127" s="87">
        <v>50</v>
      </c>
      <c r="I127" s="87"/>
      <c r="J127" s="87"/>
      <c r="K127" s="87"/>
      <c r="L127" s="87"/>
      <c r="M127" s="87"/>
      <c r="N127" s="87"/>
      <c r="O127" s="91"/>
      <c r="P127" s="87">
        <f t="shared" si="18"/>
        <v>0</v>
      </c>
      <c r="Q127" s="87">
        <f t="shared" si="19"/>
        <v>0</v>
      </c>
      <c r="R127" s="92"/>
      <c r="S127" s="93">
        <v>0.11</v>
      </c>
      <c r="T127" s="93">
        <f t="shared" si="20"/>
        <v>0</v>
      </c>
    </row>
    <row r="128" spans="1:22" s="90" customFormat="1" x14ac:dyDescent="0.2">
      <c r="A128" s="86" t="s">
        <v>207</v>
      </c>
      <c r="B128" s="86" t="s">
        <v>208</v>
      </c>
      <c r="C128" s="86" t="s">
        <v>207</v>
      </c>
      <c r="D128" s="86" t="s">
        <v>275</v>
      </c>
      <c r="E128" s="87">
        <v>20</v>
      </c>
      <c r="F128" s="87">
        <v>1500</v>
      </c>
      <c r="G128" s="87">
        <v>10</v>
      </c>
      <c r="H128" s="87">
        <v>50</v>
      </c>
      <c r="I128" s="87"/>
      <c r="J128" s="87"/>
      <c r="K128" s="87"/>
      <c r="L128" s="87"/>
      <c r="M128" s="87"/>
      <c r="N128" s="87"/>
      <c r="O128" s="91"/>
      <c r="P128" s="87">
        <f t="shared" si="18"/>
        <v>0</v>
      </c>
      <c r="Q128" s="87">
        <f t="shared" si="19"/>
        <v>0</v>
      </c>
      <c r="R128" s="92"/>
      <c r="S128" s="93">
        <v>7.0000000000000007E-2</v>
      </c>
      <c r="T128" s="93">
        <f t="shared" si="20"/>
        <v>0</v>
      </c>
    </row>
    <row r="129" spans="1:22" s="90" customFormat="1" x14ac:dyDescent="0.2">
      <c r="A129" s="86" t="s">
        <v>209</v>
      </c>
      <c r="B129" s="86" t="s">
        <v>210</v>
      </c>
      <c r="C129" s="86" t="s">
        <v>209</v>
      </c>
      <c r="D129" s="86" t="s">
        <v>275</v>
      </c>
      <c r="E129" s="87">
        <v>20</v>
      </c>
      <c r="F129" s="87">
        <v>1800</v>
      </c>
      <c r="G129" s="87">
        <v>10</v>
      </c>
      <c r="H129" s="87">
        <v>50</v>
      </c>
      <c r="I129" s="87"/>
      <c r="J129" s="87"/>
      <c r="K129" s="87"/>
      <c r="L129" s="87"/>
      <c r="M129" s="87"/>
      <c r="N129" s="87"/>
      <c r="O129" s="91"/>
      <c r="P129" s="87">
        <f t="shared" si="18"/>
        <v>0</v>
      </c>
      <c r="Q129" s="87">
        <f t="shared" si="19"/>
        <v>0</v>
      </c>
      <c r="R129" s="105"/>
      <c r="S129" s="93">
        <v>0.09</v>
      </c>
      <c r="T129" s="93">
        <f t="shared" si="20"/>
        <v>0</v>
      </c>
      <c r="U129" s="94"/>
    </row>
    <row r="130" spans="1:22" s="90" customFormat="1" x14ac:dyDescent="0.2">
      <c r="A130" s="86" t="s">
        <v>123</v>
      </c>
      <c r="B130" s="86" t="s">
        <v>124</v>
      </c>
      <c r="C130" s="86" t="s">
        <v>123</v>
      </c>
      <c r="D130" s="86" t="s">
        <v>275</v>
      </c>
      <c r="E130" s="87">
        <v>25</v>
      </c>
      <c r="F130" s="87">
        <v>150</v>
      </c>
      <c r="G130" s="87">
        <v>10</v>
      </c>
      <c r="H130" s="87">
        <v>200</v>
      </c>
      <c r="I130" s="87"/>
      <c r="J130" s="87"/>
      <c r="K130" s="87"/>
      <c r="L130" s="87"/>
      <c r="M130" s="87"/>
      <c r="N130" s="87"/>
      <c r="O130" s="91"/>
      <c r="P130" s="87">
        <f t="shared" si="18"/>
        <v>0</v>
      </c>
      <c r="Q130" s="87">
        <f t="shared" si="19"/>
        <v>0</v>
      </c>
      <c r="R130" s="92"/>
      <c r="S130" s="93">
        <v>0.04</v>
      </c>
      <c r="T130" s="93">
        <f t="shared" si="20"/>
        <v>0</v>
      </c>
      <c r="U130" s="94">
        <f>SUM(T130:T147)</f>
        <v>1.36</v>
      </c>
      <c r="V130" s="90">
        <f>U130*100/$U$148</f>
        <v>5.9156154849934763</v>
      </c>
    </row>
    <row r="131" spans="1:22" s="90" customFormat="1" x14ac:dyDescent="0.2">
      <c r="A131" s="199" t="s">
        <v>257</v>
      </c>
      <c r="B131" s="199" t="s">
        <v>124</v>
      </c>
      <c r="C131" s="199">
        <v>90445200</v>
      </c>
      <c r="D131" s="199" t="s">
        <v>277</v>
      </c>
      <c r="E131" s="87">
        <v>25</v>
      </c>
      <c r="F131" s="87">
        <v>150</v>
      </c>
      <c r="G131" s="87">
        <v>10</v>
      </c>
      <c r="H131" s="87">
        <v>200</v>
      </c>
      <c r="I131" s="87"/>
      <c r="J131" s="87"/>
      <c r="K131" s="87"/>
      <c r="L131" s="87"/>
      <c r="M131" s="87"/>
      <c r="N131" s="87"/>
      <c r="O131" s="91"/>
      <c r="P131" s="87">
        <f t="shared" si="18"/>
        <v>0</v>
      </c>
      <c r="Q131" s="87">
        <f t="shared" si="19"/>
        <v>0</v>
      </c>
      <c r="R131" s="92"/>
      <c r="S131" s="93">
        <v>0.04</v>
      </c>
      <c r="T131" s="93">
        <f t="shared" si="20"/>
        <v>0</v>
      </c>
    </row>
    <row r="132" spans="1:22" s="90" customFormat="1" x14ac:dyDescent="0.2">
      <c r="A132" s="86" t="s">
        <v>125</v>
      </c>
      <c r="B132" s="86" t="s">
        <v>126</v>
      </c>
      <c r="C132" s="86" t="s">
        <v>125</v>
      </c>
      <c r="D132" s="86" t="s">
        <v>275</v>
      </c>
      <c r="E132" s="87">
        <v>25</v>
      </c>
      <c r="F132" s="87">
        <v>300</v>
      </c>
      <c r="G132" s="87">
        <v>10</v>
      </c>
      <c r="H132" s="87">
        <v>100</v>
      </c>
      <c r="I132" s="87"/>
      <c r="J132" s="87"/>
      <c r="K132" s="87"/>
      <c r="L132" s="87"/>
      <c r="M132" s="87"/>
      <c r="N132" s="87"/>
      <c r="O132" s="91"/>
      <c r="P132" s="87">
        <f t="shared" si="18"/>
        <v>0</v>
      </c>
      <c r="Q132" s="87">
        <f t="shared" si="19"/>
        <v>0</v>
      </c>
      <c r="R132" s="92"/>
      <c r="S132" s="93">
        <v>0.04</v>
      </c>
      <c r="T132" s="93">
        <f t="shared" si="20"/>
        <v>0</v>
      </c>
    </row>
    <row r="133" spans="1:22" s="90" customFormat="1" x14ac:dyDescent="0.2">
      <c r="A133" s="199" t="s">
        <v>127</v>
      </c>
      <c r="B133" s="199" t="s">
        <v>126</v>
      </c>
      <c r="C133" s="199">
        <v>90445300</v>
      </c>
      <c r="D133" s="199" t="s">
        <v>277</v>
      </c>
      <c r="E133" s="87" t="s">
        <v>63</v>
      </c>
      <c r="F133" s="87">
        <v>300</v>
      </c>
      <c r="G133" s="87">
        <v>10</v>
      </c>
      <c r="H133" s="87">
        <v>100</v>
      </c>
      <c r="I133" s="87"/>
      <c r="J133" s="87"/>
      <c r="K133" s="87"/>
      <c r="L133" s="87">
        <v>200</v>
      </c>
      <c r="M133" s="87"/>
      <c r="N133" s="87"/>
      <c r="O133" s="91"/>
      <c r="P133" s="87">
        <f t="shared" si="18"/>
        <v>200</v>
      </c>
      <c r="Q133" s="87">
        <f t="shared" si="19"/>
        <v>2</v>
      </c>
      <c r="R133" s="92"/>
      <c r="S133" s="93">
        <v>0.04</v>
      </c>
      <c r="T133" s="93">
        <f t="shared" si="20"/>
        <v>0.08</v>
      </c>
    </row>
    <row r="134" spans="1:22" s="90" customFormat="1" x14ac:dyDescent="0.2">
      <c r="A134" s="86" t="s">
        <v>128</v>
      </c>
      <c r="B134" s="86" t="s">
        <v>129</v>
      </c>
      <c r="C134" s="86" t="s">
        <v>128</v>
      </c>
      <c r="D134" s="86" t="s">
        <v>275</v>
      </c>
      <c r="E134" s="87">
        <v>25</v>
      </c>
      <c r="F134" s="87">
        <v>450</v>
      </c>
      <c r="G134" s="87">
        <v>10</v>
      </c>
      <c r="H134" s="87">
        <v>100</v>
      </c>
      <c r="I134" s="87"/>
      <c r="J134" s="87"/>
      <c r="K134" s="87"/>
      <c r="L134" s="87"/>
      <c r="M134" s="87"/>
      <c r="N134" s="87"/>
      <c r="O134" s="91"/>
      <c r="P134" s="87">
        <f t="shared" si="18"/>
        <v>0</v>
      </c>
      <c r="Q134" s="87">
        <f t="shared" si="19"/>
        <v>0</v>
      </c>
      <c r="R134" s="92"/>
      <c r="S134" s="93">
        <v>0.06</v>
      </c>
      <c r="T134" s="93">
        <f t="shared" si="20"/>
        <v>0</v>
      </c>
    </row>
    <row r="135" spans="1:22" s="90" customFormat="1" x14ac:dyDescent="0.2">
      <c r="A135" s="199" t="s">
        <v>190</v>
      </c>
      <c r="B135" s="199" t="s">
        <v>129</v>
      </c>
      <c r="C135" s="199">
        <v>90445400</v>
      </c>
      <c r="D135" s="199" t="s">
        <v>277</v>
      </c>
      <c r="E135" s="87" t="s">
        <v>63</v>
      </c>
      <c r="F135" s="87">
        <v>450</v>
      </c>
      <c r="G135" s="87">
        <v>10</v>
      </c>
      <c r="H135" s="87">
        <v>100</v>
      </c>
      <c r="I135" s="87"/>
      <c r="J135" s="87"/>
      <c r="K135" s="87"/>
      <c r="L135" s="87"/>
      <c r="M135" s="87"/>
      <c r="N135" s="87"/>
      <c r="O135" s="91"/>
      <c r="P135" s="87">
        <f t="shared" si="18"/>
        <v>0</v>
      </c>
      <c r="Q135" s="87">
        <f t="shared" si="19"/>
        <v>0</v>
      </c>
      <c r="R135" s="92"/>
      <c r="S135" s="93">
        <v>0.06</v>
      </c>
      <c r="T135" s="93">
        <f t="shared" si="20"/>
        <v>0</v>
      </c>
    </row>
    <row r="136" spans="1:22" s="90" customFormat="1" x14ac:dyDescent="0.2">
      <c r="A136" s="86" t="s">
        <v>130</v>
      </c>
      <c r="B136" s="86" t="s">
        <v>131</v>
      </c>
      <c r="C136" s="86" t="s">
        <v>130</v>
      </c>
      <c r="D136" s="86" t="s">
        <v>275</v>
      </c>
      <c r="E136" s="87">
        <v>25</v>
      </c>
      <c r="F136" s="87">
        <v>600</v>
      </c>
      <c r="G136" s="87">
        <v>10</v>
      </c>
      <c r="H136" s="87">
        <v>50</v>
      </c>
      <c r="I136" s="87"/>
      <c r="J136" s="87"/>
      <c r="K136" s="87"/>
      <c r="L136" s="87">
        <v>100</v>
      </c>
      <c r="M136" s="87"/>
      <c r="N136" s="87"/>
      <c r="O136" s="91"/>
      <c r="P136" s="87">
        <f t="shared" si="18"/>
        <v>100</v>
      </c>
      <c r="Q136" s="87">
        <f t="shared" si="19"/>
        <v>2</v>
      </c>
      <c r="R136" s="92"/>
      <c r="S136" s="93">
        <v>0.04</v>
      </c>
      <c r="T136" s="93">
        <f t="shared" si="20"/>
        <v>0.08</v>
      </c>
    </row>
    <row r="137" spans="1:22" s="90" customFormat="1" x14ac:dyDescent="0.2">
      <c r="A137" s="199" t="s">
        <v>211</v>
      </c>
      <c r="B137" s="199" t="s">
        <v>131</v>
      </c>
      <c r="C137" s="199">
        <v>90445600</v>
      </c>
      <c r="D137" s="199" t="s">
        <v>277</v>
      </c>
      <c r="E137" s="87">
        <v>25</v>
      </c>
      <c r="F137" s="87">
        <v>600</v>
      </c>
      <c r="G137" s="87">
        <v>10</v>
      </c>
      <c r="H137" s="87">
        <v>50</v>
      </c>
      <c r="I137" s="87"/>
      <c r="J137" s="87"/>
      <c r="K137" s="87">
        <v>300</v>
      </c>
      <c r="L137" s="87">
        <v>200</v>
      </c>
      <c r="M137" s="87">
        <v>200</v>
      </c>
      <c r="N137" s="87"/>
      <c r="O137" s="91"/>
      <c r="P137" s="87">
        <f t="shared" si="18"/>
        <v>700</v>
      </c>
      <c r="Q137" s="87">
        <f t="shared" si="19"/>
        <v>14</v>
      </c>
      <c r="R137" s="92"/>
      <c r="S137" s="93">
        <v>0.04</v>
      </c>
      <c r="T137" s="93">
        <f t="shared" si="20"/>
        <v>0.56000000000000005</v>
      </c>
    </row>
    <row r="138" spans="1:22" s="90" customFormat="1" x14ac:dyDescent="0.2">
      <c r="A138" s="86" t="s">
        <v>162</v>
      </c>
      <c r="B138" s="86" t="s">
        <v>163</v>
      </c>
      <c r="C138" s="86" t="s">
        <v>162</v>
      </c>
      <c r="D138" s="86" t="s">
        <v>275</v>
      </c>
      <c r="E138" s="87">
        <v>25</v>
      </c>
      <c r="F138" s="87">
        <v>750</v>
      </c>
      <c r="G138" s="87">
        <v>10</v>
      </c>
      <c r="H138" s="87">
        <v>50</v>
      </c>
      <c r="I138" s="87"/>
      <c r="J138" s="87"/>
      <c r="K138" s="87"/>
      <c r="L138" s="87"/>
      <c r="M138" s="87"/>
      <c r="N138" s="87"/>
      <c r="O138" s="91"/>
      <c r="P138" s="87">
        <f t="shared" si="18"/>
        <v>0</v>
      </c>
      <c r="Q138" s="87">
        <f t="shared" si="19"/>
        <v>0</v>
      </c>
      <c r="R138" s="92"/>
      <c r="S138" s="93">
        <v>0.04</v>
      </c>
      <c r="T138" s="93">
        <f t="shared" si="20"/>
        <v>0</v>
      </c>
    </row>
    <row r="139" spans="1:22" s="90" customFormat="1" x14ac:dyDescent="0.2">
      <c r="A139" s="199" t="s">
        <v>218</v>
      </c>
      <c r="B139" s="199" t="s">
        <v>163</v>
      </c>
      <c r="C139" s="95" t="s">
        <v>219</v>
      </c>
      <c r="D139" s="199" t="s">
        <v>277</v>
      </c>
      <c r="E139" s="87">
        <v>25</v>
      </c>
      <c r="F139" s="87">
        <v>750</v>
      </c>
      <c r="G139" s="87">
        <v>10</v>
      </c>
      <c r="H139" s="87">
        <v>50</v>
      </c>
      <c r="I139" s="87"/>
      <c r="J139" s="87"/>
      <c r="K139" s="87"/>
      <c r="L139" s="87">
        <v>200</v>
      </c>
      <c r="M139" s="87"/>
      <c r="N139" s="87"/>
      <c r="O139" s="91"/>
      <c r="P139" s="87">
        <f t="shared" si="18"/>
        <v>200</v>
      </c>
      <c r="Q139" s="87">
        <f t="shared" si="19"/>
        <v>4</v>
      </c>
      <c r="R139" s="92"/>
      <c r="S139" s="93">
        <v>0.04</v>
      </c>
      <c r="T139" s="93">
        <f t="shared" si="20"/>
        <v>0.16</v>
      </c>
    </row>
    <row r="140" spans="1:22" s="90" customFormat="1" x14ac:dyDescent="0.2">
      <c r="A140" s="86" t="s">
        <v>132</v>
      </c>
      <c r="B140" s="86" t="s">
        <v>133</v>
      </c>
      <c r="C140" s="86" t="s">
        <v>132</v>
      </c>
      <c r="D140" s="86" t="s">
        <v>275</v>
      </c>
      <c r="E140" s="87">
        <v>25</v>
      </c>
      <c r="F140" s="87">
        <v>900</v>
      </c>
      <c r="G140" s="87">
        <v>10</v>
      </c>
      <c r="H140" s="87">
        <v>50</v>
      </c>
      <c r="I140" s="87"/>
      <c r="J140" s="87"/>
      <c r="K140" s="87"/>
      <c r="L140" s="87">
        <v>200</v>
      </c>
      <c r="M140" s="87"/>
      <c r="N140" s="87"/>
      <c r="O140" s="91"/>
      <c r="P140" s="87">
        <f t="shared" si="18"/>
        <v>200</v>
      </c>
      <c r="Q140" s="87">
        <f t="shared" si="19"/>
        <v>4</v>
      </c>
      <c r="R140" s="92"/>
      <c r="S140" s="93">
        <v>0.06</v>
      </c>
      <c r="T140" s="93">
        <f t="shared" si="20"/>
        <v>0.24</v>
      </c>
    </row>
    <row r="141" spans="1:22" s="90" customFormat="1" x14ac:dyDescent="0.2">
      <c r="A141" s="199" t="s">
        <v>264</v>
      </c>
      <c r="B141" s="199" t="s">
        <v>133</v>
      </c>
      <c r="C141" s="95" t="s">
        <v>265</v>
      </c>
      <c r="D141" s="199" t="s">
        <v>277</v>
      </c>
      <c r="E141" s="87">
        <v>25</v>
      </c>
      <c r="F141" s="87">
        <v>900</v>
      </c>
      <c r="G141" s="87">
        <v>10</v>
      </c>
      <c r="H141" s="87">
        <v>50</v>
      </c>
      <c r="I141" s="87"/>
      <c r="J141" s="87"/>
      <c r="K141" s="87"/>
      <c r="L141" s="87">
        <v>200</v>
      </c>
      <c r="M141" s="87"/>
      <c r="N141" s="87"/>
      <c r="O141" s="91"/>
      <c r="P141" s="87">
        <f t="shared" si="18"/>
        <v>200</v>
      </c>
      <c r="Q141" s="87">
        <f t="shared" si="19"/>
        <v>4</v>
      </c>
      <c r="R141" s="92"/>
      <c r="S141" s="93">
        <v>0.06</v>
      </c>
      <c r="T141" s="93">
        <f t="shared" si="20"/>
        <v>0.24</v>
      </c>
    </row>
    <row r="142" spans="1:22" s="90" customFormat="1" x14ac:dyDescent="0.2">
      <c r="A142" s="86" t="s">
        <v>134</v>
      </c>
      <c r="B142" s="86" t="s">
        <v>135</v>
      </c>
      <c r="C142" s="86" t="s">
        <v>134</v>
      </c>
      <c r="D142" s="86" t="s">
        <v>275</v>
      </c>
      <c r="E142" s="87">
        <v>25</v>
      </c>
      <c r="F142" s="87">
        <v>1200</v>
      </c>
      <c r="G142" s="87">
        <v>10</v>
      </c>
      <c r="H142" s="87">
        <v>50</v>
      </c>
      <c r="I142" s="87"/>
      <c r="J142" s="87"/>
      <c r="K142" s="87"/>
      <c r="L142" s="87"/>
      <c r="M142" s="87"/>
      <c r="N142" s="87"/>
      <c r="O142" s="91"/>
      <c r="P142" s="87">
        <f t="shared" si="18"/>
        <v>0</v>
      </c>
      <c r="Q142" s="87">
        <f t="shared" si="19"/>
        <v>0</v>
      </c>
      <c r="R142" s="92"/>
      <c r="S142" s="93">
        <v>0.08</v>
      </c>
      <c r="T142" s="93">
        <f t="shared" si="20"/>
        <v>0</v>
      </c>
    </row>
    <row r="143" spans="1:22" s="90" customFormat="1" x14ac:dyDescent="0.2">
      <c r="A143" s="103" t="s">
        <v>451</v>
      </c>
      <c r="B143" s="199" t="s">
        <v>135</v>
      </c>
      <c r="C143" s="103">
        <v>90445810</v>
      </c>
      <c r="D143" s="199" t="s">
        <v>277</v>
      </c>
      <c r="E143" s="87" t="s">
        <v>63</v>
      </c>
      <c r="F143" s="87">
        <v>1200</v>
      </c>
      <c r="G143" s="87">
        <v>10</v>
      </c>
      <c r="H143" s="87">
        <v>50</v>
      </c>
      <c r="I143" s="87"/>
      <c r="J143" s="87"/>
      <c r="K143" s="87"/>
      <c r="L143" s="87"/>
      <c r="M143" s="87"/>
      <c r="N143" s="87"/>
      <c r="O143" s="91"/>
      <c r="P143" s="87">
        <f t="shared" si="18"/>
        <v>0</v>
      </c>
      <c r="Q143" s="87">
        <f t="shared" si="19"/>
        <v>0</v>
      </c>
      <c r="R143" s="92"/>
      <c r="S143" s="93">
        <v>0.08</v>
      </c>
      <c r="T143" s="93">
        <f t="shared" si="20"/>
        <v>0</v>
      </c>
    </row>
    <row r="144" spans="1:22" s="90" customFormat="1" x14ac:dyDescent="0.2">
      <c r="A144" s="86" t="s">
        <v>238</v>
      </c>
      <c r="B144" s="86" t="s">
        <v>239</v>
      </c>
      <c r="C144" s="86" t="s">
        <v>238</v>
      </c>
      <c r="D144" s="86" t="s">
        <v>275</v>
      </c>
      <c r="E144" s="87">
        <v>25</v>
      </c>
      <c r="F144" s="87">
        <v>1524</v>
      </c>
      <c r="G144" s="87">
        <v>10</v>
      </c>
      <c r="H144" s="87">
        <v>50</v>
      </c>
      <c r="I144" s="87"/>
      <c r="J144" s="87"/>
      <c r="K144" s="87"/>
      <c r="L144" s="87"/>
      <c r="M144" s="87"/>
      <c r="N144" s="87"/>
      <c r="O144" s="91"/>
      <c r="P144" s="87">
        <f t="shared" si="18"/>
        <v>0</v>
      </c>
      <c r="Q144" s="87">
        <f t="shared" si="19"/>
        <v>0</v>
      </c>
      <c r="R144" s="92"/>
      <c r="S144" s="93">
        <v>0.08</v>
      </c>
      <c r="T144" s="93">
        <f t="shared" si="20"/>
        <v>0</v>
      </c>
    </row>
    <row r="145" spans="1:22" s="90" customFormat="1" x14ac:dyDescent="0.2">
      <c r="A145" s="86" t="s">
        <v>164</v>
      </c>
      <c r="B145" s="86" t="s">
        <v>165</v>
      </c>
      <c r="C145" s="86" t="s">
        <v>164</v>
      </c>
      <c r="D145" s="86" t="s">
        <v>275</v>
      </c>
      <c r="E145" s="87">
        <v>25</v>
      </c>
      <c r="F145" s="87">
        <v>1800</v>
      </c>
      <c r="G145" s="87">
        <v>10</v>
      </c>
      <c r="H145" s="87">
        <v>50</v>
      </c>
      <c r="I145" s="87"/>
      <c r="J145" s="87"/>
      <c r="K145" s="87"/>
      <c r="L145" s="87"/>
      <c r="M145" s="87"/>
      <c r="N145" s="87"/>
      <c r="O145" s="91"/>
      <c r="P145" s="87">
        <f t="shared" si="18"/>
        <v>0</v>
      </c>
      <c r="Q145" s="87">
        <f t="shared" si="19"/>
        <v>0</v>
      </c>
      <c r="R145" s="92"/>
      <c r="S145" s="93">
        <v>0.12</v>
      </c>
      <c r="T145" s="93">
        <f t="shared" si="20"/>
        <v>0</v>
      </c>
    </row>
    <row r="146" spans="1:22" s="90" customFormat="1" x14ac:dyDescent="0.2">
      <c r="A146" s="199" t="s">
        <v>227</v>
      </c>
      <c r="B146" s="199" t="s">
        <v>165</v>
      </c>
      <c r="C146" s="199">
        <v>90445900</v>
      </c>
      <c r="D146" s="199" t="s">
        <v>277</v>
      </c>
      <c r="E146" s="87">
        <v>25</v>
      </c>
      <c r="F146" s="87">
        <v>1800</v>
      </c>
      <c r="G146" s="87">
        <v>10</v>
      </c>
      <c r="H146" s="87">
        <v>50</v>
      </c>
      <c r="I146" s="87"/>
      <c r="J146" s="87"/>
      <c r="K146" s="87"/>
      <c r="L146" s="87"/>
      <c r="M146" s="87"/>
      <c r="N146" s="87"/>
      <c r="O146" s="91"/>
      <c r="P146" s="87">
        <f t="shared" si="18"/>
        <v>0</v>
      </c>
      <c r="Q146" s="87">
        <f t="shared" si="19"/>
        <v>0</v>
      </c>
      <c r="R146" s="92"/>
      <c r="S146" s="93">
        <v>0.12</v>
      </c>
      <c r="T146" s="93">
        <f t="shared" si="20"/>
        <v>0</v>
      </c>
      <c r="U146" s="94"/>
    </row>
    <row r="147" spans="1:22" s="90" customFormat="1" x14ac:dyDescent="0.2">
      <c r="A147" s="199" t="s">
        <v>301</v>
      </c>
      <c r="B147" s="199" t="s">
        <v>302</v>
      </c>
      <c r="C147" s="199">
        <v>90446000</v>
      </c>
      <c r="D147" s="199" t="s">
        <v>277</v>
      </c>
      <c r="E147" s="87">
        <v>25</v>
      </c>
      <c r="F147" s="87">
        <v>2400</v>
      </c>
      <c r="G147" s="87">
        <v>10</v>
      </c>
      <c r="H147" s="87">
        <v>50</v>
      </c>
      <c r="I147" s="87"/>
      <c r="J147" s="87"/>
      <c r="K147" s="87"/>
      <c r="L147" s="87"/>
      <c r="M147" s="87"/>
      <c r="N147" s="87"/>
      <c r="O147" s="91"/>
      <c r="P147" s="87">
        <f t="shared" si="18"/>
        <v>0</v>
      </c>
      <c r="Q147" s="87">
        <f t="shared" si="19"/>
        <v>0</v>
      </c>
      <c r="R147" s="92"/>
      <c r="S147" s="93">
        <v>0.12</v>
      </c>
      <c r="T147" s="93">
        <f t="shared" si="20"/>
        <v>0</v>
      </c>
      <c r="U147" s="94"/>
    </row>
    <row r="148" spans="1:22" x14ac:dyDescent="0.2">
      <c r="A148" s="305"/>
      <c r="B148" s="305"/>
      <c r="C148" s="305"/>
      <c r="D148" s="305"/>
      <c r="E148" s="305"/>
      <c r="F148" s="305"/>
      <c r="G148" s="305"/>
      <c r="H148" s="305"/>
      <c r="I148" s="202">
        <f t="shared" ref="I148:O148" si="21">SUBTOTAL(9,I6:I147)</f>
        <v>3000</v>
      </c>
      <c r="J148" s="202">
        <f t="shared" si="21"/>
        <v>14450</v>
      </c>
      <c r="K148" s="202">
        <f t="shared" si="21"/>
        <v>26300</v>
      </c>
      <c r="L148" s="202">
        <f t="shared" si="21"/>
        <v>45805</v>
      </c>
      <c r="M148" s="202">
        <f t="shared" si="21"/>
        <v>27600</v>
      </c>
      <c r="N148" s="211"/>
      <c r="O148" s="202">
        <f t="shared" si="21"/>
        <v>0</v>
      </c>
      <c r="P148" s="202">
        <f>SUBTOTAL(9,P5:P147)</f>
        <v>117255</v>
      </c>
      <c r="Q148" s="202">
        <f>SUBTOTAL(9,Q5:Q147)</f>
        <v>802</v>
      </c>
      <c r="R148" s="59"/>
      <c r="S148" s="12"/>
      <c r="T148" s="202">
        <f>SUBTOTAL(9,T5:T147)</f>
        <v>45.250000000000021</v>
      </c>
      <c r="U148" s="3">
        <f>SUM(U14:U147)</f>
        <v>22.989999999999995</v>
      </c>
      <c r="V148" s="3">
        <f>SUM(V14:V147)</f>
        <v>100.00000000000001</v>
      </c>
    </row>
    <row r="149" spans="1:22" x14ac:dyDescent="0.2">
      <c r="A149" s="305"/>
      <c r="B149" s="305"/>
      <c r="C149" s="305"/>
      <c r="D149" s="305"/>
      <c r="E149" s="305"/>
      <c r="F149" s="305"/>
      <c r="G149" s="305"/>
      <c r="H149" s="305"/>
      <c r="I149" s="202">
        <v>20</v>
      </c>
      <c r="J149" s="202">
        <v>57</v>
      </c>
      <c r="K149" s="202">
        <v>166</v>
      </c>
      <c r="L149" s="202">
        <v>368</v>
      </c>
      <c r="M149" s="202">
        <v>191</v>
      </c>
      <c r="N149" s="211"/>
      <c r="O149" s="202"/>
      <c r="P149" s="202"/>
      <c r="Q149" s="202">
        <f>SUM(I149:O149)</f>
        <v>802</v>
      </c>
      <c r="T149" s="3">
        <f>T148/30</f>
        <v>1.508333333333334</v>
      </c>
    </row>
    <row r="150" spans="1:22" x14ac:dyDescent="0.2">
      <c r="A150" s="305"/>
      <c r="B150" s="305"/>
      <c r="C150" s="305"/>
      <c r="D150" s="305"/>
      <c r="E150" s="305"/>
      <c r="F150" s="305"/>
      <c r="G150" s="305"/>
      <c r="H150" s="305"/>
      <c r="I150" s="202">
        <v>1.4</v>
      </c>
      <c r="J150" s="202">
        <v>3.41</v>
      </c>
      <c r="K150" s="202">
        <v>8.36</v>
      </c>
      <c r="L150" s="202">
        <v>21.59</v>
      </c>
      <c r="M150" s="202">
        <v>10.49</v>
      </c>
      <c r="N150" s="211"/>
      <c r="O150" s="202"/>
      <c r="P150" s="202"/>
      <c r="Q150" s="202">
        <f>SUM(I150:O150)</f>
        <v>45.25</v>
      </c>
    </row>
    <row r="151" spans="1:22" x14ac:dyDescent="0.2">
      <c r="A151" s="34"/>
      <c r="B151" s="34"/>
      <c r="C151" s="34"/>
      <c r="D151" s="34"/>
      <c r="E151" s="34"/>
      <c r="F151" s="34"/>
      <c r="G151" s="34"/>
      <c r="H151" s="34"/>
    </row>
    <row r="152" spans="1:22" x14ac:dyDescent="0.2">
      <c r="A152" s="203" t="s">
        <v>136</v>
      </c>
      <c r="B152" s="203" t="s">
        <v>136</v>
      </c>
      <c r="C152" s="30"/>
      <c r="D152" s="30"/>
      <c r="E152" s="201" t="s">
        <v>10</v>
      </c>
      <c r="F152" s="201" t="s">
        <v>137</v>
      </c>
      <c r="G152" s="300" t="s">
        <v>138</v>
      </c>
      <c r="H152" s="301"/>
      <c r="I152" s="20"/>
      <c r="J152" s="20"/>
      <c r="K152" s="20"/>
      <c r="L152" s="20"/>
      <c r="M152" s="20"/>
      <c r="N152" s="20"/>
      <c r="O152" s="20"/>
      <c r="P152" s="302" t="s">
        <v>6</v>
      </c>
      <c r="Q152" s="302"/>
      <c r="R152" s="35"/>
      <c r="S152" s="300" t="s">
        <v>7</v>
      </c>
      <c r="T152" s="301"/>
    </row>
    <row r="153" spans="1:22" x14ac:dyDescent="0.2">
      <c r="A153" s="202"/>
      <c r="B153" s="202"/>
      <c r="C153" s="202"/>
      <c r="D153" s="202"/>
      <c r="E153" s="201"/>
      <c r="F153" s="201"/>
      <c r="G153" s="201" t="s">
        <v>139</v>
      </c>
      <c r="H153" s="201" t="s">
        <v>140</v>
      </c>
      <c r="I153" s="201" t="s">
        <v>140</v>
      </c>
      <c r="J153" s="201" t="s">
        <v>140</v>
      </c>
      <c r="K153" s="201" t="s">
        <v>140</v>
      </c>
      <c r="L153" s="201" t="s">
        <v>140</v>
      </c>
      <c r="M153" s="206" t="s">
        <v>140</v>
      </c>
      <c r="N153" s="210"/>
      <c r="O153" s="201" t="s">
        <v>140</v>
      </c>
      <c r="P153" s="202" t="s">
        <v>140</v>
      </c>
      <c r="Q153" s="202" t="s">
        <v>12</v>
      </c>
      <c r="R153" s="205"/>
      <c r="S153" s="200" t="s">
        <v>14</v>
      </c>
      <c r="T153" s="200" t="s">
        <v>15</v>
      </c>
    </row>
    <row r="154" spans="1:22" x14ac:dyDescent="0.2">
      <c r="A154" s="38" t="s">
        <v>142</v>
      </c>
      <c r="B154" s="38" t="s">
        <v>143</v>
      </c>
      <c r="C154" s="38" t="s">
        <v>142</v>
      </c>
      <c r="D154" s="38" t="s">
        <v>142</v>
      </c>
      <c r="E154" s="12">
        <v>13</v>
      </c>
      <c r="F154" s="12">
        <v>25</v>
      </c>
      <c r="G154" s="12">
        <v>5</v>
      </c>
      <c r="H154" s="12">
        <v>125</v>
      </c>
      <c r="I154" s="12"/>
      <c r="J154" s="12"/>
      <c r="K154" s="12"/>
      <c r="L154" s="12"/>
      <c r="M154" s="12"/>
      <c r="N154" s="12"/>
      <c r="O154" s="12"/>
      <c r="P154" s="12">
        <f>SUM(I154:O154)</f>
        <v>0</v>
      </c>
      <c r="Q154" s="12">
        <f>$P154/$H154</f>
        <v>0</v>
      </c>
      <c r="R154" s="39"/>
      <c r="S154" s="15">
        <v>0.09</v>
      </c>
      <c r="T154" s="15">
        <f>$Q154*$S154</f>
        <v>0</v>
      </c>
    </row>
    <row r="155" spans="1:22" x14ac:dyDescent="0.2">
      <c r="A155" s="38" t="s">
        <v>144</v>
      </c>
      <c r="B155" s="38" t="s">
        <v>145</v>
      </c>
      <c r="C155" s="38" t="s">
        <v>144</v>
      </c>
      <c r="D155" s="38" t="s">
        <v>144</v>
      </c>
      <c r="E155" s="12">
        <v>19</v>
      </c>
      <c r="F155" s="12">
        <v>25</v>
      </c>
      <c r="G155" s="12">
        <v>5</v>
      </c>
      <c r="H155" s="12">
        <v>125</v>
      </c>
      <c r="I155" s="12"/>
      <c r="J155" s="12"/>
      <c r="K155" s="12"/>
      <c r="L155" s="12"/>
      <c r="M155" s="12"/>
      <c r="N155" s="12"/>
      <c r="O155" s="12"/>
      <c r="P155" s="12">
        <f>SUM(I155:O155)</f>
        <v>0</v>
      </c>
      <c r="Q155" s="12">
        <f>$P155/$H155</f>
        <v>0</v>
      </c>
      <c r="R155" s="39"/>
      <c r="S155" s="15">
        <v>0.15</v>
      </c>
      <c r="T155" s="15">
        <f>$Q155*$S155</f>
        <v>0</v>
      </c>
    </row>
    <row r="156" spans="1:22" x14ac:dyDescent="0.2">
      <c r="B156" s="3"/>
      <c r="I156" s="202">
        <f t="shared" ref="I156:O156" si="22">SUM(I154:I155)</f>
        <v>0</v>
      </c>
      <c r="J156" s="202">
        <f t="shared" si="22"/>
        <v>0</v>
      </c>
      <c r="K156" s="202">
        <f t="shared" si="22"/>
        <v>0</v>
      </c>
      <c r="L156" s="202">
        <f t="shared" si="22"/>
        <v>0</v>
      </c>
      <c r="M156" s="207">
        <f t="shared" ref="M156" si="23">SUM(M154:M155)</f>
        <v>0</v>
      </c>
      <c r="N156" s="211"/>
      <c r="O156" s="202">
        <f t="shared" si="22"/>
        <v>0</v>
      </c>
      <c r="P156" s="202">
        <f>SUBTOTAL(9,P154:P155)</f>
        <v>0</v>
      </c>
      <c r="Q156" s="202">
        <f>SUBTOTAL(9,Q154:Q155)</f>
        <v>0</v>
      </c>
      <c r="R156" s="205"/>
      <c r="S156" s="12"/>
      <c r="T156" s="33">
        <f>SUBTOTAL(9,T154:T155)</f>
        <v>0</v>
      </c>
    </row>
    <row r="157" spans="1:22" x14ac:dyDescent="0.2">
      <c r="B157" s="3"/>
      <c r="I157" s="40"/>
      <c r="J157" s="40"/>
      <c r="K157" s="40"/>
      <c r="L157" s="40"/>
      <c r="M157" s="40"/>
      <c r="N157" s="40"/>
      <c r="O157" s="40"/>
      <c r="P157" s="202">
        <v>0</v>
      </c>
      <c r="Q157" s="202">
        <v>0</v>
      </c>
      <c r="R157" s="35"/>
      <c r="S157" s="12"/>
      <c r="T157" s="33">
        <v>0</v>
      </c>
    </row>
  </sheetData>
  <mergeCells count="13">
    <mergeCell ref="S3:T3"/>
    <mergeCell ref="A1:H1"/>
    <mergeCell ref="A2:D2"/>
    <mergeCell ref="E2:H2"/>
    <mergeCell ref="G3:H3"/>
    <mergeCell ref="P3:Q3"/>
    <mergeCell ref="S152:T152"/>
    <mergeCell ref="A113:B113"/>
    <mergeCell ref="A148:H148"/>
    <mergeCell ref="A149:H149"/>
    <mergeCell ref="A150:H150"/>
    <mergeCell ref="G152:H152"/>
    <mergeCell ref="P152:Q152"/>
  </mergeCells>
  <conditionalFormatting sqref="A5:XFD147">
    <cfRule type="expression" dxfId="592" priority="1">
      <formula>MOD(ROW(),2)</formula>
    </cfRule>
  </conditionalFormatting>
  <conditionalFormatting sqref="P6:P147">
    <cfRule type="cellIs" dxfId="591" priority="4" operator="greaterThan">
      <formula>10000</formula>
    </cfRule>
  </conditionalFormatting>
  <conditionalFormatting sqref="P114:P147">
    <cfRule type="cellIs" dxfId="590" priority="5" operator="greaterThan">
      <formula>2000</formula>
    </cfRule>
  </conditionalFormatting>
  <conditionalFormatting sqref="T6:T112">
    <cfRule type="cellIs" dxfId="589" priority="3" operator="greaterThan">
      <formula>10</formula>
    </cfRule>
  </conditionalFormatting>
  <conditionalFormatting sqref="T143">
    <cfRule type="cellIs" dxfId="588" priority="2" operator="greaterThan">
      <formula>10</formula>
    </cfRule>
  </conditionalFormatting>
  <pageMargins left="0.25" right="0.25" top="0.75" bottom="0.75" header="0.3" footer="0.3"/>
  <pageSetup paperSize="9" scale="69" fitToHeight="0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156"/>
  <sheetViews>
    <sheetView zoomScaleNormal="100" workbookViewId="0">
      <pane xSplit="4" ySplit="4" topLeftCell="E5" activePane="bottomRight" state="frozen"/>
      <selection pane="topRight" activeCell="D1" sqref="D1"/>
      <selection pane="bottomLeft" activeCell="A4" sqref="A4"/>
      <selection pane="bottomRight" activeCell="E5" sqref="E5"/>
    </sheetView>
  </sheetViews>
  <sheetFormatPr defaultColWidth="9.140625" defaultRowHeight="12.75" x14ac:dyDescent="0.2"/>
  <cols>
    <col min="1" max="1" width="12.5703125" style="3" customWidth="1"/>
    <col min="2" max="2" width="14" style="41" customWidth="1"/>
    <col min="3" max="3" width="14" style="3" bestFit="1" customWidth="1"/>
    <col min="4" max="4" width="12.28515625" style="3" customWidth="1"/>
    <col min="5" max="5" width="7.85546875" style="3" customWidth="1"/>
    <col min="6" max="6" width="8.5703125" style="3" customWidth="1"/>
    <col min="7" max="7" width="6.140625" style="3" customWidth="1"/>
    <col min="8" max="8" width="6.42578125" style="3" customWidth="1"/>
    <col min="9" max="12" width="10.140625" style="3" customWidth="1"/>
    <col min="13" max="13" width="8.28515625" style="3" customWidth="1"/>
    <col min="14" max="14" width="10.7109375" style="3" bestFit="1" customWidth="1"/>
    <col min="15" max="15" width="8.28515625" style="3" bestFit="1" customWidth="1"/>
    <col min="16" max="17" width="9.42578125" style="3" customWidth="1"/>
    <col min="18" max="18" width="9.28515625" style="3" customWidth="1"/>
    <col min="19" max="16384" width="9.140625" style="3"/>
  </cols>
  <sheetData>
    <row r="1" spans="1:20" x14ac:dyDescent="0.2">
      <c r="A1" s="303" t="s">
        <v>281</v>
      </c>
      <c r="B1" s="303"/>
      <c r="C1" s="303"/>
      <c r="D1" s="303"/>
      <c r="E1" s="303"/>
      <c r="F1" s="303"/>
      <c r="G1" s="303"/>
      <c r="H1" s="303"/>
      <c r="I1" s="30" t="s">
        <v>573</v>
      </c>
      <c r="J1" s="30" t="s">
        <v>581</v>
      </c>
      <c r="K1" s="30" t="s">
        <v>592</v>
      </c>
      <c r="L1" s="30" t="s">
        <v>597</v>
      </c>
      <c r="M1" s="20"/>
      <c r="N1" s="20"/>
      <c r="O1" s="20"/>
    </row>
    <row r="2" spans="1:20" x14ac:dyDescent="0.2">
      <c r="A2" s="303" t="s">
        <v>598</v>
      </c>
      <c r="B2" s="303"/>
      <c r="C2" s="303"/>
      <c r="D2" s="303"/>
      <c r="E2" s="303"/>
      <c r="F2" s="303"/>
      <c r="G2" s="303"/>
      <c r="H2" s="303"/>
      <c r="I2" s="193"/>
      <c r="J2" s="193"/>
      <c r="K2" s="193"/>
      <c r="L2" s="193"/>
      <c r="M2" s="194"/>
      <c r="N2" s="194"/>
      <c r="O2" s="194"/>
      <c r="P2" s="197"/>
      <c r="Q2" s="197"/>
      <c r="R2" s="30"/>
    </row>
    <row r="3" spans="1:20" x14ac:dyDescent="0.2">
      <c r="A3" s="194" t="s">
        <v>0</v>
      </c>
      <c r="B3" s="194" t="s">
        <v>1</v>
      </c>
      <c r="C3" s="194" t="s">
        <v>2</v>
      </c>
      <c r="D3" s="194" t="s">
        <v>274</v>
      </c>
      <c r="E3" s="194" t="s">
        <v>3</v>
      </c>
      <c r="F3" s="194" t="s">
        <v>4</v>
      </c>
      <c r="G3" s="302" t="s">
        <v>5</v>
      </c>
      <c r="H3" s="302"/>
      <c r="I3" s="31" t="s">
        <v>572</v>
      </c>
      <c r="J3" s="31" t="s">
        <v>579</v>
      </c>
      <c r="K3" s="31" t="s">
        <v>589</v>
      </c>
      <c r="L3" s="31" t="s">
        <v>596</v>
      </c>
      <c r="M3" s="195"/>
      <c r="N3" s="302" t="s">
        <v>6</v>
      </c>
      <c r="O3" s="302"/>
      <c r="P3" s="55"/>
      <c r="Q3" s="300" t="s">
        <v>7</v>
      </c>
      <c r="R3" s="301"/>
    </row>
    <row r="4" spans="1:20" x14ac:dyDescent="0.2">
      <c r="A4" s="195" t="s">
        <v>8</v>
      </c>
      <c r="B4" s="195"/>
      <c r="C4" s="195"/>
      <c r="D4" s="195"/>
      <c r="E4" s="7" t="s">
        <v>9</v>
      </c>
      <c r="F4" s="195" t="s">
        <v>10</v>
      </c>
      <c r="G4" s="194" t="s">
        <v>11</v>
      </c>
      <c r="H4" s="194" t="s">
        <v>12</v>
      </c>
      <c r="I4" s="195" t="s">
        <v>571</v>
      </c>
      <c r="J4" s="195" t="s">
        <v>580</v>
      </c>
      <c r="K4" s="195" t="s">
        <v>590</v>
      </c>
      <c r="L4" s="195" t="s">
        <v>597</v>
      </c>
      <c r="M4" s="195"/>
      <c r="N4" s="194" t="s">
        <v>13</v>
      </c>
      <c r="O4" s="194" t="s">
        <v>12</v>
      </c>
      <c r="P4" s="56"/>
      <c r="Q4" s="193" t="s">
        <v>14</v>
      </c>
      <c r="R4" s="193" t="s">
        <v>15</v>
      </c>
    </row>
    <row r="5" spans="1:20" s="90" customFormat="1" x14ac:dyDescent="0.2">
      <c r="A5" s="86" t="s">
        <v>549</v>
      </c>
      <c r="B5" s="86" t="s">
        <v>550</v>
      </c>
      <c r="C5" s="86" t="s">
        <v>549</v>
      </c>
      <c r="D5" s="86" t="s">
        <v>275</v>
      </c>
      <c r="E5" s="87">
        <v>15</v>
      </c>
      <c r="F5" s="87">
        <v>50</v>
      </c>
      <c r="G5" s="87">
        <v>50</v>
      </c>
      <c r="H5" s="87">
        <v>2000</v>
      </c>
      <c r="I5" s="87"/>
      <c r="J5" s="87"/>
      <c r="K5" s="87"/>
      <c r="L5" s="87"/>
      <c r="M5" s="192"/>
      <c r="N5" s="87">
        <f t="shared" ref="N5:N20" si="0">SUM(I5:M5)</f>
        <v>0</v>
      </c>
      <c r="O5" s="87">
        <f t="shared" ref="O5:O20" si="1">$N5/$H5</f>
        <v>0</v>
      </c>
      <c r="P5" s="89"/>
      <c r="Q5" s="87">
        <v>0.06</v>
      </c>
      <c r="R5" s="87">
        <f t="shared" ref="R5:R20" si="2">$O5*$Q5</f>
        <v>0</v>
      </c>
    </row>
    <row r="6" spans="1:20" s="90" customFormat="1" x14ac:dyDescent="0.2">
      <c r="A6" s="86" t="s">
        <v>383</v>
      </c>
      <c r="B6" s="86" t="s">
        <v>384</v>
      </c>
      <c r="C6" s="86" t="s">
        <v>383</v>
      </c>
      <c r="D6" s="86" t="s">
        <v>275</v>
      </c>
      <c r="E6" s="87">
        <v>15</v>
      </c>
      <c r="F6" s="87">
        <v>225</v>
      </c>
      <c r="G6" s="87">
        <v>10</v>
      </c>
      <c r="H6" s="87">
        <v>400</v>
      </c>
      <c r="I6" s="87"/>
      <c r="J6" s="87">
        <v>3600</v>
      </c>
      <c r="K6" s="87">
        <v>6000</v>
      </c>
      <c r="L6" s="87">
        <v>8000</v>
      </c>
      <c r="M6" s="91"/>
      <c r="N6" s="87">
        <f t="shared" si="0"/>
        <v>17600</v>
      </c>
      <c r="O6" s="87">
        <f t="shared" si="1"/>
        <v>44</v>
      </c>
      <c r="P6" s="92"/>
      <c r="Q6" s="93">
        <v>0.06</v>
      </c>
      <c r="R6" s="93">
        <f t="shared" si="2"/>
        <v>2.6399999999999997</v>
      </c>
      <c r="S6" s="94">
        <f>SUM(R6:R20)</f>
        <v>16.959999999999997</v>
      </c>
      <c r="T6" s="90">
        <f>S6*100/$S$147</f>
        <v>98.89212827988338</v>
      </c>
    </row>
    <row r="7" spans="1:20" s="90" customFormat="1" x14ac:dyDescent="0.2">
      <c r="A7" s="86" t="s">
        <v>385</v>
      </c>
      <c r="B7" s="86" t="s">
        <v>386</v>
      </c>
      <c r="C7" s="86" t="s">
        <v>385</v>
      </c>
      <c r="D7" s="86" t="s">
        <v>275</v>
      </c>
      <c r="E7" s="87">
        <v>15</v>
      </c>
      <c r="F7" s="87">
        <v>300</v>
      </c>
      <c r="G7" s="87">
        <v>10</v>
      </c>
      <c r="H7" s="87">
        <v>300</v>
      </c>
      <c r="I7" s="87"/>
      <c r="J7" s="87">
        <v>3600</v>
      </c>
      <c r="K7" s="87"/>
      <c r="L7" s="87"/>
      <c r="M7" s="91"/>
      <c r="N7" s="87">
        <f t="shared" si="0"/>
        <v>3600</v>
      </c>
      <c r="O7" s="87">
        <f t="shared" si="1"/>
        <v>12</v>
      </c>
      <c r="P7" s="92"/>
      <c r="Q7" s="93">
        <v>0.06</v>
      </c>
      <c r="R7" s="93">
        <f t="shared" si="2"/>
        <v>0.72</v>
      </c>
      <c r="S7" s="94"/>
    </row>
    <row r="8" spans="1:20" s="90" customFormat="1" x14ac:dyDescent="0.2">
      <c r="A8" s="192" t="s">
        <v>387</v>
      </c>
      <c r="B8" s="192" t="s">
        <v>259</v>
      </c>
      <c r="C8" s="95" t="s">
        <v>388</v>
      </c>
      <c r="D8" s="192" t="s">
        <v>277</v>
      </c>
      <c r="E8" s="87" t="s">
        <v>167</v>
      </c>
      <c r="F8" s="87">
        <v>300</v>
      </c>
      <c r="G8" s="87">
        <v>10</v>
      </c>
      <c r="H8" s="87">
        <v>300</v>
      </c>
      <c r="I8" s="87"/>
      <c r="J8" s="87"/>
      <c r="K8" s="87"/>
      <c r="L8" s="87"/>
      <c r="M8" s="91"/>
      <c r="N8" s="87">
        <f t="shared" si="0"/>
        <v>0</v>
      </c>
      <c r="O8" s="87">
        <f t="shared" si="1"/>
        <v>0</v>
      </c>
      <c r="P8" s="92"/>
      <c r="Q8" s="93">
        <v>0.06</v>
      </c>
      <c r="R8" s="93">
        <f t="shared" si="2"/>
        <v>0</v>
      </c>
      <c r="S8" s="94"/>
    </row>
    <row r="9" spans="1:20" s="90" customFormat="1" x14ac:dyDescent="0.2">
      <c r="A9" s="86" t="s">
        <v>258</v>
      </c>
      <c r="B9" s="86" t="s">
        <v>259</v>
      </c>
      <c r="C9" s="86" t="s">
        <v>258</v>
      </c>
      <c r="D9" s="86" t="s">
        <v>275</v>
      </c>
      <c r="E9" s="87">
        <v>15</v>
      </c>
      <c r="F9" s="87">
        <v>375</v>
      </c>
      <c r="G9" s="87">
        <v>10</v>
      </c>
      <c r="H9" s="87">
        <v>200</v>
      </c>
      <c r="I9" s="87"/>
      <c r="J9" s="87"/>
      <c r="K9" s="87"/>
      <c r="L9" s="87"/>
      <c r="M9" s="91"/>
      <c r="N9" s="87">
        <f t="shared" si="0"/>
        <v>0</v>
      </c>
      <c r="O9" s="87">
        <f t="shared" si="1"/>
        <v>0</v>
      </c>
      <c r="P9" s="92"/>
      <c r="Q9" s="93">
        <v>0.06</v>
      </c>
      <c r="R9" s="93">
        <f t="shared" si="2"/>
        <v>0</v>
      </c>
      <c r="S9" s="94"/>
    </row>
    <row r="10" spans="1:20" s="90" customFormat="1" x14ac:dyDescent="0.2">
      <c r="A10" s="86" t="s">
        <v>26</v>
      </c>
      <c r="B10" s="86" t="s">
        <v>27</v>
      </c>
      <c r="C10" s="86" t="s">
        <v>26</v>
      </c>
      <c r="D10" s="86" t="s">
        <v>275</v>
      </c>
      <c r="E10" s="87">
        <v>15</v>
      </c>
      <c r="F10" s="87">
        <v>457</v>
      </c>
      <c r="G10" s="87">
        <v>10</v>
      </c>
      <c r="H10" s="87">
        <v>200</v>
      </c>
      <c r="I10" s="87">
        <v>3000</v>
      </c>
      <c r="J10" s="87">
        <v>5000</v>
      </c>
      <c r="K10" s="87">
        <v>5000</v>
      </c>
      <c r="L10" s="87">
        <v>6000</v>
      </c>
      <c r="M10" s="91"/>
      <c r="N10" s="87">
        <f t="shared" si="0"/>
        <v>19000</v>
      </c>
      <c r="O10" s="87">
        <f t="shared" si="1"/>
        <v>95</v>
      </c>
      <c r="P10" s="92"/>
      <c r="Q10" s="93">
        <v>0.05</v>
      </c>
      <c r="R10" s="93">
        <f t="shared" si="2"/>
        <v>4.75</v>
      </c>
    </row>
    <row r="11" spans="1:20" s="90" customFormat="1" x14ac:dyDescent="0.2">
      <c r="A11" s="192" t="s">
        <v>169</v>
      </c>
      <c r="B11" s="192" t="s">
        <v>27</v>
      </c>
      <c r="C11" s="192">
        <v>90441400</v>
      </c>
      <c r="D11" s="192" t="s">
        <v>277</v>
      </c>
      <c r="E11" s="87" t="s">
        <v>167</v>
      </c>
      <c r="F11" s="87">
        <v>450</v>
      </c>
      <c r="G11" s="87">
        <v>10</v>
      </c>
      <c r="H11" s="87">
        <v>200</v>
      </c>
      <c r="I11" s="87"/>
      <c r="J11" s="87"/>
      <c r="K11" s="87"/>
      <c r="L11" s="87">
        <v>3000</v>
      </c>
      <c r="M11" s="91"/>
      <c r="N11" s="87">
        <f t="shared" si="0"/>
        <v>3000</v>
      </c>
      <c r="O11" s="87">
        <f t="shared" si="1"/>
        <v>15</v>
      </c>
      <c r="P11" s="92"/>
      <c r="Q11" s="93">
        <v>0.05</v>
      </c>
      <c r="R11" s="93">
        <f t="shared" si="2"/>
        <v>0.75</v>
      </c>
    </row>
    <row r="12" spans="1:20" s="90" customFormat="1" x14ac:dyDescent="0.2">
      <c r="A12" s="86" t="s">
        <v>24</v>
      </c>
      <c r="B12" s="86" t="s">
        <v>25</v>
      </c>
      <c r="C12" s="86" t="s">
        <v>24</v>
      </c>
      <c r="D12" s="86" t="s">
        <v>275</v>
      </c>
      <c r="E12" s="87">
        <v>15</v>
      </c>
      <c r="F12" s="87">
        <v>610</v>
      </c>
      <c r="G12" s="87">
        <v>10</v>
      </c>
      <c r="H12" s="87">
        <v>100</v>
      </c>
      <c r="I12" s="87"/>
      <c r="J12" s="87"/>
      <c r="K12" s="87">
        <v>3700</v>
      </c>
      <c r="L12" s="87">
        <v>6000</v>
      </c>
      <c r="M12" s="91"/>
      <c r="N12" s="87">
        <f t="shared" si="0"/>
        <v>9700</v>
      </c>
      <c r="O12" s="87">
        <f t="shared" si="1"/>
        <v>97</v>
      </c>
      <c r="P12" s="92"/>
      <c r="Q12" s="93">
        <v>0.04</v>
      </c>
      <c r="R12" s="93">
        <f t="shared" si="2"/>
        <v>3.88</v>
      </c>
    </row>
    <row r="13" spans="1:20" s="90" customFormat="1" x14ac:dyDescent="0.2">
      <c r="A13" s="192" t="s">
        <v>168</v>
      </c>
      <c r="B13" s="192" t="s">
        <v>25</v>
      </c>
      <c r="C13" s="192">
        <v>90441600</v>
      </c>
      <c r="D13" s="192" t="s">
        <v>277</v>
      </c>
      <c r="E13" s="87" t="s">
        <v>167</v>
      </c>
      <c r="F13" s="87">
        <v>600</v>
      </c>
      <c r="G13" s="87">
        <v>10</v>
      </c>
      <c r="H13" s="87">
        <v>100</v>
      </c>
      <c r="I13" s="87"/>
      <c r="J13" s="87"/>
      <c r="K13" s="87">
        <v>1000</v>
      </c>
      <c r="L13" s="87">
        <v>3000</v>
      </c>
      <c r="M13" s="91"/>
      <c r="N13" s="87">
        <f t="shared" si="0"/>
        <v>4000</v>
      </c>
      <c r="O13" s="87">
        <f t="shared" si="1"/>
        <v>40</v>
      </c>
      <c r="P13" s="92"/>
      <c r="Q13" s="93">
        <v>0.04</v>
      </c>
      <c r="R13" s="93">
        <f t="shared" si="2"/>
        <v>1.6</v>
      </c>
    </row>
    <row r="14" spans="1:20" s="90" customFormat="1" x14ac:dyDescent="0.2">
      <c r="A14" s="86" t="s">
        <v>150</v>
      </c>
      <c r="B14" s="86" t="s">
        <v>151</v>
      </c>
      <c r="C14" s="86" t="s">
        <v>150</v>
      </c>
      <c r="D14" s="86" t="s">
        <v>275</v>
      </c>
      <c r="E14" s="87">
        <v>15</v>
      </c>
      <c r="F14" s="87">
        <v>760</v>
      </c>
      <c r="G14" s="87">
        <v>10</v>
      </c>
      <c r="H14" s="87">
        <v>100</v>
      </c>
      <c r="I14" s="87"/>
      <c r="J14" s="87"/>
      <c r="K14" s="87"/>
      <c r="L14" s="87">
        <v>1000</v>
      </c>
      <c r="M14" s="91"/>
      <c r="N14" s="87">
        <f t="shared" si="0"/>
        <v>1000</v>
      </c>
      <c r="O14" s="87">
        <f t="shared" si="1"/>
        <v>10</v>
      </c>
      <c r="P14" s="92"/>
      <c r="Q14" s="93">
        <v>0.04</v>
      </c>
      <c r="R14" s="93">
        <f t="shared" si="2"/>
        <v>0.4</v>
      </c>
    </row>
    <row r="15" spans="1:20" s="90" customFormat="1" x14ac:dyDescent="0.2">
      <c r="A15" s="86" t="s">
        <v>20</v>
      </c>
      <c r="B15" s="86" t="s">
        <v>21</v>
      </c>
      <c r="C15" s="86" t="s">
        <v>20</v>
      </c>
      <c r="D15" s="86" t="s">
        <v>275</v>
      </c>
      <c r="E15" s="87">
        <v>15</v>
      </c>
      <c r="F15" s="87">
        <v>915</v>
      </c>
      <c r="G15" s="87">
        <v>10</v>
      </c>
      <c r="H15" s="87">
        <v>100</v>
      </c>
      <c r="I15" s="87"/>
      <c r="J15" s="87"/>
      <c r="K15" s="87">
        <v>1000</v>
      </c>
      <c r="L15" s="87">
        <v>1000</v>
      </c>
      <c r="M15" s="91"/>
      <c r="N15" s="87">
        <f t="shared" si="0"/>
        <v>2000</v>
      </c>
      <c r="O15" s="87">
        <f t="shared" si="1"/>
        <v>20</v>
      </c>
      <c r="P15" s="92"/>
      <c r="Q15" s="93">
        <v>0.05</v>
      </c>
      <c r="R15" s="93">
        <f t="shared" si="2"/>
        <v>1</v>
      </c>
    </row>
    <row r="16" spans="1:20" s="90" customFormat="1" x14ac:dyDescent="0.2">
      <c r="A16" s="91" t="s">
        <v>166</v>
      </c>
      <c r="B16" s="91" t="s">
        <v>21</v>
      </c>
      <c r="C16" s="91">
        <v>90441800</v>
      </c>
      <c r="D16" s="192" t="s">
        <v>277</v>
      </c>
      <c r="E16" s="87" t="s">
        <v>167</v>
      </c>
      <c r="F16" s="87">
        <v>900</v>
      </c>
      <c r="G16" s="87">
        <v>10</v>
      </c>
      <c r="H16" s="87">
        <v>100</v>
      </c>
      <c r="I16" s="87"/>
      <c r="J16" s="87"/>
      <c r="K16" s="87"/>
      <c r="L16" s="87">
        <v>1000</v>
      </c>
      <c r="M16" s="91"/>
      <c r="N16" s="87">
        <f t="shared" si="0"/>
        <v>1000</v>
      </c>
      <c r="O16" s="87">
        <f t="shared" si="1"/>
        <v>10</v>
      </c>
      <c r="P16" s="92"/>
      <c r="Q16" s="93">
        <v>0.05</v>
      </c>
      <c r="R16" s="93">
        <f t="shared" si="2"/>
        <v>0.5</v>
      </c>
    </row>
    <row r="17" spans="1:20" s="90" customFormat="1" x14ac:dyDescent="0.2">
      <c r="A17" s="86" t="s">
        <v>16</v>
      </c>
      <c r="B17" s="86" t="s">
        <v>17</v>
      </c>
      <c r="C17" s="86" t="s">
        <v>16</v>
      </c>
      <c r="D17" s="86" t="s">
        <v>275</v>
      </c>
      <c r="E17" s="87">
        <v>15</v>
      </c>
      <c r="F17" s="87">
        <v>1220</v>
      </c>
      <c r="G17" s="87">
        <v>10</v>
      </c>
      <c r="H17" s="87">
        <v>50</v>
      </c>
      <c r="I17" s="87"/>
      <c r="J17" s="87"/>
      <c r="K17" s="87">
        <v>900</v>
      </c>
      <c r="L17" s="87"/>
      <c r="M17" s="91"/>
      <c r="N17" s="87">
        <f t="shared" si="0"/>
        <v>900</v>
      </c>
      <c r="O17" s="87">
        <f t="shared" si="1"/>
        <v>18</v>
      </c>
      <c r="P17" s="92"/>
      <c r="Q17" s="93">
        <v>0.04</v>
      </c>
      <c r="R17" s="93">
        <f t="shared" si="2"/>
        <v>0.72</v>
      </c>
    </row>
    <row r="18" spans="1:20" s="90" customFormat="1" x14ac:dyDescent="0.2">
      <c r="A18" s="86" t="s">
        <v>148</v>
      </c>
      <c r="B18" s="86" t="s">
        <v>149</v>
      </c>
      <c r="C18" s="86" t="s">
        <v>148</v>
      </c>
      <c r="D18" s="86" t="s">
        <v>275</v>
      </c>
      <c r="E18" s="87">
        <v>15</v>
      </c>
      <c r="F18" s="87">
        <v>1524</v>
      </c>
      <c r="G18" s="87">
        <v>10</v>
      </c>
      <c r="H18" s="87">
        <v>50</v>
      </c>
      <c r="I18" s="87"/>
      <c r="J18" s="87"/>
      <c r="K18" s="87"/>
      <c r="L18" s="87"/>
      <c r="M18" s="91"/>
      <c r="N18" s="87">
        <f t="shared" si="0"/>
        <v>0</v>
      </c>
      <c r="O18" s="87">
        <f t="shared" si="1"/>
        <v>0</v>
      </c>
      <c r="P18" s="92"/>
      <c r="Q18" s="93">
        <v>0.05</v>
      </c>
      <c r="R18" s="93">
        <f t="shared" si="2"/>
        <v>0</v>
      </c>
    </row>
    <row r="19" spans="1:20" s="90" customFormat="1" x14ac:dyDescent="0.2">
      <c r="A19" s="86" t="s">
        <v>146</v>
      </c>
      <c r="B19" s="86" t="s">
        <v>147</v>
      </c>
      <c r="C19" s="86" t="s">
        <v>146</v>
      </c>
      <c r="D19" s="86" t="s">
        <v>275</v>
      </c>
      <c r="E19" s="87">
        <v>15</v>
      </c>
      <c r="F19" s="87">
        <v>1800</v>
      </c>
      <c r="G19" s="87">
        <v>10</v>
      </c>
      <c r="H19" s="87">
        <v>50</v>
      </c>
      <c r="I19" s="87"/>
      <c r="J19" s="87"/>
      <c r="K19" s="87"/>
      <c r="L19" s="87"/>
      <c r="M19" s="91"/>
      <c r="N19" s="87">
        <f t="shared" si="0"/>
        <v>0</v>
      </c>
      <c r="O19" s="87">
        <f t="shared" si="1"/>
        <v>0</v>
      </c>
      <c r="P19" s="92"/>
      <c r="Q19" s="93">
        <v>0.06</v>
      </c>
      <c r="R19" s="93">
        <f t="shared" si="2"/>
        <v>0</v>
      </c>
    </row>
    <row r="20" spans="1:20" s="90" customFormat="1" x14ac:dyDescent="0.2">
      <c r="A20" s="86" t="s">
        <v>353</v>
      </c>
      <c r="B20" s="86" t="s">
        <v>354</v>
      </c>
      <c r="C20" s="86" t="s">
        <v>146</v>
      </c>
      <c r="D20" s="86" t="s">
        <v>275</v>
      </c>
      <c r="E20" s="87">
        <v>15</v>
      </c>
      <c r="F20" s="87">
        <v>2100</v>
      </c>
      <c r="G20" s="87">
        <v>10</v>
      </c>
      <c r="H20" s="87">
        <v>50</v>
      </c>
      <c r="I20" s="87"/>
      <c r="J20" s="87"/>
      <c r="K20" s="87"/>
      <c r="L20" s="87"/>
      <c r="M20" s="91"/>
      <c r="N20" s="87">
        <f t="shared" si="0"/>
        <v>0</v>
      </c>
      <c r="O20" s="87">
        <f t="shared" si="1"/>
        <v>0</v>
      </c>
      <c r="P20" s="92"/>
      <c r="Q20" s="93">
        <v>0.06</v>
      </c>
      <c r="R20" s="93">
        <f t="shared" si="2"/>
        <v>0</v>
      </c>
    </row>
    <row r="21" spans="1:20" s="90" customFormat="1" ht="15" x14ac:dyDescent="0.2">
      <c r="A21" s="96" t="s">
        <v>28</v>
      </c>
      <c r="B21" s="96"/>
      <c r="C21" s="96"/>
      <c r="D21" s="96"/>
      <c r="E21" s="96"/>
      <c r="F21" s="87"/>
      <c r="G21" s="97"/>
      <c r="H21" s="97"/>
      <c r="I21" s="87"/>
      <c r="J21" s="87"/>
      <c r="K21" s="87"/>
      <c r="L21" s="87"/>
      <c r="M21" s="98"/>
      <c r="N21" s="87"/>
      <c r="O21" s="87"/>
      <c r="P21" s="92"/>
      <c r="Q21" s="87"/>
      <c r="R21" s="93"/>
    </row>
    <row r="22" spans="1:20" s="90" customFormat="1" x14ac:dyDescent="0.2">
      <c r="A22" s="86" t="s">
        <v>260</v>
      </c>
      <c r="B22" s="86" t="s">
        <v>229</v>
      </c>
      <c r="C22" s="86" t="s">
        <v>260</v>
      </c>
      <c r="D22" s="86" t="s">
        <v>275</v>
      </c>
      <c r="E22" s="87">
        <v>20</v>
      </c>
      <c r="F22" s="87">
        <v>100</v>
      </c>
      <c r="G22" s="87">
        <v>10</v>
      </c>
      <c r="H22" s="87">
        <v>500</v>
      </c>
      <c r="I22" s="87"/>
      <c r="J22" s="87"/>
      <c r="K22" s="87">
        <v>500</v>
      </c>
      <c r="L22" s="87">
        <v>500</v>
      </c>
      <c r="M22" s="91"/>
      <c r="N22" s="87">
        <f t="shared" ref="N22:N38" si="3">SUM(I22:M22)</f>
        <v>1000</v>
      </c>
      <c r="O22" s="87">
        <f t="shared" ref="O22:O38" si="4">$N22/$H22</f>
        <v>2</v>
      </c>
      <c r="P22" s="92"/>
      <c r="Q22" s="93">
        <v>0.06</v>
      </c>
      <c r="R22" s="93">
        <f t="shared" ref="R22:R38" si="5">$O22*$Q22</f>
        <v>0.12</v>
      </c>
      <c r="S22" s="94">
        <f>SUM(R22:R38)</f>
        <v>3.1</v>
      </c>
      <c r="T22" s="90">
        <f>S22*100/$S$147</f>
        <v>18.07580174927114</v>
      </c>
    </row>
    <row r="23" spans="1:20" s="90" customFormat="1" x14ac:dyDescent="0.2">
      <c r="A23" s="192" t="s">
        <v>228</v>
      </c>
      <c r="B23" s="192" t="s">
        <v>229</v>
      </c>
      <c r="C23" s="192">
        <v>90442100</v>
      </c>
      <c r="D23" s="192" t="s">
        <v>277</v>
      </c>
      <c r="E23" s="87" t="s">
        <v>46</v>
      </c>
      <c r="F23" s="87">
        <v>100</v>
      </c>
      <c r="G23" s="87">
        <v>10</v>
      </c>
      <c r="H23" s="87">
        <v>500</v>
      </c>
      <c r="I23" s="87"/>
      <c r="J23" s="87"/>
      <c r="K23" s="87"/>
      <c r="L23" s="87"/>
      <c r="M23" s="91"/>
      <c r="N23" s="87">
        <f t="shared" si="3"/>
        <v>0</v>
      </c>
      <c r="O23" s="87">
        <f t="shared" si="4"/>
        <v>0</v>
      </c>
      <c r="P23" s="92"/>
      <c r="Q23" s="93">
        <v>0.06</v>
      </c>
      <c r="R23" s="93">
        <f t="shared" si="5"/>
        <v>0</v>
      </c>
      <c r="S23" s="94"/>
    </row>
    <row r="24" spans="1:20" s="90" customFormat="1" x14ac:dyDescent="0.2">
      <c r="A24" s="192" t="s">
        <v>172</v>
      </c>
      <c r="B24" s="192" t="s">
        <v>173</v>
      </c>
      <c r="C24" s="192">
        <v>90447000</v>
      </c>
      <c r="D24" s="192" t="s">
        <v>277</v>
      </c>
      <c r="E24" s="87" t="s">
        <v>46</v>
      </c>
      <c r="F24" s="87">
        <v>240</v>
      </c>
      <c r="G24" s="87">
        <v>10</v>
      </c>
      <c r="H24" s="87">
        <v>250</v>
      </c>
      <c r="I24" s="87"/>
      <c r="J24" s="87">
        <v>1750</v>
      </c>
      <c r="K24" s="87">
        <v>5000</v>
      </c>
      <c r="L24" s="87">
        <v>3000</v>
      </c>
      <c r="M24" s="91"/>
      <c r="N24" s="87">
        <f t="shared" si="3"/>
        <v>9750</v>
      </c>
      <c r="O24" s="87">
        <f t="shared" si="4"/>
        <v>39</v>
      </c>
      <c r="P24" s="92"/>
      <c r="Q24" s="93">
        <v>0.06</v>
      </c>
      <c r="R24" s="93">
        <f t="shared" si="5"/>
        <v>2.34</v>
      </c>
    </row>
    <row r="25" spans="1:20" s="90" customFormat="1" x14ac:dyDescent="0.2">
      <c r="A25" s="86" t="s">
        <v>389</v>
      </c>
      <c r="B25" s="86" t="s">
        <v>390</v>
      </c>
      <c r="C25" s="86" t="s">
        <v>389</v>
      </c>
      <c r="D25" s="86" t="s">
        <v>275</v>
      </c>
      <c r="E25" s="87">
        <v>20</v>
      </c>
      <c r="F25" s="87">
        <v>300</v>
      </c>
      <c r="G25" s="87">
        <v>10</v>
      </c>
      <c r="H25" s="137">
        <v>200</v>
      </c>
      <c r="I25" s="87"/>
      <c r="J25" s="87"/>
      <c r="K25" s="87"/>
      <c r="L25" s="87"/>
      <c r="M25" s="91"/>
      <c r="N25" s="87">
        <f t="shared" si="3"/>
        <v>0</v>
      </c>
      <c r="O25" s="87">
        <f t="shared" si="4"/>
        <v>0</v>
      </c>
      <c r="P25" s="92"/>
      <c r="Q25" s="93">
        <v>0.06</v>
      </c>
      <c r="R25" s="93">
        <f t="shared" si="5"/>
        <v>0</v>
      </c>
    </row>
    <row r="26" spans="1:20" s="90" customFormat="1" x14ac:dyDescent="0.2">
      <c r="A26" s="86" t="s">
        <v>50</v>
      </c>
      <c r="B26" s="86" t="s">
        <v>51</v>
      </c>
      <c r="C26" s="86" t="s">
        <v>50</v>
      </c>
      <c r="D26" s="86" t="s">
        <v>275</v>
      </c>
      <c r="E26" s="87">
        <v>20</v>
      </c>
      <c r="F26" s="87">
        <v>457</v>
      </c>
      <c r="G26" s="87">
        <v>10</v>
      </c>
      <c r="H26" s="87">
        <v>100</v>
      </c>
      <c r="I26" s="87"/>
      <c r="J26" s="87"/>
      <c r="K26" s="87">
        <v>100</v>
      </c>
      <c r="L26" s="87">
        <v>500</v>
      </c>
      <c r="M26" s="91"/>
      <c r="N26" s="87">
        <f t="shared" si="3"/>
        <v>600</v>
      </c>
      <c r="O26" s="87">
        <f t="shared" si="4"/>
        <v>6</v>
      </c>
      <c r="P26" s="92"/>
      <c r="Q26" s="93">
        <v>0.04</v>
      </c>
      <c r="R26" s="93">
        <f t="shared" si="5"/>
        <v>0.24</v>
      </c>
    </row>
    <row r="27" spans="1:20" s="90" customFormat="1" x14ac:dyDescent="0.2">
      <c r="A27" s="192" t="s">
        <v>171</v>
      </c>
      <c r="B27" s="192" t="s">
        <v>51</v>
      </c>
      <c r="C27" s="192">
        <v>90442400</v>
      </c>
      <c r="D27" s="192" t="s">
        <v>277</v>
      </c>
      <c r="E27" s="87" t="s">
        <v>46</v>
      </c>
      <c r="F27" s="87">
        <v>450</v>
      </c>
      <c r="G27" s="87">
        <v>10</v>
      </c>
      <c r="H27" s="87">
        <v>100</v>
      </c>
      <c r="I27" s="87"/>
      <c r="J27" s="87"/>
      <c r="K27" s="87"/>
      <c r="L27" s="87">
        <v>1000</v>
      </c>
      <c r="M27" s="91"/>
      <c r="N27" s="87">
        <f t="shared" si="3"/>
        <v>1000</v>
      </c>
      <c r="O27" s="87">
        <f t="shared" si="4"/>
        <v>10</v>
      </c>
      <c r="P27" s="92"/>
      <c r="Q27" s="93">
        <v>0.04</v>
      </c>
      <c r="R27" s="93">
        <f t="shared" si="5"/>
        <v>0.4</v>
      </c>
    </row>
    <row r="28" spans="1:20" s="90" customFormat="1" x14ac:dyDescent="0.2">
      <c r="A28" s="86" t="s">
        <v>47</v>
      </c>
      <c r="B28" s="86" t="s">
        <v>48</v>
      </c>
      <c r="C28" s="86" t="s">
        <v>47</v>
      </c>
      <c r="D28" s="86" t="s">
        <v>275</v>
      </c>
      <c r="E28" s="87">
        <v>20</v>
      </c>
      <c r="F28" s="87">
        <v>610</v>
      </c>
      <c r="G28" s="87">
        <v>10</v>
      </c>
      <c r="H28" s="87">
        <v>100</v>
      </c>
      <c r="I28" s="87"/>
      <c r="J28" s="87"/>
      <c r="K28" s="87"/>
      <c r="L28" s="87"/>
      <c r="M28" s="91"/>
      <c r="N28" s="87">
        <f t="shared" si="3"/>
        <v>0</v>
      </c>
      <c r="O28" s="87">
        <f t="shared" si="4"/>
        <v>0</v>
      </c>
      <c r="P28" s="92"/>
      <c r="Q28" s="93">
        <v>0.06</v>
      </c>
      <c r="R28" s="93">
        <f t="shared" si="5"/>
        <v>0</v>
      </c>
    </row>
    <row r="29" spans="1:20" s="90" customFormat="1" x14ac:dyDescent="0.2">
      <c r="A29" s="192" t="s">
        <v>49</v>
      </c>
      <c r="B29" s="192" t="s">
        <v>48</v>
      </c>
      <c r="C29" s="192">
        <v>90442600</v>
      </c>
      <c r="D29" s="192" t="s">
        <v>277</v>
      </c>
      <c r="E29" s="87" t="s">
        <v>46</v>
      </c>
      <c r="F29" s="87">
        <v>600</v>
      </c>
      <c r="G29" s="87">
        <v>10</v>
      </c>
      <c r="H29" s="87">
        <v>100</v>
      </c>
      <c r="I29" s="87"/>
      <c r="J29" s="87"/>
      <c r="K29" s="87"/>
      <c r="L29" s="87"/>
      <c r="M29" s="91"/>
      <c r="N29" s="87">
        <f t="shared" si="3"/>
        <v>0</v>
      </c>
      <c r="O29" s="87">
        <f t="shared" si="4"/>
        <v>0</v>
      </c>
      <c r="P29" s="92"/>
      <c r="Q29" s="93">
        <v>0.06</v>
      </c>
      <c r="R29" s="93">
        <f t="shared" si="5"/>
        <v>0</v>
      </c>
    </row>
    <row r="30" spans="1:20" s="90" customFormat="1" x14ac:dyDescent="0.2">
      <c r="A30" s="86" t="s">
        <v>154</v>
      </c>
      <c r="B30" s="86" t="s">
        <v>43</v>
      </c>
      <c r="C30" s="86" t="s">
        <v>154</v>
      </c>
      <c r="D30" s="86" t="s">
        <v>275</v>
      </c>
      <c r="E30" s="87">
        <v>20</v>
      </c>
      <c r="F30" s="87">
        <v>760</v>
      </c>
      <c r="G30" s="87">
        <v>10</v>
      </c>
      <c r="H30" s="87">
        <v>100</v>
      </c>
      <c r="I30" s="87"/>
      <c r="J30" s="87"/>
      <c r="K30" s="87"/>
      <c r="L30" s="87"/>
      <c r="M30" s="91"/>
      <c r="N30" s="87">
        <f t="shared" si="3"/>
        <v>0</v>
      </c>
      <c r="O30" s="87">
        <f t="shared" si="4"/>
        <v>0</v>
      </c>
      <c r="P30" s="92"/>
      <c r="Q30" s="93">
        <v>7.0000000000000007E-2</v>
      </c>
      <c r="R30" s="93">
        <f t="shared" si="5"/>
        <v>0</v>
      </c>
    </row>
    <row r="31" spans="1:20" s="90" customFormat="1" x14ac:dyDescent="0.2">
      <c r="A31" s="192" t="s">
        <v>45</v>
      </c>
      <c r="B31" s="192" t="s">
        <v>43</v>
      </c>
      <c r="C31" s="192">
        <v>90442700</v>
      </c>
      <c r="D31" s="192" t="s">
        <v>277</v>
      </c>
      <c r="E31" s="87" t="s">
        <v>46</v>
      </c>
      <c r="F31" s="87">
        <v>750</v>
      </c>
      <c r="G31" s="87">
        <v>10</v>
      </c>
      <c r="H31" s="87">
        <v>100</v>
      </c>
      <c r="I31" s="87"/>
      <c r="J31" s="87"/>
      <c r="K31" s="87"/>
      <c r="L31" s="87"/>
      <c r="M31" s="91"/>
      <c r="N31" s="87">
        <f t="shared" si="3"/>
        <v>0</v>
      </c>
      <c r="O31" s="87">
        <f t="shared" si="4"/>
        <v>0</v>
      </c>
      <c r="P31" s="92"/>
      <c r="Q31" s="93">
        <v>7.0000000000000007E-2</v>
      </c>
      <c r="R31" s="93">
        <f t="shared" si="5"/>
        <v>0</v>
      </c>
    </row>
    <row r="32" spans="1:20" s="90" customFormat="1" x14ac:dyDescent="0.2">
      <c r="A32" s="86" t="s">
        <v>38</v>
      </c>
      <c r="B32" s="86" t="s">
        <v>39</v>
      </c>
      <c r="C32" s="86" t="s">
        <v>38</v>
      </c>
      <c r="D32" s="86" t="s">
        <v>275</v>
      </c>
      <c r="E32" s="87">
        <v>20</v>
      </c>
      <c r="F32" s="87">
        <v>915</v>
      </c>
      <c r="G32" s="87">
        <v>10</v>
      </c>
      <c r="H32" s="87">
        <v>50</v>
      </c>
      <c r="I32" s="87"/>
      <c r="J32" s="87"/>
      <c r="K32" s="87"/>
      <c r="L32" s="87"/>
      <c r="M32" s="91"/>
      <c r="N32" s="87">
        <f t="shared" si="3"/>
        <v>0</v>
      </c>
      <c r="O32" s="87">
        <f t="shared" si="4"/>
        <v>0</v>
      </c>
      <c r="P32" s="92"/>
      <c r="Q32" s="93">
        <v>0.04</v>
      </c>
      <c r="R32" s="93">
        <f t="shared" si="5"/>
        <v>0</v>
      </c>
    </row>
    <row r="33" spans="1:20" s="90" customFormat="1" x14ac:dyDescent="0.2">
      <c r="A33" s="192" t="s">
        <v>170</v>
      </c>
      <c r="B33" s="192" t="s">
        <v>39</v>
      </c>
      <c r="C33" s="192">
        <v>90442800</v>
      </c>
      <c r="D33" s="192" t="s">
        <v>277</v>
      </c>
      <c r="E33" s="87" t="s">
        <v>46</v>
      </c>
      <c r="F33" s="87">
        <v>900</v>
      </c>
      <c r="G33" s="87">
        <v>10</v>
      </c>
      <c r="H33" s="87">
        <v>50</v>
      </c>
      <c r="I33" s="87"/>
      <c r="J33" s="87"/>
      <c r="K33" s="87"/>
      <c r="L33" s="87"/>
      <c r="M33" s="91"/>
      <c r="N33" s="87">
        <f t="shared" si="3"/>
        <v>0</v>
      </c>
      <c r="O33" s="87">
        <f t="shared" si="4"/>
        <v>0</v>
      </c>
      <c r="P33" s="92"/>
      <c r="Q33" s="93">
        <v>0.04</v>
      </c>
      <c r="R33" s="93">
        <f t="shared" si="5"/>
        <v>0</v>
      </c>
    </row>
    <row r="34" spans="1:20" s="90" customFormat="1" x14ac:dyDescent="0.2">
      <c r="A34" s="86" t="s">
        <v>34</v>
      </c>
      <c r="B34" s="86" t="s">
        <v>35</v>
      </c>
      <c r="C34" s="86" t="s">
        <v>34</v>
      </c>
      <c r="D34" s="86" t="s">
        <v>275</v>
      </c>
      <c r="E34" s="87">
        <v>20</v>
      </c>
      <c r="F34" s="87">
        <v>1220</v>
      </c>
      <c r="G34" s="87">
        <v>10</v>
      </c>
      <c r="H34" s="87">
        <v>50</v>
      </c>
      <c r="I34" s="87"/>
      <c r="J34" s="87"/>
      <c r="K34" s="87"/>
      <c r="L34" s="87"/>
      <c r="M34" s="91"/>
      <c r="N34" s="87">
        <f t="shared" si="3"/>
        <v>0</v>
      </c>
      <c r="O34" s="87">
        <f t="shared" si="4"/>
        <v>0</v>
      </c>
      <c r="P34" s="92"/>
      <c r="Q34" s="93">
        <v>0.06</v>
      </c>
      <c r="R34" s="93">
        <f t="shared" si="5"/>
        <v>0</v>
      </c>
    </row>
    <row r="35" spans="1:20" s="90" customFormat="1" x14ac:dyDescent="0.2">
      <c r="A35" s="86" t="s">
        <v>32</v>
      </c>
      <c r="B35" s="86" t="s">
        <v>33</v>
      </c>
      <c r="C35" s="86" t="s">
        <v>32</v>
      </c>
      <c r="D35" s="86" t="s">
        <v>275</v>
      </c>
      <c r="E35" s="87">
        <v>20</v>
      </c>
      <c r="F35" s="87">
        <v>1524</v>
      </c>
      <c r="G35" s="87">
        <v>10</v>
      </c>
      <c r="H35" s="87">
        <v>50</v>
      </c>
      <c r="I35" s="87"/>
      <c r="J35" s="87"/>
      <c r="K35" s="87"/>
      <c r="L35" s="87"/>
      <c r="M35" s="91"/>
      <c r="N35" s="87">
        <f t="shared" si="3"/>
        <v>0</v>
      </c>
      <c r="O35" s="87">
        <f t="shared" si="4"/>
        <v>0</v>
      </c>
      <c r="P35" s="92"/>
      <c r="Q35" s="93">
        <v>7.0000000000000007E-2</v>
      </c>
      <c r="R35" s="93">
        <f t="shared" si="5"/>
        <v>0</v>
      </c>
    </row>
    <row r="36" spans="1:20" s="90" customFormat="1" x14ac:dyDescent="0.2">
      <c r="A36" s="86" t="s">
        <v>214</v>
      </c>
      <c r="B36" s="86" t="s">
        <v>30</v>
      </c>
      <c r="C36" s="86" t="s">
        <v>214</v>
      </c>
      <c r="D36" s="86" t="s">
        <v>275</v>
      </c>
      <c r="E36" s="87">
        <v>20</v>
      </c>
      <c r="F36" s="87">
        <v>1800</v>
      </c>
      <c r="G36" s="87">
        <v>10</v>
      </c>
      <c r="H36" s="87">
        <v>50</v>
      </c>
      <c r="I36" s="87"/>
      <c r="J36" s="87"/>
      <c r="K36" s="87"/>
      <c r="L36" s="87"/>
      <c r="M36" s="91"/>
      <c r="N36" s="87">
        <f t="shared" si="3"/>
        <v>0</v>
      </c>
      <c r="O36" s="87">
        <f t="shared" si="4"/>
        <v>0</v>
      </c>
      <c r="P36" s="92"/>
      <c r="Q36" s="93">
        <v>0.09</v>
      </c>
      <c r="R36" s="93">
        <f t="shared" si="5"/>
        <v>0</v>
      </c>
    </row>
    <row r="37" spans="1:20" s="90" customFormat="1" x14ac:dyDescent="0.2">
      <c r="A37" s="86" t="s">
        <v>212</v>
      </c>
      <c r="B37" s="86" t="s">
        <v>213</v>
      </c>
      <c r="C37" s="86" t="s">
        <v>212</v>
      </c>
      <c r="D37" s="86" t="s">
        <v>275</v>
      </c>
      <c r="E37" s="87">
        <v>20</v>
      </c>
      <c r="F37" s="87">
        <v>2100</v>
      </c>
      <c r="G37" s="87">
        <v>10</v>
      </c>
      <c r="H37" s="87">
        <v>50</v>
      </c>
      <c r="I37" s="87"/>
      <c r="J37" s="87"/>
      <c r="K37" s="87"/>
      <c r="L37" s="87"/>
      <c r="M37" s="91"/>
      <c r="N37" s="87">
        <f t="shared" si="3"/>
        <v>0</v>
      </c>
      <c r="O37" s="87">
        <f t="shared" si="4"/>
        <v>0</v>
      </c>
      <c r="P37" s="92"/>
      <c r="Q37" s="93">
        <v>7.0000000000000007E-2</v>
      </c>
      <c r="R37" s="93">
        <f t="shared" si="5"/>
        <v>0</v>
      </c>
    </row>
    <row r="38" spans="1:20" s="90" customFormat="1" x14ac:dyDescent="0.2">
      <c r="A38" s="86" t="s">
        <v>242</v>
      </c>
      <c r="B38" s="86" t="s">
        <v>243</v>
      </c>
      <c r="C38" s="86" t="s">
        <v>242</v>
      </c>
      <c r="D38" s="86" t="s">
        <v>275</v>
      </c>
      <c r="E38" s="87">
        <v>20</v>
      </c>
      <c r="F38" s="87">
        <v>2400</v>
      </c>
      <c r="G38" s="87">
        <v>10</v>
      </c>
      <c r="H38" s="87">
        <v>50</v>
      </c>
      <c r="I38" s="87"/>
      <c r="J38" s="87"/>
      <c r="K38" s="87"/>
      <c r="L38" s="87"/>
      <c r="M38" s="91"/>
      <c r="N38" s="87">
        <f t="shared" si="3"/>
        <v>0</v>
      </c>
      <c r="O38" s="87">
        <f t="shared" si="4"/>
        <v>0</v>
      </c>
      <c r="P38" s="92"/>
      <c r="Q38" s="93">
        <v>7.0000000000000007E-2</v>
      </c>
      <c r="R38" s="93">
        <f t="shared" si="5"/>
        <v>0</v>
      </c>
    </row>
    <row r="39" spans="1:20" s="90" customFormat="1" ht="15" x14ac:dyDescent="0.2">
      <c r="A39" s="96" t="s">
        <v>52</v>
      </c>
      <c r="B39" s="96"/>
      <c r="C39" s="96"/>
      <c r="D39" s="96"/>
      <c r="E39" s="96"/>
      <c r="F39" s="99"/>
      <c r="G39" s="100"/>
      <c r="H39" s="100"/>
      <c r="I39" s="87"/>
      <c r="J39" s="87"/>
      <c r="K39" s="87"/>
      <c r="L39" s="87"/>
      <c r="M39" s="101"/>
      <c r="N39" s="87"/>
      <c r="O39" s="87"/>
      <c r="P39" s="92"/>
      <c r="Q39" s="87"/>
      <c r="R39" s="93"/>
    </row>
    <row r="40" spans="1:20" s="90" customFormat="1" x14ac:dyDescent="0.2">
      <c r="A40" s="86" t="s">
        <v>261</v>
      </c>
      <c r="B40" s="86" t="s">
        <v>262</v>
      </c>
      <c r="C40" s="86" t="s">
        <v>261</v>
      </c>
      <c r="D40" s="86" t="s">
        <v>275</v>
      </c>
      <c r="E40" s="87">
        <v>25</v>
      </c>
      <c r="F40" s="87">
        <v>200</v>
      </c>
      <c r="G40" s="87">
        <v>10</v>
      </c>
      <c r="H40" s="87">
        <v>150</v>
      </c>
      <c r="I40" s="87"/>
      <c r="J40" s="87"/>
      <c r="K40" s="87">
        <v>300</v>
      </c>
      <c r="L40" s="87">
        <v>300</v>
      </c>
      <c r="M40" s="91"/>
      <c r="N40" s="87">
        <f t="shared" ref="N40:N59" si="6">SUM(I40:M40)</f>
        <v>600</v>
      </c>
      <c r="O40" s="87">
        <f t="shared" ref="O40:O59" si="7">$N40/$H40</f>
        <v>4</v>
      </c>
      <c r="P40" s="92"/>
      <c r="Q40" s="93">
        <v>0.06</v>
      </c>
      <c r="R40" s="93">
        <f t="shared" ref="R40:R59" si="8">$O40*$Q40</f>
        <v>0.24</v>
      </c>
      <c r="S40" s="94">
        <f>SUM(R40:R59)</f>
        <v>6.3599999999999994</v>
      </c>
      <c r="T40" s="90">
        <f>S40*100/$S$147</f>
        <v>37.084548104956269</v>
      </c>
    </row>
    <row r="41" spans="1:20" s="90" customFormat="1" x14ac:dyDescent="0.2">
      <c r="A41" s="192" t="s">
        <v>198</v>
      </c>
      <c r="B41" s="192" t="s">
        <v>199</v>
      </c>
      <c r="C41" s="192">
        <v>90448000</v>
      </c>
      <c r="D41" s="192" t="s">
        <v>277</v>
      </c>
      <c r="E41" s="87" t="s">
        <v>63</v>
      </c>
      <c r="F41" s="87">
        <v>270</v>
      </c>
      <c r="G41" s="87">
        <v>10</v>
      </c>
      <c r="H41" s="87">
        <v>100</v>
      </c>
      <c r="I41" s="87"/>
      <c r="J41" s="87"/>
      <c r="K41" s="87"/>
      <c r="L41" s="87">
        <v>500</v>
      </c>
      <c r="M41" s="91"/>
      <c r="N41" s="87">
        <f t="shared" si="6"/>
        <v>500</v>
      </c>
      <c r="O41" s="87">
        <f t="shared" si="7"/>
        <v>5</v>
      </c>
      <c r="P41" s="92"/>
      <c r="Q41" s="93">
        <v>0.06</v>
      </c>
      <c r="R41" s="93">
        <f t="shared" si="8"/>
        <v>0.3</v>
      </c>
    </row>
    <row r="42" spans="1:20" s="90" customFormat="1" x14ac:dyDescent="0.2">
      <c r="A42" s="102" t="s">
        <v>583</v>
      </c>
      <c r="B42" s="102" t="s">
        <v>391</v>
      </c>
      <c r="C42" s="102" t="s">
        <v>584</v>
      </c>
      <c r="D42" s="86" t="s">
        <v>275</v>
      </c>
      <c r="E42" s="87" t="s">
        <v>63</v>
      </c>
      <c r="F42" s="87">
        <v>300</v>
      </c>
      <c r="G42" s="87">
        <v>10</v>
      </c>
      <c r="H42" s="87">
        <v>100</v>
      </c>
      <c r="I42" s="87"/>
      <c r="J42" s="87"/>
      <c r="K42" s="87"/>
      <c r="L42" s="87"/>
      <c r="M42" s="91"/>
      <c r="N42" s="87">
        <f t="shared" si="6"/>
        <v>0</v>
      </c>
      <c r="O42" s="87">
        <f t="shared" si="7"/>
        <v>0</v>
      </c>
      <c r="P42" s="92"/>
      <c r="Q42" s="93">
        <v>0.06</v>
      </c>
      <c r="R42" s="93">
        <f t="shared" si="8"/>
        <v>0</v>
      </c>
    </row>
    <row r="43" spans="1:20" s="90" customFormat="1" x14ac:dyDescent="0.2">
      <c r="A43" s="192" t="s">
        <v>392</v>
      </c>
      <c r="B43" s="192" t="s">
        <v>391</v>
      </c>
      <c r="C43" s="95" t="s">
        <v>393</v>
      </c>
      <c r="D43" s="192" t="s">
        <v>277</v>
      </c>
      <c r="E43" s="87" t="s">
        <v>63</v>
      </c>
      <c r="F43" s="87">
        <v>300</v>
      </c>
      <c r="G43" s="87">
        <v>10</v>
      </c>
      <c r="H43" s="87">
        <v>100</v>
      </c>
      <c r="I43" s="87"/>
      <c r="J43" s="87"/>
      <c r="K43" s="87"/>
      <c r="L43" s="87"/>
      <c r="M43" s="91"/>
      <c r="N43" s="87">
        <f t="shared" si="6"/>
        <v>0</v>
      </c>
      <c r="O43" s="87">
        <f t="shared" si="7"/>
        <v>0</v>
      </c>
      <c r="P43" s="92"/>
      <c r="Q43" s="93">
        <v>0.06</v>
      </c>
      <c r="R43" s="93">
        <f t="shared" si="8"/>
        <v>0</v>
      </c>
    </row>
    <row r="44" spans="1:20" s="90" customFormat="1" x14ac:dyDescent="0.2">
      <c r="A44" s="102" t="s">
        <v>67</v>
      </c>
      <c r="B44" s="102" t="s">
        <v>68</v>
      </c>
      <c r="C44" s="102" t="s">
        <v>69</v>
      </c>
      <c r="D44" s="86" t="s">
        <v>275</v>
      </c>
      <c r="E44" s="87">
        <v>25</v>
      </c>
      <c r="F44" s="87">
        <v>375</v>
      </c>
      <c r="G44" s="87">
        <v>10</v>
      </c>
      <c r="H44" s="87">
        <v>100</v>
      </c>
      <c r="I44" s="87"/>
      <c r="J44" s="87"/>
      <c r="K44" s="87"/>
      <c r="L44" s="87">
        <v>1000</v>
      </c>
      <c r="M44" s="91"/>
      <c r="N44" s="87">
        <f t="shared" si="6"/>
        <v>1000</v>
      </c>
      <c r="O44" s="87">
        <f t="shared" si="7"/>
        <v>10</v>
      </c>
      <c r="P44" s="92"/>
      <c r="Q44" s="93">
        <v>0.06</v>
      </c>
      <c r="R44" s="93">
        <f t="shared" si="8"/>
        <v>0.6</v>
      </c>
    </row>
    <row r="45" spans="1:20" s="90" customFormat="1" x14ac:dyDescent="0.2">
      <c r="A45" s="86" t="s">
        <v>64</v>
      </c>
      <c r="B45" s="86" t="s">
        <v>65</v>
      </c>
      <c r="C45" s="86" t="s">
        <v>64</v>
      </c>
      <c r="D45" s="86" t="s">
        <v>275</v>
      </c>
      <c r="E45" s="87">
        <v>25</v>
      </c>
      <c r="F45" s="87">
        <v>457</v>
      </c>
      <c r="G45" s="87">
        <v>10</v>
      </c>
      <c r="H45" s="87">
        <v>100</v>
      </c>
      <c r="I45" s="87"/>
      <c r="J45" s="87"/>
      <c r="K45" s="87">
        <v>700</v>
      </c>
      <c r="L45" s="87">
        <v>2000</v>
      </c>
      <c r="M45" s="91"/>
      <c r="N45" s="87">
        <f t="shared" si="6"/>
        <v>2700</v>
      </c>
      <c r="O45" s="87">
        <f t="shared" si="7"/>
        <v>27</v>
      </c>
      <c r="P45" s="92"/>
      <c r="Q45" s="93">
        <v>0.06</v>
      </c>
      <c r="R45" s="93">
        <f t="shared" si="8"/>
        <v>1.6199999999999999</v>
      </c>
    </row>
    <row r="46" spans="1:20" s="90" customFormat="1" x14ac:dyDescent="0.2">
      <c r="A46" s="192" t="s">
        <v>66</v>
      </c>
      <c r="B46" s="192" t="s">
        <v>65</v>
      </c>
      <c r="C46" s="192">
        <v>90443400</v>
      </c>
      <c r="D46" s="192" t="s">
        <v>277</v>
      </c>
      <c r="E46" s="87" t="s">
        <v>63</v>
      </c>
      <c r="F46" s="87">
        <v>450</v>
      </c>
      <c r="G46" s="87">
        <v>10</v>
      </c>
      <c r="H46" s="87">
        <v>100</v>
      </c>
      <c r="I46" s="87"/>
      <c r="J46" s="87"/>
      <c r="K46" s="87"/>
      <c r="L46" s="87">
        <v>500</v>
      </c>
      <c r="M46" s="91"/>
      <c r="N46" s="87">
        <f t="shared" si="6"/>
        <v>500</v>
      </c>
      <c r="O46" s="87">
        <f t="shared" si="7"/>
        <v>5</v>
      </c>
      <c r="P46" s="92"/>
      <c r="Q46" s="93">
        <v>0.06</v>
      </c>
      <c r="R46" s="93">
        <f t="shared" si="8"/>
        <v>0.3</v>
      </c>
    </row>
    <row r="47" spans="1:20" s="90" customFormat="1" x14ac:dyDescent="0.2">
      <c r="A47" s="86" t="s">
        <v>60</v>
      </c>
      <c r="B47" s="86" t="s">
        <v>61</v>
      </c>
      <c r="C47" s="86" t="s">
        <v>60</v>
      </c>
      <c r="D47" s="86" t="s">
        <v>275</v>
      </c>
      <c r="E47" s="87">
        <v>25</v>
      </c>
      <c r="F47" s="87">
        <v>610</v>
      </c>
      <c r="G47" s="87">
        <v>10</v>
      </c>
      <c r="H47" s="87">
        <v>50</v>
      </c>
      <c r="I47" s="87"/>
      <c r="J47" s="87"/>
      <c r="K47" s="87">
        <v>300</v>
      </c>
      <c r="L47" s="87">
        <v>500</v>
      </c>
      <c r="M47" s="91"/>
      <c r="N47" s="87">
        <f t="shared" si="6"/>
        <v>800</v>
      </c>
      <c r="O47" s="87">
        <f t="shared" si="7"/>
        <v>16</v>
      </c>
      <c r="P47" s="92"/>
      <c r="Q47" s="93">
        <v>0.04</v>
      </c>
      <c r="R47" s="93">
        <f t="shared" si="8"/>
        <v>0.64</v>
      </c>
    </row>
    <row r="48" spans="1:20" s="90" customFormat="1" x14ac:dyDescent="0.2">
      <c r="A48" s="192" t="s">
        <v>62</v>
      </c>
      <c r="B48" s="192" t="s">
        <v>61</v>
      </c>
      <c r="C48" s="192">
        <v>90443600</v>
      </c>
      <c r="D48" s="192" t="s">
        <v>277</v>
      </c>
      <c r="E48" s="87" t="s">
        <v>63</v>
      </c>
      <c r="F48" s="87">
        <v>600</v>
      </c>
      <c r="G48" s="87">
        <v>10</v>
      </c>
      <c r="H48" s="87">
        <v>50</v>
      </c>
      <c r="I48" s="87"/>
      <c r="J48" s="87"/>
      <c r="K48" s="87"/>
      <c r="L48" s="87">
        <v>500</v>
      </c>
      <c r="M48" s="91"/>
      <c r="N48" s="87">
        <f t="shared" si="6"/>
        <v>500</v>
      </c>
      <c r="O48" s="87">
        <f t="shared" si="7"/>
        <v>10</v>
      </c>
      <c r="P48" s="92"/>
      <c r="Q48" s="93">
        <v>0.04</v>
      </c>
      <c r="R48" s="93">
        <f t="shared" si="8"/>
        <v>0.4</v>
      </c>
    </row>
    <row r="49" spans="1:20" s="90" customFormat="1" x14ac:dyDescent="0.2">
      <c r="A49" s="86" t="s">
        <v>195</v>
      </c>
      <c r="B49" s="86" t="s">
        <v>178</v>
      </c>
      <c r="C49" s="86" t="s">
        <v>195</v>
      </c>
      <c r="D49" s="86" t="s">
        <v>275</v>
      </c>
      <c r="E49" s="87">
        <v>25</v>
      </c>
      <c r="F49" s="87">
        <v>750</v>
      </c>
      <c r="G49" s="87">
        <v>10</v>
      </c>
      <c r="H49" s="87">
        <v>50</v>
      </c>
      <c r="I49" s="87"/>
      <c r="J49" s="87"/>
      <c r="K49" s="87"/>
      <c r="L49" s="87"/>
      <c r="M49" s="91"/>
      <c r="N49" s="87">
        <f t="shared" si="6"/>
        <v>0</v>
      </c>
      <c r="O49" s="87">
        <f t="shared" si="7"/>
        <v>0</v>
      </c>
      <c r="P49" s="92"/>
      <c r="Q49" s="93">
        <v>0.05</v>
      </c>
      <c r="R49" s="93">
        <f t="shared" si="8"/>
        <v>0</v>
      </c>
    </row>
    <row r="50" spans="1:20" s="90" customFormat="1" x14ac:dyDescent="0.2">
      <c r="A50" s="192" t="s">
        <v>177</v>
      </c>
      <c r="B50" s="192" t="s">
        <v>178</v>
      </c>
      <c r="C50" s="192">
        <v>90443700</v>
      </c>
      <c r="D50" s="192" t="s">
        <v>277</v>
      </c>
      <c r="E50" s="87" t="s">
        <v>63</v>
      </c>
      <c r="F50" s="87">
        <v>750</v>
      </c>
      <c r="G50" s="87">
        <v>10</v>
      </c>
      <c r="H50" s="87">
        <v>50</v>
      </c>
      <c r="I50" s="87"/>
      <c r="J50" s="87"/>
      <c r="K50" s="87"/>
      <c r="L50" s="87">
        <v>500</v>
      </c>
      <c r="M50" s="91"/>
      <c r="N50" s="87">
        <f t="shared" si="6"/>
        <v>500</v>
      </c>
      <c r="O50" s="87">
        <f t="shared" si="7"/>
        <v>10</v>
      </c>
      <c r="P50" s="92"/>
      <c r="Q50" s="93">
        <v>0.05</v>
      </c>
      <c r="R50" s="93">
        <f t="shared" si="8"/>
        <v>0.5</v>
      </c>
    </row>
    <row r="51" spans="1:20" s="90" customFormat="1" x14ac:dyDescent="0.2">
      <c r="A51" s="86" t="s">
        <v>155</v>
      </c>
      <c r="B51" s="86" t="s">
        <v>58</v>
      </c>
      <c r="C51" s="86" t="s">
        <v>155</v>
      </c>
      <c r="D51" s="86" t="s">
        <v>275</v>
      </c>
      <c r="E51" s="87">
        <v>25</v>
      </c>
      <c r="F51" s="87">
        <v>915</v>
      </c>
      <c r="G51" s="87">
        <v>10</v>
      </c>
      <c r="H51" s="87">
        <v>50</v>
      </c>
      <c r="I51" s="87"/>
      <c r="J51" s="87"/>
      <c r="K51" s="87"/>
      <c r="L51" s="87"/>
      <c r="M51" s="91"/>
      <c r="N51" s="87">
        <f t="shared" si="6"/>
        <v>0</v>
      </c>
      <c r="O51" s="87">
        <f t="shared" si="7"/>
        <v>0</v>
      </c>
      <c r="P51" s="92"/>
      <c r="Q51" s="93">
        <v>0.06</v>
      </c>
      <c r="R51" s="93">
        <f t="shared" si="8"/>
        <v>0</v>
      </c>
    </row>
    <row r="52" spans="1:20" s="90" customFormat="1" x14ac:dyDescent="0.2">
      <c r="A52" s="192" t="s">
        <v>176</v>
      </c>
      <c r="B52" s="192" t="s">
        <v>58</v>
      </c>
      <c r="C52" s="192">
        <v>90443800</v>
      </c>
      <c r="D52" s="192" t="s">
        <v>277</v>
      </c>
      <c r="E52" s="87" t="s">
        <v>63</v>
      </c>
      <c r="F52" s="87">
        <v>900</v>
      </c>
      <c r="G52" s="87">
        <v>10</v>
      </c>
      <c r="H52" s="87">
        <v>50</v>
      </c>
      <c r="I52" s="87"/>
      <c r="J52" s="87"/>
      <c r="K52" s="87"/>
      <c r="L52" s="87"/>
      <c r="M52" s="91"/>
      <c r="N52" s="87">
        <f t="shared" si="6"/>
        <v>0</v>
      </c>
      <c r="O52" s="87">
        <f t="shared" si="7"/>
        <v>0</v>
      </c>
      <c r="P52" s="92"/>
      <c r="Q52" s="93">
        <v>0.06</v>
      </c>
      <c r="R52" s="93">
        <f t="shared" si="8"/>
        <v>0</v>
      </c>
    </row>
    <row r="53" spans="1:20" s="90" customFormat="1" x14ac:dyDescent="0.2">
      <c r="A53" s="86" t="s">
        <v>53</v>
      </c>
      <c r="B53" s="86" t="s">
        <v>54</v>
      </c>
      <c r="C53" s="86" t="s">
        <v>53</v>
      </c>
      <c r="D53" s="86" t="s">
        <v>275</v>
      </c>
      <c r="E53" s="87">
        <v>25</v>
      </c>
      <c r="F53" s="87">
        <v>1220</v>
      </c>
      <c r="G53" s="87">
        <v>10</v>
      </c>
      <c r="H53" s="87">
        <v>50</v>
      </c>
      <c r="I53" s="87"/>
      <c r="J53" s="87"/>
      <c r="K53" s="87"/>
      <c r="L53" s="87">
        <v>300</v>
      </c>
      <c r="M53" s="91"/>
      <c r="N53" s="87">
        <f t="shared" si="6"/>
        <v>300</v>
      </c>
      <c r="O53" s="87">
        <f t="shared" si="7"/>
        <v>6</v>
      </c>
      <c r="P53" s="92"/>
      <c r="Q53" s="93">
        <v>0.08</v>
      </c>
      <c r="R53" s="93">
        <f t="shared" si="8"/>
        <v>0.48</v>
      </c>
    </row>
    <row r="54" spans="1:20" s="90" customFormat="1" x14ac:dyDescent="0.2">
      <c r="A54" s="103" t="s">
        <v>194</v>
      </c>
      <c r="B54" s="103" t="s">
        <v>54</v>
      </c>
      <c r="C54" s="103">
        <v>90444000</v>
      </c>
      <c r="D54" s="192" t="s">
        <v>277</v>
      </c>
      <c r="E54" s="87" t="s">
        <v>63</v>
      </c>
      <c r="F54" s="87">
        <v>1200</v>
      </c>
      <c r="G54" s="87">
        <v>10</v>
      </c>
      <c r="H54" s="87">
        <v>50</v>
      </c>
      <c r="I54" s="87"/>
      <c r="J54" s="87"/>
      <c r="K54" s="87"/>
      <c r="L54" s="87">
        <v>500</v>
      </c>
      <c r="M54" s="91"/>
      <c r="N54" s="87">
        <f t="shared" si="6"/>
        <v>500</v>
      </c>
      <c r="O54" s="87">
        <f t="shared" si="7"/>
        <v>10</v>
      </c>
      <c r="P54" s="92"/>
      <c r="Q54" s="93">
        <v>0.08</v>
      </c>
      <c r="R54" s="93">
        <f t="shared" si="8"/>
        <v>0.8</v>
      </c>
    </row>
    <row r="55" spans="1:20" s="90" customFormat="1" x14ac:dyDescent="0.2">
      <c r="A55" s="86" t="s">
        <v>230</v>
      </c>
      <c r="B55" s="86" t="s">
        <v>231</v>
      </c>
      <c r="C55" s="86" t="s">
        <v>230</v>
      </c>
      <c r="D55" s="86" t="s">
        <v>275</v>
      </c>
      <c r="E55" s="87">
        <v>25</v>
      </c>
      <c r="F55" s="87">
        <v>1500</v>
      </c>
      <c r="G55" s="87">
        <v>10</v>
      </c>
      <c r="H55" s="87">
        <v>50</v>
      </c>
      <c r="I55" s="87"/>
      <c r="J55" s="87"/>
      <c r="K55" s="87"/>
      <c r="L55" s="87"/>
      <c r="M55" s="91"/>
      <c r="N55" s="87">
        <f t="shared" si="6"/>
        <v>0</v>
      </c>
      <c r="O55" s="87">
        <f t="shared" si="7"/>
        <v>0</v>
      </c>
      <c r="P55" s="92"/>
      <c r="Q55" s="93">
        <v>0.11</v>
      </c>
      <c r="R55" s="93">
        <f t="shared" si="8"/>
        <v>0</v>
      </c>
    </row>
    <row r="56" spans="1:20" s="90" customFormat="1" x14ac:dyDescent="0.2">
      <c r="A56" s="86" t="s">
        <v>254</v>
      </c>
      <c r="B56" s="86" t="s">
        <v>255</v>
      </c>
      <c r="C56" s="86" t="s">
        <v>254</v>
      </c>
      <c r="D56" s="86" t="s">
        <v>275</v>
      </c>
      <c r="E56" s="87">
        <v>25</v>
      </c>
      <c r="F56" s="87">
        <v>1650</v>
      </c>
      <c r="G56" s="87">
        <v>10</v>
      </c>
      <c r="H56" s="87">
        <v>50</v>
      </c>
      <c r="I56" s="87"/>
      <c r="J56" s="87"/>
      <c r="K56" s="87"/>
      <c r="L56" s="87"/>
      <c r="M56" s="91"/>
      <c r="N56" s="87">
        <f t="shared" si="6"/>
        <v>0</v>
      </c>
      <c r="O56" s="87">
        <f t="shared" si="7"/>
        <v>0</v>
      </c>
      <c r="P56" s="92"/>
      <c r="Q56" s="93">
        <v>0.12</v>
      </c>
      <c r="R56" s="93">
        <f t="shared" si="8"/>
        <v>0</v>
      </c>
    </row>
    <row r="57" spans="1:20" s="90" customFormat="1" x14ac:dyDescent="0.2">
      <c r="A57" s="86" t="s">
        <v>193</v>
      </c>
      <c r="B57" s="86" t="s">
        <v>175</v>
      </c>
      <c r="C57" s="86" t="s">
        <v>193</v>
      </c>
      <c r="D57" s="86" t="s">
        <v>275</v>
      </c>
      <c r="E57" s="87">
        <v>25</v>
      </c>
      <c r="F57" s="87">
        <v>1800</v>
      </c>
      <c r="G57" s="87">
        <v>10</v>
      </c>
      <c r="H57" s="87">
        <v>50</v>
      </c>
      <c r="I57" s="87"/>
      <c r="J57" s="87"/>
      <c r="K57" s="87"/>
      <c r="L57" s="87"/>
      <c r="M57" s="91"/>
      <c r="N57" s="87">
        <f t="shared" si="6"/>
        <v>0</v>
      </c>
      <c r="O57" s="87">
        <f t="shared" si="7"/>
        <v>0</v>
      </c>
      <c r="P57" s="92"/>
      <c r="Q57" s="93">
        <v>0.12</v>
      </c>
      <c r="R57" s="93">
        <f t="shared" si="8"/>
        <v>0</v>
      </c>
    </row>
    <row r="58" spans="1:20" s="90" customFormat="1" x14ac:dyDescent="0.2">
      <c r="A58" s="192" t="s">
        <v>174</v>
      </c>
      <c r="B58" s="192" t="s">
        <v>175</v>
      </c>
      <c r="C58" s="192">
        <v>90443900</v>
      </c>
      <c r="D58" s="192" t="s">
        <v>277</v>
      </c>
      <c r="E58" s="87" t="s">
        <v>63</v>
      </c>
      <c r="F58" s="87">
        <v>1800</v>
      </c>
      <c r="G58" s="87">
        <v>10</v>
      </c>
      <c r="H58" s="87">
        <v>50</v>
      </c>
      <c r="I58" s="87"/>
      <c r="J58" s="87"/>
      <c r="K58" s="87"/>
      <c r="L58" s="87">
        <v>200</v>
      </c>
      <c r="M58" s="91"/>
      <c r="N58" s="87">
        <f t="shared" si="6"/>
        <v>200</v>
      </c>
      <c r="O58" s="87">
        <f t="shared" si="7"/>
        <v>4</v>
      </c>
      <c r="P58" s="92"/>
      <c r="Q58" s="93">
        <v>0.12</v>
      </c>
      <c r="R58" s="93">
        <f>$O58*$Q58</f>
        <v>0.48</v>
      </c>
    </row>
    <row r="59" spans="1:20" s="90" customFormat="1" x14ac:dyDescent="0.2">
      <c r="A59" s="192" t="s">
        <v>293</v>
      </c>
      <c r="B59" s="192" t="s">
        <v>294</v>
      </c>
      <c r="C59" s="192">
        <v>90443000</v>
      </c>
      <c r="D59" s="192" t="s">
        <v>277</v>
      </c>
      <c r="E59" s="87" t="s">
        <v>63</v>
      </c>
      <c r="F59" s="87">
        <v>2100</v>
      </c>
      <c r="G59" s="87">
        <v>10</v>
      </c>
      <c r="H59" s="87">
        <v>50</v>
      </c>
      <c r="I59" s="87"/>
      <c r="J59" s="87"/>
      <c r="K59" s="87"/>
      <c r="L59" s="87"/>
      <c r="M59" s="91"/>
      <c r="N59" s="87">
        <f t="shared" si="6"/>
        <v>0</v>
      </c>
      <c r="O59" s="87">
        <f t="shared" si="7"/>
        <v>0</v>
      </c>
      <c r="P59" s="92"/>
      <c r="Q59" s="93">
        <v>0.09</v>
      </c>
      <c r="R59" s="93">
        <f t="shared" si="8"/>
        <v>0</v>
      </c>
    </row>
    <row r="60" spans="1:20" s="90" customFormat="1" x14ac:dyDescent="0.2">
      <c r="A60" s="104" t="s">
        <v>70</v>
      </c>
      <c r="B60" s="104"/>
      <c r="C60" s="104"/>
      <c r="D60" s="104"/>
      <c r="E60" s="104"/>
      <c r="F60" s="192"/>
      <c r="G60" s="97"/>
      <c r="H60" s="97"/>
      <c r="I60" s="87"/>
      <c r="J60" s="87"/>
      <c r="K60" s="87"/>
      <c r="L60" s="87"/>
      <c r="M60" s="97"/>
      <c r="N60" s="87"/>
      <c r="O60" s="87"/>
      <c r="P60" s="92"/>
      <c r="Q60" s="87"/>
      <c r="R60" s="93"/>
    </row>
    <row r="61" spans="1:20" s="90" customFormat="1" x14ac:dyDescent="0.2">
      <c r="A61" s="86" t="s">
        <v>295</v>
      </c>
      <c r="B61" s="86" t="s">
        <v>296</v>
      </c>
      <c r="C61" s="86" t="s">
        <v>295</v>
      </c>
      <c r="D61" s="86" t="s">
        <v>275</v>
      </c>
      <c r="E61" s="87">
        <v>32</v>
      </c>
      <c r="F61" s="87">
        <v>100</v>
      </c>
      <c r="G61" s="87">
        <v>10</v>
      </c>
      <c r="H61" s="87">
        <v>300</v>
      </c>
      <c r="I61" s="87"/>
      <c r="J61" s="87"/>
      <c r="K61" s="87"/>
      <c r="L61" s="87"/>
      <c r="M61" s="91"/>
      <c r="N61" s="87">
        <f t="shared" ref="N61:N75" si="9">SUM(I61:M61)</f>
        <v>0</v>
      </c>
      <c r="O61" s="87">
        <f t="shared" ref="O61:O75" si="10">$N61/$H61</f>
        <v>0</v>
      </c>
      <c r="P61" s="92"/>
      <c r="Q61" s="93">
        <v>0.09</v>
      </c>
      <c r="R61" s="93">
        <f t="shared" ref="R61:R75" si="11">$O61*$Q61</f>
        <v>0</v>
      </c>
      <c r="S61" s="94">
        <f>SUM(R61:R75)</f>
        <v>1.5299999999999998</v>
      </c>
      <c r="T61" s="90">
        <f>S61*100/$S$147</f>
        <v>8.9212827988338184</v>
      </c>
    </row>
    <row r="62" spans="1:20" s="90" customFormat="1" x14ac:dyDescent="0.2">
      <c r="A62" s="86" t="s">
        <v>71</v>
      </c>
      <c r="B62" s="86" t="s">
        <v>72</v>
      </c>
      <c r="C62" s="86" t="s">
        <v>71</v>
      </c>
      <c r="D62" s="86" t="s">
        <v>275</v>
      </c>
      <c r="E62" s="87">
        <v>32</v>
      </c>
      <c r="F62" s="87">
        <v>150</v>
      </c>
      <c r="G62" s="87">
        <v>10</v>
      </c>
      <c r="H62" s="87">
        <v>300</v>
      </c>
      <c r="I62" s="87"/>
      <c r="J62" s="87"/>
      <c r="K62" s="87">
        <v>300</v>
      </c>
      <c r="L62" s="87">
        <v>300</v>
      </c>
      <c r="M62" s="91"/>
      <c r="N62" s="87">
        <f t="shared" si="9"/>
        <v>600</v>
      </c>
      <c r="O62" s="87">
        <f t="shared" si="10"/>
        <v>2</v>
      </c>
      <c r="P62" s="92"/>
      <c r="Q62" s="93">
        <v>0.09</v>
      </c>
      <c r="R62" s="93">
        <f t="shared" si="11"/>
        <v>0.18</v>
      </c>
    </row>
    <row r="63" spans="1:20" s="90" customFormat="1" x14ac:dyDescent="0.2">
      <c r="A63" s="192" t="s">
        <v>256</v>
      </c>
      <c r="B63" s="192" t="s">
        <v>72</v>
      </c>
      <c r="C63" s="192">
        <v>90446200</v>
      </c>
      <c r="D63" s="192" t="s">
        <v>277</v>
      </c>
      <c r="E63" s="87">
        <v>32</v>
      </c>
      <c r="F63" s="87">
        <v>150</v>
      </c>
      <c r="G63" s="87">
        <v>10</v>
      </c>
      <c r="H63" s="87">
        <v>300</v>
      </c>
      <c r="I63" s="87"/>
      <c r="J63" s="87"/>
      <c r="K63" s="87"/>
      <c r="L63" s="87">
        <v>300</v>
      </c>
      <c r="M63" s="91"/>
      <c r="N63" s="87">
        <f t="shared" si="9"/>
        <v>300</v>
      </c>
      <c r="O63" s="87">
        <f t="shared" si="10"/>
        <v>1</v>
      </c>
      <c r="P63" s="92"/>
      <c r="Q63" s="93">
        <v>0.09</v>
      </c>
      <c r="R63" s="93">
        <f t="shared" si="11"/>
        <v>0.09</v>
      </c>
    </row>
    <row r="64" spans="1:20" s="90" customFormat="1" x14ac:dyDescent="0.2">
      <c r="A64" s="86" t="s">
        <v>200</v>
      </c>
      <c r="B64" s="86" t="s">
        <v>201</v>
      </c>
      <c r="C64" s="86" t="s">
        <v>200</v>
      </c>
      <c r="D64" s="86" t="s">
        <v>275</v>
      </c>
      <c r="E64" s="87">
        <v>32</v>
      </c>
      <c r="F64" s="87">
        <v>200</v>
      </c>
      <c r="G64" s="87">
        <v>10</v>
      </c>
      <c r="H64" s="87">
        <v>300</v>
      </c>
      <c r="I64" s="87"/>
      <c r="J64" s="87"/>
      <c r="K64" s="87"/>
      <c r="L64" s="87"/>
      <c r="M64" s="91"/>
      <c r="N64" s="87">
        <f t="shared" si="9"/>
        <v>0</v>
      </c>
      <c r="O64" s="87">
        <f t="shared" si="10"/>
        <v>0</v>
      </c>
      <c r="P64" s="92"/>
      <c r="Q64" s="93">
        <v>0.09</v>
      </c>
      <c r="R64" s="93">
        <f t="shared" si="11"/>
        <v>0</v>
      </c>
    </row>
    <row r="65" spans="1:20" s="90" customFormat="1" x14ac:dyDescent="0.2">
      <c r="A65" s="86" t="s">
        <v>73</v>
      </c>
      <c r="B65" s="86" t="s">
        <v>74</v>
      </c>
      <c r="C65" s="86" t="s">
        <v>73</v>
      </c>
      <c r="D65" s="86" t="s">
        <v>275</v>
      </c>
      <c r="E65" s="87">
        <v>32</v>
      </c>
      <c r="F65" s="87">
        <v>300</v>
      </c>
      <c r="G65" s="87">
        <v>10</v>
      </c>
      <c r="H65" s="87">
        <v>150</v>
      </c>
      <c r="I65" s="87"/>
      <c r="J65" s="87"/>
      <c r="K65" s="87"/>
      <c r="L65" s="87">
        <v>150</v>
      </c>
      <c r="M65" s="91"/>
      <c r="N65" s="87">
        <f t="shared" si="9"/>
        <v>150</v>
      </c>
      <c r="O65" s="87">
        <f t="shared" si="10"/>
        <v>1</v>
      </c>
      <c r="P65" s="92"/>
      <c r="Q65" s="93">
        <v>0.09</v>
      </c>
      <c r="R65" s="93">
        <f t="shared" si="11"/>
        <v>0.09</v>
      </c>
    </row>
    <row r="66" spans="1:20" s="90" customFormat="1" x14ac:dyDescent="0.2">
      <c r="A66" s="192" t="s">
        <v>232</v>
      </c>
      <c r="B66" s="192" t="s">
        <v>74</v>
      </c>
      <c r="C66" s="192">
        <v>90446300</v>
      </c>
      <c r="D66" s="192" t="s">
        <v>277</v>
      </c>
      <c r="E66" s="87" t="s">
        <v>180</v>
      </c>
      <c r="F66" s="87">
        <v>300</v>
      </c>
      <c r="G66" s="87">
        <v>10</v>
      </c>
      <c r="H66" s="87">
        <v>150</v>
      </c>
      <c r="I66" s="87"/>
      <c r="J66" s="87"/>
      <c r="K66" s="87"/>
      <c r="L66" s="87"/>
      <c r="M66" s="91"/>
      <c r="N66" s="87">
        <f t="shared" si="9"/>
        <v>0</v>
      </c>
      <c r="O66" s="87">
        <f t="shared" si="10"/>
        <v>0</v>
      </c>
      <c r="P66" s="92"/>
      <c r="Q66" s="93">
        <v>0.09</v>
      </c>
      <c r="R66" s="93">
        <f t="shared" si="11"/>
        <v>0</v>
      </c>
    </row>
    <row r="67" spans="1:20" s="90" customFormat="1" x14ac:dyDescent="0.2">
      <c r="A67" s="86" t="s">
        <v>75</v>
      </c>
      <c r="B67" s="86" t="s">
        <v>76</v>
      </c>
      <c r="C67" s="86" t="s">
        <v>75</v>
      </c>
      <c r="D67" s="86" t="s">
        <v>275</v>
      </c>
      <c r="E67" s="87">
        <v>32</v>
      </c>
      <c r="F67" s="87">
        <v>450</v>
      </c>
      <c r="G67" s="87">
        <v>10</v>
      </c>
      <c r="H67" s="87">
        <v>100</v>
      </c>
      <c r="I67" s="87"/>
      <c r="J67" s="87"/>
      <c r="K67" s="87"/>
      <c r="L67" s="87">
        <v>100</v>
      </c>
      <c r="M67" s="91"/>
      <c r="N67" s="87">
        <f t="shared" si="9"/>
        <v>100</v>
      </c>
      <c r="O67" s="87">
        <f t="shared" si="10"/>
        <v>1</v>
      </c>
      <c r="P67" s="92"/>
      <c r="Q67" s="93">
        <v>0.09</v>
      </c>
      <c r="R67" s="93">
        <f t="shared" si="11"/>
        <v>0.09</v>
      </c>
    </row>
    <row r="68" spans="1:20" s="90" customFormat="1" x14ac:dyDescent="0.2">
      <c r="A68" s="192" t="s">
        <v>179</v>
      </c>
      <c r="B68" s="192" t="s">
        <v>76</v>
      </c>
      <c r="C68" s="192">
        <v>90446400</v>
      </c>
      <c r="D68" s="192" t="s">
        <v>277</v>
      </c>
      <c r="E68" s="87" t="s">
        <v>180</v>
      </c>
      <c r="F68" s="87">
        <v>450</v>
      </c>
      <c r="G68" s="87">
        <v>10</v>
      </c>
      <c r="H68" s="87">
        <v>100</v>
      </c>
      <c r="I68" s="87"/>
      <c r="J68" s="87"/>
      <c r="K68" s="87"/>
      <c r="L68" s="87">
        <v>100</v>
      </c>
      <c r="M68" s="91"/>
      <c r="N68" s="87">
        <f t="shared" si="9"/>
        <v>100</v>
      </c>
      <c r="O68" s="87">
        <f t="shared" si="10"/>
        <v>1</v>
      </c>
      <c r="P68" s="92"/>
      <c r="Q68" s="93">
        <v>0.09</v>
      </c>
      <c r="R68" s="93">
        <f t="shared" si="11"/>
        <v>0.09</v>
      </c>
    </row>
    <row r="69" spans="1:20" s="90" customFormat="1" x14ac:dyDescent="0.2">
      <c r="A69" s="86" t="s">
        <v>156</v>
      </c>
      <c r="B69" s="86" t="s">
        <v>157</v>
      </c>
      <c r="C69" s="86" t="s">
        <v>156</v>
      </c>
      <c r="D69" s="86" t="s">
        <v>275</v>
      </c>
      <c r="E69" s="87">
        <v>32</v>
      </c>
      <c r="F69" s="87">
        <v>600</v>
      </c>
      <c r="G69" s="87">
        <v>10</v>
      </c>
      <c r="H69" s="87">
        <v>100</v>
      </c>
      <c r="I69" s="87"/>
      <c r="J69" s="87"/>
      <c r="K69" s="87"/>
      <c r="L69" s="87">
        <v>100</v>
      </c>
      <c r="M69" s="91"/>
      <c r="N69" s="87">
        <f t="shared" si="9"/>
        <v>100</v>
      </c>
      <c r="O69" s="87">
        <f t="shared" si="10"/>
        <v>1</v>
      </c>
      <c r="P69" s="92"/>
      <c r="Q69" s="93">
        <v>0.12</v>
      </c>
      <c r="R69" s="93">
        <f t="shared" si="11"/>
        <v>0.12</v>
      </c>
    </row>
    <row r="70" spans="1:20" s="90" customFormat="1" x14ac:dyDescent="0.2">
      <c r="A70" s="192" t="s">
        <v>181</v>
      </c>
      <c r="B70" s="192" t="s">
        <v>157</v>
      </c>
      <c r="C70" s="192">
        <v>90446600</v>
      </c>
      <c r="D70" s="192" t="s">
        <v>277</v>
      </c>
      <c r="E70" s="87" t="s">
        <v>180</v>
      </c>
      <c r="F70" s="87">
        <v>600</v>
      </c>
      <c r="G70" s="87">
        <v>10</v>
      </c>
      <c r="H70" s="87">
        <v>100</v>
      </c>
      <c r="I70" s="87"/>
      <c r="J70" s="87"/>
      <c r="K70" s="87">
        <v>100</v>
      </c>
      <c r="L70" s="87">
        <v>100</v>
      </c>
      <c r="M70" s="91"/>
      <c r="N70" s="87">
        <f t="shared" si="9"/>
        <v>200</v>
      </c>
      <c r="O70" s="87">
        <f t="shared" si="10"/>
        <v>2</v>
      </c>
      <c r="P70" s="92"/>
      <c r="Q70" s="93">
        <v>0.12</v>
      </c>
      <c r="R70" s="93">
        <f t="shared" si="11"/>
        <v>0.24</v>
      </c>
    </row>
    <row r="71" spans="1:20" s="90" customFormat="1" x14ac:dyDescent="0.2">
      <c r="A71" s="86" t="s">
        <v>222</v>
      </c>
      <c r="B71" s="86" t="s">
        <v>223</v>
      </c>
      <c r="C71" s="86" t="s">
        <v>222</v>
      </c>
      <c r="D71" s="86" t="s">
        <v>275</v>
      </c>
      <c r="E71" s="87">
        <v>32</v>
      </c>
      <c r="F71" s="87">
        <v>750</v>
      </c>
      <c r="G71" s="87">
        <v>10</v>
      </c>
      <c r="H71" s="87">
        <v>60</v>
      </c>
      <c r="I71" s="87"/>
      <c r="J71" s="87"/>
      <c r="K71" s="87"/>
      <c r="L71" s="87">
        <v>120</v>
      </c>
      <c r="M71" s="91"/>
      <c r="N71" s="87">
        <f t="shared" si="9"/>
        <v>120</v>
      </c>
      <c r="O71" s="87">
        <f t="shared" si="10"/>
        <v>2</v>
      </c>
      <c r="P71" s="92"/>
      <c r="Q71" s="93">
        <v>0.09</v>
      </c>
      <c r="R71" s="93">
        <f t="shared" si="11"/>
        <v>0.18</v>
      </c>
    </row>
    <row r="72" spans="1:20" s="90" customFormat="1" x14ac:dyDescent="0.2">
      <c r="A72" s="86" t="s">
        <v>158</v>
      </c>
      <c r="B72" s="86" t="s">
        <v>159</v>
      </c>
      <c r="C72" s="86" t="s">
        <v>158</v>
      </c>
      <c r="D72" s="86" t="s">
        <v>275</v>
      </c>
      <c r="E72" s="87">
        <v>32</v>
      </c>
      <c r="F72" s="87">
        <v>900</v>
      </c>
      <c r="G72" s="87">
        <v>10</v>
      </c>
      <c r="H72" s="87">
        <v>50</v>
      </c>
      <c r="I72" s="87"/>
      <c r="J72" s="87"/>
      <c r="K72" s="87"/>
      <c r="L72" s="87"/>
      <c r="M72" s="91"/>
      <c r="N72" s="87">
        <f t="shared" si="9"/>
        <v>0</v>
      </c>
      <c r="O72" s="87">
        <f t="shared" si="10"/>
        <v>0</v>
      </c>
      <c r="P72" s="92"/>
      <c r="Q72" s="93">
        <v>0.09</v>
      </c>
      <c r="R72" s="93">
        <f t="shared" si="11"/>
        <v>0</v>
      </c>
    </row>
    <row r="73" spans="1:20" s="90" customFormat="1" x14ac:dyDescent="0.2">
      <c r="A73" s="192" t="s">
        <v>182</v>
      </c>
      <c r="B73" s="192" t="s">
        <v>159</v>
      </c>
      <c r="C73" s="192">
        <v>90446700</v>
      </c>
      <c r="D73" s="192" t="s">
        <v>277</v>
      </c>
      <c r="E73" s="87" t="s">
        <v>180</v>
      </c>
      <c r="F73" s="87">
        <v>900</v>
      </c>
      <c r="G73" s="87">
        <v>10</v>
      </c>
      <c r="H73" s="87">
        <v>50</v>
      </c>
      <c r="I73" s="87"/>
      <c r="J73" s="87">
        <v>50</v>
      </c>
      <c r="K73" s="87"/>
      <c r="L73" s="87"/>
      <c r="M73" s="91"/>
      <c r="N73" s="87">
        <f t="shared" si="9"/>
        <v>50</v>
      </c>
      <c r="O73" s="87">
        <f t="shared" si="10"/>
        <v>1</v>
      </c>
      <c r="P73" s="92"/>
      <c r="Q73" s="93">
        <v>0.09</v>
      </c>
      <c r="R73" s="93">
        <f t="shared" si="11"/>
        <v>0.09</v>
      </c>
    </row>
    <row r="74" spans="1:20" s="90" customFormat="1" x14ac:dyDescent="0.2">
      <c r="A74" s="86" t="s">
        <v>233</v>
      </c>
      <c r="B74" s="86" t="s">
        <v>234</v>
      </c>
      <c r="C74" s="86" t="s">
        <v>233</v>
      </c>
      <c r="D74" s="86" t="s">
        <v>275</v>
      </c>
      <c r="E74" s="87">
        <v>32</v>
      </c>
      <c r="F74" s="87">
        <v>1200</v>
      </c>
      <c r="G74" s="87">
        <v>10</v>
      </c>
      <c r="H74" s="87">
        <v>50</v>
      </c>
      <c r="I74" s="87"/>
      <c r="J74" s="87"/>
      <c r="K74" s="87"/>
      <c r="L74" s="87"/>
      <c r="M74" s="91"/>
      <c r="N74" s="87">
        <f t="shared" si="9"/>
        <v>0</v>
      </c>
      <c r="O74" s="87">
        <f t="shared" si="10"/>
        <v>0</v>
      </c>
      <c r="P74" s="92"/>
      <c r="Q74" s="93">
        <v>0.12</v>
      </c>
      <c r="R74" s="93">
        <f t="shared" si="11"/>
        <v>0</v>
      </c>
    </row>
    <row r="75" spans="1:20" s="90" customFormat="1" x14ac:dyDescent="0.2">
      <c r="A75" s="192" t="s">
        <v>236</v>
      </c>
      <c r="B75" s="192" t="s">
        <v>237</v>
      </c>
      <c r="C75" s="192">
        <v>90446800</v>
      </c>
      <c r="D75" s="192" t="s">
        <v>277</v>
      </c>
      <c r="E75" s="87" t="s">
        <v>180</v>
      </c>
      <c r="F75" s="87">
        <v>1800</v>
      </c>
      <c r="G75" s="87">
        <v>10</v>
      </c>
      <c r="H75" s="87">
        <v>25</v>
      </c>
      <c r="I75" s="87"/>
      <c r="J75" s="87"/>
      <c r="K75" s="87"/>
      <c r="L75" s="87">
        <v>50</v>
      </c>
      <c r="M75" s="91"/>
      <c r="N75" s="87">
        <f t="shared" si="9"/>
        <v>50</v>
      </c>
      <c r="O75" s="87">
        <f t="shared" si="10"/>
        <v>2</v>
      </c>
      <c r="P75" s="92"/>
      <c r="Q75" s="93">
        <v>0.18</v>
      </c>
      <c r="R75" s="93">
        <f t="shared" si="11"/>
        <v>0.36</v>
      </c>
      <c r="S75" s="94"/>
    </row>
    <row r="76" spans="1:20" s="90" customFormat="1" x14ac:dyDescent="0.2">
      <c r="A76" s="104" t="s">
        <v>77</v>
      </c>
      <c r="B76" s="104"/>
      <c r="C76" s="104"/>
      <c r="D76" s="104"/>
      <c r="E76" s="104"/>
      <c r="F76" s="192"/>
      <c r="G76" s="87"/>
      <c r="H76" s="87"/>
      <c r="I76" s="87"/>
      <c r="J76" s="87"/>
      <c r="K76" s="87"/>
      <c r="L76" s="87"/>
      <c r="M76" s="104"/>
      <c r="N76" s="87"/>
      <c r="O76" s="87"/>
      <c r="P76" s="92"/>
      <c r="Q76" s="87"/>
      <c r="R76" s="93"/>
    </row>
    <row r="77" spans="1:20" s="90" customFormat="1" x14ac:dyDescent="0.2">
      <c r="A77" s="86" t="s">
        <v>297</v>
      </c>
      <c r="B77" s="86" t="s">
        <v>298</v>
      </c>
      <c r="C77" s="86" t="s">
        <v>297</v>
      </c>
      <c r="D77" s="86" t="s">
        <v>275</v>
      </c>
      <c r="E77" s="87">
        <v>40</v>
      </c>
      <c r="F77" s="87">
        <v>100</v>
      </c>
      <c r="G77" s="87">
        <v>10</v>
      </c>
      <c r="H77" s="87">
        <v>300</v>
      </c>
      <c r="I77" s="87"/>
      <c r="J77" s="87"/>
      <c r="K77" s="87">
        <v>300</v>
      </c>
      <c r="L77" s="87"/>
      <c r="M77" s="91"/>
      <c r="N77" s="87">
        <f t="shared" ref="N77:N92" si="12">SUM(I77:M77)</f>
        <v>300</v>
      </c>
      <c r="O77" s="87">
        <f t="shared" ref="O77:O92" si="13">$N77/$H77</f>
        <v>1</v>
      </c>
      <c r="P77" s="92"/>
      <c r="Q77" s="93">
        <v>0.13</v>
      </c>
      <c r="R77" s="93">
        <f t="shared" ref="R77:R92" si="14">$O77*$Q77</f>
        <v>0.13</v>
      </c>
      <c r="S77" s="94">
        <f>SUM(R77:R92)</f>
        <v>1.43</v>
      </c>
      <c r="T77" s="90">
        <f>S77*100/$S$147</f>
        <v>8.3381924198250736</v>
      </c>
    </row>
    <row r="78" spans="1:20" s="90" customFormat="1" x14ac:dyDescent="0.2">
      <c r="A78" s="86" t="s">
        <v>78</v>
      </c>
      <c r="B78" s="86" t="s">
        <v>79</v>
      </c>
      <c r="C78" s="86" t="s">
        <v>78</v>
      </c>
      <c r="D78" s="86" t="s">
        <v>275</v>
      </c>
      <c r="E78" s="87">
        <v>40</v>
      </c>
      <c r="F78" s="87">
        <v>150</v>
      </c>
      <c r="G78" s="87">
        <v>10</v>
      </c>
      <c r="H78" s="87">
        <v>300</v>
      </c>
      <c r="I78" s="87"/>
      <c r="J78" s="87"/>
      <c r="K78" s="87"/>
      <c r="L78" s="87"/>
      <c r="M78" s="91"/>
      <c r="N78" s="87">
        <f t="shared" si="12"/>
        <v>0</v>
      </c>
      <c r="O78" s="87">
        <f t="shared" si="13"/>
        <v>0</v>
      </c>
      <c r="P78" s="92"/>
      <c r="Q78" s="93">
        <v>0.13</v>
      </c>
      <c r="R78" s="93">
        <f t="shared" si="14"/>
        <v>0</v>
      </c>
    </row>
    <row r="79" spans="1:20" s="90" customFormat="1" x14ac:dyDescent="0.2">
      <c r="A79" s="192" t="s">
        <v>240</v>
      </c>
      <c r="B79" s="192" t="s">
        <v>79</v>
      </c>
      <c r="C79" s="95" t="s">
        <v>241</v>
      </c>
      <c r="D79" s="192" t="s">
        <v>277</v>
      </c>
      <c r="E79" s="87">
        <v>40</v>
      </c>
      <c r="F79" s="87">
        <v>150</v>
      </c>
      <c r="G79" s="87">
        <v>10</v>
      </c>
      <c r="H79" s="87">
        <v>300</v>
      </c>
      <c r="I79" s="87"/>
      <c r="J79" s="87"/>
      <c r="K79" s="87"/>
      <c r="L79" s="87">
        <v>300</v>
      </c>
      <c r="M79" s="91"/>
      <c r="N79" s="87">
        <f t="shared" si="12"/>
        <v>300</v>
      </c>
      <c r="O79" s="87">
        <f t="shared" si="13"/>
        <v>1</v>
      </c>
      <c r="P79" s="92"/>
      <c r="Q79" s="93">
        <v>0.13</v>
      </c>
      <c r="R79" s="93">
        <f t="shared" si="14"/>
        <v>0.13</v>
      </c>
    </row>
    <row r="80" spans="1:20" s="90" customFormat="1" x14ac:dyDescent="0.2">
      <c r="A80" s="86" t="s">
        <v>80</v>
      </c>
      <c r="B80" s="86" t="s">
        <v>81</v>
      </c>
      <c r="C80" s="86" t="s">
        <v>80</v>
      </c>
      <c r="D80" s="86" t="s">
        <v>275</v>
      </c>
      <c r="E80" s="87">
        <v>40</v>
      </c>
      <c r="F80" s="87">
        <v>200</v>
      </c>
      <c r="G80" s="87">
        <v>10</v>
      </c>
      <c r="H80" s="87">
        <v>150</v>
      </c>
      <c r="I80" s="87"/>
      <c r="J80" s="87">
        <v>300</v>
      </c>
      <c r="K80" s="87"/>
      <c r="L80" s="87">
        <v>150</v>
      </c>
      <c r="M80" s="91"/>
      <c r="N80" s="87">
        <f t="shared" si="12"/>
        <v>450</v>
      </c>
      <c r="O80" s="87">
        <f t="shared" si="13"/>
        <v>3</v>
      </c>
      <c r="P80" s="92"/>
      <c r="Q80" s="93">
        <v>0.13</v>
      </c>
      <c r="R80" s="93">
        <f t="shared" si="14"/>
        <v>0.39</v>
      </c>
    </row>
    <row r="81" spans="1:20" s="90" customFormat="1" x14ac:dyDescent="0.2">
      <c r="A81" s="86" t="s">
        <v>82</v>
      </c>
      <c r="B81" s="86" t="s">
        <v>83</v>
      </c>
      <c r="C81" s="86" t="s">
        <v>82</v>
      </c>
      <c r="D81" s="86" t="s">
        <v>275</v>
      </c>
      <c r="E81" s="87">
        <v>40</v>
      </c>
      <c r="F81" s="87">
        <v>300</v>
      </c>
      <c r="G81" s="87">
        <v>10</v>
      </c>
      <c r="H81" s="87">
        <v>150</v>
      </c>
      <c r="I81" s="87"/>
      <c r="J81" s="87"/>
      <c r="K81" s="87"/>
      <c r="L81" s="87">
        <v>150</v>
      </c>
      <c r="M81" s="91"/>
      <c r="N81" s="87">
        <f t="shared" si="12"/>
        <v>150</v>
      </c>
      <c r="O81" s="87">
        <f t="shared" si="13"/>
        <v>1</v>
      </c>
      <c r="P81" s="92"/>
      <c r="Q81" s="93">
        <v>0.13</v>
      </c>
      <c r="R81" s="93">
        <f t="shared" si="14"/>
        <v>0.13</v>
      </c>
    </row>
    <row r="82" spans="1:20" s="90" customFormat="1" x14ac:dyDescent="0.2">
      <c r="A82" s="192" t="s">
        <v>183</v>
      </c>
      <c r="B82" s="192" t="s">
        <v>83</v>
      </c>
      <c r="C82" s="192">
        <v>90447300</v>
      </c>
      <c r="D82" s="192" t="s">
        <v>277</v>
      </c>
      <c r="E82" s="87" t="s">
        <v>89</v>
      </c>
      <c r="F82" s="87">
        <v>300</v>
      </c>
      <c r="G82" s="87">
        <v>10</v>
      </c>
      <c r="H82" s="87">
        <v>150</v>
      </c>
      <c r="I82" s="87"/>
      <c r="J82" s="87">
        <v>150</v>
      </c>
      <c r="K82" s="87"/>
      <c r="L82" s="87"/>
      <c r="M82" s="91"/>
      <c r="N82" s="87">
        <f t="shared" si="12"/>
        <v>150</v>
      </c>
      <c r="O82" s="87">
        <f t="shared" si="13"/>
        <v>1</v>
      </c>
      <c r="P82" s="92"/>
      <c r="Q82" s="93">
        <v>0.13</v>
      </c>
      <c r="R82" s="93">
        <f t="shared" si="14"/>
        <v>0.13</v>
      </c>
    </row>
    <row r="83" spans="1:20" s="90" customFormat="1" x14ac:dyDescent="0.2">
      <c r="A83" s="86" t="s">
        <v>84</v>
      </c>
      <c r="B83" s="86" t="s">
        <v>85</v>
      </c>
      <c r="C83" s="86" t="s">
        <v>84</v>
      </c>
      <c r="D83" s="86" t="s">
        <v>275</v>
      </c>
      <c r="E83" s="87">
        <v>40</v>
      </c>
      <c r="F83" s="87">
        <v>450</v>
      </c>
      <c r="G83" s="87">
        <v>10</v>
      </c>
      <c r="H83" s="87">
        <v>100</v>
      </c>
      <c r="I83" s="87"/>
      <c r="J83" s="87"/>
      <c r="K83" s="87">
        <v>100</v>
      </c>
      <c r="L83" s="87">
        <v>100</v>
      </c>
      <c r="M83" s="91"/>
      <c r="N83" s="87">
        <f t="shared" si="12"/>
        <v>200</v>
      </c>
      <c r="O83" s="87">
        <f t="shared" si="13"/>
        <v>2</v>
      </c>
      <c r="P83" s="92"/>
      <c r="Q83" s="93">
        <v>0.13</v>
      </c>
      <c r="R83" s="93">
        <f t="shared" si="14"/>
        <v>0.26</v>
      </c>
    </row>
    <row r="84" spans="1:20" s="90" customFormat="1" x14ac:dyDescent="0.2">
      <c r="A84" s="192" t="s">
        <v>184</v>
      </c>
      <c r="B84" s="192" t="s">
        <v>85</v>
      </c>
      <c r="C84" s="192">
        <v>90447400</v>
      </c>
      <c r="D84" s="192" t="s">
        <v>277</v>
      </c>
      <c r="E84" s="87" t="s">
        <v>89</v>
      </c>
      <c r="F84" s="87">
        <v>450</v>
      </c>
      <c r="G84" s="87">
        <v>10</v>
      </c>
      <c r="H84" s="87">
        <v>100</v>
      </c>
      <c r="I84" s="87"/>
      <c r="J84" s="87"/>
      <c r="K84" s="87"/>
      <c r="L84" s="87">
        <v>200</v>
      </c>
      <c r="M84" s="91"/>
      <c r="N84" s="87">
        <f t="shared" si="12"/>
        <v>200</v>
      </c>
      <c r="O84" s="87">
        <f t="shared" si="13"/>
        <v>2</v>
      </c>
      <c r="P84" s="92"/>
      <c r="Q84" s="93">
        <v>0.13</v>
      </c>
      <c r="R84" s="93">
        <f t="shared" si="14"/>
        <v>0.26</v>
      </c>
    </row>
    <row r="85" spans="1:20" s="90" customFormat="1" x14ac:dyDescent="0.2">
      <c r="A85" s="86" t="s">
        <v>86</v>
      </c>
      <c r="B85" s="86" t="s">
        <v>87</v>
      </c>
      <c r="C85" s="86" t="s">
        <v>86</v>
      </c>
      <c r="D85" s="86" t="s">
        <v>275</v>
      </c>
      <c r="E85" s="87">
        <v>40</v>
      </c>
      <c r="F85" s="87">
        <v>600</v>
      </c>
      <c r="G85" s="87">
        <v>10</v>
      </c>
      <c r="H85" s="87">
        <v>50</v>
      </c>
      <c r="I85" s="87"/>
      <c r="J85" s="87"/>
      <c r="K85" s="87"/>
      <c r="L85" s="87"/>
      <c r="M85" s="91"/>
      <c r="N85" s="87">
        <f t="shared" si="12"/>
        <v>0</v>
      </c>
      <c r="O85" s="87">
        <f t="shared" si="13"/>
        <v>0</v>
      </c>
      <c r="P85" s="92"/>
      <c r="Q85" s="93">
        <v>0.09</v>
      </c>
      <c r="R85" s="93">
        <f t="shared" si="14"/>
        <v>0</v>
      </c>
    </row>
    <row r="86" spans="1:20" s="90" customFormat="1" x14ac:dyDescent="0.2">
      <c r="A86" s="192" t="s">
        <v>88</v>
      </c>
      <c r="B86" s="192" t="s">
        <v>87</v>
      </c>
      <c r="C86" s="192">
        <v>90447600</v>
      </c>
      <c r="D86" s="192" t="s">
        <v>277</v>
      </c>
      <c r="E86" s="87" t="s">
        <v>89</v>
      </c>
      <c r="F86" s="87">
        <v>600</v>
      </c>
      <c r="G86" s="87">
        <v>10</v>
      </c>
      <c r="H86" s="87">
        <v>50</v>
      </c>
      <c r="I86" s="87"/>
      <c r="J86" s="87"/>
      <c r="K86" s="87"/>
      <c r="L86" s="87"/>
      <c r="M86" s="91"/>
      <c r="N86" s="87">
        <f t="shared" si="12"/>
        <v>0</v>
      </c>
      <c r="O86" s="87">
        <f t="shared" si="13"/>
        <v>0</v>
      </c>
      <c r="P86" s="92"/>
      <c r="Q86" s="93">
        <v>0.09</v>
      </c>
      <c r="R86" s="93">
        <f t="shared" si="14"/>
        <v>0</v>
      </c>
    </row>
    <row r="87" spans="1:20" s="90" customFormat="1" x14ac:dyDescent="0.2">
      <c r="A87" s="86" t="s">
        <v>90</v>
      </c>
      <c r="B87" s="86" t="s">
        <v>91</v>
      </c>
      <c r="C87" s="86" t="s">
        <v>90</v>
      </c>
      <c r="D87" s="86" t="s">
        <v>275</v>
      </c>
      <c r="E87" s="87">
        <v>40</v>
      </c>
      <c r="F87" s="87">
        <v>750</v>
      </c>
      <c r="G87" s="87">
        <v>10</v>
      </c>
      <c r="H87" s="87">
        <v>50</v>
      </c>
      <c r="I87" s="87"/>
      <c r="J87" s="87"/>
      <c r="K87" s="87"/>
      <c r="L87" s="87"/>
      <c r="M87" s="91"/>
      <c r="N87" s="87">
        <f t="shared" si="12"/>
        <v>0</v>
      </c>
      <c r="O87" s="87">
        <f t="shared" si="13"/>
        <v>0</v>
      </c>
      <c r="P87" s="92"/>
      <c r="Q87" s="93">
        <v>0.13</v>
      </c>
      <c r="R87" s="93">
        <f t="shared" si="14"/>
        <v>0</v>
      </c>
    </row>
    <row r="88" spans="1:20" s="90" customFormat="1" x14ac:dyDescent="0.2">
      <c r="A88" s="86" t="s">
        <v>92</v>
      </c>
      <c r="B88" s="86" t="s">
        <v>93</v>
      </c>
      <c r="C88" s="86" t="s">
        <v>92</v>
      </c>
      <c r="D88" s="86" t="s">
        <v>275</v>
      </c>
      <c r="E88" s="87">
        <v>40</v>
      </c>
      <c r="F88" s="87">
        <v>900</v>
      </c>
      <c r="G88" s="87">
        <v>10</v>
      </c>
      <c r="H88" s="87">
        <v>50</v>
      </c>
      <c r="I88" s="87"/>
      <c r="J88" s="87"/>
      <c r="K88" s="87"/>
      <c r="L88" s="87"/>
      <c r="M88" s="91"/>
      <c r="N88" s="87">
        <f t="shared" si="12"/>
        <v>0</v>
      </c>
      <c r="O88" s="87">
        <f t="shared" si="13"/>
        <v>0</v>
      </c>
      <c r="P88" s="92"/>
      <c r="Q88" s="93">
        <v>0.13</v>
      </c>
      <c r="R88" s="93">
        <f t="shared" si="14"/>
        <v>0</v>
      </c>
    </row>
    <row r="89" spans="1:20" s="90" customFormat="1" x14ac:dyDescent="0.2">
      <c r="A89" s="192" t="s">
        <v>185</v>
      </c>
      <c r="B89" s="192" t="s">
        <v>93</v>
      </c>
      <c r="C89" s="192">
        <v>90447700</v>
      </c>
      <c r="D89" s="192" t="s">
        <v>277</v>
      </c>
      <c r="E89" s="87" t="s">
        <v>89</v>
      </c>
      <c r="F89" s="87">
        <v>900</v>
      </c>
      <c r="G89" s="87">
        <v>10</v>
      </c>
      <c r="H89" s="87">
        <v>50</v>
      </c>
      <c r="I89" s="87"/>
      <c r="J89" s="87"/>
      <c r="K89" s="87"/>
      <c r="L89" s="87"/>
      <c r="M89" s="91"/>
      <c r="N89" s="87">
        <f t="shared" si="12"/>
        <v>0</v>
      </c>
      <c r="O89" s="87">
        <f t="shared" si="13"/>
        <v>0</v>
      </c>
      <c r="P89" s="92"/>
      <c r="Q89" s="93">
        <v>0.13</v>
      </c>
      <c r="R89" s="93">
        <f t="shared" si="14"/>
        <v>0</v>
      </c>
    </row>
    <row r="90" spans="1:20" s="90" customFormat="1" x14ac:dyDescent="0.2">
      <c r="A90" s="86" t="s">
        <v>94</v>
      </c>
      <c r="B90" s="86" t="s">
        <v>95</v>
      </c>
      <c r="C90" s="86" t="s">
        <v>94</v>
      </c>
      <c r="D90" s="86" t="s">
        <v>275</v>
      </c>
      <c r="E90" s="87">
        <v>40</v>
      </c>
      <c r="F90" s="87">
        <v>1200</v>
      </c>
      <c r="G90" s="87">
        <v>5</v>
      </c>
      <c r="H90" s="87">
        <v>25</v>
      </c>
      <c r="I90" s="87"/>
      <c r="J90" s="87"/>
      <c r="K90" s="87"/>
      <c r="L90" s="87"/>
      <c r="M90" s="91"/>
      <c r="N90" s="87">
        <f t="shared" si="12"/>
        <v>0</v>
      </c>
      <c r="O90" s="87">
        <f t="shared" si="13"/>
        <v>0</v>
      </c>
      <c r="P90" s="92"/>
      <c r="Q90" s="93">
        <v>0.08</v>
      </c>
      <c r="R90" s="93">
        <f t="shared" si="14"/>
        <v>0</v>
      </c>
    </row>
    <row r="91" spans="1:20" s="90" customFormat="1" x14ac:dyDescent="0.2">
      <c r="A91" s="192" t="s">
        <v>376</v>
      </c>
      <c r="B91" s="192" t="s">
        <v>377</v>
      </c>
      <c r="C91" s="95" t="s">
        <v>378</v>
      </c>
      <c r="D91" s="192" t="s">
        <v>277</v>
      </c>
      <c r="E91" s="87">
        <v>40</v>
      </c>
      <c r="F91" s="87">
        <v>1800</v>
      </c>
      <c r="G91" s="87">
        <v>5</v>
      </c>
      <c r="H91" s="87">
        <v>20</v>
      </c>
      <c r="I91" s="87"/>
      <c r="J91" s="87"/>
      <c r="K91" s="87"/>
      <c r="L91" s="87"/>
      <c r="M91" s="91"/>
      <c r="N91" s="87">
        <f t="shared" si="12"/>
        <v>0</v>
      </c>
      <c r="O91" s="87">
        <f t="shared" si="13"/>
        <v>0</v>
      </c>
      <c r="P91" s="92"/>
      <c r="Q91" s="93">
        <v>0.14000000000000001</v>
      </c>
      <c r="R91" s="93">
        <f t="shared" si="14"/>
        <v>0</v>
      </c>
    </row>
    <row r="92" spans="1:20" s="90" customFormat="1" x14ac:dyDescent="0.2">
      <c r="A92" s="86" t="s">
        <v>220</v>
      </c>
      <c r="B92" s="86" t="s">
        <v>221</v>
      </c>
      <c r="C92" s="86" t="s">
        <v>220</v>
      </c>
      <c r="D92" s="86" t="s">
        <v>275</v>
      </c>
      <c r="E92" s="87">
        <v>40</v>
      </c>
      <c r="F92" s="87">
        <v>2000</v>
      </c>
      <c r="G92" s="87">
        <v>5</v>
      </c>
      <c r="H92" s="87">
        <v>25</v>
      </c>
      <c r="I92" s="87"/>
      <c r="J92" s="87"/>
      <c r="K92" s="87"/>
      <c r="L92" s="87"/>
      <c r="M92" s="91"/>
      <c r="N92" s="87">
        <f t="shared" si="12"/>
        <v>0</v>
      </c>
      <c r="O92" s="87">
        <f t="shared" si="13"/>
        <v>0</v>
      </c>
      <c r="P92" s="92"/>
      <c r="Q92" s="93">
        <v>0.08</v>
      </c>
      <c r="R92" s="93">
        <f t="shared" si="14"/>
        <v>0</v>
      </c>
      <c r="S92" s="94"/>
    </row>
    <row r="93" spans="1:20" s="90" customFormat="1" x14ac:dyDescent="0.2">
      <c r="A93" s="104" t="s">
        <v>96</v>
      </c>
      <c r="B93" s="104"/>
      <c r="C93" s="104"/>
      <c r="D93" s="104"/>
      <c r="E93" s="97"/>
      <c r="F93" s="87"/>
      <c r="G93" s="87"/>
      <c r="H93" s="87"/>
      <c r="I93" s="87"/>
      <c r="J93" s="87"/>
      <c r="K93" s="87"/>
      <c r="L93" s="87"/>
      <c r="M93" s="104"/>
      <c r="N93" s="87"/>
      <c r="O93" s="87"/>
      <c r="P93" s="92"/>
      <c r="Q93" s="87"/>
      <c r="R93" s="93"/>
    </row>
    <row r="94" spans="1:20" s="90" customFormat="1" x14ac:dyDescent="0.2">
      <c r="A94" s="86" t="s">
        <v>299</v>
      </c>
      <c r="B94" s="86" t="s">
        <v>300</v>
      </c>
      <c r="C94" s="86" t="s">
        <v>299</v>
      </c>
      <c r="D94" s="86" t="s">
        <v>275</v>
      </c>
      <c r="E94" s="87">
        <v>50</v>
      </c>
      <c r="F94" s="87">
        <v>100</v>
      </c>
      <c r="G94" s="87">
        <v>10</v>
      </c>
      <c r="H94" s="87">
        <v>150</v>
      </c>
      <c r="I94" s="87"/>
      <c r="J94" s="87"/>
      <c r="K94" s="87">
        <v>300</v>
      </c>
      <c r="L94" s="87"/>
      <c r="M94" s="91"/>
      <c r="N94" s="87">
        <f t="shared" ref="N94:N111" si="15">SUM(I94:M94)</f>
        <v>300</v>
      </c>
      <c r="O94" s="87">
        <f t="shared" ref="O94:O111" si="16">$N94/$H94</f>
        <v>2</v>
      </c>
      <c r="P94" s="92"/>
      <c r="Q94" s="93">
        <v>0.1</v>
      </c>
      <c r="R94" s="93">
        <f t="shared" ref="R94:R111" si="17">$O94*$Q94</f>
        <v>0.2</v>
      </c>
      <c r="S94" s="94">
        <f>SUM(R94:R111)</f>
        <v>3.23</v>
      </c>
      <c r="T94" s="90">
        <f>S94*100/$S$147</f>
        <v>18.833819241982511</v>
      </c>
    </row>
    <row r="95" spans="1:20" s="90" customFormat="1" x14ac:dyDescent="0.2">
      <c r="A95" s="86" t="s">
        <v>97</v>
      </c>
      <c r="B95" s="86" t="s">
        <v>98</v>
      </c>
      <c r="C95" s="86" t="s">
        <v>97</v>
      </c>
      <c r="D95" s="86" t="s">
        <v>275</v>
      </c>
      <c r="E95" s="87">
        <v>50</v>
      </c>
      <c r="F95" s="87">
        <v>150</v>
      </c>
      <c r="G95" s="87">
        <v>10</v>
      </c>
      <c r="H95" s="87">
        <v>150</v>
      </c>
      <c r="I95" s="87"/>
      <c r="J95" s="87"/>
      <c r="K95" s="87"/>
      <c r="L95" s="87">
        <v>150</v>
      </c>
      <c r="M95" s="91"/>
      <c r="N95" s="87">
        <f t="shared" si="15"/>
        <v>150</v>
      </c>
      <c r="O95" s="87">
        <f t="shared" si="16"/>
        <v>1</v>
      </c>
      <c r="P95" s="92"/>
      <c r="Q95" s="93">
        <v>0.1</v>
      </c>
      <c r="R95" s="93">
        <f t="shared" si="17"/>
        <v>0.1</v>
      </c>
    </row>
    <row r="96" spans="1:20" s="90" customFormat="1" x14ac:dyDescent="0.2">
      <c r="A96" s="192" t="s">
        <v>235</v>
      </c>
      <c r="B96" s="192" t="s">
        <v>98</v>
      </c>
      <c r="C96" s="192">
        <v>90448200</v>
      </c>
      <c r="D96" s="192" t="s">
        <v>277</v>
      </c>
      <c r="E96" s="87" t="s">
        <v>102</v>
      </c>
      <c r="F96" s="87">
        <v>150</v>
      </c>
      <c r="G96" s="87">
        <v>10</v>
      </c>
      <c r="H96" s="87">
        <v>150</v>
      </c>
      <c r="I96" s="87"/>
      <c r="J96" s="87"/>
      <c r="K96" s="87"/>
      <c r="L96" s="87">
        <v>150</v>
      </c>
      <c r="M96" s="91"/>
      <c r="N96" s="87">
        <f t="shared" si="15"/>
        <v>150</v>
      </c>
      <c r="O96" s="87">
        <f t="shared" si="16"/>
        <v>1</v>
      </c>
      <c r="P96" s="92"/>
      <c r="Q96" s="93">
        <v>0.1</v>
      </c>
      <c r="R96" s="93">
        <f t="shared" si="17"/>
        <v>0.1</v>
      </c>
    </row>
    <row r="97" spans="1:19" s="90" customFormat="1" x14ac:dyDescent="0.2">
      <c r="A97" s="86" t="s">
        <v>224</v>
      </c>
      <c r="B97" s="86" t="s">
        <v>225</v>
      </c>
      <c r="C97" s="86" t="s">
        <v>224</v>
      </c>
      <c r="D97" s="86" t="s">
        <v>275</v>
      </c>
      <c r="E97" s="87">
        <v>50</v>
      </c>
      <c r="F97" s="87">
        <v>200</v>
      </c>
      <c r="G97" s="87">
        <v>10</v>
      </c>
      <c r="H97" s="87">
        <v>150</v>
      </c>
      <c r="I97" s="87"/>
      <c r="J97" s="87"/>
      <c r="K97" s="87"/>
      <c r="L97" s="87">
        <v>150</v>
      </c>
      <c r="M97" s="91"/>
      <c r="N97" s="87">
        <f t="shared" si="15"/>
        <v>150</v>
      </c>
      <c r="O97" s="87">
        <f t="shared" si="16"/>
        <v>1</v>
      </c>
      <c r="P97" s="92"/>
      <c r="Q97" s="93">
        <v>0.1</v>
      </c>
      <c r="R97" s="93">
        <f t="shared" si="17"/>
        <v>0.1</v>
      </c>
    </row>
    <row r="98" spans="1:19" s="90" customFormat="1" x14ac:dyDescent="0.2">
      <c r="A98" s="86" t="s">
        <v>99</v>
      </c>
      <c r="B98" s="86" t="s">
        <v>100</v>
      </c>
      <c r="C98" s="86" t="s">
        <v>99</v>
      </c>
      <c r="D98" s="86" t="s">
        <v>275</v>
      </c>
      <c r="E98" s="87">
        <v>50</v>
      </c>
      <c r="F98" s="87">
        <v>300</v>
      </c>
      <c r="G98" s="87">
        <v>10</v>
      </c>
      <c r="H98" s="87">
        <v>75</v>
      </c>
      <c r="I98" s="87"/>
      <c r="J98" s="87"/>
      <c r="K98" s="87"/>
      <c r="L98" s="87"/>
      <c r="M98" s="91"/>
      <c r="N98" s="87">
        <f t="shared" si="15"/>
        <v>0</v>
      </c>
      <c r="O98" s="87">
        <f t="shared" si="16"/>
        <v>0</v>
      </c>
      <c r="P98" s="92"/>
      <c r="Q98" s="93">
        <v>0.1</v>
      </c>
      <c r="R98" s="93">
        <f t="shared" si="17"/>
        <v>0</v>
      </c>
    </row>
    <row r="99" spans="1:19" s="90" customFormat="1" x14ac:dyDescent="0.2">
      <c r="A99" s="192" t="s">
        <v>101</v>
      </c>
      <c r="B99" s="192" t="s">
        <v>100</v>
      </c>
      <c r="C99" s="192">
        <v>90448300</v>
      </c>
      <c r="D99" s="192" t="s">
        <v>277</v>
      </c>
      <c r="E99" s="87" t="s">
        <v>102</v>
      </c>
      <c r="F99" s="87">
        <v>300</v>
      </c>
      <c r="G99" s="87">
        <v>10</v>
      </c>
      <c r="H99" s="87">
        <v>75</v>
      </c>
      <c r="I99" s="87"/>
      <c r="J99" s="87"/>
      <c r="K99" s="87"/>
      <c r="L99" s="87">
        <v>75</v>
      </c>
      <c r="M99" s="91"/>
      <c r="N99" s="87">
        <f t="shared" si="15"/>
        <v>75</v>
      </c>
      <c r="O99" s="87">
        <f t="shared" si="16"/>
        <v>1</v>
      </c>
      <c r="P99" s="92"/>
      <c r="Q99" s="93">
        <v>0.1</v>
      </c>
      <c r="R99" s="93">
        <f t="shared" si="17"/>
        <v>0.1</v>
      </c>
    </row>
    <row r="100" spans="1:19" s="90" customFormat="1" x14ac:dyDescent="0.2">
      <c r="A100" s="86" t="s">
        <v>103</v>
      </c>
      <c r="B100" s="86" t="s">
        <v>104</v>
      </c>
      <c r="C100" s="86" t="s">
        <v>103</v>
      </c>
      <c r="D100" s="86" t="s">
        <v>275</v>
      </c>
      <c r="E100" s="87">
        <v>50</v>
      </c>
      <c r="F100" s="87">
        <v>450</v>
      </c>
      <c r="G100" s="87">
        <v>10</v>
      </c>
      <c r="H100" s="87">
        <v>50</v>
      </c>
      <c r="I100" s="87"/>
      <c r="J100" s="87"/>
      <c r="K100" s="87"/>
      <c r="L100" s="87">
        <v>100</v>
      </c>
      <c r="M100" s="91"/>
      <c r="N100" s="87">
        <f t="shared" si="15"/>
        <v>100</v>
      </c>
      <c r="O100" s="87">
        <f t="shared" si="16"/>
        <v>2</v>
      </c>
      <c r="P100" s="92"/>
      <c r="Q100" s="93">
        <v>0.1</v>
      </c>
      <c r="R100" s="93">
        <f t="shared" si="17"/>
        <v>0.2</v>
      </c>
    </row>
    <row r="101" spans="1:19" s="90" customFormat="1" x14ac:dyDescent="0.2">
      <c r="A101" s="192" t="s">
        <v>186</v>
      </c>
      <c r="B101" s="192" t="s">
        <v>104</v>
      </c>
      <c r="C101" s="192">
        <v>90448400</v>
      </c>
      <c r="D101" s="192" t="s">
        <v>277</v>
      </c>
      <c r="E101" s="87" t="s">
        <v>102</v>
      </c>
      <c r="F101" s="87">
        <v>450</v>
      </c>
      <c r="G101" s="87">
        <v>10</v>
      </c>
      <c r="H101" s="87">
        <v>50</v>
      </c>
      <c r="I101" s="87"/>
      <c r="J101" s="87"/>
      <c r="K101" s="87"/>
      <c r="L101" s="87">
        <v>100</v>
      </c>
      <c r="M101" s="91"/>
      <c r="N101" s="87">
        <f t="shared" si="15"/>
        <v>100</v>
      </c>
      <c r="O101" s="87">
        <f t="shared" si="16"/>
        <v>2</v>
      </c>
      <c r="P101" s="92"/>
      <c r="Q101" s="93">
        <v>0.1</v>
      </c>
      <c r="R101" s="93">
        <f t="shared" si="17"/>
        <v>0.2</v>
      </c>
    </row>
    <row r="102" spans="1:19" s="90" customFormat="1" x14ac:dyDescent="0.2">
      <c r="A102" s="86" t="s">
        <v>105</v>
      </c>
      <c r="B102" s="86" t="s">
        <v>106</v>
      </c>
      <c r="C102" s="86" t="s">
        <v>105</v>
      </c>
      <c r="D102" s="86" t="s">
        <v>275</v>
      </c>
      <c r="E102" s="87">
        <v>50</v>
      </c>
      <c r="F102" s="87">
        <v>600</v>
      </c>
      <c r="G102" s="87">
        <v>10</v>
      </c>
      <c r="H102" s="87">
        <v>50</v>
      </c>
      <c r="I102" s="87"/>
      <c r="J102" s="87"/>
      <c r="K102" s="87"/>
      <c r="L102" s="87"/>
      <c r="M102" s="91"/>
      <c r="N102" s="87">
        <f t="shared" si="15"/>
        <v>0</v>
      </c>
      <c r="O102" s="87">
        <f t="shared" si="16"/>
        <v>0</v>
      </c>
      <c r="P102" s="92"/>
      <c r="Q102" s="93">
        <v>0.13</v>
      </c>
      <c r="R102" s="93">
        <f t="shared" si="17"/>
        <v>0</v>
      </c>
    </row>
    <row r="103" spans="1:19" s="90" customFormat="1" x14ac:dyDescent="0.2">
      <c r="A103" s="192" t="s">
        <v>107</v>
      </c>
      <c r="B103" s="192" t="s">
        <v>106</v>
      </c>
      <c r="C103" s="192">
        <v>90448600</v>
      </c>
      <c r="D103" s="192" t="s">
        <v>277</v>
      </c>
      <c r="E103" s="87" t="s">
        <v>102</v>
      </c>
      <c r="F103" s="87">
        <v>600</v>
      </c>
      <c r="G103" s="87">
        <v>10</v>
      </c>
      <c r="H103" s="87">
        <v>50</v>
      </c>
      <c r="I103" s="87"/>
      <c r="J103" s="87"/>
      <c r="K103" s="87"/>
      <c r="L103" s="87"/>
      <c r="M103" s="91"/>
      <c r="N103" s="87">
        <f t="shared" si="15"/>
        <v>0</v>
      </c>
      <c r="O103" s="87">
        <f t="shared" si="16"/>
        <v>0</v>
      </c>
      <c r="P103" s="92"/>
      <c r="Q103" s="93">
        <v>0.13</v>
      </c>
      <c r="R103" s="93">
        <f t="shared" si="17"/>
        <v>0</v>
      </c>
    </row>
    <row r="104" spans="1:19" s="90" customFormat="1" x14ac:dyDescent="0.2">
      <c r="A104" s="192" t="s">
        <v>266</v>
      </c>
      <c r="B104" s="192" t="s">
        <v>267</v>
      </c>
      <c r="C104" s="192">
        <v>90448605</v>
      </c>
      <c r="D104" s="192" t="s">
        <v>277</v>
      </c>
      <c r="E104" s="87" t="s">
        <v>102</v>
      </c>
      <c r="F104" s="87">
        <v>700</v>
      </c>
      <c r="G104" s="87">
        <v>5</v>
      </c>
      <c r="H104" s="87">
        <v>25</v>
      </c>
      <c r="I104" s="87"/>
      <c r="J104" s="87"/>
      <c r="K104" s="87"/>
      <c r="L104" s="87"/>
      <c r="M104" s="91"/>
      <c r="N104" s="87">
        <f t="shared" si="15"/>
        <v>0</v>
      </c>
      <c r="O104" s="87">
        <f t="shared" si="16"/>
        <v>0</v>
      </c>
      <c r="P104" s="92"/>
      <c r="Q104" s="93">
        <v>0.1</v>
      </c>
      <c r="R104" s="93">
        <f t="shared" si="17"/>
        <v>0</v>
      </c>
    </row>
    <row r="105" spans="1:19" s="90" customFormat="1" x14ac:dyDescent="0.2">
      <c r="A105" s="86" t="s">
        <v>202</v>
      </c>
      <c r="B105" s="86" t="s">
        <v>203</v>
      </c>
      <c r="C105" s="86" t="s">
        <v>202</v>
      </c>
      <c r="D105" s="86" t="s">
        <v>275</v>
      </c>
      <c r="E105" s="87">
        <v>50</v>
      </c>
      <c r="F105" s="87">
        <v>750</v>
      </c>
      <c r="G105" s="87">
        <v>5</v>
      </c>
      <c r="H105" s="87">
        <v>25</v>
      </c>
      <c r="I105" s="87"/>
      <c r="J105" s="87"/>
      <c r="K105" s="87"/>
      <c r="L105" s="87"/>
      <c r="M105" s="91"/>
      <c r="N105" s="87">
        <f t="shared" si="15"/>
        <v>0</v>
      </c>
      <c r="O105" s="87">
        <f t="shared" si="16"/>
        <v>0</v>
      </c>
      <c r="P105" s="92"/>
      <c r="Q105" s="93">
        <v>0.1</v>
      </c>
      <c r="R105" s="93">
        <f t="shared" si="17"/>
        <v>0</v>
      </c>
    </row>
    <row r="106" spans="1:19" s="90" customFormat="1" x14ac:dyDescent="0.2">
      <c r="A106" s="86" t="s">
        <v>108</v>
      </c>
      <c r="B106" s="86" t="s">
        <v>109</v>
      </c>
      <c r="C106" s="86" t="s">
        <v>108</v>
      </c>
      <c r="D106" s="86" t="s">
        <v>275</v>
      </c>
      <c r="E106" s="87">
        <v>50</v>
      </c>
      <c r="F106" s="87">
        <v>900</v>
      </c>
      <c r="G106" s="87">
        <v>5</v>
      </c>
      <c r="H106" s="87">
        <v>25</v>
      </c>
      <c r="I106" s="87"/>
      <c r="J106" s="87"/>
      <c r="K106" s="87"/>
      <c r="L106" s="87"/>
      <c r="M106" s="91"/>
      <c r="N106" s="87">
        <f t="shared" si="15"/>
        <v>0</v>
      </c>
      <c r="O106" s="87">
        <f t="shared" si="16"/>
        <v>0</v>
      </c>
      <c r="P106" s="92"/>
      <c r="Q106" s="93">
        <v>0.1</v>
      </c>
      <c r="R106" s="93">
        <f t="shared" si="17"/>
        <v>0</v>
      </c>
    </row>
    <row r="107" spans="1:19" s="90" customFormat="1" x14ac:dyDescent="0.2">
      <c r="A107" s="192" t="s">
        <v>187</v>
      </c>
      <c r="B107" s="192" t="s">
        <v>109</v>
      </c>
      <c r="C107" s="192">
        <v>90448700</v>
      </c>
      <c r="D107" s="192" t="s">
        <v>277</v>
      </c>
      <c r="E107" s="87" t="s">
        <v>102</v>
      </c>
      <c r="F107" s="87">
        <v>900</v>
      </c>
      <c r="G107" s="87">
        <v>5</v>
      </c>
      <c r="H107" s="87">
        <v>25</v>
      </c>
      <c r="I107" s="87"/>
      <c r="J107" s="87"/>
      <c r="K107" s="87"/>
      <c r="L107" s="87">
        <v>200</v>
      </c>
      <c r="M107" s="91"/>
      <c r="N107" s="87">
        <f t="shared" si="15"/>
        <v>200</v>
      </c>
      <c r="O107" s="87">
        <f t="shared" si="16"/>
        <v>8</v>
      </c>
      <c r="P107" s="92"/>
      <c r="Q107" s="93">
        <v>0.1</v>
      </c>
      <c r="R107" s="93">
        <f t="shared" si="17"/>
        <v>0.8</v>
      </c>
    </row>
    <row r="108" spans="1:19" s="90" customFormat="1" x14ac:dyDescent="0.2">
      <c r="A108" s="86" t="s">
        <v>110</v>
      </c>
      <c r="B108" s="86" t="s">
        <v>111</v>
      </c>
      <c r="C108" s="86" t="s">
        <v>110</v>
      </c>
      <c r="D108" s="86" t="s">
        <v>275</v>
      </c>
      <c r="E108" s="87">
        <v>50</v>
      </c>
      <c r="F108" s="87">
        <v>1200</v>
      </c>
      <c r="G108" s="87">
        <v>5</v>
      </c>
      <c r="H108" s="87">
        <v>25</v>
      </c>
      <c r="I108" s="87"/>
      <c r="J108" s="87"/>
      <c r="K108" s="87"/>
      <c r="L108" s="87"/>
      <c r="M108" s="91"/>
      <c r="N108" s="87">
        <f t="shared" si="15"/>
        <v>0</v>
      </c>
      <c r="O108" s="87">
        <f t="shared" si="16"/>
        <v>0</v>
      </c>
      <c r="P108" s="92"/>
      <c r="Q108" s="93">
        <v>0.13</v>
      </c>
      <c r="R108" s="93">
        <f t="shared" si="17"/>
        <v>0</v>
      </c>
    </row>
    <row r="109" spans="1:19" s="90" customFormat="1" x14ac:dyDescent="0.2">
      <c r="A109" s="192" t="s">
        <v>204</v>
      </c>
      <c r="B109" s="192" t="s">
        <v>111</v>
      </c>
      <c r="C109" s="95" t="s">
        <v>205</v>
      </c>
      <c r="D109" s="192" t="s">
        <v>277</v>
      </c>
      <c r="E109" s="87">
        <v>50</v>
      </c>
      <c r="F109" s="87">
        <v>1200</v>
      </c>
      <c r="G109" s="87">
        <v>5</v>
      </c>
      <c r="H109" s="87">
        <v>25</v>
      </c>
      <c r="I109" s="87"/>
      <c r="J109" s="87"/>
      <c r="K109" s="87"/>
      <c r="L109" s="87"/>
      <c r="M109" s="91"/>
      <c r="N109" s="87">
        <f t="shared" si="15"/>
        <v>0</v>
      </c>
      <c r="O109" s="87">
        <f t="shared" si="16"/>
        <v>0</v>
      </c>
      <c r="P109" s="92"/>
      <c r="Q109" s="93">
        <v>0.13</v>
      </c>
      <c r="R109" s="93">
        <f t="shared" si="17"/>
        <v>0</v>
      </c>
    </row>
    <row r="110" spans="1:19" s="90" customFormat="1" x14ac:dyDescent="0.2">
      <c r="A110" s="192" t="s">
        <v>565</v>
      </c>
      <c r="B110" s="192" t="s">
        <v>566</v>
      </c>
      <c r="C110" s="95" t="s">
        <v>567</v>
      </c>
      <c r="D110" s="192" t="s">
        <v>277</v>
      </c>
      <c r="E110" s="87">
        <v>50</v>
      </c>
      <c r="F110" s="87">
        <v>1800</v>
      </c>
      <c r="G110" s="87">
        <v>5</v>
      </c>
      <c r="H110" s="87">
        <v>20</v>
      </c>
      <c r="I110" s="87"/>
      <c r="J110" s="87"/>
      <c r="K110" s="87"/>
      <c r="L110" s="87">
        <v>60</v>
      </c>
      <c r="M110" s="91"/>
      <c r="N110" s="87">
        <f t="shared" si="15"/>
        <v>60</v>
      </c>
      <c r="O110" s="87">
        <f t="shared" si="16"/>
        <v>3</v>
      </c>
      <c r="P110" s="92"/>
      <c r="Q110" s="93">
        <v>0.13</v>
      </c>
      <c r="R110" s="93">
        <f t="shared" si="17"/>
        <v>0.39</v>
      </c>
    </row>
    <row r="111" spans="1:19" s="90" customFormat="1" x14ac:dyDescent="0.2">
      <c r="A111" s="192" t="s">
        <v>268</v>
      </c>
      <c r="B111" s="192" t="s">
        <v>269</v>
      </c>
      <c r="C111" s="95" t="s">
        <v>270</v>
      </c>
      <c r="D111" s="192" t="s">
        <v>277</v>
      </c>
      <c r="E111" s="87">
        <v>50</v>
      </c>
      <c r="F111" s="87">
        <v>2400</v>
      </c>
      <c r="G111" s="87">
        <v>5</v>
      </c>
      <c r="H111" s="87">
        <v>25</v>
      </c>
      <c r="I111" s="87"/>
      <c r="J111" s="87"/>
      <c r="K111" s="87"/>
      <c r="L111" s="87">
        <v>100</v>
      </c>
      <c r="M111" s="91"/>
      <c r="N111" s="87">
        <f t="shared" si="15"/>
        <v>100</v>
      </c>
      <c r="O111" s="87">
        <f t="shared" si="16"/>
        <v>4</v>
      </c>
      <c r="P111" s="92"/>
      <c r="Q111" s="93">
        <v>0.26</v>
      </c>
      <c r="R111" s="93">
        <f t="shared" si="17"/>
        <v>1.04</v>
      </c>
      <c r="S111" s="94"/>
    </row>
    <row r="112" spans="1:19" s="90" customFormat="1" x14ac:dyDescent="0.2">
      <c r="A112" s="304" t="s">
        <v>112</v>
      </c>
      <c r="B112" s="304"/>
      <c r="C112" s="104"/>
      <c r="D112" s="104"/>
      <c r="E112" s="104"/>
      <c r="F112" s="87"/>
      <c r="G112" s="87"/>
      <c r="H112" s="87"/>
      <c r="I112" s="87"/>
      <c r="J112" s="87"/>
      <c r="K112" s="87"/>
      <c r="L112" s="87"/>
      <c r="M112" s="192"/>
      <c r="N112" s="87"/>
      <c r="O112" s="87"/>
      <c r="P112" s="92"/>
      <c r="Q112" s="87"/>
      <c r="R112" s="93"/>
    </row>
    <row r="113" spans="1:20" s="90" customFormat="1" x14ac:dyDescent="0.2">
      <c r="A113" s="86" t="s">
        <v>216</v>
      </c>
      <c r="B113" s="86" t="s">
        <v>217</v>
      </c>
      <c r="C113" s="86" t="s">
        <v>216</v>
      </c>
      <c r="D113" s="86" t="s">
        <v>275</v>
      </c>
      <c r="E113" s="87">
        <v>20</v>
      </c>
      <c r="F113" s="87">
        <v>150</v>
      </c>
      <c r="G113" s="87">
        <v>10</v>
      </c>
      <c r="H113" s="87">
        <v>400</v>
      </c>
      <c r="I113" s="87"/>
      <c r="J113" s="87"/>
      <c r="K113" s="87"/>
      <c r="L113" s="87"/>
      <c r="M113" s="192"/>
      <c r="N113" s="87">
        <f t="shared" ref="N113:N146" si="18">SUM(I113:M113)</f>
        <v>0</v>
      </c>
      <c r="O113" s="87">
        <f t="shared" ref="O113:O146" si="19">$N113/$H113</f>
        <v>0</v>
      </c>
      <c r="P113" s="92"/>
      <c r="Q113" s="87">
        <v>0.06</v>
      </c>
      <c r="R113" s="93">
        <f t="shared" ref="R113:R146" si="20">$O113*$Q113</f>
        <v>0</v>
      </c>
      <c r="S113" s="94">
        <f>SUM(R113:R128)</f>
        <v>0.3</v>
      </c>
      <c r="T113" s="90">
        <f>S113*100/$S$147</f>
        <v>1.7492711370262393</v>
      </c>
    </row>
    <row r="114" spans="1:20" s="90" customFormat="1" x14ac:dyDescent="0.2">
      <c r="A114" s="192" t="s">
        <v>226</v>
      </c>
      <c r="B114" s="192" t="s">
        <v>217</v>
      </c>
      <c r="C114" s="192">
        <v>90444200</v>
      </c>
      <c r="D114" s="192" t="s">
        <v>277</v>
      </c>
      <c r="E114" s="87">
        <v>20</v>
      </c>
      <c r="F114" s="87">
        <v>150</v>
      </c>
      <c r="G114" s="87">
        <v>10</v>
      </c>
      <c r="H114" s="87">
        <v>400</v>
      </c>
      <c r="I114" s="87"/>
      <c r="J114" s="87"/>
      <c r="K114" s="87"/>
      <c r="L114" s="87"/>
      <c r="M114" s="192"/>
      <c r="N114" s="87">
        <f t="shared" si="18"/>
        <v>0</v>
      </c>
      <c r="O114" s="87">
        <f t="shared" si="19"/>
        <v>0</v>
      </c>
      <c r="P114" s="92"/>
      <c r="Q114" s="87">
        <v>0.06</v>
      </c>
      <c r="R114" s="93">
        <f t="shared" si="20"/>
        <v>0</v>
      </c>
    </row>
    <row r="115" spans="1:20" s="90" customFormat="1" x14ac:dyDescent="0.2">
      <c r="A115" s="86" t="s">
        <v>191</v>
      </c>
      <c r="B115" s="86" t="s">
        <v>192</v>
      </c>
      <c r="C115" s="86" t="s">
        <v>191</v>
      </c>
      <c r="D115" s="86" t="s">
        <v>275</v>
      </c>
      <c r="E115" s="87">
        <v>20</v>
      </c>
      <c r="F115" s="87">
        <v>200</v>
      </c>
      <c r="G115" s="87">
        <v>10</v>
      </c>
      <c r="H115" s="87">
        <v>300</v>
      </c>
      <c r="I115" s="87"/>
      <c r="J115" s="87"/>
      <c r="K115" s="87"/>
      <c r="L115" s="87"/>
      <c r="M115" s="192"/>
      <c r="N115" s="87">
        <f t="shared" si="18"/>
        <v>0</v>
      </c>
      <c r="O115" s="87">
        <f t="shared" si="19"/>
        <v>0</v>
      </c>
      <c r="P115" s="92"/>
      <c r="Q115" s="87">
        <v>0.06</v>
      </c>
      <c r="R115" s="93">
        <f t="shared" si="20"/>
        <v>0</v>
      </c>
    </row>
    <row r="116" spans="1:20" s="90" customFormat="1" x14ac:dyDescent="0.2">
      <c r="A116" s="86" t="s">
        <v>160</v>
      </c>
      <c r="B116" s="86" t="s">
        <v>161</v>
      </c>
      <c r="C116" s="86" t="s">
        <v>160</v>
      </c>
      <c r="D116" s="86" t="s">
        <v>275</v>
      </c>
      <c r="E116" s="87">
        <v>20</v>
      </c>
      <c r="F116" s="87">
        <v>300</v>
      </c>
      <c r="G116" s="87">
        <v>10</v>
      </c>
      <c r="H116" s="87">
        <v>200</v>
      </c>
      <c r="I116" s="87"/>
      <c r="J116" s="87"/>
      <c r="K116" s="87"/>
      <c r="L116" s="87">
        <v>400</v>
      </c>
      <c r="M116" s="91"/>
      <c r="N116" s="87">
        <f t="shared" si="18"/>
        <v>400</v>
      </c>
      <c r="O116" s="87">
        <f t="shared" si="19"/>
        <v>2</v>
      </c>
      <c r="P116" s="92"/>
      <c r="Q116" s="93">
        <v>0.06</v>
      </c>
      <c r="R116" s="93">
        <f t="shared" si="20"/>
        <v>0.12</v>
      </c>
    </row>
    <row r="117" spans="1:20" s="90" customFormat="1" x14ac:dyDescent="0.2">
      <c r="A117" s="192" t="s">
        <v>215</v>
      </c>
      <c r="B117" s="192" t="s">
        <v>161</v>
      </c>
      <c r="C117" s="192">
        <v>90444300</v>
      </c>
      <c r="D117" s="192" t="s">
        <v>277</v>
      </c>
      <c r="E117" s="87" t="s">
        <v>46</v>
      </c>
      <c r="F117" s="87">
        <v>300</v>
      </c>
      <c r="G117" s="87">
        <v>10</v>
      </c>
      <c r="H117" s="87">
        <v>200</v>
      </c>
      <c r="I117" s="87"/>
      <c r="J117" s="87"/>
      <c r="K117" s="87">
        <v>400</v>
      </c>
      <c r="L117" s="87">
        <v>200</v>
      </c>
      <c r="M117" s="91"/>
      <c r="N117" s="87">
        <f t="shared" si="18"/>
        <v>600</v>
      </c>
      <c r="O117" s="87">
        <f t="shared" si="19"/>
        <v>3</v>
      </c>
      <c r="P117" s="92"/>
      <c r="Q117" s="93">
        <v>0.06</v>
      </c>
      <c r="R117" s="93">
        <f t="shared" si="20"/>
        <v>0.18</v>
      </c>
    </row>
    <row r="118" spans="1:20" s="90" customFormat="1" x14ac:dyDescent="0.2">
      <c r="A118" s="86" t="s">
        <v>206</v>
      </c>
      <c r="B118" s="86" t="s">
        <v>114</v>
      </c>
      <c r="C118" s="86" t="s">
        <v>206</v>
      </c>
      <c r="D118" s="86" t="s">
        <v>275</v>
      </c>
      <c r="E118" s="87">
        <v>20</v>
      </c>
      <c r="F118" s="87">
        <v>450</v>
      </c>
      <c r="G118" s="87">
        <v>10</v>
      </c>
      <c r="H118" s="87">
        <v>100</v>
      </c>
      <c r="I118" s="87"/>
      <c r="J118" s="87"/>
      <c r="K118" s="87"/>
      <c r="L118" s="87"/>
      <c r="M118" s="101"/>
      <c r="N118" s="87">
        <f t="shared" si="18"/>
        <v>0</v>
      </c>
      <c r="O118" s="87">
        <f t="shared" si="19"/>
        <v>0</v>
      </c>
      <c r="P118" s="92"/>
      <c r="Q118" s="93">
        <v>0.08</v>
      </c>
      <c r="R118" s="93">
        <f t="shared" si="20"/>
        <v>0</v>
      </c>
    </row>
    <row r="119" spans="1:20" s="90" customFormat="1" x14ac:dyDescent="0.2">
      <c r="A119" s="192" t="s">
        <v>113</v>
      </c>
      <c r="B119" s="192" t="s">
        <v>114</v>
      </c>
      <c r="C119" s="192">
        <v>90444400</v>
      </c>
      <c r="D119" s="192" t="s">
        <v>277</v>
      </c>
      <c r="E119" s="87" t="s">
        <v>46</v>
      </c>
      <c r="F119" s="87">
        <v>450</v>
      </c>
      <c r="G119" s="87">
        <v>10</v>
      </c>
      <c r="H119" s="87">
        <v>100</v>
      </c>
      <c r="I119" s="87"/>
      <c r="J119" s="87"/>
      <c r="K119" s="87"/>
      <c r="L119" s="87"/>
      <c r="M119" s="91"/>
      <c r="N119" s="87">
        <f t="shared" si="18"/>
        <v>0</v>
      </c>
      <c r="O119" s="87">
        <f t="shared" si="19"/>
        <v>0</v>
      </c>
      <c r="P119" s="92"/>
      <c r="Q119" s="93">
        <v>0.08</v>
      </c>
      <c r="R119" s="93">
        <f t="shared" si="20"/>
        <v>0</v>
      </c>
    </row>
    <row r="120" spans="1:20" s="90" customFormat="1" x14ac:dyDescent="0.2">
      <c r="A120" s="86" t="s">
        <v>115</v>
      </c>
      <c r="B120" s="86" t="s">
        <v>116</v>
      </c>
      <c r="C120" s="86" t="s">
        <v>115</v>
      </c>
      <c r="D120" s="86" t="s">
        <v>275</v>
      </c>
      <c r="E120" s="87">
        <v>20</v>
      </c>
      <c r="F120" s="87">
        <v>600</v>
      </c>
      <c r="G120" s="87">
        <v>10</v>
      </c>
      <c r="H120" s="87">
        <v>100</v>
      </c>
      <c r="I120" s="87"/>
      <c r="J120" s="87"/>
      <c r="K120" s="87"/>
      <c r="L120" s="87"/>
      <c r="M120" s="91"/>
      <c r="N120" s="87">
        <f t="shared" si="18"/>
        <v>0</v>
      </c>
      <c r="O120" s="87">
        <f t="shared" si="19"/>
        <v>0</v>
      </c>
      <c r="P120" s="92"/>
      <c r="Q120" s="93">
        <v>0.06</v>
      </c>
      <c r="R120" s="93">
        <f t="shared" si="20"/>
        <v>0</v>
      </c>
    </row>
    <row r="121" spans="1:20" s="90" customFormat="1" x14ac:dyDescent="0.2">
      <c r="A121" s="192" t="s">
        <v>188</v>
      </c>
      <c r="B121" s="192" t="s">
        <v>116</v>
      </c>
      <c r="C121" s="192">
        <v>90444600</v>
      </c>
      <c r="D121" s="192" t="s">
        <v>277</v>
      </c>
      <c r="E121" s="87" t="s">
        <v>46</v>
      </c>
      <c r="F121" s="87">
        <v>600</v>
      </c>
      <c r="G121" s="87">
        <v>10</v>
      </c>
      <c r="H121" s="87">
        <v>100</v>
      </c>
      <c r="I121" s="87"/>
      <c r="J121" s="87"/>
      <c r="K121" s="87"/>
      <c r="L121" s="87"/>
      <c r="M121" s="91"/>
      <c r="N121" s="87">
        <f t="shared" si="18"/>
        <v>0</v>
      </c>
      <c r="O121" s="87">
        <f t="shared" si="19"/>
        <v>0</v>
      </c>
      <c r="P121" s="92"/>
      <c r="Q121" s="93">
        <v>0.06</v>
      </c>
      <c r="R121" s="93">
        <f t="shared" si="20"/>
        <v>0</v>
      </c>
    </row>
    <row r="122" spans="1:20" s="90" customFormat="1" x14ac:dyDescent="0.2">
      <c r="A122" s="86" t="s">
        <v>117</v>
      </c>
      <c r="B122" s="86" t="s">
        <v>118</v>
      </c>
      <c r="C122" s="86" t="s">
        <v>117</v>
      </c>
      <c r="D122" s="86" t="s">
        <v>275</v>
      </c>
      <c r="E122" s="87">
        <v>20</v>
      </c>
      <c r="F122" s="87">
        <v>750</v>
      </c>
      <c r="G122" s="87">
        <v>10</v>
      </c>
      <c r="H122" s="87">
        <v>100</v>
      </c>
      <c r="I122" s="87"/>
      <c r="J122" s="87"/>
      <c r="K122" s="87"/>
      <c r="L122" s="87"/>
      <c r="M122" s="91"/>
      <c r="N122" s="87">
        <f t="shared" si="18"/>
        <v>0</v>
      </c>
      <c r="O122" s="87">
        <f t="shared" si="19"/>
        <v>0</v>
      </c>
      <c r="P122" s="92"/>
      <c r="Q122" s="93">
        <v>7.0000000000000007E-2</v>
      </c>
      <c r="R122" s="93">
        <f t="shared" si="20"/>
        <v>0</v>
      </c>
    </row>
    <row r="123" spans="1:20" s="90" customFormat="1" x14ac:dyDescent="0.2">
      <c r="A123" s="192" t="s">
        <v>189</v>
      </c>
      <c r="B123" s="192" t="s">
        <v>118</v>
      </c>
      <c r="C123" s="192">
        <v>90444700</v>
      </c>
      <c r="D123" s="192" t="s">
        <v>277</v>
      </c>
      <c r="E123" s="87" t="s">
        <v>46</v>
      </c>
      <c r="F123" s="87">
        <v>750</v>
      </c>
      <c r="G123" s="87">
        <v>10</v>
      </c>
      <c r="H123" s="87">
        <v>100</v>
      </c>
      <c r="I123" s="87"/>
      <c r="J123" s="87"/>
      <c r="K123" s="87"/>
      <c r="L123" s="87"/>
      <c r="M123" s="91"/>
      <c r="N123" s="87">
        <f t="shared" si="18"/>
        <v>0</v>
      </c>
      <c r="O123" s="87">
        <f t="shared" si="19"/>
        <v>0</v>
      </c>
      <c r="P123" s="92"/>
      <c r="Q123" s="93">
        <v>7.0000000000000007E-2</v>
      </c>
      <c r="R123" s="93">
        <f t="shared" si="20"/>
        <v>0</v>
      </c>
    </row>
    <row r="124" spans="1:20" s="90" customFormat="1" x14ac:dyDescent="0.2">
      <c r="A124" s="86" t="s">
        <v>119</v>
      </c>
      <c r="B124" s="86" t="s">
        <v>120</v>
      </c>
      <c r="C124" s="86" t="s">
        <v>119</v>
      </c>
      <c r="D124" s="86" t="s">
        <v>275</v>
      </c>
      <c r="E124" s="87">
        <v>20</v>
      </c>
      <c r="F124" s="87">
        <v>900</v>
      </c>
      <c r="G124" s="87">
        <v>10</v>
      </c>
      <c r="H124" s="87">
        <v>50</v>
      </c>
      <c r="I124" s="87"/>
      <c r="J124" s="87"/>
      <c r="K124" s="87"/>
      <c r="L124" s="87"/>
      <c r="M124" s="91"/>
      <c r="N124" s="87">
        <f t="shared" si="18"/>
        <v>0</v>
      </c>
      <c r="O124" s="87">
        <f t="shared" si="19"/>
        <v>0</v>
      </c>
      <c r="P124" s="92"/>
      <c r="Q124" s="93">
        <v>0.08</v>
      </c>
      <c r="R124" s="93">
        <f t="shared" si="20"/>
        <v>0</v>
      </c>
    </row>
    <row r="125" spans="1:20" s="90" customFormat="1" x14ac:dyDescent="0.2">
      <c r="A125" s="192" t="s">
        <v>263</v>
      </c>
      <c r="B125" s="192" t="s">
        <v>120</v>
      </c>
      <c r="C125" s="192">
        <v>90444800</v>
      </c>
      <c r="D125" s="192" t="s">
        <v>277</v>
      </c>
      <c r="E125" s="87" t="s">
        <v>46</v>
      </c>
      <c r="F125" s="87">
        <v>900</v>
      </c>
      <c r="G125" s="87">
        <v>10</v>
      </c>
      <c r="H125" s="87">
        <v>50</v>
      </c>
      <c r="I125" s="87"/>
      <c r="J125" s="87"/>
      <c r="K125" s="87"/>
      <c r="L125" s="87"/>
      <c r="M125" s="91"/>
      <c r="N125" s="87">
        <f t="shared" si="18"/>
        <v>0</v>
      </c>
      <c r="O125" s="87">
        <f t="shared" si="19"/>
        <v>0</v>
      </c>
      <c r="P125" s="92"/>
      <c r="Q125" s="93">
        <v>0.08</v>
      </c>
      <c r="R125" s="93">
        <f t="shared" si="20"/>
        <v>0</v>
      </c>
    </row>
    <row r="126" spans="1:20" s="90" customFormat="1" x14ac:dyDescent="0.2">
      <c r="A126" s="86" t="s">
        <v>121</v>
      </c>
      <c r="B126" s="86" t="s">
        <v>122</v>
      </c>
      <c r="C126" s="86" t="s">
        <v>121</v>
      </c>
      <c r="D126" s="86" t="s">
        <v>275</v>
      </c>
      <c r="E126" s="87">
        <v>20</v>
      </c>
      <c r="F126" s="87">
        <v>1200</v>
      </c>
      <c r="G126" s="87">
        <v>10</v>
      </c>
      <c r="H126" s="87">
        <v>50</v>
      </c>
      <c r="I126" s="87"/>
      <c r="J126" s="87"/>
      <c r="K126" s="87"/>
      <c r="L126" s="87"/>
      <c r="M126" s="91"/>
      <c r="N126" s="87">
        <f t="shared" si="18"/>
        <v>0</v>
      </c>
      <c r="O126" s="87">
        <f t="shared" si="19"/>
        <v>0</v>
      </c>
      <c r="P126" s="92"/>
      <c r="Q126" s="93">
        <v>0.11</v>
      </c>
      <c r="R126" s="93">
        <f t="shared" si="20"/>
        <v>0</v>
      </c>
    </row>
    <row r="127" spans="1:20" s="90" customFormat="1" x14ac:dyDescent="0.2">
      <c r="A127" s="86" t="s">
        <v>207</v>
      </c>
      <c r="B127" s="86" t="s">
        <v>208</v>
      </c>
      <c r="C127" s="86" t="s">
        <v>207</v>
      </c>
      <c r="D127" s="86" t="s">
        <v>275</v>
      </c>
      <c r="E127" s="87">
        <v>20</v>
      </c>
      <c r="F127" s="87">
        <v>1500</v>
      </c>
      <c r="G127" s="87">
        <v>10</v>
      </c>
      <c r="H127" s="87">
        <v>50</v>
      </c>
      <c r="I127" s="87"/>
      <c r="J127" s="87"/>
      <c r="K127" s="87"/>
      <c r="L127" s="87"/>
      <c r="M127" s="91"/>
      <c r="N127" s="87">
        <f t="shared" si="18"/>
        <v>0</v>
      </c>
      <c r="O127" s="87">
        <f t="shared" si="19"/>
        <v>0</v>
      </c>
      <c r="P127" s="92"/>
      <c r="Q127" s="93">
        <v>7.0000000000000007E-2</v>
      </c>
      <c r="R127" s="93">
        <f t="shared" si="20"/>
        <v>0</v>
      </c>
    </row>
    <row r="128" spans="1:20" s="90" customFormat="1" x14ac:dyDescent="0.2">
      <c r="A128" s="86" t="s">
        <v>209</v>
      </c>
      <c r="B128" s="86" t="s">
        <v>210</v>
      </c>
      <c r="C128" s="86" t="s">
        <v>209</v>
      </c>
      <c r="D128" s="86" t="s">
        <v>275</v>
      </c>
      <c r="E128" s="87">
        <v>20</v>
      </c>
      <c r="F128" s="87">
        <v>1800</v>
      </c>
      <c r="G128" s="87">
        <v>10</v>
      </c>
      <c r="H128" s="87">
        <v>50</v>
      </c>
      <c r="I128" s="87"/>
      <c r="J128" s="87"/>
      <c r="K128" s="87"/>
      <c r="L128" s="87"/>
      <c r="M128" s="91"/>
      <c r="N128" s="87">
        <f t="shared" si="18"/>
        <v>0</v>
      </c>
      <c r="O128" s="87">
        <f t="shared" si="19"/>
        <v>0</v>
      </c>
      <c r="P128" s="105"/>
      <c r="Q128" s="93">
        <v>0.09</v>
      </c>
      <c r="R128" s="93">
        <f t="shared" si="20"/>
        <v>0</v>
      </c>
      <c r="S128" s="94"/>
    </row>
    <row r="129" spans="1:20" s="90" customFormat="1" x14ac:dyDescent="0.2">
      <c r="A129" s="86" t="s">
        <v>123</v>
      </c>
      <c r="B129" s="86" t="s">
        <v>124</v>
      </c>
      <c r="C129" s="86" t="s">
        <v>123</v>
      </c>
      <c r="D129" s="86" t="s">
        <v>275</v>
      </c>
      <c r="E129" s="87">
        <v>25</v>
      </c>
      <c r="F129" s="87">
        <v>150</v>
      </c>
      <c r="G129" s="87">
        <v>10</v>
      </c>
      <c r="H129" s="87">
        <v>200</v>
      </c>
      <c r="I129" s="87"/>
      <c r="J129" s="87"/>
      <c r="K129" s="87"/>
      <c r="L129" s="87"/>
      <c r="M129" s="91"/>
      <c r="N129" s="87">
        <f t="shared" si="18"/>
        <v>0</v>
      </c>
      <c r="O129" s="87">
        <f t="shared" si="19"/>
        <v>0</v>
      </c>
      <c r="P129" s="92"/>
      <c r="Q129" s="93">
        <v>0.04</v>
      </c>
      <c r="R129" s="93">
        <f t="shared" si="20"/>
        <v>0</v>
      </c>
      <c r="S129" s="94">
        <f>SUM(R129:R146)</f>
        <v>1.2000000000000002</v>
      </c>
      <c r="T129" s="90">
        <f>S129*100/$S$147</f>
        <v>6.9970845481049579</v>
      </c>
    </row>
    <row r="130" spans="1:20" s="90" customFormat="1" x14ac:dyDescent="0.2">
      <c r="A130" s="192" t="s">
        <v>257</v>
      </c>
      <c r="B130" s="192" t="s">
        <v>124</v>
      </c>
      <c r="C130" s="192">
        <v>90445200</v>
      </c>
      <c r="D130" s="192" t="s">
        <v>277</v>
      </c>
      <c r="E130" s="87">
        <v>25</v>
      </c>
      <c r="F130" s="87">
        <v>150</v>
      </c>
      <c r="G130" s="87">
        <v>10</v>
      </c>
      <c r="H130" s="87">
        <v>200</v>
      </c>
      <c r="I130" s="87"/>
      <c r="J130" s="87"/>
      <c r="K130" s="87"/>
      <c r="L130" s="87"/>
      <c r="M130" s="91"/>
      <c r="N130" s="87">
        <f t="shared" si="18"/>
        <v>0</v>
      </c>
      <c r="O130" s="87">
        <f t="shared" si="19"/>
        <v>0</v>
      </c>
      <c r="P130" s="92"/>
      <c r="Q130" s="93">
        <v>0.04</v>
      </c>
      <c r="R130" s="93">
        <f t="shared" si="20"/>
        <v>0</v>
      </c>
    </row>
    <row r="131" spans="1:20" s="90" customFormat="1" x14ac:dyDescent="0.2">
      <c r="A131" s="86" t="s">
        <v>125</v>
      </c>
      <c r="B131" s="86" t="s">
        <v>126</v>
      </c>
      <c r="C131" s="86" t="s">
        <v>125</v>
      </c>
      <c r="D131" s="86" t="s">
        <v>275</v>
      </c>
      <c r="E131" s="87">
        <v>25</v>
      </c>
      <c r="F131" s="87">
        <v>300</v>
      </c>
      <c r="G131" s="87">
        <v>10</v>
      </c>
      <c r="H131" s="87">
        <v>100</v>
      </c>
      <c r="I131" s="87"/>
      <c r="J131" s="87"/>
      <c r="K131" s="87"/>
      <c r="L131" s="87"/>
      <c r="M131" s="91"/>
      <c r="N131" s="87">
        <f t="shared" si="18"/>
        <v>0</v>
      </c>
      <c r="O131" s="87">
        <f t="shared" si="19"/>
        <v>0</v>
      </c>
      <c r="P131" s="92"/>
      <c r="Q131" s="93">
        <v>0.04</v>
      </c>
      <c r="R131" s="93">
        <f t="shared" si="20"/>
        <v>0</v>
      </c>
    </row>
    <row r="132" spans="1:20" s="90" customFormat="1" x14ac:dyDescent="0.2">
      <c r="A132" s="192" t="s">
        <v>127</v>
      </c>
      <c r="B132" s="192" t="s">
        <v>126</v>
      </c>
      <c r="C132" s="192">
        <v>90445300</v>
      </c>
      <c r="D132" s="192" t="s">
        <v>277</v>
      </c>
      <c r="E132" s="87" t="s">
        <v>63</v>
      </c>
      <c r="F132" s="87">
        <v>300</v>
      </c>
      <c r="G132" s="87">
        <v>10</v>
      </c>
      <c r="H132" s="87">
        <v>100</v>
      </c>
      <c r="I132" s="87"/>
      <c r="J132" s="87"/>
      <c r="K132" s="87"/>
      <c r="L132" s="87">
        <v>200</v>
      </c>
      <c r="M132" s="91"/>
      <c r="N132" s="87">
        <f t="shared" si="18"/>
        <v>200</v>
      </c>
      <c r="O132" s="87">
        <f t="shared" si="19"/>
        <v>2</v>
      </c>
      <c r="P132" s="92"/>
      <c r="Q132" s="93">
        <v>0.04</v>
      </c>
      <c r="R132" s="93">
        <f t="shared" si="20"/>
        <v>0.08</v>
      </c>
    </row>
    <row r="133" spans="1:20" s="90" customFormat="1" x14ac:dyDescent="0.2">
      <c r="A133" s="86" t="s">
        <v>128</v>
      </c>
      <c r="B133" s="86" t="s">
        <v>129</v>
      </c>
      <c r="C133" s="86" t="s">
        <v>128</v>
      </c>
      <c r="D133" s="86" t="s">
        <v>275</v>
      </c>
      <c r="E133" s="87">
        <v>25</v>
      </c>
      <c r="F133" s="87">
        <v>450</v>
      </c>
      <c r="G133" s="87">
        <v>10</v>
      </c>
      <c r="H133" s="87">
        <v>100</v>
      </c>
      <c r="I133" s="87"/>
      <c r="J133" s="87"/>
      <c r="K133" s="87"/>
      <c r="L133" s="87"/>
      <c r="M133" s="91"/>
      <c r="N133" s="87">
        <f t="shared" si="18"/>
        <v>0</v>
      </c>
      <c r="O133" s="87">
        <f t="shared" si="19"/>
        <v>0</v>
      </c>
      <c r="P133" s="92"/>
      <c r="Q133" s="93">
        <v>0.06</v>
      </c>
      <c r="R133" s="93">
        <f t="shared" si="20"/>
        <v>0</v>
      </c>
    </row>
    <row r="134" spans="1:20" s="90" customFormat="1" x14ac:dyDescent="0.2">
      <c r="A134" s="192" t="s">
        <v>190</v>
      </c>
      <c r="B134" s="192" t="s">
        <v>129</v>
      </c>
      <c r="C134" s="192">
        <v>90445400</v>
      </c>
      <c r="D134" s="192" t="s">
        <v>277</v>
      </c>
      <c r="E134" s="87" t="s">
        <v>63</v>
      </c>
      <c r="F134" s="87">
        <v>450</v>
      </c>
      <c r="G134" s="87">
        <v>10</v>
      </c>
      <c r="H134" s="87">
        <v>100</v>
      </c>
      <c r="I134" s="87"/>
      <c r="J134" s="87"/>
      <c r="K134" s="87"/>
      <c r="L134" s="87"/>
      <c r="M134" s="91"/>
      <c r="N134" s="87">
        <f t="shared" si="18"/>
        <v>0</v>
      </c>
      <c r="O134" s="87">
        <f t="shared" si="19"/>
        <v>0</v>
      </c>
      <c r="P134" s="92"/>
      <c r="Q134" s="93">
        <v>0.06</v>
      </c>
      <c r="R134" s="93">
        <f t="shared" si="20"/>
        <v>0</v>
      </c>
    </row>
    <row r="135" spans="1:20" s="90" customFormat="1" x14ac:dyDescent="0.2">
      <c r="A135" s="86" t="s">
        <v>130</v>
      </c>
      <c r="B135" s="86" t="s">
        <v>131</v>
      </c>
      <c r="C135" s="86" t="s">
        <v>130</v>
      </c>
      <c r="D135" s="86" t="s">
        <v>275</v>
      </c>
      <c r="E135" s="87">
        <v>25</v>
      </c>
      <c r="F135" s="87">
        <v>600</v>
      </c>
      <c r="G135" s="87">
        <v>10</v>
      </c>
      <c r="H135" s="87">
        <v>50</v>
      </c>
      <c r="I135" s="87"/>
      <c r="J135" s="87"/>
      <c r="K135" s="87"/>
      <c r="L135" s="87">
        <v>100</v>
      </c>
      <c r="M135" s="91"/>
      <c r="N135" s="87">
        <f t="shared" si="18"/>
        <v>100</v>
      </c>
      <c r="O135" s="87">
        <f t="shared" si="19"/>
        <v>2</v>
      </c>
      <c r="P135" s="92"/>
      <c r="Q135" s="93">
        <v>0.04</v>
      </c>
      <c r="R135" s="93">
        <f t="shared" si="20"/>
        <v>0.08</v>
      </c>
    </row>
    <row r="136" spans="1:20" s="90" customFormat="1" x14ac:dyDescent="0.2">
      <c r="A136" s="192" t="s">
        <v>211</v>
      </c>
      <c r="B136" s="192" t="s">
        <v>131</v>
      </c>
      <c r="C136" s="192">
        <v>90445600</v>
      </c>
      <c r="D136" s="192" t="s">
        <v>277</v>
      </c>
      <c r="E136" s="87">
        <v>25</v>
      </c>
      <c r="F136" s="87">
        <v>600</v>
      </c>
      <c r="G136" s="87">
        <v>10</v>
      </c>
      <c r="H136" s="87">
        <v>50</v>
      </c>
      <c r="I136" s="87"/>
      <c r="J136" s="87"/>
      <c r="K136" s="87">
        <v>300</v>
      </c>
      <c r="L136" s="87">
        <v>200</v>
      </c>
      <c r="M136" s="91"/>
      <c r="N136" s="87">
        <f t="shared" si="18"/>
        <v>500</v>
      </c>
      <c r="O136" s="87">
        <f t="shared" si="19"/>
        <v>10</v>
      </c>
      <c r="P136" s="92"/>
      <c r="Q136" s="93">
        <v>0.04</v>
      </c>
      <c r="R136" s="93">
        <f t="shared" si="20"/>
        <v>0.4</v>
      </c>
    </row>
    <row r="137" spans="1:20" s="90" customFormat="1" x14ac:dyDescent="0.2">
      <c r="A137" s="86" t="s">
        <v>162</v>
      </c>
      <c r="B137" s="86" t="s">
        <v>163</v>
      </c>
      <c r="C137" s="86" t="s">
        <v>162</v>
      </c>
      <c r="D137" s="86" t="s">
        <v>275</v>
      </c>
      <c r="E137" s="87">
        <v>25</v>
      </c>
      <c r="F137" s="87">
        <v>750</v>
      </c>
      <c r="G137" s="87">
        <v>10</v>
      </c>
      <c r="H137" s="87">
        <v>50</v>
      </c>
      <c r="I137" s="87"/>
      <c r="J137" s="87"/>
      <c r="K137" s="87"/>
      <c r="L137" s="87"/>
      <c r="M137" s="91"/>
      <c r="N137" s="87">
        <f t="shared" si="18"/>
        <v>0</v>
      </c>
      <c r="O137" s="87">
        <f t="shared" si="19"/>
        <v>0</v>
      </c>
      <c r="P137" s="92"/>
      <c r="Q137" s="93">
        <v>0.04</v>
      </c>
      <c r="R137" s="93">
        <f t="shared" si="20"/>
        <v>0</v>
      </c>
    </row>
    <row r="138" spans="1:20" s="90" customFormat="1" x14ac:dyDescent="0.2">
      <c r="A138" s="192" t="s">
        <v>218</v>
      </c>
      <c r="B138" s="192" t="s">
        <v>163</v>
      </c>
      <c r="C138" s="95" t="s">
        <v>219</v>
      </c>
      <c r="D138" s="192" t="s">
        <v>277</v>
      </c>
      <c r="E138" s="87">
        <v>25</v>
      </c>
      <c r="F138" s="87">
        <v>750</v>
      </c>
      <c r="G138" s="87">
        <v>10</v>
      </c>
      <c r="H138" s="87">
        <v>50</v>
      </c>
      <c r="I138" s="87"/>
      <c r="J138" s="87"/>
      <c r="K138" s="87"/>
      <c r="L138" s="87">
        <v>200</v>
      </c>
      <c r="M138" s="91"/>
      <c r="N138" s="87">
        <f t="shared" si="18"/>
        <v>200</v>
      </c>
      <c r="O138" s="87">
        <f t="shared" si="19"/>
        <v>4</v>
      </c>
      <c r="P138" s="92"/>
      <c r="Q138" s="93">
        <v>0.04</v>
      </c>
      <c r="R138" s="93">
        <f t="shared" si="20"/>
        <v>0.16</v>
      </c>
    </row>
    <row r="139" spans="1:20" s="90" customFormat="1" x14ac:dyDescent="0.2">
      <c r="A139" s="86" t="s">
        <v>132</v>
      </c>
      <c r="B139" s="86" t="s">
        <v>133</v>
      </c>
      <c r="C139" s="86" t="s">
        <v>132</v>
      </c>
      <c r="D139" s="86" t="s">
        <v>275</v>
      </c>
      <c r="E139" s="87">
        <v>25</v>
      </c>
      <c r="F139" s="87">
        <v>900</v>
      </c>
      <c r="G139" s="87">
        <v>10</v>
      </c>
      <c r="H139" s="87">
        <v>50</v>
      </c>
      <c r="I139" s="87"/>
      <c r="J139" s="87"/>
      <c r="K139" s="87"/>
      <c r="L139" s="87">
        <v>200</v>
      </c>
      <c r="M139" s="91"/>
      <c r="N139" s="87">
        <f t="shared" si="18"/>
        <v>200</v>
      </c>
      <c r="O139" s="87">
        <f t="shared" si="19"/>
        <v>4</v>
      </c>
      <c r="P139" s="92"/>
      <c r="Q139" s="93">
        <v>0.06</v>
      </c>
      <c r="R139" s="93">
        <f t="shared" si="20"/>
        <v>0.24</v>
      </c>
    </row>
    <row r="140" spans="1:20" s="90" customFormat="1" x14ac:dyDescent="0.2">
      <c r="A140" s="192" t="s">
        <v>264</v>
      </c>
      <c r="B140" s="192" t="s">
        <v>133</v>
      </c>
      <c r="C140" s="95" t="s">
        <v>265</v>
      </c>
      <c r="D140" s="192" t="s">
        <v>277</v>
      </c>
      <c r="E140" s="87">
        <v>25</v>
      </c>
      <c r="F140" s="87">
        <v>900</v>
      </c>
      <c r="G140" s="87">
        <v>10</v>
      </c>
      <c r="H140" s="87">
        <v>50</v>
      </c>
      <c r="I140" s="87"/>
      <c r="J140" s="87"/>
      <c r="K140" s="87"/>
      <c r="L140" s="87">
        <v>200</v>
      </c>
      <c r="M140" s="91"/>
      <c r="N140" s="87">
        <f t="shared" si="18"/>
        <v>200</v>
      </c>
      <c r="O140" s="87">
        <f t="shared" si="19"/>
        <v>4</v>
      </c>
      <c r="P140" s="92"/>
      <c r="Q140" s="93">
        <v>0.06</v>
      </c>
      <c r="R140" s="93">
        <f t="shared" si="20"/>
        <v>0.24</v>
      </c>
    </row>
    <row r="141" spans="1:20" s="90" customFormat="1" x14ac:dyDescent="0.2">
      <c r="A141" s="86" t="s">
        <v>134</v>
      </c>
      <c r="B141" s="86" t="s">
        <v>135</v>
      </c>
      <c r="C141" s="86" t="s">
        <v>134</v>
      </c>
      <c r="D141" s="86" t="s">
        <v>275</v>
      </c>
      <c r="E141" s="87">
        <v>25</v>
      </c>
      <c r="F141" s="87">
        <v>1200</v>
      </c>
      <c r="G141" s="87">
        <v>10</v>
      </c>
      <c r="H141" s="87">
        <v>50</v>
      </c>
      <c r="I141" s="87"/>
      <c r="J141" s="87"/>
      <c r="K141" s="87"/>
      <c r="L141" s="87"/>
      <c r="M141" s="91"/>
      <c r="N141" s="87">
        <f t="shared" si="18"/>
        <v>0</v>
      </c>
      <c r="O141" s="87">
        <f t="shared" si="19"/>
        <v>0</v>
      </c>
      <c r="P141" s="92"/>
      <c r="Q141" s="93">
        <v>0.08</v>
      </c>
      <c r="R141" s="93">
        <f t="shared" si="20"/>
        <v>0</v>
      </c>
    </row>
    <row r="142" spans="1:20" s="90" customFormat="1" x14ac:dyDescent="0.2">
      <c r="A142" s="103" t="s">
        <v>451</v>
      </c>
      <c r="B142" s="192" t="s">
        <v>135</v>
      </c>
      <c r="C142" s="103">
        <v>90445810</v>
      </c>
      <c r="D142" s="192" t="s">
        <v>277</v>
      </c>
      <c r="E142" s="87" t="s">
        <v>63</v>
      </c>
      <c r="F142" s="87">
        <v>1200</v>
      </c>
      <c r="G142" s="87">
        <v>10</v>
      </c>
      <c r="H142" s="87">
        <v>50</v>
      </c>
      <c r="I142" s="87"/>
      <c r="J142" s="87"/>
      <c r="K142" s="87"/>
      <c r="L142" s="87"/>
      <c r="M142" s="91"/>
      <c r="N142" s="87">
        <f t="shared" si="18"/>
        <v>0</v>
      </c>
      <c r="O142" s="87">
        <f t="shared" si="19"/>
        <v>0</v>
      </c>
      <c r="P142" s="92"/>
      <c r="Q142" s="93">
        <v>0.08</v>
      </c>
      <c r="R142" s="93">
        <f t="shared" si="20"/>
        <v>0</v>
      </c>
    </row>
    <row r="143" spans="1:20" s="90" customFormat="1" x14ac:dyDescent="0.2">
      <c r="A143" s="86" t="s">
        <v>238</v>
      </c>
      <c r="B143" s="86" t="s">
        <v>239</v>
      </c>
      <c r="C143" s="86" t="s">
        <v>238</v>
      </c>
      <c r="D143" s="86" t="s">
        <v>275</v>
      </c>
      <c r="E143" s="87">
        <v>25</v>
      </c>
      <c r="F143" s="87">
        <v>1524</v>
      </c>
      <c r="G143" s="87">
        <v>10</v>
      </c>
      <c r="H143" s="87">
        <v>50</v>
      </c>
      <c r="I143" s="87"/>
      <c r="J143" s="87"/>
      <c r="K143" s="87"/>
      <c r="L143" s="87"/>
      <c r="M143" s="91"/>
      <c r="N143" s="87">
        <f t="shared" si="18"/>
        <v>0</v>
      </c>
      <c r="O143" s="87">
        <f t="shared" si="19"/>
        <v>0</v>
      </c>
      <c r="P143" s="92"/>
      <c r="Q143" s="93">
        <v>0.08</v>
      </c>
      <c r="R143" s="93">
        <f t="shared" si="20"/>
        <v>0</v>
      </c>
    </row>
    <row r="144" spans="1:20" s="90" customFormat="1" x14ac:dyDescent="0.2">
      <c r="A144" s="86" t="s">
        <v>164</v>
      </c>
      <c r="B144" s="86" t="s">
        <v>165</v>
      </c>
      <c r="C144" s="86" t="s">
        <v>164</v>
      </c>
      <c r="D144" s="86" t="s">
        <v>275</v>
      </c>
      <c r="E144" s="87">
        <v>25</v>
      </c>
      <c r="F144" s="87">
        <v>1800</v>
      </c>
      <c r="G144" s="87">
        <v>10</v>
      </c>
      <c r="H144" s="87">
        <v>50</v>
      </c>
      <c r="I144" s="87"/>
      <c r="J144" s="87"/>
      <c r="K144" s="87"/>
      <c r="L144" s="87"/>
      <c r="M144" s="91"/>
      <c r="N144" s="87">
        <f t="shared" si="18"/>
        <v>0</v>
      </c>
      <c r="O144" s="87">
        <f t="shared" si="19"/>
        <v>0</v>
      </c>
      <c r="P144" s="92"/>
      <c r="Q144" s="93">
        <v>0.12</v>
      </c>
      <c r="R144" s="93">
        <f t="shared" si="20"/>
        <v>0</v>
      </c>
    </row>
    <row r="145" spans="1:20" s="90" customFormat="1" x14ac:dyDescent="0.2">
      <c r="A145" s="192" t="s">
        <v>227</v>
      </c>
      <c r="B145" s="192" t="s">
        <v>165</v>
      </c>
      <c r="C145" s="192">
        <v>90445900</v>
      </c>
      <c r="D145" s="192" t="s">
        <v>277</v>
      </c>
      <c r="E145" s="87">
        <v>25</v>
      </c>
      <c r="F145" s="87">
        <v>1800</v>
      </c>
      <c r="G145" s="87">
        <v>10</v>
      </c>
      <c r="H145" s="87">
        <v>50</v>
      </c>
      <c r="I145" s="87"/>
      <c r="J145" s="87"/>
      <c r="K145" s="87"/>
      <c r="L145" s="87"/>
      <c r="M145" s="91"/>
      <c r="N145" s="87">
        <f t="shared" si="18"/>
        <v>0</v>
      </c>
      <c r="O145" s="87">
        <f t="shared" si="19"/>
        <v>0</v>
      </c>
      <c r="P145" s="92"/>
      <c r="Q145" s="93">
        <v>0.12</v>
      </c>
      <c r="R145" s="93">
        <f t="shared" si="20"/>
        <v>0</v>
      </c>
      <c r="S145" s="94"/>
    </row>
    <row r="146" spans="1:20" s="90" customFormat="1" x14ac:dyDescent="0.2">
      <c r="A146" s="192" t="s">
        <v>301</v>
      </c>
      <c r="B146" s="192" t="s">
        <v>302</v>
      </c>
      <c r="C146" s="192">
        <v>90446000</v>
      </c>
      <c r="D146" s="192" t="s">
        <v>277</v>
      </c>
      <c r="E146" s="87">
        <v>25</v>
      </c>
      <c r="F146" s="87">
        <v>2400</v>
      </c>
      <c r="G146" s="87">
        <v>10</v>
      </c>
      <c r="H146" s="87">
        <v>50</v>
      </c>
      <c r="I146" s="87"/>
      <c r="J146" s="87"/>
      <c r="K146" s="87"/>
      <c r="L146" s="87"/>
      <c r="M146" s="91"/>
      <c r="N146" s="87">
        <f t="shared" si="18"/>
        <v>0</v>
      </c>
      <c r="O146" s="87">
        <f t="shared" si="19"/>
        <v>0</v>
      </c>
      <c r="P146" s="92"/>
      <c r="Q146" s="93">
        <v>0.12</v>
      </c>
      <c r="R146" s="93">
        <f t="shared" si="20"/>
        <v>0</v>
      </c>
      <c r="S146" s="94"/>
    </row>
    <row r="147" spans="1:20" x14ac:dyDescent="0.2">
      <c r="A147" s="305"/>
      <c r="B147" s="305"/>
      <c r="C147" s="305"/>
      <c r="D147" s="305"/>
      <c r="E147" s="305"/>
      <c r="F147" s="305"/>
      <c r="G147" s="305"/>
      <c r="H147" s="305"/>
      <c r="I147" s="195">
        <f t="shared" ref="I147:M147" si="21">SUBTOTAL(9,I6:I146)</f>
        <v>3000</v>
      </c>
      <c r="J147" s="195">
        <f t="shared" si="21"/>
        <v>14450</v>
      </c>
      <c r="K147" s="195">
        <f t="shared" si="21"/>
        <v>26300</v>
      </c>
      <c r="L147" s="195">
        <f t="shared" si="21"/>
        <v>45805</v>
      </c>
      <c r="M147" s="195">
        <f t="shared" si="21"/>
        <v>0</v>
      </c>
      <c r="N147" s="195">
        <f>SUBTOTAL(9,N5:N146)</f>
        <v>89555</v>
      </c>
      <c r="O147" s="195">
        <f>SUBTOTAL(9,O5:O146)</f>
        <v>606</v>
      </c>
      <c r="P147" s="59"/>
      <c r="Q147" s="12"/>
      <c r="R147" s="195">
        <f>SUBTOTAL(9,R5:R146)</f>
        <v>34.109999999999992</v>
      </c>
      <c r="S147" s="3">
        <f>SUM(S14:S146)</f>
        <v>17.149999999999999</v>
      </c>
      <c r="T147" s="3">
        <f>SUM(T14:T146)</f>
        <v>100</v>
      </c>
    </row>
    <row r="148" spans="1:20" x14ac:dyDescent="0.2">
      <c r="A148" s="305"/>
      <c r="B148" s="305"/>
      <c r="C148" s="305"/>
      <c r="D148" s="305"/>
      <c r="E148" s="305"/>
      <c r="F148" s="305"/>
      <c r="G148" s="305"/>
      <c r="H148" s="305"/>
      <c r="I148" s="195">
        <v>15</v>
      </c>
      <c r="J148" s="195">
        <v>57</v>
      </c>
      <c r="K148" s="195">
        <v>166</v>
      </c>
      <c r="L148" s="195">
        <v>368</v>
      </c>
      <c r="M148" s="195"/>
      <c r="N148" s="195"/>
      <c r="O148" s="195">
        <f>SUM(I148:M148)</f>
        <v>606</v>
      </c>
      <c r="R148" s="3">
        <f>R147/30</f>
        <v>1.1369999999999998</v>
      </c>
    </row>
    <row r="149" spans="1:20" x14ac:dyDescent="0.2">
      <c r="A149" s="305"/>
      <c r="B149" s="305"/>
      <c r="C149" s="305"/>
      <c r="D149" s="305"/>
      <c r="E149" s="305"/>
      <c r="F149" s="305"/>
      <c r="G149" s="305"/>
      <c r="H149" s="305"/>
      <c r="I149" s="195">
        <v>0.75</v>
      </c>
      <c r="J149" s="195">
        <v>3.41</v>
      </c>
      <c r="K149" s="195">
        <v>8.36</v>
      </c>
      <c r="L149" s="195">
        <v>21.59</v>
      </c>
      <c r="M149" s="195"/>
      <c r="N149" s="195"/>
      <c r="O149" s="195">
        <f>SUM(I149:M149)</f>
        <v>34.11</v>
      </c>
    </row>
    <row r="150" spans="1:20" x14ac:dyDescent="0.2">
      <c r="A150" s="34"/>
      <c r="B150" s="34"/>
      <c r="C150" s="34"/>
      <c r="D150" s="34"/>
      <c r="E150" s="34"/>
      <c r="F150" s="34"/>
      <c r="G150" s="34"/>
      <c r="H150" s="34"/>
    </row>
    <row r="151" spans="1:20" x14ac:dyDescent="0.2">
      <c r="A151" s="196" t="s">
        <v>136</v>
      </c>
      <c r="B151" s="196" t="s">
        <v>136</v>
      </c>
      <c r="C151" s="30"/>
      <c r="D151" s="30"/>
      <c r="E151" s="194" t="s">
        <v>10</v>
      </c>
      <c r="F151" s="194" t="s">
        <v>137</v>
      </c>
      <c r="G151" s="300" t="s">
        <v>138</v>
      </c>
      <c r="H151" s="301"/>
      <c r="I151" s="20"/>
      <c r="J151" s="20"/>
      <c r="K151" s="20"/>
      <c r="L151" s="20"/>
      <c r="M151" s="20"/>
      <c r="N151" s="302" t="s">
        <v>6</v>
      </c>
      <c r="O151" s="302"/>
      <c r="P151" s="35"/>
      <c r="Q151" s="300" t="s">
        <v>7</v>
      </c>
      <c r="R151" s="301"/>
    </row>
    <row r="152" spans="1:20" x14ac:dyDescent="0.2">
      <c r="A152" s="195"/>
      <c r="B152" s="195"/>
      <c r="C152" s="195"/>
      <c r="D152" s="195"/>
      <c r="E152" s="194"/>
      <c r="F152" s="194"/>
      <c r="G152" s="194" t="s">
        <v>139</v>
      </c>
      <c r="H152" s="194" t="s">
        <v>140</v>
      </c>
      <c r="I152" s="194" t="s">
        <v>140</v>
      </c>
      <c r="J152" s="194" t="s">
        <v>140</v>
      </c>
      <c r="K152" s="194" t="s">
        <v>140</v>
      </c>
      <c r="L152" s="194" t="s">
        <v>140</v>
      </c>
      <c r="M152" s="194" t="s">
        <v>140</v>
      </c>
      <c r="N152" s="195" t="s">
        <v>140</v>
      </c>
      <c r="O152" s="195" t="s">
        <v>12</v>
      </c>
      <c r="P152" s="198"/>
      <c r="Q152" s="193" t="s">
        <v>14</v>
      </c>
      <c r="R152" s="193" t="s">
        <v>15</v>
      </c>
    </row>
    <row r="153" spans="1:20" x14ac:dyDescent="0.2">
      <c r="A153" s="38" t="s">
        <v>142</v>
      </c>
      <c r="B153" s="38" t="s">
        <v>143</v>
      </c>
      <c r="C153" s="38" t="s">
        <v>142</v>
      </c>
      <c r="D153" s="38" t="s">
        <v>142</v>
      </c>
      <c r="E153" s="12">
        <v>13</v>
      </c>
      <c r="F153" s="12">
        <v>25</v>
      </c>
      <c r="G153" s="12">
        <v>5</v>
      </c>
      <c r="H153" s="12">
        <v>125</v>
      </c>
      <c r="I153" s="12"/>
      <c r="J153" s="12"/>
      <c r="K153" s="12"/>
      <c r="L153" s="12"/>
      <c r="M153" s="12"/>
      <c r="N153" s="12">
        <f>SUM(I153:M153)</f>
        <v>0</v>
      </c>
      <c r="O153" s="12">
        <f>$N153/$H153</f>
        <v>0</v>
      </c>
      <c r="P153" s="39"/>
      <c r="Q153" s="15">
        <v>0.09</v>
      </c>
      <c r="R153" s="15">
        <f>$O153*$Q153</f>
        <v>0</v>
      </c>
    </row>
    <row r="154" spans="1:20" x14ac:dyDescent="0.2">
      <c r="A154" s="38" t="s">
        <v>144</v>
      </c>
      <c r="B154" s="38" t="s">
        <v>145</v>
      </c>
      <c r="C154" s="38" t="s">
        <v>144</v>
      </c>
      <c r="D154" s="38" t="s">
        <v>144</v>
      </c>
      <c r="E154" s="12">
        <v>19</v>
      </c>
      <c r="F154" s="12">
        <v>25</v>
      </c>
      <c r="G154" s="12">
        <v>5</v>
      </c>
      <c r="H154" s="12">
        <v>125</v>
      </c>
      <c r="I154" s="12"/>
      <c r="J154" s="12"/>
      <c r="K154" s="12"/>
      <c r="L154" s="12"/>
      <c r="M154" s="12"/>
      <c r="N154" s="12">
        <f>SUM(I154:M154)</f>
        <v>0</v>
      </c>
      <c r="O154" s="12">
        <f>$N154/$H154</f>
        <v>0</v>
      </c>
      <c r="P154" s="39"/>
      <c r="Q154" s="15">
        <v>0.15</v>
      </c>
      <c r="R154" s="15">
        <f>$O154*$Q154</f>
        <v>0</v>
      </c>
    </row>
    <row r="155" spans="1:20" x14ac:dyDescent="0.2">
      <c r="B155" s="3"/>
      <c r="I155" s="195">
        <f t="shared" ref="I155:M155" si="22">SUM(I153:I154)</f>
        <v>0</v>
      </c>
      <c r="J155" s="195">
        <f t="shared" si="22"/>
        <v>0</v>
      </c>
      <c r="K155" s="195">
        <f t="shared" si="22"/>
        <v>0</v>
      </c>
      <c r="L155" s="195">
        <f t="shared" si="22"/>
        <v>0</v>
      </c>
      <c r="M155" s="195">
        <f t="shared" si="22"/>
        <v>0</v>
      </c>
      <c r="N155" s="195">
        <f>SUBTOTAL(9,N153:N154)</f>
        <v>0</v>
      </c>
      <c r="O155" s="195">
        <f>SUBTOTAL(9,O153:O154)</f>
        <v>0</v>
      </c>
      <c r="P155" s="198"/>
      <c r="Q155" s="12"/>
      <c r="R155" s="33">
        <f>SUBTOTAL(9,R153:R154)</f>
        <v>0</v>
      </c>
    </row>
    <row r="156" spans="1:20" x14ac:dyDescent="0.2">
      <c r="B156" s="3"/>
      <c r="I156" s="40"/>
      <c r="J156" s="40"/>
      <c r="K156" s="40"/>
      <c r="L156" s="40"/>
      <c r="M156" s="40"/>
      <c r="N156" s="195">
        <v>0</v>
      </c>
      <c r="O156" s="195">
        <v>0</v>
      </c>
      <c r="P156" s="35"/>
      <c r="Q156" s="12"/>
      <c r="R156" s="33">
        <v>0</v>
      </c>
    </row>
  </sheetData>
  <mergeCells count="13">
    <mergeCell ref="Q3:R3"/>
    <mergeCell ref="A1:H1"/>
    <mergeCell ref="A2:D2"/>
    <mergeCell ref="E2:H2"/>
    <mergeCell ref="G3:H3"/>
    <mergeCell ref="N3:O3"/>
    <mergeCell ref="Q151:R151"/>
    <mergeCell ref="A112:B112"/>
    <mergeCell ref="A147:H147"/>
    <mergeCell ref="A148:H148"/>
    <mergeCell ref="A149:H149"/>
    <mergeCell ref="G151:H151"/>
    <mergeCell ref="N151:O151"/>
  </mergeCells>
  <conditionalFormatting sqref="A5:XFD146">
    <cfRule type="expression" dxfId="587" priority="1">
      <formula>MOD(ROW(),2)</formula>
    </cfRule>
  </conditionalFormatting>
  <conditionalFormatting sqref="N6:N146">
    <cfRule type="cellIs" dxfId="586" priority="4" operator="greaterThan">
      <formula>10000</formula>
    </cfRule>
  </conditionalFormatting>
  <conditionalFormatting sqref="N113:N146">
    <cfRule type="cellIs" dxfId="585" priority="5" operator="greaterThan">
      <formula>2000</formula>
    </cfRule>
  </conditionalFormatting>
  <conditionalFormatting sqref="R6:R111">
    <cfRule type="cellIs" dxfId="584" priority="3" operator="greaterThan">
      <formula>10</formula>
    </cfRule>
  </conditionalFormatting>
  <conditionalFormatting sqref="R142">
    <cfRule type="cellIs" dxfId="583" priority="2" operator="greaterThan">
      <formula>10</formula>
    </cfRule>
  </conditionalFormatting>
  <pageMargins left="0.25" right="0.25" top="0.75" bottom="0.75" header="0.3" footer="0.3"/>
  <pageSetup paperSize="9" scale="69" fitToHeight="0"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156"/>
  <sheetViews>
    <sheetView zoomScaleNormal="100" workbookViewId="0">
      <pane xSplit="4" ySplit="4" topLeftCell="E5" activePane="bottomRight" state="frozen"/>
      <selection pane="topRight" activeCell="D1" sqref="D1"/>
      <selection pane="bottomLeft" activeCell="A4" sqref="A4"/>
      <selection pane="bottomRight" activeCell="E5" sqref="E5"/>
    </sheetView>
  </sheetViews>
  <sheetFormatPr defaultColWidth="9.140625" defaultRowHeight="12.75" x14ac:dyDescent="0.2"/>
  <cols>
    <col min="1" max="1" width="12.5703125" style="3" customWidth="1"/>
    <col min="2" max="2" width="14" style="41" customWidth="1"/>
    <col min="3" max="3" width="14" style="3" bestFit="1" customWidth="1"/>
    <col min="4" max="4" width="12.28515625" style="3" customWidth="1"/>
    <col min="5" max="5" width="7.85546875" style="3" customWidth="1"/>
    <col min="6" max="6" width="8.5703125" style="3" customWidth="1"/>
    <col min="7" max="7" width="6.140625" style="3" customWidth="1"/>
    <col min="8" max="8" width="6.42578125" style="3" customWidth="1"/>
    <col min="9" max="13" width="10.140625" style="3" customWidth="1"/>
    <col min="14" max="14" width="8.28515625" style="3" customWidth="1"/>
    <col min="15" max="15" width="10.7109375" style="3" bestFit="1" customWidth="1"/>
    <col min="16" max="16" width="8.28515625" style="3" bestFit="1" customWidth="1"/>
    <col min="17" max="18" width="9.42578125" style="3" customWidth="1"/>
    <col min="19" max="19" width="9.28515625" style="3" customWidth="1"/>
    <col min="20" max="16384" width="9.140625" style="3"/>
  </cols>
  <sheetData>
    <row r="1" spans="1:21" x14ac:dyDescent="0.2">
      <c r="A1" s="303" t="s">
        <v>281</v>
      </c>
      <c r="B1" s="303"/>
      <c r="C1" s="303"/>
      <c r="D1" s="303"/>
      <c r="E1" s="303"/>
      <c r="F1" s="303"/>
      <c r="G1" s="303"/>
      <c r="H1" s="303"/>
      <c r="I1" s="30" t="s">
        <v>563</v>
      </c>
      <c r="J1" s="30" t="s">
        <v>573</v>
      </c>
      <c r="K1" s="30" t="s">
        <v>581</v>
      </c>
      <c r="L1" s="30" t="s">
        <v>592</v>
      </c>
      <c r="M1" s="30" t="s">
        <v>597</v>
      </c>
      <c r="N1" s="20"/>
      <c r="O1" s="20"/>
      <c r="P1" s="20"/>
    </row>
    <row r="2" spans="1:21" x14ac:dyDescent="0.2">
      <c r="A2" s="303" t="s">
        <v>595</v>
      </c>
      <c r="B2" s="303"/>
      <c r="C2" s="303"/>
      <c r="D2" s="303"/>
      <c r="E2" s="303"/>
      <c r="F2" s="303"/>
      <c r="G2" s="303"/>
      <c r="H2" s="303"/>
      <c r="I2" s="186"/>
      <c r="J2" s="186"/>
      <c r="K2" s="186"/>
      <c r="L2" s="186"/>
      <c r="M2" s="186"/>
      <c r="N2" s="185"/>
      <c r="O2" s="185"/>
      <c r="P2" s="185"/>
      <c r="Q2" s="191"/>
      <c r="R2" s="191"/>
      <c r="S2" s="30"/>
    </row>
    <row r="3" spans="1:21" x14ac:dyDescent="0.2">
      <c r="A3" s="185" t="s">
        <v>0</v>
      </c>
      <c r="B3" s="185" t="s">
        <v>1</v>
      </c>
      <c r="C3" s="185" t="s">
        <v>2</v>
      </c>
      <c r="D3" s="185" t="s">
        <v>274</v>
      </c>
      <c r="E3" s="185" t="s">
        <v>3</v>
      </c>
      <c r="F3" s="185" t="s">
        <v>4</v>
      </c>
      <c r="G3" s="302" t="s">
        <v>5</v>
      </c>
      <c r="H3" s="302"/>
      <c r="I3" s="31" t="s">
        <v>559</v>
      </c>
      <c r="J3" s="31" t="s">
        <v>572</v>
      </c>
      <c r="K3" s="31" t="s">
        <v>579</v>
      </c>
      <c r="L3" s="31" t="s">
        <v>589</v>
      </c>
      <c r="M3" s="31" t="s">
        <v>596</v>
      </c>
      <c r="N3" s="188"/>
      <c r="O3" s="302" t="s">
        <v>6</v>
      </c>
      <c r="P3" s="302"/>
      <c r="Q3" s="55"/>
      <c r="R3" s="300" t="s">
        <v>7</v>
      </c>
      <c r="S3" s="301"/>
    </row>
    <row r="4" spans="1:21" x14ac:dyDescent="0.2">
      <c r="A4" s="188" t="s">
        <v>8</v>
      </c>
      <c r="B4" s="188"/>
      <c r="C4" s="188"/>
      <c r="D4" s="188"/>
      <c r="E4" s="7" t="s">
        <v>9</v>
      </c>
      <c r="F4" s="188" t="s">
        <v>10</v>
      </c>
      <c r="G4" s="185" t="s">
        <v>11</v>
      </c>
      <c r="H4" s="185" t="s">
        <v>12</v>
      </c>
      <c r="I4" s="188" t="s">
        <v>560</v>
      </c>
      <c r="J4" s="188" t="s">
        <v>571</v>
      </c>
      <c r="K4" s="188" t="s">
        <v>580</v>
      </c>
      <c r="L4" s="188" t="s">
        <v>590</v>
      </c>
      <c r="M4" s="188" t="s">
        <v>597</v>
      </c>
      <c r="N4" s="188"/>
      <c r="O4" s="185" t="s">
        <v>13</v>
      </c>
      <c r="P4" s="185" t="s">
        <v>12</v>
      </c>
      <c r="Q4" s="56"/>
      <c r="R4" s="186" t="s">
        <v>14</v>
      </c>
      <c r="S4" s="186" t="s">
        <v>15</v>
      </c>
    </row>
    <row r="5" spans="1:21" s="90" customFormat="1" x14ac:dyDescent="0.2">
      <c r="A5" s="86" t="s">
        <v>549</v>
      </c>
      <c r="B5" s="86" t="s">
        <v>550</v>
      </c>
      <c r="C5" s="86" t="s">
        <v>549</v>
      </c>
      <c r="D5" s="86" t="s">
        <v>275</v>
      </c>
      <c r="E5" s="87">
        <v>15</v>
      </c>
      <c r="F5" s="87">
        <v>50</v>
      </c>
      <c r="G5" s="87">
        <v>50</v>
      </c>
      <c r="H5" s="87">
        <v>2000</v>
      </c>
      <c r="I5" s="87"/>
      <c r="J5" s="87"/>
      <c r="K5" s="87"/>
      <c r="L5" s="87"/>
      <c r="M5" s="87"/>
      <c r="N5" s="187"/>
      <c r="O5" s="87">
        <f t="shared" ref="O5:O20" si="0">SUM(I5:N5)</f>
        <v>0</v>
      </c>
      <c r="P5" s="87">
        <f t="shared" ref="P5:P20" si="1">$O5/$H5</f>
        <v>0</v>
      </c>
      <c r="Q5" s="89"/>
      <c r="R5" s="87">
        <v>0.06</v>
      </c>
      <c r="S5" s="87">
        <f t="shared" ref="S5:S20" si="2">$P5*$R5</f>
        <v>0</v>
      </c>
    </row>
    <row r="6" spans="1:21" s="90" customFormat="1" x14ac:dyDescent="0.2">
      <c r="A6" s="86" t="s">
        <v>383</v>
      </c>
      <c r="B6" s="86" t="s">
        <v>384</v>
      </c>
      <c r="C6" s="86" t="s">
        <v>383</v>
      </c>
      <c r="D6" s="86" t="s">
        <v>275</v>
      </c>
      <c r="E6" s="87">
        <v>15</v>
      </c>
      <c r="F6" s="87">
        <v>225</v>
      </c>
      <c r="G6" s="87">
        <v>10</v>
      </c>
      <c r="H6" s="87">
        <v>400</v>
      </c>
      <c r="I6" s="87">
        <v>1600</v>
      </c>
      <c r="J6" s="87">
        <v>4000</v>
      </c>
      <c r="K6" s="87">
        <v>6000</v>
      </c>
      <c r="L6" s="87">
        <v>6000</v>
      </c>
      <c r="M6" s="87">
        <v>8000</v>
      </c>
      <c r="N6" s="91"/>
      <c r="O6" s="87">
        <f>SUM(I6:N6)</f>
        <v>25600</v>
      </c>
      <c r="P6" s="87">
        <f t="shared" si="1"/>
        <v>64</v>
      </c>
      <c r="Q6" s="92"/>
      <c r="R6" s="93">
        <v>0.06</v>
      </c>
      <c r="S6" s="93">
        <f t="shared" si="2"/>
        <v>3.84</v>
      </c>
      <c r="T6" s="94">
        <f>SUM(S6:S20)</f>
        <v>21.189999999999998</v>
      </c>
      <c r="U6" s="90">
        <f>T6*100/$T$147</f>
        <v>75.841088045812455</v>
      </c>
    </row>
    <row r="7" spans="1:21" s="90" customFormat="1" x14ac:dyDescent="0.2">
      <c r="A7" s="86" t="s">
        <v>385</v>
      </c>
      <c r="B7" s="86" t="s">
        <v>386</v>
      </c>
      <c r="C7" s="86" t="s">
        <v>385</v>
      </c>
      <c r="D7" s="86" t="s">
        <v>275</v>
      </c>
      <c r="E7" s="87">
        <v>15</v>
      </c>
      <c r="F7" s="87">
        <v>300</v>
      </c>
      <c r="G7" s="87">
        <v>10</v>
      </c>
      <c r="H7" s="87">
        <v>300</v>
      </c>
      <c r="I7" s="87"/>
      <c r="J7" s="87"/>
      <c r="K7" s="87">
        <v>5100</v>
      </c>
      <c r="L7" s="87"/>
      <c r="M7" s="87"/>
      <c r="N7" s="91"/>
      <c r="O7" s="87">
        <f t="shared" si="0"/>
        <v>5100</v>
      </c>
      <c r="P7" s="87">
        <f t="shared" si="1"/>
        <v>17</v>
      </c>
      <c r="Q7" s="92"/>
      <c r="R7" s="93">
        <v>0.06</v>
      </c>
      <c r="S7" s="93">
        <f t="shared" si="2"/>
        <v>1.02</v>
      </c>
      <c r="T7" s="94"/>
    </row>
    <row r="8" spans="1:21" s="90" customFormat="1" x14ac:dyDescent="0.2">
      <c r="A8" s="187" t="s">
        <v>387</v>
      </c>
      <c r="B8" s="187" t="s">
        <v>259</v>
      </c>
      <c r="C8" s="95" t="s">
        <v>388</v>
      </c>
      <c r="D8" s="187" t="s">
        <v>277</v>
      </c>
      <c r="E8" s="87" t="s">
        <v>167</v>
      </c>
      <c r="F8" s="87">
        <v>300</v>
      </c>
      <c r="G8" s="87">
        <v>10</v>
      </c>
      <c r="H8" s="87">
        <v>300</v>
      </c>
      <c r="I8" s="87"/>
      <c r="J8" s="87"/>
      <c r="K8" s="87"/>
      <c r="L8" s="87"/>
      <c r="M8" s="87"/>
      <c r="N8" s="91"/>
      <c r="O8" s="87">
        <f t="shared" si="0"/>
        <v>0</v>
      </c>
      <c r="P8" s="87">
        <f t="shared" si="1"/>
        <v>0</v>
      </c>
      <c r="Q8" s="92"/>
      <c r="R8" s="93">
        <v>0.06</v>
      </c>
      <c r="S8" s="93">
        <f t="shared" si="2"/>
        <v>0</v>
      </c>
      <c r="T8" s="94"/>
    </row>
    <row r="9" spans="1:21" s="90" customFormat="1" x14ac:dyDescent="0.2">
      <c r="A9" s="86" t="s">
        <v>258</v>
      </c>
      <c r="B9" s="86" t="s">
        <v>259</v>
      </c>
      <c r="C9" s="86" t="s">
        <v>258</v>
      </c>
      <c r="D9" s="86" t="s">
        <v>275</v>
      </c>
      <c r="E9" s="87">
        <v>15</v>
      </c>
      <c r="F9" s="87">
        <v>375</v>
      </c>
      <c r="G9" s="87">
        <v>10</v>
      </c>
      <c r="H9" s="87">
        <v>200</v>
      </c>
      <c r="I9" s="87"/>
      <c r="J9" s="87"/>
      <c r="K9" s="87"/>
      <c r="L9" s="87"/>
      <c r="M9" s="87"/>
      <c r="N9" s="91"/>
      <c r="O9" s="87">
        <f t="shared" si="0"/>
        <v>0</v>
      </c>
      <c r="P9" s="87">
        <f t="shared" si="1"/>
        <v>0</v>
      </c>
      <c r="Q9" s="92"/>
      <c r="R9" s="93">
        <v>0.06</v>
      </c>
      <c r="S9" s="93">
        <f t="shared" si="2"/>
        <v>0</v>
      </c>
      <c r="T9" s="94"/>
    </row>
    <row r="10" spans="1:21" s="90" customFormat="1" x14ac:dyDescent="0.2">
      <c r="A10" s="86" t="s">
        <v>26</v>
      </c>
      <c r="B10" s="86" t="s">
        <v>27</v>
      </c>
      <c r="C10" s="86" t="s">
        <v>26</v>
      </c>
      <c r="D10" s="86" t="s">
        <v>275</v>
      </c>
      <c r="E10" s="87">
        <v>15</v>
      </c>
      <c r="F10" s="87">
        <v>457</v>
      </c>
      <c r="G10" s="87">
        <v>10</v>
      </c>
      <c r="H10" s="87">
        <v>200</v>
      </c>
      <c r="I10" s="87"/>
      <c r="J10" s="87">
        <v>5000</v>
      </c>
      <c r="K10" s="87">
        <v>5000</v>
      </c>
      <c r="L10" s="87">
        <v>5000</v>
      </c>
      <c r="M10" s="87">
        <v>6000</v>
      </c>
      <c r="N10" s="91"/>
      <c r="O10" s="87">
        <f t="shared" si="0"/>
        <v>21000</v>
      </c>
      <c r="P10" s="87">
        <f t="shared" si="1"/>
        <v>105</v>
      </c>
      <c r="Q10" s="92"/>
      <c r="R10" s="93">
        <v>0.05</v>
      </c>
      <c r="S10" s="93">
        <f t="shared" si="2"/>
        <v>5.25</v>
      </c>
    </row>
    <row r="11" spans="1:21" s="90" customFormat="1" x14ac:dyDescent="0.2">
      <c r="A11" s="187" t="s">
        <v>169</v>
      </c>
      <c r="B11" s="187" t="s">
        <v>27</v>
      </c>
      <c r="C11" s="187">
        <v>90441400</v>
      </c>
      <c r="D11" s="187" t="s">
        <v>277</v>
      </c>
      <c r="E11" s="87" t="s">
        <v>167</v>
      </c>
      <c r="F11" s="87">
        <v>450</v>
      </c>
      <c r="G11" s="87">
        <v>10</v>
      </c>
      <c r="H11" s="87">
        <v>200</v>
      </c>
      <c r="I11" s="87"/>
      <c r="J11" s="87"/>
      <c r="K11" s="87"/>
      <c r="L11" s="87">
        <v>1000</v>
      </c>
      <c r="M11" s="87">
        <v>3000</v>
      </c>
      <c r="N11" s="91"/>
      <c r="O11" s="87">
        <f t="shared" si="0"/>
        <v>4000</v>
      </c>
      <c r="P11" s="87">
        <f t="shared" si="1"/>
        <v>20</v>
      </c>
      <c r="Q11" s="92"/>
      <c r="R11" s="93">
        <v>0.05</v>
      </c>
      <c r="S11" s="93">
        <f t="shared" si="2"/>
        <v>1</v>
      </c>
    </row>
    <row r="12" spans="1:21" s="90" customFormat="1" x14ac:dyDescent="0.2">
      <c r="A12" s="86" t="s">
        <v>24</v>
      </c>
      <c r="B12" s="86" t="s">
        <v>25</v>
      </c>
      <c r="C12" s="86" t="s">
        <v>24</v>
      </c>
      <c r="D12" s="86" t="s">
        <v>275</v>
      </c>
      <c r="E12" s="87">
        <v>15</v>
      </c>
      <c r="F12" s="87">
        <v>610</v>
      </c>
      <c r="G12" s="87">
        <v>10</v>
      </c>
      <c r="H12" s="87">
        <v>100</v>
      </c>
      <c r="I12" s="87"/>
      <c r="J12" s="87"/>
      <c r="K12" s="87">
        <v>700</v>
      </c>
      <c r="L12" s="87">
        <v>5000</v>
      </c>
      <c r="M12" s="87">
        <v>6000</v>
      </c>
      <c r="N12" s="91"/>
      <c r="O12" s="87">
        <f t="shared" si="0"/>
        <v>11700</v>
      </c>
      <c r="P12" s="87">
        <f t="shared" si="1"/>
        <v>117</v>
      </c>
      <c r="Q12" s="92"/>
      <c r="R12" s="93">
        <v>0.04</v>
      </c>
      <c r="S12" s="93">
        <f t="shared" si="2"/>
        <v>4.68</v>
      </c>
    </row>
    <row r="13" spans="1:21" s="90" customFormat="1" x14ac:dyDescent="0.2">
      <c r="A13" s="187" t="s">
        <v>168</v>
      </c>
      <c r="B13" s="187" t="s">
        <v>25</v>
      </c>
      <c r="C13" s="187">
        <v>90441600</v>
      </c>
      <c r="D13" s="187" t="s">
        <v>277</v>
      </c>
      <c r="E13" s="87" t="s">
        <v>167</v>
      </c>
      <c r="F13" s="87">
        <v>600</v>
      </c>
      <c r="G13" s="87">
        <v>10</v>
      </c>
      <c r="H13" s="87">
        <v>100</v>
      </c>
      <c r="I13" s="87"/>
      <c r="J13" s="87"/>
      <c r="K13" s="87"/>
      <c r="L13" s="87">
        <v>1000</v>
      </c>
      <c r="M13" s="87">
        <v>3000</v>
      </c>
      <c r="N13" s="91"/>
      <c r="O13" s="87">
        <f t="shared" si="0"/>
        <v>4000</v>
      </c>
      <c r="P13" s="87">
        <f t="shared" si="1"/>
        <v>40</v>
      </c>
      <c r="Q13" s="92"/>
      <c r="R13" s="93">
        <v>0.04</v>
      </c>
      <c r="S13" s="93">
        <f t="shared" si="2"/>
        <v>1.6</v>
      </c>
    </row>
    <row r="14" spans="1:21" s="90" customFormat="1" x14ac:dyDescent="0.2">
      <c r="A14" s="86" t="s">
        <v>150</v>
      </c>
      <c r="B14" s="86" t="s">
        <v>151</v>
      </c>
      <c r="C14" s="86" t="s">
        <v>150</v>
      </c>
      <c r="D14" s="86" t="s">
        <v>275</v>
      </c>
      <c r="E14" s="87">
        <v>15</v>
      </c>
      <c r="F14" s="87">
        <v>760</v>
      </c>
      <c r="G14" s="87">
        <v>10</v>
      </c>
      <c r="H14" s="87">
        <v>100</v>
      </c>
      <c r="I14" s="87"/>
      <c r="J14" s="87"/>
      <c r="K14" s="87"/>
      <c r="L14" s="87"/>
      <c r="M14" s="87">
        <v>1000</v>
      </c>
      <c r="N14" s="91"/>
      <c r="O14" s="87">
        <f t="shared" si="0"/>
        <v>1000</v>
      </c>
      <c r="P14" s="87">
        <f t="shared" si="1"/>
        <v>10</v>
      </c>
      <c r="Q14" s="92"/>
      <c r="R14" s="93">
        <v>0.04</v>
      </c>
      <c r="S14" s="93">
        <f t="shared" si="2"/>
        <v>0.4</v>
      </c>
    </row>
    <row r="15" spans="1:21" s="90" customFormat="1" x14ac:dyDescent="0.2">
      <c r="A15" s="86" t="s">
        <v>20</v>
      </c>
      <c r="B15" s="86" t="s">
        <v>21</v>
      </c>
      <c r="C15" s="86" t="s">
        <v>20</v>
      </c>
      <c r="D15" s="86" t="s">
        <v>275</v>
      </c>
      <c r="E15" s="87">
        <v>15</v>
      </c>
      <c r="F15" s="87">
        <v>915</v>
      </c>
      <c r="G15" s="87">
        <v>10</v>
      </c>
      <c r="H15" s="87">
        <v>100</v>
      </c>
      <c r="I15" s="87"/>
      <c r="J15" s="87"/>
      <c r="K15" s="87"/>
      <c r="L15" s="87">
        <v>2000</v>
      </c>
      <c r="M15" s="87">
        <v>1000</v>
      </c>
      <c r="N15" s="91"/>
      <c r="O15" s="87">
        <f t="shared" si="0"/>
        <v>3000</v>
      </c>
      <c r="P15" s="87">
        <f t="shared" si="1"/>
        <v>30</v>
      </c>
      <c r="Q15" s="92"/>
      <c r="R15" s="93">
        <v>0.05</v>
      </c>
      <c r="S15" s="93">
        <f t="shared" si="2"/>
        <v>1.5</v>
      </c>
    </row>
    <row r="16" spans="1:21" s="90" customFormat="1" x14ac:dyDescent="0.2">
      <c r="A16" s="91" t="s">
        <v>166</v>
      </c>
      <c r="B16" s="91" t="s">
        <v>21</v>
      </c>
      <c r="C16" s="91">
        <v>90441800</v>
      </c>
      <c r="D16" s="187" t="s">
        <v>277</v>
      </c>
      <c r="E16" s="87" t="s">
        <v>167</v>
      </c>
      <c r="F16" s="87">
        <v>900</v>
      </c>
      <c r="G16" s="87">
        <v>10</v>
      </c>
      <c r="H16" s="87">
        <v>100</v>
      </c>
      <c r="I16" s="87"/>
      <c r="J16" s="87"/>
      <c r="K16" s="87"/>
      <c r="L16" s="87"/>
      <c r="M16" s="87">
        <v>1000</v>
      </c>
      <c r="N16" s="91"/>
      <c r="O16" s="87">
        <f t="shared" si="0"/>
        <v>1000</v>
      </c>
      <c r="P16" s="87">
        <f t="shared" si="1"/>
        <v>10</v>
      </c>
      <c r="Q16" s="92"/>
      <c r="R16" s="93">
        <v>0.05</v>
      </c>
      <c r="S16" s="93">
        <f t="shared" si="2"/>
        <v>0.5</v>
      </c>
    </row>
    <row r="17" spans="1:21" s="90" customFormat="1" x14ac:dyDescent="0.2">
      <c r="A17" s="86" t="s">
        <v>16</v>
      </c>
      <c r="B17" s="86" t="s">
        <v>17</v>
      </c>
      <c r="C17" s="86" t="s">
        <v>16</v>
      </c>
      <c r="D17" s="86" t="s">
        <v>275</v>
      </c>
      <c r="E17" s="87">
        <v>15</v>
      </c>
      <c r="F17" s="87">
        <v>1220</v>
      </c>
      <c r="G17" s="87">
        <v>10</v>
      </c>
      <c r="H17" s="87">
        <v>50</v>
      </c>
      <c r="I17" s="87"/>
      <c r="J17" s="87"/>
      <c r="K17" s="87"/>
      <c r="L17" s="87">
        <v>1750</v>
      </c>
      <c r="M17" s="87"/>
      <c r="N17" s="91"/>
      <c r="O17" s="87">
        <f t="shared" si="0"/>
        <v>1750</v>
      </c>
      <c r="P17" s="87">
        <f t="shared" si="1"/>
        <v>35</v>
      </c>
      <c r="Q17" s="92"/>
      <c r="R17" s="93">
        <v>0.04</v>
      </c>
      <c r="S17" s="93">
        <f t="shared" si="2"/>
        <v>1.4000000000000001</v>
      </c>
    </row>
    <row r="18" spans="1:21" s="90" customFormat="1" x14ac:dyDescent="0.2">
      <c r="A18" s="86" t="s">
        <v>148</v>
      </c>
      <c r="B18" s="86" t="s">
        <v>149</v>
      </c>
      <c r="C18" s="86" t="s">
        <v>148</v>
      </c>
      <c r="D18" s="86" t="s">
        <v>275</v>
      </c>
      <c r="E18" s="87">
        <v>15</v>
      </c>
      <c r="F18" s="87">
        <v>1524</v>
      </c>
      <c r="G18" s="87">
        <v>10</v>
      </c>
      <c r="H18" s="87">
        <v>50</v>
      </c>
      <c r="I18" s="87"/>
      <c r="J18" s="87"/>
      <c r="K18" s="87"/>
      <c r="L18" s="87"/>
      <c r="M18" s="87"/>
      <c r="N18" s="91"/>
      <c r="O18" s="87">
        <f t="shared" si="0"/>
        <v>0</v>
      </c>
      <c r="P18" s="87">
        <f t="shared" si="1"/>
        <v>0</v>
      </c>
      <c r="Q18" s="92"/>
      <c r="R18" s="93">
        <v>0.05</v>
      </c>
      <c r="S18" s="93">
        <f t="shared" si="2"/>
        <v>0</v>
      </c>
    </row>
    <row r="19" spans="1:21" s="90" customFormat="1" x14ac:dyDescent="0.2">
      <c r="A19" s="86" t="s">
        <v>146</v>
      </c>
      <c r="B19" s="86" t="s">
        <v>147</v>
      </c>
      <c r="C19" s="86" t="s">
        <v>146</v>
      </c>
      <c r="D19" s="86" t="s">
        <v>275</v>
      </c>
      <c r="E19" s="87">
        <v>15</v>
      </c>
      <c r="F19" s="87">
        <v>1800</v>
      </c>
      <c r="G19" s="87">
        <v>10</v>
      </c>
      <c r="H19" s="87">
        <v>50</v>
      </c>
      <c r="I19" s="87"/>
      <c r="J19" s="87"/>
      <c r="K19" s="87"/>
      <c r="L19" s="87"/>
      <c r="M19" s="87"/>
      <c r="N19" s="91"/>
      <c r="O19" s="87">
        <f t="shared" si="0"/>
        <v>0</v>
      </c>
      <c r="P19" s="87">
        <f t="shared" si="1"/>
        <v>0</v>
      </c>
      <c r="Q19" s="92"/>
      <c r="R19" s="93">
        <v>0.06</v>
      </c>
      <c r="S19" s="93">
        <f t="shared" si="2"/>
        <v>0</v>
      </c>
    </row>
    <row r="20" spans="1:21" s="90" customFormat="1" x14ac:dyDescent="0.2">
      <c r="A20" s="86" t="s">
        <v>353</v>
      </c>
      <c r="B20" s="86" t="s">
        <v>354</v>
      </c>
      <c r="C20" s="86" t="s">
        <v>146</v>
      </c>
      <c r="D20" s="86" t="s">
        <v>275</v>
      </c>
      <c r="E20" s="87">
        <v>15</v>
      </c>
      <c r="F20" s="87">
        <v>2100</v>
      </c>
      <c r="G20" s="87">
        <v>10</v>
      </c>
      <c r="H20" s="87">
        <v>50</v>
      </c>
      <c r="I20" s="87"/>
      <c r="J20" s="87"/>
      <c r="K20" s="87"/>
      <c r="L20" s="87"/>
      <c r="M20" s="87"/>
      <c r="N20" s="91"/>
      <c r="O20" s="87">
        <f t="shared" si="0"/>
        <v>0</v>
      </c>
      <c r="P20" s="87">
        <f t="shared" si="1"/>
        <v>0</v>
      </c>
      <c r="Q20" s="92"/>
      <c r="R20" s="93">
        <v>0.06</v>
      </c>
      <c r="S20" s="93">
        <f t="shared" si="2"/>
        <v>0</v>
      </c>
    </row>
    <row r="21" spans="1:21" s="90" customFormat="1" ht="15" x14ac:dyDescent="0.2">
      <c r="A21" s="96" t="s">
        <v>28</v>
      </c>
      <c r="B21" s="96"/>
      <c r="C21" s="96"/>
      <c r="D21" s="96"/>
      <c r="E21" s="96"/>
      <c r="F21" s="87"/>
      <c r="G21" s="97"/>
      <c r="H21" s="97"/>
      <c r="I21" s="87"/>
      <c r="J21" s="87"/>
      <c r="K21" s="87"/>
      <c r="L21" s="87"/>
      <c r="M21" s="87"/>
      <c r="N21" s="98"/>
      <c r="O21" s="87"/>
      <c r="P21" s="87"/>
      <c r="Q21" s="92"/>
      <c r="R21" s="87"/>
      <c r="S21" s="93"/>
    </row>
    <row r="22" spans="1:21" s="90" customFormat="1" x14ac:dyDescent="0.2">
      <c r="A22" s="86" t="s">
        <v>260</v>
      </c>
      <c r="B22" s="86" t="s">
        <v>229</v>
      </c>
      <c r="C22" s="86" t="s">
        <v>260</v>
      </c>
      <c r="D22" s="86" t="s">
        <v>275</v>
      </c>
      <c r="E22" s="87">
        <v>20</v>
      </c>
      <c r="F22" s="87">
        <v>100</v>
      </c>
      <c r="G22" s="87">
        <v>10</v>
      </c>
      <c r="H22" s="87">
        <v>500</v>
      </c>
      <c r="I22" s="87"/>
      <c r="J22" s="87"/>
      <c r="K22" s="87">
        <v>500</v>
      </c>
      <c r="L22" s="87">
        <v>500</v>
      </c>
      <c r="M22" s="87">
        <v>500</v>
      </c>
      <c r="N22" s="91"/>
      <c r="O22" s="87">
        <f t="shared" ref="O22:O38" si="3">SUM(I22:N22)</f>
        <v>1500</v>
      </c>
      <c r="P22" s="87">
        <f t="shared" ref="P22:P38" si="4">$O22/$H22</f>
        <v>3</v>
      </c>
      <c r="Q22" s="92"/>
      <c r="R22" s="93">
        <v>0.06</v>
      </c>
      <c r="S22" s="93">
        <f t="shared" ref="S22:S38" si="5">$P22*$R22</f>
        <v>0.18</v>
      </c>
      <c r="T22" s="94">
        <f>SUM(S22:S38)</f>
        <v>8.16</v>
      </c>
      <c r="U22" s="90">
        <f>T22*100/$T$147</f>
        <v>29.20544022906228</v>
      </c>
    </row>
    <row r="23" spans="1:21" s="90" customFormat="1" x14ac:dyDescent="0.2">
      <c r="A23" s="187" t="s">
        <v>228</v>
      </c>
      <c r="B23" s="187" t="s">
        <v>229</v>
      </c>
      <c r="C23" s="187">
        <v>90442100</v>
      </c>
      <c r="D23" s="187" t="s">
        <v>277</v>
      </c>
      <c r="E23" s="87" t="s">
        <v>46</v>
      </c>
      <c r="F23" s="87">
        <v>100</v>
      </c>
      <c r="G23" s="87">
        <v>10</v>
      </c>
      <c r="H23" s="87">
        <v>500</v>
      </c>
      <c r="I23" s="87"/>
      <c r="J23" s="87"/>
      <c r="K23" s="87"/>
      <c r="L23" s="87"/>
      <c r="M23" s="87"/>
      <c r="N23" s="91"/>
      <c r="O23" s="87">
        <f t="shared" si="3"/>
        <v>0</v>
      </c>
      <c r="P23" s="87">
        <f t="shared" si="4"/>
        <v>0</v>
      </c>
      <c r="Q23" s="92"/>
      <c r="R23" s="93">
        <v>0.06</v>
      </c>
      <c r="S23" s="93">
        <f t="shared" si="5"/>
        <v>0</v>
      </c>
      <c r="T23" s="94"/>
    </row>
    <row r="24" spans="1:21" s="90" customFormat="1" x14ac:dyDescent="0.2">
      <c r="A24" s="187" t="s">
        <v>172</v>
      </c>
      <c r="B24" s="187" t="s">
        <v>173</v>
      </c>
      <c r="C24" s="187">
        <v>90447000</v>
      </c>
      <c r="D24" s="187" t="s">
        <v>277</v>
      </c>
      <c r="E24" s="87" t="s">
        <v>46</v>
      </c>
      <c r="F24" s="87">
        <v>240</v>
      </c>
      <c r="G24" s="87">
        <v>10</v>
      </c>
      <c r="H24" s="87">
        <v>250</v>
      </c>
      <c r="I24" s="87"/>
      <c r="J24" s="87"/>
      <c r="K24" s="87">
        <v>3500</v>
      </c>
      <c r="L24" s="87">
        <v>5000</v>
      </c>
      <c r="M24" s="87">
        <v>3000</v>
      </c>
      <c r="N24" s="91"/>
      <c r="O24" s="87">
        <f t="shared" si="3"/>
        <v>11500</v>
      </c>
      <c r="P24" s="87">
        <f t="shared" si="4"/>
        <v>46</v>
      </c>
      <c r="Q24" s="92"/>
      <c r="R24" s="93">
        <v>0.06</v>
      </c>
      <c r="S24" s="93">
        <f t="shared" si="5"/>
        <v>2.76</v>
      </c>
    </row>
    <row r="25" spans="1:21" s="90" customFormat="1" x14ac:dyDescent="0.2">
      <c r="A25" s="86" t="s">
        <v>389</v>
      </c>
      <c r="B25" s="86" t="s">
        <v>390</v>
      </c>
      <c r="C25" s="86" t="s">
        <v>389</v>
      </c>
      <c r="D25" s="86" t="s">
        <v>275</v>
      </c>
      <c r="E25" s="87">
        <v>20</v>
      </c>
      <c r="F25" s="87">
        <v>300</v>
      </c>
      <c r="G25" s="87">
        <v>10</v>
      </c>
      <c r="H25" s="137">
        <v>200</v>
      </c>
      <c r="I25" s="87"/>
      <c r="J25" s="87"/>
      <c r="K25" s="87"/>
      <c r="L25" s="87"/>
      <c r="M25" s="87"/>
      <c r="N25" s="91"/>
      <c r="O25" s="87">
        <f t="shared" si="3"/>
        <v>0</v>
      </c>
      <c r="P25" s="87">
        <f t="shared" si="4"/>
        <v>0</v>
      </c>
      <c r="Q25" s="92"/>
      <c r="R25" s="93">
        <v>0.06</v>
      </c>
      <c r="S25" s="93">
        <f t="shared" si="5"/>
        <v>0</v>
      </c>
    </row>
    <row r="26" spans="1:21" s="90" customFormat="1" x14ac:dyDescent="0.2">
      <c r="A26" s="86" t="s">
        <v>50</v>
      </c>
      <c r="B26" s="86" t="s">
        <v>51</v>
      </c>
      <c r="C26" s="86" t="s">
        <v>50</v>
      </c>
      <c r="D26" s="86" t="s">
        <v>275</v>
      </c>
      <c r="E26" s="87">
        <v>20</v>
      </c>
      <c r="F26" s="87">
        <v>457</v>
      </c>
      <c r="G26" s="87">
        <v>10</v>
      </c>
      <c r="H26" s="87">
        <v>100</v>
      </c>
      <c r="I26" s="87">
        <v>500</v>
      </c>
      <c r="J26" s="87"/>
      <c r="K26" s="87">
        <v>500</v>
      </c>
      <c r="L26" s="87">
        <v>500</v>
      </c>
      <c r="M26" s="87">
        <v>500</v>
      </c>
      <c r="N26" s="91"/>
      <c r="O26" s="87">
        <f t="shared" si="3"/>
        <v>2000</v>
      </c>
      <c r="P26" s="87">
        <f t="shared" si="4"/>
        <v>20</v>
      </c>
      <c r="Q26" s="92"/>
      <c r="R26" s="93">
        <v>0.04</v>
      </c>
      <c r="S26" s="93">
        <f t="shared" si="5"/>
        <v>0.8</v>
      </c>
    </row>
    <row r="27" spans="1:21" s="90" customFormat="1" x14ac:dyDescent="0.2">
      <c r="A27" s="187" t="s">
        <v>171</v>
      </c>
      <c r="B27" s="187" t="s">
        <v>51</v>
      </c>
      <c r="C27" s="187">
        <v>90442400</v>
      </c>
      <c r="D27" s="187" t="s">
        <v>277</v>
      </c>
      <c r="E27" s="87" t="s">
        <v>46</v>
      </c>
      <c r="F27" s="87">
        <v>450</v>
      </c>
      <c r="G27" s="87">
        <v>10</v>
      </c>
      <c r="H27" s="87">
        <v>100</v>
      </c>
      <c r="I27" s="87">
        <v>400</v>
      </c>
      <c r="J27" s="87"/>
      <c r="K27" s="87"/>
      <c r="L27" s="87"/>
      <c r="M27" s="87">
        <v>1000</v>
      </c>
      <c r="N27" s="91"/>
      <c r="O27" s="87">
        <f t="shared" si="3"/>
        <v>1400</v>
      </c>
      <c r="P27" s="87">
        <f t="shared" si="4"/>
        <v>14</v>
      </c>
      <c r="Q27" s="92"/>
      <c r="R27" s="93">
        <v>0.04</v>
      </c>
      <c r="S27" s="93">
        <f t="shared" si="5"/>
        <v>0.56000000000000005</v>
      </c>
    </row>
    <row r="28" spans="1:21" s="90" customFormat="1" x14ac:dyDescent="0.2">
      <c r="A28" s="86" t="s">
        <v>47</v>
      </c>
      <c r="B28" s="86" t="s">
        <v>48</v>
      </c>
      <c r="C28" s="86" t="s">
        <v>47</v>
      </c>
      <c r="D28" s="86" t="s">
        <v>275</v>
      </c>
      <c r="E28" s="87">
        <v>20</v>
      </c>
      <c r="F28" s="87">
        <v>610</v>
      </c>
      <c r="G28" s="87">
        <v>10</v>
      </c>
      <c r="H28" s="87">
        <v>100</v>
      </c>
      <c r="I28" s="87"/>
      <c r="J28" s="87"/>
      <c r="K28" s="87"/>
      <c r="L28" s="87"/>
      <c r="M28" s="87">
        <v>1000</v>
      </c>
      <c r="N28" s="91"/>
      <c r="O28" s="87">
        <f t="shared" si="3"/>
        <v>1000</v>
      </c>
      <c r="P28" s="87">
        <f t="shared" si="4"/>
        <v>10</v>
      </c>
      <c r="Q28" s="92"/>
      <c r="R28" s="93">
        <v>0.06</v>
      </c>
      <c r="S28" s="93">
        <f t="shared" si="5"/>
        <v>0.6</v>
      </c>
    </row>
    <row r="29" spans="1:21" s="90" customFormat="1" x14ac:dyDescent="0.2">
      <c r="A29" s="187" t="s">
        <v>49</v>
      </c>
      <c r="B29" s="187" t="s">
        <v>48</v>
      </c>
      <c r="C29" s="187">
        <v>90442600</v>
      </c>
      <c r="D29" s="187" t="s">
        <v>277</v>
      </c>
      <c r="E29" s="87" t="s">
        <v>46</v>
      </c>
      <c r="F29" s="87">
        <v>600</v>
      </c>
      <c r="G29" s="87">
        <v>10</v>
      </c>
      <c r="H29" s="87">
        <v>100</v>
      </c>
      <c r="I29" s="87"/>
      <c r="J29" s="87"/>
      <c r="K29" s="87"/>
      <c r="L29" s="87"/>
      <c r="M29" s="87">
        <v>2000</v>
      </c>
      <c r="N29" s="91"/>
      <c r="O29" s="87">
        <f t="shared" si="3"/>
        <v>2000</v>
      </c>
      <c r="P29" s="87">
        <f t="shared" si="4"/>
        <v>20</v>
      </c>
      <c r="Q29" s="92"/>
      <c r="R29" s="93">
        <v>0.06</v>
      </c>
      <c r="S29" s="93">
        <f t="shared" si="5"/>
        <v>1.2</v>
      </c>
    </row>
    <row r="30" spans="1:21" s="90" customFormat="1" x14ac:dyDescent="0.2">
      <c r="A30" s="86" t="s">
        <v>154</v>
      </c>
      <c r="B30" s="86" t="s">
        <v>43</v>
      </c>
      <c r="C30" s="86" t="s">
        <v>154</v>
      </c>
      <c r="D30" s="86" t="s">
        <v>275</v>
      </c>
      <c r="E30" s="87">
        <v>20</v>
      </c>
      <c r="F30" s="87">
        <v>760</v>
      </c>
      <c r="G30" s="87">
        <v>10</v>
      </c>
      <c r="H30" s="87">
        <v>100</v>
      </c>
      <c r="I30" s="87"/>
      <c r="J30" s="87"/>
      <c r="K30" s="87"/>
      <c r="L30" s="87"/>
      <c r="M30" s="87"/>
      <c r="N30" s="91"/>
      <c r="O30" s="87">
        <f t="shared" si="3"/>
        <v>0</v>
      </c>
      <c r="P30" s="87">
        <f t="shared" si="4"/>
        <v>0</v>
      </c>
      <c r="Q30" s="92"/>
      <c r="R30" s="93">
        <v>7.0000000000000007E-2</v>
      </c>
      <c r="S30" s="93">
        <f t="shared" si="5"/>
        <v>0</v>
      </c>
    </row>
    <row r="31" spans="1:21" s="90" customFormat="1" x14ac:dyDescent="0.2">
      <c r="A31" s="187" t="s">
        <v>45</v>
      </c>
      <c r="B31" s="187" t="s">
        <v>43</v>
      </c>
      <c r="C31" s="187">
        <v>90442700</v>
      </c>
      <c r="D31" s="187" t="s">
        <v>277</v>
      </c>
      <c r="E31" s="87" t="s">
        <v>46</v>
      </c>
      <c r="F31" s="87">
        <v>750</v>
      </c>
      <c r="G31" s="87">
        <v>10</v>
      </c>
      <c r="H31" s="87">
        <v>100</v>
      </c>
      <c r="I31" s="87"/>
      <c r="J31" s="87"/>
      <c r="K31" s="87"/>
      <c r="L31" s="87"/>
      <c r="M31" s="87"/>
      <c r="N31" s="91"/>
      <c r="O31" s="87">
        <f t="shared" si="3"/>
        <v>0</v>
      </c>
      <c r="P31" s="87">
        <f t="shared" si="4"/>
        <v>0</v>
      </c>
      <c r="Q31" s="92"/>
      <c r="R31" s="93">
        <v>7.0000000000000007E-2</v>
      </c>
      <c r="S31" s="93">
        <f t="shared" si="5"/>
        <v>0</v>
      </c>
    </row>
    <row r="32" spans="1:21" s="90" customFormat="1" x14ac:dyDescent="0.2">
      <c r="A32" s="86" t="s">
        <v>38</v>
      </c>
      <c r="B32" s="86" t="s">
        <v>39</v>
      </c>
      <c r="C32" s="86" t="s">
        <v>38</v>
      </c>
      <c r="D32" s="86" t="s">
        <v>275</v>
      </c>
      <c r="E32" s="87">
        <v>20</v>
      </c>
      <c r="F32" s="87">
        <v>915</v>
      </c>
      <c r="G32" s="87">
        <v>10</v>
      </c>
      <c r="H32" s="87">
        <v>50</v>
      </c>
      <c r="I32" s="87"/>
      <c r="J32" s="87"/>
      <c r="K32" s="87"/>
      <c r="L32" s="87"/>
      <c r="M32" s="87">
        <v>1000</v>
      </c>
      <c r="N32" s="91"/>
      <c r="O32" s="87">
        <f t="shared" si="3"/>
        <v>1000</v>
      </c>
      <c r="P32" s="87">
        <f t="shared" si="4"/>
        <v>20</v>
      </c>
      <c r="Q32" s="92"/>
      <c r="R32" s="93">
        <v>0.04</v>
      </c>
      <c r="S32" s="93">
        <f t="shared" si="5"/>
        <v>0.8</v>
      </c>
    </row>
    <row r="33" spans="1:21" s="90" customFormat="1" x14ac:dyDescent="0.2">
      <c r="A33" s="187" t="s">
        <v>170</v>
      </c>
      <c r="B33" s="187" t="s">
        <v>39</v>
      </c>
      <c r="C33" s="187">
        <v>90442800</v>
      </c>
      <c r="D33" s="187" t="s">
        <v>277</v>
      </c>
      <c r="E33" s="87" t="s">
        <v>46</v>
      </c>
      <c r="F33" s="87">
        <v>900</v>
      </c>
      <c r="G33" s="87">
        <v>10</v>
      </c>
      <c r="H33" s="87">
        <v>50</v>
      </c>
      <c r="I33" s="87"/>
      <c r="J33" s="87"/>
      <c r="K33" s="87"/>
      <c r="L33" s="87"/>
      <c r="M33" s="87"/>
      <c r="N33" s="91"/>
      <c r="O33" s="87">
        <f t="shared" si="3"/>
        <v>0</v>
      </c>
      <c r="P33" s="87">
        <f t="shared" si="4"/>
        <v>0</v>
      </c>
      <c r="Q33" s="92"/>
      <c r="R33" s="93">
        <v>0.04</v>
      </c>
      <c r="S33" s="93">
        <f t="shared" si="5"/>
        <v>0</v>
      </c>
    </row>
    <row r="34" spans="1:21" s="90" customFormat="1" x14ac:dyDescent="0.2">
      <c r="A34" s="86" t="s">
        <v>34</v>
      </c>
      <c r="B34" s="86" t="s">
        <v>35</v>
      </c>
      <c r="C34" s="86" t="s">
        <v>34</v>
      </c>
      <c r="D34" s="86" t="s">
        <v>275</v>
      </c>
      <c r="E34" s="87">
        <v>20</v>
      </c>
      <c r="F34" s="87">
        <v>1220</v>
      </c>
      <c r="G34" s="87">
        <v>10</v>
      </c>
      <c r="H34" s="87">
        <v>50</v>
      </c>
      <c r="I34" s="87"/>
      <c r="J34" s="87"/>
      <c r="K34" s="87"/>
      <c r="L34" s="87">
        <v>50</v>
      </c>
      <c r="M34" s="87">
        <v>1000</v>
      </c>
      <c r="N34" s="91"/>
      <c r="O34" s="87">
        <f t="shared" si="3"/>
        <v>1050</v>
      </c>
      <c r="P34" s="87">
        <f t="shared" si="4"/>
        <v>21</v>
      </c>
      <c r="Q34" s="92"/>
      <c r="R34" s="93">
        <v>0.06</v>
      </c>
      <c r="S34" s="93">
        <f t="shared" si="5"/>
        <v>1.26</v>
      </c>
    </row>
    <row r="35" spans="1:21" s="90" customFormat="1" x14ac:dyDescent="0.2">
      <c r="A35" s="86" t="s">
        <v>32</v>
      </c>
      <c r="B35" s="86" t="s">
        <v>33</v>
      </c>
      <c r="C35" s="86" t="s">
        <v>32</v>
      </c>
      <c r="D35" s="86" t="s">
        <v>275</v>
      </c>
      <c r="E35" s="87">
        <v>20</v>
      </c>
      <c r="F35" s="87">
        <v>1524</v>
      </c>
      <c r="G35" s="87">
        <v>10</v>
      </c>
      <c r="H35" s="87">
        <v>50</v>
      </c>
      <c r="I35" s="87"/>
      <c r="J35" s="87"/>
      <c r="K35" s="87"/>
      <c r="L35" s="87"/>
      <c r="M35" s="87"/>
      <c r="N35" s="91"/>
      <c r="O35" s="87">
        <f t="shared" si="3"/>
        <v>0</v>
      </c>
      <c r="P35" s="87">
        <f t="shared" si="4"/>
        <v>0</v>
      </c>
      <c r="Q35" s="92"/>
      <c r="R35" s="93">
        <v>7.0000000000000007E-2</v>
      </c>
      <c r="S35" s="93">
        <f t="shared" si="5"/>
        <v>0</v>
      </c>
    </row>
    <row r="36" spans="1:21" s="90" customFormat="1" x14ac:dyDescent="0.2">
      <c r="A36" s="86" t="s">
        <v>214</v>
      </c>
      <c r="B36" s="86" t="s">
        <v>30</v>
      </c>
      <c r="C36" s="86" t="s">
        <v>214</v>
      </c>
      <c r="D36" s="86" t="s">
        <v>275</v>
      </c>
      <c r="E36" s="87">
        <v>20</v>
      </c>
      <c r="F36" s="87">
        <v>1800</v>
      </c>
      <c r="G36" s="87">
        <v>10</v>
      </c>
      <c r="H36" s="87">
        <v>50</v>
      </c>
      <c r="I36" s="87"/>
      <c r="J36" s="87"/>
      <c r="K36" s="87"/>
      <c r="L36" s="87"/>
      <c r="M36" s="87"/>
      <c r="N36" s="91"/>
      <c r="O36" s="87">
        <f t="shared" si="3"/>
        <v>0</v>
      </c>
      <c r="P36" s="87">
        <f t="shared" si="4"/>
        <v>0</v>
      </c>
      <c r="Q36" s="92"/>
      <c r="R36" s="93">
        <v>0.09</v>
      </c>
      <c r="S36" s="93">
        <f t="shared" si="5"/>
        <v>0</v>
      </c>
    </row>
    <row r="37" spans="1:21" s="90" customFormat="1" x14ac:dyDescent="0.2">
      <c r="A37" s="86" t="s">
        <v>212</v>
      </c>
      <c r="B37" s="86" t="s">
        <v>213</v>
      </c>
      <c r="C37" s="86" t="s">
        <v>212</v>
      </c>
      <c r="D37" s="86" t="s">
        <v>275</v>
      </c>
      <c r="E37" s="87">
        <v>20</v>
      </c>
      <c r="F37" s="87">
        <v>2100</v>
      </c>
      <c r="G37" s="87">
        <v>10</v>
      </c>
      <c r="H37" s="87">
        <v>50</v>
      </c>
      <c r="I37" s="87"/>
      <c r="J37" s="87"/>
      <c r="K37" s="87"/>
      <c r="L37" s="87"/>
      <c r="M37" s="87"/>
      <c r="N37" s="91"/>
      <c r="O37" s="87">
        <f t="shared" si="3"/>
        <v>0</v>
      </c>
      <c r="P37" s="87">
        <f t="shared" si="4"/>
        <v>0</v>
      </c>
      <c r="Q37" s="92"/>
      <c r="R37" s="93">
        <v>7.0000000000000007E-2</v>
      </c>
      <c r="S37" s="93">
        <f t="shared" si="5"/>
        <v>0</v>
      </c>
    </row>
    <row r="38" spans="1:21" s="90" customFormat="1" x14ac:dyDescent="0.2">
      <c r="A38" s="86" t="s">
        <v>242</v>
      </c>
      <c r="B38" s="86" t="s">
        <v>243</v>
      </c>
      <c r="C38" s="86" t="s">
        <v>242</v>
      </c>
      <c r="D38" s="86" t="s">
        <v>275</v>
      </c>
      <c r="E38" s="87">
        <v>20</v>
      </c>
      <c r="F38" s="87">
        <v>2400</v>
      </c>
      <c r="G38" s="87">
        <v>10</v>
      </c>
      <c r="H38" s="87">
        <v>50</v>
      </c>
      <c r="I38" s="87"/>
      <c r="J38" s="87"/>
      <c r="K38" s="87"/>
      <c r="L38" s="87"/>
      <c r="M38" s="87"/>
      <c r="N38" s="91"/>
      <c r="O38" s="87">
        <f t="shared" si="3"/>
        <v>0</v>
      </c>
      <c r="P38" s="87">
        <f t="shared" si="4"/>
        <v>0</v>
      </c>
      <c r="Q38" s="92"/>
      <c r="R38" s="93">
        <v>7.0000000000000007E-2</v>
      </c>
      <c r="S38" s="93">
        <f t="shared" si="5"/>
        <v>0</v>
      </c>
    </row>
    <row r="39" spans="1:21" s="90" customFormat="1" ht="15" x14ac:dyDescent="0.2">
      <c r="A39" s="96" t="s">
        <v>52</v>
      </c>
      <c r="B39" s="96"/>
      <c r="C39" s="96"/>
      <c r="D39" s="96"/>
      <c r="E39" s="96"/>
      <c r="F39" s="99"/>
      <c r="G39" s="100"/>
      <c r="H39" s="100"/>
      <c r="I39" s="87"/>
      <c r="J39" s="87"/>
      <c r="K39" s="87"/>
      <c r="L39" s="87"/>
      <c r="M39" s="87"/>
      <c r="N39" s="101"/>
      <c r="O39" s="87"/>
      <c r="P39" s="87"/>
      <c r="Q39" s="92"/>
      <c r="R39" s="87"/>
      <c r="S39" s="93"/>
    </row>
    <row r="40" spans="1:21" s="90" customFormat="1" x14ac:dyDescent="0.2">
      <c r="A40" s="86" t="s">
        <v>261</v>
      </c>
      <c r="B40" s="86" t="s">
        <v>262</v>
      </c>
      <c r="C40" s="86" t="s">
        <v>261</v>
      </c>
      <c r="D40" s="86" t="s">
        <v>275</v>
      </c>
      <c r="E40" s="87">
        <v>25</v>
      </c>
      <c r="F40" s="87">
        <v>200</v>
      </c>
      <c r="G40" s="87">
        <v>10</v>
      </c>
      <c r="H40" s="87">
        <v>150</v>
      </c>
      <c r="I40" s="87"/>
      <c r="J40" s="87"/>
      <c r="K40" s="87"/>
      <c r="L40" s="87">
        <v>300</v>
      </c>
      <c r="M40" s="87">
        <v>300</v>
      </c>
      <c r="N40" s="91"/>
      <c r="O40" s="87">
        <f t="shared" ref="O40:O59" si="6">SUM(I40:N40)</f>
        <v>600</v>
      </c>
      <c r="P40" s="87">
        <f t="shared" ref="P40:P59" si="7">$O40/$H40</f>
        <v>4</v>
      </c>
      <c r="Q40" s="92"/>
      <c r="R40" s="93">
        <v>0.06</v>
      </c>
      <c r="S40" s="93">
        <f t="shared" ref="S40:S59" si="8">$P40*$R40</f>
        <v>0.24</v>
      </c>
      <c r="T40" s="94">
        <f>SUM(S40:S59)</f>
        <v>7.1999999999999993</v>
      </c>
      <c r="U40" s="90">
        <f>T40*100/$T$147</f>
        <v>25.769506084466713</v>
      </c>
    </row>
    <row r="41" spans="1:21" s="90" customFormat="1" x14ac:dyDescent="0.2">
      <c r="A41" s="187" t="s">
        <v>198</v>
      </c>
      <c r="B41" s="187" t="s">
        <v>199</v>
      </c>
      <c r="C41" s="187">
        <v>90448000</v>
      </c>
      <c r="D41" s="187" t="s">
        <v>277</v>
      </c>
      <c r="E41" s="87" t="s">
        <v>63</v>
      </c>
      <c r="F41" s="87">
        <v>270</v>
      </c>
      <c r="G41" s="87">
        <v>10</v>
      </c>
      <c r="H41" s="87">
        <v>100</v>
      </c>
      <c r="I41" s="87"/>
      <c r="J41" s="87"/>
      <c r="K41" s="87"/>
      <c r="L41" s="87"/>
      <c r="M41" s="87">
        <v>500</v>
      </c>
      <c r="N41" s="91"/>
      <c r="O41" s="87">
        <f t="shared" si="6"/>
        <v>500</v>
      </c>
      <c r="P41" s="87">
        <f t="shared" si="7"/>
        <v>5</v>
      </c>
      <c r="Q41" s="92"/>
      <c r="R41" s="93">
        <v>0.06</v>
      </c>
      <c r="S41" s="93">
        <f t="shared" si="8"/>
        <v>0.3</v>
      </c>
    </row>
    <row r="42" spans="1:21" s="90" customFormat="1" x14ac:dyDescent="0.2">
      <c r="A42" s="102" t="s">
        <v>583</v>
      </c>
      <c r="B42" s="102" t="s">
        <v>391</v>
      </c>
      <c r="C42" s="102" t="s">
        <v>584</v>
      </c>
      <c r="D42" s="86" t="s">
        <v>275</v>
      </c>
      <c r="E42" s="87" t="s">
        <v>63</v>
      </c>
      <c r="F42" s="87">
        <v>300</v>
      </c>
      <c r="G42" s="87">
        <v>10</v>
      </c>
      <c r="H42" s="87">
        <v>100</v>
      </c>
      <c r="I42" s="87"/>
      <c r="J42" s="87"/>
      <c r="K42" s="87"/>
      <c r="L42" s="87"/>
      <c r="M42" s="87"/>
      <c r="N42" s="91"/>
      <c r="O42" s="87">
        <f t="shared" si="6"/>
        <v>0</v>
      </c>
      <c r="P42" s="87">
        <f t="shared" si="7"/>
        <v>0</v>
      </c>
      <c r="Q42" s="92"/>
      <c r="R42" s="93">
        <v>0.06</v>
      </c>
      <c r="S42" s="93">
        <f t="shared" si="8"/>
        <v>0</v>
      </c>
    </row>
    <row r="43" spans="1:21" s="90" customFormat="1" x14ac:dyDescent="0.2">
      <c r="A43" s="187" t="s">
        <v>392</v>
      </c>
      <c r="B43" s="187" t="s">
        <v>391</v>
      </c>
      <c r="C43" s="95" t="s">
        <v>393</v>
      </c>
      <c r="D43" s="187" t="s">
        <v>277</v>
      </c>
      <c r="E43" s="87" t="s">
        <v>63</v>
      </c>
      <c r="F43" s="87">
        <v>300</v>
      </c>
      <c r="G43" s="87">
        <v>10</v>
      </c>
      <c r="H43" s="87">
        <v>100</v>
      </c>
      <c r="I43" s="87"/>
      <c r="J43" s="87"/>
      <c r="K43" s="87"/>
      <c r="L43" s="87"/>
      <c r="M43" s="87"/>
      <c r="N43" s="91"/>
      <c r="O43" s="87">
        <f t="shared" si="6"/>
        <v>0</v>
      </c>
      <c r="P43" s="87">
        <f t="shared" si="7"/>
        <v>0</v>
      </c>
      <c r="Q43" s="92"/>
      <c r="R43" s="93">
        <v>0.06</v>
      </c>
      <c r="S43" s="93">
        <f t="shared" si="8"/>
        <v>0</v>
      </c>
    </row>
    <row r="44" spans="1:21" s="90" customFormat="1" x14ac:dyDescent="0.2">
      <c r="A44" s="102" t="s">
        <v>67</v>
      </c>
      <c r="B44" s="102" t="s">
        <v>68</v>
      </c>
      <c r="C44" s="102" t="s">
        <v>69</v>
      </c>
      <c r="D44" s="86" t="s">
        <v>275</v>
      </c>
      <c r="E44" s="87">
        <v>25</v>
      </c>
      <c r="F44" s="87">
        <v>375</v>
      </c>
      <c r="G44" s="87">
        <v>10</v>
      </c>
      <c r="H44" s="87">
        <v>100</v>
      </c>
      <c r="I44" s="87"/>
      <c r="J44" s="87"/>
      <c r="K44" s="87"/>
      <c r="L44" s="87"/>
      <c r="M44" s="87">
        <v>1000</v>
      </c>
      <c r="N44" s="91"/>
      <c r="O44" s="87">
        <f t="shared" si="6"/>
        <v>1000</v>
      </c>
      <c r="P44" s="87">
        <f t="shared" si="7"/>
        <v>10</v>
      </c>
      <c r="Q44" s="92"/>
      <c r="R44" s="93">
        <v>0.06</v>
      </c>
      <c r="S44" s="93">
        <f t="shared" si="8"/>
        <v>0.6</v>
      </c>
    </row>
    <row r="45" spans="1:21" s="90" customFormat="1" x14ac:dyDescent="0.2">
      <c r="A45" s="86" t="s">
        <v>64</v>
      </c>
      <c r="B45" s="86" t="s">
        <v>65</v>
      </c>
      <c r="C45" s="86" t="s">
        <v>64</v>
      </c>
      <c r="D45" s="86" t="s">
        <v>275</v>
      </c>
      <c r="E45" s="87">
        <v>25</v>
      </c>
      <c r="F45" s="87">
        <v>457</v>
      </c>
      <c r="G45" s="87">
        <v>10</v>
      </c>
      <c r="H45" s="87">
        <v>100</v>
      </c>
      <c r="I45" s="87"/>
      <c r="J45" s="87"/>
      <c r="K45" s="87">
        <v>100</v>
      </c>
      <c r="L45" s="87">
        <v>1000</v>
      </c>
      <c r="M45" s="87">
        <v>2000</v>
      </c>
      <c r="N45" s="91"/>
      <c r="O45" s="87">
        <f t="shared" si="6"/>
        <v>3100</v>
      </c>
      <c r="P45" s="87">
        <f t="shared" si="7"/>
        <v>31</v>
      </c>
      <c r="Q45" s="92"/>
      <c r="R45" s="93">
        <v>0.06</v>
      </c>
      <c r="S45" s="93">
        <f t="shared" si="8"/>
        <v>1.8599999999999999</v>
      </c>
    </row>
    <row r="46" spans="1:21" s="90" customFormat="1" x14ac:dyDescent="0.2">
      <c r="A46" s="187" t="s">
        <v>66</v>
      </c>
      <c r="B46" s="187" t="s">
        <v>65</v>
      </c>
      <c r="C46" s="187">
        <v>90443400</v>
      </c>
      <c r="D46" s="187" t="s">
        <v>277</v>
      </c>
      <c r="E46" s="87" t="s">
        <v>63</v>
      </c>
      <c r="F46" s="87">
        <v>450</v>
      </c>
      <c r="G46" s="87">
        <v>10</v>
      </c>
      <c r="H46" s="87">
        <v>100</v>
      </c>
      <c r="I46" s="87"/>
      <c r="J46" s="87"/>
      <c r="K46" s="87"/>
      <c r="L46" s="87"/>
      <c r="M46" s="87">
        <v>500</v>
      </c>
      <c r="N46" s="91"/>
      <c r="O46" s="87">
        <f t="shared" si="6"/>
        <v>500</v>
      </c>
      <c r="P46" s="87">
        <f t="shared" si="7"/>
        <v>5</v>
      </c>
      <c r="Q46" s="92"/>
      <c r="R46" s="93">
        <v>0.06</v>
      </c>
      <c r="S46" s="93">
        <f t="shared" si="8"/>
        <v>0.3</v>
      </c>
    </row>
    <row r="47" spans="1:21" s="90" customFormat="1" x14ac:dyDescent="0.2">
      <c r="A47" s="86" t="s">
        <v>60</v>
      </c>
      <c r="B47" s="86" t="s">
        <v>61</v>
      </c>
      <c r="C47" s="86" t="s">
        <v>60</v>
      </c>
      <c r="D47" s="86" t="s">
        <v>275</v>
      </c>
      <c r="E47" s="87">
        <v>25</v>
      </c>
      <c r="F47" s="87">
        <v>610</v>
      </c>
      <c r="G47" s="87">
        <v>10</v>
      </c>
      <c r="H47" s="87">
        <v>50</v>
      </c>
      <c r="I47" s="87"/>
      <c r="J47" s="87"/>
      <c r="K47" s="87"/>
      <c r="L47" s="87">
        <v>300</v>
      </c>
      <c r="M47" s="87">
        <v>500</v>
      </c>
      <c r="N47" s="91"/>
      <c r="O47" s="87">
        <f t="shared" si="6"/>
        <v>800</v>
      </c>
      <c r="P47" s="87">
        <f t="shared" si="7"/>
        <v>16</v>
      </c>
      <c r="Q47" s="92"/>
      <c r="R47" s="93">
        <v>0.04</v>
      </c>
      <c r="S47" s="93">
        <f t="shared" si="8"/>
        <v>0.64</v>
      </c>
    </row>
    <row r="48" spans="1:21" s="90" customFormat="1" x14ac:dyDescent="0.2">
      <c r="A48" s="187" t="s">
        <v>62</v>
      </c>
      <c r="B48" s="187" t="s">
        <v>61</v>
      </c>
      <c r="C48" s="187">
        <v>90443600</v>
      </c>
      <c r="D48" s="187" t="s">
        <v>277</v>
      </c>
      <c r="E48" s="87" t="s">
        <v>63</v>
      </c>
      <c r="F48" s="87">
        <v>600</v>
      </c>
      <c r="G48" s="87">
        <v>10</v>
      </c>
      <c r="H48" s="87">
        <v>50</v>
      </c>
      <c r="I48" s="87"/>
      <c r="J48" s="87"/>
      <c r="K48" s="87"/>
      <c r="L48" s="87"/>
      <c r="M48" s="87">
        <v>500</v>
      </c>
      <c r="N48" s="91"/>
      <c r="O48" s="87">
        <f t="shared" si="6"/>
        <v>500</v>
      </c>
      <c r="P48" s="87">
        <f t="shared" si="7"/>
        <v>10</v>
      </c>
      <c r="Q48" s="92"/>
      <c r="R48" s="93">
        <v>0.04</v>
      </c>
      <c r="S48" s="93">
        <f t="shared" si="8"/>
        <v>0.4</v>
      </c>
    </row>
    <row r="49" spans="1:21" s="90" customFormat="1" x14ac:dyDescent="0.2">
      <c r="A49" s="86" t="s">
        <v>195</v>
      </c>
      <c r="B49" s="86" t="s">
        <v>178</v>
      </c>
      <c r="C49" s="86" t="s">
        <v>195</v>
      </c>
      <c r="D49" s="86" t="s">
        <v>275</v>
      </c>
      <c r="E49" s="87">
        <v>25</v>
      </c>
      <c r="F49" s="87">
        <v>750</v>
      </c>
      <c r="G49" s="87">
        <v>10</v>
      </c>
      <c r="H49" s="87">
        <v>50</v>
      </c>
      <c r="I49" s="87"/>
      <c r="J49" s="87"/>
      <c r="K49" s="87"/>
      <c r="L49" s="87"/>
      <c r="M49" s="87"/>
      <c r="N49" s="91"/>
      <c r="O49" s="87">
        <f t="shared" si="6"/>
        <v>0</v>
      </c>
      <c r="P49" s="87">
        <f t="shared" si="7"/>
        <v>0</v>
      </c>
      <c r="Q49" s="92"/>
      <c r="R49" s="93">
        <v>0.05</v>
      </c>
      <c r="S49" s="93">
        <f t="shared" si="8"/>
        <v>0</v>
      </c>
    </row>
    <row r="50" spans="1:21" s="90" customFormat="1" x14ac:dyDescent="0.2">
      <c r="A50" s="187" t="s">
        <v>177</v>
      </c>
      <c r="B50" s="187" t="s">
        <v>178</v>
      </c>
      <c r="C50" s="187">
        <v>90443700</v>
      </c>
      <c r="D50" s="187" t="s">
        <v>277</v>
      </c>
      <c r="E50" s="87" t="s">
        <v>63</v>
      </c>
      <c r="F50" s="87">
        <v>750</v>
      </c>
      <c r="G50" s="87">
        <v>10</v>
      </c>
      <c r="H50" s="87">
        <v>50</v>
      </c>
      <c r="I50" s="87"/>
      <c r="J50" s="87"/>
      <c r="K50" s="87"/>
      <c r="L50" s="87"/>
      <c r="M50" s="87">
        <v>500</v>
      </c>
      <c r="N50" s="91"/>
      <c r="O50" s="87">
        <f t="shared" si="6"/>
        <v>500</v>
      </c>
      <c r="P50" s="87">
        <f t="shared" si="7"/>
        <v>10</v>
      </c>
      <c r="Q50" s="92"/>
      <c r="R50" s="93">
        <v>0.05</v>
      </c>
      <c r="S50" s="93">
        <f t="shared" si="8"/>
        <v>0.5</v>
      </c>
    </row>
    <row r="51" spans="1:21" s="90" customFormat="1" x14ac:dyDescent="0.2">
      <c r="A51" s="86" t="s">
        <v>155</v>
      </c>
      <c r="B51" s="86" t="s">
        <v>58</v>
      </c>
      <c r="C51" s="86" t="s">
        <v>155</v>
      </c>
      <c r="D51" s="86" t="s">
        <v>275</v>
      </c>
      <c r="E51" s="87">
        <v>25</v>
      </c>
      <c r="F51" s="87">
        <v>915</v>
      </c>
      <c r="G51" s="87">
        <v>10</v>
      </c>
      <c r="H51" s="87">
        <v>50</v>
      </c>
      <c r="I51" s="87"/>
      <c r="J51" s="87"/>
      <c r="K51" s="87"/>
      <c r="L51" s="87"/>
      <c r="M51" s="87">
        <v>500</v>
      </c>
      <c r="N51" s="91"/>
      <c r="O51" s="87">
        <f t="shared" si="6"/>
        <v>500</v>
      </c>
      <c r="P51" s="87">
        <f t="shared" si="7"/>
        <v>10</v>
      </c>
      <c r="Q51" s="92"/>
      <c r="R51" s="93">
        <v>0.06</v>
      </c>
      <c r="S51" s="93">
        <f t="shared" si="8"/>
        <v>0.6</v>
      </c>
    </row>
    <row r="52" spans="1:21" s="90" customFormat="1" x14ac:dyDescent="0.2">
      <c r="A52" s="187" t="s">
        <v>176</v>
      </c>
      <c r="B52" s="187" t="s">
        <v>58</v>
      </c>
      <c r="C52" s="187">
        <v>90443800</v>
      </c>
      <c r="D52" s="187" t="s">
        <v>277</v>
      </c>
      <c r="E52" s="87" t="s">
        <v>63</v>
      </c>
      <c r="F52" s="87">
        <v>900</v>
      </c>
      <c r="G52" s="87">
        <v>10</v>
      </c>
      <c r="H52" s="87">
        <v>50</v>
      </c>
      <c r="I52" s="87"/>
      <c r="J52" s="87"/>
      <c r="K52" s="87"/>
      <c r="L52" s="87"/>
      <c r="M52" s="87"/>
      <c r="N52" s="91"/>
      <c r="O52" s="87">
        <f t="shared" si="6"/>
        <v>0</v>
      </c>
      <c r="P52" s="87">
        <f t="shared" si="7"/>
        <v>0</v>
      </c>
      <c r="Q52" s="92"/>
      <c r="R52" s="93">
        <v>0.06</v>
      </c>
      <c r="S52" s="93">
        <f t="shared" si="8"/>
        <v>0</v>
      </c>
    </row>
    <row r="53" spans="1:21" s="90" customFormat="1" x14ac:dyDescent="0.2">
      <c r="A53" s="86" t="s">
        <v>53</v>
      </c>
      <c r="B53" s="86" t="s">
        <v>54</v>
      </c>
      <c r="C53" s="86" t="s">
        <v>53</v>
      </c>
      <c r="D53" s="86" t="s">
        <v>275</v>
      </c>
      <c r="E53" s="87">
        <v>25</v>
      </c>
      <c r="F53" s="87">
        <v>1220</v>
      </c>
      <c r="G53" s="87">
        <v>10</v>
      </c>
      <c r="H53" s="87">
        <v>50</v>
      </c>
      <c r="I53" s="87"/>
      <c r="J53" s="87"/>
      <c r="K53" s="87"/>
      <c r="L53" s="87"/>
      <c r="M53" s="87">
        <v>300</v>
      </c>
      <c r="N53" s="91"/>
      <c r="O53" s="87">
        <f t="shared" si="6"/>
        <v>300</v>
      </c>
      <c r="P53" s="87">
        <f t="shared" si="7"/>
        <v>6</v>
      </c>
      <c r="Q53" s="92"/>
      <c r="R53" s="93">
        <v>0.08</v>
      </c>
      <c r="S53" s="93">
        <f t="shared" si="8"/>
        <v>0.48</v>
      </c>
    </row>
    <row r="54" spans="1:21" s="90" customFormat="1" x14ac:dyDescent="0.2">
      <c r="A54" s="103" t="s">
        <v>194</v>
      </c>
      <c r="B54" s="103" t="s">
        <v>54</v>
      </c>
      <c r="C54" s="103">
        <v>90444000</v>
      </c>
      <c r="D54" s="187" t="s">
        <v>277</v>
      </c>
      <c r="E54" s="87" t="s">
        <v>63</v>
      </c>
      <c r="F54" s="87">
        <v>1200</v>
      </c>
      <c r="G54" s="87">
        <v>10</v>
      </c>
      <c r="H54" s="87">
        <v>50</v>
      </c>
      <c r="I54" s="87"/>
      <c r="J54" s="87"/>
      <c r="K54" s="87"/>
      <c r="L54" s="87"/>
      <c r="M54" s="87">
        <v>500</v>
      </c>
      <c r="N54" s="91"/>
      <c r="O54" s="87">
        <f t="shared" si="6"/>
        <v>500</v>
      </c>
      <c r="P54" s="87">
        <f t="shared" si="7"/>
        <v>10</v>
      </c>
      <c r="Q54" s="92"/>
      <c r="R54" s="93">
        <v>0.08</v>
      </c>
      <c r="S54" s="93">
        <f t="shared" si="8"/>
        <v>0.8</v>
      </c>
    </row>
    <row r="55" spans="1:21" s="90" customFormat="1" x14ac:dyDescent="0.2">
      <c r="A55" s="86" t="s">
        <v>230</v>
      </c>
      <c r="B55" s="86" t="s">
        <v>231</v>
      </c>
      <c r="C55" s="86" t="s">
        <v>230</v>
      </c>
      <c r="D55" s="86" t="s">
        <v>275</v>
      </c>
      <c r="E55" s="87">
        <v>25</v>
      </c>
      <c r="F55" s="87">
        <v>1500</v>
      </c>
      <c r="G55" s="87">
        <v>10</v>
      </c>
      <c r="H55" s="87">
        <v>50</v>
      </c>
      <c r="I55" s="87"/>
      <c r="J55" s="87"/>
      <c r="K55" s="87"/>
      <c r="L55" s="87"/>
      <c r="M55" s="87"/>
      <c r="N55" s="91"/>
      <c r="O55" s="87">
        <f t="shared" si="6"/>
        <v>0</v>
      </c>
      <c r="P55" s="87">
        <f t="shared" si="7"/>
        <v>0</v>
      </c>
      <c r="Q55" s="92"/>
      <c r="R55" s="93">
        <v>0.11</v>
      </c>
      <c r="S55" s="93">
        <f t="shared" si="8"/>
        <v>0</v>
      </c>
    </row>
    <row r="56" spans="1:21" s="90" customFormat="1" x14ac:dyDescent="0.2">
      <c r="A56" s="86" t="s">
        <v>254</v>
      </c>
      <c r="B56" s="86" t="s">
        <v>255</v>
      </c>
      <c r="C56" s="86" t="s">
        <v>254</v>
      </c>
      <c r="D56" s="86" t="s">
        <v>275</v>
      </c>
      <c r="E56" s="87">
        <v>25</v>
      </c>
      <c r="F56" s="87">
        <v>1650</v>
      </c>
      <c r="G56" s="87">
        <v>10</v>
      </c>
      <c r="H56" s="87">
        <v>50</v>
      </c>
      <c r="I56" s="87"/>
      <c r="J56" s="87"/>
      <c r="K56" s="87"/>
      <c r="L56" s="87"/>
      <c r="M56" s="87"/>
      <c r="N56" s="91"/>
      <c r="O56" s="87">
        <f t="shared" si="6"/>
        <v>0</v>
      </c>
      <c r="P56" s="87">
        <f t="shared" si="7"/>
        <v>0</v>
      </c>
      <c r="Q56" s="92"/>
      <c r="R56" s="93">
        <v>0.12</v>
      </c>
      <c r="S56" s="93">
        <f t="shared" si="8"/>
        <v>0</v>
      </c>
    </row>
    <row r="57" spans="1:21" s="90" customFormat="1" x14ac:dyDescent="0.2">
      <c r="A57" s="86" t="s">
        <v>193</v>
      </c>
      <c r="B57" s="86" t="s">
        <v>175</v>
      </c>
      <c r="C57" s="86" t="s">
        <v>193</v>
      </c>
      <c r="D57" s="86" t="s">
        <v>275</v>
      </c>
      <c r="E57" s="87">
        <v>25</v>
      </c>
      <c r="F57" s="87">
        <v>1800</v>
      </c>
      <c r="G57" s="87">
        <v>10</v>
      </c>
      <c r="H57" s="87">
        <v>50</v>
      </c>
      <c r="I57" s="87"/>
      <c r="J57" s="87"/>
      <c r="K57" s="87"/>
      <c r="L57" s="87"/>
      <c r="M57" s="87"/>
      <c r="N57" s="91"/>
      <c r="O57" s="87">
        <f t="shared" si="6"/>
        <v>0</v>
      </c>
      <c r="P57" s="87">
        <f t="shared" si="7"/>
        <v>0</v>
      </c>
      <c r="Q57" s="92"/>
      <c r="R57" s="93">
        <v>0.12</v>
      </c>
      <c r="S57" s="93">
        <f t="shared" si="8"/>
        <v>0</v>
      </c>
    </row>
    <row r="58" spans="1:21" s="90" customFormat="1" x14ac:dyDescent="0.2">
      <c r="A58" s="187" t="s">
        <v>174</v>
      </c>
      <c r="B58" s="187" t="s">
        <v>175</v>
      </c>
      <c r="C58" s="187">
        <v>90443900</v>
      </c>
      <c r="D58" s="187" t="s">
        <v>277</v>
      </c>
      <c r="E58" s="87" t="s">
        <v>63</v>
      </c>
      <c r="F58" s="87">
        <v>1800</v>
      </c>
      <c r="G58" s="87">
        <v>10</v>
      </c>
      <c r="H58" s="87">
        <v>50</v>
      </c>
      <c r="I58" s="87"/>
      <c r="J58" s="87"/>
      <c r="K58" s="87"/>
      <c r="L58" s="87"/>
      <c r="M58" s="87">
        <v>200</v>
      </c>
      <c r="N58" s="91"/>
      <c r="O58" s="87">
        <f t="shared" si="6"/>
        <v>200</v>
      </c>
      <c r="P58" s="87">
        <f t="shared" si="7"/>
        <v>4</v>
      </c>
      <c r="Q58" s="92"/>
      <c r="R58" s="93">
        <v>0.12</v>
      </c>
      <c r="S58" s="93">
        <f>$P58*$R58</f>
        <v>0.48</v>
      </c>
    </row>
    <row r="59" spans="1:21" s="90" customFormat="1" x14ac:dyDescent="0.2">
      <c r="A59" s="187" t="s">
        <v>293</v>
      </c>
      <c r="B59" s="187" t="s">
        <v>294</v>
      </c>
      <c r="C59" s="187">
        <v>90443000</v>
      </c>
      <c r="D59" s="187" t="s">
        <v>277</v>
      </c>
      <c r="E59" s="87" t="s">
        <v>63</v>
      </c>
      <c r="F59" s="87">
        <v>2100</v>
      </c>
      <c r="G59" s="87">
        <v>10</v>
      </c>
      <c r="H59" s="87">
        <v>50</v>
      </c>
      <c r="I59" s="87"/>
      <c r="J59" s="87"/>
      <c r="K59" s="87"/>
      <c r="L59" s="87"/>
      <c r="M59" s="87"/>
      <c r="N59" s="91"/>
      <c r="O59" s="87">
        <f t="shared" si="6"/>
        <v>0</v>
      </c>
      <c r="P59" s="87">
        <f t="shared" si="7"/>
        <v>0</v>
      </c>
      <c r="Q59" s="92"/>
      <c r="R59" s="93">
        <v>0.09</v>
      </c>
      <c r="S59" s="93">
        <f t="shared" si="8"/>
        <v>0</v>
      </c>
    </row>
    <row r="60" spans="1:21" s="90" customFormat="1" x14ac:dyDescent="0.2">
      <c r="A60" s="104" t="s">
        <v>70</v>
      </c>
      <c r="B60" s="104"/>
      <c r="C60" s="104"/>
      <c r="D60" s="104"/>
      <c r="E60" s="104"/>
      <c r="F60" s="187"/>
      <c r="G60" s="97"/>
      <c r="H60" s="97"/>
      <c r="I60" s="87"/>
      <c r="J60" s="87"/>
      <c r="K60" s="87"/>
      <c r="L60" s="87"/>
      <c r="M60" s="87"/>
      <c r="N60" s="97"/>
      <c r="O60" s="87"/>
      <c r="P60" s="87"/>
      <c r="Q60" s="92"/>
      <c r="R60" s="87"/>
      <c r="S60" s="93"/>
    </row>
    <row r="61" spans="1:21" s="90" customFormat="1" x14ac:dyDescent="0.2">
      <c r="A61" s="86" t="s">
        <v>295</v>
      </c>
      <c r="B61" s="86" t="s">
        <v>296</v>
      </c>
      <c r="C61" s="86" t="s">
        <v>295</v>
      </c>
      <c r="D61" s="86" t="s">
        <v>275</v>
      </c>
      <c r="E61" s="87">
        <v>32</v>
      </c>
      <c r="F61" s="87">
        <v>100</v>
      </c>
      <c r="G61" s="87">
        <v>10</v>
      </c>
      <c r="H61" s="87">
        <v>300</v>
      </c>
      <c r="I61" s="87"/>
      <c r="J61" s="87"/>
      <c r="K61" s="87"/>
      <c r="L61" s="87"/>
      <c r="M61" s="87"/>
      <c r="N61" s="91"/>
      <c r="O61" s="87">
        <f t="shared" ref="O61:O75" si="9">SUM(I61:N61)</f>
        <v>0</v>
      </c>
      <c r="P61" s="87">
        <f t="shared" ref="P61:P75" si="10">$O61/$H61</f>
        <v>0</v>
      </c>
      <c r="Q61" s="92"/>
      <c r="R61" s="93">
        <v>0.09</v>
      </c>
      <c r="S61" s="93">
        <f t="shared" ref="S61:S75" si="11">$P61*$R61</f>
        <v>0</v>
      </c>
      <c r="T61" s="94">
        <f>SUM(S61:S75)</f>
        <v>2.5199999999999996</v>
      </c>
      <c r="U61" s="90">
        <f>T61*100/$T$147</f>
        <v>9.019327129563349</v>
      </c>
    </row>
    <row r="62" spans="1:21" s="90" customFormat="1" x14ac:dyDescent="0.2">
      <c r="A62" s="86" t="s">
        <v>71</v>
      </c>
      <c r="B62" s="86" t="s">
        <v>72</v>
      </c>
      <c r="C62" s="86" t="s">
        <v>71</v>
      </c>
      <c r="D62" s="86" t="s">
        <v>275</v>
      </c>
      <c r="E62" s="87">
        <v>32</v>
      </c>
      <c r="F62" s="87">
        <v>150</v>
      </c>
      <c r="G62" s="87">
        <v>10</v>
      </c>
      <c r="H62" s="87">
        <v>300</v>
      </c>
      <c r="I62" s="87">
        <v>300</v>
      </c>
      <c r="J62" s="87"/>
      <c r="K62" s="87"/>
      <c r="L62" s="87">
        <v>300</v>
      </c>
      <c r="M62" s="87">
        <v>300</v>
      </c>
      <c r="N62" s="91"/>
      <c r="O62" s="87">
        <f t="shared" si="9"/>
        <v>900</v>
      </c>
      <c r="P62" s="87">
        <f t="shared" si="10"/>
        <v>3</v>
      </c>
      <c r="Q62" s="92"/>
      <c r="R62" s="93">
        <v>0.09</v>
      </c>
      <c r="S62" s="93">
        <f t="shared" si="11"/>
        <v>0.27</v>
      </c>
    </row>
    <row r="63" spans="1:21" s="90" customFormat="1" x14ac:dyDescent="0.2">
      <c r="A63" s="187" t="s">
        <v>256</v>
      </c>
      <c r="B63" s="187" t="s">
        <v>72</v>
      </c>
      <c r="C63" s="187">
        <v>90446200</v>
      </c>
      <c r="D63" s="187" t="s">
        <v>277</v>
      </c>
      <c r="E63" s="87">
        <v>32</v>
      </c>
      <c r="F63" s="87">
        <v>150</v>
      </c>
      <c r="G63" s="87">
        <v>10</v>
      </c>
      <c r="H63" s="87">
        <v>300</v>
      </c>
      <c r="I63" s="87">
        <v>300</v>
      </c>
      <c r="J63" s="87"/>
      <c r="K63" s="87"/>
      <c r="L63" s="87"/>
      <c r="M63" s="87">
        <v>300</v>
      </c>
      <c r="N63" s="91"/>
      <c r="O63" s="87">
        <f t="shared" si="9"/>
        <v>600</v>
      </c>
      <c r="P63" s="87">
        <f t="shared" si="10"/>
        <v>2</v>
      </c>
      <c r="Q63" s="92"/>
      <c r="R63" s="93">
        <v>0.09</v>
      </c>
      <c r="S63" s="93">
        <f t="shared" si="11"/>
        <v>0.18</v>
      </c>
    </row>
    <row r="64" spans="1:21" s="90" customFormat="1" x14ac:dyDescent="0.2">
      <c r="A64" s="86" t="s">
        <v>200</v>
      </c>
      <c r="B64" s="86" t="s">
        <v>201</v>
      </c>
      <c r="C64" s="86" t="s">
        <v>200</v>
      </c>
      <c r="D64" s="86" t="s">
        <v>275</v>
      </c>
      <c r="E64" s="87">
        <v>32</v>
      </c>
      <c r="F64" s="87">
        <v>200</v>
      </c>
      <c r="G64" s="87">
        <v>10</v>
      </c>
      <c r="H64" s="87">
        <v>300</v>
      </c>
      <c r="I64" s="87"/>
      <c r="J64" s="87"/>
      <c r="K64" s="87"/>
      <c r="L64" s="87"/>
      <c r="M64" s="87"/>
      <c r="N64" s="91"/>
      <c r="O64" s="87">
        <f t="shared" si="9"/>
        <v>0</v>
      </c>
      <c r="P64" s="87">
        <f t="shared" si="10"/>
        <v>0</v>
      </c>
      <c r="Q64" s="92"/>
      <c r="R64" s="93">
        <v>0.09</v>
      </c>
      <c r="S64" s="93">
        <f t="shared" si="11"/>
        <v>0</v>
      </c>
    </row>
    <row r="65" spans="1:21" s="90" customFormat="1" x14ac:dyDescent="0.2">
      <c r="A65" s="86" t="s">
        <v>73</v>
      </c>
      <c r="B65" s="86" t="s">
        <v>74</v>
      </c>
      <c r="C65" s="86" t="s">
        <v>73</v>
      </c>
      <c r="D65" s="86" t="s">
        <v>275</v>
      </c>
      <c r="E65" s="87">
        <v>32</v>
      </c>
      <c r="F65" s="87">
        <v>300</v>
      </c>
      <c r="G65" s="87">
        <v>10</v>
      </c>
      <c r="H65" s="87">
        <v>150</v>
      </c>
      <c r="I65" s="87"/>
      <c r="J65" s="87"/>
      <c r="K65" s="87"/>
      <c r="L65" s="87">
        <v>150</v>
      </c>
      <c r="M65" s="87">
        <v>150</v>
      </c>
      <c r="N65" s="91"/>
      <c r="O65" s="87">
        <f t="shared" si="9"/>
        <v>300</v>
      </c>
      <c r="P65" s="87">
        <f t="shared" si="10"/>
        <v>2</v>
      </c>
      <c r="Q65" s="92"/>
      <c r="R65" s="93">
        <v>0.09</v>
      </c>
      <c r="S65" s="93">
        <f t="shared" si="11"/>
        <v>0.18</v>
      </c>
    </row>
    <row r="66" spans="1:21" s="90" customFormat="1" x14ac:dyDescent="0.2">
      <c r="A66" s="187" t="s">
        <v>232</v>
      </c>
      <c r="B66" s="187" t="s">
        <v>74</v>
      </c>
      <c r="C66" s="187">
        <v>90446300</v>
      </c>
      <c r="D66" s="187" t="s">
        <v>277</v>
      </c>
      <c r="E66" s="87" t="s">
        <v>180</v>
      </c>
      <c r="F66" s="87">
        <v>300</v>
      </c>
      <c r="G66" s="87">
        <v>10</v>
      </c>
      <c r="H66" s="87">
        <v>150</v>
      </c>
      <c r="I66" s="87"/>
      <c r="J66" s="87"/>
      <c r="K66" s="87"/>
      <c r="L66" s="87"/>
      <c r="M66" s="87">
        <v>150</v>
      </c>
      <c r="N66" s="91"/>
      <c r="O66" s="87">
        <f t="shared" si="9"/>
        <v>150</v>
      </c>
      <c r="P66" s="87">
        <f t="shared" si="10"/>
        <v>1</v>
      </c>
      <c r="Q66" s="92"/>
      <c r="R66" s="93">
        <v>0.09</v>
      </c>
      <c r="S66" s="93">
        <f t="shared" si="11"/>
        <v>0.09</v>
      </c>
    </row>
    <row r="67" spans="1:21" s="90" customFormat="1" x14ac:dyDescent="0.2">
      <c r="A67" s="86" t="s">
        <v>75</v>
      </c>
      <c r="B67" s="86" t="s">
        <v>76</v>
      </c>
      <c r="C67" s="86" t="s">
        <v>75</v>
      </c>
      <c r="D67" s="86" t="s">
        <v>275</v>
      </c>
      <c r="E67" s="87">
        <v>32</v>
      </c>
      <c r="F67" s="87">
        <v>450</v>
      </c>
      <c r="G67" s="87">
        <v>10</v>
      </c>
      <c r="H67" s="87">
        <v>100</v>
      </c>
      <c r="I67" s="87"/>
      <c r="J67" s="87"/>
      <c r="K67" s="87"/>
      <c r="L67" s="87">
        <v>100</v>
      </c>
      <c r="M67" s="87">
        <v>100</v>
      </c>
      <c r="N67" s="91"/>
      <c r="O67" s="87">
        <f t="shared" si="9"/>
        <v>200</v>
      </c>
      <c r="P67" s="87">
        <f t="shared" si="10"/>
        <v>2</v>
      </c>
      <c r="Q67" s="92"/>
      <c r="R67" s="93">
        <v>0.09</v>
      </c>
      <c r="S67" s="93">
        <f t="shared" si="11"/>
        <v>0.18</v>
      </c>
    </row>
    <row r="68" spans="1:21" s="90" customFormat="1" x14ac:dyDescent="0.2">
      <c r="A68" s="187" t="s">
        <v>179</v>
      </c>
      <c r="B68" s="187" t="s">
        <v>76</v>
      </c>
      <c r="C68" s="187">
        <v>90446400</v>
      </c>
      <c r="D68" s="187" t="s">
        <v>277</v>
      </c>
      <c r="E68" s="87" t="s">
        <v>180</v>
      </c>
      <c r="F68" s="87">
        <v>450</v>
      </c>
      <c r="G68" s="87">
        <v>10</v>
      </c>
      <c r="H68" s="87">
        <v>100</v>
      </c>
      <c r="I68" s="87"/>
      <c r="J68" s="87"/>
      <c r="K68" s="87"/>
      <c r="L68" s="87">
        <v>200</v>
      </c>
      <c r="M68" s="87">
        <v>100</v>
      </c>
      <c r="N68" s="91"/>
      <c r="O68" s="87">
        <f t="shared" si="9"/>
        <v>300</v>
      </c>
      <c r="P68" s="87">
        <f t="shared" si="10"/>
        <v>3</v>
      </c>
      <c r="Q68" s="92"/>
      <c r="R68" s="93">
        <v>0.09</v>
      </c>
      <c r="S68" s="93">
        <f t="shared" si="11"/>
        <v>0.27</v>
      </c>
    </row>
    <row r="69" spans="1:21" s="90" customFormat="1" x14ac:dyDescent="0.2">
      <c r="A69" s="86" t="s">
        <v>156</v>
      </c>
      <c r="B69" s="86" t="s">
        <v>157</v>
      </c>
      <c r="C69" s="86" t="s">
        <v>156</v>
      </c>
      <c r="D69" s="86" t="s">
        <v>275</v>
      </c>
      <c r="E69" s="87">
        <v>32</v>
      </c>
      <c r="F69" s="87">
        <v>600</v>
      </c>
      <c r="G69" s="87">
        <v>10</v>
      </c>
      <c r="H69" s="87">
        <v>100</v>
      </c>
      <c r="I69" s="87"/>
      <c r="J69" s="87"/>
      <c r="K69" s="87"/>
      <c r="L69" s="87">
        <v>100</v>
      </c>
      <c r="M69" s="87">
        <v>100</v>
      </c>
      <c r="N69" s="91"/>
      <c r="O69" s="87">
        <f t="shared" si="9"/>
        <v>200</v>
      </c>
      <c r="P69" s="87">
        <f t="shared" si="10"/>
        <v>2</v>
      </c>
      <c r="Q69" s="92"/>
      <c r="R69" s="93">
        <v>0.12</v>
      </c>
      <c r="S69" s="93">
        <f t="shared" si="11"/>
        <v>0.24</v>
      </c>
    </row>
    <row r="70" spans="1:21" s="90" customFormat="1" x14ac:dyDescent="0.2">
      <c r="A70" s="187" t="s">
        <v>181</v>
      </c>
      <c r="B70" s="187" t="s">
        <v>157</v>
      </c>
      <c r="C70" s="187">
        <v>90446600</v>
      </c>
      <c r="D70" s="187" t="s">
        <v>277</v>
      </c>
      <c r="E70" s="87" t="s">
        <v>180</v>
      </c>
      <c r="F70" s="87">
        <v>600</v>
      </c>
      <c r="G70" s="87">
        <v>10</v>
      </c>
      <c r="H70" s="87">
        <v>100</v>
      </c>
      <c r="I70" s="87"/>
      <c r="J70" s="87"/>
      <c r="K70" s="87">
        <v>100</v>
      </c>
      <c r="L70" s="87">
        <v>200</v>
      </c>
      <c r="M70" s="87">
        <v>100</v>
      </c>
      <c r="N70" s="91"/>
      <c r="O70" s="87">
        <f t="shared" si="9"/>
        <v>400</v>
      </c>
      <c r="P70" s="87">
        <f t="shared" si="10"/>
        <v>4</v>
      </c>
      <c r="Q70" s="92"/>
      <c r="R70" s="93">
        <v>0.12</v>
      </c>
      <c r="S70" s="93">
        <f t="shared" si="11"/>
        <v>0.48</v>
      </c>
    </row>
    <row r="71" spans="1:21" s="90" customFormat="1" x14ac:dyDescent="0.2">
      <c r="A71" s="86" t="s">
        <v>222</v>
      </c>
      <c r="B71" s="86" t="s">
        <v>223</v>
      </c>
      <c r="C71" s="86" t="s">
        <v>222</v>
      </c>
      <c r="D71" s="86" t="s">
        <v>275</v>
      </c>
      <c r="E71" s="87">
        <v>32</v>
      </c>
      <c r="F71" s="87">
        <v>750</v>
      </c>
      <c r="G71" s="87">
        <v>10</v>
      </c>
      <c r="H71" s="87">
        <v>60</v>
      </c>
      <c r="I71" s="87"/>
      <c r="J71" s="87"/>
      <c r="K71" s="87"/>
      <c r="L71" s="87"/>
      <c r="M71" s="87">
        <v>120</v>
      </c>
      <c r="N71" s="91"/>
      <c r="O71" s="87">
        <f t="shared" si="9"/>
        <v>120</v>
      </c>
      <c r="P71" s="87">
        <f t="shared" si="10"/>
        <v>2</v>
      </c>
      <c r="Q71" s="92"/>
      <c r="R71" s="93">
        <v>0.09</v>
      </c>
      <c r="S71" s="93">
        <f t="shared" si="11"/>
        <v>0.18</v>
      </c>
    </row>
    <row r="72" spans="1:21" s="90" customFormat="1" x14ac:dyDescent="0.2">
      <c r="A72" s="86" t="s">
        <v>158</v>
      </c>
      <c r="B72" s="86" t="s">
        <v>159</v>
      </c>
      <c r="C72" s="86" t="s">
        <v>158</v>
      </c>
      <c r="D72" s="86" t="s">
        <v>275</v>
      </c>
      <c r="E72" s="87">
        <v>32</v>
      </c>
      <c r="F72" s="87">
        <v>900</v>
      </c>
      <c r="G72" s="87">
        <v>10</v>
      </c>
      <c r="H72" s="87">
        <v>50</v>
      </c>
      <c r="I72" s="87"/>
      <c r="J72" s="87"/>
      <c r="K72" s="87"/>
      <c r="L72" s="87"/>
      <c r="M72" s="87"/>
      <c r="N72" s="91"/>
      <c r="O72" s="87">
        <f t="shared" si="9"/>
        <v>0</v>
      </c>
      <c r="P72" s="87">
        <f t="shared" si="10"/>
        <v>0</v>
      </c>
      <c r="Q72" s="92"/>
      <c r="R72" s="93">
        <v>0.09</v>
      </c>
      <c r="S72" s="93">
        <f t="shared" si="11"/>
        <v>0</v>
      </c>
    </row>
    <row r="73" spans="1:21" s="90" customFormat="1" x14ac:dyDescent="0.2">
      <c r="A73" s="187" t="s">
        <v>182</v>
      </c>
      <c r="B73" s="187" t="s">
        <v>159</v>
      </c>
      <c r="C73" s="187">
        <v>90446700</v>
      </c>
      <c r="D73" s="187" t="s">
        <v>277</v>
      </c>
      <c r="E73" s="87" t="s">
        <v>180</v>
      </c>
      <c r="F73" s="87">
        <v>900</v>
      </c>
      <c r="G73" s="87">
        <v>10</v>
      </c>
      <c r="H73" s="87">
        <v>50</v>
      </c>
      <c r="I73" s="87"/>
      <c r="J73" s="87"/>
      <c r="K73" s="87">
        <v>50</v>
      </c>
      <c r="L73" s="87"/>
      <c r="M73" s="87"/>
      <c r="N73" s="91"/>
      <c r="O73" s="87">
        <f t="shared" si="9"/>
        <v>50</v>
      </c>
      <c r="P73" s="87">
        <f t="shared" si="10"/>
        <v>1</v>
      </c>
      <c r="Q73" s="92"/>
      <c r="R73" s="93">
        <v>0.09</v>
      </c>
      <c r="S73" s="93">
        <f t="shared" si="11"/>
        <v>0.09</v>
      </c>
    </row>
    <row r="74" spans="1:21" s="90" customFormat="1" x14ac:dyDescent="0.2">
      <c r="A74" s="86" t="s">
        <v>233</v>
      </c>
      <c r="B74" s="86" t="s">
        <v>234</v>
      </c>
      <c r="C74" s="86" t="s">
        <v>233</v>
      </c>
      <c r="D74" s="86" t="s">
        <v>275</v>
      </c>
      <c r="E74" s="87">
        <v>32</v>
      </c>
      <c r="F74" s="87">
        <v>1200</v>
      </c>
      <c r="G74" s="87">
        <v>10</v>
      </c>
      <c r="H74" s="87">
        <v>50</v>
      </c>
      <c r="I74" s="87"/>
      <c r="J74" s="87"/>
      <c r="K74" s="87"/>
      <c r="L74" s="87"/>
      <c r="M74" s="87"/>
      <c r="N74" s="91"/>
      <c r="O74" s="87">
        <f t="shared" si="9"/>
        <v>0</v>
      </c>
      <c r="P74" s="87">
        <f t="shared" si="10"/>
        <v>0</v>
      </c>
      <c r="Q74" s="92"/>
      <c r="R74" s="93">
        <v>0.12</v>
      </c>
      <c r="S74" s="93">
        <f t="shared" si="11"/>
        <v>0</v>
      </c>
    </row>
    <row r="75" spans="1:21" s="90" customFormat="1" x14ac:dyDescent="0.2">
      <c r="A75" s="187" t="s">
        <v>236</v>
      </c>
      <c r="B75" s="187" t="s">
        <v>237</v>
      </c>
      <c r="C75" s="187">
        <v>90446800</v>
      </c>
      <c r="D75" s="187" t="s">
        <v>277</v>
      </c>
      <c r="E75" s="87" t="s">
        <v>180</v>
      </c>
      <c r="F75" s="87">
        <v>1800</v>
      </c>
      <c r="G75" s="87">
        <v>10</v>
      </c>
      <c r="H75" s="87">
        <v>25</v>
      </c>
      <c r="I75" s="87"/>
      <c r="J75" s="87"/>
      <c r="K75" s="87"/>
      <c r="L75" s="87"/>
      <c r="M75" s="87">
        <v>50</v>
      </c>
      <c r="N75" s="91"/>
      <c r="O75" s="87">
        <f t="shared" si="9"/>
        <v>50</v>
      </c>
      <c r="P75" s="87">
        <f t="shared" si="10"/>
        <v>2</v>
      </c>
      <c r="Q75" s="92"/>
      <c r="R75" s="93">
        <v>0.18</v>
      </c>
      <c r="S75" s="93">
        <f t="shared" si="11"/>
        <v>0.36</v>
      </c>
      <c r="T75" s="94"/>
    </row>
    <row r="76" spans="1:21" s="90" customFormat="1" x14ac:dyDescent="0.2">
      <c r="A76" s="104" t="s">
        <v>77</v>
      </c>
      <c r="B76" s="104"/>
      <c r="C76" s="104"/>
      <c r="D76" s="104"/>
      <c r="E76" s="104"/>
      <c r="F76" s="187"/>
      <c r="G76" s="87"/>
      <c r="H76" s="87"/>
      <c r="I76" s="87"/>
      <c r="J76" s="87"/>
      <c r="K76" s="87"/>
      <c r="L76" s="87"/>
      <c r="M76" s="87"/>
      <c r="N76" s="104"/>
      <c r="O76" s="87"/>
      <c r="P76" s="87"/>
      <c r="Q76" s="92"/>
      <c r="R76" s="87"/>
      <c r="S76" s="93"/>
    </row>
    <row r="77" spans="1:21" s="90" customFormat="1" x14ac:dyDescent="0.2">
      <c r="A77" s="86" t="s">
        <v>297</v>
      </c>
      <c r="B77" s="86" t="s">
        <v>298</v>
      </c>
      <c r="C77" s="86" t="s">
        <v>297</v>
      </c>
      <c r="D77" s="86" t="s">
        <v>275</v>
      </c>
      <c r="E77" s="87">
        <v>40</v>
      </c>
      <c r="F77" s="87">
        <v>100</v>
      </c>
      <c r="G77" s="87">
        <v>10</v>
      </c>
      <c r="H77" s="87">
        <v>300</v>
      </c>
      <c r="I77" s="87"/>
      <c r="J77" s="87"/>
      <c r="K77" s="87"/>
      <c r="L77" s="87">
        <v>300</v>
      </c>
      <c r="M77" s="87"/>
      <c r="N77" s="91"/>
      <c r="O77" s="87">
        <f t="shared" ref="O77:O92" si="12">SUM(I77:N77)</f>
        <v>300</v>
      </c>
      <c r="P77" s="87">
        <f t="shared" ref="P77:P92" si="13">$O77/$H77</f>
        <v>1</v>
      </c>
      <c r="Q77" s="92"/>
      <c r="R77" s="93">
        <v>0.13</v>
      </c>
      <c r="S77" s="93">
        <f t="shared" ref="S77:S92" si="14">$P77*$R77</f>
        <v>0.13</v>
      </c>
      <c r="T77" s="94">
        <f>SUM(S77:S92)</f>
        <v>1.92</v>
      </c>
      <c r="U77" s="90">
        <f>T77*100/$T$147</f>
        <v>6.8718682891911245</v>
      </c>
    </row>
    <row r="78" spans="1:21" s="90" customFormat="1" x14ac:dyDescent="0.2">
      <c r="A78" s="86" t="s">
        <v>78</v>
      </c>
      <c r="B78" s="86" t="s">
        <v>79</v>
      </c>
      <c r="C78" s="86" t="s">
        <v>78</v>
      </c>
      <c r="D78" s="86" t="s">
        <v>275</v>
      </c>
      <c r="E78" s="87">
        <v>40</v>
      </c>
      <c r="F78" s="87">
        <v>150</v>
      </c>
      <c r="G78" s="87">
        <v>10</v>
      </c>
      <c r="H78" s="87">
        <v>300</v>
      </c>
      <c r="I78" s="87"/>
      <c r="J78" s="87"/>
      <c r="K78" s="87"/>
      <c r="L78" s="87"/>
      <c r="M78" s="87"/>
      <c r="N78" s="91"/>
      <c r="O78" s="87">
        <f t="shared" si="12"/>
        <v>0</v>
      </c>
      <c r="P78" s="87">
        <f t="shared" si="13"/>
        <v>0</v>
      </c>
      <c r="Q78" s="92"/>
      <c r="R78" s="93">
        <v>0.13</v>
      </c>
      <c r="S78" s="93">
        <f t="shared" si="14"/>
        <v>0</v>
      </c>
    </row>
    <row r="79" spans="1:21" s="90" customFormat="1" x14ac:dyDescent="0.2">
      <c r="A79" s="187" t="s">
        <v>240</v>
      </c>
      <c r="B79" s="187" t="s">
        <v>79</v>
      </c>
      <c r="C79" s="95" t="s">
        <v>241</v>
      </c>
      <c r="D79" s="187" t="s">
        <v>277</v>
      </c>
      <c r="E79" s="87">
        <v>40</v>
      </c>
      <c r="F79" s="87">
        <v>150</v>
      </c>
      <c r="G79" s="87">
        <v>10</v>
      </c>
      <c r="H79" s="87">
        <v>300</v>
      </c>
      <c r="I79" s="87"/>
      <c r="J79" s="87"/>
      <c r="K79" s="87"/>
      <c r="L79" s="87"/>
      <c r="M79" s="87">
        <v>300</v>
      </c>
      <c r="N79" s="91"/>
      <c r="O79" s="87">
        <f t="shared" si="12"/>
        <v>300</v>
      </c>
      <c r="P79" s="87">
        <f t="shared" si="13"/>
        <v>1</v>
      </c>
      <c r="Q79" s="92"/>
      <c r="R79" s="93">
        <v>0.13</v>
      </c>
      <c r="S79" s="93">
        <f t="shared" si="14"/>
        <v>0.13</v>
      </c>
    </row>
    <row r="80" spans="1:21" s="90" customFormat="1" x14ac:dyDescent="0.2">
      <c r="A80" s="86" t="s">
        <v>80</v>
      </c>
      <c r="B80" s="86" t="s">
        <v>81</v>
      </c>
      <c r="C80" s="86" t="s">
        <v>80</v>
      </c>
      <c r="D80" s="86" t="s">
        <v>275</v>
      </c>
      <c r="E80" s="87">
        <v>40</v>
      </c>
      <c r="F80" s="87">
        <v>200</v>
      </c>
      <c r="G80" s="87">
        <v>10</v>
      </c>
      <c r="H80" s="87">
        <v>150</v>
      </c>
      <c r="I80" s="87"/>
      <c r="J80" s="87"/>
      <c r="K80" s="87">
        <v>300</v>
      </c>
      <c r="L80" s="87"/>
      <c r="M80" s="87">
        <v>150</v>
      </c>
      <c r="N80" s="91"/>
      <c r="O80" s="87">
        <f t="shared" si="12"/>
        <v>450</v>
      </c>
      <c r="P80" s="87">
        <f t="shared" si="13"/>
        <v>3</v>
      </c>
      <c r="Q80" s="92"/>
      <c r="R80" s="93">
        <v>0.13</v>
      </c>
      <c r="S80" s="93">
        <f t="shared" si="14"/>
        <v>0.39</v>
      </c>
    </row>
    <row r="81" spans="1:21" s="90" customFormat="1" x14ac:dyDescent="0.2">
      <c r="A81" s="86" t="s">
        <v>82</v>
      </c>
      <c r="B81" s="86" t="s">
        <v>83</v>
      </c>
      <c r="C81" s="86" t="s">
        <v>82</v>
      </c>
      <c r="D81" s="86" t="s">
        <v>275</v>
      </c>
      <c r="E81" s="87">
        <v>40</v>
      </c>
      <c r="F81" s="87">
        <v>300</v>
      </c>
      <c r="G81" s="87">
        <v>10</v>
      </c>
      <c r="H81" s="87">
        <v>150</v>
      </c>
      <c r="I81" s="87"/>
      <c r="J81" s="87"/>
      <c r="K81" s="87"/>
      <c r="L81" s="87">
        <v>150</v>
      </c>
      <c r="M81" s="87">
        <v>150</v>
      </c>
      <c r="N81" s="91"/>
      <c r="O81" s="87">
        <f t="shared" si="12"/>
        <v>300</v>
      </c>
      <c r="P81" s="87">
        <f t="shared" si="13"/>
        <v>2</v>
      </c>
      <c r="Q81" s="92"/>
      <c r="R81" s="93">
        <v>0.13</v>
      </c>
      <c r="S81" s="93">
        <f t="shared" si="14"/>
        <v>0.26</v>
      </c>
    </row>
    <row r="82" spans="1:21" s="90" customFormat="1" x14ac:dyDescent="0.2">
      <c r="A82" s="187" t="s">
        <v>183</v>
      </c>
      <c r="B82" s="187" t="s">
        <v>83</v>
      </c>
      <c r="C82" s="187">
        <v>90447300</v>
      </c>
      <c r="D82" s="187" t="s">
        <v>277</v>
      </c>
      <c r="E82" s="87" t="s">
        <v>89</v>
      </c>
      <c r="F82" s="87">
        <v>300</v>
      </c>
      <c r="G82" s="87">
        <v>10</v>
      </c>
      <c r="H82" s="87">
        <v>150</v>
      </c>
      <c r="I82" s="87"/>
      <c r="J82" s="87"/>
      <c r="K82" s="87">
        <v>150</v>
      </c>
      <c r="L82" s="87"/>
      <c r="M82" s="87"/>
      <c r="N82" s="91"/>
      <c r="O82" s="87">
        <f t="shared" si="12"/>
        <v>150</v>
      </c>
      <c r="P82" s="87">
        <f t="shared" si="13"/>
        <v>1</v>
      </c>
      <c r="Q82" s="92"/>
      <c r="R82" s="93">
        <v>0.13</v>
      </c>
      <c r="S82" s="93">
        <f t="shared" si="14"/>
        <v>0.13</v>
      </c>
    </row>
    <row r="83" spans="1:21" s="90" customFormat="1" x14ac:dyDescent="0.2">
      <c r="A83" s="86" t="s">
        <v>84</v>
      </c>
      <c r="B83" s="86" t="s">
        <v>85</v>
      </c>
      <c r="C83" s="86" t="s">
        <v>84</v>
      </c>
      <c r="D83" s="86" t="s">
        <v>275</v>
      </c>
      <c r="E83" s="87">
        <v>40</v>
      </c>
      <c r="F83" s="87">
        <v>450</v>
      </c>
      <c r="G83" s="87">
        <v>10</v>
      </c>
      <c r="H83" s="87">
        <v>100</v>
      </c>
      <c r="I83" s="87"/>
      <c r="J83" s="87"/>
      <c r="K83" s="87"/>
      <c r="L83" s="87">
        <v>100</v>
      </c>
      <c r="M83" s="87">
        <v>100</v>
      </c>
      <c r="N83" s="91"/>
      <c r="O83" s="87">
        <f t="shared" si="12"/>
        <v>200</v>
      </c>
      <c r="P83" s="87">
        <f t="shared" si="13"/>
        <v>2</v>
      </c>
      <c r="Q83" s="92"/>
      <c r="R83" s="93">
        <v>0.13</v>
      </c>
      <c r="S83" s="93">
        <f t="shared" si="14"/>
        <v>0.26</v>
      </c>
    </row>
    <row r="84" spans="1:21" s="90" customFormat="1" x14ac:dyDescent="0.2">
      <c r="A84" s="187" t="s">
        <v>184</v>
      </c>
      <c r="B84" s="187" t="s">
        <v>85</v>
      </c>
      <c r="C84" s="187">
        <v>90447400</v>
      </c>
      <c r="D84" s="187" t="s">
        <v>277</v>
      </c>
      <c r="E84" s="87" t="s">
        <v>89</v>
      </c>
      <c r="F84" s="87">
        <v>450</v>
      </c>
      <c r="G84" s="87">
        <v>10</v>
      </c>
      <c r="H84" s="87">
        <v>100</v>
      </c>
      <c r="I84" s="87"/>
      <c r="J84" s="87"/>
      <c r="K84" s="87"/>
      <c r="L84" s="87"/>
      <c r="M84" s="87">
        <v>200</v>
      </c>
      <c r="N84" s="91"/>
      <c r="O84" s="87">
        <f t="shared" si="12"/>
        <v>200</v>
      </c>
      <c r="P84" s="87">
        <f t="shared" si="13"/>
        <v>2</v>
      </c>
      <c r="Q84" s="92"/>
      <c r="R84" s="93">
        <v>0.13</v>
      </c>
      <c r="S84" s="93">
        <f t="shared" si="14"/>
        <v>0.26</v>
      </c>
    </row>
    <row r="85" spans="1:21" s="90" customFormat="1" x14ac:dyDescent="0.2">
      <c r="A85" s="86" t="s">
        <v>86</v>
      </c>
      <c r="B85" s="86" t="s">
        <v>87</v>
      </c>
      <c r="C85" s="86" t="s">
        <v>86</v>
      </c>
      <c r="D85" s="86" t="s">
        <v>275</v>
      </c>
      <c r="E85" s="87">
        <v>40</v>
      </c>
      <c r="F85" s="87">
        <v>600</v>
      </c>
      <c r="G85" s="87">
        <v>10</v>
      </c>
      <c r="H85" s="87">
        <v>50</v>
      </c>
      <c r="I85" s="87"/>
      <c r="J85" s="87"/>
      <c r="K85" s="87">
        <v>100</v>
      </c>
      <c r="L85" s="87"/>
      <c r="M85" s="87"/>
      <c r="N85" s="91"/>
      <c r="O85" s="87">
        <f t="shared" si="12"/>
        <v>100</v>
      </c>
      <c r="P85" s="87">
        <f t="shared" si="13"/>
        <v>2</v>
      </c>
      <c r="Q85" s="92"/>
      <c r="R85" s="93">
        <v>0.09</v>
      </c>
      <c r="S85" s="93">
        <f t="shared" si="14"/>
        <v>0.18</v>
      </c>
    </row>
    <row r="86" spans="1:21" s="90" customFormat="1" x14ac:dyDescent="0.2">
      <c r="A86" s="187" t="s">
        <v>88</v>
      </c>
      <c r="B86" s="187" t="s">
        <v>87</v>
      </c>
      <c r="C86" s="187">
        <v>90447600</v>
      </c>
      <c r="D86" s="187" t="s">
        <v>277</v>
      </c>
      <c r="E86" s="87" t="s">
        <v>89</v>
      </c>
      <c r="F86" s="87">
        <v>600</v>
      </c>
      <c r="G86" s="87">
        <v>10</v>
      </c>
      <c r="H86" s="87">
        <v>50</v>
      </c>
      <c r="I86" s="87"/>
      <c r="J86" s="87"/>
      <c r="K86" s="87">
        <v>100</v>
      </c>
      <c r="L86" s="87"/>
      <c r="M86" s="87"/>
      <c r="N86" s="91"/>
      <c r="O86" s="87">
        <f t="shared" si="12"/>
        <v>100</v>
      </c>
      <c r="P86" s="87">
        <f t="shared" si="13"/>
        <v>2</v>
      </c>
      <c r="Q86" s="92"/>
      <c r="R86" s="93">
        <v>0.09</v>
      </c>
      <c r="S86" s="93">
        <f t="shared" si="14"/>
        <v>0.18</v>
      </c>
    </row>
    <row r="87" spans="1:21" s="90" customFormat="1" x14ac:dyDescent="0.2">
      <c r="A87" s="86" t="s">
        <v>90</v>
      </c>
      <c r="B87" s="86" t="s">
        <v>91</v>
      </c>
      <c r="C87" s="86" t="s">
        <v>90</v>
      </c>
      <c r="D87" s="86" t="s">
        <v>275</v>
      </c>
      <c r="E87" s="87">
        <v>40</v>
      </c>
      <c r="F87" s="87">
        <v>750</v>
      </c>
      <c r="G87" s="87">
        <v>10</v>
      </c>
      <c r="H87" s="87">
        <v>50</v>
      </c>
      <c r="I87" s="87"/>
      <c r="J87" s="87"/>
      <c r="K87" s="87"/>
      <c r="L87" s="87"/>
      <c r="M87" s="87"/>
      <c r="N87" s="91"/>
      <c r="O87" s="87">
        <f t="shared" si="12"/>
        <v>0</v>
      </c>
      <c r="P87" s="87">
        <f t="shared" si="13"/>
        <v>0</v>
      </c>
      <c r="Q87" s="92"/>
      <c r="R87" s="93">
        <v>0.13</v>
      </c>
      <c r="S87" s="93">
        <f t="shared" si="14"/>
        <v>0</v>
      </c>
    </row>
    <row r="88" spans="1:21" s="90" customFormat="1" x14ac:dyDescent="0.2">
      <c r="A88" s="86" t="s">
        <v>92</v>
      </c>
      <c r="B88" s="86" t="s">
        <v>93</v>
      </c>
      <c r="C88" s="86" t="s">
        <v>92</v>
      </c>
      <c r="D88" s="86" t="s">
        <v>275</v>
      </c>
      <c r="E88" s="87">
        <v>40</v>
      </c>
      <c r="F88" s="87">
        <v>900</v>
      </c>
      <c r="G88" s="87">
        <v>10</v>
      </c>
      <c r="H88" s="87">
        <v>50</v>
      </c>
      <c r="I88" s="87"/>
      <c r="J88" s="87"/>
      <c r="K88" s="87"/>
      <c r="L88" s="87"/>
      <c r="M88" s="87"/>
      <c r="N88" s="91"/>
      <c r="O88" s="87">
        <f t="shared" si="12"/>
        <v>0</v>
      </c>
      <c r="P88" s="87">
        <f t="shared" si="13"/>
        <v>0</v>
      </c>
      <c r="Q88" s="92"/>
      <c r="R88" s="93">
        <v>0.13</v>
      </c>
      <c r="S88" s="93">
        <f t="shared" si="14"/>
        <v>0</v>
      </c>
    </row>
    <row r="89" spans="1:21" s="90" customFormat="1" x14ac:dyDescent="0.2">
      <c r="A89" s="187" t="s">
        <v>185</v>
      </c>
      <c r="B89" s="187" t="s">
        <v>93</v>
      </c>
      <c r="C89" s="187">
        <v>90447700</v>
      </c>
      <c r="D89" s="187" t="s">
        <v>277</v>
      </c>
      <c r="E89" s="87" t="s">
        <v>89</v>
      </c>
      <c r="F89" s="87">
        <v>900</v>
      </c>
      <c r="G89" s="87">
        <v>10</v>
      </c>
      <c r="H89" s="87">
        <v>50</v>
      </c>
      <c r="I89" s="87"/>
      <c r="J89" s="87"/>
      <c r="K89" s="87"/>
      <c r="L89" s="87"/>
      <c r="M89" s="87"/>
      <c r="N89" s="91"/>
      <c r="O89" s="87">
        <f t="shared" si="12"/>
        <v>0</v>
      </c>
      <c r="P89" s="87">
        <f t="shared" si="13"/>
        <v>0</v>
      </c>
      <c r="Q89" s="92"/>
      <c r="R89" s="93">
        <v>0.13</v>
      </c>
      <c r="S89" s="93">
        <f t="shared" si="14"/>
        <v>0</v>
      </c>
    </row>
    <row r="90" spans="1:21" s="90" customFormat="1" x14ac:dyDescent="0.2">
      <c r="A90" s="86" t="s">
        <v>94</v>
      </c>
      <c r="B90" s="86" t="s">
        <v>95</v>
      </c>
      <c r="C90" s="86" t="s">
        <v>94</v>
      </c>
      <c r="D90" s="86" t="s">
        <v>275</v>
      </c>
      <c r="E90" s="87">
        <v>40</v>
      </c>
      <c r="F90" s="87">
        <v>1200</v>
      </c>
      <c r="G90" s="87">
        <v>5</v>
      </c>
      <c r="H90" s="87">
        <v>25</v>
      </c>
      <c r="I90" s="87"/>
      <c r="J90" s="87"/>
      <c r="K90" s="87"/>
      <c r="L90" s="87"/>
      <c r="M90" s="87"/>
      <c r="N90" s="91"/>
      <c r="O90" s="87">
        <f t="shared" si="12"/>
        <v>0</v>
      </c>
      <c r="P90" s="87">
        <f t="shared" si="13"/>
        <v>0</v>
      </c>
      <c r="Q90" s="92"/>
      <c r="R90" s="93">
        <v>0.08</v>
      </c>
      <c r="S90" s="93">
        <f t="shared" si="14"/>
        <v>0</v>
      </c>
    </row>
    <row r="91" spans="1:21" s="90" customFormat="1" x14ac:dyDescent="0.2">
      <c r="A91" s="187" t="s">
        <v>376</v>
      </c>
      <c r="B91" s="187" t="s">
        <v>377</v>
      </c>
      <c r="C91" s="95" t="s">
        <v>378</v>
      </c>
      <c r="D91" s="187" t="s">
        <v>277</v>
      </c>
      <c r="E91" s="87">
        <v>40</v>
      </c>
      <c r="F91" s="87">
        <v>1800</v>
      </c>
      <c r="G91" s="87">
        <v>5</v>
      </c>
      <c r="H91" s="87">
        <v>20</v>
      </c>
      <c r="I91" s="87"/>
      <c r="J91" s="87"/>
      <c r="K91" s="87"/>
      <c r="L91" s="87"/>
      <c r="M91" s="87"/>
      <c r="N91" s="91"/>
      <c r="O91" s="87">
        <f t="shared" si="12"/>
        <v>0</v>
      </c>
      <c r="P91" s="87">
        <f t="shared" si="13"/>
        <v>0</v>
      </c>
      <c r="Q91" s="92"/>
      <c r="R91" s="93">
        <v>0.14000000000000001</v>
      </c>
      <c r="S91" s="93">
        <f t="shared" si="14"/>
        <v>0</v>
      </c>
    </row>
    <row r="92" spans="1:21" s="90" customFormat="1" x14ac:dyDescent="0.2">
      <c r="A92" s="86" t="s">
        <v>220</v>
      </c>
      <c r="B92" s="86" t="s">
        <v>221</v>
      </c>
      <c r="C92" s="86" t="s">
        <v>220</v>
      </c>
      <c r="D92" s="86" t="s">
        <v>275</v>
      </c>
      <c r="E92" s="87">
        <v>40</v>
      </c>
      <c r="F92" s="87">
        <v>2000</v>
      </c>
      <c r="G92" s="87">
        <v>5</v>
      </c>
      <c r="H92" s="87">
        <v>25</v>
      </c>
      <c r="I92" s="87"/>
      <c r="J92" s="87"/>
      <c r="K92" s="87"/>
      <c r="L92" s="87"/>
      <c r="M92" s="87"/>
      <c r="N92" s="91"/>
      <c r="O92" s="87">
        <f t="shared" si="12"/>
        <v>0</v>
      </c>
      <c r="P92" s="87">
        <f t="shared" si="13"/>
        <v>0</v>
      </c>
      <c r="Q92" s="92"/>
      <c r="R92" s="93">
        <v>0.08</v>
      </c>
      <c r="S92" s="93">
        <f t="shared" si="14"/>
        <v>0</v>
      </c>
      <c r="T92" s="94"/>
    </row>
    <row r="93" spans="1:21" s="90" customFormat="1" x14ac:dyDescent="0.2">
      <c r="A93" s="104" t="s">
        <v>96</v>
      </c>
      <c r="B93" s="104"/>
      <c r="C93" s="104"/>
      <c r="D93" s="104"/>
      <c r="E93" s="97"/>
      <c r="F93" s="87"/>
      <c r="G93" s="87"/>
      <c r="H93" s="87"/>
      <c r="I93" s="87"/>
      <c r="J93" s="87"/>
      <c r="K93" s="87"/>
      <c r="L93" s="87"/>
      <c r="M93" s="87"/>
      <c r="N93" s="104"/>
      <c r="O93" s="87"/>
      <c r="P93" s="87"/>
      <c r="Q93" s="92"/>
      <c r="R93" s="87"/>
      <c r="S93" s="93"/>
    </row>
    <row r="94" spans="1:21" s="90" customFormat="1" x14ac:dyDescent="0.2">
      <c r="A94" s="86" t="s">
        <v>299</v>
      </c>
      <c r="B94" s="86" t="s">
        <v>300</v>
      </c>
      <c r="C94" s="86" t="s">
        <v>299</v>
      </c>
      <c r="D94" s="86" t="s">
        <v>275</v>
      </c>
      <c r="E94" s="87">
        <v>50</v>
      </c>
      <c r="F94" s="87">
        <v>100</v>
      </c>
      <c r="G94" s="87">
        <v>10</v>
      </c>
      <c r="H94" s="87">
        <v>150</v>
      </c>
      <c r="I94" s="87"/>
      <c r="J94" s="87"/>
      <c r="K94" s="87"/>
      <c r="L94" s="87">
        <v>300</v>
      </c>
      <c r="M94" s="87"/>
      <c r="N94" s="91"/>
      <c r="O94" s="87">
        <f t="shared" ref="O94:O111" si="15">SUM(I94:N94)</f>
        <v>300</v>
      </c>
      <c r="P94" s="87">
        <f t="shared" ref="P94:P111" si="16">$O94/$H94</f>
        <v>2</v>
      </c>
      <c r="Q94" s="92"/>
      <c r="R94" s="93">
        <v>0.1</v>
      </c>
      <c r="S94" s="93">
        <f t="shared" ref="S94:S111" si="17">$P94*$R94</f>
        <v>0.2</v>
      </c>
      <c r="T94" s="94">
        <f>SUM(S94:S111)</f>
        <v>5.62</v>
      </c>
      <c r="U94" s="90">
        <f>T94*100/$T$147</f>
        <v>20.114531138153186</v>
      </c>
    </row>
    <row r="95" spans="1:21" s="90" customFormat="1" x14ac:dyDescent="0.2">
      <c r="A95" s="86" t="s">
        <v>97</v>
      </c>
      <c r="B95" s="86" t="s">
        <v>98</v>
      </c>
      <c r="C95" s="86" t="s">
        <v>97</v>
      </c>
      <c r="D95" s="86" t="s">
        <v>275</v>
      </c>
      <c r="E95" s="87">
        <v>50</v>
      </c>
      <c r="F95" s="87">
        <v>150</v>
      </c>
      <c r="G95" s="87">
        <v>10</v>
      </c>
      <c r="H95" s="87">
        <v>150</v>
      </c>
      <c r="I95" s="87">
        <v>150</v>
      </c>
      <c r="J95" s="87"/>
      <c r="K95" s="87"/>
      <c r="L95" s="87"/>
      <c r="M95" s="87">
        <v>150</v>
      </c>
      <c r="N95" s="91"/>
      <c r="O95" s="87">
        <f t="shared" si="15"/>
        <v>300</v>
      </c>
      <c r="P95" s="87">
        <f t="shared" si="16"/>
        <v>2</v>
      </c>
      <c r="Q95" s="92"/>
      <c r="R95" s="93">
        <v>0.1</v>
      </c>
      <c r="S95" s="93">
        <f t="shared" si="17"/>
        <v>0.2</v>
      </c>
    </row>
    <row r="96" spans="1:21" s="90" customFormat="1" x14ac:dyDescent="0.2">
      <c r="A96" s="187" t="s">
        <v>235</v>
      </c>
      <c r="B96" s="187" t="s">
        <v>98</v>
      </c>
      <c r="C96" s="187">
        <v>90448200</v>
      </c>
      <c r="D96" s="187" t="s">
        <v>277</v>
      </c>
      <c r="E96" s="87" t="s">
        <v>102</v>
      </c>
      <c r="F96" s="87">
        <v>150</v>
      </c>
      <c r="G96" s="87">
        <v>10</v>
      </c>
      <c r="H96" s="87">
        <v>150</v>
      </c>
      <c r="I96" s="87">
        <v>150</v>
      </c>
      <c r="J96" s="87"/>
      <c r="K96" s="87"/>
      <c r="L96" s="87"/>
      <c r="M96" s="87">
        <v>150</v>
      </c>
      <c r="N96" s="91"/>
      <c r="O96" s="87">
        <f t="shared" si="15"/>
        <v>300</v>
      </c>
      <c r="P96" s="87">
        <f t="shared" si="16"/>
        <v>2</v>
      </c>
      <c r="Q96" s="92"/>
      <c r="R96" s="93">
        <v>0.1</v>
      </c>
      <c r="S96" s="93">
        <f t="shared" si="17"/>
        <v>0.2</v>
      </c>
    </row>
    <row r="97" spans="1:20" s="90" customFormat="1" x14ac:dyDescent="0.2">
      <c r="A97" s="86" t="s">
        <v>224</v>
      </c>
      <c r="B97" s="86" t="s">
        <v>225</v>
      </c>
      <c r="C97" s="86" t="s">
        <v>224</v>
      </c>
      <c r="D97" s="86" t="s">
        <v>275</v>
      </c>
      <c r="E97" s="87">
        <v>50</v>
      </c>
      <c r="F97" s="87">
        <v>200</v>
      </c>
      <c r="G97" s="87">
        <v>10</v>
      </c>
      <c r="H97" s="87">
        <v>150</v>
      </c>
      <c r="I97" s="87"/>
      <c r="J97" s="87"/>
      <c r="K97" s="87"/>
      <c r="L97" s="87"/>
      <c r="M97" s="87">
        <v>150</v>
      </c>
      <c r="N97" s="91"/>
      <c r="O97" s="87">
        <f t="shared" si="15"/>
        <v>150</v>
      </c>
      <c r="P97" s="87">
        <f t="shared" si="16"/>
        <v>1</v>
      </c>
      <c r="Q97" s="92"/>
      <c r="R97" s="93">
        <v>0.1</v>
      </c>
      <c r="S97" s="93">
        <f t="shared" si="17"/>
        <v>0.1</v>
      </c>
    </row>
    <row r="98" spans="1:20" s="90" customFormat="1" x14ac:dyDescent="0.2">
      <c r="A98" s="86" t="s">
        <v>99</v>
      </c>
      <c r="B98" s="86" t="s">
        <v>100</v>
      </c>
      <c r="C98" s="86" t="s">
        <v>99</v>
      </c>
      <c r="D98" s="86" t="s">
        <v>275</v>
      </c>
      <c r="E98" s="87">
        <v>50</v>
      </c>
      <c r="F98" s="87">
        <v>300</v>
      </c>
      <c r="G98" s="87">
        <v>10</v>
      </c>
      <c r="H98" s="87">
        <v>75</v>
      </c>
      <c r="I98" s="87"/>
      <c r="J98" s="87"/>
      <c r="K98" s="87"/>
      <c r="L98" s="87">
        <v>150</v>
      </c>
      <c r="M98" s="87"/>
      <c r="N98" s="91"/>
      <c r="O98" s="87">
        <f t="shared" si="15"/>
        <v>150</v>
      </c>
      <c r="P98" s="87">
        <f t="shared" si="16"/>
        <v>2</v>
      </c>
      <c r="Q98" s="92"/>
      <c r="R98" s="93">
        <v>0.1</v>
      </c>
      <c r="S98" s="93">
        <f t="shared" si="17"/>
        <v>0.2</v>
      </c>
    </row>
    <row r="99" spans="1:20" s="90" customFormat="1" x14ac:dyDescent="0.2">
      <c r="A99" s="187" t="s">
        <v>101</v>
      </c>
      <c r="B99" s="187" t="s">
        <v>100</v>
      </c>
      <c r="C99" s="187">
        <v>90448300</v>
      </c>
      <c r="D99" s="187" t="s">
        <v>277</v>
      </c>
      <c r="E99" s="87" t="s">
        <v>102</v>
      </c>
      <c r="F99" s="87">
        <v>300</v>
      </c>
      <c r="G99" s="87">
        <v>10</v>
      </c>
      <c r="H99" s="87">
        <v>75</v>
      </c>
      <c r="I99" s="87"/>
      <c r="J99" s="87"/>
      <c r="K99" s="87"/>
      <c r="L99" s="87"/>
      <c r="M99" s="87">
        <v>150</v>
      </c>
      <c r="N99" s="91"/>
      <c r="O99" s="87">
        <f t="shared" si="15"/>
        <v>150</v>
      </c>
      <c r="P99" s="87">
        <f t="shared" si="16"/>
        <v>2</v>
      </c>
      <c r="Q99" s="92"/>
      <c r="R99" s="93">
        <v>0.1</v>
      </c>
      <c r="S99" s="93">
        <f t="shared" si="17"/>
        <v>0.2</v>
      </c>
    </row>
    <row r="100" spans="1:20" s="90" customFormat="1" x14ac:dyDescent="0.2">
      <c r="A100" s="86" t="s">
        <v>103</v>
      </c>
      <c r="B100" s="86" t="s">
        <v>104</v>
      </c>
      <c r="C100" s="86" t="s">
        <v>103</v>
      </c>
      <c r="D100" s="86" t="s">
        <v>275</v>
      </c>
      <c r="E100" s="87">
        <v>50</v>
      </c>
      <c r="F100" s="87">
        <v>450</v>
      </c>
      <c r="G100" s="87">
        <v>10</v>
      </c>
      <c r="H100" s="87">
        <v>50</v>
      </c>
      <c r="I100" s="87"/>
      <c r="J100" s="87"/>
      <c r="K100" s="87"/>
      <c r="L100" s="87">
        <v>100</v>
      </c>
      <c r="M100" s="87">
        <v>100</v>
      </c>
      <c r="N100" s="91"/>
      <c r="O100" s="87">
        <f t="shared" si="15"/>
        <v>200</v>
      </c>
      <c r="P100" s="87">
        <f t="shared" si="16"/>
        <v>4</v>
      </c>
      <c r="Q100" s="92"/>
      <c r="R100" s="93">
        <v>0.1</v>
      </c>
      <c r="S100" s="93">
        <f t="shared" si="17"/>
        <v>0.4</v>
      </c>
    </row>
    <row r="101" spans="1:20" s="90" customFormat="1" x14ac:dyDescent="0.2">
      <c r="A101" s="187" t="s">
        <v>186</v>
      </c>
      <c r="B101" s="187" t="s">
        <v>104</v>
      </c>
      <c r="C101" s="187">
        <v>90448400</v>
      </c>
      <c r="D101" s="187" t="s">
        <v>277</v>
      </c>
      <c r="E101" s="87" t="s">
        <v>102</v>
      </c>
      <c r="F101" s="87">
        <v>450</v>
      </c>
      <c r="G101" s="87">
        <v>10</v>
      </c>
      <c r="H101" s="87">
        <v>50</v>
      </c>
      <c r="I101" s="87"/>
      <c r="J101" s="87"/>
      <c r="K101" s="87"/>
      <c r="L101" s="87"/>
      <c r="M101" s="87">
        <v>100</v>
      </c>
      <c r="N101" s="91"/>
      <c r="O101" s="87">
        <f t="shared" si="15"/>
        <v>100</v>
      </c>
      <c r="P101" s="87">
        <f t="shared" si="16"/>
        <v>2</v>
      </c>
      <c r="Q101" s="92"/>
      <c r="R101" s="93">
        <v>0.1</v>
      </c>
      <c r="S101" s="93">
        <f t="shared" si="17"/>
        <v>0.2</v>
      </c>
    </row>
    <row r="102" spans="1:20" s="90" customFormat="1" x14ac:dyDescent="0.2">
      <c r="A102" s="86" t="s">
        <v>105</v>
      </c>
      <c r="B102" s="86" t="s">
        <v>106</v>
      </c>
      <c r="C102" s="86" t="s">
        <v>105</v>
      </c>
      <c r="D102" s="86" t="s">
        <v>275</v>
      </c>
      <c r="E102" s="87">
        <v>50</v>
      </c>
      <c r="F102" s="87">
        <v>600</v>
      </c>
      <c r="G102" s="87">
        <v>10</v>
      </c>
      <c r="H102" s="87">
        <v>50</v>
      </c>
      <c r="I102" s="87"/>
      <c r="J102" s="87"/>
      <c r="K102" s="87">
        <v>50</v>
      </c>
      <c r="L102" s="87">
        <v>100</v>
      </c>
      <c r="M102" s="87"/>
      <c r="N102" s="91"/>
      <c r="O102" s="87">
        <f t="shared" si="15"/>
        <v>150</v>
      </c>
      <c r="P102" s="87">
        <f t="shared" si="16"/>
        <v>3</v>
      </c>
      <c r="Q102" s="92"/>
      <c r="R102" s="93">
        <v>0.13</v>
      </c>
      <c r="S102" s="93">
        <f t="shared" si="17"/>
        <v>0.39</v>
      </c>
    </row>
    <row r="103" spans="1:20" s="90" customFormat="1" x14ac:dyDescent="0.2">
      <c r="A103" s="187" t="s">
        <v>107</v>
      </c>
      <c r="B103" s="187" t="s">
        <v>106</v>
      </c>
      <c r="C103" s="187">
        <v>90448600</v>
      </c>
      <c r="D103" s="187" t="s">
        <v>277</v>
      </c>
      <c r="E103" s="87" t="s">
        <v>102</v>
      </c>
      <c r="F103" s="87">
        <v>600</v>
      </c>
      <c r="G103" s="87">
        <v>10</v>
      </c>
      <c r="H103" s="87">
        <v>50</v>
      </c>
      <c r="I103" s="87"/>
      <c r="J103" s="87"/>
      <c r="K103" s="87"/>
      <c r="L103" s="87"/>
      <c r="M103" s="87">
        <v>200</v>
      </c>
      <c r="N103" s="91"/>
      <c r="O103" s="87">
        <f t="shared" si="15"/>
        <v>200</v>
      </c>
      <c r="P103" s="87">
        <f t="shared" si="16"/>
        <v>4</v>
      </c>
      <c r="Q103" s="92"/>
      <c r="R103" s="93">
        <v>0.13</v>
      </c>
      <c r="S103" s="93">
        <f t="shared" si="17"/>
        <v>0.52</v>
      </c>
    </row>
    <row r="104" spans="1:20" s="90" customFormat="1" x14ac:dyDescent="0.2">
      <c r="A104" s="187" t="s">
        <v>266</v>
      </c>
      <c r="B104" s="187" t="s">
        <v>267</v>
      </c>
      <c r="C104" s="187">
        <v>90448605</v>
      </c>
      <c r="D104" s="187" t="s">
        <v>277</v>
      </c>
      <c r="E104" s="87" t="s">
        <v>102</v>
      </c>
      <c r="F104" s="87">
        <v>700</v>
      </c>
      <c r="G104" s="87">
        <v>5</v>
      </c>
      <c r="H104" s="87">
        <v>25</v>
      </c>
      <c r="I104" s="87"/>
      <c r="J104" s="87"/>
      <c r="K104" s="87"/>
      <c r="L104" s="87"/>
      <c r="M104" s="87"/>
      <c r="N104" s="91"/>
      <c r="O104" s="87">
        <f t="shared" si="15"/>
        <v>0</v>
      </c>
      <c r="P104" s="87">
        <f t="shared" si="16"/>
        <v>0</v>
      </c>
      <c r="Q104" s="92"/>
      <c r="R104" s="93">
        <v>0.1</v>
      </c>
      <c r="S104" s="93">
        <f t="shared" si="17"/>
        <v>0</v>
      </c>
    </row>
    <row r="105" spans="1:20" s="90" customFormat="1" x14ac:dyDescent="0.2">
      <c r="A105" s="86" t="s">
        <v>202</v>
      </c>
      <c r="B105" s="86" t="s">
        <v>203</v>
      </c>
      <c r="C105" s="86" t="s">
        <v>202</v>
      </c>
      <c r="D105" s="86" t="s">
        <v>275</v>
      </c>
      <c r="E105" s="87">
        <v>50</v>
      </c>
      <c r="F105" s="87">
        <v>750</v>
      </c>
      <c r="G105" s="87">
        <v>5</v>
      </c>
      <c r="H105" s="87">
        <v>25</v>
      </c>
      <c r="I105" s="87"/>
      <c r="J105" s="87"/>
      <c r="K105" s="87"/>
      <c r="L105" s="87"/>
      <c r="M105" s="87"/>
      <c r="N105" s="91"/>
      <c r="O105" s="87">
        <f t="shared" si="15"/>
        <v>0</v>
      </c>
      <c r="P105" s="87">
        <f t="shared" si="16"/>
        <v>0</v>
      </c>
      <c r="Q105" s="92"/>
      <c r="R105" s="93">
        <v>0.1</v>
      </c>
      <c r="S105" s="93">
        <f t="shared" si="17"/>
        <v>0</v>
      </c>
    </row>
    <row r="106" spans="1:20" s="90" customFormat="1" x14ac:dyDescent="0.2">
      <c r="A106" s="86" t="s">
        <v>108</v>
      </c>
      <c r="B106" s="86" t="s">
        <v>109</v>
      </c>
      <c r="C106" s="86" t="s">
        <v>108</v>
      </c>
      <c r="D106" s="86" t="s">
        <v>275</v>
      </c>
      <c r="E106" s="87">
        <v>50</v>
      </c>
      <c r="F106" s="87">
        <v>900</v>
      </c>
      <c r="G106" s="87">
        <v>5</v>
      </c>
      <c r="H106" s="87">
        <v>25</v>
      </c>
      <c r="I106" s="87"/>
      <c r="J106" s="87"/>
      <c r="K106" s="87"/>
      <c r="L106" s="87"/>
      <c r="M106" s="87"/>
      <c r="N106" s="91"/>
      <c r="O106" s="87">
        <f t="shared" si="15"/>
        <v>0</v>
      </c>
      <c r="P106" s="87">
        <f t="shared" si="16"/>
        <v>0</v>
      </c>
      <c r="Q106" s="92"/>
      <c r="R106" s="93">
        <v>0.1</v>
      </c>
      <c r="S106" s="93">
        <f t="shared" si="17"/>
        <v>0</v>
      </c>
    </row>
    <row r="107" spans="1:20" s="90" customFormat="1" x14ac:dyDescent="0.2">
      <c r="A107" s="187" t="s">
        <v>187</v>
      </c>
      <c r="B107" s="187" t="s">
        <v>109</v>
      </c>
      <c r="C107" s="187">
        <v>90448700</v>
      </c>
      <c r="D107" s="187" t="s">
        <v>277</v>
      </c>
      <c r="E107" s="87" t="s">
        <v>102</v>
      </c>
      <c r="F107" s="87">
        <v>900</v>
      </c>
      <c r="G107" s="87">
        <v>5</v>
      </c>
      <c r="H107" s="87">
        <v>25</v>
      </c>
      <c r="I107" s="87"/>
      <c r="J107" s="87"/>
      <c r="K107" s="87"/>
      <c r="L107" s="87"/>
      <c r="M107" s="87">
        <v>200</v>
      </c>
      <c r="N107" s="91"/>
      <c r="O107" s="87">
        <f t="shared" si="15"/>
        <v>200</v>
      </c>
      <c r="P107" s="87">
        <f t="shared" si="16"/>
        <v>8</v>
      </c>
      <c r="Q107" s="92"/>
      <c r="R107" s="93">
        <v>0.1</v>
      </c>
      <c r="S107" s="93">
        <f t="shared" si="17"/>
        <v>0.8</v>
      </c>
    </row>
    <row r="108" spans="1:20" s="90" customFormat="1" x14ac:dyDescent="0.2">
      <c r="A108" s="86" t="s">
        <v>110</v>
      </c>
      <c r="B108" s="86" t="s">
        <v>111</v>
      </c>
      <c r="C108" s="86" t="s">
        <v>110</v>
      </c>
      <c r="D108" s="86" t="s">
        <v>275</v>
      </c>
      <c r="E108" s="87">
        <v>50</v>
      </c>
      <c r="F108" s="87">
        <v>1200</v>
      </c>
      <c r="G108" s="87">
        <v>5</v>
      </c>
      <c r="H108" s="87">
        <v>25</v>
      </c>
      <c r="I108" s="87"/>
      <c r="J108" s="87"/>
      <c r="K108" s="87"/>
      <c r="L108" s="87"/>
      <c r="M108" s="87"/>
      <c r="N108" s="91"/>
      <c r="O108" s="87">
        <f t="shared" si="15"/>
        <v>0</v>
      </c>
      <c r="P108" s="87">
        <f t="shared" si="16"/>
        <v>0</v>
      </c>
      <c r="Q108" s="92"/>
      <c r="R108" s="93">
        <v>0.13</v>
      </c>
      <c r="S108" s="93">
        <f t="shared" si="17"/>
        <v>0</v>
      </c>
    </row>
    <row r="109" spans="1:20" s="90" customFormat="1" x14ac:dyDescent="0.2">
      <c r="A109" s="187" t="s">
        <v>204</v>
      </c>
      <c r="B109" s="187" t="s">
        <v>111</v>
      </c>
      <c r="C109" s="95" t="s">
        <v>205</v>
      </c>
      <c r="D109" s="187" t="s">
        <v>277</v>
      </c>
      <c r="E109" s="87">
        <v>50</v>
      </c>
      <c r="F109" s="87">
        <v>1200</v>
      </c>
      <c r="G109" s="87">
        <v>5</v>
      </c>
      <c r="H109" s="87">
        <v>25</v>
      </c>
      <c r="I109" s="87"/>
      <c r="J109" s="87"/>
      <c r="K109" s="87"/>
      <c r="L109" s="87"/>
      <c r="M109" s="87"/>
      <c r="N109" s="91"/>
      <c r="O109" s="87">
        <f t="shared" si="15"/>
        <v>0</v>
      </c>
      <c r="P109" s="87">
        <f t="shared" si="16"/>
        <v>0</v>
      </c>
      <c r="Q109" s="92"/>
      <c r="R109" s="93">
        <v>0.13</v>
      </c>
      <c r="S109" s="93">
        <f t="shared" si="17"/>
        <v>0</v>
      </c>
    </row>
    <row r="110" spans="1:20" s="90" customFormat="1" x14ac:dyDescent="0.2">
      <c r="A110" s="187" t="s">
        <v>565</v>
      </c>
      <c r="B110" s="187" t="s">
        <v>566</v>
      </c>
      <c r="C110" s="95" t="s">
        <v>567</v>
      </c>
      <c r="D110" s="187" t="s">
        <v>277</v>
      </c>
      <c r="E110" s="87">
        <v>50</v>
      </c>
      <c r="F110" s="87">
        <v>1800</v>
      </c>
      <c r="G110" s="87">
        <v>5</v>
      </c>
      <c r="H110" s="87">
        <v>20</v>
      </c>
      <c r="I110" s="87"/>
      <c r="J110" s="87"/>
      <c r="K110" s="87"/>
      <c r="L110" s="87"/>
      <c r="M110" s="87">
        <v>60</v>
      </c>
      <c r="N110" s="91"/>
      <c r="O110" s="87">
        <f t="shared" si="15"/>
        <v>60</v>
      </c>
      <c r="P110" s="87">
        <f t="shared" si="16"/>
        <v>3</v>
      </c>
      <c r="Q110" s="92"/>
      <c r="R110" s="93">
        <v>0.13</v>
      </c>
      <c r="S110" s="93">
        <f t="shared" si="17"/>
        <v>0.39</v>
      </c>
    </row>
    <row r="111" spans="1:20" s="90" customFormat="1" x14ac:dyDescent="0.2">
      <c r="A111" s="187" t="s">
        <v>268</v>
      </c>
      <c r="B111" s="187" t="s">
        <v>269</v>
      </c>
      <c r="C111" s="95" t="s">
        <v>270</v>
      </c>
      <c r="D111" s="187" t="s">
        <v>277</v>
      </c>
      <c r="E111" s="87">
        <v>50</v>
      </c>
      <c r="F111" s="87">
        <v>2400</v>
      </c>
      <c r="G111" s="87">
        <v>5</v>
      </c>
      <c r="H111" s="87">
        <v>25</v>
      </c>
      <c r="I111" s="87"/>
      <c r="J111" s="87"/>
      <c r="K111" s="87"/>
      <c r="L111" s="87">
        <v>75</v>
      </c>
      <c r="M111" s="87">
        <v>100</v>
      </c>
      <c r="N111" s="91"/>
      <c r="O111" s="87">
        <f t="shared" si="15"/>
        <v>175</v>
      </c>
      <c r="P111" s="87">
        <f t="shared" si="16"/>
        <v>7</v>
      </c>
      <c r="Q111" s="92"/>
      <c r="R111" s="93">
        <v>0.26</v>
      </c>
      <c r="S111" s="93">
        <f t="shared" si="17"/>
        <v>1.82</v>
      </c>
      <c r="T111" s="94"/>
    </row>
    <row r="112" spans="1:20" s="90" customFormat="1" x14ac:dyDescent="0.2">
      <c r="A112" s="304" t="s">
        <v>112</v>
      </c>
      <c r="B112" s="304"/>
      <c r="C112" s="104"/>
      <c r="D112" s="104"/>
      <c r="E112" s="104"/>
      <c r="F112" s="87"/>
      <c r="G112" s="87"/>
      <c r="H112" s="87"/>
      <c r="I112" s="87"/>
      <c r="J112" s="87"/>
      <c r="K112" s="87"/>
      <c r="L112" s="87"/>
      <c r="M112" s="87"/>
      <c r="N112" s="187"/>
      <c r="O112" s="87"/>
      <c r="P112" s="87"/>
      <c r="Q112" s="92"/>
      <c r="R112" s="87"/>
      <c r="S112" s="93"/>
    </row>
    <row r="113" spans="1:21" s="90" customFormat="1" x14ac:dyDescent="0.2">
      <c r="A113" s="86" t="s">
        <v>216</v>
      </c>
      <c r="B113" s="86" t="s">
        <v>217</v>
      </c>
      <c r="C113" s="86" t="s">
        <v>216</v>
      </c>
      <c r="D113" s="86" t="s">
        <v>275</v>
      </c>
      <c r="E113" s="87">
        <v>20</v>
      </c>
      <c r="F113" s="87">
        <v>150</v>
      </c>
      <c r="G113" s="87">
        <v>10</v>
      </c>
      <c r="H113" s="87">
        <v>400</v>
      </c>
      <c r="I113" s="87"/>
      <c r="J113" s="87"/>
      <c r="K113" s="87"/>
      <c r="L113" s="87"/>
      <c r="M113" s="87"/>
      <c r="N113" s="187"/>
      <c r="O113" s="87">
        <f t="shared" ref="O113:O146" si="18">SUM(I113:N113)</f>
        <v>0</v>
      </c>
      <c r="P113" s="87">
        <f t="shared" ref="P113:P146" si="19">$O113/$H113</f>
        <v>0</v>
      </c>
      <c r="Q113" s="92"/>
      <c r="R113" s="87">
        <v>0.06</v>
      </c>
      <c r="S113" s="93">
        <f t="shared" ref="S113:S146" si="20">$P113*$R113</f>
        <v>0</v>
      </c>
      <c r="T113" s="94">
        <f>SUM(S113:S128)</f>
        <v>0.72</v>
      </c>
      <c r="U113" s="90">
        <f>T113*100/$T$147</f>
        <v>2.5769506084466718</v>
      </c>
    </row>
    <row r="114" spans="1:21" s="90" customFormat="1" x14ac:dyDescent="0.2">
      <c r="A114" s="187" t="s">
        <v>226</v>
      </c>
      <c r="B114" s="187" t="s">
        <v>217</v>
      </c>
      <c r="C114" s="187">
        <v>90444200</v>
      </c>
      <c r="D114" s="187" t="s">
        <v>277</v>
      </c>
      <c r="E114" s="87">
        <v>20</v>
      </c>
      <c r="F114" s="87">
        <v>150</v>
      </c>
      <c r="G114" s="87">
        <v>10</v>
      </c>
      <c r="H114" s="87">
        <v>400</v>
      </c>
      <c r="I114" s="87"/>
      <c r="J114" s="87"/>
      <c r="K114" s="87"/>
      <c r="L114" s="87"/>
      <c r="M114" s="87"/>
      <c r="N114" s="187"/>
      <c r="O114" s="87">
        <f t="shared" si="18"/>
        <v>0</v>
      </c>
      <c r="P114" s="87">
        <f t="shared" si="19"/>
        <v>0</v>
      </c>
      <c r="Q114" s="92"/>
      <c r="R114" s="87">
        <v>0.06</v>
      </c>
      <c r="S114" s="93">
        <f t="shared" si="20"/>
        <v>0</v>
      </c>
    </row>
    <row r="115" spans="1:21" s="90" customFormat="1" x14ac:dyDescent="0.2">
      <c r="A115" s="86" t="s">
        <v>191</v>
      </c>
      <c r="B115" s="86" t="s">
        <v>192</v>
      </c>
      <c r="C115" s="86" t="s">
        <v>191</v>
      </c>
      <c r="D115" s="86" t="s">
        <v>275</v>
      </c>
      <c r="E115" s="87">
        <v>20</v>
      </c>
      <c r="F115" s="87">
        <v>200</v>
      </c>
      <c r="G115" s="87">
        <v>10</v>
      </c>
      <c r="H115" s="87">
        <v>300</v>
      </c>
      <c r="I115" s="87"/>
      <c r="J115" s="87"/>
      <c r="K115" s="87"/>
      <c r="L115" s="87"/>
      <c r="M115" s="87"/>
      <c r="N115" s="187"/>
      <c r="O115" s="87">
        <f t="shared" si="18"/>
        <v>0</v>
      </c>
      <c r="P115" s="87">
        <f t="shared" si="19"/>
        <v>0</v>
      </c>
      <c r="Q115" s="92"/>
      <c r="R115" s="87">
        <v>0.06</v>
      </c>
      <c r="S115" s="93">
        <f t="shared" si="20"/>
        <v>0</v>
      </c>
    </row>
    <row r="116" spans="1:21" s="90" customFormat="1" x14ac:dyDescent="0.2">
      <c r="A116" s="86" t="s">
        <v>160</v>
      </c>
      <c r="B116" s="86" t="s">
        <v>161</v>
      </c>
      <c r="C116" s="86" t="s">
        <v>160</v>
      </c>
      <c r="D116" s="86" t="s">
        <v>275</v>
      </c>
      <c r="E116" s="87">
        <v>20</v>
      </c>
      <c r="F116" s="87">
        <v>300</v>
      </c>
      <c r="G116" s="87">
        <v>10</v>
      </c>
      <c r="H116" s="87">
        <v>200</v>
      </c>
      <c r="I116" s="87"/>
      <c r="J116" s="87"/>
      <c r="K116" s="87">
        <v>400</v>
      </c>
      <c r="L116" s="87">
        <v>600</v>
      </c>
      <c r="M116" s="87">
        <v>400</v>
      </c>
      <c r="N116" s="91"/>
      <c r="O116" s="87">
        <f t="shared" si="18"/>
        <v>1400</v>
      </c>
      <c r="P116" s="87">
        <f t="shared" si="19"/>
        <v>7</v>
      </c>
      <c r="Q116" s="92"/>
      <c r="R116" s="93">
        <v>0.06</v>
      </c>
      <c r="S116" s="93">
        <f t="shared" si="20"/>
        <v>0.42</v>
      </c>
    </row>
    <row r="117" spans="1:21" s="90" customFormat="1" x14ac:dyDescent="0.2">
      <c r="A117" s="187" t="s">
        <v>215</v>
      </c>
      <c r="B117" s="187" t="s">
        <v>161</v>
      </c>
      <c r="C117" s="187">
        <v>90444300</v>
      </c>
      <c r="D117" s="187" t="s">
        <v>277</v>
      </c>
      <c r="E117" s="87" t="s">
        <v>46</v>
      </c>
      <c r="F117" s="87">
        <v>300</v>
      </c>
      <c r="G117" s="87">
        <v>10</v>
      </c>
      <c r="H117" s="87">
        <v>200</v>
      </c>
      <c r="I117" s="87"/>
      <c r="J117" s="87"/>
      <c r="K117" s="87"/>
      <c r="L117" s="87">
        <v>400</v>
      </c>
      <c r="M117" s="87">
        <v>200</v>
      </c>
      <c r="N117" s="91"/>
      <c r="O117" s="87">
        <f t="shared" si="18"/>
        <v>600</v>
      </c>
      <c r="P117" s="87">
        <f t="shared" si="19"/>
        <v>3</v>
      </c>
      <c r="Q117" s="92"/>
      <c r="R117" s="93">
        <v>0.06</v>
      </c>
      <c r="S117" s="93">
        <f t="shared" si="20"/>
        <v>0.18</v>
      </c>
    </row>
    <row r="118" spans="1:21" s="90" customFormat="1" x14ac:dyDescent="0.2">
      <c r="A118" s="86" t="s">
        <v>206</v>
      </c>
      <c r="B118" s="86" t="s">
        <v>114</v>
      </c>
      <c r="C118" s="86" t="s">
        <v>206</v>
      </c>
      <c r="D118" s="86" t="s">
        <v>275</v>
      </c>
      <c r="E118" s="87">
        <v>20</v>
      </c>
      <c r="F118" s="87">
        <v>450</v>
      </c>
      <c r="G118" s="87">
        <v>10</v>
      </c>
      <c r="H118" s="87">
        <v>100</v>
      </c>
      <c r="I118" s="87"/>
      <c r="J118" s="87"/>
      <c r="K118" s="87"/>
      <c r="L118" s="87"/>
      <c r="M118" s="87"/>
      <c r="N118" s="101"/>
      <c r="O118" s="87">
        <f t="shared" si="18"/>
        <v>0</v>
      </c>
      <c r="P118" s="87">
        <f t="shared" si="19"/>
        <v>0</v>
      </c>
      <c r="Q118" s="92"/>
      <c r="R118" s="93">
        <v>0.08</v>
      </c>
      <c r="S118" s="93">
        <f t="shared" si="20"/>
        <v>0</v>
      </c>
    </row>
    <row r="119" spans="1:21" s="90" customFormat="1" x14ac:dyDescent="0.2">
      <c r="A119" s="187" t="s">
        <v>113</v>
      </c>
      <c r="B119" s="187" t="s">
        <v>114</v>
      </c>
      <c r="C119" s="187">
        <v>90444400</v>
      </c>
      <c r="D119" s="187" t="s">
        <v>277</v>
      </c>
      <c r="E119" s="87" t="s">
        <v>46</v>
      </c>
      <c r="F119" s="87">
        <v>450</v>
      </c>
      <c r="G119" s="87">
        <v>10</v>
      </c>
      <c r="H119" s="87">
        <v>100</v>
      </c>
      <c r="I119" s="87"/>
      <c r="J119" s="87"/>
      <c r="K119" s="87"/>
      <c r="L119" s="87"/>
      <c r="M119" s="87"/>
      <c r="N119" s="91"/>
      <c r="O119" s="87">
        <f t="shared" si="18"/>
        <v>0</v>
      </c>
      <c r="P119" s="87">
        <f t="shared" si="19"/>
        <v>0</v>
      </c>
      <c r="Q119" s="92"/>
      <c r="R119" s="93">
        <v>0.08</v>
      </c>
      <c r="S119" s="93">
        <f t="shared" si="20"/>
        <v>0</v>
      </c>
    </row>
    <row r="120" spans="1:21" s="90" customFormat="1" x14ac:dyDescent="0.2">
      <c r="A120" s="86" t="s">
        <v>115</v>
      </c>
      <c r="B120" s="86" t="s">
        <v>116</v>
      </c>
      <c r="C120" s="86" t="s">
        <v>115</v>
      </c>
      <c r="D120" s="86" t="s">
        <v>275</v>
      </c>
      <c r="E120" s="87">
        <v>20</v>
      </c>
      <c r="F120" s="87">
        <v>600</v>
      </c>
      <c r="G120" s="87">
        <v>10</v>
      </c>
      <c r="H120" s="87">
        <v>100</v>
      </c>
      <c r="I120" s="87"/>
      <c r="J120" s="87"/>
      <c r="K120" s="87"/>
      <c r="L120" s="87"/>
      <c r="M120" s="87">
        <v>200</v>
      </c>
      <c r="N120" s="91"/>
      <c r="O120" s="87">
        <f t="shared" si="18"/>
        <v>200</v>
      </c>
      <c r="P120" s="87">
        <f t="shared" si="19"/>
        <v>2</v>
      </c>
      <c r="Q120" s="92"/>
      <c r="R120" s="93">
        <v>0.06</v>
      </c>
      <c r="S120" s="93">
        <f t="shared" si="20"/>
        <v>0.12</v>
      </c>
    </row>
    <row r="121" spans="1:21" s="90" customFormat="1" x14ac:dyDescent="0.2">
      <c r="A121" s="187" t="s">
        <v>188</v>
      </c>
      <c r="B121" s="187" t="s">
        <v>116</v>
      </c>
      <c r="C121" s="187">
        <v>90444600</v>
      </c>
      <c r="D121" s="187" t="s">
        <v>277</v>
      </c>
      <c r="E121" s="87" t="s">
        <v>46</v>
      </c>
      <c r="F121" s="87">
        <v>600</v>
      </c>
      <c r="G121" s="87">
        <v>10</v>
      </c>
      <c r="H121" s="87">
        <v>100</v>
      </c>
      <c r="I121" s="87"/>
      <c r="J121" s="87"/>
      <c r="K121" s="87"/>
      <c r="L121" s="87"/>
      <c r="M121" s="87"/>
      <c r="N121" s="91"/>
      <c r="O121" s="87">
        <f t="shared" si="18"/>
        <v>0</v>
      </c>
      <c r="P121" s="87">
        <f t="shared" si="19"/>
        <v>0</v>
      </c>
      <c r="Q121" s="92"/>
      <c r="R121" s="93">
        <v>0.06</v>
      </c>
      <c r="S121" s="93">
        <f t="shared" si="20"/>
        <v>0</v>
      </c>
    </row>
    <row r="122" spans="1:21" s="90" customFormat="1" x14ac:dyDescent="0.2">
      <c r="A122" s="86" t="s">
        <v>117</v>
      </c>
      <c r="B122" s="86" t="s">
        <v>118</v>
      </c>
      <c r="C122" s="86" t="s">
        <v>117</v>
      </c>
      <c r="D122" s="86" t="s">
        <v>275</v>
      </c>
      <c r="E122" s="87">
        <v>20</v>
      </c>
      <c r="F122" s="87">
        <v>750</v>
      </c>
      <c r="G122" s="87">
        <v>10</v>
      </c>
      <c r="H122" s="87">
        <v>100</v>
      </c>
      <c r="I122" s="87"/>
      <c r="J122" s="87"/>
      <c r="K122" s="87"/>
      <c r="L122" s="87"/>
      <c r="M122" s="87"/>
      <c r="N122" s="91"/>
      <c r="O122" s="87">
        <f t="shared" si="18"/>
        <v>0</v>
      </c>
      <c r="P122" s="87">
        <f t="shared" si="19"/>
        <v>0</v>
      </c>
      <c r="Q122" s="92"/>
      <c r="R122" s="93">
        <v>7.0000000000000007E-2</v>
      </c>
      <c r="S122" s="93">
        <f t="shared" si="20"/>
        <v>0</v>
      </c>
    </row>
    <row r="123" spans="1:21" s="90" customFormat="1" x14ac:dyDescent="0.2">
      <c r="A123" s="187" t="s">
        <v>189</v>
      </c>
      <c r="B123" s="187" t="s">
        <v>118</v>
      </c>
      <c r="C123" s="187">
        <v>90444700</v>
      </c>
      <c r="D123" s="187" t="s">
        <v>277</v>
      </c>
      <c r="E123" s="87" t="s">
        <v>46</v>
      </c>
      <c r="F123" s="87">
        <v>750</v>
      </c>
      <c r="G123" s="87">
        <v>10</v>
      </c>
      <c r="H123" s="87">
        <v>100</v>
      </c>
      <c r="I123" s="87"/>
      <c r="J123" s="87"/>
      <c r="K123" s="87"/>
      <c r="L123" s="87"/>
      <c r="M123" s="87"/>
      <c r="N123" s="91"/>
      <c r="O123" s="87">
        <f t="shared" si="18"/>
        <v>0</v>
      </c>
      <c r="P123" s="87">
        <f t="shared" si="19"/>
        <v>0</v>
      </c>
      <c r="Q123" s="92"/>
      <c r="R123" s="93">
        <v>7.0000000000000007E-2</v>
      </c>
      <c r="S123" s="93">
        <f t="shared" si="20"/>
        <v>0</v>
      </c>
    </row>
    <row r="124" spans="1:21" s="90" customFormat="1" x14ac:dyDescent="0.2">
      <c r="A124" s="86" t="s">
        <v>119</v>
      </c>
      <c r="B124" s="86" t="s">
        <v>120</v>
      </c>
      <c r="C124" s="86" t="s">
        <v>119</v>
      </c>
      <c r="D124" s="86" t="s">
        <v>275</v>
      </c>
      <c r="E124" s="87">
        <v>20</v>
      </c>
      <c r="F124" s="87">
        <v>900</v>
      </c>
      <c r="G124" s="87">
        <v>10</v>
      </c>
      <c r="H124" s="87">
        <v>50</v>
      </c>
      <c r="I124" s="87"/>
      <c r="J124" s="87"/>
      <c r="K124" s="87"/>
      <c r="L124" s="87"/>
      <c r="M124" s="87"/>
      <c r="N124" s="91"/>
      <c r="O124" s="87">
        <f t="shared" si="18"/>
        <v>0</v>
      </c>
      <c r="P124" s="87">
        <f t="shared" si="19"/>
        <v>0</v>
      </c>
      <c r="Q124" s="92"/>
      <c r="R124" s="93">
        <v>0.08</v>
      </c>
      <c r="S124" s="93">
        <f t="shared" si="20"/>
        <v>0</v>
      </c>
    </row>
    <row r="125" spans="1:21" s="90" customFormat="1" x14ac:dyDescent="0.2">
      <c r="A125" s="187" t="s">
        <v>263</v>
      </c>
      <c r="B125" s="187" t="s">
        <v>120</v>
      </c>
      <c r="C125" s="187">
        <v>90444800</v>
      </c>
      <c r="D125" s="187" t="s">
        <v>277</v>
      </c>
      <c r="E125" s="87" t="s">
        <v>46</v>
      </c>
      <c r="F125" s="87">
        <v>900</v>
      </c>
      <c r="G125" s="87">
        <v>10</v>
      </c>
      <c r="H125" s="87">
        <v>50</v>
      </c>
      <c r="I125" s="87"/>
      <c r="J125" s="87"/>
      <c r="K125" s="87"/>
      <c r="L125" s="87"/>
      <c r="M125" s="87"/>
      <c r="N125" s="91"/>
      <c r="O125" s="87">
        <f t="shared" si="18"/>
        <v>0</v>
      </c>
      <c r="P125" s="87">
        <f t="shared" si="19"/>
        <v>0</v>
      </c>
      <c r="Q125" s="92"/>
      <c r="R125" s="93">
        <v>0.08</v>
      </c>
      <c r="S125" s="93">
        <f t="shared" si="20"/>
        <v>0</v>
      </c>
    </row>
    <row r="126" spans="1:21" s="90" customFormat="1" x14ac:dyDescent="0.2">
      <c r="A126" s="86" t="s">
        <v>121</v>
      </c>
      <c r="B126" s="86" t="s">
        <v>122</v>
      </c>
      <c r="C126" s="86" t="s">
        <v>121</v>
      </c>
      <c r="D126" s="86" t="s">
        <v>275</v>
      </c>
      <c r="E126" s="87">
        <v>20</v>
      </c>
      <c r="F126" s="87">
        <v>1200</v>
      </c>
      <c r="G126" s="87">
        <v>10</v>
      </c>
      <c r="H126" s="87">
        <v>50</v>
      </c>
      <c r="I126" s="87"/>
      <c r="J126" s="87"/>
      <c r="K126" s="87"/>
      <c r="L126" s="87"/>
      <c r="M126" s="87"/>
      <c r="N126" s="91"/>
      <c r="O126" s="87">
        <f t="shared" si="18"/>
        <v>0</v>
      </c>
      <c r="P126" s="87">
        <f t="shared" si="19"/>
        <v>0</v>
      </c>
      <c r="Q126" s="92"/>
      <c r="R126" s="93">
        <v>0.11</v>
      </c>
      <c r="S126" s="93">
        <f t="shared" si="20"/>
        <v>0</v>
      </c>
    </row>
    <row r="127" spans="1:21" s="90" customFormat="1" x14ac:dyDescent="0.2">
      <c r="A127" s="86" t="s">
        <v>207</v>
      </c>
      <c r="B127" s="86" t="s">
        <v>208</v>
      </c>
      <c r="C127" s="86" t="s">
        <v>207</v>
      </c>
      <c r="D127" s="86" t="s">
        <v>275</v>
      </c>
      <c r="E127" s="87">
        <v>20</v>
      </c>
      <c r="F127" s="87">
        <v>1500</v>
      </c>
      <c r="G127" s="87">
        <v>10</v>
      </c>
      <c r="H127" s="87">
        <v>50</v>
      </c>
      <c r="I127" s="87"/>
      <c r="J127" s="87"/>
      <c r="K127" s="87"/>
      <c r="L127" s="87"/>
      <c r="M127" s="87"/>
      <c r="N127" s="91"/>
      <c r="O127" s="87">
        <f t="shared" si="18"/>
        <v>0</v>
      </c>
      <c r="P127" s="87">
        <f t="shared" si="19"/>
        <v>0</v>
      </c>
      <c r="Q127" s="92"/>
      <c r="R127" s="93">
        <v>7.0000000000000007E-2</v>
      </c>
      <c r="S127" s="93">
        <f t="shared" si="20"/>
        <v>0</v>
      </c>
    </row>
    <row r="128" spans="1:21" s="90" customFormat="1" x14ac:dyDescent="0.2">
      <c r="A128" s="86" t="s">
        <v>209</v>
      </c>
      <c r="B128" s="86" t="s">
        <v>210</v>
      </c>
      <c r="C128" s="86" t="s">
        <v>209</v>
      </c>
      <c r="D128" s="86" t="s">
        <v>275</v>
      </c>
      <c r="E128" s="87">
        <v>20</v>
      </c>
      <c r="F128" s="87">
        <v>1800</v>
      </c>
      <c r="G128" s="87">
        <v>10</v>
      </c>
      <c r="H128" s="87">
        <v>50</v>
      </c>
      <c r="I128" s="87"/>
      <c r="J128" s="87"/>
      <c r="K128" s="87"/>
      <c r="L128" s="87"/>
      <c r="M128" s="87"/>
      <c r="N128" s="91"/>
      <c r="O128" s="87">
        <f t="shared" si="18"/>
        <v>0</v>
      </c>
      <c r="P128" s="87">
        <f t="shared" si="19"/>
        <v>0</v>
      </c>
      <c r="Q128" s="105"/>
      <c r="R128" s="93">
        <v>0.09</v>
      </c>
      <c r="S128" s="93">
        <f t="shared" si="20"/>
        <v>0</v>
      </c>
      <c r="T128" s="94"/>
    </row>
    <row r="129" spans="1:21" s="90" customFormat="1" x14ac:dyDescent="0.2">
      <c r="A129" s="86" t="s">
        <v>123</v>
      </c>
      <c r="B129" s="86" t="s">
        <v>124</v>
      </c>
      <c r="C129" s="86" t="s">
        <v>123</v>
      </c>
      <c r="D129" s="86" t="s">
        <v>275</v>
      </c>
      <c r="E129" s="87">
        <v>25</v>
      </c>
      <c r="F129" s="87">
        <v>150</v>
      </c>
      <c r="G129" s="87">
        <v>10</v>
      </c>
      <c r="H129" s="87">
        <v>200</v>
      </c>
      <c r="I129" s="87"/>
      <c r="J129" s="87"/>
      <c r="K129" s="87"/>
      <c r="L129" s="87"/>
      <c r="M129" s="87"/>
      <c r="N129" s="91"/>
      <c r="O129" s="87">
        <f t="shared" si="18"/>
        <v>0</v>
      </c>
      <c r="P129" s="87">
        <f t="shared" si="19"/>
        <v>0</v>
      </c>
      <c r="Q129" s="92"/>
      <c r="R129" s="93">
        <v>0.04</v>
      </c>
      <c r="S129" s="93">
        <f t="shared" si="20"/>
        <v>0</v>
      </c>
      <c r="T129" s="94">
        <f>SUM(S129:S146)</f>
        <v>1.8000000000000003</v>
      </c>
      <c r="U129" s="90">
        <f>T129*100/$T$147</f>
        <v>6.4423765211166799</v>
      </c>
    </row>
    <row r="130" spans="1:21" s="90" customFormat="1" x14ac:dyDescent="0.2">
      <c r="A130" s="187" t="s">
        <v>257</v>
      </c>
      <c r="B130" s="187" t="s">
        <v>124</v>
      </c>
      <c r="C130" s="187">
        <v>90445200</v>
      </c>
      <c r="D130" s="187" t="s">
        <v>277</v>
      </c>
      <c r="E130" s="87">
        <v>25</v>
      </c>
      <c r="F130" s="87">
        <v>150</v>
      </c>
      <c r="G130" s="87">
        <v>10</v>
      </c>
      <c r="H130" s="87">
        <v>200</v>
      </c>
      <c r="I130" s="87"/>
      <c r="J130" s="87"/>
      <c r="K130" s="87"/>
      <c r="L130" s="87"/>
      <c r="M130" s="87"/>
      <c r="N130" s="91"/>
      <c r="O130" s="87">
        <f t="shared" si="18"/>
        <v>0</v>
      </c>
      <c r="P130" s="87">
        <f t="shared" si="19"/>
        <v>0</v>
      </c>
      <c r="Q130" s="92"/>
      <c r="R130" s="93">
        <v>0.04</v>
      </c>
      <c r="S130" s="93">
        <f t="shared" si="20"/>
        <v>0</v>
      </c>
    </row>
    <row r="131" spans="1:21" s="90" customFormat="1" x14ac:dyDescent="0.2">
      <c r="A131" s="86" t="s">
        <v>125</v>
      </c>
      <c r="B131" s="86" t="s">
        <v>126</v>
      </c>
      <c r="C131" s="86" t="s">
        <v>125</v>
      </c>
      <c r="D131" s="86" t="s">
        <v>275</v>
      </c>
      <c r="E131" s="87">
        <v>25</v>
      </c>
      <c r="F131" s="87">
        <v>300</v>
      </c>
      <c r="G131" s="87">
        <v>10</v>
      </c>
      <c r="H131" s="87">
        <v>100</v>
      </c>
      <c r="I131" s="87"/>
      <c r="J131" s="87"/>
      <c r="K131" s="87"/>
      <c r="L131" s="87"/>
      <c r="M131" s="87"/>
      <c r="N131" s="91"/>
      <c r="O131" s="87">
        <f t="shared" si="18"/>
        <v>0</v>
      </c>
      <c r="P131" s="87">
        <f t="shared" si="19"/>
        <v>0</v>
      </c>
      <c r="Q131" s="92"/>
      <c r="R131" s="93">
        <v>0.04</v>
      </c>
      <c r="S131" s="93">
        <f t="shared" si="20"/>
        <v>0</v>
      </c>
    </row>
    <row r="132" spans="1:21" s="90" customFormat="1" x14ac:dyDescent="0.2">
      <c r="A132" s="187" t="s">
        <v>127</v>
      </c>
      <c r="B132" s="187" t="s">
        <v>126</v>
      </c>
      <c r="C132" s="187">
        <v>90445300</v>
      </c>
      <c r="D132" s="187" t="s">
        <v>277</v>
      </c>
      <c r="E132" s="87" t="s">
        <v>63</v>
      </c>
      <c r="F132" s="87">
        <v>300</v>
      </c>
      <c r="G132" s="87">
        <v>10</v>
      </c>
      <c r="H132" s="87">
        <v>100</v>
      </c>
      <c r="I132" s="87"/>
      <c r="J132" s="87"/>
      <c r="K132" s="87"/>
      <c r="L132" s="87"/>
      <c r="M132" s="87">
        <v>200</v>
      </c>
      <c r="N132" s="91"/>
      <c r="O132" s="87">
        <f t="shared" si="18"/>
        <v>200</v>
      </c>
      <c r="P132" s="87">
        <f t="shared" si="19"/>
        <v>2</v>
      </c>
      <c r="Q132" s="92"/>
      <c r="R132" s="93">
        <v>0.04</v>
      </c>
      <c r="S132" s="93">
        <f t="shared" si="20"/>
        <v>0.08</v>
      </c>
    </row>
    <row r="133" spans="1:21" s="90" customFormat="1" x14ac:dyDescent="0.2">
      <c r="A133" s="86" t="s">
        <v>128</v>
      </c>
      <c r="B133" s="86" t="s">
        <v>129</v>
      </c>
      <c r="C133" s="86" t="s">
        <v>128</v>
      </c>
      <c r="D133" s="86" t="s">
        <v>275</v>
      </c>
      <c r="E133" s="87">
        <v>25</v>
      </c>
      <c r="F133" s="87">
        <v>450</v>
      </c>
      <c r="G133" s="87">
        <v>10</v>
      </c>
      <c r="H133" s="87">
        <v>100</v>
      </c>
      <c r="I133" s="87"/>
      <c r="J133" s="87"/>
      <c r="K133" s="87"/>
      <c r="L133" s="87"/>
      <c r="M133" s="87"/>
      <c r="N133" s="91"/>
      <c r="O133" s="87">
        <f t="shared" si="18"/>
        <v>0</v>
      </c>
      <c r="P133" s="87">
        <f t="shared" si="19"/>
        <v>0</v>
      </c>
      <c r="Q133" s="92"/>
      <c r="R133" s="93">
        <v>0.06</v>
      </c>
      <c r="S133" s="93">
        <f t="shared" si="20"/>
        <v>0</v>
      </c>
    </row>
    <row r="134" spans="1:21" s="90" customFormat="1" x14ac:dyDescent="0.2">
      <c r="A134" s="187" t="s">
        <v>190</v>
      </c>
      <c r="B134" s="187" t="s">
        <v>129</v>
      </c>
      <c r="C134" s="187">
        <v>90445400</v>
      </c>
      <c r="D134" s="187" t="s">
        <v>277</v>
      </c>
      <c r="E134" s="87" t="s">
        <v>63</v>
      </c>
      <c r="F134" s="87">
        <v>450</v>
      </c>
      <c r="G134" s="87">
        <v>10</v>
      </c>
      <c r="H134" s="87">
        <v>100</v>
      </c>
      <c r="I134" s="87"/>
      <c r="J134" s="87"/>
      <c r="K134" s="87"/>
      <c r="L134" s="87"/>
      <c r="M134" s="87"/>
      <c r="N134" s="91"/>
      <c r="O134" s="87">
        <f t="shared" si="18"/>
        <v>0</v>
      </c>
      <c r="P134" s="87">
        <f t="shared" si="19"/>
        <v>0</v>
      </c>
      <c r="Q134" s="92"/>
      <c r="R134" s="93">
        <v>0.06</v>
      </c>
      <c r="S134" s="93">
        <f t="shared" si="20"/>
        <v>0</v>
      </c>
    </row>
    <row r="135" spans="1:21" s="90" customFormat="1" x14ac:dyDescent="0.2">
      <c r="A135" s="86" t="s">
        <v>130</v>
      </c>
      <c r="B135" s="86" t="s">
        <v>131</v>
      </c>
      <c r="C135" s="86" t="s">
        <v>130</v>
      </c>
      <c r="D135" s="86" t="s">
        <v>275</v>
      </c>
      <c r="E135" s="87">
        <v>25</v>
      </c>
      <c r="F135" s="87">
        <v>600</v>
      </c>
      <c r="G135" s="87">
        <v>10</v>
      </c>
      <c r="H135" s="87">
        <v>50</v>
      </c>
      <c r="I135" s="87"/>
      <c r="J135" s="87"/>
      <c r="K135" s="87"/>
      <c r="L135" s="87">
        <v>300</v>
      </c>
      <c r="M135" s="87">
        <v>100</v>
      </c>
      <c r="N135" s="91"/>
      <c r="O135" s="87">
        <f t="shared" si="18"/>
        <v>400</v>
      </c>
      <c r="P135" s="87">
        <f t="shared" si="19"/>
        <v>8</v>
      </c>
      <c r="Q135" s="92"/>
      <c r="R135" s="93">
        <v>0.04</v>
      </c>
      <c r="S135" s="93">
        <f t="shared" si="20"/>
        <v>0.32</v>
      </c>
    </row>
    <row r="136" spans="1:21" s="90" customFormat="1" x14ac:dyDescent="0.2">
      <c r="A136" s="187" t="s">
        <v>211</v>
      </c>
      <c r="B136" s="187" t="s">
        <v>131</v>
      </c>
      <c r="C136" s="187">
        <v>90445600</v>
      </c>
      <c r="D136" s="187" t="s">
        <v>277</v>
      </c>
      <c r="E136" s="87">
        <v>25</v>
      </c>
      <c r="F136" s="87">
        <v>600</v>
      </c>
      <c r="G136" s="87">
        <v>10</v>
      </c>
      <c r="H136" s="87">
        <v>50</v>
      </c>
      <c r="I136" s="87"/>
      <c r="J136" s="87"/>
      <c r="K136" s="87"/>
      <c r="L136" s="87">
        <v>300</v>
      </c>
      <c r="M136" s="87">
        <v>200</v>
      </c>
      <c r="N136" s="91"/>
      <c r="O136" s="87">
        <f t="shared" si="18"/>
        <v>500</v>
      </c>
      <c r="P136" s="87">
        <f t="shared" si="19"/>
        <v>10</v>
      </c>
      <c r="Q136" s="92"/>
      <c r="R136" s="93">
        <v>0.04</v>
      </c>
      <c r="S136" s="93">
        <f t="shared" si="20"/>
        <v>0.4</v>
      </c>
    </row>
    <row r="137" spans="1:21" s="90" customFormat="1" x14ac:dyDescent="0.2">
      <c r="A137" s="86" t="s">
        <v>162</v>
      </c>
      <c r="B137" s="86" t="s">
        <v>163</v>
      </c>
      <c r="C137" s="86" t="s">
        <v>162</v>
      </c>
      <c r="D137" s="86" t="s">
        <v>275</v>
      </c>
      <c r="E137" s="87">
        <v>25</v>
      </c>
      <c r="F137" s="87">
        <v>750</v>
      </c>
      <c r="G137" s="87">
        <v>10</v>
      </c>
      <c r="H137" s="87">
        <v>50</v>
      </c>
      <c r="I137" s="87"/>
      <c r="J137" s="87"/>
      <c r="K137" s="87"/>
      <c r="L137" s="87"/>
      <c r="M137" s="87"/>
      <c r="N137" s="91"/>
      <c r="O137" s="87">
        <f t="shared" si="18"/>
        <v>0</v>
      </c>
      <c r="P137" s="87">
        <f t="shared" si="19"/>
        <v>0</v>
      </c>
      <c r="Q137" s="92"/>
      <c r="R137" s="93">
        <v>0.04</v>
      </c>
      <c r="S137" s="93">
        <f t="shared" si="20"/>
        <v>0</v>
      </c>
    </row>
    <row r="138" spans="1:21" s="90" customFormat="1" x14ac:dyDescent="0.2">
      <c r="A138" s="187" t="s">
        <v>218</v>
      </c>
      <c r="B138" s="187" t="s">
        <v>163</v>
      </c>
      <c r="C138" s="95" t="s">
        <v>219</v>
      </c>
      <c r="D138" s="187" t="s">
        <v>277</v>
      </c>
      <c r="E138" s="87">
        <v>25</v>
      </c>
      <c r="F138" s="87">
        <v>750</v>
      </c>
      <c r="G138" s="87">
        <v>10</v>
      </c>
      <c r="H138" s="87">
        <v>50</v>
      </c>
      <c r="I138" s="87"/>
      <c r="J138" s="87"/>
      <c r="K138" s="87"/>
      <c r="L138" s="87"/>
      <c r="M138" s="87">
        <v>200</v>
      </c>
      <c r="N138" s="91"/>
      <c r="O138" s="87">
        <f t="shared" si="18"/>
        <v>200</v>
      </c>
      <c r="P138" s="87">
        <f t="shared" si="19"/>
        <v>4</v>
      </c>
      <c r="Q138" s="92"/>
      <c r="R138" s="93">
        <v>0.04</v>
      </c>
      <c r="S138" s="93">
        <f t="shared" si="20"/>
        <v>0.16</v>
      </c>
    </row>
    <row r="139" spans="1:21" s="90" customFormat="1" x14ac:dyDescent="0.2">
      <c r="A139" s="86" t="s">
        <v>132</v>
      </c>
      <c r="B139" s="86" t="s">
        <v>133</v>
      </c>
      <c r="C139" s="86" t="s">
        <v>132</v>
      </c>
      <c r="D139" s="86" t="s">
        <v>275</v>
      </c>
      <c r="E139" s="87">
        <v>25</v>
      </c>
      <c r="F139" s="87">
        <v>900</v>
      </c>
      <c r="G139" s="87">
        <v>10</v>
      </c>
      <c r="H139" s="87">
        <v>50</v>
      </c>
      <c r="I139" s="87"/>
      <c r="J139" s="87"/>
      <c r="K139" s="87"/>
      <c r="L139" s="87"/>
      <c r="M139" s="87">
        <v>200</v>
      </c>
      <c r="N139" s="91"/>
      <c r="O139" s="87">
        <f t="shared" si="18"/>
        <v>200</v>
      </c>
      <c r="P139" s="87">
        <f t="shared" si="19"/>
        <v>4</v>
      </c>
      <c r="Q139" s="92"/>
      <c r="R139" s="93">
        <v>0.06</v>
      </c>
      <c r="S139" s="93">
        <f t="shared" si="20"/>
        <v>0.24</v>
      </c>
    </row>
    <row r="140" spans="1:21" s="90" customFormat="1" x14ac:dyDescent="0.2">
      <c r="A140" s="187" t="s">
        <v>264</v>
      </c>
      <c r="B140" s="187" t="s">
        <v>133</v>
      </c>
      <c r="C140" s="95" t="s">
        <v>265</v>
      </c>
      <c r="D140" s="187" t="s">
        <v>277</v>
      </c>
      <c r="E140" s="87">
        <v>25</v>
      </c>
      <c r="F140" s="87">
        <v>900</v>
      </c>
      <c r="G140" s="87">
        <v>10</v>
      </c>
      <c r="H140" s="87">
        <v>50</v>
      </c>
      <c r="I140" s="87"/>
      <c r="J140" s="87"/>
      <c r="K140" s="87"/>
      <c r="L140" s="87">
        <v>300</v>
      </c>
      <c r="M140" s="87">
        <v>200</v>
      </c>
      <c r="N140" s="91"/>
      <c r="O140" s="87">
        <f t="shared" si="18"/>
        <v>500</v>
      </c>
      <c r="P140" s="87">
        <f t="shared" si="19"/>
        <v>10</v>
      </c>
      <c r="Q140" s="92"/>
      <c r="R140" s="93">
        <v>0.06</v>
      </c>
      <c r="S140" s="93">
        <f t="shared" si="20"/>
        <v>0.6</v>
      </c>
    </row>
    <row r="141" spans="1:21" s="90" customFormat="1" x14ac:dyDescent="0.2">
      <c r="A141" s="86" t="s">
        <v>134</v>
      </c>
      <c r="B141" s="86" t="s">
        <v>135</v>
      </c>
      <c r="C141" s="86" t="s">
        <v>134</v>
      </c>
      <c r="D141" s="86" t="s">
        <v>275</v>
      </c>
      <c r="E141" s="87">
        <v>25</v>
      </c>
      <c r="F141" s="87">
        <v>1200</v>
      </c>
      <c r="G141" s="87">
        <v>10</v>
      </c>
      <c r="H141" s="87">
        <v>50</v>
      </c>
      <c r="I141" s="87"/>
      <c r="J141" s="87"/>
      <c r="K141" s="87"/>
      <c r="L141" s="87"/>
      <c r="M141" s="87"/>
      <c r="N141" s="91"/>
      <c r="O141" s="87">
        <f t="shared" si="18"/>
        <v>0</v>
      </c>
      <c r="P141" s="87">
        <f t="shared" si="19"/>
        <v>0</v>
      </c>
      <c r="Q141" s="92"/>
      <c r="R141" s="93">
        <v>0.08</v>
      </c>
      <c r="S141" s="93">
        <f t="shared" si="20"/>
        <v>0</v>
      </c>
    </row>
    <row r="142" spans="1:21" s="90" customFormat="1" x14ac:dyDescent="0.2">
      <c r="A142" s="103" t="s">
        <v>451</v>
      </c>
      <c r="B142" s="187" t="s">
        <v>135</v>
      </c>
      <c r="C142" s="103">
        <v>90445810</v>
      </c>
      <c r="D142" s="187" t="s">
        <v>277</v>
      </c>
      <c r="E142" s="87" t="s">
        <v>63</v>
      </c>
      <c r="F142" s="87">
        <v>1200</v>
      </c>
      <c r="G142" s="87">
        <v>10</v>
      </c>
      <c r="H142" s="87">
        <v>50</v>
      </c>
      <c r="I142" s="87"/>
      <c r="J142" s="87"/>
      <c r="K142" s="87"/>
      <c r="L142" s="87"/>
      <c r="M142" s="87"/>
      <c r="N142" s="91"/>
      <c r="O142" s="87">
        <f t="shared" si="18"/>
        <v>0</v>
      </c>
      <c r="P142" s="87">
        <f t="shared" si="19"/>
        <v>0</v>
      </c>
      <c r="Q142" s="92"/>
      <c r="R142" s="93">
        <v>0.08</v>
      </c>
      <c r="S142" s="93">
        <f t="shared" si="20"/>
        <v>0</v>
      </c>
    </row>
    <row r="143" spans="1:21" s="90" customFormat="1" x14ac:dyDescent="0.2">
      <c r="A143" s="86" t="s">
        <v>238</v>
      </c>
      <c r="B143" s="86" t="s">
        <v>239</v>
      </c>
      <c r="C143" s="86" t="s">
        <v>238</v>
      </c>
      <c r="D143" s="86" t="s">
        <v>275</v>
      </c>
      <c r="E143" s="87">
        <v>25</v>
      </c>
      <c r="F143" s="87">
        <v>1524</v>
      </c>
      <c r="G143" s="87">
        <v>10</v>
      </c>
      <c r="H143" s="87">
        <v>50</v>
      </c>
      <c r="I143" s="87"/>
      <c r="J143" s="87"/>
      <c r="K143" s="87"/>
      <c r="L143" s="87"/>
      <c r="M143" s="87"/>
      <c r="N143" s="91"/>
      <c r="O143" s="87">
        <f t="shared" si="18"/>
        <v>0</v>
      </c>
      <c r="P143" s="87">
        <f t="shared" si="19"/>
        <v>0</v>
      </c>
      <c r="Q143" s="92"/>
      <c r="R143" s="93">
        <v>0.08</v>
      </c>
      <c r="S143" s="93">
        <f t="shared" si="20"/>
        <v>0</v>
      </c>
    </row>
    <row r="144" spans="1:21" s="90" customFormat="1" x14ac:dyDescent="0.2">
      <c r="A144" s="86" t="s">
        <v>164</v>
      </c>
      <c r="B144" s="86" t="s">
        <v>165</v>
      </c>
      <c r="C144" s="86" t="s">
        <v>164</v>
      </c>
      <c r="D144" s="86" t="s">
        <v>275</v>
      </c>
      <c r="E144" s="87">
        <v>25</v>
      </c>
      <c r="F144" s="87">
        <v>1800</v>
      </c>
      <c r="G144" s="87">
        <v>10</v>
      </c>
      <c r="H144" s="87">
        <v>50</v>
      </c>
      <c r="I144" s="87"/>
      <c r="J144" s="87"/>
      <c r="K144" s="87"/>
      <c r="L144" s="87"/>
      <c r="M144" s="87"/>
      <c r="N144" s="91"/>
      <c r="O144" s="87">
        <f t="shared" si="18"/>
        <v>0</v>
      </c>
      <c r="P144" s="87">
        <f t="shared" si="19"/>
        <v>0</v>
      </c>
      <c r="Q144" s="92"/>
      <c r="R144" s="93">
        <v>0.12</v>
      </c>
      <c r="S144" s="93">
        <f t="shared" si="20"/>
        <v>0</v>
      </c>
    </row>
    <row r="145" spans="1:21" s="90" customFormat="1" x14ac:dyDescent="0.2">
      <c r="A145" s="187" t="s">
        <v>227</v>
      </c>
      <c r="B145" s="187" t="s">
        <v>165</v>
      </c>
      <c r="C145" s="187">
        <v>90445900</v>
      </c>
      <c r="D145" s="187" t="s">
        <v>277</v>
      </c>
      <c r="E145" s="87">
        <v>25</v>
      </c>
      <c r="F145" s="87">
        <v>1800</v>
      </c>
      <c r="G145" s="87">
        <v>10</v>
      </c>
      <c r="H145" s="87">
        <v>50</v>
      </c>
      <c r="I145" s="87"/>
      <c r="J145" s="87"/>
      <c r="K145" s="87"/>
      <c r="L145" s="87"/>
      <c r="M145" s="87"/>
      <c r="N145" s="91"/>
      <c r="O145" s="87">
        <f t="shared" si="18"/>
        <v>0</v>
      </c>
      <c r="P145" s="87">
        <f t="shared" si="19"/>
        <v>0</v>
      </c>
      <c r="Q145" s="92"/>
      <c r="R145" s="93">
        <v>0.12</v>
      </c>
      <c r="S145" s="93">
        <f t="shared" si="20"/>
        <v>0</v>
      </c>
      <c r="T145" s="94"/>
    </row>
    <row r="146" spans="1:21" s="90" customFormat="1" x14ac:dyDescent="0.2">
      <c r="A146" s="187" t="s">
        <v>301</v>
      </c>
      <c r="B146" s="187" t="s">
        <v>302</v>
      </c>
      <c r="C146" s="187">
        <v>90446000</v>
      </c>
      <c r="D146" s="187" t="s">
        <v>277</v>
      </c>
      <c r="E146" s="87">
        <v>25</v>
      </c>
      <c r="F146" s="87">
        <v>2400</v>
      </c>
      <c r="G146" s="87">
        <v>10</v>
      </c>
      <c r="H146" s="87">
        <v>50</v>
      </c>
      <c r="I146" s="87"/>
      <c r="J146" s="87"/>
      <c r="K146" s="87"/>
      <c r="L146" s="87"/>
      <c r="M146" s="87"/>
      <c r="N146" s="91"/>
      <c r="O146" s="87">
        <f t="shared" si="18"/>
        <v>0</v>
      </c>
      <c r="P146" s="87">
        <f t="shared" si="19"/>
        <v>0</v>
      </c>
      <c r="Q146" s="92"/>
      <c r="R146" s="93">
        <v>0.12</v>
      </c>
      <c r="S146" s="93">
        <f t="shared" si="20"/>
        <v>0</v>
      </c>
      <c r="T146" s="94"/>
    </row>
    <row r="147" spans="1:21" x14ac:dyDescent="0.2">
      <c r="A147" s="305"/>
      <c r="B147" s="305"/>
      <c r="C147" s="305"/>
      <c r="D147" s="305"/>
      <c r="E147" s="305"/>
      <c r="F147" s="305"/>
      <c r="G147" s="305"/>
      <c r="H147" s="305"/>
      <c r="I147" s="188">
        <f t="shared" ref="I147:N147" si="21">SUBTOTAL(9,I6:I146)</f>
        <v>3400</v>
      </c>
      <c r="J147" s="188">
        <f t="shared" si="21"/>
        <v>9000</v>
      </c>
      <c r="K147" s="188">
        <f t="shared" si="21"/>
        <v>22650</v>
      </c>
      <c r="L147" s="188">
        <f t="shared" si="21"/>
        <v>33625</v>
      </c>
      <c r="M147" s="188">
        <f t="shared" ref="M147" si="22">SUBTOTAL(9,M6:M146)</f>
        <v>51930</v>
      </c>
      <c r="N147" s="188">
        <f t="shared" si="21"/>
        <v>0</v>
      </c>
      <c r="O147" s="188">
        <f>SUBTOTAL(9,O5:O146)</f>
        <v>120605</v>
      </c>
      <c r="P147" s="188">
        <f>SUBTOTAL(9,P5:P146)</f>
        <v>855</v>
      </c>
      <c r="Q147" s="59"/>
      <c r="R147" s="12"/>
      <c r="S147" s="188">
        <f>SUBTOTAL(9,S5:S146)</f>
        <v>49.130000000000017</v>
      </c>
      <c r="T147" s="3">
        <f>SUM(T14:T146)</f>
        <v>27.939999999999998</v>
      </c>
      <c r="U147" s="3">
        <f>SUM(U14:U146)</f>
        <v>100</v>
      </c>
    </row>
    <row r="148" spans="1:21" x14ac:dyDescent="0.2">
      <c r="A148" s="305"/>
      <c r="B148" s="305"/>
      <c r="C148" s="305"/>
      <c r="D148" s="305"/>
      <c r="E148" s="305"/>
      <c r="F148" s="305"/>
      <c r="G148" s="305"/>
      <c r="H148" s="305"/>
      <c r="I148" s="188">
        <v>17</v>
      </c>
      <c r="J148" s="188">
        <v>35</v>
      </c>
      <c r="K148" s="188">
        <v>97</v>
      </c>
      <c r="L148" s="188">
        <v>250</v>
      </c>
      <c r="M148" s="188">
        <v>456</v>
      </c>
      <c r="N148" s="188"/>
      <c r="O148" s="188"/>
      <c r="P148" s="188">
        <f>SUM(I148:N148)</f>
        <v>855</v>
      </c>
      <c r="S148" s="3">
        <f>S147/30</f>
        <v>1.6376666666666673</v>
      </c>
    </row>
    <row r="149" spans="1:21" x14ac:dyDescent="0.2">
      <c r="A149" s="305"/>
      <c r="B149" s="305"/>
      <c r="C149" s="305"/>
      <c r="D149" s="305"/>
      <c r="E149" s="305"/>
      <c r="F149" s="305"/>
      <c r="G149" s="305"/>
      <c r="H149" s="305"/>
      <c r="I149" s="188">
        <v>0.98</v>
      </c>
      <c r="J149" s="188">
        <v>1.85</v>
      </c>
      <c r="K149" s="188">
        <v>5.82</v>
      </c>
      <c r="L149" s="188">
        <v>13.66</v>
      </c>
      <c r="M149" s="188">
        <v>26.82</v>
      </c>
      <c r="N149" s="188"/>
      <c r="O149" s="188"/>
      <c r="P149" s="188">
        <f>SUM(I149:N149)</f>
        <v>49.13</v>
      </c>
    </row>
    <row r="150" spans="1:21" x14ac:dyDescent="0.2">
      <c r="A150" s="34"/>
      <c r="B150" s="34"/>
      <c r="C150" s="34"/>
      <c r="D150" s="34"/>
      <c r="E150" s="34"/>
      <c r="F150" s="34"/>
      <c r="G150" s="34"/>
      <c r="H150" s="34"/>
    </row>
    <row r="151" spans="1:21" x14ac:dyDescent="0.2">
      <c r="A151" s="190" t="s">
        <v>136</v>
      </c>
      <c r="B151" s="190" t="s">
        <v>136</v>
      </c>
      <c r="C151" s="30"/>
      <c r="D151" s="30"/>
      <c r="E151" s="185" t="s">
        <v>10</v>
      </c>
      <c r="F151" s="185" t="s">
        <v>137</v>
      </c>
      <c r="G151" s="300" t="s">
        <v>138</v>
      </c>
      <c r="H151" s="301"/>
      <c r="I151" s="20"/>
      <c r="J151" s="20"/>
      <c r="K151" s="20"/>
      <c r="L151" s="20"/>
      <c r="M151" s="20"/>
      <c r="N151" s="20"/>
      <c r="O151" s="302" t="s">
        <v>6</v>
      </c>
      <c r="P151" s="302"/>
      <c r="Q151" s="35"/>
      <c r="R151" s="300" t="s">
        <v>7</v>
      </c>
      <c r="S151" s="301"/>
    </row>
    <row r="152" spans="1:21" x14ac:dyDescent="0.2">
      <c r="A152" s="188"/>
      <c r="B152" s="188"/>
      <c r="C152" s="188"/>
      <c r="D152" s="188"/>
      <c r="E152" s="185"/>
      <c r="F152" s="185"/>
      <c r="G152" s="185" t="s">
        <v>139</v>
      </c>
      <c r="H152" s="185" t="s">
        <v>140</v>
      </c>
      <c r="I152" s="185" t="s">
        <v>140</v>
      </c>
      <c r="J152" s="185" t="s">
        <v>140</v>
      </c>
      <c r="K152" s="185" t="s">
        <v>140</v>
      </c>
      <c r="L152" s="185" t="s">
        <v>140</v>
      </c>
      <c r="M152" s="185" t="s">
        <v>140</v>
      </c>
      <c r="N152" s="185" t="s">
        <v>140</v>
      </c>
      <c r="O152" s="188" t="s">
        <v>140</v>
      </c>
      <c r="P152" s="188" t="s">
        <v>12</v>
      </c>
      <c r="Q152" s="189"/>
      <c r="R152" s="186" t="s">
        <v>14</v>
      </c>
      <c r="S152" s="186" t="s">
        <v>15</v>
      </c>
    </row>
    <row r="153" spans="1:21" x14ac:dyDescent="0.2">
      <c r="A153" s="38" t="s">
        <v>142</v>
      </c>
      <c r="B153" s="38" t="s">
        <v>143</v>
      </c>
      <c r="C153" s="38" t="s">
        <v>142</v>
      </c>
      <c r="D153" s="38" t="s">
        <v>142</v>
      </c>
      <c r="E153" s="12">
        <v>13</v>
      </c>
      <c r="F153" s="12">
        <v>25</v>
      </c>
      <c r="G153" s="12">
        <v>5</v>
      </c>
      <c r="H153" s="12">
        <v>125</v>
      </c>
      <c r="I153" s="12"/>
      <c r="J153" s="12"/>
      <c r="K153" s="12"/>
      <c r="L153" s="12"/>
      <c r="M153" s="12"/>
      <c r="N153" s="12"/>
      <c r="O153" s="12">
        <f>SUM(I153:N153)</f>
        <v>0</v>
      </c>
      <c r="P153" s="12">
        <f>$O153/$H153</f>
        <v>0</v>
      </c>
      <c r="Q153" s="39"/>
      <c r="R153" s="15">
        <v>0.09</v>
      </c>
      <c r="S153" s="15">
        <f>$P153*$R153</f>
        <v>0</v>
      </c>
    </row>
    <row r="154" spans="1:21" x14ac:dyDescent="0.2">
      <c r="A154" s="38" t="s">
        <v>144</v>
      </c>
      <c r="B154" s="38" t="s">
        <v>145</v>
      </c>
      <c r="C154" s="38" t="s">
        <v>144</v>
      </c>
      <c r="D154" s="38" t="s">
        <v>144</v>
      </c>
      <c r="E154" s="12">
        <v>19</v>
      </c>
      <c r="F154" s="12">
        <v>25</v>
      </c>
      <c r="G154" s="12">
        <v>5</v>
      </c>
      <c r="H154" s="12">
        <v>125</v>
      </c>
      <c r="I154" s="12"/>
      <c r="J154" s="12"/>
      <c r="K154" s="12"/>
      <c r="L154" s="12"/>
      <c r="M154" s="12"/>
      <c r="N154" s="12"/>
      <c r="O154" s="12">
        <f>SUM(I154:N154)</f>
        <v>0</v>
      </c>
      <c r="P154" s="12">
        <f>$O154/$H154</f>
        <v>0</v>
      </c>
      <c r="Q154" s="39"/>
      <c r="R154" s="15">
        <v>0.15</v>
      </c>
      <c r="S154" s="15">
        <f>$P154*$R154</f>
        <v>0</v>
      </c>
    </row>
    <row r="155" spans="1:21" x14ac:dyDescent="0.2">
      <c r="B155" s="3"/>
      <c r="I155" s="188">
        <f t="shared" ref="I155:N155" si="23">SUM(I153:I154)</f>
        <v>0</v>
      </c>
      <c r="J155" s="188">
        <f t="shared" si="23"/>
        <v>0</v>
      </c>
      <c r="K155" s="188">
        <f t="shared" si="23"/>
        <v>0</v>
      </c>
      <c r="L155" s="188">
        <f t="shared" si="23"/>
        <v>0</v>
      </c>
      <c r="M155" s="188">
        <f t="shared" ref="M155" si="24">SUM(M153:M154)</f>
        <v>0</v>
      </c>
      <c r="N155" s="188">
        <f t="shared" si="23"/>
        <v>0</v>
      </c>
      <c r="O155" s="188">
        <f>SUBTOTAL(9,O153:O154)</f>
        <v>0</v>
      </c>
      <c r="P155" s="188">
        <f>SUBTOTAL(9,P153:P154)</f>
        <v>0</v>
      </c>
      <c r="Q155" s="189"/>
      <c r="R155" s="12"/>
      <c r="S155" s="33">
        <f>SUBTOTAL(9,S153:S154)</f>
        <v>0</v>
      </c>
    </row>
    <row r="156" spans="1:21" x14ac:dyDescent="0.2">
      <c r="B156" s="3"/>
      <c r="I156" s="40"/>
      <c r="J156" s="40"/>
      <c r="K156" s="40"/>
      <c r="L156" s="40"/>
      <c r="M156" s="40"/>
      <c r="N156" s="40"/>
      <c r="O156" s="188">
        <v>0</v>
      </c>
      <c r="P156" s="188">
        <v>0</v>
      </c>
      <c r="Q156" s="35"/>
      <c r="R156" s="12"/>
      <c r="S156" s="33">
        <v>0</v>
      </c>
    </row>
  </sheetData>
  <mergeCells count="13">
    <mergeCell ref="R151:S151"/>
    <mergeCell ref="A112:B112"/>
    <mergeCell ref="A147:H147"/>
    <mergeCell ref="A148:H148"/>
    <mergeCell ref="A149:H149"/>
    <mergeCell ref="G151:H151"/>
    <mergeCell ref="O151:P151"/>
    <mergeCell ref="R3:S3"/>
    <mergeCell ref="A1:H1"/>
    <mergeCell ref="A2:D2"/>
    <mergeCell ref="E2:H2"/>
    <mergeCell ref="G3:H3"/>
    <mergeCell ref="O3:P3"/>
  </mergeCells>
  <conditionalFormatting sqref="A5:XFD146">
    <cfRule type="expression" dxfId="582" priority="1">
      <formula>MOD(ROW(),2)</formula>
    </cfRule>
  </conditionalFormatting>
  <conditionalFormatting sqref="O6:O146">
    <cfRule type="cellIs" dxfId="581" priority="4" operator="greaterThan">
      <formula>10000</formula>
    </cfRule>
  </conditionalFormatting>
  <conditionalFormatting sqref="O113:O146">
    <cfRule type="cellIs" dxfId="580" priority="5" operator="greaterThan">
      <formula>2000</formula>
    </cfRule>
  </conditionalFormatting>
  <conditionalFormatting sqref="S6:S111">
    <cfRule type="cellIs" dxfId="579" priority="3" operator="greaterThan">
      <formula>10</formula>
    </cfRule>
  </conditionalFormatting>
  <conditionalFormatting sqref="S142">
    <cfRule type="cellIs" dxfId="578" priority="2" operator="greaterThan">
      <formula>10</formula>
    </cfRule>
  </conditionalFormatting>
  <pageMargins left="0.25" right="0.25" top="0.75" bottom="0.75" header="0.3" footer="0.3"/>
  <pageSetup paperSize="9" scale="69" fitToHeight="0" orientation="landscape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156"/>
  <sheetViews>
    <sheetView zoomScaleNormal="100" workbookViewId="0">
      <pane xSplit="4" ySplit="4" topLeftCell="E5" activePane="bottomRight" state="frozen"/>
      <selection pane="topRight" activeCell="D1" sqref="D1"/>
      <selection pane="bottomLeft" activeCell="A4" sqref="A4"/>
      <selection pane="bottomRight" activeCell="E5" sqref="E5"/>
    </sheetView>
  </sheetViews>
  <sheetFormatPr defaultColWidth="9.140625" defaultRowHeight="12.75" x14ac:dyDescent="0.2"/>
  <cols>
    <col min="1" max="1" width="12.5703125" style="3" customWidth="1"/>
    <col min="2" max="2" width="14" style="41" customWidth="1"/>
    <col min="3" max="3" width="14" style="3" bestFit="1" customWidth="1"/>
    <col min="4" max="4" width="12.28515625" style="3" customWidth="1"/>
    <col min="5" max="5" width="7.85546875" style="3" customWidth="1"/>
    <col min="6" max="6" width="8.5703125" style="3" customWidth="1"/>
    <col min="7" max="7" width="6.140625" style="3" customWidth="1"/>
    <col min="8" max="8" width="6.42578125" style="3" customWidth="1"/>
    <col min="9" max="12" width="10.140625" style="3" customWidth="1"/>
    <col min="13" max="13" width="8.28515625" style="3" customWidth="1"/>
    <col min="14" max="14" width="10.7109375" style="3" bestFit="1" customWidth="1"/>
    <col min="15" max="15" width="8.28515625" style="3" bestFit="1" customWidth="1"/>
    <col min="16" max="17" width="9.42578125" style="3" customWidth="1"/>
    <col min="18" max="18" width="9.28515625" style="3" customWidth="1"/>
    <col min="19" max="16384" width="9.140625" style="3"/>
  </cols>
  <sheetData>
    <row r="1" spans="1:20" x14ac:dyDescent="0.2">
      <c r="A1" s="303" t="s">
        <v>281</v>
      </c>
      <c r="B1" s="303"/>
      <c r="C1" s="303"/>
      <c r="D1" s="303"/>
      <c r="E1" s="303"/>
      <c r="F1" s="303"/>
      <c r="G1" s="303"/>
      <c r="H1" s="303"/>
      <c r="I1" s="30" t="s">
        <v>563</v>
      </c>
      <c r="J1" s="30" t="s">
        <v>573</v>
      </c>
      <c r="K1" s="30" t="s">
        <v>581</v>
      </c>
      <c r="L1" s="30" t="s">
        <v>592</v>
      </c>
      <c r="M1" s="20"/>
      <c r="N1" s="20"/>
      <c r="O1" s="20"/>
    </row>
    <row r="2" spans="1:20" x14ac:dyDescent="0.2">
      <c r="A2" s="303" t="s">
        <v>594</v>
      </c>
      <c r="B2" s="303"/>
      <c r="C2" s="303"/>
      <c r="D2" s="303"/>
      <c r="E2" s="303"/>
      <c r="F2" s="303"/>
      <c r="G2" s="303"/>
      <c r="H2" s="303"/>
      <c r="I2" s="186"/>
      <c r="J2" s="186"/>
      <c r="K2" s="186"/>
      <c r="L2" s="186"/>
      <c r="M2" s="185"/>
      <c r="N2" s="185"/>
      <c r="O2" s="185"/>
      <c r="P2" s="191"/>
      <c r="Q2" s="191"/>
      <c r="R2" s="30"/>
    </row>
    <row r="3" spans="1:20" x14ac:dyDescent="0.2">
      <c r="A3" s="185" t="s">
        <v>0</v>
      </c>
      <c r="B3" s="185" t="s">
        <v>1</v>
      </c>
      <c r="C3" s="185" t="s">
        <v>2</v>
      </c>
      <c r="D3" s="185" t="s">
        <v>274</v>
      </c>
      <c r="E3" s="185" t="s">
        <v>3</v>
      </c>
      <c r="F3" s="185" t="s">
        <v>4</v>
      </c>
      <c r="G3" s="302" t="s">
        <v>5</v>
      </c>
      <c r="H3" s="302"/>
      <c r="I3" s="31" t="s">
        <v>559</v>
      </c>
      <c r="J3" s="31" t="s">
        <v>572</v>
      </c>
      <c r="K3" s="31" t="s">
        <v>579</v>
      </c>
      <c r="L3" s="31" t="s">
        <v>589</v>
      </c>
      <c r="M3" s="188"/>
      <c r="N3" s="302" t="s">
        <v>6</v>
      </c>
      <c r="O3" s="302"/>
      <c r="P3" s="55"/>
      <c r="Q3" s="300" t="s">
        <v>7</v>
      </c>
      <c r="R3" s="301"/>
    </row>
    <row r="4" spans="1:20" x14ac:dyDescent="0.2">
      <c r="A4" s="188" t="s">
        <v>8</v>
      </c>
      <c r="B4" s="188"/>
      <c r="C4" s="188"/>
      <c r="D4" s="188"/>
      <c r="E4" s="7" t="s">
        <v>9</v>
      </c>
      <c r="F4" s="188" t="s">
        <v>10</v>
      </c>
      <c r="G4" s="185" t="s">
        <v>11</v>
      </c>
      <c r="H4" s="185" t="s">
        <v>12</v>
      </c>
      <c r="I4" s="188" t="s">
        <v>560</v>
      </c>
      <c r="J4" s="188" t="s">
        <v>571</v>
      </c>
      <c r="K4" s="188" t="s">
        <v>580</v>
      </c>
      <c r="L4" s="188" t="s">
        <v>590</v>
      </c>
      <c r="M4" s="188"/>
      <c r="N4" s="185" t="s">
        <v>13</v>
      </c>
      <c r="O4" s="185" t="s">
        <v>12</v>
      </c>
      <c r="P4" s="56"/>
      <c r="Q4" s="186" t="s">
        <v>14</v>
      </c>
      <c r="R4" s="186" t="s">
        <v>15</v>
      </c>
    </row>
    <row r="5" spans="1:20" s="90" customFormat="1" x14ac:dyDescent="0.2">
      <c r="A5" s="86" t="s">
        <v>549</v>
      </c>
      <c r="B5" s="86" t="s">
        <v>550</v>
      </c>
      <c r="C5" s="86" t="s">
        <v>549</v>
      </c>
      <c r="D5" s="86" t="s">
        <v>275</v>
      </c>
      <c r="E5" s="87">
        <v>15</v>
      </c>
      <c r="F5" s="87">
        <v>50</v>
      </c>
      <c r="G5" s="87">
        <v>50</v>
      </c>
      <c r="H5" s="87">
        <v>2000</v>
      </c>
      <c r="I5" s="87"/>
      <c r="J5" s="87"/>
      <c r="K5" s="87"/>
      <c r="L5" s="87"/>
      <c r="M5" s="187"/>
      <c r="N5" s="87">
        <f t="shared" ref="N5:N20" si="0">SUM(I5:M5)</f>
        <v>0</v>
      </c>
      <c r="O5" s="87">
        <f t="shared" ref="O5:O20" si="1">$N5/$H5</f>
        <v>0</v>
      </c>
      <c r="P5" s="89"/>
      <c r="Q5" s="87">
        <v>0.06</v>
      </c>
      <c r="R5" s="87">
        <f t="shared" ref="R5:R20" si="2">$O5*$Q5</f>
        <v>0</v>
      </c>
    </row>
    <row r="6" spans="1:20" s="90" customFormat="1" x14ac:dyDescent="0.2">
      <c r="A6" s="86" t="s">
        <v>383</v>
      </c>
      <c r="B6" s="86" t="s">
        <v>384</v>
      </c>
      <c r="C6" s="86" t="s">
        <v>383</v>
      </c>
      <c r="D6" s="86" t="s">
        <v>275</v>
      </c>
      <c r="E6" s="87">
        <v>15</v>
      </c>
      <c r="F6" s="87">
        <v>225</v>
      </c>
      <c r="G6" s="87">
        <v>10</v>
      </c>
      <c r="H6" s="87">
        <v>400</v>
      </c>
      <c r="I6" s="87">
        <v>1600</v>
      </c>
      <c r="J6" s="87">
        <v>4000</v>
      </c>
      <c r="K6" s="87">
        <v>6000</v>
      </c>
      <c r="L6" s="87">
        <v>6000</v>
      </c>
      <c r="M6" s="91"/>
      <c r="N6" s="87">
        <f>SUM(I6:M6)</f>
        <v>17600</v>
      </c>
      <c r="O6" s="87">
        <f t="shared" si="1"/>
        <v>44</v>
      </c>
      <c r="P6" s="92"/>
      <c r="Q6" s="93">
        <v>0.06</v>
      </c>
      <c r="R6" s="93">
        <f t="shared" si="2"/>
        <v>2.6399999999999997</v>
      </c>
      <c r="S6" s="94">
        <f>SUM(R6:R20)</f>
        <v>12.740000000000002</v>
      </c>
      <c r="T6" s="90">
        <f>S6*100/$S$147</f>
        <v>133.1243469174504</v>
      </c>
    </row>
    <row r="7" spans="1:20" s="90" customFormat="1" x14ac:dyDescent="0.2">
      <c r="A7" s="86" t="s">
        <v>385</v>
      </c>
      <c r="B7" s="86" t="s">
        <v>386</v>
      </c>
      <c r="C7" s="86" t="s">
        <v>385</v>
      </c>
      <c r="D7" s="86" t="s">
        <v>275</v>
      </c>
      <c r="E7" s="87">
        <v>15</v>
      </c>
      <c r="F7" s="87">
        <v>300</v>
      </c>
      <c r="G7" s="87">
        <v>10</v>
      </c>
      <c r="H7" s="87">
        <v>300</v>
      </c>
      <c r="I7" s="87"/>
      <c r="J7" s="87"/>
      <c r="K7" s="87">
        <v>5100</v>
      </c>
      <c r="L7" s="87"/>
      <c r="M7" s="91"/>
      <c r="N7" s="87">
        <f t="shared" si="0"/>
        <v>5100</v>
      </c>
      <c r="O7" s="87">
        <f t="shared" si="1"/>
        <v>17</v>
      </c>
      <c r="P7" s="92"/>
      <c r="Q7" s="93">
        <v>0.06</v>
      </c>
      <c r="R7" s="93">
        <f t="shared" si="2"/>
        <v>1.02</v>
      </c>
      <c r="S7" s="94"/>
    </row>
    <row r="8" spans="1:20" s="90" customFormat="1" x14ac:dyDescent="0.2">
      <c r="A8" s="187" t="s">
        <v>387</v>
      </c>
      <c r="B8" s="187" t="s">
        <v>259</v>
      </c>
      <c r="C8" s="95" t="s">
        <v>388</v>
      </c>
      <c r="D8" s="187" t="s">
        <v>277</v>
      </c>
      <c r="E8" s="87" t="s">
        <v>167</v>
      </c>
      <c r="F8" s="87">
        <v>300</v>
      </c>
      <c r="G8" s="87">
        <v>10</v>
      </c>
      <c r="H8" s="87">
        <v>300</v>
      </c>
      <c r="I8" s="87"/>
      <c r="J8" s="87"/>
      <c r="K8" s="87"/>
      <c r="L8" s="87"/>
      <c r="M8" s="91"/>
      <c r="N8" s="87">
        <f t="shared" si="0"/>
        <v>0</v>
      </c>
      <c r="O8" s="87">
        <f t="shared" si="1"/>
        <v>0</v>
      </c>
      <c r="P8" s="92"/>
      <c r="Q8" s="93">
        <v>0.06</v>
      </c>
      <c r="R8" s="93">
        <f t="shared" si="2"/>
        <v>0</v>
      </c>
      <c r="S8" s="94"/>
    </row>
    <row r="9" spans="1:20" s="90" customFormat="1" x14ac:dyDescent="0.2">
      <c r="A9" s="86" t="s">
        <v>258</v>
      </c>
      <c r="B9" s="86" t="s">
        <v>259</v>
      </c>
      <c r="C9" s="86" t="s">
        <v>258</v>
      </c>
      <c r="D9" s="86" t="s">
        <v>275</v>
      </c>
      <c r="E9" s="87">
        <v>15</v>
      </c>
      <c r="F9" s="87">
        <v>375</v>
      </c>
      <c r="G9" s="87">
        <v>10</v>
      </c>
      <c r="H9" s="87">
        <v>200</v>
      </c>
      <c r="I9" s="87"/>
      <c r="J9" s="87"/>
      <c r="K9" s="87"/>
      <c r="L9" s="87"/>
      <c r="M9" s="91"/>
      <c r="N9" s="87">
        <f t="shared" si="0"/>
        <v>0</v>
      </c>
      <c r="O9" s="87">
        <f t="shared" si="1"/>
        <v>0</v>
      </c>
      <c r="P9" s="92"/>
      <c r="Q9" s="93">
        <v>0.06</v>
      </c>
      <c r="R9" s="93">
        <f t="shared" si="2"/>
        <v>0</v>
      </c>
      <c r="S9" s="94"/>
    </row>
    <row r="10" spans="1:20" s="90" customFormat="1" x14ac:dyDescent="0.2">
      <c r="A10" s="86" t="s">
        <v>26</v>
      </c>
      <c r="B10" s="86" t="s">
        <v>27</v>
      </c>
      <c r="C10" s="86" t="s">
        <v>26</v>
      </c>
      <c r="D10" s="86" t="s">
        <v>275</v>
      </c>
      <c r="E10" s="87">
        <v>15</v>
      </c>
      <c r="F10" s="87">
        <v>457</v>
      </c>
      <c r="G10" s="87">
        <v>10</v>
      </c>
      <c r="H10" s="87">
        <v>200</v>
      </c>
      <c r="I10" s="87"/>
      <c r="J10" s="87">
        <v>5000</v>
      </c>
      <c r="K10" s="87">
        <v>5000</v>
      </c>
      <c r="L10" s="87">
        <v>5000</v>
      </c>
      <c r="M10" s="91"/>
      <c r="N10" s="87">
        <f t="shared" si="0"/>
        <v>15000</v>
      </c>
      <c r="O10" s="87">
        <f t="shared" si="1"/>
        <v>75</v>
      </c>
      <c r="P10" s="92"/>
      <c r="Q10" s="93">
        <v>0.05</v>
      </c>
      <c r="R10" s="93">
        <f t="shared" si="2"/>
        <v>3.75</v>
      </c>
    </row>
    <row r="11" spans="1:20" s="90" customFormat="1" x14ac:dyDescent="0.2">
      <c r="A11" s="187" t="s">
        <v>169</v>
      </c>
      <c r="B11" s="187" t="s">
        <v>27</v>
      </c>
      <c r="C11" s="187">
        <v>90441400</v>
      </c>
      <c r="D11" s="187" t="s">
        <v>277</v>
      </c>
      <c r="E11" s="87" t="s">
        <v>167</v>
      </c>
      <c r="F11" s="87">
        <v>450</v>
      </c>
      <c r="G11" s="87">
        <v>10</v>
      </c>
      <c r="H11" s="87">
        <v>200</v>
      </c>
      <c r="I11" s="87"/>
      <c r="J11" s="87"/>
      <c r="K11" s="87"/>
      <c r="L11" s="87">
        <v>1000</v>
      </c>
      <c r="M11" s="91"/>
      <c r="N11" s="87">
        <f t="shared" si="0"/>
        <v>1000</v>
      </c>
      <c r="O11" s="87">
        <f t="shared" si="1"/>
        <v>5</v>
      </c>
      <c r="P11" s="92"/>
      <c r="Q11" s="93">
        <v>0.05</v>
      </c>
      <c r="R11" s="93">
        <f t="shared" si="2"/>
        <v>0.25</v>
      </c>
    </row>
    <row r="12" spans="1:20" s="90" customFormat="1" x14ac:dyDescent="0.2">
      <c r="A12" s="86" t="s">
        <v>24</v>
      </c>
      <c r="B12" s="86" t="s">
        <v>25</v>
      </c>
      <c r="C12" s="86" t="s">
        <v>24</v>
      </c>
      <c r="D12" s="86" t="s">
        <v>275</v>
      </c>
      <c r="E12" s="87">
        <v>15</v>
      </c>
      <c r="F12" s="87">
        <v>610</v>
      </c>
      <c r="G12" s="87">
        <v>10</v>
      </c>
      <c r="H12" s="87">
        <v>100</v>
      </c>
      <c r="I12" s="87"/>
      <c r="J12" s="87"/>
      <c r="K12" s="87">
        <v>700</v>
      </c>
      <c r="L12" s="87">
        <v>5000</v>
      </c>
      <c r="M12" s="91"/>
      <c r="N12" s="87">
        <f t="shared" si="0"/>
        <v>5700</v>
      </c>
      <c r="O12" s="87">
        <f t="shared" si="1"/>
        <v>57</v>
      </c>
      <c r="P12" s="92"/>
      <c r="Q12" s="93">
        <v>0.04</v>
      </c>
      <c r="R12" s="93">
        <f t="shared" si="2"/>
        <v>2.2800000000000002</v>
      </c>
    </row>
    <row r="13" spans="1:20" s="90" customFormat="1" x14ac:dyDescent="0.2">
      <c r="A13" s="187" t="s">
        <v>168</v>
      </c>
      <c r="B13" s="187" t="s">
        <v>25</v>
      </c>
      <c r="C13" s="187">
        <v>90441600</v>
      </c>
      <c r="D13" s="187" t="s">
        <v>277</v>
      </c>
      <c r="E13" s="87" t="s">
        <v>167</v>
      </c>
      <c r="F13" s="87">
        <v>600</v>
      </c>
      <c r="G13" s="87">
        <v>10</v>
      </c>
      <c r="H13" s="87">
        <v>100</v>
      </c>
      <c r="I13" s="87"/>
      <c r="J13" s="87"/>
      <c r="K13" s="87"/>
      <c r="L13" s="87">
        <v>1000</v>
      </c>
      <c r="M13" s="91"/>
      <c r="N13" s="87">
        <f t="shared" si="0"/>
        <v>1000</v>
      </c>
      <c r="O13" s="87">
        <f t="shared" si="1"/>
        <v>10</v>
      </c>
      <c r="P13" s="92"/>
      <c r="Q13" s="93">
        <v>0.04</v>
      </c>
      <c r="R13" s="93">
        <f t="shared" si="2"/>
        <v>0.4</v>
      </c>
    </row>
    <row r="14" spans="1:20" s="90" customFormat="1" x14ac:dyDescent="0.2">
      <c r="A14" s="86" t="s">
        <v>150</v>
      </c>
      <c r="B14" s="86" t="s">
        <v>151</v>
      </c>
      <c r="C14" s="86" t="s">
        <v>150</v>
      </c>
      <c r="D14" s="86" t="s">
        <v>275</v>
      </c>
      <c r="E14" s="87">
        <v>15</v>
      </c>
      <c r="F14" s="87">
        <v>760</v>
      </c>
      <c r="G14" s="87">
        <v>10</v>
      </c>
      <c r="H14" s="87">
        <v>100</v>
      </c>
      <c r="I14" s="87"/>
      <c r="J14" s="87"/>
      <c r="K14" s="87"/>
      <c r="L14" s="87"/>
      <c r="M14" s="91"/>
      <c r="N14" s="87">
        <f t="shared" si="0"/>
        <v>0</v>
      </c>
      <c r="O14" s="87">
        <f t="shared" si="1"/>
        <v>0</v>
      </c>
      <c r="P14" s="92"/>
      <c r="Q14" s="93">
        <v>0.04</v>
      </c>
      <c r="R14" s="93">
        <f t="shared" si="2"/>
        <v>0</v>
      </c>
    </row>
    <row r="15" spans="1:20" s="90" customFormat="1" x14ac:dyDescent="0.2">
      <c r="A15" s="86" t="s">
        <v>20</v>
      </c>
      <c r="B15" s="86" t="s">
        <v>21</v>
      </c>
      <c r="C15" s="86" t="s">
        <v>20</v>
      </c>
      <c r="D15" s="86" t="s">
        <v>275</v>
      </c>
      <c r="E15" s="87">
        <v>15</v>
      </c>
      <c r="F15" s="87">
        <v>915</v>
      </c>
      <c r="G15" s="87">
        <v>10</v>
      </c>
      <c r="H15" s="87">
        <v>100</v>
      </c>
      <c r="I15" s="87"/>
      <c r="J15" s="87"/>
      <c r="K15" s="87"/>
      <c r="L15" s="87">
        <v>2000</v>
      </c>
      <c r="M15" s="91"/>
      <c r="N15" s="87">
        <f t="shared" si="0"/>
        <v>2000</v>
      </c>
      <c r="O15" s="87">
        <f t="shared" si="1"/>
        <v>20</v>
      </c>
      <c r="P15" s="92"/>
      <c r="Q15" s="93">
        <v>0.05</v>
      </c>
      <c r="R15" s="93">
        <f t="shared" si="2"/>
        <v>1</v>
      </c>
    </row>
    <row r="16" spans="1:20" s="90" customFormat="1" x14ac:dyDescent="0.2">
      <c r="A16" s="91" t="s">
        <v>166</v>
      </c>
      <c r="B16" s="91" t="s">
        <v>21</v>
      </c>
      <c r="C16" s="91">
        <v>90441800</v>
      </c>
      <c r="D16" s="187" t="s">
        <v>277</v>
      </c>
      <c r="E16" s="87" t="s">
        <v>167</v>
      </c>
      <c r="F16" s="87">
        <v>900</v>
      </c>
      <c r="G16" s="87">
        <v>10</v>
      </c>
      <c r="H16" s="87">
        <v>100</v>
      </c>
      <c r="I16" s="87"/>
      <c r="J16" s="87"/>
      <c r="K16" s="87"/>
      <c r="L16" s="87"/>
      <c r="M16" s="91"/>
      <c r="N16" s="87">
        <f t="shared" si="0"/>
        <v>0</v>
      </c>
      <c r="O16" s="87">
        <f t="shared" si="1"/>
        <v>0</v>
      </c>
      <c r="P16" s="92"/>
      <c r="Q16" s="93">
        <v>0.05</v>
      </c>
      <c r="R16" s="93">
        <f t="shared" si="2"/>
        <v>0</v>
      </c>
    </row>
    <row r="17" spans="1:20" s="90" customFormat="1" x14ac:dyDescent="0.2">
      <c r="A17" s="86" t="s">
        <v>16</v>
      </c>
      <c r="B17" s="86" t="s">
        <v>17</v>
      </c>
      <c r="C17" s="86" t="s">
        <v>16</v>
      </c>
      <c r="D17" s="86" t="s">
        <v>275</v>
      </c>
      <c r="E17" s="87">
        <v>15</v>
      </c>
      <c r="F17" s="87">
        <v>1220</v>
      </c>
      <c r="G17" s="87">
        <v>10</v>
      </c>
      <c r="H17" s="87">
        <v>50</v>
      </c>
      <c r="I17" s="87"/>
      <c r="J17" s="87"/>
      <c r="K17" s="87"/>
      <c r="L17" s="87">
        <v>1750</v>
      </c>
      <c r="M17" s="91"/>
      <c r="N17" s="87">
        <f t="shared" si="0"/>
        <v>1750</v>
      </c>
      <c r="O17" s="87">
        <f t="shared" si="1"/>
        <v>35</v>
      </c>
      <c r="P17" s="92"/>
      <c r="Q17" s="93">
        <v>0.04</v>
      </c>
      <c r="R17" s="93">
        <f t="shared" si="2"/>
        <v>1.4000000000000001</v>
      </c>
    </row>
    <row r="18" spans="1:20" s="90" customFormat="1" x14ac:dyDescent="0.2">
      <c r="A18" s="86" t="s">
        <v>148</v>
      </c>
      <c r="B18" s="86" t="s">
        <v>149</v>
      </c>
      <c r="C18" s="86" t="s">
        <v>148</v>
      </c>
      <c r="D18" s="86" t="s">
        <v>275</v>
      </c>
      <c r="E18" s="87">
        <v>15</v>
      </c>
      <c r="F18" s="87">
        <v>1524</v>
      </c>
      <c r="G18" s="87">
        <v>10</v>
      </c>
      <c r="H18" s="87">
        <v>50</v>
      </c>
      <c r="I18" s="87"/>
      <c r="J18" s="87"/>
      <c r="K18" s="87"/>
      <c r="L18" s="87"/>
      <c r="M18" s="91"/>
      <c r="N18" s="87">
        <f t="shared" si="0"/>
        <v>0</v>
      </c>
      <c r="O18" s="87">
        <f t="shared" si="1"/>
        <v>0</v>
      </c>
      <c r="P18" s="92"/>
      <c r="Q18" s="93">
        <v>0.05</v>
      </c>
      <c r="R18" s="93">
        <f t="shared" si="2"/>
        <v>0</v>
      </c>
    </row>
    <row r="19" spans="1:20" s="90" customFormat="1" x14ac:dyDescent="0.2">
      <c r="A19" s="86" t="s">
        <v>146</v>
      </c>
      <c r="B19" s="86" t="s">
        <v>147</v>
      </c>
      <c r="C19" s="86" t="s">
        <v>146</v>
      </c>
      <c r="D19" s="86" t="s">
        <v>275</v>
      </c>
      <c r="E19" s="87">
        <v>15</v>
      </c>
      <c r="F19" s="87">
        <v>1800</v>
      </c>
      <c r="G19" s="87">
        <v>10</v>
      </c>
      <c r="H19" s="87">
        <v>50</v>
      </c>
      <c r="I19" s="87"/>
      <c r="J19" s="87"/>
      <c r="K19" s="87"/>
      <c r="L19" s="87"/>
      <c r="M19" s="91"/>
      <c r="N19" s="87">
        <f t="shared" si="0"/>
        <v>0</v>
      </c>
      <c r="O19" s="87">
        <f t="shared" si="1"/>
        <v>0</v>
      </c>
      <c r="P19" s="92"/>
      <c r="Q19" s="93">
        <v>0.06</v>
      </c>
      <c r="R19" s="93">
        <f t="shared" si="2"/>
        <v>0</v>
      </c>
    </row>
    <row r="20" spans="1:20" s="90" customFormat="1" x14ac:dyDescent="0.2">
      <c r="A20" s="86" t="s">
        <v>353</v>
      </c>
      <c r="B20" s="86" t="s">
        <v>354</v>
      </c>
      <c r="C20" s="86" t="s">
        <v>146</v>
      </c>
      <c r="D20" s="86" t="s">
        <v>275</v>
      </c>
      <c r="E20" s="87">
        <v>15</v>
      </c>
      <c r="F20" s="87">
        <v>2100</v>
      </c>
      <c r="G20" s="87">
        <v>10</v>
      </c>
      <c r="H20" s="87">
        <v>50</v>
      </c>
      <c r="I20" s="87"/>
      <c r="J20" s="87"/>
      <c r="K20" s="87"/>
      <c r="L20" s="87"/>
      <c r="M20" s="91"/>
      <c r="N20" s="87">
        <f t="shared" si="0"/>
        <v>0</v>
      </c>
      <c r="O20" s="87">
        <f t="shared" si="1"/>
        <v>0</v>
      </c>
      <c r="P20" s="92"/>
      <c r="Q20" s="93">
        <v>0.06</v>
      </c>
      <c r="R20" s="93">
        <f t="shared" si="2"/>
        <v>0</v>
      </c>
    </row>
    <row r="21" spans="1:20" s="90" customFormat="1" ht="15" x14ac:dyDescent="0.2">
      <c r="A21" s="96" t="s">
        <v>28</v>
      </c>
      <c r="B21" s="96"/>
      <c r="C21" s="96"/>
      <c r="D21" s="96"/>
      <c r="E21" s="96"/>
      <c r="F21" s="87"/>
      <c r="G21" s="97"/>
      <c r="H21" s="97"/>
      <c r="I21" s="87"/>
      <c r="J21" s="87"/>
      <c r="K21" s="87"/>
      <c r="L21" s="87"/>
      <c r="M21" s="98"/>
      <c r="N21" s="87"/>
      <c r="O21" s="87"/>
      <c r="P21" s="92"/>
      <c r="Q21" s="87"/>
      <c r="R21" s="93"/>
    </row>
    <row r="22" spans="1:20" s="90" customFormat="1" x14ac:dyDescent="0.2">
      <c r="A22" s="86" t="s">
        <v>260</v>
      </c>
      <c r="B22" s="86" t="s">
        <v>229</v>
      </c>
      <c r="C22" s="86" t="s">
        <v>260</v>
      </c>
      <c r="D22" s="86" t="s">
        <v>275</v>
      </c>
      <c r="E22" s="87">
        <v>20</v>
      </c>
      <c r="F22" s="87">
        <v>100</v>
      </c>
      <c r="G22" s="87">
        <v>10</v>
      </c>
      <c r="H22" s="87">
        <v>500</v>
      </c>
      <c r="I22" s="87"/>
      <c r="J22" s="87"/>
      <c r="K22" s="87">
        <v>500</v>
      </c>
      <c r="L22" s="87">
        <v>500</v>
      </c>
      <c r="M22" s="91"/>
      <c r="N22" s="87">
        <f t="shared" ref="N22:N38" si="3">SUM(I22:M22)</f>
        <v>1000</v>
      </c>
      <c r="O22" s="87">
        <f t="shared" ref="O22:O38" si="4">$N22/$H22</f>
        <v>2</v>
      </c>
      <c r="P22" s="92"/>
      <c r="Q22" s="93">
        <v>0.06</v>
      </c>
      <c r="R22" s="93">
        <f t="shared" ref="R22:R38" si="5">$O22*$Q22</f>
        <v>0.12</v>
      </c>
      <c r="S22" s="94">
        <f>SUM(R22:R38)</f>
        <v>2.9800000000000004</v>
      </c>
      <c r="T22" s="90">
        <f>S22*100/$S$147</f>
        <v>31.138975966562178</v>
      </c>
    </row>
    <row r="23" spans="1:20" s="90" customFormat="1" x14ac:dyDescent="0.2">
      <c r="A23" s="187" t="s">
        <v>228</v>
      </c>
      <c r="B23" s="187" t="s">
        <v>229</v>
      </c>
      <c r="C23" s="187">
        <v>90442100</v>
      </c>
      <c r="D23" s="187" t="s">
        <v>277</v>
      </c>
      <c r="E23" s="87" t="s">
        <v>46</v>
      </c>
      <c r="F23" s="87">
        <v>100</v>
      </c>
      <c r="G23" s="87">
        <v>10</v>
      </c>
      <c r="H23" s="87">
        <v>500</v>
      </c>
      <c r="I23" s="87"/>
      <c r="J23" s="87"/>
      <c r="K23" s="87"/>
      <c r="L23" s="87"/>
      <c r="M23" s="91"/>
      <c r="N23" s="87">
        <f t="shared" si="3"/>
        <v>0</v>
      </c>
      <c r="O23" s="87">
        <f t="shared" si="4"/>
        <v>0</v>
      </c>
      <c r="P23" s="92"/>
      <c r="Q23" s="93">
        <v>0.06</v>
      </c>
      <c r="R23" s="93">
        <f t="shared" si="5"/>
        <v>0</v>
      </c>
      <c r="S23" s="94"/>
    </row>
    <row r="24" spans="1:20" s="90" customFormat="1" x14ac:dyDescent="0.2">
      <c r="A24" s="187" t="s">
        <v>172</v>
      </c>
      <c r="B24" s="187" t="s">
        <v>173</v>
      </c>
      <c r="C24" s="187">
        <v>90447000</v>
      </c>
      <c r="D24" s="187" t="s">
        <v>277</v>
      </c>
      <c r="E24" s="87" t="s">
        <v>46</v>
      </c>
      <c r="F24" s="87">
        <v>240</v>
      </c>
      <c r="G24" s="87">
        <v>10</v>
      </c>
      <c r="H24" s="87">
        <v>250</v>
      </c>
      <c r="I24" s="87"/>
      <c r="J24" s="87"/>
      <c r="K24" s="87">
        <v>3500</v>
      </c>
      <c r="L24" s="87">
        <v>5000</v>
      </c>
      <c r="M24" s="91"/>
      <c r="N24" s="87">
        <f t="shared" si="3"/>
        <v>8500</v>
      </c>
      <c r="O24" s="87">
        <f t="shared" si="4"/>
        <v>34</v>
      </c>
      <c r="P24" s="92"/>
      <c r="Q24" s="93">
        <v>0.06</v>
      </c>
      <c r="R24" s="93">
        <f t="shared" si="5"/>
        <v>2.04</v>
      </c>
    </row>
    <row r="25" spans="1:20" s="90" customFormat="1" x14ac:dyDescent="0.2">
      <c r="A25" s="86" t="s">
        <v>389</v>
      </c>
      <c r="B25" s="86" t="s">
        <v>390</v>
      </c>
      <c r="C25" s="86" t="s">
        <v>389</v>
      </c>
      <c r="D25" s="86" t="s">
        <v>275</v>
      </c>
      <c r="E25" s="87">
        <v>20</v>
      </c>
      <c r="F25" s="87">
        <v>300</v>
      </c>
      <c r="G25" s="87">
        <v>10</v>
      </c>
      <c r="H25" s="137">
        <v>200</v>
      </c>
      <c r="I25" s="87"/>
      <c r="J25" s="87"/>
      <c r="K25" s="87"/>
      <c r="L25" s="87"/>
      <c r="M25" s="91"/>
      <c r="N25" s="87">
        <f t="shared" si="3"/>
        <v>0</v>
      </c>
      <c r="O25" s="87">
        <f t="shared" si="4"/>
        <v>0</v>
      </c>
      <c r="P25" s="92"/>
      <c r="Q25" s="93">
        <v>0.06</v>
      </c>
      <c r="R25" s="93">
        <f t="shared" si="5"/>
        <v>0</v>
      </c>
    </row>
    <row r="26" spans="1:20" s="90" customFormat="1" x14ac:dyDescent="0.2">
      <c r="A26" s="86" t="s">
        <v>50</v>
      </c>
      <c r="B26" s="86" t="s">
        <v>51</v>
      </c>
      <c r="C26" s="86" t="s">
        <v>50</v>
      </c>
      <c r="D26" s="86" t="s">
        <v>275</v>
      </c>
      <c r="E26" s="87">
        <v>20</v>
      </c>
      <c r="F26" s="87">
        <v>457</v>
      </c>
      <c r="G26" s="87">
        <v>10</v>
      </c>
      <c r="H26" s="87">
        <v>100</v>
      </c>
      <c r="I26" s="87">
        <v>500</v>
      </c>
      <c r="J26" s="87"/>
      <c r="K26" s="87">
        <v>500</v>
      </c>
      <c r="L26" s="87">
        <v>500</v>
      </c>
      <c r="M26" s="91"/>
      <c r="N26" s="87">
        <f t="shared" si="3"/>
        <v>1500</v>
      </c>
      <c r="O26" s="87">
        <f t="shared" si="4"/>
        <v>15</v>
      </c>
      <c r="P26" s="92"/>
      <c r="Q26" s="93">
        <v>0.04</v>
      </c>
      <c r="R26" s="93">
        <f t="shared" si="5"/>
        <v>0.6</v>
      </c>
    </row>
    <row r="27" spans="1:20" s="90" customFormat="1" x14ac:dyDescent="0.2">
      <c r="A27" s="187" t="s">
        <v>171</v>
      </c>
      <c r="B27" s="187" t="s">
        <v>51</v>
      </c>
      <c r="C27" s="187">
        <v>90442400</v>
      </c>
      <c r="D27" s="187" t="s">
        <v>277</v>
      </c>
      <c r="E27" s="87" t="s">
        <v>46</v>
      </c>
      <c r="F27" s="87">
        <v>450</v>
      </c>
      <c r="G27" s="87">
        <v>10</v>
      </c>
      <c r="H27" s="87">
        <v>100</v>
      </c>
      <c r="I27" s="87">
        <v>400</v>
      </c>
      <c r="J27" s="87"/>
      <c r="K27" s="87"/>
      <c r="L27" s="87"/>
      <c r="M27" s="91"/>
      <c r="N27" s="87">
        <f t="shared" si="3"/>
        <v>400</v>
      </c>
      <c r="O27" s="87">
        <f t="shared" si="4"/>
        <v>4</v>
      </c>
      <c r="P27" s="92"/>
      <c r="Q27" s="93">
        <v>0.04</v>
      </c>
      <c r="R27" s="93">
        <f t="shared" si="5"/>
        <v>0.16</v>
      </c>
    </row>
    <row r="28" spans="1:20" s="90" customFormat="1" x14ac:dyDescent="0.2">
      <c r="A28" s="86" t="s">
        <v>47</v>
      </c>
      <c r="B28" s="86" t="s">
        <v>48</v>
      </c>
      <c r="C28" s="86" t="s">
        <v>47</v>
      </c>
      <c r="D28" s="86" t="s">
        <v>275</v>
      </c>
      <c r="E28" s="87">
        <v>20</v>
      </c>
      <c r="F28" s="87">
        <v>610</v>
      </c>
      <c r="G28" s="87">
        <v>10</v>
      </c>
      <c r="H28" s="87">
        <v>100</v>
      </c>
      <c r="I28" s="87"/>
      <c r="J28" s="87"/>
      <c r="K28" s="87"/>
      <c r="L28" s="87"/>
      <c r="M28" s="91"/>
      <c r="N28" s="87">
        <f t="shared" si="3"/>
        <v>0</v>
      </c>
      <c r="O28" s="87">
        <f t="shared" si="4"/>
        <v>0</v>
      </c>
      <c r="P28" s="92"/>
      <c r="Q28" s="93">
        <v>0.06</v>
      </c>
      <c r="R28" s="93">
        <f t="shared" si="5"/>
        <v>0</v>
      </c>
    </row>
    <row r="29" spans="1:20" s="90" customFormat="1" x14ac:dyDescent="0.2">
      <c r="A29" s="187" t="s">
        <v>49</v>
      </c>
      <c r="B29" s="187" t="s">
        <v>48</v>
      </c>
      <c r="C29" s="187">
        <v>90442600</v>
      </c>
      <c r="D29" s="187" t="s">
        <v>277</v>
      </c>
      <c r="E29" s="87" t="s">
        <v>46</v>
      </c>
      <c r="F29" s="87">
        <v>600</v>
      </c>
      <c r="G29" s="87">
        <v>10</v>
      </c>
      <c r="H29" s="87">
        <v>100</v>
      </c>
      <c r="I29" s="87"/>
      <c r="J29" s="87"/>
      <c r="K29" s="87"/>
      <c r="L29" s="87"/>
      <c r="M29" s="91"/>
      <c r="N29" s="87">
        <f t="shared" si="3"/>
        <v>0</v>
      </c>
      <c r="O29" s="87">
        <f t="shared" si="4"/>
        <v>0</v>
      </c>
      <c r="P29" s="92"/>
      <c r="Q29" s="93">
        <v>0.06</v>
      </c>
      <c r="R29" s="93">
        <f t="shared" si="5"/>
        <v>0</v>
      </c>
    </row>
    <row r="30" spans="1:20" s="90" customFormat="1" x14ac:dyDescent="0.2">
      <c r="A30" s="86" t="s">
        <v>154</v>
      </c>
      <c r="B30" s="86" t="s">
        <v>43</v>
      </c>
      <c r="C30" s="86" t="s">
        <v>154</v>
      </c>
      <c r="D30" s="86" t="s">
        <v>275</v>
      </c>
      <c r="E30" s="87">
        <v>20</v>
      </c>
      <c r="F30" s="87">
        <v>760</v>
      </c>
      <c r="G30" s="87">
        <v>10</v>
      </c>
      <c r="H30" s="87">
        <v>100</v>
      </c>
      <c r="I30" s="87"/>
      <c r="J30" s="87"/>
      <c r="K30" s="87"/>
      <c r="L30" s="87"/>
      <c r="M30" s="91"/>
      <c r="N30" s="87">
        <f t="shared" si="3"/>
        <v>0</v>
      </c>
      <c r="O30" s="87">
        <f t="shared" si="4"/>
        <v>0</v>
      </c>
      <c r="P30" s="92"/>
      <c r="Q30" s="93">
        <v>7.0000000000000007E-2</v>
      </c>
      <c r="R30" s="93">
        <f t="shared" si="5"/>
        <v>0</v>
      </c>
    </row>
    <row r="31" spans="1:20" s="90" customFormat="1" x14ac:dyDescent="0.2">
      <c r="A31" s="187" t="s">
        <v>45</v>
      </c>
      <c r="B31" s="187" t="s">
        <v>43</v>
      </c>
      <c r="C31" s="187">
        <v>90442700</v>
      </c>
      <c r="D31" s="187" t="s">
        <v>277</v>
      </c>
      <c r="E31" s="87" t="s">
        <v>46</v>
      </c>
      <c r="F31" s="87">
        <v>750</v>
      </c>
      <c r="G31" s="87">
        <v>10</v>
      </c>
      <c r="H31" s="87">
        <v>100</v>
      </c>
      <c r="I31" s="87"/>
      <c r="J31" s="87"/>
      <c r="K31" s="87"/>
      <c r="L31" s="87"/>
      <c r="M31" s="91"/>
      <c r="N31" s="87">
        <f t="shared" si="3"/>
        <v>0</v>
      </c>
      <c r="O31" s="87">
        <f t="shared" si="4"/>
        <v>0</v>
      </c>
      <c r="P31" s="92"/>
      <c r="Q31" s="93">
        <v>7.0000000000000007E-2</v>
      </c>
      <c r="R31" s="93">
        <f t="shared" si="5"/>
        <v>0</v>
      </c>
    </row>
    <row r="32" spans="1:20" s="90" customFormat="1" x14ac:dyDescent="0.2">
      <c r="A32" s="86" t="s">
        <v>38</v>
      </c>
      <c r="B32" s="86" t="s">
        <v>39</v>
      </c>
      <c r="C32" s="86" t="s">
        <v>38</v>
      </c>
      <c r="D32" s="86" t="s">
        <v>275</v>
      </c>
      <c r="E32" s="87">
        <v>20</v>
      </c>
      <c r="F32" s="87">
        <v>915</v>
      </c>
      <c r="G32" s="87">
        <v>10</v>
      </c>
      <c r="H32" s="87">
        <v>50</v>
      </c>
      <c r="I32" s="87"/>
      <c r="J32" s="87"/>
      <c r="K32" s="87"/>
      <c r="L32" s="87"/>
      <c r="M32" s="91"/>
      <c r="N32" s="87">
        <f t="shared" si="3"/>
        <v>0</v>
      </c>
      <c r="O32" s="87">
        <f t="shared" si="4"/>
        <v>0</v>
      </c>
      <c r="P32" s="92"/>
      <c r="Q32" s="93">
        <v>0.04</v>
      </c>
      <c r="R32" s="93">
        <f t="shared" si="5"/>
        <v>0</v>
      </c>
    </row>
    <row r="33" spans="1:20" s="90" customFormat="1" x14ac:dyDescent="0.2">
      <c r="A33" s="187" t="s">
        <v>170</v>
      </c>
      <c r="B33" s="187" t="s">
        <v>39</v>
      </c>
      <c r="C33" s="187">
        <v>90442800</v>
      </c>
      <c r="D33" s="187" t="s">
        <v>277</v>
      </c>
      <c r="E33" s="87" t="s">
        <v>46</v>
      </c>
      <c r="F33" s="87">
        <v>900</v>
      </c>
      <c r="G33" s="87">
        <v>10</v>
      </c>
      <c r="H33" s="87">
        <v>50</v>
      </c>
      <c r="I33" s="87"/>
      <c r="J33" s="87"/>
      <c r="K33" s="87"/>
      <c r="L33" s="87"/>
      <c r="M33" s="91"/>
      <c r="N33" s="87">
        <f t="shared" si="3"/>
        <v>0</v>
      </c>
      <c r="O33" s="87">
        <f t="shared" si="4"/>
        <v>0</v>
      </c>
      <c r="P33" s="92"/>
      <c r="Q33" s="93">
        <v>0.04</v>
      </c>
      <c r="R33" s="93">
        <f t="shared" si="5"/>
        <v>0</v>
      </c>
    </row>
    <row r="34" spans="1:20" s="90" customFormat="1" x14ac:dyDescent="0.2">
      <c r="A34" s="86" t="s">
        <v>34</v>
      </c>
      <c r="B34" s="86" t="s">
        <v>35</v>
      </c>
      <c r="C34" s="86" t="s">
        <v>34</v>
      </c>
      <c r="D34" s="86" t="s">
        <v>275</v>
      </c>
      <c r="E34" s="87">
        <v>20</v>
      </c>
      <c r="F34" s="87">
        <v>1220</v>
      </c>
      <c r="G34" s="87">
        <v>10</v>
      </c>
      <c r="H34" s="87">
        <v>50</v>
      </c>
      <c r="I34" s="87"/>
      <c r="J34" s="87"/>
      <c r="K34" s="87"/>
      <c r="L34" s="87">
        <v>50</v>
      </c>
      <c r="M34" s="91"/>
      <c r="N34" s="87">
        <f t="shared" si="3"/>
        <v>50</v>
      </c>
      <c r="O34" s="87">
        <f t="shared" si="4"/>
        <v>1</v>
      </c>
      <c r="P34" s="92"/>
      <c r="Q34" s="93">
        <v>0.06</v>
      </c>
      <c r="R34" s="93">
        <f t="shared" si="5"/>
        <v>0.06</v>
      </c>
    </row>
    <row r="35" spans="1:20" s="90" customFormat="1" x14ac:dyDescent="0.2">
      <c r="A35" s="86" t="s">
        <v>32</v>
      </c>
      <c r="B35" s="86" t="s">
        <v>33</v>
      </c>
      <c r="C35" s="86" t="s">
        <v>32</v>
      </c>
      <c r="D35" s="86" t="s">
        <v>275</v>
      </c>
      <c r="E35" s="87">
        <v>20</v>
      </c>
      <c r="F35" s="87">
        <v>1524</v>
      </c>
      <c r="G35" s="87">
        <v>10</v>
      </c>
      <c r="H35" s="87">
        <v>50</v>
      </c>
      <c r="I35" s="87"/>
      <c r="J35" s="87"/>
      <c r="K35" s="87"/>
      <c r="L35" s="87"/>
      <c r="M35" s="91"/>
      <c r="N35" s="87">
        <f t="shared" si="3"/>
        <v>0</v>
      </c>
      <c r="O35" s="87">
        <f t="shared" si="4"/>
        <v>0</v>
      </c>
      <c r="P35" s="92"/>
      <c r="Q35" s="93">
        <v>7.0000000000000007E-2</v>
      </c>
      <c r="R35" s="93">
        <f t="shared" si="5"/>
        <v>0</v>
      </c>
    </row>
    <row r="36" spans="1:20" s="90" customFormat="1" x14ac:dyDescent="0.2">
      <c r="A36" s="86" t="s">
        <v>214</v>
      </c>
      <c r="B36" s="86" t="s">
        <v>30</v>
      </c>
      <c r="C36" s="86" t="s">
        <v>214</v>
      </c>
      <c r="D36" s="86" t="s">
        <v>275</v>
      </c>
      <c r="E36" s="87">
        <v>20</v>
      </c>
      <c r="F36" s="87">
        <v>1800</v>
      </c>
      <c r="G36" s="87">
        <v>10</v>
      </c>
      <c r="H36" s="87">
        <v>50</v>
      </c>
      <c r="I36" s="87"/>
      <c r="J36" s="87"/>
      <c r="K36" s="87"/>
      <c r="L36" s="87"/>
      <c r="M36" s="91"/>
      <c r="N36" s="87">
        <f t="shared" si="3"/>
        <v>0</v>
      </c>
      <c r="O36" s="87">
        <f t="shared" si="4"/>
        <v>0</v>
      </c>
      <c r="P36" s="92"/>
      <c r="Q36" s="93">
        <v>0.09</v>
      </c>
      <c r="R36" s="93">
        <f t="shared" si="5"/>
        <v>0</v>
      </c>
    </row>
    <row r="37" spans="1:20" s="90" customFormat="1" x14ac:dyDescent="0.2">
      <c r="A37" s="86" t="s">
        <v>212</v>
      </c>
      <c r="B37" s="86" t="s">
        <v>213</v>
      </c>
      <c r="C37" s="86" t="s">
        <v>212</v>
      </c>
      <c r="D37" s="86" t="s">
        <v>275</v>
      </c>
      <c r="E37" s="87">
        <v>20</v>
      </c>
      <c r="F37" s="87">
        <v>2100</v>
      </c>
      <c r="G37" s="87">
        <v>10</v>
      </c>
      <c r="H37" s="87">
        <v>50</v>
      </c>
      <c r="I37" s="87"/>
      <c r="J37" s="87"/>
      <c r="K37" s="87"/>
      <c r="L37" s="87"/>
      <c r="M37" s="91"/>
      <c r="N37" s="87">
        <f t="shared" si="3"/>
        <v>0</v>
      </c>
      <c r="O37" s="87">
        <f t="shared" si="4"/>
        <v>0</v>
      </c>
      <c r="P37" s="92"/>
      <c r="Q37" s="93">
        <v>7.0000000000000007E-2</v>
      </c>
      <c r="R37" s="93">
        <f t="shared" si="5"/>
        <v>0</v>
      </c>
    </row>
    <row r="38" spans="1:20" s="90" customFormat="1" x14ac:dyDescent="0.2">
      <c r="A38" s="86" t="s">
        <v>242</v>
      </c>
      <c r="B38" s="86" t="s">
        <v>243</v>
      </c>
      <c r="C38" s="86" t="s">
        <v>242</v>
      </c>
      <c r="D38" s="86" t="s">
        <v>275</v>
      </c>
      <c r="E38" s="87">
        <v>20</v>
      </c>
      <c r="F38" s="87">
        <v>2400</v>
      </c>
      <c r="G38" s="87">
        <v>10</v>
      </c>
      <c r="H38" s="87">
        <v>50</v>
      </c>
      <c r="I38" s="87"/>
      <c r="J38" s="87"/>
      <c r="K38" s="87"/>
      <c r="L38" s="87"/>
      <c r="M38" s="91"/>
      <c r="N38" s="87">
        <f t="shared" si="3"/>
        <v>0</v>
      </c>
      <c r="O38" s="87">
        <f t="shared" si="4"/>
        <v>0</v>
      </c>
      <c r="P38" s="92"/>
      <c r="Q38" s="93">
        <v>7.0000000000000007E-2</v>
      </c>
      <c r="R38" s="93">
        <f t="shared" si="5"/>
        <v>0</v>
      </c>
    </row>
    <row r="39" spans="1:20" s="90" customFormat="1" ht="15" x14ac:dyDescent="0.2">
      <c r="A39" s="96" t="s">
        <v>52</v>
      </c>
      <c r="B39" s="96"/>
      <c r="C39" s="96"/>
      <c r="D39" s="96"/>
      <c r="E39" s="96"/>
      <c r="F39" s="99"/>
      <c r="G39" s="100"/>
      <c r="H39" s="100"/>
      <c r="I39" s="87"/>
      <c r="J39" s="87"/>
      <c r="K39" s="87"/>
      <c r="L39" s="87"/>
      <c r="M39" s="101"/>
      <c r="N39" s="87"/>
      <c r="O39" s="87"/>
      <c r="P39" s="92"/>
      <c r="Q39" s="87"/>
      <c r="R39" s="93"/>
    </row>
    <row r="40" spans="1:20" s="90" customFormat="1" x14ac:dyDescent="0.2">
      <c r="A40" s="86" t="s">
        <v>261</v>
      </c>
      <c r="B40" s="86" t="s">
        <v>262</v>
      </c>
      <c r="C40" s="86" t="s">
        <v>261</v>
      </c>
      <c r="D40" s="86" t="s">
        <v>275</v>
      </c>
      <c r="E40" s="87">
        <v>25</v>
      </c>
      <c r="F40" s="87">
        <v>200</v>
      </c>
      <c r="G40" s="87">
        <v>10</v>
      </c>
      <c r="H40" s="87">
        <v>150</v>
      </c>
      <c r="I40" s="87"/>
      <c r="J40" s="87"/>
      <c r="K40" s="87"/>
      <c r="L40" s="87">
        <v>300</v>
      </c>
      <c r="M40" s="91"/>
      <c r="N40" s="87">
        <f t="shared" ref="N40:N59" si="6">SUM(I40:M40)</f>
        <v>300</v>
      </c>
      <c r="O40" s="87">
        <f t="shared" ref="O40:O59" si="7">$N40/$H40</f>
        <v>2</v>
      </c>
      <c r="P40" s="92"/>
      <c r="Q40" s="93">
        <v>0.06</v>
      </c>
      <c r="R40" s="93">
        <f t="shared" ref="R40:R59" si="8">$O40*$Q40</f>
        <v>0.12</v>
      </c>
      <c r="S40" s="94">
        <f>SUM(R40:R59)</f>
        <v>1.02</v>
      </c>
      <c r="T40" s="90">
        <f>S40*100/$S$147</f>
        <v>10.658307210031348</v>
      </c>
    </row>
    <row r="41" spans="1:20" s="90" customFormat="1" x14ac:dyDescent="0.2">
      <c r="A41" s="187" t="s">
        <v>198</v>
      </c>
      <c r="B41" s="187" t="s">
        <v>199</v>
      </c>
      <c r="C41" s="187">
        <v>90448000</v>
      </c>
      <c r="D41" s="187" t="s">
        <v>277</v>
      </c>
      <c r="E41" s="87" t="s">
        <v>63</v>
      </c>
      <c r="F41" s="87">
        <v>270</v>
      </c>
      <c r="G41" s="87">
        <v>10</v>
      </c>
      <c r="H41" s="87">
        <v>100</v>
      </c>
      <c r="I41" s="87"/>
      <c r="J41" s="87"/>
      <c r="K41" s="87"/>
      <c r="L41" s="87"/>
      <c r="M41" s="91"/>
      <c r="N41" s="87">
        <f t="shared" si="6"/>
        <v>0</v>
      </c>
      <c r="O41" s="87">
        <f t="shared" si="7"/>
        <v>0</v>
      </c>
      <c r="P41" s="92"/>
      <c r="Q41" s="93">
        <v>0.06</v>
      </c>
      <c r="R41" s="93">
        <f t="shared" si="8"/>
        <v>0</v>
      </c>
    </row>
    <row r="42" spans="1:20" s="90" customFormat="1" x14ac:dyDescent="0.2">
      <c r="A42" s="102" t="s">
        <v>583</v>
      </c>
      <c r="B42" s="102" t="s">
        <v>391</v>
      </c>
      <c r="C42" s="102" t="s">
        <v>584</v>
      </c>
      <c r="D42" s="86" t="s">
        <v>275</v>
      </c>
      <c r="E42" s="87" t="s">
        <v>63</v>
      </c>
      <c r="F42" s="87">
        <v>300</v>
      </c>
      <c r="G42" s="87">
        <v>10</v>
      </c>
      <c r="H42" s="87">
        <v>100</v>
      </c>
      <c r="I42" s="87"/>
      <c r="J42" s="87"/>
      <c r="K42" s="87"/>
      <c r="L42" s="87"/>
      <c r="M42" s="91"/>
      <c r="N42" s="87">
        <f t="shared" si="6"/>
        <v>0</v>
      </c>
      <c r="O42" s="87">
        <f t="shared" si="7"/>
        <v>0</v>
      </c>
      <c r="P42" s="92"/>
      <c r="Q42" s="93">
        <v>0.06</v>
      </c>
      <c r="R42" s="93">
        <f t="shared" si="8"/>
        <v>0</v>
      </c>
    </row>
    <row r="43" spans="1:20" s="90" customFormat="1" x14ac:dyDescent="0.2">
      <c r="A43" s="187" t="s">
        <v>392</v>
      </c>
      <c r="B43" s="187" t="s">
        <v>391</v>
      </c>
      <c r="C43" s="95" t="s">
        <v>393</v>
      </c>
      <c r="D43" s="187" t="s">
        <v>277</v>
      </c>
      <c r="E43" s="87" t="s">
        <v>63</v>
      </c>
      <c r="F43" s="87">
        <v>300</v>
      </c>
      <c r="G43" s="87">
        <v>10</v>
      </c>
      <c r="H43" s="87">
        <v>100</v>
      </c>
      <c r="I43" s="87"/>
      <c r="J43" s="87"/>
      <c r="K43" s="87"/>
      <c r="L43" s="87"/>
      <c r="M43" s="91"/>
      <c r="N43" s="87">
        <f t="shared" si="6"/>
        <v>0</v>
      </c>
      <c r="O43" s="87">
        <f t="shared" si="7"/>
        <v>0</v>
      </c>
      <c r="P43" s="92"/>
      <c r="Q43" s="93">
        <v>0.06</v>
      </c>
      <c r="R43" s="93">
        <f t="shared" si="8"/>
        <v>0</v>
      </c>
    </row>
    <row r="44" spans="1:20" s="90" customFormat="1" x14ac:dyDescent="0.2">
      <c r="A44" s="102" t="s">
        <v>67</v>
      </c>
      <c r="B44" s="102" t="s">
        <v>68</v>
      </c>
      <c r="C44" s="102" t="s">
        <v>69</v>
      </c>
      <c r="D44" s="86" t="s">
        <v>275</v>
      </c>
      <c r="E44" s="87">
        <v>25</v>
      </c>
      <c r="F44" s="87">
        <v>375</v>
      </c>
      <c r="G44" s="87">
        <v>10</v>
      </c>
      <c r="H44" s="87">
        <v>100</v>
      </c>
      <c r="I44" s="87"/>
      <c r="J44" s="87"/>
      <c r="K44" s="87"/>
      <c r="L44" s="87"/>
      <c r="M44" s="91"/>
      <c r="N44" s="87">
        <f t="shared" si="6"/>
        <v>0</v>
      </c>
      <c r="O44" s="87">
        <f t="shared" si="7"/>
        <v>0</v>
      </c>
      <c r="P44" s="92"/>
      <c r="Q44" s="93">
        <v>0.06</v>
      </c>
      <c r="R44" s="93">
        <f t="shared" si="8"/>
        <v>0</v>
      </c>
    </row>
    <row r="45" spans="1:20" s="90" customFormat="1" x14ac:dyDescent="0.2">
      <c r="A45" s="86" t="s">
        <v>64</v>
      </c>
      <c r="B45" s="86" t="s">
        <v>65</v>
      </c>
      <c r="C45" s="86" t="s">
        <v>64</v>
      </c>
      <c r="D45" s="86" t="s">
        <v>275</v>
      </c>
      <c r="E45" s="87">
        <v>25</v>
      </c>
      <c r="F45" s="87">
        <v>457</v>
      </c>
      <c r="G45" s="87">
        <v>10</v>
      </c>
      <c r="H45" s="87">
        <v>100</v>
      </c>
      <c r="I45" s="87"/>
      <c r="J45" s="87"/>
      <c r="K45" s="87">
        <v>100</v>
      </c>
      <c r="L45" s="87">
        <v>1000</v>
      </c>
      <c r="M45" s="91"/>
      <c r="N45" s="87">
        <f t="shared" si="6"/>
        <v>1100</v>
      </c>
      <c r="O45" s="87">
        <f t="shared" si="7"/>
        <v>11</v>
      </c>
      <c r="P45" s="92"/>
      <c r="Q45" s="93">
        <v>0.06</v>
      </c>
      <c r="R45" s="93">
        <f t="shared" si="8"/>
        <v>0.65999999999999992</v>
      </c>
    </row>
    <row r="46" spans="1:20" s="90" customFormat="1" x14ac:dyDescent="0.2">
      <c r="A46" s="187" t="s">
        <v>66</v>
      </c>
      <c r="B46" s="187" t="s">
        <v>65</v>
      </c>
      <c r="C46" s="187">
        <v>90443400</v>
      </c>
      <c r="D46" s="187" t="s">
        <v>277</v>
      </c>
      <c r="E46" s="87" t="s">
        <v>63</v>
      </c>
      <c r="F46" s="87">
        <v>450</v>
      </c>
      <c r="G46" s="87">
        <v>10</v>
      </c>
      <c r="H46" s="87">
        <v>100</v>
      </c>
      <c r="I46" s="87"/>
      <c r="J46" s="87"/>
      <c r="K46" s="87"/>
      <c r="L46" s="87"/>
      <c r="M46" s="91"/>
      <c r="N46" s="87">
        <f t="shared" si="6"/>
        <v>0</v>
      </c>
      <c r="O46" s="87">
        <f t="shared" si="7"/>
        <v>0</v>
      </c>
      <c r="P46" s="92"/>
      <c r="Q46" s="93">
        <v>0.06</v>
      </c>
      <c r="R46" s="93">
        <f t="shared" si="8"/>
        <v>0</v>
      </c>
    </row>
    <row r="47" spans="1:20" s="90" customFormat="1" x14ac:dyDescent="0.2">
      <c r="A47" s="86" t="s">
        <v>60</v>
      </c>
      <c r="B47" s="86" t="s">
        <v>61</v>
      </c>
      <c r="C47" s="86" t="s">
        <v>60</v>
      </c>
      <c r="D47" s="86" t="s">
        <v>275</v>
      </c>
      <c r="E47" s="87">
        <v>25</v>
      </c>
      <c r="F47" s="87">
        <v>610</v>
      </c>
      <c r="G47" s="87">
        <v>10</v>
      </c>
      <c r="H47" s="87">
        <v>50</v>
      </c>
      <c r="I47" s="87"/>
      <c r="J47" s="87"/>
      <c r="K47" s="87"/>
      <c r="L47" s="87">
        <v>300</v>
      </c>
      <c r="M47" s="91"/>
      <c r="N47" s="87">
        <f t="shared" si="6"/>
        <v>300</v>
      </c>
      <c r="O47" s="87">
        <f t="shared" si="7"/>
        <v>6</v>
      </c>
      <c r="P47" s="92"/>
      <c r="Q47" s="93">
        <v>0.04</v>
      </c>
      <c r="R47" s="93">
        <f t="shared" si="8"/>
        <v>0.24</v>
      </c>
    </row>
    <row r="48" spans="1:20" s="90" customFormat="1" x14ac:dyDescent="0.2">
      <c r="A48" s="187" t="s">
        <v>62</v>
      </c>
      <c r="B48" s="187" t="s">
        <v>61</v>
      </c>
      <c r="C48" s="187">
        <v>90443600</v>
      </c>
      <c r="D48" s="187" t="s">
        <v>277</v>
      </c>
      <c r="E48" s="87" t="s">
        <v>63</v>
      </c>
      <c r="F48" s="87">
        <v>600</v>
      </c>
      <c r="G48" s="87">
        <v>10</v>
      </c>
      <c r="H48" s="87">
        <v>50</v>
      </c>
      <c r="I48" s="87"/>
      <c r="J48" s="87"/>
      <c r="K48" s="87"/>
      <c r="L48" s="87"/>
      <c r="M48" s="91"/>
      <c r="N48" s="87">
        <f t="shared" si="6"/>
        <v>0</v>
      </c>
      <c r="O48" s="87">
        <f t="shared" si="7"/>
        <v>0</v>
      </c>
      <c r="P48" s="92"/>
      <c r="Q48" s="93">
        <v>0.04</v>
      </c>
      <c r="R48" s="93">
        <f t="shared" si="8"/>
        <v>0</v>
      </c>
    </row>
    <row r="49" spans="1:20" s="90" customFormat="1" x14ac:dyDescent="0.2">
      <c r="A49" s="86" t="s">
        <v>195</v>
      </c>
      <c r="B49" s="86" t="s">
        <v>178</v>
      </c>
      <c r="C49" s="86" t="s">
        <v>195</v>
      </c>
      <c r="D49" s="86" t="s">
        <v>275</v>
      </c>
      <c r="E49" s="87">
        <v>25</v>
      </c>
      <c r="F49" s="87">
        <v>750</v>
      </c>
      <c r="G49" s="87">
        <v>10</v>
      </c>
      <c r="H49" s="87">
        <v>50</v>
      </c>
      <c r="I49" s="87"/>
      <c r="J49" s="87"/>
      <c r="K49" s="87"/>
      <c r="L49" s="87"/>
      <c r="M49" s="91"/>
      <c r="N49" s="87">
        <f t="shared" si="6"/>
        <v>0</v>
      </c>
      <c r="O49" s="87">
        <f t="shared" si="7"/>
        <v>0</v>
      </c>
      <c r="P49" s="92"/>
      <c r="Q49" s="93">
        <v>0.05</v>
      </c>
      <c r="R49" s="93">
        <f t="shared" si="8"/>
        <v>0</v>
      </c>
    </row>
    <row r="50" spans="1:20" s="90" customFormat="1" x14ac:dyDescent="0.2">
      <c r="A50" s="187" t="s">
        <v>177</v>
      </c>
      <c r="B50" s="187" t="s">
        <v>178</v>
      </c>
      <c r="C50" s="187">
        <v>90443700</v>
      </c>
      <c r="D50" s="187" t="s">
        <v>277</v>
      </c>
      <c r="E50" s="87" t="s">
        <v>63</v>
      </c>
      <c r="F50" s="87">
        <v>750</v>
      </c>
      <c r="G50" s="87">
        <v>10</v>
      </c>
      <c r="H50" s="87">
        <v>50</v>
      </c>
      <c r="I50" s="87"/>
      <c r="J50" s="87"/>
      <c r="K50" s="87"/>
      <c r="L50" s="87"/>
      <c r="M50" s="91"/>
      <c r="N50" s="87">
        <f t="shared" si="6"/>
        <v>0</v>
      </c>
      <c r="O50" s="87">
        <f t="shared" si="7"/>
        <v>0</v>
      </c>
      <c r="P50" s="92"/>
      <c r="Q50" s="93">
        <v>0.05</v>
      </c>
      <c r="R50" s="93">
        <f t="shared" si="8"/>
        <v>0</v>
      </c>
    </row>
    <row r="51" spans="1:20" s="90" customFormat="1" x14ac:dyDescent="0.2">
      <c r="A51" s="86" t="s">
        <v>155</v>
      </c>
      <c r="B51" s="86" t="s">
        <v>58</v>
      </c>
      <c r="C51" s="86" t="s">
        <v>155</v>
      </c>
      <c r="D51" s="86" t="s">
        <v>275</v>
      </c>
      <c r="E51" s="87">
        <v>25</v>
      </c>
      <c r="F51" s="87">
        <v>915</v>
      </c>
      <c r="G51" s="87">
        <v>10</v>
      </c>
      <c r="H51" s="87">
        <v>50</v>
      </c>
      <c r="I51" s="87"/>
      <c r="J51" s="87"/>
      <c r="K51" s="87"/>
      <c r="L51" s="87"/>
      <c r="M51" s="91"/>
      <c r="N51" s="87">
        <f t="shared" si="6"/>
        <v>0</v>
      </c>
      <c r="O51" s="87">
        <f t="shared" si="7"/>
        <v>0</v>
      </c>
      <c r="P51" s="92"/>
      <c r="Q51" s="93">
        <v>0.06</v>
      </c>
      <c r="R51" s="93">
        <f t="shared" si="8"/>
        <v>0</v>
      </c>
    </row>
    <row r="52" spans="1:20" s="90" customFormat="1" x14ac:dyDescent="0.2">
      <c r="A52" s="187" t="s">
        <v>176</v>
      </c>
      <c r="B52" s="187" t="s">
        <v>58</v>
      </c>
      <c r="C52" s="187">
        <v>90443800</v>
      </c>
      <c r="D52" s="187" t="s">
        <v>277</v>
      </c>
      <c r="E52" s="87" t="s">
        <v>63</v>
      </c>
      <c r="F52" s="87">
        <v>900</v>
      </c>
      <c r="G52" s="87">
        <v>10</v>
      </c>
      <c r="H52" s="87">
        <v>50</v>
      </c>
      <c r="I52" s="87"/>
      <c r="J52" s="87"/>
      <c r="K52" s="87"/>
      <c r="L52" s="87"/>
      <c r="M52" s="91"/>
      <c r="N52" s="87">
        <f t="shared" si="6"/>
        <v>0</v>
      </c>
      <c r="O52" s="87">
        <f t="shared" si="7"/>
        <v>0</v>
      </c>
      <c r="P52" s="92"/>
      <c r="Q52" s="93">
        <v>0.06</v>
      </c>
      <c r="R52" s="93">
        <f t="shared" si="8"/>
        <v>0</v>
      </c>
    </row>
    <row r="53" spans="1:20" s="90" customFormat="1" x14ac:dyDescent="0.2">
      <c r="A53" s="86" t="s">
        <v>53</v>
      </c>
      <c r="B53" s="86" t="s">
        <v>54</v>
      </c>
      <c r="C53" s="86" t="s">
        <v>53</v>
      </c>
      <c r="D53" s="86" t="s">
        <v>275</v>
      </c>
      <c r="E53" s="87">
        <v>25</v>
      </c>
      <c r="F53" s="87">
        <v>1220</v>
      </c>
      <c r="G53" s="87">
        <v>10</v>
      </c>
      <c r="H53" s="87">
        <v>50</v>
      </c>
      <c r="I53" s="87"/>
      <c r="J53" s="87"/>
      <c r="K53" s="87"/>
      <c r="L53" s="87"/>
      <c r="M53" s="91"/>
      <c r="N53" s="87">
        <f t="shared" si="6"/>
        <v>0</v>
      </c>
      <c r="O53" s="87">
        <f t="shared" si="7"/>
        <v>0</v>
      </c>
      <c r="P53" s="92"/>
      <c r="Q53" s="93">
        <v>0.08</v>
      </c>
      <c r="R53" s="93">
        <f t="shared" si="8"/>
        <v>0</v>
      </c>
    </row>
    <row r="54" spans="1:20" s="90" customFormat="1" x14ac:dyDescent="0.2">
      <c r="A54" s="103" t="s">
        <v>194</v>
      </c>
      <c r="B54" s="103" t="s">
        <v>54</v>
      </c>
      <c r="C54" s="103">
        <v>90444000</v>
      </c>
      <c r="D54" s="187" t="s">
        <v>277</v>
      </c>
      <c r="E54" s="87" t="s">
        <v>63</v>
      </c>
      <c r="F54" s="87">
        <v>1200</v>
      </c>
      <c r="G54" s="87">
        <v>10</v>
      </c>
      <c r="H54" s="87">
        <v>50</v>
      </c>
      <c r="I54" s="87"/>
      <c r="J54" s="87"/>
      <c r="K54" s="87"/>
      <c r="L54" s="87"/>
      <c r="M54" s="91"/>
      <c r="N54" s="87">
        <f t="shared" si="6"/>
        <v>0</v>
      </c>
      <c r="O54" s="87">
        <f t="shared" si="7"/>
        <v>0</v>
      </c>
      <c r="P54" s="92"/>
      <c r="Q54" s="93">
        <v>0.08</v>
      </c>
      <c r="R54" s="93">
        <f t="shared" si="8"/>
        <v>0</v>
      </c>
    </row>
    <row r="55" spans="1:20" s="90" customFormat="1" x14ac:dyDescent="0.2">
      <c r="A55" s="86" t="s">
        <v>230</v>
      </c>
      <c r="B55" s="86" t="s">
        <v>231</v>
      </c>
      <c r="C55" s="86" t="s">
        <v>230</v>
      </c>
      <c r="D55" s="86" t="s">
        <v>275</v>
      </c>
      <c r="E55" s="87">
        <v>25</v>
      </c>
      <c r="F55" s="87">
        <v>1500</v>
      </c>
      <c r="G55" s="87">
        <v>10</v>
      </c>
      <c r="H55" s="87">
        <v>50</v>
      </c>
      <c r="I55" s="87"/>
      <c r="J55" s="87"/>
      <c r="K55" s="87"/>
      <c r="L55" s="87"/>
      <c r="M55" s="91"/>
      <c r="N55" s="87">
        <f t="shared" si="6"/>
        <v>0</v>
      </c>
      <c r="O55" s="87">
        <f t="shared" si="7"/>
        <v>0</v>
      </c>
      <c r="P55" s="92"/>
      <c r="Q55" s="93">
        <v>0.11</v>
      </c>
      <c r="R55" s="93">
        <f t="shared" si="8"/>
        <v>0</v>
      </c>
    </row>
    <row r="56" spans="1:20" s="90" customFormat="1" x14ac:dyDescent="0.2">
      <c r="A56" s="86" t="s">
        <v>254</v>
      </c>
      <c r="B56" s="86" t="s">
        <v>255</v>
      </c>
      <c r="C56" s="86" t="s">
        <v>254</v>
      </c>
      <c r="D56" s="86" t="s">
        <v>275</v>
      </c>
      <c r="E56" s="87">
        <v>25</v>
      </c>
      <c r="F56" s="87">
        <v>1650</v>
      </c>
      <c r="G56" s="87">
        <v>10</v>
      </c>
      <c r="H56" s="87">
        <v>50</v>
      </c>
      <c r="I56" s="87"/>
      <c r="J56" s="87"/>
      <c r="K56" s="87"/>
      <c r="L56" s="87"/>
      <c r="M56" s="91"/>
      <c r="N56" s="87">
        <f t="shared" si="6"/>
        <v>0</v>
      </c>
      <c r="O56" s="87">
        <f t="shared" si="7"/>
        <v>0</v>
      </c>
      <c r="P56" s="92"/>
      <c r="Q56" s="93">
        <v>0.12</v>
      </c>
      <c r="R56" s="93">
        <f t="shared" si="8"/>
        <v>0</v>
      </c>
    </row>
    <row r="57" spans="1:20" s="90" customFormat="1" x14ac:dyDescent="0.2">
      <c r="A57" s="86" t="s">
        <v>193</v>
      </c>
      <c r="B57" s="86" t="s">
        <v>175</v>
      </c>
      <c r="C57" s="86" t="s">
        <v>193</v>
      </c>
      <c r="D57" s="86" t="s">
        <v>275</v>
      </c>
      <c r="E57" s="87">
        <v>25</v>
      </c>
      <c r="F57" s="87">
        <v>1800</v>
      </c>
      <c r="G57" s="87">
        <v>10</v>
      </c>
      <c r="H57" s="87">
        <v>50</v>
      </c>
      <c r="I57" s="87"/>
      <c r="J57" s="87"/>
      <c r="K57" s="87"/>
      <c r="L57" s="87"/>
      <c r="M57" s="91"/>
      <c r="N57" s="87">
        <f t="shared" si="6"/>
        <v>0</v>
      </c>
      <c r="O57" s="87">
        <f t="shared" si="7"/>
        <v>0</v>
      </c>
      <c r="P57" s="92"/>
      <c r="Q57" s="93">
        <v>0.12</v>
      </c>
      <c r="R57" s="93">
        <f t="shared" si="8"/>
        <v>0</v>
      </c>
    </row>
    <row r="58" spans="1:20" s="90" customFormat="1" x14ac:dyDescent="0.2">
      <c r="A58" s="187" t="s">
        <v>174</v>
      </c>
      <c r="B58" s="187" t="s">
        <v>175</v>
      </c>
      <c r="C58" s="187">
        <v>90443900</v>
      </c>
      <c r="D58" s="187" t="s">
        <v>277</v>
      </c>
      <c r="E58" s="87" t="s">
        <v>63</v>
      </c>
      <c r="F58" s="87">
        <v>1800</v>
      </c>
      <c r="G58" s="87">
        <v>10</v>
      </c>
      <c r="H58" s="87">
        <v>50</v>
      </c>
      <c r="I58" s="87"/>
      <c r="J58" s="87"/>
      <c r="K58" s="87"/>
      <c r="L58" s="87"/>
      <c r="M58" s="91"/>
      <c r="N58" s="87">
        <f t="shared" si="6"/>
        <v>0</v>
      </c>
      <c r="O58" s="87">
        <f t="shared" si="7"/>
        <v>0</v>
      </c>
      <c r="P58" s="92"/>
      <c r="Q58" s="93">
        <v>0.12</v>
      </c>
      <c r="R58" s="93">
        <f>$O58*$Q58</f>
        <v>0</v>
      </c>
    </row>
    <row r="59" spans="1:20" s="90" customFormat="1" x14ac:dyDescent="0.2">
      <c r="A59" s="187" t="s">
        <v>293</v>
      </c>
      <c r="B59" s="187" t="s">
        <v>294</v>
      </c>
      <c r="C59" s="187">
        <v>90443000</v>
      </c>
      <c r="D59" s="187" t="s">
        <v>277</v>
      </c>
      <c r="E59" s="87" t="s">
        <v>63</v>
      </c>
      <c r="F59" s="87">
        <v>2100</v>
      </c>
      <c r="G59" s="87">
        <v>10</v>
      </c>
      <c r="H59" s="87">
        <v>50</v>
      </c>
      <c r="I59" s="87"/>
      <c r="J59" s="87"/>
      <c r="K59" s="87"/>
      <c r="L59" s="87"/>
      <c r="M59" s="91"/>
      <c r="N59" s="87">
        <f t="shared" si="6"/>
        <v>0</v>
      </c>
      <c r="O59" s="87">
        <f t="shared" si="7"/>
        <v>0</v>
      </c>
      <c r="P59" s="92"/>
      <c r="Q59" s="93">
        <v>0.09</v>
      </c>
      <c r="R59" s="93">
        <f t="shared" si="8"/>
        <v>0</v>
      </c>
    </row>
    <row r="60" spans="1:20" s="90" customFormat="1" x14ac:dyDescent="0.2">
      <c r="A60" s="104" t="s">
        <v>70</v>
      </c>
      <c r="B60" s="104"/>
      <c r="C60" s="104"/>
      <c r="D60" s="104"/>
      <c r="E60" s="104"/>
      <c r="F60" s="187"/>
      <c r="G60" s="97"/>
      <c r="H60" s="97"/>
      <c r="I60" s="87"/>
      <c r="J60" s="87"/>
      <c r="K60" s="87"/>
      <c r="L60" s="87"/>
      <c r="M60" s="97"/>
      <c r="N60" s="87"/>
      <c r="O60" s="87"/>
      <c r="P60" s="92"/>
      <c r="Q60" s="87"/>
      <c r="R60" s="93"/>
    </row>
    <row r="61" spans="1:20" s="90" customFormat="1" x14ac:dyDescent="0.2">
      <c r="A61" s="86" t="s">
        <v>295</v>
      </c>
      <c r="B61" s="86" t="s">
        <v>296</v>
      </c>
      <c r="C61" s="86" t="s">
        <v>295</v>
      </c>
      <c r="D61" s="86" t="s">
        <v>275</v>
      </c>
      <c r="E61" s="87">
        <v>32</v>
      </c>
      <c r="F61" s="87">
        <v>100</v>
      </c>
      <c r="G61" s="87">
        <v>10</v>
      </c>
      <c r="H61" s="87">
        <v>300</v>
      </c>
      <c r="I61" s="87"/>
      <c r="J61" s="87"/>
      <c r="K61" s="87"/>
      <c r="L61" s="87"/>
      <c r="M61" s="91"/>
      <c r="N61" s="87">
        <f t="shared" ref="N61:N75" si="9">SUM(I61:M61)</f>
        <v>0</v>
      </c>
      <c r="O61" s="87">
        <f t="shared" ref="O61:O75" si="10">$N61/$H61</f>
        <v>0</v>
      </c>
      <c r="P61" s="92"/>
      <c r="Q61" s="93">
        <v>0.09</v>
      </c>
      <c r="R61" s="93">
        <f t="shared" ref="R61:R75" si="11">$O61*$Q61</f>
        <v>0</v>
      </c>
      <c r="S61" s="94">
        <f>SUM(R61:R75)</f>
        <v>1.2</v>
      </c>
      <c r="T61" s="90">
        <f>S61*100/$S$147</f>
        <v>12.539184952978056</v>
      </c>
    </row>
    <row r="62" spans="1:20" s="90" customFormat="1" x14ac:dyDescent="0.2">
      <c r="A62" s="86" t="s">
        <v>71</v>
      </c>
      <c r="B62" s="86" t="s">
        <v>72</v>
      </c>
      <c r="C62" s="86" t="s">
        <v>71</v>
      </c>
      <c r="D62" s="86" t="s">
        <v>275</v>
      </c>
      <c r="E62" s="87">
        <v>32</v>
      </c>
      <c r="F62" s="87">
        <v>150</v>
      </c>
      <c r="G62" s="87">
        <v>10</v>
      </c>
      <c r="H62" s="87">
        <v>300</v>
      </c>
      <c r="I62" s="87">
        <v>300</v>
      </c>
      <c r="J62" s="87"/>
      <c r="K62" s="87"/>
      <c r="L62" s="87">
        <v>300</v>
      </c>
      <c r="M62" s="91"/>
      <c r="N62" s="87">
        <f t="shared" si="9"/>
        <v>600</v>
      </c>
      <c r="O62" s="87">
        <f t="shared" si="10"/>
        <v>2</v>
      </c>
      <c r="P62" s="92"/>
      <c r="Q62" s="93">
        <v>0.09</v>
      </c>
      <c r="R62" s="93">
        <f t="shared" si="11"/>
        <v>0.18</v>
      </c>
    </row>
    <row r="63" spans="1:20" s="90" customFormat="1" x14ac:dyDescent="0.2">
      <c r="A63" s="187" t="s">
        <v>256</v>
      </c>
      <c r="B63" s="187" t="s">
        <v>72</v>
      </c>
      <c r="C63" s="187">
        <v>90446200</v>
      </c>
      <c r="D63" s="187" t="s">
        <v>277</v>
      </c>
      <c r="E63" s="87">
        <v>32</v>
      </c>
      <c r="F63" s="87">
        <v>150</v>
      </c>
      <c r="G63" s="87">
        <v>10</v>
      </c>
      <c r="H63" s="87">
        <v>300</v>
      </c>
      <c r="I63" s="87">
        <v>300</v>
      </c>
      <c r="J63" s="87"/>
      <c r="K63" s="87"/>
      <c r="L63" s="87"/>
      <c r="M63" s="91"/>
      <c r="N63" s="87">
        <f t="shared" si="9"/>
        <v>300</v>
      </c>
      <c r="O63" s="87">
        <f t="shared" si="10"/>
        <v>1</v>
      </c>
      <c r="P63" s="92"/>
      <c r="Q63" s="93">
        <v>0.09</v>
      </c>
      <c r="R63" s="93">
        <f t="shared" si="11"/>
        <v>0.09</v>
      </c>
    </row>
    <row r="64" spans="1:20" s="90" customFormat="1" x14ac:dyDescent="0.2">
      <c r="A64" s="86" t="s">
        <v>200</v>
      </c>
      <c r="B64" s="86" t="s">
        <v>201</v>
      </c>
      <c r="C64" s="86" t="s">
        <v>200</v>
      </c>
      <c r="D64" s="86" t="s">
        <v>275</v>
      </c>
      <c r="E64" s="87">
        <v>32</v>
      </c>
      <c r="F64" s="87">
        <v>200</v>
      </c>
      <c r="G64" s="87">
        <v>10</v>
      </c>
      <c r="H64" s="87">
        <v>300</v>
      </c>
      <c r="I64" s="87"/>
      <c r="J64" s="87"/>
      <c r="K64" s="87"/>
      <c r="L64" s="87"/>
      <c r="M64" s="91"/>
      <c r="N64" s="87">
        <f t="shared" si="9"/>
        <v>0</v>
      </c>
      <c r="O64" s="87">
        <f t="shared" si="10"/>
        <v>0</v>
      </c>
      <c r="P64" s="92"/>
      <c r="Q64" s="93">
        <v>0.09</v>
      </c>
      <c r="R64" s="93">
        <f t="shared" si="11"/>
        <v>0</v>
      </c>
    </row>
    <row r="65" spans="1:20" s="90" customFormat="1" x14ac:dyDescent="0.2">
      <c r="A65" s="86" t="s">
        <v>73</v>
      </c>
      <c r="B65" s="86" t="s">
        <v>74</v>
      </c>
      <c r="C65" s="86" t="s">
        <v>73</v>
      </c>
      <c r="D65" s="86" t="s">
        <v>275</v>
      </c>
      <c r="E65" s="87">
        <v>32</v>
      </c>
      <c r="F65" s="87">
        <v>300</v>
      </c>
      <c r="G65" s="87">
        <v>10</v>
      </c>
      <c r="H65" s="87">
        <v>150</v>
      </c>
      <c r="I65" s="87"/>
      <c r="J65" s="87"/>
      <c r="K65" s="87"/>
      <c r="L65" s="87">
        <v>150</v>
      </c>
      <c r="M65" s="91"/>
      <c r="N65" s="87">
        <f t="shared" si="9"/>
        <v>150</v>
      </c>
      <c r="O65" s="87">
        <f t="shared" si="10"/>
        <v>1</v>
      </c>
      <c r="P65" s="92"/>
      <c r="Q65" s="93">
        <v>0.09</v>
      </c>
      <c r="R65" s="93">
        <f t="shared" si="11"/>
        <v>0.09</v>
      </c>
    </row>
    <row r="66" spans="1:20" s="90" customFormat="1" x14ac:dyDescent="0.2">
      <c r="A66" s="187" t="s">
        <v>232</v>
      </c>
      <c r="B66" s="187" t="s">
        <v>74</v>
      </c>
      <c r="C66" s="187">
        <v>90446300</v>
      </c>
      <c r="D66" s="187" t="s">
        <v>277</v>
      </c>
      <c r="E66" s="87" t="s">
        <v>180</v>
      </c>
      <c r="F66" s="87">
        <v>300</v>
      </c>
      <c r="G66" s="87">
        <v>10</v>
      </c>
      <c r="H66" s="87">
        <v>150</v>
      </c>
      <c r="I66" s="87"/>
      <c r="J66" s="87"/>
      <c r="K66" s="87"/>
      <c r="L66" s="87"/>
      <c r="M66" s="91"/>
      <c r="N66" s="87">
        <f t="shared" si="9"/>
        <v>0</v>
      </c>
      <c r="O66" s="87">
        <f t="shared" si="10"/>
        <v>0</v>
      </c>
      <c r="P66" s="92"/>
      <c r="Q66" s="93">
        <v>0.09</v>
      </c>
      <c r="R66" s="93">
        <f t="shared" si="11"/>
        <v>0</v>
      </c>
    </row>
    <row r="67" spans="1:20" s="90" customFormat="1" x14ac:dyDescent="0.2">
      <c r="A67" s="86" t="s">
        <v>75</v>
      </c>
      <c r="B67" s="86" t="s">
        <v>76</v>
      </c>
      <c r="C67" s="86" t="s">
        <v>75</v>
      </c>
      <c r="D67" s="86" t="s">
        <v>275</v>
      </c>
      <c r="E67" s="87">
        <v>32</v>
      </c>
      <c r="F67" s="87">
        <v>450</v>
      </c>
      <c r="G67" s="87">
        <v>10</v>
      </c>
      <c r="H67" s="87">
        <v>100</v>
      </c>
      <c r="I67" s="87"/>
      <c r="J67" s="87"/>
      <c r="K67" s="87"/>
      <c r="L67" s="87">
        <v>100</v>
      </c>
      <c r="M67" s="91"/>
      <c r="N67" s="87">
        <f t="shared" si="9"/>
        <v>100</v>
      </c>
      <c r="O67" s="87">
        <f t="shared" si="10"/>
        <v>1</v>
      </c>
      <c r="P67" s="92"/>
      <c r="Q67" s="93">
        <v>0.09</v>
      </c>
      <c r="R67" s="93">
        <f t="shared" si="11"/>
        <v>0.09</v>
      </c>
    </row>
    <row r="68" spans="1:20" s="90" customFormat="1" x14ac:dyDescent="0.2">
      <c r="A68" s="187" t="s">
        <v>179</v>
      </c>
      <c r="B68" s="187" t="s">
        <v>76</v>
      </c>
      <c r="C68" s="187">
        <v>90446400</v>
      </c>
      <c r="D68" s="187" t="s">
        <v>277</v>
      </c>
      <c r="E68" s="87" t="s">
        <v>180</v>
      </c>
      <c r="F68" s="87">
        <v>450</v>
      </c>
      <c r="G68" s="87">
        <v>10</v>
      </c>
      <c r="H68" s="87">
        <v>100</v>
      </c>
      <c r="I68" s="87"/>
      <c r="J68" s="87"/>
      <c r="K68" s="87"/>
      <c r="L68" s="87">
        <v>200</v>
      </c>
      <c r="M68" s="91"/>
      <c r="N68" s="87">
        <f t="shared" si="9"/>
        <v>200</v>
      </c>
      <c r="O68" s="87">
        <f t="shared" si="10"/>
        <v>2</v>
      </c>
      <c r="P68" s="92"/>
      <c r="Q68" s="93">
        <v>0.09</v>
      </c>
      <c r="R68" s="93">
        <f t="shared" si="11"/>
        <v>0.18</v>
      </c>
    </row>
    <row r="69" spans="1:20" s="90" customFormat="1" x14ac:dyDescent="0.2">
      <c r="A69" s="86" t="s">
        <v>156</v>
      </c>
      <c r="B69" s="86" t="s">
        <v>157</v>
      </c>
      <c r="C69" s="86" t="s">
        <v>156</v>
      </c>
      <c r="D69" s="86" t="s">
        <v>275</v>
      </c>
      <c r="E69" s="87">
        <v>32</v>
      </c>
      <c r="F69" s="87">
        <v>600</v>
      </c>
      <c r="G69" s="87">
        <v>10</v>
      </c>
      <c r="H69" s="87">
        <v>100</v>
      </c>
      <c r="I69" s="87"/>
      <c r="J69" s="87"/>
      <c r="K69" s="87"/>
      <c r="L69" s="87">
        <v>100</v>
      </c>
      <c r="M69" s="91"/>
      <c r="N69" s="87">
        <f t="shared" si="9"/>
        <v>100</v>
      </c>
      <c r="O69" s="87">
        <f t="shared" si="10"/>
        <v>1</v>
      </c>
      <c r="P69" s="92"/>
      <c r="Q69" s="93">
        <v>0.12</v>
      </c>
      <c r="R69" s="93">
        <f t="shared" si="11"/>
        <v>0.12</v>
      </c>
    </row>
    <row r="70" spans="1:20" s="90" customFormat="1" x14ac:dyDescent="0.2">
      <c r="A70" s="187" t="s">
        <v>181</v>
      </c>
      <c r="B70" s="187" t="s">
        <v>157</v>
      </c>
      <c r="C70" s="187">
        <v>90446600</v>
      </c>
      <c r="D70" s="187" t="s">
        <v>277</v>
      </c>
      <c r="E70" s="87" t="s">
        <v>180</v>
      </c>
      <c r="F70" s="87">
        <v>600</v>
      </c>
      <c r="G70" s="87">
        <v>10</v>
      </c>
      <c r="H70" s="87">
        <v>100</v>
      </c>
      <c r="I70" s="87"/>
      <c r="J70" s="87"/>
      <c r="K70" s="87">
        <v>100</v>
      </c>
      <c r="L70" s="87">
        <v>200</v>
      </c>
      <c r="M70" s="91"/>
      <c r="N70" s="87">
        <f t="shared" si="9"/>
        <v>300</v>
      </c>
      <c r="O70" s="87">
        <f t="shared" si="10"/>
        <v>3</v>
      </c>
      <c r="P70" s="92"/>
      <c r="Q70" s="93">
        <v>0.12</v>
      </c>
      <c r="R70" s="93">
        <f t="shared" si="11"/>
        <v>0.36</v>
      </c>
    </row>
    <row r="71" spans="1:20" s="90" customFormat="1" x14ac:dyDescent="0.2">
      <c r="A71" s="86" t="s">
        <v>222</v>
      </c>
      <c r="B71" s="86" t="s">
        <v>223</v>
      </c>
      <c r="C71" s="86" t="s">
        <v>222</v>
      </c>
      <c r="D71" s="86" t="s">
        <v>275</v>
      </c>
      <c r="E71" s="87">
        <v>32</v>
      </c>
      <c r="F71" s="87">
        <v>750</v>
      </c>
      <c r="G71" s="87">
        <v>10</v>
      </c>
      <c r="H71" s="87">
        <v>60</v>
      </c>
      <c r="I71" s="87"/>
      <c r="J71" s="87"/>
      <c r="K71" s="87"/>
      <c r="L71" s="87"/>
      <c r="M71" s="91"/>
      <c r="N71" s="87">
        <f t="shared" si="9"/>
        <v>0</v>
      </c>
      <c r="O71" s="87">
        <f t="shared" si="10"/>
        <v>0</v>
      </c>
      <c r="P71" s="92"/>
      <c r="Q71" s="93">
        <v>0.09</v>
      </c>
      <c r="R71" s="93">
        <f t="shared" si="11"/>
        <v>0</v>
      </c>
    </row>
    <row r="72" spans="1:20" s="90" customFormat="1" x14ac:dyDescent="0.2">
      <c r="A72" s="86" t="s">
        <v>158</v>
      </c>
      <c r="B72" s="86" t="s">
        <v>159</v>
      </c>
      <c r="C72" s="86" t="s">
        <v>158</v>
      </c>
      <c r="D72" s="86" t="s">
        <v>275</v>
      </c>
      <c r="E72" s="87">
        <v>32</v>
      </c>
      <c r="F72" s="87">
        <v>900</v>
      </c>
      <c r="G72" s="87">
        <v>10</v>
      </c>
      <c r="H72" s="87">
        <v>50</v>
      </c>
      <c r="I72" s="87"/>
      <c r="J72" s="87"/>
      <c r="K72" s="87"/>
      <c r="L72" s="87"/>
      <c r="M72" s="91"/>
      <c r="N72" s="87">
        <f t="shared" si="9"/>
        <v>0</v>
      </c>
      <c r="O72" s="87">
        <f t="shared" si="10"/>
        <v>0</v>
      </c>
      <c r="P72" s="92"/>
      <c r="Q72" s="93">
        <v>0.09</v>
      </c>
      <c r="R72" s="93">
        <f t="shared" si="11"/>
        <v>0</v>
      </c>
    </row>
    <row r="73" spans="1:20" s="90" customFormat="1" x14ac:dyDescent="0.2">
      <c r="A73" s="187" t="s">
        <v>182</v>
      </c>
      <c r="B73" s="187" t="s">
        <v>159</v>
      </c>
      <c r="C73" s="187">
        <v>90446700</v>
      </c>
      <c r="D73" s="187" t="s">
        <v>277</v>
      </c>
      <c r="E73" s="87" t="s">
        <v>180</v>
      </c>
      <c r="F73" s="87">
        <v>900</v>
      </c>
      <c r="G73" s="87">
        <v>10</v>
      </c>
      <c r="H73" s="87">
        <v>50</v>
      </c>
      <c r="I73" s="87"/>
      <c r="J73" s="87"/>
      <c r="K73" s="87">
        <v>50</v>
      </c>
      <c r="L73" s="87"/>
      <c r="M73" s="91"/>
      <c r="N73" s="87">
        <f t="shared" si="9"/>
        <v>50</v>
      </c>
      <c r="O73" s="87">
        <f t="shared" si="10"/>
        <v>1</v>
      </c>
      <c r="P73" s="92"/>
      <c r="Q73" s="93">
        <v>0.09</v>
      </c>
      <c r="R73" s="93">
        <f t="shared" si="11"/>
        <v>0.09</v>
      </c>
    </row>
    <row r="74" spans="1:20" s="90" customFormat="1" x14ac:dyDescent="0.2">
      <c r="A74" s="86" t="s">
        <v>233</v>
      </c>
      <c r="B74" s="86" t="s">
        <v>234</v>
      </c>
      <c r="C74" s="86" t="s">
        <v>233</v>
      </c>
      <c r="D74" s="86" t="s">
        <v>275</v>
      </c>
      <c r="E74" s="87">
        <v>32</v>
      </c>
      <c r="F74" s="87">
        <v>1200</v>
      </c>
      <c r="G74" s="87">
        <v>10</v>
      </c>
      <c r="H74" s="87">
        <v>50</v>
      </c>
      <c r="I74" s="87"/>
      <c r="J74" s="87"/>
      <c r="K74" s="87"/>
      <c r="L74" s="87"/>
      <c r="M74" s="91"/>
      <c r="N74" s="87">
        <f t="shared" si="9"/>
        <v>0</v>
      </c>
      <c r="O74" s="87">
        <f t="shared" si="10"/>
        <v>0</v>
      </c>
      <c r="P74" s="92"/>
      <c r="Q74" s="93">
        <v>0.12</v>
      </c>
      <c r="R74" s="93">
        <f t="shared" si="11"/>
        <v>0</v>
      </c>
    </row>
    <row r="75" spans="1:20" s="90" customFormat="1" x14ac:dyDescent="0.2">
      <c r="A75" s="187" t="s">
        <v>236</v>
      </c>
      <c r="B75" s="187" t="s">
        <v>237</v>
      </c>
      <c r="C75" s="187">
        <v>90446800</v>
      </c>
      <c r="D75" s="187" t="s">
        <v>277</v>
      </c>
      <c r="E75" s="87" t="s">
        <v>180</v>
      </c>
      <c r="F75" s="87">
        <v>1800</v>
      </c>
      <c r="G75" s="87">
        <v>10</v>
      </c>
      <c r="H75" s="87">
        <v>25</v>
      </c>
      <c r="I75" s="87"/>
      <c r="J75" s="87"/>
      <c r="K75" s="87"/>
      <c r="L75" s="87"/>
      <c r="M75" s="91"/>
      <c r="N75" s="87">
        <f t="shared" si="9"/>
        <v>0</v>
      </c>
      <c r="O75" s="87">
        <f t="shared" si="10"/>
        <v>0</v>
      </c>
      <c r="P75" s="92"/>
      <c r="Q75" s="93">
        <v>0.18</v>
      </c>
      <c r="R75" s="93">
        <f t="shared" si="11"/>
        <v>0</v>
      </c>
      <c r="S75" s="94"/>
    </row>
    <row r="76" spans="1:20" s="90" customFormat="1" x14ac:dyDescent="0.2">
      <c r="A76" s="104" t="s">
        <v>77</v>
      </c>
      <c r="B76" s="104"/>
      <c r="C76" s="104"/>
      <c r="D76" s="104"/>
      <c r="E76" s="104"/>
      <c r="F76" s="187"/>
      <c r="G76" s="87"/>
      <c r="H76" s="87"/>
      <c r="I76" s="87"/>
      <c r="J76" s="87"/>
      <c r="K76" s="87"/>
      <c r="L76" s="87"/>
      <c r="M76" s="104"/>
      <c r="N76" s="87"/>
      <c r="O76" s="87"/>
      <c r="P76" s="92"/>
      <c r="Q76" s="87"/>
      <c r="R76" s="93"/>
    </row>
    <row r="77" spans="1:20" s="90" customFormat="1" x14ac:dyDescent="0.2">
      <c r="A77" s="86" t="s">
        <v>297</v>
      </c>
      <c r="B77" s="86" t="s">
        <v>298</v>
      </c>
      <c r="C77" s="86" t="s">
        <v>297</v>
      </c>
      <c r="D77" s="86" t="s">
        <v>275</v>
      </c>
      <c r="E77" s="87">
        <v>40</v>
      </c>
      <c r="F77" s="87">
        <v>100</v>
      </c>
      <c r="G77" s="87">
        <v>10</v>
      </c>
      <c r="H77" s="87">
        <v>300</v>
      </c>
      <c r="I77" s="87"/>
      <c r="J77" s="87"/>
      <c r="K77" s="87"/>
      <c r="L77" s="87">
        <v>300</v>
      </c>
      <c r="M77" s="91"/>
      <c r="N77" s="87">
        <f t="shared" ref="N77:N92" si="12">SUM(I77:M77)</f>
        <v>300</v>
      </c>
      <c r="O77" s="87">
        <f t="shared" ref="O77:O92" si="13">$N77/$H77</f>
        <v>1</v>
      </c>
      <c r="P77" s="92"/>
      <c r="Q77" s="93">
        <v>0.13</v>
      </c>
      <c r="R77" s="93">
        <f t="shared" ref="R77:R92" si="14">$O77*$Q77</f>
        <v>0.13</v>
      </c>
      <c r="S77" s="94">
        <f>SUM(R77:R92)</f>
        <v>1.1399999999999999</v>
      </c>
      <c r="T77" s="90">
        <f>S77*100/$S$147</f>
        <v>11.912225705329151</v>
      </c>
    </row>
    <row r="78" spans="1:20" s="90" customFormat="1" x14ac:dyDescent="0.2">
      <c r="A78" s="86" t="s">
        <v>78</v>
      </c>
      <c r="B78" s="86" t="s">
        <v>79</v>
      </c>
      <c r="C78" s="86" t="s">
        <v>78</v>
      </c>
      <c r="D78" s="86" t="s">
        <v>275</v>
      </c>
      <c r="E78" s="87">
        <v>40</v>
      </c>
      <c r="F78" s="87">
        <v>150</v>
      </c>
      <c r="G78" s="87">
        <v>10</v>
      </c>
      <c r="H78" s="87">
        <v>300</v>
      </c>
      <c r="I78" s="87"/>
      <c r="J78" s="87"/>
      <c r="K78" s="87"/>
      <c r="L78" s="87"/>
      <c r="M78" s="91"/>
      <c r="N78" s="87">
        <f t="shared" si="12"/>
        <v>0</v>
      </c>
      <c r="O78" s="87">
        <f t="shared" si="13"/>
        <v>0</v>
      </c>
      <c r="P78" s="92"/>
      <c r="Q78" s="93">
        <v>0.13</v>
      </c>
      <c r="R78" s="93">
        <f t="shared" si="14"/>
        <v>0</v>
      </c>
    </row>
    <row r="79" spans="1:20" s="90" customFormat="1" x14ac:dyDescent="0.2">
      <c r="A79" s="187" t="s">
        <v>240</v>
      </c>
      <c r="B79" s="187" t="s">
        <v>79</v>
      </c>
      <c r="C79" s="95" t="s">
        <v>241</v>
      </c>
      <c r="D79" s="187" t="s">
        <v>277</v>
      </c>
      <c r="E79" s="87">
        <v>40</v>
      </c>
      <c r="F79" s="87">
        <v>150</v>
      </c>
      <c r="G79" s="87">
        <v>10</v>
      </c>
      <c r="H79" s="87">
        <v>300</v>
      </c>
      <c r="I79" s="87"/>
      <c r="J79" s="87"/>
      <c r="K79" s="87"/>
      <c r="L79" s="87"/>
      <c r="M79" s="91"/>
      <c r="N79" s="87">
        <f t="shared" si="12"/>
        <v>0</v>
      </c>
      <c r="O79" s="87">
        <f t="shared" si="13"/>
        <v>0</v>
      </c>
      <c r="P79" s="92"/>
      <c r="Q79" s="93">
        <v>0.13</v>
      </c>
      <c r="R79" s="93">
        <f t="shared" si="14"/>
        <v>0</v>
      </c>
    </row>
    <row r="80" spans="1:20" s="90" customFormat="1" x14ac:dyDescent="0.2">
      <c r="A80" s="86" t="s">
        <v>80</v>
      </c>
      <c r="B80" s="86" t="s">
        <v>81</v>
      </c>
      <c r="C80" s="86" t="s">
        <v>80</v>
      </c>
      <c r="D80" s="86" t="s">
        <v>275</v>
      </c>
      <c r="E80" s="87">
        <v>40</v>
      </c>
      <c r="F80" s="87">
        <v>200</v>
      </c>
      <c r="G80" s="87">
        <v>10</v>
      </c>
      <c r="H80" s="87">
        <v>150</v>
      </c>
      <c r="I80" s="87"/>
      <c r="J80" s="87"/>
      <c r="K80" s="87">
        <v>300</v>
      </c>
      <c r="L80" s="87"/>
      <c r="M80" s="91"/>
      <c r="N80" s="87">
        <f t="shared" si="12"/>
        <v>300</v>
      </c>
      <c r="O80" s="87">
        <f t="shared" si="13"/>
        <v>2</v>
      </c>
      <c r="P80" s="92"/>
      <c r="Q80" s="93">
        <v>0.13</v>
      </c>
      <c r="R80" s="93">
        <f t="shared" si="14"/>
        <v>0.26</v>
      </c>
    </row>
    <row r="81" spans="1:20" s="90" customFormat="1" x14ac:dyDescent="0.2">
      <c r="A81" s="86" t="s">
        <v>82</v>
      </c>
      <c r="B81" s="86" t="s">
        <v>83</v>
      </c>
      <c r="C81" s="86" t="s">
        <v>82</v>
      </c>
      <c r="D81" s="86" t="s">
        <v>275</v>
      </c>
      <c r="E81" s="87">
        <v>40</v>
      </c>
      <c r="F81" s="87">
        <v>300</v>
      </c>
      <c r="G81" s="87">
        <v>10</v>
      </c>
      <c r="H81" s="87">
        <v>150</v>
      </c>
      <c r="I81" s="87"/>
      <c r="J81" s="87"/>
      <c r="K81" s="87"/>
      <c r="L81" s="87">
        <v>150</v>
      </c>
      <c r="M81" s="91"/>
      <c r="N81" s="87">
        <f t="shared" si="12"/>
        <v>150</v>
      </c>
      <c r="O81" s="87">
        <f t="shared" si="13"/>
        <v>1</v>
      </c>
      <c r="P81" s="92"/>
      <c r="Q81" s="93">
        <v>0.13</v>
      </c>
      <c r="R81" s="93">
        <f t="shared" si="14"/>
        <v>0.13</v>
      </c>
    </row>
    <row r="82" spans="1:20" s="90" customFormat="1" x14ac:dyDescent="0.2">
      <c r="A82" s="187" t="s">
        <v>183</v>
      </c>
      <c r="B82" s="187" t="s">
        <v>83</v>
      </c>
      <c r="C82" s="187">
        <v>90447300</v>
      </c>
      <c r="D82" s="187" t="s">
        <v>277</v>
      </c>
      <c r="E82" s="87" t="s">
        <v>89</v>
      </c>
      <c r="F82" s="87">
        <v>300</v>
      </c>
      <c r="G82" s="87">
        <v>10</v>
      </c>
      <c r="H82" s="87">
        <v>150</v>
      </c>
      <c r="I82" s="87"/>
      <c r="J82" s="87"/>
      <c r="K82" s="87">
        <v>150</v>
      </c>
      <c r="L82" s="87"/>
      <c r="M82" s="91"/>
      <c r="N82" s="87">
        <f t="shared" si="12"/>
        <v>150</v>
      </c>
      <c r="O82" s="87">
        <f t="shared" si="13"/>
        <v>1</v>
      </c>
      <c r="P82" s="92"/>
      <c r="Q82" s="93">
        <v>0.13</v>
      </c>
      <c r="R82" s="93">
        <f t="shared" si="14"/>
        <v>0.13</v>
      </c>
    </row>
    <row r="83" spans="1:20" s="90" customFormat="1" x14ac:dyDescent="0.2">
      <c r="A83" s="86" t="s">
        <v>84</v>
      </c>
      <c r="B83" s="86" t="s">
        <v>85</v>
      </c>
      <c r="C83" s="86" t="s">
        <v>84</v>
      </c>
      <c r="D83" s="86" t="s">
        <v>275</v>
      </c>
      <c r="E83" s="87">
        <v>40</v>
      </c>
      <c r="F83" s="87">
        <v>450</v>
      </c>
      <c r="G83" s="87">
        <v>10</v>
      </c>
      <c r="H83" s="87">
        <v>100</v>
      </c>
      <c r="I83" s="87"/>
      <c r="J83" s="87"/>
      <c r="K83" s="87"/>
      <c r="L83" s="87">
        <v>100</v>
      </c>
      <c r="M83" s="91"/>
      <c r="N83" s="87">
        <f t="shared" si="12"/>
        <v>100</v>
      </c>
      <c r="O83" s="87">
        <f t="shared" si="13"/>
        <v>1</v>
      </c>
      <c r="P83" s="92"/>
      <c r="Q83" s="93">
        <v>0.13</v>
      </c>
      <c r="R83" s="93">
        <f t="shared" si="14"/>
        <v>0.13</v>
      </c>
    </row>
    <row r="84" spans="1:20" s="90" customFormat="1" x14ac:dyDescent="0.2">
      <c r="A84" s="187" t="s">
        <v>184</v>
      </c>
      <c r="B84" s="187" t="s">
        <v>85</v>
      </c>
      <c r="C84" s="187">
        <v>90447400</v>
      </c>
      <c r="D84" s="187" t="s">
        <v>277</v>
      </c>
      <c r="E84" s="87" t="s">
        <v>89</v>
      </c>
      <c r="F84" s="87">
        <v>450</v>
      </c>
      <c r="G84" s="87">
        <v>10</v>
      </c>
      <c r="H84" s="87">
        <v>100</v>
      </c>
      <c r="I84" s="87"/>
      <c r="J84" s="87"/>
      <c r="K84" s="87"/>
      <c r="L84" s="87"/>
      <c r="M84" s="91"/>
      <c r="N84" s="87">
        <f t="shared" si="12"/>
        <v>0</v>
      </c>
      <c r="O84" s="87">
        <f t="shared" si="13"/>
        <v>0</v>
      </c>
      <c r="P84" s="92"/>
      <c r="Q84" s="93">
        <v>0.13</v>
      </c>
      <c r="R84" s="93">
        <f t="shared" si="14"/>
        <v>0</v>
      </c>
    </row>
    <row r="85" spans="1:20" s="90" customFormat="1" x14ac:dyDescent="0.2">
      <c r="A85" s="86" t="s">
        <v>86</v>
      </c>
      <c r="B85" s="86" t="s">
        <v>87</v>
      </c>
      <c r="C85" s="86" t="s">
        <v>86</v>
      </c>
      <c r="D85" s="86" t="s">
        <v>275</v>
      </c>
      <c r="E85" s="87">
        <v>40</v>
      </c>
      <c r="F85" s="87">
        <v>600</v>
      </c>
      <c r="G85" s="87">
        <v>10</v>
      </c>
      <c r="H85" s="87">
        <v>50</v>
      </c>
      <c r="I85" s="87"/>
      <c r="J85" s="87"/>
      <c r="K85" s="87">
        <v>100</v>
      </c>
      <c r="L85" s="87"/>
      <c r="M85" s="91"/>
      <c r="N85" s="87">
        <f t="shared" si="12"/>
        <v>100</v>
      </c>
      <c r="O85" s="87">
        <f t="shared" si="13"/>
        <v>2</v>
      </c>
      <c r="P85" s="92"/>
      <c r="Q85" s="93">
        <v>0.09</v>
      </c>
      <c r="R85" s="93">
        <f t="shared" si="14"/>
        <v>0.18</v>
      </c>
    </row>
    <row r="86" spans="1:20" s="90" customFormat="1" x14ac:dyDescent="0.2">
      <c r="A86" s="187" t="s">
        <v>88</v>
      </c>
      <c r="B86" s="187" t="s">
        <v>87</v>
      </c>
      <c r="C86" s="187">
        <v>90447600</v>
      </c>
      <c r="D86" s="187" t="s">
        <v>277</v>
      </c>
      <c r="E86" s="87" t="s">
        <v>89</v>
      </c>
      <c r="F86" s="87">
        <v>600</v>
      </c>
      <c r="G86" s="87">
        <v>10</v>
      </c>
      <c r="H86" s="87">
        <v>50</v>
      </c>
      <c r="I86" s="87"/>
      <c r="J86" s="87"/>
      <c r="K86" s="87">
        <v>100</v>
      </c>
      <c r="L86" s="87"/>
      <c r="M86" s="91"/>
      <c r="N86" s="87">
        <f t="shared" si="12"/>
        <v>100</v>
      </c>
      <c r="O86" s="87">
        <f t="shared" si="13"/>
        <v>2</v>
      </c>
      <c r="P86" s="92"/>
      <c r="Q86" s="93">
        <v>0.09</v>
      </c>
      <c r="R86" s="93">
        <f t="shared" si="14"/>
        <v>0.18</v>
      </c>
    </row>
    <row r="87" spans="1:20" s="90" customFormat="1" x14ac:dyDescent="0.2">
      <c r="A87" s="86" t="s">
        <v>90</v>
      </c>
      <c r="B87" s="86" t="s">
        <v>91</v>
      </c>
      <c r="C87" s="86" t="s">
        <v>90</v>
      </c>
      <c r="D87" s="86" t="s">
        <v>275</v>
      </c>
      <c r="E87" s="87">
        <v>40</v>
      </c>
      <c r="F87" s="87">
        <v>750</v>
      </c>
      <c r="G87" s="87">
        <v>10</v>
      </c>
      <c r="H87" s="87">
        <v>50</v>
      </c>
      <c r="I87" s="87"/>
      <c r="J87" s="87"/>
      <c r="K87" s="87"/>
      <c r="L87" s="87"/>
      <c r="M87" s="91"/>
      <c r="N87" s="87">
        <f t="shared" si="12"/>
        <v>0</v>
      </c>
      <c r="O87" s="87">
        <f t="shared" si="13"/>
        <v>0</v>
      </c>
      <c r="P87" s="92"/>
      <c r="Q87" s="93">
        <v>0.13</v>
      </c>
      <c r="R87" s="93">
        <f t="shared" si="14"/>
        <v>0</v>
      </c>
    </row>
    <row r="88" spans="1:20" s="90" customFormat="1" x14ac:dyDescent="0.2">
      <c r="A88" s="86" t="s">
        <v>92</v>
      </c>
      <c r="B88" s="86" t="s">
        <v>93</v>
      </c>
      <c r="C88" s="86" t="s">
        <v>92</v>
      </c>
      <c r="D88" s="86" t="s">
        <v>275</v>
      </c>
      <c r="E88" s="87">
        <v>40</v>
      </c>
      <c r="F88" s="87">
        <v>900</v>
      </c>
      <c r="G88" s="87">
        <v>10</v>
      </c>
      <c r="H88" s="87">
        <v>50</v>
      </c>
      <c r="I88" s="87"/>
      <c r="J88" s="87"/>
      <c r="K88" s="87"/>
      <c r="L88" s="87"/>
      <c r="M88" s="91"/>
      <c r="N88" s="87">
        <f t="shared" si="12"/>
        <v>0</v>
      </c>
      <c r="O88" s="87">
        <f t="shared" si="13"/>
        <v>0</v>
      </c>
      <c r="P88" s="92"/>
      <c r="Q88" s="93">
        <v>0.13</v>
      </c>
      <c r="R88" s="93">
        <f t="shared" si="14"/>
        <v>0</v>
      </c>
    </row>
    <row r="89" spans="1:20" s="90" customFormat="1" x14ac:dyDescent="0.2">
      <c r="A89" s="187" t="s">
        <v>185</v>
      </c>
      <c r="B89" s="187" t="s">
        <v>93</v>
      </c>
      <c r="C89" s="187">
        <v>90447700</v>
      </c>
      <c r="D89" s="187" t="s">
        <v>277</v>
      </c>
      <c r="E89" s="87" t="s">
        <v>89</v>
      </c>
      <c r="F89" s="87">
        <v>900</v>
      </c>
      <c r="G89" s="87">
        <v>10</v>
      </c>
      <c r="H89" s="87">
        <v>50</v>
      </c>
      <c r="I89" s="87"/>
      <c r="J89" s="87"/>
      <c r="K89" s="87"/>
      <c r="L89" s="87"/>
      <c r="M89" s="91"/>
      <c r="N89" s="87">
        <f t="shared" si="12"/>
        <v>0</v>
      </c>
      <c r="O89" s="87">
        <f t="shared" si="13"/>
        <v>0</v>
      </c>
      <c r="P89" s="92"/>
      <c r="Q89" s="93">
        <v>0.13</v>
      </c>
      <c r="R89" s="93">
        <f t="shared" si="14"/>
        <v>0</v>
      </c>
    </row>
    <row r="90" spans="1:20" s="90" customFormat="1" x14ac:dyDescent="0.2">
      <c r="A90" s="86" t="s">
        <v>94</v>
      </c>
      <c r="B90" s="86" t="s">
        <v>95</v>
      </c>
      <c r="C90" s="86" t="s">
        <v>94</v>
      </c>
      <c r="D90" s="86" t="s">
        <v>275</v>
      </c>
      <c r="E90" s="87">
        <v>40</v>
      </c>
      <c r="F90" s="87">
        <v>1200</v>
      </c>
      <c r="G90" s="87">
        <v>5</v>
      </c>
      <c r="H90" s="87">
        <v>25</v>
      </c>
      <c r="I90" s="87"/>
      <c r="J90" s="87"/>
      <c r="K90" s="87"/>
      <c r="L90" s="87"/>
      <c r="M90" s="91"/>
      <c r="N90" s="87">
        <f t="shared" si="12"/>
        <v>0</v>
      </c>
      <c r="O90" s="87">
        <f t="shared" si="13"/>
        <v>0</v>
      </c>
      <c r="P90" s="92"/>
      <c r="Q90" s="93">
        <v>0.08</v>
      </c>
      <c r="R90" s="93">
        <f t="shared" si="14"/>
        <v>0</v>
      </c>
    </row>
    <row r="91" spans="1:20" s="90" customFormat="1" x14ac:dyDescent="0.2">
      <c r="A91" s="187" t="s">
        <v>376</v>
      </c>
      <c r="B91" s="187" t="s">
        <v>377</v>
      </c>
      <c r="C91" s="95" t="s">
        <v>378</v>
      </c>
      <c r="D91" s="187" t="s">
        <v>277</v>
      </c>
      <c r="E91" s="87">
        <v>40</v>
      </c>
      <c r="F91" s="87">
        <v>1800</v>
      </c>
      <c r="G91" s="87">
        <v>5</v>
      </c>
      <c r="H91" s="87">
        <v>20</v>
      </c>
      <c r="I91" s="87"/>
      <c r="J91" s="87"/>
      <c r="K91" s="87"/>
      <c r="L91" s="87"/>
      <c r="M91" s="91"/>
      <c r="N91" s="87">
        <f t="shared" si="12"/>
        <v>0</v>
      </c>
      <c r="O91" s="87">
        <f t="shared" si="13"/>
        <v>0</v>
      </c>
      <c r="P91" s="92"/>
      <c r="Q91" s="93">
        <v>0.14000000000000001</v>
      </c>
      <c r="R91" s="93">
        <f t="shared" si="14"/>
        <v>0</v>
      </c>
    </row>
    <row r="92" spans="1:20" s="90" customFormat="1" x14ac:dyDescent="0.2">
      <c r="A92" s="86" t="s">
        <v>220</v>
      </c>
      <c r="B92" s="86" t="s">
        <v>221</v>
      </c>
      <c r="C92" s="86" t="s">
        <v>220</v>
      </c>
      <c r="D92" s="86" t="s">
        <v>275</v>
      </c>
      <c r="E92" s="87">
        <v>40</v>
      </c>
      <c r="F92" s="87">
        <v>2000</v>
      </c>
      <c r="G92" s="87">
        <v>5</v>
      </c>
      <c r="H92" s="87">
        <v>25</v>
      </c>
      <c r="I92" s="87"/>
      <c r="J92" s="87"/>
      <c r="K92" s="87"/>
      <c r="L92" s="87"/>
      <c r="M92" s="91"/>
      <c r="N92" s="87">
        <f t="shared" si="12"/>
        <v>0</v>
      </c>
      <c r="O92" s="87">
        <f t="shared" si="13"/>
        <v>0</v>
      </c>
      <c r="P92" s="92"/>
      <c r="Q92" s="93">
        <v>0.08</v>
      </c>
      <c r="R92" s="93">
        <f t="shared" si="14"/>
        <v>0</v>
      </c>
      <c r="S92" s="94"/>
    </row>
    <row r="93" spans="1:20" s="90" customFormat="1" x14ac:dyDescent="0.2">
      <c r="A93" s="104" t="s">
        <v>96</v>
      </c>
      <c r="B93" s="104"/>
      <c r="C93" s="104"/>
      <c r="D93" s="104"/>
      <c r="E93" s="97"/>
      <c r="F93" s="87"/>
      <c r="G93" s="87"/>
      <c r="H93" s="87"/>
      <c r="I93" s="87"/>
      <c r="J93" s="87"/>
      <c r="K93" s="87"/>
      <c r="L93" s="87"/>
      <c r="M93" s="104"/>
      <c r="N93" s="87"/>
      <c r="O93" s="87"/>
      <c r="P93" s="92"/>
      <c r="Q93" s="87"/>
      <c r="R93" s="93"/>
    </row>
    <row r="94" spans="1:20" s="90" customFormat="1" x14ac:dyDescent="0.2">
      <c r="A94" s="86" t="s">
        <v>299</v>
      </c>
      <c r="B94" s="86" t="s">
        <v>300</v>
      </c>
      <c r="C94" s="86" t="s">
        <v>299</v>
      </c>
      <c r="D94" s="86" t="s">
        <v>275</v>
      </c>
      <c r="E94" s="87">
        <v>50</v>
      </c>
      <c r="F94" s="87">
        <v>100</v>
      </c>
      <c r="G94" s="87">
        <v>10</v>
      </c>
      <c r="H94" s="87">
        <v>150</v>
      </c>
      <c r="I94" s="87"/>
      <c r="J94" s="87"/>
      <c r="K94" s="87"/>
      <c r="L94" s="87">
        <v>300</v>
      </c>
      <c r="M94" s="91"/>
      <c r="N94" s="87">
        <f t="shared" ref="N94:N111" si="15">SUM(I94:M94)</f>
        <v>300</v>
      </c>
      <c r="O94" s="87">
        <f t="shared" ref="O94:O111" si="16">$N94/$H94</f>
        <v>2</v>
      </c>
      <c r="P94" s="92"/>
      <c r="Q94" s="93">
        <v>0.1</v>
      </c>
      <c r="R94" s="93">
        <f t="shared" ref="R94:R111" si="17">$O94*$Q94</f>
        <v>0.2</v>
      </c>
      <c r="S94" s="94">
        <f>SUM(R94:R111)</f>
        <v>1.97</v>
      </c>
      <c r="T94" s="90">
        <f>S94*100/$S$147</f>
        <v>20.585161964472309</v>
      </c>
    </row>
    <row r="95" spans="1:20" s="90" customFormat="1" x14ac:dyDescent="0.2">
      <c r="A95" s="86" t="s">
        <v>97</v>
      </c>
      <c r="B95" s="86" t="s">
        <v>98</v>
      </c>
      <c r="C95" s="86" t="s">
        <v>97</v>
      </c>
      <c r="D95" s="86" t="s">
        <v>275</v>
      </c>
      <c r="E95" s="87">
        <v>50</v>
      </c>
      <c r="F95" s="87">
        <v>150</v>
      </c>
      <c r="G95" s="87">
        <v>10</v>
      </c>
      <c r="H95" s="87">
        <v>150</v>
      </c>
      <c r="I95" s="87">
        <v>150</v>
      </c>
      <c r="J95" s="87"/>
      <c r="K95" s="87"/>
      <c r="L95" s="87"/>
      <c r="M95" s="91"/>
      <c r="N95" s="87">
        <f t="shared" si="15"/>
        <v>150</v>
      </c>
      <c r="O95" s="87">
        <f t="shared" si="16"/>
        <v>1</v>
      </c>
      <c r="P95" s="92"/>
      <c r="Q95" s="93">
        <v>0.1</v>
      </c>
      <c r="R95" s="93">
        <f t="shared" si="17"/>
        <v>0.1</v>
      </c>
    </row>
    <row r="96" spans="1:20" s="90" customFormat="1" x14ac:dyDescent="0.2">
      <c r="A96" s="187" t="s">
        <v>235</v>
      </c>
      <c r="B96" s="187" t="s">
        <v>98</v>
      </c>
      <c r="C96" s="187">
        <v>90448200</v>
      </c>
      <c r="D96" s="187" t="s">
        <v>277</v>
      </c>
      <c r="E96" s="87" t="s">
        <v>102</v>
      </c>
      <c r="F96" s="87">
        <v>150</v>
      </c>
      <c r="G96" s="87">
        <v>10</v>
      </c>
      <c r="H96" s="87">
        <v>150</v>
      </c>
      <c r="I96" s="87">
        <v>150</v>
      </c>
      <c r="J96" s="87"/>
      <c r="K96" s="87"/>
      <c r="L96" s="87"/>
      <c r="M96" s="91"/>
      <c r="N96" s="87">
        <f t="shared" si="15"/>
        <v>150</v>
      </c>
      <c r="O96" s="87">
        <f t="shared" si="16"/>
        <v>1</v>
      </c>
      <c r="P96" s="92"/>
      <c r="Q96" s="93">
        <v>0.1</v>
      </c>
      <c r="R96" s="93">
        <f t="shared" si="17"/>
        <v>0.1</v>
      </c>
    </row>
    <row r="97" spans="1:19" s="90" customFormat="1" x14ac:dyDescent="0.2">
      <c r="A97" s="86" t="s">
        <v>224</v>
      </c>
      <c r="B97" s="86" t="s">
        <v>225</v>
      </c>
      <c r="C97" s="86" t="s">
        <v>224</v>
      </c>
      <c r="D97" s="86" t="s">
        <v>275</v>
      </c>
      <c r="E97" s="87">
        <v>50</v>
      </c>
      <c r="F97" s="87">
        <v>200</v>
      </c>
      <c r="G97" s="87">
        <v>10</v>
      </c>
      <c r="H97" s="87">
        <v>150</v>
      </c>
      <c r="I97" s="87"/>
      <c r="J97" s="87"/>
      <c r="K97" s="87"/>
      <c r="L97" s="87"/>
      <c r="M97" s="91"/>
      <c r="N97" s="87">
        <f t="shared" si="15"/>
        <v>0</v>
      </c>
      <c r="O97" s="87">
        <f t="shared" si="16"/>
        <v>0</v>
      </c>
      <c r="P97" s="92"/>
      <c r="Q97" s="93">
        <v>0.1</v>
      </c>
      <c r="R97" s="93">
        <f t="shared" si="17"/>
        <v>0</v>
      </c>
    </row>
    <row r="98" spans="1:19" s="90" customFormat="1" x14ac:dyDescent="0.2">
      <c r="A98" s="86" t="s">
        <v>99</v>
      </c>
      <c r="B98" s="86" t="s">
        <v>100</v>
      </c>
      <c r="C98" s="86" t="s">
        <v>99</v>
      </c>
      <c r="D98" s="86" t="s">
        <v>275</v>
      </c>
      <c r="E98" s="87">
        <v>50</v>
      </c>
      <c r="F98" s="87">
        <v>300</v>
      </c>
      <c r="G98" s="87">
        <v>10</v>
      </c>
      <c r="H98" s="87">
        <v>75</v>
      </c>
      <c r="I98" s="87"/>
      <c r="J98" s="87"/>
      <c r="K98" s="87"/>
      <c r="L98" s="87">
        <v>150</v>
      </c>
      <c r="M98" s="91"/>
      <c r="N98" s="87">
        <f t="shared" si="15"/>
        <v>150</v>
      </c>
      <c r="O98" s="87">
        <f t="shared" si="16"/>
        <v>2</v>
      </c>
      <c r="P98" s="92"/>
      <c r="Q98" s="93">
        <v>0.1</v>
      </c>
      <c r="R98" s="93">
        <f t="shared" si="17"/>
        <v>0.2</v>
      </c>
    </row>
    <row r="99" spans="1:19" s="90" customFormat="1" x14ac:dyDescent="0.2">
      <c r="A99" s="187" t="s">
        <v>101</v>
      </c>
      <c r="B99" s="187" t="s">
        <v>100</v>
      </c>
      <c r="C99" s="187">
        <v>90448300</v>
      </c>
      <c r="D99" s="187" t="s">
        <v>277</v>
      </c>
      <c r="E99" s="87" t="s">
        <v>102</v>
      </c>
      <c r="F99" s="87">
        <v>300</v>
      </c>
      <c r="G99" s="87">
        <v>10</v>
      </c>
      <c r="H99" s="87">
        <v>75</v>
      </c>
      <c r="I99" s="87"/>
      <c r="J99" s="87"/>
      <c r="K99" s="87"/>
      <c r="L99" s="87"/>
      <c r="M99" s="91"/>
      <c r="N99" s="87">
        <f t="shared" si="15"/>
        <v>0</v>
      </c>
      <c r="O99" s="87">
        <f t="shared" si="16"/>
        <v>0</v>
      </c>
      <c r="P99" s="92"/>
      <c r="Q99" s="93">
        <v>0.1</v>
      </c>
      <c r="R99" s="93">
        <f t="shared" si="17"/>
        <v>0</v>
      </c>
    </row>
    <row r="100" spans="1:19" s="90" customFormat="1" x14ac:dyDescent="0.2">
      <c r="A100" s="86" t="s">
        <v>103</v>
      </c>
      <c r="B100" s="86" t="s">
        <v>104</v>
      </c>
      <c r="C100" s="86" t="s">
        <v>103</v>
      </c>
      <c r="D100" s="86" t="s">
        <v>275</v>
      </c>
      <c r="E100" s="87">
        <v>50</v>
      </c>
      <c r="F100" s="87">
        <v>450</v>
      </c>
      <c r="G100" s="87">
        <v>10</v>
      </c>
      <c r="H100" s="87">
        <v>50</v>
      </c>
      <c r="I100" s="87"/>
      <c r="J100" s="87"/>
      <c r="K100" s="87"/>
      <c r="L100" s="87">
        <v>100</v>
      </c>
      <c r="M100" s="91"/>
      <c r="N100" s="87">
        <f t="shared" si="15"/>
        <v>100</v>
      </c>
      <c r="O100" s="87">
        <f t="shared" si="16"/>
        <v>2</v>
      </c>
      <c r="P100" s="92"/>
      <c r="Q100" s="93">
        <v>0.1</v>
      </c>
      <c r="R100" s="93">
        <f t="shared" si="17"/>
        <v>0.2</v>
      </c>
    </row>
    <row r="101" spans="1:19" s="90" customFormat="1" x14ac:dyDescent="0.2">
      <c r="A101" s="187" t="s">
        <v>186</v>
      </c>
      <c r="B101" s="187" t="s">
        <v>104</v>
      </c>
      <c r="C101" s="187">
        <v>90448400</v>
      </c>
      <c r="D101" s="187" t="s">
        <v>277</v>
      </c>
      <c r="E101" s="87" t="s">
        <v>102</v>
      </c>
      <c r="F101" s="87">
        <v>450</v>
      </c>
      <c r="G101" s="87">
        <v>10</v>
      </c>
      <c r="H101" s="87">
        <v>50</v>
      </c>
      <c r="I101" s="87"/>
      <c r="J101" s="87"/>
      <c r="K101" s="87"/>
      <c r="L101" s="87"/>
      <c r="M101" s="91"/>
      <c r="N101" s="87">
        <f t="shared" si="15"/>
        <v>0</v>
      </c>
      <c r="O101" s="87">
        <f t="shared" si="16"/>
        <v>0</v>
      </c>
      <c r="P101" s="92"/>
      <c r="Q101" s="93">
        <v>0.1</v>
      </c>
      <c r="R101" s="93">
        <f t="shared" si="17"/>
        <v>0</v>
      </c>
    </row>
    <row r="102" spans="1:19" s="90" customFormat="1" x14ac:dyDescent="0.2">
      <c r="A102" s="86" t="s">
        <v>105</v>
      </c>
      <c r="B102" s="86" t="s">
        <v>106</v>
      </c>
      <c r="C102" s="86" t="s">
        <v>105</v>
      </c>
      <c r="D102" s="86" t="s">
        <v>275</v>
      </c>
      <c r="E102" s="87">
        <v>50</v>
      </c>
      <c r="F102" s="87">
        <v>600</v>
      </c>
      <c r="G102" s="87">
        <v>10</v>
      </c>
      <c r="H102" s="87">
        <v>50</v>
      </c>
      <c r="I102" s="87"/>
      <c r="J102" s="87"/>
      <c r="K102" s="87">
        <v>50</v>
      </c>
      <c r="L102" s="87">
        <v>100</v>
      </c>
      <c r="M102" s="91"/>
      <c r="N102" s="87">
        <f t="shared" si="15"/>
        <v>150</v>
      </c>
      <c r="O102" s="87">
        <f t="shared" si="16"/>
        <v>3</v>
      </c>
      <c r="P102" s="92"/>
      <c r="Q102" s="93">
        <v>0.13</v>
      </c>
      <c r="R102" s="93">
        <f t="shared" si="17"/>
        <v>0.39</v>
      </c>
    </row>
    <row r="103" spans="1:19" s="90" customFormat="1" x14ac:dyDescent="0.2">
      <c r="A103" s="187" t="s">
        <v>107</v>
      </c>
      <c r="B103" s="187" t="s">
        <v>106</v>
      </c>
      <c r="C103" s="187">
        <v>90448600</v>
      </c>
      <c r="D103" s="187" t="s">
        <v>277</v>
      </c>
      <c r="E103" s="87" t="s">
        <v>102</v>
      </c>
      <c r="F103" s="87">
        <v>600</v>
      </c>
      <c r="G103" s="87">
        <v>10</v>
      </c>
      <c r="H103" s="87">
        <v>50</v>
      </c>
      <c r="I103" s="87"/>
      <c r="J103" s="87"/>
      <c r="K103" s="87"/>
      <c r="L103" s="87"/>
      <c r="M103" s="91"/>
      <c r="N103" s="87">
        <f t="shared" si="15"/>
        <v>0</v>
      </c>
      <c r="O103" s="87">
        <f t="shared" si="16"/>
        <v>0</v>
      </c>
      <c r="P103" s="92"/>
      <c r="Q103" s="93">
        <v>0.13</v>
      </c>
      <c r="R103" s="93">
        <f t="shared" si="17"/>
        <v>0</v>
      </c>
    </row>
    <row r="104" spans="1:19" s="90" customFormat="1" x14ac:dyDescent="0.2">
      <c r="A104" s="187" t="s">
        <v>266</v>
      </c>
      <c r="B104" s="187" t="s">
        <v>267</v>
      </c>
      <c r="C104" s="187">
        <v>90448605</v>
      </c>
      <c r="D104" s="187" t="s">
        <v>277</v>
      </c>
      <c r="E104" s="87" t="s">
        <v>102</v>
      </c>
      <c r="F104" s="87">
        <v>700</v>
      </c>
      <c r="G104" s="87">
        <v>5</v>
      </c>
      <c r="H104" s="87">
        <v>25</v>
      </c>
      <c r="I104" s="87"/>
      <c r="J104" s="87"/>
      <c r="K104" s="87"/>
      <c r="L104" s="87"/>
      <c r="M104" s="91"/>
      <c r="N104" s="87">
        <f t="shared" si="15"/>
        <v>0</v>
      </c>
      <c r="O104" s="87">
        <f t="shared" si="16"/>
        <v>0</v>
      </c>
      <c r="P104" s="92"/>
      <c r="Q104" s="93">
        <v>0.1</v>
      </c>
      <c r="R104" s="93">
        <f t="shared" si="17"/>
        <v>0</v>
      </c>
    </row>
    <row r="105" spans="1:19" s="90" customFormat="1" x14ac:dyDescent="0.2">
      <c r="A105" s="86" t="s">
        <v>202</v>
      </c>
      <c r="B105" s="86" t="s">
        <v>203</v>
      </c>
      <c r="C105" s="86" t="s">
        <v>202</v>
      </c>
      <c r="D105" s="86" t="s">
        <v>275</v>
      </c>
      <c r="E105" s="87">
        <v>50</v>
      </c>
      <c r="F105" s="87">
        <v>750</v>
      </c>
      <c r="G105" s="87">
        <v>5</v>
      </c>
      <c r="H105" s="87">
        <v>25</v>
      </c>
      <c r="I105" s="87"/>
      <c r="J105" s="87"/>
      <c r="K105" s="87"/>
      <c r="L105" s="87"/>
      <c r="M105" s="91"/>
      <c r="N105" s="87">
        <f t="shared" si="15"/>
        <v>0</v>
      </c>
      <c r="O105" s="87">
        <f t="shared" si="16"/>
        <v>0</v>
      </c>
      <c r="P105" s="92"/>
      <c r="Q105" s="93">
        <v>0.1</v>
      </c>
      <c r="R105" s="93">
        <f t="shared" si="17"/>
        <v>0</v>
      </c>
    </row>
    <row r="106" spans="1:19" s="90" customFormat="1" x14ac:dyDescent="0.2">
      <c r="A106" s="86" t="s">
        <v>108</v>
      </c>
      <c r="B106" s="86" t="s">
        <v>109</v>
      </c>
      <c r="C106" s="86" t="s">
        <v>108</v>
      </c>
      <c r="D106" s="86" t="s">
        <v>275</v>
      </c>
      <c r="E106" s="87">
        <v>50</v>
      </c>
      <c r="F106" s="87">
        <v>900</v>
      </c>
      <c r="G106" s="87">
        <v>5</v>
      </c>
      <c r="H106" s="87">
        <v>25</v>
      </c>
      <c r="I106" s="87"/>
      <c r="J106" s="87"/>
      <c r="K106" s="87"/>
      <c r="L106" s="87"/>
      <c r="M106" s="91"/>
      <c r="N106" s="87">
        <f t="shared" si="15"/>
        <v>0</v>
      </c>
      <c r="O106" s="87">
        <f t="shared" si="16"/>
        <v>0</v>
      </c>
      <c r="P106" s="92"/>
      <c r="Q106" s="93">
        <v>0.1</v>
      </c>
      <c r="R106" s="93">
        <f t="shared" si="17"/>
        <v>0</v>
      </c>
    </row>
    <row r="107" spans="1:19" s="90" customFormat="1" x14ac:dyDescent="0.2">
      <c r="A107" s="187" t="s">
        <v>187</v>
      </c>
      <c r="B107" s="187" t="s">
        <v>109</v>
      </c>
      <c r="C107" s="187">
        <v>90448700</v>
      </c>
      <c r="D107" s="187" t="s">
        <v>277</v>
      </c>
      <c r="E107" s="87" t="s">
        <v>102</v>
      </c>
      <c r="F107" s="87">
        <v>900</v>
      </c>
      <c r="G107" s="87">
        <v>5</v>
      </c>
      <c r="H107" s="87">
        <v>25</v>
      </c>
      <c r="I107" s="87"/>
      <c r="J107" s="87"/>
      <c r="K107" s="87"/>
      <c r="L107" s="87"/>
      <c r="M107" s="91"/>
      <c r="N107" s="87">
        <f t="shared" si="15"/>
        <v>0</v>
      </c>
      <c r="O107" s="87">
        <f t="shared" si="16"/>
        <v>0</v>
      </c>
      <c r="P107" s="92"/>
      <c r="Q107" s="93">
        <v>0.1</v>
      </c>
      <c r="R107" s="93">
        <f t="shared" si="17"/>
        <v>0</v>
      </c>
    </row>
    <row r="108" spans="1:19" s="90" customFormat="1" x14ac:dyDescent="0.2">
      <c r="A108" s="86" t="s">
        <v>110</v>
      </c>
      <c r="B108" s="86" t="s">
        <v>111</v>
      </c>
      <c r="C108" s="86" t="s">
        <v>110</v>
      </c>
      <c r="D108" s="86" t="s">
        <v>275</v>
      </c>
      <c r="E108" s="87">
        <v>50</v>
      </c>
      <c r="F108" s="87">
        <v>1200</v>
      </c>
      <c r="G108" s="87">
        <v>5</v>
      </c>
      <c r="H108" s="87">
        <v>25</v>
      </c>
      <c r="I108" s="87"/>
      <c r="J108" s="87"/>
      <c r="K108" s="87"/>
      <c r="L108" s="87"/>
      <c r="M108" s="91"/>
      <c r="N108" s="87">
        <f t="shared" si="15"/>
        <v>0</v>
      </c>
      <c r="O108" s="87">
        <f t="shared" si="16"/>
        <v>0</v>
      </c>
      <c r="P108" s="92"/>
      <c r="Q108" s="93">
        <v>0.13</v>
      </c>
      <c r="R108" s="93">
        <f t="shared" si="17"/>
        <v>0</v>
      </c>
    </row>
    <row r="109" spans="1:19" s="90" customFormat="1" x14ac:dyDescent="0.2">
      <c r="A109" s="187" t="s">
        <v>204</v>
      </c>
      <c r="B109" s="187" t="s">
        <v>111</v>
      </c>
      <c r="C109" s="95" t="s">
        <v>205</v>
      </c>
      <c r="D109" s="187" t="s">
        <v>277</v>
      </c>
      <c r="E109" s="87">
        <v>50</v>
      </c>
      <c r="F109" s="87">
        <v>1200</v>
      </c>
      <c r="G109" s="87">
        <v>5</v>
      </c>
      <c r="H109" s="87">
        <v>25</v>
      </c>
      <c r="I109" s="87"/>
      <c r="J109" s="87"/>
      <c r="K109" s="87"/>
      <c r="L109" s="87"/>
      <c r="M109" s="91"/>
      <c r="N109" s="87">
        <f t="shared" si="15"/>
        <v>0</v>
      </c>
      <c r="O109" s="87">
        <f t="shared" si="16"/>
        <v>0</v>
      </c>
      <c r="P109" s="92"/>
      <c r="Q109" s="93">
        <v>0.13</v>
      </c>
      <c r="R109" s="93">
        <f t="shared" si="17"/>
        <v>0</v>
      </c>
    </row>
    <row r="110" spans="1:19" s="90" customFormat="1" x14ac:dyDescent="0.2">
      <c r="A110" s="187" t="s">
        <v>565</v>
      </c>
      <c r="B110" s="187" t="s">
        <v>566</v>
      </c>
      <c r="C110" s="95" t="s">
        <v>567</v>
      </c>
      <c r="D110" s="187" t="s">
        <v>277</v>
      </c>
      <c r="E110" s="87">
        <v>50</v>
      </c>
      <c r="F110" s="87">
        <v>1800</v>
      </c>
      <c r="G110" s="87">
        <v>5</v>
      </c>
      <c r="H110" s="87">
        <v>20</v>
      </c>
      <c r="I110" s="87"/>
      <c r="J110" s="87"/>
      <c r="K110" s="87"/>
      <c r="L110" s="87"/>
      <c r="M110" s="91"/>
      <c r="N110" s="87">
        <f t="shared" si="15"/>
        <v>0</v>
      </c>
      <c r="O110" s="87">
        <f t="shared" si="16"/>
        <v>0</v>
      </c>
      <c r="P110" s="92"/>
      <c r="Q110" s="93">
        <v>0.13</v>
      </c>
      <c r="R110" s="93">
        <f t="shared" si="17"/>
        <v>0</v>
      </c>
    </row>
    <row r="111" spans="1:19" s="90" customFormat="1" x14ac:dyDescent="0.2">
      <c r="A111" s="187" t="s">
        <v>268</v>
      </c>
      <c r="B111" s="187" t="s">
        <v>269</v>
      </c>
      <c r="C111" s="95" t="s">
        <v>270</v>
      </c>
      <c r="D111" s="187" t="s">
        <v>277</v>
      </c>
      <c r="E111" s="87">
        <v>50</v>
      </c>
      <c r="F111" s="87">
        <v>2400</v>
      </c>
      <c r="G111" s="87">
        <v>5</v>
      </c>
      <c r="H111" s="87">
        <v>25</v>
      </c>
      <c r="I111" s="87"/>
      <c r="J111" s="87"/>
      <c r="K111" s="87"/>
      <c r="L111" s="87">
        <v>75</v>
      </c>
      <c r="M111" s="91"/>
      <c r="N111" s="87">
        <f t="shared" si="15"/>
        <v>75</v>
      </c>
      <c r="O111" s="87">
        <f t="shared" si="16"/>
        <v>3</v>
      </c>
      <c r="P111" s="92"/>
      <c r="Q111" s="93">
        <v>0.26</v>
      </c>
      <c r="R111" s="93">
        <f t="shared" si="17"/>
        <v>0.78</v>
      </c>
      <c r="S111" s="94"/>
    </row>
    <row r="112" spans="1:19" s="90" customFormat="1" x14ac:dyDescent="0.2">
      <c r="A112" s="304" t="s">
        <v>112</v>
      </c>
      <c r="B112" s="304"/>
      <c r="C112" s="104"/>
      <c r="D112" s="104"/>
      <c r="E112" s="104"/>
      <c r="F112" s="87"/>
      <c r="G112" s="87"/>
      <c r="H112" s="87"/>
      <c r="I112" s="87"/>
      <c r="J112" s="87"/>
      <c r="K112" s="87"/>
      <c r="L112" s="87"/>
      <c r="M112" s="187"/>
      <c r="N112" s="87"/>
      <c r="O112" s="87"/>
      <c r="P112" s="92"/>
      <c r="Q112" s="87"/>
      <c r="R112" s="93"/>
    </row>
    <row r="113" spans="1:20" s="90" customFormat="1" x14ac:dyDescent="0.2">
      <c r="A113" s="86" t="s">
        <v>216</v>
      </c>
      <c r="B113" s="86" t="s">
        <v>217</v>
      </c>
      <c r="C113" s="86" t="s">
        <v>216</v>
      </c>
      <c r="D113" s="86" t="s">
        <v>275</v>
      </c>
      <c r="E113" s="87">
        <v>20</v>
      </c>
      <c r="F113" s="87">
        <v>150</v>
      </c>
      <c r="G113" s="87">
        <v>10</v>
      </c>
      <c r="H113" s="87">
        <v>400</v>
      </c>
      <c r="I113" s="87"/>
      <c r="J113" s="87"/>
      <c r="K113" s="87"/>
      <c r="L113" s="87"/>
      <c r="M113" s="187"/>
      <c r="N113" s="87">
        <f t="shared" ref="N113:N146" si="18">SUM(I113:M113)</f>
        <v>0</v>
      </c>
      <c r="O113" s="87">
        <f t="shared" ref="O113:O146" si="19">$N113/$H113</f>
        <v>0</v>
      </c>
      <c r="P113" s="92"/>
      <c r="Q113" s="87">
        <v>0.06</v>
      </c>
      <c r="R113" s="93">
        <f t="shared" ref="R113:R146" si="20">$O113*$Q113</f>
        <v>0</v>
      </c>
      <c r="S113" s="94">
        <f>SUM(R113:R128)</f>
        <v>0.42</v>
      </c>
      <c r="T113" s="90">
        <f>S113*100/$S$147</f>
        <v>4.3887147335423196</v>
      </c>
    </row>
    <row r="114" spans="1:20" s="90" customFormat="1" x14ac:dyDescent="0.2">
      <c r="A114" s="187" t="s">
        <v>226</v>
      </c>
      <c r="B114" s="187" t="s">
        <v>217</v>
      </c>
      <c r="C114" s="187">
        <v>90444200</v>
      </c>
      <c r="D114" s="187" t="s">
        <v>277</v>
      </c>
      <c r="E114" s="87">
        <v>20</v>
      </c>
      <c r="F114" s="87">
        <v>150</v>
      </c>
      <c r="G114" s="87">
        <v>10</v>
      </c>
      <c r="H114" s="87">
        <v>400</v>
      </c>
      <c r="I114" s="87"/>
      <c r="J114" s="87"/>
      <c r="K114" s="87"/>
      <c r="L114" s="87"/>
      <c r="M114" s="187"/>
      <c r="N114" s="87">
        <f t="shared" si="18"/>
        <v>0</v>
      </c>
      <c r="O114" s="87">
        <f t="shared" si="19"/>
        <v>0</v>
      </c>
      <c r="P114" s="92"/>
      <c r="Q114" s="87">
        <v>0.06</v>
      </c>
      <c r="R114" s="93">
        <f t="shared" si="20"/>
        <v>0</v>
      </c>
    </row>
    <row r="115" spans="1:20" s="90" customFormat="1" x14ac:dyDescent="0.2">
      <c r="A115" s="86" t="s">
        <v>191</v>
      </c>
      <c r="B115" s="86" t="s">
        <v>192</v>
      </c>
      <c r="C115" s="86" t="s">
        <v>191</v>
      </c>
      <c r="D115" s="86" t="s">
        <v>275</v>
      </c>
      <c r="E115" s="87">
        <v>20</v>
      </c>
      <c r="F115" s="87">
        <v>200</v>
      </c>
      <c r="G115" s="87">
        <v>10</v>
      </c>
      <c r="H115" s="87">
        <v>300</v>
      </c>
      <c r="I115" s="87"/>
      <c r="J115" s="87"/>
      <c r="K115" s="87"/>
      <c r="L115" s="87"/>
      <c r="M115" s="187"/>
      <c r="N115" s="87">
        <f t="shared" si="18"/>
        <v>0</v>
      </c>
      <c r="O115" s="87">
        <f t="shared" si="19"/>
        <v>0</v>
      </c>
      <c r="P115" s="92"/>
      <c r="Q115" s="87">
        <v>0.06</v>
      </c>
      <c r="R115" s="93">
        <f t="shared" si="20"/>
        <v>0</v>
      </c>
    </row>
    <row r="116" spans="1:20" s="90" customFormat="1" x14ac:dyDescent="0.2">
      <c r="A116" s="86" t="s">
        <v>160</v>
      </c>
      <c r="B116" s="86" t="s">
        <v>161</v>
      </c>
      <c r="C116" s="86" t="s">
        <v>160</v>
      </c>
      <c r="D116" s="86" t="s">
        <v>275</v>
      </c>
      <c r="E116" s="87">
        <v>20</v>
      </c>
      <c r="F116" s="87">
        <v>300</v>
      </c>
      <c r="G116" s="87">
        <v>10</v>
      </c>
      <c r="H116" s="87">
        <v>200</v>
      </c>
      <c r="I116" s="87"/>
      <c r="J116" s="87"/>
      <c r="K116" s="87">
        <v>400</v>
      </c>
      <c r="L116" s="87">
        <v>600</v>
      </c>
      <c r="M116" s="91"/>
      <c r="N116" s="87">
        <f t="shared" si="18"/>
        <v>1000</v>
      </c>
      <c r="O116" s="87">
        <f t="shared" si="19"/>
        <v>5</v>
      </c>
      <c r="P116" s="92"/>
      <c r="Q116" s="93">
        <v>0.06</v>
      </c>
      <c r="R116" s="93">
        <f t="shared" si="20"/>
        <v>0.3</v>
      </c>
    </row>
    <row r="117" spans="1:20" s="90" customFormat="1" x14ac:dyDescent="0.2">
      <c r="A117" s="187" t="s">
        <v>215</v>
      </c>
      <c r="B117" s="187" t="s">
        <v>161</v>
      </c>
      <c r="C117" s="187">
        <v>90444300</v>
      </c>
      <c r="D117" s="187" t="s">
        <v>277</v>
      </c>
      <c r="E117" s="87" t="s">
        <v>46</v>
      </c>
      <c r="F117" s="87">
        <v>300</v>
      </c>
      <c r="G117" s="87">
        <v>10</v>
      </c>
      <c r="H117" s="87">
        <v>200</v>
      </c>
      <c r="I117" s="87"/>
      <c r="J117" s="87"/>
      <c r="K117" s="87"/>
      <c r="L117" s="87">
        <v>400</v>
      </c>
      <c r="M117" s="91"/>
      <c r="N117" s="87">
        <f t="shared" si="18"/>
        <v>400</v>
      </c>
      <c r="O117" s="87">
        <f t="shared" si="19"/>
        <v>2</v>
      </c>
      <c r="P117" s="92"/>
      <c r="Q117" s="93">
        <v>0.06</v>
      </c>
      <c r="R117" s="93">
        <f t="shared" si="20"/>
        <v>0.12</v>
      </c>
    </row>
    <row r="118" spans="1:20" s="90" customFormat="1" x14ac:dyDescent="0.2">
      <c r="A118" s="86" t="s">
        <v>206</v>
      </c>
      <c r="B118" s="86" t="s">
        <v>114</v>
      </c>
      <c r="C118" s="86" t="s">
        <v>206</v>
      </c>
      <c r="D118" s="86" t="s">
        <v>275</v>
      </c>
      <c r="E118" s="87">
        <v>20</v>
      </c>
      <c r="F118" s="87">
        <v>450</v>
      </c>
      <c r="G118" s="87">
        <v>10</v>
      </c>
      <c r="H118" s="87">
        <v>100</v>
      </c>
      <c r="I118" s="87"/>
      <c r="J118" s="87"/>
      <c r="K118" s="87"/>
      <c r="L118" s="87"/>
      <c r="M118" s="101"/>
      <c r="N118" s="87">
        <f t="shared" si="18"/>
        <v>0</v>
      </c>
      <c r="O118" s="87">
        <f t="shared" si="19"/>
        <v>0</v>
      </c>
      <c r="P118" s="92"/>
      <c r="Q118" s="93">
        <v>0.08</v>
      </c>
      <c r="R118" s="93">
        <f t="shared" si="20"/>
        <v>0</v>
      </c>
    </row>
    <row r="119" spans="1:20" s="90" customFormat="1" x14ac:dyDescent="0.2">
      <c r="A119" s="187" t="s">
        <v>113</v>
      </c>
      <c r="B119" s="187" t="s">
        <v>114</v>
      </c>
      <c r="C119" s="187">
        <v>90444400</v>
      </c>
      <c r="D119" s="187" t="s">
        <v>277</v>
      </c>
      <c r="E119" s="87" t="s">
        <v>46</v>
      </c>
      <c r="F119" s="87">
        <v>450</v>
      </c>
      <c r="G119" s="87">
        <v>10</v>
      </c>
      <c r="H119" s="87">
        <v>100</v>
      </c>
      <c r="I119" s="87"/>
      <c r="J119" s="87"/>
      <c r="K119" s="87"/>
      <c r="L119" s="87"/>
      <c r="M119" s="91"/>
      <c r="N119" s="87">
        <f t="shared" si="18"/>
        <v>0</v>
      </c>
      <c r="O119" s="87">
        <f t="shared" si="19"/>
        <v>0</v>
      </c>
      <c r="P119" s="92"/>
      <c r="Q119" s="93">
        <v>0.08</v>
      </c>
      <c r="R119" s="93">
        <f t="shared" si="20"/>
        <v>0</v>
      </c>
    </row>
    <row r="120" spans="1:20" s="90" customFormat="1" x14ac:dyDescent="0.2">
      <c r="A120" s="86" t="s">
        <v>115</v>
      </c>
      <c r="B120" s="86" t="s">
        <v>116</v>
      </c>
      <c r="C120" s="86" t="s">
        <v>115</v>
      </c>
      <c r="D120" s="86" t="s">
        <v>275</v>
      </c>
      <c r="E120" s="87">
        <v>20</v>
      </c>
      <c r="F120" s="87">
        <v>600</v>
      </c>
      <c r="G120" s="87">
        <v>10</v>
      </c>
      <c r="H120" s="87">
        <v>100</v>
      </c>
      <c r="I120" s="87"/>
      <c r="J120" s="87"/>
      <c r="K120" s="87"/>
      <c r="L120" s="87"/>
      <c r="M120" s="91"/>
      <c r="N120" s="87">
        <f t="shared" si="18"/>
        <v>0</v>
      </c>
      <c r="O120" s="87">
        <f t="shared" si="19"/>
        <v>0</v>
      </c>
      <c r="P120" s="92"/>
      <c r="Q120" s="93">
        <v>0.06</v>
      </c>
      <c r="R120" s="93">
        <f t="shared" si="20"/>
        <v>0</v>
      </c>
    </row>
    <row r="121" spans="1:20" s="90" customFormat="1" x14ac:dyDescent="0.2">
      <c r="A121" s="187" t="s">
        <v>188</v>
      </c>
      <c r="B121" s="187" t="s">
        <v>116</v>
      </c>
      <c r="C121" s="187">
        <v>90444600</v>
      </c>
      <c r="D121" s="187" t="s">
        <v>277</v>
      </c>
      <c r="E121" s="87" t="s">
        <v>46</v>
      </c>
      <c r="F121" s="87">
        <v>600</v>
      </c>
      <c r="G121" s="87">
        <v>10</v>
      </c>
      <c r="H121" s="87">
        <v>100</v>
      </c>
      <c r="I121" s="87"/>
      <c r="J121" s="87"/>
      <c r="K121" s="87"/>
      <c r="L121" s="87"/>
      <c r="M121" s="91"/>
      <c r="N121" s="87">
        <f t="shared" si="18"/>
        <v>0</v>
      </c>
      <c r="O121" s="87">
        <f t="shared" si="19"/>
        <v>0</v>
      </c>
      <c r="P121" s="92"/>
      <c r="Q121" s="93">
        <v>0.06</v>
      </c>
      <c r="R121" s="93">
        <f t="shared" si="20"/>
        <v>0</v>
      </c>
    </row>
    <row r="122" spans="1:20" s="90" customFormat="1" x14ac:dyDescent="0.2">
      <c r="A122" s="86" t="s">
        <v>117</v>
      </c>
      <c r="B122" s="86" t="s">
        <v>118</v>
      </c>
      <c r="C122" s="86" t="s">
        <v>117</v>
      </c>
      <c r="D122" s="86" t="s">
        <v>275</v>
      </c>
      <c r="E122" s="87">
        <v>20</v>
      </c>
      <c r="F122" s="87">
        <v>750</v>
      </c>
      <c r="G122" s="87">
        <v>10</v>
      </c>
      <c r="H122" s="87">
        <v>100</v>
      </c>
      <c r="I122" s="87"/>
      <c r="J122" s="87"/>
      <c r="K122" s="87"/>
      <c r="L122" s="87"/>
      <c r="M122" s="91"/>
      <c r="N122" s="87">
        <f t="shared" si="18"/>
        <v>0</v>
      </c>
      <c r="O122" s="87">
        <f t="shared" si="19"/>
        <v>0</v>
      </c>
      <c r="P122" s="92"/>
      <c r="Q122" s="93">
        <v>7.0000000000000007E-2</v>
      </c>
      <c r="R122" s="93">
        <f t="shared" si="20"/>
        <v>0</v>
      </c>
    </row>
    <row r="123" spans="1:20" s="90" customFormat="1" x14ac:dyDescent="0.2">
      <c r="A123" s="187" t="s">
        <v>189</v>
      </c>
      <c r="B123" s="187" t="s">
        <v>118</v>
      </c>
      <c r="C123" s="187">
        <v>90444700</v>
      </c>
      <c r="D123" s="187" t="s">
        <v>277</v>
      </c>
      <c r="E123" s="87" t="s">
        <v>46</v>
      </c>
      <c r="F123" s="87">
        <v>750</v>
      </c>
      <c r="G123" s="87">
        <v>10</v>
      </c>
      <c r="H123" s="87">
        <v>100</v>
      </c>
      <c r="I123" s="87"/>
      <c r="J123" s="87"/>
      <c r="K123" s="87"/>
      <c r="L123" s="87"/>
      <c r="M123" s="91"/>
      <c r="N123" s="87">
        <f t="shared" si="18"/>
        <v>0</v>
      </c>
      <c r="O123" s="87">
        <f t="shared" si="19"/>
        <v>0</v>
      </c>
      <c r="P123" s="92"/>
      <c r="Q123" s="93">
        <v>7.0000000000000007E-2</v>
      </c>
      <c r="R123" s="93">
        <f t="shared" si="20"/>
        <v>0</v>
      </c>
    </row>
    <row r="124" spans="1:20" s="90" customFormat="1" x14ac:dyDescent="0.2">
      <c r="A124" s="86" t="s">
        <v>119</v>
      </c>
      <c r="B124" s="86" t="s">
        <v>120</v>
      </c>
      <c r="C124" s="86" t="s">
        <v>119</v>
      </c>
      <c r="D124" s="86" t="s">
        <v>275</v>
      </c>
      <c r="E124" s="87">
        <v>20</v>
      </c>
      <c r="F124" s="87">
        <v>900</v>
      </c>
      <c r="G124" s="87">
        <v>10</v>
      </c>
      <c r="H124" s="87">
        <v>50</v>
      </c>
      <c r="I124" s="87"/>
      <c r="J124" s="87"/>
      <c r="K124" s="87"/>
      <c r="L124" s="87"/>
      <c r="M124" s="91"/>
      <c r="N124" s="87">
        <f t="shared" si="18"/>
        <v>0</v>
      </c>
      <c r="O124" s="87">
        <f t="shared" si="19"/>
        <v>0</v>
      </c>
      <c r="P124" s="92"/>
      <c r="Q124" s="93">
        <v>0.08</v>
      </c>
      <c r="R124" s="93">
        <f t="shared" si="20"/>
        <v>0</v>
      </c>
    </row>
    <row r="125" spans="1:20" s="90" customFormat="1" x14ac:dyDescent="0.2">
      <c r="A125" s="187" t="s">
        <v>263</v>
      </c>
      <c r="B125" s="187" t="s">
        <v>120</v>
      </c>
      <c r="C125" s="187">
        <v>90444800</v>
      </c>
      <c r="D125" s="187" t="s">
        <v>277</v>
      </c>
      <c r="E125" s="87" t="s">
        <v>46</v>
      </c>
      <c r="F125" s="87">
        <v>900</v>
      </c>
      <c r="G125" s="87">
        <v>10</v>
      </c>
      <c r="H125" s="87">
        <v>50</v>
      </c>
      <c r="I125" s="87"/>
      <c r="J125" s="87"/>
      <c r="K125" s="87"/>
      <c r="L125" s="87"/>
      <c r="M125" s="91"/>
      <c r="N125" s="87">
        <f t="shared" si="18"/>
        <v>0</v>
      </c>
      <c r="O125" s="87">
        <f t="shared" si="19"/>
        <v>0</v>
      </c>
      <c r="P125" s="92"/>
      <c r="Q125" s="93">
        <v>0.08</v>
      </c>
      <c r="R125" s="93">
        <f t="shared" si="20"/>
        <v>0</v>
      </c>
    </row>
    <row r="126" spans="1:20" s="90" customFormat="1" x14ac:dyDescent="0.2">
      <c r="A126" s="86" t="s">
        <v>121</v>
      </c>
      <c r="B126" s="86" t="s">
        <v>122</v>
      </c>
      <c r="C126" s="86" t="s">
        <v>121</v>
      </c>
      <c r="D126" s="86" t="s">
        <v>275</v>
      </c>
      <c r="E126" s="87">
        <v>20</v>
      </c>
      <c r="F126" s="87">
        <v>1200</v>
      </c>
      <c r="G126" s="87">
        <v>10</v>
      </c>
      <c r="H126" s="87">
        <v>50</v>
      </c>
      <c r="I126" s="87"/>
      <c r="J126" s="87"/>
      <c r="K126" s="87"/>
      <c r="L126" s="87"/>
      <c r="M126" s="91"/>
      <c r="N126" s="87">
        <f t="shared" si="18"/>
        <v>0</v>
      </c>
      <c r="O126" s="87">
        <f t="shared" si="19"/>
        <v>0</v>
      </c>
      <c r="P126" s="92"/>
      <c r="Q126" s="93">
        <v>0.11</v>
      </c>
      <c r="R126" s="93">
        <f t="shared" si="20"/>
        <v>0</v>
      </c>
    </row>
    <row r="127" spans="1:20" s="90" customFormat="1" x14ac:dyDescent="0.2">
      <c r="A127" s="86" t="s">
        <v>207</v>
      </c>
      <c r="B127" s="86" t="s">
        <v>208</v>
      </c>
      <c r="C127" s="86" t="s">
        <v>207</v>
      </c>
      <c r="D127" s="86" t="s">
        <v>275</v>
      </c>
      <c r="E127" s="87">
        <v>20</v>
      </c>
      <c r="F127" s="87">
        <v>1500</v>
      </c>
      <c r="G127" s="87">
        <v>10</v>
      </c>
      <c r="H127" s="87">
        <v>50</v>
      </c>
      <c r="I127" s="87"/>
      <c r="J127" s="87"/>
      <c r="K127" s="87"/>
      <c r="L127" s="87"/>
      <c r="M127" s="91"/>
      <c r="N127" s="87">
        <f t="shared" si="18"/>
        <v>0</v>
      </c>
      <c r="O127" s="87">
        <f t="shared" si="19"/>
        <v>0</v>
      </c>
      <c r="P127" s="92"/>
      <c r="Q127" s="93">
        <v>7.0000000000000007E-2</v>
      </c>
      <c r="R127" s="93">
        <f t="shared" si="20"/>
        <v>0</v>
      </c>
    </row>
    <row r="128" spans="1:20" s="90" customFormat="1" x14ac:dyDescent="0.2">
      <c r="A128" s="86" t="s">
        <v>209</v>
      </c>
      <c r="B128" s="86" t="s">
        <v>210</v>
      </c>
      <c r="C128" s="86" t="s">
        <v>209</v>
      </c>
      <c r="D128" s="86" t="s">
        <v>275</v>
      </c>
      <c r="E128" s="87">
        <v>20</v>
      </c>
      <c r="F128" s="87">
        <v>1800</v>
      </c>
      <c r="G128" s="87">
        <v>10</v>
      </c>
      <c r="H128" s="87">
        <v>50</v>
      </c>
      <c r="I128" s="87"/>
      <c r="J128" s="87"/>
      <c r="K128" s="87"/>
      <c r="L128" s="87"/>
      <c r="M128" s="91"/>
      <c r="N128" s="87">
        <f t="shared" si="18"/>
        <v>0</v>
      </c>
      <c r="O128" s="87">
        <f t="shared" si="19"/>
        <v>0</v>
      </c>
      <c r="P128" s="105"/>
      <c r="Q128" s="93">
        <v>0.09</v>
      </c>
      <c r="R128" s="93">
        <f t="shared" si="20"/>
        <v>0</v>
      </c>
      <c r="S128" s="94"/>
    </row>
    <row r="129" spans="1:20" s="90" customFormat="1" x14ac:dyDescent="0.2">
      <c r="A129" s="86" t="s">
        <v>123</v>
      </c>
      <c r="B129" s="86" t="s">
        <v>124</v>
      </c>
      <c r="C129" s="86" t="s">
        <v>123</v>
      </c>
      <c r="D129" s="86" t="s">
        <v>275</v>
      </c>
      <c r="E129" s="87">
        <v>25</v>
      </c>
      <c r="F129" s="87">
        <v>150</v>
      </c>
      <c r="G129" s="87">
        <v>10</v>
      </c>
      <c r="H129" s="87">
        <v>200</v>
      </c>
      <c r="I129" s="87"/>
      <c r="J129" s="87"/>
      <c r="K129" s="87"/>
      <c r="L129" s="87"/>
      <c r="M129" s="91"/>
      <c r="N129" s="87">
        <f t="shared" si="18"/>
        <v>0</v>
      </c>
      <c r="O129" s="87">
        <f t="shared" si="19"/>
        <v>0</v>
      </c>
      <c r="P129" s="92"/>
      <c r="Q129" s="93">
        <v>0.04</v>
      </c>
      <c r="R129" s="93">
        <f t="shared" si="20"/>
        <v>0</v>
      </c>
      <c r="S129" s="94">
        <f>SUM(R129:R146)</f>
        <v>0.84</v>
      </c>
      <c r="T129" s="90">
        <f>S129*100/$S$147</f>
        <v>8.7774294670846391</v>
      </c>
    </row>
    <row r="130" spans="1:20" s="90" customFormat="1" x14ac:dyDescent="0.2">
      <c r="A130" s="187" t="s">
        <v>257</v>
      </c>
      <c r="B130" s="187" t="s">
        <v>124</v>
      </c>
      <c r="C130" s="187">
        <v>90445200</v>
      </c>
      <c r="D130" s="187" t="s">
        <v>277</v>
      </c>
      <c r="E130" s="87">
        <v>25</v>
      </c>
      <c r="F130" s="87">
        <v>150</v>
      </c>
      <c r="G130" s="87">
        <v>10</v>
      </c>
      <c r="H130" s="87">
        <v>200</v>
      </c>
      <c r="I130" s="87"/>
      <c r="J130" s="87"/>
      <c r="K130" s="87"/>
      <c r="L130" s="87"/>
      <c r="M130" s="91"/>
      <c r="N130" s="87">
        <f t="shared" si="18"/>
        <v>0</v>
      </c>
      <c r="O130" s="87">
        <f t="shared" si="19"/>
        <v>0</v>
      </c>
      <c r="P130" s="92"/>
      <c r="Q130" s="93">
        <v>0.04</v>
      </c>
      <c r="R130" s="93">
        <f t="shared" si="20"/>
        <v>0</v>
      </c>
    </row>
    <row r="131" spans="1:20" s="90" customFormat="1" x14ac:dyDescent="0.2">
      <c r="A131" s="86" t="s">
        <v>125</v>
      </c>
      <c r="B131" s="86" t="s">
        <v>126</v>
      </c>
      <c r="C131" s="86" t="s">
        <v>125</v>
      </c>
      <c r="D131" s="86" t="s">
        <v>275</v>
      </c>
      <c r="E131" s="87">
        <v>25</v>
      </c>
      <c r="F131" s="87">
        <v>300</v>
      </c>
      <c r="G131" s="87">
        <v>10</v>
      </c>
      <c r="H131" s="87">
        <v>100</v>
      </c>
      <c r="I131" s="87"/>
      <c r="J131" s="87"/>
      <c r="K131" s="87"/>
      <c r="L131" s="87"/>
      <c r="M131" s="91"/>
      <c r="N131" s="87">
        <f t="shared" si="18"/>
        <v>0</v>
      </c>
      <c r="O131" s="87">
        <f t="shared" si="19"/>
        <v>0</v>
      </c>
      <c r="P131" s="92"/>
      <c r="Q131" s="93">
        <v>0.04</v>
      </c>
      <c r="R131" s="93">
        <f t="shared" si="20"/>
        <v>0</v>
      </c>
    </row>
    <row r="132" spans="1:20" s="90" customFormat="1" x14ac:dyDescent="0.2">
      <c r="A132" s="187" t="s">
        <v>127</v>
      </c>
      <c r="B132" s="187" t="s">
        <v>126</v>
      </c>
      <c r="C132" s="187">
        <v>90445300</v>
      </c>
      <c r="D132" s="187" t="s">
        <v>277</v>
      </c>
      <c r="E132" s="87" t="s">
        <v>63</v>
      </c>
      <c r="F132" s="87">
        <v>300</v>
      </c>
      <c r="G132" s="87">
        <v>10</v>
      </c>
      <c r="H132" s="87">
        <v>100</v>
      </c>
      <c r="I132" s="87"/>
      <c r="J132" s="87"/>
      <c r="K132" s="87"/>
      <c r="L132" s="87"/>
      <c r="M132" s="91"/>
      <c r="N132" s="87">
        <f t="shared" si="18"/>
        <v>0</v>
      </c>
      <c r="O132" s="87">
        <f t="shared" si="19"/>
        <v>0</v>
      </c>
      <c r="P132" s="92"/>
      <c r="Q132" s="93">
        <v>0.04</v>
      </c>
      <c r="R132" s="93">
        <f t="shared" si="20"/>
        <v>0</v>
      </c>
    </row>
    <row r="133" spans="1:20" s="90" customFormat="1" x14ac:dyDescent="0.2">
      <c r="A133" s="86" t="s">
        <v>128</v>
      </c>
      <c r="B133" s="86" t="s">
        <v>129</v>
      </c>
      <c r="C133" s="86" t="s">
        <v>128</v>
      </c>
      <c r="D133" s="86" t="s">
        <v>275</v>
      </c>
      <c r="E133" s="87">
        <v>25</v>
      </c>
      <c r="F133" s="87">
        <v>450</v>
      </c>
      <c r="G133" s="87">
        <v>10</v>
      </c>
      <c r="H133" s="87">
        <v>100</v>
      </c>
      <c r="I133" s="87"/>
      <c r="J133" s="87"/>
      <c r="K133" s="87"/>
      <c r="L133" s="87"/>
      <c r="M133" s="91"/>
      <c r="N133" s="87">
        <f t="shared" si="18"/>
        <v>0</v>
      </c>
      <c r="O133" s="87">
        <f t="shared" si="19"/>
        <v>0</v>
      </c>
      <c r="P133" s="92"/>
      <c r="Q133" s="93">
        <v>0.06</v>
      </c>
      <c r="R133" s="93">
        <f t="shared" si="20"/>
        <v>0</v>
      </c>
    </row>
    <row r="134" spans="1:20" s="90" customFormat="1" x14ac:dyDescent="0.2">
      <c r="A134" s="187" t="s">
        <v>190</v>
      </c>
      <c r="B134" s="187" t="s">
        <v>129</v>
      </c>
      <c r="C134" s="187">
        <v>90445400</v>
      </c>
      <c r="D134" s="187" t="s">
        <v>277</v>
      </c>
      <c r="E134" s="87" t="s">
        <v>63</v>
      </c>
      <c r="F134" s="87">
        <v>450</v>
      </c>
      <c r="G134" s="87">
        <v>10</v>
      </c>
      <c r="H134" s="87">
        <v>100</v>
      </c>
      <c r="I134" s="87"/>
      <c r="J134" s="87"/>
      <c r="K134" s="87"/>
      <c r="L134" s="87"/>
      <c r="M134" s="91"/>
      <c r="N134" s="87">
        <f t="shared" si="18"/>
        <v>0</v>
      </c>
      <c r="O134" s="87">
        <f t="shared" si="19"/>
        <v>0</v>
      </c>
      <c r="P134" s="92"/>
      <c r="Q134" s="93">
        <v>0.06</v>
      </c>
      <c r="R134" s="93">
        <f t="shared" si="20"/>
        <v>0</v>
      </c>
    </row>
    <row r="135" spans="1:20" s="90" customFormat="1" x14ac:dyDescent="0.2">
      <c r="A135" s="86" t="s">
        <v>130</v>
      </c>
      <c r="B135" s="86" t="s">
        <v>131</v>
      </c>
      <c r="C135" s="86" t="s">
        <v>130</v>
      </c>
      <c r="D135" s="86" t="s">
        <v>275</v>
      </c>
      <c r="E135" s="87">
        <v>25</v>
      </c>
      <c r="F135" s="87">
        <v>600</v>
      </c>
      <c r="G135" s="87">
        <v>10</v>
      </c>
      <c r="H135" s="87">
        <v>50</v>
      </c>
      <c r="I135" s="87"/>
      <c r="J135" s="87"/>
      <c r="K135" s="87"/>
      <c r="L135" s="87">
        <v>300</v>
      </c>
      <c r="M135" s="91"/>
      <c r="N135" s="87">
        <f t="shared" si="18"/>
        <v>300</v>
      </c>
      <c r="O135" s="87">
        <f t="shared" si="19"/>
        <v>6</v>
      </c>
      <c r="P135" s="92"/>
      <c r="Q135" s="93">
        <v>0.04</v>
      </c>
      <c r="R135" s="93">
        <f t="shared" si="20"/>
        <v>0.24</v>
      </c>
    </row>
    <row r="136" spans="1:20" s="90" customFormat="1" x14ac:dyDescent="0.2">
      <c r="A136" s="187" t="s">
        <v>211</v>
      </c>
      <c r="B136" s="187" t="s">
        <v>131</v>
      </c>
      <c r="C136" s="187">
        <v>90445600</v>
      </c>
      <c r="D136" s="187" t="s">
        <v>277</v>
      </c>
      <c r="E136" s="87">
        <v>25</v>
      </c>
      <c r="F136" s="87">
        <v>600</v>
      </c>
      <c r="G136" s="87">
        <v>10</v>
      </c>
      <c r="H136" s="87">
        <v>50</v>
      </c>
      <c r="I136" s="87"/>
      <c r="J136" s="87"/>
      <c r="K136" s="87"/>
      <c r="L136" s="87">
        <v>300</v>
      </c>
      <c r="M136" s="91"/>
      <c r="N136" s="87">
        <f t="shared" si="18"/>
        <v>300</v>
      </c>
      <c r="O136" s="87">
        <f t="shared" si="19"/>
        <v>6</v>
      </c>
      <c r="P136" s="92"/>
      <c r="Q136" s="93">
        <v>0.04</v>
      </c>
      <c r="R136" s="93">
        <f t="shared" si="20"/>
        <v>0.24</v>
      </c>
    </row>
    <row r="137" spans="1:20" s="90" customFormat="1" x14ac:dyDescent="0.2">
      <c r="A137" s="86" t="s">
        <v>162</v>
      </c>
      <c r="B137" s="86" t="s">
        <v>163</v>
      </c>
      <c r="C137" s="86" t="s">
        <v>162</v>
      </c>
      <c r="D137" s="86" t="s">
        <v>275</v>
      </c>
      <c r="E137" s="87">
        <v>25</v>
      </c>
      <c r="F137" s="87">
        <v>750</v>
      </c>
      <c r="G137" s="87">
        <v>10</v>
      </c>
      <c r="H137" s="87">
        <v>50</v>
      </c>
      <c r="I137" s="87"/>
      <c r="J137" s="87"/>
      <c r="K137" s="87"/>
      <c r="L137" s="87"/>
      <c r="M137" s="91"/>
      <c r="N137" s="87">
        <f t="shared" si="18"/>
        <v>0</v>
      </c>
      <c r="O137" s="87">
        <f t="shared" si="19"/>
        <v>0</v>
      </c>
      <c r="P137" s="92"/>
      <c r="Q137" s="93">
        <v>0.04</v>
      </c>
      <c r="R137" s="93">
        <f t="shared" si="20"/>
        <v>0</v>
      </c>
    </row>
    <row r="138" spans="1:20" s="90" customFormat="1" x14ac:dyDescent="0.2">
      <c r="A138" s="187" t="s">
        <v>218</v>
      </c>
      <c r="B138" s="187" t="s">
        <v>163</v>
      </c>
      <c r="C138" s="95" t="s">
        <v>219</v>
      </c>
      <c r="D138" s="187" t="s">
        <v>277</v>
      </c>
      <c r="E138" s="87">
        <v>25</v>
      </c>
      <c r="F138" s="87">
        <v>750</v>
      </c>
      <c r="G138" s="87">
        <v>10</v>
      </c>
      <c r="H138" s="87">
        <v>50</v>
      </c>
      <c r="I138" s="87"/>
      <c r="J138" s="87"/>
      <c r="K138" s="87"/>
      <c r="L138" s="87"/>
      <c r="M138" s="91"/>
      <c r="N138" s="87">
        <f t="shared" si="18"/>
        <v>0</v>
      </c>
      <c r="O138" s="87">
        <f t="shared" si="19"/>
        <v>0</v>
      </c>
      <c r="P138" s="92"/>
      <c r="Q138" s="93">
        <v>0.04</v>
      </c>
      <c r="R138" s="93">
        <f t="shared" si="20"/>
        <v>0</v>
      </c>
    </row>
    <row r="139" spans="1:20" s="90" customFormat="1" x14ac:dyDescent="0.2">
      <c r="A139" s="86" t="s">
        <v>132</v>
      </c>
      <c r="B139" s="86" t="s">
        <v>133</v>
      </c>
      <c r="C139" s="86" t="s">
        <v>132</v>
      </c>
      <c r="D139" s="86" t="s">
        <v>275</v>
      </c>
      <c r="E139" s="87">
        <v>25</v>
      </c>
      <c r="F139" s="87">
        <v>900</v>
      </c>
      <c r="G139" s="87">
        <v>10</v>
      </c>
      <c r="H139" s="87">
        <v>50</v>
      </c>
      <c r="I139" s="87"/>
      <c r="J139" s="87"/>
      <c r="K139" s="87"/>
      <c r="L139" s="87"/>
      <c r="M139" s="91"/>
      <c r="N139" s="87">
        <f t="shared" si="18"/>
        <v>0</v>
      </c>
      <c r="O139" s="87">
        <f t="shared" si="19"/>
        <v>0</v>
      </c>
      <c r="P139" s="92"/>
      <c r="Q139" s="93">
        <v>0.06</v>
      </c>
      <c r="R139" s="93">
        <f t="shared" si="20"/>
        <v>0</v>
      </c>
    </row>
    <row r="140" spans="1:20" s="90" customFormat="1" x14ac:dyDescent="0.2">
      <c r="A140" s="187" t="s">
        <v>264</v>
      </c>
      <c r="B140" s="187" t="s">
        <v>133</v>
      </c>
      <c r="C140" s="95" t="s">
        <v>265</v>
      </c>
      <c r="D140" s="187" t="s">
        <v>277</v>
      </c>
      <c r="E140" s="87">
        <v>25</v>
      </c>
      <c r="F140" s="87">
        <v>900</v>
      </c>
      <c r="G140" s="87">
        <v>10</v>
      </c>
      <c r="H140" s="87">
        <v>50</v>
      </c>
      <c r="I140" s="87"/>
      <c r="J140" s="87"/>
      <c r="K140" s="87"/>
      <c r="L140" s="87">
        <v>300</v>
      </c>
      <c r="M140" s="91"/>
      <c r="N140" s="87">
        <f t="shared" si="18"/>
        <v>300</v>
      </c>
      <c r="O140" s="87">
        <f t="shared" si="19"/>
        <v>6</v>
      </c>
      <c r="P140" s="92"/>
      <c r="Q140" s="93">
        <v>0.06</v>
      </c>
      <c r="R140" s="93">
        <f t="shared" si="20"/>
        <v>0.36</v>
      </c>
    </row>
    <row r="141" spans="1:20" s="90" customFormat="1" x14ac:dyDescent="0.2">
      <c r="A141" s="86" t="s">
        <v>134</v>
      </c>
      <c r="B141" s="86" t="s">
        <v>135</v>
      </c>
      <c r="C141" s="86" t="s">
        <v>134</v>
      </c>
      <c r="D141" s="86" t="s">
        <v>275</v>
      </c>
      <c r="E141" s="87">
        <v>25</v>
      </c>
      <c r="F141" s="87">
        <v>1200</v>
      </c>
      <c r="G141" s="87">
        <v>10</v>
      </c>
      <c r="H141" s="87">
        <v>50</v>
      </c>
      <c r="I141" s="87"/>
      <c r="J141" s="87"/>
      <c r="K141" s="87"/>
      <c r="L141" s="87"/>
      <c r="M141" s="91"/>
      <c r="N141" s="87">
        <f t="shared" si="18"/>
        <v>0</v>
      </c>
      <c r="O141" s="87">
        <f t="shared" si="19"/>
        <v>0</v>
      </c>
      <c r="P141" s="92"/>
      <c r="Q141" s="93">
        <v>0.08</v>
      </c>
      <c r="R141" s="93">
        <f t="shared" si="20"/>
        <v>0</v>
      </c>
    </row>
    <row r="142" spans="1:20" s="90" customFormat="1" x14ac:dyDescent="0.2">
      <c r="A142" s="103" t="s">
        <v>451</v>
      </c>
      <c r="B142" s="187" t="s">
        <v>135</v>
      </c>
      <c r="C142" s="103">
        <v>90445810</v>
      </c>
      <c r="D142" s="187" t="s">
        <v>277</v>
      </c>
      <c r="E142" s="87" t="s">
        <v>63</v>
      </c>
      <c r="F142" s="87">
        <v>1200</v>
      </c>
      <c r="G142" s="87">
        <v>10</v>
      </c>
      <c r="H142" s="87">
        <v>50</v>
      </c>
      <c r="I142" s="87"/>
      <c r="J142" s="87"/>
      <c r="K142" s="87"/>
      <c r="L142" s="87"/>
      <c r="M142" s="91"/>
      <c r="N142" s="87">
        <f t="shared" si="18"/>
        <v>0</v>
      </c>
      <c r="O142" s="87">
        <f t="shared" si="19"/>
        <v>0</v>
      </c>
      <c r="P142" s="92"/>
      <c r="Q142" s="93">
        <v>0.08</v>
      </c>
      <c r="R142" s="93">
        <f t="shared" si="20"/>
        <v>0</v>
      </c>
    </row>
    <row r="143" spans="1:20" s="90" customFormat="1" x14ac:dyDescent="0.2">
      <c r="A143" s="86" t="s">
        <v>238</v>
      </c>
      <c r="B143" s="86" t="s">
        <v>239</v>
      </c>
      <c r="C143" s="86" t="s">
        <v>238</v>
      </c>
      <c r="D143" s="86" t="s">
        <v>275</v>
      </c>
      <c r="E143" s="87">
        <v>25</v>
      </c>
      <c r="F143" s="87">
        <v>1524</v>
      </c>
      <c r="G143" s="87">
        <v>10</v>
      </c>
      <c r="H143" s="87">
        <v>50</v>
      </c>
      <c r="I143" s="87"/>
      <c r="J143" s="87"/>
      <c r="K143" s="87"/>
      <c r="L143" s="87"/>
      <c r="M143" s="91"/>
      <c r="N143" s="87">
        <f t="shared" si="18"/>
        <v>0</v>
      </c>
      <c r="O143" s="87">
        <f t="shared" si="19"/>
        <v>0</v>
      </c>
      <c r="P143" s="92"/>
      <c r="Q143" s="93">
        <v>0.08</v>
      </c>
      <c r="R143" s="93">
        <f t="shared" si="20"/>
        <v>0</v>
      </c>
    </row>
    <row r="144" spans="1:20" s="90" customFormat="1" x14ac:dyDescent="0.2">
      <c r="A144" s="86" t="s">
        <v>164</v>
      </c>
      <c r="B144" s="86" t="s">
        <v>165</v>
      </c>
      <c r="C144" s="86" t="s">
        <v>164</v>
      </c>
      <c r="D144" s="86" t="s">
        <v>275</v>
      </c>
      <c r="E144" s="87">
        <v>25</v>
      </c>
      <c r="F144" s="87">
        <v>1800</v>
      </c>
      <c r="G144" s="87">
        <v>10</v>
      </c>
      <c r="H144" s="87">
        <v>50</v>
      </c>
      <c r="I144" s="87"/>
      <c r="J144" s="87"/>
      <c r="K144" s="87"/>
      <c r="L144" s="87"/>
      <c r="M144" s="91"/>
      <c r="N144" s="87">
        <f t="shared" si="18"/>
        <v>0</v>
      </c>
      <c r="O144" s="87">
        <f t="shared" si="19"/>
        <v>0</v>
      </c>
      <c r="P144" s="92"/>
      <c r="Q144" s="93">
        <v>0.12</v>
      </c>
      <c r="R144" s="93">
        <f t="shared" si="20"/>
        <v>0</v>
      </c>
    </row>
    <row r="145" spans="1:20" s="90" customFormat="1" x14ac:dyDescent="0.2">
      <c r="A145" s="187" t="s">
        <v>227</v>
      </c>
      <c r="B145" s="187" t="s">
        <v>165</v>
      </c>
      <c r="C145" s="187">
        <v>90445900</v>
      </c>
      <c r="D145" s="187" t="s">
        <v>277</v>
      </c>
      <c r="E145" s="87">
        <v>25</v>
      </c>
      <c r="F145" s="87">
        <v>1800</v>
      </c>
      <c r="G145" s="87">
        <v>10</v>
      </c>
      <c r="H145" s="87">
        <v>50</v>
      </c>
      <c r="I145" s="87"/>
      <c r="J145" s="87"/>
      <c r="K145" s="87"/>
      <c r="L145" s="87"/>
      <c r="M145" s="91"/>
      <c r="N145" s="87">
        <f t="shared" si="18"/>
        <v>0</v>
      </c>
      <c r="O145" s="87">
        <f t="shared" si="19"/>
        <v>0</v>
      </c>
      <c r="P145" s="92"/>
      <c r="Q145" s="93">
        <v>0.12</v>
      </c>
      <c r="R145" s="93">
        <f t="shared" si="20"/>
        <v>0</v>
      </c>
      <c r="S145" s="94"/>
    </row>
    <row r="146" spans="1:20" s="90" customFormat="1" x14ac:dyDescent="0.2">
      <c r="A146" s="187" t="s">
        <v>301</v>
      </c>
      <c r="B146" s="187" t="s">
        <v>302</v>
      </c>
      <c r="C146" s="187">
        <v>90446000</v>
      </c>
      <c r="D146" s="187" t="s">
        <v>277</v>
      </c>
      <c r="E146" s="87">
        <v>25</v>
      </c>
      <c r="F146" s="87">
        <v>2400</v>
      </c>
      <c r="G146" s="87">
        <v>10</v>
      </c>
      <c r="H146" s="87">
        <v>50</v>
      </c>
      <c r="I146" s="87"/>
      <c r="J146" s="87"/>
      <c r="K146" s="87"/>
      <c r="L146" s="87"/>
      <c r="M146" s="91"/>
      <c r="N146" s="87">
        <f t="shared" si="18"/>
        <v>0</v>
      </c>
      <c r="O146" s="87">
        <f t="shared" si="19"/>
        <v>0</v>
      </c>
      <c r="P146" s="92"/>
      <c r="Q146" s="93">
        <v>0.12</v>
      </c>
      <c r="R146" s="93">
        <f t="shared" si="20"/>
        <v>0</v>
      </c>
      <c r="S146" s="94"/>
    </row>
    <row r="147" spans="1:20" x14ac:dyDescent="0.2">
      <c r="A147" s="305"/>
      <c r="B147" s="305"/>
      <c r="C147" s="305"/>
      <c r="D147" s="305"/>
      <c r="E147" s="305"/>
      <c r="F147" s="305"/>
      <c r="G147" s="305"/>
      <c r="H147" s="305"/>
      <c r="I147" s="188">
        <f t="shared" ref="I147:M147" si="21">SUBTOTAL(9,I6:I146)</f>
        <v>3400</v>
      </c>
      <c r="J147" s="188">
        <f t="shared" si="21"/>
        <v>9000</v>
      </c>
      <c r="K147" s="188">
        <f t="shared" si="21"/>
        <v>22650</v>
      </c>
      <c r="L147" s="188">
        <f t="shared" si="21"/>
        <v>33625</v>
      </c>
      <c r="M147" s="188">
        <f t="shared" si="21"/>
        <v>0</v>
      </c>
      <c r="N147" s="188">
        <f>SUBTOTAL(9,N5:N146)</f>
        <v>68675</v>
      </c>
      <c r="O147" s="188">
        <f>SUBTOTAL(9,O5:O146)</f>
        <v>399</v>
      </c>
      <c r="P147" s="59"/>
      <c r="Q147" s="12"/>
      <c r="R147" s="188">
        <f>SUBTOTAL(9,R5:R146)</f>
        <v>22.309999999999995</v>
      </c>
      <c r="S147" s="3">
        <f>SUM(S14:S146)</f>
        <v>9.57</v>
      </c>
      <c r="T147" s="3">
        <f>SUM(T14:T146)</f>
        <v>100</v>
      </c>
    </row>
    <row r="148" spans="1:20" x14ac:dyDescent="0.2">
      <c r="A148" s="305"/>
      <c r="B148" s="305"/>
      <c r="C148" s="305"/>
      <c r="D148" s="305"/>
      <c r="E148" s="305"/>
      <c r="F148" s="305"/>
      <c r="G148" s="305"/>
      <c r="H148" s="305"/>
      <c r="I148" s="188">
        <v>17</v>
      </c>
      <c r="J148" s="188">
        <v>35</v>
      </c>
      <c r="K148" s="188">
        <v>97</v>
      </c>
      <c r="L148" s="188">
        <v>250</v>
      </c>
      <c r="M148" s="188"/>
      <c r="N148" s="188"/>
      <c r="O148" s="188">
        <f>SUM(I148:M148)</f>
        <v>399</v>
      </c>
      <c r="R148" s="3">
        <f>R147/30</f>
        <v>0.74366666666666648</v>
      </c>
    </row>
    <row r="149" spans="1:20" x14ac:dyDescent="0.2">
      <c r="A149" s="305"/>
      <c r="B149" s="305"/>
      <c r="C149" s="305"/>
      <c r="D149" s="305"/>
      <c r="E149" s="305"/>
      <c r="F149" s="305"/>
      <c r="G149" s="305"/>
      <c r="H149" s="305"/>
      <c r="I149" s="188">
        <v>0.98</v>
      </c>
      <c r="J149" s="188">
        <v>1.85</v>
      </c>
      <c r="K149" s="188">
        <v>5.82</v>
      </c>
      <c r="L149" s="188">
        <v>13.66</v>
      </c>
      <c r="M149" s="188"/>
      <c r="N149" s="188"/>
      <c r="O149" s="188">
        <f>SUM(I149:M149)</f>
        <v>22.310000000000002</v>
      </c>
    </row>
    <row r="150" spans="1:20" x14ac:dyDescent="0.2">
      <c r="A150" s="34"/>
      <c r="B150" s="34"/>
      <c r="C150" s="34"/>
      <c r="D150" s="34"/>
      <c r="E150" s="34"/>
      <c r="F150" s="34"/>
      <c r="G150" s="34"/>
      <c r="H150" s="34"/>
    </row>
    <row r="151" spans="1:20" x14ac:dyDescent="0.2">
      <c r="A151" s="190" t="s">
        <v>136</v>
      </c>
      <c r="B151" s="190" t="s">
        <v>136</v>
      </c>
      <c r="C151" s="30"/>
      <c r="D151" s="30"/>
      <c r="E151" s="185" t="s">
        <v>10</v>
      </c>
      <c r="F151" s="185" t="s">
        <v>137</v>
      </c>
      <c r="G151" s="300" t="s">
        <v>138</v>
      </c>
      <c r="H151" s="301"/>
      <c r="I151" s="20"/>
      <c r="J151" s="20"/>
      <c r="K151" s="20"/>
      <c r="L151" s="20"/>
      <c r="M151" s="20"/>
      <c r="N151" s="302" t="s">
        <v>6</v>
      </c>
      <c r="O151" s="302"/>
      <c r="P151" s="35"/>
      <c r="Q151" s="300" t="s">
        <v>7</v>
      </c>
      <c r="R151" s="301"/>
    </row>
    <row r="152" spans="1:20" x14ac:dyDescent="0.2">
      <c r="A152" s="188"/>
      <c r="B152" s="188"/>
      <c r="C152" s="188"/>
      <c r="D152" s="188"/>
      <c r="E152" s="185"/>
      <c r="F152" s="185"/>
      <c r="G152" s="185" t="s">
        <v>139</v>
      </c>
      <c r="H152" s="185" t="s">
        <v>140</v>
      </c>
      <c r="I152" s="185" t="s">
        <v>140</v>
      </c>
      <c r="J152" s="185" t="s">
        <v>140</v>
      </c>
      <c r="K152" s="185" t="s">
        <v>140</v>
      </c>
      <c r="L152" s="185" t="s">
        <v>140</v>
      </c>
      <c r="M152" s="185" t="s">
        <v>140</v>
      </c>
      <c r="N152" s="188" t="s">
        <v>140</v>
      </c>
      <c r="O152" s="188" t="s">
        <v>12</v>
      </c>
      <c r="P152" s="189"/>
      <c r="Q152" s="186" t="s">
        <v>14</v>
      </c>
      <c r="R152" s="186" t="s">
        <v>15</v>
      </c>
    </row>
    <row r="153" spans="1:20" x14ac:dyDescent="0.2">
      <c r="A153" s="38" t="s">
        <v>142</v>
      </c>
      <c r="B153" s="38" t="s">
        <v>143</v>
      </c>
      <c r="C153" s="38" t="s">
        <v>142</v>
      </c>
      <c r="D153" s="38" t="s">
        <v>142</v>
      </c>
      <c r="E153" s="12">
        <v>13</v>
      </c>
      <c r="F153" s="12">
        <v>25</v>
      </c>
      <c r="G153" s="12">
        <v>5</v>
      </c>
      <c r="H153" s="12">
        <v>125</v>
      </c>
      <c r="I153" s="12"/>
      <c r="J153" s="12"/>
      <c r="K153" s="12"/>
      <c r="L153" s="12"/>
      <c r="M153" s="12"/>
      <c r="N153" s="12">
        <f>SUM(I153:M153)</f>
        <v>0</v>
      </c>
      <c r="O153" s="12">
        <f>$N153/$H153</f>
        <v>0</v>
      </c>
      <c r="P153" s="39"/>
      <c r="Q153" s="15">
        <v>0.09</v>
      </c>
      <c r="R153" s="15">
        <f>$O153*$Q153</f>
        <v>0</v>
      </c>
    </row>
    <row r="154" spans="1:20" x14ac:dyDescent="0.2">
      <c r="A154" s="38" t="s">
        <v>144</v>
      </c>
      <c r="B154" s="38" t="s">
        <v>145</v>
      </c>
      <c r="C154" s="38" t="s">
        <v>144</v>
      </c>
      <c r="D154" s="38" t="s">
        <v>144</v>
      </c>
      <c r="E154" s="12">
        <v>19</v>
      </c>
      <c r="F154" s="12">
        <v>25</v>
      </c>
      <c r="G154" s="12">
        <v>5</v>
      </c>
      <c r="H154" s="12">
        <v>125</v>
      </c>
      <c r="I154" s="12"/>
      <c r="J154" s="12"/>
      <c r="K154" s="12"/>
      <c r="L154" s="12"/>
      <c r="M154" s="12"/>
      <c r="N154" s="12">
        <f>SUM(I154:M154)</f>
        <v>0</v>
      </c>
      <c r="O154" s="12">
        <f>$N154/$H154</f>
        <v>0</v>
      </c>
      <c r="P154" s="39"/>
      <c r="Q154" s="15">
        <v>0.15</v>
      </c>
      <c r="R154" s="15">
        <f>$O154*$Q154</f>
        <v>0</v>
      </c>
    </row>
    <row r="155" spans="1:20" x14ac:dyDescent="0.2">
      <c r="B155" s="3"/>
      <c r="I155" s="188">
        <f t="shared" ref="I155:M155" si="22">SUM(I153:I154)</f>
        <v>0</v>
      </c>
      <c r="J155" s="188">
        <f t="shared" si="22"/>
        <v>0</v>
      </c>
      <c r="K155" s="188">
        <f t="shared" si="22"/>
        <v>0</v>
      </c>
      <c r="L155" s="188">
        <f t="shared" si="22"/>
        <v>0</v>
      </c>
      <c r="M155" s="188">
        <f t="shared" si="22"/>
        <v>0</v>
      </c>
      <c r="N155" s="188">
        <f>SUBTOTAL(9,N153:N154)</f>
        <v>0</v>
      </c>
      <c r="O155" s="188">
        <f>SUBTOTAL(9,O153:O154)</f>
        <v>0</v>
      </c>
      <c r="P155" s="189"/>
      <c r="Q155" s="12"/>
      <c r="R155" s="33">
        <f>SUBTOTAL(9,R153:R154)</f>
        <v>0</v>
      </c>
    </row>
    <row r="156" spans="1:20" x14ac:dyDescent="0.2">
      <c r="B156" s="3"/>
      <c r="I156" s="40"/>
      <c r="J156" s="40"/>
      <c r="K156" s="40"/>
      <c r="L156" s="40"/>
      <c r="M156" s="40"/>
      <c r="N156" s="188">
        <v>0</v>
      </c>
      <c r="O156" s="188">
        <v>0</v>
      </c>
      <c r="P156" s="35"/>
      <c r="Q156" s="12"/>
      <c r="R156" s="33">
        <v>0</v>
      </c>
    </row>
  </sheetData>
  <autoFilter ref="D3:D149"/>
  <mergeCells count="13">
    <mergeCell ref="Q151:R151"/>
    <mergeCell ref="A112:B112"/>
    <mergeCell ref="A147:H147"/>
    <mergeCell ref="A148:H148"/>
    <mergeCell ref="A149:H149"/>
    <mergeCell ref="G151:H151"/>
    <mergeCell ref="N151:O151"/>
    <mergeCell ref="Q3:R3"/>
    <mergeCell ref="A1:H1"/>
    <mergeCell ref="A2:D2"/>
    <mergeCell ref="E2:H2"/>
    <mergeCell ref="G3:H3"/>
    <mergeCell ref="N3:O3"/>
  </mergeCells>
  <conditionalFormatting sqref="A5:XFD146">
    <cfRule type="expression" dxfId="577" priority="1">
      <formula>MOD(ROW(),2)</formula>
    </cfRule>
  </conditionalFormatting>
  <conditionalFormatting sqref="N6:N146">
    <cfRule type="cellIs" dxfId="576" priority="4" operator="greaterThan">
      <formula>10000</formula>
    </cfRule>
  </conditionalFormatting>
  <conditionalFormatting sqref="N113:N146">
    <cfRule type="cellIs" dxfId="575" priority="5" operator="greaterThan">
      <formula>2000</formula>
    </cfRule>
  </conditionalFormatting>
  <conditionalFormatting sqref="R6:R111">
    <cfRule type="cellIs" dxfId="574" priority="3" operator="greaterThan">
      <formula>10</formula>
    </cfRule>
  </conditionalFormatting>
  <conditionalFormatting sqref="R142">
    <cfRule type="cellIs" dxfId="573" priority="2" operator="greaterThan">
      <formula>10</formula>
    </cfRule>
  </conditionalFormatting>
  <pageMargins left="0.25" right="0.25" top="0.75" bottom="0.75" header="0.3" footer="0.3"/>
  <pageSetup paperSize="9" scale="69" fitToHeight="0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156"/>
  <sheetViews>
    <sheetView zoomScaleNormal="100" workbookViewId="0">
      <pane xSplit="4" ySplit="4" topLeftCell="E134" activePane="bottomRight" state="frozen"/>
      <selection pane="topRight" activeCell="D1" sqref="D1"/>
      <selection pane="bottomLeft" activeCell="A4" sqref="A4"/>
      <selection pane="bottomRight" activeCell="I148" sqref="I148"/>
    </sheetView>
  </sheetViews>
  <sheetFormatPr defaultColWidth="9.140625" defaultRowHeight="12.75" x14ac:dyDescent="0.2"/>
  <cols>
    <col min="1" max="1" width="12.5703125" style="3" customWidth="1"/>
    <col min="2" max="2" width="14" style="41" customWidth="1"/>
    <col min="3" max="3" width="14" style="3" bestFit="1" customWidth="1"/>
    <col min="4" max="4" width="12.28515625" style="3" customWidth="1"/>
    <col min="5" max="5" width="7.85546875" style="3" customWidth="1"/>
    <col min="6" max="6" width="8.5703125" style="3" customWidth="1"/>
    <col min="7" max="7" width="6.140625" style="3" customWidth="1"/>
    <col min="8" max="8" width="6.42578125" style="3" customWidth="1"/>
    <col min="9" max="12" width="10.140625" style="3" customWidth="1"/>
    <col min="13" max="13" width="8.28515625" style="3" customWidth="1"/>
    <col min="14" max="14" width="10.7109375" style="3" bestFit="1" customWidth="1"/>
    <col min="15" max="15" width="8.28515625" style="3" bestFit="1" customWidth="1"/>
    <col min="16" max="17" width="9.42578125" style="3" customWidth="1"/>
    <col min="18" max="18" width="9.28515625" style="3" customWidth="1"/>
    <col min="19" max="16384" width="9.140625" style="3"/>
  </cols>
  <sheetData>
    <row r="1" spans="1:20" x14ac:dyDescent="0.2">
      <c r="A1" s="303" t="s">
        <v>281</v>
      </c>
      <c r="B1" s="303"/>
      <c r="C1" s="303"/>
      <c r="D1" s="303"/>
      <c r="E1" s="303"/>
      <c r="F1" s="303"/>
      <c r="G1" s="303"/>
      <c r="H1" s="303"/>
      <c r="I1" s="30" t="s">
        <v>563</v>
      </c>
      <c r="J1" s="30" t="s">
        <v>573</v>
      </c>
      <c r="K1" s="30" t="s">
        <v>581</v>
      </c>
      <c r="L1" s="30" t="s">
        <v>592</v>
      </c>
      <c r="M1" s="20"/>
      <c r="N1" s="20"/>
      <c r="O1" s="20"/>
    </row>
    <row r="2" spans="1:20" x14ac:dyDescent="0.2">
      <c r="A2" s="303" t="s">
        <v>593</v>
      </c>
      <c r="B2" s="303"/>
      <c r="C2" s="303"/>
      <c r="D2" s="303"/>
      <c r="E2" s="303"/>
      <c r="F2" s="303"/>
      <c r="G2" s="303"/>
      <c r="H2" s="303"/>
      <c r="I2" s="179"/>
      <c r="J2" s="179"/>
      <c r="K2" s="179"/>
      <c r="L2" s="179"/>
      <c r="M2" s="180"/>
      <c r="N2" s="180"/>
      <c r="O2" s="180"/>
      <c r="P2" s="184"/>
      <c r="Q2" s="184"/>
      <c r="R2" s="30"/>
    </row>
    <row r="3" spans="1:20" x14ac:dyDescent="0.2">
      <c r="A3" s="180" t="s">
        <v>0</v>
      </c>
      <c r="B3" s="180" t="s">
        <v>1</v>
      </c>
      <c r="C3" s="180" t="s">
        <v>2</v>
      </c>
      <c r="D3" s="180" t="s">
        <v>274</v>
      </c>
      <c r="E3" s="180" t="s">
        <v>3</v>
      </c>
      <c r="F3" s="180" t="s">
        <v>4</v>
      </c>
      <c r="G3" s="302" t="s">
        <v>5</v>
      </c>
      <c r="H3" s="302"/>
      <c r="I3" s="31" t="s">
        <v>559</v>
      </c>
      <c r="J3" s="31" t="s">
        <v>572</v>
      </c>
      <c r="K3" s="31" t="s">
        <v>579</v>
      </c>
      <c r="L3" s="31" t="s">
        <v>589</v>
      </c>
      <c r="M3" s="181"/>
      <c r="N3" s="302" t="s">
        <v>6</v>
      </c>
      <c r="O3" s="302"/>
      <c r="P3" s="55"/>
      <c r="Q3" s="300" t="s">
        <v>7</v>
      </c>
      <c r="R3" s="301"/>
    </row>
    <row r="4" spans="1:20" x14ac:dyDescent="0.2">
      <c r="A4" s="181" t="s">
        <v>8</v>
      </c>
      <c r="B4" s="181"/>
      <c r="C4" s="181"/>
      <c r="D4" s="181"/>
      <c r="E4" s="7" t="s">
        <v>9</v>
      </c>
      <c r="F4" s="181" t="s">
        <v>10</v>
      </c>
      <c r="G4" s="180" t="s">
        <v>11</v>
      </c>
      <c r="H4" s="180" t="s">
        <v>12</v>
      </c>
      <c r="I4" s="181" t="s">
        <v>560</v>
      </c>
      <c r="J4" s="181" t="s">
        <v>571</v>
      </c>
      <c r="K4" s="181" t="s">
        <v>580</v>
      </c>
      <c r="L4" s="181" t="s">
        <v>590</v>
      </c>
      <c r="M4" s="181"/>
      <c r="N4" s="180" t="s">
        <v>13</v>
      </c>
      <c r="O4" s="180" t="s">
        <v>12</v>
      </c>
      <c r="P4" s="56"/>
      <c r="Q4" s="179" t="s">
        <v>14</v>
      </c>
      <c r="R4" s="179" t="s">
        <v>15</v>
      </c>
    </row>
    <row r="5" spans="1:20" s="90" customFormat="1" x14ac:dyDescent="0.2">
      <c r="A5" s="86" t="s">
        <v>549</v>
      </c>
      <c r="B5" s="86" t="s">
        <v>550</v>
      </c>
      <c r="C5" s="86" t="s">
        <v>549</v>
      </c>
      <c r="D5" s="86" t="s">
        <v>275</v>
      </c>
      <c r="E5" s="87">
        <v>15</v>
      </c>
      <c r="F5" s="87">
        <v>50</v>
      </c>
      <c r="G5" s="87">
        <v>50</v>
      </c>
      <c r="H5" s="87">
        <v>2000</v>
      </c>
      <c r="I5" s="87"/>
      <c r="J5" s="87"/>
      <c r="K5" s="87"/>
      <c r="L5" s="87"/>
      <c r="M5" s="178"/>
      <c r="N5" s="87">
        <f t="shared" ref="N5:N20" si="0">SUM(I5:M5)</f>
        <v>0</v>
      </c>
      <c r="O5" s="87">
        <f t="shared" ref="O5:O20" si="1">$N5/$H5</f>
        <v>0</v>
      </c>
      <c r="P5" s="89"/>
      <c r="Q5" s="87">
        <v>0.06</v>
      </c>
      <c r="R5" s="87">
        <f t="shared" ref="R5:R20" si="2">$O5*$Q5</f>
        <v>0</v>
      </c>
    </row>
    <row r="6" spans="1:20" s="90" customFormat="1" x14ac:dyDescent="0.2">
      <c r="A6" s="86" t="s">
        <v>383</v>
      </c>
      <c r="B6" s="86" t="s">
        <v>384</v>
      </c>
      <c r="C6" s="86" t="s">
        <v>383</v>
      </c>
      <c r="D6" s="86" t="s">
        <v>275</v>
      </c>
      <c r="E6" s="87">
        <v>15</v>
      </c>
      <c r="F6" s="87">
        <v>225</v>
      </c>
      <c r="G6" s="87">
        <v>10</v>
      </c>
      <c r="H6" s="87">
        <v>400</v>
      </c>
      <c r="I6" s="87">
        <v>3600</v>
      </c>
      <c r="J6" s="87">
        <v>4000</v>
      </c>
      <c r="K6" s="87">
        <v>6000</v>
      </c>
      <c r="L6" s="87">
        <v>6000</v>
      </c>
      <c r="M6" s="91"/>
      <c r="N6" s="87">
        <f>SUM(I6:M6)</f>
        <v>19600</v>
      </c>
      <c r="O6" s="87">
        <f t="shared" si="1"/>
        <v>49</v>
      </c>
      <c r="P6" s="92"/>
      <c r="Q6" s="93">
        <v>0.06</v>
      </c>
      <c r="R6" s="93">
        <f t="shared" si="2"/>
        <v>2.94</v>
      </c>
      <c r="S6" s="94">
        <f>SUM(R6:R20)</f>
        <v>13.040000000000001</v>
      </c>
      <c r="T6" s="90">
        <f>S6*100/$S$147</f>
        <v>136.25914315569489</v>
      </c>
    </row>
    <row r="7" spans="1:20" s="90" customFormat="1" x14ac:dyDescent="0.2">
      <c r="A7" s="86" t="s">
        <v>385</v>
      </c>
      <c r="B7" s="86" t="s">
        <v>386</v>
      </c>
      <c r="C7" s="86" t="s">
        <v>385</v>
      </c>
      <c r="D7" s="86" t="s">
        <v>275</v>
      </c>
      <c r="E7" s="87">
        <v>15</v>
      </c>
      <c r="F7" s="87">
        <v>300</v>
      </c>
      <c r="G7" s="87">
        <v>10</v>
      </c>
      <c r="H7" s="87">
        <v>300</v>
      </c>
      <c r="I7" s="87"/>
      <c r="J7" s="87"/>
      <c r="K7" s="87">
        <v>5100</v>
      </c>
      <c r="L7" s="87"/>
      <c r="M7" s="91"/>
      <c r="N7" s="87">
        <f t="shared" si="0"/>
        <v>5100</v>
      </c>
      <c r="O7" s="87">
        <f t="shared" si="1"/>
        <v>17</v>
      </c>
      <c r="P7" s="92"/>
      <c r="Q7" s="93">
        <v>0.06</v>
      </c>
      <c r="R7" s="93">
        <f t="shared" si="2"/>
        <v>1.02</v>
      </c>
      <c r="S7" s="94"/>
    </row>
    <row r="8" spans="1:20" s="90" customFormat="1" x14ac:dyDescent="0.2">
      <c r="A8" s="178" t="s">
        <v>387</v>
      </c>
      <c r="B8" s="178" t="s">
        <v>259</v>
      </c>
      <c r="C8" s="95" t="s">
        <v>388</v>
      </c>
      <c r="D8" s="178" t="s">
        <v>277</v>
      </c>
      <c r="E8" s="87" t="s">
        <v>167</v>
      </c>
      <c r="F8" s="87">
        <v>300</v>
      </c>
      <c r="G8" s="87">
        <v>10</v>
      </c>
      <c r="H8" s="87">
        <v>300</v>
      </c>
      <c r="I8" s="87"/>
      <c r="J8" s="87"/>
      <c r="K8" s="87"/>
      <c r="L8" s="87"/>
      <c r="M8" s="91"/>
      <c r="N8" s="87">
        <f t="shared" si="0"/>
        <v>0</v>
      </c>
      <c r="O8" s="87">
        <f t="shared" si="1"/>
        <v>0</v>
      </c>
      <c r="P8" s="92"/>
      <c r="Q8" s="93">
        <v>0.06</v>
      </c>
      <c r="R8" s="93">
        <f t="shared" si="2"/>
        <v>0</v>
      </c>
      <c r="S8" s="94"/>
    </row>
    <row r="9" spans="1:20" s="90" customFormat="1" x14ac:dyDescent="0.2">
      <c r="A9" s="86" t="s">
        <v>258</v>
      </c>
      <c r="B9" s="86" t="s">
        <v>259</v>
      </c>
      <c r="C9" s="86" t="s">
        <v>258</v>
      </c>
      <c r="D9" s="86" t="s">
        <v>275</v>
      </c>
      <c r="E9" s="87">
        <v>15</v>
      </c>
      <c r="F9" s="87">
        <v>375</v>
      </c>
      <c r="G9" s="87">
        <v>10</v>
      </c>
      <c r="H9" s="87">
        <v>200</v>
      </c>
      <c r="I9" s="87"/>
      <c r="J9" s="87"/>
      <c r="K9" s="87"/>
      <c r="L9" s="87"/>
      <c r="M9" s="91"/>
      <c r="N9" s="87">
        <f t="shared" si="0"/>
        <v>0</v>
      </c>
      <c r="O9" s="87">
        <f t="shared" si="1"/>
        <v>0</v>
      </c>
      <c r="P9" s="92"/>
      <c r="Q9" s="93">
        <v>0.06</v>
      </c>
      <c r="R9" s="93">
        <f t="shared" si="2"/>
        <v>0</v>
      </c>
      <c r="S9" s="94"/>
    </row>
    <row r="10" spans="1:20" s="90" customFormat="1" x14ac:dyDescent="0.2">
      <c r="A10" s="86" t="s">
        <v>26</v>
      </c>
      <c r="B10" s="86" t="s">
        <v>27</v>
      </c>
      <c r="C10" s="86" t="s">
        <v>26</v>
      </c>
      <c r="D10" s="86" t="s">
        <v>275</v>
      </c>
      <c r="E10" s="87">
        <v>15</v>
      </c>
      <c r="F10" s="87">
        <v>457</v>
      </c>
      <c r="G10" s="87">
        <v>10</v>
      </c>
      <c r="H10" s="87">
        <v>200</v>
      </c>
      <c r="I10" s="87"/>
      <c r="J10" s="87">
        <v>5000</v>
      </c>
      <c r="K10" s="87">
        <v>5000</v>
      </c>
      <c r="L10" s="87">
        <v>5000</v>
      </c>
      <c r="M10" s="91"/>
      <c r="N10" s="87">
        <f t="shared" si="0"/>
        <v>15000</v>
      </c>
      <c r="O10" s="87">
        <f t="shared" si="1"/>
        <v>75</v>
      </c>
      <c r="P10" s="92"/>
      <c r="Q10" s="93">
        <v>0.05</v>
      </c>
      <c r="R10" s="93">
        <f t="shared" si="2"/>
        <v>3.75</v>
      </c>
    </row>
    <row r="11" spans="1:20" s="90" customFormat="1" x14ac:dyDescent="0.2">
      <c r="A11" s="178" t="s">
        <v>169</v>
      </c>
      <c r="B11" s="178" t="s">
        <v>27</v>
      </c>
      <c r="C11" s="178">
        <v>90441400</v>
      </c>
      <c r="D11" s="178" t="s">
        <v>277</v>
      </c>
      <c r="E11" s="87" t="s">
        <v>167</v>
      </c>
      <c r="F11" s="87">
        <v>450</v>
      </c>
      <c r="G11" s="87">
        <v>10</v>
      </c>
      <c r="H11" s="87">
        <v>200</v>
      </c>
      <c r="I11" s="87"/>
      <c r="J11" s="87"/>
      <c r="K11" s="87"/>
      <c r="L11" s="87">
        <v>1000</v>
      </c>
      <c r="M11" s="91"/>
      <c r="N11" s="87">
        <f t="shared" si="0"/>
        <v>1000</v>
      </c>
      <c r="O11" s="87">
        <f t="shared" si="1"/>
        <v>5</v>
      </c>
      <c r="P11" s="92"/>
      <c r="Q11" s="93">
        <v>0.05</v>
      </c>
      <c r="R11" s="93">
        <f t="shared" si="2"/>
        <v>0.25</v>
      </c>
    </row>
    <row r="12" spans="1:20" s="90" customFormat="1" x14ac:dyDescent="0.2">
      <c r="A12" s="86" t="s">
        <v>24</v>
      </c>
      <c r="B12" s="86" t="s">
        <v>25</v>
      </c>
      <c r="C12" s="86" t="s">
        <v>24</v>
      </c>
      <c r="D12" s="86" t="s">
        <v>275</v>
      </c>
      <c r="E12" s="87">
        <v>15</v>
      </c>
      <c r="F12" s="87">
        <v>610</v>
      </c>
      <c r="G12" s="87">
        <v>10</v>
      </c>
      <c r="H12" s="87">
        <v>100</v>
      </c>
      <c r="I12" s="87"/>
      <c r="J12" s="87"/>
      <c r="K12" s="87">
        <v>700</v>
      </c>
      <c r="L12" s="87">
        <v>5000</v>
      </c>
      <c r="M12" s="91"/>
      <c r="N12" s="87">
        <f t="shared" si="0"/>
        <v>5700</v>
      </c>
      <c r="O12" s="87">
        <f t="shared" si="1"/>
        <v>57</v>
      </c>
      <c r="P12" s="92"/>
      <c r="Q12" s="93">
        <v>0.04</v>
      </c>
      <c r="R12" s="93">
        <f t="shared" si="2"/>
        <v>2.2800000000000002</v>
      </c>
    </row>
    <row r="13" spans="1:20" s="90" customFormat="1" x14ac:dyDescent="0.2">
      <c r="A13" s="178" t="s">
        <v>168</v>
      </c>
      <c r="B13" s="178" t="s">
        <v>25</v>
      </c>
      <c r="C13" s="178">
        <v>90441600</v>
      </c>
      <c r="D13" s="178" t="s">
        <v>277</v>
      </c>
      <c r="E13" s="87" t="s">
        <v>167</v>
      </c>
      <c r="F13" s="87">
        <v>600</v>
      </c>
      <c r="G13" s="87">
        <v>10</v>
      </c>
      <c r="H13" s="87">
        <v>100</v>
      </c>
      <c r="I13" s="87"/>
      <c r="J13" s="87"/>
      <c r="K13" s="87"/>
      <c r="L13" s="87">
        <v>1000</v>
      </c>
      <c r="M13" s="91"/>
      <c r="N13" s="87">
        <f t="shared" si="0"/>
        <v>1000</v>
      </c>
      <c r="O13" s="87">
        <f t="shared" si="1"/>
        <v>10</v>
      </c>
      <c r="P13" s="92"/>
      <c r="Q13" s="93">
        <v>0.04</v>
      </c>
      <c r="R13" s="93">
        <f t="shared" si="2"/>
        <v>0.4</v>
      </c>
    </row>
    <row r="14" spans="1:20" s="90" customFormat="1" x14ac:dyDescent="0.2">
      <c r="A14" s="86" t="s">
        <v>150</v>
      </c>
      <c r="B14" s="86" t="s">
        <v>151</v>
      </c>
      <c r="C14" s="86" t="s">
        <v>150</v>
      </c>
      <c r="D14" s="86" t="s">
        <v>275</v>
      </c>
      <c r="E14" s="87">
        <v>15</v>
      </c>
      <c r="F14" s="87">
        <v>760</v>
      </c>
      <c r="G14" s="87">
        <v>10</v>
      </c>
      <c r="H14" s="87">
        <v>100</v>
      </c>
      <c r="I14" s="87"/>
      <c r="J14" s="87"/>
      <c r="K14" s="87"/>
      <c r="L14" s="87"/>
      <c r="M14" s="91"/>
      <c r="N14" s="87">
        <f t="shared" si="0"/>
        <v>0</v>
      </c>
      <c r="O14" s="87">
        <f t="shared" si="1"/>
        <v>0</v>
      </c>
      <c r="P14" s="92"/>
      <c r="Q14" s="93">
        <v>0.04</v>
      </c>
      <c r="R14" s="93">
        <f t="shared" si="2"/>
        <v>0</v>
      </c>
    </row>
    <row r="15" spans="1:20" s="90" customFormat="1" x14ac:dyDescent="0.2">
      <c r="A15" s="86" t="s">
        <v>20</v>
      </c>
      <c r="B15" s="86" t="s">
        <v>21</v>
      </c>
      <c r="C15" s="86" t="s">
        <v>20</v>
      </c>
      <c r="D15" s="86" t="s">
        <v>275</v>
      </c>
      <c r="E15" s="87">
        <v>15</v>
      </c>
      <c r="F15" s="87">
        <v>915</v>
      </c>
      <c r="G15" s="87">
        <v>10</v>
      </c>
      <c r="H15" s="87">
        <v>100</v>
      </c>
      <c r="I15" s="87"/>
      <c r="J15" s="87"/>
      <c r="K15" s="87"/>
      <c r="L15" s="87">
        <v>2000</v>
      </c>
      <c r="M15" s="91"/>
      <c r="N15" s="87">
        <f t="shared" si="0"/>
        <v>2000</v>
      </c>
      <c r="O15" s="87">
        <f t="shared" si="1"/>
        <v>20</v>
      </c>
      <c r="P15" s="92"/>
      <c r="Q15" s="93">
        <v>0.05</v>
      </c>
      <c r="R15" s="93">
        <f t="shared" si="2"/>
        <v>1</v>
      </c>
    </row>
    <row r="16" spans="1:20" s="90" customFormat="1" x14ac:dyDescent="0.2">
      <c r="A16" s="91" t="s">
        <v>166</v>
      </c>
      <c r="B16" s="91" t="s">
        <v>21</v>
      </c>
      <c r="C16" s="91">
        <v>90441800</v>
      </c>
      <c r="D16" s="178" t="s">
        <v>277</v>
      </c>
      <c r="E16" s="87" t="s">
        <v>167</v>
      </c>
      <c r="F16" s="87">
        <v>900</v>
      </c>
      <c r="G16" s="87">
        <v>10</v>
      </c>
      <c r="H16" s="87">
        <v>100</v>
      </c>
      <c r="I16" s="87"/>
      <c r="J16" s="87"/>
      <c r="K16" s="87"/>
      <c r="L16" s="87"/>
      <c r="M16" s="91"/>
      <c r="N16" s="87">
        <f t="shared" si="0"/>
        <v>0</v>
      </c>
      <c r="O16" s="87">
        <f t="shared" si="1"/>
        <v>0</v>
      </c>
      <c r="P16" s="92"/>
      <c r="Q16" s="93">
        <v>0.05</v>
      </c>
      <c r="R16" s="93">
        <f t="shared" si="2"/>
        <v>0</v>
      </c>
    </row>
    <row r="17" spans="1:20" s="90" customFormat="1" x14ac:dyDescent="0.2">
      <c r="A17" s="86" t="s">
        <v>16</v>
      </c>
      <c r="B17" s="86" t="s">
        <v>17</v>
      </c>
      <c r="C17" s="86" t="s">
        <v>16</v>
      </c>
      <c r="D17" s="86" t="s">
        <v>275</v>
      </c>
      <c r="E17" s="87">
        <v>15</v>
      </c>
      <c r="F17" s="87">
        <v>1220</v>
      </c>
      <c r="G17" s="87">
        <v>10</v>
      </c>
      <c r="H17" s="87">
        <v>50</v>
      </c>
      <c r="I17" s="87"/>
      <c r="J17" s="87"/>
      <c r="K17" s="87"/>
      <c r="L17" s="87">
        <v>1750</v>
      </c>
      <c r="M17" s="91"/>
      <c r="N17" s="87">
        <f t="shared" si="0"/>
        <v>1750</v>
      </c>
      <c r="O17" s="87">
        <f t="shared" si="1"/>
        <v>35</v>
      </c>
      <c r="P17" s="92"/>
      <c r="Q17" s="93">
        <v>0.04</v>
      </c>
      <c r="R17" s="93">
        <f t="shared" si="2"/>
        <v>1.4000000000000001</v>
      </c>
    </row>
    <row r="18" spans="1:20" s="90" customFormat="1" x14ac:dyDescent="0.2">
      <c r="A18" s="86" t="s">
        <v>148</v>
      </c>
      <c r="B18" s="86" t="s">
        <v>149</v>
      </c>
      <c r="C18" s="86" t="s">
        <v>148</v>
      </c>
      <c r="D18" s="86" t="s">
        <v>275</v>
      </c>
      <c r="E18" s="87">
        <v>15</v>
      </c>
      <c r="F18" s="87">
        <v>1524</v>
      </c>
      <c r="G18" s="87">
        <v>10</v>
      </c>
      <c r="H18" s="87">
        <v>50</v>
      </c>
      <c r="I18" s="87"/>
      <c r="J18" s="87"/>
      <c r="K18" s="87"/>
      <c r="L18" s="87"/>
      <c r="M18" s="91"/>
      <c r="N18" s="87">
        <f t="shared" si="0"/>
        <v>0</v>
      </c>
      <c r="O18" s="87">
        <f t="shared" si="1"/>
        <v>0</v>
      </c>
      <c r="P18" s="92"/>
      <c r="Q18" s="93">
        <v>0.05</v>
      </c>
      <c r="R18" s="93">
        <f t="shared" si="2"/>
        <v>0</v>
      </c>
    </row>
    <row r="19" spans="1:20" s="90" customFormat="1" x14ac:dyDescent="0.2">
      <c r="A19" s="86" t="s">
        <v>146</v>
      </c>
      <c r="B19" s="86" t="s">
        <v>147</v>
      </c>
      <c r="C19" s="86" t="s">
        <v>146</v>
      </c>
      <c r="D19" s="86" t="s">
        <v>275</v>
      </c>
      <c r="E19" s="87">
        <v>15</v>
      </c>
      <c r="F19" s="87">
        <v>1800</v>
      </c>
      <c r="G19" s="87">
        <v>10</v>
      </c>
      <c r="H19" s="87">
        <v>50</v>
      </c>
      <c r="I19" s="87"/>
      <c r="J19" s="87"/>
      <c r="K19" s="87"/>
      <c r="L19" s="87"/>
      <c r="M19" s="91"/>
      <c r="N19" s="87">
        <f t="shared" si="0"/>
        <v>0</v>
      </c>
      <c r="O19" s="87">
        <f t="shared" si="1"/>
        <v>0</v>
      </c>
      <c r="P19" s="92"/>
      <c r="Q19" s="93">
        <v>0.06</v>
      </c>
      <c r="R19" s="93">
        <f t="shared" si="2"/>
        <v>0</v>
      </c>
    </row>
    <row r="20" spans="1:20" s="90" customFormat="1" x14ac:dyDescent="0.2">
      <c r="A20" s="86" t="s">
        <v>353</v>
      </c>
      <c r="B20" s="86" t="s">
        <v>354</v>
      </c>
      <c r="C20" s="86" t="s">
        <v>146</v>
      </c>
      <c r="D20" s="86" t="s">
        <v>275</v>
      </c>
      <c r="E20" s="87">
        <v>15</v>
      </c>
      <c r="F20" s="87">
        <v>2100</v>
      </c>
      <c r="G20" s="87">
        <v>10</v>
      </c>
      <c r="H20" s="87">
        <v>50</v>
      </c>
      <c r="I20" s="87"/>
      <c r="J20" s="87"/>
      <c r="K20" s="87"/>
      <c r="L20" s="87"/>
      <c r="M20" s="91"/>
      <c r="N20" s="87">
        <f t="shared" si="0"/>
        <v>0</v>
      </c>
      <c r="O20" s="87">
        <f t="shared" si="1"/>
        <v>0</v>
      </c>
      <c r="P20" s="92"/>
      <c r="Q20" s="93">
        <v>0.06</v>
      </c>
      <c r="R20" s="93">
        <f t="shared" si="2"/>
        <v>0</v>
      </c>
    </row>
    <row r="21" spans="1:20" s="90" customFormat="1" ht="15" x14ac:dyDescent="0.2">
      <c r="A21" s="96" t="s">
        <v>28</v>
      </c>
      <c r="B21" s="96"/>
      <c r="C21" s="96"/>
      <c r="D21" s="96"/>
      <c r="E21" s="96"/>
      <c r="F21" s="87"/>
      <c r="G21" s="97"/>
      <c r="H21" s="97"/>
      <c r="I21" s="87"/>
      <c r="J21" s="87"/>
      <c r="K21" s="87"/>
      <c r="L21" s="87"/>
      <c r="M21" s="98"/>
      <c r="N21" s="87"/>
      <c r="O21" s="87"/>
      <c r="P21" s="92"/>
      <c r="Q21" s="87"/>
      <c r="R21" s="93"/>
    </row>
    <row r="22" spans="1:20" s="90" customFormat="1" x14ac:dyDescent="0.2">
      <c r="A22" s="86" t="s">
        <v>260</v>
      </c>
      <c r="B22" s="86" t="s">
        <v>229</v>
      </c>
      <c r="C22" s="86" t="s">
        <v>260</v>
      </c>
      <c r="D22" s="86" t="s">
        <v>275</v>
      </c>
      <c r="E22" s="87">
        <v>20</v>
      </c>
      <c r="F22" s="87">
        <v>100</v>
      </c>
      <c r="G22" s="87">
        <v>10</v>
      </c>
      <c r="H22" s="87">
        <v>500</v>
      </c>
      <c r="I22" s="87"/>
      <c r="J22" s="87"/>
      <c r="K22" s="87">
        <v>500</v>
      </c>
      <c r="L22" s="87">
        <v>500</v>
      </c>
      <c r="M22" s="91"/>
      <c r="N22" s="87">
        <f t="shared" ref="N22:N38" si="3">SUM(I22:M22)</f>
        <v>1000</v>
      </c>
      <c r="O22" s="87">
        <f t="shared" ref="O22:O38" si="4">$N22/$H22</f>
        <v>2</v>
      </c>
      <c r="P22" s="92"/>
      <c r="Q22" s="93">
        <v>0.06</v>
      </c>
      <c r="R22" s="93">
        <f t="shared" ref="R22:R38" si="5">$O22*$Q22</f>
        <v>0.12</v>
      </c>
      <c r="S22" s="94">
        <f>SUM(R22:R38)</f>
        <v>2.9800000000000004</v>
      </c>
      <c r="T22" s="90">
        <f>S22*100/$S$147</f>
        <v>31.138975966562178</v>
      </c>
    </row>
    <row r="23" spans="1:20" s="90" customFormat="1" x14ac:dyDescent="0.2">
      <c r="A23" s="178" t="s">
        <v>228</v>
      </c>
      <c r="B23" s="178" t="s">
        <v>229</v>
      </c>
      <c r="C23" s="178">
        <v>90442100</v>
      </c>
      <c r="D23" s="178" t="s">
        <v>277</v>
      </c>
      <c r="E23" s="87" t="s">
        <v>46</v>
      </c>
      <c r="F23" s="87">
        <v>100</v>
      </c>
      <c r="G23" s="87">
        <v>10</v>
      </c>
      <c r="H23" s="87">
        <v>500</v>
      </c>
      <c r="I23" s="87"/>
      <c r="J23" s="87"/>
      <c r="K23" s="87"/>
      <c r="L23" s="87"/>
      <c r="M23" s="91"/>
      <c r="N23" s="87">
        <f t="shared" si="3"/>
        <v>0</v>
      </c>
      <c r="O23" s="87">
        <f t="shared" si="4"/>
        <v>0</v>
      </c>
      <c r="P23" s="92"/>
      <c r="Q23" s="93">
        <v>0.06</v>
      </c>
      <c r="R23" s="93">
        <f t="shared" si="5"/>
        <v>0</v>
      </c>
      <c r="S23" s="94"/>
    </row>
    <row r="24" spans="1:20" s="90" customFormat="1" x14ac:dyDescent="0.2">
      <c r="A24" s="178" t="s">
        <v>172</v>
      </c>
      <c r="B24" s="178" t="s">
        <v>173</v>
      </c>
      <c r="C24" s="178">
        <v>90447000</v>
      </c>
      <c r="D24" s="178" t="s">
        <v>277</v>
      </c>
      <c r="E24" s="87" t="s">
        <v>46</v>
      </c>
      <c r="F24" s="87">
        <v>240</v>
      </c>
      <c r="G24" s="87">
        <v>10</v>
      </c>
      <c r="H24" s="87">
        <v>250</v>
      </c>
      <c r="I24" s="87"/>
      <c r="J24" s="87"/>
      <c r="K24" s="87">
        <v>3500</v>
      </c>
      <c r="L24" s="87">
        <v>5000</v>
      </c>
      <c r="M24" s="91"/>
      <c r="N24" s="87">
        <f t="shared" si="3"/>
        <v>8500</v>
      </c>
      <c r="O24" s="87">
        <f t="shared" si="4"/>
        <v>34</v>
      </c>
      <c r="P24" s="92"/>
      <c r="Q24" s="93">
        <v>0.06</v>
      </c>
      <c r="R24" s="93">
        <f t="shared" si="5"/>
        <v>2.04</v>
      </c>
    </row>
    <row r="25" spans="1:20" s="90" customFormat="1" x14ac:dyDescent="0.2">
      <c r="A25" s="86" t="s">
        <v>389</v>
      </c>
      <c r="B25" s="86" t="s">
        <v>390</v>
      </c>
      <c r="C25" s="86" t="s">
        <v>389</v>
      </c>
      <c r="D25" s="86" t="s">
        <v>275</v>
      </c>
      <c r="E25" s="87">
        <v>20</v>
      </c>
      <c r="F25" s="87">
        <v>300</v>
      </c>
      <c r="G25" s="87">
        <v>10</v>
      </c>
      <c r="H25" s="137">
        <v>200</v>
      </c>
      <c r="I25" s="87"/>
      <c r="J25" s="87"/>
      <c r="K25" s="87"/>
      <c r="L25" s="87"/>
      <c r="M25" s="91"/>
      <c r="N25" s="87">
        <f t="shared" si="3"/>
        <v>0</v>
      </c>
      <c r="O25" s="87">
        <f t="shared" si="4"/>
        <v>0</v>
      </c>
      <c r="P25" s="92"/>
      <c r="Q25" s="93">
        <v>0.06</v>
      </c>
      <c r="R25" s="93">
        <f t="shared" si="5"/>
        <v>0</v>
      </c>
    </row>
    <row r="26" spans="1:20" s="90" customFormat="1" x14ac:dyDescent="0.2">
      <c r="A26" s="86" t="s">
        <v>50</v>
      </c>
      <c r="B26" s="86" t="s">
        <v>51</v>
      </c>
      <c r="C26" s="86" t="s">
        <v>50</v>
      </c>
      <c r="D26" s="86" t="s">
        <v>275</v>
      </c>
      <c r="E26" s="87">
        <v>20</v>
      </c>
      <c r="F26" s="87">
        <v>457</v>
      </c>
      <c r="G26" s="87">
        <v>10</v>
      </c>
      <c r="H26" s="87">
        <v>100</v>
      </c>
      <c r="I26" s="87">
        <v>500</v>
      </c>
      <c r="J26" s="87"/>
      <c r="K26" s="87">
        <v>500</v>
      </c>
      <c r="L26" s="87">
        <v>500</v>
      </c>
      <c r="M26" s="91"/>
      <c r="N26" s="87">
        <f t="shared" si="3"/>
        <v>1500</v>
      </c>
      <c r="O26" s="87">
        <f t="shared" si="4"/>
        <v>15</v>
      </c>
      <c r="P26" s="92"/>
      <c r="Q26" s="93">
        <v>0.04</v>
      </c>
      <c r="R26" s="93">
        <f t="shared" si="5"/>
        <v>0.6</v>
      </c>
    </row>
    <row r="27" spans="1:20" s="90" customFormat="1" x14ac:dyDescent="0.2">
      <c r="A27" s="178" t="s">
        <v>171</v>
      </c>
      <c r="B27" s="178" t="s">
        <v>51</v>
      </c>
      <c r="C27" s="178">
        <v>90442400</v>
      </c>
      <c r="D27" s="178" t="s">
        <v>277</v>
      </c>
      <c r="E27" s="87" t="s">
        <v>46</v>
      </c>
      <c r="F27" s="87">
        <v>450</v>
      </c>
      <c r="G27" s="87">
        <v>10</v>
      </c>
      <c r="H27" s="87">
        <v>100</v>
      </c>
      <c r="I27" s="87">
        <v>400</v>
      </c>
      <c r="J27" s="87"/>
      <c r="K27" s="87"/>
      <c r="L27" s="87"/>
      <c r="M27" s="91"/>
      <c r="N27" s="87">
        <f t="shared" si="3"/>
        <v>400</v>
      </c>
      <c r="O27" s="87">
        <f t="shared" si="4"/>
        <v>4</v>
      </c>
      <c r="P27" s="92"/>
      <c r="Q27" s="93">
        <v>0.04</v>
      </c>
      <c r="R27" s="93">
        <f t="shared" si="5"/>
        <v>0.16</v>
      </c>
    </row>
    <row r="28" spans="1:20" s="90" customFormat="1" x14ac:dyDescent="0.2">
      <c r="A28" s="86" t="s">
        <v>47</v>
      </c>
      <c r="B28" s="86" t="s">
        <v>48</v>
      </c>
      <c r="C28" s="86" t="s">
        <v>47</v>
      </c>
      <c r="D28" s="86" t="s">
        <v>275</v>
      </c>
      <c r="E28" s="87">
        <v>20</v>
      </c>
      <c r="F28" s="87">
        <v>610</v>
      </c>
      <c r="G28" s="87">
        <v>10</v>
      </c>
      <c r="H28" s="87">
        <v>100</v>
      </c>
      <c r="I28" s="87"/>
      <c r="J28" s="87"/>
      <c r="K28" s="87"/>
      <c r="L28" s="87"/>
      <c r="M28" s="91"/>
      <c r="N28" s="87">
        <f t="shared" si="3"/>
        <v>0</v>
      </c>
      <c r="O28" s="87">
        <f t="shared" si="4"/>
        <v>0</v>
      </c>
      <c r="P28" s="92"/>
      <c r="Q28" s="93">
        <v>0.06</v>
      </c>
      <c r="R28" s="93">
        <f t="shared" si="5"/>
        <v>0</v>
      </c>
    </row>
    <row r="29" spans="1:20" s="90" customFormat="1" x14ac:dyDescent="0.2">
      <c r="A29" s="178" t="s">
        <v>49</v>
      </c>
      <c r="B29" s="178" t="s">
        <v>48</v>
      </c>
      <c r="C29" s="178">
        <v>90442600</v>
      </c>
      <c r="D29" s="178" t="s">
        <v>277</v>
      </c>
      <c r="E29" s="87" t="s">
        <v>46</v>
      </c>
      <c r="F29" s="87">
        <v>600</v>
      </c>
      <c r="G29" s="87">
        <v>10</v>
      </c>
      <c r="H29" s="87">
        <v>100</v>
      </c>
      <c r="I29" s="87"/>
      <c r="J29" s="87"/>
      <c r="K29" s="87"/>
      <c r="L29" s="87"/>
      <c r="M29" s="91"/>
      <c r="N29" s="87">
        <f t="shared" si="3"/>
        <v>0</v>
      </c>
      <c r="O29" s="87">
        <f t="shared" si="4"/>
        <v>0</v>
      </c>
      <c r="P29" s="92"/>
      <c r="Q29" s="93">
        <v>0.06</v>
      </c>
      <c r="R29" s="93">
        <f t="shared" si="5"/>
        <v>0</v>
      </c>
    </row>
    <row r="30" spans="1:20" s="90" customFormat="1" x14ac:dyDescent="0.2">
      <c r="A30" s="86" t="s">
        <v>154</v>
      </c>
      <c r="B30" s="86" t="s">
        <v>43</v>
      </c>
      <c r="C30" s="86" t="s">
        <v>154</v>
      </c>
      <c r="D30" s="86" t="s">
        <v>275</v>
      </c>
      <c r="E30" s="87">
        <v>20</v>
      </c>
      <c r="F30" s="87">
        <v>760</v>
      </c>
      <c r="G30" s="87">
        <v>10</v>
      </c>
      <c r="H30" s="87">
        <v>100</v>
      </c>
      <c r="I30" s="87"/>
      <c r="J30" s="87"/>
      <c r="K30" s="87"/>
      <c r="L30" s="87"/>
      <c r="M30" s="91"/>
      <c r="N30" s="87">
        <f t="shared" si="3"/>
        <v>0</v>
      </c>
      <c r="O30" s="87">
        <f t="shared" si="4"/>
        <v>0</v>
      </c>
      <c r="P30" s="92"/>
      <c r="Q30" s="93">
        <v>7.0000000000000007E-2</v>
      </c>
      <c r="R30" s="93">
        <f t="shared" si="5"/>
        <v>0</v>
      </c>
    </row>
    <row r="31" spans="1:20" s="90" customFormat="1" x14ac:dyDescent="0.2">
      <c r="A31" s="178" t="s">
        <v>45</v>
      </c>
      <c r="B31" s="178" t="s">
        <v>43</v>
      </c>
      <c r="C31" s="178">
        <v>90442700</v>
      </c>
      <c r="D31" s="178" t="s">
        <v>277</v>
      </c>
      <c r="E31" s="87" t="s">
        <v>46</v>
      </c>
      <c r="F31" s="87">
        <v>750</v>
      </c>
      <c r="G31" s="87">
        <v>10</v>
      </c>
      <c r="H31" s="87">
        <v>100</v>
      </c>
      <c r="I31" s="87"/>
      <c r="J31" s="87"/>
      <c r="K31" s="87"/>
      <c r="L31" s="87"/>
      <c r="M31" s="91"/>
      <c r="N31" s="87">
        <f t="shared" si="3"/>
        <v>0</v>
      </c>
      <c r="O31" s="87">
        <f t="shared" si="4"/>
        <v>0</v>
      </c>
      <c r="P31" s="92"/>
      <c r="Q31" s="93">
        <v>7.0000000000000007E-2</v>
      </c>
      <c r="R31" s="93">
        <f t="shared" si="5"/>
        <v>0</v>
      </c>
    </row>
    <row r="32" spans="1:20" s="90" customFormat="1" x14ac:dyDescent="0.2">
      <c r="A32" s="86" t="s">
        <v>38</v>
      </c>
      <c r="B32" s="86" t="s">
        <v>39</v>
      </c>
      <c r="C32" s="86" t="s">
        <v>38</v>
      </c>
      <c r="D32" s="86" t="s">
        <v>275</v>
      </c>
      <c r="E32" s="87">
        <v>20</v>
      </c>
      <c r="F32" s="87">
        <v>915</v>
      </c>
      <c r="G32" s="87">
        <v>10</v>
      </c>
      <c r="H32" s="87">
        <v>50</v>
      </c>
      <c r="I32" s="87"/>
      <c r="J32" s="87"/>
      <c r="K32" s="87"/>
      <c r="L32" s="87"/>
      <c r="M32" s="91"/>
      <c r="N32" s="87">
        <f t="shared" si="3"/>
        <v>0</v>
      </c>
      <c r="O32" s="87">
        <f t="shared" si="4"/>
        <v>0</v>
      </c>
      <c r="P32" s="92"/>
      <c r="Q32" s="93">
        <v>0.04</v>
      </c>
      <c r="R32" s="93">
        <f t="shared" si="5"/>
        <v>0</v>
      </c>
    </row>
    <row r="33" spans="1:20" s="90" customFormat="1" x14ac:dyDescent="0.2">
      <c r="A33" s="178" t="s">
        <v>170</v>
      </c>
      <c r="B33" s="178" t="s">
        <v>39</v>
      </c>
      <c r="C33" s="178">
        <v>90442800</v>
      </c>
      <c r="D33" s="178" t="s">
        <v>277</v>
      </c>
      <c r="E33" s="87" t="s">
        <v>46</v>
      </c>
      <c r="F33" s="87">
        <v>900</v>
      </c>
      <c r="G33" s="87">
        <v>10</v>
      </c>
      <c r="H33" s="87">
        <v>50</v>
      </c>
      <c r="I33" s="87"/>
      <c r="J33" s="87"/>
      <c r="K33" s="87"/>
      <c r="L33" s="87"/>
      <c r="M33" s="91"/>
      <c r="N33" s="87">
        <f t="shared" si="3"/>
        <v>0</v>
      </c>
      <c r="O33" s="87">
        <f t="shared" si="4"/>
        <v>0</v>
      </c>
      <c r="P33" s="92"/>
      <c r="Q33" s="93">
        <v>0.04</v>
      </c>
      <c r="R33" s="93">
        <f t="shared" si="5"/>
        <v>0</v>
      </c>
    </row>
    <row r="34" spans="1:20" s="90" customFormat="1" x14ac:dyDescent="0.2">
      <c r="A34" s="86" t="s">
        <v>34</v>
      </c>
      <c r="B34" s="86" t="s">
        <v>35</v>
      </c>
      <c r="C34" s="86" t="s">
        <v>34</v>
      </c>
      <c r="D34" s="86" t="s">
        <v>275</v>
      </c>
      <c r="E34" s="87">
        <v>20</v>
      </c>
      <c r="F34" s="87">
        <v>1220</v>
      </c>
      <c r="G34" s="87">
        <v>10</v>
      </c>
      <c r="H34" s="87">
        <v>50</v>
      </c>
      <c r="I34" s="87"/>
      <c r="J34" s="87"/>
      <c r="K34" s="87"/>
      <c r="L34" s="87">
        <v>50</v>
      </c>
      <c r="M34" s="91"/>
      <c r="N34" s="87">
        <f t="shared" si="3"/>
        <v>50</v>
      </c>
      <c r="O34" s="87">
        <f t="shared" si="4"/>
        <v>1</v>
      </c>
      <c r="P34" s="92"/>
      <c r="Q34" s="93">
        <v>0.06</v>
      </c>
      <c r="R34" s="93">
        <f t="shared" si="5"/>
        <v>0.06</v>
      </c>
    </row>
    <row r="35" spans="1:20" s="90" customFormat="1" x14ac:dyDescent="0.2">
      <c r="A35" s="86" t="s">
        <v>32</v>
      </c>
      <c r="B35" s="86" t="s">
        <v>33</v>
      </c>
      <c r="C35" s="86" t="s">
        <v>32</v>
      </c>
      <c r="D35" s="86" t="s">
        <v>275</v>
      </c>
      <c r="E35" s="87">
        <v>20</v>
      </c>
      <c r="F35" s="87">
        <v>1524</v>
      </c>
      <c r="G35" s="87">
        <v>10</v>
      </c>
      <c r="H35" s="87">
        <v>50</v>
      </c>
      <c r="I35" s="87"/>
      <c r="J35" s="87"/>
      <c r="K35" s="87"/>
      <c r="L35" s="87"/>
      <c r="M35" s="91"/>
      <c r="N35" s="87">
        <f t="shared" si="3"/>
        <v>0</v>
      </c>
      <c r="O35" s="87">
        <f t="shared" si="4"/>
        <v>0</v>
      </c>
      <c r="P35" s="92"/>
      <c r="Q35" s="93">
        <v>7.0000000000000007E-2</v>
      </c>
      <c r="R35" s="93">
        <f t="shared" si="5"/>
        <v>0</v>
      </c>
    </row>
    <row r="36" spans="1:20" s="90" customFormat="1" x14ac:dyDescent="0.2">
      <c r="A36" s="86" t="s">
        <v>214</v>
      </c>
      <c r="B36" s="86" t="s">
        <v>30</v>
      </c>
      <c r="C36" s="86" t="s">
        <v>214</v>
      </c>
      <c r="D36" s="86" t="s">
        <v>275</v>
      </c>
      <c r="E36" s="87">
        <v>20</v>
      </c>
      <c r="F36" s="87">
        <v>1800</v>
      </c>
      <c r="G36" s="87">
        <v>10</v>
      </c>
      <c r="H36" s="87">
        <v>50</v>
      </c>
      <c r="I36" s="87"/>
      <c r="J36" s="87"/>
      <c r="K36" s="87"/>
      <c r="L36" s="87"/>
      <c r="M36" s="91"/>
      <c r="N36" s="87">
        <f t="shared" si="3"/>
        <v>0</v>
      </c>
      <c r="O36" s="87">
        <f t="shared" si="4"/>
        <v>0</v>
      </c>
      <c r="P36" s="92"/>
      <c r="Q36" s="93">
        <v>0.09</v>
      </c>
      <c r="R36" s="93">
        <f t="shared" si="5"/>
        <v>0</v>
      </c>
    </row>
    <row r="37" spans="1:20" s="90" customFormat="1" x14ac:dyDescent="0.2">
      <c r="A37" s="86" t="s">
        <v>212</v>
      </c>
      <c r="B37" s="86" t="s">
        <v>213</v>
      </c>
      <c r="C37" s="86" t="s">
        <v>212</v>
      </c>
      <c r="D37" s="86" t="s">
        <v>275</v>
      </c>
      <c r="E37" s="87">
        <v>20</v>
      </c>
      <c r="F37" s="87">
        <v>2100</v>
      </c>
      <c r="G37" s="87">
        <v>10</v>
      </c>
      <c r="H37" s="87">
        <v>50</v>
      </c>
      <c r="I37" s="87"/>
      <c r="J37" s="87"/>
      <c r="K37" s="87"/>
      <c r="L37" s="87"/>
      <c r="M37" s="91"/>
      <c r="N37" s="87">
        <f t="shared" si="3"/>
        <v>0</v>
      </c>
      <c r="O37" s="87">
        <f t="shared" si="4"/>
        <v>0</v>
      </c>
      <c r="P37" s="92"/>
      <c r="Q37" s="93">
        <v>7.0000000000000007E-2</v>
      </c>
      <c r="R37" s="93">
        <f t="shared" si="5"/>
        <v>0</v>
      </c>
    </row>
    <row r="38" spans="1:20" s="90" customFormat="1" x14ac:dyDescent="0.2">
      <c r="A38" s="86" t="s">
        <v>242</v>
      </c>
      <c r="B38" s="86" t="s">
        <v>243</v>
      </c>
      <c r="C38" s="86" t="s">
        <v>242</v>
      </c>
      <c r="D38" s="86" t="s">
        <v>275</v>
      </c>
      <c r="E38" s="87">
        <v>20</v>
      </c>
      <c r="F38" s="87">
        <v>2400</v>
      </c>
      <c r="G38" s="87">
        <v>10</v>
      </c>
      <c r="H38" s="87">
        <v>50</v>
      </c>
      <c r="I38" s="87"/>
      <c r="J38" s="87"/>
      <c r="K38" s="87"/>
      <c r="L38" s="87"/>
      <c r="M38" s="91"/>
      <c r="N38" s="87">
        <f t="shared" si="3"/>
        <v>0</v>
      </c>
      <c r="O38" s="87">
        <f t="shared" si="4"/>
        <v>0</v>
      </c>
      <c r="P38" s="92"/>
      <c r="Q38" s="93">
        <v>7.0000000000000007E-2</v>
      </c>
      <c r="R38" s="93">
        <f t="shared" si="5"/>
        <v>0</v>
      </c>
    </row>
    <row r="39" spans="1:20" s="90" customFormat="1" ht="15" x14ac:dyDescent="0.2">
      <c r="A39" s="96" t="s">
        <v>52</v>
      </c>
      <c r="B39" s="96"/>
      <c r="C39" s="96"/>
      <c r="D39" s="96"/>
      <c r="E39" s="96"/>
      <c r="F39" s="99"/>
      <c r="G39" s="100"/>
      <c r="H39" s="100"/>
      <c r="I39" s="87"/>
      <c r="J39" s="87"/>
      <c r="K39" s="87"/>
      <c r="L39" s="87"/>
      <c r="M39" s="101"/>
      <c r="N39" s="87"/>
      <c r="O39" s="87"/>
      <c r="P39" s="92"/>
      <c r="Q39" s="87"/>
      <c r="R39" s="93"/>
    </row>
    <row r="40" spans="1:20" s="90" customFormat="1" x14ac:dyDescent="0.2">
      <c r="A40" s="86" t="s">
        <v>261</v>
      </c>
      <c r="B40" s="86" t="s">
        <v>262</v>
      </c>
      <c r="C40" s="86" t="s">
        <v>261</v>
      </c>
      <c r="D40" s="86" t="s">
        <v>275</v>
      </c>
      <c r="E40" s="87">
        <v>25</v>
      </c>
      <c r="F40" s="87">
        <v>200</v>
      </c>
      <c r="G40" s="87">
        <v>10</v>
      </c>
      <c r="H40" s="87">
        <v>150</v>
      </c>
      <c r="I40" s="87"/>
      <c r="J40" s="87"/>
      <c r="K40" s="87"/>
      <c r="L40" s="87">
        <v>300</v>
      </c>
      <c r="M40" s="91"/>
      <c r="N40" s="87">
        <f t="shared" ref="N40:N59" si="6">SUM(I40:M40)</f>
        <v>300</v>
      </c>
      <c r="O40" s="87">
        <f t="shared" ref="O40:O59" si="7">$N40/$H40</f>
        <v>2</v>
      </c>
      <c r="P40" s="92"/>
      <c r="Q40" s="93">
        <v>0.06</v>
      </c>
      <c r="R40" s="93">
        <f t="shared" ref="R40:R59" si="8">$O40*$Q40</f>
        <v>0.12</v>
      </c>
      <c r="S40" s="94">
        <f>SUM(R40:R59)</f>
        <v>1.02</v>
      </c>
      <c r="T40" s="90">
        <f>S40*100/$S$147</f>
        <v>10.658307210031348</v>
      </c>
    </row>
    <row r="41" spans="1:20" s="90" customFormat="1" x14ac:dyDescent="0.2">
      <c r="A41" s="178" t="s">
        <v>198</v>
      </c>
      <c r="B41" s="178" t="s">
        <v>199</v>
      </c>
      <c r="C41" s="178">
        <v>90448000</v>
      </c>
      <c r="D41" s="178" t="s">
        <v>277</v>
      </c>
      <c r="E41" s="87" t="s">
        <v>63</v>
      </c>
      <c r="F41" s="87">
        <v>270</v>
      </c>
      <c r="G41" s="87">
        <v>10</v>
      </c>
      <c r="H41" s="87">
        <v>100</v>
      </c>
      <c r="I41" s="87"/>
      <c r="J41" s="87"/>
      <c r="K41" s="87"/>
      <c r="L41" s="87"/>
      <c r="M41" s="91"/>
      <c r="N41" s="87">
        <f t="shared" si="6"/>
        <v>0</v>
      </c>
      <c r="O41" s="87">
        <f t="shared" si="7"/>
        <v>0</v>
      </c>
      <c r="P41" s="92"/>
      <c r="Q41" s="93">
        <v>0.06</v>
      </c>
      <c r="R41" s="93">
        <f t="shared" si="8"/>
        <v>0</v>
      </c>
    </row>
    <row r="42" spans="1:20" s="90" customFormat="1" x14ac:dyDescent="0.2">
      <c r="A42" s="102" t="s">
        <v>583</v>
      </c>
      <c r="B42" s="102" t="s">
        <v>391</v>
      </c>
      <c r="C42" s="102" t="s">
        <v>584</v>
      </c>
      <c r="D42" s="86" t="s">
        <v>275</v>
      </c>
      <c r="E42" s="87" t="s">
        <v>63</v>
      </c>
      <c r="F42" s="87">
        <v>300</v>
      </c>
      <c r="G42" s="87">
        <v>10</v>
      </c>
      <c r="H42" s="87">
        <v>100</v>
      </c>
      <c r="I42" s="87"/>
      <c r="J42" s="87"/>
      <c r="K42" s="87"/>
      <c r="L42" s="87"/>
      <c r="M42" s="91"/>
      <c r="N42" s="87">
        <f t="shared" si="6"/>
        <v>0</v>
      </c>
      <c r="O42" s="87">
        <f t="shared" si="7"/>
        <v>0</v>
      </c>
      <c r="P42" s="92"/>
      <c r="Q42" s="93">
        <v>0.06</v>
      </c>
      <c r="R42" s="93">
        <f t="shared" si="8"/>
        <v>0</v>
      </c>
    </row>
    <row r="43" spans="1:20" s="90" customFormat="1" x14ac:dyDescent="0.2">
      <c r="A43" s="178" t="s">
        <v>392</v>
      </c>
      <c r="B43" s="178" t="s">
        <v>391</v>
      </c>
      <c r="C43" s="95" t="s">
        <v>393</v>
      </c>
      <c r="D43" s="178" t="s">
        <v>277</v>
      </c>
      <c r="E43" s="87" t="s">
        <v>63</v>
      </c>
      <c r="F43" s="87">
        <v>300</v>
      </c>
      <c r="G43" s="87">
        <v>10</v>
      </c>
      <c r="H43" s="87">
        <v>100</v>
      </c>
      <c r="I43" s="87"/>
      <c r="J43" s="87"/>
      <c r="K43" s="87"/>
      <c r="L43" s="87"/>
      <c r="M43" s="91"/>
      <c r="N43" s="87">
        <f t="shared" si="6"/>
        <v>0</v>
      </c>
      <c r="O43" s="87">
        <f t="shared" si="7"/>
        <v>0</v>
      </c>
      <c r="P43" s="92"/>
      <c r="Q43" s="93">
        <v>0.06</v>
      </c>
      <c r="R43" s="93">
        <f t="shared" si="8"/>
        <v>0</v>
      </c>
    </row>
    <row r="44" spans="1:20" s="90" customFormat="1" x14ac:dyDescent="0.2">
      <c r="A44" s="102" t="s">
        <v>67</v>
      </c>
      <c r="B44" s="102" t="s">
        <v>68</v>
      </c>
      <c r="C44" s="102" t="s">
        <v>69</v>
      </c>
      <c r="D44" s="86" t="s">
        <v>275</v>
      </c>
      <c r="E44" s="87">
        <v>25</v>
      </c>
      <c r="F44" s="87">
        <v>375</v>
      </c>
      <c r="G44" s="87">
        <v>10</v>
      </c>
      <c r="H44" s="87">
        <v>100</v>
      </c>
      <c r="I44" s="87"/>
      <c r="J44" s="87"/>
      <c r="K44" s="87"/>
      <c r="L44" s="87"/>
      <c r="M44" s="91"/>
      <c r="N44" s="87">
        <f t="shared" si="6"/>
        <v>0</v>
      </c>
      <c r="O44" s="87">
        <f t="shared" si="7"/>
        <v>0</v>
      </c>
      <c r="P44" s="92"/>
      <c r="Q44" s="93">
        <v>0.06</v>
      </c>
      <c r="R44" s="93">
        <f t="shared" si="8"/>
        <v>0</v>
      </c>
    </row>
    <row r="45" spans="1:20" s="90" customFormat="1" x14ac:dyDescent="0.2">
      <c r="A45" s="86" t="s">
        <v>64</v>
      </c>
      <c r="B45" s="86" t="s">
        <v>65</v>
      </c>
      <c r="C45" s="86" t="s">
        <v>64</v>
      </c>
      <c r="D45" s="86" t="s">
        <v>275</v>
      </c>
      <c r="E45" s="87">
        <v>25</v>
      </c>
      <c r="F45" s="87">
        <v>457</v>
      </c>
      <c r="G45" s="87">
        <v>10</v>
      </c>
      <c r="H45" s="87">
        <v>100</v>
      </c>
      <c r="I45" s="87"/>
      <c r="J45" s="87"/>
      <c r="K45" s="87">
        <v>100</v>
      </c>
      <c r="L45" s="87">
        <v>1000</v>
      </c>
      <c r="M45" s="91"/>
      <c r="N45" s="87">
        <f t="shared" si="6"/>
        <v>1100</v>
      </c>
      <c r="O45" s="87">
        <f t="shared" si="7"/>
        <v>11</v>
      </c>
      <c r="P45" s="92"/>
      <c r="Q45" s="93">
        <v>0.06</v>
      </c>
      <c r="R45" s="93">
        <f t="shared" si="8"/>
        <v>0.65999999999999992</v>
      </c>
    </row>
    <row r="46" spans="1:20" s="90" customFormat="1" x14ac:dyDescent="0.2">
      <c r="A46" s="178" t="s">
        <v>66</v>
      </c>
      <c r="B46" s="178" t="s">
        <v>65</v>
      </c>
      <c r="C46" s="178">
        <v>90443400</v>
      </c>
      <c r="D46" s="178" t="s">
        <v>277</v>
      </c>
      <c r="E46" s="87" t="s">
        <v>63</v>
      </c>
      <c r="F46" s="87">
        <v>450</v>
      </c>
      <c r="G46" s="87">
        <v>10</v>
      </c>
      <c r="H46" s="87">
        <v>100</v>
      </c>
      <c r="I46" s="87"/>
      <c r="J46" s="87"/>
      <c r="K46" s="87"/>
      <c r="L46" s="87"/>
      <c r="M46" s="91"/>
      <c r="N46" s="87">
        <f t="shared" si="6"/>
        <v>0</v>
      </c>
      <c r="O46" s="87">
        <f t="shared" si="7"/>
        <v>0</v>
      </c>
      <c r="P46" s="92"/>
      <c r="Q46" s="93">
        <v>0.06</v>
      </c>
      <c r="R46" s="93">
        <f t="shared" si="8"/>
        <v>0</v>
      </c>
    </row>
    <row r="47" spans="1:20" s="90" customFormat="1" x14ac:dyDescent="0.2">
      <c r="A47" s="86" t="s">
        <v>60</v>
      </c>
      <c r="B47" s="86" t="s">
        <v>61</v>
      </c>
      <c r="C47" s="86" t="s">
        <v>60</v>
      </c>
      <c r="D47" s="86" t="s">
        <v>275</v>
      </c>
      <c r="E47" s="87">
        <v>25</v>
      </c>
      <c r="F47" s="87">
        <v>610</v>
      </c>
      <c r="G47" s="87">
        <v>10</v>
      </c>
      <c r="H47" s="87">
        <v>50</v>
      </c>
      <c r="I47" s="87"/>
      <c r="J47" s="87"/>
      <c r="K47" s="87"/>
      <c r="L47" s="87">
        <v>300</v>
      </c>
      <c r="M47" s="91"/>
      <c r="N47" s="87">
        <f t="shared" si="6"/>
        <v>300</v>
      </c>
      <c r="O47" s="87">
        <f t="shared" si="7"/>
        <v>6</v>
      </c>
      <c r="P47" s="92"/>
      <c r="Q47" s="93">
        <v>0.04</v>
      </c>
      <c r="R47" s="93">
        <f t="shared" si="8"/>
        <v>0.24</v>
      </c>
    </row>
    <row r="48" spans="1:20" s="90" customFormat="1" x14ac:dyDescent="0.2">
      <c r="A48" s="178" t="s">
        <v>62</v>
      </c>
      <c r="B48" s="178" t="s">
        <v>61</v>
      </c>
      <c r="C48" s="178">
        <v>90443600</v>
      </c>
      <c r="D48" s="178" t="s">
        <v>277</v>
      </c>
      <c r="E48" s="87" t="s">
        <v>63</v>
      </c>
      <c r="F48" s="87">
        <v>600</v>
      </c>
      <c r="G48" s="87">
        <v>10</v>
      </c>
      <c r="H48" s="87">
        <v>50</v>
      </c>
      <c r="I48" s="87"/>
      <c r="J48" s="87"/>
      <c r="K48" s="87"/>
      <c r="L48" s="87"/>
      <c r="M48" s="91"/>
      <c r="N48" s="87">
        <f t="shared" si="6"/>
        <v>0</v>
      </c>
      <c r="O48" s="87">
        <f t="shared" si="7"/>
        <v>0</v>
      </c>
      <c r="P48" s="92"/>
      <c r="Q48" s="93">
        <v>0.04</v>
      </c>
      <c r="R48" s="93">
        <f t="shared" si="8"/>
        <v>0</v>
      </c>
    </row>
    <row r="49" spans="1:20" s="90" customFormat="1" x14ac:dyDescent="0.2">
      <c r="A49" s="86" t="s">
        <v>195</v>
      </c>
      <c r="B49" s="86" t="s">
        <v>178</v>
      </c>
      <c r="C49" s="86" t="s">
        <v>195</v>
      </c>
      <c r="D49" s="86" t="s">
        <v>275</v>
      </c>
      <c r="E49" s="87">
        <v>25</v>
      </c>
      <c r="F49" s="87">
        <v>750</v>
      </c>
      <c r="G49" s="87">
        <v>10</v>
      </c>
      <c r="H49" s="87">
        <v>50</v>
      </c>
      <c r="I49" s="87"/>
      <c r="J49" s="87"/>
      <c r="K49" s="87"/>
      <c r="L49" s="87"/>
      <c r="M49" s="91"/>
      <c r="N49" s="87">
        <f t="shared" si="6"/>
        <v>0</v>
      </c>
      <c r="O49" s="87">
        <f t="shared" si="7"/>
        <v>0</v>
      </c>
      <c r="P49" s="92"/>
      <c r="Q49" s="93">
        <v>0.05</v>
      </c>
      <c r="R49" s="93">
        <f t="shared" si="8"/>
        <v>0</v>
      </c>
    </row>
    <row r="50" spans="1:20" s="90" customFormat="1" x14ac:dyDescent="0.2">
      <c r="A50" s="178" t="s">
        <v>177</v>
      </c>
      <c r="B50" s="178" t="s">
        <v>178</v>
      </c>
      <c r="C50" s="178">
        <v>90443700</v>
      </c>
      <c r="D50" s="178" t="s">
        <v>277</v>
      </c>
      <c r="E50" s="87" t="s">
        <v>63</v>
      </c>
      <c r="F50" s="87">
        <v>750</v>
      </c>
      <c r="G50" s="87">
        <v>10</v>
      </c>
      <c r="H50" s="87">
        <v>50</v>
      </c>
      <c r="I50" s="87"/>
      <c r="J50" s="87"/>
      <c r="K50" s="87"/>
      <c r="L50" s="87"/>
      <c r="M50" s="91"/>
      <c r="N50" s="87">
        <f t="shared" si="6"/>
        <v>0</v>
      </c>
      <c r="O50" s="87">
        <f t="shared" si="7"/>
        <v>0</v>
      </c>
      <c r="P50" s="92"/>
      <c r="Q50" s="93">
        <v>0.05</v>
      </c>
      <c r="R50" s="93">
        <f t="shared" si="8"/>
        <v>0</v>
      </c>
    </row>
    <row r="51" spans="1:20" s="90" customFormat="1" x14ac:dyDescent="0.2">
      <c r="A51" s="86" t="s">
        <v>155</v>
      </c>
      <c r="B51" s="86" t="s">
        <v>58</v>
      </c>
      <c r="C51" s="86" t="s">
        <v>155</v>
      </c>
      <c r="D51" s="86" t="s">
        <v>275</v>
      </c>
      <c r="E51" s="87">
        <v>25</v>
      </c>
      <c r="F51" s="87">
        <v>915</v>
      </c>
      <c r="G51" s="87">
        <v>10</v>
      </c>
      <c r="H51" s="87">
        <v>50</v>
      </c>
      <c r="I51" s="87"/>
      <c r="J51" s="87"/>
      <c r="K51" s="87"/>
      <c r="L51" s="87"/>
      <c r="M51" s="91"/>
      <c r="N51" s="87">
        <f t="shared" si="6"/>
        <v>0</v>
      </c>
      <c r="O51" s="87">
        <f t="shared" si="7"/>
        <v>0</v>
      </c>
      <c r="P51" s="92"/>
      <c r="Q51" s="93">
        <v>0.06</v>
      </c>
      <c r="R51" s="93">
        <f t="shared" si="8"/>
        <v>0</v>
      </c>
    </row>
    <row r="52" spans="1:20" s="90" customFormat="1" x14ac:dyDescent="0.2">
      <c r="A52" s="178" t="s">
        <v>176</v>
      </c>
      <c r="B52" s="178" t="s">
        <v>58</v>
      </c>
      <c r="C52" s="178">
        <v>90443800</v>
      </c>
      <c r="D52" s="178" t="s">
        <v>277</v>
      </c>
      <c r="E52" s="87" t="s">
        <v>63</v>
      </c>
      <c r="F52" s="87">
        <v>900</v>
      </c>
      <c r="G52" s="87">
        <v>10</v>
      </c>
      <c r="H52" s="87">
        <v>50</v>
      </c>
      <c r="I52" s="87"/>
      <c r="J52" s="87"/>
      <c r="K52" s="87"/>
      <c r="L52" s="87"/>
      <c r="M52" s="91"/>
      <c r="N52" s="87">
        <f t="shared" si="6"/>
        <v>0</v>
      </c>
      <c r="O52" s="87">
        <f t="shared" si="7"/>
        <v>0</v>
      </c>
      <c r="P52" s="92"/>
      <c r="Q52" s="93">
        <v>0.06</v>
      </c>
      <c r="R52" s="93">
        <f t="shared" si="8"/>
        <v>0</v>
      </c>
    </row>
    <row r="53" spans="1:20" s="90" customFormat="1" x14ac:dyDescent="0.2">
      <c r="A53" s="86" t="s">
        <v>53</v>
      </c>
      <c r="B53" s="86" t="s">
        <v>54</v>
      </c>
      <c r="C53" s="86" t="s">
        <v>53</v>
      </c>
      <c r="D53" s="86" t="s">
        <v>275</v>
      </c>
      <c r="E53" s="87">
        <v>25</v>
      </c>
      <c r="F53" s="87">
        <v>1220</v>
      </c>
      <c r="G53" s="87">
        <v>10</v>
      </c>
      <c r="H53" s="87">
        <v>50</v>
      </c>
      <c r="I53" s="87"/>
      <c r="J53" s="87"/>
      <c r="K53" s="87"/>
      <c r="L53" s="87"/>
      <c r="M53" s="91"/>
      <c r="N53" s="87">
        <f t="shared" si="6"/>
        <v>0</v>
      </c>
      <c r="O53" s="87">
        <f t="shared" si="7"/>
        <v>0</v>
      </c>
      <c r="P53" s="92"/>
      <c r="Q53" s="93">
        <v>0.08</v>
      </c>
      <c r="R53" s="93">
        <f t="shared" si="8"/>
        <v>0</v>
      </c>
    </row>
    <row r="54" spans="1:20" s="90" customFormat="1" x14ac:dyDescent="0.2">
      <c r="A54" s="103" t="s">
        <v>194</v>
      </c>
      <c r="B54" s="103" t="s">
        <v>54</v>
      </c>
      <c r="C54" s="103">
        <v>90444000</v>
      </c>
      <c r="D54" s="178" t="s">
        <v>277</v>
      </c>
      <c r="E54" s="87" t="s">
        <v>63</v>
      </c>
      <c r="F54" s="87">
        <v>1200</v>
      </c>
      <c r="G54" s="87">
        <v>10</v>
      </c>
      <c r="H54" s="87">
        <v>50</v>
      </c>
      <c r="I54" s="87"/>
      <c r="J54" s="87"/>
      <c r="K54" s="87"/>
      <c r="L54" s="87"/>
      <c r="M54" s="91"/>
      <c r="N54" s="87">
        <f t="shared" si="6"/>
        <v>0</v>
      </c>
      <c r="O54" s="87">
        <f t="shared" si="7"/>
        <v>0</v>
      </c>
      <c r="P54" s="92"/>
      <c r="Q54" s="93">
        <v>0.08</v>
      </c>
      <c r="R54" s="93">
        <f t="shared" si="8"/>
        <v>0</v>
      </c>
    </row>
    <row r="55" spans="1:20" s="90" customFormat="1" x14ac:dyDescent="0.2">
      <c r="A55" s="86" t="s">
        <v>230</v>
      </c>
      <c r="B55" s="86" t="s">
        <v>231</v>
      </c>
      <c r="C55" s="86" t="s">
        <v>230</v>
      </c>
      <c r="D55" s="86" t="s">
        <v>275</v>
      </c>
      <c r="E55" s="87">
        <v>25</v>
      </c>
      <c r="F55" s="87">
        <v>1500</v>
      </c>
      <c r="G55" s="87">
        <v>10</v>
      </c>
      <c r="H55" s="87">
        <v>50</v>
      </c>
      <c r="I55" s="87"/>
      <c r="J55" s="87"/>
      <c r="K55" s="87"/>
      <c r="L55" s="87"/>
      <c r="M55" s="91"/>
      <c r="N55" s="87">
        <f t="shared" si="6"/>
        <v>0</v>
      </c>
      <c r="O55" s="87">
        <f t="shared" si="7"/>
        <v>0</v>
      </c>
      <c r="P55" s="92"/>
      <c r="Q55" s="93">
        <v>0.11</v>
      </c>
      <c r="R55" s="93">
        <f t="shared" si="8"/>
        <v>0</v>
      </c>
    </row>
    <row r="56" spans="1:20" s="90" customFormat="1" x14ac:dyDescent="0.2">
      <c r="A56" s="86" t="s">
        <v>254</v>
      </c>
      <c r="B56" s="86" t="s">
        <v>255</v>
      </c>
      <c r="C56" s="86" t="s">
        <v>254</v>
      </c>
      <c r="D56" s="86" t="s">
        <v>275</v>
      </c>
      <c r="E56" s="87">
        <v>25</v>
      </c>
      <c r="F56" s="87">
        <v>1650</v>
      </c>
      <c r="G56" s="87">
        <v>10</v>
      </c>
      <c r="H56" s="87">
        <v>50</v>
      </c>
      <c r="I56" s="87"/>
      <c r="J56" s="87"/>
      <c r="K56" s="87"/>
      <c r="L56" s="87"/>
      <c r="M56" s="91"/>
      <c r="N56" s="87">
        <f t="shared" si="6"/>
        <v>0</v>
      </c>
      <c r="O56" s="87">
        <f t="shared" si="7"/>
        <v>0</v>
      </c>
      <c r="P56" s="92"/>
      <c r="Q56" s="93">
        <v>0.12</v>
      </c>
      <c r="R56" s="93">
        <f t="shared" si="8"/>
        <v>0</v>
      </c>
    </row>
    <row r="57" spans="1:20" s="90" customFormat="1" x14ac:dyDescent="0.2">
      <c r="A57" s="86" t="s">
        <v>193</v>
      </c>
      <c r="B57" s="86" t="s">
        <v>175</v>
      </c>
      <c r="C57" s="86" t="s">
        <v>193</v>
      </c>
      <c r="D57" s="86" t="s">
        <v>275</v>
      </c>
      <c r="E57" s="87">
        <v>25</v>
      </c>
      <c r="F57" s="87">
        <v>1800</v>
      </c>
      <c r="G57" s="87">
        <v>10</v>
      </c>
      <c r="H57" s="87">
        <v>50</v>
      </c>
      <c r="I57" s="87"/>
      <c r="J57" s="87"/>
      <c r="K57" s="87"/>
      <c r="L57" s="87"/>
      <c r="M57" s="91"/>
      <c r="N57" s="87">
        <f t="shared" si="6"/>
        <v>0</v>
      </c>
      <c r="O57" s="87">
        <f t="shared" si="7"/>
        <v>0</v>
      </c>
      <c r="P57" s="92"/>
      <c r="Q57" s="93">
        <v>0.12</v>
      </c>
      <c r="R57" s="93">
        <f t="shared" si="8"/>
        <v>0</v>
      </c>
    </row>
    <row r="58" spans="1:20" s="90" customFormat="1" x14ac:dyDescent="0.2">
      <c r="A58" s="178" t="s">
        <v>174</v>
      </c>
      <c r="B58" s="178" t="s">
        <v>175</v>
      </c>
      <c r="C58" s="178">
        <v>90443900</v>
      </c>
      <c r="D58" s="178" t="s">
        <v>277</v>
      </c>
      <c r="E58" s="87" t="s">
        <v>63</v>
      </c>
      <c r="F58" s="87">
        <v>1800</v>
      </c>
      <c r="G58" s="87">
        <v>10</v>
      </c>
      <c r="H58" s="87">
        <v>50</v>
      </c>
      <c r="I58" s="87"/>
      <c r="J58" s="87"/>
      <c r="K58" s="87"/>
      <c r="L58" s="87"/>
      <c r="M58" s="91"/>
      <c r="N58" s="87">
        <f t="shared" si="6"/>
        <v>0</v>
      </c>
      <c r="O58" s="87">
        <f t="shared" si="7"/>
        <v>0</v>
      </c>
      <c r="P58" s="92"/>
      <c r="Q58" s="93">
        <v>0.12</v>
      </c>
      <c r="R58" s="93">
        <f>$O58*$Q58</f>
        <v>0</v>
      </c>
    </row>
    <row r="59" spans="1:20" s="90" customFormat="1" x14ac:dyDescent="0.2">
      <c r="A59" s="178" t="s">
        <v>293</v>
      </c>
      <c r="B59" s="178" t="s">
        <v>294</v>
      </c>
      <c r="C59" s="178">
        <v>90443000</v>
      </c>
      <c r="D59" s="178" t="s">
        <v>277</v>
      </c>
      <c r="E59" s="87" t="s">
        <v>63</v>
      </c>
      <c r="F59" s="87">
        <v>2100</v>
      </c>
      <c r="G59" s="87">
        <v>10</v>
      </c>
      <c r="H59" s="87">
        <v>50</v>
      </c>
      <c r="I59" s="87"/>
      <c r="J59" s="87"/>
      <c r="K59" s="87"/>
      <c r="L59" s="87"/>
      <c r="M59" s="91"/>
      <c r="N59" s="87">
        <f t="shared" si="6"/>
        <v>0</v>
      </c>
      <c r="O59" s="87">
        <f t="shared" si="7"/>
        <v>0</v>
      </c>
      <c r="P59" s="92"/>
      <c r="Q59" s="93">
        <v>0.09</v>
      </c>
      <c r="R59" s="93">
        <f t="shared" si="8"/>
        <v>0</v>
      </c>
    </row>
    <row r="60" spans="1:20" s="90" customFormat="1" x14ac:dyDescent="0.2">
      <c r="A60" s="104" t="s">
        <v>70</v>
      </c>
      <c r="B60" s="104"/>
      <c r="C60" s="104"/>
      <c r="D60" s="104"/>
      <c r="E60" s="104"/>
      <c r="F60" s="178"/>
      <c r="G60" s="97"/>
      <c r="H60" s="97"/>
      <c r="I60" s="87"/>
      <c r="J60" s="87"/>
      <c r="K60" s="87"/>
      <c r="L60" s="87"/>
      <c r="M60" s="97"/>
      <c r="N60" s="87"/>
      <c r="O60" s="87"/>
      <c r="P60" s="92"/>
      <c r="Q60" s="87"/>
      <c r="R60" s="93"/>
    </row>
    <row r="61" spans="1:20" s="90" customFormat="1" x14ac:dyDescent="0.2">
      <c r="A61" s="86" t="s">
        <v>295</v>
      </c>
      <c r="B61" s="86" t="s">
        <v>296</v>
      </c>
      <c r="C61" s="86" t="s">
        <v>295</v>
      </c>
      <c r="D61" s="86" t="s">
        <v>275</v>
      </c>
      <c r="E61" s="87">
        <v>32</v>
      </c>
      <c r="F61" s="87">
        <v>100</v>
      </c>
      <c r="G61" s="87">
        <v>10</v>
      </c>
      <c r="H61" s="87">
        <v>300</v>
      </c>
      <c r="I61" s="87"/>
      <c r="J61" s="87"/>
      <c r="K61" s="87"/>
      <c r="L61" s="87"/>
      <c r="M61" s="91"/>
      <c r="N61" s="87">
        <f t="shared" ref="N61:N75" si="9">SUM(I61:M61)</f>
        <v>0</v>
      </c>
      <c r="O61" s="87">
        <f t="shared" ref="O61:O75" si="10">$N61/$H61</f>
        <v>0</v>
      </c>
      <c r="P61" s="92"/>
      <c r="Q61" s="93">
        <v>0.09</v>
      </c>
      <c r="R61" s="93">
        <f t="shared" ref="R61:R75" si="11">$O61*$Q61</f>
        <v>0</v>
      </c>
      <c r="S61" s="94">
        <f>SUM(R61:R75)</f>
        <v>1.2</v>
      </c>
      <c r="T61" s="90">
        <f>S61*100/$S$147</f>
        <v>12.539184952978056</v>
      </c>
    </row>
    <row r="62" spans="1:20" s="90" customFormat="1" x14ac:dyDescent="0.2">
      <c r="A62" s="86" t="s">
        <v>71</v>
      </c>
      <c r="B62" s="86" t="s">
        <v>72</v>
      </c>
      <c r="C62" s="86" t="s">
        <v>71</v>
      </c>
      <c r="D62" s="86" t="s">
        <v>275</v>
      </c>
      <c r="E62" s="87">
        <v>32</v>
      </c>
      <c r="F62" s="87">
        <v>150</v>
      </c>
      <c r="G62" s="87">
        <v>10</v>
      </c>
      <c r="H62" s="87">
        <v>300</v>
      </c>
      <c r="I62" s="87">
        <v>300</v>
      </c>
      <c r="J62" s="87"/>
      <c r="K62" s="87"/>
      <c r="L62" s="87">
        <v>300</v>
      </c>
      <c r="M62" s="91"/>
      <c r="N62" s="87">
        <f t="shared" si="9"/>
        <v>600</v>
      </c>
      <c r="O62" s="87">
        <f t="shared" si="10"/>
        <v>2</v>
      </c>
      <c r="P62" s="92"/>
      <c r="Q62" s="93">
        <v>0.09</v>
      </c>
      <c r="R62" s="93">
        <f t="shared" si="11"/>
        <v>0.18</v>
      </c>
    </row>
    <row r="63" spans="1:20" s="90" customFormat="1" x14ac:dyDescent="0.2">
      <c r="A63" s="178" t="s">
        <v>256</v>
      </c>
      <c r="B63" s="178" t="s">
        <v>72</v>
      </c>
      <c r="C63" s="178">
        <v>90446200</v>
      </c>
      <c r="D63" s="178" t="s">
        <v>277</v>
      </c>
      <c r="E63" s="87">
        <v>32</v>
      </c>
      <c r="F63" s="87">
        <v>150</v>
      </c>
      <c r="G63" s="87">
        <v>10</v>
      </c>
      <c r="H63" s="87">
        <v>300</v>
      </c>
      <c r="I63" s="87">
        <v>300</v>
      </c>
      <c r="J63" s="87"/>
      <c r="K63" s="87"/>
      <c r="L63" s="87"/>
      <c r="M63" s="91"/>
      <c r="N63" s="87">
        <f t="shared" si="9"/>
        <v>300</v>
      </c>
      <c r="O63" s="87">
        <f t="shared" si="10"/>
        <v>1</v>
      </c>
      <c r="P63" s="92"/>
      <c r="Q63" s="93">
        <v>0.09</v>
      </c>
      <c r="R63" s="93">
        <f t="shared" si="11"/>
        <v>0.09</v>
      </c>
    </row>
    <row r="64" spans="1:20" s="90" customFormat="1" x14ac:dyDescent="0.2">
      <c r="A64" s="86" t="s">
        <v>200</v>
      </c>
      <c r="B64" s="86" t="s">
        <v>201</v>
      </c>
      <c r="C64" s="86" t="s">
        <v>200</v>
      </c>
      <c r="D64" s="86" t="s">
        <v>275</v>
      </c>
      <c r="E64" s="87">
        <v>32</v>
      </c>
      <c r="F64" s="87">
        <v>200</v>
      </c>
      <c r="G64" s="87">
        <v>10</v>
      </c>
      <c r="H64" s="87">
        <v>300</v>
      </c>
      <c r="I64" s="87"/>
      <c r="J64" s="87"/>
      <c r="K64" s="87"/>
      <c r="L64" s="87"/>
      <c r="M64" s="91"/>
      <c r="N64" s="87">
        <f t="shared" si="9"/>
        <v>0</v>
      </c>
      <c r="O64" s="87">
        <f t="shared" si="10"/>
        <v>0</v>
      </c>
      <c r="P64" s="92"/>
      <c r="Q64" s="93">
        <v>0.09</v>
      </c>
      <c r="R64" s="93">
        <f t="shared" si="11"/>
        <v>0</v>
      </c>
    </row>
    <row r="65" spans="1:20" s="90" customFormat="1" x14ac:dyDescent="0.2">
      <c r="A65" s="86" t="s">
        <v>73</v>
      </c>
      <c r="B65" s="86" t="s">
        <v>74</v>
      </c>
      <c r="C65" s="86" t="s">
        <v>73</v>
      </c>
      <c r="D65" s="86" t="s">
        <v>275</v>
      </c>
      <c r="E65" s="87">
        <v>32</v>
      </c>
      <c r="F65" s="87">
        <v>300</v>
      </c>
      <c r="G65" s="87">
        <v>10</v>
      </c>
      <c r="H65" s="87">
        <v>150</v>
      </c>
      <c r="I65" s="87"/>
      <c r="J65" s="87"/>
      <c r="K65" s="87"/>
      <c r="L65" s="87">
        <v>150</v>
      </c>
      <c r="M65" s="91"/>
      <c r="N65" s="87">
        <f t="shared" si="9"/>
        <v>150</v>
      </c>
      <c r="O65" s="87">
        <f t="shared" si="10"/>
        <v>1</v>
      </c>
      <c r="P65" s="92"/>
      <c r="Q65" s="93">
        <v>0.09</v>
      </c>
      <c r="R65" s="93">
        <f t="shared" si="11"/>
        <v>0.09</v>
      </c>
    </row>
    <row r="66" spans="1:20" s="90" customFormat="1" x14ac:dyDescent="0.2">
      <c r="A66" s="178" t="s">
        <v>232</v>
      </c>
      <c r="B66" s="178" t="s">
        <v>74</v>
      </c>
      <c r="C66" s="178">
        <v>90446300</v>
      </c>
      <c r="D66" s="178" t="s">
        <v>277</v>
      </c>
      <c r="E66" s="87" t="s">
        <v>180</v>
      </c>
      <c r="F66" s="87">
        <v>300</v>
      </c>
      <c r="G66" s="87">
        <v>10</v>
      </c>
      <c r="H66" s="87">
        <v>150</v>
      </c>
      <c r="I66" s="87"/>
      <c r="J66" s="87"/>
      <c r="K66" s="87"/>
      <c r="L66" s="87"/>
      <c r="M66" s="91"/>
      <c r="N66" s="87">
        <f t="shared" si="9"/>
        <v>0</v>
      </c>
      <c r="O66" s="87">
        <f t="shared" si="10"/>
        <v>0</v>
      </c>
      <c r="P66" s="92"/>
      <c r="Q66" s="93">
        <v>0.09</v>
      </c>
      <c r="R66" s="93">
        <f t="shared" si="11"/>
        <v>0</v>
      </c>
    </row>
    <row r="67" spans="1:20" s="90" customFormat="1" x14ac:dyDescent="0.2">
      <c r="A67" s="86" t="s">
        <v>75</v>
      </c>
      <c r="B67" s="86" t="s">
        <v>76</v>
      </c>
      <c r="C67" s="86" t="s">
        <v>75</v>
      </c>
      <c r="D67" s="86" t="s">
        <v>275</v>
      </c>
      <c r="E67" s="87">
        <v>32</v>
      </c>
      <c r="F67" s="87">
        <v>450</v>
      </c>
      <c r="G67" s="87">
        <v>10</v>
      </c>
      <c r="H67" s="87">
        <v>100</v>
      </c>
      <c r="I67" s="87"/>
      <c r="J67" s="87"/>
      <c r="K67" s="87"/>
      <c r="L67" s="87">
        <v>100</v>
      </c>
      <c r="M67" s="91"/>
      <c r="N67" s="87">
        <f t="shared" si="9"/>
        <v>100</v>
      </c>
      <c r="O67" s="87">
        <f t="shared" si="10"/>
        <v>1</v>
      </c>
      <c r="P67" s="92"/>
      <c r="Q67" s="93">
        <v>0.09</v>
      </c>
      <c r="R67" s="93">
        <f t="shared" si="11"/>
        <v>0.09</v>
      </c>
    </row>
    <row r="68" spans="1:20" s="90" customFormat="1" x14ac:dyDescent="0.2">
      <c r="A68" s="178" t="s">
        <v>179</v>
      </c>
      <c r="B68" s="178" t="s">
        <v>76</v>
      </c>
      <c r="C68" s="178">
        <v>90446400</v>
      </c>
      <c r="D68" s="178" t="s">
        <v>277</v>
      </c>
      <c r="E68" s="87" t="s">
        <v>180</v>
      </c>
      <c r="F68" s="87">
        <v>450</v>
      </c>
      <c r="G68" s="87">
        <v>10</v>
      </c>
      <c r="H68" s="87">
        <v>100</v>
      </c>
      <c r="I68" s="87"/>
      <c r="J68" s="87"/>
      <c r="K68" s="87"/>
      <c r="L68" s="87">
        <v>200</v>
      </c>
      <c r="M68" s="91"/>
      <c r="N68" s="87">
        <f t="shared" si="9"/>
        <v>200</v>
      </c>
      <c r="O68" s="87">
        <f t="shared" si="10"/>
        <v>2</v>
      </c>
      <c r="P68" s="92"/>
      <c r="Q68" s="93">
        <v>0.09</v>
      </c>
      <c r="R68" s="93">
        <f t="shared" si="11"/>
        <v>0.18</v>
      </c>
    </row>
    <row r="69" spans="1:20" s="90" customFormat="1" x14ac:dyDescent="0.2">
      <c r="A69" s="86" t="s">
        <v>156</v>
      </c>
      <c r="B69" s="86" t="s">
        <v>157</v>
      </c>
      <c r="C69" s="86" t="s">
        <v>156</v>
      </c>
      <c r="D69" s="86" t="s">
        <v>275</v>
      </c>
      <c r="E69" s="87">
        <v>32</v>
      </c>
      <c r="F69" s="87">
        <v>600</v>
      </c>
      <c r="G69" s="87">
        <v>10</v>
      </c>
      <c r="H69" s="87">
        <v>100</v>
      </c>
      <c r="I69" s="87"/>
      <c r="J69" s="87"/>
      <c r="K69" s="87"/>
      <c r="L69" s="87">
        <v>100</v>
      </c>
      <c r="M69" s="91"/>
      <c r="N69" s="87">
        <f t="shared" si="9"/>
        <v>100</v>
      </c>
      <c r="O69" s="87">
        <f t="shared" si="10"/>
        <v>1</v>
      </c>
      <c r="P69" s="92"/>
      <c r="Q69" s="93">
        <v>0.12</v>
      </c>
      <c r="R69" s="93">
        <f t="shared" si="11"/>
        <v>0.12</v>
      </c>
    </row>
    <row r="70" spans="1:20" s="90" customFormat="1" x14ac:dyDescent="0.2">
      <c r="A70" s="178" t="s">
        <v>181</v>
      </c>
      <c r="B70" s="178" t="s">
        <v>157</v>
      </c>
      <c r="C70" s="178">
        <v>90446600</v>
      </c>
      <c r="D70" s="178" t="s">
        <v>277</v>
      </c>
      <c r="E70" s="87" t="s">
        <v>180</v>
      </c>
      <c r="F70" s="87">
        <v>600</v>
      </c>
      <c r="G70" s="87">
        <v>10</v>
      </c>
      <c r="H70" s="87">
        <v>100</v>
      </c>
      <c r="I70" s="87"/>
      <c r="J70" s="87"/>
      <c r="K70" s="87">
        <v>100</v>
      </c>
      <c r="L70" s="87">
        <v>200</v>
      </c>
      <c r="M70" s="91"/>
      <c r="N70" s="87">
        <f t="shared" si="9"/>
        <v>300</v>
      </c>
      <c r="O70" s="87">
        <f t="shared" si="10"/>
        <v>3</v>
      </c>
      <c r="P70" s="92"/>
      <c r="Q70" s="93">
        <v>0.12</v>
      </c>
      <c r="R70" s="93">
        <f t="shared" si="11"/>
        <v>0.36</v>
      </c>
    </row>
    <row r="71" spans="1:20" s="90" customFormat="1" x14ac:dyDescent="0.2">
      <c r="A71" s="86" t="s">
        <v>222</v>
      </c>
      <c r="B71" s="86" t="s">
        <v>223</v>
      </c>
      <c r="C71" s="86" t="s">
        <v>222</v>
      </c>
      <c r="D71" s="86" t="s">
        <v>275</v>
      </c>
      <c r="E71" s="87">
        <v>32</v>
      </c>
      <c r="F71" s="87">
        <v>750</v>
      </c>
      <c r="G71" s="87">
        <v>10</v>
      </c>
      <c r="H71" s="87">
        <v>60</v>
      </c>
      <c r="I71" s="87"/>
      <c r="J71" s="87"/>
      <c r="K71" s="87"/>
      <c r="L71" s="87"/>
      <c r="M71" s="91"/>
      <c r="N71" s="87">
        <f t="shared" si="9"/>
        <v>0</v>
      </c>
      <c r="O71" s="87">
        <f t="shared" si="10"/>
        <v>0</v>
      </c>
      <c r="P71" s="92"/>
      <c r="Q71" s="93">
        <v>0.09</v>
      </c>
      <c r="R71" s="93">
        <f t="shared" si="11"/>
        <v>0</v>
      </c>
    </row>
    <row r="72" spans="1:20" s="90" customFormat="1" x14ac:dyDescent="0.2">
      <c r="A72" s="86" t="s">
        <v>158</v>
      </c>
      <c r="B72" s="86" t="s">
        <v>159</v>
      </c>
      <c r="C72" s="86" t="s">
        <v>158</v>
      </c>
      <c r="D72" s="86" t="s">
        <v>275</v>
      </c>
      <c r="E72" s="87">
        <v>32</v>
      </c>
      <c r="F72" s="87">
        <v>900</v>
      </c>
      <c r="G72" s="87">
        <v>10</v>
      </c>
      <c r="H72" s="87">
        <v>50</v>
      </c>
      <c r="I72" s="87"/>
      <c r="J72" s="87"/>
      <c r="K72" s="87"/>
      <c r="L72" s="87"/>
      <c r="M72" s="91"/>
      <c r="N72" s="87">
        <f t="shared" si="9"/>
        <v>0</v>
      </c>
      <c r="O72" s="87">
        <f t="shared" si="10"/>
        <v>0</v>
      </c>
      <c r="P72" s="92"/>
      <c r="Q72" s="93">
        <v>0.09</v>
      </c>
      <c r="R72" s="93">
        <f t="shared" si="11"/>
        <v>0</v>
      </c>
    </row>
    <row r="73" spans="1:20" s="90" customFormat="1" x14ac:dyDescent="0.2">
      <c r="A73" s="178" t="s">
        <v>182</v>
      </c>
      <c r="B73" s="178" t="s">
        <v>159</v>
      </c>
      <c r="C73" s="178">
        <v>90446700</v>
      </c>
      <c r="D73" s="178" t="s">
        <v>277</v>
      </c>
      <c r="E73" s="87" t="s">
        <v>180</v>
      </c>
      <c r="F73" s="87">
        <v>900</v>
      </c>
      <c r="G73" s="87">
        <v>10</v>
      </c>
      <c r="H73" s="87">
        <v>50</v>
      </c>
      <c r="I73" s="87"/>
      <c r="J73" s="87"/>
      <c r="K73" s="87">
        <v>50</v>
      </c>
      <c r="L73" s="87"/>
      <c r="M73" s="91"/>
      <c r="N73" s="87">
        <f t="shared" si="9"/>
        <v>50</v>
      </c>
      <c r="O73" s="87">
        <f t="shared" si="10"/>
        <v>1</v>
      </c>
      <c r="P73" s="92"/>
      <c r="Q73" s="93">
        <v>0.09</v>
      </c>
      <c r="R73" s="93">
        <f t="shared" si="11"/>
        <v>0.09</v>
      </c>
    </row>
    <row r="74" spans="1:20" s="90" customFormat="1" x14ac:dyDescent="0.2">
      <c r="A74" s="86" t="s">
        <v>233</v>
      </c>
      <c r="B74" s="86" t="s">
        <v>234</v>
      </c>
      <c r="C74" s="86" t="s">
        <v>233</v>
      </c>
      <c r="D74" s="86" t="s">
        <v>275</v>
      </c>
      <c r="E74" s="87">
        <v>32</v>
      </c>
      <c r="F74" s="87">
        <v>1200</v>
      </c>
      <c r="G74" s="87">
        <v>10</v>
      </c>
      <c r="H74" s="87">
        <v>50</v>
      </c>
      <c r="I74" s="87"/>
      <c r="J74" s="87"/>
      <c r="K74" s="87"/>
      <c r="L74" s="87"/>
      <c r="M74" s="91"/>
      <c r="N74" s="87">
        <f t="shared" si="9"/>
        <v>0</v>
      </c>
      <c r="O74" s="87">
        <f t="shared" si="10"/>
        <v>0</v>
      </c>
      <c r="P74" s="92"/>
      <c r="Q74" s="93">
        <v>0.12</v>
      </c>
      <c r="R74" s="93">
        <f t="shared" si="11"/>
        <v>0</v>
      </c>
    </row>
    <row r="75" spans="1:20" s="90" customFormat="1" x14ac:dyDescent="0.2">
      <c r="A75" s="178" t="s">
        <v>236</v>
      </c>
      <c r="B75" s="178" t="s">
        <v>237</v>
      </c>
      <c r="C75" s="178">
        <v>90446800</v>
      </c>
      <c r="D75" s="178" t="s">
        <v>277</v>
      </c>
      <c r="E75" s="87" t="s">
        <v>180</v>
      </c>
      <c r="F75" s="87">
        <v>1800</v>
      </c>
      <c r="G75" s="87">
        <v>10</v>
      </c>
      <c r="H75" s="87">
        <v>25</v>
      </c>
      <c r="I75" s="87"/>
      <c r="J75" s="87"/>
      <c r="K75" s="87"/>
      <c r="L75" s="87"/>
      <c r="M75" s="91"/>
      <c r="N75" s="87">
        <f t="shared" si="9"/>
        <v>0</v>
      </c>
      <c r="O75" s="87">
        <f t="shared" si="10"/>
        <v>0</v>
      </c>
      <c r="P75" s="92"/>
      <c r="Q75" s="93">
        <v>0.18</v>
      </c>
      <c r="R75" s="93">
        <f t="shared" si="11"/>
        <v>0</v>
      </c>
      <c r="S75" s="94"/>
    </row>
    <row r="76" spans="1:20" s="90" customFormat="1" x14ac:dyDescent="0.2">
      <c r="A76" s="104" t="s">
        <v>77</v>
      </c>
      <c r="B76" s="104"/>
      <c r="C76" s="104"/>
      <c r="D76" s="104"/>
      <c r="E76" s="104"/>
      <c r="F76" s="178"/>
      <c r="G76" s="87"/>
      <c r="H76" s="87"/>
      <c r="I76" s="87"/>
      <c r="J76" s="87"/>
      <c r="K76" s="87"/>
      <c r="L76" s="87"/>
      <c r="M76" s="104"/>
      <c r="N76" s="87"/>
      <c r="O76" s="87"/>
      <c r="P76" s="92"/>
      <c r="Q76" s="87"/>
      <c r="R76" s="93"/>
    </row>
    <row r="77" spans="1:20" s="90" customFormat="1" x14ac:dyDescent="0.2">
      <c r="A77" s="86" t="s">
        <v>297</v>
      </c>
      <c r="B77" s="86" t="s">
        <v>298</v>
      </c>
      <c r="C77" s="86" t="s">
        <v>297</v>
      </c>
      <c r="D77" s="86" t="s">
        <v>275</v>
      </c>
      <c r="E77" s="87">
        <v>40</v>
      </c>
      <c r="F77" s="87">
        <v>100</v>
      </c>
      <c r="G77" s="87">
        <v>10</v>
      </c>
      <c r="H77" s="87">
        <v>300</v>
      </c>
      <c r="I77" s="87"/>
      <c r="J77" s="87"/>
      <c r="K77" s="87"/>
      <c r="L77" s="87">
        <v>300</v>
      </c>
      <c r="M77" s="91"/>
      <c r="N77" s="87">
        <f t="shared" ref="N77:N92" si="12">SUM(I77:M77)</f>
        <v>300</v>
      </c>
      <c r="O77" s="87">
        <f t="shared" ref="O77:O92" si="13">$N77/$H77</f>
        <v>1</v>
      </c>
      <c r="P77" s="92"/>
      <c r="Q77" s="93">
        <v>0.13</v>
      </c>
      <c r="R77" s="93">
        <f t="shared" ref="R77:R92" si="14">$O77*$Q77</f>
        <v>0.13</v>
      </c>
      <c r="S77" s="94">
        <f>SUM(R77:R92)</f>
        <v>1.1399999999999999</v>
      </c>
      <c r="T77" s="90">
        <f>S77*100/$S$147</f>
        <v>11.912225705329151</v>
      </c>
    </row>
    <row r="78" spans="1:20" s="90" customFormat="1" x14ac:dyDescent="0.2">
      <c r="A78" s="86" t="s">
        <v>78</v>
      </c>
      <c r="B78" s="86" t="s">
        <v>79</v>
      </c>
      <c r="C78" s="86" t="s">
        <v>78</v>
      </c>
      <c r="D78" s="86" t="s">
        <v>275</v>
      </c>
      <c r="E78" s="87">
        <v>40</v>
      </c>
      <c r="F78" s="87">
        <v>150</v>
      </c>
      <c r="G78" s="87">
        <v>10</v>
      </c>
      <c r="H78" s="87">
        <v>300</v>
      </c>
      <c r="I78" s="87"/>
      <c r="J78" s="87"/>
      <c r="K78" s="87"/>
      <c r="L78" s="87"/>
      <c r="M78" s="91"/>
      <c r="N78" s="87">
        <f t="shared" si="12"/>
        <v>0</v>
      </c>
      <c r="O78" s="87">
        <f t="shared" si="13"/>
        <v>0</v>
      </c>
      <c r="P78" s="92"/>
      <c r="Q78" s="93">
        <v>0.13</v>
      </c>
      <c r="R78" s="93">
        <f t="shared" si="14"/>
        <v>0</v>
      </c>
    </row>
    <row r="79" spans="1:20" s="90" customFormat="1" x14ac:dyDescent="0.2">
      <c r="A79" s="178" t="s">
        <v>240</v>
      </c>
      <c r="B79" s="178" t="s">
        <v>79</v>
      </c>
      <c r="C79" s="95" t="s">
        <v>241</v>
      </c>
      <c r="D79" s="178" t="s">
        <v>277</v>
      </c>
      <c r="E79" s="87">
        <v>40</v>
      </c>
      <c r="F79" s="87">
        <v>150</v>
      </c>
      <c r="G79" s="87">
        <v>10</v>
      </c>
      <c r="H79" s="87">
        <v>300</v>
      </c>
      <c r="I79" s="87"/>
      <c r="J79" s="87"/>
      <c r="K79" s="87"/>
      <c r="L79" s="87"/>
      <c r="M79" s="91"/>
      <c r="N79" s="87">
        <f t="shared" si="12"/>
        <v>0</v>
      </c>
      <c r="O79" s="87">
        <f t="shared" si="13"/>
        <v>0</v>
      </c>
      <c r="P79" s="92"/>
      <c r="Q79" s="93">
        <v>0.13</v>
      </c>
      <c r="R79" s="93">
        <f t="shared" si="14"/>
        <v>0</v>
      </c>
    </row>
    <row r="80" spans="1:20" s="90" customFormat="1" x14ac:dyDescent="0.2">
      <c r="A80" s="86" t="s">
        <v>80</v>
      </c>
      <c r="B80" s="86" t="s">
        <v>81</v>
      </c>
      <c r="C80" s="86" t="s">
        <v>80</v>
      </c>
      <c r="D80" s="86" t="s">
        <v>275</v>
      </c>
      <c r="E80" s="87">
        <v>40</v>
      </c>
      <c r="F80" s="87">
        <v>200</v>
      </c>
      <c r="G80" s="87">
        <v>10</v>
      </c>
      <c r="H80" s="87">
        <v>150</v>
      </c>
      <c r="I80" s="87"/>
      <c r="J80" s="87"/>
      <c r="K80" s="87">
        <v>300</v>
      </c>
      <c r="L80" s="87"/>
      <c r="M80" s="91"/>
      <c r="N80" s="87">
        <f t="shared" si="12"/>
        <v>300</v>
      </c>
      <c r="O80" s="87">
        <f t="shared" si="13"/>
        <v>2</v>
      </c>
      <c r="P80" s="92"/>
      <c r="Q80" s="93">
        <v>0.13</v>
      </c>
      <c r="R80" s="93">
        <f t="shared" si="14"/>
        <v>0.26</v>
      </c>
    </row>
    <row r="81" spans="1:20" s="90" customFormat="1" x14ac:dyDescent="0.2">
      <c r="A81" s="86" t="s">
        <v>82</v>
      </c>
      <c r="B81" s="86" t="s">
        <v>83</v>
      </c>
      <c r="C81" s="86" t="s">
        <v>82</v>
      </c>
      <c r="D81" s="86" t="s">
        <v>275</v>
      </c>
      <c r="E81" s="87">
        <v>40</v>
      </c>
      <c r="F81" s="87">
        <v>300</v>
      </c>
      <c r="G81" s="87">
        <v>10</v>
      </c>
      <c r="H81" s="87">
        <v>150</v>
      </c>
      <c r="I81" s="87"/>
      <c r="J81" s="87"/>
      <c r="K81" s="87"/>
      <c r="L81" s="87">
        <v>150</v>
      </c>
      <c r="M81" s="91"/>
      <c r="N81" s="87">
        <f t="shared" si="12"/>
        <v>150</v>
      </c>
      <c r="O81" s="87">
        <f t="shared" si="13"/>
        <v>1</v>
      </c>
      <c r="P81" s="92"/>
      <c r="Q81" s="93">
        <v>0.13</v>
      </c>
      <c r="R81" s="93">
        <f t="shared" si="14"/>
        <v>0.13</v>
      </c>
    </row>
    <row r="82" spans="1:20" s="90" customFormat="1" x14ac:dyDescent="0.2">
      <c r="A82" s="178" t="s">
        <v>183</v>
      </c>
      <c r="B82" s="178" t="s">
        <v>83</v>
      </c>
      <c r="C82" s="178">
        <v>90447300</v>
      </c>
      <c r="D82" s="178" t="s">
        <v>277</v>
      </c>
      <c r="E82" s="87" t="s">
        <v>89</v>
      </c>
      <c r="F82" s="87">
        <v>300</v>
      </c>
      <c r="G82" s="87">
        <v>10</v>
      </c>
      <c r="H82" s="87">
        <v>150</v>
      </c>
      <c r="I82" s="87"/>
      <c r="J82" s="87"/>
      <c r="K82" s="87">
        <v>150</v>
      </c>
      <c r="L82" s="87"/>
      <c r="M82" s="91"/>
      <c r="N82" s="87">
        <f t="shared" si="12"/>
        <v>150</v>
      </c>
      <c r="O82" s="87">
        <f t="shared" si="13"/>
        <v>1</v>
      </c>
      <c r="P82" s="92"/>
      <c r="Q82" s="93">
        <v>0.13</v>
      </c>
      <c r="R82" s="93">
        <f t="shared" si="14"/>
        <v>0.13</v>
      </c>
    </row>
    <row r="83" spans="1:20" s="90" customFormat="1" x14ac:dyDescent="0.2">
      <c r="A83" s="86" t="s">
        <v>84</v>
      </c>
      <c r="B83" s="86" t="s">
        <v>85</v>
      </c>
      <c r="C83" s="86" t="s">
        <v>84</v>
      </c>
      <c r="D83" s="86" t="s">
        <v>275</v>
      </c>
      <c r="E83" s="87">
        <v>40</v>
      </c>
      <c r="F83" s="87">
        <v>450</v>
      </c>
      <c r="G83" s="87">
        <v>10</v>
      </c>
      <c r="H83" s="87">
        <v>100</v>
      </c>
      <c r="I83" s="87"/>
      <c r="J83" s="87"/>
      <c r="K83" s="87"/>
      <c r="L83" s="87">
        <v>100</v>
      </c>
      <c r="M83" s="91"/>
      <c r="N83" s="87">
        <f t="shared" si="12"/>
        <v>100</v>
      </c>
      <c r="O83" s="87">
        <f t="shared" si="13"/>
        <v>1</v>
      </c>
      <c r="P83" s="92"/>
      <c r="Q83" s="93">
        <v>0.13</v>
      </c>
      <c r="R83" s="93">
        <f t="shared" si="14"/>
        <v>0.13</v>
      </c>
    </row>
    <row r="84" spans="1:20" s="90" customFormat="1" x14ac:dyDescent="0.2">
      <c r="A84" s="178" t="s">
        <v>184</v>
      </c>
      <c r="B84" s="178" t="s">
        <v>85</v>
      </c>
      <c r="C84" s="178">
        <v>90447400</v>
      </c>
      <c r="D84" s="178" t="s">
        <v>277</v>
      </c>
      <c r="E84" s="87" t="s">
        <v>89</v>
      </c>
      <c r="F84" s="87">
        <v>450</v>
      </c>
      <c r="G84" s="87">
        <v>10</v>
      </c>
      <c r="H84" s="87">
        <v>100</v>
      </c>
      <c r="I84" s="87"/>
      <c r="J84" s="87"/>
      <c r="K84" s="87"/>
      <c r="L84" s="87"/>
      <c r="M84" s="91"/>
      <c r="N84" s="87">
        <f t="shared" si="12"/>
        <v>0</v>
      </c>
      <c r="O84" s="87">
        <f t="shared" si="13"/>
        <v>0</v>
      </c>
      <c r="P84" s="92"/>
      <c r="Q84" s="93">
        <v>0.13</v>
      </c>
      <c r="R84" s="93">
        <f t="shared" si="14"/>
        <v>0</v>
      </c>
    </row>
    <row r="85" spans="1:20" s="90" customFormat="1" x14ac:dyDescent="0.2">
      <c r="A85" s="86" t="s">
        <v>86</v>
      </c>
      <c r="B85" s="86" t="s">
        <v>87</v>
      </c>
      <c r="C85" s="86" t="s">
        <v>86</v>
      </c>
      <c r="D85" s="86" t="s">
        <v>275</v>
      </c>
      <c r="E85" s="87">
        <v>40</v>
      </c>
      <c r="F85" s="87">
        <v>600</v>
      </c>
      <c r="G85" s="87">
        <v>10</v>
      </c>
      <c r="H85" s="87">
        <v>50</v>
      </c>
      <c r="I85" s="87"/>
      <c r="J85" s="87"/>
      <c r="K85" s="87">
        <v>100</v>
      </c>
      <c r="L85" s="87"/>
      <c r="M85" s="91"/>
      <c r="N85" s="87">
        <f t="shared" si="12"/>
        <v>100</v>
      </c>
      <c r="O85" s="87">
        <f t="shared" si="13"/>
        <v>2</v>
      </c>
      <c r="P85" s="92"/>
      <c r="Q85" s="93">
        <v>0.09</v>
      </c>
      <c r="R85" s="93">
        <f t="shared" si="14"/>
        <v>0.18</v>
      </c>
    </row>
    <row r="86" spans="1:20" s="90" customFormat="1" x14ac:dyDescent="0.2">
      <c r="A86" s="178" t="s">
        <v>88</v>
      </c>
      <c r="B86" s="178" t="s">
        <v>87</v>
      </c>
      <c r="C86" s="178">
        <v>90447600</v>
      </c>
      <c r="D86" s="178" t="s">
        <v>277</v>
      </c>
      <c r="E86" s="87" t="s">
        <v>89</v>
      </c>
      <c r="F86" s="87">
        <v>600</v>
      </c>
      <c r="G86" s="87">
        <v>10</v>
      </c>
      <c r="H86" s="87">
        <v>50</v>
      </c>
      <c r="I86" s="87"/>
      <c r="J86" s="87"/>
      <c r="K86" s="87">
        <v>100</v>
      </c>
      <c r="L86" s="87"/>
      <c r="M86" s="91"/>
      <c r="N86" s="87">
        <f t="shared" si="12"/>
        <v>100</v>
      </c>
      <c r="O86" s="87">
        <f t="shared" si="13"/>
        <v>2</v>
      </c>
      <c r="P86" s="92"/>
      <c r="Q86" s="93">
        <v>0.09</v>
      </c>
      <c r="R86" s="93">
        <f t="shared" si="14"/>
        <v>0.18</v>
      </c>
    </row>
    <row r="87" spans="1:20" s="90" customFormat="1" x14ac:dyDescent="0.2">
      <c r="A87" s="86" t="s">
        <v>90</v>
      </c>
      <c r="B87" s="86" t="s">
        <v>91</v>
      </c>
      <c r="C87" s="86" t="s">
        <v>90</v>
      </c>
      <c r="D87" s="86" t="s">
        <v>275</v>
      </c>
      <c r="E87" s="87">
        <v>40</v>
      </c>
      <c r="F87" s="87">
        <v>750</v>
      </c>
      <c r="G87" s="87">
        <v>10</v>
      </c>
      <c r="H87" s="87">
        <v>50</v>
      </c>
      <c r="I87" s="87"/>
      <c r="J87" s="87"/>
      <c r="K87" s="87"/>
      <c r="L87" s="87"/>
      <c r="M87" s="91"/>
      <c r="N87" s="87">
        <f t="shared" si="12"/>
        <v>0</v>
      </c>
      <c r="O87" s="87">
        <f t="shared" si="13"/>
        <v>0</v>
      </c>
      <c r="P87" s="92"/>
      <c r="Q87" s="93">
        <v>0.13</v>
      </c>
      <c r="R87" s="93">
        <f t="shared" si="14"/>
        <v>0</v>
      </c>
    </row>
    <row r="88" spans="1:20" s="90" customFormat="1" x14ac:dyDescent="0.2">
      <c r="A88" s="86" t="s">
        <v>92</v>
      </c>
      <c r="B88" s="86" t="s">
        <v>93</v>
      </c>
      <c r="C88" s="86" t="s">
        <v>92</v>
      </c>
      <c r="D88" s="86" t="s">
        <v>275</v>
      </c>
      <c r="E88" s="87">
        <v>40</v>
      </c>
      <c r="F88" s="87">
        <v>900</v>
      </c>
      <c r="G88" s="87">
        <v>10</v>
      </c>
      <c r="H88" s="87">
        <v>50</v>
      </c>
      <c r="I88" s="87"/>
      <c r="J88" s="87"/>
      <c r="K88" s="87"/>
      <c r="L88" s="87"/>
      <c r="M88" s="91"/>
      <c r="N88" s="87">
        <f t="shared" si="12"/>
        <v>0</v>
      </c>
      <c r="O88" s="87">
        <f t="shared" si="13"/>
        <v>0</v>
      </c>
      <c r="P88" s="92"/>
      <c r="Q88" s="93">
        <v>0.13</v>
      </c>
      <c r="R88" s="93">
        <f t="shared" si="14"/>
        <v>0</v>
      </c>
    </row>
    <row r="89" spans="1:20" s="90" customFormat="1" x14ac:dyDescent="0.2">
      <c r="A89" s="178" t="s">
        <v>185</v>
      </c>
      <c r="B89" s="178" t="s">
        <v>93</v>
      </c>
      <c r="C89" s="178">
        <v>90447700</v>
      </c>
      <c r="D89" s="178" t="s">
        <v>277</v>
      </c>
      <c r="E89" s="87" t="s">
        <v>89</v>
      </c>
      <c r="F89" s="87">
        <v>900</v>
      </c>
      <c r="G89" s="87">
        <v>10</v>
      </c>
      <c r="H89" s="87">
        <v>50</v>
      </c>
      <c r="I89" s="87"/>
      <c r="J89" s="87"/>
      <c r="K89" s="87"/>
      <c r="L89" s="87"/>
      <c r="M89" s="91"/>
      <c r="N89" s="87">
        <f t="shared" si="12"/>
        <v>0</v>
      </c>
      <c r="O89" s="87">
        <f t="shared" si="13"/>
        <v>0</v>
      </c>
      <c r="P89" s="92"/>
      <c r="Q89" s="93">
        <v>0.13</v>
      </c>
      <c r="R89" s="93">
        <f t="shared" si="14"/>
        <v>0</v>
      </c>
    </row>
    <row r="90" spans="1:20" s="90" customFormat="1" x14ac:dyDescent="0.2">
      <c r="A90" s="86" t="s">
        <v>94</v>
      </c>
      <c r="B90" s="86" t="s">
        <v>95</v>
      </c>
      <c r="C90" s="86" t="s">
        <v>94</v>
      </c>
      <c r="D90" s="86" t="s">
        <v>275</v>
      </c>
      <c r="E90" s="87">
        <v>40</v>
      </c>
      <c r="F90" s="87">
        <v>1200</v>
      </c>
      <c r="G90" s="87">
        <v>5</v>
      </c>
      <c r="H90" s="87">
        <v>25</v>
      </c>
      <c r="I90" s="87"/>
      <c r="J90" s="87"/>
      <c r="K90" s="87"/>
      <c r="L90" s="87"/>
      <c r="M90" s="91"/>
      <c r="N90" s="87">
        <f t="shared" si="12"/>
        <v>0</v>
      </c>
      <c r="O90" s="87">
        <f t="shared" si="13"/>
        <v>0</v>
      </c>
      <c r="P90" s="92"/>
      <c r="Q90" s="93">
        <v>0.08</v>
      </c>
      <c r="R90" s="93">
        <f t="shared" si="14"/>
        <v>0</v>
      </c>
    </row>
    <row r="91" spans="1:20" s="90" customFormat="1" x14ac:dyDescent="0.2">
      <c r="A91" s="178" t="s">
        <v>376</v>
      </c>
      <c r="B91" s="178" t="s">
        <v>377</v>
      </c>
      <c r="C91" s="95" t="s">
        <v>378</v>
      </c>
      <c r="D91" s="178" t="s">
        <v>277</v>
      </c>
      <c r="E91" s="87">
        <v>40</v>
      </c>
      <c r="F91" s="87">
        <v>1800</v>
      </c>
      <c r="G91" s="87">
        <v>5</v>
      </c>
      <c r="H91" s="87">
        <v>20</v>
      </c>
      <c r="I91" s="87"/>
      <c r="J91" s="87"/>
      <c r="K91" s="87"/>
      <c r="L91" s="87"/>
      <c r="M91" s="91"/>
      <c r="N91" s="87">
        <f t="shared" si="12"/>
        <v>0</v>
      </c>
      <c r="O91" s="87">
        <f t="shared" si="13"/>
        <v>0</v>
      </c>
      <c r="P91" s="92"/>
      <c r="Q91" s="93">
        <v>0.14000000000000001</v>
      </c>
      <c r="R91" s="93">
        <f t="shared" si="14"/>
        <v>0</v>
      </c>
    </row>
    <row r="92" spans="1:20" s="90" customFormat="1" x14ac:dyDescent="0.2">
      <c r="A92" s="86" t="s">
        <v>220</v>
      </c>
      <c r="B92" s="86" t="s">
        <v>221</v>
      </c>
      <c r="C92" s="86" t="s">
        <v>220</v>
      </c>
      <c r="D92" s="86" t="s">
        <v>275</v>
      </c>
      <c r="E92" s="87">
        <v>40</v>
      </c>
      <c r="F92" s="87">
        <v>2000</v>
      </c>
      <c r="G92" s="87">
        <v>5</v>
      </c>
      <c r="H92" s="87">
        <v>25</v>
      </c>
      <c r="I92" s="87"/>
      <c r="J92" s="87"/>
      <c r="K92" s="87"/>
      <c r="L92" s="87"/>
      <c r="M92" s="91"/>
      <c r="N92" s="87">
        <f t="shared" si="12"/>
        <v>0</v>
      </c>
      <c r="O92" s="87">
        <f t="shared" si="13"/>
        <v>0</v>
      </c>
      <c r="P92" s="92"/>
      <c r="Q92" s="93">
        <v>0.08</v>
      </c>
      <c r="R92" s="93">
        <f t="shared" si="14"/>
        <v>0</v>
      </c>
      <c r="S92" s="94"/>
    </row>
    <row r="93" spans="1:20" s="90" customFormat="1" x14ac:dyDescent="0.2">
      <c r="A93" s="104" t="s">
        <v>96</v>
      </c>
      <c r="B93" s="104"/>
      <c r="C93" s="104"/>
      <c r="D93" s="104"/>
      <c r="E93" s="97"/>
      <c r="F93" s="87"/>
      <c r="G93" s="87"/>
      <c r="H93" s="87"/>
      <c r="I93" s="87"/>
      <c r="J93" s="87"/>
      <c r="K93" s="87"/>
      <c r="L93" s="87"/>
      <c r="M93" s="104"/>
      <c r="N93" s="87"/>
      <c r="O93" s="87"/>
      <c r="P93" s="92"/>
      <c r="Q93" s="87"/>
      <c r="R93" s="93"/>
    </row>
    <row r="94" spans="1:20" s="90" customFormat="1" x14ac:dyDescent="0.2">
      <c r="A94" s="86" t="s">
        <v>299</v>
      </c>
      <c r="B94" s="86" t="s">
        <v>300</v>
      </c>
      <c r="C94" s="86" t="s">
        <v>299</v>
      </c>
      <c r="D94" s="86" t="s">
        <v>275</v>
      </c>
      <c r="E94" s="87">
        <v>50</v>
      </c>
      <c r="F94" s="87">
        <v>100</v>
      </c>
      <c r="G94" s="87">
        <v>10</v>
      </c>
      <c r="H94" s="87">
        <v>150</v>
      </c>
      <c r="I94" s="87"/>
      <c r="J94" s="87"/>
      <c r="K94" s="87"/>
      <c r="L94" s="87">
        <v>300</v>
      </c>
      <c r="M94" s="91"/>
      <c r="N94" s="87">
        <f t="shared" ref="N94:N111" si="15">SUM(I94:M94)</f>
        <v>300</v>
      </c>
      <c r="O94" s="87">
        <f t="shared" ref="O94:O111" si="16">$N94/$H94</f>
        <v>2</v>
      </c>
      <c r="P94" s="92"/>
      <c r="Q94" s="93">
        <v>0.1</v>
      </c>
      <c r="R94" s="93">
        <f t="shared" ref="R94:R111" si="17">$O94*$Q94</f>
        <v>0.2</v>
      </c>
      <c r="S94" s="94">
        <f>SUM(R94:R111)</f>
        <v>1.97</v>
      </c>
      <c r="T94" s="90">
        <f>S94*100/$S$147</f>
        <v>20.585161964472309</v>
      </c>
    </row>
    <row r="95" spans="1:20" s="90" customFormat="1" x14ac:dyDescent="0.2">
      <c r="A95" s="86" t="s">
        <v>97</v>
      </c>
      <c r="B95" s="86" t="s">
        <v>98</v>
      </c>
      <c r="C95" s="86" t="s">
        <v>97</v>
      </c>
      <c r="D95" s="86" t="s">
        <v>275</v>
      </c>
      <c r="E95" s="87">
        <v>50</v>
      </c>
      <c r="F95" s="87">
        <v>150</v>
      </c>
      <c r="G95" s="87">
        <v>10</v>
      </c>
      <c r="H95" s="87">
        <v>150</v>
      </c>
      <c r="I95" s="87">
        <v>150</v>
      </c>
      <c r="J95" s="87"/>
      <c r="K95" s="87"/>
      <c r="L95" s="87"/>
      <c r="M95" s="91"/>
      <c r="N95" s="87">
        <f t="shared" si="15"/>
        <v>150</v>
      </c>
      <c r="O95" s="87">
        <f t="shared" si="16"/>
        <v>1</v>
      </c>
      <c r="P95" s="92"/>
      <c r="Q95" s="93">
        <v>0.1</v>
      </c>
      <c r="R95" s="93">
        <f t="shared" si="17"/>
        <v>0.1</v>
      </c>
    </row>
    <row r="96" spans="1:20" s="90" customFormat="1" x14ac:dyDescent="0.2">
      <c r="A96" s="178" t="s">
        <v>235</v>
      </c>
      <c r="B96" s="178" t="s">
        <v>98</v>
      </c>
      <c r="C96" s="178">
        <v>90448200</v>
      </c>
      <c r="D96" s="178" t="s">
        <v>277</v>
      </c>
      <c r="E96" s="87" t="s">
        <v>102</v>
      </c>
      <c r="F96" s="87">
        <v>150</v>
      </c>
      <c r="G96" s="87">
        <v>10</v>
      </c>
      <c r="H96" s="87">
        <v>150</v>
      </c>
      <c r="I96" s="87">
        <v>150</v>
      </c>
      <c r="J96" s="87"/>
      <c r="K96" s="87"/>
      <c r="L96" s="87"/>
      <c r="M96" s="91"/>
      <c r="N96" s="87">
        <f t="shared" si="15"/>
        <v>150</v>
      </c>
      <c r="O96" s="87">
        <f t="shared" si="16"/>
        <v>1</v>
      </c>
      <c r="P96" s="92"/>
      <c r="Q96" s="93">
        <v>0.1</v>
      </c>
      <c r="R96" s="93">
        <f t="shared" si="17"/>
        <v>0.1</v>
      </c>
    </row>
    <row r="97" spans="1:19" s="90" customFormat="1" x14ac:dyDescent="0.2">
      <c r="A97" s="86" t="s">
        <v>224</v>
      </c>
      <c r="B97" s="86" t="s">
        <v>225</v>
      </c>
      <c r="C97" s="86" t="s">
        <v>224</v>
      </c>
      <c r="D97" s="86" t="s">
        <v>275</v>
      </c>
      <c r="E97" s="87">
        <v>50</v>
      </c>
      <c r="F97" s="87">
        <v>200</v>
      </c>
      <c r="G97" s="87">
        <v>10</v>
      </c>
      <c r="H97" s="87">
        <v>150</v>
      </c>
      <c r="I97" s="87"/>
      <c r="J97" s="87"/>
      <c r="K97" s="87"/>
      <c r="L97" s="87"/>
      <c r="M97" s="91"/>
      <c r="N97" s="87">
        <f t="shared" si="15"/>
        <v>0</v>
      </c>
      <c r="O97" s="87">
        <f t="shared" si="16"/>
        <v>0</v>
      </c>
      <c r="P97" s="92"/>
      <c r="Q97" s="93">
        <v>0.1</v>
      </c>
      <c r="R97" s="93">
        <f t="shared" si="17"/>
        <v>0</v>
      </c>
    </row>
    <row r="98" spans="1:19" s="90" customFormat="1" x14ac:dyDescent="0.2">
      <c r="A98" s="86" t="s">
        <v>99</v>
      </c>
      <c r="B98" s="86" t="s">
        <v>100</v>
      </c>
      <c r="C98" s="86" t="s">
        <v>99</v>
      </c>
      <c r="D98" s="86" t="s">
        <v>275</v>
      </c>
      <c r="E98" s="87">
        <v>50</v>
      </c>
      <c r="F98" s="87">
        <v>300</v>
      </c>
      <c r="G98" s="87">
        <v>10</v>
      </c>
      <c r="H98" s="87">
        <v>75</v>
      </c>
      <c r="I98" s="87"/>
      <c r="J98" s="87"/>
      <c r="K98" s="87"/>
      <c r="L98" s="87">
        <v>150</v>
      </c>
      <c r="M98" s="91"/>
      <c r="N98" s="87">
        <f t="shared" si="15"/>
        <v>150</v>
      </c>
      <c r="O98" s="87">
        <f t="shared" si="16"/>
        <v>2</v>
      </c>
      <c r="P98" s="92"/>
      <c r="Q98" s="93">
        <v>0.1</v>
      </c>
      <c r="R98" s="93">
        <f t="shared" si="17"/>
        <v>0.2</v>
      </c>
    </row>
    <row r="99" spans="1:19" s="90" customFormat="1" x14ac:dyDescent="0.2">
      <c r="A99" s="178" t="s">
        <v>101</v>
      </c>
      <c r="B99" s="178" t="s">
        <v>100</v>
      </c>
      <c r="C99" s="178">
        <v>90448300</v>
      </c>
      <c r="D99" s="178" t="s">
        <v>277</v>
      </c>
      <c r="E99" s="87" t="s">
        <v>102</v>
      </c>
      <c r="F99" s="87">
        <v>300</v>
      </c>
      <c r="G99" s="87">
        <v>10</v>
      </c>
      <c r="H99" s="87">
        <v>75</v>
      </c>
      <c r="I99" s="87"/>
      <c r="J99" s="87"/>
      <c r="K99" s="87"/>
      <c r="L99" s="87"/>
      <c r="M99" s="91"/>
      <c r="N99" s="87">
        <f t="shared" si="15"/>
        <v>0</v>
      </c>
      <c r="O99" s="87">
        <f t="shared" si="16"/>
        <v>0</v>
      </c>
      <c r="P99" s="92"/>
      <c r="Q99" s="93">
        <v>0.1</v>
      </c>
      <c r="R99" s="93">
        <f t="shared" si="17"/>
        <v>0</v>
      </c>
    </row>
    <row r="100" spans="1:19" s="90" customFormat="1" x14ac:dyDescent="0.2">
      <c r="A100" s="86" t="s">
        <v>103</v>
      </c>
      <c r="B100" s="86" t="s">
        <v>104</v>
      </c>
      <c r="C100" s="86" t="s">
        <v>103</v>
      </c>
      <c r="D100" s="86" t="s">
        <v>275</v>
      </c>
      <c r="E100" s="87">
        <v>50</v>
      </c>
      <c r="F100" s="87">
        <v>450</v>
      </c>
      <c r="G100" s="87">
        <v>10</v>
      </c>
      <c r="H100" s="87">
        <v>50</v>
      </c>
      <c r="I100" s="87"/>
      <c r="J100" s="87"/>
      <c r="K100" s="87"/>
      <c r="L100" s="87">
        <v>100</v>
      </c>
      <c r="M100" s="91"/>
      <c r="N100" s="87">
        <f t="shared" si="15"/>
        <v>100</v>
      </c>
      <c r="O100" s="87">
        <f t="shared" si="16"/>
        <v>2</v>
      </c>
      <c r="P100" s="92"/>
      <c r="Q100" s="93">
        <v>0.1</v>
      </c>
      <c r="R100" s="93">
        <f t="shared" si="17"/>
        <v>0.2</v>
      </c>
    </row>
    <row r="101" spans="1:19" s="90" customFormat="1" x14ac:dyDescent="0.2">
      <c r="A101" s="178" t="s">
        <v>186</v>
      </c>
      <c r="B101" s="178" t="s">
        <v>104</v>
      </c>
      <c r="C101" s="178">
        <v>90448400</v>
      </c>
      <c r="D101" s="178" t="s">
        <v>277</v>
      </c>
      <c r="E101" s="87" t="s">
        <v>102</v>
      </c>
      <c r="F101" s="87">
        <v>450</v>
      </c>
      <c r="G101" s="87">
        <v>10</v>
      </c>
      <c r="H101" s="87">
        <v>50</v>
      </c>
      <c r="I101" s="87"/>
      <c r="J101" s="87"/>
      <c r="K101" s="87"/>
      <c r="L101" s="87"/>
      <c r="M101" s="91"/>
      <c r="N101" s="87">
        <f t="shared" si="15"/>
        <v>0</v>
      </c>
      <c r="O101" s="87">
        <f t="shared" si="16"/>
        <v>0</v>
      </c>
      <c r="P101" s="92"/>
      <c r="Q101" s="93">
        <v>0.1</v>
      </c>
      <c r="R101" s="93">
        <f t="shared" si="17"/>
        <v>0</v>
      </c>
    </row>
    <row r="102" spans="1:19" s="90" customFormat="1" x14ac:dyDescent="0.2">
      <c r="A102" s="86" t="s">
        <v>105</v>
      </c>
      <c r="B102" s="86" t="s">
        <v>106</v>
      </c>
      <c r="C102" s="86" t="s">
        <v>105</v>
      </c>
      <c r="D102" s="86" t="s">
        <v>275</v>
      </c>
      <c r="E102" s="87">
        <v>50</v>
      </c>
      <c r="F102" s="87">
        <v>600</v>
      </c>
      <c r="G102" s="87">
        <v>10</v>
      </c>
      <c r="H102" s="87">
        <v>50</v>
      </c>
      <c r="I102" s="87"/>
      <c r="J102" s="87"/>
      <c r="K102" s="87">
        <v>50</v>
      </c>
      <c r="L102" s="87">
        <v>100</v>
      </c>
      <c r="M102" s="91"/>
      <c r="N102" s="87">
        <f t="shared" si="15"/>
        <v>150</v>
      </c>
      <c r="O102" s="87">
        <f t="shared" si="16"/>
        <v>3</v>
      </c>
      <c r="P102" s="92"/>
      <c r="Q102" s="93">
        <v>0.13</v>
      </c>
      <c r="R102" s="93">
        <f t="shared" si="17"/>
        <v>0.39</v>
      </c>
    </row>
    <row r="103" spans="1:19" s="90" customFormat="1" x14ac:dyDescent="0.2">
      <c r="A103" s="178" t="s">
        <v>107</v>
      </c>
      <c r="B103" s="178" t="s">
        <v>106</v>
      </c>
      <c r="C103" s="178">
        <v>90448600</v>
      </c>
      <c r="D103" s="178" t="s">
        <v>277</v>
      </c>
      <c r="E103" s="87" t="s">
        <v>102</v>
      </c>
      <c r="F103" s="87">
        <v>600</v>
      </c>
      <c r="G103" s="87">
        <v>10</v>
      </c>
      <c r="H103" s="87">
        <v>50</v>
      </c>
      <c r="I103" s="87"/>
      <c r="J103" s="87"/>
      <c r="K103" s="87"/>
      <c r="L103" s="87"/>
      <c r="M103" s="91"/>
      <c r="N103" s="87">
        <f t="shared" si="15"/>
        <v>0</v>
      </c>
      <c r="O103" s="87">
        <f t="shared" si="16"/>
        <v>0</v>
      </c>
      <c r="P103" s="92"/>
      <c r="Q103" s="93">
        <v>0.13</v>
      </c>
      <c r="R103" s="93">
        <f t="shared" si="17"/>
        <v>0</v>
      </c>
    </row>
    <row r="104" spans="1:19" s="90" customFormat="1" x14ac:dyDescent="0.2">
      <c r="A104" s="178" t="s">
        <v>266</v>
      </c>
      <c r="B104" s="178" t="s">
        <v>267</v>
      </c>
      <c r="C104" s="178">
        <v>90448605</v>
      </c>
      <c r="D104" s="178" t="s">
        <v>277</v>
      </c>
      <c r="E104" s="87" t="s">
        <v>102</v>
      </c>
      <c r="F104" s="87">
        <v>700</v>
      </c>
      <c r="G104" s="87">
        <v>5</v>
      </c>
      <c r="H104" s="87">
        <v>25</v>
      </c>
      <c r="I104" s="87"/>
      <c r="J104" s="87"/>
      <c r="K104" s="87"/>
      <c r="L104" s="87"/>
      <c r="M104" s="91"/>
      <c r="N104" s="87">
        <f t="shared" si="15"/>
        <v>0</v>
      </c>
      <c r="O104" s="87">
        <f t="shared" si="16"/>
        <v>0</v>
      </c>
      <c r="P104" s="92"/>
      <c r="Q104" s="93">
        <v>0.1</v>
      </c>
      <c r="R104" s="93">
        <f t="shared" si="17"/>
        <v>0</v>
      </c>
    </row>
    <row r="105" spans="1:19" s="90" customFormat="1" x14ac:dyDescent="0.2">
      <c r="A105" s="86" t="s">
        <v>202</v>
      </c>
      <c r="B105" s="86" t="s">
        <v>203</v>
      </c>
      <c r="C105" s="86" t="s">
        <v>202</v>
      </c>
      <c r="D105" s="86" t="s">
        <v>275</v>
      </c>
      <c r="E105" s="87">
        <v>50</v>
      </c>
      <c r="F105" s="87">
        <v>750</v>
      </c>
      <c r="G105" s="87">
        <v>5</v>
      </c>
      <c r="H105" s="87">
        <v>25</v>
      </c>
      <c r="I105" s="87"/>
      <c r="J105" s="87"/>
      <c r="K105" s="87"/>
      <c r="L105" s="87"/>
      <c r="M105" s="91"/>
      <c r="N105" s="87">
        <f t="shared" si="15"/>
        <v>0</v>
      </c>
      <c r="O105" s="87">
        <f t="shared" si="16"/>
        <v>0</v>
      </c>
      <c r="P105" s="92"/>
      <c r="Q105" s="93">
        <v>0.1</v>
      </c>
      <c r="R105" s="93">
        <f t="shared" si="17"/>
        <v>0</v>
      </c>
    </row>
    <row r="106" spans="1:19" s="90" customFormat="1" x14ac:dyDescent="0.2">
      <c r="A106" s="86" t="s">
        <v>108</v>
      </c>
      <c r="B106" s="86" t="s">
        <v>109</v>
      </c>
      <c r="C106" s="86" t="s">
        <v>108</v>
      </c>
      <c r="D106" s="86" t="s">
        <v>275</v>
      </c>
      <c r="E106" s="87">
        <v>50</v>
      </c>
      <c r="F106" s="87">
        <v>900</v>
      </c>
      <c r="G106" s="87">
        <v>5</v>
      </c>
      <c r="H106" s="87">
        <v>25</v>
      </c>
      <c r="I106" s="87"/>
      <c r="J106" s="87"/>
      <c r="K106" s="87"/>
      <c r="L106" s="87"/>
      <c r="M106" s="91"/>
      <c r="N106" s="87">
        <f t="shared" si="15"/>
        <v>0</v>
      </c>
      <c r="O106" s="87">
        <f t="shared" si="16"/>
        <v>0</v>
      </c>
      <c r="P106" s="92"/>
      <c r="Q106" s="93">
        <v>0.1</v>
      </c>
      <c r="R106" s="93">
        <f t="shared" si="17"/>
        <v>0</v>
      </c>
    </row>
    <row r="107" spans="1:19" s="90" customFormat="1" x14ac:dyDescent="0.2">
      <c r="A107" s="178" t="s">
        <v>187</v>
      </c>
      <c r="B107" s="178" t="s">
        <v>109</v>
      </c>
      <c r="C107" s="178">
        <v>90448700</v>
      </c>
      <c r="D107" s="178" t="s">
        <v>277</v>
      </c>
      <c r="E107" s="87" t="s">
        <v>102</v>
      </c>
      <c r="F107" s="87">
        <v>900</v>
      </c>
      <c r="G107" s="87">
        <v>5</v>
      </c>
      <c r="H107" s="87">
        <v>25</v>
      </c>
      <c r="I107" s="87"/>
      <c r="J107" s="87"/>
      <c r="K107" s="87"/>
      <c r="L107" s="87"/>
      <c r="M107" s="91"/>
      <c r="N107" s="87">
        <f t="shared" si="15"/>
        <v>0</v>
      </c>
      <c r="O107" s="87">
        <f t="shared" si="16"/>
        <v>0</v>
      </c>
      <c r="P107" s="92"/>
      <c r="Q107" s="93">
        <v>0.1</v>
      </c>
      <c r="R107" s="93">
        <f t="shared" si="17"/>
        <v>0</v>
      </c>
    </row>
    <row r="108" spans="1:19" s="90" customFormat="1" x14ac:dyDescent="0.2">
      <c r="A108" s="86" t="s">
        <v>110</v>
      </c>
      <c r="B108" s="86" t="s">
        <v>111</v>
      </c>
      <c r="C108" s="86" t="s">
        <v>110</v>
      </c>
      <c r="D108" s="86" t="s">
        <v>275</v>
      </c>
      <c r="E108" s="87">
        <v>50</v>
      </c>
      <c r="F108" s="87">
        <v>1200</v>
      </c>
      <c r="G108" s="87">
        <v>5</v>
      </c>
      <c r="H108" s="87">
        <v>25</v>
      </c>
      <c r="I108" s="87"/>
      <c r="J108" s="87"/>
      <c r="K108" s="87"/>
      <c r="L108" s="87"/>
      <c r="M108" s="91"/>
      <c r="N108" s="87">
        <f t="shared" si="15"/>
        <v>0</v>
      </c>
      <c r="O108" s="87">
        <f t="shared" si="16"/>
        <v>0</v>
      </c>
      <c r="P108" s="92"/>
      <c r="Q108" s="93">
        <v>0.13</v>
      </c>
      <c r="R108" s="93">
        <f t="shared" si="17"/>
        <v>0</v>
      </c>
    </row>
    <row r="109" spans="1:19" s="90" customFormat="1" x14ac:dyDescent="0.2">
      <c r="A109" s="178" t="s">
        <v>204</v>
      </c>
      <c r="B109" s="178" t="s">
        <v>111</v>
      </c>
      <c r="C109" s="95" t="s">
        <v>205</v>
      </c>
      <c r="D109" s="178" t="s">
        <v>277</v>
      </c>
      <c r="E109" s="87">
        <v>50</v>
      </c>
      <c r="F109" s="87">
        <v>1200</v>
      </c>
      <c r="G109" s="87">
        <v>5</v>
      </c>
      <c r="H109" s="87">
        <v>25</v>
      </c>
      <c r="I109" s="87"/>
      <c r="J109" s="87"/>
      <c r="K109" s="87"/>
      <c r="L109" s="87"/>
      <c r="M109" s="91"/>
      <c r="N109" s="87">
        <f t="shared" si="15"/>
        <v>0</v>
      </c>
      <c r="O109" s="87">
        <f t="shared" si="16"/>
        <v>0</v>
      </c>
      <c r="P109" s="92"/>
      <c r="Q109" s="93">
        <v>0.13</v>
      </c>
      <c r="R109" s="93">
        <f t="shared" si="17"/>
        <v>0</v>
      </c>
    </row>
    <row r="110" spans="1:19" s="90" customFormat="1" x14ac:dyDescent="0.2">
      <c r="A110" s="178" t="s">
        <v>565</v>
      </c>
      <c r="B110" s="178" t="s">
        <v>566</v>
      </c>
      <c r="C110" s="95" t="s">
        <v>567</v>
      </c>
      <c r="D110" s="178" t="s">
        <v>277</v>
      </c>
      <c r="E110" s="87">
        <v>50</v>
      </c>
      <c r="F110" s="87">
        <v>1800</v>
      </c>
      <c r="G110" s="87">
        <v>5</v>
      </c>
      <c r="H110" s="87">
        <v>20</v>
      </c>
      <c r="I110" s="87"/>
      <c r="J110" s="87"/>
      <c r="K110" s="87"/>
      <c r="L110" s="87"/>
      <c r="M110" s="91"/>
      <c r="N110" s="87">
        <f t="shared" si="15"/>
        <v>0</v>
      </c>
      <c r="O110" s="87">
        <f t="shared" si="16"/>
        <v>0</v>
      </c>
      <c r="P110" s="92"/>
      <c r="Q110" s="93">
        <v>0.13</v>
      </c>
      <c r="R110" s="93">
        <f t="shared" si="17"/>
        <v>0</v>
      </c>
    </row>
    <row r="111" spans="1:19" s="90" customFormat="1" x14ac:dyDescent="0.2">
      <c r="A111" s="178" t="s">
        <v>268</v>
      </c>
      <c r="B111" s="178" t="s">
        <v>269</v>
      </c>
      <c r="C111" s="95" t="s">
        <v>270</v>
      </c>
      <c r="D111" s="178" t="s">
        <v>277</v>
      </c>
      <c r="E111" s="87">
        <v>50</v>
      </c>
      <c r="F111" s="87">
        <v>2400</v>
      </c>
      <c r="G111" s="87">
        <v>5</v>
      </c>
      <c r="H111" s="87">
        <v>25</v>
      </c>
      <c r="I111" s="87"/>
      <c r="J111" s="87"/>
      <c r="K111" s="87"/>
      <c r="L111" s="87">
        <v>75</v>
      </c>
      <c r="M111" s="91"/>
      <c r="N111" s="87">
        <f t="shared" si="15"/>
        <v>75</v>
      </c>
      <c r="O111" s="87">
        <f t="shared" si="16"/>
        <v>3</v>
      </c>
      <c r="P111" s="92"/>
      <c r="Q111" s="93">
        <v>0.26</v>
      </c>
      <c r="R111" s="93">
        <f t="shared" si="17"/>
        <v>0.78</v>
      </c>
      <c r="S111" s="94"/>
    </row>
    <row r="112" spans="1:19" s="90" customFormat="1" x14ac:dyDescent="0.2">
      <c r="A112" s="304" t="s">
        <v>112</v>
      </c>
      <c r="B112" s="304"/>
      <c r="C112" s="104"/>
      <c r="D112" s="104"/>
      <c r="E112" s="104"/>
      <c r="F112" s="87"/>
      <c r="G112" s="87"/>
      <c r="H112" s="87"/>
      <c r="I112" s="87"/>
      <c r="J112" s="87"/>
      <c r="K112" s="87"/>
      <c r="L112" s="87"/>
      <c r="M112" s="178"/>
      <c r="N112" s="87"/>
      <c r="O112" s="87"/>
      <c r="P112" s="92"/>
      <c r="Q112" s="87"/>
      <c r="R112" s="93"/>
    </row>
    <row r="113" spans="1:20" s="90" customFormat="1" x14ac:dyDescent="0.2">
      <c r="A113" s="86" t="s">
        <v>216</v>
      </c>
      <c r="B113" s="86" t="s">
        <v>217</v>
      </c>
      <c r="C113" s="86" t="s">
        <v>216</v>
      </c>
      <c r="D113" s="86" t="s">
        <v>275</v>
      </c>
      <c r="E113" s="87">
        <v>20</v>
      </c>
      <c r="F113" s="87">
        <v>150</v>
      </c>
      <c r="G113" s="87">
        <v>10</v>
      </c>
      <c r="H113" s="87">
        <v>400</v>
      </c>
      <c r="I113" s="87"/>
      <c r="J113" s="87"/>
      <c r="K113" s="87"/>
      <c r="L113" s="87"/>
      <c r="M113" s="178"/>
      <c r="N113" s="87">
        <f t="shared" ref="N113:N146" si="18">SUM(I113:M113)</f>
        <v>0</v>
      </c>
      <c r="O113" s="87">
        <f t="shared" ref="O113:O146" si="19">$N113/$H113</f>
        <v>0</v>
      </c>
      <c r="P113" s="92"/>
      <c r="Q113" s="87">
        <v>0.06</v>
      </c>
      <c r="R113" s="93">
        <f t="shared" ref="R113:R146" si="20">$O113*$Q113</f>
        <v>0</v>
      </c>
      <c r="S113" s="94">
        <f>SUM(R113:R128)</f>
        <v>0.42</v>
      </c>
      <c r="T113" s="90">
        <f>S113*100/$S$147</f>
        <v>4.3887147335423196</v>
      </c>
    </row>
    <row r="114" spans="1:20" s="90" customFormat="1" x14ac:dyDescent="0.2">
      <c r="A114" s="178" t="s">
        <v>226</v>
      </c>
      <c r="B114" s="178" t="s">
        <v>217</v>
      </c>
      <c r="C114" s="178">
        <v>90444200</v>
      </c>
      <c r="D114" s="178" t="s">
        <v>277</v>
      </c>
      <c r="E114" s="87">
        <v>20</v>
      </c>
      <c r="F114" s="87">
        <v>150</v>
      </c>
      <c r="G114" s="87">
        <v>10</v>
      </c>
      <c r="H114" s="87">
        <v>400</v>
      </c>
      <c r="I114" s="87"/>
      <c r="J114" s="87"/>
      <c r="K114" s="87"/>
      <c r="L114" s="87"/>
      <c r="M114" s="178"/>
      <c r="N114" s="87">
        <f t="shared" si="18"/>
        <v>0</v>
      </c>
      <c r="O114" s="87">
        <f t="shared" si="19"/>
        <v>0</v>
      </c>
      <c r="P114" s="92"/>
      <c r="Q114" s="87">
        <v>0.06</v>
      </c>
      <c r="R114" s="93">
        <f t="shared" si="20"/>
        <v>0</v>
      </c>
    </row>
    <row r="115" spans="1:20" s="90" customFormat="1" x14ac:dyDescent="0.2">
      <c r="A115" s="86" t="s">
        <v>191</v>
      </c>
      <c r="B115" s="86" t="s">
        <v>192</v>
      </c>
      <c r="C115" s="86" t="s">
        <v>191</v>
      </c>
      <c r="D115" s="86" t="s">
        <v>275</v>
      </c>
      <c r="E115" s="87">
        <v>20</v>
      </c>
      <c r="F115" s="87">
        <v>200</v>
      </c>
      <c r="G115" s="87">
        <v>10</v>
      </c>
      <c r="H115" s="87">
        <v>300</v>
      </c>
      <c r="I115" s="87"/>
      <c r="J115" s="87"/>
      <c r="K115" s="87"/>
      <c r="L115" s="87"/>
      <c r="M115" s="178"/>
      <c r="N115" s="87">
        <f t="shared" si="18"/>
        <v>0</v>
      </c>
      <c r="O115" s="87">
        <f t="shared" si="19"/>
        <v>0</v>
      </c>
      <c r="P115" s="92"/>
      <c r="Q115" s="87">
        <v>0.06</v>
      </c>
      <c r="R115" s="93">
        <f t="shared" si="20"/>
        <v>0</v>
      </c>
    </row>
    <row r="116" spans="1:20" s="90" customFormat="1" x14ac:dyDescent="0.2">
      <c r="A116" s="86" t="s">
        <v>160</v>
      </c>
      <c r="B116" s="86" t="s">
        <v>161</v>
      </c>
      <c r="C116" s="86" t="s">
        <v>160</v>
      </c>
      <c r="D116" s="86" t="s">
        <v>275</v>
      </c>
      <c r="E116" s="87">
        <v>20</v>
      </c>
      <c r="F116" s="87">
        <v>300</v>
      </c>
      <c r="G116" s="87">
        <v>10</v>
      </c>
      <c r="H116" s="87">
        <v>200</v>
      </c>
      <c r="I116" s="87"/>
      <c r="J116" s="87"/>
      <c r="K116" s="87">
        <v>400</v>
      </c>
      <c r="L116" s="87">
        <v>600</v>
      </c>
      <c r="M116" s="91"/>
      <c r="N116" s="87">
        <f t="shared" si="18"/>
        <v>1000</v>
      </c>
      <c r="O116" s="87">
        <f t="shared" si="19"/>
        <v>5</v>
      </c>
      <c r="P116" s="92"/>
      <c r="Q116" s="93">
        <v>0.06</v>
      </c>
      <c r="R116" s="93">
        <f t="shared" si="20"/>
        <v>0.3</v>
      </c>
    </row>
    <row r="117" spans="1:20" s="90" customFormat="1" x14ac:dyDescent="0.2">
      <c r="A117" s="178" t="s">
        <v>215</v>
      </c>
      <c r="B117" s="178" t="s">
        <v>161</v>
      </c>
      <c r="C117" s="178">
        <v>90444300</v>
      </c>
      <c r="D117" s="178" t="s">
        <v>277</v>
      </c>
      <c r="E117" s="87" t="s">
        <v>46</v>
      </c>
      <c r="F117" s="87">
        <v>300</v>
      </c>
      <c r="G117" s="87">
        <v>10</v>
      </c>
      <c r="H117" s="87">
        <v>200</v>
      </c>
      <c r="I117" s="87"/>
      <c r="J117" s="87"/>
      <c r="K117" s="87"/>
      <c r="L117" s="87">
        <v>400</v>
      </c>
      <c r="M117" s="91"/>
      <c r="N117" s="87">
        <f t="shared" si="18"/>
        <v>400</v>
      </c>
      <c r="O117" s="87">
        <f t="shared" si="19"/>
        <v>2</v>
      </c>
      <c r="P117" s="92"/>
      <c r="Q117" s="93">
        <v>0.06</v>
      </c>
      <c r="R117" s="93">
        <f t="shared" si="20"/>
        <v>0.12</v>
      </c>
    </row>
    <row r="118" spans="1:20" s="90" customFormat="1" x14ac:dyDescent="0.2">
      <c r="A118" s="86" t="s">
        <v>206</v>
      </c>
      <c r="B118" s="86" t="s">
        <v>114</v>
      </c>
      <c r="C118" s="86" t="s">
        <v>206</v>
      </c>
      <c r="D118" s="86" t="s">
        <v>275</v>
      </c>
      <c r="E118" s="87">
        <v>20</v>
      </c>
      <c r="F118" s="87">
        <v>450</v>
      </c>
      <c r="G118" s="87">
        <v>10</v>
      </c>
      <c r="H118" s="87">
        <v>100</v>
      </c>
      <c r="I118" s="87"/>
      <c r="J118" s="87"/>
      <c r="K118" s="87"/>
      <c r="L118" s="87"/>
      <c r="M118" s="101"/>
      <c r="N118" s="87">
        <f t="shared" si="18"/>
        <v>0</v>
      </c>
      <c r="O118" s="87">
        <f t="shared" si="19"/>
        <v>0</v>
      </c>
      <c r="P118" s="92"/>
      <c r="Q118" s="93">
        <v>0.08</v>
      </c>
      <c r="R118" s="93">
        <f t="shared" si="20"/>
        <v>0</v>
      </c>
    </row>
    <row r="119" spans="1:20" s="90" customFormat="1" x14ac:dyDescent="0.2">
      <c r="A119" s="178" t="s">
        <v>113</v>
      </c>
      <c r="B119" s="178" t="s">
        <v>114</v>
      </c>
      <c r="C119" s="178">
        <v>90444400</v>
      </c>
      <c r="D119" s="178" t="s">
        <v>277</v>
      </c>
      <c r="E119" s="87" t="s">
        <v>46</v>
      </c>
      <c r="F119" s="87">
        <v>450</v>
      </c>
      <c r="G119" s="87">
        <v>10</v>
      </c>
      <c r="H119" s="87">
        <v>100</v>
      </c>
      <c r="I119" s="87"/>
      <c r="J119" s="87"/>
      <c r="K119" s="87"/>
      <c r="L119" s="87"/>
      <c r="M119" s="91"/>
      <c r="N119" s="87">
        <f t="shared" si="18"/>
        <v>0</v>
      </c>
      <c r="O119" s="87">
        <f t="shared" si="19"/>
        <v>0</v>
      </c>
      <c r="P119" s="92"/>
      <c r="Q119" s="93">
        <v>0.08</v>
      </c>
      <c r="R119" s="93">
        <f t="shared" si="20"/>
        <v>0</v>
      </c>
    </row>
    <row r="120" spans="1:20" s="90" customFormat="1" x14ac:dyDescent="0.2">
      <c r="A120" s="86" t="s">
        <v>115</v>
      </c>
      <c r="B120" s="86" t="s">
        <v>116</v>
      </c>
      <c r="C120" s="86" t="s">
        <v>115</v>
      </c>
      <c r="D120" s="86" t="s">
        <v>275</v>
      </c>
      <c r="E120" s="87">
        <v>20</v>
      </c>
      <c r="F120" s="87">
        <v>600</v>
      </c>
      <c r="G120" s="87">
        <v>10</v>
      </c>
      <c r="H120" s="87">
        <v>100</v>
      </c>
      <c r="I120" s="87"/>
      <c r="J120" s="87"/>
      <c r="K120" s="87"/>
      <c r="L120" s="87"/>
      <c r="M120" s="91"/>
      <c r="N120" s="87">
        <f t="shared" si="18"/>
        <v>0</v>
      </c>
      <c r="O120" s="87">
        <f t="shared" si="19"/>
        <v>0</v>
      </c>
      <c r="P120" s="92"/>
      <c r="Q120" s="93">
        <v>0.06</v>
      </c>
      <c r="R120" s="93">
        <f t="shared" si="20"/>
        <v>0</v>
      </c>
    </row>
    <row r="121" spans="1:20" s="90" customFormat="1" x14ac:dyDescent="0.2">
      <c r="A121" s="178" t="s">
        <v>188</v>
      </c>
      <c r="B121" s="178" t="s">
        <v>116</v>
      </c>
      <c r="C121" s="178">
        <v>90444600</v>
      </c>
      <c r="D121" s="178" t="s">
        <v>277</v>
      </c>
      <c r="E121" s="87" t="s">
        <v>46</v>
      </c>
      <c r="F121" s="87">
        <v>600</v>
      </c>
      <c r="G121" s="87">
        <v>10</v>
      </c>
      <c r="H121" s="87">
        <v>100</v>
      </c>
      <c r="I121" s="87"/>
      <c r="J121" s="87"/>
      <c r="K121" s="87"/>
      <c r="L121" s="87"/>
      <c r="M121" s="91"/>
      <c r="N121" s="87">
        <f t="shared" si="18"/>
        <v>0</v>
      </c>
      <c r="O121" s="87">
        <f t="shared" si="19"/>
        <v>0</v>
      </c>
      <c r="P121" s="92"/>
      <c r="Q121" s="93">
        <v>0.06</v>
      </c>
      <c r="R121" s="93">
        <f t="shared" si="20"/>
        <v>0</v>
      </c>
    </row>
    <row r="122" spans="1:20" s="90" customFormat="1" x14ac:dyDescent="0.2">
      <c r="A122" s="86" t="s">
        <v>117</v>
      </c>
      <c r="B122" s="86" t="s">
        <v>118</v>
      </c>
      <c r="C122" s="86" t="s">
        <v>117</v>
      </c>
      <c r="D122" s="86" t="s">
        <v>275</v>
      </c>
      <c r="E122" s="87">
        <v>20</v>
      </c>
      <c r="F122" s="87">
        <v>750</v>
      </c>
      <c r="G122" s="87">
        <v>10</v>
      </c>
      <c r="H122" s="87">
        <v>100</v>
      </c>
      <c r="I122" s="87"/>
      <c r="J122" s="87"/>
      <c r="K122" s="87"/>
      <c r="L122" s="87"/>
      <c r="M122" s="91"/>
      <c r="N122" s="87">
        <f t="shared" si="18"/>
        <v>0</v>
      </c>
      <c r="O122" s="87">
        <f t="shared" si="19"/>
        <v>0</v>
      </c>
      <c r="P122" s="92"/>
      <c r="Q122" s="93">
        <v>7.0000000000000007E-2</v>
      </c>
      <c r="R122" s="93">
        <f t="shared" si="20"/>
        <v>0</v>
      </c>
    </row>
    <row r="123" spans="1:20" s="90" customFormat="1" x14ac:dyDescent="0.2">
      <c r="A123" s="178" t="s">
        <v>189</v>
      </c>
      <c r="B123" s="178" t="s">
        <v>118</v>
      </c>
      <c r="C123" s="178">
        <v>90444700</v>
      </c>
      <c r="D123" s="178" t="s">
        <v>277</v>
      </c>
      <c r="E123" s="87" t="s">
        <v>46</v>
      </c>
      <c r="F123" s="87">
        <v>750</v>
      </c>
      <c r="G123" s="87">
        <v>10</v>
      </c>
      <c r="H123" s="87">
        <v>100</v>
      </c>
      <c r="I123" s="87"/>
      <c r="J123" s="87"/>
      <c r="K123" s="87"/>
      <c r="L123" s="87"/>
      <c r="M123" s="91"/>
      <c r="N123" s="87">
        <f t="shared" si="18"/>
        <v>0</v>
      </c>
      <c r="O123" s="87">
        <f t="shared" si="19"/>
        <v>0</v>
      </c>
      <c r="P123" s="92"/>
      <c r="Q123" s="93">
        <v>7.0000000000000007E-2</v>
      </c>
      <c r="R123" s="93">
        <f t="shared" si="20"/>
        <v>0</v>
      </c>
    </row>
    <row r="124" spans="1:20" s="90" customFormat="1" x14ac:dyDescent="0.2">
      <c r="A124" s="86" t="s">
        <v>119</v>
      </c>
      <c r="B124" s="86" t="s">
        <v>120</v>
      </c>
      <c r="C124" s="86" t="s">
        <v>119</v>
      </c>
      <c r="D124" s="86" t="s">
        <v>275</v>
      </c>
      <c r="E124" s="87">
        <v>20</v>
      </c>
      <c r="F124" s="87">
        <v>900</v>
      </c>
      <c r="G124" s="87">
        <v>10</v>
      </c>
      <c r="H124" s="87">
        <v>50</v>
      </c>
      <c r="I124" s="87"/>
      <c r="J124" s="87"/>
      <c r="K124" s="87"/>
      <c r="L124" s="87"/>
      <c r="M124" s="91"/>
      <c r="N124" s="87">
        <f t="shared" si="18"/>
        <v>0</v>
      </c>
      <c r="O124" s="87">
        <f t="shared" si="19"/>
        <v>0</v>
      </c>
      <c r="P124" s="92"/>
      <c r="Q124" s="93">
        <v>0.08</v>
      </c>
      <c r="R124" s="93">
        <f t="shared" si="20"/>
        <v>0</v>
      </c>
    </row>
    <row r="125" spans="1:20" s="90" customFormat="1" x14ac:dyDescent="0.2">
      <c r="A125" s="178" t="s">
        <v>263</v>
      </c>
      <c r="B125" s="178" t="s">
        <v>120</v>
      </c>
      <c r="C125" s="178">
        <v>90444800</v>
      </c>
      <c r="D125" s="178" t="s">
        <v>277</v>
      </c>
      <c r="E125" s="87" t="s">
        <v>46</v>
      </c>
      <c r="F125" s="87">
        <v>900</v>
      </c>
      <c r="G125" s="87">
        <v>10</v>
      </c>
      <c r="H125" s="87">
        <v>50</v>
      </c>
      <c r="I125" s="87"/>
      <c r="J125" s="87"/>
      <c r="K125" s="87"/>
      <c r="L125" s="87"/>
      <c r="M125" s="91"/>
      <c r="N125" s="87">
        <f t="shared" si="18"/>
        <v>0</v>
      </c>
      <c r="O125" s="87">
        <f t="shared" si="19"/>
        <v>0</v>
      </c>
      <c r="P125" s="92"/>
      <c r="Q125" s="93">
        <v>0.08</v>
      </c>
      <c r="R125" s="93">
        <f t="shared" si="20"/>
        <v>0</v>
      </c>
    </row>
    <row r="126" spans="1:20" s="90" customFormat="1" x14ac:dyDescent="0.2">
      <c r="A126" s="86" t="s">
        <v>121</v>
      </c>
      <c r="B126" s="86" t="s">
        <v>122</v>
      </c>
      <c r="C126" s="86" t="s">
        <v>121</v>
      </c>
      <c r="D126" s="86" t="s">
        <v>275</v>
      </c>
      <c r="E126" s="87">
        <v>20</v>
      </c>
      <c r="F126" s="87">
        <v>1200</v>
      </c>
      <c r="G126" s="87">
        <v>10</v>
      </c>
      <c r="H126" s="87">
        <v>50</v>
      </c>
      <c r="I126" s="87"/>
      <c r="J126" s="87"/>
      <c r="K126" s="87"/>
      <c r="L126" s="87"/>
      <c r="M126" s="91"/>
      <c r="N126" s="87">
        <f t="shared" si="18"/>
        <v>0</v>
      </c>
      <c r="O126" s="87">
        <f t="shared" si="19"/>
        <v>0</v>
      </c>
      <c r="P126" s="92"/>
      <c r="Q126" s="93">
        <v>0.11</v>
      </c>
      <c r="R126" s="93">
        <f t="shared" si="20"/>
        <v>0</v>
      </c>
    </row>
    <row r="127" spans="1:20" s="90" customFormat="1" x14ac:dyDescent="0.2">
      <c r="A127" s="86" t="s">
        <v>207</v>
      </c>
      <c r="B127" s="86" t="s">
        <v>208</v>
      </c>
      <c r="C127" s="86" t="s">
        <v>207</v>
      </c>
      <c r="D127" s="86" t="s">
        <v>275</v>
      </c>
      <c r="E127" s="87">
        <v>20</v>
      </c>
      <c r="F127" s="87">
        <v>1500</v>
      </c>
      <c r="G127" s="87">
        <v>10</v>
      </c>
      <c r="H127" s="87">
        <v>50</v>
      </c>
      <c r="I127" s="87"/>
      <c r="J127" s="87"/>
      <c r="K127" s="87"/>
      <c r="L127" s="87"/>
      <c r="M127" s="91"/>
      <c r="N127" s="87">
        <f t="shared" si="18"/>
        <v>0</v>
      </c>
      <c r="O127" s="87">
        <f t="shared" si="19"/>
        <v>0</v>
      </c>
      <c r="P127" s="92"/>
      <c r="Q127" s="93">
        <v>7.0000000000000007E-2</v>
      </c>
      <c r="R127" s="93">
        <f t="shared" si="20"/>
        <v>0</v>
      </c>
    </row>
    <row r="128" spans="1:20" s="90" customFormat="1" x14ac:dyDescent="0.2">
      <c r="A128" s="86" t="s">
        <v>209</v>
      </c>
      <c r="B128" s="86" t="s">
        <v>210</v>
      </c>
      <c r="C128" s="86" t="s">
        <v>209</v>
      </c>
      <c r="D128" s="86" t="s">
        <v>275</v>
      </c>
      <c r="E128" s="87">
        <v>20</v>
      </c>
      <c r="F128" s="87">
        <v>1800</v>
      </c>
      <c r="G128" s="87">
        <v>10</v>
      </c>
      <c r="H128" s="87">
        <v>50</v>
      </c>
      <c r="I128" s="87"/>
      <c r="J128" s="87"/>
      <c r="K128" s="87"/>
      <c r="L128" s="87"/>
      <c r="M128" s="91"/>
      <c r="N128" s="87">
        <f t="shared" si="18"/>
        <v>0</v>
      </c>
      <c r="O128" s="87">
        <f t="shared" si="19"/>
        <v>0</v>
      </c>
      <c r="P128" s="105"/>
      <c r="Q128" s="93">
        <v>0.09</v>
      </c>
      <c r="R128" s="93">
        <f t="shared" si="20"/>
        <v>0</v>
      </c>
      <c r="S128" s="94"/>
    </row>
    <row r="129" spans="1:20" s="90" customFormat="1" x14ac:dyDescent="0.2">
      <c r="A129" s="86" t="s">
        <v>123</v>
      </c>
      <c r="B129" s="86" t="s">
        <v>124</v>
      </c>
      <c r="C129" s="86" t="s">
        <v>123</v>
      </c>
      <c r="D129" s="86" t="s">
        <v>275</v>
      </c>
      <c r="E129" s="87">
        <v>25</v>
      </c>
      <c r="F129" s="87">
        <v>150</v>
      </c>
      <c r="G129" s="87">
        <v>10</v>
      </c>
      <c r="H129" s="87">
        <v>200</v>
      </c>
      <c r="I129" s="87"/>
      <c r="J129" s="87"/>
      <c r="K129" s="87"/>
      <c r="L129" s="87"/>
      <c r="M129" s="91"/>
      <c r="N129" s="87">
        <f t="shared" si="18"/>
        <v>0</v>
      </c>
      <c r="O129" s="87">
        <f t="shared" si="19"/>
        <v>0</v>
      </c>
      <c r="P129" s="92"/>
      <c r="Q129" s="93">
        <v>0.04</v>
      </c>
      <c r="R129" s="93">
        <f t="shared" si="20"/>
        <v>0</v>
      </c>
      <c r="S129" s="94">
        <f>SUM(R129:R146)</f>
        <v>0.84</v>
      </c>
      <c r="T129" s="90">
        <f>S129*100/$S$147</f>
        <v>8.7774294670846391</v>
      </c>
    </row>
    <row r="130" spans="1:20" s="90" customFormat="1" x14ac:dyDescent="0.2">
      <c r="A130" s="178" t="s">
        <v>257</v>
      </c>
      <c r="B130" s="178" t="s">
        <v>124</v>
      </c>
      <c r="C130" s="178">
        <v>90445200</v>
      </c>
      <c r="D130" s="178" t="s">
        <v>277</v>
      </c>
      <c r="E130" s="87">
        <v>25</v>
      </c>
      <c r="F130" s="87">
        <v>150</v>
      </c>
      <c r="G130" s="87">
        <v>10</v>
      </c>
      <c r="H130" s="87">
        <v>200</v>
      </c>
      <c r="I130" s="87"/>
      <c r="J130" s="87"/>
      <c r="K130" s="87"/>
      <c r="L130" s="87"/>
      <c r="M130" s="91"/>
      <c r="N130" s="87">
        <f t="shared" si="18"/>
        <v>0</v>
      </c>
      <c r="O130" s="87">
        <f t="shared" si="19"/>
        <v>0</v>
      </c>
      <c r="P130" s="92"/>
      <c r="Q130" s="93">
        <v>0.04</v>
      </c>
      <c r="R130" s="93">
        <f t="shared" si="20"/>
        <v>0</v>
      </c>
    </row>
    <row r="131" spans="1:20" s="90" customFormat="1" x14ac:dyDescent="0.2">
      <c r="A131" s="86" t="s">
        <v>125</v>
      </c>
      <c r="B131" s="86" t="s">
        <v>126</v>
      </c>
      <c r="C131" s="86" t="s">
        <v>125</v>
      </c>
      <c r="D131" s="86" t="s">
        <v>275</v>
      </c>
      <c r="E131" s="87">
        <v>25</v>
      </c>
      <c r="F131" s="87">
        <v>300</v>
      </c>
      <c r="G131" s="87">
        <v>10</v>
      </c>
      <c r="H131" s="87">
        <v>100</v>
      </c>
      <c r="I131" s="87"/>
      <c r="J131" s="87"/>
      <c r="K131" s="87"/>
      <c r="L131" s="87"/>
      <c r="M131" s="91"/>
      <c r="N131" s="87">
        <f t="shared" si="18"/>
        <v>0</v>
      </c>
      <c r="O131" s="87">
        <f t="shared" si="19"/>
        <v>0</v>
      </c>
      <c r="P131" s="92"/>
      <c r="Q131" s="93">
        <v>0.04</v>
      </c>
      <c r="R131" s="93">
        <f t="shared" si="20"/>
        <v>0</v>
      </c>
    </row>
    <row r="132" spans="1:20" s="90" customFormat="1" x14ac:dyDescent="0.2">
      <c r="A132" s="178" t="s">
        <v>127</v>
      </c>
      <c r="B132" s="178" t="s">
        <v>126</v>
      </c>
      <c r="C132" s="178">
        <v>90445300</v>
      </c>
      <c r="D132" s="178" t="s">
        <v>277</v>
      </c>
      <c r="E132" s="87" t="s">
        <v>63</v>
      </c>
      <c r="F132" s="87">
        <v>300</v>
      </c>
      <c r="G132" s="87">
        <v>10</v>
      </c>
      <c r="H132" s="87">
        <v>100</v>
      </c>
      <c r="I132" s="87"/>
      <c r="J132" s="87"/>
      <c r="K132" s="87"/>
      <c r="L132" s="87"/>
      <c r="M132" s="91"/>
      <c r="N132" s="87">
        <f t="shared" si="18"/>
        <v>0</v>
      </c>
      <c r="O132" s="87">
        <f t="shared" si="19"/>
        <v>0</v>
      </c>
      <c r="P132" s="92"/>
      <c r="Q132" s="93">
        <v>0.04</v>
      </c>
      <c r="R132" s="93">
        <f t="shared" si="20"/>
        <v>0</v>
      </c>
    </row>
    <row r="133" spans="1:20" s="90" customFormat="1" x14ac:dyDescent="0.2">
      <c r="A133" s="86" t="s">
        <v>128</v>
      </c>
      <c r="B133" s="86" t="s">
        <v>129</v>
      </c>
      <c r="C133" s="86" t="s">
        <v>128</v>
      </c>
      <c r="D133" s="86" t="s">
        <v>275</v>
      </c>
      <c r="E133" s="87">
        <v>25</v>
      </c>
      <c r="F133" s="87">
        <v>450</v>
      </c>
      <c r="G133" s="87">
        <v>10</v>
      </c>
      <c r="H133" s="87">
        <v>100</v>
      </c>
      <c r="I133" s="87"/>
      <c r="J133" s="87"/>
      <c r="K133" s="87"/>
      <c r="L133" s="87"/>
      <c r="M133" s="91"/>
      <c r="N133" s="87">
        <f t="shared" si="18"/>
        <v>0</v>
      </c>
      <c r="O133" s="87">
        <f t="shared" si="19"/>
        <v>0</v>
      </c>
      <c r="P133" s="92"/>
      <c r="Q133" s="93">
        <v>0.06</v>
      </c>
      <c r="R133" s="93">
        <f t="shared" si="20"/>
        <v>0</v>
      </c>
    </row>
    <row r="134" spans="1:20" s="90" customFormat="1" x14ac:dyDescent="0.2">
      <c r="A134" s="178" t="s">
        <v>190</v>
      </c>
      <c r="B134" s="178" t="s">
        <v>129</v>
      </c>
      <c r="C134" s="178">
        <v>90445400</v>
      </c>
      <c r="D134" s="178" t="s">
        <v>277</v>
      </c>
      <c r="E134" s="87" t="s">
        <v>63</v>
      </c>
      <c r="F134" s="87">
        <v>450</v>
      </c>
      <c r="G134" s="87">
        <v>10</v>
      </c>
      <c r="H134" s="87">
        <v>100</v>
      </c>
      <c r="I134" s="87"/>
      <c r="J134" s="87"/>
      <c r="K134" s="87"/>
      <c r="L134" s="87"/>
      <c r="M134" s="91"/>
      <c r="N134" s="87">
        <f t="shared" si="18"/>
        <v>0</v>
      </c>
      <c r="O134" s="87">
        <f t="shared" si="19"/>
        <v>0</v>
      </c>
      <c r="P134" s="92"/>
      <c r="Q134" s="93">
        <v>0.06</v>
      </c>
      <c r="R134" s="93">
        <f t="shared" si="20"/>
        <v>0</v>
      </c>
    </row>
    <row r="135" spans="1:20" s="90" customFormat="1" x14ac:dyDescent="0.2">
      <c r="A135" s="86" t="s">
        <v>130</v>
      </c>
      <c r="B135" s="86" t="s">
        <v>131</v>
      </c>
      <c r="C135" s="86" t="s">
        <v>130</v>
      </c>
      <c r="D135" s="86" t="s">
        <v>275</v>
      </c>
      <c r="E135" s="87">
        <v>25</v>
      </c>
      <c r="F135" s="87">
        <v>600</v>
      </c>
      <c r="G135" s="87">
        <v>10</v>
      </c>
      <c r="H135" s="87">
        <v>50</v>
      </c>
      <c r="I135" s="87"/>
      <c r="J135" s="87"/>
      <c r="K135" s="87"/>
      <c r="L135" s="87">
        <v>300</v>
      </c>
      <c r="M135" s="91"/>
      <c r="N135" s="87">
        <f t="shared" si="18"/>
        <v>300</v>
      </c>
      <c r="O135" s="87">
        <f t="shared" si="19"/>
        <v>6</v>
      </c>
      <c r="P135" s="92"/>
      <c r="Q135" s="93">
        <v>0.04</v>
      </c>
      <c r="R135" s="93">
        <f t="shared" si="20"/>
        <v>0.24</v>
      </c>
    </row>
    <row r="136" spans="1:20" s="90" customFormat="1" x14ac:dyDescent="0.2">
      <c r="A136" s="178" t="s">
        <v>211</v>
      </c>
      <c r="B136" s="178" t="s">
        <v>131</v>
      </c>
      <c r="C136" s="178">
        <v>90445600</v>
      </c>
      <c r="D136" s="178" t="s">
        <v>277</v>
      </c>
      <c r="E136" s="87">
        <v>25</v>
      </c>
      <c r="F136" s="87">
        <v>600</v>
      </c>
      <c r="G136" s="87">
        <v>10</v>
      </c>
      <c r="H136" s="87">
        <v>50</v>
      </c>
      <c r="I136" s="87"/>
      <c r="J136" s="87"/>
      <c r="K136" s="87"/>
      <c r="L136" s="87">
        <v>300</v>
      </c>
      <c r="M136" s="91"/>
      <c r="N136" s="87">
        <f t="shared" si="18"/>
        <v>300</v>
      </c>
      <c r="O136" s="87">
        <f t="shared" si="19"/>
        <v>6</v>
      </c>
      <c r="P136" s="92"/>
      <c r="Q136" s="93">
        <v>0.04</v>
      </c>
      <c r="R136" s="93">
        <f t="shared" si="20"/>
        <v>0.24</v>
      </c>
    </row>
    <row r="137" spans="1:20" s="90" customFormat="1" x14ac:dyDescent="0.2">
      <c r="A137" s="86" t="s">
        <v>162</v>
      </c>
      <c r="B137" s="86" t="s">
        <v>163</v>
      </c>
      <c r="C137" s="86" t="s">
        <v>162</v>
      </c>
      <c r="D137" s="86" t="s">
        <v>275</v>
      </c>
      <c r="E137" s="87">
        <v>25</v>
      </c>
      <c r="F137" s="87">
        <v>750</v>
      </c>
      <c r="G137" s="87">
        <v>10</v>
      </c>
      <c r="H137" s="87">
        <v>50</v>
      </c>
      <c r="I137" s="87"/>
      <c r="J137" s="87"/>
      <c r="K137" s="87"/>
      <c r="L137" s="87"/>
      <c r="M137" s="91"/>
      <c r="N137" s="87">
        <f t="shared" si="18"/>
        <v>0</v>
      </c>
      <c r="O137" s="87">
        <f t="shared" si="19"/>
        <v>0</v>
      </c>
      <c r="P137" s="92"/>
      <c r="Q137" s="93">
        <v>0.04</v>
      </c>
      <c r="R137" s="93">
        <f t="shared" si="20"/>
        <v>0</v>
      </c>
    </row>
    <row r="138" spans="1:20" s="90" customFormat="1" x14ac:dyDescent="0.2">
      <c r="A138" s="178" t="s">
        <v>218</v>
      </c>
      <c r="B138" s="178" t="s">
        <v>163</v>
      </c>
      <c r="C138" s="95" t="s">
        <v>219</v>
      </c>
      <c r="D138" s="178" t="s">
        <v>277</v>
      </c>
      <c r="E138" s="87">
        <v>25</v>
      </c>
      <c r="F138" s="87">
        <v>750</v>
      </c>
      <c r="G138" s="87">
        <v>10</v>
      </c>
      <c r="H138" s="87">
        <v>50</v>
      </c>
      <c r="I138" s="87"/>
      <c r="J138" s="87"/>
      <c r="K138" s="87"/>
      <c r="L138" s="87"/>
      <c r="M138" s="91"/>
      <c r="N138" s="87">
        <f t="shared" si="18"/>
        <v>0</v>
      </c>
      <c r="O138" s="87">
        <f t="shared" si="19"/>
        <v>0</v>
      </c>
      <c r="P138" s="92"/>
      <c r="Q138" s="93">
        <v>0.04</v>
      </c>
      <c r="R138" s="93">
        <f t="shared" si="20"/>
        <v>0</v>
      </c>
    </row>
    <row r="139" spans="1:20" s="90" customFormat="1" x14ac:dyDescent="0.2">
      <c r="A139" s="86" t="s">
        <v>132</v>
      </c>
      <c r="B139" s="86" t="s">
        <v>133</v>
      </c>
      <c r="C139" s="86" t="s">
        <v>132</v>
      </c>
      <c r="D139" s="86" t="s">
        <v>275</v>
      </c>
      <c r="E139" s="87">
        <v>25</v>
      </c>
      <c r="F139" s="87">
        <v>900</v>
      </c>
      <c r="G139" s="87">
        <v>10</v>
      </c>
      <c r="H139" s="87">
        <v>50</v>
      </c>
      <c r="I139" s="87"/>
      <c r="J139" s="87"/>
      <c r="K139" s="87"/>
      <c r="L139" s="87"/>
      <c r="M139" s="91"/>
      <c r="N139" s="87">
        <f t="shared" si="18"/>
        <v>0</v>
      </c>
      <c r="O139" s="87">
        <f t="shared" si="19"/>
        <v>0</v>
      </c>
      <c r="P139" s="92"/>
      <c r="Q139" s="93">
        <v>0.06</v>
      </c>
      <c r="R139" s="93">
        <f t="shared" si="20"/>
        <v>0</v>
      </c>
    </row>
    <row r="140" spans="1:20" s="90" customFormat="1" x14ac:dyDescent="0.2">
      <c r="A140" s="178" t="s">
        <v>264</v>
      </c>
      <c r="B140" s="178" t="s">
        <v>133</v>
      </c>
      <c r="C140" s="95" t="s">
        <v>265</v>
      </c>
      <c r="D140" s="178" t="s">
        <v>277</v>
      </c>
      <c r="E140" s="87">
        <v>25</v>
      </c>
      <c r="F140" s="87">
        <v>900</v>
      </c>
      <c r="G140" s="87">
        <v>10</v>
      </c>
      <c r="H140" s="87">
        <v>50</v>
      </c>
      <c r="I140" s="87"/>
      <c r="J140" s="87"/>
      <c r="K140" s="87"/>
      <c r="L140" s="87">
        <v>300</v>
      </c>
      <c r="M140" s="91"/>
      <c r="N140" s="87">
        <f t="shared" si="18"/>
        <v>300</v>
      </c>
      <c r="O140" s="87">
        <f t="shared" si="19"/>
        <v>6</v>
      </c>
      <c r="P140" s="92"/>
      <c r="Q140" s="93">
        <v>0.06</v>
      </c>
      <c r="R140" s="93">
        <f t="shared" si="20"/>
        <v>0.36</v>
      </c>
    </row>
    <row r="141" spans="1:20" s="90" customFormat="1" x14ac:dyDescent="0.2">
      <c r="A141" s="86" t="s">
        <v>134</v>
      </c>
      <c r="B141" s="86" t="s">
        <v>135</v>
      </c>
      <c r="C141" s="86" t="s">
        <v>134</v>
      </c>
      <c r="D141" s="86" t="s">
        <v>275</v>
      </c>
      <c r="E141" s="87">
        <v>25</v>
      </c>
      <c r="F141" s="87">
        <v>1200</v>
      </c>
      <c r="G141" s="87">
        <v>10</v>
      </c>
      <c r="H141" s="87">
        <v>50</v>
      </c>
      <c r="I141" s="87"/>
      <c r="J141" s="87"/>
      <c r="K141" s="87"/>
      <c r="L141" s="87"/>
      <c r="M141" s="91"/>
      <c r="N141" s="87">
        <f t="shared" si="18"/>
        <v>0</v>
      </c>
      <c r="O141" s="87">
        <f t="shared" si="19"/>
        <v>0</v>
      </c>
      <c r="P141" s="92"/>
      <c r="Q141" s="93">
        <v>0.08</v>
      </c>
      <c r="R141" s="93">
        <f t="shared" si="20"/>
        <v>0</v>
      </c>
    </row>
    <row r="142" spans="1:20" s="90" customFormat="1" x14ac:dyDescent="0.2">
      <c r="A142" s="103" t="s">
        <v>451</v>
      </c>
      <c r="B142" s="178" t="s">
        <v>135</v>
      </c>
      <c r="C142" s="103">
        <v>90445810</v>
      </c>
      <c r="D142" s="178" t="s">
        <v>277</v>
      </c>
      <c r="E142" s="87" t="s">
        <v>63</v>
      </c>
      <c r="F142" s="87">
        <v>1200</v>
      </c>
      <c r="G142" s="87">
        <v>10</v>
      </c>
      <c r="H142" s="87">
        <v>50</v>
      </c>
      <c r="I142" s="87"/>
      <c r="J142" s="87"/>
      <c r="K142" s="87"/>
      <c r="L142" s="87"/>
      <c r="M142" s="91"/>
      <c r="N142" s="87">
        <f t="shared" si="18"/>
        <v>0</v>
      </c>
      <c r="O142" s="87">
        <f t="shared" si="19"/>
        <v>0</v>
      </c>
      <c r="P142" s="92"/>
      <c r="Q142" s="93">
        <v>0.08</v>
      </c>
      <c r="R142" s="93">
        <f t="shared" si="20"/>
        <v>0</v>
      </c>
    </row>
    <row r="143" spans="1:20" s="90" customFormat="1" x14ac:dyDescent="0.2">
      <c r="A143" s="86" t="s">
        <v>238</v>
      </c>
      <c r="B143" s="86" t="s">
        <v>239</v>
      </c>
      <c r="C143" s="86" t="s">
        <v>238</v>
      </c>
      <c r="D143" s="86" t="s">
        <v>275</v>
      </c>
      <c r="E143" s="87">
        <v>25</v>
      </c>
      <c r="F143" s="87">
        <v>1524</v>
      </c>
      <c r="G143" s="87">
        <v>10</v>
      </c>
      <c r="H143" s="87">
        <v>50</v>
      </c>
      <c r="I143" s="87"/>
      <c r="J143" s="87"/>
      <c r="K143" s="87"/>
      <c r="L143" s="87"/>
      <c r="M143" s="91"/>
      <c r="N143" s="87">
        <f t="shared" si="18"/>
        <v>0</v>
      </c>
      <c r="O143" s="87">
        <f t="shared" si="19"/>
        <v>0</v>
      </c>
      <c r="P143" s="92"/>
      <c r="Q143" s="93">
        <v>0.08</v>
      </c>
      <c r="R143" s="93">
        <f t="shared" si="20"/>
        <v>0</v>
      </c>
    </row>
    <row r="144" spans="1:20" s="90" customFormat="1" x14ac:dyDescent="0.2">
      <c r="A144" s="86" t="s">
        <v>164</v>
      </c>
      <c r="B144" s="86" t="s">
        <v>165</v>
      </c>
      <c r="C144" s="86" t="s">
        <v>164</v>
      </c>
      <c r="D144" s="86" t="s">
        <v>275</v>
      </c>
      <c r="E144" s="87">
        <v>25</v>
      </c>
      <c r="F144" s="87">
        <v>1800</v>
      </c>
      <c r="G144" s="87">
        <v>10</v>
      </c>
      <c r="H144" s="87">
        <v>50</v>
      </c>
      <c r="I144" s="87"/>
      <c r="J144" s="87"/>
      <c r="K144" s="87"/>
      <c r="L144" s="87"/>
      <c r="M144" s="91"/>
      <c r="N144" s="87">
        <f t="shared" si="18"/>
        <v>0</v>
      </c>
      <c r="O144" s="87">
        <f t="shared" si="19"/>
        <v>0</v>
      </c>
      <c r="P144" s="92"/>
      <c r="Q144" s="93">
        <v>0.12</v>
      </c>
      <c r="R144" s="93">
        <f t="shared" si="20"/>
        <v>0</v>
      </c>
    </row>
    <row r="145" spans="1:20" s="90" customFormat="1" x14ac:dyDescent="0.2">
      <c r="A145" s="178" t="s">
        <v>227</v>
      </c>
      <c r="B145" s="178" t="s">
        <v>165</v>
      </c>
      <c r="C145" s="178">
        <v>90445900</v>
      </c>
      <c r="D145" s="178" t="s">
        <v>277</v>
      </c>
      <c r="E145" s="87">
        <v>25</v>
      </c>
      <c r="F145" s="87">
        <v>1800</v>
      </c>
      <c r="G145" s="87">
        <v>10</v>
      </c>
      <c r="H145" s="87">
        <v>50</v>
      </c>
      <c r="I145" s="87"/>
      <c r="J145" s="87"/>
      <c r="K145" s="87"/>
      <c r="L145" s="87"/>
      <c r="M145" s="91"/>
      <c r="N145" s="87">
        <f t="shared" si="18"/>
        <v>0</v>
      </c>
      <c r="O145" s="87">
        <f t="shared" si="19"/>
        <v>0</v>
      </c>
      <c r="P145" s="92"/>
      <c r="Q145" s="93">
        <v>0.12</v>
      </c>
      <c r="R145" s="93">
        <f t="shared" si="20"/>
        <v>0</v>
      </c>
      <c r="S145" s="94"/>
    </row>
    <row r="146" spans="1:20" s="90" customFormat="1" x14ac:dyDescent="0.2">
      <c r="A146" s="178" t="s">
        <v>301</v>
      </c>
      <c r="B146" s="178" t="s">
        <v>302</v>
      </c>
      <c r="C146" s="178">
        <v>90446000</v>
      </c>
      <c r="D146" s="178" t="s">
        <v>277</v>
      </c>
      <c r="E146" s="87">
        <v>25</v>
      </c>
      <c r="F146" s="87">
        <v>2400</v>
      </c>
      <c r="G146" s="87">
        <v>10</v>
      </c>
      <c r="H146" s="87">
        <v>50</v>
      </c>
      <c r="I146" s="87"/>
      <c r="J146" s="87"/>
      <c r="K146" s="87"/>
      <c r="L146" s="87"/>
      <c r="M146" s="91"/>
      <c r="N146" s="87">
        <f t="shared" si="18"/>
        <v>0</v>
      </c>
      <c r="O146" s="87">
        <f t="shared" si="19"/>
        <v>0</v>
      </c>
      <c r="P146" s="92"/>
      <c r="Q146" s="93">
        <v>0.12</v>
      </c>
      <c r="R146" s="93">
        <f t="shared" si="20"/>
        <v>0</v>
      </c>
      <c r="S146" s="94"/>
    </row>
    <row r="147" spans="1:20" x14ac:dyDescent="0.2">
      <c r="A147" s="305"/>
      <c r="B147" s="305"/>
      <c r="C147" s="305"/>
      <c r="D147" s="305"/>
      <c r="E147" s="305"/>
      <c r="F147" s="305"/>
      <c r="G147" s="305"/>
      <c r="H147" s="305"/>
      <c r="I147" s="181">
        <f t="shared" ref="I147:M147" si="21">SUBTOTAL(9,I6:I146)</f>
        <v>5400</v>
      </c>
      <c r="J147" s="181">
        <f t="shared" si="21"/>
        <v>9000</v>
      </c>
      <c r="K147" s="181">
        <f t="shared" si="21"/>
        <v>22650</v>
      </c>
      <c r="L147" s="181">
        <f t="shared" si="21"/>
        <v>33625</v>
      </c>
      <c r="M147" s="181">
        <f t="shared" si="21"/>
        <v>0</v>
      </c>
      <c r="N147" s="181">
        <f>SUBTOTAL(9,N5:N146)</f>
        <v>70675</v>
      </c>
      <c r="O147" s="181">
        <f>SUBTOTAL(9,O5:O146)</f>
        <v>404</v>
      </c>
      <c r="P147" s="59"/>
      <c r="Q147" s="12"/>
      <c r="R147" s="181">
        <f>SUBTOTAL(9,R5:R146)</f>
        <v>22.609999999999996</v>
      </c>
      <c r="S147" s="3">
        <f>SUM(S14:S146)</f>
        <v>9.57</v>
      </c>
      <c r="T147" s="3">
        <f>SUM(T14:T146)</f>
        <v>100</v>
      </c>
    </row>
    <row r="148" spans="1:20" x14ac:dyDescent="0.2">
      <c r="A148" s="305"/>
      <c r="B148" s="305"/>
      <c r="C148" s="305"/>
      <c r="D148" s="305"/>
      <c r="E148" s="305"/>
      <c r="F148" s="305"/>
      <c r="G148" s="305"/>
      <c r="H148" s="305"/>
      <c r="I148" s="181">
        <v>22</v>
      </c>
      <c r="J148" s="181">
        <v>35</v>
      </c>
      <c r="K148" s="181">
        <v>97</v>
      </c>
      <c r="L148" s="181">
        <v>250</v>
      </c>
      <c r="M148" s="181"/>
      <c r="N148" s="181"/>
      <c r="O148" s="181">
        <f>SUM(I148:M148)</f>
        <v>404</v>
      </c>
      <c r="R148" s="3">
        <f>R147/30</f>
        <v>0.75366666666666648</v>
      </c>
    </row>
    <row r="149" spans="1:20" x14ac:dyDescent="0.2">
      <c r="A149" s="305"/>
      <c r="B149" s="305"/>
      <c r="C149" s="305"/>
      <c r="D149" s="305"/>
      <c r="E149" s="305"/>
      <c r="F149" s="305"/>
      <c r="G149" s="305"/>
      <c r="H149" s="305"/>
      <c r="I149" s="181">
        <v>1.28</v>
      </c>
      <c r="J149" s="181">
        <v>1.85</v>
      </c>
      <c r="K149" s="181">
        <v>5.82</v>
      </c>
      <c r="L149" s="181">
        <v>13.66</v>
      </c>
      <c r="M149" s="181"/>
      <c r="N149" s="181"/>
      <c r="O149" s="181">
        <f>SUM(I149:M149)</f>
        <v>22.61</v>
      </c>
    </row>
    <row r="150" spans="1:20" x14ac:dyDescent="0.2">
      <c r="A150" s="34"/>
      <c r="B150" s="34"/>
      <c r="C150" s="34"/>
      <c r="D150" s="34"/>
      <c r="E150" s="34"/>
      <c r="F150" s="34"/>
      <c r="G150" s="34"/>
      <c r="H150" s="34"/>
    </row>
    <row r="151" spans="1:20" x14ac:dyDescent="0.2">
      <c r="A151" s="183" t="s">
        <v>136</v>
      </c>
      <c r="B151" s="183" t="s">
        <v>136</v>
      </c>
      <c r="C151" s="30"/>
      <c r="D151" s="30"/>
      <c r="E151" s="180" t="s">
        <v>10</v>
      </c>
      <c r="F151" s="180" t="s">
        <v>137</v>
      </c>
      <c r="G151" s="300" t="s">
        <v>138</v>
      </c>
      <c r="H151" s="301"/>
      <c r="I151" s="20"/>
      <c r="J151" s="20"/>
      <c r="K151" s="20"/>
      <c r="L151" s="20"/>
      <c r="M151" s="20"/>
      <c r="N151" s="302" t="s">
        <v>6</v>
      </c>
      <c r="O151" s="302"/>
      <c r="P151" s="35"/>
      <c r="Q151" s="300" t="s">
        <v>7</v>
      </c>
      <c r="R151" s="301"/>
    </row>
    <row r="152" spans="1:20" x14ac:dyDescent="0.2">
      <c r="A152" s="181"/>
      <c r="B152" s="181"/>
      <c r="C152" s="181"/>
      <c r="D152" s="181"/>
      <c r="E152" s="180"/>
      <c r="F152" s="180"/>
      <c r="G152" s="180" t="s">
        <v>139</v>
      </c>
      <c r="H152" s="180" t="s">
        <v>140</v>
      </c>
      <c r="I152" s="180" t="s">
        <v>140</v>
      </c>
      <c r="J152" s="180" t="s">
        <v>140</v>
      </c>
      <c r="K152" s="180" t="s">
        <v>140</v>
      </c>
      <c r="L152" s="180" t="s">
        <v>140</v>
      </c>
      <c r="M152" s="180" t="s">
        <v>140</v>
      </c>
      <c r="N152" s="181" t="s">
        <v>140</v>
      </c>
      <c r="O152" s="181" t="s">
        <v>12</v>
      </c>
      <c r="P152" s="182"/>
      <c r="Q152" s="179" t="s">
        <v>14</v>
      </c>
      <c r="R152" s="179" t="s">
        <v>15</v>
      </c>
    </row>
    <row r="153" spans="1:20" x14ac:dyDescent="0.2">
      <c r="A153" s="38" t="s">
        <v>142</v>
      </c>
      <c r="B153" s="38" t="s">
        <v>143</v>
      </c>
      <c r="C153" s="38" t="s">
        <v>142</v>
      </c>
      <c r="D153" s="38" t="s">
        <v>142</v>
      </c>
      <c r="E153" s="12">
        <v>13</v>
      </c>
      <c r="F153" s="12">
        <v>25</v>
      </c>
      <c r="G153" s="12">
        <v>5</v>
      </c>
      <c r="H153" s="12">
        <v>125</v>
      </c>
      <c r="I153" s="12"/>
      <c r="J153" s="12"/>
      <c r="K153" s="12"/>
      <c r="L153" s="12"/>
      <c r="M153" s="12"/>
      <c r="N153" s="12">
        <f>SUM(I153:M153)</f>
        <v>0</v>
      </c>
      <c r="O153" s="12">
        <f>$N153/$H153</f>
        <v>0</v>
      </c>
      <c r="P153" s="39"/>
      <c r="Q153" s="15">
        <v>0.09</v>
      </c>
      <c r="R153" s="15">
        <f>$O153*$Q153</f>
        <v>0</v>
      </c>
    </row>
    <row r="154" spans="1:20" x14ac:dyDescent="0.2">
      <c r="A154" s="38" t="s">
        <v>144</v>
      </c>
      <c r="B154" s="38" t="s">
        <v>145</v>
      </c>
      <c r="C154" s="38" t="s">
        <v>144</v>
      </c>
      <c r="D154" s="38" t="s">
        <v>144</v>
      </c>
      <c r="E154" s="12">
        <v>19</v>
      </c>
      <c r="F154" s="12">
        <v>25</v>
      </c>
      <c r="G154" s="12">
        <v>5</v>
      </c>
      <c r="H154" s="12">
        <v>125</v>
      </c>
      <c r="I154" s="12"/>
      <c r="J154" s="12"/>
      <c r="K154" s="12"/>
      <c r="L154" s="12"/>
      <c r="M154" s="12"/>
      <c r="N154" s="12">
        <f>SUM(I154:M154)</f>
        <v>0</v>
      </c>
      <c r="O154" s="12">
        <f>$N154/$H154</f>
        <v>0</v>
      </c>
      <c r="P154" s="39"/>
      <c r="Q154" s="15">
        <v>0.15</v>
      </c>
      <c r="R154" s="15">
        <f>$O154*$Q154</f>
        <v>0</v>
      </c>
    </row>
    <row r="155" spans="1:20" x14ac:dyDescent="0.2">
      <c r="B155" s="3"/>
      <c r="I155" s="181">
        <f t="shared" ref="I155:M155" si="22">SUM(I153:I154)</f>
        <v>0</v>
      </c>
      <c r="J155" s="181">
        <f t="shared" si="22"/>
        <v>0</v>
      </c>
      <c r="K155" s="181">
        <f t="shared" si="22"/>
        <v>0</v>
      </c>
      <c r="L155" s="181">
        <f t="shared" si="22"/>
        <v>0</v>
      </c>
      <c r="M155" s="181">
        <f t="shared" si="22"/>
        <v>0</v>
      </c>
      <c r="N155" s="181">
        <f>SUBTOTAL(9,N153:N154)</f>
        <v>0</v>
      </c>
      <c r="O155" s="181">
        <f>SUBTOTAL(9,O153:O154)</f>
        <v>0</v>
      </c>
      <c r="P155" s="182"/>
      <c r="Q155" s="12"/>
      <c r="R155" s="33">
        <f>SUBTOTAL(9,R153:R154)</f>
        <v>0</v>
      </c>
    </row>
    <row r="156" spans="1:20" x14ac:dyDescent="0.2">
      <c r="B156" s="3"/>
      <c r="I156" s="40"/>
      <c r="J156" s="40"/>
      <c r="K156" s="40"/>
      <c r="L156" s="40"/>
      <c r="M156" s="40"/>
      <c r="N156" s="181">
        <v>0</v>
      </c>
      <c r="O156" s="181">
        <v>0</v>
      </c>
      <c r="P156" s="35"/>
      <c r="Q156" s="12"/>
      <c r="R156" s="33">
        <v>0</v>
      </c>
    </row>
  </sheetData>
  <autoFilter ref="D3:D149"/>
  <mergeCells count="13">
    <mergeCell ref="Q151:R151"/>
    <mergeCell ref="A112:B112"/>
    <mergeCell ref="A147:H147"/>
    <mergeCell ref="A148:H148"/>
    <mergeCell ref="A149:H149"/>
    <mergeCell ref="G151:H151"/>
    <mergeCell ref="N151:O151"/>
    <mergeCell ref="Q3:R3"/>
    <mergeCell ref="A1:H1"/>
    <mergeCell ref="A2:D2"/>
    <mergeCell ref="E2:H2"/>
    <mergeCell ref="G3:H3"/>
    <mergeCell ref="N3:O3"/>
  </mergeCells>
  <conditionalFormatting sqref="A5:XFD146">
    <cfRule type="expression" dxfId="572" priority="1">
      <formula>MOD(ROW(),2)</formula>
    </cfRule>
  </conditionalFormatting>
  <conditionalFormatting sqref="N6:N146">
    <cfRule type="cellIs" dxfId="571" priority="4" operator="greaterThan">
      <formula>10000</formula>
    </cfRule>
  </conditionalFormatting>
  <conditionalFormatting sqref="N113:N146">
    <cfRule type="cellIs" dxfId="570" priority="5" operator="greaterThan">
      <formula>2000</formula>
    </cfRule>
  </conditionalFormatting>
  <conditionalFormatting sqref="R6:R111">
    <cfRule type="cellIs" dxfId="569" priority="3" operator="greaterThan">
      <formula>10</formula>
    </cfRule>
  </conditionalFormatting>
  <conditionalFormatting sqref="R142">
    <cfRule type="cellIs" dxfId="568" priority="2" operator="greaterThan">
      <formula>10</formula>
    </cfRule>
  </conditionalFormatting>
  <pageMargins left="0.25" right="0.25" top="0.75" bottom="0.75" header="0.3" footer="0.3"/>
  <pageSetup paperSize="9" scale="69" fitToHeight="0" orientation="landscape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156"/>
  <sheetViews>
    <sheetView zoomScaleNormal="100" workbookViewId="0">
      <pane xSplit="4" ySplit="4" topLeftCell="E5" activePane="bottomRight" state="frozen"/>
      <selection pane="topRight" activeCell="D1" sqref="D1"/>
      <selection pane="bottomLeft" activeCell="A4" sqref="A4"/>
      <selection pane="bottomRight" activeCell="I6" sqref="I6"/>
    </sheetView>
  </sheetViews>
  <sheetFormatPr defaultColWidth="9.140625" defaultRowHeight="12.75" x14ac:dyDescent="0.2"/>
  <cols>
    <col min="1" max="1" width="12.5703125" style="3" customWidth="1"/>
    <col min="2" max="2" width="14" style="41" customWidth="1"/>
    <col min="3" max="3" width="14" style="3" bestFit="1" customWidth="1"/>
    <col min="4" max="4" width="12.28515625" style="3" customWidth="1"/>
    <col min="5" max="5" width="7.85546875" style="3" customWidth="1"/>
    <col min="6" max="6" width="8.5703125" style="3" customWidth="1"/>
    <col min="7" max="7" width="6.140625" style="3" customWidth="1"/>
    <col min="8" max="8" width="6.42578125" style="3" customWidth="1"/>
    <col min="9" max="12" width="10.140625" style="3" customWidth="1"/>
    <col min="13" max="13" width="8.28515625" style="3" customWidth="1"/>
    <col min="14" max="14" width="10.7109375" style="3" bestFit="1" customWidth="1"/>
    <col min="15" max="15" width="8.28515625" style="3" bestFit="1" customWidth="1"/>
    <col min="16" max="17" width="9.42578125" style="3" customWidth="1"/>
    <col min="18" max="18" width="9.28515625" style="3" customWidth="1"/>
    <col min="19" max="16384" width="9.140625" style="3"/>
  </cols>
  <sheetData>
    <row r="1" spans="1:20" x14ac:dyDescent="0.2">
      <c r="A1" s="303" t="s">
        <v>281</v>
      </c>
      <c r="B1" s="303"/>
      <c r="C1" s="303"/>
      <c r="D1" s="303"/>
      <c r="E1" s="303"/>
      <c r="F1" s="303"/>
      <c r="G1" s="303"/>
      <c r="H1" s="303"/>
      <c r="I1" s="30" t="s">
        <v>563</v>
      </c>
      <c r="J1" s="30" t="s">
        <v>573</v>
      </c>
      <c r="K1" s="30" t="s">
        <v>581</v>
      </c>
      <c r="L1" s="30" t="s">
        <v>592</v>
      </c>
      <c r="M1" s="20"/>
      <c r="N1" s="20"/>
      <c r="O1" s="20"/>
    </row>
    <row r="2" spans="1:20" x14ac:dyDescent="0.2">
      <c r="A2" s="303" t="s">
        <v>591</v>
      </c>
      <c r="B2" s="303"/>
      <c r="C2" s="303"/>
      <c r="D2" s="303"/>
      <c r="E2" s="303"/>
      <c r="F2" s="303"/>
      <c r="G2" s="303"/>
      <c r="H2" s="303"/>
      <c r="I2" s="172"/>
      <c r="J2" s="172"/>
      <c r="K2" s="172"/>
      <c r="L2" s="172"/>
      <c r="M2" s="171"/>
      <c r="N2" s="171"/>
      <c r="O2" s="171"/>
      <c r="P2" s="176"/>
      <c r="Q2" s="176"/>
      <c r="R2" s="30"/>
    </row>
    <row r="3" spans="1:20" x14ac:dyDescent="0.2">
      <c r="A3" s="171" t="s">
        <v>0</v>
      </c>
      <c r="B3" s="171" t="s">
        <v>1</v>
      </c>
      <c r="C3" s="171" t="s">
        <v>2</v>
      </c>
      <c r="D3" s="171" t="s">
        <v>274</v>
      </c>
      <c r="E3" s="171" t="s">
        <v>3</v>
      </c>
      <c r="F3" s="171" t="s">
        <v>4</v>
      </c>
      <c r="G3" s="302" t="s">
        <v>5</v>
      </c>
      <c r="H3" s="302"/>
      <c r="I3" s="31" t="s">
        <v>559</v>
      </c>
      <c r="J3" s="31" t="s">
        <v>572</v>
      </c>
      <c r="K3" s="31" t="s">
        <v>579</v>
      </c>
      <c r="L3" s="31" t="s">
        <v>589</v>
      </c>
      <c r="M3" s="173"/>
      <c r="N3" s="302" t="s">
        <v>6</v>
      </c>
      <c r="O3" s="302"/>
      <c r="P3" s="55"/>
      <c r="Q3" s="300" t="s">
        <v>7</v>
      </c>
      <c r="R3" s="301"/>
    </row>
    <row r="4" spans="1:20" x14ac:dyDescent="0.2">
      <c r="A4" s="173" t="s">
        <v>8</v>
      </c>
      <c r="B4" s="173"/>
      <c r="C4" s="173"/>
      <c r="D4" s="173"/>
      <c r="E4" s="7" t="s">
        <v>9</v>
      </c>
      <c r="F4" s="173" t="s">
        <v>10</v>
      </c>
      <c r="G4" s="171" t="s">
        <v>11</v>
      </c>
      <c r="H4" s="171" t="s">
        <v>12</v>
      </c>
      <c r="I4" s="173" t="s">
        <v>560</v>
      </c>
      <c r="J4" s="173" t="s">
        <v>571</v>
      </c>
      <c r="K4" s="173" t="s">
        <v>580</v>
      </c>
      <c r="L4" s="173" t="s">
        <v>590</v>
      </c>
      <c r="M4" s="173"/>
      <c r="N4" s="171" t="s">
        <v>13</v>
      </c>
      <c r="O4" s="171" t="s">
        <v>12</v>
      </c>
      <c r="P4" s="56"/>
      <c r="Q4" s="172" t="s">
        <v>14</v>
      </c>
      <c r="R4" s="172" t="s">
        <v>15</v>
      </c>
    </row>
    <row r="5" spans="1:20" s="90" customFormat="1" x14ac:dyDescent="0.2">
      <c r="A5" s="86" t="s">
        <v>549</v>
      </c>
      <c r="B5" s="86" t="s">
        <v>550</v>
      </c>
      <c r="C5" s="86" t="s">
        <v>549</v>
      </c>
      <c r="D5" s="86" t="s">
        <v>275</v>
      </c>
      <c r="E5" s="87">
        <v>15</v>
      </c>
      <c r="F5" s="87">
        <v>50</v>
      </c>
      <c r="G5" s="87">
        <v>50</v>
      </c>
      <c r="H5" s="87">
        <v>2000</v>
      </c>
      <c r="I5" s="87"/>
      <c r="J5" s="87"/>
      <c r="K5" s="87"/>
      <c r="L5" s="87"/>
      <c r="M5" s="170"/>
      <c r="N5" s="87">
        <f t="shared" ref="N5:N20" si="0">SUM(I5:M5)</f>
        <v>0</v>
      </c>
      <c r="O5" s="87">
        <f t="shared" ref="O5:O20" si="1">$N5/$H5</f>
        <v>0</v>
      </c>
      <c r="P5" s="89"/>
      <c r="Q5" s="87">
        <v>0.06</v>
      </c>
      <c r="R5" s="87">
        <f t="shared" ref="R5:R20" si="2">$O5*$Q5</f>
        <v>0</v>
      </c>
    </row>
    <row r="6" spans="1:20" s="90" customFormat="1" x14ac:dyDescent="0.2">
      <c r="A6" s="86" t="s">
        <v>383</v>
      </c>
      <c r="B6" s="86" t="s">
        <v>384</v>
      </c>
      <c r="C6" s="86" t="s">
        <v>383</v>
      </c>
      <c r="D6" s="86" t="s">
        <v>275</v>
      </c>
      <c r="E6" s="87">
        <v>15</v>
      </c>
      <c r="F6" s="87">
        <v>225</v>
      </c>
      <c r="G6" s="87">
        <v>10</v>
      </c>
      <c r="H6" s="87">
        <v>400</v>
      </c>
      <c r="I6" s="87">
        <v>5600</v>
      </c>
      <c r="J6" s="87">
        <v>4000</v>
      </c>
      <c r="K6" s="87">
        <v>6000</v>
      </c>
      <c r="L6" s="87">
        <v>6000</v>
      </c>
      <c r="M6" s="91"/>
      <c r="N6" s="87">
        <f t="shared" si="0"/>
        <v>21600</v>
      </c>
      <c r="O6" s="87">
        <f t="shared" si="1"/>
        <v>54</v>
      </c>
      <c r="P6" s="92"/>
      <c r="Q6" s="93">
        <v>0.06</v>
      </c>
      <c r="R6" s="93">
        <f t="shared" si="2"/>
        <v>3.2399999999999998</v>
      </c>
      <c r="S6" s="94">
        <f>SUM(R6:R20)</f>
        <v>20.66</v>
      </c>
      <c r="T6" s="90">
        <f>S6*100/$S$147</f>
        <v>98.193916349809896</v>
      </c>
    </row>
    <row r="7" spans="1:20" s="90" customFormat="1" x14ac:dyDescent="0.2">
      <c r="A7" s="86" t="s">
        <v>385</v>
      </c>
      <c r="B7" s="86" t="s">
        <v>386</v>
      </c>
      <c r="C7" s="86" t="s">
        <v>385</v>
      </c>
      <c r="D7" s="86" t="s">
        <v>275</v>
      </c>
      <c r="E7" s="87">
        <v>15</v>
      </c>
      <c r="F7" s="87">
        <v>300</v>
      </c>
      <c r="G7" s="87">
        <v>10</v>
      </c>
      <c r="H7" s="87">
        <v>300</v>
      </c>
      <c r="I7" s="87"/>
      <c r="J7" s="87">
        <v>6600</v>
      </c>
      <c r="K7" s="87">
        <v>6000</v>
      </c>
      <c r="L7" s="87"/>
      <c r="M7" s="91"/>
      <c r="N7" s="87">
        <f t="shared" si="0"/>
        <v>12600</v>
      </c>
      <c r="O7" s="87">
        <f t="shared" si="1"/>
        <v>42</v>
      </c>
      <c r="P7" s="92"/>
      <c r="Q7" s="93">
        <v>0.06</v>
      </c>
      <c r="R7" s="93">
        <f t="shared" si="2"/>
        <v>2.52</v>
      </c>
      <c r="S7" s="94"/>
    </row>
    <row r="8" spans="1:20" s="90" customFormat="1" x14ac:dyDescent="0.2">
      <c r="A8" s="170" t="s">
        <v>387</v>
      </c>
      <c r="B8" s="170" t="s">
        <v>259</v>
      </c>
      <c r="C8" s="95" t="s">
        <v>388</v>
      </c>
      <c r="D8" s="170" t="s">
        <v>277</v>
      </c>
      <c r="E8" s="87" t="s">
        <v>167</v>
      </c>
      <c r="F8" s="87">
        <v>300</v>
      </c>
      <c r="G8" s="87">
        <v>10</v>
      </c>
      <c r="H8" s="87">
        <v>300</v>
      </c>
      <c r="I8" s="87"/>
      <c r="J8" s="87"/>
      <c r="K8" s="87">
        <v>900</v>
      </c>
      <c r="L8" s="87"/>
      <c r="M8" s="91"/>
      <c r="N8" s="87">
        <f t="shared" si="0"/>
        <v>900</v>
      </c>
      <c r="O8" s="87">
        <f t="shared" si="1"/>
        <v>3</v>
      </c>
      <c r="P8" s="92"/>
      <c r="Q8" s="93">
        <v>0.06</v>
      </c>
      <c r="R8" s="93">
        <f t="shared" si="2"/>
        <v>0.18</v>
      </c>
      <c r="S8" s="94"/>
    </row>
    <row r="9" spans="1:20" s="90" customFormat="1" x14ac:dyDescent="0.2">
      <c r="A9" s="86" t="s">
        <v>258</v>
      </c>
      <c r="B9" s="86" t="s">
        <v>259</v>
      </c>
      <c r="C9" s="86" t="s">
        <v>258</v>
      </c>
      <c r="D9" s="86" t="s">
        <v>275</v>
      </c>
      <c r="E9" s="87">
        <v>15</v>
      </c>
      <c r="F9" s="87">
        <v>375</v>
      </c>
      <c r="G9" s="87">
        <v>10</v>
      </c>
      <c r="H9" s="87">
        <v>200</v>
      </c>
      <c r="I9" s="87"/>
      <c r="J9" s="87"/>
      <c r="K9" s="87"/>
      <c r="L9" s="87"/>
      <c r="M9" s="91"/>
      <c r="N9" s="87">
        <f t="shared" si="0"/>
        <v>0</v>
      </c>
      <c r="O9" s="87">
        <f t="shared" si="1"/>
        <v>0</v>
      </c>
      <c r="P9" s="92"/>
      <c r="Q9" s="93">
        <v>0.06</v>
      </c>
      <c r="R9" s="93">
        <f t="shared" si="2"/>
        <v>0</v>
      </c>
      <c r="S9" s="94"/>
    </row>
    <row r="10" spans="1:20" s="90" customFormat="1" x14ac:dyDescent="0.2">
      <c r="A10" s="86" t="s">
        <v>26</v>
      </c>
      <c r="B10" s="86" t="s">
        <v>27</v>
      </c>
      <c r="C10" s="86" t="s">
        <v>26</v>
      </c>
      <c r="D10" s="86" t="s">
        <v>275</v>
      </c>
      <c r="E10" s="87">
        <v>15</v>
      </c>
      <c r="F10" s="87">
        <v>457</v>
      </c>
      <c r="G10" s="87">
        <v>10</v>
      </c>
      <c r="H10" s="87">
        <v>200</v>
      </c>
      <c r="I10" s="87">
        <v>3000</v>
      </c>
      <c r="J10" s="87">
        <v>5000</v>
      </c>
      <c r="K10" s="87">
        <v>5000</v>
      </c>
      <c r="L10" s="87">
        <v>5000</v>
      </c>
      <c r="M10" s="91"/>
      <c r="N10" s="87">
        <f t="shared" si="0"/>
        <v>18000</v>
      </c>
      <c r="O10" s="87">
        <f t="shared" si="1"/>
        <v>90</v>
      </c>
      <c r="P10" s="92"/>
      <c r="Q10" s="93">
        <v>0.05</v>
      </c>
      <c r="R10" s="93">
        <f t="shared" si="2"/>
        <v>4.5</v>
      </c>
    </row>
    <row r="11" spans="1:20" s="90" customFormat="1" x14ac:dyDescent="0.2">
      <c r="A11" s="170" t="s">
        <v>169</v>
      </c>
      <c r="B11" s="170" t="s">
        <v>27</v>
      </c>
      <c r="C11" s="170">
        <v>90441400</v>
      </c>
      <c r="D11" s="170" t="s">
        <v>277</v>
      </c>
      <c r="E11" s="87" t="s">
        <v>167</v>
      </c>
      <c r="F11" s="87">
        <v>450</v>
      </c>
      <c r="G11" s="87">
        <v>10</v>
      </c>
      <c r="H11" s="87">
        <v>200</v>
      </c>
      <c r="I11" s="87"/>
      <c r="J11" s="87"/>
      <c r="K11" s="87">
        <v>1000</v>
      </c>
      <c r="L11" s="87">
        <v>1000</v>
      </c>
      <c r="M11" s="91"/>
      <c r="N11" s="87">
        <f t="shared" si="0"/>
        <v>2000</v>
      </c>
      <c r="O11" s="87">
        <f t="shared" si="1"/>
        <v>10</v>
      </c>
      <c r="P11" s="92"/>
      <c r="Q11" s="93">
        <v>0.05</v>
      </c>
      <c r="R11" s="93">
        <f t="shared" si="2"/>
        <v>0.5</v>
      </c>
    </row>
    <row r="12" spans="1:20" s="90" customFormat="1" x14ac:dyDescent="0.2">
      <c r="A12" s="86" t="s">
        <v>24</v>
      </c>
      <c r="B12" s="86" t="s">
        <v>25</v>
      </c>
      <c r="C12" s="86" t="s">
        <v>24</v>
      </c>
      <c r="D12" s="86" t="s">
        <v>275</v>
      </c>
      <c r="E12" s="87">
        <v>15</v>
      </c>
      <c r="F12" s="87">
        <v>610</v>
      </c>
      <c r="G12" s="87">
        <v>10</v>
      </c>
      <c r="H12" s="87">
        <v>100</v>
      </c>
      <c r="I12" s="87">
        <v>1800</v>
      </c>
      <c r="J12" s="87">
        <v>5000</v>
      </c>
      <c r="K12" s="87">
        <v>5000</v>
      </c>
      <c r="L12" s="87">
        <v>5000</v>
      </c>
      <c r="M12" s="91"/>
      <c r="N12" s="87">
        <f t="shared" si="0"/>
        <v>16800</v>
      </c>
      <c r="O12" s="87">
        <f t="shared" si="1"/>
        <v>168</v>
      </c>
      <c r="P12" s="92"/>
      <c r="Q12" s="93">
        <v>0.04</v>
      </c>
      <c r="R12" s="93">
        <f t="shared" si="2"/>
        <v>6.72</v>
      </c>
    </row>
    <row r="13" spans="1:20" s="90" customFormat="1" x14ac:dyDescent="0.2">
      <c r="A13" s="170" t="s">
        <v>168</v>
      </c>
      <c r="B13" s="170" t="s">
        <v>25</v>
      </c>
      <c r="C13" s="170">
        <v>90441600</v>
      </c>
      <c r="D13" s="170" t="s">
        <v>277</v>
      </c>
      <c r="E13" s="87" t="s">
        <v>167</v>
      </c>
      <c r="F13" s="87">
        <v>600</v>
      </c>
      <c r="G13" s="87">
        <v>10</v>
      </c>
      <c r="H13" s="87">
        <v>100</v>
      </c>
      <c r="I13" s="87"/>
      <c r="J13" s="87"/>
      <c r="K13" s="87"/>
      <c r="L13" s="87">
        <v>1000</v>
      </c>
      <c r="M13" s="91"/>
      <c r="N13" s="87">
        <f t="shared" si="0"/>
        <v>1000</v>
      </c>
      <c r="O13" s="87">
        <f t="shared" si="1"/>
        <v>10</v>
      </c>
      <c r="P13" s="92"/>
      <c r="Q13" s="93">
        <v>0.04</v>
      </c>
      <c r="R13" s="93">
        <f t="shared" si="2"/>
        <v>0.4</v>
      </c>
    </row>
    <row r="14" spans="1:20" s="90" customFormat="1" x14ac:dyDescent="0.2">
      <c r="A14" s="86" t="s">
        <v>150</v>
      </c>
      <c r="B14" s="86" t="s">
        <v>151</v>
      </c>
      <c r="C14" s="86" t="s">
        <v>150</v>
      </c>
      <c r="D14" s="86" t="s">
        <v>275</v>
      </c>
      <c r="E14" s="87">
        <v>15</v>
      </c>
      <c r="F14" s="87">
        <v>760</v>
      </c>
      <c r="G14" s="87">
        <v>10</v>
      </c>
      <c r="H14" s="87">
        <v>100</v>
      </c>
      <c r="I14" s="87"/>
      <c r="J14" s="87"/>
      <c r="K14" s="87"/>
      <c r="L14" s="87"/>
      <c r="M14" s="91"/>
      <c r="N14" s="87">
        <f t="shared" si="0"/>
        <v>0</v>
      </c>
      <c r="O14" s="87">
        <f t="shared" si="1"/>
        <v>0</v>
      </c>
      <c r="P14" s="92"/>
      <c r="Q14" s="93">
        <v>0.04</v>
      </c>
      <c r="R14" s="93">
        <f t="shared" si="2"/>
        <v>0</v>
      </c>
    </row>
    <row r="15" spans="1:20" s="90" customFormat="1" x14ac:dyDescent="0.2">
      <c r="A15" s="86" t="s">
        <v>20</v>
      </c>
      <c r="B15" s="86" t="s">
        <v>21</v>
      </c>
      <c r="C15" s="86" t="s">
        <v>20</v>
      </c>
      <c r="D15" s="86" t="s">
        <v>275</v>
      </c>
      <c r="E15" s="87">
        <v>15</v>
      </c>
      <c r="F15" s="87">
        <v>915</v>
      </c>
      <c r="G15" s="87">
        <v>10</v>
      </c>
      <c r="H15" s="87">
        <v>100</v>
      </c>
      <c r="I15" s="87"/>
      <c r="J15" s="87"/>
      <c r="K15" s="87"/>
      <c r="L15" s="87">
        <v>2000</v>
      </c>
      <c r="M15" s="91"/>
      <c r="N15" s="87">
        <f t="shared" si="0"/>
        <v>2000</v>
      </c>
      <c r="O15" s="87">
        <f t="shared" si="1"/>
        <v>20</v>
      </c>
      <c r="P15" s="92"/>
      <c r="Q15" s="93">
        <v>0.05</v>
      </c>
      <c r="R15" s="93">
        <f t="shared" si="2"/>
        <v>1</v>
      </c>
    </row>
    <row r="16" spans="1:20" s="90" customFormat="1" x14ac:dyDescent="0.2">
      <c r="A16" s="91" t="s">
        <v>166</v>
      </c>
      <c r="B16" s="91" t="s">
        <v>21</v>
      </c>
      <c r="C16" s="91">
        <v>90441800</v>
      </c>
      <c r="D16" s="170" t="s">
        <v>277</v>
      </c>
      <c r="E16" s="87" t="s">
        <v>167</v>
      </c>
      <c r="F16" s="87">
        <v>900</v>
      </c>
      <c r="G16" s="87">
        <v>10</v>
      </c>
      <c r="H16" s="87">
        <v>100</v>
      </c>
      <c r="I16" s="87"/>
      <c r="J16" s="87"/>
      <c r="K16" s="87"/>
      <c r="L16" s="87"/>
      <c r="M16" s="91"/>
      <c r="N16" s="87">
        <f t="shared" si="0"/>
        <v>0</v>
      </c>
      <c r="O16" s="87">
        <f t="shared" si="1"/>
        <v>0</v>
      </c>
      <c r="P16" s="92"/>
      <c r="Q16" s="93">
        <v>0.05</v>
      </c>
      <c r="R16" s="93">
        <f t="shared" si="2"/>
        <v>0</v>
      </c>
    </row>
    <row r="17" spans="1:20" s="90" customFormat="1" x14ac:dyDescent="0.2">
      <c r="A17" s="86" t="s">
        <v>16</v>
      </c>
      <c r="B17" s="86" t="s">
        <v>17</v>
      </c>
      <c r="C17" s="86" t="s">
        <v>16</v>
      </c>
      <c r="D17" s="86" t="s">
        <v>275</v>
      </c>
      <c r="E17" s="87">
        <v>15</v>
      </c>
      <c r="F17" s="87">
        <v>1220</v>
      </c>
      <c r="G17" s="87">
        <v>10</v>
      </c>
      <c r="H17" s="87">
        <v>50</v>
      </c>
      <c r="I17" s="87"/>
      <c r="J17" s="87"/>
      <c r="K17" s="87"/>
      <c r="L17" s="87">
        <v>2000</v>
      </c>
      <c r="M17" s="91"/>
      <c r="N17" s="87">
        <f t="shared" si="0"/>
        <v>2000</v>
      </c>
      <c r="O17" s="87">
        <f t="shared" si="1"/>
        <v>40</v>
      </c>
      <c r="P17" s="92"/>
      <c r="Q17" s="93">
        <v>0.04</v>
      </c>
      <c r="R17" s="93">
        <f t="shared" si="2"/>
        <v>1.6</v>
      </c>
    </row>
    <row r="18" spans="1:20" s="90" customFormat="1" x14ac:dyDescent="0.2">
      <c r="A18" s="86" t="s">
        <v>148</v>
      </c>
      <c r="B18" s="86" t="s">
        <v>149</v>
      </c>
      <c r="C18" s="86" t="s">
        <v>148</v>
      </c>
      <c r="D18" s="86" t="s">
        <v>275</v>
      </c>
      <c r="E18" s="87">
        <v>15</v>
      </c>
      <c r="F18" s="87">
        <v>1524</v>
      </c>
      <c r="G18" s="87">
        <v>10</v>
      </c>
      <c r="H18" s="87">
        <v>50</v>
      </c>
      <c r="I18" s="87"/>
      <c r="J18" s="87"/>
      <c r="K18" s="87"/>
      <c r="L18" s="87"/>
      <c r="M18" s="91"/>
      <c r="N18" s="87">
        <f t="shared" si="0"/>
        <v>0</v>
      </c>
      <c r="O18" s="87">
        <f t="shared" si="1"/>
        <v>0</v>
      </c>
      <c r="P18" s="92"/>
      <c r="Q18" s="93">
        <v>0.05</v>
      </c>
      <c r="R18" s="93">
        <f t="shared" si="2"/>
        <v>0</v>
      </c>
    </row>
    <row r="19" spans="1:20" s="90" customFormat="1" x14ac:dyDescent="0.2">
      <c r="A19" s="86" t="s">
        <v>146</v>
      </c>
      <c r="B19" s="86" t="s">
        <v>147</v>
      </c>
      <c r="C19" s="86" t="s">
        <v>146</v>
      </c>
      <c r="D19" s="86" t="s">
        <v>275</v>
      </c>
      <c r="E19" s="87">
        <v>15</v>
      </c>
      <c r="F19" s="87">
        <v>1800</v>
      </c>
      <c r="G19" s="87">
        <v>10</v>
      </c>
      <c r="H19" s="87">
        <v>50</v>
      </c>
      <c r="I19" s="87"/>
      <c r="J19" s="87"/>
      <c r="K19" s="87"/>
      <c r="L19" s="87"/>
      <c r="M19" s="91"/>
      <c r="N19" s="87">
        <f t="shared" si="0"/>
        <v>0</v>
      </c>
      <c r="O19" s="87">
        <f t="shared" si="1"/>
        <v>0</v>
      </c>
      <c r="P19" s="92"/>
      <c r="Q19" s="93">
        <v>0.06</v>
      </c>
      <c r="R19" s="93">
        <f t="shared" si="2"/>
        <v>0</v>
      </c>
    </row>
    <row r="20" spans="1:20" s="90" customFormat="1" x14ac:dyDescent="0.2">
      <c r="A20" s="86" t="s">
        <v>353</v>
      </c>
      <c r="B20" s="86" t="s">
        <v>354</v>
      </c>
      <c r="C20" s="86" t="s">
        <v>146</v>
      </c>
      <c r="D20" s="86" t="s">
        <v>275</v>
      </c>
      <c r="E20" s="87">
        <v>15</v>
      </c>
      <c r="F20" s="87">
        <v>2100</v>
      </c>
      <c r="G20" s="87">
        <v>10</v>
      </c>
      <c r="H20" s="87">
        <v>50</v>
      </c>
      <c r="I20" s="87"/>
      <c r="J20" s="87"/>
      <c r="K20" s="87"/>
      <c r="L20" s="87"/>
      <c r="M20" s="91"/>
      <c r="N20" s="87">
        <f t="shared" si="0"/>
        <v>0</v>
      </c>
      <c r="O20" s="87">
        <f t="shared" si="1"/>
        <v>0</v>
      </c>
      <c r="P20" s="92"/>
      <c r="Q20" s="93">
        <v>0.06</v>
      </c>
      <c r="R20" s="93">
        <f t="shared" si="2"/>
        <v>0</v>
      </c>
    </row>
    <row r="21" spans="1:20" s="90" customFormat="1" ht="15" x14ac:dyDescent="0.2">
      <c r="A21" s="96" t="s">
        <v>28</v>
      </c>
      <c r="B21" s="96"/>
      <c r="C21" s="96"/>
      <c r="D21" s="96"/>
      <c r="E21" s="96"/>
      <c r="F21" s="87"/>
      <c r="G21" s="97"/>
      <c r="H21" s="97"/>
      <c r="I21" s="87"/>
      <c r="J21" s="87"/>
      <c r="K21" s="87"/>
      <c r="L21" s="87"/>
      <c r="M21" s="98"/>
      <c r="N21" s="87"/>
      <c r="O21" s="87"/>
      <c r="P21" s="92"/>
      <c r="Q21" s="87"/>
      <c r="R21" s="93"/>
    </row>
    <row r="22" spans="1:20" s="90" customFormat="1" x14ac:dyDescent="0.2">
      <c r="A22" s="86" t="s">
        <v>260</v>
      </c>
      <c r="B22" s="86" t="s">
        <v>229</v>
      </c>
      <c r="C22" s="86" t="s">
        <v>260</v>
      </c>
      <c r="D22" s="86" t="s">
        <v>275</v>
      </c>
      <c r="E22" s="87">
        <v>20</v>
      </c>
      <c r="F22" s="87">
        <v>100</v>
      </c>
      <c r="G22" s="87">
        <v>10</v>
      </c>
      <c r="H22" s="87">
        <v>500</v>
      </c>
      <c r="I22" s="87"/>
      <c r="J22" s="87"/>
      <c r="K22" s="87">
        <v>500</v>
      </c>
      <c r="L22" s="87">
        <v>500</v>
      </c>
      <c r="M22" s="91"/>
      <c r="N22" s="87">
        <f t="shared" ref="N22:N38" si="3">SUM(I22:M22)</f>
        <v>1000</v>
      </c>
      <c r="O22" s="87">
        <f t="shared" ref="O22:O38" si="4">$N22/$H22</f>
        <v>2</v>
      </c>
      <c r="P22" s="92"/>
      <c r="Q22" s="93">
        <v>0.06</v>
      </c>
      <c r="R22" s="93">
        <f t="shared" ref="R22:R38" si="5">$O22*$Q22</f>
        <v>0.12</v>
      </c>
      <c r="S22" s="94">
        <f>SUM(R22:R38)</f>
        <v>6.89</v>
      </c>
      <c r="T22" s="90">
        <f>S22*100/$S$147</f>
        <v>32.747148288973385</v>
      </c>
    </row>
    <row r="23" spans="1:20" s="90" customFormat="1" x14ac:dyDescent="0.2">
      <c r="A23" s="170" t="s">
        <v>228</v>
      </c>
      <c r="B23" s="170" t="s">
        <v>229</v>
      </c>
      <c r="C23" s="170">
        <v>90442100</v>
      </c>
      <c r="D23" s="170" t="s">
        <v>277</v>
      </c>
      <c r="E23" s="87" t="s">
        <v>46</v>
      </c>
      <c r="F23" s="87">
        <v>100</v>
      </c>
      <c r="G23" s="87">
        <v>10</v>
      </c>
      <c r="H23" s="87">
        <v>500</v>
      </c>
      <c r="I23" s="87"/>
      <c r="J23" s="87"/>
      <c r="K23" s="87"/>
      <c r="L23" s="87"/>
      <c r="M23" s="91"/>
      <c r="N23" s="87">
        <f t="shared" si="3"/>
        <v>0</v>
      </c>
      <c r="O23" s="87">
        <f t="shared" si="4"/>
        <v>0</v>
      </c>
      <c r="P23" s="92"/>
      <c r="Q23" s="93">
        <v>0.06</v>
      </c>
      <c r="R23" s="93">
        <f t="shared" si="5"/>
        <v>0</v>
      </c>
      <c r="S23" s="94"/>
    </row>
    <row r="24" spans="1:20" s="90" customFormat="1" x14ac:dyDescent="0.2">
      <c r="A24" s="170" t="s">
        <v>172</v>
      </c>
      <c r="B24" s="170" t="s">
        <v>173</v>
      </c>
      <c r="C24" s="170">
        <v>90447000</v>
      </c>
      <c r="D24" s="170" t="s">
        <v>277</v>
      </c>
      <c r="E24" s="87" t="s">
        <v>46</v>
      </c>
      <c r="F24" s="87">
        <v>240</v>
      </c>
      <c r="G24" s="87">
        <v>10</v>
      </c>
      <c r="H24" s="87">
        <v>250</v>
      </c>
      <c r="I24" s="87"/>
      <c r="J24" s="87">
        <v>2500</v>
      </c>
      <c r="K24" s="87">
        <v>5000</v>
      </c>
      <c r="L24" s="87">
        <v>5000</v>
      </c>
      <c r="M24" s="91"/>
      <c r="N24" s="87">
        <f t="shared" si="3"/>
        <v>12500</v>
      </c>
      <c r="O24" s="87">
        <f t="shared" si="4"/>
        <v>50</v>
      </c>
      <c r="P24" s="92"/>
      <c r="Q24" s="93">
        <v>0.06</v>
      </c>
      <c r="R24" s="93">
        <f t="shared" si="5"/>
        <v>3</v>
      </c>
    </row>
    <row r="25" spans="1:20" s="90" customFormat="1" x14ac:dyDescent="0.2">
      <c r="A25" s="86" t="s">
        <v>389</v>
      </c>
      <c r="B25" s="86" t="s">
        <v>390</v>
      </c>
      <c r="C25" s="86" t="s">
        <v>389</v>
      </c>
      <c r="D25" s="86" t="s">
        <v>275</v>
      </c>
      <c r="E25" s="87">
        <v>20</v>
      </c>
      <c r="F25" s="87">
        <v>300</v>
      </c>
      <c r="G25" s="87">
        <v>10</v>
      </c>
      <c r="H25" s="137">
        <v>200</v>
      </c>
      <c r="I25" s="87"/>
      <c r="J25" s="87"/>
      <c r="K25" s="87"/>
      <c r="L25" s="87"/>
      <c r="M25" s="91"/>
      <c r="N25" s="87">
        <f t="shared" si="3"/>
        <v>0</v>
      </c>
      <c r="O25" s="87">
        <f t="shared" si="4"/>
        <v>0</v>
      </c>
      <c r="P25" s="92"/>
      <c r="Q25" s="93">
        <v>0.06</v>
      </c>
      <c r="R25" s="93">
        <f t="shared" si="5"/>
        <v>0</v>
      </c>
    </row>
    <row r="26" spans="1:20" s="90" customFormat="1" x14ac:dyDescent="0.2">
      <c r="A26" s="86" t="s">
        <v>50</v>
      </c>
      <c r="B26" s="86" t="s">
        <v>51</v>
      </c>
      <c r="C26" s="86" t="s">
        <v>50</v>
      </c>
      <c r="D26" s="86" t="s">
        <v>275</v>
      </c>
      <c r="E26" s="87">
        <v>20</v>
      </c>
      <c r="F26" s="87">
        <v>457</v>
      </c>
      <c r="G26" s="87">
        <v>10</v>
      </c>
      <c r="H26" s="87">
        <v>100</v>
      </c>
      <c r="I26" s="87">
        <v>500</v>
      </c>
      <c r="J26" s="87"/>
      <c r="K26" s="87">
        <v>500</v>
      </c>
      <c r="L26" s="87">
        <v>500</v>
      </c>
      <c r="M26" s="91"/>
      <c r="N26" s="87">
        <f t="shared" si="3"/>
        <v>1500</v>
      </c>
      <c r="O26" s="87">
        <f t="shared" si="4"/>
        <v>15</v>
      </c>
      <c r="P26" s="92"/>
      <c r="Q26" s="93">
        <v>0.04</v>
      </c>
      <c r="R26" s="93">
        <f t="shared" si="5"/>
        <v>0.6</v>
      </c>
    </row>
    <row r="27" spans="1:20" s="90" customFormat="1" x14ac:dyDescent="0.2">
      <c r="A27" s="170" t="s">
        <v>171</v>
      </c>
      <c r="B27" s="170" t="s">
        <v>51</v>
      </c>
      <c r="C27" s="170">
        <v>90442400</v>
      </c>
      <c r="D27" s="170" t="s">
        <v>277</v>
      </c>
      <c r="E27" s="87" t="s">
        <v>46</v>
      </c>
      <c r="F27" s="87">
        <v>450</v>
      </c>
      <c r="G27" s="87">
        <v>10</v>
      </c>
      <c r="H27" s="87">
        <v>100</v>
      </c>
      <c r="I27" s="87">
        <v>400</v>
      </c>
      <c r="J27" s="87"/>
      <c r="K27" s="87"/>
      <c r="L27" s="87"/>
      <c r="M27" s="91"/>
      <c r="N27" s="87">
        <f t="shared" si="3"/>
        <v>400</v>
      </c>
      <c r="O27" s="87">
        <f t="shared" si="4"/>
        <v>4</v>
      </c>
      <c r="P27" s="92"/>
      <c r="Q27" s="93">
        <v>0.04</v>
      </c>
      <c r="R27" s="93">
        <f t="shared" si="5"/>
        <v>0.16</v>
      </c>
    </row>
    <row r="28" spans="1:20" s="90" customFormat="1" x14ac:dyDescent="0.2">
      <c r="A28" s="86" t="s">
        <v>47</v>
      </c>
      <c r="B28" s="86" t="s">
        <v>48</v>
      </c>
      <c r="C28" s="86" t="s">
        <v>47</v>
      </c>
      <c r="D28" s="86" t="s">
        <v>275</v>
      </c>
      <c r="E28" s="87">
        <v>20</v>
      </c>
      <c r="F28" s="87">
        <v>610</v>
      </c>
      <c r="G28" s="87">
        <v>10</v>
      </c>
      <c r="H28" s="87">
        <v>100</v>
      </c>
      <c r="I28" s="87"/>
      <c r="J28" s="87"/>
      <c r="K28" s="87"/>
      <c r="L28" s="87">
        <v>1000</v>
      </c>
      <c r="M28" s="91"/>
      <c r="N28" s="87">
        <f t="shared" si="3"/>
        <v>1000</v>
      </c>
      <c r="O28" s="87">
        <f t="shared" si="4"/>
        <v>10</v>
      </c>
      <c r="P28" s="92"/>
      <c r="Q28" s="93">
        <v>0.06</v>
      </c>
      <c r="R28" s="93">
        <f t="shared" si="5"/>
        <v>0.6</v>
      </c>
    </row>
    <row r="29" spans="1:20" s="90" customFormat="1" x14ac:dyDescent="0.2">
      <c r="A29" s="170" t="s">
        <v>49</v>
      </c>
      <c r="B29" s="170" t="s">
        <v>48</v>
      </c>
      <c r="C29" s="170">
        <v>90442600</v>
      </c>
      <c r="D29" s="170" t="s">
        <v>277</v>
      </c>
      <c r="E29" s="87" t="s">
        <v>46</v>
      </c>
      <c r="F29" s="87">
        <v>600</v>
      </c>
      <c r="G29" s="87">
        <v>10</v>
      </c>
      <c r="H29" s="87">
        <v>100</v>
      </c>
      <c r="I29" s="87"/>
      <c r="J29" s="87"/>
      <c r="K29" s="87"/>
      <c r="L29" s="87"/>
      <c r="M29" s="91"/>
      <c r="N29" s="87">
        <f t="shared" si="3"/>
        <v>0</v>
      </c>
      <c r="O29" s="87">
        <f t="shared" si="4"/>
        <v>0</v>
      </c>
      <c r="P29" s="92"/>
      <c r="Q29" s="93">
        <v>0.06</v>
      </c>
      <c r="R29" s="93">
        <f t="shared" si="5"/>
        <v>0</v>
      </c>
    </row>
    <row r="30" spans="1:20" s="90" customFormat="1" x14ac:dyDescent="0.2">
      <c r="A30" s="86" t="s">
        <v>154</v>
      </c>
      <c r="B30" s="86" t="s">
        <v>43</v>
      </c>
      <c r="C30" s="86" t="s">
        <v>154</v>
      </c>
      <c r="D30" s="86" t="s">
        <v>275</v>
      </c>
      <c r="E30" s="87">
        <v>20</v>
      </c>
      <c r="F30" s="87">
        <v>760</v>
      </c>
      <c r="G30" s="87">
        <v>10</v>
      </c>
      <c r="H30" s="87">
        <v>100</v>
      </c>
      <c r="I30" s="87"/>
      <c r="J30" s="87"/>
      <c r="K30" s="87"/>
      <c r="L30" s="87">
        <v>500</v>
      </c>
      <c r="M30" s="91"/>
      <c r="N30" s="87">
        <f t="shared" si="3"/>
        <v>500</v>
      </c>
      <c r="O30" s="87">
        <f t="shared" si="4"/>
        <v>5</v>
      </c>
      <c r="P30" s="92"/>
      <c r="Q30" s="93">
        <v>7.0000000000000007E-2</v>
      </c>
      <c r="R30" s="93">
        <f t="shared" si="5"/>
        <v>0.35000000000000003</v>
      </c>
    </row>
    <row r="31" spans="1:20" s="90" customFormat="1" x14ac:dyDescent="0.2">
      <c r="A31" s="170" t="s">
        <v>45</v>
      </c>
      <c r="B31" s="170" t="s">
        <v>43</v>
      </c>
      <c r="C31" s="170">
        <v>90442700</v>
      </c>
      <c r="D31" s="170" t="s">
        <v>277</v>
      </c>
      <c r="E31" s="87" t="s">
        <v>46</v>
      </c>
      <c r="F31" s="87">
        <v>750</v>
      </c>
      <c r="G31" s="87">
        <v>10</v>
      </c>
      <c r="H31" s="87">
        <v>100</v>
      </c>
      <c r="I31" s="87"/>
      <c r="J31" s="87"/>
      <c r="K31" s="87"/>
      <c r="L31" s="87"/>
      <c r="M31" s="91"/>
      <c r="N31" s="87">
        <f t="shared" si="3"/>
        <v>0</v>
      </c>
      <c r="O31" s="87">
        <f t="shared" si="4"/>
        <v>0</v>
      </c>
      <c r="P31" s="92"/>
      <c r="Q31" s="93">
        <v>7.0000000000000007E-2</v>
      </c>
      <c r="R31" s="93">
        <f t="shared" si="5"/>
        <v>0</v>
      </c>
    </row>
    <row r="32" spans="1:20" s="90" customFormat="1" x14ac:dyDescent="0.2">
      <c r="A32" s="86" t="s">
        <v>38</v>
      </c>
      <c r="B32" s="86" t="s">
        <v>39</v>
      </c>
      <c r="C32" s="86" t="s">
        <v>38</v>
      </c>
      <c r="D32" s="86" t="s">
        <v>275</v>
      </c>
      <c r="E32" s="87">
        <v>20</v>
      </c>
      <c r="F32" s="87">
        <v>915</v>
      </c>
      <c r="G32" s="87">
        <v>10</v>
      </c>
      <c r="H32" s="87">
        <v>50</v>
      </c>
      <c r="I32" s="87"/>
      <c r="J32" s="87"/>
      <c r="K32" s="87"/>
      <c r="L32" s="87">
        <v>1000</v>
      </c>
      <c r="M32" s="91"/>
      <c r="N32" s="87">
        <f t="shared" si="3"/>
        <v>1000</v>
      </c>
      <c r="O32" s="87">
        <f t="shared" si="4"/>
        <v>20</v>
      </c>
      <c r="P32" s="92"/>
      <c r="Q32" s="93">
        <v>0.04</v>
      </c>
      <c r="R32" s="93">
        <f t="shared" si="5"/>
        <v>0.8</v>
      </c>
    </row>
    <row r="33" spans="1:20" s="90" customFormat="1" x14ac:dyDescent="0.2">
      <c r="A33" s="170" t="s">
        <v>170</v>
      </c>
      <c r="B33" s="170" t="s">
        <v>39</v>
      </c>
      <c r="C33" s="170">
        <v>90442800</v>
      </c>
      <c r="D33" s="170" t="s">
        <v>277</v>
      </c>
      <c r="E33" s="87" t="s">
        <v>46</v>
      </c>
      <c r="F33" s="87">
        <v>900</v>
      </c>
      <c r="G33" s="87">
        <v>10</v>
      </c>
      <c r="H33" s="87">
        <v>50</v>
      </c>
      <c r="I33" s="87"/>
      <c r="J33" s="87"/>
      <c r="K33" s="87"/>
      <c r="L33" s="87"/>
      <c r="M33" s="91"/>
      <c r="N33" s="87">
        <f t="shared" si="3"/>
        <v>0</v>
      </c>
      <c r="O33" s="87">
        <f t="shared" si="4"/>
        <v>0</v>
      </c>
      <c r="P33" s="92"/>
      <c r="Q33" s="93">
        <v>0.04</v>
      </c>
      <c r="R33" s="93">
        <f t="shared" si="5"/>
        <v>0</v>
      </c>
    </row>
    <row r="34" spans="1:20" s="90" customFormat="1" x14ac:dyDescent="0.2">
      <c r="A34" s="86" t="s">
        <v>34</v>
      </c>
      <c r="B34" s="86" t="s">
        <v>35</v>
      </c>
      <c r="C34" s="86" t="s">
        <v>34</v>
      </c>
      <c r="D34" s="86" t="s">
        <v>275</v>
      </c>
      <c r="E34" s="87">
        <v>20</v>
      </c>
      <c r="F34" s="87">
        <v>1220</v>
      </c>
      <c r="G34" s="87">
        <v>10</v>
      </c>
      <c r="H34" s="87">
        <v>50</v>
      </c>
      <c r="I34" s="87"/>
      <c r="J34" s="87"/>
      <c r="K34" s="87">
        <v>50</v>
      </c>
      <c r="L34" s="87">
        <v>1000</v>
      </c>
      <c r="M34" s="91"/>
      <c r="N34" s="87">
        <f t="shared" si="3"/>
        <v>1050</v>
      </c>
      <c r="O34" s="87">
        <f t="shared" si="4"/>
        <v>21</v>
      </c>
      <c r="P34" s="92"/>
      <c r="Q34" s="93">
        <v>0.06</v>
      </c>
      <c r="R34" s="93">
        <f t="shared" si="5"/>
        <v>1.26</v>
      </c>
    </row>
    <row r="35" spans="1:20" s="90" customFormat="1" x14ac:dyDescent="0.2">
      <c r="A35" s="86" t="s">
        <v>32</v>
      </c>
      <c r="B35" s="86" t="s">
        <v>33</v>
      </c>
      <c r="C35" s="86" t="s">
        <v>32</v>
      </c>
      <c r="D35" s="86" t="s">
        <v>275</v>
      </c>
      <c r="E35" s="87">
        <v>20</v>
      </c>
      <c r="F35" s="87">
        <v>1524</v>
      </c>
      <c r="G35" s="87">
        <v>10</v>
      </c>
      <c r="H35" s="87">
        <v>50</v>
      </c>
      <c r="I35" s="87"/>
      <c r="J35" s="87"/>
      <c r="K35" s="87"/>
      <c r="L35" s="87"/>
      <c r="M35" s="91"/>
      <c r="N35" s="87">
        <f t="shared" si="3"/>
        <v>0</v>
      </c>
      <c r="O35" s="87">
        <f t="shared" si="4"/>
        <v>0</v>
      </c>
      <c r="P35" s="92"/>
      <c r="Q35" s="93">
        <v>7.0000000000000007E-2</v>
      </c>
      <c r="R35" s="93">
        <f t="shared" si="5"/>
        <v>0</v>
      </c>
    </row>
    <row r="36" spans="1:20" s="90" customFormat="1" x14ac:dyDescent="0.2">
      <c r="A36" s="86" t="s">
        <v>214</v>
      </c>
      <c r="B36" s="86" t="s">
        <v>30</v>
      </c>
      <c r="C36" s="86" t="s">
        <v>214</v>
      </c>
      <c r="D36" s="86" t="s">
        <v>275</v>
      </c>
      <c r="E36" s="87">
        <v>20</v>
      </c>
      <c r="F36" s="87">
        <v>1800</v>
      </c>
      <c r="G36" s="87">
        <v>10</v>
      </c>
      <c r="H36" s="87">
        <v>50</v>
      </c>
      <c r="I36" s="87"/>
      <c r="J36" s="87"/>
      <c r="K36" s="87"/>
      <c r="L36" s="87"/>
      <c r="M36" s="91"/>
      <c r="N36" s="87">
        <f t="shared" si="3"/>
        <v>0</v>
      </c>
      <c r="O36" s="87">
        <f t="shared" si="4"/>
        <v>0</v>
      </c>
      <c r="P36" s="92"/>
      <c r="Q36" s="93">
        <v>0.09</v>
      </c>
      <c r="R36" s="93">
        <f t="shared" si="5"/>
        <v>0</v>
      </c>
    </row>
    <row r="37" spans="1:20" s="90" customFormat="1" x14ac:dyDescent="0.2">
      <c r="A37" s="86" t="s">
        <v>212</v>
      </c>
      <c r="B37" s="86" t="s">
        <v>213</v>
      </c>
      <c r="C37" s="86" t="s">
        <v>212</v>
      </c>
      <c r="D37" s="86" t="s">
        <v>275</v>
      </c>
      <c r="E37" s="87">
        <v>20</v>
      </c>
      <c r="F37" s="87">
        <v>2100</v>
      </c>
      <c r="G37" s="87">
        <v>10</v>
      </c>
      <c r="H37" s="87">
        <v>50</v>
      </c>
      <c r="I37" s="87"/>
      <c r="J37" s="87"/>
      <c r="K37" s="87"/>
      <c r="L37" s="87"/>
      <c r="M37" s="91"/>
      <c r="N37" s="87">
        <f t="shared" si="3"/>
        <v>0</v>
      </c>
      <c r="O37" s="87">
        <f t="shared" si="4"/>
        <v>0</v>
      </c>
      <c r="P37" s="92"/>
      <c r="Q37" s="93">
        <v>7.0000000000000007E-2</v>
      </c>
      <c r="R37" s="93">
        <f t="shared" si="5"/>
        <v>0</v>
      </c>
    </row>
    <row r="38" spans="1:20" s="90" customFormat="1" x14ac:dyDescent="0.2">
      <c r="A38" s="86" t="s">
        <v>242</v>
      </c>
      <c r="B38" s="86" t="s">
        <v>243</v>
      </c>
      <c r="C38" s="86" t="s">
        <v>242</v>
      </c>
      <c r="D38" s="86" t="s">
        <v>275</v>
      </c>
      <c r="E38" s="87">
        <v>20</v>
      </c>
      <c r="F38" s="87">
        <v>2400</v>
      </c>
      <c r="G38" s="87">
        <v>10</v>
      </c>
      <c r="H38" s="87">
        <v>50</v>
      </c>
      <c r="I38" s="87"/>
      <c r="J38" s="87"/>
      <c r="K38" s="87"/>
      <c r="L38" s="87"/>
      <c r="M38" s="91"/>
      <c r="N38" s="87">
        <f t="shared" si="3"/>
        <v>0</v>
      </c>
      <c r="O38" s="87">
        <f t="shared" si="4"/>
        <v>0</v>
      </c>
      <c r="P38" s="92"/>
      <c r="Q38" s="93">
        <v>7.0000000000000007E-2</v>
      </c>
      <c r="R38" s="93">
        <f t="shared" si="5"/>
        <v>0</v>
      </c>
    </row>
    <row r="39" spans="1:20" s="90" customFormat="1" ht="15" x14ac:dyDescent="0.2">
      <c r="A39" s="96" t="s">
        <v>52</v>
      </c>
      <c r="B39" s="96"/>
      <c r="C39" s="96"/>
      <c r="D39" s="96"/>
      <c r="E39" s="96"/>
      <c r="F39" s="99"/>
      <c r="G39" s="100"/>
      <c r="H39" s="100"/>
      <c r="I39" s="87"/>
      <c r="J39" s="87"/>
      <c r="K39" s="87"/>
      <c r="L39" s="87"/>
      <c r="M39" s="101"/>
      <c r="N39" s="87"/>
      <c r="O39" s="87"/>
      <c r="P39" s="92"/>
      <c r="Q39" s="87"/>
      <c r="R39" s="93"/>
    </row>
    <row r="40" spans="1:20" s="90" customFormat="1" x14ac:dyDescent="0.2">
      <c r="A40" s="86" t="s">
        <v>261</v>
      </c>
      <c r="B40" s="86" t="s">
        <v>262</v>
      </c>
      <c r="C40" s="86" t="s">
        <v>261</v>
      </c>
      <c r="D40" s="86" t="s">
        <v>275</v>
      </c>
      <c r="E40" s="87">
        <v>25</v>
      </c>
      <c r="F40" s="87">
        <v>200</v>
      </c>
      <c r="G40" s="87">
        <v>10</v>
      </c>
      <c r="H40" s="87">
        <v>150</v>
      </c>
      <c r="I40" s="87"/>
      <c r="J40" s="87"/>
      <c r="K40" s="87"/>
      <c r="L40" s="87">
        <v>300</v>
      </c>
      <c r="M40" s="91"/>
      <c r="N40" s="87">
        <f t="shared" ref="N40:N59" si="6">SUM(I40:M40)</f>
        <v>300</v>
      </c>
      <c r="O40" s="87">
        <f t="shared" ref="O40:O59" si="7">$N40/$H40</f>
        <v>2</v>
      </c>
      <c r="P40" s="92"/>
      <c r="Q40" s="93">
        <v>0.06</v>
      </c>
      <c r="R40" s="93">
        <f t="shared" ref="R40:R59" si="8">$O40*$Q40</f>
        <v>0.12</v>
      </c>
      <c r="S40" s="94">
        <f>SUM(R40:R59)</f>
        <v>6.160000000000001</v>
      </c>
      <c r="T40" s="90">
        <f>S40*100/$S$147</f>
        <v>29.27756653992396</v>
      </c>
    </row>
    <row r="41" spans="1:20" s="90" customFormat="1" x14ac:dyDescent="0.2">
      <c r="A41" s="170" t="s">
        <v>198</v>
      </c>
      <c r="B41" s="170" t="s">
        <v>199</v>
      </c>
      <c r="C41" s="170">
        <v>90448000</v>
      </c>
      <c r="D41" s="170" t="s">
        <v>277</v>
      </c>
      <c r="E41" s="87" t="s">
        <v>63</v>
      </c>
      <c r="F41" s="87">
        <v>270</v>
      </c>
      <c r="G41" s="87">
        <v>10</v>
      </c>
      <c r="H41" s="87">
        <v>100</v>
      </c>
      <c r="I41" s="87"/>
      <c r="J41" s="87"/>
      <c r="K41" s="87"/>
      <c r="L41" s="87"/>
      <c r="M41" s="91"/>
      <c r="N41" s="87">
        <f t="shared" si="6"/>
        <v>0</v>
      </c>
      <c r="O41" s="87">
        <f t="shared" si="7"/>
        <v>0</v>
      </c>
      <c r="P41" s="92"/>
      <c r="Q41" s="93">
        <v>0.06</v>
      </c>
      <c r="R41" s="93">
        <f t="shared" si="8"/>
        <v>0</v>
      </c>
    </row>
    <row r="42" spans="1:20" s="90" customFormat="1" x14ac:dyDescent="0.2">
      <c r="A42" s="102" t="s">
        <v>583</v>
      </c>
      <c r="B42" s="102" t="s">
        <v>391</v>
      </c>
      <c r="C42" s="102" t="s">
        <v>584</v>
      </c>
      <c r="D42" s="86" t="s">
        <v>275</v>
      </c>
      <c r="E42" s="87" t="s">
        <v>63</v>
      </c>
      <c r="F42" s="87">
        <v>300</v>
      </c>
      <c r="G42" s="87">
        <v>10</v>
      </c>
      <c r="H42" s="87">
        <v>100</v>
      </c>
      <c r="I42" s="87"/>
      <c r="J42" s="87"/>
      <c r="K42" s="87"/>
      <c r="L42" s="87"/>
      <c r="M42" s="91"/>
      <c r="N42" s="87">
        <f t="shared" si="6"/>
        <v>0</v>
      </c>
      <c r="O42" s="87">
        <f t="shared" si="7"/>
        <v>0</v>
      </c>
      <c r="P42" s="92"/>
      <c r="Q42" s="93">
        <v>0.06</v>
      </c>
      <c r="R42" s="93">
        <f t="shared" si="8"/>
        <v>0</v>
      </c>
    </row>
    <row r="43" spans="1:20" s="90" customFormat="1" x14ac:dyDescent="0.2">
      <c r="A43" s="170" t="s">
        <v>392</v>
      </c>
      <c r="B43" s="170" t="s">
        <v>391</v>
      </c>
      <c r="C43" s="95" t="s">
        <v>393</v>
      </c>
      <c r="D43" s="170" t="s">
        <v>277</v>
      </c>
      <c r="E43" s="87" t="s">
        <v>63</v>
      </c>
      <c r="F43" s="87">
        <v>300</v>
      </c>
      <c r="G43" s="87">
        <v>10</v>
      </c>
      <c r="H43" s="87">
        <v>100</v>
      </c>
      <c r="I43" s="87"/>
      <c r="J43" s="87"/>
      <c r="K43" s="87"/>
      <c r="L43" s="87"/>
      <c r="M43" s="91"/>
      <c r="N43" s="87">
        <f t="shared" si="6"/>
        <v>0</v>
      </c>
      <c r="O43" s="87">
        <f t="shared" si="7"/>
        <v>0</v>
      </c>
      <c r="P43" s="92"/>
      <c r="Q43" s="93">
        <v>0.06</v>
      </c>
      <c r="R43" s="93">
        <f t="shared" si="8"/>
        <v>0</v>
      </c>
    </row>
    <row r="44" spans="1:20" s="90" customFormat="1" x14ac:dyDescent="0.2">
      <c r="A44" s="102" t="s">
        <v>67</v>
      </c>
      <c r="B44" s="102" t="s">
        <v>68</v>
      </c>
      <c r="C44" s="102" t="s">
        <v>69</v>
      </c>
      <c r="D44" s="86" t="s">
        <v>275</v>
      </c>
      <c r="E44" s="87">
        <v>25</v>
      </c>
      <c r="F44" s="87">
        <v>375</v>
      </c>
      <c r="G44" s="87">
        <v>10</v>
      </c>
      <c r="H44" s="87">
        <v>100</v>
      </c>
      <c r="I44" s="87"/>
      <c r="J44" s="87"/>
      <c r="K44" s="87"/>
      <c r="L44" s="87">
        <v>1000</v>
      </c>
      <c r="M44" s="91"/>
      <c r="N44" s="87">
        <f t="shared" si="6"/>
        <v>1000</v>
      </c>
      <c r="O44" s="87">
        <f t="shared" si="7"/>
        <v>10</v>
      </c>
      <c r="P44" s="92"/>
      <c r="Q44" s="93">
        <v>0.06</v>
      </c>
      <c r="R44" s="93">
        <f t="shared" si="8"/>
        <v>0.6</v>
      </c>
    </row>
    <row r="45" spans="1:20" s="90" customFormat="1" x14ac:dyDescent="0.2">
      <c r="A45" s="86" t="s">
        <v>64</v>
      </c>
      <c r="B45" s="86" t="s">
        <v>65</v>
      </c>
      <c r="C45" s="86" t="s">
        <v>64</v>
      </c>
      <c r="D45" s="86" t="s">
        <v>275</v>
      </c>
      <c r="E45" s="87">
        <v>25</v>
      </c>
      <c r="F45" s="87">
        <v>457</v>
      </c>
      <c r="G45" s="87">
        <v>10</v>
      </c>
      <c r="H45" s="87">
        <v>100</v>
      </c>
      <c r="I45" s="87"/>
      <c r="J45" s="87"/>
      <c r="K45" s="87">
        <v>1600</v>
      </c>
      <c r="L45" s="87">
        <v>1000</v>
      </c>
      <c r="M45" s="91"/>
      <c r="N45" s="87">
        <f t="shared" si="6"/>
        <v>2600</v>
      </c>
      <c r="O45" s="87">
        <f t="shared" si="7"/>
        <v>26</v>
      </c>
      <c r="P45" s="92"/>
      <c r="Q45" s="93">
        <v>0.06</v>
      </c>
      <c r="R45" s="93">
        <f t="shared" si="8"/>
        <v>1.56</v>
      </c>
    </row>
    <row r="46" spans="1:20" s="90" customFormat="1" x14ac:dyDescent="0.2">
      <c r="A46" s="170" t="s">
        <v>66</v>
      </c>
      <c r="B46" s="170" t="s">
        <v>65</v>
      </c>
      <c r="C46" s="170">
        <v>90443400</v>
      </c>
      <c r="D46" s="170" t="s">
        <v>277</v>
      </c>
      <c r="E46" s="87" t="s">
        <v>63</v>
      </c>
      <c r="F46" s="87">
        <v>450</v>
      </c>
      <c r="G46" s="87">
        <v>10</v>
      </c>
      <c r="H46" s="87">
        <v>100</v>
      </c>
      <c r="I46" s="87"/>
      <c r="J46" s="87"/>
      <c r="K46" s="87"/>
      <c r="L46" s="87"/>
      <c r="M46" s="91"/>
      <c r="N46" s="87">
        <f t="shared" si="6"/>
        <v>0</v>
      </c>
      <c r="O46" s="87">
        <f t="shared" si="7"/>
        <v>0</v>
      </c>
      <c r="P46" s="92"/>
      <c r="Q46" s="93">
        <v>0.06</v>
      </c>
      <c r="R46" s="93">
        <f t="shared" si="8"/>
        <v>0</v>
      </c>
    </row>
    <row r="47" spans="1:20" s="90" customFormat="1" x14ac:dyDescent="0.2">
      <c r="A47" s="86" t="s">
        <v>60</v>
      </c>
      <c r="B47" s="86" t="s">
        <v>61</v>
      </c>
      <c r="C47" s="86" t="s">
        <v>60</v>
      </c>
      <c r="D47" s="86" t="s">
        <v>275</v>
      </c>
      <c r="E47" s="87">
        <v>25</v>
      </c>
      <c r="F47" s="87">
        <v>610</v>
      </c>
      <c r="G47" s="87">
        <v>10</v>
      </c>
      <c r="H47" s="87">
        <v>50</v>
      </c>
      <c r="I47" s="87"/>
      <c r="J47" s="87"/>
      <c r="K47" s="87"/>
      <c r="L47" s="87">
        <v>300</v>
      </c>
      <c r="M47" s="91"/>
      <c r="N47" s="87">
        <f t="shared" si="6"/>
        <v>300</v>
      </c>
      <c r="O47" s="87">
        <f t="shared" si="7"/>
        <v>6</v>
      </c>
      <c r="P47" s="92"/>
      <c r="Q47" s="93">
        <v>0.04</v>
      </c>
      <c r="R47" s="93">
        <f t="shared" si="8"/>
        <v>0.24</v>
      </c>
    </row>
    <row r="48" spans="1:20" s="90" customFormat="1" x14ac:dyDescent="0.2">
      <c r="A48" s="170" t="s">
        <v>62</v>
      </c>
      <c r="B48" s="170" t="s">
        <v>61</v>
      </c>
      <c r="C48" s="170">
        <v>90443600</v>
      </c>
      <c r="D48" s="170" t="s">
        <v>277</v>
      </c>
      <c r="E48" s="87" t="s">
        <v>63</v>
      </c>
      <c r="F48" s="87">
        <v>600</v>
      </c>
      <c r="G48" s="87">
        <v>10</v>
      </c>
      <c r="H48" s="87">
        <v>50</v>
      </c>
      <c r="I48" s="87">
        <v>100</v>
      </c>
      <c r="J48" s="87">
        <v>1000</v>
      </c>
      <c r="K48" s="87"/>
      <c r="L48" s="87"/>
      <c r="M48" s="91"/>
      <c r="N48" s="87">
        <f t="shared" si="6"/>
        <v>1100</v>
      </c>
      <c r="O48" s="87">
        <f t="shared" si="7"/>
        <v>22</v>
      </c>
      <c r="P48" s="92"/>
      <c r="Q48" s="93">
        <v>0.04</v>
      </c>
      <c r="R48" s="93">
        <f t="shared" si="8"/>
        <v>0.88</v>
      </c>
    </row>
    <row r="49" spans="1:20" s="90" customFormat="1" x14ac:dyDescent="0.2">
      <c r="A49" s="86" t="s">
        <v>195</v>
      </c>
      <c r="B49" s="86" t="s">
        <v>178</v>
      </c>
      <c r="C49" s="86" t="s">
        <v>195</v>
      </c>
      <c r="D49" s="86" t="s">
        <v>275</v>
      </c>
      <c r="E49" s="87">
        <v>25</v>
      </c>
      <c r="F49" s="87">
        <v>750</v>
      </c>
      <c r="G49" s="87">
        <v>10</v>
      </c>
      <c r="H49" s="87">
        <v>50</v>
      </c>
      <c r="I49" s="87"/>
      <c r="J49" s="87"/>
      <c r="K49" s="87"/>
      <c r="L49" s="87"/>
      <c r="M49" s="91"/>
      <c r="N49" s="87">
        <f t="shared" si="6"/>
        <v>0</v>
      </c>
      <c r="O49" s="87">
        <f t="shared" si="7"/>
        <v>0</v>
      </c>
      <c r="P49" s="92"/>
      <c r="Q49" s="93">
        <v>0.05</v>
      </c>
      <c r="R49" s="93">
        <f t="shared" si="8"/>
        <v>0</v>
      </c>
    </row>
    <row r="50" spans="1:20" s="90" customFormat="1" x14ac:dyDescent="0.2">
      <c r="A50" s="170" t="s">
        <v>177</v>
      </c>
      <c r="B50" s="170" t="s">
        <v>178</v>
      </c>
      <c r="C50" s="170">
        <v>90443700</v>
      </c>
      <c r="D50" s="170" t="s">
        <v>277</v>
      </c>
      <c r="E50" s="87" t="s">
        <v>63</v>
      </c>
      <c r="F50" s="87">
        <v>750</v>
      </c>
      <c r="G50" s="87">
        <v>10</v>
      </c>
      <c r="H50" s="87">
        <v>50</v>
      </c>
      <c r="I50" s="87"/>
      <c r="J50" s="87"/>
      <c r="K50" s="87"/>
      <c r="L50" s="87"/>
      <c r="M50" s="91"/>
      <c r="N50" s="87">
        <f t="shared" si="6"/>
        <v>0</v>
      </c>
      <c r="O50" s="87">
        <f t="shared" si="7"/>
        <v>0</v>
      </c>
      <c r="P50" s="92"/>
      <c r="Q50" s="93">
        <v>0.05</v>
      </c>
      <c r="R50" s="93">
        <f t="shared" si="8"/>
        <v>0</v>
      </c>
    </row>
    <row r="51" spans="1:20" s="90" customFormat="1" x14ac:dyDescent="0.2">
      <c r="A51" s="86" t="s">
        <v>155</v>
      </c>
      <c r="B51" s="86" t="s">
        <v>58</v>
      </c>
      <c r="C51" s="86" t="s">
        <v>155</v>
      </c>
      <c r="D51" s="86" t="s">
        <v>275</v>
      </c>
      <c r="E51" s="87">
        <v>25</v>
      </c>
      <c r="F51" s="87">
        <v>915</v>
      </c>
      <c r="G51" s="87">
        <v>10</v>
      </c>
      <c r="H51" s="87">
        <v>50</v>
      </c>
      <c r="I51" s="87"/>
      <c r="J51" s="87"/>
      <c r="K51" s="87"/>
      <c r="L51" s="87">
        <v>500</v>
      </c>
      <c r="M51" s="91"/>
      <c r="N51" s="87">
        <f t="shared" si="6"/>
        <v>500</v>
      </c>
      <c r="O51" s="87">
        <f t="shared" si="7"/>
        <v>10</v>
      </c>
      <c r="P51" s="92"/>
      <c r="Q51" s="93">
        <v>0.06</v>
      </c>
      <c r="R51" s="93">
        <f t="shared" si="8"/>
        <v>0.6</v>
      </c>
    </row>
    <row r="52" spans="1:20" s="90" customFormat="1" x14ac:dyDescent="0.2">
      <c r="A52" s="170" t="s">
        <v>176</v>
      </c>
      <c r="B52" s="170" t="s">
        <v>58</v>
      </c>
      <c r="C52" s="170">
        <v>90443800</v>
      </c>
      <c r="D52" s="170" t="s">
        <v>277</v>
      </c>
      <c r="E52" s="87" t="s">
        <v>63</v>
      </c>
      <c r="F52" s="87">
        <v>900</v>
      </c>
      <c r="G52" s="87">
        <v>10</v>
      </c>
      <c r="H52" s="87">
        <v>50</v>
      </c>
      <c r="I52" s="87"/>
      <c r="J52" s="87"/>
      <c r="K52" s="87"/>
      <c r="L52" s="87"/>
      <c r="M52" s="91"/>
      <c r="N52" s="87">
        <f t="shared" si="6"/>
        <v>0</v>
      </c>
      <c r="O52" s="87">
        <f t="shared" si="7"/>
        <v>0</v>
      </c>
      <c r="P52" s="92"/>
      <c r="Q52" s="93">
        <v>0.06</v>
      </c>
      <c r="R52" s="93">
        <f t="shared" si="8"/>
        <v>0</v>
      </c>
    </row>
    <row r="53" spans="1:20" s="90" customFormat="1" x14ac:dyDescent="0.2">
      <c r="A53" s="86" t="s">
        <v>53</v>
      </c>
      <c r="B53" s="86" t="s">
        <v>54</v>
      </c>
      <c r="C53" s="86" t="s">
        <v>53</v>
      </c>
      <c r="D53" s="86" t="s">
        <v>275</v>
      </c>
      <c r="E53" s="87">
        <v>25</v>
      </c>
      <c r="F53" s="87">
        <v>1220</v>
      </c>
      <c r="G53" s="87">
        <v>10</v>
      </c>
      <c r="H53" s="87">
        <v>50</v>
      </c>
      <c r="I53" s="87"/>
      <c r="J53" s="87"/>
      <c r="K53" s="87"/>
      <c r="L53" s="87">
        <v>300</v>
      </c>
      <c r="M53" s="91"/>
      <c r="N53" s="87">
        <f t="shared" si="6"/>
        <v>300</v>
      </c>
      <c r="O53" s="87">
        <f t="shared" si="7"/>
        <v>6</v>
      </c>
      <c r="P53" s="92"/>
      <c r="Q53" s="93">
        <v>0.08</v>
      </c>
      <c r="R53" s="93">
        <f t="shared" si="8"/>
        <v>0.48</v>
      </c>
    </row>
    <row r="54" spans="1:20" s="90" customFormat="1" x14ac:dyDescent="0.2">
      <c r="A54" s="103" t="s">
        <v>194</v>
      </c>
      <c r="B54" s="103" t="s">
        <v>54</v>
      </c>
      <c r="C54" s="103">
        <v>90444000</v>
      </c>
      <c r="D54" s="170" t="s">
        <v>277</v>
      </c>
      <c r="E54" s="87" t="s">
        <v>63</v>
      </c>
      <c r="F54" s="87">
        <v>1200</v>
      </c>
      <c r="G54" s="87">
        <v>10</v>
      </c>
      <c r="H54" s="87">
        <v>50</v>
      </c>
      <c r="I54" s="87"/>
      <c r="J54" s="87"/>
      <c r="K54" s="87"/>
      <c r="L54" s="87"/>
      <c r="M54" s="91"/>
      <c r="N54" s="87">
        <f t="shared" si="6"/>
        <v>0</v>
      </c>
      <c r="O54" s="87">
        <f t="shared" si="7"/>
        <v>0</v>
      </c>
      <c r="P54" s="92"/>
      <c r="Q54" s="93">
        <v>0.08</v>
      </c>
      <c r="R54" s="93">
        <f t="shared" si="8"/>
        <v>0</v>
      </c>
    </row>
    <row r="55" spans="1:20" s="90" customFormat="1" x14ac:dyDescent="0.2">
      <c r="A55" s="86" t="s">
        <v>230</v>
      </c>
      <c r="B55" s="86" t="s">
        <v>231</v>
      </c>
      <c r="C55" s="86" t="s">
        <v>230</v>
      </c>
      <c r="D55" s="86" t="s">
        <v>275</v>
      </c>
      <c r="E55" s="87">
        <v>25</v>
      </c>
      <c r="F55" s="87">
        <v>1500</v>
      </c>
      <c r="G55" s="87">
        <v>10</v>
      </c>
      <c r="H55" s="87">
        <v>50</v>
      </c>
      <c r="I55" s="87"/>
      <c r="J55" s="87"/>
      <c r="K55" s="87"/>
      <c r="L55" s="87"/>
      <c r="M55" s="91"/>
      <c r="N55" s="87">
        <f t="shared" si="6"/>
        <v>0</v>
      </c>
      <c r="O55" s="87">
        <f t="shared" si="7"/>
        <v>0</v>
      </c>
      <c r="P55" s="92"/>
      <c r="Q55" s="93">
        <v>0.11</v>
      </c>
      <c r="R55" s="93">
        <f t="shared" si="8"/>
        <v>0</v>
      </c>
    </row>
    <row r="56" spans="1:20" s="90" customFormat="1" x14ac:dyDescent="0.2">
      <c r="A56" s="86" t="s">
        <v>254</v>
      </c>
      <c r="B56" s="86" t="s">
        <v>255</v>
      </c>
      <c r="C56" s="86" t="s">
        <v>254</v>
      </c>
      <c r="D56" s="86" t="s">
        <v>275</v>
      </c>
      <c r="E56" s="87">
        <v>25</v>
      </c>
      <c r="F56" s="87">
        <v>1650</v>
      </c>
      <c r="G56" s="87">
        <v>10</v>
      </c>
      <c r="H56" s="87">
        <v>50</v>
      </c>
      <c r="I56" s="87"/>
      <c r="J56" s="87"/>
      <c r="K56" s="87"/>
      <c r="L56" s="87"/>
      <c r="M56" s="91"/>
      <c r="N56" s="87">
        <f t="shared" si="6"/>
        <v>0</v>
      </c>
      <c r="O56" s="87">
        <f t="shared" si="7"/>
        <v>0</v>
      </c>
      <c r="P56" s="92"/>
      <c r="Q56" s="93">
        <v>0.12</v>
      </c>
      <c r="R56" s="93">
        <f t="shared" si="8"/>
        <v>0</v>
      </c>
    </row>
    <row r="57" spans="1:20" s="90" customFormat="1" x14ac:dyDescent="0.2">
      <c r="A57" s="86" t="s">
        <v>193</v>
      </c>
      <c r="B57" s="86" t="s">
        <v>175</v>
      </c>
      <c r="C57" s="86" t="s">
        <v>193</v>
      </c>
      <c r="D57" s="86" t="s">
        <v>275</v>
      </c>
      <c r="E57" s="87">
        <v>25</v>
      </c>
      <c r="F57" s="87">
        <v>1800</v>
      </c>
      <c r="G57" s="87">
        <v>10</v>
      </c>
      <c r="H57" s="87">
        <v>50</v>
      </c>
      <c r="I57" s="87"/>
      <c r="J57" s="87"/>
      <c r="K57" s="87"/>
      <c r="L57" s="87">
        <v>200</v>
      </c>
      <c r="M57" s="91"/>
      <c r="N57" s="87">
        <f t="shared" si="6"/>
        <v>200</v>
      </c>
      <c r="O57" s="87">
        <f t="shared" si="7"/>
        <v>4</v>
      </c>
      <c r="P57" s="92"/>
      <c r="Q57" s="93">
        <v>0.12</v>
      </c>
      <c r="R57" s="93">
        <f t="shared" si="8"/>
        <v>0.48</v>
      </c>
    </row>
    <row r="58" spans="1:20" s="90" customFormat="1" x14ac:dyDescent="0.2">
      <c r="A58" s="170" t="s">
        <v>174</v>
      </c>
      <c r="B58" s="170" t="s">
        <v>175</v>
      </c>
      <c r="C58" s="170">
        <v>90443900</v>
      </c>
      <c r="D58" s="170" t="s">
        <v>277</v>
      </c>
      <c r="E58" s="87" t="s">
        <v>63</v>
      </c>
      <c r="F58" s="87">
        <v>1800</v>
      </c>
      <c r="G58" s="87">
        <v>10</v>
      </c>
      <c r="H58" s="87">
        <v>50</v>
      </c>
      <c r="I58" s="87"/>
      <c r="J58" s="87"/>
      <c r="K58" s="87"/>
      <c r="L58" s="87">
        <v>500</v>
      </c>
      <c r="M58" s="91"/>
      <c r="N58" s="87">
        <f t="shared" si="6"/>
        <v>500</v>
      </c>
      <c r="O58" s="87">
        <f t="shared" si="7"/>
        <v>10</v>
      </c>
      <c r="P58" s="92"/>
      <c r="Q58" s="93">
        <v>0.12</v>
      </c>
      <c r="R58" s="93">
        <f>$O58*$Q58</f>
        <v>1.2</v>
      </c>
    </row>
    <row r="59" spans="1:20" s="90" customFormat="1" x14ac:dyDescent="0.2">
      <c r="A59" s="170" t="s">
        <v>293</v>
      </c>
      <c r="B59" s="170" t="s">
        <v>294</v>
      </c>
      <c r="C59" s="170">
        <v>90443000</v>
      </c>
      <c r="D59" s="170" t="s">
        <v>277</v>
      </c>
      <c r="E59" s="87" t="s">
        <v>63</v>
      </c>
      <c r="F59" s="87">
        <v>2100</v>
      </c>
      <c r="G59" s="87">
        <v>10</v>
      </c>
      <c r="H59" s="87">
        <v>50</v>
      </c>
      <c r="I59" s="87"/>
      <c r="J59" s="87"/>
      <c r="K59" s="87"/>
      <c r="L59" s="87"/>
      <c r="M59" s="91"/>
      <c r="N59" s="87">
        <f t="shared" si="6"/>
        <v>0</v>
      </c>
      <c r="O59" s="87">
        <f t="shared" si="7"/>
        <v>0</v>
      </c>
      <c r="P59" s="92"/>
      <c r="Q59" s="93">
        <v>0.09</v>
      </c>
      <c r="R59" s="93">
        <f t="shared" si="8"/>
        <v>0</v>
      </c>
    </row>
    <row r="60" spans="1:20" s="90" customFormat="1" x14ac:dyDescent="0.2">
      <c r="A60" s="104" t="s">
        <v>70</v>
      </c>
      <c r="B60" s="104"/>
      <c r="C60" s="104"/>
      <c r="D60" s="104"/>
      <c r="E60" s="104"/>
      <c r="F60" s="170"/>
      <c r="G60" s="97"/>
      <c r="H60" s="97"/>
      <c r="I60" s="87"/>
      <c r="J60" s="87"/>
      <c r="K60" s="87"/>
      <c r="L60" s="87"/>
      <c r="M60" s="97"/>
      <c r="N60" s="87"/>
      <c r="O60" s="87"/>
      <c r="P60" s="92"/>
      <c r="Q60" s="87"/>
      <c r="R60" s="93"/>
    </row>
    <row r="61" spans="1:20" s="90" customFormat="1" x14ac:dyDescent="0.2">
      <c r="A61" s="86" t="s">
        <v>295</v>
      </c>
      <c r="B61" s="86" t="s">
        <v>296</v>
      </c>
      <c r="C61" s="86" t="s">
        <v>295</v>
      </c>
      <c r="D61" s="86" t="s">
        <v>275</v>
      </c>
      <c r="E61" s="87">
        <v>32</v>
      </c>
      <c r="F61" s="87">
        <v>100</v>
      </c>
      <c r="G61" s="87">
        <v>10</v>
      </c>
      <c r="H61" s="87">
        <v>300</v>
      </c>
      <c r="I61" s="87"/>
      <c r="J61" s="87"/>
      <c r="K61" s="87"/>
      <c r="L61" s="87"/>
      <c r="M61" s="91"/>
      <c r="N61" s="87">
        <f t="shared" ref="N61:N75" si="9">SUM(I61:M61)</f>
        <v>0</v>
      </c>
      <c r="O61" s="87">
        <f t="shared" ref="O61:O75" si="10">$N61/$H61</f>
        <v>0</v>
      </c>
      <c r="P61" s="92"/>
      <c r="Q61" s="93">
        <v>0.09</v>
      </c>
      <c r="R61" s="93">
        <f t="shared" ref="R61:R75" si="11">$O61*$Q61</f>
        <v>0</v>
      </c>
      <c r="S61" s="94">
        <f>SUM(R61:R75)</f>
        <v>1.2</v>
      </c>
      <c r="T61" s="90">
        <f>S61*100/$S$147</f>
        <v>5.7034220532319395</v>
      </c>
    </row>
    <row r="62" spans="1:20" s="90" customFormat="1" x14ac:dyDescent="0.2">
      <c r="A62" s="86" t="s">
        <v>71</v>
      </c>
      <c r="B62" s="86" t="s">
        <v>72</v>
      </c>
      <c r="C62" s="86" t="s">
        <v>71</v>
      </c>
      <c r="D62" s="86" t="s">
        <v>275</v>
      </c>
      <c r="E62" s="87">
        <v>32</v>
      </c>
      <c r="F62" s="87">
        <v>150</v>
      </c>
      <c r="G62" s="87">
        <v>10</v>
      </c>
      <c r="H62" s="87">
        <v>300</v>
      </c>
      <c r="I62" s="87">
        <v>300</v>
      </c>
      <c r="J62" s="87"/>
      <c r="K62" s="87"/>
      <c r="L62" s="87">
        <v>300</v>
      </c>
      <c r="M62" s="91"/>
      <c r="N62" s="87">
        <f t="shared" si="9"/>
        <v>600</v>
      </c>
      <c r="O62" s="87">
        <f t="shared" si="10"/>
        <v>2</v>
      </c>
      <c r="P62" s="92"/>
      <c r="Q62" s="93">
        <v>0.09</v>
      </c>
      <c r="R62" s="93">
        <f t="shared" si="11"/>
        <v>0.18</v>
      </c>
    </row>
    <row r="63" spans="1:20" s="90" customFormat="1" x14ac:dyDescent="0.2">
      <c r="A63" s="170" t="s">
        <v>256</v>
      </c>
      <c r="B63" s="170" t="s">
        <v>72</v>
      </c>
      <c r="C63" s="170">
        <v>90446200</v>
      </c>
      <c r="D63" s="170" t="s">
        <v>277</v>
      </c>
      <c r="E63" s="87">
        <v>32</v>
      </c>
      <c r="F63" s="87">
        <v>150</v>
      </c>
      <c r="G63" s="87">
        <v>10</v>
      </c>
      <c r="H63" s="87">
        <v>300</v>
      </c>
      <c r="I63" s="87">
        <v>300</v>
      </c>
      <c r="J63" s="87"/>
      <c r="K63" s="87"/>
      <c r="L63" s="87"/>
      <c r="M63" s="91"/>
      <c r="N63" s="87">
        <f t="shared" si="9"/>
        <v>300</v>
      </c>
      <c r="O63" s="87">
        <f t="shared" si="10"/>
        <v>1</v>
      </c>
      <c r="P63" s="92"/>
      <c r="Q63" s="93">
        <v>0.09</v>
      </c>
      <c r="R63" s="93">
        <f t="shared" si="11"/>
        <v>0.09</v>
      </c>
    </row>
    <row r="64" spans="1:20" s="90" customFormat="1" x14ac:dyDescent="0.2">
      <c r="A64" s="86" t="s">
        <v>200</v>
      </c>
      <c r="B64" s="86" t="s">
        <v>201</v>
      </c>
      <c r="C64" s="86" t="s">
        <v>200</v>
      </c>
      <c r="D64" s="86" t="s">
        <v>275</v>
      </c>
      <c r="E64" s="87">
        <v>32</v>
      </c>
      <c r="F64" s="87">
        <v>200</v>
      </c>
      <c r="G64" s="87">
        <v>10</v>
      </c>
      <c r="H64" s="87">
        <v>300</v>
      </c>
      <c r="I64" s="87"/>
      <c r="J64" s="87"/>
      <c r="K64" s="87"/>
      <c r="L64" s="87"/>
      <c r="M64" s="91"/>
      <c r="N64" s="87">
        <f t="shared" si="9"/>
        <v>0</v>
      </c>
      <c r="O64" s="87">
        <f t="shared" si="10"/>
        <v>0</v>
      </c>
      <c r="P64" s="92"/>
      <c r="Q64" s="93">
        <v>0.09</v>
      </c>
      <c r="R64" s="93">
        <f t="shared" si="11"/>
        <v>0</v>
      </c>
    </row>
    <row r="65" spans="1:20" s="90" customFormat="1" x14ac:dyDescent="0.2">
      <c r="A65" s="86" t="s">
        <v>73</v>
      </c>
      <c r="B65" s="86" t="s">
        <v>74</v>
      </c>
      <c r="C65" s="86" t="s">
        <v>73</v>
      </c>
      <c r="D65" s="86" t="s">
        <v>275</v>
      </c>
      <c r="E65" s="87">
        <v>32</v>
      </c>
      <c r="F65" s="87">
        <v>300</v>
      </c>
      <c r="G65" s="87">
        <v>10</v>
      </c>
      <c r="H65" s="87">
        <v>150</v>
      </c>
      <c r="I65" s="87"/>
      <c r="J65" s="87"/>
      <c r="K65" s="87"/>
      <c r="L65" s="87">
        <v>150</v>
      </c>
      <c r="M65" s="91"/>
      <c r="N65" s="87">
        <f t="shared" si="9"/>
        <v>150</v>
      </c>
      <c r="O65" s="87">
        <f t="shared" si="10"/>
        <v>1</v>
      </c>
      <c r="P65" s="92"/>
      <c r="Q65" s="93">
        <v>0.09</v>
      </c>
      <c r="R65" s="93">
        <f t="shared" si="11"/>
        <v>0.09</v>
      </c>
    </row>
    <row r="66" spans="1:20" s="90" customFormat="1" x14ac:dyDescent="0.2">
      <c r="A66" s="170" t="s">
        <v>232</v>
      </c>
      <c r="B66" s="170" t="s">
        <v>74</v>
      </c>
      <c r="C66" s="170">
        <v>90446300</v>
      </c>
      <c r="D66" s="170" t="s">
        <v>277</v>
      </c>
      <c r="E66" s="87" t="s">
        <v>180</v>
      </c>
      <c r="F66" s="87">
        <v>300</v>
      </c>
      <c r="G66" s="87">
        <v>10</v>
      </c>
      <c r="H66" s="87">
        <v>150</v>
      </c>
      <c r="I66" s="87"/>
      <c r="J66" s="87"/>
      <c r="K66" s="87"/>
      <c r="L66" s="87"/>
      <c r="M66" s="91"/>
      <c r="N66" s="87">
        <f t="shared" si="9"/>
        <v>0</v>
      </c>
      <c r="O66" s="87">
        <f t="shared" si="10"/>
        <v>0</v>
      </c>
      <c r="P66" s="92"/>
      <c r="Q66" s="93">
        <v>0.09</v>
      </c>
      <c r="R66" s="93">
        <f t="shared" si="11"/>
        <v>0</v>
      </c>
    </row>
    <row r="67" spans="1:20" s="90" customFormat="1" x14ac:dyDescent="0.2">
      <c r="A67" s="86" t="s">
        <v>75</v>
      </c>
      <c r="B67" s="86" t="s">
        <v>76</v>
      </c>
      <c r="C67" s="86" t="s">
        <v>75</v>
      </c>
      <c r="D67" s="86" t="s">
        <v>275</v>
      </c>
      <c r="E67" s="87">
        <v>32</v>
      </c>
      <c r="F67" s="87">
        <v>450</v>
      </c>
      <c r="G67" s="87">
        <v>10</v>
      </c>
      <c r="H67" s="87">
        <v>100</v>
      </c>
      <c r="I67" s="87"/>
      <c r="J67" s="87"/>
      <c r="K67" s="87"/>
      <c r="L67" s="87">
        <v>100</v>
      </c>
      <c r="M67" s="91"/>
      <c r="N67" s="87">
        <f t="shared" si="9"/>
        <v>100</v>
      </c>
      <c r="O67" s="87">
        <f t="shared" si="10"/>
        <v>1</v>
      </c>
      <c r="P67" s="92"/>
      <c r="Q67" s="93">
        <v>0.09</v>
      </c>
      <c r="R67" s="93">
        <f t="shared" si="11"/>
        <v>0.09</v>
      </c>
    </row>
    <row r="68" spans="1:20" s="90" customFormat="1" x14ac:dyDescent="0.2">
      <c r="A68" s="170" t="s">
        <v>179</v>
      </c>
      <c r="B68" s="170" t="s">
        <v>76</v>
      </c>
      <c r="C68" s="170">
        <v>90446400</v>
      </c>
      <c r="D68" s="170" t="s">
        <v>277</v>
      </c>
      <c r="E68" s="87" t="s">
        <v>180</v>
      </c>
      <c r="F68" s="87">
        <v>450</v>
      </c>
      <c r="G68" s="87">
        <v>10</v>
      </c>
      <c r="H68" s="87">
        <v>100</v>
      </c>
      <c r="I68" s="87"/>
      <c r="J68" s="87"/>
      <c r="K68" s="87"/>
      <c r="L68" s="87">
        <v>200</v>
      </c>
      <c r="M68" s="91"/>
      <c r="N68" s="87">
        <f t="shared" si="9"/>
        <v>200</v>
      </c>
      <c r="O68" s="87">
        <f t="shared" si="10"/>
        <v>2</v>
      </c>
      <c r="P68" s="92"/>
      <c r="Q68" s="93">
        <v>0.09</v>
      </c>
      <c r="R68" s="93">
        <f t="shared" si="11"/>
        <v>0.18</v>
      </c>
    </row>
    <row r="69" spans="1:20" s="90" customFormat="1" x14ac:dyDescent="0.2">
      <c r="A69" s="86" t="s">
        <v>156</v>
      </c>
      <c r="B69" s="86" t="s">
        <v>157</v>
      </c>
      <c r="C69" s="86" t="s">
        <v>156</v>
      </c>
      <c r="D69" s="86" t="s">
        <v>275</v>
      </c>
      <c r="E69" s="87">
        <v>32</v>
      </c>
      <c r="F69" s="87">
        <v>600</v>
      </c>
      <c r="G69" s="87">
        <v>10</v>
      </c>
      <c r="H69" s="87">
        <v>100</v>
      </c>
      <c r="I69" s="87"/>
      <c r="J69" s="87"/>
      <c r="K69" s="87"/>
      <c r="L69" s="87">
        <v>100</v>
      </c>
      <c r="M69" s="91"/>
      <c r="N69" s="87">
        <f t="shared" si="9"/>
        <v>100</v>
      </c>
      <c r="O69" s="87">
        <f t="shared" si="10"/>
        <v>1</v>
      </c>
      <c r="P69" s="92"/>
      <c r="Q69" s="93">
        <v>0.12</v>
      </c>
      <c r="R69" s="93">
        <f t="shared" si="11"/>
        <v>0.12</v>
      </c>
    </row>
    <row r="70" spans="1:20" s="90" customFormat="1" x14ac:dyDescent="0.2">
      <c r="A70" s="170" t="s">
        <v>181</v>
      </c>
      <c r="B70" s="170" t="s">
        <v>157</v>
      </c>
      <c r="C70" s="170">
        <v>90446600</v>
      </c>
      <c r="D70" s="170" t="s">
        <v>277</v>
      </c>
      <c r="E70" s="87" t="s">
        <v>180</v>
      </c>
      <c r="F70" s="87">
        <v>600</v>
      </c>
      <c r="G70" s="87">
        <v>10</v>
      </c>
      <c r="H70" s="87">
        <v>100</v>
      </c>
      <c r="I70" s="87"/>
      <c r="J70" s="87"/>
      <c r="K70" s="87">
        <v>100</v>
      </c>
      <c r="L70" s="87">
        <v>200</v>
      </c>
      <c r="M70" s="91"/>
      <c r="N70" s="87">
        <f t="shared" si="9"/>
        <v>300</v>
      </c>
      <c r="O70" s="87">
        <f t="shared" si="10"/>
        <v>3</v>
      </c>
      <c r="P70" s="92"/>
      <c r="Q70" s="93">
        <v>0.12</v>
      </c>
      <c r="R70" s="93">
        <f t="shared" si="11"/>
        <v>0.36</v>
      </c>
    </row>
    <row r="71" spans="1:20" s="90" customFormat="1" x14ac:dyDescent="0.2">
      <c r="A71" s="86" t="s">
        <v>222</v>
      </c>
      <c r="B71" s="86" t="s">
        <v>223</v>
      </c>
      <c r="C71" s="86" t="s">
        <v>222</v>
      </c>
      <c r="D71" s="86" t="s">
        <v>275</v>
      </c>
      <c r="E71" s="87">
        <v>32</v>
      </c>
      <c r="F71" s="87">
        <v>750</v>
      </c>
      <c r="G71" s="87">
        <v>10</v>
      </c>
      <c r="H71" s="87">
        <v>60</v>
      </c>
      <c r="I71" s="87"/>
      <c r="J71" s="87"/>
      <c r="K71" s="87"/>
      <c r="L71" s="87"/>
      <c r="M71" s="91"/>
      <c r="N71" s="87">
        <f t="shared" si="9"/>
        <v>0</v>
      </c>
      <c r="O71" s="87">
        <f t="shared" si="10"/>
        <v>0</v>
      </c>
      <c r="P71" s="92"/>
      <c r="Q71" s="93">
        <v>0.09</v>
      </c>
      <c r="R71" s="93">
        <f t="shared" si="11"/>
        <v>0</v>
      </c>
    </row>
    <row r="72" spans="1:20" s="90" customFormat="1" x14ac:dyDescent="0.2">
      <c r="A72" s="86" t="s">
        <v>158</v>
      </c>
      <c r="B72" s="86" t="s">
        <v>159</v>
      </c>
      <c r="C72" s="86" t="s">
        <v>158</v>
      </c>
      <c r="D72" s="86" t="s">
        <v>275</v>
      </c>
      <c r="E72" s="87">
        <v>32</v>
      </c>
      <c r="F72" s="87">
        <v>900</v>
      </c>
      <c r="G72" s="87">
        <v>10</v>
      </c>
      <c r="H72" s="87">
        <v>50</v>
      </c>
      <c r="I72" s="87"/>
      <c r="J72" s="87"/>
      <c r="K72" s="87"/>
      <c r="L72" s="87"/>
      <c r="M72" s="91"/>
      <c r="N72" s="87">
        <f t="shared" si="9"/>
        <v>0</v>
      </c>
      <c r="O72" s="87">
        <f t="shared" si="10"/>
        <v>0</v>
      </c>
      <c r="P72" s="92"/>
      <c r="Q72" s="93">
        <v>0.09</v>
      </c>
      <c r="R72" s="93">
        <f t="shared" si="11"/>
        <v>0</v>
      </c>
    </row>
    <row r="73" spans="1:20" s="90" customFormat="1" x14ac:dyDescent="0.2">
      <c r="A73" s="170" t="s">
        <v>182</v>
      </c>
      <c r="B73" s="170" t="s">
        <v>159</v>
      </c>
      <c r="C73" s="170">
        <v>90446700</v>
      </c>
      <c r="D73" s="170" t="s">
        <v>277</v>
      </c>
      <c r="E73" s="87" t="s">
        <v>180</v>
      </c>
      <c r="F73" s="87">
        <v>900</v>
      </c>
      <c r="G73" s="87">
        <v>10</v>
      </c>
      <c r="H73" s="87">
        <v>50</v>
      </c>
      <c r="I73" s="87"/>
      <c r="J73" s="87"/>
      <c r="K73" s="87">
        <v>50</v>
      </c>
      <c r="L73" s="87"/>
      <c r="M73" s="91"/>
      <c r="N73" s="87">
        <f t="shared" si="9"/>
        <v>50</v>
      </c>
      <c r="O73" s="87">
        <f t="shared" si="10"/>
        <v>1</v>
      </c>
      <c r="P73" s="92"/>
      <c r="Q73" s="93">
        <v>0.09</v>
      </c>
      <c r="R73" s="93">
        <f t="shared" si="11"/>
        <v>0.09</v>
      </c>
    </row>
    <row r="74" spans="1:20" s="90" customFormat="1" x14ac:dyDescent="0.2">
      <c r="A74" s="86" t="s">
        <v>233</v>
      </c>
      <c r="B74" s="86" t="s">
        <v>234</v>
      </c>
      <c r="C74" s="86" t="s">
        <v>233</v>
      </c>
      <c r="D74" s="86" t="s">
        <v>275</v>
      </c>
      <c r="E74" s="87">
        <v>32</v>
      </c>
      <c r="F74" s="87">
        <v>1200</v>
      </c>
      <c r="G74" s="87">
        <v>10</v>
      </c>
      <c r="H74" s="87">
        <v>50</v>
      </c>
      <c r="I74" s="87"/>
      <c r="J74" s="87"/>
      <c r="K74" s="87"/>
      <c r="L74" s="87"/>
      <c r="M74" s="91"/>
      <c r="N74" s="87">
        <f t="shared" si="9"/>
        <v>0</v>
      </c>
      <c r="O74" s="87">
        <f t="shared" si="10"/>
        <v>0</v>
      </c>
      <c r="P74" s="92"/>
      <c r="Q74" s="93">
        <v>0.12</v>
      </c>
      <c r="R74" s="93">
        <f t="shared" si="11"/>
        <v>0</v>
      </c>
    </row>
    <row r="75" spans="1:20" s="90" customFormat="1" x14ac:dyDescent="0.2">
      <c r="A75" s="170" t="s">
        <v>236</v>
      </c>
      <c r="B75" s="170" t="s">
        <v>237</v>
      </c>
      <c r="C75" s="170">
        <v>90446800</v>
      </c>
      <c r="D75" s="170" t="s">
        <v>277</v>
      </c>
      <c r="E75" s="87" t="s">
        <v>180</v>
      </c>
      <c r="F75" s="87">
        <v>1800</v>
      </c>
      <c r="G75" s="87">
        <v>10</v>
      </c>
      <c r="H75" s="87">
        <v>25</v>
      </c>
      <c r="I75" s="87"/>
      <c r="J75" s="87"/>
      <c r="K75" s="87"/>
      <c r="L75" s="87"/>
      <c r="M75" s="91"/>
      <c r="N75" s="87">
        <f t="shared" si="9"/>
        <v>0</v>
      </c>
      <c r="O75" s="87">
        <f t="shared" si="10"/>
        <v>0</v>
      </c>
      <c r="P75" s="92"/>
      <c r="Q75" s="93">
        <v>0.18</v>
      </c>
      <c r="R75" s="93">
        <f t="shared" si="11"/>
        <v>0</v>
      </c>
      <c r="S75" s="94"/>
    </row>
    <row r="76" spans="1:20" s="90" customFormat="1" x14ac:dyDescent="0.2">
      <c r="A76" s="104" t="s">
        <v>77</v>
      </c>
      <c r="B76" s="104"/>
      <c r="C76" s="104"/>
      <c r="D76" s="104"/>
      <c r="E76" s="104"/>
      <c r="F76" s="170"/>
      <c r="G76" s="87"/>
      <c r="H76" s="87"/>
      <c r="I76" s="87"/>
      <c r="J76" s="87"/>
      <c r="K76" s="87"/>
      <c r="L76" s="87"/>
      <c r="M76" s="104"/>
      <c r="N76" s="87"/>
      <c r="O76" s="87"/>
      <c r="P76" s="92"/>
      <c r="Q76" s="87"/>
      <c r="R76" s="93"/>
    </row>
    <row r="77" spans="1:20" s="90" customFormat="1" x14ac:dyDescent="0.2">
      <c r="A77" s="86" t="s">
        <v>297</v>
      </c>
      <c r="B77" s="86" t="s">
        <v>298</v>
      </c>
      <c r="C77" s="86" t="s">
        <v>297</v>
      </c>
      <c r="D77" s="86" t="s">
        <v>275</v>
      </c>
      <c r="E77" s="87">
        <v>40</v>
      </c>
      <c r="F77" s="87">
        <v>100</v>
      </c>
      <c r="G77" s="87">
        <v>10</v>
      </c>
      <c r="H77" s="87">
        <v>300</v>
      </c>
      <c r="I77" s="87"/>
      <c r="J77" s="87"/>
      <c r="K77" s="87"/>
      <c r="L77" s="87">
        <v>300</v>
      </c>
      <c r="M77" s="91"/>
      <c r="N77" s="87">
        <f t="shared" ref="N77:N92" si="12">SUM(I77:M77)</f>
        <v>300</v>
      </c>
      <c r="O77" s="87">
        <f t="shared" ref="O77:O92" si="13">$N77/$H77</f>
        <v>1</v>
      </c>
      <c r="P77" s="92"/>
      <c r="Q77" s="93">
        <v>0.13</v>
      </c>
      <c r="R77" s="93">
        <f t="shared" ref="R77:R92" si="14">$O77*$Q77</f>
        <v>0.13</v>
      </c>
      <c r="S77" s="94">
        <f>SUM(R77:R92)</f>
        <v>1.1399999999999999</v>
      </c>
      <c r="T77" s="90">
        <f>S77*100/$S$147</f>
        <v>5.418250950570342</v>
      </c>
    </row>
    <row r="78" spans="1:20" s="90" customFormat="1" x14ac:dyDescent="0.2">
      <c r="A78" s="86" t="s">
        <v>78</v>
      </c>
      <c r="B78" s="86" t="s">
        <v>79</v>
      </c>
      <c r="C78" s="86" t="s">
        <v>78</v>
      </c>
      <c r="D78" s="86" t="s">
        <v>275</v>
      </c>
      <c r="E78" s="87">
        <v>40</v>
      </c>
      <c r="F78" s="87">
        <v>150</v>
      </c>
      <c r="G78" s="87">
        <v>10</v>
      </c>
      <c r="H78" s="87">
        <v>300</v>
      </c>
      <c r="I78" s="87"/>
      <c r="J78" s="87"/>
      <c r="K78" s="87"/>
      <c r="L78" s="87"/>
      <c r="M78" s="91"/>
      <c r="N78" s="87">
        <f t="shared" si="12"/>
        <v>0</v>
      </c>
      <c r="O78" s="87">
        <f t="shared" si="13"/>
        <v>0</v>
      </c>
      <c r="P78" s="92"/>
      <c r="Q78" s="93">
        <v>0.13</v>
      </c>
      <c r="R78" s="93">
        <f t="shared" si="14"/>
        <v>0</v>
      </c>
    </row>
    <row r="79" spans="1:20" s="90" customFormat="1" x14ac:dyDescent="0.2">
      <c r="A79" s="170" t="s">
        <v>240</v>
      </c>
      <c r="B79" s="170" t="s">
        <v>79</v>
      </c>
      <c r="C79" s="95" t="s">
        <v>241</v>
      </c>
      <c r="D79" s="170" t="s">
        <v>277</v>
      </c>
      <c r="E79" s="87">
        <v>40</v>
      </c>
      <c r="F79" s="87">
        <v>150</v>
      </c>
      <c r="G79" s="87">
        <v>10</v>
      </c>
      <c r="H79" s="87">
        <v>300</v>
      </c>
      <c r="I79" s="87"/>
      <c r="J79" s="87"/>
      <c r="K79" s="87"/>
      <c r="L79" s="87"/>
      <c r="M79" s="91"/>
      <c r="N79" s="87">
        <f t="shared" si="12"/>
        <v>0</v>
      </c>
      <c r="O79" s="87">
        <f t="shared" si="13"/>
        <v>0</v>
      </c>
      <c r="P79" s="92"/>
      <c r="Q79" s="93">
        <v>0.13</v>
      </c>
      <c r="R79" s="93">
        <f t="shared" si="14"/>
        <v>0</v>
      </c>
    </row>
    <row r="80" spans="1:20" s="90" customFormat="1" x14ac:dyDescent="0.2">
      <c r="A80" s="86" t="s">
        <v>80</v>
      </c>
      <c r="B80" s="86" t="s">
        <v>81</v>
      </c>
      <c r="C80" s="86" t="s">
        <v>80</v>
      </c>
      <c r="D80" s="86" t="s">
        <v>275</v>
      </c>
      <c r="E80" s="87">
        <v>40</v>
      </c>
      <c r="F80" s="87">
        <v>200</v>
      </c>
      <c r="G80" s="87">
        <v>10</v>
      </c>
      <c r="H80" s="87">
        <v>150</v>
      </c>
      <c r="I80" s="87"/>
      <c r="J80" s="87"/>
      <c r="K80" s="87">
        <v>300</v>
      </c>
      <c r="L80" s="87"/>
      <c r="M80" s="91"/>
      <c r="N80" s="87">
        <f t="shared" si="12"/>
        <v>300</v>
      </c>
      <c r="O80" s="87">
        <f t="shared" si="13"/>
        <v>2</v>
      </c>
      <c r="P80" s="92"/>
      <c r="Q80" s="93">
        <v>0.13</v>
      </c>
      <c r="R80" s="93">
        <f t="shared" si="14"/>
        <v>0.26</v>
      </c>
    </row>
    <row r="81" spans="1:20" s="90" customFormat="1" x14ac:dyDescent="0.2">
      <c r="A81" s="86" t="s">
        <v>82</v>
      </c>
      <c r="B81" s="86" t="s">
        <v>83</v>
      </c>
      <c r="C81" s="86" t="s">
        <v>82</v>
      </c>
      <c r="D81" s="86" t="s">
        <v>275</v>
      </c>
      <c r="E81" s="87">
        <v>40</v>
      </c>
      <c r="F81" s="87">
        <v>300</v>
      </c>
      <c r="G81" s="87">
        <v>10</v>
      </c>
      <c r="H81" s="87">
        <v>150</v>
      </c>
      <c r="I81" s="87"/>
      <c r="J81" s="87"/>
      <c r="K81" s="87"/>
      <c r="L81" s="87">
        <v>150</v>
      </c>
      <c r="M81" s="91"/>
      <c r="N81" s="87">
        <f t="shared" si="12"/>
        <v>150</v>
      </c>
      <c r="O81" s="87">
        <f t="shared" si="13"/>
        <v>1</v>
      </c>
      <c r="P81" s="92"/>
      <c r="Q81" s="93">
        <v>0.13</v>
      </c>
      <c r="R81" s="93">
        <f t="shared" si="14"/>
        <v>0.13</v>
      </c>
    </row>
    <row r="82" spans="1:20" s="90" customFormat="1" x14ac:dyDescent="0.2">
      <c r="A82" s="170" t="s">
        <v>183</v>
      </c>
      <c r="B82" s="170" t="s">
        <v>83</v>
      </c>
      <c r="C82" s="170">
        <v>90447300</v>
      </c>
      <c r="D82" s="170" t="s">
        <v>277</v>
      </c>
      <c r="E82" s="87" t="s">
        <v>89</v>
      </c>
      <c r="F82" s="87">
        <v>300</v>
      </c>
      <c r="G82" s="87">
        <v>10</v>
      </c>
      <c r="H82" s="87">
        <v>150</v>
      </c>
      <c r="I82" s="87"/>
      <c r="J82" s="87"/>
      <c r="K82" s="87">
        <v>150</v>
      </c>
      <c r="L82" s="87"/>
      <c r="M82" s="91"/>
      <c r="N82" s="87">
        <f t="shared" si="12"/>
        <v>150</v>
      </c>
      <c r="O82" s="87">
        <f t="shared" si="13"/>
        <v>1</v>
      </c>
      <c r="P82" s="92"/>
      <c r="Q82" s="93">
        <v>0.13</v>
      </c>
      <c r="R82" s="93">
        <f t="shared" si="14"/>
        <v>0.13</v>
      </c>
    </row>
    <row r="83" spans="1:20" s="90" customFormat="1" x14ac:dyDescent="0.2">
      <c r="A83" s="86" t="s">
        <v>84</v>
      </c>
      <c r="B83" s="86" t="s">
        <v>85</v>
      </c>
      <c r="C83" s="86" t="s">
        <v>84</v>
      </c>
      <c r="D83" s="86" t="s">
        <v>275</v>
      </c>
      <c r="E83" s="87">
        <v>40</v>
      </c>
      <c r="F83" s="87">
        <v>450</v>
      </c>
      <c r="G83" s="87">
        <v>10</v>
      </c>
      <c r="H83" s="87">
        <v>100</v>
      </c>
      <c r="I83" s="87"/>
      <c r="J83" s="87"/>
      <c r="K83" s="87"/>
      <c r="L83" s="87">
        <v>100</v>
      </c>
      <c r="M83" s="91"/>
      <c r="N83" s="87">
        <f t="shared" si="12"/>
        <v>100</v>
      </c>
      <c r="O83" s="87">
        <f t="shared" si="13"/>
        <v>1</v>
      </c>
      <c r="P83" s="92"/>
      <c r="Q83" s="93">
        <v>0.13</v>
      </c>
      <c r="R83" s="93">
        <f t="shared" si="14"/>
        <v>0.13</v>
      </c>
    </row>
    <row r="84" spans="1:20" s="90" customFormat="1" x14ac:dyDescent="0.2">
      <c r="A84" s="170" t="s">
        <v>184</v>
      </c>
      <c r="B84" s="170" t="s">
        <v>85</v>
      </c>
      <c r="C84" s="170">
        <v>90447400</v>
      </c>
      <c r="D84" s="170" t="s">
        <v>277</v>
      </c>
      <c r="E84" s="87" t="s">
        <v>89</v>
      </c>
      <c r="F84" s="87">
        <v>450</v>
      </c>
      <c r="G84" s="87">
        <v>10</v>
      </c>
      <c r="H84" s="87">
        <v>100</v>
      </c>
      <c r="I84" s="87"/>
      <c r="J84" s="87"/>
      <c r="K84" s="87"/>
      <c r="L84" s="87"/>
      <c r="M84" s="91"/>
      <c r="N84" s="87">
        <f t="shared" si="12"/>
        <v>0</v>
      </c>
      <c r="O84" s="87">
        <f t="shared" si="13"/>
        <v>0</v>
      </c>
      <c r="P84" s="92"/>
      <c r="Q84" s="93">
        <v>0.13</v>
      </c>
      <c r="R84" s="93">
        <f t="shared" si="14"/>
        <v>0</v>
      </c>
    </row>
    <row r="85" spans="1:20" s="90" customFormat="1" x14ac:dyDescent="0.2">
      <c r="A85" s="86" t="s">
        <v>86</v>
      </c>
      <c r="B85" s="86" t="s">
        <v>87</v>
      </c>
      <c r="C85" s="86" t="s">
        <v>86</v>
      </c>
      <c r="D85" s="86" t="s">
        <v>275</v>
      </c>
      <c r="E85" s="87">
        <v>40</v>
      </c>
      <c r="F85" s="87">
        <v>600</v>
      </c>
      <c r="G85" s="87">
        <v>10</v>
      </c>
      <c r="H85" s="87">
        <v>50</v>
      </c>
      <c r="I85" s="87"/>
      <c r="J85" s="87"/>
      <c r="K85" s="87">
        <v>100</v>
      </c>
      <c r="L85" s="87"/>
      <c r="M85" s="91"/>
      <c r="N85" s="87">
        <f t="shared" si="12"/>
        <v>100</v>
      </c>
      <c r="O85" s="87">
        <f t="shared" si="13"/>
        <v>2</v>
      </c>
      <c r="P85" s="92"/>
      <c r="Q85" s="93">
        <v>0.09</v>
      </c>
      <c r="R85" s="93">
        <f t="shared" si="14"/>
        <v>0.18</v>
      </c>
    </row>
    <row r="86" spans="1:20" s="90" customFormat="1" x14ac:dyDescent="0.2">
      <c r="A86" s="170" t="s">
        <v>88</v>
      </c>
      <c r="B86" s="170" t="s">
        <v>87</v>
      </c>
      <c r="C86" s="170">
        <v>90447600</v>
      </c>
      <c r="D86" s="170" t="s">
        <v>277</v>
      </c>
      <c r="E86" s="87" t="s">
        <v>89</v>
      </c>
      <c r="F86" s="87">
        <v>600</v>
      </c>
      <c r="G86" s="87">
        <v>10</v>
      </c>
      <c r="H86" s="87">
        <v>50</v>
      </c>
      <c r="I86" s="87"/>
      <c r="J86" s="87"/>
      <c r="K86" s="87">
        <v>100</v>
      </c>
      <c r="L86" s="87"/>
      <c r="M86" s="91"/>
      <c r="N86" s="87">
        <f t="shared" si="12"/>
        <v>100</v>
      </c>
      <c r="O86" s="87">
        <f t="shared" si="13"/>
        <v>2</v>
      </c>
      <c r="P86" s="92"/>
      <c r="Q86" s="93">
        <v>0.09</v>
      </c>
      <c r="R86" s="93">
        <f t="shared" si="14"/>
        <v>0.18</v>
      </c>
    </row>
    <row r="87" spans="1:20" s="90" customFormat="1" x14ac:dyDescent="0.2">
      <c r="A87" s="86" t="s">
        <v>90</v>
      </c>
      <c r="B87" s="86" t="s">
        <v>91</v>
      </c>
      <c r="C87" s="86" t="s">
        <v>90</v>
      </c>
      <c r="D87" s="86" t="s">
        <v>275</v>
      </c>
      <c r="E87" s="87">
        <v>40</v>
      </c>
      <c r="F87" s="87">
        <v>750</v>
      </c>
      <c r="G87" s="87">
        <v>10</v>
      </c>
      <c r="H87" s="87">
        <v>50</v>
      </c>
      <c r="I87" s="87"/>
      <c r="J87" s="87"/>
      <c r="K87" s="87"/>
      <c r="L87" s="87"/>
      <c r="M87" s="91"/>
      <c r="N87" s="87">
        <f t="shared" si="12"/>
        <v>0</v>
      </c>
      <c r="O87" s="87">
        <f t="shared" si="13"/>
        <v>0</v>
      </c>
      <c r="P87" s="92"/>
      <c r="Q87" s="93">
        <v>0.13</v>
      </c>
      <c r="R87" s="93">
        <f t="shared" si="14"/>
        <v>0</v>
      </c>
    </row>
    <row r="88" spans="1:20" s="90" customFormat="1" x14ac:dyDescent="0.2">
      <c r="A88" s="86" t="s">
        <v>92</v>
      </c>
      <c r="B88" s="86" t="s">
        <v>93</v>
      </c>
      <c r="C88" s="86" t="s">
        <v>92</v>
      </c>
      <c r="D88" s="86" t="s">
        <v>275</v>
      </c>
      <c r="E88" s="87">
        <v>40</v>
      </c>
      <c r="F88" s="87">
        <v>900</v>
      </c>
      <c r="G88" s="87">
        <v>10</v>
      </c>
      <c r="H88" s="87">
        <v>50</v>
      </c>
      <c r="I88" s="87"/>
      <c r="J88" s="87"/>
      <c r="K88" s="87"/>
      <c r="L88" s="87"/>
      <c r="M88" s="91"/>
      <c r="N88" s="87">
        <f t="shared" si="12"/>
        <v>0</v>
      </c>
      <c r="O88" s="87">
        <f t="shared" si="13"/>
        <v>0</v>
      </c>
      <c r="P88" s="92"/>
      <c r="Q88" s="93">
        <v>0.13</v>
      </c>
      <c r="R88" s="93">
        <f t="shared" si="14"/>
        <v>0</v>
      </c>
    </row>
    <row r="89" spans="1:20" s="90" customFormat="1" x14ac:dyDescent="0.2">
      <c r="A89" s="170" t="s">
        <v>185</v>
      </c>
      <c r="B89" s="170" t="s">
        <v>93</v>
      </c>
      <c r="C89" s="170">
        <v>90447700</v>
      </c>
      <c r="D89" s="170" t="s">
        <v>277</v>
      </c>
      <c r="E89" s="87" t="s">
        <v>89</v>
      </c>
      <c r="F89" s="87">
        <v>900</v>
      </c>
      <c r="G89" s="87">
        <v>10</v>
      </c>
      <c r="H89" s="87">
        <v>50</v>
      </c>
      <c r="I89" s="87"/>
      <c r="J89" s="87"/>
      <c r="K89" s="87"/>
      <c r="L89" s="87"/>
      <c r="M89" s="91"/>
      <c r="N89" s="87">
        <f t="shared" si="12"/>
        <v>0</v>
      </c>
      <c r="O89" s="87">
        <f t="shared" si="13"/>
        <v>0</v>
      </c>
      <c r="P89" s="92"/>
      <c r="Q89" s="93">
        <v>0.13</v>
      </c>
      <c r="R89" s="93">
        <f t="shared" si="14"/>
        <v>0</v>
      </c>
    </row>
    <row r="90" spans="1:20" s="90" customFormat="1" x14ac:dyDescent="0.2">
      <c r="A90" s="86" t="s">
        <v>94</v>
      </c>
      <c r="B90" s="86" t="s">
        <v>95</v>
      </c>
      <c r="C90" s="86" t="s">
        <v>94</v>
      </c>
      <c r="D90" s="86" t="s">
        <v>275</v>
      </c>
      <c r="E90" s="87">
        <v>40</v>
      </c>
      <c r="F90" s="87">
        <v>1200</v>
      </c>
      <c r="G90" s="87">
        <v>5</v>
      </c>
      <c r="H90" s="87">
        <v>25</v>
      </c>
      <c r="I90" s="87"/>
      <c r="J90" s="87"/>
      <c r="K90" s="87"/>
      <c r="L90" s="87"/>
      <c r="M90" s="91"/>
      <c r="N90" s="87">
        <f t="shared" si="12"/>
        <v>0</v>
      </c>
      <c r="O90" s="87">
        <f t="shared" si="13"/>
        <v>0</v>
      </c>
      <c r="P90" s="92"/>
      <c r="Q90" s="93">
        <v>0.08</v>
      </c>
      <c r="R90" s="93">
        <f t="shared" si="14"/>
        <v>0</v>
      </c>
    </row>
    <row r="91" spans="1:20" s="90" customFormat="1" x14ac:dyDescent="0.2">
      <c r="A91" s="170" t="s">
        <v>376</v>
      </c>
      <c r="B91" s="170" t="s">
        <v>377</v>
      </c>
      <c r="C91" s="95" t="s">
        <v>378</v>
      </c>
      <c r="D91" s="170" t="s">
        <v>277</v>
      </c>
      <c r="E91" s="87">
        <v>40</v>
      </c>
      <c r="F91" s="87">
        <v>1800</v>
      </c>
      <c r="G91" s="87">
        <v>5</v>
      </c>
      <c r="H91" s="87">
        <v>20</v>
      </c>
      <c r="I91" s="87"/>
      <c r="J91" s="87"/>
      <c r="K91" s="87"/>
      <c r="L91" s="87"/>
      <c r="M91" s="91"/>
      <c r="N91" s="87">
        <f t="shared" si="12"/>
        <v>0</v>
      </c>
      <c r="O91" s="87">
        <f t="shared" si="13"/>
        <v>0</v>
      </c>
      <c r="P91" s="92"/>
      <c r="Q91" s="93">
        <v>0.14000000000000001</v>
      </c>
      <c r="R91" s="93">
        <f t="shared" si="14"/>
        <v>0</v>
      </c>
    </row>
    <row r="92" spans="1:20" s="90" customFormat="1" x14ac:dyDescent="0.2">
      <c r="A92" s="86" t="s">
        <v>220</v>
      </c>
      <c r="B92" s="86" t="s">
        <v>221</v>
      </c>
      <c r="C92" s="86" t="s">
        <v>220</v>
      </c>
      <c r="D92" s="86" t="s">
        <v>275</v>
      </c>
      <c r="E92" s="87">
        <v>40</v>
      </c>
      <c r="F92" s="87">
        <v>2000</v>
      </c>
      <c r="G92" s="87">
        <v>5</v>
      </c>
      <c r="H92" s="87">
        <v>25</v>
      </c>
      <c r="I92" s="87"/>
      <c r="J92" s="87"/>
      <c r="K92" s="87"/>
      <c r="L92" s="87"/>
      <c r="M92" s="91"/>
      <c r="N92" s="87">
        <f t="shared" si="12"/>
        <v>0</v>
      </c>
      <c r="O92" s="87">
        <f t="shared" si="13"/>
        <v>0</v>
      </c>
      <c r="P92" s="92"/>
      <c r="Q92" s="93">
        <v>0.08</v>
      </c>
      <c r="R92" s="93">
        <f t="shared" si="14"/>
        <v>0</v>
      </c>
      <c r="S92" s="94"/>
    </row>
    <row r="93" spans="1:20" s="90" customFormat="1" x14ac:dyDescent="0.2">
      <c r="A93" s="104" t="s">
        <v>96</v>
      </c>
      <c r="B93" s="104"/>
      <c r="C93" s="104"/>
      <c r="D93" s="104"/>
      <c r="E93" s="97"/>
      <c r="F93" s="87"/>
      <c r="G93" s="87"/>
      <c r="H93" s="87"/>
      <c r="I93" s="87"/>
      <c r="J93" s="87"/>
      <c r="K93" s="87"/>
      <c r="L93" s="87"/>
      <c r="M93" s="104"/>
      <c r="N93" s="87"/>
      <c r="O93" s="87"/>
      <c r="P93" s="92"/>
      <c r="Q93" s="87"/>
      <c r="R93" s="93"/>
    </row>
    <row r="94" spans="1:20" s="90" customFormat="1" x14ac:dyDescent="0.2">
      <c r="A94" s="86" t="s">
        <v>299</v>
      </c>
      <c r="B94" s="86" t="s">
        <v>300</v>
      </c>
      <c r="C94" s="86" t="s">
        <v>299</v>
      </c>
      <c r="D94" s="86" t="s">
        <v>275</v>
      </c>
      <c r="E94" s="87">
        <v>50</v>
      </c>
      <c r="F94" s="87">
        <v>100</v>
      </c>
      <c r="G94" s="87">
        <v>10</v>
      </c>
      <c r="H94" s="87">
        <v>150</v>
      </c>
      <c r="I94" s="87"/>
      <c r="J94" s="87"/>
      <c r="K94" s="87"/>
      <c r="L94" s="87">
        <v>300</v>
      </c>
      <c r="M94" s="91"/>
      <c r="N94" s="87">
        <f t="shared" ref="N94:N111" si="15">SUM(I94:M94)</f>
        <v>300</v>
      </c>
      <c r="O94" s="87">
        <f t="shared" ref="O94:O111" si="16">$N94/$H94</f>
        <v>2</v>
      </c>
      <c r="P94" s="92"/>
      <c r="Q94" s="93">
        <v>0.1</v>
      </c>
      <c r="R94" s="93">
        <f t="shared" ref="R94:R111" si="17">$O94*$Q94</f>
        <v>0.2</v>
      </c>
      <c r="S94" s="94">
        <f>SUM(R94:R111)</f>
        <v>4.09</v>
      </c>
      <c r="T94" s="90">
        <f>S94*100/$S$147</f>
        <v>19.439163498098861</v>
      </c>
    </row>
    <row r="95" spans="1:20" s="90" customFormat="1" x14ac:dyDescent="0.2">
      <c r="A95" s="86" t="s">
        <v>97</v>
      </c>
      <c r="B95" s="86" t="s">
        <v>98</v>
      </c>
      <c r="C95" s="86" t="s">
        <v>97</v>
      </c>
      <c r="D95" s="86" t="s">
        <v>275</v>
      </c>
      <c r="E95" s="87">
        <v>50</v>
      </c>
      <c r="F95" s="87">
        <v>150</v>
      </c>
      <c r="G95" s="87">
        <v>10</v>
      </c>
      <c r="H95" s="87">
        <v>150</v>
      </c>
      <c r="I95" s="87">
        <v>150</v>
      </c>
      <c r="J95" s="87"/>
      <c r="K95" s="87"/>
      <c r="L95" s="87"/>
      <c r="M95" s="91"/>
      <c r="N95" s="87">
        <f t="shared" si="15"/>
        <v>150</v>
      </c>
      <c r="O95" s="87">
        <f t="shared" si="16"/>
        <v>1</v>
      </c>
      <c r="P95" s="92"/>
      <c r="Q95" s="93">
        <v>0.1</v>
      </c>
      <c r="R95" s="93">
        <f t="shared" si="17"/>
        <v>0.1</v>
      </c>
    </row>
    <row r="96" spans="1:20" s="90" customFormat="1" x14ac:dyDescent="0.2">
      <c r="A96" s="170" t="s">
        <v>235</v>
      </c>
      <c r="B96" s="170" t="s">
        <v>98</v>
      </c>
      <c r="C96" s="170">
        <v>90448200</v>
      </c>
      <c r="D96" s="170" t="s">
        <v>277</v>
      </c>
      <c r="E96" s="87" t="s">
        <v>102</v>
      </c>
      <c r="F96" s="87">
        <v>150</v>
      </c>
      <c r="G96" s="87">
        <v>10</v>
      </c>
      <c r="H96" s="87">
        <v>150</v>
      </c>
      <c r="I96" s="87">
        <v>150</v>
      </c>
      <c r="J96" s="87"/>
      <c r="K96" s="87"/>
      <c r="L96" s="87"/>
      <c r="M96" s="91"/>
      <c r="N96" s="87">
        <f t="shared" si="15"/>
        <v>150</v>
      </c>
      <c r="O96" s="87">
        <f t="shared" si="16"/>
        <v>1</v>
      </c>
      <c r="P96" s="92"/>
      <c r="Q96" s="93">
        <v>0.1</v>
      </c>
      <c r="R96" s="93">
        <f t="shared" si="17"/>
        <v>0.1</v>
      </c>
    </row>
    <row r="97" spans="1:19" s="90" customFormat="1" x14ac:dyDescent="0.2">
      <c r="A97" s="86" t="s">
        <v>224</v>
      </c>
      <c r="B97" s="86" t="s">
        <v>225</v>
      </c>
      <c r="C97" s="86" t="s">
        <v>224</v>
      </c>
      <c r="D97" s="86" t="s">
        <v>275</v>
      </c>
      <c r="E97" s="87">
        <v>50</v>
      </c>
      <c r="F97" s="87">
        <v>200</v>
      </c>
      <c r="G97" s="87">
        <v>10</v>
      </c>
      <c r="H97" s="87">
        <v>150</v>
      </c>
      <c r="I97" s="87"/>
      <c r="J97" s="87"/>
      <c r="K97" s="87"/>
      <c r="L97" s="87"/>
      <c r="M97" s="91"/>
      <c r="N97" s="87">
        <f t="shared" si="15"/>
        <v>0</v>
      </c>
      <c r="O97" s="87">
        <f t="shared" si="16"/>
        <v>0</v>
      </c>
      <c r="P97" s="92"/>
      <c r="Q97" s="93">
        <v>0.1</v>
      </c>
      <c r="R97" s="93">
        <f t="shared" si="17"/>
        <v>0</v>
      </c>
    </row>
    <row r="98" spans="1:19" s="90" customFormat="1" x14ac:dyDescent="0.2">
      <c r="A98" s="86" t="s">
        <v>99</v>
      </c>
      <c r="B98" s="86" t="s">
        <v>100</v>
      </c>
      <c r="C98" s="86" t="s">
        <v>99</v>
      </c>
      <c r="D98" s="86" t="s">
        <v>275</v>
      </c>
      <c r="E98" s="87">
        <v>50</v>
      </c>
      <c r="F98" s="87">
        <v>300</v>
      </c>
      <c r="G98" s="87">
        <v>10</v>
      </c>
      <c r="H98" s="87">
        <v>75</v>
      </c>
      <c r="I98" s="87"/>
      <c r="J98" s="87"/>
      <c r="K98" s="87"/>
      <c r="L98" s="87">
        <v>150</v>
      </c>
      <c r="M98" s="91"/>
      <c r="N98" s="87">
        <f t="shared" si="15"/>
        <v>150</v>
      </c>
      <c r="O98" s="87">
        <f t="shared" si="16"/>
        <v>2</v>
      </c>
      <c r="P98" s="92"/>
      <c r="Q98" s="93">
        <v>0.1</v>
      </c>
      <c r="R98" s="93">
        <f t="shared" si="17"/>
        <v>0.2</v>
      </c>
    </row>
    <row r="99" spans="1:19" s="90" customFormat="1" x14ac:dyDescent="0.2">
      <c r="A99" s="170" t="s">
        <v>101</v>
      </c>
      <c r="B99" s="170" t="s">
        <v>100</v>
      </c>
      <c r="C99" s="170">
        <v>90448300</v>
      </c>
      <c r="D99" s="170" t="s">
        <v>277</v>
      </c>
      <c r="E99" s="87" t="s">
        <v>102</v>
      </c>
      <c r="F99" s="87">
        <v>300</v>
      </c>
      <c r="G99" s="87">
        <v>10</v>
      </c>
      <c r="H99" s="87">
        <v>75</v>
      </c>
      <c r="I99" s="87"/>
      <c r="J99" s="87"/>
      <c r="K99" s="87"/>
      <c r="L99" s="87"/>
      <c r="M99" s="91"/>
      <c r="N99" s="87">
        <f t="shared" si="15"/>
        <v>0</v>
      </c>
      <c r="O99" s="87">
        <f t="shared" si="16"/>
        <v>0</v>
      </c>
      <c r="P99" s="92"/>
      <c r="Q99" s="93">
        <v>0.1</v>
      </c>
      <c r="R99" s="93">
        <f t="shared" si="17"/>
        <v>0</v>
      </c>
    </row>
    <row r="100" spans="1:19" s="90" customFormat="1" x14ac:dyDescent="0.2">
      <c r="A100" s="86" t="s">
        <v>103</v>
      </c>
      <c r="B100" s="86" t="s">
        <v>104</v>
      </c>
      <c r="C100" s="86" t="s">
        <v>103</v>
      </c>
      <c r="D100" s="86" t="s">
        <v>275</v>
      </c>
      <c r="E100" s="87">
        <v>50</v>
      </c>
      <c r="F100" s="87">
        <v>450</v>
      </c>
      <c r="G100" s="87">
        <v>10</v>
      </c>
      <c r="H100" s="87">
        <v>50</v>
      </c>
      <c r="I100" s="87"/>
      <c r="J100" s="87"/>
      <c r="K100" s="87"/>
      <c r="L100" s="87">
        <v>100</v>
      </c>
      <c r="M100" s="91"/>
      <c r="N100" s="87">
        <f t="shared" si="15"/>
        <v>100</v>
      </c>
      <c r="O100" s="87">
        <f t="shared" si="16"/>
        <v>2</v>
      </c>
      <c r="P100" s="92"/>
      <c r="Q100" s="93">
        <v>0.1</v>
      </c>
      <c r="R100" s="93">
        <f t="shared" si="17"/>
        <v>0.2</v>
      </c>
    </row>
    <row r="101" spans="1:19" s="90" customFormat="1" x14ac:dyDescent="0.2">
      <c r="A101" s="170" t="s">
        <v>186</v>
      </c>
      <c r="B101" s="170" t="s">
        <v>104</v>
      </c>
      <c r="C101" s="170">
        <v>90448400</v>
      </c>
      <c r="D101" s="170" t="s">
        <v>277</v>
      </c>
      <c r="E101" s="87" t="s">
        <v>102</v>
      </c>
      <c r="F101" s="87">
        <v>450</v>
      </c>
      <c r="G101" s="87">
        <v>10</v>
      </c>
      <c r="H101" s="87">
        <v>50</v>
      </c>
      <c r="I101" s="87"/>
      <c r="J101" s="87"/>
      <c r="K101" s="87"/>
      <c r="L101" s="87"/>
      <c r="M101" s="91"/>
      <c r="N101" s="87">
        <f t="shared" si="15"/>
        <v>0</v>
      </c>
      <c r="O101" s="87">
        <f t="shared" si="16"/>
        <v>0</v>
      </c>
      <c r="P101" s="92"/>
      <c r="Q101" s="93">
        <v>0.1</v>
      </c>
      <c r="R101" s="93">
        <f t="shared" si="17"/>
        <v>0</v>
      </c>
    </row>
    <row r="102" spans="1:19" s="90" customFormat="1" x14ac:dyDescent="0.2">
      <c r="A102" s="86" t="s">
        <v>105</v>
      </c>
      <c r="B102" s="86" t="s">
        <v>106</v>
      </c>
      <c r="C102" s="86" t="s">
        <v>105</v>
      </c>
      <c r="D102" s="86" t="s">
        <v>275</v>
      </c>
      <c r="E102" s="87">
        <v>50</v>
      </c>
      <c r="F102" s="87">
        <v>600</v>
      </c>
      <c r="G102" s="87">
        <v>10</v>
      </c>
      <c r="H102" s="87">
        <v>50</v>
      </c>
      <c r="I102" s="87"/>
      <c r="J102" s="87"/>
      <c r="K102" s="87">
        <v>50</v>
      </c>
      <c r="L102" s="87">
        <v>100</v>
      </c>
      <c r="M102" s="91"/>
      <c r="N102" s="87">
        <f t="shared" si="15"/>
        <v>150</v>
      </c>
      <c r="O102" s="87">
        <f t="shared" si="16"/>
        <v>3</v>
      </c>
      <c r="P102" s="92"/>
      <c r="Q102" s="93">
        <v>0.13</v>
      </c>
      <c r="R102" s="93">
        <f t="shared" si="17"/>
        <v>0.39</v>
      </c>
    </row>
    <row r="103" spans="1:19" s="90" customFormat="1" x14ac:dyDescent="0.2">
      <c r="A103" s="170" t="s">
        <v>107</v>
      </c>
      <c r="B103" s="170" t="s">
        <v>106</v>
      </c>
      <c r="C103" s="170">
        <v>90448600</v>
      </c>
      <c r="D103" s="170" t="s">
        <v>277</v>
      </c>
      <c r="E103" s="87" t="s">
        <v>102</v>
      </c>
      <c r="F103" s="87">
        <v>600</v>
      </c>
      <c r="G103" s="87">
        <v>10</v>
      </c>
      <c r="H103" s="87">
        <v>50</v>
      </c>
      <c r="I103" s="87"/>
      <c r="J103" s="87"/>
      <c r="K103" s="87"/>
      <c r="L103" s="87"/>
      <c r="M103" s="91"/>
      <c r="N103" s="87">
        <f t="shared" si="15"/>
        <v>0</v>
      </c>
      <c r="O103" s="87">
        <f t="shared" si="16"/>
        <v>0</v>
      </c>
      <c r="P103" s="92"/>
      <c r="Q103" s="93">
        <v>0.13</v>
      </c>
      <c r="R103" s="93">
        <f t="shared" si="17"/>
        <v>0</v>
      </c>
    </row>
    <row r="104" spans="1:19" s="90" customFormat="1" x14ac:dyDescent="0.2">
      <c r="A104" s="170" t="s">
        <v>266</v>
      </c>
      <c r="B104" s="170" t="s">
        <v>267</v>
      </c>
      <c r="C104" s="170">
        <v>90448605</v>
      </c>
      <c r="D104" s="170" t="s">
        <v>277</v>
      </c>
      <c r="E104" s="87" t="s">
        <v>102</v>
      </c>
      <c r="F104" s="87">
        <v>700</v>
      </c>
      <c r="G104" s="87">
        <v>5</v>
      </c>
      <c r="H104" s="87">
        <v>25</v>
      </c>
      <c r="I104" s="87"/>
      <c r="J104" s="87"/>
      <c r="K104" s="87"/>
      <c r="L104" s="87"/>
      <c r="M104" s="91"/>
      <c r="N104" s="87">
        <f t="shared" si="15"/>
        <v>0</v>
      </c>
      <c r="O104" s="87">
        <f t="shared" si="16"/>
        <v>0</v>
      </c>
      <c r="P104" s="92"/>
      <c r="Q104" s="93">
        <v>0.1</v>
      </c>
      <c r="R104" s="93">
        <f t="shared" si="17"/>
        <v>0</v>
      </c>
    </row>
    <row r="105" spans="1:19" s="90" customFormat="1" x14ac:dyDescent="0.2">
      <c r="A105" s="86" t="s">
        <v>202</v>
      </c>
      <c r="B105" s="86" t="s">
        <v>203</v>
      </c>
      <c r="C105" s="86" t="s">
        <v>202</v>
      </c>
      <c r="D105" s="86" t="s">
        <v>275</v>
      </c>
      <c r="E105" s="87">
        <v>50</v>
      </c>
      <c r="F105" s="87">
        <v>750</v>
      </c>
      <c r="G105" s="87">
        <v>5</v>
      </c>
      <c r="H105" s="87">
        <v>25</v>
      </c>
      <c r="I105" s="87"/>
      <c r="J105" s="87"/>
      <c r="K105" s="87"/>
      <c r="L105" s="87"/>
      <c r="M105" s="91"/>
      <c r="N105" s="87">
        <f t="shared" si="15"/>
        <v>0</v>
      </c>
      <c r="O105" s="87">
        <f t="shared" si="16"/>
        <v>0</v>
      </c>
      <c r="P105" s="92"/>
      <c r="Q105" s="93">
        <v>0.1</v>
      </c>
      <c r="R105" s="93">
        <f t="shared" si="17"/>
        <v>0</v>
      </c>
    </row>
    <row r="106" spans="1:19" s="90" customFormat="1" x14ac:dyDescent="0.2">
      <c r="A106" s="86" t="s">
        <v>108</v>
      </c>
      <c r="B106" s="86" t="s">
        <v>109</v>
      </c>
      <c r="C106" s="86" t="s">
        <v>108</v>
      </c>
      <c r="D106" s="86" t="s">
        <v>275</v>
      </c>
      <c r="E106" s="87">
        <v>50</v>
      </c>
      <c r="F106" s="87">
        <v>900</v>
      </c>
      <c r="G106" s="87">
        <v>5</v>
      </c>
      <c r="H106" s="87">
        <v>25</v>
      </c>
      <c r="I106" s="87"/>
      <c r="J106" s="87"/>
      <c r="K106" s="87"/>
      <c r="L106" s="87">
        <v>100</v>
      </c>
      <c r="M106" s="91"/>
      <c r="N106" s="87">
        <f t="shared" si="15"/>
        <v>100</v>
      </c>
      <c r="O106" s="87">
        <f t="shared" si="16"/>
        <v>4</v>
      </c>
      <c r="P106" s="92"/>
      <c r="Q106" s="93">
        <v>0.1</v>
      </c>
      <c r="R106" s="93">
        <f t="shared" si="17"/>
        <v>0.4</v>
      </c>
    </row>
    <row r="107" spans="1:19" s="90" customFormat="1" x14ac:dyDescent="0.2">
      <c r="A107" s="170" t="s">
        <v>187</v>
      </c>
      <c r="B107" s="170" t="s">
        <v>109</v>
      </c>
      <c r="C107" s="170">
        <v>90448700</v>
      </c>
      <c r="D107" s="170" t="s">
        <v>277</v>
      </c>
      <c r="E107" s="87" t="s">
        <v>102</v>
      </c>
      <c r="F107" s="87">
        <v>900</v>
      </c>
      <c r="G107" s="87">
        <v>5</v>
      </c>
      <c r="H107" s="87">
        <v>25</v>
      </c>
      <c r="I107" s="87"/>
      <c r="J107" s="87"/>
      <c r="K107" s="87"/>
      <c r="L107" s="87">
        <v>300</v>
      </c>
      <c r="M107" s="91"/>
      <c r="N107" s="87">
        <f t="shared" si="15"/>
        <v>300</v>
      </c>
      <c r="O107" s="87">
        <f t="shared" si="16"/>
        <v>12</v>
      </c>
      <c r="P107" s="92"/>
      <c r="Q107" s="93">
        <v>0.1</v>
      </c>
      <c r="R107" s="93">
        <f t="shared" si="17"/>
        <v>1.2000000000000002</v>
      </c>
    </row>
    <row r="108" spans="1:19" s="90" customFormat="1" x14ac:dyDescent="0.2">
      <c r="A108" s="86" t="s">
        <v>110</v>
      </c>
      <c r="B108" s="86" t="s">
        <v>111</v>
      </c>
      <c r="C108" s="86" t="s">
        <v>110</v>
      </c>
      <c r="D108" s="86" t="s">
        <v>275</v>
      </c>
      <c r="E108" s="87">
        <v>50</v>
      </c>
      <c r="F108" s="87">
        <v>1200</v>
      </c>
      <c r="G108" s="87">
        <v>5</v>
      </c>
      <c r="H108" s="87">
        <v>25</v>
      </c>
      <c r="I108" s="87"/>
      <c r="J108" s="87"/>
      <c r="K108" s="87"/>
      <c r="L108" s="87"/>
      <c r="M108" s="91"/>
      <c r="N108" s="87">
        <f t="shared" si="15"/>
        <v>0</v>
      </c>
      <c r="O108" s="87">
        <f t="shared" si="16"/>
        <v>0</v>
      </c>
      <c r="P108" s="92"/>
      <c r="Q108" s="93">
        <v>0.13</v>
      </c>
      <c r="R108" s="93">
        <f t="shared" si="17"/>
        <v>0</v>
      </c>
    </row>
    <row r="109" spans="1:19" s="90" customFormat="1" x14ac:dyDescent="0.2">
      <c r="A109" s="170" t="s">
        <v>204</v>
      </c>
      <c r="B109" s="170" t="s">
        <v>111</v>
      </c>
      <c r="C109" s="95" t="s">
        <v>205</v>
      </c>
      <c r="D109" s="170" t="s">
        <v>277</v>
      </c>
      <c r="E109" s="87">
        <v>50</v>
      </c>
      <c r="F109" s="87">
        <v>1200</v>
      </c>
      <c r="G109" s="87">
        <v>5</v>
      </c>
      <c r="H109" s="87">
        <v>25</v>
      </c>
      <c r="I109" s="87"/>
      <c r="J109" s="87"/>
      <c r="K109" s="87"/>
      <c r="L109" s="87"/>
      <c r="M109" s="91"/>
      <c r="N109" s="87">
        <f t="shared" si="15"/>
        <v>0</v>
      </c>
      <c r="O109" s="87">
        <f t="shared" si="16"/>
        <v>0</v>
      </c>
      <c r="P109" s="92"/>
      <c r="Q109" s="93">
        <v>0.13</v>
      </c>
      <c r="R109" s="93">
        <f t="shared" si="17"/>
        <v>0</v>
      </c>
    </row>
    <row r="110" spans="1:19" s="90" customFormat="1" x14ac:dyDescent="0.2">
      <c r="A110" s="170" t="s">
        <v>565</v>
      </c>
      <c r="B110" s="170" t="s">
        <v>566</v>
      </c>
      <c r="C110" s="95" t="s">
        <v>567</v>
      </c>
      <c r="D110" s="170" t="s">
        <v>277</v>
      </c>
      <c r="E110" s="87">
        <v>50</v>
      </c>
      <c r="F110" s="87">
        <v>1800</v>
      </c>
      <c r="G110" s="87">
        <v>5</v>
      </c>
      <c r="H110" s="87">
        <v>20</v>
      </c>
      <c r="I110" s="87"/>
      <c r="J110" s="87"/>
      <c r="K110" s="87"/>
      <c r="L110" s="87">
        <v>40</v>
      </c>
      <c r="M110" s="91"/>
      <c r="N110" s="87">
        <f t="shared" si="15"/>
        <v>40</v>
      </c>
      <c r="O110" s="87">
        <f t="shared" si="16"/>
        <v>2</v>
      </c>
      <c r="P110" s="92"/>
      <c r="Q110" s="93">
        <v>0.13</v>
      </c>
      <c r="R110" s="93">
        <f t="shared" si="17"/>
        <v>0.26</v>
      </c>
    </row>
    <row r="111" spans="1:19" s="90" customFormat="1" x14ac:dyDescent="0.2">
      <c r="A111" s="170" t="s">
        <v>268</v>
      </c>
      <c r="B111" s="170" t="s">
        <v>269</v>
      </c>
      <c r="C111" s="95" t="s">
        <v>270</v>
      </c>
      <c r="D111" s="170" t="s">
        <v>277</v>
      </c>
      <c r="E111" s="87">
        <v>50</v>
      </c>
      <c r="F111" s="87">
        <v>2400</v>
      </c>
      <c r="G111" s="87">
        <v>5</v>
      </c>
      <c r="H111" s="87">
        <v>25</v>
      </c>
      <c r="I111" s="87"/>
      <c r="J111" s="87"/>
      <c r="K111" s="87"/>
      <c r="L111" s="87">
        <v>100</v>
      </c>
      <c r="M111" s="91"/>
      <c r="N111" s="87">
        <f t="shared" si="15"/>
        <v>100</v>
      </c>
      <c r="O111" s="87">
        <f t="shared" si="16"/>
        <v>4</v>
      </c>
      <c r="P111" s="92"/>
      <c r="Q111" s="93">
        <v>0.26</v>
      </c>
      <c r="R111" s="93">
        <f t="shared" si="17"/>
        <v>1.04</v>
      </c>
      <c r="S111" s="94"/>
    </row>
    <row r="112" spans="1:19" s="90" customFormat="1" x14ac:dyDescent="0.2">
      <c r="A112" s="304" t="s">
        <v>112</v>
      </c>
      <c r="B112" s="304"/>
      <c r="C112" s="104"/>
      <c r="D112" s="104"/>
      <c r="E112" s="104"/>
      <c r="F112" s="87"/>
      <c r="G112" s="87"/>
      <c r="H112" s="87"/>
      <c r="I112" s="87"/>
      <c r="J112" s="87"/>
      <c r="K112" s="87"/>
      <c r="L112" s="87"/>
      <c r="M112" s="170"/>
      <c r="N112" s="87"/>
      <c r="O112" s="87"/>
      <c r="P112" s="92"/>
      <c r="Q112" s="87"/>
      <c r="R112" s="93"/>
    </row>
    <row r="113" spans="1:20" s="90" customFormat="1" x14ac:dyDescent="0.2">
      <c r="A113" s="86" t="s">
        <v>216</v>
      </c>
      <c r="B113" s="86" t="s">
        <v>217</v>
      </c>
      <c r="C113" s="86" t="s">
        <v>216</v>
      </c>
      <c r="D113" s="86" t="s">
        <v>275</v>
      </c>
      <c r="E113" s="87">
        <v>20</v>
      </c>
      <c r="F113" s="87">
        <v>150</v>
      </c>
      <c r="G113" s="87">
        <v>10</v>
      </c>
      <c r="H113" s="87">
        <v>400</v>
      </c>
      <c r="I113" s="87"/>
      <c r="J113" s="87"/>
      <c r="K113" s="87"/>
      <c r="L113" s="87"/>
      <c r="M113" s="170"/>
      <c r="N113" s="87">
        <f t="shared" ref="N113:N146" si="18">SUM(I113:M113)</f>
        <v>0</v>
      </c>
      <c r="O113" s="87">
        <f t="shared" ref="O113:O146" si="19">$N113/$H113</f>
        <v>0</v>
      </c>
      <c r="P113" s="92"/>
      <c r="Q113" s="87">
        <v>0.06</v>
      </c>
      <c r="R113" s="93">
        <f t="shared" ref="R113:R146" si="20">$O113*$Q113</f>
        <v>0</v>
      </c>
      <c r="S113" s="94">
        <f>SUM(R113:R128)</f>
        <v>0.72</v>
      </c>
      <c r="T113" s="90">
        <f>S113*100/$S$147</f>
        <v>3.4220532319391634</v>
      </c>
    </row>
    <row r="114" spans="1:20" s="90" customFormat="1" x14ac:dyDescent="0.2">
      <c r="A114" s="170" t="s">
        <v>226</v>
      </c>
      <c r="B114" s="170" t="s">
        <v>217</v>
      </c>
      <c r="C114" s="170">
        <v>90444200</v>
      </c>
      <c r="D114" s="170" t="s">
        <v>277</v>
      </c>
      <c r="E114" s="87">
        <v>20</v>
      </c>
      <c r="F114" s="87">
        <v>150</v>
      </c>
      <c r="G114" s="87">
        <v>10</v>
      </c>
      <c r="H114" s="87">
        <v>400</v>
      </c>
      <c r="I114" s="87"/>
      <c r="J114" s="87"/>
      <c r="K114" s="87"/>
      <c r="L114" s="87"/>
      <c r="M114" s="170"/>
      <c r="N114" s="87">
        <f t="shared" si="18"/>
        <v>0</v>
      </c>
      <c r="O114" s="87">
        <f t="shared" si="19"/>
        <v>0</v>
      </c>
      <c r="P114" s="92"/>
      <c r="Q114" s="87">
        <v>0.06</v>
      </c>
      <c r="R114" s="93">
        <f t="shared" si="20"/>
        <v>0</v>
      </c>
    </row>
    <row r="115" spans="1:20" s="90" customFormat="1" x14ac:dyDescent="0.2">
      <c r="A115" s="86" t="s">
        <v>191</v>
      </c>
      <c r="B115" s="86" t="s">
        <v>192</v>
      </c>
      <c r="C115" s="86" t="s">
        <v>191</v>
      </c>
      <c r="D115" s="86" t="s">
        <v>275</v>
      </c>
      <c r="E115" s="87">
        <v>20</v>
      </c>
      <c r="F115" s="87">
        <v>200</v>
      </c>
      <c r="G115" s="87">
        <v>10</v>
      </c>
      <c r="H115" s="87">
        <v>300</v>
      </c>
      <c r="I115" s="87"/>
      <c r="J115" s="87"/>
      <c r="K115" s="87"/>
      <c r="L115" s="87"/>
      <c r="M115" s="170"/>
      <c r="N115" s="87">
        <f t="shared" si="18"/>
        <v>0</v>
      </c>
      <c r="O115" s="87">
        <f t="shared" si="19"/>
        <v>0</v>
      </c>
      <c r="P115" s="92"/>
      <c r="Q115" s="87">
        <v>0.06</v>
      </c>
      <c r="R115" s="93">
        <f t="shared" si="20"/>
        <v>0</v>
      </c>
    </row>
    <row r="116" spans="1:20" s="90" customFormat="1" x14ac:dyDescent="0.2">
      <c r="A116" s="86" t="s">
        <v>160</v>
      </c>
      <c r="B116" s="86" t="s">
        <v>161</v>
      </c>
      <c r="C116" s="86" t="s">
        <v>160</v>
      </c>
      <c r="D116" s="86" t="s">
        <v>275</v>
      </c>
      <c r="E116" s="87">
        <v>20</v>
      </c>
      <c r="F116" s="87">
        <v>300</v>
      </c>
      <c r="G116" s="87">
        <v>10</v>
      </c>
      <c r="H116" s="87">
        <v>200</v>
      </c>
      <c r="I116" s="87"/>
      <c r="J116" s="87">
        <v>200</v>
      </c>
      <c r="K116" s="87">
        <v>400</v>
      </c>
      <c r="L116" s="87">
        <v>600</v>
      </c>
      <c r="M116" s="91"/>
      <c r="N116" s="87">
        <f t="shared" si="18"/>
        <v>1200</v>
      </c>
      <c r="O116" s="87">
        <f t="shared" si="19"/>
        <v>6</v>
      </c>
      <c r="P116" s="92"/>
      <c r="Q116" s="93">
        <v>0.06</v>
      </c>
      <c r="R116" s="93">
        <f t="shared" si="20"/>
        <v>0.36</v>
      </c>
    </row>
    <row r="117" spans="1:20" s="90" customFormat="1" x14ac:dyDescent="0.2">
      <c r="A117" s="170" t="s">
        <v>215</v>
      </c>
      <c r="B117" s="170" t="s">
        <v>161</v>
      </c>
      <c r="C117" s="170">
        <v>90444300</v>
      </c>
      <c r="D117" s="170" t="s">
        <v>277</v>
      </c>
      <c r="E117" s="87" t="s">
        <v>46</v>
      </c>
      <c r="F117" s="87">
        <v>300</v>
      </c>
      <c r="G117" s="87">
        <v>10</v>
      </c>
      <c r="H117" s="87">
        <v>200</v>
      </c>
      <c r="I117" s="87"/>
      <c r="J117" s="87"/>
      <c r="K117" s="87"/>
      <c r="L117" s="87">
        <v>400</v>
      </c>
      <c r="M117" s="91"/>
      <c r="N117" s="87">
        <f t="shared" si="18"/>
        <v>400</v>
      </c>
      <c r="O117" s="87">
        <f t="shared" si="19"/>
        <v>2</v>
      </c>
      <c r="P117" s="92"/>
      <c r="Q117" s="93">
        <v>0.06</v>
      </c>
      <c r="R117" s="93">
        <f t="shared" si="20"/>
        <v>0.12</v>
      </c>
    </row>
    <row r="118" spans="1:20" s="90" customFormat="1" x14ac:dyDescent="0.2">
      <c r="A118" s="86" t="s">
        <v>206</v>
      </c>
      <c r="B118" s="86" t="s">
        <v>114</v>
      </c>
      <c r="C118" s="86" t="s">
        <v>206</v>
      </c>
      <c r="D118" s="86" t="s">
        <v>275</v>
      </c>
      <c r="E118" s="87">
        <v>20</v>
      </c>
      <c r="F118" s="87">
        <v>450</v>
      </c>
      <c r="G118" s="87">
        <v>10</v>
      </c>
      <c r="H118" s="87">
        <v>100</v>
      </c>
      <c r="I118" s="87"/>
      <c r="J118" s="87"/>
      <c r="K118" s="87"/>
      <c r="L118" s="87"/>
      <c r="M118" s="101"/>
      <c r="N118" s="87">
        <f t="shared" si="18"/>
        <v>0</v>
      </c>
      <c r="O118" s="87">
        <f t="shared" si="19"/>
        <v>0</v>
      </c>
      <c r="P118" s="92"/>
      <c r="Q118" s="93">
        <v>0.08</v>
      </c>
      <c r="R118" s="93">
        <f t="shared" si="20"/>
        <v>0</v>
      </c>
    </row>
    <row r="119" spans="1:20" s="90" customFormat="1" x14ac:dyDescent="0.2">
      <c r="A119" s="170" t="s">
        <v>113</v>
      </c>
      <c r="B119" s="170" t="s">
        <v>114</v>
      </c>
      <c r="C119" s="170">
        <v>90444400</v>
      </c>
      <c r="D119" s="170" t="s">
        <v>277</v>
      </c>
      <c r="E119" s="87" t="s">
        <v>46</v>
      </c>
      <c r="F119" s="87">
        <v>450</v>
      </c>
      <c r="G119" s="87">
        <v>10</v>
      </c>
      <c r="H119" s="87">
        <v>100</v>
      </c>
      <c r="I119" s="87"/>
      <c r="J119" s="87"/>
      <c r="K119" s="87"/>
      <c r="L119" s="87"/>
      <c r="M119" s="91"/>
      <c r="N119" s="87">
        <f t="shared" si="18"/>
        <v>0</v>
      </c>
      <c r="O119" s="87">
        <f t="shared" si="19"/>
        <v>0</v>
      </c>
      <c r="P119" s="92"/>
      <c r="Q119" s="93">
        <v>0.08</v>
      </c>
      <c r="R119" s="93">
        <f t="shared" si="20"/>
        <v>0</v>
      </c>
    </row>
    <row r="120" spans="1:20" s="90" customFormat="1" x14ac:dyDescent="0.2">
      <c r="A120" s="86" t="s">
        <v>115</v>
      </c>
      <c r="B120" s="86" t="s">
        <v>116</v>
      </c>
      <c r="C120" s="86" t="s">
        <v>115</v>
      </c>
      <c r="D120" s="86" t="s">
        <v>275</v>
      </c>
      <c r="E120" s="87">
        <v>20</v>
      </c>
      <c r="F120" s="87">
        <v>600</v>
      </c>
      <c r="G120" s="87">
        <v>10</v>
      </c>
      <c r="H120" s="87">
        <v>100</v>
      </c>
      <c r="I120" s="87"/>
      <c r="J120" s="87"/>
      <c r="K120" s="87"/>
      <c r="L120" s="87"/>
      <c r="M120" s="91"/>
      <c r="N120" s="87">
        <f t="shared" si="18"/>
        <v>0</v>
      </c>
      <c r="O120" s="87">
        <f t="shared" si="19"/>
        <v>0</v>
      </c>
      <c r="P120" s="92"/>
      <c r="Q120" s="93">
        <v>0.06</v>
      </c>
      <c r="R120" s="93">
        <f t="shared" si="20"/>
        <v>0</v>
      </c>
    </row>
    <row r="121" spans="1:20" s="90" customFormat="1" x14ac:dyDescent="0.2">
      <c r="A121" s="170" t="s">
        <v>188</v>
      </c>
      <c r="B121" s="170" t="s">
        <v>116</v>
      </c>
      <c r="C121" s="170">
        <v>90444600</v>
      </c>
      <c r="D121" s="170" t="s">
        <v>277</v>
      </c>
      <c r="E121" s="87" t="s">
        <v>46</v>
      </c>
      <c r="F121" s="87">
        <v>600</v>
      </c>
      <c r="G121" s="87">
        <v>10</v>
      </c>
      <c r="H121" s="87">
        <v>100</v>
      </c>
      <c r="I121" s="87"/>
      <c r="J121" s="87">
        <v>200</v>
      </c>
      <c r="K121" s="87">
        <v>200</v>
      </c>
      <c r="L121" s="87"/>
      <c r="M121" s="91"/>
      <c r="N121" s="87">
        <f t="shared" si="18"/>
        <v>400</v>
      </c>
      <c r="O121" s="87">
        <f t="shared" si="19"/>
        <v>4</v>
      </c>
      <c r="P121" s="92"/>
      <c r="Q121" s="93">
        <v>0.06</v>
      </c>
      <c r="R121" s="93">
        <f t="shared" si="20"/>
        <v>0.24</v>
      </c>
    </row>
    <row r="122" spans="1:20" s="90" customFormat="1" x14ac:dyDescent="0.2">
      <c r="A122" s="86" t="s">
        <v>117</v>
      </c>
      <c r="B122" s="86" t="s">
        <v>118</v>
      </c>
      <c r="C122" s="86" t="s">
        <v>117</v>
      </c>
      <c r="D122" s="86" t="s">
        <v>275</v>
      </c>
      <c r="E122" s="87">
        <v>20</v>
      </c>
      <c r="F122" s="87">
        <v>750</v>
      </c>
      <c r="G122" s="87">
        <v>10</v>
      </c>
      <c r="H122" s="87">
        <v>100</v>
      </c>
      <c r="I122" s="87"/>
      <c r="J122" s="87"/>
      <c r="K122" s="87"/>
      <c r="L122" s="87"/>
      <c r="M122" s="91"/>
      <c r="N122" s="87">
        <f t="shared" si="18"/>
        <v>0</v>
      </c>
      <c r="O122" s="87">
        <f t="shared" si="19"/>
        <v>0</v>
      </c>
      <c r="P122" s="92"/>
      <c r="Q122" s="93">
        <v>7.0000000000000007E-2</v>
      </c>
      <c r="R122" s="93">
        <f t="shared" si="20"/>
        <v>0</v>
      </c>
    </row>
    <row r="123" spans="1:20" s="90" customFormat="1" x14ac:dyDescent="0.2">
      <c r="A123" s="170" t="s">
        <v>189</v>
      </c>
      <c r="B123" s="170" t="s">
        <v>118</v>
      </c>
      <c r="C123" s="170">
        <v>90444700</v>
      </c>
      <c r="D123" s="170" t="s">
        <v>277</v>
      </c>
      <c r="E123" s="87" t="s">
        <v>46</v>
      </c>
      <c r="F123" s="87">
        <v>750</v>
      </c>
      <c r="G123" s="87">
        <v>10</v>
      </c>
      <c r="H123" s="87">
        <v>100</v>
      </c>
      <c r="I123" s="87"/>
      <c r="J123" s="87"/>
      <c r="K123" s="87"/>
      <c r="L123" s="87"/>
      <c r="M123" s="91"/>
      <c r="N123" s="87">
        <f t="shared" si="18"/>
        <v>0</v>
      </c>
      <c r="O123" s="87">
        <f t="shared" si="19"/>
        <v>0</v>
      </c>
      <c r="P123" s="92"/>
      <c r="Q123" s="93">
        <v>7.0000000000000007E-2</v>
      </c>
      <c r="R123" s="93">
        <f t="shared" si="20"/>
        <v>0</v>
      </c>
    </row>
    <row r="124" spans="1:20" s="90" customFormat="1" x14ac:dyDescent="0.2">
      <c r="A124" s="86" t="s">
        <v>119</v>
      </c>
      <c r="B124" s="86" t="s">
        <v>120</v>
      </c>
      <c r="C124" s="86" t="s">
        <v>119</v>
      </c>
      <c r="D124" s="86" t="s">
        <v>275</v>
      </c>
      <c r="E124" s="87">
        <v>20</v>
      </c>
      <c r="F124" s="87">
        <v>900</v>
      </c>
      <c r="G124" s="87">
        <v>10</v>
      </c>
      <c r="H124" s="87">
        <v>50</v>
      </c>
      <c r="I124" s="87"/>
      <c r="J124" s="87"/>
      <c r="K124" s="87"/>
      <c r="L124" s="87"/>
      <c r="M124" s="91"/>
      <c r="N124" s="87">
        <f t="shared" si="18"/>
        <v>0</v>
      </c>
      <c r="O124" s="87">
        <f t="shared" si="19"/>
        <v>0</v>
      </c>
      <c r="P124" s="92"/>
      <c r="Q124" s="93">
        <v>0.08</v>
      </c>
      <c r="R124" s="93">
        <f t="shared" si="20"/>
        <v>0</v>
      </c>
    </row>
    <row r="125" spans="1:20" s="90" customFormat="1" x14ac:dyDescent="0.2">
      <c r="A125" s="170" t="s">
        <v>263</v>
      </c>
      <c r="B125" s="170" t="s">
        <v>120</v>
      </c>
      <c r="C125" s="170">
        <v>90444800</v>
      </c>
      <c r="D125" s="170" t="s">
        <v>277</v>
      </c>
      <c r="E125" s="87" t="s">
        <v>46</v>
      </c>
      <c r="F125" s="87">
        <v>900</v>
      </c>
      <c r="G125" s="87">
        <v>10</v>
      </c>
      <c r="H125" s="87">
        <v>50</v>
      </c>
      <c r="I125" s="87"/>
      <c r="J125" s="87"/>
      <c r="K125" s="87"/>
      <c r="L125" s="87"/>
      <c r="M125" s="91"/>
      <c r="N125" s="87">
        <f t="shared" si="18"/>
        <v>0</v>
      </c>
      <c r="O125" s="87">
        <f t="shared" si="19"/>
        <v>0</v>
      </c>
      <c r="P125" s="92"/>
      <c r="Q125" s="93">
        <v>0.08</v>
      </c>
      <c r="R125" s="93">
        <f t="shared" si="20"/>
        <v>0</v>
      </c>
    </row>
    <row r="126" spans="1:20" s="90" customFormat="1" x14ac:dyDescent="0.2">
      <c r="A126" s="86" t="s">
        <v>121</v>
      </c>
      <c r="B126" s="86" t="s">
        <v>122</v>
      </c>
      <c r="C126" s="86" t="s">
        <v>121</v>
      </c>
      <c r="D126" s="86" t="s">
        <v>275</v>
      </c>
      <c r="E126" s="87">
        <v>20</v>
      </c>
      <c r="F126" s="87">
        <v>1200</v>
      </c>
      <c r="G126" s="87">
        <v>10</v>
      </c>
      <c r="H126" s="87">
        <v>50</v>
      </c>
      <c r="I126" s="87"/>
      <c r="J126" s="87"/>
      <c r="K126" s="87"/>
      <c r="L126" s="87"/>
      <c r="M126" s="91"/>
      <c r="N126" s="87">
        <f t="shared" si="18"/>
        <v>0</v>
      </c>
      <c r="O126" s="87">
        <f t="shared" si="19"/>
        <v>0</v>
      </c>
      <c r="P126" s="92"/>
      <c r="Q126" s="93">
        <v>0.11</v>
      </c>
      <c r="R126" s="93">
        <f t="shared" si="20"/>
        <v>0</v>
      </c>
    </row>
    <row r="127" spans="1:20" s="90" customFormat="1" x14ac:dyDescent="0.2">
      <c r="A127" s="86" t="s">
        <v>207</v>
      </c>
      <c r="B127" s="86" t="s">
        <v>208</v>
      </c>
      <c r="C127" s="86" t="s">
        <v>207</v>
      </c>
      <c r="D127" s="86" t="s">
        <v>275</v>
      </c>
      <c r="E127" s="87">
        <v>20</v>
      </c>
      <c r="F127" s="87">
        <v>1500</v>
      </c>
      <c r="G127" s="87">
        <v>10</v>
      </c>
      <c r="H127" s="87">
        <v>50</v>
      </c>
      <c r="I127" s="87"/>
      <c r="J127" s="87"/>
      <c r="K127" s="87"/>
      <c r="L127" s="87"/>
      <c r="M127" s="91"/>
      <c r="N127" s="87">
        <f t="shared" si="18"/>
        <v>0</v>
      </c>
      <c r="O127" s="87">
        <f t="shared" si="19"/>
        <v>0</v>
      </c>
      <c r="P127" s="92"/>
      <c r="Q127" s="93">
        <v>7.0000000000000007E-2</v>
      </c>
      <c r="R127" s="93">
        <f t="shared" si="20"/>
        <v>0</v>
      </c>
    </row>
    <row r="128" spans="1:20" s="90" customFormat="1" x14ac:dyDescent="0.2">
      <c r="A128" s="86" t="s">
        <v>209</v>
      </c>
      <c r="B128" s="86" t="s">
        <v>210</v>
      </c>
      <c r="C128" s="86" t="s">
        <v>209</v>
      </c>
      <c r="D128" s="86" t="s">
        <v>275</v>
      </c>
      <c r="E128" s="87">
        <v>20</v>
      </c>
      <c r="F128" s="87">
        <v>1800</v>
      </c>
      <c r="G128" s="87">
        <v>10</v>
      </c>
      <c r="H128" s="87">
        <v>50</v>
      </c>
      <c r="I128" s="87"/>
      <c r="J128" s="87"/>
      <c r="K128" s="87"/>
      <c r="L128" s="87"/>
      <c r="M128" s="91"/>
      <c r="N128" s="87">
        <f t="shared" si="18"/>
        <v>0</v>
      </c>
      <c r="O128" s="87">
        <f t="shared" si="19"/>
        <v>0</v>
      </c>
      <c r="P128" s="105"/>
      <c r="Q128" s="93">
        <v>0.09</v>
      </c>
      <c r="R128" s="93">
        <f t="shared" si="20"/>
        <v>0</v>
      </c>
      <c r="S128" s="94"/>
    </row>
    <row r="129" spans="1:20" s="90" customFormat="1" x14ac:dyDescent="0.2">
      <c r="A129" s="86" t="s">
        <v>123</v>
      </c>
      <c r="B129" s="86" t="s">
        <v>124</v>
      </c>
      <c r="C129" s="86" t="s">
        <v>123</v>
      </c>
      <c r="D129" s="86" t="s">
        <v>275</v>
      </c>
      <c r="E129" s="87">
        <v>25</v>
      </c>
      <c r="F129" s="87">
        <v>150</v>
      </c>
      <c r="G129" s="87">
        <v>10</v>
      </c>
      <c r="H129" s="87">
        <v>200</v>
      </c>
      <c r="I129" s="87"/>
      <c r="J129" s="87"/>
      <c r="K129" s="87"/>
      <c r="L129" s="87"/>
      <c r="M129" s="91"/>
      <c r="N129" s="87">
        <f t="shared" si="18"/>
        <v>0</v>
      </c>
      <c r="O129" s="87">
        <f t="shared" si="19"/>
        <v>0</v>
      </c>
      <c r="P129" s="92"/>
      <c r="Q129" s="93">
        <v>0.04</v>
      </c>
      <c r="R129" s="93">
        <f t="shared" si="20"/>
        <v>0</v>
      </c>
      <c r="S129" s="94">
        <f>SUM(R129:R146)</f>
        <v>0.84</v>
      </c>
      <c r="T129" s="90">
        <f>S129*100/$S$147</f>
        <v>3.9923954372623576</v>
      </c>
    </row>
    <row r="130" spans="1:20" s="90" customFormat="1" x14ac:dyDescent="0.2">
      <c r="A130" s="170" t="s">
        <v>257</v>
      </c>
      <c r="B130" s="170" t="s">
        <v>124</v>
      </c>
      <c r="C130" s="170">
        <v>90445200</v>
      </c>
      <c r="D130" s="170" t="s">
        <v>277</v>
      </c>
      <c r="E130" s="87">
        <v>25</v>
      </c>
      <c r="F130" s="87">
        <v>150</v>
      </c>
      <c r="G130" s="87">
        <v>10</v>
      </c>
      <c r="H130" s="87">
        <v>200</v>
      </c>
      <c r="I130" s="87"/>
      <c r="J130" s="87"/>
      <c r="K130" s="87"/>
      <c r="L130" s="87"/>
      <c r="M130" s="91"/>
      <c r="N130" s="87">
        <f t="shared" si="18"/>
        <v>0</v>
      </c>
      <c r="O130" s="87">
        <f t="shared" si="19"/>
        <v>0</v>
      </c>
      <c r="P130" s="92"/>
      <c r="Q130" s="93">
        <v>0.04</v>
      </c>
      <c r="R130" s="93">
        <f t="shared" si="20"/>
        <v>0</v>
      </c>
    </row>
    <row r="131" spans="1:20" s="90" customFormat="1" x14ac:dyDescent="0.2">
      <c r="A131" s="86" t="s">
        <v>125</v>
      </c>
      <c r="B131" s="86" t="s">
        <v>126</v>
      </c>
      <c r="C131" s="86" t="s">
        <v>125</v>
      </c>
      <c r="D131" s="86" t="s">
        <v>275</v>
      </c>
      <c r="E131" s="87">
        <v>25</v>
      </c>
      <c r="F131" s="87">
        <v>300</v>
      </c>
      <c r="G131" s="87">
        <v>10</v>
      </c>
      <c r="H131" s="87">
        <v>100</v>
      </c>
      <c r="I131" s="87"/>
      <c r="J131" s="87"/>
      <c r="K131" s="87"/>
      <c r="L131" s="87"/>
      <c r="M131" s="91"/>
      <c r="N131" s="87">
        <f t="shared" si="18"/>
        <v>0</v>
      </c>
      <c r="O131" s="87">
        <f t="shared" si="19"/>
        <v>0</v>
      </c>
      <c r="P131" s="92"/>
      <c r="Q131" s="93">
        <v>0.04</v>
      </c>
      <c r="R131" s="93">
        <f t="shared" si="20"/>
        <v>0</v>
      </c>
    </row>
    <row r="132" spans="1:20" s="90" customFormat="1" x14ac:dyDescent="0.2">
      <c r="A132" s="170" t="s">
        <v>127</v>
      </c>
      <c r="B132" s="170" t="s">
        <v>126</v>
      </c>
      <c r="C132" s="170">
        <v>90445300</v>
      </c>
      <c r="D132" s="170" t="s">
        <v>277</v>
      </c>
      <c r="E132" s="87" t="s">
        <v>63</v>
      </c>
      <c r="F132" s="87">
        <v>300</v>
      </c>
      <c r="G132" s="87">
        <v>10</v>
      </c>
      <c r="H132" s="87">
        <v>100</v>
      </c>
      <c r="I132" s="87"/>
      <c r="J132" s="87"/>
      <c r="K132" s="87"/>
      <c r="L132" s="87"/>
      <c r="M132" s="91"/>
      <c r="N132" s="87">
        <f t="shared" si="18"/>
        <v>0</v>
      </c>
      <c r="O132" s="87">
        <f t="shared" si="19"/>
        <v>0</v>
      </c>
      <c r="P132" s="92"/>
      <c r="Q132" s="93">
        <v>0.04</v>
      </c>
      <c r="R132" s="93">
        <f t="shared" si="20"/>
        <v>0</v>
      </c>
    </row>
    <row r="133" spans="1:20" s="90" customFormat="1" x14ac:dyDescent="0.2">
      <c r="A133" s="86" t="s">
        <v>128</v>
      </c>
      <c r="B133" s="86" t="s">
        <v>129</v>
      </c>
      <c r="C133" s="86" t="s">
        <v>128</v>
      </c>
      <c r="D133" s="86" t="s">
        <v>275</v>
      </c>
      <c r="E133" s="87">
        <v>25</v>
      </c>
      <c r="F133" s="87">
        <v>450</v>
      </c>
      <c r="G133" s="87">
        <v>10</v>
      </c>
      <c r="H133" s="87">
        <v>100</v>
      </c>
      <c r="I133" s="87"/>
      <c r="J133" s="87"/>
      <c r="K133" s="87"/>
      <c r="L133" s="87"/>
      <c r="M133" s="91"/>
      <c r="N133" s="87">
        <f t="shared" si="18"/>
        <v>0</v>
      </c>
      <c r="O133" s="87">
        <f t="shared" si="19"/>
        <v>0</v>
      </c>
      <c r="P133" s="92"/>
      <c r="Q133" s="93">
        <v>0.06</v>
      </c>
      <c r="R133" s="93">
        <f t="shared" si="20"/>
        <v>0</v>
      </c>
    </row>
    <row r="134" spans="1:20" s="90" customFormat="1" x14ac:dyDescent="0.2">
      <c r="A134" s="170" t="s">
        <v>190</v>
      </c>
      <c r="B134" s="170" t="s">
        <v>129</v>
      </c>
      <c r="C134" s="170">
        <v>90445400</v>
      </c>
      <c r="D134" s="170" t="s">
        <v>277</v>
      </c>
      <c r="E134" s="87" t="s">
        <v>63</v>
      </c>
      <c r="F134" s="87">
        <v>450</v>
      </c>
      <c r="G134" s="87">
        <v>10</v>
      </c>
      <c r="H134" s="87">
        <v>100</v>
      </c>
      <c r="I134" s="87"/>
      <c r="J134" s="87"/>
      <c r="K134" s="87"/>
      <c r="L134" s="87"/>
      <c r="M134" s="91"/>
      <c r="N134" s="87">
        <f t="shared" si="18"/>
        <v>0</v>
      </c>
      <c r="O134" s="87">
        <f t="shared" si="19"/>
        <v>0</v>
      </c>
      <c r="P134" s="92"/>
      <c r="Q134" s="93">
        <v>0.06</v>
      </c>
      <c r="R134" s="93">
        <f t="shared" si="20"/>
        <v>0</v>
      </c>
    </row>
    <row r="135" spans="1:20" s="90" customFormat="1" x14ac:dyDescent="0.2">
      <c r="A135" s="86" t="s">
        <v>130</v>
      </c>
      <c r="B135" s="86" t="s">
        <v>131</v>
      </c>
      <c r="C135" s="86" t="s">
        <v>130</v>
      </c>
      <c r="D135" s="86" t="s">
        <v>275</v>
      </c>
      <c r="E135" s="87">
        <v>25</v>
      </c>
      <c r="F135" s="87">
        <v>600</v>
      </c>
      <c r="G135" s="87">
        <v>10</v>
      </c>
      <c r="H135" s="87">
        <v>50</v>
      </c>
      <c r="I135" s="87"/>
      <c r="J135" s="87"/>
      <c r="K135" s="87"/>
      <c r="L135" s="87">
        <v>300</v>
      </c>
      <c r="M135" s="91"/>
      <c r="N135" s="87">
        <f t="shared" si="18"/>
        <v>300</v>
      </c>
      <c r="O135" s="87">
        <f t="shared" si="19"/>
        <v>6</v>
      </c>
      <c r="P135" s="92"/>
      <c r="Q135" s="93">
        <v>0.04</v>
      </c>
      <c r="R135" s="93">
        <f t="shared" si="20"/>
        <v>0.24</v>
      </c>
    </row>
    <row r="136" spans="1:20" s="90" customFormat="1" x14ac:dyDescent="0.2">
      <c r="A136" s="170" t="s">
        <v>211</v>
      </c>
      <c r="B136" s="170" t="s">
        <v>131</v>
      </c>
      <c r="C136" s="170">
        <v>90445600</v>
      </c>
      <c r="D136" s="170" t="s">
        <v>277</v>
      </c>
      <c r="E136" s="87">
        <v>25</v>
      </c>
      <c r="F136" s="87">
        <v>600</v>
      </c>
      <c r="G136" s="87">
        <v>10</v>
      </c>
      <c r="H136" s="87">
        <v>50</v>
      </c>
      <c r="I136" s="87"/>
      <c r="J136" s="87"/>
      <c r="K136" s="87"/>
      <c r="L136" s="87">
        <v>300</v>
      </c>
      <c r="M136" s="91"/>
      <c r="N136" s="87">
        <f t="shared" si="18"/>
        <v>300</v>
      </c>
      <c r="O136" s="87">
        <f t="shared" si="19"/>
        <v>6</v>
      </c>
      <c r="P136" s="92"/>
      <c r="Q136" s="93">
        <v>0.04</v>
      </c>
      <c r="R136" s="93">
        <f t="shared" si="20"/>
        <v>0.24</v>
      </c>
    </row>
    <row r="137" spans="1:20" s="90" customFormat="1" x14ac:dyDescent="0.2">
      <c r="A137" s="86" t="s">
        <v>162</v>
      </c>
      <c r="B137" s="86" t="s">
        <v>163</v>
      </c>
      <c r="C137" s="86" t="s">
        <v>162</v>
      </c>
      <c r="D137" s="86" t="s">
        <v>275</v>
      </c>
      <c r="E137" s="87">
        <v>25</v>
      </c>
      <c r="F137" s="87">
        <v>750</v>
      </c>
      <c r="G137" s="87">
        <v>10</v>
      </c>
      <c r="H137" s="87">
        <v>50</v>
      </c>
      <c r="I137" s="87"/>
      <c r="J137" s="87"/>
      <c r="K137" s="87"/>
      <c r="L137" s="87"/>
      <c r="M137" s="91"/>
      <c r="N137" s="87">
        <f t="shared" si="18"/>
        <v>0</v>
      </c>
      <c r="O137" s="87">
        <f t="shared" si="19"/>
        <v>0</v>
      </c>
      <c r="P137" s="92"/>
      <c r="Q137" s="93">
        <v>0.04</v>
      </c>
      <c r="R137" s="93">
        <f t="shared" si="20"/>
        <v>0</v>
      </c>
    </row>
    <row r="138" spans="1:20" s="90" customFormat="1" x14ac:dyDescent="0.2">
      <c r="A138" s="170" t="s">
        <v>218</v>
      </c>
      <c r="B138" s="170" t="s">
        <v>163</v>
      </c>
      <c r="C138" s="95" t="s">
        <v>219</v>
      </c>
      <c r="D138" s="170" t="s">
        <v>277</v>
      </c>
      <c r="E138" s="87">
        <v>25</v>
      </c>
      <c r="F138" s="87">
        <v>750</v>
      </c>
      <c r="G138" s="87">
        <v>10</v>
      </c>
      <c r="H138" s="87">
        <v>50</v>
      </c>
      <c r="I138" s="87"/>
      <c r="J138" s="87"/>
      <c r="K138" s="87"/>
      <c r="L138" s="87"/>
      <c r="M138" s="91"/>
      <c r="N138" s="87">
        <f t="shared" si="18"/>
        <v>0</v>
      </c>
      <c r="O138" s="87">
        <f t="shared" si="19"/>
        <v>0</v>
      </c>
      <c r="P138" s="92"/>
      <c r="Q138" s="93">
        <v>0.04</v>
      </c>
      <c r="R138" s="93">
        <f t="shared" si="20"/>
        <v>0</v>
      </c>
    </row>
    <row r="139" spans="1:20" s="90" customFormat="1" x14ac:dyDescent="0.2">
      <c r="A139" s="86" t="s">
        <v>132</v>
      </c>
      <c r="B139" s="86" t="s">
        <v>133</v>
      </c>
      <c r="C139" s="86" t="s">
        <v>132</v>
      </c>
      <c r="D139" s="86" t="s">
        <v>275</v>
      </c>
      <c r="E139" s="87">
        <v>25</v>
      </c>
      <c r="F139" s="87">
        <v>900</v>
      </c>
      <c r="G139" s="87">
        <v>10</v>
      </c>
      <c r="H139" s="87">
        <v>50</v>
      </c>
      <c r="I139" s="87"/>
      <c r="J139" s="87"/>
      <c r="K139" s="87"/>
      <c r="L139" s="87"/>
      <c r="M139" s="91"/>
      <c r="N139" s="87">
        <f t="shared" si="18"/>
        <v>0</v>
      </c>
      <c r="O139" s="87">
        <f t="shared" si="19"/>
        <v>0</v>
      </c>
      <c r="P139" s="92"/>
      <c r="Q139" s="93">
        <v>0.06</v>
      </c>
      <c r="R139" s="93">
        <f t="shared" si="20"/>
        <v>0</v>
      </c>
    </row>
    <row r="140" spans="1:20" s="90" customFormat="1" x14ac:dyDescent="0.2">
      <c r="A140" s="170" t="s">
        <v>264</v>
      </c>
      <c r="B140" s="170" t="s">
        <v>133</v>
      </c>
      <c r="C140" s="95" t="s">
        <v>265</v>
      </c>
      <c r="D140" s="170" t="s">
        <v>277</v>
      </c>
      <c r="E140" s="87">
        <v>25</v>
      </c>
      <c r="F140" s="87">
        <v>900</v>
      </c>
      <c r="G140" s="87">
        <v>10</v>
      </c>
      <c r="H140" s="87">
        <v>50</v>
      </c>
      <c r="I140" s="87"/>
      <c r="J140" s="87"/>
      <c r="K140" s="87"/>
      <c r="L140" s="87">
        <v>300</v>
      </c>
      <c r="M140" s="91"/>
      <c r="N140" s="87">
        <f t="shared" si="18"/>
        <v>300</v>
      </c>
      <c r="O140" s="87">
        <f t="shared" si="19"/>
        <v>6</v>
      </c>
      <c r="P140" s="92"/>
      <c r="Q140" s="93">
        <v>0.06</v>
      </c>
      <c r="R140" s="93">
        <f t="shared" si="20"/>
        <v>0.36</v>
      </c>
    </row>
    <row r="141" spans="1:20" s="90" customFormat="1" x14ac:dyDescent="0.2">
      <c r="A141" s="86" t="s">
        <v>134</v>
      </c>
      <c r="B141" s="86" t="s">
        <v>135</v>
      </c>
      <c r="C141" s="86" t="s">
        <v>134</v>
      </c>
      <c r="D141" s="86" t="s">
        <v>275</v>
      </c>
      <c r="E141" s="87">
        <v>25</v>
      </c>
      <c r="F141" s="87">
        <v>1200</v>
      </c>
      <c r="G141" s="87">
        <v>10</v>
      </c>
      <c r="H141" s="87">
        <v>50</v>
      </c>
      <c r="I141" s="87"/>
      <c r="J141" s="87"/>
      <c r="K141" s="87"/>
      <c r="L141" s="87"/>
      <c r="M141" s="91"/>
      <c r="N141" s="87">
        <f t="shared" si="18"/>
        <v>0</v>
      </c>
      <c r="O141" s="87">
        <f t="shared" si="19"/>
        <v>0</v>
      </c>
      <c r="P141" s="92"/>
      <c r="Q141" s="93">
        <v>0.08</v>
      </c>
      <c r="R141" s="93">
        <f t="shared" si="20"/>
        <v>0</v>
      </c>
    </row>
    <row r="142" spans="1:20" s="90" customFormat="1" x14ac:dyDescent="0.2">
      <c r="A142" s="103" t="s">
        <v>451</v>
      </c>
      <c r="B142" s="170" t="s">
        <v>135</v>
      </c>
      <c r="C142" s="103">
        <v>90445810</v>
      </c>
      <c r="D142" s="170" t="s">
        <v>277</v>
      </c>
      <c r="E142" s="87" t="s">
        <v>63</v>
      </c>
      <c r="F142" s="87">
        <v>1200</v>
      </c>
      <c r="G142" s="87">
        <v>10</v>
      </c>
      <c r="H142" s="87">
        <v>50</v>
      </c>
      <c r="I142" s="87"/>
      <c r="J142" s="87"/>
      <c r="K142" s="87"/>
      <c r="L142" s="87"/>
      <c r="M142" s="91"/>
      <c r="N142" s="87">
        <f t="shared" si="18"/>
        <v>0</v>
      </c>
      <c r="O142" s="87">
        <f t="shared" si="19"/>
        <v>0</v>
      </c>
      <c r="P142" s="92"/>
      <c r="Q142" s="93">
        <v>0.08</v>
      </c>
      <c r="R142" s="93">
        <f t="shared" si="20"/>
        <v>0</v>
      </c>
    </row>
    <row r="143" spans="1:20" s="90" customFormat="1" x14ac:dyDescent="0.2">
      <c r="A143" s="86" t="s">
        <v>238</v>
      </c>
      <c r="B143" s="86" t="s">
        <v>239</v>
      </c>
      <c r="C143" s="86" t="s">
        <v>238</v>
      </c>
      <c r="D143" s="86" t="s">
        <v>275</v>
      </c>
      <c r="E143" s="87">
        <v>25</v>
      </c>
      <c r="F143" s="87">
        <v>1524</v>
      </c>
      <c r="G143" s="87">
        <v>10</v>
      </c>
      <c r="H143" s="87">
        <v>50</v>
      </c>
      <c r="I143" s="87"/>
      <c r="J143" s="87"/>
      <c r="K143" s="87"/>
      <c r="L143" s="87"/>
      <c r="M143" s="91"/>
      <c r="N143" s="87">
        <f t="shared" si="18"/>
        <v>0</v>
      </c>
      <c r="O143" s="87">
        <f t="shared" si="19"/>
        <v>0</v>
      </c>
      <c r="P143" s="92"/>
      <c r="Q143" s="93">
        <v>0.08</v>
      </c>
      <c r="R143" s="93">
        <f t="shared" si="20"/>
        <v>0</v>
      </c>
    </row>
    <row r="144" spans="1:20" s="90" customFormat="1" x14ac:dyDescent="0.2">
      <c r="A144" s="86" t="s">
        <v>164</v>
      </c>
      <c r="B144" s="86" t="s">
        <v>165</v>
      </c>
      <c r="C144" s="86" t="s">
        <v>164</v>
      </c>
      <c r="D144" s="86" t="s">
        <v>275</v>
      </c>
      <c r="E144" s="87">
        <v>25</v>
      </c>
      <c r="F144" s="87">
        <v>1800</v>
      </c>
      <c r="G144" s="87">
        <v>10</v>
      </c>
      <c r="H144" s="87">
        <v>50</v>
      </c>
      <c r="I144" s="87"/>
      <c r="J144" s="87"/>
      <c r="K144" s="87"/>
      <c r="L144" s="87"/>
      <c r="M144" s="91"/>
      <c r="N144" s="87">
        <f t="shared" si="18"/>
        <v>0</v>
      </c>
      <c r="O144" s="87">
        <f t="shared" si="19"/>
        <v>0</v>
      </c>
      <c r="P144" s="92"/>
      <c r="Q144" s="93">
        <v>0.12</v>
      </c>
      <c r="R144" s="93">
        <f t="shared" si="20"/>
        <v>0</v>
      </c>
    </row>
    <row r="145" spans="1:20" s="90" customFormat="1" x14ac:dyDescent="0.2">
      <c r="A145" s="170" t="s">
        <v>227</v>
      </c>
      <c r="B145" s="170" t="s">
        <v>165</v>
      </c>
      <c r="C145" s="170">
        <v>90445900</v>
      </c>
      <c r="D145" s="170" t="s">
        <v>277</v>
      </c>
      <c r="E145" s="87">
        <v>25</v>
      </c>
      <c r="F145" s="87">
        <v>1800</v>
      </c>
      <c r="G145" s="87">
        <v>10</v>
      </c>
      <c r="H145" s="87">
        <v>50</v>
      </c>
      <c r="I145" s="87"/>
      <c r="J145" s="87"/>
      <c r="K145" s="87"/>
      <c r="L145" s="87"/>
      <c r="M145" s="91"/>
      <c r="N145" s="87">
        <f t="shared" si="18"/>
        <v>0</v>
      </c>
      <c r="O145" s="87">
        <f t="shared" si="19"/>
        <v>0</v>
      </c>
      <c r="P145" s="92"/>
      <c r="Q145" s="93">
        <v>0.12</v>
      </c>
      <c r="R145" s="93">
        <f t="shared" si="20"/>
        <v>0</v>
      </c>
      <c r="S145" s="94"/>
    </row>
    <row r="146" spans="1:20" s="90" customFormat="1" x14ac:dyDescent="0.2">
      <c r="A146" s="170" t="s">
        <v>301</v>
      </c>
      <c r="B146" s="170" t="s">
        <v>302</v>
      </c>
      <c r="C146" s="170">
        <v>90446000</v>
      </c>
      <c r="D146" s="170" t="s">
        <v>277</v>
      </c>
      <c r="E146" s="87">
        <v>25</v>
      </c>
      <c r="F146" s="87">
        <v>2400</v>
      </c>
      <c r="G146" s="87">
        <v>10</v>
      </c>
      <c r="H146" s="87">
        <v>50</v>
      </c>
      <c r="I146" s="87"/>
      <c r="J146" s="87"/>
      <c r="K146" s="87"/>
      <c r="L146" s="87"/>
      <c r="M146" s="91"/>
      <c r="N146" s="87">
        <f t="shared" si="18"/>
        <v>0</v>
      </c>
      <c r="O146" s="87">
        <f t="shared" si="19"/>
        <v>0</v>
      </c>
      <c r="P146" s="92"/>
      <c r="Q146" s="93">
        <v>0.12</v>
      </c>
      <c r="R146" s="93">
        <f t="shared" si="20"/>
        <v>0</v>
      </c>
      <c r="S146" s="94"/>
    </row>
    <row r="147" spans="1:20" x14ac:dyDescent="0.2">
      <c r="A147" s="305"/>
      <c r="B147" s="305"/>
      <c r="C147" s="305"/>
      <c r="D147" s="305"/>
      <c r="E147" s="305"/>
      <c r="F147" s="305"/>
      <c r="G147" s="305"/>
      <c r="H147" s="305"/>
      <c r="I147" s="173">
        <f t="shared" ref="I147:M147" si="21">SUBTOTAL(9,I6:I146)</f>
        <v>12300</v>
      </c>
      <c r="J147" s="173">
        <f t="shared" si="21"/>
        <v>24500</v>
      </c>
      <c r="K147" s="173">
        <f t="shared" si="21"/>
        <v>33000</v>
      </c>
      <c r="L147" s="173">
        <f t="shared" si="21"/>
        <v>40290</v>
      </c>
      <c r="M147" s="173">
        <f t="shared" si="21"/>
        <v>0</v>
      </c>
      <c r="N147" s="173">
        <f>SUBTOTAL(9,N5:N146)</f>
        <v>110090</v>
      </c>
      <c r="O147" s="173">
        <f>SUBTOTAL(9,O5:O146)</f>
        <v>745</v>
      </c>
      <c r="P147" s="59"/>
      <c r="Q147" s="12"/>
      <c r="R147" s="173">
        <f>SUBTOTAL(9,R5:R146)</f>
        <v>41.700000000000038</v>
      </c>
      <c r="S147" s="3">
        <f>SUM(S14:S146)</f>
        <v>21.04</v>
      </c>
      <c r="T147" s="3">
        <f>SUM(T14:T146)</f>
        <v>100.00000000000001</v>
      </c>
    </row>
    <row r="148" spans="1:20" x14ac:dyDescent="0.2">
      <c r="A148" s="305"/>
      <c r="B148" s="305"/>
      <c r="C148" s="305"/>
      <c r="D148" s="305"/>
      <c r="E148" s="305"/>
      <c r="F148" s="305"/>
      <c r="G148" s="305"/>
      <c r="H148" s="305"/>
      <c r="I148" s="173">
        <f>98-29-7</f>
        <v>62</v>
      </c>
      <c r="J148" s="173">
        <f>155-8-7</f>
        <v>140</v>
      </c>
      <c r="K148" s="173">
        <f>202-19-8</f>
        <v>175</v>
      </c>
      <c r="L148" s="173">
        <v>368</v>
      </c>
      <c r="M148" s="173"/>
      <c r="N148" s="173"/>
      <c r="O148" s="173">
        <f>SUM(I148:M148)</f>
        <v>745</v>
      </c>
      <c r="R148" s="3">
        <f>R147/30</f>
        <v>1.3900000000000012</v>
      </c>
    </row>
    <row r="149" spans="1:20" x14ac:dyDescent="0.2">
      <c r="A149" s="305"/>
      <c r="B149" s="305"/>
      <c r="C149" s="305"/>
      <c r="D149" s="305"/>
      <c r="E149" s="305"/>
      <c r="F149" s="305"/>
      <c r="G149" s="305"/>
      <c r="H149" s="305"/>
      <c r="I149" s="173">
        <f>5.29-1.74-0.42</f>
        <v>3.13</v>
      </c>
      <c r="J149" s="173">
        <f>7.65-0.48-0.42</f>
        <v>6.75</v>
      </c>
      <c r="K149" s="173">
        <f>11.21-1.14-0.48</f>
        <v>9.59</v>
      </c>
      <c r="L149" s="173">
        <v>22.23</v>
      </c>
      <c r="M149" s="173"/>
      <c r="N149" s="173"/>
      <c r="O149" s="173">
        <f>SUM(I149:M149)</f>
        <v>41.7</v>
      </c>
    </row>
    <row r="150" spans="1:20" x14ac:dyDescent="0.2">
      <c r="A150" s="34"/>
      <c r="B150" s="34"/>
      <c r="C150" s="34"/>
      <c r="D150" s="34"/>
      <c r="E150" s="34"/>
      <c r="F150" s="34"/>
      <c r="G150" s="34"/>
      <c r="H150" s="34"/>
    </row>
    <row r="151" spans="1:20" x14ac:dyDescent="0.2">
      <c r="A151" s="175" t="s">
        <v>136</v>
      </c>
      <c r="B151" s="175" t="s">
        <v>136</v>
      </c>
      <c r="C151" s="30"/>
      <c r="D151" s="30"/>
      <c r="E151" s="171" t="s">
        <v>10</v>
      </c>
      <c r="F151" s="171" t="s">
        <v>137</v>
      </c>
      <c r="G151" s="300" t="s">
        <v>138</v>
      </c>
      <c r="H151" s="301"/>
      <c r="I151" s="20"/>
      <c r="J151" s="20"/>
      <c r="K151" s="20"/>
      <c r="L151" s="20"/>
      <c r="M151" s="20"/>
      <c r="N151" s="302" t="s">
        <v>6</v>
      </c>
      <c r="O151" s="302"/>
      <c r="P151" s="35"/>
      <c r="Q151" s="300" t="s">
        <v>7</v>
      </c>
      <c r="R151" s="301"/>
    </row>
    <row r="152" spans="1:20" x14ac:dyDescent="0.2">
      <c r="A152" s="173"/>
      <c r="B152" s="173"/>
      <c r="C152" s="173"/>
      <c r="D152" s="173"/>
      <c r="E152" s="171"/>
      <c r="F152" s="171"/>
      <c r="G152" s="171" t="s">
        <v>139</v>
      </c>
      <c r="H152" s="171" t="s">
        <v>140</v>
      </c>
      <c r="I152" s="171" t="s">
        <v>140</v>
      </c>
      <c r="J152" s="171" t="s">
        <v>140</v>
      </c>
      <c r="K152" s="171" t="s">
        <v>140</v>
      </c>
      <c r="L152" s="171" t="s">
        <v>140</v>
      </c>
      <c r="M152" s="171" t="s">
        <v>140</v>
      </c>
      <c r="N152" s="173" t="s">
        <v>140</v>
      </c>
      <c r="O152" s="173" t="s">
        <v>12</v>
      </c>
      <c r="P152" s="174"/>
      <c r="Q152" s="177" t="s">
        <v>14</v>
      </c>
      <c r="R152" s="177" t="s">
        <v>15</v>
      </c>
    </row>
    <row r="153" spans="1:20" x14ac:dyDescent="0.2">
      <c r="A153" s="38" t="s">
        <v>142</v>
      </c>
      <c r="B153" s="38" t="s">
        <v>143</v>
      </c>
      <c r="C153" s="38" t="s">
        <v>142</v>
      </c>
      <c r="D153" s="38" t="s">
        <v>142</v>
      </c>
      <c r="E153" s="12">
        <v>13</v>
      </c>
      <c r="F153" s="12">
        <v>25</v>
      </c>
      <c r="G153" s="12">
        <v>5</v>
      </c>
      <c r="H153" s="12">
        <v>125</v>
      </c>
      <c r="I153" s="12"/>
      <c r="J153" s="12"/>
      <c r="K153" s="12"/>
      <c r="L153" s="12"/>
      <c r="M153" s="12"/>
      <c r="N153" s="12">
        <f>SUM(I153:M153)</f>
        <v>0</v>
      </c>
      <c r="O153" s="12">
        <f>$N153/$H153</f>
        <v>0</v>
      </c>
      <c r="P153" s="39"/>
      <c r="Q153" s="15">
        <v>0.09</v>
      </c>
      <c r="R153" s="15">
        <f>$O153*$Q153</f>
        <v>0</v>
      </c>
    </row>
    <row r="154" spans="1:20" x14ac:dyDescent="0.2">
      <c r="A154" s="38" t="s">
        <v>144</v>
      </c>
      <c r="B154" s="38" t="s">
        <v>145</v>
      </c>
      <c r="C154" s="38" t="s">
        <v>144</v>
      </c>
      <c r="D154" s="38" t="s">
        <v>144</v>
      </c>
      <c r="E154" s="12">
        <v>19</v>
      </c>
      <c r="F154" s="12">
        <v>25</v>
      </c>
      <c r="G154" s="12">
        <v>5</v>
      </c>
      <c r="H154" s="12">
        <v>125</v>
      </c>
      <c r="I154" s="12"/>
      <c r="J154" s="12"/>
      <c r="K154" s="12"/>
      <c r="L154" s="12"/>
      <c r="M154" s="12"/>
      <c r="N154" s="12">
        <f>SUM(I154:M154)</f>
        <v>0</v>
      </c>
      <c r="O154" s="12">
        <f>$N154/$H154</f>
        <v>0</v>
      </c>
      <c r="P154" s="39"/>
      <c r="Q154" s="15">
        <v>0.15</v>
      </c>
      <c r="R154" s="15">
        <f>$O154*$Q154</f>
        <v>0</v>
      </c>
    </row>
    <row r="155" spans="1:20" x14ac:dyDescent="0.2">
      <c r="B155" s="3"/>
      <c r="I155" s="173">
        <f t="shared" ref="I155:M155" si="22">SUM(I153:I154)</f>
        <v>0</v>
      </c>
      <c r="J155" s="173">
        <f t="shared" si="22"/>
        <v>0</v>
      </c>
      <c r="K155" s="173">
        <f t="shared" si="22"/>
        <v>0</v>
      </c>
      <c r="L155" s="173">
        <f t="shared" si="22"/>
        <v>0</v>
      </c>
      <c r="M155" s="173">
        <f t="shared" si="22"/>
        <v>0</v>
      </c>
      <c r="N155" s="173">
        <f>SUBTOTAL(9,N153:N154)</f>
        <v>0</v>
      </c>
      <c r="O155" s="173">
        <f>SUBTOTAL(9,O153:O154)</f>
        <v>0</v>
      </c>
      <c r="P155" s="174"/>
      <c r="Q155" s="12"/>
      <c r="R155" s="33">
        <f>SUBTOTAL(9,R153:R154)</f>
        <v>0</v>
      </c>
    </row>
    <row r="156" spans="1:20" x14ac:dyDescent="0.2">
      <c r="B156" s="3"/>
      <c r="I156" s="40"/>
      <c r="J156" s="40"/>
      <c r="K156" s="40"/>
      <c r="L156" s="40"/>
      <c r="M156" s="40"/>
      <c r="N156" s="173">
        <v>0</v>
      </c>
      <c r="O156" s="173">
        <v>0</v>
      </c>
      <c r="P156" s="35"/>
      <c r="Q156" s="12"/>
      <c r="R156" s="33">
        <v>0</v>
      </c>
    </row>
  </sheetData>
  <autoFilter ref="D3:D149"/>
  <mergeCells count="13">
    <mergeCell ref="Q151:R151"/>
    <mergeCell ref="N151:O151"/>
    <mergeCell ref="A112:B112"/>
    <mergeCell ref="A147:H147"/>
    <mergeCell ref="A148:H148"/>
    <mergeCell ref="A149:H149"/>
    <mergeCell ref="G151:H151"/>
    <mergeCell ref="Q3:R3"/>
    <mergeCell ref="A1:H1"/>
    <mergeCell ref="A2:D2"/>
    <mergeCell ref="E2:H2"/>
    <mergeCell ref="G3:H3"/>
    <mergeCell ref="N3:O3"/>
  </mergeCells>
  <conditionalFormatting sqref="A5:XFD146">
    <cfRule type="expression" dxfId="567" priority="1">
      <formula>MOD(ROW(),2)</formula>
    </cfRule>
  </conditionalFormatting>
  <conditionalFormatting sqref="N6:N146">
    <cfRule type="cellIs" dxfId="566" priority="4" operator="greaterThan">
      <formula>10000</formula>
    </cfRule>
  </conditionalFormatting>
  <conditionalFormatting sqref="N113:N146">
    <cfRule type="cellIs" dxfId="565" priority="5" operator="greaterThan">
      <formula>2000</formula>
    </cfRule>
  </conditionalFormatting>
  <conditionalFormatting sqref="R6:R111">
    <cfRule type="cellIs" dxfId="564" priority="3" operator="greaterThan">
      <formula>10</formula>
    </cfRule>
  </conditionalFormatting>
  <conditionalFormatting sqref="R142">
    <cfRule type="cellIs" dxfId="563" priority="2" operator="greaterThan">
      <formula>10</formula>
    </cfRule>
  </conditionalFormatting>
  <pageMargins left="0.25" right="0.25" top="0.75" bottom="0.75" header="0.3" footer="0.3"/>
  <pageSetup paperSize="9" scale="69" fitToHeight="0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156"/>
  <sheetViews>
    <sheetView zoomScaleNormal="100" workbookViewId="0">
      <pane xSplit="4" ySplit="4" topLeftCell="E11" activePane="bottomRight" state="frozen"/>
      <selection pane="topRight" activeCell="D1" sqref="D1"/>
      <selection pane="bottomLeft" activeCell="A4" sqref="A4"/>
      <selection pane="bottomRight" activeCell="J25" sqref="J25"/>
    </sheetView>
  </sheetViews>
  <sheetFormatPr defaultColWidth="9.140625" defaultRowHeight="12.75" x14ac:dyDescent="0.2"/>
  <cols>
    <col min="1" max="1" width="12.5703125" style="3" customWidth="1"/>
    <col min="2" max="2" width="14" style="41" customWidth="1"/>
    <col min="3" max="3" width="14" style="3" bestFit="1" customWidth="1"/>
    <col min="4" max="4" width="12.28515625" style="3" customWidth="1"/>
    <col min="5" max="5" width="7.85546875" style="3" customWidth="1"/>
    <col min="6" max="6" width="8.5703125" style="3" customWidth="1"/>
    <col min="7" max="7" width="6.140625" style="3" customWidth="1"/>
    <col min="8" max="8" width="6.42578125" style="3" customWidth="1"/>
    <col min="9" max="13" width="10.140625" style="3" customWidth="1"/>
    <col min="14" max="14" width="8.28515625" style="3" customWidth="1"/>
    <col min="15" max="15" width="10.7109375" style="3" bestFit="1" customWidth="1"/>
    <col min="16" max="16" width="8.28515625" style="3" bestFit="1" customWidth="1"/>
    <col min="17" max="18" width="9.42578125" style="3" customWidth="1"/>
    <col min="19" max="19" width="9.28515625" style="3" customWidth="1"/>
    <col min="20" max="16384" width="9.140625" style="3"/>
  </cols>
  <sheetData>
    <row r="1" spans="1:21" x14ac:dyDescent="0.2">
      <c r="A1" s="303" t="s">
        <v>281</v>
      </c>
      <c r="B1" s="303"/>
      <c r="C1" s="303"/>
      <c r="D1" s="303"/>
      <c r="E1" s="303"/>
      <c r="F1" s="303"/>
      <c r="G1" s="303"/>
      <c r="H1" s="303"/>
      <c r="I1" s="30" t="s">
        <v>561</v>
      </c>
      <c r="J1" s="30" t="s">
        <v>563</v>
      </c>
      <c r="K1" s="30" t="s">
        <v>573</v>
      </c>
      <c r="L1" s="30" t="s">
        <v>581</v>
      </c>
      <c r="M1" s="30"/>
      <c r="N1" s="20"/>
      <c r="O1" s="20"/>
      <c r="P1" s="20"/>
    </row>
    <row r="2" spans="1:21" x14ac:dyDescent="0.2">
      <c r="A2" s="303" t="s">
        <v>588</v>
      </c>
      <c r="B2" s="303"/>
      <c r="C2" s="303"/>
      <c r="D2" s="303"/>
      <c r="E2" s="303"/>
      <c r="F2" s="303"/>
      <c r="G2" s="303"/>
      <c r="H2" s="303"/>
      <c r="I2" s="162"/>
      <c r="J2" s="162"/>
      <c r="K2" s="162"/>
      <c r="L2" s="162"/>
      <c r="M2" s="162"/>
      <c r="N2" s="161"/>
      <c r="O2" s="161"/>
      <c r="P2" s="161"/>
      <c r="Q2" s="166"/>
      <c r="R2" s="166"/>
      <c r="S2" s="30"/>
    </row>
    <row r="3" spans="1:21" x14ac:dyDescent="0.2">
      <c r="A3" s="161" t="s">
        <v>0</v>
      </c>
      <c r="B3" s="161" t="s">
        <v>1</v>
      </c>
      <c r="C3" s="161" t="s">
        <v>2</v>
      </c>
      <c r="D3" s="161" t="s">
        <v>274</v>
      </c>
      <c r="E3" s="161" t="s">
        <v>3</v>
      </c>
      <c r="F3" s="161" t="s">
        <v>4</v>
      </c>
      <c r="G3" s="302" t="s">
        <v>5</v>
      </c>
      <c r="H3" s="302"/>
      <c r="I3" s="31" t="s">
        <v>554</v>
      </c>
      <c r="J3" s="31" t="s">
        <v>559</v>
      </c>
      <c r="K3" s="31" t="s">
        <v>572</v>
      </c>
      <c r="L3" s="31" t="s">
        <v>579</v>
      </c>
      <c r="M3" s="31" t="s">
        <v>589</v>
      </c>
      <c r="N3" s="164"/>
      <c r="O3" s="302" t="s">
        <v>6</v>
      </c>
      <c r="P3" s="302"/>
      <c r="Q3" s="55"/>
      <c r="R3" s="300" t="s">
        <v>7</v>
      </c>
      <c r="S3" s="301"/>
    </row>
    <row r="4" spans="1:21" x14ac:dyDescent="0.2">
      <c r="A4" s="164" t="s">
        <v>8</v>
      </c>
      <c r="B4" s="164"/>
      <c r="C4" s="164"/>
      <c r="D4" s="164"/>
      <c r="E4" s="7" t="s">
        <v>9</v>
      </c>
      <c r="F4" s="164" t="s">
        <v>10</v>
      </c>
      <c r="G4" s="161" t="s">
        <v>11</v>
      </c>
      <c r="H4" s="161" t="s">
        <v>12</v>
      </c>
      <c r="I4" s="164" t="s">
        <v>555</v>
      </c>
      <c r="J4" s="164" t="s">
        <v>560</v>
      </c>
      <c r="K4" s="164" t="s">
        <v>571</v>
      </c>
      <c r="L4" s="164" t="s">
        <v>580</v>
      </c>
      <c r="M4" s="164" t="s">
        <v>590</v>
      </c>
      <c r="N4" s="164"/>
      <c r="O4" s="161" t="s">
        <v>13</v>
      </c>
      <c r="P4" s="161" t="s">
        <v>12</v>
      </c>
      <c r="Q4" s="56"/>
      <c r="R4" s="162" t="s">
        <v>14</v>
      </c>
      <c r="S4" s="162" t="s">
        <v>15</v>
      </c>
    </row>
    <row r="5" spans="1:21" s="90" customFormat="1" x14ac:dyDescent="0.2">
      <c r="A5" s="86" t="s">
        <v>549</v>
      </c>
      <c r="B5" s="86" t="s">
        <v>550</v>
      </c>
      <c r="C5" s="86" t="s">
        <v>549</v>
      </c>
      <c r="D5" s="86" t="s">
        <v>275</v>
      </c>
      <c r="E5" s="87">
        <v>15</v>
      </c>
      <c r="F5" s="87">
        <v>50</v>
      </c>
      <c r="G5" s="87">
        <v>50</v>
      </c>
      <c r="H5" s="87">
        <v>2000</v>
      </c>
      <c r="I5" s="87"/>
      <c r="J5" s="87"/>
      <c r="K5" s="87"/>
      <c r="L5" s="87"/>
      <c r="M5" s="87"/>
      <c r="N5" s="163"/>
      <c r="O5" s="87">
        <f t="shared" ref="O5:O20" si="0">SUM(I5:N5)</f>
        <v>0</v>
      </c>
      <c r="P5" s="87">
        <f t="shared" ref="P5:P20" si="1">$O5/$H5</f>
        <v>0</v>
      </c>
      <c r="Q5" s="89"/>
      <c r="R5" s="87">
        <v>0.06</v>
      </c>
      <c r="S5" s="87">
        <f t="shared" ref="S5:S20" si="2">$P5*$R5</f>
        <v>0</v>
      </c>
    </row>
    <row r="6" spans="1:21" s="90" customFormat="1" x14ac:dyDescent="0.2">
      <c r="A6" s="86" t="s">
        <v>383</v>
      </c>
      <c r="B6" s="86" t="s">
        <v>384</v>
      </c>
      <c r="C6" s="86" t="s">
        <v>383</v>
      </c>
      <c r="D6" s="86" t="s">
        <v>275</v>
      </c>
      <c r="E6" s="87">
        <v>15</v>
      </c>
      <c r="F6" s="87">
        <v>225</v>
      </c>
      <c r="G6" s="87">
        <v>10</v>
      </c>
      <c r="H6" s="87">
        <v>400</v>
      </c>
      <c r="I6" s="87">
        <v>2800</v>
      </c>
      <c r="J6" s="87">
        <v>6000</v>
      </c>
      <c r="K6" s="87">
        <v>4000</v>
      </c>
      <c r="L6" s="87">
        <v>6000</v>
      </c>
      <c r="M6" s="87">
        <v>6000</v>
      </c>
      <c r="N6" s="91"/>
      <c r="O6" s="87">
        <f t="shared" si="0"/>
        <v>24800</v>
      </c>
      <c r="P6" s="87">
        <f t="shared" si="1"/>
        <v>62</v>
      </c>
      <c r="Q6" s="92"/>
      <c r="R6" s="93">
        <v>0.06</v>
      </c>
      <c r="S6" s="93">
        <f t="shared" si="2"/>
        <v>3.7199999999999998</v>
      </c>
      <c r="T6" s="94">
        <f>SUM(S6:S20)</f>
        <v>27.049999999999997</v>
      </c>
      <c r="U6" s="90">
        <f>T6*100/$T$147</f>
        <v>77.707555300201079</v>
      </c>
    </row>
    <row r="7" spans="1:21" s="90" customFormat="1" x14ac:dyDescent="0.2">
      <c r="A7" s="86" t="s">
        <v>385</v>
      </c>
      <c r="B7" s="86" t="s">
        <v>386</v>
      </c>
      <c r="C7" s="86" t="s">
        <v>385</v>
      </c>
      <c r="D7" s="86" t="s">
        <v>275</v>
      </c>
      <c r="E7" s="87">
        <v>15</v>
      </c>
      <c r="F7" s="87">
        <v>300</v>
      </c>
      <c r="G7" s="87">
        <v>10</v>
      </c>
      <c r="H7" s="87">
        <v>300</v>
      </c>
      <c r="I7" s="87"/>
      <c r="J7" s="87">
        <v>5100</v>
      </c>
      <c r="K7" s="87">
        <v>9000</v>
      </c>
      <c r="L7" s="87">
        <v>6000</v>
      </c>
      <c r="M7" s="87"/>
      <c r="N7" s="91"/>
      <c r="O7" s="87">
        <f t="shared" si="0"/>
        <v>20100</v>
      </c>
      <c r="P7" s="87">
        <f t="shared" si="1"/>
        <v>67</v>
      </c>
      <c r="Q7" s="92"/>
      <c r="R7" s="93">
        <v>0.06</v>
      </c>
      <c r="S7" s="93">
        <f t="shared" si="2"/>
        <v>4.0199999999999996</v>
      </c>
      <c r="T7" s="94"/>
    </row>
    <row r="8" spans="1:21" s="90" customFormat="1" x14ac:dyDescent="0.2">
      <c r="A8" s="163" t="s">
        <v>387</v>
      </c>
      <c r="B8" s="163" t="s">
        <v>259</v>
      </c>
      <c r="C8" s="95" t="s">
        <v>388</v>
      </c>
      <c r="D8" s="163" t="s">
        <v>277</v>
      </c>
      <c r="E8" s="87" t="s">
        <v>167</v>
      </c>
      <c r="F8" s="87">
        <v>300</v>
      </c>
      <c r="G8" s="87">
        <v>10</v>
      </c>
      <c r="H8" s="87">
        <v>300</v>
      </c>
      <c r="I8" s="87"/>
      <c r="J8" s="87"/>
      <c r="K8" s="87"/>
      <c r="L8" s="87">
        <v>900</v>
      </c>
      <c r="M8" s="87"/>
      <c r="N8" s="91"/>
      <c r="O8" s="87">
        <f t="shared" si="0"/>
        <v>900</v>
      </c>
      <c r="P8" s="87">
        <f t="shared" si="1"/>
        <v>3</v>
      </c>
      <c r="Q8" s="92"/>
      <c r="R8" s="93">
        <v>0.06</v>
      </c>
      <c r="S8" s="93">
        <f t="shared" si="2"/>
        <v>0.18</v>
      </c>
      <c r="T8" s="94"/>
    </row>
    <row r="9" spans="1:21" s="90" customFormat="1" x14ac:dyDescent="0.2">
      <c r="A9" s="86" t="s">
        <v>258</v>
      </c>
      <c r="B9" s="86" t="s">
        <v>259</v>
      </c>
      <c r="C9" s="86" t="s">
        <v>258</v>
      </c>
      <c r="D9" s="86" t="s">
        <v>275</v>
      </c>
      <c r="E9" s="87">
        <v>15</v>
      </c>
      <c r="F9" s="87">
        <v>375</v>
      </c>
      <c r="G9" s="87">
        <v>10</v>
      </c>
      <c r="H9" s="87">
        <v>200</v>
      </c>
      <c r="I9" s="87"/>
      <c r="J9" s="87"/>
      <c r="K9" s="87"/>
      <c r="L9" s="87"/>
      <c r="M9" s="87"/>
      <c r="N9" s="91"/>
      <c r="O9" s="87">
        <f t="shared" si="0"/>
        <v>0</v>
      </c>
      <c r="P9" s="87">
        <f t="shared" si="1"/>
        <v>0</v>
      </c>
      <c r="Q9" s="92"/>
      <c r="R9" s="93">
        <v>0.06</v>
      </c>
      <c r="S9" s="93">
        <f t="shared" si="2"/>
        <v>0</v>
      </c>
      <c r="T9" s="94"/>
    </row>
    <row r="10" spans="1:21" s="90" customFormat="1" x14ac:dyDescent="0.2">
      <c r="A10" s="86" t="s">
        <v>26</v>
      </c>
      <c r="B10" s="86" t="s">
        <v>27</v>
      </c>
      <c r="C10" s="86" t="s">
        <v>26</v>
      </c>
      <c r="D10" s="86" t="s">
        <v>275</v>
      </c>
      <c r="E10" s="87">
        <v>15</v>
      </c>
      <c r="F10" s="87">
        <v>457</v>
      </c>
      <c r="G10" s="87">
        <v>10</v>
      </c>
      <c r="H10" s="87">
        <v>200</v>
      </c>
      <c r="I10" s="87">
        <v>2000</v>
      </c>
      <c r="J10" s="87">
        <v>5000</v>
      </c>
      <c r="K10" s="87">
        <v>5000</v>
      </c>
      <c r="L10" s="87">
        <v>5000</v>
      </c>
      <c r="M10" s="87">
        <v>5000</v>
      </c>
      <c r="N10" s="91"/>
      <c r="O10" s="87">
        <f t="shared" si="0"/>
        <v>22000</v>
      </c>
      <c r="P10" s="87">
        <f t="shared" si="1"/>
        <v>110</v>
      </c>
      <c r="Q10" s="92"/>
      <c r="R10" s="93">
        <v>0.05</v>
      </c>
      <c r="S10" s="93">
        <f t="shared" si="2"/>
        <v>5.5</v>
      </c>
    </row>
    <row r="11" spans="1:21" s="90" customFormat="1" x14ac:dyDescent="0.2">
      <c r="A11" s="163" t="s">
        <v>169</v>
      </c>
      <c r="B11" s="163" t="s">
        <v>27</v>
      </c>
      <c r="C11" s="163">
        <v>90441400</v>
      </c>
      <c r="D11" s="163" t="s">
        <v>277</v>
      </c>
      <c r="E11" s="87" t="s">
        <v>167</v>
      </c>
      <c r="F11" s="87">
        <v>450</v>
      </c>
      <c r="G11" s="87">
        <v>10</v>
      </c>
      <c r="H11" s="87">
        <v>200</v>
      </c>
      <c r="I11" s="87"/>
      <c r="J11" s="87"/>
      <c r="K11" s="87"/>
      <c r="L11" s="87">
        <v>1000</v>
      </c>
      <c r="M11" s="87">
        <v>1000</v>
      </c>
      <c r="N11" s="91"/>
      <c r="O11" s="87">
        <f t="shared" si="0"/>
        <v>2000</v>
      </c>
      <c r="P11" s="87">
        <f t="shared" si="1"/>
        <v>10</v>
      </c>
      <c r="Q11" s="92"/>
      <c r="R11" s="93">
        <v>0.05</v>
      </c>
      <c r="S11" s="93">
        <f t="shared" si="2"/>
        <v>0.5</v>
      </c>
    </row>
    <row r="12" spans="1:21" s="90" customFormat="1" x14ac:dyDescent="0.2">
      <c r="A12" s="86" t="s">
        <v>24</v>
      </c>
      <c r="B12" s="86" t="s">
        <v>25</v>
      </c>
      <c r="C12" s="86" t="s">
        <v>24</v>
      </c>
      <c r="D12" s="86" t="s">
        <v>275</v>
      </c>
      <c r="E12" s="87">
        <v>15</v>
      </c>
      <c r="F12" s="87">
        <v>610</v>
      </c>
      <c r="G12" s="87">
        <v>10</v>
      </c>
      <c r="H12" s="87">
        <v>100</v>
      </c>
      <c r="I12" s="87">
        <v>700</v>
      </c>
      <c r="J12" s="87">
        <v>5000</v>
      </c>
      <c r="K12" s="87">
        <v>5000</v>
      </c>
      <c r="L12" s="87">
        <v>5000</v>
      </c>
      <c r="M12" s="87">
        <v>5000</v>
      </c>
      <c r="N12" s="91"/>
      <c r="O12" s="87">
        <f t="shared" si="0"/>
        <v>20700</v>
      </c>
      <c r="P12" s="87">
        <f t="shared" si="1"/>
        <v>207</v>
      </c>
      <c r="Q12" s="92"/>
      <c r="R12" s="93">
        <v>0.04</v>
      </c>
      <c r="S12" s="93">
        <f t="shared" si="2"/>
        <v>8.2799999999999994</v>
      </c>
    </row>
    <row r="13" spans="1:21" s="90" customFormat="1" x14ac:dyDescent="0.2">
      <c r="A13" s="163" t="s">
        <v>168</v>
      </c>
      <c r="B13" s="163" t="s">
        <v>25</v>
      </c>
      <c r="C13" s="163">
        <v>90441600</v>
      </c>
      <c r="D13" s="163" t="s">
        <v>277</v>
      </c>
      <c r="E13" s="87" t="s">
        <v>167</v>
      </c>
      <c r="F13" s="87">
        <v>600</v>
      </c>
      <c r="G13" s="87">
        <v>10</v>
      </c>
      <c r="H13" s="87">
        <v>100</v>
      </c>
      <c r="I13" s="87"/>
      <c r="J13" s="87"/>
      <c r="K13" s="87"/>
      <c r="L13" s="87">
        <v>500</v>
      </c>
      <c r="M13" s="87">
        <v>1000</v>
      </c>
      <c r="N13" s="91"/>
      <c r="O13" s="87">
        <f t="shared" si="0"/>
        <v>1500</v>
      </c>
      <c r="P13" s="87">
        <f t="shared" si="1"/>
        <v>15</v>
      </c>
      <c r="Q13" s="92"/>
      <c r="R13" s="93">
        <v>0.04</v>
      </c>
      <c r="S13" s="93">
        <f t="shared" si="2"/>
        <v>0.6</v>
      </c>
    </row>
    <row r="14" spans="1:21" s="90" customFormat="1" x14ac:dyDescent="0.2">
      <c r="A14" s="86" t="s">
        <v>150</v>
      </c>
      <c r="B14" s="86" t="s">
        <v>151</v>
      </c>
      <c r="C14" s="86" t="s">
        <v>150</v>
      </c>
      <c r="D14" s="86" t="s">
        <v>275</v>
      </c>
      <c r="E14" s="87">
        <v>15</v>
      </c>
      <c r="F14" s="87">
        <v>760</v>
      </c>
      <c r="G14" s="87">
        <v>10</v>
      </c>
      <c r="H14" s="87">
        <v>100</v>
      </c>
      <c r="I14" s="87"/>
      <c r="J14" s="87"/>
      <c r="K14" s="87"/>
      <c r="L14" s="87"/>
      <c r="M14" s="87"/>
      <c r="N14" s="91"/>
      <c r="O14" s="87">
        <f t="shared" si="0"/>
        <v>0</v>
      </c>
      <c r="P14" s="87">
        <f t="shared" si="1"/>
        <v>0</v>
      </c>
      <c r="Q14" s="92"/>
      <c r="R14" s="93">
        <v>0.04</v>
      </c>
      <c r="S14" s="93">
        <f t="shared" si="2"/>
        <v>0</v>
      </c>
    </row>
    <row r="15" spans="1:21" s="90" customFormat="1" x14ac:dyDescent="0.2">
      <c r="A15" s="86" t="s">
        <v>20</v>
      </c>
      <c r="B15" s="86" t="s">
        <v>21</v>
      </c>
      <c r="C15" s="86" t="s">
        <v>20</v>
      </c>
      <c r="D15" s="86" t="s">
        <v>275</v>
      </c>
      <c r="E15" s="87">
        <v>15</v>
      </c>
      <c r="F15" s="87">
        <v>915</v>
      </c>
      <c r="G15" s="87">
        <v>10</v>
      </c>
      <c r="H15" s="87">
        <v>100</v>
      </c>
      <c r="I15" s="87"/>
      <c r="J15" s="87"/>
      <c r="K15" s="87">
        <v>800</v>
      </c>
      <c r="L15" s="87">
        <v>2000</v>
      </c>
      <c r="M15" s="87">
        <v>2000</v>
      </c>
      <c r="N15" s="91"/>
      <c r="O15" s="87">
        <f t="shared" si="0"/>
        <v>4800</v>
      </c>
      <c r="P15" s="87">
        <f t="shared" si="1"/>
        <v>48</v>
      </c>
      <c r="Q15" s="92"/>
      <c r="R15" s="93">
        <v>0.05</v>
      </c>
      <c r="S15" s="93">
        <f t="shared" si="2"/>
        <v>2.4000000000000004</v>
      </c>
    </row>
    <row r="16" spans="1:21" s="90" customFormat="1" x14ac:dyDescent="0.2">
      <c r="A16" s="91" t="s">
        <v>166</v>
      </c>
      <c r="B16" s="91" t="s">
        <v>21</v>
      </c>
      <c r="C16" s="91">
        <v>90441800</v>
      </c>
      <c r="D16" s="163" t="s">
        <v>277</v>
      </c>
      <c r="E16" s="87" t="s">
        <v>167</v>
      </c>
      <c r="F16" s="87">
        <v>900</v>
      </c>
      <c r="G16" s="87">
        <v>10</v>
      </c>
      <c r="H16" s="87">
        <v>100</v>
      </c>
      <c r="I16" s="87"/>
      <c r="J16" s="87"/>
      <c r="K16" s="87"/>
      <c r="L16" s="87">
        <v>500</v>
      </c>
      <c r="M16" s="87"/>
      <c r="N16" s="91"/>
      <c r="O16" s="87">
        <f t="shared" si="0"/>
        <v>500</v>
      </c>
      <c r="P16" s="87">
        <f t="shared" si="1"/>
        <v>5</v>
      </c>
      <c r="Q16" s="92"/>
      <c r="R16" s="93">
        <v>0.05</v>
      </c>
      <c r="S16" s="93">
        <f t="shared" si="2"/>
        <v>0.25</v>
      </c>
    </row>
    <row r="17" spans="1:21" s="90" customFormat="1" x14ac:dyDescent="0.2">
      <c r="A17" s="86" t="s">
        <v>16</v>
      </c>
      <c r="B17" s="86" t="s">
        <v>17</v>
      </c>
      <c r="C17" s="86" t="s">
        <v>16</v>
      </c>
      <c r="D17" s="86" t="s">
        <v>275</v>
      </c>
      <c r="E17" s="87">
        <v>15</v>
      </c>
      <c r="F17" s="87">
        <v>1220</v>
      </c>
      <c r="G17" s="87">
        <v>10</v>
      </c>
      <c r="H17" s="87">
        <v>50</v>
      </c>
      <c r="I17" s="87"/>
      <c r="J17" s="87"/>
      <c r="K17" s="87"/>
      <c r="L17" s="87"/>
      <c r="M17" s="87">
        <v>2000</v>
      </c>
      <c r="N17" s="91"/>
      <c r="O17" s="87">
        <f t="shared" si="0"/>
        <v>2000</v>
      </c>
      <c r="P17" s="87">
        <f t="shared" si="1"/>
        <v>40</v>
      </c>
      <c r="Q17" s="92"/>
      <c r="R17" s="93">
        <v>0.04</v>
      </c>
      <c r="S17" s="93">
        <f t="shared" si="2"/>
        <v>1.6</v>
      </c>
    </row>
    <row r="18" spans="1:21" s="90" customFormat="1" x14ac:dyDescent="0.2">
      <c r="A18" s="86" t="s">
        <v>148</v>
      </c>
      <c r="B18" s="86" t="s">
        <v>149</v>
      </c>
      <c r="C18" s="86" t="s">
        <v>148</v>
      </c>
      <c r="D18" s="86" t="s">
        <v>275</v>
      </c>
      <c r="E18" s="87">
        <v>15</v>
      </c>
      <c r="F18" s="87">
        <v>1524</v>
      </c>
      <c r="G18" s="87">
        <v>10</v>
      </c>
      <c r="H18" s="87">
        <v>50</v>
      </c>
      <c r="I18" s="87"/>
      <c r="J18" s="87"/>
      <c r="K18" s="87"/>
      <c r="L18" s="87"/>
      <c r="M18" s="87"/>
      <c r="N18" s="91"/>
      <c r="O18" s="87">
        <f t="shared" si="0"/>
        <v>0</v>
      </c>
      <c r="P18" s="87">
        <f t="shared" si="1"/>
        <v>0</v>
      </c>
      <c r="Q18" s="92"/>
      <c r="R18" s="93">
        <v>0.05</v>
      </c>
      <c r="S18" s="93">
        <f t="shared" si="2"/>
        <v>0</v>
      </c>
    </row>
    <row r="19" spans="1:21" s="90" customFormat="1" x14ac:dyDescent="0.2">
      <c r="A19" s="86" t="s">
        <v>146</v>
      </c>
      <c r="B19" s="86" t="s">
        <v>147</v>
      </c>
      <c r="C19" s="86" t="s">
        <v>146</v>
      </c>
      <c r="D19" s="86" t="s">
        <v>275</v>
      </c>
      <c r="E19" s="87">
        <v>15</v>
      </c>
      <c r="F19" s="87">
        <v>1800</v>
      </c>
      <c r="G19" s="87">
        <v>10</v>
      </c>
      <c r="H19" s="87">
        <v>50</v>
      </c>
      <c r="I19" s="87"/>
      <c r="J19" s="87"/>
      <c r="K19" s="87"/>
      <c r="L19" s="87"/>
      <c r="M19" s="87"/>
      <c r="N19" s="91"/>
      <c r="O19" s="87">
        <f t="shared" si="0"/>
        <v>0</v>
      </c>
      <c r="P19" s="87">
        <f t="shared" si="1"/>
        <v>0</v>
      </c>
      <c r="Q19" s="92"/>
      <c r="R19" s="93">
        <v>0.06</v>
      </c>
      <c r="S19" s="93">
        <f t="shared" si="2"/>
        <v>0</v>
      </c>
    </row>
    <row r="20" spans="1:21" s="90" customFormat="1" x14ac:dyDescent="0.2">
      <c r="A20" s="86" t="s">
        <v>353</v>
      </c>
      <c r="B20" s="86" t="s">
        <v>354</v>
      </c>
      <c r="C20" s="86" t="s">
        <v>146</v>
      </c>
      <c r="D20" s="86" t="s">
        <v>275</v>
      </c>
      <c r="E20" s="87">
        <v>15</v>
      </c>
      <c r="F20" s="87">
        <v>2100</v>
      </c>
      <c r="G20" s="87">
        <v>10</v>
      </c>
      <c r="H20" s="87">
        <v>50</v>
      </c>
      <c r="I20" s="87"/>
      <c r="J20" s="87"/>
      <c r="K20" s="87"/>
      <c r="L20" s="87"/>
      <c r="M20" s="87"/>
      <c r="N20" s="91"/>
      <c r="O20" s="87">
        <f t="shared" si="0"/>
        <v>0</v>
      </c>
      <c r="P20" s="87">
        <f t="shared" si="1"/>
        <v>0</v>
      </c>
      <c r="Q20" s="92"/>
      <c r="R20" s="93">
        <v>0.06</v>
      </c>
      <c r="S20" s="93">
        <f t="shared" si="2"/>
        <v>0</v>
      </c>
    </row>
    <row r="21" spans="1:21" s="90" customFormat="1" ht="15" x14ac:dyDescent="0.2">
      <c r="A21" s="96" t="s">
        <v>28</v>
      </c>
      <c r="B21" s="96"/>
      <c r="C21" s="96"/>
      <c r="D21" s="96"/>
      <c r="E21" s="96"/>
      <c r="F21" s="87"/>
      <c r="G21" s="97"/>
      <c r="H21" s="97"/>
      <c r="I21" s="87"/>
      <c r="J21" s="87"/>
      <c r="K21" s="87"/>
      <c r="L21" s="87"/>
      <c r="M21" s="87"/>
      <c r="N21" s="98"/>
      <c r="O21" s="87"/>
      <c r="P21" s="87"/>
      <c r="Q21" s="92"/>
      <c r="R21" s="87"/>
      <c r="S21" s="93"/>
    </row>
    <row r="22" spans="1:21" s="90" customFormat="1" x14ac:dyDescent="0.2">
      <c r="A22" s="86" t="s">
        <v>260</v>
      </c>
      <c r="B22" s="86" t="s">
        <v>229</v>
      </c>
      <c r="C22" s="86" t="s">
        <v>260</v>
      </c>
      <c r="D22" s="86" t="s">
        <v>275</v>
      </c>
      <c r="E22" s="87">
        <v>20</v>
      </c>
      <c r="F22" s="87">
        <v>100</v>
      </c>
      <c r="G22" s="87">
        <v>10</v>
      </c>
      <c r="H22" s="87">
        <v>500</v>
      </c>
      <c r="I22" s="87"/>
      <c r="J22" s="87"/>
      <c r="K22" s="87"/>
      <c r="L22" s="87">
        <v>500</v>
      </c>
      <c r="M22" s="87">
        <v>500</v>
      </c>
      <c r="N22" s="91"/>
      <c r="O22" s="87">
        <f t="shared" ref="O22:O38" si="3">SUM(I22:N22)</f>
        <v>1000</v>
      </c>
      <c r="P22" s="87">
        <f t="shared" ref="P22:P38" si="4">$O22/$H22</f>
        <v>2</v>
      </c>
      <c r="Q22" s="92"/>
      <c r="R22" s="93">
        <v>0.06</v>
      </c>
      <c r="S22" s="93">
        <f t="shared" ref="S22:S38" si="5">$P22*$R22</f>
        <v>0.12</v>
      </c>
      <c r="T22" s="94">
        <f>SUM(S22:S38)</f>
        <v>9.3999999999999986</v>
      </c>
      <c r="U22" s="90">
        <f>T22*100/$T$147</f>
        <v>27.003734559034754</v>
      </c>
    </row>
    <row r="23" spans="1:21" s="90" customFormat="1" x14ac:dyDescent="0.2">
      <c r="A23" s="163" t="s">
        <v>228</v>
      </c>
      <c r="B23" s="163" t="s">
        <v>229</v>
      </c>
      <c r="C23" s="163">
        <v>90442100</v>
      </c>
      <c r="D23" s="163" t="s">
        <v>277</v>
      </c>
      <c r="E23" s="87" t="s">
        <v>46</v>
      </c>
      <c r="F23" s="87">
        <v>100</v>
      </c>
      <c r="G23" s="87">
        <v>10</v>
      </c>
      <c r="H23" s="87">
        <v>500</v>
      </c>
      <c r="I23" s="87"/>
      <c r="J23" s="87"/>
      <c r="K23" s="87"/>
      <c r="L23" s="87"/>
      <c r="M23" s="87"/>
      <c r="N23" s="91"/>
      <c r="O23" s="87">
        <f t="shared" si="3"/>
        <v>0</v>
      </c>
      <c r="P23" s="87">
        <f t="shared" si="4"/>
        <v>0</v>
      </c>
      <c r="Q23" s="92"/>
      <c r="R23" s="93">
        <v>0.06</v>
      </c>
      <c r="S23" s="93">
        <f t="shared" si="5"/>
        <v>0</v>
      </c>
      <c r="T23" s="94"/>
    </row>
    <row r="24" spans="1:21" s="90" customFormat="1" x14ac:dyDescent="0.2">
      <c r="A24" s="163" t="s">
        <v>172</v>
      </c>
      <c r="B24" s="163" t="s">
        <v>173</v>
      </c>
      <c r="C24" s="163">
        <v>90447000</v>
      </c>
      <c r="D24" s="163" t="s">
        <v>277</v>
      </c>
      <c r="E24" s="87" t="s">
        <v>46</v>
      </c>
      <c r="F24" s="87">
        <v>240</v>
      </c>
      <c r="G24" s="87">
        <v>10</v>
      </c>
      <c r="H24" s="87">
        <v>250</v>
      </c>
      <c r="I24" s="87"/>
      <c r="J24" s="87">
        <v>1000</v>
      </c>
      <c r="K24" s="87">
        <v>5000</v>
      </c>
      <c r="L24" s="87">
        <v>5000</v>
      </c>
      <c r="M24" s="87">
        <v>5000</v>
      </c>
      <c r="N24" s="91"/>
      <c r="O24" s="87">
        <f t="shared" si="3"/>
        <v>16000</v>
      </c>
      <c r="P24" s="87">
        <f t="shared" si="4"/>
        <v>64</v>
      </c>
      <c r="Q24" s="92"/>
      <c r="R24" s="93">
        <v>0.06</v>
      </c>
      <c r="S24" s="93">
        <f t="shared" si="5"/>
        <v>3.84</v>
      </c>
    </row>
    <row r="25" spans="1:21" s="90" customFormat="1" x14ac:dyDescent="0.2">
      <c r="A25" s="86" t="s">
        <v>389</v>
      </c>
      <c r="B25" s="86" t="s">
        <v>390</v>
      </c>
      <c r="C25" s="86" t="s">
        <v>389</v>
      </c>
      <c r="D25" s="86" t="s">
        <v>275</v>
      </c>
      <c r="E25" s="87">
        <v>20</v>
      </c>
      <c r="F25" s="87">
        <v>300</v>
      </c>
      <c r="G25" s="87">
        <v>10</v>
      </c>
      <c r="H25" s="137">
        <v>200</v>
      </c>
      <c r="I25" s="87"/>
      <c r="J25" s="87">
        <v>1400</v>
      </c>
      <c r="K25" s="87">
        <v>1400</v>
      </c>
      <c r="L25" s="87">
        <v>1600</v>
      </c>
      <c r="M25" s="87"/>
      <c r="N25" s="91"/>
      <c r="O25" s="87">
        <f t="shared" si="3"/>
        <v>4400</v>
      </c>
      <c r="P25" s="87">
        <f t="shared" si="4"/>
        <v>22</v>
      </c>
      <c r="Q25" s="92"/>
      <c r="R25" s="93">
        <v>0.06</v>
      </c>
      <c r="S25" s="93">
        <f t="shared" si="5"/>
        <v>1.3199999999999998</v>
      </c>
    </row>
    <row r="26" spans="1:21" s="90" customFormat="1" x14ac:dyDescent="0.2">
      <c r="A26" s="86" t="s">
        <v>50</v>
      </c>
      <c r="B26" s="86" t="s">
        <v>51</v>
      </c>
      <c r="C26" s="86" t="s">
        <v>50</v>
      </c>
      <c r="D26" s="86" t="s">
        <v>275</v>
      </c>
      <c r="E26" s="87">
        <v>20</v>
      </c>
      <c r="F26" s="87">
        <v>457</v>
      </c>
      <c r="G26" s="87">
        <v>10</v>
      </c>
      <c r="H26" s="87">
        <v>100</v>
      </c>
      <c r="I26" s="87"/>
      <c r="J26" s="87">
        <v>500</v>
      </c>
      <c r="K26" s="87"/>
      <c r="L26" s="87">
        <v>500</v>
      </c>
      <c r="M26" s="87">
        <v>500</v>
      </c>
      <c r="N26" s="91"/>
      <c r="O26" s="87">
        <f t="shared" si="3"/>
        <v>1500</v>
      </c>
      <c r="P26" s="87">
        <f t="shared" si="4"/>
        <v>15</v>
      </c>
      <c r="Q26" s="92"/>
      <c r="R26" s="93">
        <v>0.04</v>
      </c>
      <c r="S26" s="93">
        <f t="shared" si="5"/>
        <v>0.6</v>
      </c>
    </row>
    <row r="27" spans="1:21" s="90" customFormat="1" x14ac:dyDescent="0.2">
      <c r="A27" s="163" t="s">
        <v>171</v>
      </c>
      <c r="B27" s="163" t="s">
        <v>51</v>
      </c>
      <c r="C27" s="163">
        <v>90442400</v>
      </c>
      <c r="D27" s="163" t="s">
        <v>277</v>
      </c>
      <c r="E27" s="87" t="s">
        <v>46</v>
      </c>
      <c r="F27" s="87">
        <v>450</v>
      </c>
      <c r="G27" s="87">
        <v>10</v>
      </c>
      <c r="H27" s="87">
        <v>100</v>
      </c>
      <c r="I27" s="87"/>
      <c r="J27" s="87">
        <v>400</v>
      </c>
      <c r="K27" s="87"/>
      <c r="L27" s="87"/>
      <c r="M27" s="87"/>
      <c r="N27" s="91"/>
      <c r="O27" s="87">
        <f t="shared" si="3"/>
        <v>400</v>
      </c>
      <c r="P27" s="87">
        <f t="shared" si="4"/>
        <v>4</v>
      </c>
      <c r="Q27" s="92"/>
      <c r="R27" s="93">
        <v>0.04</v>
      </c>
      <c r="S27" s="93">
        <f t="shared" si="5"/>
        <v>0.16</v>
      </c>
    </row>
    <row r="28" spans="1:21" s="90" customFormat="1" x14ac:dyDescent="0.2">
      <c r="A28" s="86" t="s">
        <v>47</v>
      </c>
      <c r="B28" s="86" t="s">
        <v>48</v>
      </c>
      <c r="C28" s="86" t="s">
        <v>47</v>
      </c>
      <c r="D28" s="86" t="s">
        <v>275</v>
      </c>
      <c r="E28" s="87">
        <v>20</v>
      </c>
      <c r="F28" s="87">
        <v>610</v>
      </c>
      <c r="G28" s="87">
        <v>10</v>
      </c>
      <c r="H28" s="87">
        <v>100</v>
      </c>
      <c r="I28" s="87"/>
      <c r="J28" s="87"/>
      <c r="K28" s="87"/>
      <c r="L28" s="87"/>
      <c r="M28" s="87">
        <v>1000</v>
      </c>
      <c r="N28" s="91"/>
      <c r="O28" s="87">
        <f t="shared" si="3"/>
        <v>1000</v>
      </c>
      <c r="P28" s="87">
        <f t="shared" si="4"/>
        <v>10</v>
      </c>
      <c r="Q28" s="92"/>
      <c r="R28" s="93">
        <v>0.06</v>
      </c>
      <c r="S28" s="93">
        <f t="shared" si="5"/>
        <v>0.6</v>
      </c>
    </row>
    <row r="29" spans="1:21" s="90" customFormat="1" x14ac:dyDescent="0.2">
      <c r="A29" s="163" t="s">
        <v>49</v>
      </c>
      <c r="B29" s="163" t="s">
        <v>48</v>
      </c>
      <c r="C29" s="163">
        <v>90442600</v>
      </c>
      <c r="D29" s="163" t="s">
        <v>277</v>
      </c>
      <c r="E29" s="87" t="s">
        <v>46</v>
      </c>
      <c r="F29" s="87">
        <v>600</v>
      </c>
      <c r="G29" s="87">
        <v>10</v>
      </c>
      <c r="H29" s="87">
        <v>100</v>
      </c>
      <c r="I29" s="87"/>
      <c r="J29" s="87"/>
      <c r="K29" s="87"/>
      <c r="L29" s="87"/>
      <c r="M29" s="87"/>
      <c r="N29" s="91"/>
      <c r="O29" s="87">
        <f t="shared" si="3"/>
        <v>0</v>
      </c>
      <c r="P29" s="87">
        <f t="shared" si="4"/>
        <v>0</v>
      </c>
      <c r="Q29" s="92"/>
      <c r="R29" s="93">
        <v>0.06</v>
      </c>
      <c r="S29" s="93">
        <f t="shared" si="5"/>
        <v>0</v>
      </c>
    </row>
    <row r="30" spans="1:21" s="90" customFormat="1" x14ac:dyDescent="0.2">
      <c r="A30" s="86" t="s">
        <v>154</v>
      </c>
      <c r="B30" s="86" t="s">
        <v>43</v>
      </c>
      <c r="C30" s="86" t="s">
        <v>154</v>
      </c>
      <c r="D30" s="86" t="s">
        <v>275</v>
      </c>
      <c r="E30" s="87">
        <v>20</v>
      </c>
      <c r="F30" s="87">
        <v>760</v>
      </c>
      <c r="G30" s="87">
        <v>10</v>
      </c>
      <c r="H30" s="87">
        <v>100</v>
      </c>
      <c r="I30" s="87"/>
      <c r="J30" s="87"/>
      <c r="K30" s="87"/>
      <c r="L30" s="87"/>
      <c r="M30" s="87">
        <v>500</v>
      </c>
      <c r="N30" s="91"/>
      <c r="O30" s="87">
        <f t="shared" si="3"/>
        <v>500</v>
      </c>
      <c r="P30" s="87">
        <f t="shared" si="4"/>
        <v>5</v>
      </c>
      <c r="Q30" s="92"/>
      <c r="R30" s="93">
        <v>7.0000000000000007E-2</v>
      </c>
      <c r="S30" s="93">
        <f t="shared" si="5"/>
        <v>0.35000000000000003</v>
      </c>
    </row>
    <row r="31" spans="1:21" s="90" customFormat="1" x14ac:dyDescent="0.2">
      <c r="A31" s="163" t="s">
        <v>45</v>
      </c>
      <c r="B31" s="163" t="s">
        <v>43</v>
      </c>
      <c r="C31" s="163">
        <v>90442700</v>
      </c>
      <c r="D31" s="163" t="s">
        <v>277</v>
      </c>
      <c r="E31" s="87" t="s">
        <v>46</v>
      </c>
      <c r="F31" s="87">
        <v>750</v>
      </c>
      <c r="G31" s="87">
        <v>10</v>
      </c>
      <c r="H31" s="87">
        <v>100</v>
      </c>
      <c r="I31" s="87"/>
      <c r="J31" s="87"/>
      <c r="K31" s="87">
        <v>500</v>
      </c>
      <c r="L31" s="87"/>
      <c r="M31" s="87"/>
      <c r="N31" s="91"/>
      <c r="O31" s="87">
        <f t="shared" si="3"/>
        <v>500</v>
      </c>
      <c r="P31" s="87">
        <f t="shared" si="4"/>
        <v>5</v>
      </c>
      <c r="Q31" s="92"/>
      <c r="R31" s="93">
        <v>7.0000000000000007E-2</v>
      </c>
      <c r="S31" s="93">
        <f t="shared" si="5"/>
        <v>0.35000000000000003</v>
      </c>
    </row>
    <row r="32" spans="1:21" s="90" customFormat="1" x14ac:dyDescent="0.2">
      <c r="A32" s="86" t="s">
        <v>38</v>
      </c>
      <c r="B32" s="86" t="s">
        <v>39</v>
      </c>
      <c r="C32" s="86" t="s">
        <v>38</v>
      </c>
      <c r="D32" s="86" t="s">
        <v>275</v>
      </c>
      <c r="E32" s="87">
        <v>20</v>
      </c>
      <c r="F32" s="87">
        <v>915</v>
      </c>
      <c r="G32" s="87">
        <v>10</v>
      </c>
      <c r="H32" s="87">
        <v>50</v>
      </c>
      <c r="I32" s="87"/>
      <c r="J32" s="87"/>
      <c r="K32" s="87"/>
      <c r="L32" s="87"/>
      <c r="M32" s="87">
        <v>1000</v>
      </c>
      <c r="N32" s="91"/>
      <c r="O32" s="87">
        <f t="shared" si="3"/>
        <v>1000</v>
      </c>
      <c r="P32" s="87">
        <f t="shared" si="4"/>
        <v>20</v>
      </c>
      <c r="Q32" s="92"/>
      <c r="R32" s="93">
        <v>0.04</v>
      </c>
      <c r="S32" s="93">
        <f t="shared" si="5"/>
        <v>0.8</v>
      </c>
    </row>
    <row r="33" spans="1:21" s="90" customFormat="1" x14ac:dyDescent="0.2">
      <c r="A33" s="163" t="s">
        <v>170</v>
      </c>
      <c r="B33" s="163" t="s">
        <v>39</v>
      </c>
      <c r="C33" s="163">
        <v>90442800</v>
      </c>
      <c r="D33" s="163" t="s">
        <v>277</v>
      </c>
      <c r="E33" s="87" t="s">
        <v>46</v>
      </c>
      <c r="F33" s="87">
        <v>900</v>
      </c>
      <c r="G33" s="87">
        <v>10</v>
      </c>
      <c r="H33" s="87">
        <v>50</v>
      </c>
      <c r="I33" s="87"/>
      <c r="J33" s="87"/>
      <c r="K33" s="87"/>
      <c r="L33" s="87"/>
      <c r="M33" s="87"/>
      <c r="N33" s="91"/>
      <c r="O33" s="87">
        <f t="shared" si="3"/>
        <v>0</v>
      </c>
      <c r="P33" s="87">
        <f t="shared" si="4"/>
        <v>0</v>
      </c>
      <c r="Q33" s="92"/>
      <c r="R33" s="93">
        <v>0.04</v>
      </c>
      <c r="S33" s="93">
        <f t="shared" si="5"/>
        <v>0</v>
      </c>
    </row>
    <row r="34" spans="1:21" s="90" customFormat="1" x14ac:dyDescent="0.2">
      <c r="A34" s="86" t="s">
        <v>34</v>
      </c>
      <c r="B34" s="86" t="s">
        <v>35</v>
      </c>
      <c r="C34" s="86" t="s">
        <v>34</v>
      </c>
      <c r="D34" s="86" t="s">
        <v>275</v>
      </c>
      <c r="E34" s="87">
        <v>20</v>
      </c>
      <c r="F34" s="87">
        <v>1220</v>
      </c>
      <c r="G34" s="87">
        <v>10</v>
      </c>
      <c r="H34" s="87">
        <v>50</v>
      </c>
      <c r="I34" s="87"/>
      <c r="J34" s="87"/>
      <c r="K34" s="87"/>
      <c r="L34" s="87">
        <v>50</v>
      </c>
      <c r="M34" s="87">
        <v>1000</v>
      </c>
      <c r="N34" s="91"/>
      <c r="O34" s="87">
        <f t="shared" si="3"/>
        <v>1050</v>
      </c>
      <c r="P34" s="87">
        <f t="shared" si="4"/>
        <v>21</v>
      </c>
      <c r="Q34" s="92"/>
      <c r="R34" s="93">
        <v>0.06</v>
      </c>
      <c r="S34" s="93">
        <f t="shared" si="5"/>
        <v>1.26</v>
      </c>
    </row>
    <row r="35" spans="1:21" s="90" customFormat="1" x14ac:dyDescent="0.2">
      <c r="A35" s="86" t="s">
        <v>32</v>
      </c>
      <c r="B35" s="86" t="s">
        <v>33</v>
      </c>
      <c r="C35" s="86" t="s">
        <v>32</v>
      </c>
      <c r="D35" s="86" t="s">
        <v>275</v>
      </c>
      <c r="E35" s="87">
        <v>20</v>
      </c>
      <c r="F35" s="87">
        <v>1524</v>
      </c>
      <c r="G35" s="87">
        <v>10</v>
      </c>
      <c r="H35" s="87">
        <v>50</v>
      </c>
      <c r="I35" s="87"/>
      <c r="J35" s="87"/>
      <c r="K35" s="87"/>
      <c r="L35" s="87"/>
      <c r="M35" s="87"/>
      <c r="N35" s="91"/>
      <c r="O35" s="87">
        <f t="shared" si="3"/>
        <v>0</v>
      </c>
      <c r="P35" s="87">
        <f t="shared" si="4"/>
        <v>0</v>
      </c>
      <c r="Q35" s="92"/>
      <c r="R35" s="93">
        <v>7.0000000000000007E-2</v>
      </c>
      <c r="S35" s="93">
        <f t="shared" si="5"/>
        <v>0</v>
      </c>
    </row>
    <row r="36" spans="1:21" s="90" customFormat="1" x14ac:dyDescent="0.2">
      <c r="A36" s="86" t="s">
        <v>214</v>
      </c>
      <c r="B36" s="86" t="s">
        <v>30</v>
      </c>
      <c r="C36" s="86" t="s">
        <v>214</v>
      </c>
      <c r="D36" s="86" t="s">
        <v>275</v>
      </c>
      <c r="E36" s="87">
        <v>20</v>
      </c>
      <c r="F36" s="87">
        <v>1800</v>
      </c>
      <c r="G36" s="87">
        <v>10</v>
      </c>
      <c r="H36" s="87">
        <v>50</v>
      </c>
      <c r="I36" s="87"/>
      <c r="J36" s="87"/>
      <c r="K36" s="87"/>
      <c r="L36" s="87"/>
      <c r="M36" s="87"/>
      <c r="N36" s="91"/>
      <c r="O36" s="87">
        <f t="shared" si="3"/>
        <v>0</v>
      </c>
      <c r="P36" s="87">
        <f t="shared" si="4"/>
        <v>0</v>
      </c>
      <c r="Q36" s="92"/>
      <c r="R36" s="93">
        <v>0.09</v>
      </c>
      <c r="S36" s="93">
        <f t="shared" si="5"/>
        <v>0</v>
      </c>
    </row>
    <row r="37" spans="1:21" s="90" customFormat="1" x14ac:dyDescent="0.2">
      <c r="A37" s="86" t="s">
        <v>212</v>
      </c>
      <c r="B37" s="86" t="s">
        <v>213</v>
      </c>
      <c r="C37" s="86" t="s">
        <v>212</v>
      </c>
      <c r="D37" s="86" t="s">
        <v>275</v>
      </c>
      <c r="E37" s="87">
        <v>20</v>
      </c>
      <c r="F37" s="87">
        <v>2100</v>
      </c>
      <c r="G37" s="87">
        <v>10</v>
      </c>
      <c r="H37" s="87">
        <v>50</v>
      </c>
      <c r="I37" s="87"/>
      <c r="J37" s="87"/>
      <c r="K37" s="87"/>
      <c r="L37" s="87"/>
      <c r="M37" s="87"/>
      <c r="N37" s="91"/>
      <c r="O37" s="87">
        <f t="shared" si="3"/>
        <v>0</v>
      </c>
      <c r="P37" s="87">
        <f t="shared" si="4"/>
        <v>0</v>
      </c>
      <c r="Q37" s="92"/>
      <c r="R37" s="93">
        <v>7.0000000000000007E-2</v>
      </c>
      <c r="S37" s="93">
        <f t="shared" si="5"/>
        <v>0</v>
      </c>
    </row>
    <row r="38" spans="1:21" s="90" customFormat="1" x14ac:dyDescent="0.2">
      <c r="A38" s="86" t="s">
        <v>242</v>
      </c>
      <c r="B38" s="86" t="s">
        <v>243</v>
      </c>
      <c r="C38" s="86" t="s">
        <v>242</v>
      </c>
      <c r="D38" s="86" t="s">
        <v>275</v>
      </c>
      <c r="E38" s="87">
        <v>20</v>
      </c>
      <c r="F38" s="87">
        <v>2400</v>
      </c>
      <c r="G38" s="87">
        <v>10</v>
      </c>
      <c r="H38" s="87">
        <v>50</v>
      </c>
      <c r="I38" s="87"/>
      <c r="J38" s="87"/>
      <c r="K38" s="87"/>
      <c r="L38" s="87"/>
      <c r="M38" s="87"/>
      <c r="N38" s="91"/>
      <c r="O38" s="87">
        <f t="shared" si="3"/>
        <v>0</v>
      </c>
      <c r="P38" s="87">
        <f t="shared" si="4"/>
        <v>0</v>
      </c>
      <c r="Q38" s="92"/>
      <c r="R38" s="93">
        <v>7.0000000000000007E-2</v>
      </c>
      <c r="S38" s="93">
        <f t="shared" si="5"/>
        <v>0</v>
      </c>
    </row>
    <row r="39" spans="1:21" s="90" customFormat="1" ht="15" x14ac:dyDescent="0.2">
      <c r="A39" s="96" t="s">
        <v>52</v>
      </c>
      <c r="B39" s="96"/>
      <c r="C39" s="96"/>
      <c r="D39" s="96"/>
      <c r="E39" s="96"/>
      <c r="F39" s="99"/>
      <c r="G39" s="100"/>
      <c r="H39" s="100"/>
      <c r="I39" s="87"/>
      <c r="J39" s="87"/>
      <c r="K39" s="87"/>
      <c r="L39" s="87"/>
      <c r="M39" s="87"/>
      <c r="N39" s="101"/>
      <c r="O39" s="87"/>
      <c r="P39" s="87"/>
      <c r="Q39" s="92"/>
      <c r="R39" s="87"/>
      <c r="S39" s="93"/>
    </row>
    <row r="40" spans="1:21" s="90" customFormat="1" x14ac:dyDescent="0.2">
      <c r="A40" s="86" t="s">
        <v>261</v>
      </c>
      <c r="B40" s="86" t="s">
        <v>262</v>
      </c>
      <c r="C40" s="86" t="s">
        <v>261</v>
      </c>
      <c r="D40" s="86" t="s">
        <v>275</v>
      </c>
      <c r="E40" s="87">
        <v>25</v>
      </c>
      <c r="F40" s="87">
        <v>200</v>
      </c>
      <c r="G40" s="87">
        <v>10</v>
      </c>
      <c r="H40" s="87">
        <v>150</v>
      </c>
      <c r="I40" s="87">
        <v>150</v>
      </c>
      <c r="J40" s="87">
        <v>300</v>
      </c>
      <c r="K40" s="87"/>
      <c r="L40" s="87">
        <v>300</v>
      </c>
      <c r="M40" s="87">
        <v>300</v>
      </c>
      <c r="N40" s="91"/>
      <c r="O40" s="87">
        <f t="shared" ref="O40:O59" si="6">SUM(I40:N40)</f>
        <v>1050</v>
      </c>
      <c r="P40" s="87">
        <f t="shared" ref="P40:P59" si="7">$O40/$H40</f>
        <v>7</v>
      </c>
      <c r="Q40" s="92"/>
      <c r="R40" s="93">
        <v>0.06</v>
      </c>
      <c r="S40" s="93">
        <f t="shared" ref="S40:S59" si="8">$P40*$R40</f>
        <v>0.42</v>
      </c>
      <c r="T40" s="94">
        <f>SUM(S40:S59)</f>
        <v>14.900000000000004</v>
      </c>
      <c r="U40" s="90">
        <f>T40*100/$T$147</f>
        <v>42.803792013789149</v>
      </c>
    </row>
    <row r="41" spans="1:21" s="90" customFormat="1" x14ac:dyDescent="0.2">
      <c r="A41" s="163" t="s">
        <v>198</v>
      </c>
      <c r="B41" s="163" t="s">
        <v>199</v>
      </c>
      <c r="C41" s="163">
        <v>90448000</v>
      </c>
      <c r="D41" s="163" t="s">
        <v>277</v>
      </c>
      <c r="E41" s="87" t="s">
        <v>63</v>
      </c>
      <c r="F41" s="87">
        <v>270</v>
      </c>
      <c r="G41" s="87">
        <v>10</v>
      </c>
      <c r="H41" s="87">
        <v>100</v>
      </c>
      <c r="I41" s="87"/>
      <c r="J41" s="87"/>
      <c r="K41" s="87"/>
      <c r="L41" s="87"/>
      <c r="M41" s="87"/>
      <c r="N41" s="91"/>
      <c r="O41" s="87">
        <f t="shared" si="6"/>
        <v>0</v>
      </c>
      <c r="P41" s="87">
        <f t="shared" si="7"/>
        <v>0</v>
      </c>
      <c r="Q41" s="92"/>
      <c r="R41" s="93">
        <v>0.06</v>
      </c>
      <c r="S41" s="93">
        <f t="shared" si="8"/>
        <v>0</v>
      </c>
    </row>
    <row r="42" spans="1:21" s="90" customFormat="1" x14ac:dyDescent="0.2">
      <c r="A42" s="102" t="s">
        <v>583</v>
      </c>
      <c r="B42" s="102" t="s">
        <v>391</v>
      </c>
      <c r="C42" s="102" t="s">
        <v>584</v>
      </c>
      <c r="D42" s="86" t="s">
        <v>275</v>
      </c>
      <c r="E42" s="87" t="s">
        <v>63</v>
      </c>
      <c r="F42" s="87">
        <v>300</v>
      </c>
      <c r="G42" s="87">
        <v>10</v>
      </c>
      <c r="H42" s="87">
        <v>100</v>
      </c>
      <c r="I42" s="87"/>
      <c r="J42" s="87">
        <v>1600</v>
      </c>
      <c r="K42" s="87">
        <v>800</v>
      </c>
      <c r="L42" s="87">
        <v>1100</v>
      </c>
      <c r="M42" s="87"/>
      <c r="N42" s="91"/>
      <c r="O42" s="87">
        <f t="shared" si="6"/>
        <v>3500</v>
      </c>
      <c r="P42" s="87">
        <f t="shared" si="7"/>
        <v>35</v>
      </c>
      <c r="Q42" s="92"/>
      <c r="R42" s="93">
        <v>0.06</v>
      </c>
      <c r="S42" s="93">
        <f t="shared" si="8"/>
        <v>2.1</v>
      </c>
    </row>
    <row r="43" spans="1:21" s="90" customFormat="1" x14ac:dyDescent="0.2">
      <c r="A43" s="163" t="s">
        <v>392</v>
      </c>
      <c r="B43" s="163" t="s">
        <v>391</v>
      </c>
      <c r="C43" s="95" t="s">
        <v>393</v>
      </c>
      <c r="D43" s="163" t="s">
        <v>277</v>
      </c>
      <c r="E43" s="87" t="s">
        <v>63</v>
      </c>
      <c r="F43" s="87">
        <v>300</v>
      </c>
      <c r="G43" s="87">
        <v>10</v>
      </c>
      <c r="H43" s="87">
        <v>100</v>
      </c>
      <c r="I43" s="87"/>
      <c r="J43" s="87">
        <v>1300</v>
      </c>
      <c r="K43" s="87"/>
      <c r="L43" s="87">
        <v>800</v>
      </c>
      <c r="M43" s="87"/>
      <c r="N43" s="91"/>
      <c r="O43" s="87">
        <f t="shared" si="6"/>
        <v>2100</v>
      </c>
      <c r="P43" s="87">
        <f t="shared" si="7"/>
        <v>21</v>
      </c>
      <c r="Q43" s="92"/>
      <c r="R43" s="93">
        <v>0.06</v>
      </c>
      <c r="S43" s="93">
        <f t="shared" si="8"/>
        <v>1.26</v>
      </c>
    </row>
    <row r="44" spans="1:21" s="90" customFormat="1" x14ac:dyDescent="0.2">
      <c r="A44" s="102" t="s">
        <v>67</v>
      </c>
      <c r="B44" s="102" t="s">
        <v>68</v>
      </c>
      <c r="C44" s="102" t="s">
        <v>69</v>
      </c>
      <c r="D44" s="86" t="s">
        <v>275</v>
      </c>
      <c r="E44" s="87">
        <v>25</v>
      </c>
      <c r="F44" s="87">
        <v>375</v>
      </c>
      <c r="G44" s="87">
        <v>10</v>
      </c>
      <c r="H44" s="87">
        <v>100</v>
      </c>
      <c r="I44" s="87"/>
      <c r="J44" s="87">
        <v>400</v>
      </c>
      <c r="K44" s="87">
        <v>500</v>
      </c>
      <c r="L44" s="87">
        <v>1000</v>
      </c>
      <c r="M44" s="87">
        <v>1000</v>
      </c>
      <c r="N44" s="91"/>
      <c r="O44" s="87">
        <f t="shared" si="6"/>
        <v>2900</v>
      </c>
      <c r="P44" s="87">
        <f t="shared" si="7"/>
        <v>29</v>
      </c>
      <c r="Q44" s="92"/>
      <c r="R44" s="93">
        <v>0.06</v>
      </c>
      <c r="S44" s="93">
        <f t="shared" si="8"/>
        <v>1.74</v>
      </c>
    </row>
    <row r="45" spans="1:21" s="90" customFormat="1" x14ac:dyDescent="0.2">
      <c r="A45" s="86" t="s">
        <v>64</v>
      </c>
      <c r="B45" s="86" t="s">
        <v>65</v>
      </c>
      <c r="C45" s="86" t="s">
        <v>64</v>
      </c>
      <c r="D45" s="86" t="s">
        <v>275</v>
      </c>
      <c r="E45" s="87">
        <v>25</v>
      </c>
      <c r="F45" s="87">
        <v>457</v>
      </c>
      <c r="G45" s="87">
        <v>10</v>
      </c>
      <c r="H45" s="87">
        <v>100</v>
      </c>
      <c r="I45" s="87"/>
      <c r="J45" s="87">
        <v>300</v>
      </c>
      <c r="K45" s="87">
        <v>1000</v>
      </c>
      <c r="L45" s="87">
        <v>2000</v>
      </c>
      <c r="M45" s="87">
        <v>1000</v>
      </c>
      <c r="N45" s="91"/>
      <c r="O45" s="87">
        <f t="shared" si="6"/>
        <v>4300</v>
      </c>
      <c r="P45" s="87">
        <f t="shared" si="7"/>
        <v>43</v>
      </c>
      <c r="Q45" s="92"/>
      <c r="R45" s="93">
        <v>0.06</v>
      </c>
      <c r="S45" s="93">
        <f t="shared" si="8"/>
        <v>2.58</v>
      </c>
    </row>
    <row r="46" spans="1:21" s="90" customFormat="1" x14ac:dyDescent="0.2">
      <c r="A46" s="163" t="s">
        <v>66</v>
      </c>
      <c r="B46" s="163" t="s">
        <v>65</v>
      </c>
      <c r="C46" s="163">
        <v>90443400</v>
      </c>
      <c r="D46" s="163" t="s">
        <v>277</v>
      </c>
      <c r="E46" s="87" t="s">
        <v>63</v>
      </c>
      <c r="F46" s="87">
        <v>450</v>
      </c>
      <c r="G46" s="87">
        <v>10</v>
      </c>
      <c r="H46" s="87">
        <v>100</v>
      </c>
      <c r="I46" s="87"/>
      <c r="J46" s="87"/>
      <c r="K46" s="87"/>
      <c r="L46" s="87">
        <v>700</v>
      </c>
      <c r="M46" s="87"/>
      <c r="N46" s="91"/>
      <c r="O46" s="87">
        <f t="shared" si="6"/>
        <v>700</v>
      </c>
      <c r="P46" s="87">
        <f t="shared" si="7"/>
        <v>7</v>
      </c>
      <c r="Q46" s="92"/>
      <c r="R46" s="93">
        <v>0.06</v>
      </c>
      <c r="S46" s="93">
        <f t="shared" si="8"/>
        <v>0.42</v>
      </c>
    </row>
    <row r="47" spans="1:21" s="90" customFormat="1" x14ac:dyDescent="0.2">
      <c r="A47" s="86" t="s">
        <v>60</v>
      </c>
      <c r="B47" s="86" t="s">
        <v>61</v>
      </c>
      <c r="C47" s="86" t="s">
        <v>60</v>
      </c>
      <c r="D47" s="86" t="s">
        <v>275</v>
      </c>
      <c r="E47" s="87">
        <v>25</v>
      </c>
      <c r="F47" s="87">
        <v>610</v>
      </c>
      <c r="G47" s="87">
        <v>10</v>
      </c>
      <c r="H47" s="87">
        <v>50</v>
      </c>
      <c r="I47" s="87"/>
      <c r="J47" s="87">
        <v>200</v>
      </c>
      <c r="K47" s="87">
        <v>500</v>
      </c>
      <c r="L47" s="87">
        <v>300</v>
      </c>
      <c r="M47" s="87">
        <v>300</v>
      </c>
      <c r="N47" s="91"/>
      <c r="O47" s="87">
        <f t="shared" si="6"/>
        <v>1300</v>
      </c>
      <c r="P47" s="87">
        <f t="shared" si="7"/>
        <v>26</v>
      </c>
      <c r="Q47" s="92"/>
      <c r="R47" s="93">
        <v>0.04</v>
      </c>
      <c r="S47" s="93">
        <f t="shared" si="8"/>
        <v>1.04</v>
      </c>
    </row>
    <row r="48" spans="1:21" s="90" customFormat="1" x14ac:dyDescent="0.2">
      <c r="A48" s="163" t="s">
        <v>62</v>
      </c>
      <c r="B48" s="163" t="s">
        <v>61</v>
      </c>
      <c r="C48" s="163">
        <v>90443600</v>
      </c>
      <c r="D48" s="163" t="s">
        <v>277</v>
      </c>
      <c r="E48" s="87" t="s">
        <v>63</v>
      </c>
      <c r="F48" s="87">
        <v>600</v>
      </c>
      <c r="G48" s="87">
        <v>10</v>
      </c>
      <c r="H48" s="87">
        <v>50</v>
      </c>
      <c r="I48" s="87"/>
      <c r="J48" s="87">
        <v>1850</v>
      </c>
      <c r="K48" s="87">
        <v>1000</v>
      </c>
      <c r="L48" s="87"/>
      <c r="M48" s="87"/>
      <c r="N48" s="91"/>
      <c r="O48" s="87">
        <f t="shared" si="6"/>
        <v>2850</v>
      </c>
      <c r="P48" s="87">
        <f t="shared" si="7"/>
        <v>57</v>
      </c>
      <c r="Q48" s="92"/>
      <c r="R48" s="93">
        <v>0.04</v>
      </c>
      <c r="S48" s="93">
        <f t="shared" si="8"/>
        <v>2.2800000000000002</v>
      </c>
    </row>
    <row r="49" spans="1:21" s="90" customFormat="1" x14ac:dyDescent="0.2">
      <c r="A49" s="86" t="s">
        <v>195</v>
      </c>
      <c r="B49" s="86" t="s">
        <v>178</v>
      </c>
      <c r="C49" s="86" t="s">
        <v>195</v>
      </c>
      <c r="D49" s="86" t="s">
        <v>275</v>
      </c>
      <c r="E49" s="87">
        <v>25</v>
      </c>
      <c r="F49" s="87">
        <v>750</v>
      </c>
      <c r="G49" s="87">
        <v>10</v>
      </c>
      <c r="H49" s="87">
        <v>50</v>
      </c>
      <c r="I49" s="87"/>
      <c r="J49" s="87"/>
      <c r="K49" s="87"/>
      <c r="L49" s="87"/>
      <c r="M49" s="87"/>
      <c r="N49" s="91"/>
      <c r="O49" s="87">
        <f t="shared" si="6"/>
        <v>0</v>
      </c>
      <c r="P49" s="87">
        <f t="shared" si="7"/>
        <v>0</v>
      </c>
      <c r="Q49" s="92"/>
      <c r="R49" s="93">
        <v>0.05</v>
      </c>
      <c r="S49" s="93">
        <f t="shared" si="8"/>
        <v>0</v>
      </c>
    </row>
    <row r="50" spans="1:21" s="90" customFormat="1" x14ac:dyDescent="0.2">
      <c r="A50" s="163" t="s">
        <v>177</v>
      </c>
      <c r="B50" s="163" t="s">
        <v>178</v>
      </c>
      <c r="C50" s="163">
        <v>90443700</v>
      </c>
      <c r="D50" s="163" t="s">
        <v>277</v>
      </c>
      <c r="E50" s="87" t="s">
        <v>63</v>
      </c>
      <c r="F50" s="87">
        <v>750</v>
      </c>
      <c r="G50" s="87">
        <v>10</v>
      </c>
      <c r="H50" s="87">
        <v>50</v>
      </c>
      <c r="I50" s="87"/>
      <c r="J50" s="87"/>
      <c r="K50" s="87"/>
      <c r="L50" s="87"/>
      <c r="M50" s="87"/>
      <c r="N50" s="91"/>
      <c r="O50" s="87">
        <f t="shared" si="6"/>
        <v>0</v>
      </c>
      <c r="P50" s="87">
        <f t="shared" si="7"/>
        <v>0</v>
      </c>
      <c r="Q50" s="92"/>
      <c r="R50" s="93">
        <v>0.05</v>
      </c>
      <c r="S50" s="93">
        <f t="shared" si="8"/>
        <v>0</v>
      </c>
    </row>
    <row r="51" spans="1:21" s="90" customFormat="1" x14ac:dyDescent="0.2">
      <c r="A51" s="86" t="s">
        <v>155</v>
      </c>
      <c r="B51" s="86" t="s">
        <v>58</v>
      </c>
      <c r="C51" s="86" t="s">
        <v>155</v>
      </c>
      <c r="D51" s="86" t="s">
        <v>275</v>
      </c>
      <c r="E51" s="87">
        <v>25</v>
      </c>
      <c r="F51" s="87">
        <v>915</v>
      </c>
      <c r="G51" s="87">
        <v>10</v>
      </c>
      <c r="H51" s="87">
        <v>50</v>
      </c>
      <c r="I51" s="87"/>
      <c r="J51" s="87"/>
      <c r="K51" s="87"/>
      <c r="L51" s="87">
        <v>250</v>
      </c>
      <c r="M51" s="87">
        <v>500</v>
      </c>
      <c r="N51" s="91"/>
      <c r="O51" s="87">
        <f t="shared" si="6"/>
        <v>750</v>
      </c>
      <c r="P51" s="87">
        <f t="shared" si="7"/>
        <v>15</v>
      </c>
      <c r="Q51" s="92"/>
      <c r="R51" s="93">
        <v>0.06</v>
      </c>
      <c r="S51" s="93">
        <f t="shared" si="8"/>
        <v>0.89999999999999991</v>
      </c>
    </row>
    <row r="52" spans="1:21" s="90" customFormat="1" x14ac:dyDescent="0.2">
      <c r="A52" s="163" t="s">
        <v>176</v>
      </c>
      <c r="B52" s="163" t="s">
        <v>58</v>
      </c>
      <c r="C52" s="163">
        <v>90443800</v>
      </c>
      <c r="D52" s="163" t="s">
        <v>277</v>
      </c>
      <c r="E52" s="87" t="s">
        <v>63</v>
      </c>
      <c r="F52" s="87">
        <v>900</v>
      </c>
      <c r="G52" s="87">
        <v>10</v>
      </c>
      <c r="H52" s="87">
        <v>50</v>
      </c>
      <c r="I52" s="87"/>
      <c r="J52" s="87"/>
      <c r="K52" s="87"/>
      <c r="L52" s="87"/>
      <c r="M52" s="87"/>
      <c r="N52" s="91"/>
      <c r="O52" s="87">
        <f t="shared" si="6"/>
        <v>0</v>
      </c>
      <c r="P52" s="87">
        <f t="shared" si="7"/>
        <v>0</v>
      </c>
      <c r="Q52" s="92"/>
      <c r="R52" s="93">
        <v>0.06</v>
      </c>
      <c r="S52" s="93">
        <f t="shared" si="8"/>
        <v>0</v>
      </c>
    </row>
    <row r="53" spans="1:21" s="90" customFormat="1" x14ac:dyDescent="0.2">
      <c r="A53" s="86" t="s">
        <v>53</v>
      </c>
      <c r="B53" s="86" t="s">
        <v>54</v>
      </c>
      <c r="C53" s="86" t="s">
        <v>53</v>
      </c>
      <c r="D53" s="86" t="s">
        <v>275</v>
      </c>
      <c r="E53" s="87">
        <v>25</v>
      </c>
      <c r="F53" s="87">
        <v>1220</v>
      </c>
      <c r="G53" s="87">
        <v>10</v>
      </c>
      <c r="H53" s="87">
        <v>50</v>
      </c>
      <c r="I53" s="87"/>
      <c r="J53" s="87"/>
      <c r="K53" s="87"/>
      <c r="L53" s="87"/>
      <c r="M53" s="87">
        <v>300</v>
      </c>
      <c r="N53" s="91"/>
      <c r="O53" s="87">
        <f t="shared" si="6"/>
        <v>300</v>
      </c>
      <c r="P53" s="87">
        <f t="shared" si="7"/>
        <v>6</v>
      </c>
      <c r="Q53" s="92"/>
      <c r="R53" s="93">
        <v>0.08</v>
      </c>
      <c r="S53" s="93">
        <f t="shared" si="8"/>
        <v>0.48</v>
      </c>
    </row>
    <row r="54" spans="1:21" s="90" customFormat="1" x14ac:dyDescent="0.2">
      <c r="A54" s="103" t="s">
        <v>194</v>
      </c>
      <c r="B54" s="103" t="s">
        <v>54</v>
      </c>
      <c r="C54" s="103">
        <v>90444000</v>
      </c>
      <c r="D54" s="163" t="s">
        <v>277</v>
      </c>
      <c r="E54" s="87" t="s">
        <v>63</v>
      </c>
      <c r="F54" s="87">
        <v>1200</v>
      </c>
      <c r="G54" s="87">
        <v>10</v>
      </c>
      <c r="H54" s="87">
        <v>50</v>
      </c>
      <c r="I54" s="87"/>
      <c r="J54" s="87"/>
      <c r="K54" s="87"/>
      <c r="L54" s="87"/>
      <c r="M54" s="87"/>
      <c r="N54" s="91"/>
      <c r="O54" s="87">
        <f t="shared" si="6"/>
        <v>0</v>
      </c>
      <c r="P54" s="87">
        <f t="shared" si="7"/>
        <v>0</v>
      </c>
      <c r="Q54" s="92"/>
      <c r="R54" s="93">
        <v>0.08</v>
      </c>
      <c r="S54" s="93">
        <f t="shared" si="8"/>
        <v>0</v>
      </c>
    </row>
    <row r="55" spans="1:21" s="90" customFormat="1" x14ac:dyDescent="0.2">
      <c r="A55" s="86" t="s">
        <v>230</v>
      </c>
      <c r="B55" s="86" t="s">
        <v>231</v>
      </c>
      <c r="C55" s="86" t="s">
        <v>230</v>
      </c>
      <c r="D55" s="86" t="s">
        <v>275</v>
      </c>
      <c r="E55" s="87">
        <v>25</v>
      </c>
      <c r="F55" s="87">
        <v>1500</v>
      </c>
      <c r="G55" s="87">
        <v>10</v>
      </c>
      <c r="H55" s="87">
        <v>50</v>
      </c>
      <c r="I55" s="87"/>
      <c r="J55" s="87"/>
      <c r="K55" s="87"/>
      <c r="L55" s="87"/>
      <c r="M55" s="87"/>
      <c r="N55" s="91"/>
      <c r="O55" s="87">
        <f t="shared" si="6"/>
        <v>0</v>
      </c>
      <c r="P55" s="87">
        <f t="shared" si="7"/>
        <v>0</v>
      </c>
      <c r="Q55" s="92"/>
      <c r="R55" s="93">
        <v>0.11</v>
      </c>
      <c r="S55" s="93">
        <f t="shared" si="8"/>
        <v>0</v>
      </c>
    </row>
    <row r="56" spans="1:21" s="90" customFormat="1" x14ac:dyDescent="0.2">
      <c r="A56" s="86" t="s">
        <v>254</v>
      </c>
      <c r="B56" s="86" t="s">
        <v>255</v>
      </c>
      <c r="C56" s="86" t="s">
        <v>254</v>
      </c>
      <c r="D56" s="86" t="s">
        <v>275</v>
      </c>
      <c r="E56" s="87">
        <v>25</v>
      </c>
      <c r="F56" s="87">
        <v>1650</v>
      </c>
      <c r="G56" s="87">
        <v>10</v>
      </c>
      <c r="H56" s="87">
        <v>50</v>
      </c>
      <c r="I56" s="87"/>
      <c r="J56" s="87"/>
      <c r="K56" s="87"/>
      <c r="L56" s="87"/>
      <c r="M56" s="87"/>
      <c r="N56" s="91"/>
      <c r="O56" s="87">
        <f t="shared" si="6"/>
        <v>0</v>
      </c>
      <c r="P56" s="87">
        <f t="shared" si="7"/>
        <v>0</v>
      </c>
      <c r="Q56" s="92"/>
      <c r="R56" s="93">
        <v>0.12</v>
      </c>
      <c r="S56" s="93">
        <f t="shared" si="8"/>
        <v>0</v>
      </c>
    </row>
    <row r="57" spans="1:21" s="90" customFormat="1" x14ac:dyDescent="0.2">
      <c r="A57" s="86" t="s">
        <v>193</v>
      </c>
      <c r="B57" s="86" t="s">
        <v>175</v>
      </c>
      <c r="C57" s="86" t="s">
        <v>193</v>
      </c>
      <c r="D57" s="86" t="s">
        <v>275</v>
      </c>
      <c r="E57" s="87">
        <v>25</v>
      </c>
      <c r="F57" s="87">
        <v>1800</v>
      </c>
      <c r="G57" s="87">
        <v>10</v>
      </c>
      <c r="H57" s="87">
        <v>50</v>
      </c>
      <c r="I57" s="87"/>
      <c r="J57" s="87"/>
      <c r="K57" s="87"/>
      <c r="L57" s="87"/>
      <c r="M57" s="87">
        <v>200</v>
      </c>
      <c r="N57" s="91"/>
      <c r="O57" s="87">
        <f t="shared" si="6"/>
        <v>200</v>
      </c>
      <c r="P57" s="87">
        <f t="shared" si="7"/>
        <v>4</v>
      </c>
      <c r="Q57" s="92"/>
      <c r="R57" s="93">
        <v>0.12</v>
      </c>
      <c r="S57" s="93">
        <f t="shared" si="8"/>
        <v>0.48</v>
      </c>
    </row>
    <row r="58" spans="1:21" s="90" customFormat="1" x14ac:dyDescent="0.2">
      <c r="A58" s="163" t="s">
        <v>174</v>
      </c>
      <c r="B58" s="163" t="s">
        <v>175</v>
      </c>
      <c r="C58" s="163">
        <v>90443900</v>
      </c>
      <c r="D58" s="163" t="s">
        <v>277</v>
      </c>
      <c r="E58" s="87" t="s">
        <v>63</v>
      </c>
      <c r="F58" s="87">
        <v>1800</v>
      </c>
      <c r="G58" s="87">
        <v>10</v>
      </c>
      <c r="H58" s="87">
        <v>50</v>
      </c>
      <c r="I58" s="87"/>
      <c r="J58" s="87"/>
      <c r="K58" s="87"/>
      <c r="L58" s="87"/>
      <c r="M58" s="87">
        <v>500</v>
      </c>
      <c r="N58" s="91"/>
      <c r="O58" s="87">
        <f t="shared" si="6"/>
        <v>500</v>
      </c>
      <c r="P58" s="87">
        <f t="shared" si="7"/>
        <v>10</v>
      </c>
      <c r="Q58" s="92"/>
      <c r="R58" s="93">
        <v>0.12</v>
      </c>
      <c r="S58" s="93">
        <f>$P58*$R58</f>
        <v>1.2</v>
      </c>
    </row>
    <row r="59" spans="1:21" s="90" customFormat="1" x14ac:dyDescent="0.2">
      <c r="A59" s="163" t="s">
        <v>293</v>
      </c>
      <c r="B59" s="163" t="s">
        <v>294</v>
      </c>
      <c r="C59" s="163">
        <v>90443000</v>
      </c>
      <c r="D59" s="163" t="s">
        <v>277</v>
      </c>
      <c r="E59" s="87" t="s">
        <v>63</v>
      </c>
      <c r="F59" s="87">
        <v>2100</v>
      </c>
      <c r="G59" s="87">
        <v>10</v>
      </c>
      <c r="H59" s="87">
        <v>50</v>
      </c>
      <c r="I59" s="87"/>
      <c r="J59" s="87"/>
      <c r="K59" s="87"/>
      <c r="L59" s="87"/>
      <c r="M59" s="87"/>
      <c r="N59" s="91"/>
      <c r="O59" s="87">
        <f t="shared" si="6"/>
        <v>0</v>
      </c>
      <c r="P59" s="87">
        <f t="shared" si="7"/>
        <v>0</v>
      </c>
      <c r="Q59" s="92"/>
      <c r="R59" s="93">
        <v>0.09</v>
      </c>
      <c r="S59" s="93">
        <f t="shared" si="8"/>
        <v>0</v>
      </c>
    </row>
    <row r="60" spans="1:21" s="90" customFormat="1" x14ac:dyDescent="0.2">
      <c r="A60" s="104" t="s">
        <v>70</v>
      </c>
      <c r="B60" s="104"/>
      <c r="C60" s="104"/>
      <c r="D60" s="104"/>
      <c r="E60" s="104"/>
      <c r="F60" s="163"/>
      <c r="G60" s="97"/>
      <c r="H60" s="97"/>
      <c r="I60" s="87"/>
      <c r="J60" s="87"/>
      <c r="K60" s="87"/>
      <c r="L60" s="87"/>
      <c r="M60" s="87"/>
      <c r="N60" s="97"/>
      <c r="O60" s="87"/>
      <c r="P60" s="87"/>
      <c r="Q60" s="92"/>
      <c r="R60" s="87"/>
      <c r="S60" s="93"/>
    </row>
    <row r="61" spans="1:21" s="90" customFormat="1" x14ac:dyDescent="0.2">
      <c r="A61" s="86" t="s">
        <v>295</v>
      </c>
      <c r="B61" s="86" t="s">
        <v>296</v>
      </c>
      <c r="C61" s="86" t="s">
        <v>295</v>
      </c>
      <c r="D61" s="86" t="s">
        <v>275</v>
      </c>
      <c r="E61" s="87">
        <v>32</v>
      </c>
      <c r="F61" s="87">
        <v>100</v>
      </c>
      <c r="G61" s="87">
        <v>10</v>
      </c>
      <c r="H61" s="87">
        <v>300</v>
      </c>
      <c r="I61" s="87"/>
      <c r="J61" s="87"/>
      <c r="K61" s="87"/>
      <c r="L61" s="87"/>
      <c r="M61" s="87"/>
      <c r="N61" s="91"/>
      <c r="O61" s="87">
        <f t="shared" ref="O61:O75" si="9">SUM(I61:N61)</f>
        <v>0</v>
      </c>
      <c r="P61" s="87">
        <f t="shared" ref="P61:P75" si="10">$O61/$H61</f>
        <v>0</v>
      </c>
      <c r="Q61" s="92"/>
      <c r="R61" s="93">
        <v>0.09</v>
      </c>
      <c r="S61" s="93">
        <f t="shared" ref="S61:S75" si="11">$P61*$R61</f>
        <v>0</v>
      </c>
      <c r="T61" s="94">
        <f>SUM(S61:S75)</f>
        <v>1.2</v>
      </c>
      <c r="U61" s="90">
        <f>T61*100/$T$147</f>
        <v>3.4472852628555009</v>
      </c>
    </row>
    <row r="62" spans="1:21" s="90" customFormat="1" x14ac:dyDescent="0.2">
      <c r="A62" s="86" t="s">
        <v>71</v>
      </c>
      <c r="B62" s="86" t="s">
        <v>72</v>
      </c>
      <c r="C62" s="86" t="s">
        <v>71</v>
      </c>
      <c r="D62" s="86" t="s">
        <v>275</v>
      </c>
      <c r="E62" s="87">
        <v>32</v>
      </c>
      <c r="F62" s="87">
        <v>150</v>
      </c>
      <c r="G62" s="87">
        <v>10</v>
      </c>
      <c r="H62" s="87">
        <v>300</v>
      </c>
      <c r="I62" s="87"/>
      <c r="J62" s="87">
        <v>300</v>
      </c>
      <c r="K62" s="87"/>
      <c r="L62" s="87"/>
      <c r="M62" s="87">
        <v>300</v>
      </c>
      <c r="N62" s="91"/>
      <c r="O62" s="87">
        <f t="shared" si="9"/>
        <v>600</v>
      </c>
      <c r="P62" s="87">
        <f t="shared" si="10"/>
        <v>2</v>
      </c>
      <c r="Q62" s="92"/>
      <c r="R62" s="93">
        <v>0.09</v>
      </c>
      <c r="S62" s="93">
        <f t="shared" si="11"/>
        <v>0.18</v>
      </c>
    </row>
    <row r="63" spans="1:21" s="90" customFormat="1" x14ac:dyDescent="0.2">
      <c r="A63" s="163" t="s">
        <v>256</v>
      </c>
      <c r="B63" s="163" t="s">
        <v>72</v>
      </c>
      <c r="C63" s="163">
        <v>90446200</v>
      </c>
      <c r="D63" s="163" t="s">
        <v>277</v>
      </c>
      <c r="E63" s="87">
        <v>32</v>
      </c>
      <c r="F63" s="87">
        <v>150</v>
      </c>
      <c r="G63" s="87">
        <v>10</v>
      </c>
      <c r="H63" s="87">
        <v>300</v>
      </c>
      <c r="I63" s="87"/>
      <c r="J63" s="87">
        <v>300</v>
      </c>
      <c r="K63" s="87"/>
      <c r="L63" s="87"/>
      <c r="M63" s="87"/>
      <c r="N63" s="91"/>
      <c r="O63" s="87">
        <f t="shared" si="9"/>
        <v>300</v>
      </c>
      <c r="P63" s="87">
        <f t="shared" si="10"/>
        <v>1</v>
      </c>
      <c r="Q63" s="92"/>
      <c r="R63" s="93">
        <v>0.09</v>
      </c>
      <c r="S63" s="93">
        <f t="shared" si="11"/>
        <v>0.09</v>
      </c>
    </row>
    <row r="64" spans="1:21" s="90" customFormat="1" x14ac:dyDescent="0.2">
      <c r="A64" s="86" t="s">
        <v>200</v>
      </c>
      <c r="B64" s="86" t="s">
        <v>201</v>
      </c>
      <c r="C64" s="86" t="s">
        <v>200</v>
      </c>
      <c r="D64" s="86" t="s">
        <v>275</v>
      </c>
      <c r="E64" s="87">
        <v>32</v>
      </c>
      <c r="F64" s="87">
        <v>200</v>
      </c>
      <c r="G64" s="87">
        <v>10</v>
      </c>
      <c r="H64" s="87">
        <v>300</v>
      </c>
      <c r="I64" s="87"/>
      <c r="J64" s="87"/>
      <c r="K64" s="87"/>
      <c r="L64" s="87"/>
      <c r="M64" s="87"/>
      <c r="N64" s="91"/>
      <c r="O64" s="87">
        <f t="shared" si="9"/>
        <v>0</v>
      </c>
      <c r="P64" s="87">
        <f t="shared" si="10"/>
        <v>0</v>
      </c>
      <c r="Q64" s="92"/>
      <c r="R64" s="93">
        <v>0.09</v>
      </c>
      <c r="S64" s="93">
        <f t="shared" si="11"/>
        <v>0</v>
      </c>
    </row>
    <row r="65" spans="1:21" s="90" customFormat="1" x14ac:dyDescent="0.2">
      <c r="A65" s="86" t="s">
        <v>73</v>
      </c>
      <c r="B65" s="86" t="s">
        <v>74</v>
      </c>
      <c r="C65" s="86" t="s">
        <v>73</v>
      </c>
      <c r="D65" s="86" t="s">
        <v>275</v>
      </c>
      <c r="E65" s="87">
        <v>32</v>
      </c>
      <c r="F65" s="87">
        <v>300</v>
      </c>
      <c r="G65" s="87">
        <v>10</v>
      </c>
      <c r="H65" s="87">
        <v>150</v>
      </c>
      <c r="I65" s="87"/>
      <c r="J65" s="87"/>
      <c r="K65" s="87"/>
      <c r="L65" s="87"/>
      <c r="M65" s="87">
        <v>150</v>
      </c>
      <c r="N65" s="91"/>
      <c r="O65" s="87">
        <f t="shared" si="9"/>
        <v>150</v>
      </c>
      <c r="P65" s="87">
        <f t="shared" si="10"/>
        <v>1</v>
      </c>
      <c r="Q65" s="92"/>
      <c r="R65" s="93">
        <v>0.09</v>
      </c>
      <c r="S65" s="93">
        <f t="shared" si="11"/>
        <v>0.09</v>
      </c>
    </row>
    <row r="66" spans="1:21" s="90" customFormat="1" x14ac:dyDescent="0.2">
      <c r="A66" s="163" t="s">
        <v>232</v>
      </c>
      <c r="B66" s="163" t="s">
        <v>74</v>
      </c>
      <c r="C66" s="163">
        <v>90446300</v>
      </c>
      <c r="D66" s="163" t="s">
        <v>277</v>
      </c>
      <c r="E66" s="87" t="s">
        <v>180</v>
      </c>
      <c r="F66" s="87">
        <v>300</v>
      </c>
      <c r="G66" s="87">
        <v>10</v>
      </c>
      <c r="H66" s="87">
        <v>150</v>
      </c>
      <c r="I66" s="87"/>
      <c r="J66" s="87"/>
      <c r="K66" s="87"/>
      <c r="L66" s="87"/>
      <c r="M66" s="87"/>
      <c r="N66" s="91"/>
      <c r="O66" s="87">
        <f t="shared" si="9"/>
        <v>0</v>
      </c>
      <c r="P66" s="87">
        <f t="shared" si="10"/>
        <v>0</v>
      </c>
      <c r="Q66" s="92"/>
      <c r="R66" s="93">
        <v>0.09</v>
      </c>
      <c r="S66" s="93">
        <f t="shared" si="11"/>
        <v>0</v>
      </c>
    </row>
    <row r="67" spans="1:21" s="90" customFormat="1" x14ac:dyDescent="0.2">
      <c r="A67" s="86" t="s">
        <v>75</v>
      </c>
      <c r="B67" s="86" t="s">
        <v>76</v>
      </c>
      <c r="C67" s="86" t="s">
        <v>75</v>
      </c>
      <c r="D67" s="86" t="s">
        <v>275</v>
      </c>
      <c r="E67" s="87">
        <v>32</v>
      </c>
      <c r="F67" s="87">
        <v>450</v>
      </c>
      <c r="G67" s="87">
        <v>10</v>
      </c>
      <c r="H67" s="87">
        <v>100</v>
      </c>
      <c r="I67" s="87"/>
      <c r="J67" s="87"/>
      <c r="K67" s="87"/>
      <c r="L67" s="87"/>
      <c r="M67" s="87">
        <v>100</v>
      </c>
      <c r="N67" s="91"/>
      <c r="O67" s="87">
        <f t="shared" si="9"/>
        <v>100</v>
      </c>
      <c r="P67" s="87">
        <f t="shared" si="10"/>
        <v>1</v>
      </c>
      <c r="Q67" s="92"/>
      <c r="R67" s="93">
        <v>0.09</v>
      </c>
      <c r="S67" s="93">
        <f t="shared" si="11"/>
        <v>0.09</v>
      </c>
    </row>
    <row r="68" spans="1:21" s="90" customFormat="1" x14ac:dyDescent="0.2">
      <c r="A68" s="163" t="s">
        <v>179</v>
      </c>
      <c r="B68" s="163" t="s">
        <v>76</v>
      </c>
      <c r="C68" s="163">
        <v>90446400</v>
      </c>
      <c r="D68" s="163" t="s">
        <v>277</v>
      </c>
      <c r="E68" s="87" t="s">
        <v>180</v>
      </c>
      <c r="F68" s="87">
        <v>450</v>
      </c>
      <c r="G68" s="87">
        <v>10</v>
      </c>
      <c r="H68" s="87">
        <v>100</v>
      </c>
      <c r="I68" s="87"/>
      <c r="J68" s="87"/>
      <c r="K68" s="87"/>
      <c r="L68" s="87"/>
      <c r="M68" s="87">
        <v>200</v>
      </c>
      <c r="N68" s="91"/>
      <c r="O68" s="87">
        <f t="shared" si="9"/>
        <v>200</v>
      </c>
      <c r="P68" s="87">
        <f t="shared" si="10"/>
        <v>2</v>
      </c>
      <c r="Q68" s="92"/>
      <c r="R68" s="93">
        <v>0.09</v>
      </c>
      <c r="S68" s="93">
        <f t="shared" si="11"/>
        <v>0.18</v>
      </c>
    </row>
    <row r="69" spans="1:21" s="90" customFormat="1" x14ac:dyDescent="0.2">
      <c r="A69" s="86" t="s">
        <v>156</v>
      </c>
      <c r="B69" s="86" t="s">
        <v>157</v>
      </c>
      <c r="C69" s="86" t="s">
        <v>156</v>
      </c>
      <c r="D69" s="86" t="s">
        <v>275</v>
      </c>
      <c r="E69" s="87">
        <v>32</v>
      </c>
      <c r="F69" s="87">
        <v>600</v>
      </c>
      <c r="G69" s="87">
        <v>10</v>
      </c>
      <c r="H69" s="87">
        <v>100</v>
      </c>
      <c r="I69" s="87"/>
      <c r="J69" s="87"/>
      <c r="K69" s="87"/>
      <c r="L69" s="87"/>
      <c r="M69" s="87">
        <v>100</v>
      </c>
      <c r="N69" s="91"/>
      <c r="O69" s="87">
        <f t="shared" si="9"/>
        <v>100</v>
      </c>
      <c r="P69" s="87">
        <f t="shared" si="10"/>
        <v>1</v>
      </c>
      <c r="Q69" s="92"/>
      <c r="R69" s="93">
        <v>0.12</v>
      </c>
      <c r="S69" s="93">
        <f t="shared" si="11"/>
        <v>0.12</v>
      </c>
    </row>
    <row r="70" spans="1:21" s="90" customFormat="1" x14ac:dyDescent="0.2">
      <c r="A70" s="163" t="s">
        <v>181</v>
      </c>
      <c r="B70" s="163" t="s">
        <v>157</v>
      </c>
      <c r="C70" s="163">
        <v>90446600</v>
      </c>
      <c r="D70" s="163" t="s">
        <v>277</v>
      </c>
      <c r="E70" s="87" t="s">
        <v>180</v>
      </c>
      <c r="F70" s="87">
        <v>600</v>
      </c>
      <c r="G70" s="87">
        <v>10</v>
      </c>
      <c r="H70" s="87">
        <v>100</v>
      </c>
      <c r="I70" s="87"/>
      <c r="J70" s="87"/>
      <c r="K70" s="87"/>
      <c r="L70" s="87">
        <v>100</v>
      </c>
      <c r="M70" s="87">
        <v>200</v>
      </c>
      <c r="N70" s="91"/>
      <c r="O70" s="87">
        <f t="shared" si="9"/>
        <v>300</v>
      </c>
      <c r="P70" s="87">
        <f t="shared" si="10"/>
        <v>3</v>
      </c>
      <c r="Q70" s="92"/>
      <c r="R70" s="93">
        <v>0.12</v>
      </c>
      <c r="S70" s="93">
        <f t="shared" si="11"/>
        <v>0.36</v>
      </c>
    </row>
    <row r="71" spans="1:21" s="90" customFormat="1" x14ac:dyDescent="0.2">
      <c r="A71" s="86" t="s">
        <v>222</v>
      </c>
      <c r="B71" s="86" t="s">
        <v>223</v>
      </c>
      <c r="C71" s="86" t="s">
        <v>222</v>
      </c>
      <c r="D71" s="86" t="s">
        <v>275</v>
      </c>
      <c r="E71" s="87">
        <v>32</v>
      </c>
      <c r="F71" s="87">
        <v>750</v>
      </c>
      <c r="G71" s="87">
        <v>10</v>
      </c>
      <c r="H71" s="87">
        <v>60</v>
      </c>
      <c r="I71" s="87"/>
      <c r="J71" s="87"/>
      <c r="K71" s="87"/>
      <c r="L71" s="87"/>
      <c r="M71" s="87"/>
      <c r="N71" s="91"/>
      <c r="O71" s="87">
        <f t="shared" si="9"/>
        <v>0</v>
      </c>
      <c r="P71" s="87">
        <f t="shared" si="10"/>
        <v>0</v>
      </c>
      <c r="Q71" s="92"/>
      <c r="R71" s="93">
        <v>0.09</v>
      </c>
      <c r="S71" s="93">
        <f t="shared" si="11"/>
        <v>0</v>
      </c>
    </row>
    <row r="72" spans="1:21" s="90" customFormat="1" x14ac:dyDescent="0.2">
      <c r="A72" s="86" t="s">
        <v>158</v>
      </c>
      <c r="B72" s="86" t="s">
        <v>159</v>
      </c>
      <c r="C72" s="86" t="s">
        <v>158</v>
      </c>
      <c r="D72" s="86" t="s">
        <v>275</v>
      </c>
      <c r="E72" s="87">
        <v>32</v>
      </c>
      <c r="F72" s="87">
        <v>900</v>
      </c>
      <c r="G72" s="87">
        <v>10</v>
      </c>
      <c r="H72" s="87">
        <v>50</v>
      </c>
      <c r="I72" s="87"/>
      <c r="J72" s="87"/>
      <c r="K72" s="87"/>
      <c r="L72" s="87"/>
      <c r="M72" s="87"/>
      <c r="N72" s="91"/>
      <c r="O72" s="87">
        <f t="shared" si="9"/>
        <v>0</v>
      </c>
      <c r="P72" s="87">
        <f t="shared" si="10"/>
        <v>0</v>
      </c>
      <c r="Q72" s="92"/>
      <c r="R72" s="93">
        <v>0.09</v>
      </c>
      <c r="S72" s="93">
        <f t="shared" si="11"/>
        <v>0</v>
      </c>
    </row>
    <row r="73" spans="1:21" s="90" customFormat="1" x14ac:dyDescent="0.2">
      <c r="A73" s="163" t="s">
        <v>182</v>
      </c>
      <c r="B73" s="163" t="s">
        <v>159</v>
      </c>
      <c r="C73" s="163">
        <v>90446700</v>
      </c>
      <c r="D73" s="163" t="s">
        <v>277</v>
      </c>
      <c r="E73" s="87" t="s">
        <v>180</v>
      </c>
      <c r="F73" s="87">
        <v>900</v>
      </c>
      <c r="G73" s="87">
        <v>10</v>
      </c>
      <c r="H73" s="87">
        <v>50</v>
      </c>
      <c r="I73" s="87"/>
      <c r="J73" s="87"/>
      <c r="K73" s="87"/>
      <c r="L73" s="87">
        <v>50</v>
      </c>
      <c r="M73" s="87"/>
      <c r="N73" s="91"/>
      <c r="O73" s="87">
        <f t="shared" si="9"/>
        <v>50</v>
      </c>
      <c r="P73" s="87">
        <f t="shared" si="10"/>
        <v>1</v>
      </c>
      <c r="Q73" s="92"/>
      <c r="R73" s="93">
        <v>0.09</v>
      </c>
      <c r="S73" s="93">
        <f t="shared" si="11"/>
        <v>0.09</v>
      </c>
    </row>
    <row r="74" spans="1:21" s="90" customFormat="1" x14ac:dyDescent="0.2">
      <c r="A74" s="86" t="s">
        <v>233</v>
      </c>
      <c r="B74" s="86" t="s">
        <v>234</v>
      </c>
      <c r="C74" s="86" t="s">
        <v>233</v>
      </c>
      <c r="D74" s="86" t="s">
        <v>275</v>
      </c>
      <c r="E74" s="87">
        <v>32</v>
      </c>
      <c r="F74" s="87">
        <v>1200</v>
      </c>
      <c r="G74" s="87">
        <v>10</v>
      </c>
      <c r="H74" s="87">
        <v>50</v>
      </c>
      <c r="I74" s="87"/>
      <c r="J74" s="87"/>
      <c r="K74" s="87"/>
      <c r="L74" s="87"/>
      <c r="M74" s="87"/>
      <c r="N74" s="91"/>
      <c r="O74" s="87">
        <f t="shared" si="9"/>
        <v>0</v>
      </c>
      <c r="P74" s="87">
        <f t="shared" si="10"/>
        <v>0</v>
      </c>
      <c r="Q74" s="92"/>
      <c r="R74" s="93">
        <v>0.12</v>
      </c>
      <c r="S74" s="93">
        <f t="shared" si="11"/>
        <v>0</v>
      </c>
    </row>
    <row r="75" spans="1:21" s="90" customFormat="1" x14ac:dyDescent="0.2">
      <c r="A75" s="163" t="s">
        <v>236</v>
      </c>
      <c r="B75" s="163" t="s">
        <v>237</v>
      </c>
      <c r="C75" s="163">
        <v>90446800</v>
      </c>
      <c r="D75" s="163" t="s">
        <v>277</v>
      </c>
      <c r="E75" s="87" t="s">
        <v>180</v>
      </c>
      <c r="F75" s="87">
        <v>1800</v>
      </c>
      <c r="G75" s="87">
        <v>10</v>
      </c>
      <c r="H75" s="87">
        <v>25</v>
      </c>
      <c r="I75" s="87"/>
      <c r="J75" s="87"/>
      <c r="K75" s="87"/>
      <c r="L75" s="87"/>
      <c r="M75" s="87"/>
      <c r="N75" s="91"/>
      <c r="O75" s="87">
        <f t="shared" si="9"/>
        <v>0</v>
      </c>
      <c r="P75" s="87">
        <f t="shared" si="10"/>
        <v>0</v>
      </c>
      <c r="Q75" s="92"/>
      <c r="R75" s="93">
        <v>0.18</v>
      </c>
      <c r="S75" s="93">
        <f t="shared" si="11"/>
        <v>0</v>
      </c>
      <c r="T75" s="94"/>
    </row>
    <row r="76" spans="1:21" s="90" customFormat="1" x14ac:dyDescent="0.2">
      <c r="A76" s="104" t="s">
        <v>77</v>
      </c>
      <c r="B76" s="104"/>
      <c r="C76" s="104"/>
      <c r="D76" s="104"/>
      <c r="E76" s="104"/>
      <c r="F76" s="163"/>
      <c r="G76" s="87"/>
      <c r="H76" s="87"/>
      <c r="I76" s="87"/>
      <c r="J76" s="87"/>
      <c r="K76" s="87"/>
      <c r="L76" s="87"/>
      <c r="M76" s="87"/>
      <c r="N76" s="104"/>
      <c r="O76" s="87"/>
      <c r="P76" s="87"/>
      <c r="Q76" s="92"/>
      <c r="R76" s="87"/>
      <c r="S76" s="93"/>
    </row>
    <row r="77" spans="1:21" s="90" customFormat="1" x14ac:dyDescent="0.2">
      <c r="A77" s="86" t="s">
        <v>297</v>
      </c>
      <c r="B77" s="86" t="s">
        <v>298</v>
      </c>
      <c r="C77" s="86" t="s">
        <v>297</v>
      </c>
      <c r="D77" s="86" t="s">
        <v>275</v>
      </c>
      <c r="E77" s="87">
        <v>40</v>
      </c>
      <c r="F77" s="87">
        <v>100</v>
      </c>
      <c r="G77" s="87">
        <v>10</v>
      </c>
      <c r="H77" s="87">
        <v>300</v>
      </c>
      <c r="I77" s="87"/>
      <c r="J77" s="87"/>
      <c r="K77" s="87"/>
      <c r="L77" s="87"/>
      <c r="M77" s="87">
        <v>300</v>
      </c>
      <c r="N77" s="91"/>
      <c r="O77" s="87">
        <f t="shared" ref="O77:O92" si="12">SUM(I77:N77)</f>
        <v>300</v>
      </c>
      <c r="P77" s="87">
        <f t="shared" ref="P77:P92" si="13">$O77/$H77</f>
        <v>1</v>
      </c>
      <c r="Q77" s="92"/>
      <c r="R77" s="93">
        <v>0.13</v>
      </c>
      <c r="S77" s="93">
        <f t="shared" ref="S77:S92" si="14">$P77*$R77</f>
        <v>0.13</v>
      </c>
      <c r="T77" s="94">
        <f>SUM(S77:S92)</f>
        <v>1.1399999999999999</v>
      </c>
      <c r="U77" s="90">
        <f>T77*100/$T$147</f>
        <v>3.2749209997127258</v>
      </c>
    </row>
    <row r="78" spans="1:21" s="90" customFormat="1" x14ac:dyDescent="0.2">
      <c r="A78" s="86" t="s">
        <v>78</v>
      </c>
      <c r="B78" s="86" t="s">
        <v>79</v>
      </c>
      <c r="C78" s="86" t="s">
        <v>78</v>
      </c>
      <c r="D78" s="86" t="s">
        <v>275</v>
      </c>
      <c r="E78" s="87">
        <v>40</v>
      </c>
      <c r="F78" s="87">
        <v>150</v>
      </c>
      <c r="G78" s="87">
        <v>10</v>
      </c>
      <c r="H78" s="87">
        <v>300</v>
      </c>
      <c r="I78" s="87"/>
      <c r="J78" s="87"/>
      <c r="K78" s="87"/>
      <c r="L78" s="87"/>
      <c r="M78" s="87"/>
      <c r="N78" s="91"/>
      <c r="O78" s="87">
        <f t="shared" si="12"/>
        <v>0</v>
      </c>
      <c r="P78" s="87">
        <f t="shared" si="13"/>
        <v>0</v>
      </c>
      <c r="Q78" s="92"/>
      <c r="R78" s="93">
        <v>0.13</v>
      </c>
      <c r="S78" s="93">
        <f t="shared" si="14"/>
        <v>0</v>
      </c>
    </row>
    <row r="79" spans="1:21" s="90" customFormat="1" x14ac:dyDescent="0.2">
      <c r="A79" s="163" t="s">
        <v>240</v>
      </c>
      <c r="B79" s="163" t="s">
        <v>79</v>
      </c>
      <c r="C79" s="95" t="s">
        <v>241</v>
      </c>
      <c r="D79" s="163" t="s">
        <v>277</v>
      </c>
      <c r="E79" s="87">
        <v>40</v>
      </c>
      <c r="F79" s="87">
        <v>150</v>
      </c>
      <c r="G79" s="87">
        <v>10</v>
      </c>
      <c r="H79" s="87">
        <v>300</v>
      </c>
      <c r="I79" s="87"/>
      <c r="J79" s="87"/>
      <c r="K79" s="87"/>
      <c r="L79" s="87"/>
      <c r="M79" s="87"/>
      <c r="N79" s="91"/>
      <c r="O79" s="87">
        <f t="shared" si="12"/>
        <v>0</v>
      </c>
      <c r="P79" s="87">
        <f t="shared" si="13"/>
        <v>0</v>
      </c>
      <c r="Q79" s="92"/>
      <c r="R79" s="93">
        <v>0.13</v>
      </c>
      <c r="S79" s="93">
        <f t="shared" si="14"/>
        <v>0</v>
      </c>
    </row>
    <row r="80" spans="1:21" s="90" customFormat="1" x14ac:dyDescent="0.2">
      <c r="A80" s="86" t="s">
        <v>80</v>
      </c>
      <c r="B80" s="86" t="s">
        <v>81</v>
      </c>
      <c r="C80" s="86" t="s">
        <v>80</v>
      </c>
      <c r="D80" s="86" t="s">
        <v>275</v>
      </c>
      <c r="E80" s="87">
        <v>40</v>
      </c>
      <c r="F80" s="87">
        <v>200</v>
      </c>
      <c r="G80" s="87">
        <v>10</v>
      </c>
      <c r="H80" s="87">
        <v>150</v>
      </c>
      <c r="I80" s="87"/>
      <c r="J80" s="87"/>
      <c r="K80" s="87"/>
      <c r="L80" s="87">
        <v>300</v>
      </c>
      <c r="M80" s="87"/>
      <c r="N80" s="91"/>
      <c r="O80" s="87">
        <f t="shared" si="12"/>
        <v>300</v>
      </c>
      <c r="P80" s="87">
        <f t="shared" si="13"/>
        <v>2</v>
      </c>
      <c r="Q80" s="92"/>
      <c r="R80" s="93">
        <v>0.13</v>
      </c>
      <c r="S80" s="93">
        <f t="shared" si="14"/>
        <v>0.26</v>
      </c>
    </row>
    <row r="81" spans="1:21" s="90" customFormat="1" x14ac:dyDescent="0.2">
      <c r="A81" s="86" t="s">
        <v>82</v>
      </c>
      <c r="B81" s="86" t="s">
        <v>83</v>
      </c>
      <c r="C81" s="86" t="s">
        <v>82</v>
      </c>
      <c r="D81" s="86" t="s">
        <v>275</v>
      </c>
      <c r="E81" s="87">
        <v>40</v>
      </c>
      <c r="F81" s="87">
        <v>300</v>
      </c>
      <c r="G81" s="87">
        <v>10</v>
      </c>
      <c r="H81" s="87">
        <v>150</v>
      </c>
      <c r="I81" s="87"/>
      <c r="J81" s="87"/>
      <c r="K81" s="87"/>
      <c r="L81" s="87"/>
      <c r="M81" s="87">
        <v>150</v>
      </c>
      <c r="N81" s="91"/>
      <c r="O81" s="87">
        <f t="shared" si="12"/>
        <v>150</v>
      </c>
      <c r="P81" s="87">
        <f t="shared" si="13"/>
        <v>1</v>
      </c>
      <c r="Q81" s="92"/>
      <c r="R81" s="93">
        <v>0.13</v>
      </c>
      <c r="S81" s="93">
        <f t="shared" si="14"/>
        <v>0.13</v>
      </c>
    </row>
    <row r="82" spans="1:21" s="90" customFormat="1" x14ac:dyDescent="0.2">
      <c r="A82" s="163" t="s">
        <v>183</v>
      </c>
      <c r="B82" s="163" t="s">
        <v>83</v>
      </c>
      <c r="C82" s="163">
        <v>90447300</v>
      </c>
      <c r="D82" s="163" t="s">
        <v>277</v>
      </c>
      <c r="E82" s="87" t="s">
        <v>89</v>
      </c>
      <c r="F82" s="87">
        <v>300</v>
      </c>
      <c r="G82" s="87">
        <v>10</v>
      </c>
      <c r="H82" s="87">
        <v>150</v>
      </c>
      <c r="I82" s="87"/>
      <c r="J82" s="87"/>
      <c r="K82" s="87"/>
      <c r="L82" s="87">
        <v>150</v>
      </c>
      <c r="M82" s="87"/>
      <c r="N82" s="91"/>
      <c r="O82" s="87">
        <f t="shared" si="12"/>
        <v>150</v>
      </c>
      <c r="P82" s="87">
        <f t="shared" si="13"/>
        <v>1</v>
      </c>
      <c r="Q82" s="92"/>
      <c r="R82" s="93">
        <v>0.13</v>
      </c>
      <c r="S82" s="93">
        <f t="shared" si="14"/>
        <v>0.13</v>
      </c>
    </row>
    <row r="83" spans="1:21" s="90" customFormat="1" x14ac:dyDescent="0.2">
      <c r="A83" s="86" t="s">
        <v>84</v>
      </c>
      <c r="B83" s="86" t="s">
        <v>85</v>
      </c>
      <c r="C83" s="86" t="s">
        <v>84</v>
      </c>
      <c r="D83" s="86" t="s">
        <v>275</v>
      </c>
      <c r="E83" s="87">
        <v>40</v>
      </c>
      <c r="F83" s="87">
        <v>450</v>
      </c>
      <c r="G83" s="87">
        <v>10</v>
      </c>
      <c r="H83" s="87">
        <v>100</v>
      </c>
      <c r="I83" s="87"/>
      <c r="J83" s="87"/>
      <c r="K83" s="87"/>
      <c r="L83" s="87"/>
      <c r="M83" s="87">
        <v>100</v>
      </c>
      <c r="N83" s="91"/>
      <c r="O83" s="87">
        <f t="shared" si="12"/>
        <v>100</v>
      </c>
      <c r="P83" s="87">
        <f t="shared" si="13"/>
        <v>1</v>
      </c>
      <c r="Q83" s="92"/>
      <c r="R83" s="93">
        <v>0.13</v>
      </c>
      <c r="S83" s="93">
        <f t="shared" si="14"/>
        <v>0.13</v>
      </c>
    </row>
    <row r="84" spans="1:21" s="90" customFormat="1" x14ac:dyDescent="0.2">
      <c r="A84" s="163" t="s">
        <v>184</v>
      </c>
      <c r="B84" s="163" t="s">
        <v>85</v>
      </c>
      <c r="C84" s="163">
        <v>90447400</v>
      </c>
      <c r="D84" s="163" t="s">
        <v>277</v>
      </c>
      <c r="E84" s="87" t="s">
        <v>89</v>
      </c>
      <c r="F84" s="87">
        <v>450</v>
      </c>
      <c r="G84" s="87">
        <v>10</v>
      </c>
      <c r="H84" s="87">
        <v>100</v>
      </c>
      <c r="I84" s="87"/>
      <c r="J84" s="87"/>
      <c r="K84" s="87"/>
      <c r="L84" s="87"/>
      <c r="M84" s="87"/>
      <c r="N84" s="91"/>
      <c r="O84" s="87">
        <f t="shared" si="12"/>
        <v>0</v>
      </c>
      <c r="P84" s="87">
        <f t="shared" si="13"/>
        <v>0</v>
      </c>
      <c r="Q84" s="92"/>
      <c r="R84" s="93">
        <v>0.13</v>
      </c>
      <c r="S84" s="93">
        <f t="shared" si="14"/>
        <v>0</v>
      </c>
    </row>
    <row r="85" spans="1:21" s="90" customFormat="1" x14ac:dyDescent="0.2">
      <c r="A85" s="86" t="s">
        <v>86</v>
      </c>
      <c r="B85" s="86" t="s">
        <v>87</v>
      </c>
      <c r="C85" s="86" t="s">
        <v>86</v>
      </c>
      <c r="D85" s="86" t="s">
        <v>275</v>
      </c>
      <c r="E85" s="87">
        <v>40</v>
      </c>
      <c r="F85" s="87">
        <v>600</v>
      </c>
      <c r="G85" s="87">
        <v>10</v>
      </c>
      <c r="H85" s="87">
        <v>50</v>
      </c>
      <c r="I85" s="87"/>
      <c r="J85" s="87"/>
      <c r="K85" s="87"/>
      <c r="L85" s="87">
        <v>100</v>
      </c>
      <c r="M85" s="87"/>
      <c r="N85" s="91"/>
      <c r="O85" s="87">
        <f t="shared" si="12"/>
        <v>100</v>
      </c>
      <c r="P85" s="87">
        <f t="shared" si="13"/>
        <v>2</v>
      </c>
      <c r="Q85" s="92"/>
      <c r="R85" s="93">
        <v>0.09</v>
      </c>
      <c r="S85" s="93">
        <f t="shared" si="14"/>
        <v>0.18</v>
      </c>
    </row>
    <row r="86" spans="1:21" s="90" customFormat="1" x14ac:dyDescent="0.2">
      <c r="A86" s="163" t="s">
        <v>88</v>
      </c>
      <c r="B86" s="163" t="s">
        <v>87</v>
      </c>
      <c r="C86" s="163">
        <v>90447600</v>
      </c>
      <c r="D86" s="163" t="s">
        <v>277</v>
      </c>
      <c r="E86" s="87" t="s">
        <v>89</v>
      </c>
      <c r="F86" s="87">
        <v>600</v>
      </c>
      <c r="G86" s="87">
        <v>10</v>
      </c>
      <c r="H86" s="87">
        <v>50</v>
      </c>
      <c r="I86" s="87"/>
      <c r="J86" s="87"/>
      <c r="K86" s="87"/>
      <c r="L86" s="87">
        <v>100</v>
      </c>
      <c r="M86" s="87"/>
      <c r="N86" s="91"/>
      <c r="O86" s="87">
        <f t="shared" si="12"/>
        <v>100</v>
      </c>
      <c r="P86" s="87">
        <f t="shared" si="13"/>
        <v>2</v>
      </c>
      <c r="Q86" s="92"/>
      <c r="R86" s="93">
        <v>0.09</v>
      </c>
      <c r="S86" s="93">
        <f t="shared" si="14"/>
        <v>0.18</v>
      </c>
    </row>
    <row r="87" spans="1:21" s="90" customFormat="1" x14ac:dyDescent="0.2">
      <c r="A87" s="86" t="s">
        <v>90</v>
      </c>
      <c r="B87" s="86" t="s">
        <v>91</v>
      </c>
      <c r="C87" s="86" t="s">
        <v>90</v>
      </c>
      <c r="D87" s="86" t="s">
        <v>275</v>
      </c>
      <c r="E87" s="87">
        <v>40</v>
      </c>
      <c r="F87" s="87">
        <v>750</v>
      </c>
      <c r="G87" s="87">
        <v>10</v>
      </c>
      <c r="H87" s="87">
        <v>50</v>
      </c>
      <c r="I87" s="87"/>
      <c r="J87" s="87"/>
      <c r="K87" s="87"/>
      <c r="L87" s="87"/>
      <c r="M87" s="87"/>
      <c r="N87" s="91"/>
      <c r="O87" s="87">
        <f t="shared" si="12"/>
        <v>0</v>
      </c>
      <c r="P87" s="87">
        <f t="shared" si="13"/>
        <v>0</v>
      </c>
      <c r="Q87" s="92"/>
      <c r="R87" s="93">
        <v>0.13</v>
      </c>
      <c r="S87" s="93">
        <f t="shared" si="14"/>
        <v>0</v>
      </c>
    </row>
    <row r="88" spans="1:21" s="90" customFormat="1" x14ac:dyDescent="0.2">
      <c r="A88" s="86" t="s">
        <v>92</v>
      </c>
      <c r="B88" s="86" t="s">
        <v>93</v>
      </c>
      <c r="C88" s="86" t="s">
        <v>92</v>
      </c>
      <c r="D88" s="86" t="s">
        <v>275</v>
      </c>
      <c r="E88" s="87">
        <v>40</v>
      </c>
      <c r="F88" s="87">
        <v>900</v>
      </c>
      <c r="G88" s="87">
        <v>10</v>
      </c>
      <c r="H88" s="87">
        <v>50</v>
      </c>
      <c r="I88" s="87"/>
      <c r="J88" s="87"/>
      <c r="K88" s="87"/>
      <c r="L88" s="87"/>
      <c r="M88" s="87"/>
      <c r="N88" s="91"/>
      <c r="O88" s="87">
        <f t="shared" si="12"/>
        <v>0</v>
      </c>
      <c r="P88" s="87">
        <f t="shared" si="13"/>
        <v>0</v>
      </c>
      <c r="Q88" s="92"/>
      <c r="R88" s="93">
        <v>0.13</v>
      </c>
      <c r="S88" s="93">
        <f t="shared" si="14"/>
        <v>0</v>
      </c>
    </row>
    <row r="89" spans="1:21" s="90" customFormat="1" x14ac:dyDescent="0.2">
      <c r="A89" s="163" t="s">
        <v>185</v>
      </c>
      <c r="B89" s="163" t="s">
        <v>93</v>
      </c>
      <c r="C89" s="163">
        <v>90447700</v>
      </c>
      <c r="D89" s="163" t="s">
        <v>277</v>
      </c>
      <c r="E89" s="87" t="s">
        <v>89</v>
      </c>
      <c r="F89" s="87">
        <v>900</v>
      </c>
      <c r="G89" s="87">
        <v>10</v>
      </c>
      <c r="H89" s="87">
        <v>50</v>
      </c>
      <c r="I89" s="87"/>
      <c r="J89" s="87"/>
      <c r="K89" s="87"/>
      <c r="L89" s="87"/>
      <c r="M89" s="87"/>
      <c r="N89" s="91"/>
      <c r="O89" s="87">
        <f t="shared" si="12"/>
        <v>0</v>
      </c>
      <c r="P89" s="87">
        <f t="shared" si="13"/>
        <v>0</v>
      </c>
      <c r="Q89" s="92"/>
      <c r="R89" s="93">
        <v>0.13</v>
      </c>
      <c r="S89" s="93">
        <f t="shared" si="14"/>
        <v>0</v>
      </c>
    </row>
    <row r="90" spans="1:21" s="90" customFormat="1" x14ac:dyDescent="0.2">
      <c r="A90" s="86" t="s">
        <v>94</v>
      </c>
      <c r="B90" s="86" t="s">
        <v>95</v>
      </c>
      <c r="C90" s="86" t="s">
        <v>94</v>
      </c>
      <c r="D90" s="86" t="s">
        <v>275</v>
      </c>
      <c r="E90" s="87">
        <v>40</v>
      </c>
      <c r="F90" s="87">
        <v>1200</v>
      </c>
      <c r="G90" s="87">
        <v>5</v>
      </c>
      <c r="H90" s="87">
        <v>25</v>
      </c>
      <c r="I90" s="87"/>
      <c r="J90" s="87"/>
      <c r="K90" s="87"/>
      <c r="L90" s="87"/>
      <c r="M90" s="87"/>
      <c r="N90" s="91"/>
      <c r="O90" s="87">
        <f t="shared" si="12"/>
        <v>0</v>
      </c>
      <c r="P90" s="87">
        <f t="shared" si="13"/>
        <v>0</v>
      </c>
      <c r="Q90" s="92"/>
      <c r="R90" s="93">
        <v>0.08</v>
      </c>
      <c r="S90" s="93">
        <f t="shared" si="14"/>
        <v>0</v>
      </c>
    </row>
    <row r="91" spans="1:21" s="90" customFormat="1" x14ac:dyDescent="0.2">
      <c r="A91" s="163" t="s">
        <v>376</v>
      </c>
      <c r="B91" s="163" t="s">
        <v>377</v>
      </c>
      <c r="C91" s="95" t="s">
        <v>378</v>
      </c>
      <c r="D91" s="163" t="s">
        <v>277</v>
      </c>
      <c r="E91" s="87">
        <v>40</v>
      </c>
      <c r="F91" s="87">
        <v>1800</v>
      </c>
      <c r="G91" s="87">
        <v>5</v>
      </c>
      <c r="H91" s="87">
        <v>20</v>
      </c>
      <c r="I91" s="87"/>
      <c r="J91" s="87"/>
      <c r="K91" s="87"/>
      <c r="L91" s="87"/>
      <c r="M91" s="87"/>
      <c r="N91" s="91"/>
      <c r="O91" s="87">
        <f t="shared" si="12"/>
        <v>0</v>
      </c>
      <c r="P91" s="87">
        <f t="shared" si="13"/>
        <v>0</v>
      </c>
      <c r="Q91" s="92"/>
      <c r="R91" s="93">
        <v>0.14000000000000001</v>
      </c>
      <c r="S91" s="93">
        <f t="shared" si="14"/>
        <v>0</v>
      </c>
    </row>
    <row r="92" spans="1:21" s="90" customFormat="1" x14ac:dyDescent="0.2">
      <c r="A92" s="86" t="s">
        <v>220</v>
      </c>
      <c r="B92" s="86" t="s">
        <v>221</v>
      </c>
      <c r="C92" s="86" t="s">
        <v>220</v>
      </c>
      <c r="D92" s="86" t="s">
        <v>275</v>
      </c>
      <c r="E92" s="87">
        <v>40</v>
      </c>
      <c r="F92" s="87">
        <v>2000</v>
      </c>
      <c r="G92" s="87">
        <v>5</v>
      </c>
      <c r="H92" s="87">
        <v>25</v>
      </c>
      <c r="I92" s="87"/>
      <c r="J92" s="87"/>
      <c r="K92" s="87"/>
      <c r="L92" s="87"/>
      <c r="M92" s="87"/>
      <c r="N92" s="91"/>
      <c r="O92" s="87">
        <f t="shared" si="12"/>
        <v>0</v>
      </c>
      <c r="P92" s="87">
        <f t="shared" si="13"/>
        <v>0</v>
      </c>
      <c r="Q92" s="92"/>
      <c r="R92" s="93">
        <v>0.08</v>
      </c>
      <c r="S92" s="93">
        <f t="shared" si="14"/>
        <v>0</v>
      </c>
      <c r="T92" s="94"/>
    </row>
    <row r="93" spans="1:21" s="90" customFormat="1" x14ac:dyDescent="0.2">
      <c r="A93" s="104" t="s">
        <v>96</v>
      </c>
      <c r="B93" s="104"/>
      <c r="C93" s="104"/>
      <c r="D93" s="104"/>
      <c r="E93" s="97"/>
      <c r="F93" s="87"/>
      <c r="G93" s="87"/>
      <c r="H93" s="87"/>
      <c r="I93" s="87"/>
      <c r="J93" s="87"/>
      <c r="K93" s="87"/>
      <c r="L93" s="87"/>
      <c r="M93" s="87"/>
      <c r="N93" s="104"/>
      <c r="O93" s="87"/>
      <c r="P93" s="87"/>
      <c r="Q93" s="92"/>
      <c r="R93" s="87"/>
      <c r="S93" s="93"/>
    </row>
    <row r="94" spans="1:21" s="90" customFormat="1" x14ac:dyDescent="0.2">
      <c r="A94" s="86" t="s">
        <v>299</v>
      </c>
      <c r="B94" s="86" t="s">
        <v>300</v>
      </c>
      <c r="C94" s="86" t="s">
        <v>299</v>
      </c>
      <c r="D94" s="86" t="s">
        <v>275</v>
      </c>
      <c r="E94" s="87">
        <v>50</v>
      </c>
      <c r="F94" s="87">
        <v>100</v>
      </c>
      <c r="G94" s="87">
        <v>10</v>
      </c>
      <c r="H94" s="87">
        <v>150</v>
      </c>
      <c r="I94" s="87"/>
      <c r="J94" s="87"/>
      <c r="K94" s="87"/>
      <c r="L94" s="87"/>
      <c r="M94" s="87">
        <v>300</v>
      </c>
      <c r="N94" s="91"/>
      <c r="O94" s="87">
        <f t="shared" ref="O94:O111" si="15">SUM(I94:N94)</f>
        <v>300</v>
      </c>
      <c r="P94" s="87">
        <f t="shared" ref="P94:P111" si="16">$O94/$H94</f>
        <v>2</v>
      </c>
      <c r="Q94" s="92"/>
      <c r="R94" s="93">
        <v>0.1</v>
      </c>
      <c r="S94" s="93">
        <f t="shared" ref="S94:S111" si="17">$P94*$R94</f>
        <v>0.2</v>
      </c>
      <c r="T94" s="94">
        <f>SUM(S94:S111)</f>
        <v>4.59</v>
      </c>
      <c r="U94" s="90">
        <f>T94*100/$T$147</f>
        <v>13.185866130422292</v>
      </c>
    </row>
    <row r="95" spans="1:21" s="90" customFormat="1" x14ac:dyDescent="0.2">
      <c r="A95" s="86" t="s">
        <v>97</v>
      </c>
      <c r="B95" s="86" t="s">
        <v>98</v>
      </c>
      <c r="C95" s="86" t="s">
        <v>97</v>
      </c>
      <c r="D95" s="86" t="s">
        <v>275</v>
      </c>
      <c r="E95" s="87">
        <v>50</v>
      </c>
      <c r="F95" s="87">
        <v>150</v>
      </c>
      <c r="G95" s="87">
        <v>10</v>
      </c>
      <c r="H95" s="87">
        <v>150</v>
      </c>
      <c r="I95" s="87">
        <v>150</v>
      </c>
      <c r="J95" s="87">
        <v>150</v>
      </c>
      <c r="K95" s="87"/>
      <c r="L95" s="87"/>
      <c r="M95" s="87"/>
      <c r="N95" s="91"/>
      <c r="O95" s="87">
        <f t="shared" si="15"/>
        <v>300</v>
      </c>
      <c r="P95" s="87">
        <f t="shared" si="16"/>
        <v>2</v>
      </c>
      <c r="Q95" s="92"/>
      <c r="R95" s="93">
        <v>0.1</v>
      </c>
      <c r="S95" s="93">
        <f t="shared" si="17"/>
        <v>0.2</v>
      </c>
    </row>
    <row r="96" spans="1:21" s="90" customFormat="1" x14ac:dyDescent="0.2">
      <c r="A96" s="163" t="s">
        <v>235</v>
      </c>
      <c r="B96" s="163" t="s">
        <v>98</v>
      </c>
      <c r="C96" s="163">
        <v>90448200</v>
      </c>
      <c r="D96" s="163" t="s">
        <v>277</v>
      </c>
      <c r="E96" s="87" t="s">
        <v>102</v>
      </c>
      <c r="F96" s="87">
        <v>150</v>
      </c>
      <c r="G96" s="87">
        <v>10</v>
      </c>
      <c r="H96" s="87">
        <v>150</v>
      </c>
      <c r="I96" s="87"/>
      <c r="J96" s="87">
        <v>150</v>
      </c>
      <c r="K96" s="87"/>
      <c r="L96" s="87"/>
      <c r="M96" s="87"/>
      <c r="N96" s="91"/>
      <c r="O96" s="87">
        <f t="shared" si="15"/>
        <v>150</v>
      </c>
      <c r="P96" s="87">
        <f t="shared" si="16"/>
        <v>1</v>
      </c>
      <c r="Q96" s="92"/>
      <c r="R96" s="93">
        <v>0.1</v>
      </c>
      <c r="S96" s="93">
        <f t="shared" si="17"/>
        <v>0.1</v>
      </c>
    </row>
    <row r="97" spans="1:20" s="90" customFormat="1" x14ac:dyDescent="0.2">
      <c r="A97" s="86" t="s">
        <v>224</v>
      </c>
      <c r="B97" s="86" t="s">
        <v>225</v>
      </c>
      <c r="C97" s="86" t="s">
        <v>224</v>
      </c>
      <c r="D97" s="86" t="s">
        <v>275</v>
      </c>
      <c r="E97" s="87">
        <v>50</v>
      </c>
      <c r="F97" s="87">
        <v>200</v>
      </c>
      <c r="G97" s="87">
        <v>10</v>
      </c>
      <c r="H97" s="87">
        <v>150</v>
      </c>
      <c r="I97" s="87"/>
      <c r="J97" s="87"/>
      <c r="K97" s="87"/>
      <c r="L97" s="87"/>
      <c r="M97" s="87"/>
      <c r="N97" s="91"/>
      <c r="O97" s="87">
        <f t="shared" si="15"/>
        <v>0</v>
      </c>
      <c r="P97" s="87">
        <f t="shared" si="16"/>
        <v>0</v>
      </c>
      <c r="Q97" s="92"/>
      <c r="R97" s="93">
        <v>0.1</v>
      </c>
      <c r="S97" s="93">
        <f t="shared" si="17"/>
        <v>0</v>
      </c>
    </row>
    <row r="98" spans="1:20" s="90" customFormat="1" x14ac:dyDescent="0.2">
      <c r="A98" s="86" t="s">
        <v>99</v>
      </c>
      <c r="B98" s="86" t="s">
        <v>100</v>
      </c>
      <c r="C98" s="86" t="s">
        <v>99</v>
      </c>
      <c r="D98" s="86" t="s">
        <v>275</v>
      </c>
      <c r="E98" s="87">
        <v>50</v>
      </c>
      <c r="F98" s="87">
        <v>300</v>
      </c>
      <c r="G98" s="87">
        <v>10</v>
      </c>
      <c r="H98" s="87">
        <v>75</v>
      </c>
      <c r="I98" s="87"/>
      <c r="J98" s="87"/>
      <c r="K98" s="87"/>
      <c r="L98" s="87"/>
      <c r="M98" s="87">
        <v>150</v>
      </c>
      <c r="N98" s="91"/>
      <c r="O98" s="87">
        <f t="shared" si="15"/>
        <v>150</v>
      </c>
      <c r="P98" s="87">
        <f t="shared" si="16"/>
        <v>2</v>
      </c>
      <c r="Q98" s="92"/>
      <c r="R98" s="93">
        <v>0.1</v>
      </c>
      <c r="S98" s="93">
        <f t="shared" si="17"/>
        <v>0.2</v>
      </c>
    </row>
    <row r="99" spans="1:20" s="90" customFormat="1" x14ac:dyDescent="0.2">
      <c r="A99" s="163" t="s">
        <v>101</v>
      </c>
      <c r="B99" s="163" t="s">
        <v>100</v>
      </c>
      <c r="C99" s="163">
        <v>90448300</v>
      </c>
      <c r="D99" s="163" t="s">
        <v>277</v>
      </c>
      <c r="E99" s="87" t="s">
        <v>102</v>
      </c>
      <c r="F99" s="87">
        <v>300</v>
      </c>
      <c r="G99" s="87">
        <v>10</v>
      </c>
      <c r="H99" s="87">
        <v>75</v>
      </c>
      <c r="I99" s="87"/>
      <c r="J99" s="87"/>
      <c r="K99" s="87">
        <v>150</v>
      </c>
      <c r="L99" s="87">
        <v>150</v>
      </c>
      <c r="M99" s="87"/>
      <c r="N99" s="91"/>
      <c r="O99" s="87">
        <f t="shared" si="15"/>
        <v>300</v>
      </c>
      <c r="P99" s="87">
        <f t="shared" si="16"/>
        <v>4</v>
      </c>
      <c r="Q99" s="92"/>
      <c r="R99" s="93">
        <v>0.1</v>
      </c>
      <c r="S99" s="93">
        <f t="shared" si="17"/>
        <v>0.4</v>
      </c>
    </row>
    <row r="100" spans="1:20" s="90" customFormat="1" x14ac:dyDescent="0.2">
      <c r="A100" s="86" t="s">
        <v>103</v>
      </c>
      <c r="B100" s="86" t="s">
        <v>104</v>
      </c>
      <c r="C100" s="86" t="s">
        <v>103</v>
      </c>
      <c r="D100" s="86" t="s">
        <v>275</v>
      </c>
      <c r="E100" s="87">
        <v>50</v>
      </c>
      <c r="F100" s="87">
        <v>450</v>
      </c>
      <c r="G100" s="87">
        <v>10</v>
      </c>
      <c r="H100" s="87">
        <v>50</v>
      </c>
      <c r="I100" s="87"/>
      <c r="J100" s="87"/>
      <c r="K100" s="87"/>
      <c r="L100" s="87"/>
      <c r="M100" s="87">
        <v>100</v>
      </c>
      <c r="N100" s="91"/>
      <c r="O100" s="87">
        <f t="shared" si="15"/>
        <v>100</v>
      </c>
      <c r="P100" s="87">
        <f t="shared" si="16"/>
        <v>2</v>
      </c>
      <c r="Q100" s="92"/>
      <c r="R100" s="93">
        <v>0.1</v>
      </c>
      <c r="S100" s="93">
        <f t="shared" si="17"/>
        <v>0.2</v>
      </c>
    </row>
    <row r="101" spans="1:20" s="90" customFormat="1" x14ac:dyDescent="0.2">
      <c r="A101" s="163" t="s">
        <v>186</v>
      </c>
      <c r="B101" s="163" t="s">
        <v>104</v>
      </c>
      <c r="C101" s="163">
        <v>90448400</v>
      </c>
      <c r="D101" s="163" t="s">
        <v>277</v>
      </c>
      <c r="E101" s="87" t="s">
        <v>102</v>
      </c>
      <c r="F101" s="87">
        <v>450</v>
      </c>
      <c r="G101" s="87">
        <v>10</v>
      </c>
      <c r="H101" s="87">
        <v>50</v>
      </c>
      <c r="I101" s="87"/>
      <c r="J101" s="87"/>
      <c r="K101" s="87"/>
      <c r="L101" s="87"/>
      <c r="M101" s="87"/>
      <c r="N101" s="91"/>
      <c r="O101" s="87">
        <f t="shared" si="15"/>
        <v>0</v>
      </c>
      <c r="P101" s="87">
        <f t="shared" si="16"/>
        <v>0</v>
      </c>
      <c r="Q101" s="92"/>
      <c r="R101" s="93">
        <v>0.1</v>
      </c>
      <c r="S101" s="93">
        <f t="shared" si="17"/>
        <v>0</v>
      </c>
    </row>
    <row r="102" spans="1:20" s="90" customFormat="1" x14ac:dyDescent="0.2">
      <c r="A102" s="86" t="s">
        <v>105</v>
      </c>
      <c r="B102" s="86" t="s">
        <v>106</v>
      </c>
      <c r="C102" s="86" t="s">
        <v>105</v>
      </c>
      <c r="D102" s="86" t="s">
        <v>275</v>
      </c>
      <c r="E102" s="87">
        <v>50</v>
      </c>
      <c r="F102" s="87">
        <v>600</v>
      </c>
      <c r="G102" s="87">
        <v>10</v>
      </c>
      <c r="H102" s="87">
        <v>50</v>
      </c>
      <c r="I102" s="87"/>
      <c r="J102" s="87"/>
      <c r="K102" s="87"/>
      <c r="L102" s="87">
        <v>50</v>
      </c>
      <c r="M102" s="87">
        <v>100</v>
      </c>
      <c r="N102" s="91"/>
      <c r="O102" s="87">
        <f t="shared" si="15"/>
        <v>150</v>
      </c>
      <c r="P102" s="87">
        <f t="shared" si="16"/>
        <v>3</v>
      </c>
      <c r="Q102" s="92"/>
      <c r="R102" s="93">
        <v>0.13</v>
      </c>
      <c r="S102" s="93">
        <f t="shared" si="17"/>
        <v>0.39</v>
      </c>
    </row>
    <row r="103" spans="1:20" s="90" customFormat="1" x14ac:dyDescent="0.2">
      <c r="A103" s="163" t="s">
        <v>107</v>
      </c>
      <c r="B103" s="163" t="s">
        <v>106</v>
      </c>
      <c r="C103" s="163">
        <v>90448600</v>
      </c>
      <c r="D103" s="163" t="s">
        <v>277</v>
      </c>
      <c r="E103" s="87" t="s">
        <v>102</v>
      </c>
      <c r="F103" s="87">
        <v>600</v>
      </c>
      <c r="G103" s="87">
        <v>10</v>
      </c>
      <c r="H103" s="87">
        <v>50</v>
      </c>
      <c r="I103" s="87"/>
      <c r="J103" s="87"/>
      <c r="K103" s="87"/>
      <c r="L103" s="87"/>
      <c r="M103" s="87"/>
      <c r="N103" s="91"/>
      <c r="O103" s="87">
        <f t="shared" si="15"/>
        <v>0</v>
      </c>
      <c r="P103" s="87">
        <f t="shared" si="16"/>
        <v>0</v>
      </c>
      <c r="Q103" s="92"/>
      <c r="R103" s="93">
        <v>0.13</v>
      </c>
      <c r="S103" s="93">
        <f t="shared" si="17"/>
        <v>0</v>
      </c>
    </row>
    <row r="104" spans="1:20" s="90" customFormat="1" x14ac:dyDescent="0.2">
      <c r="A104" s="163" t="s">
        <v>266</v>
      </c>
      <c r="B104" s="163" t="s">
        <v>267</v>
      </c>
      <c r="C104" s="163">
        <v>90448605</v>
      </c>
      <c r="D104" s="163" t="s">
        <v>277</v>
      </c>
      <c r="E104" s="87" t="s">
        <v>102</v>
      </c>
      <c r="F104" s="87">
        <v>700</v>
      </c>
      <c r="G104" s="87">
        <v>5</v>
      </c>
      <c r="H104" s="87">
        <v>25</v>
      </c>
      <c r="I104" s="87"/>
      <c r="J104" s="87"/>
      <c r="K104" s="87"/>
      <c r="L104" s="87"/>
      <c r="M104" s="87"/>
      <c r="N104" s="91"/>
      <c r="O104" s="87">
        <f t="shared" si="15"/>
        <v>0</v>
      </c>
      <c r="P104" s="87">
        <f t="shared" si="16"/>
        <v>0</v>
      </c>
      <c r="Q104" s="92"/>
      <c r="R104" s="93">
        <v>0.1</v>
      </c>
      <c r="S104" s="93">
        <f t="shared" si="17"/>
        <v>0</v>
      </c>
    </row>
    <row r="105" spans="1:20" s="90" customFormat="1" x14ac:dyDescent="0.2">
      <c r="A105" s="86" t="s">
        <v>202</v>
      </c>
      <c r="B105" s="86" t="s">
        <v>203</v>
      </c>
      <c r="C105" s="86" t="s">
        <v>202</v>
      </c>
      <c r="D105" s="86" t="s">
        <v>275</v>
      </c>
      <c r="E105" s="87">
        <v>50</v>
      </c>
      <c r="F105" s="87">
        <v>750</v>
      </c>
      <c r="G105" s="87">
        <v>5</v>
      </c>
      <c r="H105" s="87">
        <v>25</v>
      </c>
      <c r="I105" s="87"/>
      <c r="J105" s="87"/>
      <c r="K105" s="87"/>
      <c r="L105" s="87"/>
      <c r="M105" s="87"/>
      <c r="N105" s="91"/>
      <c r="O105" s="87">
        <f t="shared" si="15"/>
        <v>0</v>
      </c>
      <c r="P105" s="87">
        <f t="shared" si="16"/>
        <v>0</v>
      </c>
      <c r="Q105" s="92"/>
      <c r="R105" s="93">
        <v>0.1</v>
      </c>
      <c r="S105" s="93">
        <f t="shared" si="17"/>
        <v>0</v>
      </c>
    </row>
    <row r="106" spans="1:20" s="90" customFormat="1" x14ac:dyDescent="0.2">
      <c r="A106" s="86" t="s">
        <v>108</v>
      </c>
      <c r="B106" s="86" t="s">
        <v>109</v>
      </c>
      <c r="C106" s="86" t="s">
        <v>108</v>
      </c>
      <c r="D106" s="86" t="s">
        <v>275</v>
      </c>
      <c r="E106" s="87">
        <v>50</v>
      </c>
      <c r="F106" s="87">
        <v>900</v>
      </c>
      <c r="G106" s="87">
        <v>5</v>
      </c>
      <c r="H106" s="87">
        <v>25</v>
      </c>
      <c r="I106" s="87"/>
      <c r="J106" s="87"/>
      <c r="K106" s="87"/>
      <c r="L106" s="87"/>
      <c r="M106" s="87">
        <v>100</v>
      </c>
      <c r="N106" s="91"/>
      <c r="O106" s="87">
        <f t="shared" si="15"/>
        <v>100</v>
      </c>
      <c r="P106" s="87">
        <f t="shared" si="16"/>
        <v>4</v>
      </c>
      <c r="Q106" s="92"/>
      <c r="R106" s="93">
        <v>0.1</v>
      </c>
      <c r="S106" s="93">
        <f t="shared" si="17"/>
        <v>0.4</v>
      </c>
    </row>
    <row r="107" spans="1:20" s="90" customFormat="1" x14ac:dyDescent="0.2">
      <c r="A107" s="163" t="s">
        <v>187</v>
      </c>
      <c r="B107" s="163" t="s">
        <v>109</v>
      </c>
      <c r="C107" s="163">
        <v>90448700</v>
      </c>
      <c r="D107" s="163" t="s">
        <v>277</v>
      </c>
      <c r="E107" s="87" t="s">
        <v>102</v>
      </c>
      <c r="F107" s="87">
        <v>900</v>
      </c>
      <c r="G107" s="87">
        <v>5</v>
      </c>
      <c r="H107" s="87">
        <v>25</v>
      </c>
      <c r="I107" s="87"/>
      <c r="J107" s="87"/>
      <c r="K107" s="87"/>
      <c r="L107" s="87"/>
      <c r="M107" s="87">
        <v>300</v>
      </c>
      <c r="N107" s="91"/>
      <c r="O107" s="87">
        <f t="shared" si="15"/>
        <v>300</v>
      </c>
      <c r="P107" s="87">
        <f t="shared" si="16"/>
        <v>12</v>
      </c>
      <c r="Q107" s="92"/>
      <c r="R107" s="93">
        <v>0.1</v>
      </c>
      <c r="S107" s="93">
        <f t="shared" si="17"/>
        <v>1.2000000000000002</v>
      </c>
    </row>
    <row r="108" spans="1:20" s="90" customFormat="1" x14ac:dyDescent="0.2">
      <c r="A108" s="86" t="s">
        <v>110</v>
      </c>
      <c r="B108" s="86" t="s">
        <v>111</v>
      </c>
      <c r="C108" s="86" t="s">
        <v>110</v>
      </c>
      <c r="D108" s="86" t="s">
        <v>275</v>
      </c>
      <c r="E108" s="87">
        <v>50</v>
      </c>
      <c r="F108" s="87">
        <v>1200</v>
      </c>
      <c r="G108" s="87">
        <v>5</v>
      </c>
      <c r="H108" s="87">
        <v>25</v>
      </c>
      <c r="I108" s="87"/>
      <c r="J108" s="87"/>
      <c r="K108" s="87"/>
      <c r="L108" s="87"/>
      <c r="M108" s="87"/>
      <c r="N108" s="91"/>
      <c r="O108" s="87">
        <f t="shared" si="15"/>
        <v>0</v>
      </c>
      <c r="P108" s="87">
        <f t="shared" si="16"/>
        <v>0</v>
      </c>
      <c r="Q108" s="92"/>
      <c r="R108" s="93">
        <v>0.13</v>
      </c>
      <c r="S108" s="93">
        <f t="shared" si="17"/>
        <v>0</v>
      </c>
    </row>
    <row r="109" spans="1:20" s="90" customFormat="1" x14ac:dyDescent="0.2">
      <c r="A109" s="163" t="s">
        <v>204</v>
      </c>
      <c r="B109" s="163" t="s">
        <v>111</v>
      </c>
      <c r="C109" s="95" t="s">
        <v>205</v>
      </c>
      <c r="D109" s="163" t="s">
        <v>277</v>
      </c>
      <c r="E109" s="87">
        <v>50</v>
      </c>
      <c r="F109" s="87">
        <v>1200</v>
      </c>
      <c r="G109" s="87">
        <v>5</v>
      </c>
      <c r="H109" s="87">
        <v>25</v>
      </c>
      <c r="I109" s="87"/>
      <c r="J109" s="87"/>
      <c r="K109" s="87"/>
      <c r="L109" s="87"/>
      <c r="M109" s="87"/>
      <c r="N109" s="91"/>
      <c r="O109" s="87">
        <f t="shared" si="15"/>
        <v>0</v>
      </c>
      <c r="P109" s="87">
        <f t="shared" si="16"/>
        <v>0</v>
      </c>
      <c r="Q109" s="92"/>
      <c r="R109" s="93">
        <v>0.13</v>
      </c>
      <c r="S109" s="93">
        <f t="shared" si="17"/>
        <v>0</v>
      </c>
    </row>
    <row r="110" spans="1:20" s="90" customFormat="1" x14ac:dyDescent="0.2">
      <c r="A110" s="163" t="s">
        <v>565</v>
      </c>
      <c r="B110" s="163" t="s">
        <v>566</v>
      </c>
      <c r="C110" s="95" t="s">
        <v>567</v>
      </c>
      <c r="D110" s="163" t="s">
        <v>277</v>
      </c>
      <c r="E110" s="87">
        <v>50</v>
      </c>
      <c r="F110" s="87">
        <v>1800</v>
      </c>
      <c r="G110" s="87">
        <v>5</v>
      </c>
      <c r="H110" s="87">
        <v>20</v>
      </c>
      <c r="I110" s="87"/>
      <c r="J110" s="87"/>
      <c r="K110" s="87"/>
      <c r="L110" s="87"/>
      <c r="M110" s="87">
        <v>40</v>
      </c>
      <c r="N110" s="91"/>
      <c r="O110" s="87">
        <f t="shared" si="15"/>
        <v>40</v>
      </c>
      <c r="P110" s="87">
        <f t="shared" si="16"/>
        <v>2</v>
      </c>
      <c r="Q110" s="92"/>
      <c r="R110" s="93">
        <v>0.13</v>
      </c>
      <c r="S110" s="93">
        <f t="shared" si="17"/>
        <v>0.26</v>
      </c>
    </row>
    <row r="111" spans="1:20" s="90" customFormat="1" x14ac:dyDescent="0.2">
      <c r="A111" s="163" t="s">
        <v>268</v>
      </c>
      <c r="B111" s="163" t="s">
        <v>269</v>
      </c>
      <c r="C111" s="95" t="s">
        <v>270</v>
      </c>
      <c r="D111" s="163" t="s">
        <v>277</v>
      </c>
      <c r="E111" s="87">
        <v>50</v>
      </c>
      <c r="F111" s="87">
        <v>2400</v>
      </c>
      <c r="G111" s="87">
        <v>5</v>
      </c>
      <c r="H111" s="87">
        <v>25</v>
      </c>
      <c r="I111" s="87"/>
      <c r="J111" s="87"/>
      <c r="K111" s="87"/>
      <c r="L111" s="87"/>
      <c r="M111" s="87">
        <v>100</v>
      </c>
      <c r="N111" s="91"/>
      <c r="O111" s="87">
        <f t="shared" si="15"/>
        <v>100</v>
      </c>
      <c r="P111" s="87">
        <f t="shared" si="16"/>
        <v>4</v>
      </c>
      <c r="Q111" s="92"/>
      <c r="R111" s="93">
        <v>0.26</v>
      </c>
      <c r="S111" s="93">
        <f t="shared" si="17"/>
        <v>1.04</v>
      </c>
      <c r="T111" s="94"/>
    </row>
    <row r="112" spans="1:20" s="90" customFormat="1" x14ac:dyDescent="0.2">
      <c r="A112" s="304" t="s">
        <v>112</v>
      </c>
      <c r="B112" s="304"/>
      <c r="C112" s="104"/>
      <c r="D112" s="104"/>
      <c r="E112" s="104"/>
      <c r="F112" s="87"/>
      <c r="G112" s="87"/>
      <c r="H112" s="87"/>
      <c r="I112" s="87"/>
      <c r="J112" s="87"/>
      <c r="K112" s="87"/>
      <c r="L112" s="87"/>
      <c r="M112" s="87"/>
      <c r="N112" s="163"/>
      <c r="O112" s="87"/>
      <c r="P112" s="87"/>
      <c r="Q112" s="92"/>
      <c r="R112" s="87"/>
      <c r="S112" s="93"/>
    </row>
    <row r="113" spans="1:21" s="90" customFormat="1" x14ac:dyDescent="0.2">
      <c r="A113" s="86" t="s">
        <v>216</v>
      </c>
      <c r="B113" s="86" t="s">
        <v>217</v>
      </c>
      <c r="C113" s="86" t="s">
        <v>216</v>
      </c>
      <c r="D113" s="86" t="s">
        <v>275</v>
      </c>
      <c r="E113" s="87">
        <v>20</v>
      </c>
      <c r="F113" s="87">
        <v>150</v>
      </c>
      <c r="G113" s="87">
        <v>10</v>
      </c>
      <c r="H113" s="87">
        <v>400</v>
      </c>
      <c r="I113" s="87"/>
      <c r="J113" s="87"/>
      <c r="K113" s="87"/>
      <c r="L113" s="87"/>
      <c r="M113" s="87"/>
      <c r="N113" s="163"/>
      <c r="O113" s="87">
        <f t="shared" ref="O113:O146" si="18">SUM(I113:N113)</f>
        <v>0</v>
      </c>
      <c r="P113" s="87">
        <f t="shared" ref="P113:P146" si="19">$O113/$H113</f>
        <v>0</v>
      </c>
      <c r="Q113" s="92"/>
      <c r="R113" s="87">
        <v>0.06</v>
      </c>
      <c r="S113" s="93">
        <f t="shared" ref="S113:S146" si="20">$P113*$R113</f>
        <v>0</v>
      </c>
      <c r="T113" s="94">
        <f>SUM(S113:S128)</f>
        <v>0.9</v>
      </c>
      <c r="U113" s="90">
        <f>T113*100/$T$147</f>
        <v>2.5854639471416259</v>
      </c>
    </row>
    <row r="114" spans="1:21" s="90" customFormat="1" x14ac:dyDescent="0.2">
      <c r="A114" s="163" t="s">
        <v>226</v>
      </c>
      <c r="B114" s="163" t="s">
        <v>217</v>
      </c>
      <c r="C114" s="163">
        <v>90444200</v>
      </c>
      <c r="D114" s="163" t="s">
        <v>277</v>
      </c>
      <c r="E114" s="87">
        <v>20</v>
      </c>
      <c r="F114" s="87">
        <v>150</v>
      </c>
      <c r="G114" s="87">
        <v>10</v>
      </c>
      <c r="H114" s="87">
        <v>400</v>
      </c>
      <c r="I114" s="87"/>
      <c r="J114" s="87"/>
      <c r="K114" s="87"/>
      <c r="L114" s="87"/>
      <c r="M114" s="87"/>
      <c r="N114" s="163"/>
      <c r="O114" s="87">
        <f t="shared" si="18"/>
        <v>0</v>
      </c>
      <c r="P114" s="87">
        <f t="shared" si="19"/>
        <v>0</v>
      </c>
      <c r="Q114" s="92"/>
      <c r="R114" s="87">
        <v>0.06</v>
      </c>
      <c r="S114" s="93">
        <f t="shared" si="20"/>
        <v>0</v>
      </c>
    </row>
    <row r="115" spans="1:21" s="90" customFormat="1" x14ac:dyDescent="0.2">
      <c r="A115" s="86" t="s">
        <v>191</v>
      </c>
      <c r="B115" s="86" t="s">
        <v>192</v>
      </c>
      <c r="C115" s="86" t="s">
        <v>191</v>
      </c>
      <c r="D115" s="86" t="s">
        <v>275</v>
      </c>
      <c r="E115" s="87">
        <v>20</v>
      </c>
      <c r="F115" s="87">
        <v>200</v>
      </c>
      <c r="G115" s="87">
        <v>10</v>
      </c>
      <c r="H115" s="87">
        <v>300</v>
      </c>
      <c r="I115" s="87"/>
      <c r="J115" s="87"/>
      <c r="K115" s="87"/>
      <c r="L115" s="87"/>
      <c r="M115" s="87"/>
      <c r="N115" s="163"/>
      <c r="O115" s="87">
        <f t="shared" si="18"/>
        <v>0</v>
      </c>
      <c r="P115" s="87">
        <f t="shared" si="19"/>
        <v>0</v>
      </c>
      <c r="Q115" s="92"/>
      <c r="R115" s="87">
        <v>0.06</v>
      </c>
      <c r="S115" s="93">
        <f t="shared" si="20"/>
        <v>0</v>
      </c>
    </row>
    <row r="116" spans="1:21" s="90" customFormat="1" x14ac:dyDescent="0.2">
      <c r="A116" s="86" t="s">
        <v>160</v>
      </c>
      <c r="B116" s="86" t="s">
        <v>161</v>
      </c>
      <c r="C116" s="86" t="s">
        <v>160</v>
      </c>
      <c r="D116" s="86" t="s">
        <v>275</v>
      </c>
      <c r="E116" s="87">
        <v>20</v>
      </c>
      <c r="F116" s="87">
        <v>300</v>
      </c>
      <c r="G116" s="87">
        <v>10</v>
      </c>
      <c r="H116" s="87">
        <v>200</v>
      </c>
      <c r="I116" s="87"/>
      <c r="J116" s="87"/>
      <c r="K116" s="87">
        <v>400</v>
      </c>
      <c r="L116" s="87">
        <v>400</v>
      </c>
      <c r="M116" s="87">
        <v>600</v>
      </c>
      <c r="N116" s="91"/>
      <c r="O116" s="87">
        <f t="shared" si="18"/>
        <v>1400</v>
      </c>
      <c r="P116" s="87">
        <f t="shared" si="19"/>
        <v>7</v>
      </c>
      <c r="Q116" s="92"/>
      <c r="R116" s="93">
        <v>0.06</v>
      </c>
      <c r="S116" s="93">
        <f t="shared" si="20"/>
        <v>0.42</v>
      </c>
    </row>
    <row r="117" spans="1:21" s="90" customFormat="1" x14ac:dyDescent="0.2">
      <c r="A117" s="163" t="s">
        <v>215</v>
      </c>
      <c r="B117" s="163" t="s">
        <v>161</v>
      </c>
      <c r="C117" s="163">
        <v>90444300</v>
      </c>
      <c r="D117" s="163" t="s">
        <v>277</v>
      </c>
      <c r="E117" s="87" t="s">
        <v>46</v>
      </c>
      <c r="F117" s="87">
        <v>300</v>
      </c>
      <c r="G117" s="87">
        <v>10</v>
      </c>
      <c r="H117" s="87">
        <v>200</v>
      </c>
      <c r="I117" s="87"/>
      <c r="J117" s="87"/>
      <c r="K117" s="87"/>
      <c r="L117" s="87"/>
      <c r="M117" s="87">
        <v>400</v>
      </c>
      <c r="N117" s="91"/>
      <c r="O117" s="87">
        <f t="shared" si="18"/>
        <v>400</v>
      </c>
      <c r="P117" s="87">
        <f t="shared" si="19"/>
        <v>2</v>
      </c>
      <c r="Q117" s="92"/>
      <c r="R117" s="93">
        <v>0.06</v>
      </c>
      <c r="S117" s="93">
        <f t="shared" si="20"/>
        <v>0.12</v>
      </c>
    </row>
    <row r="118" spans="1:21" s="90" customFormat="1" x14ac:dyDescent="0.2">
      <c r="A118" s="86" t="s">
        <v>206</v>
      </c>
      <c r="B118" s="86" t="s">
        <v>114</v>
      </c>
      <c r="C118" s="86" t="s">
        <v>206</v>
      </c>
      <c r="D118" s="86" t="s">
        <v>275</v>
      </c>
      <c r="E118" s="87">
        <v>20</v>
      </c>
      <c r="F118" s="87">
        <v>450</v>
      </c>
      <c r="G118" s="87">
        <v>10</v>
      </c>
      <c r="H118" s="87">
        <v>100</v>
      </c>
      <c r="I118" s="87"/>
      <c r="J118" s="87"/>
      <c r="K118" s="87"/>
      <c r="L118" s="87"/>
      <c r="M118" s="87"/>
      <c r="N118" s="101"/>
      <c r="O118" s="87">
        <f t="shared" si="18"/>
        <v>0</v>
      </c>
      <c r="P118" s="87">
        <f t="shared" si="19"/>
        <v>0</v>
      </c>
      <c r="Q118" s="92"/>
      <c r="R118" s="93">
        <v>0.08</v>
      </c>
      <c r="S118" s="93">
        <f t="shared" si="20"/>
        <v>0</v>
      </c>
    </row>
    <row r="119" spans="1:21" s="90" customFormat="1" x14ac:dyDescent="0.2">
      <c r="A119" s="163" t="s">
        <v>113</v>
      </c>
      <c r="B119" s="163" t="s">
        <v>114</v>
      </c>
      <c r="C119" s="163">
        <v>90444400</v>
      </c>
      <c r="D119" s="163" t="s">
        <v>277</v>
      </c>
      <c r="E119" s="87" t="s">
        <v>46</v>
      </c>
      <c r="F119" s="87">
        <v>450</v>
      </c>
      <c r="G119" s="87">
        <v>10</v>
      </c>
      <c r="H119" s="87">
        <v>100</v>
      </c>
      <c r="I119" s="87"/>
      <c r="J119" s="87"/>
      <c r="K119" s="87"/>
      <c r="L119" s="87"/>
      <c r="M119" s="87"/>
      <c r="N119" s="91"/>
      <c r="O119" s="87">
        <f t="shared" si="18"/>
        <v>0</v>
      </c>
      <c r="P119" s="87">
        <f t="shared" si="19"/>
        <v>0</v>
      </c>
      <c r="Q119" s="92"/>
      <c r="R119" s="93">
        <v>0.08</v>
      </c>
      <c r="S119" s="93">
        <f t="shared" si="20"/>
        <v>0</v>
      </c>
    </row>
    <row r="120" spans="1:21" s="90" customFormat="1" x14ac:dyDescent="0.2">
      <c r="A120" s="86" t="s">
        <v>115</v>
      </c>
      <c r="B120" s="86" t="s">
        <v>116</v>
      </c>
      <c r="C120" s="86" t="s">
        <v>115</v>
      </c>
      <c r="D120" s="86" t="s">
        <v>275</v>
      </c>
      <c r="E120" s="87">
        <v>20</v>
      </c>
      <c r="F120" s="87">
        <v>600</v>
      </c>
      <c r="G120" s="87">
        <v>10</v>
      </c>
      <c r="H120" s="87">
        <v>100</v>
      </c>
      <c r="I120" s="87"/>
      <c r="J120" s="87"/>
      <c r="K120" s="87">
        <v>200</v>
      </c>
      <c r="L120" s="87"/>
      <c r="M120" s="87"/>
      <c r="N120" s="91"/>
      <c r="O120" s="87">
        <f t="shared" si="18"/>
        <v>200</v>
      </c>
      <c r="P120" s="87">
        <f t="shared" si="19"/>
        <v>2</v>
      </c>
      <c r="Q120" s="92"/>
      <c r="R120" s="93">
        <v>0.06</v>
      </c>
      <c r="S120" s="93">
        <f t="shared" si="20"/>
        <v>0.12</v>
      </c>
    </row>
    <row r="121" spans="1:21" s="90" customFormat="1" x14ac:dyDescent="0.2">
      <c r="A121" s="163" t="s">
        <v>188</v>
      </c>
      <c r="B121" s="163" t="s">
        <v>116</v>
      </c>
      <c r="C121" s="163">
        <v>90444600</v>
      </c>
      <c r="D121" s="163" t="s">
        <v>277</v>
      </c>
      <c r="E121" s="87" t="s">
        <v>46</v>
      </c>
      <c r="F121" s="87">
        <v>600</v>
      </c>
      <c r="G121" s="87">
        <v>10</v>
      </c>
      <c r="H121" s="87">
        <v>100</v>
      </c>
      <c r="I121" s="87"/>
      <c r="J121" s="87"/>
      <c r="K121" s="87">
        <v>200</v>
      </c>
      <c r="L121" s="87">
        <v>200</v>
      </c>
      <c r="M121" s="87"/>
      <c r="N121" s="91"/>
      <c r="O121" s="87">
        <f t="shared" si="18"/>
        <v>400</v>
      </c>
      <c r="P121" s="87">
        <f t="shared" si="19"/>
        <v>4</v>
      </c>
      <c r="Q121" s="92"/>
      <c r="R121" s="93">
        <v>0.06</v>
      </c>
      <c r="S121" s="93">
        <f t="shared" si="20"/>
        <v>0.24</v>
      </c>
    </row>
    <row r="122" spans="1:21" s="90" customFormat="1" x14ac:dyDescent="0.2">
      <c r="A122" s="86" t="s">
        <v>117</v>
      </c>
      <c r="B122" s="86" t="s">
        <v>118</v>
      </c>
      <c r="C122" s="86" t="s">
        <v>117</v>
      </c>
      <c r="D122" s="86" t="s">
        <v>275</v>
      </c>
      <c r="E122" s="87">
        <v>20</v>
      </c>
      <c r="F122" s="87">
        <v>750</v>
      </c>
      <c r="G122" s="87">
        <v>10</v>
      </c>
      <c r="H122" s="87">
        <v>100</v>
      </c>
      <c r="I122" s="87"/>
      <c r="J122" s="87"/>
      <c r="K122" s="87"/>
      <c r="L122" s="87"/>
      <c r="M122" s="87"/>
      <c r="N122" s="91"/>
      <c r="O122" s="87">
        <f t="shared" si="18"/>
        <v>0</v>
      </c>
      <c r="P122" s="87">
        <f t="shared" si="19"/>
        <v>0</v>
      </c>
      <c r="Q122" s="92"/>
      <c r="R122" s="93">
        <v>7.0000000000000007E-2</v>
      </c>
      <c r="S122" s="93">
        <f t="shared" si="20"/>
        <v>0</v>
      </c>
    </row>
    <row r="123" spans="1:21" s="90" customFormat="1" x14ac:dyDescent="0.2">
      <c r="A123" s="163" t="s">
        <v>189</v>
      </c>
      <c r="B123" s="163" t="s">
        <v>118</v>
      </c>
      <c r="C123" s="163">
        <v>90444700</v>
      </c>
      <c r="D123" s="163" t="s">
        <v>277</v>
      </c>
      <c r="E123" s="87" t="s">
        <v>46</v>
      </c>
      <c r="F123" s="87">
        <v>750</v>
      </c>
      <c r="G123" s="87">
        <v>10</v>
      </c>
      <c r="H123" s="87">
        <v>100</v>
      </c>
      <c r="I123" s="87"/>
      <c r="J123" s="87"/>
      <c r="K123" s="87"/>
      <c r="L123" s="87"/>
      <c r="M123" s="87"/>
      <c r="N123" s="91"/>
      <c r="O123" s="87">
        <f t="shared" si="18"/>
        <v>0</v>
      </c>
      <c r="P123" s="87">
        <f t="shared" si="19"/>
        <v>0</v>
      </c>
      <c r="Q123" s="92"/>
      <c r="R123" s="93">
        <v>7.0000000000000007E-2</v>
      </c>
      <c r="S123" s="93">
        <f t="shared" si="20"/>
        <v>0</v>
      </c>
    </row>
    <row r="124" spans="1:21" s="90" customFormat="1" x14ac:dyDescent="0.2">
      <c r="A124" s="86" t="s">
        <v>119</v>
      </c>
      <c r="B124" s="86" t="s">
        <v>120</v>
      </c>
      <c r="C124" s="86" t="s">
        <v>119</v>
      </c>
      <c r="D124" s="86" t="s">
        <v>275</v>
      </c>
      <c r="E124" s="87">
        <v>20</v>
      </c>
      <c r="F124" s="87">
        <v>900</v>
      </c>
      <c r="G124" s="87">
        <v>10</v>
      </c>
      <c r="H124" s="87">
        <v>50</v>
      </c>
      <c r="I124" s="87"/>
      <c r="J124" s="87"/>
      <c r="K124" s="87"/>
      <c r="L124" s="87"/>
      <c r="M124" s="87"/>
      <c r="N124" s="91"/>
      <c r="O124" s="87">
        <f t="shared" si="18"/>
        <v>0</v>
      </c>
      <c r="P124" s="87">
        <f t="shared" si="19"/>
        <v>0</v>
      </c>
      <c r="Q124" s="92"/>
      <c r="R124" s="93">
        <v>0.08</v>
      </c>
      <c r="S124" s="93">
        <f t="shared" si="20"/>
        <v>0</v>
      </c>
    </row>
    <row r="125" spans="1:21" s="90" customFormat="1" x14ac:dyDescent="0.2">
      <c r="A125" s="163" t="s">
        <v>263</v>
      </c>
      <c r="B125" s="163" t="s">
        <v>120</v>
      </c>
      <c r="C125" s="163">
        <v>90444800</v>
      </c>
      <c r="D125" s="163" t="s">
        <v>277</v>
      </c>
      <c r="E125" s="87" t="s">
        <v>46</v>
      </c>
      <c r="F125" s="87">
        <v>900</v>
      </c>
      <c r="G125" s="87">
        <v>10</v>
      </c>
      <c r="H125" s="87">
        <v>50</v>
      </c>
      <c r="I125" s="87"/>
      <c r="J125" s="87"/>
      <c r="K125" s="87"/>
      <c r="L125" s="87"/>
      <c r="M125" s="87"/>
      <c r="N125" s="91"/>
      <c r="O125" s="87">
        <f t="shared" si="18"/>
        <v>0</v>
      </c>
      <c r="P125" s="87">
        <f t="shared" si="19"/>
        <v>0</v>
      </c>
      <c r="Q125" s="92"/>
      <c r="R125" s="93">
        <v>0.08</v>
      </c>
      <c r="S125" s="93">
        <f t="shared" si="20"/>
        <v>0</v>
      </c>
    </row>
    <row r="126" spans="1:21" s="90" customFormat="1" x14ac:dyDescent="0.2">
      <c r="A126" s="86" t="s">
        <v>121</v>
      </c>
      <c r="B126" s="86" t="s">
        <v>122</v>
      </c>
      <c r="C126" s="86" t="s">
        <v>121</v>
      </c>
      <c r="D126" s="86" t="s">
        <v>275</v>
      </c>
      <c r="E126" s="87">
        <v>20</v>
      </c>
      <c r="F126" s="87">
        <v>1200</v>
      </c>
      <c r="G126" s="87">
        <v>10</v>
      </c>
      <c r="H126" s="87">
        <v>50</v>
      </c>
      <c r="I126" s="87"/>
      <c r="J126" s="87"/>
      <c r="K126" s="87"/>
      <c r="L126" s="87"/>
      <c r="M126" s="87"/>
      <c r="N126" s="91"/>
      <c r="O126" s="87">
        <f t="shared" si="18"/>
        <v>0</v>
      </c>
      <c r="P126" s="87">
        <f t="shared" si="19"/>
        <v>0</v>
      </c>
      <c r="Q126" s="92"/>
      <c r="R126" s="93">
        <v>0.11</v>
      </c>
      <c r="S126" s="93">
        <f t="shared" si="20"/>
        <v>0</v>
      </c>
    </row>
    <row r="127" spans="1:21" s="90" customFormat="1" x14ac:dyDescent="0.2">
      <c r="A127" s="86" t="s">
        <v>207</v>
      </c>
      <c r="B127" s="86" t="s">
        <v>208</v>
      </c>
      <c r="C127" s="86" t="s">
        <v>207</v>
      </c>
      <c r="D127" s="86" t="s">
        <v>275</v>
      </c>
      <c r="E127" s="87">
        <v>20</v>
      </c>
      <c r="F127" s="87">
        <v>1500</v>
      </c>
      <c r="G127" s="87">
        <v>10</v>
      </c>
      <c r="H127" s="87">
        <v>50</v>
      </c>
      <c r="I127" s="87"/>
      <c r="J127" s="87"/>
      <c r="K127" s="87"/>
      <c r="L127" s="87"/>
      <c r="M127" s="87"/>
      <c r="N127" s="91"/>
      <c r="O127" s="87">
        <f t="shared" si="18"/>
        <v>0</v>
      </c>
      <c r="P127" s="87">
        <f t="shared" si="19"/>
        <v>0</v>
      </c>
      <c r="Q127" s="92"/>
      <c r="R127" s="93">
        <v>7.0000000000000007E-2</v>
      </c>
      <c r="S127" s="93">
        <f t="shared" si="20"/>
        <v>0</v>
      </c>
    </row>
    <row r="128" spans="1:21" s="90" customFormat="1" x14ac:dyDescent="0.2">
      <c r="A128" s="86" t="s">
        <v>209</v>
      </c>
      <c r="B128" s="86" t="s">
        <v>210</v>
      </c>
      <c r="C128" s="86" t="s">
        <v>209</v>
      </c>
      <c r="D128" s="86" t="s">
        <v>275</v>
      </c>
      <c r="E128" s="87">
        <v>20</v>
      </c>
      <c r="F128" s="87">
        <v>1800</v>
      </c>
      <c r="G128" s="87">
        <v>10</v>
      </c>
      <c r="H128" s="87">
        <v>50</v>
      </c>
      <c r="I128" s="87"/>
      <c r="J128" s="87"/>
      <c r="K128" s="87"/>
      <c r="L128" s="87"/>
      <c r="M128" s="87"/>
      <c r="N128" s="91"/>
      <c r="O128" s="87">
        <f t="shared" si="18"/>
        <v>0</v>
      </c>
      <c r="P128" s="87">
        <f t="shared" si="19"/>
        <v>0</v>
      </c>
      <c r="Q128" s="105"/>
      <c r="R128" s="93">
        <v>0.09</v>
      </c>
      <c r="S128" s="93">
        <f t="shared" si="20"/>
        <v>0</v>
      </c>
      <c r="T128" s="94"/>
    </row>
    <row r="129" spans="1:21" s="90" customFormat="1" x14ac:dyDescent="0.2">
      <c r="A129" s="86" t="s">
        <v>123</v>
      </c>
      <c r="B129" s="86" t="s">
        <v>124</v>
      </c>
      <c r="C129" s="86" t="s">
        <v>123</v>
      </c>
      <c r="D129" s="86" t="s">
        <v>275</v>
      </c>
      <c r="E129" s="87">
        <v>25</v>
      </c>
      <c r="F129" s="87">
        <v>150</v>
      </c>
      <c r="G129" s="87">
        <v>10</v>
      </c>
      <c r="H129" s="87">
        <v>200</v>
      </c>
      <c r="I129" s="87"/>
      <c r="J129" s="87"/>
      <c r="K129" s="87"/>
      <c r="L129" s="87"/>
      <c r="M129" s="87"/>
      <c r="N129" s="91"/>
      <c r="O129" s="87">
        <f t="shared" si="18"/>
        <v>0</v>
      </c>
      <c r="P129" s="87">
        <f t="shared" si="19"/>
        <v>0</v>
      </c>
      <c r="Q129" s="92"/>
      <c r="R129" s="93">
        <v>0.04</v>
      </c>
      <c r="S129" s="93">
        <f t="shared" si="20"/>
        <v>0</v>
      </c>
      <c r="T129" s="94">
        <f>SUM(S129:S146)</f>
        <v>2.68</v>
      </c>
      <c r="U129" s="90">
        <f>T129*100/$T$147</f>
        <v>7.6989370870439524</v>
      </c>
    </row>
    <row r="130" spans="1:21" s="90" customFormat="1" x14ac:dyDescent="0.2">
      <c r="A130" s="163" t="s">
        <v>257</v>
      </c>
      <c r="B130" s="163" t="s">
        <v>124</v>
      </c>
      <c r="C130" s="163">
        <v>90445200</v>
      </c>
      <c r="D130" s="163" t="s">
        <v>277</v>
      </c>
      <c r="E130" s="87">
        <v>25</v>
      </c>
      <c r="F130" s="87">
        <v>150</v>
      </c>
      <c r="G130" s="87">
        <v>10</v>
      </c>
      <c r="H130" s="87">
        <v>200</v>
      </c>
      <c r="I130" s="87"/>
      <c r="J130" s="87"/>
      <c r="K130" s="87"/>
      <c r="L130" s="87"/>
      <c r="M130" s="87"/>
      <c r="N130" s="91"/>
      <c r="O130" s="87">
        <f t="shared" si="18"/>
        <v>0</v>
      </c>
      <c r="P130" s="87">
        <f t="shared" si="19"/>
        <v>0</v>
      </c>
      <c r="Q130" s="92"/>
      <c r="R130" s="93">
        <v>0.04</v>
      </c>
      <c r="S130" s="93">
        <f t="shared" si="20"/>
        <v>0</v>
      </c>
    </row>
    <row r="131" spans="1:21" s="90" customFormat="1" x14ac:dyDescent="0.2">
      <c r="A131" s="86" t="s">
        <v>125</v>
      </c>
      <c r="B131" s="86" t="s">
        <v>126</v>
      </c>
      <c r="C131" s="86" t="s">
        <v>125</v>
      </c>
      <c r="D131" s="86" t="s">
        <v>275</v>
      </c>
      <c r="E131" s="87">
        <v>25</v>
      </c>
      <c r="F131" s="87">
        <v>300</v>
      </c>
      <c r="G131" s="87">
        <v>10</v>
      </c>
      <c r="H131" s="87">
        <v>100</v>
      </c>
      <c r="I131" s="87"/>
      <c r="J131" s="87"/>
      <c r="K131" s="87"/>
      <c r="L131" s="87"/>
      <c r="M131" s="87"/>
      <c r="N131" s="91"/>
      <c r="O131" s="87">
        <f t="shared" si="18"/>
        <v>0</v>
      </c>
      <c r="P131" s="87">
        <f t="shared" si="19"/>
        <v>0</v>
      </c>
      <c r="Q131" s="92"/>
      <c r="R131" s="93">
        <v>0.04</v>
      </c>
      <c r="S131" s="93">
        <f t="shared" si="20"/>
        <v>0</v>
      </c>
    </row>
    <row r="132" spans="1:21" s="90" customFormat="1" x14ac:dyDescent="0.2">
      <c r="A132" s="163" t="s">
        <v>127</v>
      </c>
      <c r="B132" s="163" t="s">
        <v>126</v>
      </c>
      <c r="C132" s="163">
        <v>90445300</v>
      </c>
      <c r="D132" s="163" t="s">
        <v>277</v>
      </c>
      <c r="E132" s="87" t="s">
        <v>63</v>
      </c>
      <c r="F132" s="87">
        <v>300</v>
      </c>
      <c r="G132" s="87">
        <v>10</v>
      </c>
      <c r="H132" s="87">
        <v>100</v>
      </c>
      <c r="I132" s="87"/>
      <c r="J132" s="87"/>
      <c r="K132" s="87"/>
      <c r="L132" s="87"/>
      <c r="M132" s="87"/>
      <c r="N132" s="91"/>
      <c r="O132" s="87">
        <f t="shared" si="18"/>
        <v>0</v>
      </c>
      <c r="P132" s="87">
        <f t="shared" si="19"/>
        <v>0</v>
      </c>
      <c r="Q132" s="92"/>
      <c r="R132" s="93">
        <v>0.04</v>
      </c>
      <c r="S132" s="93">
        <f t="shared" si="20"/>
        <v>0</v>
      </c>
    </row>
    <row r="133" spans="1:21" s="90" customFormat="1" x14ac:dyDescent="0.2">
      <c r="A133" s="86" t="s">
        <v>128</v>
      </c>
      <c r="B133" s="86" t="s">
        <v>129</v>
      </c>
      <c r="C133" s="86" t="s">
        <v>128</v>
      </c>
      <c r="D133" s="86" t="s">
        <v>275</v>
      </c>
      <c r="E133" s="87">
        <v>25</v>
      </c>
      <c r="F133" s="87">
        <v>450</v>
      </c>
      <c r="G133" s="87">
        <v>10</v>
      </c>
      <c r="H133" s="87">
        <v>100</v>
      </c>
      <c r="I133" s="87">
        <v>100</v>
      </c>
      <c r="J133" s="87">
        <v>100</v>
      </c>
      <c r="K133" s="87"/>
      <c r="L133" s="87"/>
      <c r="M133" s="87"/>
      <c r="N133" s="91"/>
      <c r="O133" s="87">
        <f t="shared" si="18"/>
        <v>200</v>
      </c>
      <c r="P133" s="87">
        <f t="shared" si="19"/>
        <v>2</v>
      </c>
      <c r="Q133" s="92"/>
      <c r="R133" s="93">
        <v>0.06</v>
      </c>
      <c r="S133" s="93">
        <f t="shared" si="20"/>
        <v>0.12</v>
      </c>
    </row>
    <row r="134" spans="1:21" s="90" customFormat="1" x14ac:dyDescent="0.2">
      <c r="A134" s="163" t="s">
        <v>190</v>
      </c>
      <c r="B134" s="163" t="s">
        <v>129</v>
      </c>
      <c r="C134" s="163">
        <v>90445400</v>
      </c>
      <c r="D134" s="163" t="s">
        <v>277</v>
      </c>
      <c r="E134" s="87" t="s">
        <v>63</v>
      </c>
      <c r="F134" s="87">
        <v>450</v>
      </c>
      <c r="G134" s="87">
        <v>10</v>
      </c>
      <c r="H134" s="87">
        <v>100</v>
      </c>
      <c r="I134" s="87">
        <v>200</v>
      </c>
      <c r="J134" s="87">
        <v>200</v>
      </c>
      <c r="K134" s="87">
        <v>200</v>
      </c>
      <c r="L134" s="87">
        <v>500</v>
      </c>
      <c r="M134" s="87"/>
      <c r="N134" s="91"/>
      <c r="O134" s="87">
        <f t="shared" si="18"/>
        <v>1100</v>
      </c>
      <c r="P134" s="87">
        <f t="shared" si="19"/>
        <v>11</v>
      </c>
      <c r="Q134" s="92"/>
      <c r="R134" s="93">
        <v>0.06</v>
      </c>
      <c r="S134" s="93">
        <f t="shared" si="20"/>
        <v>0.65999999999999992</v>
      </c>
    </row>
    <row r="135" spans="1:21" s="90" customFormat="1" x14ac:dyDescent="0.2">
      <c r="A135" s="86" t="s">
        <v>130</v>
      </c>
      <c r="B135" s="86" t="s">
        <v>131</v>
      </c>
      <c r="C135" s="86" t="s">
        <v>130</v>
      </c>
      <c r="D135" s="86" t="s">
        <v>275</v>
      </c>
      <c r="E135" s="87">
        <v>25</v>
      </c>
      <c r="F135" s="87">
        <v>600</v>
      </c>
      <c r="G135" s="87">
        <v>10</v>
      </c>
      <c r="H135" s="87">
        <v>50</v>
      </c>
      <c r="I135" s="87"/>
      <c r="J135" s="87"/>
      <c r="K135" s="87"/>
      <c r="L135" s="87"/>
      <c r="M135" s="87">
        <v>300</v>
      </c>
      <c r="N135" s="91"/>
      <c r="O135" s="87">
        <f t="shared" si="18"/>
        <v>300</v>
      </c>
      <c r="P135" s="87">
        <f t="shared" si="19"/>
        <v>6</v>
      </c>
      <c r="Q135" s="92"/>
      <c r="R135" s="93">
        <v>0.04</v>
      </c>
      <c r="S135" s="93">
        <f t="shared" si="20"/>
        <v>0.24</v>
      </c>
    </row>
    <row r="136" spans="1:21" s="90" customFormat="1" x14ac:dyDescent="0.2">
      <c r="A136" s="163" t="s">
        <v>211</v>
      </c>
      <c r="B136" s="163" t="s">
        <v>131</v>
      </c>
      <c r="C136" s="163">
        <v>90445600</v>
      </c>
      <c r="D136" s="163" t="s">
        <v>277</v>
      </c>
      <c r="E136" s="87">
        <v>25</v>
      </c>
      <c r="F136" s="87">
        <v>600</v>
      </c>
      <c r="G136" s="87">
        <v>10</v>
      </c>
      <c r="H136" s="87">
        <v>50</v>
      </c>
      <c r="I136" s="87"/>
      <c r="J136" s="87">
        <v>100</v>
      </c>
      <c r="K136" s="87">
        <v>200</v>
      </c>
      <c r="L136" s="87">
        <v>200</v>
      </c>
      <c r="M136" s="87">
        <v>300</v>
      </c>
      <c r="N136" s="91"/>
      <c r="O136" s="87">
        <f t="shared" si="18"/>
        <v>800</v>
      </c>
      <c r="P136" s="87">
        <f t="shared" si="19"/>
        <v>16</v>
      </c>
      <c r="Q136" s="92"/>
      <c r="R136" s="93">
        <v>0.04</v>
      </c>
      <c r="S136" s="93">
        <f t="shared" si="20"/>
        <v>0.64</v>
      </c>
    </row>
    <row r="137" spans="1:21" s="90" customFormat="1" x14ac:dyDescent="0.2">
      <c r="A137" s="86" t="s">
        <v>162</v>
      </c>
      <c r="B137" s="86" t="s">
        <v>163</v>
      </c>
      <c r="C137" s="86" t="s">
        <v>162</v>
      </c>
      <c r="D137" s="86" t="s">
        <v>275</v>
      </c>
      <c r="E137" s="87">
        <v>25</v>
      </c>
      <c r="F137" s="87">
        <v>750</v>
      </c>
      <c r="G137" s="87">
        <v>10</v>
      </c>
      <c r="H137" s="87">
        <v>50</v>
      </c>
      <c r="I137" s="87"/>
      <c r="J137" s="87"/>
      <c r="K137" s="87"/>
      <c r="L137" s="87"/>
      <c r="M137" s="87"/>
      <c r="N137" s="91"/>
      <c r="O137" s="87">
        <f t="shared" si="18"/>
        <v>0</v>
      </c>
      <c r="P137" s="87">
        <f t="shared" si="19"/>
        <v>0</v>
      </c>
      <c r="Q137" s="92"/>
      <c r="R137" s="93">
        <v>0.04</v>
      </c>
      <c r="S137" s="93">
        <f t="shared" si="20"/>
        <v>0</v>
      </c>
    </row>
    <row r="138" spans="1:21" s="90" customFormat="1" x14ac:dyDescent="0.2">
      <c r="A138" s="163" t="s">
        <v>218</v>
      </c>
      <c r="B138" s="163" t="s">
        <v>163</v>
      </c>
      <c r="C138" s="95" t="s">
        <v>219</v>
      </c>
      <c r="D138" s="163" t="s">
        <v>277</v>
      </c>
      <c r="E138" s="87">
        <v>25</v>
      </c>
      <c r="F138" s="87">
        <v>750</v>
      </c>
      <c r="G138" s="87">
        <v>10</v>
      </c>
      <c r="H138" s="87">
        <v>50</v>
      </c>
      <c r="I138" s="87"/>
      <c r="J138" s="87"/>
      <c r="K138" s="87"/>
      <c r="L138" s="87"/>
      <c r="M138" s="87"/>
      <c r="N138" s="91"/>
      <c r="O138" s="87">
        <f t="shared" si="18"/>
        <v>0</v>
      </c>
      <c r="P138" s="87">
        <f t="shared" si="19"/>
        <v>0</v>
      </c>
      <c r="Q138" s="92"/>
      <c r="R138" s="93">
        <v>0.04</v>
      </c>
      <c r="S138" s="93">
        <f t="shared" si="20"/>
        <v>0</v>
      </c>
    </row>
    <row r="139" spans="1:21" s="90" customFormat="1" x14ac:dyDescent="0.2">
      <c r="A139" s="86" t="s">
        <v>132</v>
      </c>
      <c r="B139" s="86" t="s">
        <v>133</v>
      </c>
      <c r="C139" s="86" t="s">
        <v>132</v>
      </c>
      <c r="D139" s="86" t="s">
        <v>275</v>
      </c>
      <c r="E139" s="87">
        <v>25</v>
      </c>
      <c r="F139" s="87">
        <v>900</v>
      </c>
      <c r="G139" s="87">
        <v>10</v>
      </c>
      <c r="H139" s="87">
        <v>50</v>
      </c>
      <c r="I139" s="87"/>
      <c r="J139" s="87">
        <v>200</v>
      </c>
      <c r="K139" s="87"/>
      <c r="L139" s="87"/>
      <c r="M139" s="87"/>
      <c r="N139" s="91"/>
      <c r="O139" s="87">
        <f t="shared" si="18"/>
        <v>200</v>
      </c>
      <c r="P139" s="87">
        <f t="shared" si="19"/>
        <v>4</v>
      </c>
      <c r="Q139" s="92"/>
      <c r="R139" s="93">
        <v>0.06</v>
      </c>
      <c r="S139" s="93">
        <f t="shared" si="20"/>
        <v>0.24</v>
      </c>
    </row>
    <row r="140" spans="1:21" s="90" customFormat="1" x14ac:dyDescent="0.2">
      <c r="A140" s="163" t="s">
        <v>264</v>
      </c>
      <c r="B140" s="163" t="s">
        <v>133</v>
      </c>
      <c r="C140" s="95" t="s">
        <v>265</v>
      </c>
      <c r="D140" s="163" t="s">
        <v>277</v>
      </c>
      <c r="E140" s="87">
        <v>25</v>
      </c>
      <c r="F140" s="87">
        <v>900</v>
      </c>
      <c r="G140" s="87">
        <v>10</v>
      </c>
      <c r="H140" s="87">
        <v>50</v>
      </c>
      <c r="I140" s="87"/>
      <c r="J140" s="87">
        <v>150</v>
      </c>
      <c r="K140" s="87"/>
      <c r="L140" s="87">
        <v>200</v>
      </c>
      <c r="M140" s="87">
        <v>300</v>
      </c>
      <c r="N140" s="91"/>
      <c r="O140" s="87">
        <f t="shared" si="18"/>
        <v>650</v>
      </c>
      <c r="P140" s="87">
        <f t="shared" si="19"/>
        <v>13</v>
      </c>
      <c r="Q140" s="92"/>
      <c r="R140" s="93">
        <v>0.06</v>
      </c>
      <c r="S140" s="93">
        <f t="shared" si="20"/>
        <v>0.78</v>
      </c>
    </row>
    <row r="141" spans="1:21" s="90" customFormat="1" x14ac:dyDescent="0.2">
      <c r="A141" s="86" t="s">
        <v>134</v>
      </c>
      <c r="B141" s="86" t="s">
        <v>135</v>
      </c>
      <c r="C141" s="86" t="s">
        <v>134</v>
      </c>
      <c r="D141" s="86" t="s">
        <v>275</v>
      </c>
      <c r="E141" s="87">
        <v>25</v>
      </c>
      <c r="F141" s="87">
        <v>1200</v>
      </c>
      <c r="G141" s="87">
        <v>10</v>
      </c>
      <c r="H141" s="87">
        <v>50</v>
      </c>
      <c r="I141" s="87"/>
      <c r="J141" s="87"/>
      <c r="K141" s="87"/>
      <c r="L141" s="87"/>
      <c r="M141" s="87"/>
      <c r="N141" s="91"/>
      <c r="O141" s="87">
        <f t="shared" si="18"/>
        <v>0</v>
      </c>
      <c r="P141" s="87">
        <f t="shared" si="19"/>
        <v>0</v>
      </c>
      <c r="Q141" s="92"/>
      <c r="R141" s="93">
        <v>0.08</v>
      </c>
      <c r="S141" s="93">
        <f t="shared" si="20"/>
        <v>0</v>
      </c>
    </row>
    <row r="142" spans="1:21" s="90" customFormat="1" x14ac:dyDescent="0.2">
      <c r="A142" s="103" t="s">
        <v>451</v>
      </c>
      <c r="B142" s="163" t="s">
        <v>135</v>
      </c>
      <c r="C142" s="103">
        <v>90445810</v>
      </c>
      <c r="D142" s="163" t="s">
        <v>277</v>
      </c>
      <c r="E142" s="87" t="s">
        <v>63</v>
      </c>
      <c r="F142" s="87">
        <v>1200</v>
      </c>
      <c r="G142" s="87">
        <v>10</v>
      </c>
      <c r="H142" s="87">
        <v>50</v>
      </c>
      <c r="I142" s="87"/>
      <c r="J142" s="87"/>
      <c r="K142" s="87"/>
      <c r="L142" s="87"/>
      <c r="M142" s="87"/>
      <c r="N142" s="91"/>
      <c r="O142" s="87">
        <f t="shared" si="18"/>
        <v>0</v>
      </c>
      <c r="P142" s="87">
        <f t="shared" si="19"/>
        <v>0</v>
      </c>
      <c r="Q142" s="92"/>
      <c r="R142" s="93">
        <v>0.08</v>
      </c>
      <c r="S142" s="93">
        <f t="shared" si="20"/>
        <v>0</v>
      </c>
    </row>
    <row r="143" spans="1:21" s="90" customFormat="1" x14ac:dyDescent="0.2">
      <c r="A143" s="86" t="s">
        <v>238</v>
      </c>
      <c r="B143" s="86" t="s">
        <v>239</v>
      </c>
      <c r="C143" s="86" t="s">
        <v>238</v>
      </c>
      <c r="D143" s="86" t="s">
        <v>275</v>
      </c>
      <c r="E143" s="87">
        <v>25</v>
      </c>
      <c r="F143" s="87">
        <v>1524</v>
      </c>
      <c r="G143" s="87">
        <v>10</v>
      </c>
      <c r="H143" s="87">
        <v>50</v>
      </c>
      <c r="I143" s="87"/>
      <c r="J143" s="87"/>
      <c r="K143" s="87"/>
      <c r="L143" s="87"/>
      <c r="M143" s="87"/>
      <c r="N143" s="91"/>
      <c r="O143" s="87">
        <f t="shared" si="18"/>
        <v>0</v>
      </c>
      <c r="P143" s="87">
        <f t="shared" si="19"/>
        <v>0</v>
      </c>
      <c r="Q143" s="92"/>
      <c r="R143" s="93">
        <v>0.08</v>
      </c>
      <c r="S143" s="93">
        <f t="shared" si="20"/>
        <v>0</v>
      </c>
    </row>
    <row r="144" spans="1:21" s="90" customFormat="1" x14ac:dyDescent="0.2">
      <c r="A144" s="86" t="s">
        <v>164</v>
      </c>
      <c r="B144" s="86" t="s">
        <v>165</v>
      </c>
      <c r="C144" s="86" t="s">
        <v>164</v>
      </c>
      <c r="D144" s="86" t="s">
        <v>275</v>
      </c>
      <c r="E144" s="87">
        <v>25</v>
      </c>
      <c r="F144" s="87">
        <v>1800</v>
      </c>
      <c r="G144" s="87">
        <v>10</v>
      </c>
      <c r="H144" s="87">
        <v>50</v>
      </c>
      <c r="I144" s="87"/>
      <c r="J144" s="87"/>
      <c r="K144" s="87"/>
      <c r="L144" s="87"/>
      <c r="M144" s="87"/>
      <c r="N144" s="91"/>
      <c r="O144" s="87">
        <f t="shared" si="18"/>
        <v>0</v>
      </c>
      <c r="P144" s="87">
        <f t="shared" si="19"/>
        <v>0</v>
      </c>
      <c r="Q144" s="92"/>
      <c r="R144" s="93">
        <v>0.12</v>
      </c>
      <c r="S144" s="93">
        <f t="shared" si="20"/>
        <v>0</v>
      </c>
    </row>
    <row r="145" spans="1:21" s="90" customFormat="1" x14ac:dyDescent="0.2">
      <c r="A145" s="163" t="s">
        <v>227</v>
      </c>
      <c r="B145" s="163" t="s">
        <v>165</v>
      </c>
      <c r="C145" s="163">
        <v>90445900</v>
      </c>
      <c r="D145" s="163" t="s">
        <v>277</v>
      </c>
      <c r="E145" s="87">
        <v>25</v>
      </c>
      <c r="F145" s="87">
        <v>1800</v>
      </c>
      <c r="G145" s="87">
        <v>10</v>
      </c>
      <c r="H145" s="87">
        <v>50</v>
      </c>
      <c r="I145" s="87"/>
      <c r="J145" s="87"/>
      <c r="K145" s="87"/>
      <c r="L145" s="87"/>
      <c r="M145" s="87"/>
      <c r="N145" s="91"/>
      <c r="O145" s="87">
        <f t="shared" si="18"/>
        <v>0</v>
      </c>
      <c r="P145" s="87">
        <f t="shared" si="19"/>
        <v>0</v>
      </c>
      <c r="Q145" s="92"/>
      <c r="R145" s="93">
        <v>0.12</v>
      </c>
      <c r="S145" s="93">
        <f t="shared" si="20"/>
        <v>0</v>
      </c>
      <c r="T145" s="94"/>
    </row>
    <row r="146" spans="1:21" s="90" customFormat="1" x14ac:dyDescent="0.2">
      <c r="A146" s="163" t="s">
        <v>301</v>
      </c>
      <c r="B146" s="163" t="s">
        <v>302</v>
      </c>
      <c r="C146" s="163">
        <v>90446000</v>
      </c>
      <c r="D146" s="163" t="s">
        <v>277</v>
      </c>
      <c r="E146" s="87">
        <v>25</v>
      </c>
      <c r="F146" s="87">
        <v>2400</v>
      </c>
      <c r="G146" s="87">
        <v>10</v>
      </c>
      <c r="H146" s="87">
        <v>50</v>
      </c>
      <c r="I146" s="87"/>
      <c r="J146" s="87"/>
      <c r="K146" s="87"/>
      <c r="L146" s="87"/>
      <c r="M146" s="87"/>
      <c r="N146" s="91"/>
      <c r="O146" s="87">
        <f t="shared" si="18"/>
        <v>0</v>
      </c>
      <c r="P146" s="87">
        <f t="shared" si="19"/>
        <v>0</v>
      </c>
      <c r="Q146" s="92"/>
      <c r="R146" s="93">
        <v>0.12</v>
      </c>
      <c r="S146" s="93">
        <f t="shared" si="20"/>
        <v>0</v>
      </c>
      <c r="T146" s="94"/>
    </row>
    <row r="147" spans="1:21" x14ac:dyDescent="0.2">
      <c r="A147" s="305"/>
      <c r="B147" s="305"/>
      <c r="C147" s="305"/>
      <c r="D147" s="305"/>
      <c r="E147" s="305"/>
      <c r="F147" s="305"/>
      <c r="G147" s="305"/>
      <c r="H147" s="305"/>
      <c r="I147" s="164">
        <f t="shared" ref="I147:N147" si="21">SUBTOTAL(9,I6:I146)</f>
        <v>6100</v>
      </c>
      <c r="J147" s="164">
        <f t="shared" si="21"/>
        <v>32000</v>
      </c>
      <c r="K147" s="164">
        <f t="shared" si="21"/>
        <v>35850</v>
      </c>
      <c r="L147" s="164">
        <f t="shared" si="21"/>
        <v>43500</v>
      </c>
      <c r="M147" s="164">
        <f t="shared" ref="M147" si="22">SUBTOTAL(9,M6:M146)</f>
        <v>40290</v>
      </c>
      <c r="N147" s="164">
        <f t="shared" si="21"/>
        <v>0</v>
      </c>
      <c r="O147" s="164">
        <f>SUBTOTAL(9,O5:O146)</f>
        <v>157740</v>
      </c>
      <c r="P147" s="164">
        <f>SUBTOTAL(9,P5:P146)</f>
        <v>1122</v>
      </c>
      <c r="Q147" s="59"/>
      <c r="R147" s="12"/>
      <c r="S147" s="164">
        <f>SUBTOTAL(9,S5:S146)</f>
        <v>61.860000000000021</v>
      </c>
      <c r="T147" s="3">
        <f>SUM(T14:T146)</f>
        <v>34.81</v>
      </c>
      <c r="U147" s="3">
        <f>SUM(U14:U146)</f>
        <v>100</v>
      </c>
    </row>
    <row r="148" spans="1:21" x14ac:dyDescent="0.2">
      <c r="A148" s="305"/>
      <c r="B148" s="305"/>
      <c r="C148" s="305"/>
      <c r="D148" s="305"/>
      <c r="E148" s="305"/>
      <c r="F148" s="305"/>
      <c r="G148" s="305"/>
      <c r="H148" s="305"/>
      <c r="I148" s="164">
        <v>22</v>
      </c>
      <c r="J148" s="164">
        <v>209</v>
      </c>
      <c r="K148" s="164">
        <v>222</v>
      </c>
      <c r="L148" s="164">
        <v>281</v>
      </c>
      <c r="M148" s="164">
        <v>372</v>
      </c>
      <c r="N148" s="164"/>
      <c r="O148" s="164"/>
      <c r="P148" s="164">
        <f>SUM(I148:N148)</f>
        <v>1106</v>
      </c>
      <c r="S148" s="3">
        <f>S147/30</f>
        <v>2.0620000000000007</v>
      </c>
    </row>
    <row r="149" spans="1:21" x14ac:dyDescent="0.2">
      <c r="A149" s="305"/>
      <c r="B149" s="305"/>
      <c r="C149" s="305"/>
      <c r="D149" s="305"/>
      <c r="E149" s="305"/>
      <c r="F149" s="305"/>
      <c r="G149" s="305"/>
      <c r="H149" s="305"/>
      <c r="I149" s="164">
        <v>1.1200000000000001</v>
      </c>
      <c r="J149" s="164">
        <v>10.39</v>
      </c>
      <c r="K149" s="164">
        <v>11.44</v>
      </c>
      <c r="L149" s="164">
        <v>15.48</v>
      </c>
      <c r="M149" s="164">
        <v>22.47</v>
      </c>
      <c r="N149" s="164"/>
      <c r="O149" s="164"/>
      <c r="P149" s="164">
        <f>SUM(I149:N149)</f>
        <v>60.900000000000006</v>
      </c>
    </row>
    <row r="150" spans="1:21" x14ac:dyDescent="0.2">
      <c r="A150" s="34"/>
      <c r="B150" s="34"/>
      <c r="C150" s="34"/>
      <c r="D150" s="34"/>
      <c r="E150" s="34"/>
      <c r="F150" s="34"/>
      <c r="G150" s="34"/>
      <c r="H150" s="34"/>
    </row>
    <row r="151" spans="1:21" x14ac:dyDescent="0.2">
      <c r="A151" s="165" t="s">
        <v>136</v>
      </c>
      <c r="B151" s="165" t="s">
        <v>136</v>
      </c>
      <c r="C151" s="30"/>
      <c r="D151" s="30"/>
      <c r="E151" s="161" t="s">
        <v>10</v>
      </c>
      <c r="F151" s="161" t="s">
        <v>137</v>
      </c>
      <c r="G151" s="300" t="s">
        <v>138</v>
      </c>
      <c r="H151" s="301"/>
      <c r="I151" s="20"/>
      <c r="J151" s="20"/>
      <c r="K151" s="20"/>
      <c r="L151" s="20"/>
      <c r="M151" s="20"/>
      <c r="N151" s="20"/>
      <c r="O151" s="12"/>
      <c r="P151" s="12"/>
      <c r="Q151" s="35"/>
      <c r="R151" s="12"/>
      <c r="S151" s="15"/>
    </row>
    <row r="152" spans="1:21" x14ac:dyDescent="0.2">
      <c r="A152" s="164"/>
      <c r="B152" s="164"/>
      <c r="C152" s="164"/>
      <c r="D152" s="164"/>
      <c r="E152" s="161"/>
      <c r="F152" s="161"/>
      <c r="G152" s="161" t="s">
        <v>139</v>
      </c>
      <c r="H152" s="161" t="s">
        <v>140</v>
      </c>
      <c r="I152" s="161" t="s">
        <v>140</v>
      </c>
      <c r="J152" s="161" t="s">
        <v>140</v>
      </c>
      <c r="K152" s="161" t="s">
        <v>140</v>
      </c>
      <c r="L152" s="161" t="s">
        <v>140</v>
      </c>
      <c r="M152" s="168" t="s">
        <v>140</v>
      </c>
      <c r="N152" s="161" t="s">
        <v>140</v>
      </c>
      <c r="O152" s="164" t="s">
        <v>140</v>
      </c>
      <c r="P152" s="164" t="s">
        <v>12</v>
      </c>
      <c r="Q152" s="167"/>
      <c r="R152" s="12"/>
      <c r="S152" s="15"/>
    </row>
    <row r="153" spans="1:21" x14ac:dyDescent="0.2">
      <c r="A153" s="38" t="s">
        <v>142</v>
      </c>
      <c r="B153" s="38" t="s">
        <v>143</v>
      </c>
      <c r="C153" s="38" t="s">
        <v>142</v>
      </c>
      <c r="D153" s="38" t="s">
        <v>142</v>
      </c>
      <c r="E153" s="12">
        <v>13</v>
      </c>
      <c r="F153" s="12">
        <v>25</v>
      </c>
      <c r="G153" s="12">
        <v>5</v>
      </c>
      <c r="H153" s="12">
        <v>125</v>
      </c>
      <c r="I153" s="12"/>
      <c r="J153" s="12"/>
      <c r="K153" s="12"/>
      <c r="L153" s="12"/>
      <c r="M153" s="12"/>
      <c r="N153" s="12"/>
      <c r="O153" s="12">
        <f>SUM(I153:N153)</f>
        <v>0</v>
      </c>
      <c r="P153" s="12">
        <f>$O153/$H153</f>
        <v>0</v>
      </c>
      <c r="Q153" s="39"/>
      <c r="R153" s="15">
        <v>0.09</v>
      </c>
      <c r="S153" s="15">
        <f>$P153*$R153</f>
        <v>0</v>
      </c>
    </row>
    <row r="154" spans="1:21" x14ac:dyDescent="0.2">
      <c r="A154" s="38" t="s">
        <v>144</v>
      </c>
      <c r="B154" s="38" t="s">
        <v>145</v>
      </c>
      <c r="C154" s="38" t="s">
        <v>144</v>
      </c>
      <c r="D154" s="38" t="s">
        <v>144</v>
      </c>
      <c r="E154" s="12">
        <v>19</v>
      </c>
      <c r="F154" s="12">
        <v>25</v>
      </c>
      <c r="G154" s="12">
        <v>5</v>
      </c>
      <c r="H154" s="12">
        <v>125</v>
      </c>
      <c r="I154" s="12"/>
      <c r="J154" s="12"/>
      <c r="K154" s="12"/>
      <c r="L154" s="12"/>
      <c r="M154" s="12"/>
      <c r="N154" s="12"/>
      <c r="O154" s="12">
        <f>SUM(I154:N154)</f>
        <v>0</v>
      </c>
      <c r="P154" s="12">
        <f>$O154/$H154</f>
        <v>0</v>
      </c>
      <c r="Q154" s="39"/>
      <c r="R154" s="15">
        <v>0.15</v>
      </c>
      <c r="S154" s="15">
        <f>$P154*$R154</f>
        <v>0</v>
      </c>
    </row>
    <row r="155" spans="1:21" x14ac:dyDescent="0.2">
      <c r="B155" s="3"/>
      <c r="I155" s="164">
        <f t="shared" ref="I155:N155" si="23">SUM(I153:I154)</f>
        <v>0</v>
      </c>
      <c r="J155" s="164">
        <f t="shared" si="23"/>
        <v>0</v>
      </c>
      <c r="K155" s="164">
        <f t="shared" si="23"/>
        <v>0</v>
      </c>
      <c r="L155" s="164">
        <f t="shared" si="23"/>
        <v>0</v>
      </c>
      <c r="M155" s="169">
        <f t="shared" ref="M155" si="24">SUM(M153:M154)</f>
        <v>0</v>
      </c>
      <c r="N155" s="164">
        <f t="shared" si="23"/>
        <v>0</v>
      </c>
      <c r="O155" s="164">
        <f>SUBTOTAL(9,O153:O154)</f>
        <v>0</v>
      </c>
      <c r="P155" s="164">
        <f>SUBTOTAL(9,P153:P154)</f>
        <v>0</v>
      </c>
      <c r="Q155" s="167"/>
      <c r="R155" s="12"/>
      <c r="S155" s="33">
        <f>SUBTOTAL(9,S153:S154)</f>
        <v>0</v>
      </c>
    </row>
    <row r="156" spans="1:21" x14ac:dyDescent="0.2">
      <c r="B156" s="3"/>
      <c r="I156" s="40"/>
      <c r="J156" s="40"/>
      <c r="K156" s="40"/>
      <c r="L156" s="40"/>
      <c r="M156" s="40"/>
      <c r="N156" s="40"/>
      <c r="O156" s="164">
        <v>0</v>
      </c>
      <c r="P156" s="164">
        <v>0</v>
      </c>
      <c r="Q156" s="35"/>
      <c r="R156" s="12"/>
      <c r="S156" s="33">
        <v>0</v>
      </c>
    </row>
  </sheetData>
  <autoFilter ref="D3:D149"/>
  <mergeCells count="11">
    <mergeCell ref="R3:S3"/>
    <mergeCell ref="A1:H1"/>
    <mergeCell ref="A2:D2"/>
    <mergeCell ref="E2:H2"/>
    <mergeCell ref="G3:H3"/>
    <mergeCell ref="O3:P3"/>
    <mergeCell ref="A112:B112"/>
    <mergeCell ref="A147:H147"/>
    <mergeCell ref="A148:H148"/>
    <mergeCell ref="A149:H149"/>
    <mergeCell ref="G151:H151"/>
  </mergeCells>
  <conditionalFormatting sqref="A5:XFD146">
    <cfRule type="expression" dxfId="562" priority="1">
      <formula>MOD(ROW(),2)</formula>
    </cfRule>
  </conditionalFormatting>
  <conditionalFormatting sqref="O6:O146">
    <cfRule type="cellIs" dxfId="561" priority="4" operator="greaterThan">
      <formula>10000</formula>
    </cfRule>
  </conditionalFormatting>
  <conditionalFormatting sqref="O113:O146">
    <cfRule type="cellIs" dxfId="560" priority="5" operator="greaterThan">
      <formula>2000</formula>
    </cfRule>
  </conditionalFormatting>
  <conditionalFormatting sqref="S6:S111">
    <cfRule type="cellIs" dxfId="559" priority="3" operator="greaterThan">
      <formula>10</formula>
    </cfRule>
  </conditionalFormatting>
  <conditionalFormatting sqref="S142">
    <cfRule type="cellIs" dxfId="558" priority="2" operator="greaterThan">
      <formula>10</formula>
    </cfRule>
  </conditionalFormatting>
  <pageMargins left="0.25" right="0.25" top="0.75" bottom="0.75" header="0.3" footer="0.3"/>
  <pageSetup paperSize="9" scale="69" fitToHeight="0" orientation="landscape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156"/>
  <sheetViews>
    <sheetView zoomScaleNormal="100" workbookViewId="0">
      <pane xSplit="4" ySplit="4" topLeftCell="E5" activePane="bottomRight" state="frozen"/>
      <selection pane="topRight" activeCell="D1" sqref="D1"/>
      <selection pane="bottomLeft" activeCell="A4" sqref="A4"/>
      <selection pane="bottomRight" activeCell="J6" sqref="J6"/>
    </sheetView>
  </sheetViews>
  <sheetFormatPr defaultColWidth="9.140625" defaultRowHeight="12.75" x14ac:dyDescent="0.2"/>
  <cols>
    <col min="1" max="1" width="12.5703125" style="3" customWidth="1"/>
    <col min="2" max="2" width="14" style="41" customWidth="1"/>
    <col min="3" max="3" width="14" style="3" bestFit="1" customWidth="1"/>
    <col min="4" max="4" width="12.28515625" style="3" customWidth="1"/>
    <col min="5" max="5" width="7.85546875" style="3" customWidth="1"/>
    <col min="6" max="6" width="8.5703125" style="3" customWidth="1"/>
    <col min="7" max="7" width="6.140625" style="3" customWidth="1"/>
    <col min="8" max="8" width="6.42578125" style="3" customWidth="1"/>
    <col min="9" max="12" width="10.140625" style="3" customWidth="1"/>
    <col min="13" max="13" width="8.28515625" style="3" customWidth="1"/>
    <col min="14" max="14" width="10.7109375" style="3" bestFit="1" customWidth="1"/>
    <col min="15" max="15" width="8.28515625" style="3" bestFit="1" customWidth="1"/>
    <col min="16" max="17" width="9.42578125" style="3" customWidth="1"/>
    <col min="18" max="18" width="9.28515625" style="3" customWidth="1"/>
    <col min="19" max="16384" width="9.140625" style="3"/>
  </cols>
  <sheetData>
    <row r="1" spans="1:20" x14ac:dyDescent="0.2">
      <c r="A1" s="303" t="s">
        <v>281</v>
      </c>
      <c r="B1" s="303"/>
      <c r="C1" s="303"/>
      <c r="D1" s="303"/>
      <c r="E1" s="303"/>
      <c r="F1" s="303"/>
      <c r="G1" s="303"/>
      <c r="H1" s="303"/>
      <c r="I1" s="30" t="s">
        <v>561</v>
      </c>
      <c r="J1" s="30" t="s">
        <v>563</v>
      </c>
      <c r="K1" s="30" t="s">
        <v>573</v>
      </c>
      <c r="L1" s="30" t="s">
        <v>581</v>
      </c>
      <c r="M1" s="20"/>
      <c r="N1" s="20"/>
      <c r="O1" s="20"/>
    </row>
    <row r="2" spans="1:20" x14ac:dyDescent="0.2">
      <c r="A2" s="303" t="s">
        <v>587</v>
      </c>
      <c r="B2" s="303"/>
      <c r="C2" s="303"/>
      <c r="D2" s="303"/>
      <c r="E2" s="303"/>
      <c r="F2" s="303"/>
      <c r="G2" s="303"/>
      <c r="H2" s="303"/>
      <c r="I2" s="156"/>
      <c r="J2" s="156"/>
      <c r="K2" s="156"/>
      <c r="L2" s="156"/>
      <c r="M2" s="155"/>
      <c r="N2" s="155"/>
      <c r="O2" s="155"/>
      <c r="P2" s="159"/>
      <c r="Q2" s="159"/>
      <c r="R2" s="30"/>
    </row>
    <row r="3" spans="1:20" x14ac:dyDescent="0.2">
      <c r="A3" s="155" t="s">
        <v>0</v>
      </c>
      <c r="B3" s="155" t="s">
        <v>1</v>
      </c>
      <c r="C3" s="155" t="s">
        <v>2</v>
      </c>
      <c r="D3" s="155" t="s">
        <v>274</v>
      </c>
      <c r="E3" s="155" t="s">
        <v>3</v>
      </c>
      <c r="F3" s="155" t="s">
        <v>4</v>
      </c>
      <c r="G3" s="302" t="s">
        <v>5</v>
      </c>
      <c r="H3" s="302"/>
      <c r="I3" s="31" t="s">
        <v>554</v>
      </c>
      <c r="J3" s="31" t="s">
        <v>559</v>
      </c>
      <c r="K3" s="31" t="s">
        <v>572</v>
      </c>
      <c r="L3" s="31" t="s">
        <v>579</v>
      </c>
      <c r="M3" s="157"/>
      <c r="N3" s="302" t="s">
        <v>6</v>
      </c>
      <c r="O3" s="302"/>
      <c r="P3" s="55"/>
      <c r="Q3" s="300" t="s">
        <v>7</v>
      </c>
      <c r="R3" s="301"/>
    </row>
    <row r="4" spans="1:20" x14ac:dyDescent="0.2">
      <c r="A4" s="157" t="s">
        <v>8</v>
      </c>
      <c r="B4" s="157"/>
      <c r="C4" s="157"/>
      <c r="D4" s="157"/>
      <c r="E4" s="7" t="s">
        <v>9</v>
      </c>
      <c r="F4" s="157" t="s">
        <v>10</v>
      </c>
      <c r="G4" s="155" t="s">
        <v>11</v>
      </c>
      <c r="H4" s="155" t="s">
        <v>12</v>
      </c>
      <c r="I4" s="157" t="s">
        <v>555</v>
      </c>
      <c r="J4" s="157" t="s">
        <v>560</v>
      </c>
      <c r="K4" s="157" t="s">
        <v>571</v>
      </c>
      <c r="L4" s="157" t="s">
        <v>580</v>
      </c>
      <c r="M4" s="157"/>
      <c r="N4" s="155" t="s">
        <v>13</v>
      </c>
      <c r="O4" s="155" t="s">
        <v>12</v>
      </c>
      <c r="P4" s="56"/>
      <c r="Q4" s="156" t="s">
        <v>14</v>
      </c>
      <c r="R4" s="156" t="s">
        <v>15</v>
      </c>
    </row>
    <row r="5" spans="1:20" s="90" customFormat="1" x14ac:dyDescent="0.2">
      <c r="A5" s="86" t="s">
        <v>549</v>
      </c>
      <c r="B5" s="86" t="s">
        <v>550</v>
      </c>
      <c r="C5" s="86" t="s">
        <v>549</v>
      </c>
      <c r="D5" s="86" t="s">
        <v>275</v>
      </c>
      <c r="E5" s="87">
        <v>15</v>
      </c>
      <c r="F5" s="87">
        <v>50</v>
      </c>
      <c r="G5" s="87">
        <v>50</v>
      </c>
      <c r="H5" s="87">
        <v>2000</v>
      </c>
      <c r="I5" s="87"/>
      <c r="J5" s="87"/>
      <c r="K5" s="87"/>
      <c r="L5" s="87"/>
      <c r="M5" s="154"/>
      <c r="N5" s="87">
        <f t="shared" ref="N5:N20" si="0">SUM(I5:M5)</f>
        <v>0</v>
      </c>
      <c r="O5" s="87">
        <f t="shared" ref="O5:O20" si="1">$N5/$H5</f>
        <v>0</v>
      </c>
      <c r="P5" s="89"/>
      <c r="Q5" s="87">
        <v>0.06</v>
      </c>
      <c r="R5" s="87">
        <f t="shared" ref="R5:R20" si="2">$O5*$Q5</f>
        <v>0</v>
      </c>
    </row>
    <row r="6" spans="1:20" s="90" customFormat="1" x14ac:dyDescent="0.2">
      <c r="A6" s="86" t="s">
        <v>383</v>
      </c>
      <c r="B6" s="86" t="s">
        <v>384</v>
      </c>
      <c r="C6" s="86" t="s">
        <v>383</v>
      </c>
      <c r="D6" s="86" t="s">
        <v>275</v>
      </c>
      <c r="E6" s="87">
        <v>15</v>
      </c>
      <c r="F6" s="87">
        <v>225</v>
      </c>
      <c r="G6" s="87">
        <v>10</v>
      </c>
      <c r="H6" s="87">
        <v>400</v>
      </c>
      <c r="I6" s="87">
        <v>2800</v>
      </c>
      <c r="J6" s="87">
        <v>6000</v>
      </c>
      <c r="K6" s="87">
        <v>4000</v>
      </c>
      <c r="L6" s="87">
        <v>6000</v>
      </c>
      <c r="M6" s="91"/>
      <c r="N6" s="87">
        <f t="shared" si="0"/>
        <v>18800</v>
      </c>
      <c r="O6" s="87">
        <f t="shared" si="1"/>
        <v>47</v>
      </c>
      <c r="P6" s="92"/>
      <c r="Q6" s="93">
        <v>0.06</v>
      </c>
      <c r="R6" s="93">
        <f t="shared" si="2"/>
        <v>2.82</v>
      </c>
      <c r="S6" s="94">
        <f>SUM(R6:R20)</f>
        <v>19.649999999999999</v>
      </c>
      <c r="T6" s="90">
        <f>S6*100/$S$147</f>
        <v>98.348348348348338</v>
      </c>
    </row>
    <row r="7" spans="1:20" s="90" customFormat="1" x14ac:dyDescent="0.2">
      <c r="A7" s="86" t="s">
        <v>385</v>
      </c>
      <c r="B7" s="86" t="s">
        <v>386</v>
      </c>
      <c r="C7" s="86" t="s">
        <v>385</v>
      </c>
      <c r="D7" s="86" t="s">
        <v>275</v>
      </c>
      <c r="E7" s="87">
        <v>15</v>
      </c>
      <c r="F7" s="87">
        <v>300</v>
      </c>
      <c r="G7" s="87">
        <v>10</v>
      </c>
      <c r="H7" s="87">
        <v>300</v>
      </c>
      <c r="I7" s="87"/>
      <c r="J7" s="87">
        <v>5100</v>
      </c>
      <c r="K7" s="87">
        <v>9000</v>
      </c>
      <c r="L7" s="87">
        <v>6000</v>
      </c>
      <c r="M7" s="91"/>
      <c r="N7" s="87">
        <f t="shared" si="0"/>
        <v>20100</v>
      </c>
      <c r="O7" s="87">
        <f t="shared" si="1"/>
        <v>67</v>
      </c>
      <c r="P7" s="92"/>
      <c r="Q7" s="93">
        <v>0.06</v>
      </c>
      <c r="R7" s="93">
        <f t="shared" si="2"/>
        <v>4.0199999999999996</v>
      </c>
      <c r="S7" s="94"/>
    </row>
    <row r="8" spans="1:20" s="90" customFormat="1" x14ac:dyDescent="0.2">
      <c r="A8" s="154" t="s">
        <v>387</v>
      </c>
      <c r="B8" s="154" t="s">
        <v>259</v>
      </c>
      <c r="C8" s="95" t="s">
        <v>388</v>
      </c>
      <c r="D8" s="154" t="s">
        <v>277</v>
      </c>
      <c r="E8" s="87" t="s">
        <v>167</v>
      </c>
      <c r="F8" s="87">
        <v>300</v>
      </c>
      <c r="G8" s="87">
        <v>10</v>
      </c>
      <c r="H8" s="87">
        <v>300</v>
      </c>
      <c r="I8" s="87"/>
      <c r="J8" s="87"/>
      <c r="K8" s="87"/>
      <c r="L8" s="87">
        <v>900</v>
      </c>
      <c r="M8" s="91"/>
      <c r="N8" s="87">
        <f t="shared" si="0"/>
        <v>900</v>
      </c>
      <c r="O8" s="87">
        <f t="shared" si="1"/>
        <v>3</v>
      </c>
      <c r="P8" s="92"/>
      <c r="Q8" s="93">
        <v>0.06</v>
      </c>
      <c r="R8" s="93">
        <f t="shared" si="2"/>
        <v>0.18</v>
      </c>
      <c r="S8" s="94"/>
    </row>
    <row r="9" spans="1:20" s="90" customFormat="1" x14ac:dyDescent="0.2">
      <c r="A9" s="86" t="s">
        <v>258</v>
      </c>
      <c r="B9" s="86" t="s">
        <v>259</v>
      </c>
      <c r="C9" s="86" t="s">
        <v>258</v>
      </c>
      <c r="D9" s="86" t="s">
        <v>275</v>
      </c>
      <c r="E9" s="87">
        <v>15</v>
      </c>
      <c r="F9" s="87">
        <v>375</v>
      </c>
      <c r="G9" s="87">
        <v>10</v>
      </c>
      <c r="H9" s="87">
        <v>200</v>
      </c>
      <c r="I9" s="87"/>
      <c r="J9" s="87"/>
      <c r="K9" s="87"/>
      <c r="L9" s="87"/>
      <c r="M9" s="91"/>
      <c r="N9" s="87">
        <f t="shared" si="0"/>
        <v>0</v>
      </c>
      <c r="O9" s="87">
        <f t="shared" si="1"/>
        <v>0</v>
      </c>
      <c r="P9" s="92"/>
      <c r="Q9" s="93">
        <v>0.06</v>
      </c>
      <c r="R9" s="93">
        <f t="shared" si="2"/>
        <v>0</v>
      </c>
      <c r="S9" s="94"/>
    </row>
    <row r="10" spans="1:20" s="90" customFormat="1" x14ac:dyDescent="0.2">
      <c r="A10" s="86" t="s">
        <v>26</v>
      </c>
      <c r="B10" s="86" t="s">
        <v>27</v>
      </c>
      <c r="C10" s="86" t="s">
        <v>26</v>
      </c>
      <c r="D10" s="86" t="s">
        <v>275</v>
      </c>
      <c r="E10" s="87">
        <v>15</v>
      </c>
      <c r="F10" s="87">
        <v>457</v>
      </c>
      <c r="G10" s="87">
        <v>10</v>
      </c>
      <c r="H10" s="87">
        <v>200</v>
      </c>
      <c r="I10" s="87">
        <v>2000</v>
      </c>
      <c r="J10" s="87">
        <v>5000</v>
      </c>
      <c r="K10" s="87">
        <v>5000</v>
      </c>
      <c r="L10" s="87">
        <v>5000</v>
      </c>
      <c r="M10" s="91"/>
      <c r="N10" s="87">
        <f t="shared" si="0"/>
        <v>17000</v>
      </c>
      <c r="O10" s="87">
        <f t="shared" si="1"/>
        <v>85</v>
      </c>
      <c r="P10" s="92"/>
      <c r="Q10" s="93">
        <v>0.05</v>
      </c>
      <c r="R10" s="93">
        <f t="shared" si="2"/>
        <v>4.25</v>
      </c>
    </row>
    <row r="11" spans="1:20" s="90" customFormat="1" x14ac:dyDescent="0.2">
      <c r="A11" s="154" t="s">
        <v>169</v>
      </c>
      <c r="B11" s="154" t="s">
        <v>27</v>
      </c>
      <c r="C11" s="154">
        <v>90441400</v>
      </c>
      <c r="D11" s="154" t="s">
        <v>277</v>
      </c>
      <c r="E11" s="87" t="s">
        <v>167</v>
      </c>
      <c r="F11" s="87">
        <v>450</v>
      </c>
      <c r="G11" s="87">
        <v>10</v>
      </c>
      <c r="H11" s="87">
        <v>200</v>
      </c>
      <c r="I11" s="87"/>
      <c r="J11" s="87"/>
      <c r="K11" s="87"/>
      <c r="L11" s="87">
        <v>1000</v>
      </c>
      <c r="M11" s="91"/>
      <c r="N11" s="87">
        <f t="shared" si="0"/>
        <v>1000</v>
      </c>
      <c r="O11" s="87">
        <f t="shared" si="1"/>
        <v>5</v>
      </c>
      <c r="P11" s="92"/>
      <c r="Q11" s="93">
        <v>0.05</v>
      </c>
      <c r="R11" s="93">
        <f t="shared" si="2"/>
        <v>0.25</v>
      </c>
    </row>
    <row r="12" spans="1:20" s="90" customFormat="1" x14ac:dyDescent="0.2">
      <c r="A12" s="86" t="s">
        <v>24</v>
      </c>
      <c r="B12" s="86" t="s">
        <v>25</v>
      </c>
      <c r="C12" s="86" t="s">
        <v>24</v>
      </c>
      <c r="D12" s="86" t="s">
        <v>275</v>
      </c>
      <c r="E12" s="87">
        <v>15</v>
      </c>
      <c r="F12" s="87">
        <v>610</v>
      </c>
      <c r="G12" s="87">
        <v>10</v>
      </c>
      <c r="H12" s="87">
        <v>100</v>
      </c>
      <c r="I12" s="87">
        <v>700</v>
      </c>
      <c r="J12" s="87">
        <v>5000</v>
      </c>
      <c r="K12" s="87">
        <v>5000</v>
      </c>
      <c r="L12" s="87">
        <v>5000</v>
      </c>
      <c r="M12" s="91"/>
      <c r="N12" s="87">
        <f t="shared" si="0"/>
        <v>15700</v>
      </c>
      <c r="O12" s="87">
        <f t="shared" si="1"/>
        <v>157</v>
      </c>
      <c r="P12" s="92"/>
      <c r="Q12" s="93">
        <v>0.04</v>
      </c>
      <c r="R12" s="93">
        <f t="shared" si="2"/>
        <v>6.28</v>
      </c>
    </row>
    <row r="13" spans="1:20" s="90" customFormat="1" x14ac:dyDescent="0.2">
      <c r="A13" s="154" t="s">
        <v>168</v>
      </c>
      <c r="B13" s="154" t="s">
        <v>25</v>
      </c>
      <c r="C13" s="154">
        <v>90441600</v>
      </c>
      <c r="D13" s="154" t="s">
        <v>277</v>
      </c>
      <c r="E13" s="87" t="s">
        <v>167</v>
      </c>
      <c r="F13" s="87">
        <v>600</v>
      </c>
      <c r="G13" s="87">
        <v>10</v>
      </c>
      <c r="H13" s="87">
        <v>100</v>
      </c>
      <c r="I13" s="87"/>
      <c r="J13" s="87"/>
      <c r="K13" s="87"/>
      <c r="L13" s="87">
        <v>500</v>
      </c>
      <c r="M13" s="91"/>
      <c r="N13" s="87">
        <f t="shared" si="0"/>
        <v>500</v>
      </c>
      <c r="O13" s="87">
        <f t="shared" si="1"/>
        <v>5</v>
      </c>
      <c r="P13" s="92"/>
      <c r="Q13" s="93">
        <v>0.04</v>
      </c>
      <c r="R13" s="93">
        <f t="shared" si="2"/>
        <v>0.2</v>
      </c>
    </row>
    <row r="14" spans="1:20" s="90" customFormat="1" x14ac:dyDescent="0.2">
      <c r="A14" s="86" t="s">
        <v>150</v>
      </c>
      <c r="B14" s="86" t="s">
        <v>151</v>
      </c>
      <c r="C14" s="86" t="s">
        <v>150</v>
      </c>
      <c r="D14" s="86" t="s">
        <v>275</v>
      </c>
      <c r="E14" s="87">
        <v>15</v>
      </c>
      <c r="F14" s="87">
        <v>760</v>
      </c>
      <c r="G14" s="87">
        <v>10</v>
      </c>
      <c r="H14" s="87">
        <v>100</v>
      </c>
      <c r="I14" s="87"/>
      <c r="J14" s="87"/>
      <c r="K14" s="87"/>
      <c r="L14" s="87"/>
      <c r="M14" s="91"/>
      <c r="N14" s="87">
        <f t="shared" si="0"/>
        <v>0</v>
      </c>
      <c r="O14" s="87">
        <f t="shared" si="1"/>
        <v>0</v>
      </c>
      <c r="P14" s="92"/>
      <c r="Q14" s="93">
        <v>0.04</v>
      </c>
      <c r="R14" s="93">
        <f t="shared" si="2"/>
        <v>0</v>
      </c>
    </row>
    <row r="15" spans="1:20" s="90" customFormat="1" x14ac:dyDescent="0.2">
      <c r="A15" s="86" t="s">
        <v>20</v>
      </c>
      <c r="B15" s="86" t="s">
        <v>21</v>
      </c>
      <c r="C15" s="86" t="s">
        <v>20</v>
      </c>
      <c r="D15" s="86" t="s">
        <v>275</v>
      </c>
      <c r="E15" s="87">
        <v>15</v>
      </c>
      <c r="F15" s="87">
        <v>915</v>
      </c>
      <c r="G15" s="87">
        <v>10</v>
      </c>
      <c r="H15" s="87">
        <v>100</v>
      </c>
      <c r="I15" s="87"/>
      <c r="J15" s="87"/>
      <c r="K15" s="87">
        <v>800</v>
      </c>
      <c r="L15" s="87">
        <v>2000</v>
      </c>
      <c r="M15" s="91"/>
      <c r="N15" s="87">
        <f t="shared" si="0"/>
        <v>2800</v>
      </c>
      <c r="O15" s="87">
        <f t="shared" si="1"/>
        <v>28</v>
      </c>
      <c r="P15" s="92"/>
      <c r="Q15" s="93">
        <v>0.05</v>
      </c>
      <c r="R15" s="93">
        <f t="shared" si="2"/>
        <v>1.4000000000000001</v>
      </c>
    </row>
    <row r="16" spans="1:20" s="90" customFormat="1" x14ac:dyDescent="0.2">
      <c r="A16" s="91" t="s">
        <v>166</v>
      </c>
      <c r="B16" s="91" t="s">
        <v>21</v>
      </c>
      <c r="C16" s="91">
        <v>90441800</v>
      </c>
      <c r="D16" s="154" t="s">
        <v>277</v>
      </c>
      <c r="E16" s="87" t="s">
        <v>167</v>
      </c>
      <c r="F16" s="87">
        <v>900</v>
      </c>
      <c r="G16" s="87">
        <v>10</v>
      </c>
      <c r="H16" s="87">
        <v>100</v>
      </c>
      <c r="I16" s="87"/>
      <c r="J16" s="87"/>
      <c r="K16" s="87"/>
      <c r="L16" s="87">
        <v>500</v>
      </c>
      <c r="M16" s="91"/>
      <c r="N16" s="87">
        <f t="shared" si="0"/>
        <v>500</v>
      </c>
      <c r="O16" s="87">
        <f t="shared" si="1"/>
        <v>5</v>
      </c>
      <c r="P16" s="92"/>
      <c r="Q16" s="93">
        <v>0.05</v>
      </c>
      <c r="R16" s="93">
        <f t="shared" si="2"/>
        <v>0.25</v>
      </c>
    </row>
    <row r="17" spans="1:20" s="90" customFormat="1" x14ac:dyDescent="0.2">
      <c r="A17" s="86" t="s">
        <v>16</v>
      </c>
      <c r="B17" s="86" t="s">
        <v>17</v>
      </c>
      <c r="C17" s="86" t="s">
        <v>16</v>
      </c>
      <c r="D17" s="86" t="s">
        <v>275</v>
      </c>
      <c r="E17" s="87">
        <v>15</v>
      </c>
      <c r="F17" s="87">
        <v>1220</v>
      </c>
      <c r="G17" s="87">
        <v>10</v>
      </c>
      <c r="H17" s="87">
        <v>50</v>
      </c>
      <c r="I17" s="87"/>
      <c r="J17" s="87"/>
      <c r="K17" s="87"/>
      <c r="L17" s="87"/>
      <c r="M17" s="91"/>
      <c r="N17" s="87">
        <f t="shared" si="0"/>
        <v>0</v>
      </c>
      <c r="O17" s="87">
        <f t="shared" si="1"/>
        <v>0</v>
      </c>
      <c r="P17" s="92"/>
      <c r="Q17" s="93">
        <v>0.04</v>
      </c>
      <c r="R17" s="93">
        <f t="shared" si="2"/>
        <v>0</v>
      </c>
    </row>
    <row r="18" spans="1:20" s="90" customFormat="1" x14ac:dyDescent="0.2">
      <c r="A18" s="86" t="s">
        <v>148</v>
      </c>
      <c r="B18" s="86" t="s">
        <v>149</v>
      </c>
      <c r="C18" s="86" t="s">
        <v>148</v>
      </c>
      <c r="D18" s="86" t="s">
        <v>275</v>
      </c>
      <c r="E18" s="87">
        <v>15</v>
      </c>
      <c r="F18" s="87">
        <v>1524</v>
      </c>
      <c r="G18" s="87">
        <v>10</v>
      </c>
      <c r="H18" s="87">
        <v>50</v>
      </c>
      <c r="I18" s="87"/>
      <c r="J18" s="87"/>
      <c r="K18" s="87"/>
      <c r="L18" s="87"/>
      <c r="M18" s="91"/>
      <c r="N18" s="87">
        <f t="shared" si="0"/>
        <v>0</v>
      </c>
      <c r="O18" s="87">
        <f t="shared" si="1"/>
        <v>0</v>
      </c>
      <c r="P18" s="92"/>
      <c r="Q18" s="93">
        <v>0.05</v>
      </c>
      <c r="R18" s="93">
        <f t="shared" si="2"/>
        <v>0</v>
      </c>
    </row>
    <row r="19" spans="1:20" s="90" customFormat="1" x14ac:dyDescent="0.2">
      <c r="A19" s="86" t="s">
        <v>146</v>
      </c>
      <c r="B19" s="86" t="s">
        <v>147</v>
      </c>
      <c r="C19" s="86" t="s">
        <v>146</v>
      </c>
      <c r="D19" s="86" t="s">
        <v>275</v>
      </c>
      <c r="E19" s="87">
        <v>15</v>
      </c>
      <c r="F19" s="87">
        <v>1800</v>
      </c>
      <c r="G19" s="87">
        <v>10</v>
      </c>
      <c r="H19" s="87">
        <v>50</v>
      </c>
      <c r="I19" s="87"/>
      <c r="J19" s="87"/>
      <c r="K19" s="87"/>
      <c r="L19" s="87"/>
      <c r="M19" s="91"/>
      <c r="N19" s="87">
        <f t="shared" si="0"/>
        <v>0</v>
      </c>
      <c r="O19" s="87">
        <f t="shared" si="1"/>
        <v>0</v>
      </c>
      <c r="P19" s="92"/>
      <c r="Q19" s="93">
        <v>0.06</v>
      </c>
      <c r="R19" s="93">
        <f t="shared" si="2"/>
        <v>0</v>
      </c>
    </row>
    <row r="20" spans="1:20" s="90" customFormat="1" x14ac:dyDescent="0.2">
      <c r="A20" s="86" t="s">
        <v>353</v>
      </c>
      <c r="B20" s="86" t="s">
        <v>354</v>
      </c>
      <c r="C20" s="86" t="s">
        <v>146</v>
      </c>
      <c r="D20" s="86" t="s">
        <v>275</v>
      </c>
      <c r="E20" s="87">
        <v>15</v>
      </c>
      <c r="F20" s="87">
        <v>2100</v>
      </c>
      <c r="G20" s="87">
        <v>10</v>
      </c>
      <c r="H20" s="87">
        <v>50</v>
      </c>
      <c r="I20" s="87"/>
      <c r="J20" s="87"/>
      <c r="K20" s="87"/>
      <c r="L20" s="87"/>
      <c r="M20" s="91"/>
      <c r="N20" s="87">
        <f t="shared" si="0"/>
        <v>0</v>
      </c>
      <c r="O20" s="87">
        <f t="shared" si="1"/>
        <v>0</v>
      </c>
      <c r="P20" s="92"/>
      <c r="Q20" s="93">
        <v>0.06</v>
      </c>
      <c r="R20" s="93">
        <f t="shared" si="2"/>
        <v>0</v>
      </c>
    </row>
    <row r="21" spans="1:20" s="90" customFormat="1" ht="15" x14ac:dyDescent="0.2">
      <c r="A21" s="96" t="s">
        <v>28</v>
      </c>
      <c r="B21" s="96"/>
      <c r="C21" s="96"/>
      <c r="D21" s="96"/>
      <c r="E21" s="96"/>
      <c r="F21" s="87"/>
      <c r="G21" s="97"/>
      <c r="H21" s="97"/>
      <c r="I21" s="87"/>
      <c r="J21" s="87"/>
      <c r="K21" s="87"/>
      <c r="L21" s="87"/>
      <c r="M21" s="98"/>
      <c r="N21" s="87"/>
      <c r="O21" s="87"/>
      <c r="P21" s="92"/>
      <c r="Q21" s="87"/>
      <c r="R21" s="93"/>
    </row>
    <row r="22" spans="1:20" s="90" customFormat="1" x14ac:dyDescent="0.2">
      <c r="A22" s="86" t="s">
        <v>260</v>
      </c>
      <c r="B22" s="86" t="s">
        <v>229</v>
      </c>
      <c r="C22" s="86" t="s">
        <v>260</v>
      </c>
      <c r="D22" s="86" t="s">
        <v>275</v>
      </c>
      <c r="E22" s="87">
        <v>20</v>
      </c>
      <c r="F22" s="87">
        <v>100</v>
      </c>
      <c r="G22" s="87">
        <v>10</v>
      </c>
      <c r="H22" s="87">
        <v>500</v>
      </c>
      <c r="I22" s="87"/>
      <c r="J22" s="87"/>
      <c r="K22" s="87"/>
      <c r="L22" s="87">
        <v>500</v>
      </c>
      <c r="M22" s="91"/>
      <c r="N22" s="87">
        <f t="shared" ref="N22:N38" si="3">SUM(I22:M22)</f>
        <v>500</v>
      </c>
      <c r="O22" s="87">
        <f t="shared" ref="O22:O38" si="4">$N22/$H22</f>
        <v>1</v>
      </c>
      <c r="P22" s="92"/>
      <c r="Q22" s="93">
        <v>0.06</v>
      </c>
      <c r="R22" s="93">
        <f t="shared" ref="R22:R38" si="5">$O22*$Q22</f>
        <v>0.06</v>
      </c>
      <c r="S22" s="94">
        <f>SUM(R22:R38)</f>
        <v>4.9899999999999993</v>
      </c>
      <c r="T22" s="90">
        <f>S22*100/$S$147</f>
        <v>24.974974974974973</v>
      </c>
    </row>
    <row r="23" spans="1:20" s="90" customFormat="1" x14ac:dyDescent="0.2">
      <c r="A23" s="154" t="s">
        <v>228</v>
      </c>
      <c r="B23" s="154" t="s">
        <v>229</v>
      </c>
      <c r="C23" s="154">
        <v>90442100</v>
      </c>
      <c r="D23" s="154" t="s">
        <v>277</v>
      </c>
      <c r="E23" s="87" t="s">
        <v>46</v>
      </c>
      <c r="F23" s="87">
        <v>100</v>
      </c>
      <c r="G23" s="87">
        <v>10</v>
      </c>
      <c r="H23" s="87">
        <v>500</v>
      </c>
      <c r="I23" s="87"/>
      <c r="J23" s="87"/>
      <c r="K23" s="87"/>
      <c r="L23" s="87"/>
      <c r="M23" s="91"/>
      <c r="N23" s="87">
        <f t="shared" si="3"/>
        <v>0</v>
      </c>
      <c r="O23" s="87">
        <f t="shared" si="4"/>
        <v>0</v>
      </c>
      <c r="P23" s="92"/>
      <c r="Q23" s="93">
        <v>0.06</v>
      </c>
      <c r="R23" s="93">
        <f t="shared" si="5"/>
        <v>0</v>
      </c>
      <c r="S23" s="94"/>
    </row>
    <row r="24" spans="1:20" s="90" customFormat="1" x14ac:dyDescent="0.2">
      <c r="A24" s="154" t="s">
        <v>172</v>
      </c>
      <c r="B24" s="154" t="s">
        <v>173</v>
      </c>
      <c r="C24" s="154">
        <v>90447000</v>
      </c>
      <c r="D24" s="154" t="s">
        <v>277</v>
      </c>
      <c r="E24" s="87" t="s">
        <v>46</v>
      </c>
      <c r="F24" s="87">
        <v>240</v>
      </c>
      <c r="G24" s="87">
        <v>10</v>
      </c>
      <c r="H24" s="87">
        <v>250</v>
      </c>
      <c r="I24" s="87"/>
      <c r="J24" s="87">
        <v>1000</v>
      </c>
      <c r="K24" s="87">
        <v>5000</v>
      </c>
      <c r="L24" s="87">
        <v>5000</v>
      </c>
      <c r="M24" s="91"/>
      <c r="N24" s="87">
        <f t="shared" si="3"/>
        <v>11000</v>
      </c>
      <c r="O24" s="87">
        <f t="shared" si="4"/>
        <v>44</v>
      </c>
      <c r="P24" s="92"/>
      <c r="Q24" s="93">
        <v>0.06</v>
      </c>
      <c r="R24" s="93">
        <f t="shared" si="5"/>
        <v>2.6399999999999997</v>
      </c>
    </row>
    <row r="25" spans="1:20" s="90" customFormat="1" x14ac:dyDescent="0.2">
      <c r="A25" s="86" t="s">
        <v>389</v>
      </c>
      <c r="B25" s="86" t="s">
        <v>390</v>
      </c>
      <c r="C25" s="86" t="s">
        <v>389</v>
      </c>
      <c r="D25" s="86" t="s">
        <v>275</v>
      </c>
      <c r="E25" s="87">
        <v>20</v>
      </c>
      <c r="F25" s="87">
        <v>300</v>
      </c>
      <c r="G25" s="87">
        <v>10</v>
      </c>
      <c r="H25" s="137">
        <v>200</v>
      </c>
      <c r="I25" s="87"/>
      <c r="J25" s="87">
        <v>1400</v>
      </c>
      <c r="K25" s="87">
        <v>1400</v>
      </c>
      <c r="L25" s="87">
        <v>1600</v>
      </c>
      <c r="M25" s="91"/>
      <c r="N25" s="87">
        <f t="shared" si="3"/>
        <v>4400</v>
      </c>
      <c r="O25" s="87">
        <f t="shared" si="4"/>
        <v>22</v>
      </c>
      <c r="P25" s="92"/>
      <c r="Q25" s="93">
        <v>0.06</v>
      </c>
      <c r="R25" s="93">
        <f t="shared" si="5"/>
        <v>1.3199999999999998</v>
      </c>
    </row>
    <row r="26" spans="1:20" s="90" customFormat="1" x14ac:dyDescent="0.2">
      <c r="A26" s="86" t="s">
        <v>50</v>
      </c>
      <c r="B26" s="86" t="s">
        <v>51</v>
      </c>
      <c r="C26" s="86" t="s">
        <v>50</v>
      </c>
      <c r="D26" s="86" t="s">
        <v>275</v>
      </c>
      <c r="E26" s="87">
        <v>20</v>
      </c>
      <c r="F26" s="87">
        <v>457</v>
      </c>
      <c r="G26" s="87">
        <v>10</v>
      </c>
      <c r="H26" s="87">
        <v>100</v>
      </c>
      <c r="I26" s="87"/>
      <c r="J26" s="87">
        <v>500</v>
      </c>
      <c r="K26" s="87"/>
      <c r="L26" s="87">
        <v>500</v>
      </c>
      <c r="M26" s="91"/>
      <c r="N26" s="87">
        <f t="shared" si="3"/>
        <v>1000</v>
      </c>
      <c r="O26" s="87">
        <f t="shared" si="4"/>
        <v>10</v>
      </c>
      <c r="P26" s="92"/>
      <c r="Q26" s="93">
        <v>0.04</v>
      </c>
      <c r="R26" s="93">
        <f t="shared" si="5"/>
        <v>0.4</v>
      </c>
    </row>
    <row r="27" spans="1:20" s="90" customFormat="1" x14ac:dyDescent="0.2">
      <c r="A27" s="154" t="s">
        <v>171</v>
      </c>
      <c r="B27" s="154" t="s">
        <v>51</v>
      </c>
      <c r="C27" s="154">
        <v>90442400</v>
      </c>
      <c r="D27" s="154" t="s">
        <v>277</v>
      </c>
      <c r="E27" s="87" t="s">
        <v>46</v>
      </c>
      <c r="F27" s="87">
        <v>450</v>
      </c>
      <c r="G27" s="87">
        <v>10</v>
      </c>
      <c r="H27" s="87">
        <v>100</v>
      </c>
      <c r="I27" s="87"/>
      <c r="J27" s="87">
        <v>400</v>
      </c>
      <c r="K27" s="87"/>
      <c r="L27" s="87"/>
      <c r="M27" s="91"/>
      <c r="N27" s="87">
        <f t="shared" si="3"/>
        <v>400</v>
      </c>
      <c r="O27" s="87">
        <f t="shared" si="4"/>
        <v>4</v>
      </c>
      <c r="P27" s="92"/>
      <c r="Q27" s="93">
        <v>0.04</v>
      </c>
      <c r="R27" s="93">
        <f t="shared" si="5"/>
        <v>0.16</v>
      </c>
    </row>
    <row r="28" spans="1:20" s="90" customFormat="1" x14ac:dyDescent="0.2">
      <c r="A28" s="86" t="s">
        <v>47</v>
      </c>
      <c r="B28" s="86" t="s">
        <v>48</v>
      </c>
      <c r="C28" s="86" t="s">
        <v>47</v>
      </c>
      <c r="D28" s="86" t="s">
        <v>275</v>
      </c>
      <c r="E28" s="87">
        <v>20</v>
      </c>
      <c r="F28" s="87">
        <v>610</v>
      </c>
      <c r="G28" s="87">
        <v>10</v>
      </c>
      <c r="H28" s="87">
        <v>100</v>
      </c>
      <c r="I28" s="87"/>
      <c r="J28" s="87"/>
      <c r="K28" s="87"/>
      <c r="L28" s="87"/>
      <c r="M28" s="91"/>
      <c r="N28" s="87">
        <f t="shared" si="3"/>
        <v>0</v>
      </c>
      <c r="O28" s="87">
        <f t="shared" si="4"/>
        <v>0</v>
      </c>
      <c r="P28" s="92"/>
      <c r="Q28" s="93">
        <v>0.06</v>
      </c>
      <c r="R28" s="93">
        <f t="shared" si="5"/>
        <v>0</v>
      </c>
    </row>
    <row r="29" spans="1:20" s="90" customFormat="1" x14ac:dyDescent="0.2">
      <c r="A29" s="154" t="s">
        <v>49</v>
      </c>
      <c r="B29" s="154" t="s">
        <v>48</v>
      </c>
      <c r="C29" s="154">
        <v>90442600</v>
      </c>
      <c r="D29" s="154" t="s">
        <v>277</v>
      </c>
      <c r="E29" s="87" t="s">
        <v>46</v>
      </c>
      <c r="F29" s="87">
        <v>600</v>
      </c>
      <c r="G29" s="87">
        <v>10</v>
      </c>
      <c r="H29" s="87">
        <v>100</v>
      </c>
      <c r="I29" s="87"/>
      <c r="J29" s="87"/>
      <c r="K29" s="87"/>
      <c r="L29" s="87"/>
      <c r="M29" s="91"/>
      <c r="N29" s="87">
        <f t="shared" si="3"/>
        <v>0</v>
      </c>
      <c r="O29" s="87">
        <f t="shared" si="4"/>
        <v>0</v>
      </c>
      <c r="P29" s="92"/>
      <c r="Q29" s="93">
        <v>0.06</v>
      </c>
      <c r="R29" s="93">
        <f t="shared" si="5"/>
        <v>0</v>
      </c>
    </row>
    <row r="30" spans="1:20" s="90" customFormat="1" x14ac:dyDescent="0.2">
      <c r="A30" s="86" t="s">
        <v>154</v>
      </c>
      <c r="B30" s="86" t="s">
        <v>43</v>
      </c>
      <c r="C30" s="86" t="s">
        <v>154</v>
      </c>
      <c r="D30" s="86" t="s">
        <v>275</v>
      </c>
      <c r="E30" s="87">
        <v>20</v>
      </c>
      <c r="F30" s="87">
        <v>760</v>
      </c>
      <c r="G30" s="87">
        <v>10</v>
      </c>
      <c r="H30" s="87">
        <v>100</v>
      </c>
      <c r="I30" s="87"/>
      <c r="J30" s="87"/>
      <c r="K30" s="87"/>
      <c r="L30" s="87"/>
      <c r="M30" s="91"/>
      <c r="N30" s="87">
        <f t="shared" si="3"/>
        <v>0</v>
      </c>
      <c r="O30" s="87">
        <f t="shared" si="4"/>
        <v>0</v>
      </c>
      <c r="P30" s="92"/>
      <c r="Q30" s="93">
        <v>7.0000000000000007E-2</v>
      </c>
      <c r="R30" s="93">
        <f t="shared" si="5"/>
        <v>0</v>
      </c>
    </row>
    <row r="31" spans="1:20" s="90" customFormat="1" x14ac:dyDescent="0.2">
      <c r="A31" s="154" t="s">
        <v>45</v>
      </c>
      <c r="B31" s="154" t="s">
        <v>43</v>
      </c>
      <c r="C31" s="154">
        <v>90442700</v>
      </c>
      <c r="D31" s="154" t="s">
        <v>277</v>
      </c>
      <c r="E31" s="87" t="s">
        <v>46</v>
      </c>
      <c r="F31" s="87">
        <v>750</v>
      </c>
      <c r="G31" s="87">
        <v>10</v>
      </c>
      <c r="H31" s="87">
        <v>100</v>
      </c>
      <c r="I31" s="87"/>
      <c r="J31" s="87"/>
      <c r="K31" s="87">
        <v>500</v>
      </c>
      <c r="L31" s="87"/>
      <c r="M31" s="91"/>
      <c r="N31" s="87">
        <f t="shared" si="3"/>
        <v>500</v>
      </c>
      <c r="O31" s="87">
        <f t="shared" si="4"/>
        <v>5</v>
      </c>
      <c r="P31" s="92"/>
      <c r="Q31" s="93">
        <v>7.0000000000000007E-2</v>
      </c>
      <c r="R31" s="93">
        <f t="shared" si="5"/>
        <v>0.35000000000000003</v>
      </c>
    </row>
    <row r="32" spans="1:20" s="90" customFormat="1" x14ac:dyDescent="0.2">
      <c r="A32" s="86" t="s">
        <v>38</v>
      </c>
      <c r="B32" s="86" t="s">
        <v>39</v>
      </c>
      <c r="C32" s="86" t="s">
        <v>38</v>
      </c>
      <c r="D32" s="86" t="s">
        <v>275</v>
      </c>
      <c r="E32" s="87">
        <v>20</v>
      </c>
      <c r="F32" s="87">
        <v>915</v>
      </c>
      <c r="G32" s="87">
        <v>10</v>
      </c>
      <c r="H32" s="87">
        <v>50</v>
      </c>
      <c r="I32" s="87"/>
      <c r="J32" s="87"/>
      <c r="K32" s="87"/>
      <c r="L32" s="87"/>
      <c r="M32" s="91"/>
      <c r="N32" s="87">
        <f t="shared" si="3"/>
        <v>0</v>
      </c>
      <c r="O32" s="87">
        <f t="shared" si="4"/>
        <v>0</v>
      </c>
      <c r="P32" s="92"/>
      <c r="Q32" s="93">
        <v>0.04</v>
      </c>
      <c r="R32" s="93">
        <f t="shared" si="5"/>
        <v>0</v>
      </c>
    </row>
    <row r="33" spans="1:20" s="90" customFormat="1" x14ac:dyDescent="0.2">
      <c r="A33" s="154" t="s">
        <v>170</v>
      </c>
      <c r="B33" s="154" t="s">
        <v>39</v>
      </c>
      <c r="C33" s="154">
        <v>90442800</v>
      </c>
      <c r="D33" s="154" t="s">
        <v>277</v>
      </c>
      <c r="E33" s="87" t="s">
        <v>46</v>
      </c>
      <c r="F33" s="87">
        <v>900</v>
      </c>
      <c r="G33" s="87">
        <v>10</v>
      </c>
      <c r="H33" s="87">
        <v>50</v>
      </c>
      <c r="I33" s="87"/>
      <c r="J33" s="87"/>
      <c r="K33" s="87"/>
      <c r="L33" s="87"/>
      <c r="M33" s="91"/>
      <c r="N33" s="87">
        <f t="shared" si="3"/>
        <v>0</v>
      </c>
      <c r="O33" s="87">
        <f t="shared" si="4"/>
        <v>0</v>
      </c>
      <c r="P33" s="92"/>
      <c r="Q33" s="93">
        <v>0.04</v>
      </c>
      <c r="R33" s="93">
        <f t="shared" si="5"/>
        <v>0</v>
      </c>
    </row>
    <row r="34" spans="1:20" s="90" customFormat="1" x14ac:dyDescent="0.2">
      <c r="A34" s="86" t="s">
        <v>34</v>
      </c>
      <c r="B34" s="86" t="s">
        <v>35</v>
      </c>
      <c r="C34" s="86" t="s">
        <v>34</v>
      </c>
      <c r="D34" s="86" t="s">
        <v>275</v>
      </c>
      <c r="E34" s="87">
        <v>20</v>
      </c>
      <c r="F34" s="87">
        <v>1220</v>
      </c>
      <c r="G34" s="87">
        <v>10</v>
      </c>
      <c r="H34" s="87">
        <v>50</v>
      </c>
      <c r="I34" s="87"/>
      <c r="J34" s="87"/>
      <c r="K34" s="87"/>
      <c r="L34" s="87">
        <v>50</v>
      </c>
      <c r="M34" s="91"/>
      <c r="N34" s="87">
        <f t="shared" si="3"/>
        <v>50</v>
      </c>
      <c r="O34" s="87">
        <f t="shared" si="4"/>
        <v>1</v>
      </c>
      <c r="P34" s="92"/>
      <c r="Q34" s="93">
        <v>0.06</v>
      </c>
      <c r="R34" s="93">
        <f t="shared" si="5"/>
        <v>0.06</v>
      </c>
    </row>
    <row r="35" spans="1:20" s="90" customFormat="1" x14ac:dyDescent="0.2">
      <c r="A35" s="86" t="s">
        <v>32</v>
      </c>
      <c r="B35" s="86" t="s">
        <v>33</v>
      </c>
      <c r="C35" s="86" t="s">
        <v>32</v>
      </c>
      <c r="D35" s="86" t="s">
        <v>275</v>
      </c>
      <c r="E35" s="87">
        <v>20</v>
      </c>
      <c r="F35" s="87">
        <v>1524</v>
      </c>
      <c r="G35" s="87">
        <v>10</v>
      </c>
      <c r="H35" s="87">
        <v>50</v>
      </c>
      <c r="I35" s="87"/>
      <c r="J35" s="87"/>
      <c r="K35" s="87"/>
      <c r="L35" s="87"/>
      <c r="M35" s="91"/>
      <c r="N35" s="87">
        <f t="shared" si="3"/>
        <v>0</v>
      </c>
      <c r="O35" s="87">
        <f t="shared" si="4"/>
        <v>0</v>
      </c>
      <c r="P35" s="92"/>
      <c r="Q35" s="93">
        <v>7.0000000000000007E-2</v>
      </c>
      <c r="R35" s="93">
        <f t="shared" si="5"/>
        <v>0</v>
      </c>
    </row>
    <row r="36" spans="1:20" s="90" customFormat="1" x14ac:dyDescent="0.2">
      <c r="A36" s="86" t="s">
        <v>214</v>
      </c>
      <c r="B36" s="86" t="s">
        <v>30</v>
      </c>
      <c r="C36" s="86" t="s">
        <v>214</v>
      </c>
      <c r="D36" s="86" t="s">
        <v>275</v>
      </c>
      <c r="E36" s="87">
        <v>20</v>
      </c>
      <c r="F36" s="87">
        <v>1800</v>
      </c>
      <c r="G36" s="87">
        <v>10</v>
      </c>
      <c r="H36" s="87">
        <v>50</v>
      </c>
      <c r="I36" s="87"/>
      <c r="J36" s="87"/>
      <c r="K36" s="87"/>
      <c r="L36" s="87"/>
      <c r="M36" s="91"/>
      <c r="N36" s="87">
        <f t="shared" si="3"/>
        <v>0</v>
      </c>
      <c r="O36" s="87">
        <f t="shared" si="4"/>
        <v>0</v>
      </c>
      <c r="P36" s="92"/>
      <c r="Q36" s="93">
        <v>0.09</v>
      </c>
      <c r="R36" s="93">
        <f t="shared" si="5"/>
        <v>0</v>
      </c>
    </row>
    <row r="37" spans="1:20" s="90" customFormat="1" x14ac:dyDescent="0.2">
      <c r="A37" s="86" t="s">
        <v>212</v>
      </c>
      <c r="B37" s="86" t="s">
        <v>213</v>
      </c>
      <c r="C37" s="86" t="s">
        <v>212</v>
      </c>
      <c r="D37" s="86" t="s">
        <v>275</v>
      </c>
      <c r="E37" s="87">
        <v>20</v>
      </c>
      <c r="F37" s="87">
        <v>2100</v>
      </c>
      <c r="G37" s="87">
        <v>10</v>
      </c>
      <c r="H37" s="87">
        <v>50</v>
      </c>
      <c r="I37" s="87"/>
      <c r="J37" s="87"/>
      <c r="K37" s="87"/>
      <c r="L37" s="87"/>
      <c r="M37" s="91"/>
      <c r="N37" s="87">
        <f t="shared" si="3"/>
        <v>0</v>
      </c>
      <c r="O37" s="87">
        <f t="shared" si="4"/>
        <v>0</v>
      </c>
      <c r="P37" s="92"/>
      <c r="Q37" s="93">
        <v>7.0000000000000007E-2</v>
      </c>
      <c r="R37" s="93">
        <f t="shared" si="5"/>
        <v>0</v>
      </c>
    </row>
    <row r="38" spans="1:20" s="90" customFormat="1" x14ac:dyDescent="0.2">
      <c r="A38" s="86" t="s">
        <v>242</v>
      </c>
      <c r="B38" s="86" t="s">
        <v>243</v>
      </c>
      <c r="C38" s="86" t="s">
        <v>242</v>
      </c>
      <c r="D38" s="86" t="s">
        <v>275</v>
      </c>
      <c r="E38" s="87">
        <v>20</v>
      </c>
      <c r="F38" s="87">
        <v>2400</v>
      </c>
      <c r="G38" s="87">
        <v>10</v>
      </c>
      <c r="H38" s="87">
        <v>50</v>
      </c>
      <c r="I38" s="87"/>
      <c r="J38" s="87"/>
      <c r="K38" s="87"/>
      <c r="L38" s="87"/>
      <c r="M38" s="91"/>
      <c r="N38" s="87">
        <f t="shared" si="3"/>
        <v>0</v>
      </c>
      <c r="O38" s="87">
        <f t="shared" si="4"/>
        <v>0</v>
      </c>
      <c r="P38" s="92"/>
      <c r="Q38" s="93">
        <v>7.0000000000000007E-2</v>
      </c>
      <c r="R38" s="93">
        <f t="shared" si="5"/>
        <v>0</v>
      </c>
    </row>
    <row r="39" spans="1:20" s="90" customFormat="1" ht="15" x14ac:dyDescent="0.2">
      <c r="A39" s="96" t="s">
        <v>52</v>
      </c>
      <c r="B39" s="96"/>
      <c r="C39" s="96"/>
      <c r="D39" s="96"/>
      <c r="E39" s="96"/>
      <c r="F39" s="99"/>
      <c r="G39" s="100"/>
      <c r="H39" s="100"/>
      <c r="I39" s="87"/>
      <c r="J39" s="87"/>
      <c r="K39" s="87"/>
      <c r="L39" s="87"/>
      <c r="M39" s="101"/>
      <c r="N39" s="87"/>
      <c r="O39" s="87"/>
      <c r="P39" s="92"/>
      <c r="Q39" s="87"/>
      <c r="R39" s="93"/>
    </row>
    <row r="40" spans="1:20" s="90" customFormat="1" x14ac:dyDescent="0.2">
      <c r="A40" s="86" t="s">
        <v>261</v>
      </c>
      <c r="B40" s="86" t="s">
        <v>262</v>
      </c>
      <c r="C40" s="86" t="s">
        <v>261</v>
      </c>
      <c r="D40" s="86" t="s">
        <v>275</v>
      </c>
      <c r="E40" s="87">
        <v>25</v>
      </c>
      <c r="F40" s="87">
        <v>200</v>
      </c>
      <c r="G40" s="87">
        <v>10</v>
      </c>
      <c r="H40" s="87">
        <v>150</v>
      </c>
      <c r="I40" s="87">
        <v>150</v>
      </c>
      <c r="J40" s="87">
        <v>300</v>
      </c>
      <c r="K40" s="87"/>
      <c r="L40" s="87">
        <v>300</v>
      </c>
      <c r="M40" s="91"/>
      <c r="N40" s="87">
        <f t="shared" ref="N40:N59" si="6">SUM(I40:M40)</f>
        <v>750</v>
      </c>
      <c r="O40" s="87">
        <f t="shared" ref="O40:O59" si="7">$N40/$H40</f>
        <v>5</v>
      </c>
      <c r="P40" s="92"/>
      <c r="Q40" s="93">
        <v>0.06</v>
      </c>
      <c r="R40" s="93">
        <f t="shared" ref="R40:R59" si="8">$O40*$Q40</f>
        <v>0.3</v>
      </c>
      <c r="S40" s="94">
        <f>SUM(R40:R59)</f>
        <v>10.58</v>
      </c>
      <c r="T40" s="90">
        <f>S40*100/$S$147</f>
        <v>52.952952952952948</v>
      </c>
    </row>
    <row r="41" spans="1:20" s="90" customFormat="1" x14ac:dyDescent="0.2">
      <c r="A41" s="154" t="s">
        <v>198</v>
      </c>
      <c r="B41" s="154" t="s">
        <v>199</v>
      </c>
      <c r="C41" s="154">
        <v>90448000</v>
      </c>
      <c r="D41" s="154" t="s">
        <v>277</v>
      </c>
      <c r="E41" s="87" t="s">
        <v>63</v>
      </c>
      <c r="F41" s="87">
        <v>270</v>
      </c>
      <c r="G41" s="87">
        <v>10</v>
      </c>
      <c r="H41" s="87">
        <v>100</v>
      </c>
      <c r="I41" s="87"/>
      <c r="J41" s="87"/>
      <c r="K41" s="87"/>
      <c r="L41" s="87"/>
      <c r="M41" s="91"/>
      <c r="N41" s="87">
        <f t="shared" si="6"/>
        <v>0</v>
      </c>
      <c r="O41" s="87">
        <f t="shared" si="7"/>
        <v>0</v>
      </c>
      <c r="P41" s="92"/>
      <c r="Q41" s="93">
        <v>0.06</v>
      </c>
      <c r="R41" s="93">
        <f t="shared" si="8"/>
        <v>0</v>
      </c>
    </row>
    <row r="42" spans="1:20" s="90" customFormat="1" x14ac:dyDescent="0.2">
      <c r="A42" s="102" t="s">
        <v>583</v>
      </c>
      <c r="B42" s="102" t="s">
        <v>391</v>
      </c>
      <c r="C42" s="102" t="s">
        <v>584</v>
      </c>
      <c r="D42" s="86" t="s">
        <v>275</v>
      </c>
      <c r="E42" s="87" t="s">
        <v>63</v>
      </c>
      <c r="F42" s="87">
        <v>300</v>
      </c>
      <c r="G42" s="87">
        <v>10</v>
      </c>
      <c r="H42" s="87">
        <v>100</v>
      </c>
      <c r="I42" s="87"/>
      <c r="J42" s="87">
        <v>1600</v>
      </c>
      <c r="K42" s="87">
        <v>800</v>
      </c>
      <c r="L42" s="87">
        <v>1100</v>
      </c>
      <c r="M42" s="91"/>
      <c r="N42" s="87">
        <f t="shared" si="6"/>
        <v>3500</v>
      </c>
      <c r="O42" s="87">
        <f t="shared" si="7"/>
        <v>35</v>
      </c>
      <c r="P42" s="92"/>
      <c r="Q42" s="93">
        <v>0.06</v>
      </c>
      <c r="R42" s="93">
        <f t="shared" si="8"/>
        <v>2.1</v>
      </c>
    </row>
    <row r="43" spans="1:20" s="90" customFormat="1" x14ac:dyDescent="0.2">
      <c r="A43" s="154" t="s">
        <v>392</v>
      </c>
      <c r="B43" s="154" t="s">
        <v>391</v>
      </c>
      <c r="C43" s="95" t="s">
        <v>393</v>
      </c>
      <c r="D43" s="154" t="s">
        <v>277</v>
      </c>
      <c r="E43" s="87" t="s">
        <v>63</v>
      </c>
      <c r="F43" s="87">
        <v>300</v>
      </c>
      <c r="G43" s="87">
        <v>10</v>
      </c>
      <c r="H43" s="87">
        <v>100</v>
      </c>
      <c r="I43" s="87"/>
      <c r="J43" s="87">
        <v>1300</v>
      </c>
      <c r="K43" s="87"/>
      <c r="L43" s="87">
        <v>800</v>
      </c>
      <c r="M43" s="91"/>
      <c r="N43" s="87">
        <f t="shared" si="6"/>
        <v>2100</v>
      </c>
      <c r="O43" s="87">
        <f t="shared" si="7"/>
        <v>21</v>
      </c>
      <c r="P43" s="92"/>
      <c r="Q43" s="93">
        <v>0.06</v>
      </c>
      <c r="R43" s="93">
        <f t="shared" si="8"/>
        <v>1.26</v>
      </c>
    </row>
    <row r="44" spans="1:20" s="90" customFormat="1" x14ac:dyDescent="0.2">
      <c r="A44" s="102" t="s">
        <v>67</v>
      </c>
      <c r="B44" s="102" t="s">
        <v>68</v>
      </c>
      <c r="C44" s="102" t="s">
        <v>69</v>
      </c>
      <c r="D44" s="86" t="s">
        <v>275</v>
      </c>
      <c r="E44" s="87">
        <v>25</v>
      </c>
      <c r="F44" s="87">
        <v>375</v>
      </c>
      <c r="G44" s="87">
        <v>10</v>
      </c>
      <c r="H44" s="87">
        <v>100</v>
      </c>
      <c r="I44" s="87"/>
      <c r="J44" s="87">
        <v>400</v>
      </c>
      <c r="K44" s="87">
        <v>500</v>
      </c>
      <c r="L44" s="87">
        <v>1000</v>
      </c>
      <c r="M44" s="91"/>
      <c r="N44" s="87">
        <f t="shared" si="6"/>
        <v>1900</v>
      </c>
      <c r="O44" s="87">
        <f t="shared" si="7"/>
        <v>19</v>
      </c>
      <c r="P44" s="92"/>
      <c r="Q44" s="93">
        <v>0.06</v>
      </c>
      <c r="R44" s="93">
        <f t="shared" si="8"/>
        <v>1.1399999999999999</v>
      </c>
    </row>
    <row r="45" spans="1:20" s="90" customFormat="1" x14ac:dyDescent="0.2">
      <c r="A45" s="86" t="s">
        <v>64</v>
      </c>
      <c r="B45" s="86" t="s">
        <v>65</v>
      </c>
      <c r="C45" s="86" t="s">
        <v>64</v>
      </c>
      <c r="D45" s="86" t="s">
        <v>275</v>
      </c>
      <c r="E45" s="87">
        <v>25</v>
      </c>
      <c r="F45" s="87">
        <v>457</v>
      </c>
      <c r="G45" s="87">
        <v>10</v>
      </c>
      <c r="H45" s="87">
        <v>100</v>
      </c>
      <c r="I45" s="87"/>
      <c r="J45" s="87">
        <v>300</v>
      </c>
      <c r="K45" s="87">
        <v>1000</v>
      </c>
      <c r="L45" s="87">
        <v>2000</v>
      </c>
      <c r="M45" s="91"/>
      <c r="N45" s="87">
        <f t="shared" si="6"/>
        <v>3300</v>
      </c>
      <c r="O45" s="87">
        <f t="shared" si="7"/>
        <v>33</v>
      </c>
      <c r="P45" s="92"/>
      <c r="Q45" s="93">
        <v>0.06</v>
      </c>
      <c r="R45" s="93">
        <f t="shared" si="8"/>
        <v>1.98</v>
      </c>
    </row>
    <row r="46" spans="1:20" s="90" customFormat="1" x14ac:dyDescent="0.2">
      <c r="A46" s="154" t="s">
        <v>66</v>
      </c>
      <c r="B46" s="154" t="s">
        <v>65</v>
      </c>
      <c r="C46" s="154">
        <v>90443400</v>
      </c>
      <c r="D46" s="154" t="s">
        <v>277</v>
      </c>
      <c r="E46" s="87" t="s">
        <v>63</v>
      </c>
      <c r="F46" s="87">
        <v>450</v>
      </c>
      <c r="G46" s="87">
        <v>10</v>
      </c>
      <c r="H46" s="87">
        <v>100</v>
      </c>
      <c r="I46" s="87"/>
      <c r="J46" s="87"/>
      <c r="K46" s="87"/>
      <c r="L46" s="87">
        <v>700</v>
      </c>
      <c r="M46" s="91"/>
      <c r="N46" s="87">
        <f t="shared" si="6"/>
        <v>700</v>
      </c>
      <c r="O46" s="87">
        <f t="shared" si="7"/>
        <v>7</v>
      </c>
      <c r="P46" s="92"/>
      <c r="Q46" s="93">
        <v>0.06</v>
      </c>
      <c r="R46" s="93">
        <f t="shared" si="8"/>
        <v>0.42</v>
      </c>
    </row>
    <row r="47" spans="1:20" s="90" customFormat="1" x14ac:dyDescent="0.2">
      <c r="A47" s="86" t="s">
        <v>60</v>
      </c>
      <c r="B47" s="86" t="s">
        <v>61</v>
      </c>
      <c r="C47" s="86" t="s">
        <v>60</v>
      </c>
      <c r="D47" s="86" t="s">
        <v>275</v>
      </c>
      <c r="E47" s="87">
        <v>25</v>
      </c>
      <c r="F47" s="87">
        <v>610</v>
      </c>
      <c r="G47" s="87">
        <v>10</v>
      </c>
      <c r="H47" s="87">
        <v>50</v>
      </c>
      <c r="I47" s="87"/>
      <c r="J47" s="87">
        <v>200</v>
      </c>
      <c r="K47" s="87">
        <v>500</v>
      </c>
      <c r="L47" s="87">
        <v>300</v>
      </c>
      <c r="M47" s="91"/>
      <c r="N47" s="87">
        <f t="shared" si="6"/>
        <v>1000</v>
      </c>
      <c r="O47" s="87">
        <f t="shared" si="7"/>
        <v>20</v>
      </c>
      <c r="P47" s="92"/>
      <c r="Q47" s="93">
        <v>0.04</v>
      </c>
      <c r="R47" s="93">
        <f t="shared" si="8"/>
        <v>0.8</v>
      </c>
    </row>
    <row r="48" spans="1:20" s="90" customFormat="1" x14ac:dyDescent="0.2">
      <c r="A48" s="154" t="s">
        <v>62</v>
      </c>
      <c r="B48" s="154" t="s">
        <v>61</v>
      </c>
      <c r="C48" s="154">
        <v>90443600</v>
      </c>
      <c r="D48" s="154" t="s">
        <v>277</v>
      </c>
      <c r="E48" s="87" t="s">
        <v>63</v>
      </c>
      <c r="F48" s="87">
        <v>600</v>
      </c>
      <c r="G48" s="87">
        <v>10</v>
      </c>
      <c r="H48" s="87">
        <v>50</v>
      </c>
      <c r="I48" s="87"/>
      <c r="J48" s="87">
        <v>1850</v>
      </c>
      <c r="K48" s="87">
        <v>1000</v>
      </c>
      <c r="L48" s="87"/>
      <c r="M48" s="91"/>
      <c r="N48" s="87">
        <f t="shared" si="6"/>
        <v>2850</v>
      </c>
      <c r="O48" s="87">
        <f t="shared" si="7"/>
        <v>57</v>
      </c>
      <c r="P48" s="92"/>
      <c r="Q48" s="93">
        <v>0.04</v>
      </c>
      <c r="R48" s="93">
        <f t="shared" si="8"/>
        <v>2.2800000000000002</v>
      </c>
    </row>
    <row r="49" spans="1:20" s="90" customFormat="1" x14ac:dyDescent="0.2">
      <c r="A49" s="86" t="s">
        <v>195</v>
      </c>
      <c r="B49" s="86" t="s">
        <v>178</v>
      </c>
      <c r="C49" s="86" t="s">
        <v>195</v>
      </c>
      <c r="D49" s="86" t="s">
        <v>275</v>
      </c>
      <c r="E49" s="87">
        <v>25</v>
      </c>
      <c r="F49" s="87">
        <v>750</v>
      </c>
      <c r="G49" s="87">
        <v>10</v>
      </c>
      <c r="H49" s="87">
        <v>50</v>
      </c>
      <c r="I49" s="87"/>
      <c r="J49" s="87"/>
      <c r="K49" s="87"/>
      <c r="L49" s="87"/>
      <c r="M49" s="91"/>
      <c r="N49" s="87">
        <f t="shared" si="6"/>
        <v>0</v>
      </c>
      <c r="O49" s="87">
        <f t="shared" si="7"/>
        <v>0</v>
      </c>
      <c r="P49" s="92"/>
      <c r="Q49" s="93">
        <v>0.05</v>
      </c>
      <c r="R49" s="93">
        <f t="shared" si="8"/>
        <v>0</v>
      </c>
    </row>
    <row r="50" spans="1:20" s="90" customFormat="1" x14ac:dyDescent="0.2">
      <c r="A50" s="154" t="s">
        <v>177</v>
      </c>
      <c r="B50" s="154" t="s">
        <v>178</v>
      </c>
      <c r="C50" s="154">
        <v>90443700</v>
      </c>
      <c r="D50" s="154" t="s">
        <v>277</v>
      </c>
      <c r="E50" s="87" t="s">
        <v>63</v>
      </c>
      <c r="F50" s="87">
        <v>750</v>
      </c>
      <c r="G50" s="87">
        <v>10</v>
      </c>
      <c r="H50" s="87">
        <v>50</v>
      </c>
      <c r="I50" s="87"/>
      <c r="J50" s="87"/>
      <c r="K50" s="87"/>
      <c r="L50" s="87"/>
      <c r="M50" s="91"/>
      <c r="N50" s="87">
        <f t="shared" si="6"/>
        <v>0</v>
      </c>
      <c r="O50" s="87">
        <f t="shared" si="7"/>
        <v>0</v>
      </c>
      <c r="P50" s="92"/>
      <c r="Q50" s="93">
        <v>0.05</v>
      </c>
      <c r="R50" s="93">
        <f t="shared" si="8"/>
        <v>0</v>
      </c>
    </row>
    <row r="51" spans="1:20" s="90" customFormat="1" x14ac:dyDescent="0.2">
      <c r="A51" s="86" t="s">
        <v>155</v>
      </c>
      <c r="B51" s="86" t="s">
        <v>58</v>
      </c>
      <c r="C51" s="86" t="s">
        <v>155</v>
      </c>
      <c r="D51" s="86" t="s">
        <v>275</v>
      </c>
      <c r="E51" s="87">
        <v>25</v>
      </c>
      <c r="F51" s="87">
        <v>915</v>
      </c>
      <c r="G51" s="87">
        <v>10</v>
      </c>
      <c r="H51" s="87">
        <v>50</v>
      </c>
      <c r="I51" s="87"/>
      <c r="J51" s="87"/>
      <c r="K51" s="87"/>
      <c r="L51" s="87">
        <v>250</v>
      </c>
      <c r="M51" s="91"/>
      <c r="N51" s="87">
        <f t="shared" si="6"/>
        <v>250</v>
      </c>
      <c r="O51" s="87">
        <f t="shared" si="7"/>
        <v>5</v>
      </c>
      <c r="P51" s="92"/>
      <c r="Q51" s="93">
        <v>0.06</v>
      </c>
      <c r="R51" s="93">
        <f t="shared" si="8"/>
        <v>0.3</v>
      </c>
    </row>
    <row r="52" spans="1:20" s="90" customFormat="1" x14ac:dyDescent="0.2">
      <c r="A52" s="154" t="s">
        <v>176</v>
      </c>
      <c r="B52" s="154" t="s">
        <v>58</v>
      </c>
      <c r="C52" s="154">
        <v>90443800</v>
      </c>
      <c r="D52" s="154" t="s">
        <v>277</v>
      </c>
      <c r="E52" s="87" t="s">
        <v>63</v>
      </c>
      <c r="F52" s="87">
        <v>900</v>
      </c>
      <c r="G52" s="87">
        <v>10</v>
      </c>
      <c r="H52" s="87">
        <v>50</v>
      </c>
      <c r="I52" s="87"/>
      <c r="J52" s="87"/>
      <c r="K52" s="87"/>
      <c r="L52" s="87"/>
      <c r="M52" s="91"/>
      <c r="N52" s="87">
        <f t="shared" si="6"/>
        <v>0</v>
      </c>
      <c r="O52" s="87">
        <f t="shared" si="7"/>
        <v>0</v>
      </c>
      <c r="P52" s="92"/>
      <c r="Q52" s="93">
        <v>0.06</v>
      </c>
      <c r="R52" s="93">
        <f t="shared" si="8"/>
        <v>0</v>
      </c>
    </row>
    <row r="53" spans="1:20" s="90" customFormat="1" x14ac:dyDescent="0.2">
      <c r="A53" s="86" t="s">
        <v>53</v>
      </c>
      <c r="B53" s="86" t="s">
        <v>54</v>
      </c>
      <c r="C53" s="86" t="s">
        <v>53</v>
      </c>
      <c r="D53" s="86" t="s">
        <v>275</v>
      </c>
      <c r="E53" s="87">
        <v>25</v>
      </c>
      <c r="F53" s="87">
        <v>1220</v>
      </c>
      <c r="G53" s="87">
        <v>10</v>
      </c>
      <c r="H53" s="87">
        <v>50</v>
      </c>
      <c r="I53" s="87"/>
      <c r="J53" s="87"/>
      <c r="K53" s="87"/>
      <c r="L53" s="87"/>
      <c r="M53" s="91"/>
      <c r="N53" s="87">
        <f t="shared" si="6"/>
        <v>0</v>
      </c>
      <c r="O53" s="87">
        <f t="shared" si="7"/>
        <v>0</v>
      </c>
      <c r="P53" s="92"/>
      <c r="Q53" s="93">
        <v>0.08</v>
      </c>
      <c r="R53" s="93">
        <f t="shared" si="8"/>
        <v>0</v>
      </c>
    </row>
    <row r="54" spans="1:20" s="90" customFormat="1" x14ac:dyDescent="0.2">
      <c r="A54" s="103" t="s">
        <v>194</v>
      </c>
      <c r="B54" s="103" t="s">
        <v>54</v>
      </c>
      <c r="C54" s="103">
        <v>90444000</v>
      </c>
      <c r="D54" s="154" t="s">
        <v>277</v>
      </c>
      <c r="E54" s="87" t="s">
        <v>63</v>
      </c>
      <c r="F54" s="87">
        <v>1200</v>
      </c>
      <c r="G54" s="87">
        <v>10</v>
      </c>
      <c r="H54" s="87">
        <v>50</v>
      </c>
      <c r="I54" s="87"/>
      <c r="J54" s="87"/>
      <c r="K54" s="87"/>
      <c r="L54" s="87"/>
      <c r="M54" s="91"/>
      <c r="N54" s="87">
        <f t="shared" si="6"/>
        <v>0</v>
      </c>
      <c r="O54" s="87">
        <f t="shared" si="7"/>
        <v>0</v>
      </c>
      <c r="P54" s="92"/>
      <c r="Q54" s="93">
        <v>0.08</v>
      </c>
      <c r="R54" s="93">
        <f t="shared" si="8"/>
        <v>0</v>
      </c>
    </row>
    <row r="55" spans="1:20" s="90" customFormat="1" x14ac:dyDescent="0.2">
      <c r="A55" s="86" t="s">
        <v>230</v>
      </c>
      <c r="B55" s="86" t="s">
        <v>231</v>
      </c>
      <c r="C55" s="86" t="s">
        <v>230</v>
      </c>
      <c r="D55" s="86" t="s">
        <v>275</v>
      </c>
      <c r="E55" s="87">
        <v>25</v>
      </c>
      <c r="F55" s="87">
        <v>1500</v>
      </c>
      <c r="G55" s="87">
        <v>10</v>
      </c>
      <c r="H55" s="87">
        <v>50</v>
      </c>
      <c r="I55" s="87"/>
      <c r="J55" s="87"/>
      <c r="K55" s="87"/>
      <c r="L55" s="87"/>
      <c r="M55" s="91"/>
      <c r="N55" s="87">
        <f t="shared" si="6"/>
        <v>0</v>
      </c>
      <c r="O55" s="87">
        <f t="shared" si="7"/>
        <v>0</v>
      </c>
      <c r="P55" s="92"/>
      <c r="Q55" s="93">
        <v>0.11</v>
      </c>
      <c r="R55" s="93">
        <f t="shared" si="8"/>
        <v>0</v>
      </c>
    </row>
    <row r="56" spans="1:20" s="90" customFormat="1" x14ac:dyDescent="0.2">
      <c r="A56" s="86" t="s">
        <v>254</v>
      </c>
      <c r="B56" s="86" t="s">
        <v>255</v>
      </c>
      <c r="C56" s="86" t="s">
        <v>254</v>
      </c>
      <c r="D56" s="86" t="s">
        <v>275</v>
      </c>
      <c r="E56" s="87">
        <v>25</v>
      </c>
      <c r="F56" s="87">
        <v>1650</v>
      </c>
      <c r="G56" s="87">
        <v>10</v>
      </c>
      <c r="H56" s="87">
        <v>50</v>
      </c>
      <c r="I56" s="87"/>
      <c r="J56" s="87"/>
      <c r="K56" s="87"/>
      <c r="L56" s="87"/>
      <c r="M56" s="91"/>
      <c r="N56" s="87">
        <f t="shared" si="6"/>
        <v>0</v>
      </c>
      <c r="O56" s="87">
        <f t="shared" si="7"/>
        <v>0</v>
      </c>
      <c r="P56" s="92"/>
      <c r="Q56" s="93">
        <v>0.12</v>
      </c>
      <c r="R56" s="93">
        <f t="shared" si="8"/>
        <v>0</v>
      </c>
    </row>
    <row r="57" spans="1:20" s="90" customFormat="1" x14ac:dyDescent="0.2">
      <c r="A57" s="86" t="s">
        <v>193</v>
      </c>
      <c r="B57" s="86" t="s">
        <v>175</v>
      </c>
      <c r="C57" s="86" t="s">
        <v>193</v>
      </c>
      <c r="D57" s="86" t="s">
        <v>275</v>
      </c>
      <c r="E57" s="87">
        <v>25</v>
      </c>
      <c r="F57" s="87">
        <v>1800</v>
      </c>
      <c r="G57" s="87">
        <v>10</v>
      </c>
      <c r="H57" s="87">
        <v>50</v>
      </c>
      <c r="I57" s="87"/>
      <c r="J57" s="87"/>
      <c r="K57" s="87"/>
      <c r="L57" s="87"/>
      <c r="M57" s="91"/>
      <c r="N57" s="87">
        <f t="shared" si="6"/>
        <v>0</v>
      </c>
      <c r="O57" s="87">
        <f t="shared" si="7"/>
        <v>0</v>
      </c>
      <c r="P57" s="92"/>
      <c r="Q57" s="93">
        <v>0.12</v>
      </c>
      <c r="R57" s="93">
        <f t="shared" si="8"/>
        <v>0</v>
      </c>
    </row>
    <row r="58" spans="1:20" s="90" customFormat="1" x14ac:dyDescent="0.2">
      <c r="A58" s="154" t="s">
        <v>174</v>
      </c>
      <c r="B58" s="154" t="s">
        <v>175</v>
      </c>
      <c r="C58" s="154">
        <v>90443900</v>
      </c>
      <c r="D58" s="154" t="s">
        <v>277</v>
      </c>
      <c r="E58" s="87" t="s">
        <v>63</v>
      </c>
      <c r="F58" s="87">
        <v>1800</v>
      </c>
      <c r="G58" s="87">
        <v>10</v>
      </c>
      <c r="H58" s="87">
        <v>50</v>
      </c>
      <c r="I58" s="87"/>
      <c r="J58" s="87"/>
      <c r="K58" s="87"/>
      <c r="L58" s="87"/>
      <c r="M58" s="91"/>
      <c r="N58" s="87">
        <f t="shared" si="6"/>
        <v>0</v>
      </c>
      <c r="O58" s="87">
        <f t="shared" si="7"/>
        <v>0</v>
      </c>
      <c r="P58" s="92"/>
      <c r="Q58" s="93">
        <v>0.12</v>
      </c>
      <c r="R58" s="93">
        <f>$O58*$Q58</f>
        <v>0</v>
      </c>
    </row>
    <row r="59" spans="1:20" s="90" customFormat="1" x14ac:dyDescent="0.2">
      <c r="A59" s="154" t="s">
        <v>293</v>
      </c>
      <c r="B59" s="154" t="s">
        <v>294</v>
      </c>
      <c r="C59" s="154">
        <v>90443000</v>
      </c>
      <c r="D59" s="154" t="s">
        <v>277</v>
      </c>
      <c r="E59" s="87" t="s">
        <v>63</v>
      </c>
      <c r="F59" s="87">
        <v>2100</v>
      </c>
      <c r="G59" s="87">
        <v>10</v>
      </c>
      <c r="H59" s="87">
        <v>50</v>
      </c>
      <c r="I59" s="87"/>
      <c r="J59" s="87"/>
      <c r="K59" s="87"/>
      <c r="L59" s="87"/>
      <c r="M59" s="91"/>
      <c r="N59" s="87">
        <f t="shared" si="6"/>
        <v>0</v>
      </c>
      <c r="O59" s="87">
        <f t="shared" si="7"/>
        <v>0</v>
      </c>
      <c r="P59" s="92"/>
      <c r="Q59" s="93">
        <v>0.09</v>
      </c>
      <c r="R59" s="93">
        <f t="shared" si="8"/>
        <v>0</v>
      </c>
    </row>
    <row r="60" spans="1:20" s="90" customFormat="1" x14ac:dyDescent="0.2">
      <c r="A60" s="104" t="s">
        <v>70</v>
      </c>
      <c r="B60" s="104"/>
      <c r="C60" s="104"/>
      <c r="D60" s="104"/>
      <c r="E60" s="104"/>
      <c r="F60" s="154"/>
      <c r="G60" s="97"/>
      <c r="H60" s="97"/>
      <c r="I60" s="87"/>
      <c r="J60" s="87"/>
      <c r="K60" s="87"/>
      <c r="L60" s="87"/>
      <c r="M60" s="97"/>
      <c r="N60" s="87"/>
      <c r="O60" s="87"/>
      <c r="P60" s="92"/>
      <c r="Q60" s="87"/>
      <c r="R60" s="93"/>
    </row>
    <row r="61" spans="1:20" s="90" customFormat="1" x14ac:dyDescent="0.2">
      <c r="A61" s="86" t="s">
        <v>295</v>
      </c>
      <c r="B61" s="86" t="s">
        <v>296</v>
      </c>
      <c r="C61" s="86" t="s">
        <v>295</v>
      </c>
      <c r="D61" s="86" t="s">
        <v>275</v>
      </c>
      <c r="E61" s="87">
        <v>32</v>
      </c>
      <c r="F61" s="87">
        <v>100</v>
      </c>
      <c r="G61" s="87">
        <v>10</v>
      </c>
      <c r="H61" s="87">
        <v>300</v>
      </c>
      <c r="I61" s="87"/>
      <c r="J61" s="87"/>
      <c r="K61" s="87"/>
      <c r="L61" s="87"/>
      <c r="M61" s="91"/>
      <c r="N61" s="87">
        <f t="shared" ref="N61:N75" si="9">SUM(I61:M61)</f>
        <v>0</v>
      </c>
      <c r="O61" s="87">
        <f t="shared" ref="O61:O75" si="10">$N61/$H61</f>
        <v>0</v>
      </c>
      <c r="P61" s="92"/>
      <c r="Q61" s="93">
        <v>0.09</v>
      </c>
      <c r="R61" s="93">
        <f t="shared" ref="R61:R75" si="11">$O61*$Q61</f>
        <v>0</v>
      </c>
      <c r="S61" s="94">
        <f>SUM(R61:R75)</f>
        <v>0.39</v>
      </c>
      <c r="T61" s="90">
        <f>S61*100/$S$147</f>
        <v>1.9519519519519519</v>
      </c>
    </row>
    <row r="62" spans="1:20" s="90" customFormat="1" x14ac:dyDescent="0.2">
      <c r="A62" s="86" t="s">
        <v>71</v>
      </c>
      <c r="B62" s="86" t="s">
        <v>72</v>
      </c>
      <c r="C62" s="86" t="s">
        <v>71</v>
      </c>
      <c r="D62" s="86" t="s">
        <v>275</v>
      </c>
      <c r="E62" s="87">
        <v>32</v>
      </c>
      <c r="F62" s="87">
        <v>150</v>
      </c>
      <c r="G62" s="87">
        <v>10</v>
      </c>
      <c r="H62" s="87">
        <v>300</v>
      </c>
      <c r="I62" s="87"/>
      <c r="J62" s="87">
        <v>300</v>
      </c>
      <c r="K62" s="87"/>
      <c r="L62" s="87"/>
      <c r="M62" s="91"/>
      <c r="N62" s="87">
        <f t="shared" si="9"/>
        <v>300</v>
      </c>
      <c r="O62" s="87">
        <f t="shared" si="10"/>
        <v>1</v>
      </c>
      <c r="P62" s="92"/>
      <c r="Q62" s="93">
        <v>0.09</v>
      </c>
      <c r="R62" s="93">
        <f t="shared" si="11"/>
        <v>0.09</v>
      </c>
    </row>
    <row r="63" spans="1:20" s="90" customFormat="1" x14ac:dyDescent="0.2">
      <c r="A63" s="154" t="s">
        <v>256</v>
      </c>
      <c r="B63" s="154" t="s">
        <v>72</v>
      </c>
      <c r="C63" s="154">
        <v>90446200</v>
      </c>
      <c r="D63" s="154" t="s">
        <v>277</v>
      </c>
      <c r="E63" s="87">
        <v>32</v>
      </c>
      <c r="F63" s="87">
        <v>150</v>
      </c>
      <c r="G63" s="87">
        <v>10</v>
      </c>
      <c r="H63" s="87">
        <v>300</v>
      </c>
      <c r="I63" s="87"/>
      <c r="J63" s="87">
        <v>300</v>
      </c>
      <c r="K63" s="87"/>
      <c r="L63" s="87"/>
      <c r="M63" s="91"/>
      <c r="N63" s="87">
        <f t="shared" si="9"/>
        <v>300</v>
      </c>
      <c r="O63" s="87">
        <f t="shared" si="10"/>
        <v>1</v>
      </c>
      <c r="P63" s="92"/>
      <c r="Q63" s="93">
        <v>0.09</v>
      </c>
      <c r="R63" s="93">
        <f t="shared" si="11"/>
        <v>0.09</v>
      </c>
    </row>
    <row r="64" spans="1:20" s="90" customFormat="1" x14ac:dyDescent="0.2">
      <c r="A64" s="86" t="s">
        <v>200</v>
      </c>
      <c r="B64" s="86" t="s">
        <v>201</v>
      </c>
      <c r="C64" s="86" t="s">
        <v>200</v>
      </c>
      <c r="D64" s="86" t="s">
        <v>275</v>
      </c>
      <c r="E64" s="87">
        <v>32</v>
      </c>
      <c r="F64" s="87">
        <v>200</v>
      </c>
      <c r="G64" s="87">
        <v>10</v>
      </c>
      <c r="H64" s="87">
        <v>300</v>
      </c>
      <c r="I64" s="87"/>
      <c r="J64" s="87"/>
      <c r="K64" s="87"/>
      <c r="L64" s="87"/>
      <c r="M64" s="91"/>
      <c r="N64" s="87">
        <f t="shared" si="9"/>
        <v>0</v>
      </c>
      <c r="O64" s="87">
        <f t="shared" si="10"/>
        <v>0</v>
      </c>
      <c r="P64" s="92"/>
      <c r="Q64" s="93">
        <v>0.09</v>
      </c>
      <c r="R64" s="93">
        <f t="shared" si="11"/>
        <v>0</v>
      </c>
    </row>
    <row r="65" spans="1:20" s="90" customFormat="1" x14ac:dyDescent="0.2">
      <c r="A65" s="86" t="s">
        <v>73</v>
      </c>
      <c r="B65" s="86" t="s">
        <v>74</v>
      </c>
      <c r="C65" s="86" t="s">
        <v>73</v>
      </c>
      <c r="D65" s="86" t="s">
        <v>275</v>
      </c>
      <c r="E65" s="87">
        <v>32</v>
      </c>
      <c r="F65" s="87">
        <v>300</v>
      </c>
      <c r="G65" s="87">
        <v>10</v>
      </c>
      <c r="H65" s="87">
        <v>150</v>
      </c>
      <c r="I65" s="87"/>
      <c r="J65" s="87"/>
      <c r="K65" s="87"/>
      <c r="L65" s="87"/>
      <c r="M65" s="91"/>
      <c r="N65" s="87">
        <f t="shared" si="9"/>
        <v>0</v>
      </c>
      <c r="O65" s="87">
        <f t="shared" si="10"/>
        <v>0</v>
      </c>
      <c r="P65" s="92"/>
      <c r="Q65" s="93">
        <v>0.09</v>
      </c>
      <c r="R65" s="93">
        <f t="shared" si="11"/>
        <v>0</v>
      </c>
    </row>
    <row r="66" spans="1:20" s="90" customFormat="1" x14ac:dyDescent="0.2">
      <c r="A66" s="154" t="s">
        <v>232</v>
      </c>
      <c r="B66" s="154" t="s">
        <v>74</v>
      </c>
      <c r="C66" s="154">
        <v>90446300</v>
      </c>
      <c r="D66" s="154" t="s">
        <v>277</v>
      </c>
      <c r="E66" s="87" t="s">
        <v>180</v>
      </c>
      <c r="F66" s="87">
        <v>300</v>
      </c>
      <c r="G66" s="87">
        <v>10</v>
      </c>
      <c r="H66" s="87">
        <v>150</v>
      </c>
      <c r="I66" s="87"/>
      <c r="J66" s="87"/>
      <c r="K66" s="87"/>
      <c r="L66" s="87"/>
      <c r="M66" s="91"/>
      <c r="N66" s="87">
        <f t="shared" si="9"/>
        <v>0</v>
      </c>
      <c r="O66" s="87">
        <f t="shared" si="10"/>
        <v>0</v>
      </c>
      <c r="P66" s="92"/>
      <c r="Q66" s="93">
        <v>0.09</v>
      </c>
      <c r="R66" s="93">
        <f t="shared" si="11"/>
        <v>0</v>
      </c>
    </row>
    <row r="67" spans="1:20" s="90" customFormat="1" x14ac:dyDescent="0.2">
      <c r="A67" s="86" t="s">
        <v>75</v>
      </c>
      <c r="B67" s="86" t="s">
        <v>76</v>
      </c>
      <c r="C67" s="86" t="s">
        <v>75</v>
      </c>
      <c r="D67" s="86" t="s">
        <v>275</v>
      </c>
      <c r="E67" s="87">
        <v>32</v>
      </c>
      <c r="F67" s="87">
        <v>450</v>
      </c>
      <c r="G67" s="87">
        <v>10</v>
      </c>
      <c r="H67" s="87">
        <v>100</v>
      </c>
      <c r="I67" s="87"/>
      <c r="J67" s="87"/>
      <c r="K67" s="87"/>
      <c r="L67" s="87"/>
      <c r="M67" s="91"/>
      <c r="N67" s="87">
        <f t="shared" si="9"/>
        <v>0</v>
      </c>
      <c r="O67" s="87">
        <f t="shared" si="10"/>
        <v>0</v>
      </c>
      <c r="P67" s="92"/>
      <c r="Q67" s="93">
        <v>0.09</v>
      </c>
      <c r="R67" s="93">
        <f t="shared" si="11"/>
        <v>0</v>
      </c>
    </row>
    <row r="68" spans="1:20" s="90" customFormat="1" x14ac:dyDescent="0.2">
      <c r="A68" s="154" t="s">
        <v>179</v>
      </c>
      <c r="B68" s="154" t="s">
        <v>76</v>
      </c>
      <c r="C68" s="154">
        <v>90446400</v>
      </c>
      <c r="D68" s="154" t="s">
        <v>277</v>
      </c>
      <c r="E68" s="87" t="s">
        <v>180</v>
      </c>
      <c r="F68" s="87">
        <v>450</v>
      </c>
      <c r="G68" s="87">
        <v>10</v>
      </c>
      <c r="H68" s="87">
        <v>100</v>
      </c>
      <c r="I68" s="87"/>
      <c r="J68" s="87"/>
      <c r="K68" s="87"/>
      <c r="L68" s="87"/>
      <c r="M68" s="91"/>
      <c r="N68" s="87">
        <f t="shared" si="9"/>
        <v>0</v>
      </c>
      <c r="O68" s="87">
        <f t="shared" si="10"/>
        <v>0</v>
      </c>
      <c r="P68" s="92"/>
      <c r="Q68" s="93">
        <v>0.09</v>
      </c>
      <c r="R68" s="93">
        <f t="shared" si="11"/>
        <v>0</v>
      </c>
    </row>
    <row r="69" spans="1:20" s="90" customFormat="1" x14ac:dyDescent="0.2">
      <c r="A69" s="86" t="s">
        <v>156</v>
      </c>
      <c r="B69" s="86" t="s">
        <v>157</v>
      </c>
      <c r="C69" s="86" t="s">
        <v>156</v>
      </c>
      <c r="D69" s="86" t="s">
        <v>275</v>
      </c>
      <c r="E69" s="87">
        <v>32</v>
      </c>
      <c r="F69" s="87">
        <v>600</v>
      </c>
      <c r="G69" s="87">
        <v>10</v>
      </c>
      <c r="H69" s="87">
        <v>100</v>
      </c>
      <c r="I69" s="87"/>
      <c r="J69" s="87"/>
      <c r="K69" s="87"/>
      <c r="L69" s="87"/>
      <c r="M69" s="91"/>
      <c r="N69" s="87">
        <f t="shared" si="9"/>
        <v>0</v>
      </c>
      <c r="O69" s="87">
        <f t="shared" si="10"/>
        <v>0</v>
      </c>
      <c r="P69" s="92"/>
      <c r="Q69" s="93">
        <v>0.12</v>
      </c>
      <c r="R69" s="93">
        <f t="shared" si="11"/>
        <v>0</v>
      </c>
    </row>
    <row r="70" spans="1:20" s="90" customFormat="1" x14ac:dyDescent="0.2">
      <c r="A70" s="154" t="s">
        <v>181</v>
      </c>
      <c r="B70" s="154" t="s">
        <v>157</v>
      </c>
      <c r="C70" s="154">
        <v>90446600</v>
      </c>
      <c r="D70" s="154" t="s">
        <v>277</v>
      </c>
      <c r="E70" s="87" t="s">
        <v>180</v>
      </c>
      <c r="F70" s="87">
        <v>600</v>
      </c>
      <c r="G70" s="87">
        <v>10</v>
      </c>
      <c r="H70" s="87">
        <v>100</v>
      </c>
      <c r="I70" s="87"/>
      <c r="J70" s="87"/>
      <c r="K70" s="87"/>
      <c r="L70" s="87">
        <v>100</v>
      </c>
      <c r="M70" s="91"/>
      <c r="N70" s="87">
        <f t="shared" si="9"/>
        <v>100</v>
      </c>
      <c r="O70" s="87">
        <f t="shared" si="10"/>
        <v>1</v>
      </c>
      <c r="P70" s="92"/>
      <c r="Q70" s="93">
        <v>0.12</v>
      </c>
      <c r="R70" s="93">
        <f t="shared" si="11"/>
        <v>0.12</v>
      </c>
    </row>
    <row r="71" spans="1:20" s="90" customFormat="1" x14ac:dyDescent="0.2">
      <c r="A71" s="86" t="s">
        <v>222</v>
      </c>
      <c r="B71" s="86" t="s">
        <v>223</v>
      </c>
      <c r="C71" s="86" t="s">
        <v>222</v>
      </c>
      <c r="D71" s="86" t="s">
        <v>275</v>
      </c>
      <c r="E71" s="87">
        <v>32</v>
      </c>
      <c r="F71" s="87">
        <v>750</v>
      </c>
      <c r="G71" s="87">
        <v>10</v>
      </c>
      <c r="H71" s="87">
        <v>60</v>
      </c>
      <c r="I71" s="87"/>
      <c r="J71" s="87"/>
      <c r="K71" s="87"/>
      <c r="L71" s="87"/>
      <c r="M71" s="91"/>
      <c r="N71" s="87">
        <f t="shared" si="9"/>
        <v>0</v>
      </c>
      <c r="O71" s="87">
        <f t="shared" si="10"/>
        <v>0</v>
      </c>
      <c r="P71" s="92"/>
      <c r="Q71" s="93">
        <v>0.09</v>
      </c>
      <c r="R71" s="93">
        <f t="shared" si="11"/>
        <v>0</v>
      </c>
    </row>
    <row r="72" spans="1:20" s="90" customFormat="1" x14ac:dyDescent="0.2">
      <c r="A72" s="86" t="s">
        <v>158</v>
      </c>
      <c r="B72" s="86" t="s">
        <v>159</v>
      </c>
      <c r="C72" s="86" t="s">
        <v>158</v>
      </c>
      <c r="D72" s="86" t="s">
        <v>275</v>
      </c>
      <c r="E72" s="87">
        <v>32</v>
      </c>
      <c r="F72" s="87">
        <v>900</v>
      </c>
      <c r="G72" s="87">
        <v>10</v>
      </c>
      <c r="H72" s="87">
        <v>50</v>
      </c>
      <c r="I72" s="87"/>
      <c r="J72" s="87"/>
      <c r="K72" s="87"/>
      <c r="L72" s="87"/>
      <c r="M72" s="91"/>
      <c r="N72" s="87">
        <f t="shared" si="9"/>
        <v>0</v>
      </c>
      <c r="O72" s="87">
        <f t="shared" si="10"/>
        <v>0</v>
      </c>
      <c r="P72" s="92"/>
      <c r="Q72" s="93">
        <v>0.09</v>
      </c>
      <c r="R72" s="93">
        <f t="shared" si="11"/>
        <v>0</v>
      </c>
    </row>
    <row r="73" spans="1:20" s="90" customFormat="1" x14ac:dyDescent="0.2">
      <c r="A73" s="154" t="s">
        <v>182</v>
      </c>
      <c r="B73" s="154" t="s">
        <v>159</v>
      </c>
      <c r="C73" s="154">
        <v>90446700</v>
      </c>
      <c r="D73" s="154" t="s">
        <v>277</v>
      </c>
      <c r="E73" s="87" t="s">
        <v>180</v>
      </c>
      <c r="F73" s="87">
        <v>900</v>
      </c>
      <c r="G73" s="87">
        <v>10</v>
      </c>
      <c r="H73" s="87">
        <v>50</v>
      </c>
      <c r="I73" s="87"/>
      <c r="J73" s="87"/>
      <c r="K73" s="87"/>
      <c r="L73" s="87">
        <v>50</v>
      </c>
      <c r="M73" s="91"/>
      <c r="N73" s="87">
        <f t="shared" si="9"/>
        <v>50</v>
      </c>
      <c r="O73" s="87">
        <f t="shared" si="10"/>
        <v>1</v>
      </c>
      <c r="P73" s="92"/>
      <c r="Q73" s="93">
        <v>0.09</v>
      </c>
      <c r="R73" s="93">
        <f t="shared" si="11"/>
        <v>0.09</v>
      </c>
    </row>
    <row r="74" spans="1:20" s="90" customFormat="1" x14ac:dyDescent="0.2">
      <c r="A74" s="86" t="s">
        <v>233</v>
      </c>
      <c r="B74" s="86" t="s">
        <v>234</v>
      </c>
      <c r="C74" s="86" t="s">
        <v>233</v>
      </c>
      <c r="D74" s="86" t="s">
        <v>275</v>
      </c>
      <c r="E74" s="87">
        <v>32</v>
      </c>
      <c r="F74" s="87">
        <v>1200</v>
      </c>
      <c r="G74" s="87">
        <v>10</v>
      </c>
      <c r="H74" s="87">
        <v>50</v>
      </c>
      <c r="I74" s="87"/>
      <c r="J74" s="87"/>
      <c r="K74" s="87"/>
      <c r="L74" s="87"/>
      <c r="M74" s="91"/>
      <c r="N74" s="87">
        <f t="shared" si="9"/>
        <v>0</v>
      </c>
      <c r="O74" s="87">
        <f t="shared" si="10"/>
        <v>0</v>
      </c>
      <c r="P74" s="92"/>
      <c r="Q74" s="93">
        <v>0.12</v>
      </c>
      <c r="R74" s="93">
        <f t="shared" si="11"/>
        <v>0</v>
      </c>
    </row>
    <row r="75" spans="1:20" s="90" customFormat="1" x14ac:dyDescent="0.2">
      <c r="A75" s="154" t="s">
        <v>236</v>
      </c>
      <c r="B75" s="154" t="s">
        <v>237</v>
      </c>
      <c r="C75" s="154">
        <v>90446800</v>
      </c>
      <c r="D75" s="154" t="s">
        <v>277</v>
      </c>
      <c r="E75" s="87" t="s">
        <v>180</v>
      </c>
      <c r="F75" s="87">
        <v>1800</v>
      </c>
      <c r="G75" s="87">
        <v>10</v>
      </c>
      <c r="H75" s="87">
        <v>25</v>
      </c>
      <c r="I75" s="87"/>
      <c r="J75" s="87"/>
      <c r="K75" s="87"/>
      <c r="L75" s="87"/>
      <c r="M75" s="91"/>
      <c r="N75" s="87">
        <f t="shared" si="9"/>
        <v>0</v>
      </c>
      <c r="O75" s="87">
        <f t="shared" si="10"/>
        <v>0</v>
      </c>
      <c r="P75" s="92"/>
      <c r="Q75" s="93">
        <v>0.18</v>
      </c>
      <c r="R75" s="93">
        <f t="shared" si="11"/>
        <v>0</v>
      </c>
      <c r="S75" s="94"/>
    </row>
    <row r="76" spans="1:20" s="90" customFormat="1" x14ac:dyDescent="0.2">
      <c r="A76" s="104" t="s">
        <v>77</v>
      </c>
      <c r="B76" s="104"/>
      <c r="C76" s="104"/>
      <c r="D76" s="104"/>
      <c r="E76" s="104"/>
      <c r="F76" s="154"/>
      <c r="G76" s="87"/>
      <c r="H76" s="87"/>
      <c r="I76" s="87"/>
      <c r="J76" s="87"/>
      <c r="K76" s="87"/>
      <c r="L76" s="87"/>
      <c r="M76" s="104"/>
      <c r="N76" s="87"/>
      <c r="O76" s="87"/>
      <c r="P76" s="92"/>
      <c r="Q76" s="87"/>
      <c r="R76" s="93"/>
    </row>
    <row r="77" spans="1:20" s="90" customFormat="1" x14ac:dyDescent="0.2">
      <c r="A77" s="86" t="s">
        <v>297</v>
      </c>
      <c r="B77" s="86" t="s">
        <v>298</v>
      </c>
      <c r="C77" s="86" t="s">
        <v>297</v>
      </c>
      <c r="D77" s="86" t="s">
        <v>275</v>
      </c>
      <c r="E77" s="87">
        <v>40</v>
      </c>
      <c r="F77" s="87">
        <v>100</v>
      </c>
      <c r="G77" s="87">
        <v>10</v>
      </c>
      <c r="H77" s="87">
        <v>300</v>
      </c>
      <c r="I77" s="87"/>
      <c r="J77" s="87"/>
      <c r="K77" s="87"/>
      <c r="L77" s="87"/>
      <c r="M77" s="91"/>
      <c r="N77" s="87">
        <f t="shared" ref="N77:N92" si="12">SUM(I77:M77)</f>
        <v>0</v>
      </c>
      <c r="O77" s="87">
        <f t="shared" ref="O77:O92" si="13">$N77/$H77</f>
        <v>0</v>
      </c>
      <c r="P77" s="92"/>
      <c r="Q77" s="93">
        <v>0.13</v>
      </c>
      <c r="R77" s="93">
        <f t="shared" ref="R77:R92" si="14">$O77*$Q77</f>
        <v>0</v>
      </c>
      <c r="S77" s="94">
        <f>SUM(R77:R92)</f>
        <v>0.75</v>
      </c>
      <c r="T77" s="90">
        <f>S77*100/$S$147</f>
        <v>3.7537537537537538</v>
      </c>
    </row>
    <row r="78" spans="1:20" s="90" customFormat="1" x14ac:dyDescent="0.2">
      <c r="A78" s="86" t="s">
        <v>78</v>
      </c>
      <c r="B78" s="86" t="s">
        <v>79</v>
      </c>
      <c r="C78" s="86" t="s">
        <v>78</v>
      </c>
      <c r="D78" s="86" t="s">
        <v>275</v>
      </c>
      <c r="E78" s="87">
        <v>40</v>
      </c>
      <c r="F78" s="87">
        <v>150</v>
      </c>
      <c r="G78" s="87">
        <v>10</v>
      </c>
      <c r="H78" s="87">
        <v>300</v>
      </c>
      <c r="I78" s="87"/>
      <c r="J78" s="87"/>
      <c r="K78" s="87"/>
      <c r="L78" s="87"/>
      <c r="M78" s="91"/>
      <c r="N78" s="87">
        <f t="shared" si="12"/>
        <v>0</v>
      </c>
      <c r="O78" s="87">
        <f t="shared" si="13"/>
        <v>0</v>
      </c>
      <c r="P78" s="92"/>
      <c r="Q78" s="93">
        <v>0.13</v>
      </c>
      <c r="R78" s="93">
        <f t="shared" si="14"/>
        <v>0</v>
      </c>
    </row>
    <row r="79" spans="1:20" s="90" customFormat="1" x14ac:dyDescent="0.2">
      <c r="A79" s="154" t="s">
        <v>240</v>
      </c>
      <c r="B79" s="154" t="s">
        <v>79</v>
      </c>
      <c r="C79" s="95" t="s">
        <v>241</v>
      </c>
      <c r="D79" s="154" t="s">
        <v>277</v>
      </c>
      <c r="E79" s="87">
        <v>40</v>
      </c>
      <c r="F79" s="87">
        <v>150</v>
      </c>
      <c r="G79" s="87">
        <v>10</v>
      </c>
      <c r="H79" s="87">
        <v>300</v>
      </c>
      <c r="I79" s="87"/>
      <c r="J79" s="87"/>
      <c r="K79" s="87"/>
      <c r="L79" s="87"/>
      <c r="M79" s="91"/>
      <c r="N79" s="87">
        <f t="shared" si="12"/>
        <v>0</v>
      </c>
      <c r="O79" s="87">
        <f t="shared" si="13"/>
        <v>0</v>
      </c>
      <c r="P79" s="92"/>
      <c r="Q79" s="93">
        <v>0.13</v>
      </c>
      <c r="R79" s="93">
        <f t="shared" si="14"/>
        <v>0</v>
      </c>
    </row>
    <row r="80" spans="1:20" s="90" customFormat="1" x14ac:dyDescent="0.2">
      <c r="A80" s="86" t="s">
        <v>80</v>
      </c>
      <c r="B80" s="86" t="s">
        <v>81</v>
      </c>
      <c r="C80" s="86" t="s">
        <v>80</v>
      </c>
      <c r="D80" s="86" t="s">
        <v>275</v>
      </c>
      <c r="E80" s="87">
        <v>40</v>
      </c>
      <c r="F80" s="87">
        <v>200</v>
      </c>
      <c r="G80" s="87">
        <v>10</v>
      </c>
      <c r="H80" s="87">
        <v>150</v>
      </c>
      <c r="I80" s="87"/>
      <c r="J80" s="87"/>
      <c r="K80" s="87"/>
      <c r="L80" s="87">
        <v>300</v>
      </c>
      <c r="M80" s="91"/>
      <c r="N80" s="87">
        <f t="shared" si="12"/>
        <v>300</v>
      </c>
      <c r="O80" s="87">
        <f t="shared" si="13"/>
        <v>2</v>
      </c>
      <c r="P80" s="92"/>
      <c r="Q80" s="93">
        <v>0.13</v>
      </c>
      <c r="R80" s="93">
        <f t="shared" si="14"/>
        <v>0.26</v>
      </c>
    </row>
    <row r="81" spans="1:20" s="90" customFormat="1" x14ac:dyDescent="0.2">
      <c r="A81" s="86" t="s">
        <v>82</v>
      </c>
      <c r="B81" s="86" t="s">
        <v>83</v>
      </c>
      <c r="C81" s="86" t="s">
        <v>82</v>
      </c>
      <c r="D81" s="86" t="s">
        <v>275</v>
      </c>
      <c r="E81" s="87">
        <v>40</v>
      </c>
      <c r="F81" s="87">
        <v>300</v>
      </c>
      <c r="G81" s="87">
        <v>10</v>
      </c>
      <c r="H81" s="87">
        <v>150</v>
      </c>
      <c r="I81" s="87"/>
      <c r="J81" s="87"/>
      <c r="K81" s="87"/>
      <c r="L81" s="87"/>
      <c r="M81" s="91"/>
      <c r="N81" s="87">
        <f t="shared" si="12"/>
        <v>0</v>
      </c>
      <c r="O81" s="87">
        <f t="shared" si="13"/>
        <v>0</v>
      </c>
      <c r="P81" s="92"/>
      <c r="Q81" s="93">
        <v>0.13</v>
      </c>
      <c r="R81" s="93">
        <f t="shared" si="14"/>
        <v>0</v>
      </c>
    </row>
    <row r="82" spans="1:20" s="90" customFormat="1" x14ac:dyDescent="0.2">
      <c r="A82" s="154" t="s">
        <v>183</v>
      </c>
      <c r="B82" s="154" t="s">
        <v>83</v>
      </c>
      <c r="C82" s="154">
        <v>90447300</v>
      </c>
      <c r="D82" s="154" t="s">
        <v>277</v>
      </c>
      <c r="E82" s="87" t="s">
        <v>89</v>
      </c>
      <c r="F82" s="87">
        <v>300</v>
      </c>
      <c r="G82" s="87">
        <v>10</v>
      </c>
      <c r="H82" s="87">
        <v>150</v>
      </c>
      <c r="I82" s="87"/>
      <c r="J82" s="87"/>
      <c r="K82" s="87"/>
      <c r="L82" s="87">
        <v>150</v>
      </c>
      <c r="M82" s="91"/>
      <c r="N82" s="87">
        <f t="shared" si="12"/>
        <v>150</v>
      </c>
      <c r="O82" s="87">
        <f t="shared" si="13"/>
        <v>1</v>
      </c>
      <c r="P82" s="92"/>
      <c r="Q82" s="93">
        <v>0.13</v>
      </c>
      <c r="R82" s="93">
        <f t="shared" si="14"/>
        <v>0.13</v>
      </c>
    </row>
    <row r="83" spans="1:20" s="90" customFormat="1" x14ac:dyDescent="0.2">
      <c r="A83" s="86" t="s">
        <v>84</v>
      </c>
      <c r="B83" s="86" t="s">
        <v>85</v>
      </c>
      <c r="C83" s="86" t="s">
        <v>84</v>
      </c>
      <c r="D83" s="86" t="s">
        <v>275</v>
      </c>
      <c r="E83" s="87">
        <v>40</v>
      </c>
      <c r="F83" s="87">
        <v>450</v>
      </c>
      <c r="G83" s="87">
        <v>10</v>
      </c>
      <c r="H83" s="87">
        <v>100</v>
      </c>
      <c r="I83" s="87"/>
      <c r="J83" s="87"/>
      <c r="K83" s="87"/>
      <c r="L83" s="87"/>
      <c r="M83" s="91"/>
      <c r="N83" s="87">
        <f t="shared" si="12"/>
        <v>0</v>
      </c>
      <c r="O83" s="87">
        <f t="shared" si="13"/>
        <v>0</v>
      </c>
      <c r="P83" s="92"/>
      <c r="Q83" s="93">
        <v>0.13</v>
      </c>
      <c r="R83" s="93">
        <f t="shared" si="14"/>
        <v>0</v>
      </c>
    </row>
    <row r="84" spans="1:20" s="90" customFormat="1" x14ac:dyDescent="0.2">
      <c r="A84" s="154" t="s">
        <v>184</v>
      </c>
      <c r="B84" s="154" t="s">
        <v>85</v>
      </c>
      <c r="C84" s="154">
        <v>90447400</v>
      </c>
      <c r="D84" s="154" t="s">
        <v>277</v>
      </c>
      <c r="E84" s="87" t="s">
        <v>89</v>
      </c>
      <c r="F84" s="87">
        <v>450</v>
      </c>
      <c r="G84" s="87">
        <v>10</v>
      </c>
      <c r="H84" s="87">
        <v>100</v>
      </c>
      <c r="I84" s="87"/>
      <c r="J84" s="87"/>
      <c r="K84" s="87"/>
      <c r="L84" s="87"/>
      <c r="M84" s="91"/>
      <c r="N84" s="87">
        <f t="shared" si="12"/>
        <v>0</v>
      </c>
      <c r="O84" s="87">
        <f t="shared" si="13"/>
        <v>0</v>
      </c>
      <c r="P84" s="92"/>
      <c r="Q84" s="93">
        <v>0.13</v>
      </c>
      <c r="R84" s="93">
        <f t="shared" si="14"/>
        <v>0</v>
      </c>
    </row>
    <row r="85" spans="1:20" s="90" customFormat="1" x14ac:dyDescent="0.2">
      <c r="A85" s="86" t="s">
        <v>86</v>
      </c>
      <c r="B85" s="86" t="s">
        <v>87</v>
      </c>
      <c r="C85" s="86" t="s">
        <v>86</v>
      </c>
      <c r="D85" s="86" t="s">
        <v>275</v>
      </c>
      <c r="E85" s="87">
        <v>40</v>
      </c>
      <c r="F85" s="87">
        <v>600</v>
      </c>
      <c r="G85" s="87">
        <v>10</v>
      </c>
      <c r="H85" s="87">
        <v>50</v>
      </c>
      <c r="I85" s="87"/>
      <c r="J85" s="87"/>
      <c r="K85" s="87"/>
      <c r="L85" s="87">
        <v>100</v>
      </c>
      <c r="M85" s="91"/>
      <c r="N85" s="87">
        <f t="shared" si="12"/>
        <v>100</v>
      </c>
      <c r="O85" s="87">
        <f t="shared" si="13"/>
        <v>2</v>
      </c>
      <c r="P85" s="92"/>
      <c r="Q85" s="93">
        <v>0.09</v>
      </c>
      <c r="R85" s="93">
        <f t="shared" si="14"/>
        <v>0.18</v>
      </c>
    </row>
    <row r="86" spans="1:20" s="90" customFormat="1" x14ac:dyDescent="0.2">
      <c r="A86" s="154" t="s">
        <v>88</v>
      </c>
      <c r="B86" s="154" t="s">
        <v>87</v>
      </c>
      <c r="C86" s="154">
        <v>90447600</v>
      </c>
      <c r="D86" s="154" t="s">
        <v>277</v>
      </c>
      <c r="E86" s="87" t="s">
        <v>89</v>
      </c>
      <c r="F86" s="87">
        <v>600</v>
      </c>
      <c r="G86" s="87">
        <v>10</v>
      </c>
      <c r="H86" s="87">
        <v>50</v>
      </c>
      <c r="I86" s="87"/>
      <c r="J86" s="87"/>
      <c r="K86" s="87"/>
      <c r="L86" s="87">
        <v>100</v>
      </c>
      <c r="M86" s="91"/>
      <c r="N86" s="87">
        <f t="shared" si="12"/>
        <v>100</v>
      </c>
      <c r="O86" s="87">
        <f t="shared" si="13"/>
        <v>2</v>
      </c>
      <c r="P86" s="92"/>
      <c r="Q86" s="93">
        <v>0.09</v>
      </c>
      <c r="R86" s="93">
        <f t="shared" si="14"/>
        <v>0.18</v>
      </c>
    </row>
    <row r="87" spans="1:20" s="90" customFormat="1" x14ac:dyDescent="0.2">
      <c r="A87" s="86" t="s">
        <v>90</v>
      </c>
      <c r="B87" s="86" t="s">
        <v>91</v>
      </c>
      <c r="C87" s="86" t="s">
        <v>90</v>
      </c>
      <c r="D87" s="86" t="s">
        <v>275</v>
      </c>
      <c r="E87" s="87">
        <v>40</v>
      </c>
      <c r="F87" s="87">
        <v>750</v>
      </c>
      <c r="G87" s="87">
        <v>10</v>
      </c>
      <c r="H87" s="87">
        <v>50</v>
      </c>
      <c r="I87" s="87"/>
      <c r="J87" s="87"/>
      <c r="K87" s="87"/>
      <c r="L87" s="87"/>
      <c r="M87" s="91"/>
      <c r="N87" s="87">
        <f t="shared" si="12"/>
        <v>0</v>
      </c>
      <c r="O87" s="87">
        <f t="shared" si="13"/>
        <v>0</v>
      </c>
      <c r="P87" s="92"/>
      <c r="Q87" s="93">
        <v>0.13</v>
      </c>
      <c r="R87" s="93">
        <f t="shared" si="14"/>
        <v>0</v>
      </c>
    </row>
    <row r="88" spans="1:20" s="90" customFormat="1" x14ac:dyDescent="0.2">
      <c r="A88" s="86" t="s">
        <v>92</v>
      </c>
      <c r="B88" s="86" t="s">
        <v>93</v>
      </c>
      <c r="C88" s="86" t="s">
        <v>92</v>
      </c>
      <c r="D88" s="86" t="s">
        <v>275</v>
      </c>
      <c r="E88" s="87">
        <v>40</v>
      </c>
      <c r="F88" s="87">
        <v>900</v>
      </c>
      <c r="G88" s="87">
        <v>10</v>
      </c>
      <c r="H88" s="87">
        <v>50</v>
      </c>
      <c r="I88" s="87"/>
      <c r="J88" s="87"/>
      <c r="K88" s="87"/>
      <c r="L88" s="87"/>
      <c r="M88" s="91"/>
      <c r="N88" s="87">
        <f t="shared" si="12"/>
        <v>0</v>
      </c>
      <c r="O88" s="87">
        <f t="shared" si="13"/>
        <v>0</v>
      </c>
      <c r="P88" s="92"/>
      <c r="Q88" s="93">
        <v>0.13</v>
      </c>
      <c r="R88" s="93">
        <f t="shared" si="14"/>
        <v>0</v>
      </c>
    </row>
    <row r="89" spans="1:20" s="90" customFormat="1" x14ac:dyDescent="0.2">
      <c r="A89" s="154" t="s">
        <v>185</v>
      </c>
      <c r="B89" s="154" t="s">
        <v>93</v>
      </c>
      <c r="C89" s="154">
        <v>90447700</v>
      </c>
      <c r="D89" s="154" t="s">
        <v>277</v>
      </c>
      <c r="E89" s="87" t="s">
        <v>89</v>
      </c>
      <c r="F89" s="87">
        <v>900</v>
      </c>
      <c r="G89" s="87">
        <v>10</v>
      </c>
      <c r="H89" s="87">
        <v>50</v>
      </c>
      <c r="I89" s="87"/>
      <c r="J89" s="87"/>
      <c r="K89" s="87"/>
      <c r="L89" s="87"/>
      <c r="M89" s="91"/>
      <c r="N89" s="87">
        <f t="shared" si="12"/>
        <v>0</v>
      </c>
      <c r="O89" s="87">
        <f t="shared" si="13"/>
        <v>0</v>
      </c>
      <c r="P89" s="92"/>
      <c r="Q89" s="93">
        <v>0.13</v>
      </c>
      <c r="R89" s="93">
        <f t="shared" si="14"/>
        <v>0</v>
      </c>
    </row>
    <row r="90" spans="1:20" s="90" customFormat="1" x14ac:dyDescent="0.2">
      <c r="A90" s="86" t="s">
        <v>94</v>
      </c>
      <c r="B90" s="86" t="s">
        <v>95</v>
      </c>
      <c r="C90" s="86" t="s">
        <v>94</v>
      </c>
      <c r="D90" s="86" t="s">
        <v>275</v>
      </c>
      <c r="E90" s="87">
        <v>40</v>
      </c>
      <c r="F90" s="87">
        <v>1200</v>
      </c>
      <c r="G90" s="87">
        <v>5</v>
      </c>
      <c r="H90" s="87">
        <v>25</v>
      </c>
      <c r="I90" s="87"/>
      <c r="J90" s="87"/>
      <c r="K90" s="87"/>
      <c r="L90" s="87"/>
      <c r="M90" s="91"/>
      <c r="N90" s="87">
        <f t="shared" si="12"/>
        <v>0</v>
      </c>
      <c r="O90" s="87">
        <f t="shared" si="13"/>
        <v>0</v>
      </c>
      <c r="P90" s="92"/>
      <c r="Q90" s="93">
        <v>0.08</v>
      </c>
      <c r="R90" s="93">
        <f t="shared" si="14"/>
        <v>0</v>
      </c>
    </row>
    <row r="91" spans="1:20" s="90" customFormat="1" x14ac:dyDescent="0.2">
      <c r="A91" s="154" t="s">
        <v>376</v>
      </c>
      <c r="B91" s="154" t="s">
        <v>377</v>
      </c>
      <c r="C91" s="95" t="s">
        <v>378</v>
      </c>
      <c r="D91" s="154" t="s">
        <v>277</v>
      </c>
      <c r="E91" s="87">
        <v>40</v>
      </c>
      <c r="F91" s="87">
        <v>1800</v>
      </c>
      <c r="G91" s="87">
        <v>5</v>
      </c>
      <c r="H91" s="87">
        <v>20</v>
      </c>
      <c r="I91" s="87"/>
      <c r="J91" s="87"/>
      <c r="K91" s="87"/>
      <c r="L91" s="87"/>
      <c r="M91" s="91"/>
      <c r="N91" s="87">
        <f t="shared" si="12"/>
        <v>0</v>
      </c>
      <c r="O91" s="87">
        <f t="shared" si="13"/>
        <v>0</v>
      </c>
      <c r="P91" s="92"/>
      <c r="Q91" s="93">
        <v>0.14000000000000001</v>
      </c>
      <c r="R91" s="93">
        <f t="shared" si="14"/>
        <v>0</v>
      </c>
    </row>
    <row r="92" spans="1:20" s="90" customFormat="1" x14ac:dyDescent="0.2">
      <c r="A92" s="86" t="s">
        <v>220</v>
      </c>
      <c r="B92" s="86" t="s">
        <v>221</v>
      </c>
      <c r="C92" s="86" t="s">
        <v>220</v>
      </c>
      <c r="D92" s="86" t="s">
        <v>275</v>
      </c>
      <c r="E92" s="87">
        <v>40</v>
      </c>
      <c r="F92" s="87">
        <v>2000</v>
      </c>
      <c r="G92" s="87">
        <v>5</v>
      </c>
      <c r="H92" s="87">
        <v>25</v>
      </c>
      <c r="I92" s="87"/>
      <c r="J92" s="87"/>
      <c r="K92" s="87"/>
      <c r="L92" s="87"/>
      <c r="M92" s="91"/>
      <c r="N92" s="87">
        <f t="shared" si="12"/>
        <v>0</v>
      </c>
      <c r="O92" s="87">
        <f t="shared" si="13"/>
        <v>0</v>
      </c>
      <c r="P92" s="92"/>
      <c r="Q92" s="93">
        <v>0.08</v>
      </c>
      <c r="R92" s="93">
        <f t="shared" si="14"/>
        <v>0</v>
      </c>
      <c r="S92" s="94"/>
    </row>
    <row r="93" spans="1:20" s="90" customFormat="1" x14ac:dyDescent="0.2">
      <c r="A93" s="104" t="s">
        <v>96</v>
      </c>
      <c r="B93" s="104"/>
      <c r="C93" s="104"/>
      <c r="D93" s="104"/>
      <c r="E93" s="97"/>
      <c r="F93" s="87"/>
      <c r="G93" s="87"/>
      <c r="H93" s="87"/>
      <c r="I93" s="87"/>
      <c r="J93" s="87"/>
      <c r="K93" s="87"/>
      <c r="L93" s="87"/>
      <c r="M93" s="104"/>
      <c r="N93" s="87"/>
      <c r="O93" s="87"/>
      <c r="P93" s="92"/>
      <c r="Q93" s="87"/>
      <c r="R93" s="93"/>
    </row>
    <row r="94" spans="1:20" s="90" customFormat="1" x14ac:dyDescent="0.2">
      <c r="A94" s="86" t="s">
        <v>299</v>
      </c>
      <c r="B94" s="86" t="s">
        <v>300</v>
      </c>
      <c r="C94" s="86" t="s">
        <v>299</v>
      </c>
      <c r="D94" s="86" t="s">
        <v>275</v>
      </c>
      <c r="E94" s="87">
        <v>50</v>
      </c>
      <c r="F94" s="87">
        <v>100</v>
      </c>
      <c r="G94" s="87">
        <v>10</v>
      </c>
      <c r="H94" s="87">
        <v>150</v>
      </c>
      <c r="I94" s="87"/>
      <c r="J94" s="87"/>
      <c r="K94" s="87"/>
      <c r="L94" s="87"/>
      <c r="M94" s="91"/>
      <c r="N94" s="87">
        <f t="shared" ref="N94:N111" si="15">SUM(I94:M94)</f>
        <v>0</v>
      </c>
      <c r="O94" s="87">
        <f t="shared" ref="O94:O111" si="16">$N94/$H94</f>
        <v>0</v>
      </c>
      <c r="P94" s="92"/>
      <c r="Q94" s="93">
        <v>0.1</v>
      </c>
      <c r="R94" s="93">
        <f t="shared" ref="R94:R111" si="17">$O94*$Q94</f>
        <v>0</v>
      </c>
      <c r="S94" s="94">
        <f>SUM(R94:R111)</f>
        <v>0.83000000000000007</v>
      </c>
      <c r="T94" s="90">
        <f>S94*100/$S$147</f>
        <v>4.1541541541541545</v>
      </c>
    </row>
    <row r="95" spans="1:20" s="90" customFormat="1" x14ac:dyDescent="0.2">
      <c r="A95" s="86" t="s">
        <v>97</v>
      </c>
      <c r="B95" s="86" t="s">
        <v>98</v>
      </c>
      <c r="C95" s="86" t="s">
        <v>97</v>
      </c>
      <c r="D95" s="86" t="s">
        <v>275</v>
      </c>
      <c r="E95" s="87">
        <v>50</v>
      </c>
      <c r="F95" s="87">
        <v>150</v>
      </c>
      <c r="G95" s="87">
        <v>10</v>
      </c>
      <c r="H95" s="87">
        <v>150</v>
      </c>
      <c r="I95" s="87">
        <v>150</v>
      </c>
      <c r="J95" s="87">
        <v>150</v>
      </c>
      <c r="K95" s="87"/>
      <c r="L95" s="87"/>
      <c r="M95" s="91"/>
      <c r="N95" s="87">
        <f t="shared" si="15"/>
        <v>300</v>
      </c>
      <c r="O95" s="87">
        <f t="shared" si="16"/>
        <v>2</v>
      </c>
      <c r="P95" s="92"/>
      <c r="Q95" s="93">
        <v>0.1</v>
      </c>
      <c r="R95" s="93">
        <f t="shared" si="17"/>
        <v>0.2</v>
      </c>
    </row>
    <row r="96" spans="1:20" s="90" customFormat="1" x14ac:dyDescent="0.2">
      <c r="A96" s="154" t="s">
        <v>235</v>
      </c>
      <c r="B96" s="154" t="s">
        <v>98</v>
      </c>
      <c r="C96" s="154">
        <v>90448200</v>
      </c>
      <c r="D96" s="154" t="s">
        <v>277</v>
      </c>
      <c r="E96" s="87" t="s">
        <v>102</v>
      </c>
      <c r="F96" s="87">
        <v>150</v>
      </c>
      <c r="G96" s="87">
        <v>10</v>
      </c>
      <c r="H96" s="87">
        <v>150</v>
      </c>
      <c r="I96" s="87"/>
      <c r="J96" s="87">
        <v>150</v>
      </c>
      <c r="K96" s="87"/>
      <c r="L96" s="87"/>
      <c r="M96" s="91"/>
      <c r="N96" s="87">
        <f t="shared" si="15"/>
        <v>150</v>
      </c>
      <c r="O96" s="87">
        <f t="shared" si="16"/>
        <v>1</v>
      </c>
      <c r="P96" s="92"/>
      <c r="Q96" s="93">
        <v>0.1</v>
      </c>
      <c r="R96" s="93">
        <f t="shared" si="17"/>
        <v>0.1</v>
      </c>
    </row>
    <row r="97" spans="1:19" s="90" customFormat="1" x14ac:dyDescent="0.2">
      <c r="A97" s="86" t="s">
        <v>224</v>
      </c>
      <c r="B97" s="86" t="s">
        <v>225</v>
      </c>
      <c r="C97" s="86" t="s">
        <v>224</v>
      </c>
      <c r="D97" s="86" t="s">
        <v>275</v>
      </c>
      <c r="E97" s="87">
        <v>50</v>
      </c>
      <c r="F97" s="87">
        <v>200</v>
      </c>
      <c r="G97" s="87">
        <v>10</v>
      </c>
      <c r="H97" s="87">
        <v>150</v>
      </c>
      <c r="I97" s="87"/>
      <c r="J97" s="87"/>
      <c r="K97" s="87"/>
      <c r="L97" s="87"/>
      <c r="M97" s="91"/>
      <c r="N97" s="87">
        <f t="shared" si="15"/>
        <v>0</v>
      </c>
      <c r="O97" s="87">
        <f t="shared" si="16"/>
        <v>0</v>
      </c>
      <c r="P97" s="92"/>
      <c r="Q97" s="93">
        <v>0.1</v>
      </c>
      <c r="R97" s="93">
        <f t="shared" si="17"/>
        <v>0</v>
      </c>
    </row>
    <row r="98" spans="1:19" s="90" customFormat="1" x14ac:dyDescent="0.2">
      <c r="A98" s="86" t="s">
        <v>99</v>
      </c>
      <c r="B98" s="86" t="s">
        <v>100</v>
      </c>
      <c r="C98" s="86" t="s">
        <v>99</v>
      </c>
      <c r="D98" s="86" t="s">
        <v>275</v>
      </c>
      <c r="E98" s="87">
        <v>50</v>
      </c>
      <c r="F98" s="87">
        <v>300</v>
      </c>
      <c r="G98" s="87">
        <v>10</v>
      </c>
      <c r="H98" s="87">
        <v>75</v>
      </c>
      <c r="I98" s="87"/>
      <c r="J98" s="87"/>
      <c r="K98" s="87"/>
      <c r="L98" s="87"/>
      <c r="M98" s="91"/>
      <c r="N98" s="87">
        <f t="shared" si="15"/>
        <v>0</v>
      </c>
      <c r="O98" s="87">
        <f t="shared" si="16"/>
        <v>0</v>
      </c>
      <c r="P98" s="92"/>
      <c r="Q98" s="93">
        <v>0.1</v>
      </c>
      <c r="R98" s="93">
        <f t="shared" si="17"/>
        <v>0</v>
      </c>
    </row>
    <row r="99" spans="1:19" s="90" customFormat="1" x14ac:dyDescent="0.2">
      <c r="A99" s="154" t="s">
        <v>101</v>
      </c>
      <c r="B99" s="154" t="s">
        <v>100</v>
      </c>
      <c r="C99" s="154">
        <v>90448300</v>
      </c>
      <c r="D99" s="154" t="s">
        <v>277</v>
      </c>
      <c r="E99" s="87" t="s">
        <v>102</v>
      </c>
      <c r="F99" s="87">
        <v>300</v>
      </c>
      <c r="G99" s="87">
        <v>10</v>
      </c>
      <c r="H99" s="87">
        <v>75</v>
      </c>
      <c r="I99" s="87"/>
      <c r="J99" s="87"/>
      <c r="K99" s="87">
        <v>150</v>
      </c>
      <c r="L99" s="87">
        <v>150</v>
      </c>
      <c r="M99" s="91"/>
      <c r="N99" s="87">
        <f t="shared" si="15"/>
        <v>300</v>
      </c>
      <c r="O99" s="87">
        <f t="shared" si="16"/>
        <v>4</v>
      </c>
      <c r="P99" s="92"/>
      <c r="Q99" s="93">
        <v>0.1</v>
      </c>
      <c r="R99" s="93">
        <f t="shared" si="17"/>
        <v>0.4</v>
      </c>
    </row>
    <row r="100" spans="1:19" s="90" customFormat="1" x14ac:dyDescent="0.2">
      <c r="A100" s="86" t="s">
        <v>103</v>
      </c>
      <c r="B100" s="86" t="s">
        <v>104</v>
      </c>
      <c r="C100" s="86" t="s">
        <v>103</v>
      </c>
      <c r="D100" s="86" t="s">
        <v>275</v>
      </c>
      <c r="E100" s="87">
        <v>50</v>
      </c>
      <c r="F100" s="87">
        <v>450</v>
      </c>
      <c r="G100" s="87">
        <v>10</v>
      </c>
      <c r="H100" s="87">
        <v>50</v>
      </c>
      <c r="I100" s="87"/>
      <c r="J100" s="87"/>
      <c r="K100" s="87"/>
      <c r="L100" s="87"/>
      <c r="M100" s="91"/>
      <c r="N100" s="87">
        <f t="shared" si="15"/>
        <v>0</v>
      </c>
      <c r="O100" s="87">
        <f t="shared" si="16"/>
        <v>0</v>
      </c>
      <c r="P100" s="92"/>
      <c r="Q100" s="93">
        <v>0.1</v>
      </c>
      <c r="R100" s="93">
        <f t="shared" si="17"/>
        <v>0</v>
      </c>
    </row>
    <row r="101" spans="1:19" s="90" customFormat="1" x14ac:dyDescent="0.2">
      <c r="A101" s="154" t="s">
        <v>186</v>
      </c>
      <c r="B101" s="154" t="s">
        <v>104</v>
      </c>
      <c r="C101" s="154">
        <v>90448400</v>
      </c>
      <c r="D101" s="154" t="s">
        <v>277</v>
      </c>
      <c r="E101" s="87" t="s">
        <v>102</v>
      </c>
      <c r="F101" s="87">
        <v>450</v>
      </c>
      <c r="G101" s="87">
        <v>10</v>
      </c>
      <c r="H101" s="87">
        <v>50</v>
      </c>
      <c r="I101" s="87"/>
      <c r="J101" s="87"/>
      <c r="K101" s="87"/>
      <c r="L101" s="87"/>
      <c r="M101" s="91"/>
      <c r="N101" s="87">
        <f t="shared" si="15"/>
        <v>0</v>
      </c>
      <c r="O101" s="87">
        <f t="shared" si="16"/>
        <v>0</v>
      </c>
      <c r="P101" s="92"/>
      <c r="Q101" s="93">
        <v>0.1</v>
      </c>
      <c r="R101" s="93">
        <f t="shared" si="17"/>
        <v>0</v>
      </c>
    </row>
    <row r="102" spans="1:19" s="90" customFormat="1" x14ac:dyDescent="0.2">
      <c r="A102" s="86" t="s">
        <v>105</v>
      </c>
      <c r="B102" s="86" t="s">
        <v>106</v>
      </c>
      <c r="C102" s="86" t="s">
        <v>105</v>
      </c>
      <c r="D102" s="86" t="s">
        <v>275</v>
      </c>
      <c r="E102" s="87">
        <v>50</v>
      </c>
      <c r="F102" s="87">
        <v>600</v>
      </c>
      <c r="G102" s="87">
        <v>10</v>
      </c>
      <c r="H102" s="87">
        <v>50</v>
      </c>
      <c r="I102" s="87"/>
      <c r="J102" s="87"/>
      <c r="K102" s="87"/>
      <c r="L102" s="87">
        <v>50</v>
      </c>
      <c r="M102" s="91"/>
      <c r="N102" s="87">
        <f t="shared" si="15"/>
        <v>50</v>
      </c>
      <c r="O102" s="87">
        <f t="shared" si="16"/>
        <v>1</v>
      </c>
      <c r="P102" s="92"/>
      <c r="Q102" s="93">
        <v>0.13</v>
      </c>
      <c r="R102" s="93">
        <f t="shared" si="17"/>
        <v>0.13</v>
      </c>
    </row>
    <row r="103" spans="1:19" s="90" customFormat="1" x14ac:dyDescent="0.2">
      <c r="A103" s="154" t="s">
        <v>107</v>
      </c>
      <c r="B103" s="154" t="s">
        <v>106</v>
      </c>
      <c r="C103" s="154">
        <v>90448600</v>
      </c>
      <c r="D103" s="154" t="s">
        <v>277</v>
      </c>
      <c r="E103" s="87" t="s">
        <v>102</v>
      </c>
      <c r="F103" s="87">
        <v>600</v>
      </c>
      <c r="G103" s="87">
        <v>10</v>
      </c>
      <c r="H103" s="87">
        <v>50</v>
      </c>
      <c r="I103" s="87"/>
      <c r="J103" s="87"/>
      <c r="K103" s="87"/>
      <c r="L103" s="87"/>
      <c r="M103" s="91"/>
      <c r="N103" s="87">
        <f t="shared" si="15"/>
        <v>0</v>
      </c>
      <c r="O103" s="87">
        <f t="shared" si="16"/>
        <v>0</v>
      </c>
      <c r="P103" s="92"/>
      <c r="Q103" s="93">
        <v>0.13</v>
      </c>
      <c r="R103" s="93">
        <f t="shared" si="17"/>
        <v>0</v>
      </c>
    </row>
    <row r="104" spans="1:19" s="90" customFormat="1" x14ac:dyDescent="0.2">
      <c r="A104" s="154" t="s">
        <v>266</v>
      </c>
      <c r="B104" s="154" t="s">
        <v>267</v>
      </c>
      <c r="C104" s="154">
        <v>90448605</v>
      </c>
      <c r="D104" s="154" t="s">
        <v>277</v>
      </c>
      <c r="E104" s="87" t="s">
        <v>102</v>
      </c>
      <c r="F104" s="87">
        <v>700</v>
      </c>
      <c r="G104" s="87">
        <v>5</v>
      </c>
      <c r="H104" s="87">
        <v>25</v>
      </c>
      <c r="I104" s="87"/>
      <c r="J104" s="87"/>
      <c r="K104" s="87"/>
      <c r="L104" s="87"/>
      <c r="M104" s="91"/>
      <c r="N104" s="87">
        <f t="shared" si="15"/>
        <v>0</v>
      </c>
      <c r="O104" s="87">
        <f t="shared" si="16"/>
        <v>0</v>
      </c>
      <c r="P104" s="92"/>
      <c r="Q104" s="93">
        <v>0.1</v>
      </c>
      <c r="R104" s="93">
        <f t="shared" si="17"/>
        <v>0</v>
      </c>
    </row>
    <row r="105" spans="1:19" s="90" customFormat="1" x14ac:dyDescent="0.2">
      <c r="A105" s="86" t="s">
        <v>202</v>
      </c>
      <c r="B105" s="86" t="s">
        <v>203</v>
      </c>
      <c r="C105" s="86" t="s">
        <v>202</v>
      </c>
      <c r="D105" s="86" t="s">
        <v>275</v>
      </c>
      <c r="E105" s="87">
        <v>50</v>
      </c>
      <c r="F105" s="87">
        <v>750</v>
      </c>
      <c r="G105" s="87">
        <v>5</v>
      </c>
      <c r="H105" s="87">
        <v>25</v>
      </c>
      <c r="I105" s="87"/>
      <c r="J105" s="87"/>
      <c r="K105" s="87"/>
      <c r="L105" s="87"/>
      <c r="M105" s="91"/>
      <c r="N105" s="87">
        <f t="shared" si="15"/>
        <v>0</v>
      </c>
      <c r="O105" s="87">
        <f t="shared" si="16"/>
        <v>0</v>
      </c>
      <c r="P105" s="92"/>
      <c r="Q105" s="93">
        <v>0.1</v>
      </c>
      <c r="R105" s="93">
        <f t="shared" si="17"/>
        <v>0</v>
      </c>
    </row>
    <row r="106" spans="1:19" s="90" customFormat="1" x14ac:dyDescent="0.2">
      <c r="A106" s="86" t="s">
        <v>108</v>
      </c>
      <c r="B106" s="86" t="s">
        <v>109</v>
      </c>
      <c r="C106" s="86" t="s">
        <v>108</v>
      </c>
      <c r="D106" s="86" t="s">
        <v>275</v>
      </c>
      <c r="E106" s="87">
        <v>50</v>
      </c>
      <c r="F106" s="87">
        <v>900</v>
      </c>
      <c r="G106" s="87">
        <v>5</v>
      </c>
      <c r="H106" s="87">
        <v>25</v>
      </c>
      <c r="I106" s="87"/>
      <c r="J106" s="87"/>
      <c r="K106" s="87"/>
      <c r="L106" s="87"/>
      <c r="M106" s="91"/>
      <c r="N106" s="87">
        <f t="shared" si="15"/>
        <v>0</v>
      </c>
      <c r="O106" s="87">
        <f t="shared" si="16"/>
        <v>0</v>
      </c>
      <c r="P106" s="92"/>
      <c r="Q106" s="93">
        <v>0.1</v>
      </c>
      <c r="R106" s="93">
        <f t="shared" si="17"/>
        <v>0</v>
      </c>
    </row>
    <row r="107" spans="1:19" s="90" customFormat="1" x14ac:dyDescent="0.2">
      <c r="A107" s="154" t="s">
        <v>187</v>
      </c>
      <c r="B107" s="154" t="s">
        <v>109</v>
      </c>
      <c r="C107" s="154">
        <v>90448700</v>
      </c>
      <c r="D107" s="154" t="s">
        <v>277</v>
      </c>
      <c r="E107" s="87" t="s">
        <v>102</v>
      </c>
      <c r="F107" s="87">
        <v>900</v>
      </c>
      <c r="G107" s="87">
        <v>5</v>
      </c>
      <c r="H107" s="87">
        <v>25</v>
      </c>
      <c r="I107" s="87"/>
      <c r="J107" s="87"/>
      <c r="K107" s="87"/>
      <c r="L107" s="87"/>
      <c r="M107" s="91"/>
      <c r="N107" s="87">
        <f t="shared" si="15"/>
        <v>0</v>
      </c>
      <c r="O107" s="87">
        <f t="shared" si="16"/>
        <v>0</v>
      </c>
      <c r="P107" s="92"/>
      <c r="Q107" s="93">
        <v>0.1</v>
      </c>
      <c r="R107" s="93">
        <f t="shared" si="17"/>
        <v>0</v>
      </c>
    </row>
    <row r="108" spans="1:19" s="90" customFormat="1" x14ac:dyDescent="0.2">
      <c r="A108" s="86" t="s">
        <v>110</v>
      </c>
      <c r="B108" s="86" t="s">
        <v>111</v>
      </c>
      <c r="C108" s="86" t="s">
        <v>110</v>
      </c>
      <c r="D108" s="86" t="s">
        <v>275</v>
      </c>
      <c r="E108" s="87">
        <v>50</v>
      </c>
      <c r="F108" s="87">
        <v>1200</v>
      </c>
      <c r="G108" s="87">
        <v>5</v>
      </c>
      <c r="H108" s="87">
        <v>25</v>
      </c>
      <c r="I108" s="87"/>
      <c r="J108" s="87"/>
      <c r="K108" s="87"/>
      <c r="L108" s="87"/>
      <c r="M108" s="91"/>
      <c r="N108" s="87">
        <f t="shared" si="15"/>
        <v>0</v>
      </c>
      <c r="O108" s="87">
        <f t="shared" si="16"/>
        <v>0</v>
      </c>
      <c r="P108" s="92"/>
      <c r="Q108" s="93">
        <v>0.13</v>
      </c>
      <c r="R108" s="93">
        <f t="shared" si="17"/>
        <v>0</v>
      </c>
    </row>
    <row r="109" spans="1:19" s="90" customFormat="1" x14ac:dyDescent="0.2">
      <c r="A109" s="154" t="s">
        <v>204</v>
      </c>
      <c r="B109" s="154" t="s">
        <v>111</v>
      </c>
      <c r="C109" s="95" t="s">
        <v>205</v>
      </c>
      <c r="D109" s="154" t="s">
        <v>277</v>
      </c>
      <c r="E109" s="87">
        <v>50</v>
      </c>
      <c r="F109" s="87">
        <v>1200</v>
      </c>
      <c r="G109" s="87">
        <v>5</v>
      </c>
      <c r="H109" s="87">
        <v>25</v>
      </c>
      <c r="I109" s="87"/>
      <c r="J109" s="87"/>
      <c r="K109" s="87"/>
      <c r="L109" s="87"/>
      <c r="M109" s="91"/>
      <c r="N109" s="87">
        <f t="shared" si="15"/>
        <v>0</v>
      </c>
      <c r="O109" s="87">
        <f t="shared" si="16"/>
        <v>0</v>
      </c>
      <c r="P109" s="92"/>
      <c r="Q109" s="93">
        <v>0.13</v>
      </c>
      <c r="R109" s="93">
        <f t="shared" si="17"/>
        <v>0</v>
      </c>
    </row>
    <row r="110" spans="1:19" s="90" customFormat="1" x14ac:dyDescent="0.2">
      <c r="A110" s="154" t="s">
        <v>565</v>
      </c>
      <c r="B110" s="154" t="s">
        <v>566</v>
      </c>
      <c r="C110" s="95" t="s">
        <v>567</v>
      </c>
      <c r="D110" s="154" t="s">
        <v>277</v>
      </c>
      <c r="E110" s="87">
        <v>50</v>
      </c>
      <c r="F110" s="87">
        <v>1800</v>
      </c>
      <c r="G110" s="87">
        <v>5</v>
      </c>
      <c r="H110" s="87">
        <v>20</v>
      </c>
      <c r="I110" s="87"/>
      <c r="J110" s="87"/>
      <c r="K110" s="87"/>
      <c r="L110" s="87"/>
      <c r="M110" s="91"/>
      <c r="N110" s="87">
        <f t="shared" si="15"/>
        <v>0</v>
      </c>
      <c r="O110" s="87">
        <f t="shared" si="16"/>
        <v>0</v>
      </c>
      <c r="P110" s="92"/>
      <c r="Q110" s="93">
        <v>0.13</v>
      </c>
      <c r="R110" s="93">
        <f t="shared" si="17"/>
        <v>0</v>
      </c>
    </row>
    <row r="111" spans="1:19" s="90" customFormat="1" x14ac:dyDescent="0.2">
      <c r="A111" s="154" t="s">
        <v>268</v>
      </c>
      <c r="B111" s="154" t="s">
        <v>269</v>
      </c>
      <c r="C111" s="95" t="s">
        <v>270</v>
      </c>
      <c r="D111" s="154" t="s">
        <v>277</v>
      </c>
      <c r="E111" s="87">
        <v>50</v>
      </c>
      <c r="F111" s="87">
        <v>2400</v>
      </c>
      <c r="G111" s="87">
        <v>5</v>
      </c>
      <c r="H111" s="87">
        <v>25</v>
      </c>
      <c r="I111" s="87"/>
      <c r="J111" s="87"/>
      <c r="K111" s="87"/>
      <c r="L111" s="87"/>
      <c r="M111" s="91"/>
      <c r="N111" s="87">
        <f t="shared" si="15"/>
        <v>0</v>
      </c>
      <c r="O111" s="87">
        <f t="shared" si="16"/>
        <v>0</v>
      </c>
      <c r="P111" s="92"/>
      <c r="Q111" s="93">
        <v>0.26</v>
      </c>
      <c r="R111" s="93">
        <f t="shared" si="17"/>
        <v>0</v>
      </c>
      <c r="S111" s="94"/>
    </row>
    <row r="112" spans="1:19" s="90" customFormat="1" x14ac:dyDescent="0.2">
      <c r="A112" s="304" t="s">
        <v>112</v>
      </c>
      <c r="B112" s="304"/>
      <c r="C112" s="104"/>
      <c r="D112" s="104"/>
      <c r="E112" s="104"/>
      <c r="F112" s="87"/>
      <c r="G112" s="87"/>
      <c r="H112" s="87"/>
      <c r="I112" s="87"/>
      <c r="J112" s="87"/>
      <c r="K112" s="87"/>
      <c r="L112" s="87"/>
      <c r="M112" s="154"/>
      <c r="N112" s="87"/>
      <c r="O112" s="87"/>
      <c r="P112" s="92"/>
      <c r="Q112" s="87"/>
      <c r="R112" s="93"/>
    </row>
    <row r="113" spans="1:20" s="90" customFormat="1" x14ac:dyDescent="0.2">
      <c r="A113" s="86" t="s">
        <v>216</v>
      </c>
      <c r="B113" s="86" t="s">
        <v>217</v>
      </c>
      <c r="C113" s="86" t="s">
        <v>216</v>
      </c>
      <c r="D113" s="86" t="s">
        <v>275</v>
      </c>
      <c r="E113" s="87">
        <v>20</v>
      </c>
      <c r="F113" s="87">
        <v>150</v>
      </c>
      <c r="G113" s="87">
        <v>10</v>
      </c>
      <c r="H113" s="87">
        <v>400</v>
      </c>
      <c r="I113" s="87"/>
      <c r="J113" s="87"/>
      <c r="K113" s="87"/>
      <c r="L113" s="87"/>
      <c r="M113" s="154"/>
      <c r="N113" s="87">
        <f t="shared" ref="N113:N146" si="18">SUM(I113:M113)</f>
        <v>0</v>
      </c>
      <c r="O113" s="87">
        <f t="shared" ref="O113:O146" si="19">$N113/$H113</f>
        <v>0</v>
      </c>
      <c r="P113" s="92"/>
      <c r="Q113" s="87">
        <v>0.06</v>
      </c>
      <c r="R113" s="93">
        <f t="shared" ref="R113:R146" si="20">$O113*$Q113</f>
        <v>0</v>
      </c>
      <c r="S113" s="94">
        <f>SUM(R113:R128)</f>
        <v>0.6</v>
      </c>
      <c r="T113" s="90">
        <f>S113*100/$S$147</f>
        <v>3.0030030030030028</v>
      </c>
    </row>
    <row r="114" spans="1:20" s="90" customFormat="1" x14ac:dyDescent="0.2">
      <c r="A114" s="154" t="s">
        <v>226</v>
      </c>
      <c r="B114" s="154" t="s">
        <v>217</v>
      </c>
      <c r="C114" s="154">
        <v>90444200</v>
      </c>
      <c r="D114" s="154" t="s">
        <v>277</v>
      </c>
      <c r="E114" s="87">
        <v>20</v>
      </c>
      <c r="F114" s="87">
        <v>150</v>
      </c>
      <c r="G114" s="87">
        <v>10</v>
      </c>
      <c r="H114" s="87">
        <v>400</v>
      </c>
      <c r="I114" s="87"/>
      <c r="J114" s="87"/>
      <c r="K114" s="87"/>
      <c r="L114" s="87"/>
      <c r="M114" s="154"/>
      <c r="N114" s="87">
        <f t="shared" si="18"/>
        <v>0</v>
      </c>
      <c r="O114" s="87">
        <f t="shared" si="19"/>
        <v>0</v>
      </c>
      <c r="P114" s="92"/>
      <c r="Q114" s="87">
        <v>0.06</v>
      </c>
      <c r="R114" s="93">
        <f t="shared" si="20"/>
        <v>0</v>
      </c>
    </row>
    <row r="115" spans="1:20" s="90" customFormat="1" x14ac:dyDescent="0.2">
      <c r="A115" s="86" t="s">
        <v>191</v>
      </c>
      <c r="B115" s="86" t="s">
        <v>192</v>
      </c>
      <c r="C115" s="86" t="s">
        <v>191</v>
      </c>
      <c r="D115" s="86" t="s">
        <v>275</v>
      </c>
      <c r="E115" s="87">
        <v>20</v>
      </c>
      <c r="F115" s="87">
        <v>200</v>
      </c>
      <c r="G115" s="87">
        <v>10</v>
      </c>
      <c r="H115" s="87">
        <v>300</v>
      </c>
      <c r="I115" s="87"/>
      <c r="J115" s="87"/>
      <c r="K115" s="87"/>
      <c r="L115" s="87"/>
      <c r="M115" s="154"/>
      <c r="N115" s="87">
        <f t="shared" si="18"/>
        <v>0</v>
      </c>
      <c r="O115" s="87">
        <f t="shared" si="19"/>
        <v>0</v>
      </c>
      <c r="P115" s="92"/>
      <c r="Q115" s="87">
        <v>0.06</v>
      </c>
      <c r="R115" s="93">
        <f t="shared" si="20"/>
        <v>0</v>
      </c>
    </row>
    <row r="116" spans="1:20" s="90" customFormat="1" x14ac:dyDescent="0.2">
      <c r="A116" s="86" t="s">
        <v>160</v>
      </c>
      <c r="B116" s="86" t="s">
        <v>161</v>
      </c>
      <c r="C116" s="86" t="s">
        <v>160</v>
      </c>
      <c r="D116" s="86" t="s">
        <v>275</v>
      </c>
      <c r="E116" s="87">
        <v>20</v>
      </c>
      <c r="F116" s="87">
        <v>300</v>
      </c>
      <c r="G116" s="87">
        <v>10</v>
      </c>
      <c r="H116" s="87">
        <v>200</v>
      </c>
      <c r="I116" s="87"/>
      <c r="J116" s="87"/>
      <c r="K116" s="87">
        <v>400</v>
      </c>
      <c r="L116" s="87">
        <v>400</v>
      </c>
      <c r="M116" s="91"/>
      <c r="N116" s="87">
        <f t="shared" si="18"/>
        <v>800</v>
      </c>
      <c r="O116" s="87">
        <f t="shared" si="19"/>
        <v>4</v>
      </c>
      <c r="P116" s="92"/>
      <c r="Q116" s="93">
        <v>0.06</v>
      </c>
      <c r="R116" s="93">
        <f t="shared" si="20"/>
        <v>0.24</v>
      </c>
    </row>
    <row r="117" spans="1:20" s="90" customFormat="1" x14ac:dyDescent="0.2">
      <c r="A117" s="154" t="s">
        <v>215</v>
      </c>
      <c r="B117" s="154" t="s">
        <v>161</v>
      </c>
      <c r="C117" s="154">
        <v>90444300</v>
      </c>
      <c r="D117" s="154" t="s">
        <v>277</v>
      </c>
      <c r="E117" s="87" t="s">
        <v>46</v>
      </c>
      <c r="F117" s="87">
        <v>300</v>
      </c>
      <c r="G117" s="87">
        <v>10</v>
      </c>
      <c r="H117" s="87">
        <v>200</v>
      </c>
      <c r="I117" s="87"/>
      <c r="J117" s="87"/>
      <c r="K117" s="87"/>
      <c r="L117" s="87"/>
      <c r="M117" s="91"/>
      <c r="N117" s="87">
        <f t="shared" si="18"/>
        <v>0</v>
      </c>
      <c r="O117" s="87">
        <f t="shared" si="19"/>
        <v>0</v>
      </c>
      <c r="P117" s="92"/>
      <c r="Q117" s="93">
        <v>0.06</v>
      </c>
      <c r="R117" s="93">
        <f t="shared" si="20"/>
        <v>0</v>
      </c>
    </row>
    <row r="118" spans="1:20" s="90" customFormat="1" x14ac:dyDescent="0.2">
      <c r="A118" s="86" t="s">
        <v>206</v>
      </c>
      <c r="B118" s="86" t="s">
        <v>114</v>
      </c>
      <c r="C118" s="86" t="s">
        <v>206</v>
      </c>
      <c r="D118" s="86" t="s">
        <v>275</v>
      </c>
      <c r="E118" s="87">
        <v>20</v>
      </c>
      <c r="F118" s="87">
        <v>450</v>
      </c>
      <c r="G118" s="87">
        <v>10</v>
      </c>
      <c r="H118" s="87">
        <v>100</v>
      </c>
      <c r="I118" s="87"/>
      <c r="J118" s="87"/>
      <c r="K118" s="87"/>
      <c r="L118" s="87"/>
      <c r="M118" s="101"/>
      <c r="N118" s="87">
        <f t="shared" si="18"/>
        <v>0</v>
      </c>
      <c r="O118" s="87">
        <f t="shared" si="19"/>
        <v>0</v>
      </c>
      <c r="P118" s="92"/>
      <c r="Q118" s="93">
        <v>0.08</v>
      </c>
      <c r="R118" s="93">
        <f t="shared" si="20"/>
        <v>0</v>
      </c>
    </row>
    <row r="119" spans="1:20" s="90" customFormat="1" x14ac:dyDescent="0.2">
      <c r="A119" s="154" t="s">
        <v>113</v>
      </c>
      <c r="B119" s="154" t="s">
        <v>114</v>
      </c>
      <c r="C119" s="154">
        <v>90444400</v>
      </c>
      <c r="D119" s="154" t="s">
        <v>277</v>
      </c>
      <c r="E119" s="87" t="s">
        <v>46</v>
      </c>
      <c r="F119" s="87">
        <v>450</v>
      </c>
      <c r="G119" s="87">
        <v>10</v>
      </c>
      <c r="H119" s="87">
        <v>100</v>
      </c>
      <c r="I119" s="87"/>
      <c r="J119" s="87"/>
      <c r="K119" s="87"/>
      <c r="L119" s="87"/>
      <c r="M119" s="91"/>
      <c r="N119" s="87">
        <f t="shared" si="18"/>
        <v>0</v>
      </c>
      <c r="O119" s="87">
        <f t="shared" si="19"/>
        <v>0</v>
      </c>
      <c r="P119" s="92"/>
      <c r="Q119" s="93">
        <v>0.08</v>
      </c>
      <c r="R119" s="93">
        <f t="shared" si="20"/>
        <v>0</v>
      </c>
    </row>
    <row r="120" spans="1:20" s="90" customFormat="1" x14ac:dyDescent="0.2">
      <c r="A120" s="86" t="s">
        <v>115</v>
      </c>
      <c r="B120" s="86" t="s">
        <v>116</v>
      </c>
      <c r="C120" s="86" t="s">
        <v>115</v>
      </c>
      <c r="D120" s="86" t="s">
        <v>275</v>
      </c>
      <c r="E120" s="87">
        <v>20</v>
      </c>
      <c r="F120" s="87">
        <v>600</v>
      </c>
      <c r="G120" s="87">
        <v>10</v>
      </c>
      <c r="H120" s="87">
        <v>100</v>
      </c>
      <c r="I120" s="87"/>
      <c r="J120" s="87"/>
      <c r="K120" s="87">
        <v>200</v>
      </c>
      <c r="L120" s="87"/>
      <c r="M120" s="91"/>
      <c r="N120" s="87">
        <f t="shared" si="18"/>
        <v>200</v>
      </c>
      <c r="O120" s="87">
        <f t="shared" si="19"/>
        <v>2</v>
      </c>
      <c r="P120" s="92"/>
      <c r="Q120" s="93">
        <v>0.06</v>
      </c>
      <c r="R120" s="93">
        <f t="shared" si="20"/>
        <v>0.12</v>
      </c>
    </row>
    <row r="121" spans="1:20" s="90" customFormat="1" x14ac:dyDescent="0.2">
      <c r="A121" s="154" t="s">
        <v>188</v>
      </c>
      <c r="B121" s="154" t="s">
        <v>116</v>
      </c>
      <c r="C121" s="154">
        <v>90444600</v>
      </c>
      <c r="D121" s="154" t="s">
        <v>277</v>
      </c>
      <c r="E121" s="87" t="s">
        <v>46</v>
      </c>
      <c r="F121" s="87">
        <v>600</v>
      </c>
      <c r="G121" s="87">
        <v>10</v>
      </c>
      <c r="H121" s="87">
        <v>100</v>
      </c>
      <c r="I121" s="87"/>
      <c r="J121" s="87"/>
      <c r="K121" s="87">
        <v>200</v>
      </c>
      <c r="L121" s="87">
        <v>200</v>
      </c>
      <c r="M121" s="91"/>
      <c r="N121" s="87">
        <f t="shared" si="18"/>
        <v>400</v>
      </c>
      <c r="O121" s="87">
        <f t="shared" si="19"/>
        <v>4</v>
      </c>
      <c r="P121" s="92"/>
      <c r="Q121" s="93">
        <v>0.06</v>
      </c>
      <c r="R121" s="93">
        <f t="shared" si="20"/>
        <v>0.24</v>
      </c>
    </row>
    <row r="122" spans="1:20" s="90" customFormat="1" x14ac:dyDescent="0.2">
      <c r="A122" s="86" t="s">
        <v>117</v>
      </c>
      <c r="B122" s="86" t="s">
        <v>118</v>
      </c>
      <c r="C122" s="86" t="s">
        <v>117</v>
      </c>
      <c r="D122" s="86" t="s">
        <v>275</v>
      </c>
      <c r="E122" s="87">
        <v>20</v>
      </c>
      <c r="F122" s="87">
        <v>750</v>
      </c>
      <c r="G122" s="87">
        <v>10</v>
      </c>
      <c r="H122" s="87">
        <v>100</v>
      </c>
      <c r="I122" s="87"/>
      <c r="J122" s="87"/>
      <c r="K122" s="87"/>
      <c r="L122" s="87"/>
      <c r="M122" s="91"/>
      <c r="N122" s="87">
        <f t="shared" si="18"/>
        <v>0</v>
      </c>
      <c r="O122" s="87">
        <f t="shared" si="19"/>
        <v>0</v>
      </c>
      <c r="P122" s="92"/>
      <c r="Q122" s="93">
        <v>7.0000000000000007E-2</v>
      </c>
      <c r="R122" s="93">
        <f t="shared" si="20"/>
        <v>0</v>
      </c>
    </row>
    <row r="123" spans="1:20" s="90" customFormat="1" x14ac:dyDescent="0.2">
      <c r="A123" s="154" t="s">
        <v>189</v>
      </c>
      <c r="B123" s="154" t="s">
        <v>118</v>
      </c>
      <c r="C123" s="154">
        <v>90444700</v>
      </c>
      <c r="D123" s="154" t="s">
        <v>277</v>
      </c>
      <c r="E123" s="87" t="s">
        <v>46</v>
      </c>
      <c r="F123" s="87">
        <v>750</v>
      </c>
      <c r="G123" s="87">
        <v>10</v>
      </c>
      <c r="H123" s="87">
        <v>100</v>
      </c>
      <c r="I123" s="87"/>
      <c r="J123" s="87"/>
      <c r="K123" s="87"/>
      <c r="L123" s="87"/>
      <c r="M123" s="91"/>
      <c r="N123" s="87">
        <f t="shared" si="18"/>
        <v>0</v>
      </c>
      <c r="O123" s="87">
        <f t="shared" si="19"/>
        <v>0</v>
      </c>
      <c r="P123" s="92"/>
      <c r="Q123" s="93">
        <v>7.0000000000000007E-2</v>
      </c>
      <c r="R123" s="93">
        <f t="shared" si="20"/>
        <v>0</v>
      </c>
    </row>
    <row r="124" spans="1:20" s="90" customFormat="1" x14ac:dyDescent="0.2">
      <c r="A124" s="86" t="s">
        <v>119</v>
      </c>
      <c r="B124" s="86" t="s">
        <v>120</v>
      </c>
      <c r="C124" s="86" t="s">
        <v>119</v>
      </c>
      <c r="D124" s="86" t="s">
        <v>275</v>
      </c>
      <c r="E124" s="87">
        <v>20</v>
      </c>
      <c r="F124" s="87">
        <v>900</v>
      </c>
      <c r="G124" s="87">
        <v>10</v>
      </c>
      <c r="H124" s="87">
        <v>50</v>
      </c>
      <c r="I124" s="87"/>
      <c r="J124" s="87"/>
      <c r="K124" s="87"/>
      <c r="L124" s="87"/>
      <c r="M124" s="91"/>
      <c r="N124" s="87">
        <f t="shared" si="18"/>
        <v>0</v>
      </c>
      <c r="O124" s="87">
        <f t="shared" si="19"/>
        <v>0</v>
      </c>
      <c r="P124" s="92"/>
      <c r="Q124" s="93">
        <v>0.08</v>
      </c>
      <c r="R124" s="93">
        <f t="shared" si="20"/>
        <v>0</v>
      </c>
    </row>
    <row r="125" spans="1:20" s="90" customFormat="1" x14ac:dyDescent="0.2">
      <c r="A125" s="154" t="s">
        <v>263</v>
      </c>
      <c r="B125" s="154" t="s">
        <v>120</v>
      </c>
      <c r="C125" s="154">
        <v>90444800</v>
      </c>
      <c r="D125" s="154" t="s">
        <v>277</v>
      </c>
      <c r="E125" s="87" t="s">
        <v>46</v>
      </c>
      <c r="F125" s="87">
        <v>900</v>
      </c>
      <c r="G125" s="87">
        <v>10</v>
      </c>
      <c r="H125" s="87">
        <v>50</v>
      </c>
      <c r="I125" s="87"/>
      <c r="J125" s="87"/>
      <c r="K125" s="87"/>
      <c r="L125" s="87"/>
      <c r="M125" s="91"/>
      <c r="N125" s="87">
        <f t="shared" si="18"/>
        <v>0</v>
      </c>
      <c r="O125" s="87">
        <f t="shared" si="19"/>
        <v>0</v>
      </c>
      <c r="P125" s="92"/>
      <c r="Q125" s="93">
        <v>0.08</v>
      </c>
      <c r="R125" s="93">
        <f t="shared" si="20"/>
        <v>0</v>
      </c>
    </row>
    <row r="126" spans="1:20" s="90" customFormat="1" x14ac:dyDescent="0.2">
      <c r="A126" s="86" t="s">
        <v>121</v>
      </c>
      <c r="B126" s="86" t="s">
        <v>122</v>
      </c>
      <c r="C126" s="86" t="s">
        <v>121</v>
      </c>
      <c r="D126" s="86" t="s">
        <v>275</v>
      </c>
      <c r="E126" s="87">
        <v>20</v>
      </c>
      <c r="F126" s="87">
        <v>1200</v>
      </c>
      <c r="G126" s="87">
        <v>10</v>
      </c>
      <c r="H126" s="87">
        <v>50</v>
      </c>
      <c r="I126" s="87"/>
      <c r="J126" s="87"/>
      <c r="K126" s="87"/>
      <c r="L126" s="87"/>
      <c r="M126" s="91"/>
      <c r="N126" s="87">
        <f t="shared" si="18"/>
        <v>0</v>
      </c>
      <c r="O126" s="87">
        <f t="shared" si="19"/>
        <v>0</v>
      </c>
      <c r="P126" s="92"/>
      <c r="Q126" s="93">
        <v>0.11</v>
      </c>
      <c r="R126" s="93">
        <f t="shared" si="20"/>
        <v>0</v>
      </c>
    </row>
    <row r="127" spans="1:20" s="90" customFormat="1" x14ac:dyDescent="0.2">
      <c r="A127" s="86" t="s">
        <v>207</v>
      </c>
      <c r="B127" s="86" t="s">
        <v>208</v>
      </c>
      <c r="C127" s="86" t="s">
        <v>207</v>
      </c>
      <c r="D127" s="86" t="s">
        <v>275</v>
      </c>
      <c r="E127" s="87">
        <v>20</v>
      </c>
      <c r="F127" s="87">
        <v>1500</v>
      </c>
      <c r="G127" s="87">
        <v>10</v>
      </c>
      <c r="H127" s="87">
        <v>50</v>
      </c>
      <c r="I127" s="87"/>
      <c r="J127" s="87"/>
      <c r="K127" s="87"/>
      <c r="L127" s="87"/>
      <c r="M127" s="91"/>
      <c r="N127" s="87">
        <f t="shared" si="18"/>
        <v>0</v>
      </c>
      <c r="O127" s="87">
        <f t="shared" si="19"/>
        <v>0</v>
      </c>
      <c r="P127" s="92"/>
      <c r="Q127" s="93">
        <v>7.0000000000000007E-2</v>
      </c>
      <c r="R127" s="93">
        <f t="shared" si="20"/>
        <v>0</v>
      </c>
    </row>
    <row r="128" spans="1:20" s="90" customFormat="1" x14ac:dyDescent="0.2">
      <c r="A128" s="86" t="s">
        <v>209</v>
      </c>
      <c r="B128" s="86" t="s">
        <v>210</v>
      </c>
      <c r="C128" s="86" t="s">
        <v>209</v>
      </c>
      <c r="D128" s="86" t="s">
        <v>275</v>
      </c>
      <c r="E128" s="87">
        <v>20</v>
      </c>
      <c r="F128" s="87">
        <v>1800</v>
      </c>
      <c r="G128" s="87">
        <v>10</v>
      </c>
      <c r="H128" s="87">
        <v>50</v>
      </c>
      <c r="I128" s="87"/>
      <c r="J128" s="87"/>
      <c r="K128" s="87"/>
      <c r="L128" s="87"/>
      <c r="M128" s="91"/>
      <c r="N128" s="87">
        <f t="shared" si="18"/>
        <v>0</v>
      </c>
      <c r="O128" s="87">
        <f t="shared" si="19"/>
        <v>0</v>
      </c>
      <c r="P128" s="105"/>
      <c r="Q128" s="93">
        <v>0.09</v>
      </c>
      <c r="R128" s="93">
        <f t="shared" si="20"/>
        <v>0</v>
      </c>
      <c r="S128" s="94"/>
    </row>
    <row r="129" spans="1:20" s="90" customFormat="1" x14ac:dyDescent="0.2">
      <c r="A129" s="86" t="s">
        <v>123</v>
      </c>
      <c r="B129" s="86" t="s">
        <v>124</v>
      </c>
      <c r="C129" s="86" t="s">
        <v>123</v>
      </c>
      <c r="D129" s="86" t="s">
        <v>275</v>
      </c>
      <c r="E129" s="87">
        <v>25</v>
      </c>
      <c r="F129" s="87">
        <v>150</v>
      </c>
      <c r="G129" s="87">
        <v>10</v>
      </c>
      <c r="H129" s="87">
        <v>200</v>
      </c>
      <c r="I129" s="87"/>
      <c r="J129" s="87"/>
      <c r="K129" s="87"/>
      <c r="L129" s="87"/>
      <c r="M129" s="91"/>
      <c r="N129" s="87">
        <f t="shared" si="18"/>
        <v>0</v>
      </c>
      <c r="O129" s="87">
        <f t="shared" si="19"/>
        <v>0</v>
      </c>
      <c r="P129" s="92"/>
      <c r="Q129" s="93">
        <v>0.04</v>
      </c>
      <c r="R129" s="93">
        <f t="shared" si="20"/>
        <v>0</v>
      </c>
      <c r="S129" s="94">
        <f>SUM(R129:R146)</f>
        <v>1.8399999999999999</v>
      </c>
      <c r="T129" s="90">
        <f>S129*100/$S$147</f>
        <v>9.2092092092092095</v>
      </c>
    </row>
    <row r="130" spans="1:20" s="90" customFormat="1" x14ac:dyDescent="0.2">
      <c r="A130" s="154" t="s">
        <v>257</v>
      </c>
      <c r="B130" s="154" t="s">
        <v>124</v>
      </c>
      <c r="C130" s="154">
        <v>90445200</v>
      </c>
      <c r="D130" s="154" t="s">
        <v>277</v>
      </c>
      <c r="E130" s="87">
        <v>25</v>
      </c>
      <c r="F130" s="87">
        <v>150</v>
      </c>
      <c r="G130" s="87">
        <v>10</v>
      </c>
      <c r="H130" s="87">
        <v>200</v>
      </c>
      <c r="I130" s="87"/>
      <c r="J130" s="87"/>
      <c r="K130" s="87"/>
      <c r="L130" s="87"/>
      <c r="M130" s="91"/>
      <c r="N130" s="87">
        <f t="shared" si="18"/>
        <v>0</v>
      </c>
      <c r="O130" s="87">
        <f t="shared" si="19"/>
        <v>0</v>
      </c>
      <c r="P130" s="92"/>
      <c r="Q130" s="93">
        <v>0.04</v>
      </c>
      <c r="R130" s="93">
        <f t="shared" si="20"/>
        <v>0</v>
      </c>
    </row>
    <row r="131" spans="1:20" s="90" customFormat="1" x14ac:dyDescent="0.2">
      <c r="A131" s="86" t="s">
        <v>125</v>
      </c>
      <c r="B131" s="86" t="s">
        <v>126</v>
      </c>
      <c r="C131" s="86" t="s">
        <v>125</v>
      </c>
      <c r="D131" s="86" t="s">
        <v>275</v>
      </c>
      <c r="E131" s="87">
        <v>25</v>
      </c>
      <c r="F131" s="87">
        <v>300</v>
      </c>
      <c r="G131" s="87">
        <v>10</v>
      </c>
      <c r="H131" s="87">
        <v>100</v>
      </c>
      <c r="I131" s="87"/>
      <c r="J131" s="87"/>
      <c r="K131" s="87"/>
      <c r="L131" s="87"/>
      <c r="M131" s="91"/>
      <c r="N131" s="87">
        <f t="shared" si="18"/>
        <v>0</v>
      </c>
      <c r="O131" s="87">
        <f t="shared" si="19"/>
        <v>0</v>
      </c>
      <c r="P131" s="92"/>
      <c r="Q131" s="93">
        <v>0.04</v>
      </c>
      <c r="R131" s="93">
        <f t="shared" si="20"/>
        <v>0</v>
      </c>
    </row>
    <row r="132" spans="1:20" s="90" customFormat="1" x14ac:dyDescent="0.2">
      <c r="A132" s="154" t="s">
        <v>127</v>
      </c>
      <c r="B132" s="154" t="s">
        <v>126</v>
      </c>
      <c r="C132" s="154">
        <v>90445300</v>
      </c>
      <c r="D132" s="154" t="s">
        <v>277</v>
      </c>
      <c r="E132" s="87" t="s">
        <v>63</v>
      </c>
      <c r="F132" s="87">
        <v>300</v>
      </c>
      <c r="G132" s="87">
        <v>10</v>
      </c>
      <c r="H132" s="87">
        <v>100</v>
      </c>
      <c r="I132" s="87"/>
      <c r="J132" s="87"/>
      <c r="K132" s="87"/>
      <c r="L132" s="87"/>
      <c r="M132" s="91"/>
      <c r="N132" s="87">
        <f t="shared" si="18"/>
        <v>0</v>
      </c>
      <c r="O132" s="87">
        <f t="shared" si="19"/>
        <v>0</v>
      </c>
      <c r="P132" s="92"/>
      <c r="Q132" s="93">
        <v>0.04</v>
      </c>
      <c r="R132" s="93">
        <f t="shared" si="20"/>
        <v>0</v>
      </c>
    </row>
    <row r="133" spans="1:20" s="90" customFormat="1" x14ac:dyDescent="0.2">
      <c r="A133" s="86" t="s">
        <v>128</v>
      </c>
      <c r="B133" s="86" t="s">
        <v>129</v>
      </c>
      <c r="C133" s="86" t="s">
        <v>128</v>
      </c>
      <c r="D133" s="86" t="s">
        <v>275</v>
      </c>
      <c r="E133" s="87">
        <v>25</v>
      </c>
      <c r="F133" s="87">
        <v>450</v>
      </c>
      <c r="G133" s="87">
        <v>10</v>
      </c>
      <c r="H133" s="87">
        <v>100</v>
      </c>
      <c r="I133" s="87">
        <v>100</v>
      </c>
      <c r="J133" s="87">
        <v>100</v>
      </c>
      <c r="K133" s="87"/>
      <c r="L133" s="87"/>
      <c r="M133" s="91"/>
      <c r="N133" s="87">
        <f t="shared" si="18"/>
        <v>200</v>
      </c>
      <c r="O133" s="87">
        <f t="shared" si="19"/>
        <v>2</v>
      </c>
      <c r="P133" s="92"/>
      <c r="Q133" s="93">
        <v>0.06</v>
      </c>
      <c r="R133" s="93">
        <f t="shared" si="20"/>
        <v>0.12</v>
      </c>
    </row>
    <row r="134" spans="1:20" s="90" customFormat="1" x14ac:dyDescent="0.2">
      <c r="A134" s="154" t="s">
        <v>190</v>
      </c>
      <c r="B134" s="154" t="s">
        <v>129</v>
      </c>
      <c r="C134" s="154">
        <v>90445400</v>
      </c>
      <c r="D134" s="154" t="s">
        <v>277</v>
      </c>
      <c r="E134" s="87" t="s">
        <v>63</v>
      </c>
      <c r="F134" s="87">
        <v>450</v>
      </c>
      <c r="G134" s="87">
        <v>10</v>
      </c>
      <c r="H134" s="87">
        <v>100</v>
      </c>
      <c r="I134" s="87">
        <v>200</v>
      </c>
      <c r="J134" s="87">
        <v>200</v>
      </c>
      <c r="K134" s="87">
        <v>200</v>
      </c>
      <c r="L134" s="87">
        <v>500</v>
      </c>
      <c r="M134" s="91"/>
      <c r="N134" s="87">
        <f t="shared" si="18"/>
        <v>1100</v>
      </c>
      <c r="O134" s="87">
        <f t="shared" si="19"/>
        <v>11</v>
      </c>
      <c r="P134" s="92"/>
      <c r="Q134" s="93">
        <v>0.06</v>
      </c>
      <c r="R134" s="93">
        <f t="shared" si="20"/>
        <v>0.65999999999999992</v>
      </c>
    </row>
    <row r="135" spans="1:20" s="90" customFormat="1" x14ac:dyDescent="0.2">
      <c r="A135" s="86" t="s">
        <v>130</v>
      </c>
      <c r="B135" s="86" t="s">
        <v>131</v>
      </c>
      <c r="C135" s="86" t="s">
        <v>130</v>
      </c>
      <c r="D135" s="86" t="s">
        <v>275</v>
      </c>
      <c r="E135" s="87">
        <v>25</v>
      </c>
      <c r="F135" s="87">
        <v>600</v>
      </c>
      <c r="G135" s="87">
        <v>10</v>
      </c>
      <c r="H135" s="87">
        <v>50</v>
      </c>
      <c r="I135" s="87"/>
      <c r="J135" s="87"/>
      <c r="K135" s="87"/>
      <c r="L135" s="87"/>
      <c r="M135" s="91"/>
      <c r="N135" s="87">
        <f t="shared" si="18"/>
        <v>0</v>
      </c>
      <c r="O135" s="87">
        <f t="shared" si="19"/>
        <v>0</v>
      </c>
      <c r="P135" s="92"/>
      <c r="Q135" s="93">
        <v>0.04</v>
      </c>
      <c r="R135" s="93">
        <f t="shared" si="20"/>
        <v>0</v>
      </c>
    </row>
    <row r="136" spans="1:20" s="90" customFormat="1" x14ac:dyDescent="0.2">
      <c r="A136" s="154" t="s">
        <v>211</v>
      </c>
      <c r="B136" s="154" t="s">
        <v>131</v>
      </c>
      <c r="C136" s="154">
        <v>90445600</v>
      </c>
      <c r="D136" s="154" t="s">
        <v>277</v>
      </c>
      <c r="E136" s="87">
        <v>25</v>
      </c>
      <c r="F136" s="87">
        <v>600</v>
      </c>
      <c r="G136" s="87">
        <v>10</v>
      </c>
      <c r="H136" s="87">
        <v>50</v>
      </c>
      <c r="I136" s="87"/>
      <c r="J136" s="87">
        <v>100</v>
      </c>
      <c r="K136" s="87">
        <v>200</v>
      </c>
      <c r="L136" s="87">
        <v>200</v>
      </c>
      <c r="M136" s="91"/>
      <c r="N136" s="87">
        <f t="shared" si="18"/>
        <v>500</v>
      </c>
      <c r="O136" s="87">
        <f t="shared" si="19"/>
        <v>10</v>
      </c>
      <c r="P136" s="92"/>
      <c r="Q136" s="93">
        <v>0.04</v>
      </c>
      <c r="R136" s="93">
        <f t="shared" si="20"/>
        <v>0.4</v>
      </c>
    </row>
    <row r="137" spans="1:20" s="90" customFormat="1" x14ac:dyDescent="0.2">
      <c r="A137" s="86" t="s">
        <v>162</v>
      </c>
      <c r="B137" s="86" t="s">
        <v>163</v>
      </c>
      <c r="C137" s="86" t="s">
        <v>162</v>
      </c>
      <c r="D137" s="86" t="s">
        <v>275</v>
      </c>
      <c r="E137" s="87">
        <v>25</v>
      </c>
      <c r="F137" s="87">
        <v>750</v>
      </c>
      <c r="G137" s="87">
        <v>10</v>
      </c>
      <c r="H137" s="87">
        <v>50</v>
      </c>
      <c r="I137" s="87"/>
      <c r="J137" s="87"/>
      <c r="K137" s="87"/>
      <c r="L137" s="87"/>
      <c r="M137" s="91"/>
      <c r="N137" s="87">
        <f t="shared" si="18"/>
        <v>0</v>
      </c>
      <c r="O137" s="87">
        <f t="shared" si="19"/>
        <v>0</v>
      </c>
      <c r="P137" s="92"/>
      <c r="Q137" s="93">
        <v>0.04</v>
      </c>
      <c r="R137" s="93">
        <f t="shared" si="20"/>
        <v>0</v>
      </c>
    </row>
    <row r="138" spans="1:20" s="90" customFormat="1" x14ac:dyDescent="0.2">
      <c r="A138" s="154" t="s">
        <v>218</v>
      </c>
      <c r="B138" s="154" t="s">
        <v>163</v>
      </c>
      <c r="C138" s="95" t="s">
        <v>219</v>
      </c>
      <c r="D138" s="154" t="s">
        <v>277</v>
      </c>
      <c r="E138" s="87">
        <v>25</v>
      </c>
      <c r="F138" s="87">
        <v>750</v>
      </c>
      <c r="G138" s="87">
        <v>10</v>
      </c>
      <c r="H138" s="87">
        <v>50</v>
      </c>
      <c r="I138" s="87"/>
      <c r="J138" s="87"/>
      <c r="K138" s="87"/>
      <c r="L138" s="87"/>
      <c r="M138" s="91"/>
      <c r="N138" s="87">
        <f t="shared" si="18"/>
        <v>0</v>
      </c>
      <c r="O138" s="87">
        <f t="shared" si="19"/>
        <v>0</v>
      </c>
      <c r="P138" s="92"/>
      <c r="Q138" s="93">
        <v>0.04</v>
      </c>
      <c r="R138" s="93">
        <f t="shared" si="20"/>
        <v>0</v>
      </c>
    </row>
    <row r="139" spans="1:20" s="90" customFormat="1" x14ac:dyDescent="0.2">
      <c r="A139" s="86" t="s">
        <v>132</v>
      </c>
      <c r="B139" s="86" t="s">
        <v>133</v>
      </c>
      <c r="C139" s="86" t="s">
        <v>132</v>
      </c>
      <c r="D139" s="86" t="s">
        <v>275</v>
      </c>
      <c r="E139" s="87">
        <v>25</v>
      </c>
      <c r="F139" s="87">
        <v>900</v>
      </c>
      <c r="G139" s="87">
        <v>10</v>
      </c>
      <c r="H139" s="87">
        <v>50</v>
      </c>
      <c r="I139" s="87"/>
      <c r="J139" s="87">
        <v>200</v>
      </c>
      <c r="K139" s="87"/>
      <c r="L139" s="87"/>
      <c r="M139" s="91"/>
      <c r="N139" s="87">
        <f t="shared" si="18"/>
        <v>200</v>
      </c>
      <c r="O139" s="87">
        <f t="shared" si="19"/>
        <v>4</v>
      </c>
      <c r="P139" s="92"/>
      <c r="Q139" s="93">
        <v>0.06</v>
      </c>
      <c r="R139" s="93">
        <f t="shared" si="20"/>
        <v>0.24</v>
      </c>
    </row>
    <row r="140" spans="1:20" s="90" customFormat="1" x14ac:dyDescent="0.2">
      <c r="A140" s="154" t="s">
        <v>264</v>
      </c>
      <c r="B140" s="154" t="s">
        <v>133</v>
      </c>
      <c r="C140" s="95" t="s">
        <v>265</v>
      </c>
      <c r="D140" s="154" t="s">
        <v>277</v>
      </c>
      <c r="E140" s="87">
        <v>25</v>
      </c>
      <c r="F140" s="87">
        <v>900</v>
      </c>
      <c r="G140" s="87">
        <v>10</v>
      </c>
      <c r="H140" s="87">
        <v>50</v>
      </c>
      <c r="I140" s="87"/>
      <c r="J140" s="87">
        <v>150</v>
      </c>
      <c r="K140" s="87"/>
      <c r="L140" s="87">
        <v>200</v>
      </c>
      <c r="M140" s="91"/>
      <c r="N140" s="87">
        <f t="shared" si="18"/>
        <v>350</v>
      </c>
      <c r="O140" s="87">
        <f t="shared" si="19"/>
        <v>7</v>
      </c>
      <c r="P140" s="92"/>
      <c r="Q140" s="93">
        <v>0.06</v>
      </c>
      <c r="R140" s="93">
        <f t="shared" si="20"/>
        <v>0.42</v>
      </c>
    </row>
    <row r="141" spans="1:20" s="90" customFormat="1" x14ac:dyDescent="0.2">
      <c r="A141" s="86" t="s">
        <v>134</v>
      </c>
      <c r="B141" s="86" t="s">
        <v>135</v>
      </c>
      <c r="C141" s="86" t="s">
        <v>134</v>
      </c>
      <c r="D141" s="86" t="s">
        <v>275</v>
      </c>
      <c r="E141" s="87">
        <v>25</v>
      </c>
      <c r="F141" s="87">
        <v>1200</v>
      </c>
      <c r="G141" s="87">
        <v>10</v>
      </c>
      <c r="H141" s="87">
        <v>50</v>
      </c>
      <c r="I141" s="87"/>
      <c r="J141" s="87"/>
      <c r="K141" s="87"/>
      <c r="L141" s="87"/>
      <c r="M141" s="91"/>
      <c r="N141" s="87">
        <f t="shared" si="18"/>
        <v>0</v>
      </c>
      <c r="O141" s="87">
        <f t="shared" si="19"/>
        <v>0</v>
      </c>
      <c r="P141" s="92"/>
      <c r="Q141" s="93">
        <v>0.08</v>
      </c>
      <c r="R141" s="93">
        <f t="shared" si="20"/>
        <v>0</v>
      </c>
    </row>
    <row r="142" spans="1:20" s="90" customFormat="1" x14ac:dyDescent="0.2">
      <c r="A142" s="103" t="s">
        <v>451</v>
      </c>
      <c r="B142" s="154" t="s">
        <v>135</v>
      </c>
      <c r="C142" s="103">
        <v>90445810</v>
      </c>
      <c r="D142" s="154" t="s">
        <v>277</v>
      </c>
      <c r="E142" s="87" t="s">
        <v>63</v>
      </c>
      <c r="F142" s="87">
        <v>1200</v>
      </c>
      <c r="G142" s="87">
        <v>10</v>
      </c>
      <c r="H142" s="87">
        <v>50</v>
      </c>
      <c r="I142" s="87"/>
      <c r="J142" s="87"/>
      <c r="K142" s="87"/>
      <c r="L142" s="87"/>
      <c r="M142" s="91"/>
      <c r="N142" s="87">
        <f t="shared" si="18"/>
        <v>0</v>
      </c>
      <c r="O142" s="87">
        <f t="shared" si="19"/>
        <v>0</v>
      </c>
      <c r="P142" s="92"/>
      <c r="Q142" s="93">
        <v>0.08</v>
      </c>
      <c r="R142" s="93">
        <f t="shared" si="20"/>
        <v>0</v>
      </c>
    </row>
    <row r="143" spans="1:20" s="90" customFormat="1" x14ac:dyDescent="0.2">
      <c r="A143" s="86" t="s">
        <v>238</v>
      </c>
      <c r="B143" s="86" t="s">
        <v>239</v>
      </c>
      <c r="C143" s="86" t="s">
        <v>238</v>
      </c>
      <c r="D143" s="86" t="s">
        <v>275</v>
      </c>
      <c r="E143" s="87">
        <v>25</v>
      </c>
      <c r="F143" s="87">
        <v>1524</v>
      </c>
      <c r="G143" s="87">
        <v>10</v>
      </c>
      <c r="H143" s="87">
        <v>50</v>
      </c>
      <c r="I143" s="87"/>
      <c r="J143" s="87"/>
      <c r="K143" s="87"/>
      <c r="L143" s="87"/>
      <c r="M143" s="91"/>
      <c r="N143" s="87">
        <f t="shared" si="18"/>
        <v>0</v>
      </c>
      <c r="O143" s="87">
        <f t="shared" si="19"/>
        <v>0</v>
      </c>
      <c r="P143" s="92"/>
      <c r="Q143" s="93">
        <v>0.08</v>
      </c>
      <c r="R143" s="93">
        <f t="shared" si="20"/>
        <v>0</v>
      </c>
    </row>
    <row r="144" spans="1:20" s="90" customFormat="1" x14ac:dyDescent="0.2">
      <c r="A144" s="86" t="s">
        <v>164</v>
      </c>
      <c r="B144" s="86" t="s">
        <v>165</v>
      </c>
      <c r="C144" s="86" t="s">
        <v>164</v>
      </c>
      <c r="D144" s="86" t="s">
        <v>275</v>
      </c>
      <c r="E144" s="87">
        <v>25</v>
      </c>
      <c r="F144" s="87">
        <v>1800</v>
      </c>
      <c r="G144" s="87">
        <v>10</v>
      </c>
      <c r="H144" s="87">
        <v>50</v>
      </c>
      <c r="I144" s="87"/>
      <c r="J144" s="87"/>
      <c r="K144" s="87"/>
      <c r="L144" s="87"/>
      <c r="M144" s="91"/>
      <c r="N144" s="87">
        <f t="shared" si="18"/>
        <v>0</v>
      </c>
      <c r="O144" s="87">
        <f t="shared" si="19"/>
        <v>0</v>
      </c>
      <c r="P144" s="92"/>
      <c r="Q144" s="93">
        <v>0.12</v>
      </c>
      <c r="R144" s="93">
        <f t="shared" si="20"/>
        <v>0</v>
      </c>
    </row>
    <row r="145" spans="1:20" s="90" customFormat="1" x14ac:dyDescent="0.2">
      <c r="A145" s="154" t="s">
        <v>227</v>
      </c>
      <c r="B145" s="154" t="s">
        <v>165</v>
      </c>
      <c r="C145" s="154">
        <v>90445900</v>
      </c>
      <c r="D145" s="154" t="s">
        <v>277</v>
      </c>
      <c r="E145" s="87">
        <v>25</v>
      </c>
      <c r="F145" s="87">
        <v>1800</v>
      </c>
      <c r="G145" s="87">
        <v>10</v>
      </c>
      <c r="H145" s="87">
        <v>50</v>
      </c>
      <c r="I145" s="87"/>
      <c r="J145" s="87"/>
      <c r="K145" s="87"/>
      <c r="L145" s="87"/>
      <c r="M145" s="91"/>
      <c r="N145" s="87">
        <f t="shared" si="18"/>
        <v>0</v>
      </c>
      <c r="O145" s="87">
        <f t="shared" si="19"/>
        <v>0</v>
      </c>
      <c r="P145" s="92"/>
      <c r="Q145" s="93">
        <v>0.12</v>
      </c>
      <c r="R145" s="93">
        <f t="shared" si="20"/>
        <v>0</v>
      </c>
      <c r="S145" s="94"/>
    </row>
    <row r="146" spans="1:20" s="90" customFormat="1" x14ac:dyDescent="0.2">
      <c r="A146" s="154" t="s">
        <v>301</v>
      </c>
      <c r="B146" s="154" t="s">
        <v>302</v>
      </c>
      <c r="C146" s="154">
        <v>90446000</v>
      </c>
      <c r="D146" s="154" t="s">
        <v>277</v>
      </c>
      <c r="E146" s="87">
        <v>25</v>
      </c>
      <c r="F146" s="87">
        <v>2400</v>
      </c>
      <c r="G146" s="87">
        <v>10</v>
      </c>
      <c r="H146" s="87">
        <v>50</v>
      </c>
      <c r="I146" s="87"/>
      <c r="J146" s="87"/>
      <c r="K146" s="87"/>
      <c r="L146" s="87"/>
      <c r="M146" s="91"/>
      <c r="N146" s="87">
        <f t="shared" si="18"/>
        <v>0</v>
      </c>
      <c r="O146" s="87">
        <f t="shared" si="19"/>
        <v>0</v>
      </c>
      <c r="P146" s="92"/>
      <c r="Q146" s="93">
        <v>0.12</v>
      </c>
      <c r="R146" s="93">
        <f t="shared" si="20"/>
        <v>0</v>
      </c>
      <c r="S146" s="94"/>
    </row>
    <row r="147" spans="1:20" x14ac:dyDescent="0.2">
      <c r="A147" s="305"/>
      <c r="B147" s="305"/>
      <c r="C147" s="305"/>
      <c r="D147" s="305"/>
      <c r="E147" s="305"/>
      <c r="F147" s="305"/>
      <c r="G147" s="305"/>
      <c r="H147" s="305"/>
      <c r="I147" s="157">
        <f t="shared" ref="I147:M147" si="21">SUBTOTAL(9,I6:I146)</f>
        <v>6100</v>
      </c>
      <c r="J147" s="157">
        <f t="shared" si="21"/>
        <v>32000</v>
      </c>
      <c r="K147" s="157">
        <f t="shared" si="21"/>
        <v>35850</v>
      </c>
      <c r="L147" s="157">
        <f t="shared" si="21"/>
        <v>43500</v>
      </c>
      <c r="M147" s="157">
        <f t="shared" si="21"/>
        <v>0</v>
      </c>
      <c r="N147" s="157">
        <f>SUBTOTAL(9,N5:N146)</f>
        <v>117450</v>
      </c>
      <c r="O147" s="157">
        <f>SUBTOTAL(9,O5:O146)</f>
        <v>754</v>
      </c>
      <c r="P147" s="59"/>
      <c r="Q147" s="12"/>
      <c r="R147" s="157">
        <f>SUBTOTAL(9,R5:R146)</f>
        <v>39.63000000000001</v>
      </c>
      <c r="S147" s="3">
        <f>SUM(S14:S146)</f>
        <v>19.98</v>
      </c>
      <c r="T147" s="3">
        <f>SUM(T14:T146)</f>
        <v>100</v>
      </c>
    </row>
    <row r="148" spans="1:20" x14ac:dyDescent="0.2">
      <c r="A148" s="305"/>
      <c r="B148" s="305"/>
      <c r="C148" s="305"/>
      <c r="D148" s="305"/>
      <c r="E148" s="305"/>
      <c r="F148" s="305"/>
      <c r="G148" s="305"/>
      <c r="H148" s="305"/>
      <c r="I148" s="157">
        <v>22</v>
      </c>
      <c r="J148" s="157">
        <v>209</v>
      </c>
      <c r="K148" s="157">
        <v>222</v>
      </c>
      <c r="L148" s="157">
        <v>281</v>
      </c>
      <c r="M148" s="157"/>
      <c r="N148" s="157"/>
      <c r="O148" s="157">
        <f>SUM(I148:M148)</f>
        <v>734</v>
      </c>
      <c r="R148" s="3">
        <f>R147/30</f>
        <v>1.3210000000000004</v>
      </c>
    </row>
    <row r="149" spans="1:20" x14ac:dyDescent="0.2">
      <c r="A149" s="305"/>
      <c r="B149" s="305"/>
      <c r="C149" s="305"/>
      <c r="D149" s="305"/>
      <c r="E149" s="305"/>
      <c r="F149" s="305"/>
      <c r="G149" s="305"/>
      <c r="H149" s="305"/>
      <c r="I149" s="157">
        <v>1.1200000000000001</v>
      </c>
      <c r="J149" s="157">
        <v>10.39</v>
      </c>
      <c r="K149" s="157">
        <v>11.44</v>
      </c>
      <c r="L149" s="157">
        <v>15.48</v>
      </c>
      <c r="M149" s="157"/>
      <c r="N149" s="157"/>
      <c r="O149" s="157">
        <f>SUM(I149:M149)</f>
        <v>38.430000000000007</v>
      </c>
    </row>
    <row r="150" spans="1:20" x14ac:dyDescent="0.2">
      <c r="A150" s="34"/>
      <c r="B150" s="34"/>
      <c r="C150" s="34"/>
      <c r="D150" s="34"/>
      <c r="E150" s="34"/>
      <c r="F150" s="34"/>
      <c r="G150" s="34"/>
      <c r="H150" s="34"/>
    </row>
    <row r="151" spans="1:20" x14ac:dyDescent="0.2">
      <c r="A151" s="158" t="s">
        <v>136</v>
      </c>
      <c r="B151" s="158" t="s">
        <v>136</v>
      </c>
      <c r="C151" s="30"/>
      <c r="D151" s="30"/>
      <c r="E151" s="155" t="s">
        <v>10</v>
      </c>
      <c r="F151" s="155" t="s">
        <v>137</v>
      </c>
      <c r="G151" s="300" t="s">
        <v>138</v>
      </c>
      <c r="H151" s="301"/>
      <c r="I151" s="20"/>
      <c r="J151" s="20"/>
      <c r="K151" s="20"/>
      <c r="L151" s="20"/>
      <c r="M151" s="20"/>
      <c r="N151" s="12"/>
      <c r="O151" s="12"/>
      <c r="P151" s="35"/>
      <c r="Q151" s="12"/>
      <c r="R151" s="15"/>
    </row>
    <row r="152" spans="1:20" x14ac:dyDescent="0.2">
      <c r="A152" s="157"/>
      <c r="B152" s="157"/>
      <c r="C152" s="157"/>
      <c r="D152" s="157"/>
      <c r="E152" s="155"/>
      <c r="F152" s="155"/>
      <c r="G152" s="155" t="s">
        <v>139</v>
      </c>
      <c r="H152" s="155" t="s">
        <v>140</v>
      </c>
      <c r="I152" s="155" t="s">
        <v>140</v>
      </c>
      <c r="J152" s="155" t="s">
        <v>140</v>
      </c>
      <c r="K152" s="155" t="s">
        <v>140</v>
      </c>
      <c r="L152" s="155" t="s">
        <v>140</v>
      </c>
      <c r="M152" s="155" t="s">
        <v>140</v>
      </c>
      <c r="N152" s="157" t="s">
        <v>140</v>
      </c>
      <c r="O152" s="157" t="s">
        <v>12</v>
      </c>
      <c r="P152" s="160"/>
      <c r="Q152" s="12"/>
      <c r="R152" s="15"/>
    </row>
    <row r="153" spans="1:20" x14ac:dyDescent="0.2">
      <c r="A153" s="38" t="s">
        <v>142</v>
      </c>
      <c r="B153" s="38" t="s">
        <v>143</v>
      </c>
      <c r="C153" s="38" t="s">
        <v>142</v>
      </c>
      <c r="D153" s="38" t="s">
        <v>142</v>
      </c>
      <c r="E153" s="12">
        <v>13</v>
      </c>
      <c r="F153" s="12">
        <v>25</v>
      </c>
      <c r="G153" s="12">
        <v>5</v>
      </c>
      <c r="H153" s="12">
        <v>125</v>
      </c>
      <c r="I153" s="12"/>
      <c r="J153" s="12"/>
      <c r="K153" s="12"/>
      <c r="L153" s="12"/>
      <c r="M153" s="12"/>
      <c r="N153" s="12">
        <f>SUM(I153:M153)</f>
        <v>0</v>
      </c>
      <c r="O153" s="12">
        <f>$N153/$H153</f>
        <v>0</v>
      </c>
      <c r="P153" s="39"/>
      <c r="Q153" s="15">
        <v>0.09</v>
      </c>
      <c r="R153" s="15">
        <f>$O153*$Q153</f>
        <v>0</v>
      </c>
    </row>
    <row r="154" spans="1:20" x14ac:dyDescent="0.2">
      <c r="A154" s="38" t="s">
        <v>144</v>
      </c>
      <c r="B154" s="38" t="s">
        <v>145</v>
      </c>
      <c r="C154" s="38" t="s">
        <v>144</v>
      </c>
      <c r="D154" s="38" t="s">
        <v>144</v>
      </c>
      <c r="E154" s="12">
        <v>19</v>
      </c>
      <c r="F154" s="12">
        <v>25</v>
      </c>
      <c r="G154" s="12">
        <v>5</v>
      </c>
      <c r="H154" s="12">
        <v>125</v>
      </c>
      <c r="I154" s="12"/>
      <c r="J154" s="12"/>
      <c r="K154" s="12"/>
      <c r="L154" s="12"/>
      <c r="M154" s="12"/>
      <c r="N154" s="12">
        <f>SUM(I154:M154)</f>
        <v>0</v>
      </c>
      <c r="O154" s="12">
        <f>$N154/$H154</f>
        <v>0</v>
      </c>
      <c r="P154" s="39"/>
      <c r="Q154" s="15">
        <v>0.15</v>
      </c>
      <c r="R154" s="15">
        <f>$O154*$Q154</f>
        <v>0</v>
      </c>
    </row>
    <row r="155" spans="1:20" x14ac:dyDescent="0.2">
      <c r="B155" s="3"/>
      <c r="I155" s="157">
        <f t="shared" ref="I155:M155" si="22">SUM(I153:I154)</f>
        <v>0</v>
      </c>
      <c r="J155" s="157">
        <f t="shared" si="22"/>
        <v>0</v>
      </c>
      <c r="K155" s="157">
        <f t="shared" si="22"/>
        <v>0</v>
      </c>
      <c r="L155" s="157">
        <f t="shared" si="22"/>
        <v>0</v>
      </c>
      <c r="M155" s="157">
        <f t="shared" si="22"/>
        <v>0</v>
      </c>
      <c r="N155" s="157">
        <f>SUBTOTAL(9,N153:N154)</f>
        <v>0</v>
      </c>
      <c r="O155" s="157">
        <f>SUBTOTAL(9,O153:O154)</f>
        <v>0</v>
      </c>
      <c r="P155" s="160"/>
      <c r="Q155" s="12"/>
      <c r="R155" s="33">
        <f>SUBTOTAL(9,R153:R154)</f>
        <v>0</v>
      </c>
    </row>
    <row r="156" spans="1:20" x14ac:dyDescent="0.2">
      <c r="B156" s="3"/>
      <c r="I156" s="40"/>
      <c r="J156" s="40"/>
      <c r="K156" s="40"/>
      <c r="L156" s="40"/>
      <c r="M156" s="40"/>
      <c r="N156" s="157">
        <v>0</v>
      </c>
      <c r="O156" s="157">
        <v>0</v>
      </c>
      <c r="P156" s="35"/>
      <c r="Q156" s="12"/>
      <c r="R156" s="33">
        <v>0</v>
      </c>
    </row>
  </sheetData>
  <autoFilter ref="D3:D149"/>
  <mergeCells count="11">
    <mergeCell ref="Q3:R3"/>
    <mergeCell ref="A1:H1"/>
    <mergeCell ref="A2:D2"/>
    <mergeCell ref="E2:H2"/>
    <mergeCell ref="G3:H3"/>
    <mergeCell ref="N3:O3"/>
    <mergeCell ref="A112:B112"/>
    <mergeCell ref="A147:H147"/>
    <mergeCell ref="A148:H148"/>
    <mergeCell ref="A149:H149"/>
    <mergeCell ref="G151:H151"/>
  </mergeCells>
  <conditionalFormatting sqref="A5:XFD146">
    <cfRule type="expression" dxfId="557" priority="1">
      <formula>MOD(ROW(),2)</formula>
    </cfRule>
  </conditionalFormatting>
  <conditionalFormatting sqref="N6:N146">
    <cfRule type="cellIs" dxfId="556" priority="4" operator="greaterThan">
      <formula>10000</formula>
    </cfRule>
  </conditionalFormatting>
  <conditionalFormatting sqref="N113:N146">
    <cfRule type="cellIs" dxfId="555" priority="5" operator="greaterThan">
      <formula>2000</formula>
    </cfRule>
  </conditionalFormatting>
  <conditionalFormatting sqref="R6:R111">
    <cfRule type="cellIs" dxfId="554" priority="3" operator="greaterThan">
      <formula>10</formula>
    </cfRule>
  </conditionalFormatting>
  <conditionalFormatting sqref="R142">
    <cfRule type="cellIs" dxfId="553" priority="2" operator="greaterThan">
      <formula>10</formula>
    </cfRule>
  </conditionalFormatting>
  <pageMargins left="0.25" right="0.25" top="0.75" bottom="0.75" header="0.3" footer="0.3"/>
  <pageSetup paperSize="9" scale="69" fitToHeight="0" orientation="landscape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156"/>
  <sheetViews>
    <sheetView zoomScaleNormal="100" workbookViewId="0">
      <pane xSplit="4" ySplit="4" topLeftCell="E5" activePane="bottomRight" state="frozen"/>
      <selection pane="topRight" activeCell="D1" sqref="D1"/>
      <selection pane="bottomLeft" activeCell="A4" sqref="A4"/>
      <selection pane="bottomRight" activeCell="J6" sqref="J6"/>
    </sheetView>
  </sheetViews>
  <sheetFormatPr defaultColWidth="9.140625" defaultRowHeight="12.75" x14ac:dyDescent="0.2"/>
  <cols>
    <col min="1" max="1" width="12.5703125" style="3" customWidth="1"/>
    <col min="2" max="2" width="14" style="41" customWidth="1"/>
    <col min="3" max="3" width="14" style="3" bestFit="1" customWidth="1"/>
    <col min="4" max="4" width="12.28515625" style="3" customWidth="1"/>
    <col min="5" max="5" width="7.85546875" style="3" customWidth="1"/>
    <col min="6" max="6" width="8.5703125" style="3" customWidth="1"/>
    <col min="7" max="7" width="6.140625" style="3" customWidth="1"/>
    <col min="8" max="8" width="6.42578125" style="3" customWidth="1"/>
    <col min="9" max="12" width="10.140625" style="3" customWidth="1"/>
    <col min="13" max="13" width="8.28515625" style="3" customWidth="1"/>
    <col min="14" max="14" width="10.7109375" style="3" bestFit="1" customWidth="1"/>
    <col min="15" max="15" width="8.28515625" style="3" bestFit="1" customWidth="1"/>
    <col min="16" max="17" width="9.42578125" style="3" customWidth="1"/>
    <col min="18" max="18" width="9.28515625" style="3" customWidth="1"/>
    <col min="19" max="16384" width="9.140625" style="3"/>
  </cols>
  <sheetData>
    <row r="1" spans="1:20" x14ac:dyDescent="0.2">
      <c r="A1" s="303" t="s">
        <v>281</v>
      </c>
      <c r="B1" s="303"/>
      <c r="C1" s="303"/>
      <c r="D1" s="303"/>
      <c r="E1" s="303"/>
      <c r="F1" s="303"/>
      <c r="G1" s="303"/>
      <c r="H1" s="303"/>
      <c r="I1" s="30" t="s">
        <v>561</v>
      </c>
      <c r="J1" s="30" t="s">
        <v>563</v>
      </c>
      <c r="K1" s="30" t="s">
        <v>573</v>
      </c>
      <c r="L1" s="30" t="s">
        <v>581</v>
      </c>
      <c r="M1" s="20"/>
      <c r="N1" s="20"/>
      <c r="O1" s="20"/>
    </row>
    <row r="2" spans="1:20" x14ac:dyDescent="0.2">
      <c r="A2" s="303" t="s">
        <v>586</v>
      </c>
      <c r="B2" s="303"/>
      <c r="C2" s="303"/>
      <c r="D2" s="303"/>
      <c r="E2" s="303"/>
      <c r="F2" s="303"/>
      <c r="G2" s="303"/>
      <c r="H2" s="303"/>
      <c r="I2" s="148"/>
      <c r="J2" s="148"/>
      <c r="K2" s="148"/>
      <c r="L2" s="148"/>
      <c r="M2" s="147"/>
      <c r="N2" s="147"/>
      <c r="O2" s="147"/>
      <c r="P2" s="153"/>
      <c r="Q2" s="153"/>
      <c r="R2" s="30"/>
    </row>
    <row r="3" spans="1:20" x14ac:dyDescent="0.2">
      <c r="A3" s="147" t="s">
        <v>0</v>
      </c>
      <c r="B3" s="147" t="s">
        <v>1</v>
      </c>
      <c r="C3" s="147" t="s">
        <v>2</v>
      </c>
      <c r="D3" s="147" t="s">
        <v>274</v>
      </c>
      <c r="E3" s="147" t="s">
        <v>3</v>
      </c>
      <c r="F3" s="147" t="s">
        <v>4</v>
      </c>
      <c r="G3" s="302" t="s">
        <v>5</v>
      </c>
      <c r="H3" s="302"/>
      <c r="I3" s="31" t="s">
        <v>554</v>
      </c>
      <c r="J3" s="31" t="s">
        <v>559</v>
      </c>
      <c r="K3" s="31" t="s">
        <v>572</v>
      </c>
      <c r="L3" s="31" t="s">
        <v>579</v>
      </c>
      <c r="M3" s="150"/>
      <c r="N3" s="302" t="s">
        <v>6</v>
      </c>
      <c r="O3" s="302"/>
      <c r="P3" s="55"/>
      <c r="Q3" s="300" t="s">
        <v>7</v>
      </c>
      <c r="R3" s="301"/>
    </row>
    <row r="4" spans="1:20" x14ac:dyDescent="0.2">
      <c r="A4" s="150" t="s">
        <v>8</v>
      </c>
      <c r="B4" s="150"/>
      <c r="C4" s="150"/>
      <c r="D4" s="150"/>
      <c r="E4" s="7" t="s">
        <v>9</v>
      </c>
      <c r="F4" s="150" t="s">
        <v>10</v>
      </c>
      <c r="G4" s="147" t="s">
        <v>11</v>
      </c>
      <c r="H4" s="147" t="s">
        <v>12</v>
      </c>
      <c r="I4" s="150" t="s">
        <v>555</v>
      </c>
      <c r="J4" s="150" t="s">
        <v>560</v>
      </c>
      <c r="K4" s="150" t="s">
        <v>571</v>
      </c>
      <c r="L4" s="150" t="s">
        <v>580</v>
      </c>
      <c r="M4" s="150"/>
      <c r="N4" s="147" t="s">
        <v>13</v>
      </c>
      <c r="O4" s="147" t="s">
        <v>12</v>
      </c>
      <c r="P4" s="56"/>
      <c r="Q4" s="148" t="s">
        <v>14</v>
      </c>
      <c r="R4" s="148" t="s">
        <v>15</v>
      </c>
    </row>
    <row r="5" spans="1:20" s="90" customFormat="1" x14ac:dyDescent="0.2">
      <c r="A5" s="86" t="s">
        <v>549</v>
      </c>
      <c r="B5" s="86" t="s">
        <v>550</v>
      </c>
      <c r="C5" s="86" t="s">
        <v>549</v>
      </c>
      <c r="D5" s="86" t="s">
        <v>275</v>
      </c>
      <c r="E5" s="87">
        <v>15</v>
      </c>
      <c r="F5" s="87">
        <v>50</v>
      </c>
      <c r="G5" s="87">
        <v>50</v>
      </c>
      <c r="H5" s="87">
        <v>2000</v>
      </c>
      <c r="I5" s="87"/>
      <c r="J5" s="87"/>
      <c r="K5" s="87"/>
      <c r="L5" s="87"/>
      <c r="M5" s="149"/>
      <c r="N5" s="87">
        <f t="shared" ref="N5:N20" si="0">SUM(I5:M5)</f>
        <v>0</v>
      </c>
      <c r="O5" s="87">
        <f t="shared" ref="O5:O20" si="1">$N5/$H5</f>
        <v>0</v>
      </c>
      <c r="P5" s="89"/>
      <c r="Q5" s="87">
        <v>0.06</v>
      </c>
      <c r="R5" s="87">
        <f t="shared" ref="R5:R20" si="2">$O5*$Q5</f>
        <v>0</v>
      </c>
    </row>
    <row r="6" spans="1:20" s="90" customFormat="1" x14ac:dyDescent="0.2">
      <c r="A6" s="86" t="s">
        <v>383</v>
      </c>
      <c r="B6" s="86" t="s">
        <v>384</v>
      </c>
      <c r="C6" s="86" t="s">
        <v>383</v>
      </c>
      <c r="D6" s="86" t="s">
        <v>275</v>
      </c>
      <c r="E6" s="87">
        <v>15</v>
      </c>
      <c r="F6" s="87">
        <v>225</v>
      </c>
      <c r="G6" s="87">
        <v>10</v>
      </c>
      <c r="H6" s="87">
        <v>400</v>
      </c>
      <c r="I6" s="87">
        <v>4800</v>
      </c>
      <c r="J6" s="87">
        <v>6000</v>
      </c>
      <c r="K6" s="87">
        <v>4000</v>
      </c>
      <c r="L6" s="87">
        <v>6000</v>
      </c>
      <c r="M6" s="91"/>
      <c r="N6" s="87">
        <f t="shared" si="0"/>
        <v>20800</v>
      </c>
      <c r="O6" s="87">
        <f t="shared" si="1"/>
        <v>52</v>
      </c>
      <c r="P6" s="92"/>
      <c r="Q6" s="93">
        <v>0.06</v>
      </c>
      <c r="R6" s="93">
        <f t="shared" si="2"/>
        <v>3.12</v>
      </c>
      <c r="S6" s="94">
        <f>SUM(R6:R20)</f>
        <v>25.990000000000006</v>
      </c>
      <c r="T6" s="90">
        <f>S6*100/$S$147</f>
        <v>76.916247410476473</v>
      </c>
    </row>
    <row r="7" spans="1:20" s="90" customFormat="1" x14ac:dyDescent="0.2">
      <c r="A7" s="86" t="s">
        <v>385</v>
      </c>
      <c r="B7" s="86" t="s">
        <v>386</v>
      </c>
      <c r="C7" s="86" t="s">
        <v>385</v>
      </c>
      <c r="D7" s="86" t="s">
        <v>275</v>
      </c>
      <c r="E7" s="87">
        <v>15</v>
      </c>
      <c r="F7" s="87">
        <v>300</v>
      </c>
      <c r="G7" s="87">
        <v>10</v>
      </c>
      <c r="H7" s="87">
        <v>300</v>
      </c>
      <c r="I7" s="87"/>
      <c r="J7" s="87">
        <v>6900</v>
      </c>
      <c r="K7" s="87">
        <v>9000</v>
      </c>
      <c r="L7" s="87">
        <v>6000</v>
      </c>
      <c r="M7" s="91"/>
      <c r="N7" s="87">
        <f t="shared" si="0"/>
        <v>21900</v>
      </c>
      <c r="O7" s="87">
        <f t="shared" si="1"/>
        <v>73</v>
      </c>
      <c r="P7" s="92"/>
      <c r="Q7" s="93">
        <v>0.06</v>
      </c>
      <c r="R7" s="93">
        <f t="shared" si="2"/>
        <v>4.38</v>
      </c>
      <c r="S7" s="94"/>
    </row>
    <row r="8" spans="1:20" s="90" customFormat="1" x14ac:dyDescent="0.2">
      <c r="A8" s="149" t="s">
        <v>387</v>
      </c>
      <c r="B8" s="149" t="s">
        <v>259</v>
      </c>
      <c r="C8" s="95" t="s">
        <v>388</v>
      </c>
      <c r="D8" s="149" t="s">
        <v>277</v>
      </c>
      <c r="E8" s="87" t="s">
        <v>167</v>
      </c>
      <c r="F8" s="87">
        <v>300</v>
      </c>
      <c r="G8" s="87">
        <v>10</v>
      </c>
      <c r="H8" s="87">
        <v>300</v>
      </c>
      <c r="I8" s="87"/>
      <c r="J8" s="87"/>
      <c r="K8" s="87">
        <v>900</v>
      </c>
      <c r="L8" s="87">
        <v>900</v>
      </c>
      <c r="M8" s="91"/>
      <c r="N8" s="87">
        <f t="shared" si="0"/>
        <v>1800</v>
      </c>
      <c r="O8" s="87">
        <f t="shared" si="1"/>
        <v>6</v>
      </c>
      <c r="P8" s="92"/>
      <c r="Q8" s="93">
        <v>0.06</v>
      </c>
      <c r="R8" s="93">
        <f t="shared" si="2"/>
        <v>0.36</v>
      </c>
      <c r="S8" s="94"/>
    </row>
    <row r="9" spans="1:20" s="90" customFormat="1" x14ac:dyDescent="0.2">
      <c r="A9" s="86" t="s">
        <v>258</v>
      </c>
      <c r="B9" s="86" t="s">
        <v>259</v>
      </c>
      <c r="C9" s="86" t="s">
        <v>258</v>
      </c>
      <c r="D9" s="86" t="s">
        <v>275</v>
      </c>
      <c r="E9" s="87">
        <v>15</v>
      </c>
      <c r="F9" s="87">
        <v>375</v>
      </c>
      <c r="G9" s="87">
        <v>10</v>
      </c>
      <c r="H9" s="87">
        <v>200</v>
      </c>
      <c r="I9" s="87"/>
      <c r="J9" s="87"/>
      <c r="K9" s="87"/>
      <c r="L9" s="87"/>
      <c r="M9" s="91"/>
      <c r="N9" s="87">
        <f t="shared" si="0"/>
        <v>0</v>
      </c>
      <c r="O9" s="87">
        <f t="shared" si="1"/>
        <v>0</v>
      </c>
      <c r="P9" s="92"/>
      <c r="Q9" s="93">
        <v>0.06</v>
      </c>
      <c r="R9" s="93">
        <f t="shared" si="2"/>
        <v>0</v>
      </c>
      <c r="S9" s="94"/>
    </row>
    <row r="10" spans="1:20" s="90" customFormat="1" x14ac:dyDescent="0.2">
      <c r="A10" s="86" t="s">
        <v>26</v>
      </c>
      <c r="B10" s="86" t="s">
        <v>27</v>
      </c>
      <c r="C10" s="86" t="s">
        <v>26</v>
      </c>
      <c r="D10" s="86" t="s">
        <v>275</v>
      </c>
      <c r="E10" s="87">
        <v>15</v>
      </c>
      <c r="F10" s="87">
        <v>457</v>
      </c>
      <c r="G10" s="87">
        <v>10</v>
      </c>
      <c r="H10" s="87">
        <v>200</v>
      </c>
      <c r="I10" s="87">
        <v>3200</v>
      </c>
      <c r="J10" s="87">
        <v>5000</v>
      </c>
      <c r="K10" s="87">
        <v>5000</v>
      </c>
      <c r="L10" s="87">
        <v>5000</v>
      </c>
      <c r="M10" s="91"/>
      <c r="N10" s="87">
        <f t="shared" si="0"/>
        <v>18200</v>
      </c>
      <c r="O10" s="87">
        <f t="shared" si="1"/>
        <v>91</v>
      </c>
      <c r="P10" s="92"/>
      <c r="Q10" s="93">
        <v>0.05</v>
      </c>
      <c r="R10" s="93">
        <f t="shared" si="2"/>
        <v>4.55</v>
      </c>
    </row>
    <row r="11" spans="1:20" s="90" customFormat="1" x14ac:dyDescent="0.2">
      <c r="A11" s="149" t="s">
        <v>169</v>
      </c>
      <c r="B11" s="149" t="s">
        <v>27</v>
      </c>
      <c r="C11" s="149">
        <v>90441400</v>
      </c>
      <c r="D11" s="149" t="s">
        <v>277</v>
      </c>
      <c r="E11" s="87" t="s">
        <v>167</v>
      </c>
      <c r="F11" s="87">
        <v>450</v>
      </c>
      <c r="G11" s="87">
        <v>10</v>
      </c>
      <c r="H11" s="87">
        <v>200</v>
      </c>
      <c r="I11" s="87"/>
      <c r="J11" s="87">
        <v>1000</v>
      </c>
      <c r="K11" s="87">
        <v>1000</v>
      </c>
      <c r="L11" s="87">
        <v>1000</v>
      </c>
      <c r="M11" s="91"/>
      <c r="N11" s="87">
        <f t="shared" si="0"/>
        <v>3000</v>
      </c>
      <c r="O11" s="87">
        <f t="shared" si="1"/>
        <v>15</v>
      </c>
      <c r="P11" s="92"/>
      <c r="Q11" s="93">
        <v>0.05</v>
      </c>
      <c r="R11" s="93">
        <f t="shared" si="2"/>
        <v>0.75</v>
      </c>
    </row>
    <row r="12" spans="1:20" s="90" customFormat="1" x14ac:dyDescent="0.2">
      <c r="A12" s="86" t="s">
        <v>24</v>
      </c>
      <c r="B12" s="86" t="s">
        <v>25</v>
      </c>
      <c r="C12" s="86" t="s">
        <v>24</v>
      </c>
      <c r="D12" s="86" t="s">
        <v>275</v>
      </c>
      <c r="E12" s="87">
        <v>15</v>
      </c>
      <c r="F12" s="87">
        <v>610</v>
      </c>
      <c r="G12" s="87">
        <v>10</v>
      </c>
      <c r="H12" s="87">
        <v>100</v>
      </c>
      <c r="I12" s="87">
        <v>2700</v>
      </c>
      <c r="J12" s="87">
        <v>5000</v>
      </c>
      <c r="K12" s="87">
        <v>5000</v>
      </c>
      <c r="L12" s="87">
        <v>5000</v>
      </c>
      <c r="M12" s="91"/>
      <c r="N12" s="87">
        <f t="shared" si="0"/>
        <v>17700</v>
      </c>
      <c r="O12" s="87">
        <f t="shared" si="1"/>
        <v>177</v>
      </c>
      <c r="P12" s="92"/>
      <c r="Q12" s="93">
        <v>0.04</v>
      </c>
      <c r="R12" s="93">
        <f t="shared" si="2"/>
        <v>7.08</v>
      </c>
    </row>
    <row r="13" spans="1:20" s="90" customFormat="1" x14ac:dyDescent="0.2">
      <c r="A13" s="149" t="s">
        <v>168</v>
      </c>
      <c r="B13" s="149" t="s">
        <v>25</v>
      </c>
      <c r="C13" s="149">
        <v>90441600</v>
      </c>
      <c r="D13" s="149" t="s">
        <v>277</v>
      </c>
      <c r="E13" s="87" t="s">
        <v>167</v>
      </c>
      <c r="F13" s="87">
        <v>600</v>
      </c>
      <c r="G13" s="87">
        <v>10</v>
      </c>
      <c r="H13" s="87">
        <v>100</v>
      </c>
      <c r="I13" s="87"/>
      <c r="J13" s="87">
        <v>1000</v>
      </c>
      <c r="K13" s="87">
        <v>1000</v>
      </c>
      <c r="L13" s="87">
        <v>500</v>
      </c>
      <c r="M13" s="91"/>
      <c r="N13" s="87">
        <f t="shared" si="0"/>
        <v>2500</v>
      </c>
      <c r="O13" s="87">
        <f t="shared" si="1"/>
        <v>25</v>
      </c>
      <c r="P13" s="92"/>
      <c r="Q13" s="93">
        <v>0.04</v>
      </c>
      <c r="R13" s="93">
        <f t="shared" si="2"/>
        <v>1</v>
      </c>
    </row>
    <row r="14" spans="1:20" s="90" customFormat="1" x14ac:dyDescent="0.2">
      <c r="A14" s="86" t="s">
        <v>150</v>
      </c>
      <c r="B14" s="86" t="s">
        <v>151</v>
      </c>
      <c r="C14" s="86" t="s">
        <v>150</v>
      </c>
      <c r="D14" s="86" t="s">
        <v>275</v>
      </c>
      <c r="E14" s="87">
        <v>15</v>
      </c>
      <c r="F14" s="87">
        <v>760</v>
      </c>
      <c r="G14" s="87">
        <v>10</v>
      </c>
      <c r="H14" s="87">
        <v>100</v>
      </c>
      <c r="I14" s="87"/>
      <c r="J14" s="87"/>
      <c r="K14" s="87"/>
      <c r="L14" s="87"/>
      <c r="M14" s="91"/>
      <c r="N14" s="87">
        <f t="shared" si="0"/>
        <v>0</v>
      </c>
      <c r="O14" s="87">
        <f t="shared" si="1"/>
        <v>0</v>
      </c>
      <c r="P14" s="92"/>
      <c r="Q14" s="93">
        <v>0.04</v>
      </c>
      <c r="R14" s="93">
        <f t="shared" si="2"/>
        <v>0</v>
      </c>
    </row>
    <row r="15" spans="1:20" s="90" customFormat="1" x14ac:dyDescent="0.2">
      <c r="A15" s="86" t="s">
        <v>20</v>
      </c>
      <c r="B15" s="86" t="s">
        <v>21</v>
      </c>
      <c r="C15" s="86" t="s">
        <v>20</v>
      </c>
      <c r="D15" s="86" t="s">
        <v>275</v>
      </c>
      <c r="E15" s="87">
        <v>15</v>
      </c>
      <c r="F15" s="87">
        <v>915</v>
      </c>
      <c r="G15" s="87">
        <v>10</v>
      </c>
      <c r="H15" s="87">
        <v>100</v>
      </c>
      <c r="I15" s="87"/>
      <c r="J15" s="87">
        <v>200</v>
      </c>
      <c r="K15" s="87">
        <v>2000</v>
      </c>
      <c r="L15" s="87">
        <v>2000</v>
      </c>
      <c r="M15" s="91"/>
      <c r="N15" s="87">
        <f t="shared" si="0"/>
        <v>4200</v>
      </c>
      <c r="O15" s="87">
        <f t="shared" si="1"/>
        <v>42</v>
      </c>
      <c r="P15" s="92"/>
      <c r="Q15" s="93">
        <v>0.05</v>
      </c>
      <c r="R15" s="93">
        <f t="shared" si="2"/>
        <v>2.1</v>
      </c>
    </row>
    <row r="16" spans="1:20" s="90" customFormat="1" x14ac:dyDescent="0.2">
      <c r="A16" s="91" t="s">
        <v>166</v>
      </c>
      <c r="B16" s="91" t="s">
        <v>21</v>
      </c>
      <c r="C16" s="91">
        <v>90441800</v>
      </c>
      <c r="D16" s="149" t="s">
        <v>277</v>
      </c>
      <c r="E16" s="87" t="s">
        <v>167</v>
      </c>
      <c r="F16" s="87">
        <v>900</v>
      </c>
      <c r="G16" s="87">
        <v>10</v>
      </c>
      <c r="H16" s="87">
        <v>100</v>
      </c>
      <c r="I16" s="87">
        <v>100</v>
      </c>
      <c r="J16" s="87">
        <v>500</v>
      </c>
      <c r="K16" s="87">
        <v>1000</v>
      </c>
      <c r="L16" s="87">
        <v>500</v>
      </c>
      <c r="M16" s="91"/>
      <c r="N16" s="87">
        <f t="shared" si="0"/>
        <v>2100</v>
      </c>
      <c r="O16" s="87">
        <f t="shared" si="1"/>
        <v>21</v>
      </c>
      <c r="P16" s="92"/>
      <c r="Q16" s="93">
        <v>0.05</v>
      </c>
      <c r="R16" s="93">
        <f t="shared" si="2"/>
        <v>1.05</v>
      </c>
    </row>
    <row r="17" spans="1:20" s="90" customFormat="1" x14ac:dyDescent="0.2">
      <c r="A17" s="86" t="s">
        <v>16</v>
      </c>
      <c r="B17" s="86" t="s">
        <v>17</v>
      </c>
      <c r="C17" s="86" t="s">
        <v>16</v>
      </c>
      <c r="D17" s="86" t="s">
        <v>275</v>
      </c>
      <c r="E17" s="87">
        <v>15</v>
      </c>
      <c r="F17" s="87">
        <v>1220</v>
      </c>
      <c r="G17" s="87">
        <v>10</v>
      </c>
      <c r="H17" s="87">
        <v>50</v>
      </c>
      <c r="I17" s="87"/>
      <c r="J17" s="87"/>
      <c r="K17" s="87">
        <v>1000</v>
      </c>
      <c r="L17" s="87">
        <v>1000</v>
      </c>
      <c r="M17" s="91"/>
      <c r="N17" s="87">
        <f t="shared" si="0"/>
        <v>2000</v>
      </c>
      <c r="O17" s="87">
        <f t="shared" si="1"/>
        <v>40</v>
      </c>
      <c r="P17" s="92"/>
      <c r="Q17" s="93">
        <v>0.04</v>
      </c>
      <c r="R17" s="93">
        <f t="shared" si="2"/>
        <v>1.6</v>
      </c>
    </row>
    <row r="18" spans="1:20" s="90" customFormat="1" x14ac:dyDescent="0.2">
      <c r="A18" s="86" t="s">
        <v>148</v>
      </c>
      <c r="B18" s="86" t="s">
        <v>149</v>
      </c>
      <c r="C18" s="86" t="s">
        <v>148</v>
      </c>
      <c r="D18" s="86" t="s">
        <v>275</v>
      </c>
      <c r="E18" s="87">
        <v>15</v>
      </c>
      <c r="F18" s="87">
        <v>1524</v>
      </c>
      <c r="G18" s="87">
        <v>10</v>
      </c>
      <c r="H18" s="87">
        <v>50</v>
      </c>
      <c r="I18" s="87"/>
      <c r="J18" s="87"/>
      <c r="K18" s="87"/>
      <c r="L18" s="87"/>
      <c r="M18" s="91"/>
      <c r="N18" s="87">
        <f t="shared" si="0"/>
        <v>0</v>
      </c>
      <c r="O18" s="87">
        <f t="shared" si="1"/>
        <v>0</v>
      </c>
      <c r="P18" s="92"/>
      <c r="Q18" s="93">
        <v>0.05</v>
      </c>
      <c r="R18" s="93">
        <f t="shared" si="2"/>
        <v>0</v>
      </c>
    </row>
    <row r="19" spans="1:20" s="90" customFormat="1" x14ac:dyDescent="0.2">
      <c r="A19" s="86" t="s">
        <v>146</v>
      </c>
      <c r="B19" s="86" t="s">
        <v>147</v>
      </c>
      <c r="C19" s="86" t="s">
        <v>146</v>
      </c>
      <c r="D19" s="86" t="s">
        <v>275</v>
      </c>
      <c r="E19" s="87">
        <v>15</v>
      </c>
      <c r="F19" s="87">
        <v>1800</v>
      </c>
      <c r="G19" s="87">
        <v>10</v>
      </c>
      <c r="H19" s="87">
        <v>50</v>
      </c>
      <c r="I19" s="87"/>
      <c r="J19" s="87"/>
      <c r="K19" s="87"/>
      <c r="L19" s="87"/>
      <c r="M19" s="91"/>
      <c r="N19" s="87">
        <f t="shared" si="0"/>
        <v>0</v>
      </c>
      <c r="O19" s="87">
        <f t="shared" si="1"/>
        <v>0</v>
      </c>
      <c r="P19" s="92"/>
      <c r="Q19" s="93">
        <v>0.06</v>
      </c>
      <c r="R19" s="93">
        <f t="shared" si="2"/>
        <v>0</v>
      </c>
    </row>
    <row r="20" spans="1:20" s="90" customFormat="1" x14ac:dyDescent="0.2">
      <c r="A20" s="86" t="s">
        <v>353</v>
      </c>
      <c r="B20" s="86" t="s">
        <v>354</v>
      </c>
      <c r="C20" s="86" t="s">
        <v>146</v>
      </c>
      <c r="D20" s="86" t="s">
        <v>275</v>
      </c>
      <c r="E20" s="87">
        <v>15</v>
      </c>
      <c r="F20" s="87">
        <v>2100</v>
      </c>
      <c r="G20" s="87">
        <v>10</v>
      </c>
      <c r="H20" s="87">
        <v>50</v>
      </c>
      <c r="I20" s="87"/>
      <c r="J20" s="87"/>
      <c r="K20" s="87"/>
      <c r="L20" s="87"/>
      <c r="M20" s="91"/>
      <c r="N20" s="87">
        <f t="shared" si="0"/>
        <v>0</v>
      </c>
      <c r="O20" s="87">
        <f t="shared" si="1"/>
        <v>0</v>
      </c>
      <c r="P20" s="92"/>
      <c r="Q20" s="93">
        <v>0.06</v>
      </c>
      <c r="R20" s="93">
        <f t="shared" si="2"/>
        <v>0</v>
      </c>
    </row>
    <row r="21" spans="1:20" s="90" customFormat="1" ht="15" x14ac:dyDescent="0.2">
      <c r="A21" s="96" t="s">
        <v>28</v>
      </c>
      <c r="B21" s="96"/>
      <c r="C21" s="96"/>
      <c r="D21" s="96"/>
      <c r="E21" s="96"/>
      <c r="F21" s="87"/>
      <c r="G21" s="97"/>
      <c r="H21" s="97"/>
      <c r="I21" s="87"/>
      <c r="J21" s="87"/>
      <c r="K21" s="87"/>
      <c r="L21" s="87"/>
      <c r="M21" s="98"/>
      <c r="N21" s="87"/>
      <c r="O21" s="87"/>
      <c r="P21" s="92"/>
      <c r="Q21" s="87"/>
      <c r="R21" s="93"/>
    </row>
    <row r="22" spans="1:20" s="90" customFormat="1" x14ac:dyDescent="0.2">
      <c r="A22" s="86" t="s">
        <v>260</v>
      </c>
      <c r="B22" s="86" t="s">
        <v>229</v>
      </c>
      <c r="C22" s="86" t="s">
        <v>260</v>
      </c>
      <c r="D22" s="86" t="s">
        <v>275</v>
      </c>
      <c r="E22" s="87">
        <v>20</v>
      </c>
      <c r="F22" s="87">
        <v>100</v>
      </c>
      <c r="G22" s="87">
        <v>10</v>
      </c>
      <c r="H22" s="87">
        <v>500</v>
      </c>
      <c r="I22" s="87"/>
      <c r="J22" s="87"/>
      <c r="K22" s="87"/>
      <c r="L22" s="87">
        <v>500</v>
      </c>
      <c r="M22" s="91"/>
      <c r="N22" s="87">
        <f t="shared" ref="N22:N38" si="3">SUM(I22:M22)</f>
        <v>500</v>
      </c>
      <c r="O22" s="87">
        <f t="shared" ref="O22:O38" si="4">$N22/$H22</f>
        <v>1</v>
      </c>
      <c r="P22" s="92"/>
      <c r="Q22" s="93">
        <v>0.06</v>
      </c>
      <c r="R22" s="93">
        <f t="shared" ref="R22:R38" si="5">$O22*$Q22</f>
        <v>0.06</v>
      </c>
      <c r="S22" s="94">
        <f>SUM(R22:R38)</f>
        <v>13.66</v>
      </c>
      <c r="T22" s="90">
        <f>S22*100/$S$147</f>
        <v>40.426161586268123</v>
      </c>
    </row>
    <row r="23" spans="1:20" s="90" customFormat="1" x14ac:dyDescent="0.2">
      <c r="A23" s="149" t="s">
        <v>228</v>
      </c>
      <c r="B23" s="149" t="s">
        <v>229</v>
      </c>
      <c r="C23" s="149">
        <v>90442100</v>
      </c>
      <c r="D23" s="149" t="s">
        <v>277</v>
      </c>
      <c r="E23" s="87" t="s">
        <v>46</v>
      </c>
      <c r="F23" s="87">
        <v>100</v>
      </c>
      <c r="G23" s="87">
        <v>10</v>
      </c>
      <c r="H23" s="87">
        <v>500</v>
      </c>
      <c r="I23" s="87"/>
      <c r="J23" s="87"/>
      <c r="K23" s="87"/>
      <c r="L23" s="87"/>
      <c r="M23" s="91"/>
      <c r="N23" s="87">
        <f t="shared" si="3"/>
        <v>0</v>
      </c>
      <c r="O23" s="87">
        <f t="shared" si="4"/>
        <v>0</v>
      </c>
      <c r="P23" s="92"/>
      <c r="Q23" s="93">
        <v>0.06</v>
      </c>
      <c r="R23" s="93">
        <f t="shared" si="5"/>
        <v>0</v>
      </c>
      <c r="S23" s="94"/>
    </row>
    <row r="24" spans="1:20" s="90" customFormat="1" x14ac:dyDescent="0.2">
      <c r="A24" s="149" t="s">
        <v>172</v>
      </c>
      <c r="B24" s="149" t="s">
        <v>173</v>
      </c>
      <c r="C24" s="149">
        <v>90447000</v>
      </c>
      <c r="D24" s="149" t="s">
        <v>277</v>
      </c>
      <c r="E24" s="87" t="s">
        <v>46</v>
      </c>
      <c r="F24" s="87">
        <v>240</v>
      </c>
      <c r="G24" s="87">
        <v>10</v>
      </c>
      <c r="H24" s="87">
        <v>250</v>
      </c>
      <c r="I24" s="87">
        <v>1500</v>
      </c>
      <c r="J24" s="87">
        <v>5000</v>
      </c>
      <c r="K24" s="87">
        <v>5000</v>
      </c>
      <c r="L24" s="87">
        <v>5000</v>
      </c>
      <c r="M24" s="91"/>
      <c r="N24" s="87">
        <f t="shared" si="3"/>
        <v>16500</v>
      </c>
      <c r="O24" s="87">
        <f t="shared" si="4"/>
        <v>66</v>
      </c>
      <c r="P24" s="92"/>
      <c r="Q24" s="93">
        <v>0.06</v>
      </c>
      <c r="R24" s="93">
        <f t="shared" si="5"/>
        <v>3.96</v>
      </c>
    </row>
    <row r="25" spans="1:20" s="90" customFormat="1" x14ac:dyDescent="0.2">
      <c r="A25" s="86" t="s">
        <v>389</v>
      </c>
      <c r="B25" s="86" t="s">
        <v>390</v>
      </c>
      <c r="C25" s="86" t="s">
        <v>389</v>
      </c>
      <c r="D25" s="86" t="s">
        <v>275</v>
      </c>
      <c r="E25" s="87">
        <v>20</v>
      </c>
      <c r="F25" s="87">
        <v>300</v>
      </c>
      <c r="G25" s="87">
        <v>10</v>
      </c>
      <c r="H25" s="137">
        <v>200</v>
      </c>
      <c r="I25" s="87"/>
      <c r="J25" s="87">
        <v>1400</v>
      </c>
      <c r="K25" s="87">
        <v>1400</v>
      </c>
      <c r="L25" s="87">
        <v>1600</v>
      </c>
      <c r="M25" s="91"/>
      <c r="N25" s="87">
        <f t="shared" si="3"/>
        <v>4400</v>
      </c>
      <c r="O25" s="87">
        <f t="shared" si="4"/>
        <v>22</v>
      </c>
      <c r="P25" s="92"/>
      <c r="Q25" s="93">
        <v>0.06</v>
      </c>
      <c r="R25" s="93">
        <f t="shared" si="5"/>
        <v>1.3199999999999998</v>
      </c>
    </row>
    <row r="26" spans="1:20" s="90" customFormat="1" x14ac:dyDescent="0.2">
      <c r="A26" s="86" t="s">
        <v>50</v>
      </c>
      <c r="B26" s="86" t="s">
        <v>51</v>
      </c>
      <c r="C26" s="86" t="s">
        <v>50</v>
      </c>
      <c r="D26" s="86" t="s">
        <v>275</v>
      </c>
      <c r="E26" s="87">
        <v>20</v>
      </c>
      <c r="F26" s="87">
        <v>457</v>
      </c>
      <c r="G26" s="87">
        <v>10</v>
      </c>
      <c r="H26" s="87">
        <v>100</v>
      </c>
      <c r="I26" s="87"/>
      <c r="J26" s="87">
        <v>500</v>
      </c>
      <c r="K26" s="87"/>
      <c r="L26" s="87">
        <v>500</v>
      </c>
      <c r="M26" s="91"/>
      <c r="N26" s="87">
        <f t="shared" si="3"/>
        <v>1000</v>
      </c>
      <c r="O26" s="87">
        <f t="shared" si="4"/>
        <v>10</v>
      </c>
      <c r="P26" s="92"/>
      <c r="Q26" s="93">
        <v>0.04</v>
      </c>
      <c r="R26" s="93">
        <f t="shared" si="5"/>
        <v>0.4</v>
      </c>
    </row>
    <row r="27" spans="1:20" s="90" customFormat="1" x14ac:dyDescent="0.2">
      <c r="A27" s="149" t="s">
        <v>171</v>
      </c>
      <c r="B27" s="149" t="s">
        <v>51</v>
      </c>
      <c r="C27" s="149">
        <v>90442400</v>
      </c>
      <c r="D27" s="149" t="s">
        <v>277</v>
      </c>
      <c r="E27" s="87" t="s">
        <v>46</v>
      </c>
      <c r="F27" s="87">
        <v>450</v>
      </c>
      <c r="G27" s="87">
        <v>10</v>
      </c>
      <c r="H27" s="87">
        <v>100</v>
      </c>
      <c r="I27" s="87"/>
      <c r="J27" s="87">
        <v>400</v>
      </c>
      <c r="K27" s="87"/>
      <c r="L27" s="87"/>
      <c r="M27" s="91"/>
      <c r="N27" s="87">
        <f t="shared" si="3"/>
        <v>400</v>
      </c>
      <c r="O27" s="87">
        <f t="shared" si="4"/>
        <v>4</v>
      </c>
      <c r="P27" s="92"/>
      <c r="Q27" s="93">
        <v>0.04</v>
      </c>
      <c r="R27" s="93">
        <f t="shared" si="5"/>
        <v>0.16</v>
      </c>
    </row>
    <row r="28" spans="1:20" s="90" customFormat="1" x14ac:dyDescent="0.2">
      <c r="A28" s="86" t="s">
        <v>47</v>
      </c>
      <c r="B28" s="86" t="s">
        <v>48</v>
      </c>
      <c r="C28" s="86" t="s">
        <v>47</v>
      </c>
      <c r="D28" s="86" t="s">
        <v>275</v>
      </c>
      <c r="E28" s="87">
        <v>20</v>
      </c>
      <c r="F28" s="87">
        <v>610</v>
      </c>
      <c r="G28" s="87">
        <v>10</v>
      </c>
      <c r="H28" s="87">
        <v>100</v>
      </c>
      <c r="I28" s="87"/>
      <c r="J28" s="87"/>
      <c r="K28" s="87">
        <v>200</v>
      </c>
      <c r="L28" s="87">
        <v>1000</v>
      </c>
      <c r="M28" s="91"/>
      <c r="N28" s="87">
        <f t="shared" si="3"/>
        <v>1200</v>
      </c>
      <c r="O28" s="87">
        <f t="shared" si="4"/>
        <v>12</v>
      </c>
      <c r="P28" s="92"/>
      <c r="Q28" s="93">
        <v>0.06</v>
      </c>
      <c r="R28" s="93">
        <f t="shared" si="5"/>
        <v>0.72</v>
      </c>
    </row>
    <row r="29" spans="1:20" s="90" customFormat="1" x14ac:dyDescent="0.2">
      <c r="A29" s="149" t="s">
        <v>49</v>
      </c>
      <c r="B29" s="149" t="s">
        <v>48</v>
      </c>
      <c r="C29" s="149">
        <v>90442600</v>
      </c>
      <c r="D29" s="149" t="s">
        <v>277</v>
      </c>
      <c r="E29" s="87" t="s">
        <v>46</v>
      </c>
      <c r="F29" s="87">
        <v>600</v>
      </c>
      <c r="G29" s="87">
        <v>10</v>
      </c>
      <c r="H29" s="87">
        <v>100</v>
      </c>
      <c r="I29" s="87"/>
      <c r="J29" s="87"/>
      <c r="K29" s="87"/>
      <c r="L29" s="87"/>
      <c r="M29" s="91"/>
      <c r="N29" s="87">
        <f t="shared" si="3"/>
        <v>0</v>
      </c>
      <c r="O29" s="87">
        <f t="shared" si="4"/>
        <v>0</v>
      </c>
      <c r="P29" s="92"/>
      <c r="Q29" s="93">
        <v>0.06</v>
      </c>
      <c r="R29" s="93">
        <f t="shared" si="5"/>
        <v>0</v>
      </c>
    </row>
    <row r="30" spans="1:20" s="90" customFormat="1" x14ac:dyDescent="0.2">
      <c r="A30" s="86" t="s">
        <v>154</v>
      </c>
      <c r="B30" s="86" t="s">
        <v>43</v>
      </c>
      <c r="C30" s="86" t="s">
        <v>154</v>
      </c>
      <c r="D30" s="86" t="s">
        <v>275</v>
      </c>
      <c r="E30" s="87">
        <v>20</v>
      </c>
      <c r="F30" s="87">
        <v>760</v>
      </c>
      <c r="G30" s="87">
        <v>10</v>
      </c>
      <c r="H30" s="87">
        <v>100</v>
      </c>
      <c r="I30" s="87"/>
      <c r="J30" s="87"/>
      <c r="K30" s="87"/>
      <c r="L30" s="87">
        <v>500</v>
      </c>
      <c r="M30" s="91"/>
      <c r="N30" s="87">
        <f t="shared" si="3"/>
        <v>500</v>
      </c>
      <c r="O30" s="87">
        <f t="shared" si="4"/>
        <v>5</v>
      </c>
      <c r="P30" s="92"/>
      <c r="Q30" s="93">
        <v>7.0000000000000007E-2</v>
      </c>
      <c r="R30" s="93">
        <f t="shared" si="5"/>
        <v>0.35000000000000003</v>
      </c>
    </row>
    <row r="31" spans="1:20" s="90" customFormat="1" x14ac:dyDescent="0.2">
      <c r="A31" s="149" t="s">
        <v>45</v>
      </c>
      <c r="B31" s="149" t="s">
        <v>43</v>
      </c>
      <c r="C31" s="149">
        <v>90442700</v>
      </c>
      <c r="D31" s="149" t="s">
        <v>277</v>
      </c>
      <c r="E31" s="87" t="s">
        <v>46</v>
      </c>
      <c r="F31" s="87">
        <v>750</v>
      </c>
      <c r="G31" s="87">
        <v>10</v>
      </c>
      <c r="H31" s="87">
        <v>100</v>
      </c>
      <c r="I31" s="87"/>
      <c r="J31" s="87">
        <v>500</v>
      </c>
      <c r="K31" s="87">
        <v>1000</v>
      </c>
      <c r="L31" s="87"/>
      <c r="M31" s="91"/>
      <c r="N31" s="87">
        <f t="shared" si="3"/>
        <v>1500</v>
      </c>
      <c r="O31" s="87">
        <f t="shared" si="4"/>
        <v>15</v>
      </c>
      <c r="P31" s="92"/>
      <c r="Q31" s="93">
        <v>7.0000000000000007E-2</v>
      </c>
      <c r="R31" s="93">
        <f t="shared" si="5"/>
        <v>1.05</v>
      </c>
    </row>
    <row r="32" spans="1:20" s="90" customFormat="1" x14ac:dyDescent="0.2">
      <c r="A32" s="86" t="s">
        <v>38</v>
      </c>
      <c r="B32" s="86" t="s">
        <v>39</v>
      </c>
      <c r="C32" s="86" t="s">
        <v>38</v>
      </c>
      <c r="D32" s="86" t="s">
        <v>275</v>
      </c>
      <c r="E32" s="87">
        <v>20</v>
      </c>
      <c r="F32" s="87">
        <v>915</v>
      </c>
      <c r="G32" s="87">
        <v>10</v>
      </c>
      <c r="H32" s="87">
        <v>50</v>
      </c>
      <c r="I32" s="87"/>
      <c r="J32" s="87"/>
      <c r="K32" s="87">
        <v>700</v>
      </c>
      <c r="L32" s="87">
        <v>1000</v>
      </c>
      <c r="M32" s="91"/>
      <c r="N32" s="87">
        <f t="shared" si="3"/>
        <v>1700</v>
      </c>
      <c r="O32" s="87">
        <f t="shared" si="4"/>
        <v>34</v>
      </c>
      <c r="P32" s="92"/>
      <c r="Q32" s="93">
        <v>0.04</v>
      </c>
      <c r="R32" s="93">
        <f t="shared" si="5"/>
        <v>1.36</v>
      </c>
    </row>
    <row r="33" spans="1:20" s="90" customFormat="1" x14ac:dyDescent="0.2">
      <c r="A33" s="149" t="s">
        <v>170</v>
      </c>
      <c r="B33" s="149" t="s">
        <v>39</v>
      </c>
      <c r="C33" s="149">
        <v>90442800</v>
      </c>
      <c r="D33" s="149" t="s">
        <v>277</v>
      </c>
      <c r="E33" s="87" t="s">
        <v>46</v>
      </c>
      <c r="F33" s="87">
        <v>900</v>
      </c>
      <c r="G33" s="87">
        <v>10</v>
      </c>
      <c r="H33" s="87">
        <v>50</v>
      </c>
      <c r="I33" s="87"/>
      <c r="J33" s="87">
        <v>400</v>
      </c>
      <c r="K33" s="87">
        <v>1000</v>
      </c>
      <c r="L33" s="87">
        <v>2000</v>
      </c>
      <c r="M33" s="91"/>
      <c r="N33" s="87">
        <f t="shared" si="3"/>
        <v>3400</v>
      </c>
      <c r="O33" s="87">
        <f t="shared" si="4"/>
        <v>68</v>
      </c>
      <c r="P33" s="92"/>
      <c r="Q33" s="93">
        <v>0.04</v>
      </c>
      <c r="R33" s="93">
        <f t="shared" si="5"/>
        <v>2.72</v>
      </c>
    </row>
    <row r="34" spans="1:20" s="90" customFormat="1" x14ac:dyDescent="0.2">
      <c r="A34" s="86" t="s">
        <v>34</v>
      </c>
      <c r="B34" s="86" t="s">
        <v>35</v>
      </c>
      <c r="C34" s="86" t="s">
        <v>34</v>
      </c>
      <c r="D34" s="86" t="s">
        <v>275</v>
      </c>
      <c r="E34" s="87">
        <v>20</v>
      </c>
      <c r="F34" s="87">
        <v>1220</v>
      </c>
      <c r="G34" s="87">
        <v>10</v>
      </c>
      <c r="H34" s="87">
        <v>50</v>
      </c>
      <c r="I34" s="87"/>
      <c r="J34" s="87"/>
      <c r="K34" s="87">
        <v>300</v>
      </c>
      <c r="L34" s="87">
        <v>1000</v>
      </c>
      <c r="M34" s="91"/>
      <c r="N34" s="87">
        <f t="shared" si="3"/>
        <v>1300</v>
      </c>
      <c r="O34" s="87">
        <f t="shared" si="4"/>
        <v>26</v>
      </c>
      <c r="P34" s="92"/>
      <c r="Q34" s="93">
        <v>0.06</v>
      </c>
      <c r="R34" s="93">
        <f t="shared" si="5"/>
        <v>1.56</v>
      </c>
    </row>
    <row r="35" spans="1:20" s="90" customFormat="1" x14ac:dyDescent="0.2">
      <c r="A35" s="86" t="s">
        <v>32</v>
      </c>
      <c r="B35" s="86" t="s">
        <v>33</v>
      </c>
      <c r="C35" s="86" t="s">
        <v>32</v>
      </c>
      <c r="D35" s="86" t="s">
        <v>275</v>
      </c>
      <c r="E35" s="87">
        <v>20</v>
      </c>
      <c r="F35" s="87">
        <v>1524</v>
      </c>
      <c r="G35" s="87">
        <v>10</v>
      </c>
      <c r="H35" s="87">
        <v>50</v>
      </c>
      <c r="I35" s="87"/>
      <c r="J35" s="87"/>
      <c r="K35" s="87"/>
      <c r="L35" s="87"/>
      <c r="M35" s="91"/>
      <c r="N35" s="87">
        <f t="shared" si="3"/>
        <v>0</v>
      </c>
      <c r="O35" s="87">
        <f t="shared" si="4"/>
        <v>0</v>
      </c>
      <c r="P35" s="92"/>
      <c r="Q35" s="93">
        <v>7.0000000000000007E-2</v>
      </c>
      <c r="R35" s="93">
        <f t="shared" si="5"/>
        <v>0</v>
      </c>
    </row>
    <row r="36" spans="1:20" s="90" customFormat="1" x14ac:dyDescent="0.2">
      <c r="A36" s="86" t="s">
        <v>214</v>
      </c>
      <c r="B36" s="86" t="s">
        <v>30</v>
      </c>
      <c r="C36" s="86" t="s">
        <v>214</v>
      </c>
      <c r="D36" s="86" t="s">
        <v>275</v>
      </c>
      <c r="E36" s="87">
        <v>20</v>
      </c>
      <c r="F36" s="87">
        <v>1800</v>
      </c>
      <c r="G36" s="87">
        <v>10</v>
      </c>
      <c r="H36" s="87">
        <v>50</v>
      </c>
      <c r="I36" s="87"/>
      <c r="J36" s="87"/>
      <c r="K36" s="87"/>
      <c r="L36" s="87"/>
      <c r="M36" s="91"/>
      <c r="N36" s="87">
        <f t="shared" si="3"/>
        <v>0</v>
      </c>
      <c r="O36" s="87">
        <f t="shared" si="4"/>
        <v>0</v>
      </c>
      <c r="P36" s="92"/>
      <c r="Q36" s="93">
        <v>0.09</v>
      </c>
      <c r="R36" s="93">
        <f t="shared" si="5"/>
        <v>0</v>
      </c>
    </row>
    <row r="37" spans="1:20" s="90" customFormat="1" x14ac:dyDescent="0.2">
      <c r="A37" s="86" t="s">
        <v>212</v>
      </c>
      <c r="B37" s="86" t="s">
        <v>213</v>
      </c>
      <c r="C37" s="86" t="s">
        <v>212</v>
      </c>
      <c r="D37" s="86" t="s">
        <v>275</v>
      </c>
      <c r="E37" s="87">
        <v>20</v>
      </c>
      <c r="F37" s="87">
        <v>2100</v>
      </c>
      <c r="G37" s="87">
        <v>10</v>
      </c>
      <c r="H37" s="87">
        <v>50</v>
      </c>
      <c r="I37" s="87"/>
      <c r="J37" s="87"/>
      <c r="K37" s="87"/>
      <c r="L37" s="87"/>
      <c r="M37" s="91"/>
      <c r="N37" s="87">
        <f t="shared" si="3"/>
        <v>0</v>
      </c>
      <c r="O37" s="87">
        <f t="shared" si="4"/>
        <v>0</v>
      </c>
      <c r="P37" s="92"/>
      <c r="Q37" s="93">
        <v>7.0000000000000007E-2</v>
      </c>
      <c r="R37" s="93">
        <f t="shared" si="5"/>
        <v>0</v>
      </c>
    </row>
    <row r="38" spans="1:20" s="90" customFormat="1" x14ac:dyDescent="0.2">
      <c r="A38" s="86" t="s">
        <v>242</v>
      </c>
      <c r="B38" s="86" t="s">
        <v>243</v>
      </c>
      <c r="C38" s="86" t="s">
        <v>242</v>
      </c>
      <c r="D38" s="86" t="s">
        <v>275</v>
      </c>
      <c r="E38" s="87">
        <v>20</v>
      </c>
      <c r="F38" s="87">
        <v>2400</v>
      </c>
      <c r="G38" s="87">
        <v>10</v>
      </c>
      <c r="H38" s="87">
        <v>50</v>
      </c>
      <c r="I38" s="87"/>
      <c r="J38" s="87"/>
      <c r="K38" s="87"/>
      <c r="L38" s="87"/>
      <c r="M38" s="91"/>
      <c r="N38" s="87">
        <f t="shared" si="3"/>
        <v>0</v>
      </c>
      <c r="O38" s="87">
        <f t="shared" si="4"/>
        <v>0</v>
      </c>
      <c r="P38" s="92"/>
      <c r="Q38" s="93">
        <v>7.0000000000000007E-2</v>
      </c>
      <c r="R38" s="93">
        <f t="shared" si="5"/>
        <v>0</v>
      </c>
    </row>
    <row r="39" spans="1:20" s="90" customFormat="1" ht="15" x14ac:dyDescent="0.2">
      <c r="A39" s="96" t="s">
        <v>52</v>
      </c>
      <c r="B39" s="96"/>
      <c r="C39" s="96"/>
      <c r="D39" s="96"/>
      <c r="E39" s="96"/>
      <c r="F39" s="99"/>
      <c r="G39" s="100"/>
      <c r="H39" s="100"/>
      <c r="I39" s="87"/>
      <c r="J39" s="87"/>
      <c r="K39" s="87"/>
      <c r="L39" s="87"/>
      <c r="M39" s="101"/>
      <c r="N39" s="87"/>
      <c r="O39" s="87"/>
      <c r="P39" s="92"/>
      <c r="Q39" s="87"/>
      <c r="R39" s="93"/>
    </row>
    <row r="40" spans="1:20" s="90" customFormat="1" x14ac:dyDescent="0.2">
      <c r="A40" s="86" t="s">
        <v>261</v>
      </c>
      <c r="B40" s="86" t="s">
        <v>262</v>
      </c>
      <c r="C40" s="86" t="s">
        <v>261</v>
      </c>
      <c r="D40" s="86" t="s">
        <v>275</v>
      </c>
      <c r="E40" s="87">
        <v>25</v>
      </c>
      <c r="F40" s="87">
        <v>200</v>
      </c>
      <c r="G40" s="87">
        <v>10</v>
      </c>
      <c r="H40" s="87">
        <v>150</v>
      </c>
      <c r="I40" s="87">
        <v>150</v>
      </c>
      <c r="J40" s="87">
        <v>300</v>
      </c>
      <c r="K40" s="87"/>
      <c r="L40" s="87">
        <v>300</v>
      </c>
      <c r="M40" s="91"/>
      <c r="N40" s="87">
        <f t="shared" ref="N40:N59" si="6">SUM(I40:M40)</f>
        <v>750</v>
      </c>
      <c r="O40" s="87">
        <f t="shared" ref="O40:O59" si="7">$N40/$H40</f>
        <v>5</v>
      </c>
      <c r="P40" s="92"/>
      <c r="Q40" s="93">
        <v>0.06</v>
      </c>
      <c r="R40" s="93">
        <f t="shared" ref="R40:R59" si="8">$O40*$Q40</f>
        <v>0.3</v>
      </c>
      <c r="S40" s="94">
        <f>SUM(R40:R59)</f>
        <v>15.180000000000001</v>
      </c>
      <c r="T40" s="90">
        <f>S40*100/$S$147</f>
        <v>44.924533885765015</v>
      </c>
    </row>
    <row r="41" spans="1:20" s="90" customFormat="1" x14ac:dyDescent="0.2">
      <c r="A41" s="149" t="s">
        <v>198</v>
      </c>
      <c r="B41" s="149" t="s">
        <v>199</v>
      </c>
      <c r="C41" s="149">
        <v>90448000</v>
      </c>
      <c r="D41" s="149" t="s">
        <v>277</v>
      </c>
      <c r="E41" s="87" t="s">
        <v>63</v>
      </c>
      <c r="F41" s="87">
        <v>270</v>
      </c>
      <c r="G41" s="87">
        <v>10</v>
      </c>
      <c r="H41" s="87">
        <v>100</v>
      </c>
      <c r="I41" s="87"/>
      <c r="J41" s="87"/>
      <c r="K41" s="87"/>
      <c r="L41" s="87"/>
      <c r="M41" s="91"/>
      <c r="N41" s="87">
        <f t="shared" si="6"/>
        <v>0</v>
      </c>
      <c r="O41" s="87">
        <f t="shared" si="7"/>
        <v>0</v>
      </c>
      <c r="P41" s="92"/>
      <c r="Q41" s="93">
        <v>0.06</v>
      </c>
      <c r="R41" s="93">
        <f t="shared" si="8"/>
        <v>0</v>
      </c>
    </row>
    <row r="42" spans="1:20" s="90" customFormat="1" x14ac:dyDescent="0.2">
      <c r="A42" s="102" t="s">
        <v>583</v>
      </c>
      <c r="B42" s="102" t="s">
        <v>391</v>
      </c>
      <c r="C42" s="102" t="s">
        <v>584</v>
      </c>
      <c r="D42" s="86" t="s">
        <v>275</v>
      </c>
      <c r="E42" s="87" t="s">
        <v>63</v>
      </c>
      <c r="F42" s="87">
        <v>300</v>
      </c>
      <c r="G42" s="87">
        <v>10</v>
      </c>
      <c r="H42" s="87">
        <v>100</v>
      </c>
      <c r="I42" s="87"/>
      <c r="J42" s="87">
        <v>1600</v>
      </c>
      <c r="K42" s="87">
        <v>800</v>
      </c>
      <c r="L42" s="87">
        <v>1100</v>
      </c>
      <c r="M42" s="91"/>
      <c r="N42" s="87">
        <f t="shared" si="6"/>
        <v>3500</v>
      </c>
      <c r="O42" s="87">
        <f t="shared" si="7"/>
        <v>35</v>
      </c>
      <c r="P42" s="92"/>
      <c r="Q42" s="93">
        <v>0.06</v>
      </c>
      <c r="R42" s="93">
        <f t="shared" si="8"/>
        <v>2.1</v>
      </c>
    </row>
    <row r="43" spans="1:20" s="90" customFormat="1" x14ac:dyDescent="0.2">
      <c r="A43" s="149" t="s">
        <v>392</v>
      </c>
      <c r="B43" s="149" t="s">
        <v>391</v>
      </c>
      <c r="C43" s="95" t="s">
        <v>393</v>
      </c>
      <c r="D43" s="149" t="s">
        <v>277</v>
      </c>
      <c r="E43" s="87" t="s">
        <v>63</v>
      </c>
      <c r="F43" s="87">
        <v>300</v>
      </c>
      <c r="G43" s="87">
        <v>10</v>
      </c>
      <c r="H43" s="87">
        <v>100</v>
      </c>
      <c r="I43" s="87"/>
      <c r="J43" s="87">
        <v>1300</v>
      </c>
      <c r="K43" s="87"/>
      <c r="L43" s="87">
        <v>800</v>
      </c>
      <c r="M43" s="91"/>
      <c r="N43" s="87">
        <f t="shared" si="6"/>
        <v>2100</v>
      </c>
      <c r="O43" s="87">
        <f t="shared" si="7"/>
        <v>21</v>
      </c>
      <c r="P43" s="92"/>
      <c r="Q43" s="93">
        <v>0.06</v>
      </c>
      <c r="R43" s="93">
        <f t="shared" si="8"/>
        <v>1.26</v>
      </c>
    </row>
    <row r="44" spans="1:20" s="90" customFormat="1" x14ac:dyDescent="0.2">
      <c r="A44" s="102" t="s">
        <v>67</v>
      </c>
      <c r="B44" s="102" t="s">
        <v>68</v>
      </c>
      <c r="C44" s="102" t="s">
        <v>69</v>
      </c>
      <c r="D44" s="86" t="s">
        <v>275</v>
      </c>
      <c r="E44" s="87">
        <v>25</v>
      </c>
      <c r="F44" s="87">
        <v>375</v>
      </c>
      <c r="G44" s="87">
        <v>10</v>
      </c>
      <c r="H44" s="87">
        <v>100</v>
      </c>
      <c r="I44" s="87"/>
      <c r="J44" s="87">
        <v>400</v>
      </c>
      <c r="K44" s="87">
        <v>500</v>
      </c>
      <c r="L44" s="87">
        <v>1000</v>
      </c>
      <c r="M44" s="91"/>
      <c r="N44" s="87">
        <f t="shared" si="6"/>
        <v>1900</v>
      </c>
      <c r="O44" s="87">
        <f t="shared" si="7"/>
        <v>19</v>
      </c>
      <c r="P44" s="92"/>
      <c r="Q44" s="93">
        <v>0.06</v>
      </c>
      <c r="R44" s="93">
        <f t="shared" si="8"/>
        <v>1.1399999999999999</v>
      </c>
    </row>
    <row r="45" spans="1:20" s="90" customFormat="1" x14ac:dyDescent="0.2">
      <c r="A45" s="86" t="s">
        <v>64</v>
      </c>
      <c r="B45" s="86" t="s">
        <v>65</v>
      </c>
      <c r="C45" s="86" t="s">
        <v>64</v>
      </c>
      <c r="D45" s="86" t="s">
        <v>275</v>
      </c>
      <c r="E45" s="87">
        <v>25</v>
      </c>
      <c r="F45" s="87">
        <v>457</v>
      </c>
      <c r="G45" s="87">
        <v>10</v>
      </c>
      <c r="H45" s="87">
        <v>100</v>
      </c>
      <c r="I45" s="87">
        <v>100</v>
      </c>
      <c r="J45" s="87">
        <v>1000</v>
      </c>
      <c r="K45" s="87">
        <v>1000</v>
      </c>
      <c r="L45" s="87">
        <v>2000</v>
      </c>
      <c r="M45" s="91"/>
      <c r="N45" s="87">
        <f t="shared" si="6"/>
        <v>4100</v>
      </c>
      <c r="O45" s="87">
        <f t="shared" si="7"/>
        <v>41</v>
      </c>
      <c r="P45" s="92"/>
      <c r="Q45" s="93">
        <v>0.06</v>
      </c>
      <c r="R45" s="93">
        <f t="shared" si="8"/>
        <v>2.46</v>
      </c>
    </row>
    <row r="46" spans="1:20" s="90" customFormat="1" x14ac:dyDescent="0.2">
      <c r="A46" s="149" t="s">
        <v>66</v>
      </c>
      <c r="B46" s="149" t="s">
        <v>65</v>
      </c>
      <c r="C46" s="149">
        <v>90443400</v>
      </c>
      <c r="D46" s="149" t="s">
        <v>277</v>
      </c>
      <c r="E46" s="87" t="s">
        <v>63</v>
      </c>
      <c r="F46" s="87">
        <v>450</v>
      </c>
      <c r="G46" s="87">
        <v>10</v>
      </c>
      <c r="H46" s="87">
        <v>100</v>
      </c>
      <c r="I46" s="87"/>
      <c r="J46" s="87"/>
      <c r="K46" s="87">
        <v>700</v>
      </c>
      <c r="L46" s="87">
        <v>1000</v>
      </c>
      <c r="M46" s="91"/>
      <c r="N46" s="87">
        <f t="shared" si="6"/>
        <v>1700</v>
      </c>
      <c r="O46" s="87">
        <f t="shared" si="7"/>
        <v>17</v>
      </c>
      <c r="P46" s="92"/>
      <c r="Q46" s="93">
        <v>0.06</v>
      </c>
      <c r="R46" s="93">
        <f t="shared" si="8"/>
        <v>1.02</v>
      </c>
    </row>
    <row r="47" spans="1:20" s="90" customFormat="1" x14ac:dyDescent="0.2">
      <c r="A47" s="86" t="s">
        <v>60</v>
      </c>
      <c r="B47" s="86" t="s">
        <v>61</v>
      </c>
      <c r="C47" s="86" t="s">
        <v>60</v>
      </c>
      <c r="D47" s="86" t="s">
        <v>275</v>
      </c>
      <c r="E47" s="87">
        <v>25</v>
      </c>
      <c r="F47" s="87">
        <v>610</v>
      </c>
      <c r="G47" s="87">
        <v>10</v>
      </c>
      <c r="H47" s="87">
        <v>50</v>
      </c>
      <c r="I47" s="87"/>
      <c r="J47" s="87">
        <v>200</v>
      </c>
      <c r="K47" s="87">
        <v>500</v>
      </c>
      <c r="L47" s="87">
        <v>300</v>
      </c>
      <c r="M47" s="91"/>
      <c r="N47" s="87">
        <f t="shared" si="6"/>
        <v>1000</v>
      </c>
      <c r="O47" s="87">
        <f t="shared" si="7"/>
        <v>20</v>
      </c>
      <c r="P47" s="92"/>
      <c r="Q47" s="93">
        <v>0.04</v>
      </c>
      <c r="R47" s="93">
        <f t="shared" si="8"/>
        <v>0.8</v>
      </c>
    </row>
    <row r="48" spans="1:20" s="90" customFormat="1" x14ac:dyDescent="0.2">
      <c r="A48" s="149" t="s">
        <v>62</v>
      </c>
      <c r="B48" s="149" t="s">
        <v>61</v>
      </c>
      <c r="C48" s="149">
        <v>90443600</v>
      </c>
      <c r="D48" s="149" t="s">
        <v>277</v>
      </c>
      <c r="E48" s="87" t="s">
        <v>63</v>
      </c>
      <c r="F48" s="87">
        <v>600</v>
      </c>
      <c r="G48" s="87">
        <v>10</v>
      </c>
      <c r="H48" s="87">
        <v>50</v>
      </c>
      <c r="I48" s="87"/>
      <c r="J48" s="87">
        <v>1850</v>
      </c>
      <c r="K48" s="87">
        <v>1000</v>
      </c>
      <c r="L48" s="87"/>
      <c r="M48" s="91"/>
      <c r="N48" s="87">
        <f t="shared" si="6"/>
        <v>2850</v>
      </c>
      <c r="O48" s="87">
        <f t="shared" si="7"/>
        <v>57</v>
      </c>
      <c r="P48" s="92"/>
      <c r="Q48" s="93">
        <v>0.04</v>
      </c>
      <c r="R48" s="93">
        <f t="shared" si="8"/>
        <v>2.2800000000000002</v>
      </c>
    </row>
    <row r="49" spans="1:20" s="90" customFormat="1" x14ac:dyDescent="0.2">
      <c r="A49" s="86" t="s">
        <v>195</v>
      </c>
      <c r="B49" s="86" t="s">
        <v>178</v>
      </c>
      <c r="C49" s="86" t="s">
        <v>195</v>
      </c>
      <c r="D49" s="86" t="s">
        <v>275</v>
      </c>
      <c r="E49" s="87">
        <v>25</v>
      </c>
      <c r="F49" s="87">
        <v>750</v>
      </c>
      <c r="G49" s="87">
        <v>10</v>
      </c>
      <c r="H49" s="87">
        <v>50</v>
      </c>
      <c r="I49" s="87"/>
      <c r="J49" s="87"/>
      <c r="K49" s="87"/>
      <c r="L49" s="87"/>
      <c r="M49" s="91"/>
      <c r="N49" s="87">
        <f t="shared" si="6"/>
        <v>0</v>
      </c>
      <c r="O49" s="87">
        <f t="shared" si="7"/>
        <v>0</v>
      </c>
      <c r="P49" s="92"/>
      <c r="Q49" s="93">
        <v>0.05</v>
      </c>
      <c r="R49" s="93">
        <f t="shared" si="8"/>
        <v>0</v>
      </c>
    </row>
    <row r="50" spans="1:20" s="90" customFormat="1" x14ac:dyDescent="0.2">
      <c r="A50" s="149" t="s">
        <v>177</v>
      </c>
      <c r="B50" s="149" t="s">
        <v>178</v>
      </c>
      <c r="C50" s="149">
        <v>90443700</v>
      </c>
      <c r="D50" s="149" t="s">
        <v>277</v>
      </c>
      <c r="E50" s="87" t="s">
        <v>63</v>
      </c>
      <c r="F50" s="87">
        <v>750</v>
      </c>
      <c r="G50" s="87">
        <v>10</v>
      </c>
      <c r="H50" s="87">
        <v>50</v>
      </c>
      <c r="I50" s="87"/>
      <c r="J50" s="87"/>
      <c r="K50" s="87"/>
      <c r="L50" s="87"/>
      <c r="M50" s="91"/>
      <c r="N50" s="87">
        <f t="shared" si="6"/>
        <v>0</v>
      </c>
      <c r="O50" s="87">
        <f t="shared" si="7"/>
        <v>0</v>
      </c>
      <c r="P50" s="92"/>
      <c r="Q50" s="93">
        <v>0.05</v>
      </c>
      <c r="R50" s="93">
        <f t="shared" si="8"/>
        <v>0</v>
      </c>
    </row>
    <row r="51" spans="1:20" s="90" customFormat="1" x14ac:dyDescent="0.2">
      <c r="A51" s="86" t="s">
        <v>155</v>
      </c>
      <c r="B51" s="86" t="s">
        <v>58</v>
      </c>
      <c r="C51" s="86" t="s">
        <v>155</v>
      </c>
      <c r="D51" s="86" t="s">
        <v>275</v>
      </c>
      <c r="E51" s="87">
        <v>25</v>
      </c>
      <c r="F51" s="87">
        <v>915</v>
      </c>
      <c r="G51" s="87">
        <v>10</v>
      </c>
      <c r="H51" s="87">
        <v>50</v>
      </c>
      <c r="I51" s="87"/>
      <c r="J51" s="87"/>
      <c r="K51" s="87"/>
      <c r="L51" s="87">
        <v>250</v>
      </c>
      <c r="M51" s="91"/>
      <c r="N51" s="87">
        <f t="shared" si="6"/>
        <v>250</v>
      </c>
      <c r="O51" s="87">
        <f t="shared" si="7"/>
        <v>5</v>
      </c>
      <c r="P51" s="92"/>
      <c r="Q51" s="93">
        <v>0.06</v>
      </c>
      <c r="R51" s="93">
        <f t="shared" si="8"/>
        <v>0.3</v>
      </c>
    </row>
    <row r="52" spans="1:20" s="90" customFormat="1" x14ac:dyDescent="0.2">
      <c r="A52" s="149" t="s">
        <v>176</v>
      </c>
      <c r="B52" s="149" t="s">
        <v>58</v>
      </c>
      <c r="C52" s="149">
        <v>90443800</v>
      </c>
      <c r="D52" s="149" t="s">
        <v>277</v>
      </c>
      <c r="E52" s="87" t="s">
        <v>63</v>
      </c>
      <c r="F52" s="87">
        <v>900</v>
      </c>
      <c r="G52" s="87">
        <v>10</v>
      </c>
      <c r="H52" s="87">
        <v>50</v>
      </c>
      <c r="I52" s="87"/>
      <c r="J52" s="87"/>
      <c r="K52" s="87"/>
      <c r="L52" s="87"/>
      <c r="M52" s="91"/>
      <c r="N52" s="87">
        <f t="shared" si="6"/>
        <v>0</v>
      </c>
      <c r="O52" s="87">
        <f t="shared" si="7"/>
        <v>0</v>
      </c>
      <c r="P52" s="92"/>
      <c r="Q52" s="93">
        <v>0.06</v>
      </c>
      <c r="R52" s="93">
        <f t="shared" si="8"/>
        <v>0</v>
      </c>
    </row>
    <row r="53" spans="1:20" s="90" customFormat="1" x14ac:dyDescent="0.2">
      <c r="A53" s="86" t="s">
        <v>53</v>
      </c>
      <c r="B53" s="86" t="s">
        <v>54</v>
      </c>
      <c r="C53" s="86" t="s">
        <v>53</v>
      </c>
      <c r="D53" s="86" t="s">
        <v>275</v>
      </c>
      <c r="E53" s="87">
        <v>25</v>
      </c>
      <c r="F53" s="87">
        <v>1220</v>
      </c>
      <c r="G53" s="87">
        <v>10</v>
      </c>
      <c r="H53" s="87">
        <v>50</v>
      </c>
      <c r="I53" s="87"/>
      <c r="J53" s="87"/>
      <c r="K53" s="87">
        <v>100</v>
      </c>
      <c r="L53" s="87">
        <v>300</v>
      </c>
      <c r="M53" s="91"/>
      <c r="N53" s="87">
        <f t="shared" si="6"/>
        <v>400</v>
      </c>
      <c r="O53" s="87">
        <f t="shared" si="7"/>
        <v>8</v>
      </c>
      <c r="P53" s="92"/>
      <c r="Q53" s="93">
        <v>0.08</v>
      </c>
      <c r="R53" s="93">
        <f t="shared" si="8"/>
        <v>0.64</v>
      </c>
    </row>
    <row r="54" spans="1:20" s="90" customFormat="1" x14ac:dyDescent="0.2">
      <c r="A54" s="103" t="s">
        <v>194</v>
      </c>
      <c r="B54" s="103" t="s">
        <v>54</v>
      </c>
      <c r="C54" s="103">
        <v>90444000</v>
      </c>
      <c r="D54" s="149" t="s">
        <v>277</v>
      </c>
      <c r="E54" s="87" t="s">
        <v>63</v>
      </c>
      <c r="F54" s="87">
        <v>1200</v>
      </c>
      <c r="G54" s="87">
        <v>10</v>
      </c>
      <c r="H54" s="87">
        <v>50</v>
      </c>
      <c r="I54" s="87"/>
      <c r="J54" s="87"/>
      <c r="K54" s="87"/>
      <c r="L54" s="87"/>
      <c r="M54" s="91"/>
      <c r="N54" s="87">
        <f t="shared" si="6"/>
        <v>0</v>
      </c>
      <c r="O54" s="87">
        <f t="shared" si="7"/>
        <v>0</v>
      </c>
      <c r="P54" s="92"/>
      <c r="Q54" s="93">
        <v>0.08</v>
      </c>
      <c r="R54" s="93">
        <f t="shared" si="8"/>
        <v>0</v>
      </c>
    </row>
    <row r="55" spans="1:20" s="90" customFormat="1" x14ac:dyDescent="0.2">
      <c r="A55" s="86" t="s">
        <v>230</v>
      </c>
      <c r="B55" s="86" t="s">
        <v>231</v>
      </c>
      <c r="C55" s="86" t="s">
        <v>230</v>
      </c>
      <c r="D55" s="86" t="s">
        <v>275</v>
      </c>
      <c r="E55" s="87">
        <v>25</v>
      </c>
      <c r="F55" s="87">
        <v>1500</v>
      </c>
      <c r="G55" s="87">
        <v>10</v>
      </c>
      <c r="H55" s="87">
        <v>50</v>
      </c>
      <c r="I55" s="87"/>
      <c r="J55" s="87"/>
      <c r="K55" s="87"/>
      <c r="L55" s="87"/>
      <c r="M55" s="91"/>
      <c r="N55" s="87">
        <f t="shared" si="6"/>
        <v>0</v>
      </c>
      <c r="O55" s="87">
        <f t="shared" si="7"/>
        <v>0</v>
      </c>
      <c r="P55" s="92"/>
      <c r="Q55" s="93">
        <v>0.11</v>
      </c>
      <c r="R55" s="93">
        <f t="shared" si="8"/>
        <v>0</v>
      </c>
    </row>
    <row r="56" spans="1:20" s="90" customFormat="1" x14ac:dyDescent="0.2">
      <c r="A56" s="86" t="s">
        <v>254</v>
      </c>
      <c r="B56" s="86" t="s">
        <v>255</v>
      </c>
      <c r="C56" s="86" t="s">
        <v>254</v>
      </c>
      <c r="D56" s="86" t="s">
        <v>275</v>
      </c>
      <c r="E56" s="87">
        <v>25</v>
      </c>
      <c r="F56" s="87">
        <v>1650</v>
      </c>
      <c r="G56" s="87">
        <v>10</v>
      </c>
      <c r="H56" s="87">
        <v>50</v>
      </c>
      <c r="I56" s="87"/>
      <c r="J56" s="87"/>
      <c r="K56" s="87"/>
      <c r="L56" s="87"/>
      <c r="M56" s="91"/>
      <c r="N56" s="87">
        <f t="shared" si="6"/>
        <v>0</v>
      </c>
      <c r="O56" s="87">
        <f t="shared" si="7"/>
        <v>0</v>
      </c>
      <c r="P56" s="92"/>
      <c r="Q56" s="93">
        <v>0.12</v>
      </c>
      <c r="R56" s="93">
        <f t="shared" si="8"/>
        <v>0</v>
      </c>
    </row>
    <row r="57" spans="1:20" s="90" customFormat="1" x14ac:dyDescent="0.2">
      <c r="A57" s="86" t="s">
        <v>193</v>
      </c>
      <c r="B57" s="86" t="s">
        <v>175</v>
      </c>
      <c r="C57" s="86" t="s">
        <v>193</v>
      </c>
      <c r="D57" s="86" t="s">
        <v>275</v>
      </c>
      <c r="E57" s="87">
        <v>25</v>
      </c>
      <c r="F57" s="87">
        <v>1800</v>
      </c>
      <c r="G57" s="87">
        <v>10</v>
      </c>
      <c r="H57" s="87">
        <v>50</v>
      </c>
      <c r="I57" s="87"/>
      <c r="J57" s="87">
        <v>100</v>
      </c>
      <c r="K57" s="87">
        <v>100</v>
      </c>
      <c r="L57" s="87">
        <v>100</v>
      </c>
      <c r="M57" s="91"/>
      <c r="N57" s="87">
        <f t="shared" si="6"/>
        <v>300</v>
      </c>
      <c r="O57" s="87">
        <f t="shared" si="7"/>
        <v>6</v>
      </c>
      <c r="P57" s="92"/>
      <c r="Q57" s="93">
        <v>0.12</v>
      </c>
      <c r="R57" s="93">
        <f t="shared" si="8"/>
        <v>0.72</v>
      </c>
    </row>
    <row r="58" spans="1:20" s="90" customFormat="1" x14ac:dyDescent="0.2">
      <c r="A58" s="149" t="s">
        <v>174</v>
      </c>
      <c r="B58" s="149" t="s">
        <v>175</v>
      </c>
      <c r="C58" s="149">
        <v>90443900</v>
      </c>
      <c r="D58" s="149" t="s">
        <v>277</v>
      </c>
      <c r="E58" s="87" t="s">
        <v>63</v>
      </c>
      <c r="F58" s="87">
        <v>1800</v>
      </c>
      <c r="G58" s="87">
        <v>10</v>
      </c>
      <c r="H58" s="87">
        <v>50</v>
      </c>
      <c r="I58" s="87"/>
      <c r="J58" s="87">
        <v>100</v>
      </c>
      <c r="K58" s="87">
        <v>300</v>
      </c>
      <c r="L58" s="87">
        <v>200</v>
      </c>
      <c r="M58" s="91"/>
      <c r="N58" s="87">
        <f t="shared" si="6"/>
        <v>600</v>
      </c>
      <c r="O58" s="87">
        <f t="shared" si="7"/>
        <v>12</v>
      </c>
      <c r="P58" s="92"/>
      <c r="Q58" s="93">
        <v>0.12</v>
      </c>
      <c r="R58" s="93">
        <f>$O58*$Q58</f>
        <v>1.44</v>
      </c>
    </row>
    <row r="59" spans="1:20" s="90" customFormat="1" x14ac:dyDescent="0.2">
      <c r="A59" s="149" t="s">
        <v>293</v>
      </c>
      <c r="B59" s="149" t="s">
        <v>294</v>
      </c>
      <c r="C59" s="149">
        <v>90443000</v>
      </c>
      <c r="D59" s="149" t="s">
        <v>277</v>
      </c>
      <c r="E59" s="87" t="s">
        <v>63</v>
      </c>
      <c r="F59" s="87">
        <v>2100</v>
      </c>
      <c r="G59" s="87">
        <v>10</v>
      </c>
      <c r="H59" s="87">
        <v>50</v>
      </c>
      <c r="I59" s="87"/>
      <c r="J59" s="87">
        <v>100</v>
      </c>
      <c r="K59" s="87">
        <v>100</v>
      </c>
      <c r="L59" s="87">
        <v>200</v>
      </c>
      <c r="M59" s="91"/>
      <c r="N59" s="87">
        <f t="shared" si="6"/>
        <v>400</v>
      </c>
      <c r="O59" s="87">
        <f t="shared" si="7"/>
        <v>8</v>
      </c>
      <c r="P59" s="92"/>
      <c r="Q59" s="93">
        <v>0.09</v>
      </c>
      <c r="R59" s="93">
        <f t="shared" si="8"/>
        <v>0.72</v>
      </c>
    </row>
    <row r="60" spans="1:20" s="90" customFormat="1" x14ac:dyDescent="0.2">
      <c r="A60" s="104" t="s">
        <v>70</v>
      </c>
      <c r="B60" s="104"/>
      <c r="C60" s="104"/>
      <c r="D60" s="104"/>
      <c r="E60" s="104"/>
      <c r="F60" s="149"/>
      <c r="G60" s="97"/>
      <c r="H60" s="97"/>
      <c r="I60" s="87"/>
      <c r="J60" s="87"/>
      <c r="K60" s="87"/>
      <c r="L60" s="87"/>
      <c r="M60" s="97"/>
      <c r="N60" s="87"/>
      <c r="O60" s="87"/>
      <c r="P60" s="92"/>
      <c r="Q60" s="87"/>
      <c r="R60" s="93"/>
    </row>
    <row r="61" spans="1:20" s="90" customFormat="1" x14ac:dyDescent="0.2">
      <c r="A61" s="86" t="s">
        <v>295</v>
      </c>
      <c r="B61" s="86" t="s">
        <v>296</v>
      </c>
      <c r="C61" s="86" t="s">
        <v>295</v>
      </c>
      <c r="D61" s="86" t="s">
        <v>275</v>
      </c>
      <c r="E61" s="87">
        <v>32</v>
      </c>
      <c r="F61" s="87">
        <v>100</v>
      </c>
      <c r="G61" s="87">
        <v>10</v>
      </c>
      <c r="H61" s="87">
        <v>300</v>
      </c>
      <c r="I61" s="87"/>
      <c r="J61" s="87"/>
      <c r="K61" s="87"/>
      <c r="L61" s="87"/>
      <c r="M61" s="91"/>
      <c r="N61" s="87">
        <f t="shared" ref="N61:N75" si="9">SUM(I61:M61)</f>
        <v>0</v>
      </c>
      <c r="O61" s="87">
        <f t="shared" ref="O61:O75" si="10">$N61/$H61</f>
        <v>0</v>
      </c>
      <c r="P61" s="92"/>
      <c r="Q61" s="93">
        <v>0.09</v>
      </c>
      <c r="R61" s="93">
        <f t="shared" ref="R61:R75" si="11">$O61*$Q61</f>
        <v>0</v>
      </c>
      <c r="S61" s="94">
        <f>SUM(R61:R75)</f>
        <v>0.56999999999999995</v>
      </c>
      <c r="T61" s="90">
        <f>S61*100/$S$147</f>
        <v>1.6868896123113342</v>
      </c>
    </row>
    <row r="62" spans="1:20" s="90" customFormat="1" x14ac:dyDescent="0.2">
      <c r="A62" s="86" t="s">
        <v>71</v>
      </c>
      <c r="B62" s="86" t="s">
        <v>72</v>
      </c>
      <c r="C62" s="86" t="s">
        <v>71</v>
      </c>
      <c r="D62" s="86" t="s">
        <v>275</v>
      </c>
      <c r="E62" s="87">
        <v>32</v>
      </c>
      <c r="F62" s="87">
        <v>150</v>
      </c>
      <c r="G62" s="87">
        <v>10</v>
      </c>
      <c r="H62" s="87">
        <v>300</v>
      </c>
      <c r="I62" s="87"/>
      <c r="J62" s="87">
        <v>300</v>
      </c>
      <c r="K62" s="87"/>
      <c r="L62" s="87"/>
      <c r="M62" s="91"/>
      <c r="N62" s="87">
        <f t="shared" si="9"/>
        <v>300</v>
      </c>
      <c r="O62" s="87">
        <f t="shared" si="10"/>
        <v>1</v>
      </c>
      <c r="P62" s="92"/>
      <c r="Q62" s="93">
        <v>0.09</v>
      </c>
      <c r="R62" s="93">
        <f t="shared" si="11"/>
        <v>0.09</v>
      </c>
    </row>
    <row r="63" spans="1:20" s="90" customFormat="1" x14ac:dyDescent="0.2">
      <c r="A63" s="149" t="s">
        <v>256</v>
      </c>
      <c r="B63" s="149" t="s">
        <v>72</v>
      </c>
      <c r="C63" s="149">
        <v>90446200</v>
      </c>
      <c r="D63" s="149" t="s">
        <v>277</v>
      </c>
      <c r="E63" s="87">
        <v>32</v>
      </c>
      <c r="F63" s="87">
        <v>150</v>
      </c>
      <c r="G63" s="87">
        <v>10</v>
      </c>
      <c r="H63" s="87">
        <v>300</v>
      </c>
      <c r="I63" s="87"/>
      <c r="J63" s="87">
        <v>300</v>
      </c>
      <c r="K63" s="87"/>
      <c r="L63" s="87"/>
      <c r="M63" s="91"/>
      <c r="N63" s="87">
        <f t="shared" si="9"/>
        <v>300</v>
      </c>
      <c r="O63" s="87">
        <f t="shared" si="10"/>
        <v>1</v>
      </c>
      <c r="P63" s="92"/>
      <c r="Q63" s="93">
        <v>0.09</v>
      </c>
      <c r="R63" s="93">
        <f t="shared" si="11"/>
        <v>0.09</v>
      </c>
    </row>
    <row r="64" spans="1:20" s="90" customFormat="1" x14ac:dyDescent="0.2">
      <c r="A64" s="86" t="s">
        <v>200</v>
      </c>
      <c r="B64" s="86" t="s">
        <v>201</v>
      </c>
      <c r="C64" s="86" t="s">
        <v>200</v>
      </c>
      <c r="D64" s="86" t="s">
        <v>275</v>
      </c>
      <c r="E64" s="87">
        <v>32</v>
      </c>
      <c r="F64" s="87">
        <v>200</v>
      </c>
      <c r="G64" s="87">
        <v>10</v>
      </c>
      <c r="H64" s="87">
        <v>300</v>
      </c>
      <c r="I64" s="87"/>
      <c r="J64" s="87"/>
      <c r="K64" s="87"/>
      <c r="L64" s="87"/>
      <c r="M64" s="91"/>
      <c r="N64" s="87">
        <f t="shared" si="9"/>
        <v>0</v>
      </c>
      <c r="O64" s="87">
        <f t="shared" si="10"/>
        <v>0</v>
      </c>
      <c r="P64" s="92"/>
      <c r="Q64" s="93">
        <v>0.09</v>
      </c>
      <c r="R64" s="93">
        <f t="shared" si="11"/>
        <v>0</v>
      </c>
    </row>
    <row r="65" spans="1:20" s="90" customFormat="1" x14ac:dyDescent="0.2">
      <c r="A65" s="86" t="s">
        <v>73</v>
      </c>
      <c r="B65" s="86" t="s">
        <v>74</v>
      </c>
      <c r="C65" s="86" t="s">
        <v>73</v>
      </c>
      <c r="D65" s="86" t="s">
        <v>275</v>
      </c>
      <c r="E65" s="87">
        <v>32</v>
      </c>
      <c r="F65" s="87">
        <v>300</v>
      </c>
      <c r="G65" s="87">
        <v>10</v>
      </c>
      <c r="H65" s="87">
        <v>150</v>
      </c>
      <c r="I65" s="87"/>
      <c r="J65" s="87"/>
      <c r="K65" s="87"/>
      <c r="L65" s="87"/>
      <c r="M65" s="91"/>
      <c r="N65" s="87">
        <f t="shared" si="9"/>
        <v>0</v>
      </c>
      <c r="O65" s="87">
        <f t="shared" si="10"/>
        <v>0</v>
      </c>
      <c r="P65" s="92"/>
      <c r="Q65" s="93">
        <v>0.09</v>
      </c>
      <c r="R65" s="93">
        <f t="shared" si="11"/>
        <v>0</v>
      </c>
    </row>
    <row r="66" spans="1:20" s="90" customFormat="1" x14ac:dyDescent="0.2">
      <c r="A66" s="149" t="s">
        <v>232</v>
      </c>
      <c r="B66" s="149" t="s">
        <v>74</v>
      </c>
      <c r="C66" s="149">
        <v>90446300</v>
      </c>
      <c r="D66" s="149" t="s">
        <v>277</v>
      </c>
      <c r="E66" s="87" t="s">
        <v>180</v>
      </c>
      <c r="F66" s="87">
        <v>300</v>
      </c>
      <c r="G66" s="87">
        <v>10</v>
      </c>
      <c r="H66" s="87">
        <v>150</v>
      </c>
      <c r="I66" s="87"/>
      <c r="J66" s="87"/>
      <c r="K66" s="87"/>
      <c r="L66" s="87"/>
      <c r="M66" s="91"/>
      <c r="N66" s="87">
        <f t="shared" si="9"/>
        <v>0</v>
      </c>
      <c r="O66" s="87">
        <f t="shared" si="10"/>
        <v>0</v>
      </c>
      <c r="P66" s="92"/>
      <c r="Q66" s="93">
        <v>0.09</v>
      </c>
      <c r="R66" s="93">
        <f t="shared" si="11"/>
        <v>0</v>
      </c>
    </row>
    <row r="67" spans="1:20" s="90" customFormat="1" x14ac:dyDescent="0.2">
      <c r="A67" s="86" t="s">
        <v>75</v>
      </c>
      <c r="B67" s="86" t="s">
        <v>76</v>
      </c>
      <c r="C67" s="86" t="s">
        <v>75</v>
      </c>
      <c r="D67" s="86" t="s">
        <v>275</v>
      </c>
      <c r="E67" s="87">
        <v>32</v>
      </c>
      <c r="F67" s="87">
        <v>450</v>
      </c>
      <c r="G67" s="87">
        <v>10</v>
      </c>
      <c r="H67" s="87">
        <v>100</v>
      </c>
      <c r="I67" s="87"/>
      <c r="J67" s="87"/>
      <c r="K67" s="87"/>
      <c r="L67" s="87"/>
      <c r="M67" s="91"/>
      <c r="N67" s="87">
        <f t="shared" si="9"/>
        <v>0</v>
      </c>
      <c r="O67" s="87">
        <f t="shared" si="10"/>
        <v>0</v>
      </c>
      <c r="P67" s="92"/>
      <c r="Q67" s="93">
        <v>0.09</v>
      </c>
      <c r="R67" s="93">
        <f t="shared" si="11"/>
        <v>0</v>
      </c>
    </row>
    <row r="68" spans="1:20" s="90" customFormat="1" x14ac:dyDescent="0.2">
      <c r="A68" s="149" t="s">
        <v>179</v>
      </c>
      <c r="B68" s="149" t="s">
        <v>76</v>
      </c>
      <c r="C68" s="149">
        <v>90446400</v>
      </c>
      <c r="D68" s="149" t="s">
        <v>277</v>
      </c>
      <c r="E68" s="87" t="s">
        <v>180</v>
      </c>
      <c r="F68" s="87">
        <v>450</v>
      </c>
      <c r="G68" s="87">
        <v>10</v>
      </c>
      <c r="H68" s="87">
        <v>100</v>
      </c>
      <c r="I68" s="87"/>
      <c r="J68" s="87"/>
      <c r="K68" s="87">
        <v>100</v>
      </c>
      <c r="L68" s="87">
        <v>100</v>
      </c>
      <c r="M68" s="91"/>
      <c r="N68" s="87">
        <f t="shared" si="9"/>
        <v>200</v>
      </c>
      <c r="O68" s="87">
        <f t="shared" si="10"/>
        <v>2</v>
      </c>
      <c r="P68" s="92"/>
      <c r="Q68" s="93">
        <v>0.09</v>
      </c>
      <c r="R68" s="93">
        <f t="shared" si="11"/>
        <v>0.18</v>
      </c>
    </row>
    <row r="69" spans="1:20" s="90" customFormat="1" x14ac:dyDescent="0.2">
      <c r="A69" s="86" t="s">
        <v>156</v>
      </c>
      <c r="B69" s="86" t="s">
        <v>157</v>
      </c>
      <c r="C69" s="86" t="s">
        <v>156</v>
      </c>
      <c r="D69" s="86" t="s">
        <v>275</v>
      </c>
      <c r="E69" s="87">
        <v>32</v>
      </c>
      <c r="F69" s="87">
        <v>600</v>
      </c>
      <c r="G69" s="87">
        <v>10</v>
      </c>
      <c r="H69" s="87">
        <v>100</v>
      </c>
      <c r="I69" s="87"/>
      <c r="J69" s="87"/>
      <c r="K69" s="87"/>
      <c r="L69" s="87"/>
      <c r="M69" s="91"/>
      <c r="N69" s="87">
        <f t="shared" si="9"/>
        <v>0</v>
      </c>
      <c r="O69" s="87">
        <f t="shared" si="10"/>
        <v>0</v>
      </c>
      <c r="P69" s="92"/>
      <c r="Q69" s="93">
        <v>0.12</v>
      </c>
      <c r="R69" s="93">
        <f t="shared" si="11"/>
        <v>0</v>
      </c>
    </row>
    <row r="70" spans="1:20" s="90" customFormat="1" x14ac:dyDescent="0.2">
      <c r="A70" s="149" t="s">
        <v>181</v>
      </c>
      <c r="B70" s="149" t="s">
        <v>157</v>
      </c>
      <c r="C70" s="149">
        <v>90446600</v>
      </c>
      <c r="D70" s="149" t="s">
        <v>277</v>
      </c>
      <c r="E70" s="87" t="s">
        <v>180</v>
      </c>
      <c r="F70" s="87">
        <v>600</v>
      </c>
      <c r="G70" s="87">
        <v>10</v>
      </c>
      <c r="H70" s="87">
        <v>100</v>
      </c>
      <c r="I70" s="87"/>
      <c r="J70" s="87"/>
      <c r="K70" s="87"/>
      <c r="L70" s="87">
        <v>100</v>
      </c>
      <c r="M70" s="91"/>
      <c r="N70" s="87">
        <f t="shared" si="9"/>
        <v>100</v>
      </c>
      <c r="O70" s="87">
        <f t="shared" si="10"/>
        <v>1</v>
      </c>
      <c r="P70" s="92"/>
      <c r="Q70" s="93">
        <v>0.12</v>
      </c>
      <c r="R70" s="93">
        <f t="shared" si="11"/>
        <v>0.12</v>
      </c>
    </row>
    <row r="71" spans="1:20" s="90" customFormat="1" x14ac:dyDescent="0.2">
      <c r="A71" s="86" t="s">
        <v>222</v>
      </c>
      <c r="B71" s="86" t="s">
        <v>223</v>
      </c>
      <c r="C71" s="86" t="s">
        <v>222</v>
      </c>
      <c r="D71" s="86" t="s">
        <v>275</v>
      </c>
      <c r="E71" s="87">
        <v>32</v>
      </c>
      <c r="F71" s="87">
        <v>750</v>
      </c>
      <c r="G71" s="87">
        <v>10</v>
      </c>
      <c r="H71" s="87">
        <v>60</v>
      </c>
      <c r="I71" s="87"/>
      <c r="J71" s="87"/>
      <c r="K71" s="87"/>
      <c r="L71" s="87"/>
      <c r="M71" s="91"/>
      <c r="N71" s="87">
        <f t="shared" si="9"/>
        <v>0</v>
      </c>
      <c r="O71" s="87">
        <f t="shared" si="10"/>
        <v>0</v>
      </c>
      <c r="P71" s="92"/>
      <c r="Q71" s="93">
        <v>0.09</v>
      </c>
      <c r="R71" s="93">
        <f t="shared" si="11"/>
        <v>0</v>
      </c>
    </row>
    <row r="72" spans="1:20" s="90" customFormat="1" x14ac:dyDescent="0.2">
      <c r="A72" s="86" t="s">
        <v>158</v>
      </c>
      <c r="B72" s="86" t="s">
        <v>159</v>
      </c>
      <c r="C72" s="86" t="s">
        <v>158</v>
      </c>
      <c r="D72" s="86" t="s">
        <v>275</v>
      </c>
      <c r="E72" s="87">
        <v>32</v>
      </c>
      <c r="F72" s="87">
        <v>900</v>
      </c>
      <c r="G72" s="87">
        <v>10</v>
      </c>
      <c r="H72" s="87">
        <v>50</v>
      </c>
      <c r="I72" s="87"/>
      <c r="J72" s="87"/>
      <c r="K72" s="87"/>
      <c r="L72" s="87"/>
      <c r="M72" s="91"/>
      <c r="N72" s="87">
        <f t="shared" si="9"/>
        <v>0</v>
      </c>
      <c r="O72" s="87">
        <f t="shared" si="10"/>
        <v>0</v>
      </c>
      <c r="P72" s="92"/>
      <c r="Q72" s="93">
        <v>0.09</v>
      </c>
      <c r="R72" s="93">
        <f t="shared" si="11"/>
        <v>0</v>
      </c>
    </row>
    <row r="73" spans="1:20" s="90" customFormat="1" x14ac:dyDescent="0.2">
      <c r="A73" s="149" t="s">
        <v>182</v>
      </c>
      <c r="B73" s="149" t="s">
        <v>159</v>
      </c>
      <c r="C73" s="149">
        <v>90446700</v>
      </c>
      <c r="D73" s="149" t="s">
        <v>277</v>
      </c>
      <c r="E73" s="87" t="s">
        <v>180</v>
      </c>
      <c r="F73" s="87">
        <v>900</v>
      </c>
      <c r="G73" s="87">
        <v>10</v>
      </c>
      <c r="H73" s="87">
        <v>50</v>
      </c>
      <c r="I73" s="87"/>
      <c r="J73" s="87"/>
      <c r="K73" s="87"/>
      <c r="L73" s="87">
        <v>50</v>
      </c>
      <c r="M73" s="91"/>
      <c r="N73" s="87">
        <f t="shared" si="9"/>
        <v>50</v>
      </c>
      <c r="O73" s="87">
        <f t="shared" si="10"/>
        <v>1</v>
      </c>
      <c r="P73" s="92"/>
      <c r="Q73" s="93">
        <v>0.09</v>
      </c>
      <c r="R73" s="93">
        <f t="shared" si="11"/>
        <v>0.09</v>
      </c>
    </row>
    <row r="74" spans="1:20" s="90" customFormat="1" x14ac:dyDescent="0.2">
      <c r="A74" s="86" t="s">
        <v>233</v>
      </c>
      <c r="B74" s="86" t="s">
        <v>234</v>
      </c>
      <c r="C74" s="86" t="s">
        <v>233</v>
      </c>
      <c r="D74" s="86" t="s">
        <v>275</v>
      </c>
      <c r="E74" s="87">
        <v>32</v>
      </c>
      <c r="F74" s="87">
        <v>1200</v>
      </c>
      <c r="G74" s="87">
        <v>10</v>
      </c>
      <c r="H74" s="87">
        <v>50</v>
      </c>
      <c r="I74" s="87"/>
      <c r="J74" s="87"/>
      <c r="K74" s="87"/>
      <c r="L74" s="87"/>
      <c r="M74" s="91"/>
      <c r="N74" s="87">
        <f t="shared" si="9"/>
        <v>0</v>
      </c>
      <c r="O74" s="87">
        <f t="shared" si="10"/>
        <v>0</v>
      </c>
      <c r="P74" s="92"/>
      <c r="Q74" s="93">
        <v>0.12</v>
      </c>
      <c r="R74" s="93">
        <f t="shared" si="11"/>
        <v>0</v>
      </c>
    </row>
    <row r="75" spans="1:20" s="90" customFormat="1" x14ac:dyDescent="0.2">
      <c r="A75" s="149" t="s">
        <v>236</v>
      </c>
      <c r="B75" s="149" t="s">
        <v>237</v>
      </c>
      <c r="C75" s="149">
        <v>90446800</v>
      </c>
      <c r="D75" s="149" t="s">
        <v>277</v>
      </c>
      <c r="E75" s="87" t="s">
        <v>180</v>
      </c>
      <c r="F75" s="87">
        <v>1800</v>
      </c>
      <c r="G75" s="87">
        <v>10</v>
      </c>
      <c r="H75" s="87">
        <v>25</v>
      </c>
      <c r="I75" s="87"/>
      <c r="J75" s="87"/>
      <c r="K75" s="87"/>
      <c r="L75" s="87"/>
      <c r="M75" s="91"/>
      <c r="N75" s="87">
        <f t="shared" si="9"/>
        <v>0</v>
      </c>
      <c r="O75" s="87">
        <f t="shared" si="10"/>
        <v>0</v>
      </c>
      <c r="P75" s="92"/>
      <c r="Q75" s="93">
        <v>0.18</v>
      </c>
      <c r="R75" s="93">
        <f t="shared" si="11"/>
        <v>0</v>
      </c>
      <c r="S75" s="94"/>
    </row>
    <row r="76" spans="1:20" s="90" customFormat="1" x14ac:dyDescent="0.2">
      <c r="A76" s="104" t="s">
        <v>77</v>
      </c>
      <c r="B76" s="104"/>
      <c r="C76" s="104"/>
      <c r="D76" s="104"/>
      <c r="E76" s="104"/>
      <c r="F76" s="149"/>
      <c r="G76" s="87"/>
      <c r="H76" s="87"/>
      <c r="I76" s="87"/>
      <c r="J76" s="87"/>
      <c r="K76" s="87"/>
      <c r="L76" s="87"/>
      <c r="M76" s="104"/>
      <c r="N76" s="87"/>
      <c r="O76" s="87"/>
      <c r="P76" s="92"/>
      <c r="Q76" s="87"/>
      <c r="R76" s="93"/>
    </row>
    <row r="77" spans="1:20" s="90" customFormat="1" x14ac:dyDescent="0.2">
      <c r="A77" s="86" t="s">
        <v>297</v>
      </c>
      <c r="B77" s="86" t="s">
        <v>298</v>
      </c>
      <c r="C77" s="86" t="s">
        <v>297</v>
      </c>
      <c r="D77" s="86" t="s">
        <v>275</v>
      </c>
      <c r="E77" s="87">
        <v>40</v>
      </c>
      <c r="F77" s="87">
        <v>100</v>
      </c>
      <c r="G77" s="87">
        <v>10</v>
      </c>
      <c r="H77" s="87">
        <v>300</v>
      </c>
      <c r="I77" s="87"/>
      <c r="J77" s="87"/>
      <c r="K77" s="87"/>
      <c r="L77" s="87"/>
      <c r="M77" s="91"/>
      <c r="N77" s="87">
        <f t="shared" ref="N77:N92" si="12">SUM(I77:M77)</f>
        <v>0</v>
      </c>
      <c r="O77" s="87">
        <f t="shared" ref="O77:O92" si="13">$N77/$H77</f>
        <v>0</v>
      </c>
      <c r="P77" s="92"/>
      <c r="Q77" s="93">
        <v>0.13</v>
      </c>
      <c r="R77" s="93">
        <f t="shared" ref="R77:R92" si="14">$O77*$Q77</f>
        <v>0</v>
      </c>
      <c r="S77" s="94">
        <f>SUM(R77:R92)</f>
        <v>0.75</v>
      </c>
      <c r="T77" s="90">
        <f>S77*100/$S$147</f>
        <v>2.2195915951464928</v>
      </c>
    </row>
    <row r="78" spans="1:20" s="90" customFormat="1" x14ac:dyDescent="0.2">
      <c r="A78" s="86" t="s">
        <v>78</v>
      </c>
      <c r="B78" s="86" t="s">
        <v>79</v>
      </c>
      <c r="C78" s="86" t="s">
        <v>78</v>
      </c>
      <c r="D78" s="86" t="s">
        <v>275</v>
      </c>
      <c r="E78" s="87">
        <v>40</v>
      </c>
      <c r="F78" s="87">
        <v>150</v>
      </c>
      <c r="G78" s="87">
        <v>10</v>
      </c>
      <c r="H78" s="87">
        <v>300</v>
      </c>
      <c r="I78" s="87"/>
      <c r="J78" s="87"/>
      <c r="K78" s="87"/>
      <c r="L78" s="87"/>
      <c r="M78" s="91"/>
      <c r="N78" s="87">
        <f t="shared" si="12"/>
        <v>0</v>
      </c>
      <c r="O78" s="87">
        <f t="shared" si="13"/>
        <v>0</v>
      </c>
      <c r="P78" s="92"/>
      <c r="Q78" s="93">
        <v>0.13</v>
      </c>
      <c r="R78" s="93">
        <f t="shared" si="14"/>
        <v>0</v>
      </c>
    </row>
    <row r="79" spans="1:20" s="90" customFormat="1" x14ac:dyDescent="0.2">
      <c r="A79" s="149" t="s">
        <v>240</v>
      </c>
      <c r="B79" s="149" t="s">
        <v>79</v>
      </c>
      <c r="C79" s="95" t="s">
        <v>241</v>
      </c>
      <c r="D79" s="149" t="s">
        <v>277</v>
      </c>
      <c r="E79" s="87">
        <v>40</v>
      </c>
      <c r="F79" s="87">
        <v>150</v>
      </c>
      <c r="G79" s="87">
        <v>10</v>
      </c>
      <c r="H79" s="87">
        <v>300</v>
      </c>
      <c r="I79" s="87"/>
      <c r="J79" s="87"/>
      <c r="K79" s="87"/>
      <c r="L79" s="87"/>
      <c r="M79" s="91"/>
      <c r="N79" s="87">
        <f t="shared" si="12"/>
        <v>0</v>
      </c>
      <c r="O79" s="87">
        <f t="shared" si="13"/>
        <v>0</v>
      </c>
      <c r="P79" s="92"/>
      <c r="Q79" s="93">
        <v>0.13</v>
      </c>
      <c r="R79" s="93">
        <f t="shared" si="14"/>
        <v>0</v>
      </c>
    </row>
    <row r="80" spans="1:20" s="90" customFormat="1" x14ac:dyDescent="0.2">
      <c r="A80" s="86" t="s">
        <v>80</v>
      </c>
      <c r="B80" s="86" t="s">
        <v>81</v>
      </c>
      <c r="C80" s="86" t="s">
        <v>80</v>
      </c>
      <c r="D80" s="86" t="s">
        <v>275</v>
      </c>
      <c r="E80" s="87">
        <v>40</v>
      </c>
      <c r="F80" s="87">
        <v>200</v>
      </c>
      <c r="G80" s="87">
        <v>10</v>
      </c>
      <c r="H80" s="87">
        <v>150</v>
      </c>
      <c r="I80" s="87"/>
      <c r="J80" s="87"/>
      <c r="K80" s="87"/>
      <c r="L80" s="87">
        <v>300</v>
      </c>
      <c r="M80" s="91"/>
      <c r="N80" s="87">
        <f t="shared" si="12"/>
        <v>300</v>
      </c>
      <c r="O80" s="87">
        <f t="shared" si="13"/>
        <v>2</v>
      </c>
      <c r="P80" s="92"/>
      <c r="Q80" s="93">
        <v>0.13</v>
      </c>
      <c r="R80" s="93">
        <f t="shared" si="14"/>
        <v>0.26</v>
      </c>
    </row>
    <row r="81" spans="1:20" s="90" customFormat="1" x14ac:dyDescent="0.2">
      <c r="A81" s="86" t="s">
        <v>82</v>
      </c>
      <c r="B81" s="86" t="s">
        <v>83</v>
      </c>
      <c r="C81" s="86" t="s">
        <v>82</v>
      </c>
      <c r="D81" s="86" t="s">
        <v>275</v>
      </c>
      <c r="E81" s="87">
        <v>40</v>
      </c>
      <c r="F81" s="87">
        <v>300</v>
      </c>
      <c r="G81" s="87">
        <v>10</v>
      </c>
      <c r="H81" s="87">
        <v>150</v>
      </c>
      <c r="I81" s="87"/>
      <c r="J81" s="87"/>
      <c r="K81" s="87"/>
      <c r="L81" s="87"/>
      <c r="M81" s="91"/>
      <c r="N81" s="87">
        <f t="shared" si="12"/>
        <v>0</v>
      </c>
      <c r="O81" s="87">
        <f t="shared" si="13"/>
        <v>0</v>
      </c>
      <c r="P81" s="92"/>
      <c r="Q81" s="93">
        <v>0.13</v>
      </c>
      <c r="R81" s="93">
        <f t="shared" si="14"/>
        <v>0</v>
      </c>
    </row>
    <row r="82" spans="1:20" s="90" customFormat="1" x14ac:dyDescent="0.2">
      <c r="A82" s="149" t="s">
        <v>183</v>
      </c>
      <c r="B82" s="149" t="s">
        <v>83</v>
      </c>
      <c r="C82" s="149">
        <v>90447300</v>
      </c>
      <c r="D82" s="149" t="s">
        <v>277</v>
      </c>
      <c r="E82" s="87" t="s">
        <v>89</v>
      </c>
      <c r="F82" s="87">
        <v>300</v>
      </c>
      <c r="G82" s="87">
        <v>10</v>
      </c>
      <c r="H82" s="87">
        <v>150</v>
      </c>
      <c r="I82" s="87"/>
      <c r="J82" s="87"/>
      <c r="K82" s="87"/>
      <c r="L82" s="87">
        <v>150</v>
      </c>
      <c r="M82" s="91"/>
      <c r="N82" s="87">
        <f t="shared" si="12"/>
        <v>150</v>
      </c>
      <c r="O82" s="87">
        <f t="shared" si="13"/>
        <v>1</v>
      </c>
      <c r="P82" s="92"/>
      <c r="Q82" s="93">
        <v>0.13</v>
      </c>
      <c r="R82" s="93">
        <f t="shared" si="14"/>
        <v>0.13</v>
      </c>
    </row>
    <row r="83" spans="1:20" s="90" customFormat="1" x14ac:dyDescent="0.2">
      <c r="A83" s="86" t="s">
        <v>84</v>
      </c>
      <c r="B83" s="86" t="s">
        <v>85</v>
      </c>
      <c r="C83" s="86" t="s">
        <v>84</v>
      </c>
      <c r="D83" s="86" t="s">
        <v>275</v>
      </c>
      <c r="E83" s="87">
        <v>40</v>
      </c>
      <c r="F83" s="87">
        <v>450</v>
      </c>
      <c r="G83" s="87">
        <v>10</v>
      </c>
      <c r="H83" s="87">
        <v>100</v>
      </c>
      <c r="I83" s="87"/>
      <c r="J83" s="87"/>
      <c r="K83" s="87"/>
      <c r="L83" s="87"/>
      <c r="M83" s="91"/>
      <c r="N83" s="87">
        <f t="shared" si="12"/>
        <v>0</v>
      </c>
      <c r="O83" s="87">
        <f t="shared" si="13"/>
        <v>0</v>
      </c>
      <c r="P83" s="92"/>
      <c r="Q83" s="93">
        <v>0.13</v>
      </c>
      <c r="R83" s="93">
        <f t="shared" si="14"/>
        <v>0</v>
      </c>
    </row>
    <row r="84" spans="1:20" s="90" customFormat="1" x14ac:dyDescent="0.2">
      <c r="A84" s="149" t="s">
        <v>184</v>
      </c>
      <c r="B84" s="149" t="s">
        <v>85</v>
      </c>
      <c r="C84" s="149">
        <v>90447400</v>
      </c>
      <c r="D84" s="149" t="s">
        <v>277</v>
      </c>
      <c r="E84" s="87" t="s">
        <v>89</v>
      </c>
      <c r="F84" s="87">
        <v>450</v>
      </c>
      <c r="G84" s="87">
        <v>10</v>
      </c>
      <c r="H84" s="87">
        <v>100</v>
      </c>
      <c r="I84" s="87"/>
      <c r="J84" s="87"/>
      <c r="K84" s="87"/>
      <c r="L84" s="87"/>
      <c r="M84" s="91"/>
      <c r="N84" s="87">
        <f t="shared" si="12"/>
        <v>0</v>
      </c>
      <c r="O84" s="87">
        <f t="shared" si="13"/>
        <v>0</v>
      </c>
      <c r="P84" s="92"/>
      <c r="Q84" s="93">
        <v>0.13</v>
      </c>
      <c r="R84" s="93">
        <f t="shared" si="14"/>
        <v>0</v>
      </c>
    </row>
    <row r="85" spans="1:20" s="90" customFormat="1" x14ac:dyDescent="0.2">
      <c r="A85" s="86" t="s">
        <v>86</v>
      </c>
      <c r="B85" s="86" t="s">
        <v>87</v>
      </c>
      <c r="C85" s="86" t="s">
        <v>86</v>
      </c>
      <c r="D85" s="86" t="s">
        <v>275</v>
      </c>
      <c r="E85" s="87">
        <v>40</v>
      </c>
      <c r="F85" s="87">
        <v>600</v>
      </c>
      <c r="G85" s="87">
        <v>10</v>
      </c>
      <c r="H85" s="87">
        <v>50</v>
      </c>
      <c r="I85" s="87"/>
      <c r="J85" s="87"/>
      <c r="K85" s="87"/>
      <c r="L85" s="87">
        <v>100</v>
      </c>
      <c r="M85" s="91"/>
      <c r="N85" s="87">
        <f t="shared" si="12"/>
        <v>100</v>
      </c>
      <c r="O85" s="87">
        <f t="shared" si="13"/>
        <v>2</v>
      </c>
      <c r="P85" s="92"/>
      <c r="Q85" s="93">
        <v>0.09</v>
      </c>
      <c r="R85" s="93">
        <f t="shared" si="14"/>
        <v>0.18</v>
      </c>
    </row>
    <row r="86" spans="1:20" s="90" customFormat="1" x14ac:dyDescent="0.2">
      <c r="A86" s="149" t="s">
        <v>88</v>
      </c>
      <c r="B86" s="149" t="s">
        <v>87</v>
      </c>
      <c r="C86" s="149">
        <v>90447600</v>
      </c>
      <c r="D86" s="149" t="s">
        <v>277</v>
      </c>
      <c r="E86" s="87" t="s">
        <v>89</v>
      </c>
      <c r="F86" s="87">
        <v>600</v>
      </c>
      <c r="G86" s="87">
        <v>10</v>
      </c>
      <c r="H86" s="87">
        <v>50</v>
      </c>
      <c r="I86" s="87"/>
      <c r="J86" s="87"/>
      <c r="K86" s="87"/>
      <c r="L86" s="87">
        <v>100</v>
      </c>
      <c r="M86" s="91"/>
      <c r="N86" s="87">
        <f t="shared" si="12"/>
        <v>100</v>
      </c>
      <c r="O86" s="87">
        <f t="shared" si="13"/>
        <v>2</v>
      </c>
      <c r="P86" s="92"/>
      <c r="Q86" s="93">
        <v>0.09</v>
      </c>
      <c r="R86" s="93">
        <f t="shared" si="14"/>
        <v>0.18</v>
      </c>
    </row>
    <row r="87" spans="1:20" s="90" customFormat="1" x14ac:dyDescent="0.2">
      <c r="A87" s="86" t="s">
        <v>90</v>
      </c>
      <c r="B87" s="86" t="s">
        <v>91</v>
      </c>
      <c r="C87" s="86" t="s">
        <v>90</v>
      </c>
      <c r="D87" s="86" t="s">
        <v>275</v>
      </c>
      <c r="E87" s="87">
        <v>40</v>
      </c>
      <c r="F87" s="87">
        <v>750</v>
      </c>
      <c r="G87" s="87">
        <v>10</v>
      </c>
      <c r="H87" s="87">
        <v>50</v>
      </c>
      <c r="I87" s="87"/>
      <c r="J87" s="87"/>
      <c r="K87" s="87"/>
      <c r="L87" s="87"/>
      <c r="M87" s="91"/>
      <c r="N87" s="87">
        <f t="shared" si="12"/>
        <v>0</v>
      </c>
      <c r="O87" s="87">
        <f t="shared" si="13"/>
        <v>0</v>
      </c>
      <c r="P87" s="92"/>
      <c r="Q87" s="93">
        <v>0.13</v>
      </c>
      <c r="R87" s="93">
        <f t="shared" si="14"/>
        <v>0</v>
      </c>
    </row>
    <row r="88" spans="1:20" s="90" customFormat="1" x14ac:dyDescent="0.2">
      <c r="A88" s="86" t="s">
        <v>92</v>
      </c>
      <c r="B88" s="86" t="s">
        <v>93</v>
      </c>
      <c r="C88" s="86" t="s">
        <v>92</v>
      </c>
      <c r="D88" s="86" t="s">
        <v>275</v>
      </c>
      <c r="E88" s="87">
        <v>40</v>
      </c>
      <c r="F88" s="87">
        <v>900</v>
      </c>
      <c r="G88" s="87">
        <v>10</v>
      </c>
      <c r="H88" s="87">
        <v>50</v>
      </c>
      <c r="I88" s="87"/>
      <c r="J88" s="87"/>
      <c r="K88" s="87"/>
      <c r="L88" s="87"/>
      <c r="M88" s="91"/>
      <c r="N88" s="87">
        <f t="shared" si="12"/>
        <v>0</v>
      </c>
      <c r="O88" s="87">
        <f t="shared" si="13"/>
        <v>0</v>
      </c>
      <c r="P88" s="92"/>
      <c r="Q88" s="93">
        <v>0.13</v>
      </c>
      <c r="R88" s="93">
        <f t="shared" si="14"/>
        <v>0</v>
      </c>
    </row>
    <row r="89" spans="1:20" s="90" customFormat="1" x14ac:dyDescent="0.2">
      <c r="A89" s="149" t="s">
        <v>185</v>
      </c>
      <c r="B89" s="149" t="s">
        <v>93</v>
      </c>
      <c r="C89" s="149">
        <v>90447700</v>
      </c>
      <c r="D89" s="149" t="s">
        <v>277</v>
      </c>
      <c r="E89" s="87" t="s">
        <v>89</v>
      </c>
      <c r="F89" s="87">
        <v>900</v>
      </c>
      <c r="G89" s="87">
        <v>10</v>
      </c>
      <c r="H89" s="87">
        <v>50</v>
      </c>
      <c r="I89" s="87"/>
      <c r="J89" s="87"/>
      <c r="K89" s="87"/>
      <c r="L89" s="87"/>
      <c r="M89" s="91"/>
      <c r="N89" s="87">
        <f t="shared" si="12"/>
        <v>0</v>
      </c>
      <c r="O89" s="87">
        <f t="shared" si="13"/>
        <v>0</v>
      </c>
      <c r="P89" s="92"/>
      <c r="Q89" s="93">
        <v>0.13</v>
      </c>
      <c r="R89" s="93">
        <f t="shared" si="14"/>
        <v>0</v>
      </c>
    </row>
    <row r="90" spans="1:20" s="90" customFormat="1" x14ac:dyDescent="0.2">
      <c r="A90" s="86" t="s">
        <v>94</v>
      </c>
      <c r="B90" s="86" t="s">
        <v>95</v>
      </c>
      <c r="C90" s="86" t="s">
        <v>94</v>
      </c>
      <c r="D90" s="86" t="s">
        <v>275</v>
      </c>
      <c r="E90" s="87">
        <v>40</v>
      </c>
      <c r="F90" s="87">
        <v>1200</v>
      </c>
      <c r="G90" s="87">
        <v>5</v>
      </c>
      <c r="H90" s="87">
        <v>25</v>
      </c>
      <c r="I90" s="87"/>
      <c r="J90" s="87"/>
      <c r="K90" s="87"/>
      <c r="L90" s="87"/>
      <c r="M90" s="91"/>
      <c r="N90" s="87">
        <f t="shared" si="12"/>
        <v>0</v>
      </c>
      <c r="O90" s="87">
        <f t="shared" si="13"/>
        <v>0</v>
      </c>
      <c r="P90" s="92"/>
      <c r="Q90" s="93">
        <v>0.08</v>
      </c>
      <c r="R90" s="93">
        <f t="shared" si="14"/>
        <v>0</v>
      </c>
    </row>
    <row r="91" spans="1:20" s="90" customFormat="1" x14ac:dyDescent="0.2">
      <c r="A91" s="149" t="s">
        <v>376</v>
      </c>
      <c r="B91" s="149" t="s">
        <v>377</v>
      </c>
      <c r="C91" s="95" t="s">
        <v>378</v>
      </c>
      <c r="D91" s="149" t="s">
        <v>277</v>
      </c>
      <c r="E91" s="87">
        <v>40</v>
      </c>
      <c r="F91" s="87">
        <v>1800</v>
      </c>
      <c r="G91" s="87">
        <v>5</v>
      </c>
      <c r="H91" s="87">
        <v>20</v>
      </c>
      <c r="I91" s="87"/>
      <c r="J91" s="87"/>
      <c r="K91" s="87"/>
      <c r="L91" s="87"/>
      <c r="M91" s="91"/>
      <c r="N91" s="87">
        <f t="shared" si="12"/>
        <v>0</v>
      </c>
      <c r="O91" s="87">
        <f t="shared" si="13"/>
        <v>0</v>
      </c>
      <c r="P91" s="92"/>
      <c r="Q91" s="93">
        <v>0.14000000000000001</v>
      </c>
      <c r="R91" s="93">
        <f t="shared" si="14"/>
        <v>0</v>
      </c>
    </row>
    <row r="92" spans="1:20" s="90" customFormat="1" x14ac:dyDescent="0.2">
      <c r="A92" s="86" t="s">
        <v>220</v>
      </c>
      <c r="B92" s="86" t="s">
        <v>221</v>
      </c>
      <c r="C92" s="86" t="s">
        <v>220</v>
      </c>
      <c r="D92" s="86" t="s">
        <v>275</v>
      </c>
      <c r="E92" s="87">
        <v>40</v>
      </c>
      <c r="F92" s="87">
        <v>2000</v>
      </c>
      <c r="G92" s="87">
        <v>5</v>
      </c>
      <c r="H92" s="87">
        <v>25</v>
      </c>
      <c r="I92" s="87"/>
      <c r="J92" s="87"/>
      <c r="K92" s="87"/>
      <c r="L92" s="87"/>
      <c r="M92" s="91"/>
      <c r="N92" s="87">
        <f t="shared" si="12"/>
        <v>0</v>
      </c>
      <c r="O92" s="87">
        <f t="shared" si="13"/>
        <v>0</v>
      </c>
      <c r="P92" s="92"/>
      <c r="Q92" s="93">
        <v>0.08</v>
      </c>
      <c r="R92" s="93">
        <f t="shared" si="14"/>
        <v>0</v>
      </c>
      <c r="S92" s="94"/>
    </row>
    <row r="93" spans="1:20" s="90" customFormat="1" x14ac:dyDescent="0.2">
      <c r="A93" s="104" t="s">
        <v>96</v>
      </c>
      <c r="B93" s="104"/>
      <c r="C93" s="104"/>
      <c r="D93" s="104"/>
      <c r="E93" s="97"/>
      <c r="F93" s="87"/>
      <c r="G93" s="87"/>
      <c r="H93" s="87"/>
      <c r="I93" s="87"/>
      <c r="J93" s="87"/>
      <c r="K93" s="87"/>
      <c r="L93" s="87"/>
      <c r="M93" s="104"/>
      <c r="N93" s="87"/>
      <c r="O93" s="87"/>
      <c r="P93" s="92"/>
      <c r="Q93" s="87"/>
      <c r="R93" s="93"/>
    </row>
    <row r="94" spans="1:20" s="90" customFormat="1" x14ac:dyDescent="0.2">
      <c r="A94" s="86" t="s">
        <v>299</v>
      </c>
      <c r="B94" s="86" t="s">
        <v>300</v>
      </c>
      <c r="C94" s="86" t="s">
        <v>299</v>
      </c>
      <c r="D94" s="86" t="s">
        <v>275</v>
      </c>
      <c r="E94" s="87">
        <v>50</v>
      </c>
      <c r="F94" s="87">
        <v>100</v>
      </c>
      <c r="G94" s="87">
        <v>10</v>
      </c>
      <c r="H94" s="87">
        <v>150</v>
      </c>
      <c r="I94" s="87"/>
      <c r="J94" s="87"/>
      <c r="K94" s="87"/>
      <c r="L94" s="87"/>
      <c r="M94" s="91"/>
      <c r="N94" s="87">
        <f t="shared" ref="N94:N111" si="15">SUM(I94:M94)</f>
        <v>0</v>
      </c>
      <c r="O94" s="87">
        <f t="shared" ref="O94:O111" si="16">$N94/$H94</f>
        <v>0</v>
      </c>
      <c r="P94" s="92"/>
      <c r="Q94" s="93">
        <v>0.1</v>
      </c>
      <c r="R94" s="93">
        <f t="shared" ref="R94:R111" si="17">$O94*$Q94</f>
        <v>0</v>
      </c>
      <c r="S94" s="94">
        <f>SUM(R94:R111)</f>
        <v>1.19</v>
      </c>
      <c r="T94" s="90">
        <f>S94*100/$S$147</f>
        <v>3.521751997632435</v>
      </c>
    </row>
    <row r="95" spans="1:20" s="90" customFormat="1" x14ac:dyDescent="0.2">
      <c r="A95" s="86" t="s">
        <v>97</v>
      </c>
      <c r="B95" s="86" t="s">
        <v>98</v>
      </c>
      <c r="C95" s="86" t="s">
        <v>97</v>
      </c>
      <c r="D95" s="86" t="s">
        <v>275</v>
      </c>
      <c r="E95" s="87">
        <v>50</v>
      </c>
      <c r="F95" s="87">
        <v>150</v>
      </c>
      <c r="G95" s="87">
        <v>10</v>
      </c>
      <c r="H95" s="87">
        <v>150</v>
      </c>
      <c r="I95" s="87">
        <v>150</v>
      </c>
      <c r="J95" s="87">
        <v>150</v>
      </c>
      <c r="K95" s="87"/>
      <c r="L95" s="87"/>
      <c r="M95" s="91"/>
      <c r="N95" s="87">
        <f t="shared" si="15"/>
        <v>300</v>
      </c>
      <c r="O95" s="87">
        <f t="shared" si="16"/>
        <v>2</v>
      </c>
      <c r="P95" s="92"/>
      <c r="Q95" s="93">
        <v>0.1</v>
      </c>
      <c r="R95" s="93">
        <f t="shared" si="17"/>
        <v>0.2</v>
      </c>
    </row>
    <row r="96" spans="1:20" s="90" customFormat="1" x14ac:dyDescent="0.2">
      <c r="A96" s="149" t="s">
        <v>235</v>
      </c>
      <c r="B96" s="149" t="s">
        <v>98</v>
      </c>
      <c r="C96" s="149">
        <v>90448200</v>
      </c>
      <c r="D96" s="149" t="s">
        <v>277</v>
      </c>
      <c r="E96" s="87" t="s">
        <v>102</v>
      </c>
      <c r="F96" s="87">
        <v>150</v>
      </c>
      <c r="G96" s="87">
        <v>10</v>
      </c>
      <c r="H96" s="87">
        <v>150</v>
      </c>
      <c r="I96" s="87"/>
      <c r="J96" s="87">
        <v>150</v>
      </c>
      <c r="K96" s="87"/>
      <c r="L96" s="87"/>
      <c r="M96" s="91"/>
      <c r="N96" s="87">
        <f t="shared" si="15"/>
        <v>150</v>
      </c>
      <c r="O96" s="87">
        <f t="shared" si="16"/>
        <v>1</v>
      </c>
      <c r="P96" s="92"/>
      <c r="Q96" s="93">
        <v>0.1</v>
      </c>
      <c r="R96" s="93">
        <f t="shared" si="17"/>
        <v>0.1</v>
      </c>
    </row>
    <row r="97" spans="1:19" s="90" customFormat="1" x14ac:dyDescent="0.2">
      <c r="A97" s="86" t="s">
        <v>224</v>
      </c>
      <c r="B97" s="86" t="s">
        <v>225</v>
      </c>
      <c r="C97" s="86" t="s">
        <v>224</v>
      </c>
      <c r="D97" s="86" t="s">
        <v>275</v>
      </c>
      <c r="E97" s="87">
        <v>50</v>
      </c>
      <c r="F97" s="87">
        <v>200</v>
      </c>
      <c r="G97" s="87">
        <v>10</v>
      </c>
      <c r="H97" s="87">
        <v>150</v>
      </c>
      <c r="I97" s="87"/>
      <c r="J97" s="87"/>
      <c r="K97" s="87"/>
      <c r="L97" s="87"/>
      <c r="M97" s="91"/>
      <c r="N97" s="87">
        <f t="shared" si="15"/>
        <v>0</v>
      </c>
      <c r="O97" s="87">
        <f t="shared" si="16"/>
        <v>0</v>
      </c>
      <c r="P97" s="92"/>
      <c r="Q97" s="93">
        <v>0.1</v>
      </c>
      <c r="R97" s="93">
        <f t="shared" si="17"/>
        <v>0</v>
      </c>
    </row>
    <row r="98" spans="1:19" s="90" customFormat="1" x14ac:dyDescent="0.2">
      <c r="A98" s="86" t="s">
        <v>99</v>
      </c>
      <c r="B98" s="86" t="s">
        <v>100</v>
      </c>
      <c r="C98" s="86" t="s">
        <v>99</v>
      </c>
      <c r="D98" s="86" t="s">
        <v>275</v>
      </c>
      <c r="E98" s="87">
        <v>50</v>
      </c>
      <c r="F98" s="87">
        <v>300</v>
      </c>
      <c r="G98" s="87">
        <v>10</v>
      </c>
      <c r="H98" s="87">
        <v>75</v>
      </c>
      <c r="I98" s="87"/>
      <c r="J98" s="87"/>
      <c r="K98" s="87"/>
      <c r="L98" s="87"/>
      <c r="M98" s="91"/>
      <c r="N98" s="87">
        <f t="shared" si="15"/>
        <v>0</v>
      </c>
      <c r="O98" s="87">
        <f t="shared" si="16"/>
        <v>0</v>
      </c>
      <c r="P98" s="92"/>
      <c r="Q98" s="93">
        <v>0.1</v>
      </c>
      <c r="R98" s="93">
        <f t="shared" si="17"/>
        <v>0</v>
      </c>
    </row>
    <row r="99" spans="1:19" s="90" customFormat="1" x14ac:dyDescent="0.2">
      <c r="A99" s="149" t="s">
        <v>101</v>
      </c>
      <c r="B99" s="149" t="s">
        <v>100</v>
      </c>
      <c r="C99" s="149">
        <v>90448300</v>
      </c>
      <c r="D99" s="149" t="s">
        <v>277</v>
      </c>
      <c r="E99" s="87" t="s">
        <v>102</v>
      </c>
      <c r="F99" s="87">
        <v>300</v>
      </c>
      <c r="G99" s="87">
        <v>10</v>
      </c>
      <c r="H99" s="87">
        <v>75</v>
      </c>
      <c r="I99" s="87"/>
      <c r="J99" s="87"/>
      <c r="K99" s="87">
        <v>225</v>
      </c>
      <c r="L99" s="87">
        <v>150</v>
      </c>
      <c r="M99" s="91"/>
      <c r="N99" s="87">
        <f t="shared" si="15"/>
        <v>375</v>
      </c>
      <c r="O99" s="87">
        <f t="shared" si="16"/>
        <v>5</v>
      </c>
      <c r="P99" s="92"/>
      <c r="Q99" s="93">
        <v>0.1</v>
      </c>
      <c r="R99" s="93">
        <f t="shared" si="17"/>
        <v>0.5</v>
      </c>
    </row>
    <row r="100" spans="1:19" s="90" customFormat="1" x14ac:dyDescent="0.2">
      <c r="A100" s="86" t="s">
        <v>103</v>
      </c>
      <c r="B100" s="86" t="s">
        <v>104</v>
      </c>
      <c r="C100" s="86" t="s">
        <v>103</v>
      </c>
      <c r="D100" s="86" t="s">
        <v>275</v>
      </c>
      <c r="E100" s="87">
        <v>50</v>
      </c>
      <c r="F100" s="87">
        <v>450</v>
      </c>
      <c r="G100" s="87">
        <v>10</v>
      </c>
      <c r="H100" s="87">
        <v>50</v>
      </c>
      <c r="I100" s="87"/>
      <c r="J100" s="87"/>
      <c r="K100" s="87"/>
      <c r="L100" s="87"/>
      <c r="M100" s="91"/>
      <c r="N100" s="87">
        <f t="shared" si="15"/>
        <v>0</v>
      </c>
      <c r="O100" s="87">
        <f t="shared" si="16"/>
        <v>0</v>
      </c>
      <c r="P100" s="92"/>
      <c r="Q100" s="93">
        <v>0.1</v>
      </c>
      <c r="R100" s="93">
        <f t="shared" si="17"/>
        <v>0</v>
      </c>
    </row>
    <row r="101" spans="1:19" s="90" customFormat="1" x14ac:dyDescent="0.2">
      <c r="A101" s="149" t="s">
        <v>186</v>
      </c>
      <c r="B101" s="149" t="s">
        <v>104</v>
      </c>
      <c r="C101" s="149">
        <v>90448400</v>
      </c>
      <c r="D101" s="149" t="s">
        <v>277</v>
      </c>
      <c r="E101" s="87" t="s">
        <v>102</v>
      </c>
      <c r="F101" s="87">
        <v>450</v>
      </c>
      <c r="G101" s="87">
        <v>10</v>
      </c>
      <c r="H101" s="87">
        <v>50</v>
      </c>
      <c r="I101" s="87"/>
      <c r="J101" s="87"/>
      <c r="K101" s="87"/>
      <c r="L101" s="87"/>
      <c r="M101" s="91"/>
      <c r="N101" s="87">
        <f t="shared" si="15"/>
        <v>0</v>
      </c>
      <c r="O101" s="87">
        <f t="shared" si="16"/>
        <v>0</v>
      </c>
      <c r="P101" s="92"/>
      <c r="Q101" s="93">
        <v>0.1</v>
      </c>
      <c r="R101" s="93">
        <f t="shared" si="17"/>
        <v>0</v>
      </c>
    </row>
    <row r="102" spans="1:19" s="90" customFormat="1" x14ac:dyDescent="0.2">
      <c r="A102" s="86" t="s">
        <v>105</v>
      </c>
      <c r="B102" s="86" t="s">
        <v>106</v>
      </c>
      <c r="C102" s="86" t="s">
        <v>105</v>
      </c>
      <c r="D102" s="86" t="s">
        <v>275</v>
      </c>
      <c r="E102" s="87">
        <v>50</v>
      </c>
      <c r="F102" s="87">
        <v>600</v>
      </c>
      <c r="G102" s="87">
        <v>10</v>
      </c>
      <c r="H102" s="87">
        <v>50</v>
      </c>
      <c r="I102" s="87"/>
      <c r="J102" s="87"/>
      <c r="K102" s="87"/>
      <c r="L102" s="87">
        <v>150</v>
      </c>
      <c r="M102" s="91"/>
      <c r="N102" s="87">
        <f t="shared" si="15"/>
        <v>150</v>
      </c>
      <c r="O102" s="87">
        <f t="shared" si="16"/>
        <v>3</v>
      </c>
      <c r="P102" s="92"/>
      <c r="Q102" s="93">
        <v>0.13</v>
      </c>
      <c r="R102" s="93">
        <f t="shared" si="17"/>
        <v>0.39</v>
      </c>
    </row>
    <row r="103" spans="1:19" s="90" customFormat="1" x14ac:dyDescent="0.2">
      <c r="A103" s="149" t="s">
        <v>107</v>
      </c>
      <c r="B103" s="149" t="s">
        <v>106</v>
      </c>
      <c r="C103" s="149">
        <v>90448600</v>
      </c>
      <c r="D103" s="149" t="s">
        <v>277</v>
      </c>
      <c r="E103" s="87" t="s">
        <v>102</v>
      </c>
      <c r="F103" s="87">
        <v>600</v>
      </c>
      <c r="G103" s="87">
        <v>10</v>
      </c>
      <c r="H103" s="87">
        <v>50</v>
      </c>
      <c r="I103" s="87"/>
      <c r="J103" s="87"/>
      <c r="K103" s="87"/>
      <c r="L103" s="87"/>
      <c r="M103" s="91"/>
      <c r="N103" s="87">
        <f t="shared" si="15"/>
        <v>0</v>
      </c>
      <c r="O103" s="87">
        <f t="shared" si="16"/>
        <v>0</v>
      </c>
      <c r="P103" s="92"/>
      <c r="Q103" s="93">
        <v>0.13</v>
      </c>
      <c r="R103" s="93">
        <f t="shared" si="17"/>
        <v>0</v>
      </c>
    </row>
    <row r="104" spans="1:19" s="90" customFormat="1" x14ac:dyDescent="0.2">
      <c r="A104" s="149" t="s">
        <v>266</v>
      </c>
      <c r="B104" s="149" t="s">
        <v>267</v>
      </c>
      <c r="C104" s="149">
        <v>90448605</v>
      </c>
      <c r="D104" s="149" t="s">
        <v>277</v>
      </c>
      <c r="E104" s="87" t="s">
        <v>102</v>
      </c>
      <c r="F104" s="87">
        <v>700</v>
      </c>
      <c r="G104" s="87">
        <v>5</v>
      </c>
      <c r="H104" s="87">
        <v>25</v>
      </c>
      <c r="I104" s="87"/>
      <c r="J104" s="87"/>
      <c r="K104" s="87"/>
      <c r="L104" s="87"/>
      <c r="M104" s="91"/>
      <c r="N104" s="87">
        <f t="shared" si="15"/>
        <v>0</v>
      </c>
      <c r="O104" s="87">
        <f t="shared" si="16"/>
        <v>0</v>
      </c>
      <c r="P104" s="92"/>
      <c r="Q104" s="93">
        <v>0.1</v>
      </c>
      <c r="R104" s="93">
        <f t="shared" si="17"/>
        <v>0</v>
      </c>
    </row>
    <row r="105" spans="1:19" s="90" customFormat="1" x14ac:dyDescent="0.2">
      <c r="A105" s="86" t="s">
        <v>202</v>
      </c>
      <c r="B105" s="86" t="s">
        <v>203</v>
      </c>
      <c r="C105" s="86" t="s">
        <v>202</v>
      </c>
      <c r="D105" s="86" t="s">
        <v>275</v>
      </c>
      <c r="E105" s="87">
        <v>50</v>
      </c>
      <c r="F105" s="87">
        <v>750</v>
      </c>
      <c r="G105" s="87">
        <v>5</v>
      </c>
      <c r="H105" s="87">
        <v>25</v>
      </c>
      <c r="I105" s="87"/>
      <c r="J105" s="87"/>
      <c r="K105" s="87"/>
      <c r="L105" s="87"/>
      <c r="M105" s="91"/>
      <c r="N105" s="87">
        <f t="shared" si="15"/>
        <v>0</v>
      </c>
      <c r="O105" s="87">
        <f t="shared" si="16"/>
        <v>0</v>
      </c>
      <c r="P105" s="92"/>
      <c r="Q105" s="93">
        <v>0.1</v>
      </c>
      <c r="R105" s="93">
        <f t="shared" si="17"/>
        <v>0</v>
      </c>
    </row>
    <row r="106" spans="1:19" s="90" customFormat="1" x14ac:dyDescent="0.2">
      <c r="A106" s="86" t="s">
        <v>108</v>
      </c>
      <c r="B106" s="86" t="s">
        <v>109</v>
      </c>
      <c r="C106" s="86" t="s">
        <v>108</v>
      </c>
      <c r="D106" s="86" t="s">
        <v>275</v>
      </c>
      <c r="E106" s="87">
        <v>50</v>
      </c>
      <c r="F106" s="87">
        <v>900</v>
      </c>
      <c r="G106" s="87">
        <v>5</v>
      </c>
      <c r="H106" s="87">
        <v>25</v>
      </c>
      <c r="I106" s="87"/>
      <c r="J106" s="87"/>
      <c r="K106" s="87"/>
      <c r="L106" s="87"/>
      <c r="M106" s="91"/>
      <c r="N106" s="87">
        <f t="shared" si="15"/>
        <v>0</v>
      </c>
      <c r="O106" s="87">
        <f t="shared" si="16"/>
        <v>0</v>
      </c>
      <c r="P106" s="92"/>
      <c r="Q106" s="93">
        <v>0.1</v>
      </c>
      <c r="R106" s="93">
        <f t="shared" si="17"/>
        <v>0</v>
      </c>
    </row>
    <row r="107" spans="1:19" s="90" customFormat="1" x14ac:dyDescent="0.2">
      <c r="A107" s="149" t="s">
        <v>187</v>
      </c>
      <c r="B107" s="149" t="s">
        <v>109</v>
      </c>
      <c r="C107" s="149">
        <v>90448700</v>
      </c>
      <c r="D107" s="149" t="s">
        <v>277</v>
      </c>
      <c r="E107" s="87" t="s">
        <v>102</v>
      </c>
      <c r="F107" s="87">
        <v>900</v>
      </c>
      <c r="G107" s="87">
        <v>5</v>
      </c>
      <c r="H107" s="87">
        <v>25</v>
      </c>
      <c r="I107" s="87"/>
      <c r="J107" s="87"/>
      <c r="K107" s="87"/>
      <c r="L107" s="87"/>
      <c r="M107" s="91"/>
      <c r="N107" s="87">
        <f t="shared" si="15"/>
        <v>0</v>
      </c>
      <c r="O107" s="87">
        <f t="shared" si="16"/>
        <v>0</v>
      </c>
      <c r="P107" s="92"/>
      <c r="Q107" s="93">
        <v>0.1</v>
      </c>
      <c r="R107" s="93">
        <f t="shared" si="17"/>
        <v>0</v>
      </c>
    </row>
    <row r="108" spans="1:19" s="90" customFormat="1" x14ac:dyDescent="0.2">
      <c r="A108" s="86" t="s">
        <v>110</v>
      </c>
      <c r="B108" s="86" t="s">
        <v>111</v>
      </c>
      <c r="C108" s="86" t="s">
        <v>110</v>
      </c>
      <c r="D108" s="86" t="s">
        <v>275</v>
      </c>
      <c r="E108" s="87">
        <v>50</v>
      </c>
      <c r="F108" s="87">
        <v>1200</v>
      </c>
      <c r="G108" s="87">
        <v>5</v>
      </c>
      <c r="H108" s="87">
        <v>25</v>
      </c>
      <c r="I108" s="87"/>
      <c r="J108" s="87"/>
      <c r="K108" s="87"/>
      <c r="L108" s="87"/>
      <c r="M108" s="91"/>
      <c r="N108" s="87">
        <f t="shared" si="15"/>
        <v>0</v>
      </c>
      <c r="O108" s="87">
        <f t="shared" si="16"/>
        <v>0</v>
      </c>
      <c r="P108" s="92"/>
      <c r="Q108" s="93">
        <v>0.13</v>
      </c>
      <c r="R108" s="93">
        <f t="shared" si="17"/>
        <v>0</v>
      </c>
    </row>
    <row r="109" spans="1:19" s="90" customFormat="1" x14ac:dyDescent="0.2">
      <c r="A109" s="149" t="s">
        <v>204</v>
      </c>
      <c r="B109" s="149" t="s">
        <v>111</v>
      </c>
      <c r="C109" s="95" t="s">
        <v>205</v>
      </c>
      <c r="D109" s="149" t="s">
        <v>277</v>
      </c>
      <c r="E109" s="87">
        <v>50</v>
      </c>
      <c r="F109" s="87">
        <v>1200</v>
      </c>
      <c r="G109" s="87">
        <v>5</v>
      </c>
      <c r="H109" s="87">
        <v>25</v>
      </c>
      <c r="I109" s="87"/>
      <c r="J109" s="87"/>
      <c r="K109" s="87"/>
      <c r="L109" s="87"/>
      <c r="M109" s="91"/>
      <c r="N109" s="87">
        <f t="shared" si="15"/>
        <v>0</v>
      </c>
      <c r="O109" s="87">
        <f t="shared" si="16"/>
        <v>0</v>
      </c>
      <c r="P109" s="92"/>
      <c r="Q109" s="93">
        <v>0.13</v>
      </c>
      <c r="R109" s="93">
        <f t="shared" si="17"/>
        <v>0</v>
      </c>
    </row>
    <row r="110" spans="1:19" s="90" customFormat="1" x14ac:dyDescent="0.2">
      <c r="A110" s="149" t="s">
        <v>565</v>
      </c>
      <c r="B110" s="149" t="s">
        <v>566</v>
      </c>
      <c r="C110" s="95" t="s">
        <v>567</v>
      </c>
      <c r="D110" s="149" t="s">
        <v>277</v>
      </c>
      <c r="E110" s="87">
        <v>50</v>
      </c>
      <c r="F110" s="87">
        <v>1800</v>
      </c>
      <c r="G110" s="87">
        <v>5</v>
      </c>
      <c r="H110" s="87">
        <v>20</v>
      </c>
      <c r="I110" s="87"/>
      <c r="J110" s="87"/>
      <c r="K110" s="87"/>
      <c r="L110" s="87"/>
      <c r="M110" s="91"/>
      <c r="N110" s="87">
        <f t="shared" si="15"/>
        <v>0</v>
      </c>
      <c r="O110" s="87">
        <f t="shared" si="16"/>
        <v>0</v>
      </c>
      <c r="P110" s="92"/>
      <c r="Q110" s="93">
        <v>0.13</v>
      </c>
      <c r="R110" s="93">
        <f t="shared" si="17"/>
        <v>0</v>
      </c>
    </row>
    <row r="111" spans="1:19" s="90" customFormat="1" x14ac:dyDescent="0.2">
      <c r="A111" s="149" t="s">
        <v>268</v>
      </c>
      <c r="B111" s="149" t="s">
        <v>269</v>
      </c>
      <c r="C111" s="95" t="s">
        <v>270</v>
      </c>
      <c r="D111" s="149" t="s">
        <v>277</v>
      </c>
      <c r="E111" s="87">
        <v>50</v>
      </c>
      <c r="F111" s="87">
        <v>2400</v>
      </c>
      <c r="G111" s="87">
        <v>5</v>
      </c>
      <c r="H111" s="87">
        <v>25</v>
      </c>
      <c r="I111" s="87"/>
      <c r="J111" s="87"/>
      <c r="K111" s="87"/>
      <c r="L111" s="87"/>
      <c r="M111" s="91"/>
      <c r="N111" s="87">
        <f t="shared" si="15"/>
        <v>0</v>
      </c>
      <c r="O111" s="87">
        <f t="shared" si="16"/>
        <v>0</v>
      </c>
      <c r="P111" s="92"/>
      <c r="Q111" s="93">
        <v>0.26</v>
      </c>
      <c r="R111" s="93">
        <f t="shared" si="17"/>
        <v>0</v>
      </c>
      <c r="S111" s="94"/>
    </row>
    <row r="112" spans="1:19" s="90" customFormat="1" x14ac:dyDescent="0.2">
      <c r="A112" s="304" t="s">
        <v>112</v>
      </c>
      <c r="B112" s="304"/>
      <c r="C112" s="104"/>
      <c r="D112" s="104"/>
      <c r="E112" s="104"/>
      <c r="F112" s="87"/>
      <c r="G112" s="87"/>
      <c r="H112" s="87"/>
      <c r="I112" s="87"/>
      <c r="J112" s="87"/>
      <c r="K112" s="87"/>
      <c r="L112" s="87"/>
      <c r="M112" s="149"/>
      <c r="N112" s="87"/>
      <c r="O112" s="87"/>
      <c r="P112" s="92"/>
      <c r="Q112" s="87"/>
      <c r="R112" s="93"/>
    </row>
    <row r="113" spans="1:20" s="90" customFormat="1" x14ac:dyDescent="0.2">
      <c r="A113" s="86" t="s">
        <v>216</v>
      </c>
      <c r="B113" s="86" t="s">
        <v>217</v>
      </c>
      <c r="C113" s="86" t="s">
        <v>216</v>
      </c>
      <c r="D113" s="86" t="s">
        <v>275</v>
      </c>
      <c r="E113" s="87">
        <v>20</v>
      </c>
      <c r="F113" s="87">
        <v>150</v>
      </c>
      <c r="G113" s="87">
        <v>10</v>
      </c>
      <c r="H113" s="87">
        <v>400</v>
      </c>
      <c r="I113" s="87"/>
      <c r="J113" s="87"/>
      <c r="K113" s="87"/>
      <c r="L113" s="87"/>
      <c r="M113" s="149"/>
      <c r="N113" s="87">
        <f t="shared" ref="N113:N146" si="18">SUM(I113:M113)</f>
        <v>0</v>
      </c>
      <c r="O113" s="87">
        <f t="shared" ref="O113:O146" si="19">$N113/$H113</f>
        <v>0</v>
      </c>
      <c r="P113" s="92"/>
      <c r="Q113" s="87">
        <v>0.06</v>
      </c>
      <c r="R113" s="93">
        <f t="shared" ref="R113:R146" si="20">$O113*$Q113</f>
        <v>0</v>
      </c>
      <c r="S113" s="94">
        <f>SUM(R113:R128)</f>
        <v>0.6</v>
      </c>
      <c r="T113" s="90">
        <f>S113*100/$S$147</f>
        <v>1.7756732761171941</v>
      </c>
    </row>
    <row r="114" spans="1:20" s="90" customFormat="1" x14ac:dyDescent="0.2">
      <c r="A114" s="149" t="s">
        <v>226</v>
      </c>
      <c r="B114" s="149" t="s">
        <v>217</v>
      </c>
      <c r="C114" s="149">
        <v>90444200</v>
      </c>
      <c r="D114" s="149" t="s">
        <v>277</v>
      </c>
      <c r="E114" s="87">
        <v>20</v>
      </c>
      <c r="F114" s="87">
        <v>150</v>
      </c>
      <c r="G114" s="87">
        <v>10</v>
      </c>
      <c r="H114" s="87">
        <v>400</v>
      </c>
      <c r="I114" s="87"/>
      <c r="J114" s="87"/>
      <c r="K114" s="87"/>
      <c r="L114" s="87"/>
      <c r="M114" s="149"/>
      <c r="N114" s="87">
        <f t="shared" si="18"/>
        <v>0</v>
      </c>
      <c r="O114" s="87">
        <f t="shared" si="19"/>
        <v>0</v>
      </c>
      <c r="P114" s="92"/>
      <c r="Q114" s="87">
        <v>0.06</v>
      </c>
      <c r="R114" s="93">
        <f t="shared" si="20"/>
        <v>0</v>
      </c>
    </row>
    <row r="115" spans="1:20" s="90" customFormat="1" x14ac:dyDescent="0.2">
      <c r="A115" s="86" t="s">
        <v>191</v>
      </c>
      <c r="B115" s="86" t="s">
        <v>192</v>
      </c>
      <c r="C115" s="86" t="s">
        <v>191</v>
      </c>
      <c r="D115" s="86" t="s">
        <v>275</v>
      </c>
      <c r="E115" s="87">
        <v>20</v>
      </c>
      <c r="F115" s="87">
        <v>200</v>
      </c>
      <c r="G115" s="87">
        <v>10</v>
      </c>
      <c r="H115" s="87">
        <v>300</v>
      </c>
      <c r="I115" s="87"/>
      <c r="J115" s="87"/>
      <c r="K115" s="87"/>
      <c r="L115" s="87"/>
      <c r="M115" s="149"/>
      <c r="N115" s="87">
        <f t="shared" si="18"/>
        <v>0</v>
      </c>
      <c r="O115" s="87">
        <f t="shared" si="19"/>
        <v>0</v>
      </c>
      <c r="P115" s="92"/>
      <c r="Q115" s="87">
        <v>0.06</v>
      </c>
      <c r="R115" s="93">
        <f t="shared" si="20"/>
        <v>0</v>
      </c>
    </row>
    <row r="116" spans="1:20" s="90" customFormat="1" x14ac:dyDescent="0.2">
      <c r="A116" s="86" t="s">
        <v>160</v>
      </c>
      <c r="B116" s="86" t="s">
        <v>161</v>
      </c>
      <c r="C116" s="86" t="s">
        <v>160</v>
      </c>
      <c r="D116" s="86" t="s">
        <v>275</v>
      </c>
      <c r="E116" s="87">
        <v>20</v>
      </c>
      <c r="F116" s="87">
        <v>300</v>
      </c>
      <c r="G116" s="87">
        <v>10</v>
      </c>
      <c r="H116" s="87">
        <v>200</v>
      </c>
      <c r="I116" s="87"/>
      <c r="J116" s="87"/>
      <c r="K116" s="87">
        <v>400</v>
      </c>
      <c r="L116" s="87">
        <v>400</v>
      </c>
      <c r="M116" s="91"/>
      <c r="N116" s="87">
        <f t="shared" si="18"/>
        <v>800</v>
      </c>
      <c r="O116" s="87">
        <f t="shared" si="19"/>
        <v>4</v>
      </c>
      <c r="P116" s="92"/>
      <c r="Q116" s="93">
        <v>0.06</v>
      </c>
      <c r="R116" s="93">
        <f t="shared" si="20"/>
        <v>0.24</v>
      </c>
    </row>
    <row r="117" spans="1:20" s="90" customFormat="1" x14ac:dyDescent="0.2">
      <c r="A117" s="149" t="s">
        <v>215</v>
      </c>
      <c r="B117" s="149" t="s">
        <v>161</v>
      </c>
      <c r="C117" s="149">
        <v>90444300</v>
      </c>
      <c r="D117" s="149" t="s">
        <v>277</v>
      </c>
      <c r="E117" s="87" t="s">
        <v>46</v>
      </c>
      <c r="F117" s="87">
        <v>300</v>
      </c>
      <c r="G117" s="87">
        <v>10</v>
      </c>
      <c r="H117" s="87">
        <v>200</v>
      </c>
      <c r="I117" s="87"/>
      <c r="J117" s="87"/>
      <c r="K117" s="87"/>
      <c r="L117" s="87"/>
      <c r="M117" s="91"/>
      <c r="N117" s="87">
        <f t="shared" si="18"/>
        <v>0</v>
      </c>
      <c r="O117" s="87">
        <f t="shared" si="19"/>
        <v>0</v>
      </c>
      <c r="P117" s="92"/>
      <c r="Q117" s="93">
        <v>0.06</v>
      </c>
      <c r="R117" s="93">
        <f t="shared" si="20"/>
        <v>0</v>
      </c>
    </row>
    <row r="118" spans="1:20" s="90" customFormat="1" x14ac:dyDescent="0.2">
      <c r="A118" s="86" t="s">
        <v>206</v>
      </c>
      <c r="B118" s="86" t="s">
        <v>114</v>
      </c>
      <c r="C118" s="86" t="s">
        <v>206</v>
      </c>
      <c r="D118" s="86" t="s">
        <v>275</v>
      </c>
      <c r="E118" s="87">
        <v>20</v>
      </c>
      <c r="F118" s="87">
        <v>450</v>
      </c>
      <c r="G118" s="87">
        <v>10</v>
      </c>
      <c r="H118" s="87">
        <v>100</v>
      </c>
      <c r="I118" s="87"/>
      <c r="J118" s="87"/>
      <c r="K118" s="87"/>
      <c r="L118" s="87"/>
      <c r="M118" s="101"/>
      <c r="N118" s="87">
        <f t="shared" si="18"/>
        <v>0</v>
      </c>
      <c r="O118" s="87">
        <f t="shared" si="19"/>
        <v>0</v>
      </c>
      <c r="P118" s="92"/>
      <c r="Q118" s="93">
        <v>0.08</v>
      </c>
      <c r="R118" s="93">
        <f t="shared" si="20"/>
        <v>0</v>
      </c>
    </row>
    <row r="119" spans="1:20" s="90" customFormat="1" x14ac:dyDescent="0.2">
      <c r="A119" s="149" t="s">
        <v>113</v>
      </c>
      <c r="B119" s="149" t="s">
        <v>114</v>
      </c>
      <c r="C119" s="149">
        <v>90444400</v>
      </c>
      <c r="D119" s="149" t="s">
        <v>277</v>
      </c>
      <c r="E119" s="87" t="s">
        <v>46</v>
      </c>
      <c r="F119" s="87">
        <v>450</v>
      </c>
      <c r="G119" s="87">
        <v>10</v>
      </c>
      <c r="H119" s="87">
        <v>100</v>
      </c>
      <c r="I119" s="87"/>
      <c r="J119" s="87"/>
      <c r="K119" s="87"/>
      <c r="L119" s="87"/>
      <c r="M119" s="91"/>
      <c r="N119" s="87">
        <f t="shared" si="18"/>
        <v>0</v>
      </c>
      <c r="O119" s="87">
        <f t="shared" si="19"/>
        <v>0</v>
      </c>
      <c r="P119" s="92"/>
      <c r="Q119" s="93">
        <v>0.08</v>
      </c>
      <c r="R119" s="93">
        <f t="shared" si="20"/>
        <v>0</v>
      </c>
    </row>
    <row r="120" spans="1:20" s="90" customFormat="1" x14ac:dyDescent="0.2">
      <c r="A120" s="86" t="s">
        <v>115</v>
      </c>
      <c r="B120" s="86" t="s">
        <v>116</v>
      </c>
      <c r="C120" s="86" t="s">
        <v>115</v>
      </c>
      <c r="D120" s="86" t="s">
        <v>275</v>
      </c>
      <c r="E120" s="87">
        <v>20</v>
      </c>
      <c r="F120" s="87">
        <v>600</v>
      </c>
      <c r="G120" s="87">
        <v>10</v>
      </c>
      <c r="H120" s="87">
        <v>100</v>
      </c>
      <c r="I120" s="87"/>
      <c r="J120" s="87"/>
      <c r="K120" s="87">
        <v>200</v>
      </c>
      <c r="L120" s="87"/>
      <c r="M120" s="91"/>
      <c r="N120" s="87">
        <f t="shared" si="18"/>
        <v>200</v>
      </c>
      <c r="O120" s="87">
        <f t="shared" si="19"/>
        <v>2</v>
      </c>
      <c r="P120" s="92"/>
      <c r="Q120" s="93">
        <v>0.06</v>
      </c>
      <c r="R120" s="93">
        <f t="shared" si="20"/>
        <v>0.12</v>
      </c>
    </row>
    <row r="121" spans="1:20" s="90" customFormat="1" x14ac:dyDescent="0.2">
      <c r="A121" s="149" t="s">
        <v>188</v>
      </c>
      <c r="B121" s="149" t="s">
        <v>116</v>
      </c>
      <c r="C121" s="149">
        <v>90444600</v>
      </c>
      <c r="D121" s="149" t="s">
        <v>277</v>
      </c>
      <c r="E121" s="87" t="s">
        <v>46</v>
      </c>
      <c r="F121" s="87">
        <v>600</v>
      </c>
      <c r="G121" s="87">
        <v>10</v>
      </c>
      <c r="H121" s="87">
        <v>100</v>
      </c>
      <c r="I121" s="87"/>
      <c r="J121" s="87"/>
      <c r="K121" s="87">
        <v>200</v>
      </c>
      <c r="L121" s="87">
        <v>200</v>
      </c>
      <c r="M121" s="91"/>
      <c r="N121" s="87">
        <f t="shared" si="18"/>
        <v>400</v>
      </c>
      <c r="O121" s="87">
        <f t="shared" si="19"/>
        <v>4</v>
      </c>
      <c r="P121" s="92"/>
      <c r="Q121" s="93">
        <v>0.06</v>
      </c>
      <c r="R121" s="93">
        <f t="shared" si="20"/>
        <v>0.24</v>
      </c>
    </row>
    <row r="122" spans="1:20" s="90" customFormat="1" x14ac:dyDescent="0.2">
      <c r="A122" s="86" t="s">
        <v>117</v>
      </c>
      <c r="B122" s="86" t="s">
        <v>118</v>
      </c>
      <c r="C122" s="86" t="s">
        <v>117</v>
      </c>
      <c r="D122" s="86" t="s">
        <v>275</v>
      </c>
      <c r="E122" s="87">
        <v>20</v>
      </c>
      <c r="F122" s="87">
        <v>750</v>
      </c>
      <c r="G122" s="87">
        <v>10</v>
      </c>
      <c r="H122" s="87">
        <v>100</v>
      </c>
      <c r="I122" s="87"/>
      <c r="J122" s="87"/>
      <c r="K122" s="87"/>
      <c r="L122" s="87"/>
      <c r="M122" s="91"/>
      <c r="N122" s="87">
        <f t="shared" si="18"/>
        <v>0</v>
      </c>
      <c r="O122" s="87">
        <f t="shared" si="19"/>
        <v>0</v>
      </c>
      <c r="P122" s="92"/>
      <c r="Q122" s="93">
        <v>7.0000000000000007E-2</v>
      </c>
      <c r="R122" s="93">
        <f t="shared" si="20"/>
        <v>0</v>
      </c>
    </row>
    <row r="123" spans="1:20" s="90" customFormat="1" x14ac:dyDescent="0.2">
      <c r="A123" s="149" t="s">
        <v>189</v>
      </c>
      <c r="B123" s="149" t="s">
        <v>118</v>
      </c>
      <c r="C123" s="149">
        <v>90444700</v>
      </c>
      <c r="D123" s="149" t="s">
        <v>277</v>
      </c>
      <c r="E123" s="87" t="s">
        <v>46</v>
      </c>
      <c r="F123" s="87">
        <v>750</v>
      </c>
      <c r="G123" s="87">
        <v>10</v>
      </c>
      <c r="H123" s="87">
        <v>100</v>
      </c>
      <c r="I123" s="87"/>
      <c r="J123" s="87"/>
      <c r="K123" s="87"/>
      <c r="L123" s="87"/>
      <c r="M123" s="91"/>
      <c r="N123" s="87">
        <f t="shared" si="18"/>
        <v>0</v>
      </c>
      <c r="O123" s="87">
        <f t="shared" si="19"/>
        <v>0</v>
      </c>
      <c r="P123" s="92"/>
      <c r="Q123" s="93">
        <v>7.0000000000000007E-2</v>
      </c>
      <c r="R123" s="93">
        <f t="shared" si="20"/>
        <v>0</v>
      </c>
    </row>
    <row r="124" spans="1:20" s="90" customFormat="1" x14ac:dyDescent="0.2">
      <c r="A124" s="86" t="s">
        <v>119</v>
      </c>
      <c r="B124" s="86" t="s">
        <v>120</v>
      </c>
      <c r="C124" s="86" t="s">
        <v>119</v>
      </c>
      <c r="D124" s="86" t="s">
        <v>275</v>
      </c>
      <c r="E124" s="87">
        <v>20</v>
      </c>
      <c r="F124" s="87">
        <v>900</v>
      </c>
      <c r="G124" s="87">
        <v>10</v>
      </c>
      <c r="H124" s="87">
        <v>50</v>
      </c>
      <c r="I124" s="87"/>
      <c r="J124" s="87"/>
      <c r="K124" s="87"/>
      <c r="L124" s="87"/>
      <c r="M124" s="91"/>
      <c r="N124" s="87">
        <f t="shared" si="18"/>
        <v>0</v>
      </c>
      <c r="O124" s="87">
        <f t="shared" si="19"/>
        <v>0</v>
      </c>
      <c r="P124" s="92"/>
      <c r="Q124" s="93">
        <v>0.08</v>
      </c>
      <c r="R124" s="93">
        <f t="shared" si="20"/>
        <v>0</v>
      </c>
    </row>
    <row r="125" spans="1:20" s="90" customFormat="1" x14ac:dyDescent="0.2">
      <c r="A125" s="149" t="s">
        <v>263</v>
      </c>
      <c r="B125" s="149" t="s">
        <v>120</v>
      </c>
      <c r="C125" s="149">
        <v>90444800</v>
      </c>
      <c r="D125" s="149" t="s">
        <v>277</v>
      </c>
      <c r="E125" s="87" t="s">
        <v>46</v>
      </c>
      <c r="F125" s="87">
        <v>900</v>
      </c>
      <c r="G125" s="87">
        <v>10</v>
      </c>
      <c r="H125" s="87">
        <v>50</v>
      </c>
      <c r="I125" s="87"/>
      <c r="J125" s="87"/>
      <c r="K125" s="87"/>
      <c r="L125" s="87"/>
      <c r="M125" s="91"/>
      <c r="N125" s="87">
        <f t="shared" si="18"/>
        <v>0</v>
      </c>
      <c r="O125" s="87">
        <f t="shared" si="19"/>
        <v>0</v>
      </c>
      <c r="P125" s="92"/>
      <c r="Q125" s="93">
        <v>0.08</v>
      </c>
      <c r="R125" s="93">
        <f t="shared" si="20"/>
        <v>0</v>
      </c>
    </row>
    <row r="126" spans="1:20" s="90" customFormat="1" x14ac:dyDescent="0.2">
      <c r="A126" s="86" t="s">
        <v>121</v>
      </c>
      <c r="B126" s="86" t="s">
        <v>122</v>
      </c>
      <c r="C126" s="86" t="s">
        <v>121</v>
      </c>
      <c r="D126" s="86" t="s">
        <v>275</v>
      </c>
      <c r="E126" s="87">
        <v>20</v>
      </c>
      <c r="F126" s="87">
        <v>1200</v>
      </c>
      <c r="G126" s="87">
        <v>10</v>
      </c>
      <c r="H126" s="87">
        <v>50</v>
      </c>
      <c r="I126" s="87"/>
      <c r="J126" s="87"/>
      <c r="K126" s="87"/>
      <c r="L126" s="87"/>
      <c r="M126" s="91"/>
      <c r="N126" s="87">
        <f t="shared" si="18"/>
        <v>0</v>
      </c>
      <c r="O126" s="87">
        <f t="shared" si="19"/>
        <v>0</v>
      </c>
      <c r="P126" s="92"/>
      <c r="Q126" s="93">
        <v>0.11</v>
      </c>
      <c r="R126" s="93">
        <f t="shared" si="20"/>
        <v>0</v>
      </c>
    </row>
    <row r="127" spans="1:20" s="90" customFormat="1" x14ac:dyDescent="0.2">
      <c r="A127" s="86" t="s">
        <v>207</v>
      </c>
      <c r="B127" s="86" t="s">
        <v>208</v>
      </c>
      <c r="C127" s="86" t="s">
        <v>207</v>
      </c>
      <c r="D127" s="86" t="s">
        <v>275</v>
      </c>
      <c r="E127" s="87">
        <v>20</v>
      </c>
      <c r="F127" s="87">
        <v>1500</v>
      </c>
      <c r="G127" s="87">
        <v>10</v>
      </c>
      <c r="H127" s="87">
        <v>50</v>
      </c>
      <c r="I127" s="87"/>
      <c r="J127" s="87"/>
      <c r="K127" s="87"/>
      <c r="L127" s="87"/>
      <c r="M127" s="91"/>
      <c r="N127" s="87">
        <f t="shared" si="18"/>
        <v>0</v>
      </c>
      <c r="O127" s="87">
        <f t="shared" si="19"/>
        <v>0</v>
      </c>
      <c r="P127" s="92"/>
      <c r="Q127" s="93">
        <v>7.0000000000000007E-2</v>
      </c>
      <c r="R127" s="93">
        <f t="shared" si="20"/>
        <v>0</v>
      </c>
    </row>
    <row r="128" spans="1:20" s="90" customFormat="1" x14ac:dyDescent="0.2">
      <c r="A128" s="86" t="s">
        <v>209</v>
      </c>
      <c r="B128" s="86" t="s">
        <v>210</v>
      </c>
      <c r="C128" s="86" t="s">
        <v>209</v>
      </c>
      <c r="D128" s="86" t="s">
        <v>275</v>
      </c>
      <c r="E128" s="87">
        <v>20</v>
      </c>
      <c r="F128" s="87">
        <v>1800</v>
      </c>
      <c r="G128" s="87">
        <v>10</v>
      </c>
      <c r="H128" s="87">
        <v>50</v>
      </c>
      <c r="I128" s="87"/>
      <c r="J128" s="87"/>
      <c r="K128" s="87"/>
      <c r="L128" s="87"/>
      <c r="M128" s="91"/>
      <c r="N128" s="87">
        <f t="shared" si="18"/>
        <v>0</v>
      </c>
      <c r="O128" s="87">
        <f t="shared" si="19"/>
        <v>0</v>
      </c>
      <c r="P128" s="105"/>
      <c r="Q128" s="93">
        <v>0.09</v>
      </c>
      <c r="R128" s="93">
        <f t="shared" si="20"/>
        <v>0</v>
      </c>
      <c r="S128" s="94"/>
    </row>
    <row r="129" spans="1:20" s="90" customFormat="1" x14ac:dyDescent="0.2">
      <c r="A129" s="86" t="s">
        <v>123</v>
      </c>
      <c r="B129" s="86" t="s">
        <v>124</v>
      </c>
      <c r="C129" s="86" t="s">
        <v>123</v>
      </c>
      <c r="D129" s="86" t="s">
        <v>275</v>
      </c>
      <c r="E129" s="87">
        <v>25</v>
      </c>
      <c r="F129" s="87">
        <v>150</v>
      </c>
      <c r="G129" s="87">
        <v>10</v>
      </c>
      <c r="H129" s="87">
        <v>200</v>
      </c>
      <c r="I129" s="87"/>
      <c r="J129" s="87"/>
      <c r="K129" s="87"/>
      <c r="L129" s="87"/>
      <c r="M129" s="91"/>
      <c r="N129" s="87">
        <f t="shared" si="18"/>
        <v>0</v>
      </c>
      <c r="O129" s="87">
        <f t="shared" si="19"/>
        <v>0</v>
      </c>
      <c r="P129" s="92"/>
      <c r="Q129" s="93">
        <v>0.04</v>
      </c>
      <c r="R129" s="93">
        <f t="shared" si="20"/>
        <v>0</v>
      </c>
      <c r="S129" s="94">
        <f>SUM(R129:R146)</f>
        <v>1.8399999999999999</v>
      </c>
      <c r="T129" s="90">
        <f>S129*100/$S$147</f>
        <v>5.4453980467593954</v>
      </c>
    </row>
    <row r="130" spans="1:20" s="90" customFormat="1" x14ac:dyDescent="0.2">
      <c r="A130" s="149" t="s">
        <v>257</v>
      </c>
      <c r="B130" s="149" t="s">
        <v>124</v>
      </c>
      <c r="C130" s="149">
        <v>90445200</v>
      </c>
      <c r="D130" s="149" t="s">
        <v>277</v>
      </c>
      <c r="E130" s="87">
        <v>25</v>
      </c>
      <c r="F130" s="87">
        <v>150</v>
      </c>
      <c r="G130" s="87">
        <v>10</v>
      </c>
      <c r="H130" s="87">
        <v>200</v>
      </c>
      <c r="I130" s="87"/>
      <c r="J130" s="87"/>
      <c r="K130" s="87"/>
      <c r="L130" s="87"/>
      <c r="M130" s="91"/>
      <c r="N130" s="87">
        <f t="shared" si="18"/>
        <v>0</v>
      </c>
      <c r="O130" s="87">
        <f t="shared" si="19"/>
        <v>0</v>
      </c>
      <c r="P130" s="92"/>
      <c r="Q130" s="93">
        <v>0.04</v>
      </c>
      <c r="R130" s="93">
        <f t="shared" si="20"/>
        <v>0</v>
      </c>
    </row>
    <row r="131" spans="1:20" s="90" customFormat="1" x14ac:dyDescent="0.2">
      <c r="A131" s="86" t="s">
        <v>125</v>
      </c>
      <c r="B131" s="86" t="s">
        <v>126</v>
      </c>
      <c r="C131" s="86" t="s">
        <v>125</v>
      </c>
      <c r="D131" s="86" t="s">
        <v>275</v>
      </c>
      <c r="E131" s="87">
        <v>25</v>
      </c>
      <c r="F131" s="87">
        <v>300</v>
      </c>
      <c r="G131" s="87">
        <v>10</v>
      </c>
      <c r="H131" s="87">
        <v>100</v>
      </c>
      <c r="I131" s="87"/>
      <c r="J131" s="87"/>
      <c r="K131" s="87"/>
      <c r="L131" s="87"/>
      <c r="M131" s="91"/>
      <c r="N131" s="87">
        <f t="shared" si="18"/>
        <v>0</v>
      </c>
      <c r="O131" s="87">
        <f t="shared" si="19"/>
        <v>0</v>
      </c>
      <c r="P131" s="92"/>
      <c r="Q131" s="93">
        <v>0.04</v>
      </c>
      <c r="R131" s="93">
        <f t="shared" si="20"/>
        <v>0</v>
      </c>
    </row>
    <row r="132" spans="1:20" s="90" customFormat="1" x14ac:dyDescent="0.2">
      <c r="A132" s="149" t="s">
        <v>127</v>
      </c>
      <c r="B132" s="149" t="s">
        <v>126</v>
      </c>
      <c r="C132" s="149">
        <v>90445300</v>
      </c>
      <c r="D132" s="149" t="s">
        <v>277</v>
      </c>
      <c r="E132" s="87" t="s">
        <v>63</v>
      </c>
      <c r="F132" s="87">
        <v>300</v>
      </c>
      <c r="G132" s="87">
        <v>10</v>
      </c>
      <c r="H132" s="87">
        <v>100</v>
      </c>
      <c r="I132" s="87"/>
      <c r="J132" s="87"/>
      <c r="K132" s="87"/>
      <c r="L132" s="87"/>
      <c r="M132" s="91"/>
      <c r="N132" s="87">
        <f t="shared" si="18"/>
        <v>0</v>
      </c>
      <c r="O132" s="87">
        <f t="shared" si="19"/>
        <v>0</v>
      </c>
      <c r="P132" s="92"/>
      <c r="Q132" s="93">
        <v>0.04</v>
      </c>
      <c r="R132" s="93">
        <f t="shared" si="20"/>
        <v>0</v>
      </c>
    </row>
    <row r="133" spans="1:20" s="90" customFormat="1" x14ac:dyDescent="0.2">
      <c r="A133" s="86" t="s">
        <v>128</v>
      </c>
      <c r="B133" s="86" t="s">
        <v>129</v>
      </c>
      <c r="C133" s="86" t="s">
        <v>128</v>
      </c>
      <c r="D133" s="86" t="s">
        <v>275</v>
      </c>
      <c r="E133" s="87">
        <v>25</v>
      </c>
      <c r="F133" s="87">
        <v>450</v>
      </c>
      <c r="G133" s="87">
        <v>10</v>
      </c>
      <c r="H133" s="87">
        <v>100</v>
      </c>
      <c r="I133" s="87">
        <v>100</v>
      </c>
      <c r="J133" s="87">
        <v>100</v>
      </c>
      <c r="K133" s="87"/>
      <c r="L133" s="87"/>
      <c r="M133" s="91"/>
      <c r="N133" s="87">
        <f t="shared" si="18"/>
        <v>200</v>
      </c>
      <c r="O133" s="87">
        <f t="shared" si="19"/>
        <v>2</v>
      </c>
      <c r="P133" s="92"/>
      <c r="Q133" s="93">
        <v>0.06</v>
      </c>
      <c r="R133" s="93">
        <f t="shared" si="20"/>
        <v>0.12</v>
      </c>
    </row>
    <row r="134" spans="1:20" s="90" customFormat="1" x14ac:dyDescent="0.2">
      <c r="A134" s="149" t="s">
        <v>190</v>
      </c>
      <c r="B134" s="149" t="s">
        <v>129</v>
      </c>
      <c r="C134" s="149">
        <v>90445400</v>
      </c>
      <c r="D134" s="149" t="s">
        <v>277</v>
      </c>
      <c r="E134" s="87" t="s">
        <v>63</v>
      </c>
      <c r="F134" s="87">
        <v>450</v>
      </c>
      <c r="G134" s="87">
        <v>10</v>
      </c>
      <c r="H134" s="87">
        <v>100</v>
      </c>
      <c r="I134" s="87">
        <v>200</v>
      </c>
      <c r="J134" s="87">
        <v>200</v>
      </c>
      <c r="K134" s="87">
        <v>200</v>
      </c>
      <c r="L134" s="87">
        <v>500</v>
      </c>
      <c r="M134" s="91"/>
      <c r="N134" s="87">
        <f t="shared" si="18"/>
        <v>1100</v>
      </c>
      <c r="O134" s="87">
        <f t="shared" si="19"/>
        <v>11</v>
      </c>
      <c r="P134" s="92"/>
      <c r="Q134" s="93">
        <v>0.06</v>
      </c>
      <c r="R134" s="93">
        <f t="shared" si="20"/>
        <v>0.65999999999999992</v>
      </c>
    </row>
    <row r="135" spans="1:20" s="90" customFormat="1" x14ac:dyDescent="0.2">
      <c r="A135" s="86" t="s">
        <v>130</v>
      </c>
      <c r="B135" s="86" t="s">
        <v>131</v>
      </c>
      <c r="C135" s="86" t="s">
        <v>130</v>
      </c>
      <c r="D135" s="86" t="s">
        <v>275</v>
      </c>
      <c r="E135" s="87">
        <v>25</v>
      </c>
      <c r="F135" s="87">
        <v>600</v>
      </c>
      <c r="G135" s="87">
        <v>10</v>
      </c>
      <c r="H135" s="87">
        <v>50</v>
      </c>
      <c r="I135" s="87"/>
      <c r="J135" s="87"/>
      <c r="K135" s="87"/>
      <c r="L135" s="87"/>
      <c r="M135" s="91"/>
      <c r="N135" s="87">
        <f t="shared" si="18"/>
        <v>0</v>
      </c>
      <c r="O135" s="87">
        <f t="shared" si="19"/>
        <v>0</v>
      </c>
      <c r="P135" s="92"/>
      <c r="Q135" s="93">
        <v>0.04</v>
      </c>
      <c r="R135" s="93">
        <f t="shared" si="20"/>
        <v>0</v>
      </c>
    </row>
    <row r="136" spans="1:20" s="90" customFormat="1" x14ac:dyDescent="0.2">
      <c r="A136" s="149" t="s">
        <v>211</v>
      </c>
      <c r="B136" s="149" t="s">
        <v>131</v>
      </c>
      <c r="C136" s="149">
        <v>90445600</v>
      </c>
      <c r="D136" s="149" t="s">
        <v>277</v>
      </c>
      <c r="E136" s="87">
        <v>25</v>
      </c>
      <c r="F136" s="87">
        <v>600</v>
      </c>
      <c r="G136" s="87">
        <v>10</v>
      </c>
      <c r="H136" s="87">
        <v>50</v>
      </c>
      <c r="I136" s="87"/>
      <c r="J136" s="87">
        <v>100</v>
      </c>
      <c r="K136" s="87">
        <v>200</v>
      </c>
      <c r="L136" s="87">
        <v>200</v>
      </c>
      <c r="M136" s="91"/>
      <c r="N136" s="87">
        <f t="shared" si="18"/>
        <v>500</v>
      </c>
      <c r="O136" s="87">
        <f t="shared" si="19"/>
        <v>10</v>
      </c>
      <c r="P136" s="92"/>
      <c r="Q136" s="93">
        <v>0.04</v>
      </c>
      <c r="R136" s="93">
        <f t="shared" si="20"/>
        <v>0.4</v>
      </c>
    </row>
    <row r="137" spans="1:20" s="90" customFormat="1" x14ac:dyDescent="0.2">
      <c r="A137" s="86" t="s">
        <v>162</v>
      </c>
      <c r="B137" s="86" t="s">
        <v>163</v>
      </c>
      <c r="C137" s="86" t="s">
        <v>162</v>
      </c>
      <c r="D137" s="86" t="s">
        <v>275</v>
      </c>
      <c r="E137" s="87">
        <v>25</v>
      </c>
      <c r="F137" s="87">
        <v>750</v>
      </c>
      <c r="G137" s="87">
        <v>10</v>
      </c>
      <c r="H137" s="87">
        <v>50</v>
      </c>
      <c r="I137" s="87"/>
      <c r="J137" s="87"/>
      <c r="K137" s="87"/>
      <c r="L137" s="87"/>
      <c r="M137" s="91"/>
      <c r="N137" s="87">
        <f t="shared" si="18"/>
        <v>0</v>
      </c>
      <c r="O137" s="87">
        <f t="shared" si="19"/>
        <v>0</v>
      </c>
      <c r="P137" s="92"/>
      <c r="Q137" s="93">
        <v>0.04</v>
      </c>
      <c r="R137" s="93">
        <f t="shared" si="20"/>
        <v>0</v>
      </c>
    </row>
    <row r="138" spans="1:20" s="90" customFormat="1" x14ac:dyDescent="0.2">
      <c r="A138" s="149" t="s">
        <v>218</v>
      </c>
      <c r="B138" s="149" t="s">
        <v>163</v>
      </c>
      <c r="C138" s="95" t="s">
        <v>219</v>
      </c>
      <c r="D138" s="149" t="s">
        <v>277</v>
      </c>
      <c r="E138" s="87">
        <v>25</v>
      </c>
      <c r="F138" s="87">
        <v>750</v>
      </c>
      <c r="G138" s="87">
        <v>10</v>
      </c>
      <c r="H138" s="87">
        <v>50</v>
      </c>
      <c r="I138" s="87"/>
      <c r="J138" s="87"/>
      <c r="K138" s="87"/>
      <c r="L138" s="87"/>
      <c r="M138" s="91"/>
      <c r="N138" s="87">
        <f t="shared" si="18"/>
        <v>0</v>
      </c>
      <c r="O138" s="87">
        <f t="shared" si="19"/>
        <v>0</v>
      </c>
      <c r="P138" s="92"/>
      <c r="Q138" s="93">
        <v>0.04</v>
      </c>
      <c r="R138" s="93">
        <f t="shared" si="20"/>
        <v>0</v>
      </c>
    </row>
    <row r="139" spans="1:20" s="90" customFormat="1" x14ac:dyDescent="0.2">
      <c r="A139" s="86" t="s">
        <v>132</v>
      </c>
      <c r="B139" s="86" t="s">
        <v>133</v>
      </c>
      <c r="C139" s="86" t="s">
        <v>132</v>
      </c>
      <c r="D139" s="86" t="s">
        <v>275</v>
      </c>
      <c r="E139" s="87">
        <v>25</v>
      </c>
      <c r="F139" s="87">
        <v>900</v>
      </c>
      <c r="G139" s="87">
        <v>10</v>
      </c>
      <c r="H139" s="87">
        <v>50</v>
      </c>
      <c r="I139" s="87"/>
      <c r="J139" s="87">
        <v>200</v>
      </c>
      <c r="K139" s="87"/>
      <c r="L139" s="87"/>
      <c r="M139" s="91"/>
      <c r="N139" s="87">
        <f t="shared" si="18"/>
        <v>200</v>
      </c>
      <c r="O139" s="87">
        <f t="shared" si="19"/>
        <v>4</v>
      </c>
      <c r="P139" s="92"/>
      <c r="Q139" s="93">
        <v>0.06</v>
      </c>
      <c r="R139" s="93">
        <f t="shared" si="20"/>
        <v>0.24</v>
      </c>
    </row>
    <row r="140" spans="1:20" s="90" customFormat="1" x14ac:dyDescent="0.2">
      <c r="A140" s="149" t="s">
        <v>264</v>
      </c>
      <c r="B140" s="149" t="s">
        <v>133</v>
      </c>
      <c r="C140" s="95" t="s">
        <v>265</v>
      </c>
      <c r="D140" s="149" t="s">
        <v>277</v>
      </c>
      <c r="E140" s="87">
        <v>25</v>
      </c>
      <c r="F140" s="87">
        <v>900</v>
      </c>
      <c r="G140" s="87">
        <v>10</v>
      </c>
      <c r="H140" s="87">
        <v>50</v>
      </c>
      <c r="I140" s="87"/>
      <c r="J140" s="87">
        <v>150</v>
      </c>
      <c r="K140" s="87"/>
      <c r="L140" s="87">
        <v>200</v>
      </c>
      <c r="M140" s="91"/>
      <c r="N140" s="87">
        <f t="shared" si="18"/>
        <v>350</v>
      </c>
      <c r="O140" s="87">
        <f t="shared" si="19"/>
        <v>7</v>
      </c>
      <c r="P140" s="92"/>
      <c r="Q140" s="93">
        <v>0.06</v>
      </c>
      <c r="R140" s="93">
        <f t="shared" si="20"/>
        <v>0.42</v>
      </c>
    </row>
    <row r="141" spans="1:20" s="90" customFormat="1" x14ac:dyDescent="0.2">
      <c r="A141" s="86" t="s">
        <v>134</v>
      </c>
      <c r="B141" s="86" t="s">
        <v>135</v>
      </c>
      <c r="C141" s="86" t="s">
        <v>134</v>
      </c>
      <c r="D141" s="86" t="s">
        <v>275</v>
      </c>
      <c r="E141" s="87">
        <v>25</v>
      </c>
      <c r="F141" s="87">
        <v>1200</v>
      </c>
      <c r="G141" s="87">
        <v>10</v>
      </c>
      <c r="H141" s="87">
        <v>50</v>
      </c>
      <c r="I141" s="87"/>
      <c r="J141" s="87"/>
      <c r="K141" s="87"/>
      <c r="L141" s="87"/>
      <c r="M141" s="91"/>
      <c r="N141" s="87">
        <f t="shared" si="18"/>
        <v>0</v>
      </c>
      <c r="O141" s="87">
        <f t="shared" si="19"/>
        <v>0</v>
      </c>
      <c r="P141" s="92"/>
      <c r="Q141" s="93">
        <v>0.08</v>
      </c>
      <c r="R141" s="93">
        <f t="shared" si="20"/>
        <v>0</v>
      </c>
    </row>
    <row r="142" spans="1:20" s="90" customFormat="1" x14ac:dyDescent="0.2">
      <c r="A142" s="103" t="s">
        <v>451</v>
      </c>
      <c r="B142" s="149" t="s">
        <v>135</v>
      </c>
      <c r="C142" s="103">
        <v>90445810</v>
      </c>
      <c r="D142" s="149" t="s">
        <v>277</v>
      </c>
      <c r="E142" s="87" t="s">
        <v>63</v>
      </c>
      <c r="F142" s="87">
        <v>1200</v>
      </c>
      <c r="G142" s="87">
        <v>10</v>
      </c>
      <c r="H142" s="87">
        <v>50</v>
      </c>
      <c r="I142" s="87"/>
      <c r="J142" s="87"/>
      <c r="K142" s="87"/>
      <c r="L142" s="87"/>
      <c r="M142" s="91"/>
      <c r="N142" s="87">
        <f t="shared" si="18"/>
        <v>0</v>
      </c>
      <c r="O142" s="87">
        <f t="shared" si="19"/>
        <v>0</v>
      </c>
      <c r="P142" s="92"/>
      <c r="Q142" s="93">
        <v>0.08</v>
      </c>
      <c r="R142" s="93">
        <f t="shared" si="20"/>
        <v>0</v>
      </c>
    </row>
    <row r="143" spans="1:20" s="90" customFormat="1" x14ac:dyDescent="0.2">
      <c r="A143" s="86" t="s">
        <v>238</v>
      </c>
      <c r="B143" s="86" t="s">
        <v>239</v>
      </c>
      <c r="C143" s="86" t="s">
        <v>238</v>
      </c>
      <c r="D143" s="86" t="s">
        <v>275</v>
      </c>
      <c r="E143" s="87">
        <v>25</v>
      </c>
      <c r="F143" s="87">
        <v>1524</v>
      </c>
      <c r="G143" s="87">
        <v>10</v>
      </c>
      <c r="H143" s="87">
        <v>50</v>
      </c>
      <c r="I143" s="87"/>
      <c r="J143" s="87"/>
      <c r="K143" s="87"/>
      <c r="L143" s="87"/>
      <c r="M143" s="91"/>
      <c r="N143" s="87">
        <f t="shared" si="18"/>
        <v>0</v>
      </c>
      <c r="O143" s="87">
        <f t="shared" si="19"/>
        <v>0</v>
      </c>
      <c r="P143" s="92"/>
      <c r="Q143" s="93">
        <v>0.08</v>
      </c>
      <c r="R143" s="93">
        <f t="shared" si="20"/>
        <v>0</v>
      </c>
    </row>
    <row r="144" spans="1:20" s="90" customFormat="1" x14ac:dyDescent="0.2">
      <c r="A144" s="86" t="s">
        <v>164</v>
      </c>
      <c r="B144" s="86" t="s">
        <v>165</v>
      </c>
      <c r="C144" s="86" t="s">
        <v>164</v>
      </c>
      <c r="D144" s="86" t="s">
        <v>275</v>
      </c>
      <c r="E144" s="87">
        <v>25</v>
      </c>
      <c r="F144" s="87">
        <v>1800</v>
      </c>
      <c r="G144" s="87">
        <v>10</v>
      </c>
      <c r="H144" s="87">
        <v>50</v>
      </c>
      <c r="I144" s="87"/>
      <c r="J144" s="87"/>
      <c r="K144" s="87"/>
      <c r="L144" s="87"/>
      <c r="M144" s="91"/>
      <c r="N144" s="87">
        <f t="shared" si="18"/>
        <v>0</v>
      </c>
      <c r="O144" s="87">
        <f t="shared" si="19"/>
        <v>0</v>
      </c>
      <c r="P144" s="92"/>
      <c r="Q144" s="93">
        <v>0.12</v>
      </c>
      <c r="R144" s="93">
        <f t="shared" si="20"/>
        <v>0</v>
      </c>
    </row>
    <row r="145" spans="1:20" s="90" customFormat="1" x14ac:dyDescent="0.2">
      <c r="A145" s="149" t="s">
        <v>227</v>
      </c>
      <c r="B145" s="149" t="s">
        <v>165</v>
      </c>
      <c r="C145" s="149">
        <v>90445900</v>
      </c>
      <c r="D145" s="149" t="s">
        <v>277</v>
      </c>
      <c r="E145" s="87">
        <v>25</v>
      </c>
      <c r="F145" s="87">
        <v>1800</v>
      </c>
      <c r="G145" s="87">
        <v>10</v>
      </c>
      <c r="H145" s="87">
        <v>50</v>
      </c>
      <c r="I145" s="87"/>
      <c r="J145" s="87"/>
      <c r="K145" s="87"/>
      <c r="L145" s="87"/>
      <c r="M145" s="91"/>
      <c r="N145" s="87">
        <f t="shared" si="18"/>
        <v>0</v>
      </c>
      <c r="O145" s="87">
        <f t="shared" si="19"/>
        <v>0</v>
      </c>
      <c r="P145" s="92"/>
      <c r="Q145" s="93">
        <v>0.12</v>
      </c>
      <c r="R145" s="93">
        <f t="shared" si="20"/>
        <v>0</v>
      </c>
      <c r="S145" s="94"/>
    </row>
    <row r="146" spans="1:20" s="90" customFormat="1" x14ac:dyDescent="0.2">
      <c r="A146" s="149" t="s">
        <v>301</v>
      </c>
      <c r="B146" s="149" t="s">
        <v>302</v>
      </c>
      <c r="C146" s="149">
        <v>90446000</v>
      </c>
      <c r="D146" s="149" t="s">
        <v>277</v>
      </c>
      <c r="E146" s="87">
        <v>25</v>
      </c>
      <c r="F146" s="87">
        <v>2400</v>
      </c>
      <c r="G146" s="87">
        <v>10</v>
      </c>
      <c r="H146" s="87">
        <v>50</v>
      </c>
      <c r="I146" s="87"/>
      <c r="J146" s="87"/>
      <c r="K146" s="87"/>
      <c r="L146" s="87"/>
      <c r="M146" s="91"/>
      <c r="N146" s="87">
        <f t="shared" si="18"/>
        <v>0</v>
      </c>
      <c r="O146" s="87">
        <f t="shared" si="19"/>
        <v>0</v>
      </c>
      <c r="P146" s="92"/>
      <c r="Q146" s="93">
        <v>0.12</v>
      </c>
      <c r="R146" s="93">
        <f t="shared" si="20"/>
        <v>0</v>
      </c>
      <c r="S146" s="94"/>
    </row>
    <row r="147" spans="1:20" x14ac:dyDescent="0.2">
      <c r="A147" s="305"/>
      <c r="B147" s="305"/>
      <c r="C147" s="305"/>
      <c r="D147" s="305"/>
      <c r="E147" s="305"/>
      <c r="F147" s="305"/>
      <c r="G147" s="305"/>
      <c r="H147" s="305"/>
      <c r="I147" s="150">
        <f t="shared" ref="I147:M147" si="21">SUBTOTAL(9,I6:I146)</f>
        <v>13000</v>
      </c>
      <c r="J147" s="150">
        <f t="shared" si="21"/>
        <v>42400</v>
      </c>
      <c r="K147" s="150">
        <f t="shared" si="21"/>
        <v>46125</v>
      </c>
      <c r="L147" s="150">
        <f t="shared" si="21"/>
        <v>51250</v>
      </c>
      <c r="M147" s="150">
        <f t="shared" si="21"/>
        <v>0</v>
      </c>
      <c r="N147" s="150">
        <f>SUBTOTAL(9,N5:N146)</f>
        <v>152775</v>
      </c>
      <c r="O147" s="150">
        <f>SUBTOTAL(9,O5:O146)</f>
        <v>1127</v>
      </c>
      <c r="P147" s="59"/>
      <c r="Q147" s="12"/>
      <c r="R147" s="150">
        <f>SUBTOTAL(9,R5:R146)</f>
        <v>59.780000000000008</v>
      </c>
      <c r="S147" s="3">
        <f>SUM(S14:S146)</f>
        <v>33.790000000000006</v>
      </c>
      <c r="T147" s="3">
        <f>SUM(T14:T146)</f>
        <v>99.999999999999986</v>
      </c>
    </row>
    <row r="148" spans="1:20" x14ac:dyDescent="0.2">
      <c r="A148" s="305"/>
      <c r="B148" s="305"/>
      <c r="C148" s="305"/>
      <c r="D148" s="305"/>
      <c r="E148" s="305"/>
      <c r="F148" s="305"/>
      <c r="G148" s="305"/>
      <c r="H148" s="305"/>
      <c r="I148" s="150">
        <v>56</v>
      </c>
      <c r="J148" s="150">
        <v>284</v>
      </c>
      <c r="K148" s="150">
        <v>350</v>
      </c>
      <c r="L148" s="150">
        <v>417</v>
      </c>
      <c r="M148" s="150"/>
      <c r="N148" s="150"/>
      <c r="O148" s="150">
        <f>SUM(I148:M148)</f>
        <v>1107</v>
      </c>
      <c r="R148" s="3">
        <f>R147/30</f>
        <v>1.992666666666667</v>
      </c>
    </row>
    <row r="149" spans="1:20" x14ac:dyDescent="0.2">
      <c r="A149" s="305"/>
      <c r="B149" s="305"/>
      <c r="C149" s="305"/>
      <c r="D149" s="305"/>
      <c r="E149" s="305"/>
      <c r="F149" s="305"/>
      <c r="G149" s="305"/>
      <c r="H149" s="305"/>
      <c r="I149" s="150">
        <v>2.69</v>
      </c>
      <c r="J149" s="150">
        <v>14.76</v>
      </c>
      <c r="K149" s="150">
        <v>18.27</v>
      </c>
      <c r="L149" s="150">
        <v>22.86</v>
      </c>
      <c r="M149" s="150"/>
      <c r="N149" s="150"/>
      <c r="O149" s="150">
        <f>SUM(I149:M149)</f>
        <v>58.58</v>
      </c>
    </row>
    <row r="150" spans="1:20" x14ac:dyDescent="0.2">
      <c r="A150" s="34"/>
      <c r="B150" s="34"/>
      <c r="C150" s="34"/>
      <c r="D150" s="34"/>
      <c r="E150" s="34"/>
      <c r="F150" s="34"/>
      <c r="G150" s="34"/>
      <c r="H150" s="34"/>
    </row>
    <row r="151" spans="1:20" x14ac:dyDescent="0.2">
      <c r="A151" s="152" t="s">
        <v>136</v>
      </c>
      <c r="B151" s="152" t="s">
        <v>136</v>
      </c>
      <c r="C151" s="30"/>
      <c r="D151" s="30"/>
      <c r="E151" s="147" t="s">
        <v>10</v>
      </c>
      <c r="F151" s="147" t="s">
        <v>137</v>
      </c>
      <c r="G151" s="300" t="s">
        <v>138</v>
      </c>
      <c r="H151" s="301"/>
      <c r="I151" s="20"/>
      <c r="J151" s="20"/>
      <c r="K151" s="20"/>
      <c r="L151" s="20"/>
      <c r="M151" s="20"/>
      <c r="N151" s="12"/>
      <c r="O151" s="12"/>
      <c r="P151" s="35"/>
      <c r="Q151" s="12"/>
      <c r="R151" s="15"/>
    </row>
    <row r="152" spans="1:20" x14ac:dyDescent="0.2">
      <c r="A152" s="150"/>
      <c r="B152" s="150"/>
      <c r="C152" s="150"/>
      <c r="D152" s="150"/>
      <c r="E152" s="147"/>
      <c r="F152" s="147"/>
      <c r="G152" s="147" t="s">
        <v>139</v>
      </c>
      <c r="H152" s="147" t="s">
        <v>140</v>
      </c>
      <c r="I152" s="147" t="s">
        <v>140</v>
      </c>
      <c r="J152" s="147" t="s">
        <v>140</v>
      </c>
      <c r="K152" s="147" t="s">
        <v>140</v>
      </c>
      <c r="L152" s="147" t="s">
        <v>140</v>
      </c>
      <c r="M152" s="147" t="s">
        <v>140</v>
      </c>
      <c r="N152" s="150" t="s">
        <v>140</v>
      </c>
      <c r="O152" s="150" t="s">
        <v>12</v>
      </c>
      <c r="P152" s="151"/>
      <c r="Q152" s="12"/>
      <c r="R152" s="15"/>
    </row>
    <row r="153" spans="1:20" x14ac:dyDescent="0.2">
      <c r="A153" s="38" t="s">
        <v>142</v>
      </c>
      <c r="B153" s="38" t="s">
        <v>143</v>
      </c>
      <c r="C153" s="38" t="s">
        <v>142</v>
      </c>
      <c r="D153" s="38" t="s">
        <v>142</v>
      </c>
      <c r="E153" s="12">
        <v>13</v>
      </c>
      <c r="F153" s="12">
        <v>25</v>
      </c>
      <c r="G153" s="12">
        <v>5</v>
      </c>
      <c r="H153" s="12">
        <v>125</v>
      </c>
      <c r="I153" s="12"/>
      <c r="J153" s="12"/>
      <c r="K153" s="12"/>
      <c r="L153" s="12"/>
      <c r="M153" s="12"/>
      <c r="N153" s="12">
        <f>SUM(I153:M153)</f>
        <v>0</v>
      </c>
      <c r="O153" s="12">
        <f>$N153/$H153</f>
        <v>0</v>
      </c>
      <c r="P153" s="39"/>
      <c r="Q153" s="15">
        <v>0.09</v>
      </c>
      <c r="R153" s="15">
        <f>$O153*$Q153</f>
        <v>0</v>
      </c>
    </row>
    <row r="154" spans="1:20" x14ac:dyDescent="0.2">
      <c r="A154" s="38" t="s">
        <v>144</v>
      </c>
      <c r="B154" s="38" t="s">
        <v>145</v>
      </c>
      <c r="C154" s="38" t="s">
        <v>144</v>
      </c>
      <c r="D154" s="38" t="s">
        <v>144</v>
      </c>
      <c r="E154" s="12">
        <v>19</v>
      </c>
      <c r="F154" s="12">
        <v>25</v>
      </c>
      <c r="G154" s="12">
        <v>5</v>
      </c>
      <c r="H154" s="12">
        <v>125</v>
      </c>
      <c r="I154" s="12"/>
      <c r="J154" s="12"/>
      <c r="K154" s="12"/>
      <c r="L154" s="12"/>
      <c r="M154" s="12"/>
      <c r="N154" s="12">
        <f>SUM(I154:M154)</f>
        <v>0</v>
      </c>
      <c r="O154" s="12">
        <f>$N154/$H154</f>
        <v>0</v>
      </c>
      <c r="P154" s="39"/>
      <c r="Q154" s="15">
        <v>0.15</v>
      </c>
      <c r="R154" s="15">
        <f>$O154*$Q154</f>
        <v>0</v>
      </c>
    </row>
    <row r="155" spans="1:20" x14ac:dyDescent="0.2">
      <c r="B155" s="3"/>
      <c r="I155" s="150">
        <f t="shared" ref="I155:M155" si="22">SUM(I153:I154)</f>
        <v>0</v>
      </c>
      <c r="J155" s="150">
        <f t="shared" si="22"/>
        <v>0</v>
      </c>
      <c r="K155" s="150">
        <f t="shared" si="22"/>
        <v>0</v>
      </c>
      <c r="L155" s="150">
        <f t="shared" si="22"/>
        <v>0</v>
      </c>
      <c r="M155" s="150">
        <f t="shared" si="22"/>
        <v>0</v>
      </c>
      <c r="N155" s="150">
        <f>SUBTOTAL(9,N153:N154)</f>
        <v>0</v>
      </c>
      <c r="O155" s="150">
        <f>SUBTOTAL(9,O153:O154)</f>
        <v>0</v>
      </c>
      <c r="P155" s="151"/>
      <c r="Q155" s="12"/>
      <c r="R155" s="33">
        <f>SUBTOTAL(9,R153:R154)</f>
        <v>0</v>
      </c>
    </row>
    <row r="156" spans="1:20" x14ac:dyDescent="0.2">
      <c r="B156" s="3"/>
      <c r="I156" s="40"/>
      <c r="J156" s="40"/>
      <c r="K156" s="40"/>
      <c r="L156" s="40"/>
      <c r="M156" s="40"/>
      <c r="N156" s="150">
        <v>0</v>
      </c>
      <c r="O156" s="150">
        <v>0</v>
      </c>
      <c r="P156" s="35"/>
      <c r="Q156" s="12"/>
      <c r="R156" s="33">
        <v>0</v>
      </c>
    </row>
  </sheetData>
  <autoFilter ref="D3:D149"/>
  <mergeCells count="11">
    <mergeCell ref="A112:B112"/>
    <mergeCell ref="A147:H147"/>
    <mergeCell ref="A148:H148"/>
    <mergeCell ref="A149:H149"/>
    <mergeCell ref="G151:H151"/>
    <mergeCell ref="Q3:R3"/>
    <mergeCell ref="A1:H1"/>
    <mergeCell ref="A2:D2"/>
    <mergeCell ref="E2:H2"/>
    <mergeCell ref="G3:H3"/>
    <mergeCell ref="N3:O3"/>
  </mergeCells>
  <conditionalFormatting sqref="A5:XFD146">
    <cfRule type="expression" dxfId="552" priority="1">
      <formula>MOD(ROW(),2)</formula>
    </cfRule>
  </conditionalFormatting>
  <conditionalFormatting sqref="N6:N146">
    <cfRule type="cellIs" dxfId="551" priority="4" operator="greaterThan">
      <formula>10000</formula>
    </cfRule>
  </conditionalFormatting>
  <conditionalFormatting sqref="N113:N146">
    <cfRule type="cellIs" dxfId="550" priority="5" operator="greaterThan">
      <formula>2000</formula>
    </cfRule>
  </conditionalFormatting>
  <conditionalFormatting sqref="R6:R111">
    <cfRule type="cellIs" dxfId="549" priority="3" operator="greaterThan">
      <formula>10</formula>
    </cfRule>
  </conditionalFormatting>
  <conditionalFormatting sqref="R142">
    <cfRule type="cellIs" dxfId="548" priority="2" operator="greaterThan">
      <formula>10</formula>
    </cfRule>
  </conditionalFormatting>
  <pageMargins left="0.25" right="0.25" top="0.75" bottom="0.75" header="0.3" footer="0.3"/>
  <pageSetup paperSize="9" scale="69" fitToHeight="0" orientation="landscape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156"/>
  <sheetViews>
    <sheetView zoomScaleNormal="100" workbookViewId="0">
      <pane xSplit="4" ySplit="4" topLeftCell="E5" activePane="bottomRight" state="frozen"/>
      <selection pane="topRight" activeCell="D1" sqref="D1"/>
      <selection pane="bottomLeft" activeCell="A4" sqref="A4"/>
      <selection pane="bottomRight" activeCell="N6" sqref="N6"/>
    </sheetView>
  </sheetViews>
  <sheetFormatPr defaultColWidth="9.140625" defaultRowHeight="12.75" x14ac:dyDescent="0.2"/>
  <cols>
    <col min="1" max="1" width="12.5703125" style="3" customWidth="1"/>
    <col min="2" max="2" width="14" style="41" customWidth="1"/>
    <col min="3" max="3" width="14" style="3" bestFit="1" customWidth="1"/>
    <col min="4" max="4" width="12.28515625" style="3" customWidth="1"/>
    <col min="5" max="5" width="7.85546875" style="3" customWidth="1"/>
    <col min="6" max="6" width="8.5703125" style="3" customWidth="1"/>
    <col min="7" max="7" width="6.140625" style="3" customWidth="1"/>
    <col min="8" max="8" width="6.42578125" style="3" customWidth="1"/>
    <col min="9" max="12" width="10.140625" style="3" customWidth="1"/>
    <col min="13" max="13" width="8.28515625" style="3" customWidth="1"/>
    <col min="14" max="14" width="10.7109375" style="3" bestFit="1" customWidth="1"/>
    <col min="15" max="15" width="8.28515625" style="3" bestFit="1" customWidth="1"/>
    <col min="16" max="17" width="9.42578125" style="3" customWidth="1"/>
    <col min="18" max="18" width="9.28515625" style="3" customWidth="1"/>
    <col min="19" max="16384" width="9.140625" style="3"/>
  </cols>
  <sheetData>
    <row r="1" spans="1:20" x14ac:dyDescent="0.2">
      <c r="A1" s="303" t="s">
        <v>281</v>
      </c>
      <c r="B1" s="303"/>
      <c r="C1" s="303"/>
      <c r="D1" s="303"/>
      <c r="E1" s="303"/>
      <c r="F1" s="303"/>
      <c r="G1" s="303"/>
      <c r="H1" s="303"/>
      <c r="I1" s="30" t="s">
        <v>561</v>
      </c>
      <c r="J1" s="30" t="s">
        <v>563</v>
      </c>
      <c r="K1" s="30" t="s">
        <v>573</v>
      </c>
      <c r="L1" s="30" t="s">
        <v>581</v>
      </c>
      <c r="M1" s="20"/>
      <c r="N1" s="20"/>
      <c r="O1" s="20"/>
    </row>
    <row r="2" spans="1:20" x14ac:dyDescent="0.2">
      <c r="A2" s="303" t="s">
        <v>585</v>
      </c>
      <c r="B2" s="303"/>
      <c r="C2" s="303"/>
      <c r="D2" s="303"/>
      <c r="E2" s="303"/>
      <c r="F2" s="303"/>
      <c r="G2" s="303"/>
      <c r="H2" s="303"/>
      <c r="I2" s="140"/>
      <c r="J2" s="140"/>
      <c r="K2" s="140"/>
      <c r="L2" s="140"/>
      <c r="M2" s="139"/>
      <c r="N2" s="139"/>
      <c r="O2" s="139"/>
      <c r="P2" s="143"/>
      <c r="Q2" s="143"/>
      <c r="R2" s="30"/>
    </row>
    <row r="3" spans="1:20" x14ac:dyDescent="0.2">
      <c r="A3" s="139" t="s">
        <v>0</v>
      </c>
      <c r="B3" s="139" t="s">
        <v>1</v>
      </c>
      <c r="C3" s="139" t="s">
        <v>2</v>
      </c>
      <c r="D3" s="139" t="s">
        <v>274</v>
      </c>
      <c r="E3" s="139" t="s">
        <v>3</v>
      </c>
      <c r="F3" s="139" t="s">
        <v>4</v>
      </c>
      <c r="G3" s="302" t="s">
        <v>5</v>
      </c>
      <c r="H3" s="302"/>
      <c r="I3" s="31" t="s">
        <v>554</v>
      </c>
      <c r="J3" s="31" t="s">
        <v>559</v>
      </c>
      <c r="K3" s="31" t="s">
        <v>572</v>
      </c>
      <c r="L3" s="31" t="s">
        <v>579</v>
      </c>
      <c r="M3" s="141"/>
      <c r="N3" s="302" t="s">
        <v>6</v>
      </c>
      <c r="O3" s="302"/>
      <c r="P3" s="55"/>
      <c r="Q3" s="300" t="s">
        <v>7</v>
      </c>
      <c r="R3" s="301"/>
    </row>
    <row r="4" spans="1:20" x14ac:dyDescent="0.2">
      <c r="A4" s="141" t="s">
        <v>8</v>
      </c>
      <c r="B4" s="141"/>
      <c r="C4" s="141"/>
      <c r="D4" s="141"/>
      <c r="E4" s="7" t="s">
        <v>9</v>
      </c>
      <c r="F4" s="141" t="s">
        <v>10</v>
      </c>
      <c r="G4" s="139" t="s">
        <v>11</v>
      </c>
      <c r="H4" s="139" t="s">
        <v>12</v>
      </c>
      <c r="I4" s="141" t="s">
        <v>555</v>
      </c>
      <c r="J4" s="141" t="s">
        <v>560</v>
      </c>
      <c r="K4" s="141" t="s">
        <v>571</v>
      </c>
      <c r="L4" s="141" t="s">
        <v>580</v>
      </c>
      <c r="M4" s="141"/>
      <c r="N4" s="139" t="s">
        <v>13</v>
      </c>
      <c r="O4" s="139" t="s">
        <v>12</v>
      </c>
      <c r="P4" s="56"/>
      <c r="Q4" s="140" t="s">
        <v>14</v>
      </c>
      <c r="R4" s="140" t="s">
        <v>15</v>
      </c>
    </row>
    <row r="5" spans="1:20" s="90" customFormat="1" x14ac:dyDescent="0.2">
      <c r="A5" s="86" t="s">
        <v>549</v>
      </c>
      <c r="B5" s="86" t="s">
        <v>550</v>
      </c>
      <c r="C5" s="86" t="s">
        <v>549</v>
      </c>
      <c r="D5" s="86" t="s">
        <v>275</v>
      </c>
      <c r="E5" s="87">
        <v>15</v>
      </c>
      <c r="F5" s="87">
        <v>50</v>
      </c>
      <c r="G5" s="87">
        <v>50</v>
      </c>
      <c r="H5" s="87">
        <v>2000</v>
      </c>
      <c r="I5" s="87"/>
      <c r="J5" s="87"/>
      <c r="K5" s="87"/>
      <c r="L5" s="87"/>
      <c r="M5" s="138"/>
      <c r="N5" s="87">
        <f t="shared" ref="N5:N20" si="0">SUM(I5:M5)</f>
        <v>0</v>
      </c>
      <c r="O5" s="87">
        <f t="shared" ref="O5:O20" si="1">$N5/$H5</f>
        <v>0</v>
      </c>
      <c r="P5" s="89"/>
      <c r="Q5" s="87">
        <v>0.06</v>
      </c>
      <c r="R5" s="87">
        <f t="shared" ref="R5:R20" si="2">$O5*$Q5</f>
        <v>0</v>
      </c>
    </row>
    <row r="6" spans="1:20" s="90" customFormat="1" x14ac:dyDescent="0.2">
      <c r="A6" s="86" t="s">
        <v>383</v>
      </c>
      <c r="B6" s="86" t="s">
        <v>384</v>
      </c>
      <c r="C6" s="86" t="s">
        <v>383</v>
      </c>
      <c r="D6" s="86" t="s">
        <v>275</v>
      </c>
      <c r="E6" s="87">
        <v>15</v>
      </c>
      <c r="F6" s="87">
        <v>225</v>
      </c>
      <c r="G6" s="87">
        <v>10</v>
      </c>
      <c r="H6" s="87">
        <v>400</v>
      </c>
      <c r="I6" s="87">
        <v>8000</v>
      </c>
      <c r="J6" s="87">
        <v>6000</v>
      </c>
      <c r="K6" s="87">
        <v>4000</v>
      </c>
      <c r="L6" s="87">
        <v>6000</v>
      </c>
      <c r="M6" s="91"/>
      <c r="N6" s="87">
        <f t="shared" si="0"/>
        <v>24000</v>
      </c>
      <c r="O6" s="87">
        <f t="shared" si="1"/>
        <v>60</v>
      </c>
      <c r="P6" s="92"/>
      <c r="Q6" s="93">
        <v>0.06</v>
      </c>
      <c r="R6" s="93">
        <f t="shared" si="2"/>
        <v>3.5999999999999996</v>
      </c>
      <c r="S6" s="94">
        <f>SUM(R6:R20)</f>
        <v>28.490000000000002</v>
      </c>
      <c r="T6" s="90">
        <f>S6*100/$S$147</f>
        <v>56.29322268326419</v>
      </c>
    </row>
    <row r="7" spans="1:20" s="90" customFormat="1" x14ac:dyDescent="0.2">
      <c r="A7" s="86" t="s">
        <v>385</v>
      </c>
      <c r="B7" s="86" t="s">
        <v>386</v>
      </c>
      <c r="C7" s="86" t="s">
        <v>385</v>
      </c>
      <c r="D7" s="86" t="s">
        <v>275</v>
      </c>
      <c r="E7" s="87">
        <v>15</v>
      </c>
      <c r="F7" s="87">
        <v>300</v>
      </c>
      <c r="G7" s="87">
        <v>10</v>
      </c>
      <c r="H7" s="87">
        <v>300</v>
      </c>
      <c r="I7" s="87"/>
      <c r="J7" s="87">
        <v>9000</v>
      </c>
      <c r="K7" s="87">
        <v>9000</v>
      </c>
      <c r="L7" s="87">
        <v>6000</v>
      </c>
      <c r="M7" s="91"/>
      <c r="N7" s="87">
        <f t="shared" si="0"/>
        <v>24000</v>
      </c>
      <c r="O7" s="87">
        <f t="shared" si="1"/>
        <v>80</v>
      </c>
      <c r="P7" s="92"/>
      <c r="Q7" s="93">
        <v>0.06</v>
      </c>
      <c r="R7" s="93">
        <f t="shared" si="2"/>
        <v>4.8</v>
      </c>
      <c r="S7" s="94"/>
    </row>
    <row r="8" spans="1:20" s="90" customFormat="1" x14ac:dyDescent="0.2">
      <c r="A8" s="138" t="s">
        <v>387</v>
      </c>
      <c r="B8" s="138" t="s">
        <v>259</v>
      </c>
      <c r="C8" s="95" t="s">
        <v>388</v>
      </c>
      <c r="D8" s="138" t="s">
        <v>277</v>
      </c>
      <c r="E8" s="87" t="s">
        <v>167</v>
      </c>
      <c r="F8" s="87">
        <v>300</v>
      </c>
      <c r="G8" s="87">
        <v>10</v>
      </c>
      <c r="H8" s="87">
        <v>300</v>
      </c>
      <c r="I8" s="87"/>
      <c r="J8" s="87"/>
      <c r="K8" s="87">
        <v>900</v>
      </c>
      <c r="L8" s="87">
        <v>900</v>
      </c>
      <c r="M8" s="91"/>
      <c r="N8" s="87">
        <f t="shared" si="0"/>
        <v>1800</v>
      </c>
      <c r="O8" s="87">
        <f t="shared" si="1"/>
        <v>6</v>
      </c>
      <c r="P8" s="92"/>
      <c r="Q8" s="93">
        <v>0.06</v>
      </c>
      <c r="R8" s="93">
        <f t="shared" si="2"/>
        <v>0.36</v>
      </c>
      <c r="S8" s="94"/>
    </row>
    <row r="9" spans="1:20" s="90" customFormat="1" x14ac:dyDescent="0.2">
      <c r="A9" s="86" t="s">
        <v>258</v>
      </c>
      <c r="B9" s="86" t="s">
        <v>259</v>
      </c>
      <c r="C9" s="86" t="s">
        <v>258</v>
      </c>
      <c r="D9" s="86" t="s">
        <v>275</v>
      </c>
      <c r="E9" s="87">
        <v>15</v>
      </c>
      <c r="F9" s="87">
        <v>375</v>
      </c>
      <c r="G9" s="87">
        <v>10</v>
      </c>
      <c r="H9" s="87">
        <v>200</v>
      </c>
      <c r="I9" s="87"/>
      <c r="J9" s="87"/>
      <c r="K9" s="87"/>
      <c r="L9" s="87"/>
      <c r="M9" s="91"/>
      <c r="N9" s="87">
        <f t="shared" si="0"/>
        <v>0</v>
      </c>
      <c r="O9" s="87">
        <f t="shared" si="1"/>
        <v>0</v>
      </c>
      <c r="P9" s="92"/>
      <c r="Q9" s="93">
        <v>0.06</v>
      </c>
      <c r="R9" s="93">
        <f t="shared" si="2"/>
        <v>0</v>
      </c>
      <c r="S9" s="94"/>
    </row>
    <row r="10" spans="1:20" s="90" customFormat="1" x14ac:dyDescent="0.2">
      <c r="A10" s="86" t="s">
        <v>26</v>
      </c>
      <c r="B10" s="86" t="s">
        <v>27</v>
      </c>
      <c r="C10" s="86" t="s">
        <v>26</v>
      </c>
      <c r="D10" s="86" t="s">
        <v>275</v>
      </c>
      <c r="E10" s="87">
        <v>15</v>
      </c>
      <c r="F10" s="87">
        <v>457</v>
      </c>
      <c r="G10" s="87">
        <v>10</v>
      </c>
      <c r="H10" s="87">
        <v>200</v>
      </c>
      <c r="I10" s="87">
        <v>3200</v>
      </c>
      <c r="J10" s="87">
        <v>5000</v>
      </c>
      <c r="K10" s="87">
        <v>5000</v>
      </c>
      <c r="L10" s="87">
        <v>5000</v>
      </c>
      <c r="M10" s="91"/>
      <c r="N10" s="87">
        <f t="shared" si="0"/>
        <v>18200</v>
      </c>
      <c r="O10" s="87">
        <f t="shared" si="1"/>
        <v>91</v>
      </c>
      <c r="P10" s="92"/>
      <c r="Q10" s="93">
        <v>0.05</v>
      </c>
      <c r="R10" s="93">
        <f t="shared" si="2"/>
        <v>4.55</v>
      </c>
    </row>
    <row r="11" spans="1:20" s="90" customFormat="1" x14ac:dyDescent="0.2">
      <c r="A11" s="138" t="s">
        <v>169</v>
      </c>
      <c r="B11" s="138" t="s">
        <v>27</v>
      </c>
      <c r="C11" s="138">
        <v>90441400</v>
      </c>
      <c r="D11" s="138" t="s">
        <v>277</v>
      </c>
      <c r="E11" s="87" t="s">
        <v>167</v>
      </c>
      <c r="F11" s="87">
        <v>450</v>
      </c>
      <c r="G11" s="87">
        <v>10</v>
      </c>
      <c r="H11" s="87">
        <v>200</v>
      </c>
      <c r="I11" s="87"/>
      <c r="J11" s="87">
        <v>1000</v>
      </c>
      <c r="K11" s="87">
        <v>1000</v>
      </c>
      <c r="L11" s="87">
        <v>1000</v>
      </c>
      <c r="M11" s="91"/>
      <c r="N11" s="87">
        <f t="shared" si="0"/>
        <v>3000</v>
      </c>
      <c r="O11" s="87">
        <f t="shared" si="1"/>
        <v>15</v>
      </c>
      <c r="P11" s="92"/>
      <c r="Q11" s="93">
        <v>0.05</v>
      </c>
      <c r="R11" s="93">
        <f t="shared" si="2"/>
        <v>0.75</v>
      </c>
    </row>
    <row r="12" spans="1:20" s="90" customFormat="1" x14ac:dyDescent="0.2">
      <c r="A12" s="86" t="s">
        <v>24</v>
      </c>
      <c r="B12" s="86" t="s">
        <v>25</v>
      </c>
      <c r="C12" s="86" t="s">
        <v>24</v>
      </c>
      <c r="D12" s="86" t="s">
        <v>275</v>
      </c>
      <c r="E12" s="87">
        <v>15</v>
      </c>
      <c r="F12" s="87">
        <v>610</v>
      </c>
      <c r="G12" s="87">
        <v>10</v>
      </c>
      <c r="H12" s="87">
        <v>100</v>
      </c>
      <c r="I12" s="87">
        <v>2700</v>
      </c>
      <c r="J12" s="87">
        <v>5000</v>
      </c>
      <c r="K12" s="87">
        <v>5000</v>
      </c>
      <c r="L12" s="87">
        <v>5000</v>
      </c>
      <c r="M12" s="91"/>
      <c r="N12" s="87">
        <f t="shared" si="0"/>
        <v>17700</v>
      </c>
      <c r="O12" s="87">
        <f t="shared" si="1"/>
        <v>177</v>
      </c>
      <c r="P12" s="92"/>
      <c r="Q12" s="93">
        <v>0.04</v>
      </c>
      <c r="R12" s="93">
        <f t="shared" si="2"/>
        <v>7.08</v>
      </c>
    </row>
    <row r="13" spans="1:20" s="90" customFormat="1" x14ac:dyDescent="0.2">
      <c r="A13" s="138" t="s">
        <v>168</v>
      </c>
      <c r="B13" s="138" t="s">
        <v>25</v>
      </c>
      <c r="C13" s="138">
        <v>90441600</v>
      </c>
      <c r="D13" s="138" t="s">
        <v>277</v>
      </c>
      <c r="E13" s="87" t="s">
        <v>167</v>
      </c>
      <c r="F13" s="87">
        <v>600</v>
      </c>
      <c r="G13" s="87">
        <v>10</v>
      </c>
      <c r="H13" s="87">
        <v>100</v>
      </c>
      <c r="I13" s="87"/>
      <c r="J13" s="87">
        <v>1000</v>
      </c>
      <c r="K13" s="87">
        <v>1000</v>
      </c>
      <c r="L13" s="87">
        <v>500</v>
      </c>
      <c r="M13" s="91"/>
      <c r="N13" s="87">
        <f t="shared" si="0"/>
        <v>2500</v>
      </c>
      <c r="O13" s="87">
        <f t="shared" si="1"/>
        <v>25</v>
      </c>
      <c r="P13" s="92"/>
      <c r="Q13" s="93">
        <v>0.04</v>
      </c>
      <c r="R13" s="93">
        <f t="shared" si="2"/>
        <v>1</v>
      </c>
    </row>
    <row r="14" spans="1:20" s="90" customFormat="1" x14ac:dyDescent="0.2">
      <c r="A14" s="86" t="s">
        <v>150</v>
      </c>
      <c r="B14" s="86" t="s">
        <v>151</v>
      </c>
      <c r="C14" s="86" t="s">
        <v>150</v>
      </c>
      <c r="D14" s="86" t="s">
        <v>275</v>
      </c>
      <c r="E14" s="87">
        <v>15</v>
      </c>
      <c r="F14" s="87">
        <v>760</v>
      </c>
      <c r="G14" s="87">
        <v>10</v>
      </c>
      <c r="H14" s="87">
        <v>100</v>
      </c>
      <c r="I14" s="87"/>
      <c r="J14" s="87">
        <v>500</v>
      </c>
      <c r="K14" s="87"/>
      <c r="L14" s="87"/>
      <c r="M14" s="91"/>
      <c r="N14" s="87">
        <f t="shared" si="0"/>
        <v>500</v>
      </c>
      <c r="O14" s="87">
        <f t="shared" si="1"/>
        <v>5</v>
      </c>
      <c r="P14" s="92"/>
      <c r="Q14" s="93">
        <v>0.04</v>
      </c>
      <c r="R14" s="93">
        <f t="shared" si="2"/>
        <v>0.2</v>
      </c>
    </row>
    <row r="15" spans="1:20" s="90" customFormat="1" x14ac:dyDescent="0.2">
      <c r="A15" s="86" t="s">
        <v>20</v>
      </c>
      <c r="B15" s="86" t="s">
        <v>21</v>
      </c>
      <c r="C15" s="86" t="s">
        <v>20</v>
      </c>
      <c r="D15" s="86" t="s">
        <v>275</v>
      </c>
      <c r="E15" s="87">
        <v>15</v>
      </c>
      <c r="F15" s="87">
        <v>915</v>
      </c>
      <c r="G15" s="87">
        <v>10</v>
      </c>
      <c r="H15" s="87">
        <v>100</v>
      </c>
      <c r="I15" s="87">
        <v>1000</v>
      </c>
      <c r="J15" s="87">
        <v>2000</v>
      </c>
      <c r="K15" s="87">
        <v>2000</v>
      </c>
      <c r="L15" s="87">
        <v>2000</v>
      </c>
      <c r="M15" s="91"/>
      <c r="N15" s="87">
        <f t="shared" si="0"/>
        <v>7000</v>
      </c>
      <c r="O15" s="87">
        <f t="shared" si="1"/>
        <v>70</v>
      </c>
      <c r="P15" s="92"/>
      <c r="Q15" s="93">
        <v>0.05</v>
      </c>
      <c r="R15" s="93">
        <f t="shared" si="2"/>
        <v>3.5</v>
      </c>
    </row>
    <row r="16" spans="1:20" s="90" customFormat="1" x14ac:dyDescent="0.2">
      <c r="A16" s="91" t="s">
        <v>166</v>
      </c>
      <c r="B16" s="91" t="s">
        <v>21</v>
      </c>
      <c r="C16" s="91">
        <v>90441800</v>
      </c>
      <c r="D16" s="138" t="s">
        <v>277</v>
      </c>
      <c r="E16" s="87" t="s">
        <v>167</v>
      </c>
      <c r="F16" s="87">
        <v>900</v>
      </c>
      <c r="G16" s="87">
        <v>10</v>
      </c>
      <c r="H16" s="87">
        <v>100</v>
      </c>
      <c r="I16" s="87">
        <v>100</v>
      </c>
      <c r="J16" s="87">
        <v>500</v>
      </c>
      <c r="K16" s="87">
        <v>1000</v>
      </c>
      <c r="L16" s="87">
        <v>500</v>
      </c>
      <c r="M16" s="91"/>
      <c r="N16" s="87">
        <f t="shared" si="0"/>
        <v>2100</v>
      </c>
      <c r="O16" s="87">
        <f t="shared" si="1"/>
        <v>21</v>
      </c>
      <c r="P16" s="92"/>
      <c r="Q16" s="93">
        <v>0.05</v>
      </c>
      <c r="R16" s="93">
        <f t="shared" si="2"/>
        <v>1.05</v>
      </c>
    </row>
    <row r="17" spans="1:20" s="90" customFormat="1" x14ac:dyDescent="0.2">
      <c r="A17" s="86" t="s">
        <v>16</v>
      </c>
      <c r="B17" s="86" t="s">
        <v>17</v>
      </c>
      <c r="C17" s="86" t="s">
        <v>16</v>
      </c>
      <c r="D17" s="86" t="s">
        <v>275</v>
      </c>
      <c r="E17" s="87">
        <v>15</v>
      </c>
      <c r="F17" s="87">
        <v>1220</v>
      </c>
      <c r="G17" s="87">
        <v>10</v>
      </c>
      <c r="H17" s="87">
        <v>50</v>
      </c>
      <c r="I17" s="87"/>
      <c r="J17" s="87"/>
      <c r="K17" s="87">
        <v>1000</v>
      </c>
      <c r="L17" s="87">
        <v>1000</v>
      </c>
      <c r="M17" s="91"/>
      <c r="N17" s="87">
        <f t="shared" si="0"/>
        <v>2000</v>
      </c>
      <c r="O17" s="87">
        <f t="shared" si="1"/>
        <v>40</v>
      </c>
      <c r="P17" s="92"/>
      <c r="Q17" s="93">
        <v>0.04</v>
      </c>
      <c r="R17" s="93">
        <f t="shared" si="2"/>
        <v>1.6</v>
      </c>
    </row>
    <row r="18" spans="1:20" s="90" customFormat="1" x14ac:dyDescent="0.2">
      <c r="A18" s="86" t="s">
        <v>148</v>
      </c>
      <c r="B18" s="86" t="s">
        <v>149</v>
      </c>
      <c r="C18" s="86" t="s">
        <v>148</v>
      </c>
      <c r="D18" s="86" t="s">
        <v>275</v>
      </c>
      <c r="E18" s="87">
        <v>15</v>
      </c>
      <c r="F18" s="87">
        <v>1524</v>
      </c>
      <c r="G18" s="87">
        <v>10</v>
      </c>
      <c r="H18" s="87">
        <v>50</v>
      </c>
      <c r="I18" s="87"/>
      <c r="J18" s="87"/>
      <c r="K18" s="87"/>
      <c r="L18" s="87"/>
      <c r="M18" s="91"/>
      <c r="N18" s="87">
        <f t="shared" si="0"/>
        <v>0</v>
      </c>
      <c r="O18" s="87">
        <f t="shared" si="1"/>
        <v>0</v>
      </c>
      <c r="P18" s="92"/>
      <c r="Q18" s="93">
        <v>0.05</v>
      </c>
      <c r="R18" s="93">
        <f t="shared" si="2"/>
        <v>0</v>
      </c>
    </row>
    <row r="19" spans="1:20" s="90" customFormat="1" x14ac:dyDescent="0.2">
      <c r="A19" s="86" t="s">
        <v>146</v>
      </c>
      <c r="B19" s="86" t="s">
        <v>147</v>
      </c>
      <c r="C19" s="86" t="s">
        <v>146</v>
      </c>
      <c r="D19" s="86" t="s">
        <v>275</v>
      </c>
      <c r="E19" s="87">
        <v>15</v>
      </c>
      <c r="F19" s="87">
        <v>1800</v>
      </c>
      <c r="G19" s="87">
        <v>10</v>
      </c>
      <c r="H19" s="87">
        <v>50</v>
      </c>
      <c r="I19" s="87"/>
      <c r="J19" s="87"/>
      <c r="K19" s="87"/>
      <c r="L19" s="87"/>
      <c r="M19" s="91"/>
      <c r="N19" s="87">
        <f t="shared" si="0"/>
        <v>0</v>
      </c>
      <c r="O19" s="87">
        <f t="shared" si="1"/>
        <v>0</v>
      </c>
      <c r="P19" s="92"/>
      <c r="Q19" s="93">
        <v>0.06</v>
      </c>
      <c r="R19" s="93">
        <f t="shared" si="2"/>
        <v>0</v>
      </c>
    </row>
    <row r="20" spans="1:20" s="90" customFormat="1" x14ac:dyDescent="0.2">
      <c r="A20" s="86" t="s">
        <v>353</v>
      </c>
      <c r="B20" s="86" t="s">
        <v>354</v>
      </c>
      <c r="C20" s="86" t="s">
        <v>146</v>
      </c>
      <c r="D20" s="86" t="s">
        <v>275</v>
      </c>
      <c r="E20" s="87">
        <v>15</v>
      </c>
      <c r="F20" s="87">
        <v>2100</v>
      </c>
      <c r="G20" s="87">
        <v>10</v>
      </c>
      <c r="H20" s="87">
        <v>50</v>
      </c>
      <c r="I20" s="87"/>
      <c r="J20" s="87"/>
      <c r="K20" s="87"/>
      <c r="L20" s="87"/>
      <c r="M20" s="91"/>
      <c r="N20" s="87">
        <f t="shared" si="0"/>
        <v>0</v>
      </c>
      <c r="O20" s="87">
        <f t="shared" si="1"/>
        <v>0</v>
      </c>
      <c r="P20" s="92"/>
      <c r="Q20" s="93">
        <v>0.06</v>
      </c>
      <c r="R20" s="93">
        <f t="shared" si="2"/>
        <v>0</v>
      </c>
    </row>
    <row r="21" spans="1:20" s="90" customFormat="1" ht="15" x14ac:dyDescent="0.2">
      <c r="A21" s="96" t="s">
        <v>28</v>
      </c>
      <c r="B21" s="96"/>
      <c r="C21" s="96"/>
      <c r="D21" s="96"/>
      <c r="E21" s="96"/>
      <c r="F21" s="87"/>
      <c r="G21" s="97"/>
      <c r="H21" s="97"/>
      <c r="I21" s="87"/>
      <c r="J21" s="87"/>
      <c r="K21" s="87"/>
      <c r="L21" s="87"/>
      <c r="M21" s="98"/>
      <c r="N21" s="87"/>
      <c r="O21" s="87"/>
      <c r="P21" s="92"/>
      <c r="Q21" s="87"/>
      <c r="R21" s="93"/>
    </row>
    <row r="22" spans="1:20" s="90" customFormat="1" x14ac:dyDescent="0.2">
      <c r="A22" s="86" t="s">
        <v>260</v>
      </c>
      <c r="B22" s="86" t="s">
        <v>229</v>
      </c>
      <c r="C22" s="86" t="s">
        <v>260</v>
      </c>
      <c r="D22" s="86" t="s">
        <v>275</v>
      </c>
      <c r="E22" s="87">
        <v>20</v>
      </c>
      <c r="F22" s="87">
        <v>100</v>
      </c>
      <c r="G22" s="87">
        <v>10</v>
      </c>
      <c r="H22" s="87">
        <v>500</v>
      </c>
      <c r="I22" s="87"/>
      <c r="J22" s="87"/>
      <c r="K22" s="87"/>
      <c r="L22" s="87">
        <v>500</v>
      </c>
      <c r="M22" s="91"/>
      <c r="N22" s="87">
        <f t="shared" ref="N22:N38" si="3">SUM(I22:M22)</f>
        <v>500</v>
      </c>
      <c r="O22" s="87">
        <f t="shared" ref="O22:O38" si="4">$N22/$H22</f>
        <v>1</v>
      </c>
      <c r="P22" s="92"/>
      <c r="Q22" s="93">
        <v>0.06</v>
      </c>
      <c r="R22" s="93">
        <f t="shared" ref="R22:R38" si="5">$O22*$Q22</f>
        <v>0.06</v>
      </c>
      <c r="S22" s="94">
        <f>SUM(R22:R38)</f>
        <v>17.079999999999998</v>
      </c>
      <c r="T22" s="90">
        <f>S22*100/$S$147</f>
        <v>33.748271092669441</v>
      </c>
    </row>
    <row r="23" spans="1:20" s="90" customFormat="1" x14ac:dyDescent="0.2">
      <c r="A23" s="138" t="s">
        <v>228</v>
      </c>
      <c r="B23" s="138" t="s">
        <v>229</v>
      </c>
      <c r="C23" s="138">
        <v>90442100</v>
      </c>
      <c r="D23" s="138" t="s">
        <v>277</v>
      </c>
      <c r="E23" s="87" t="s">
        <v>46</v>
      </c>
      <c r="F23" s="87">
        <v>100</v>
      </c>
      <c r="G23" s="87">
        <v>10</v>
      </c>
      <c r="H23" s="87">
        <v>500</v>
      </c>
      <c r="I23" s="87"/>
      <c r="J23" s="87"/>
      <c r="K23" s="87"/>
      <c r="L23" s="87"/>
      <c r="M23" s="91"/>
      <c r="N23" s="87">
        <f t="shared" si="3"/>
        <v>0</v>
      </c>
      <c r="O23" s="87">
        <f t="shared" si="4"/>
        <v>0</v>
      </c>
      <c r="P23" s="92"/>
      <c r="Q23" s="93">
        <v>0.06</v>
      </c>
      <c r="R23" s="93">
        <f t="shared" si="5"/>
        <v>0</v>
      </c>
      <c r="S23" s="94"/>
    </row>
    <row r="24" spans="1:20" s="90" customFormat="1" x14ac:dyDescent="0.2">
      <c r="A24" s="138" t="s">
        <v>172</v>
      </c>
      <c r="B24" s="138" t="s">
        <v>173</v>
      </c>
      <c r="C24" s="138">
        <v>90447000</v>
      </c>
      <c r="D24" s="138" t="s">
        <v>277</v>
      </c>
      <c r="E24" s="87" t="s">
        <v>46</v>
      </c>
      <c r="F24" s="87">
        <v>240</v>
      </c>
      <c r="G24" s="87">
        <v>10</v>
      </c>
      <c r="H24" s="87">
        <v>250</v>
      </c>
      <c r="I24" s="87">
        <v>1500</v>
      </c>
      <c r="J24" s="87">
        <v>5000</v>
      </c>
      <c r="K24" s="87">
        <v>5000</v>
      </c>
      <c r="L24" s="87">
        <v>5000</v>
      </c>
      <c r="M24" s="91"/>
      <c r="N24" s="87">
        <f t="shared" si="3"/>
        <v>16500</v>
      </c>
      <c r="O24" s="87">
        <f t="shared" si="4"/>
        <v>66</v>
      </c>
      <c r="P24" s="92"/>
      <c r="Q24" s="93">
        <v>0.06</v>
      </c>
      <c r="R24" s="93">
        <f t="shared" si="5"/>
        <v>3.96</v>
      </c>
    </row>
    <row r="25" spans="1:20" s="90" customFormat="1" x14ac:dyDescent="0.2">
      <c r="A25" s="86" t="s">
        <v>389</v>
      </c>
      <c r="B25" s="86" t="s">
        <v>390</v>
      </c>
      <c r="C25" s="86" t="s">
        <v>389</v>
      </c>
      <c r="D25" s="86" t="s">
        <v>275</v>
      </c>
      <c r="E25" s="87">
        <v>20</v>
      </c>
      <c r="F25" s="87">
        <v>300</v>
      </c>
      <c r="G25" s="87">
        <v>10</v>
      </c>
      <c r="H25" s="137">
        <v>200</v>
      </c>
      <c r="I25" s="87"/>
      <c r="J25" s="87">
        <v>1400</v>
      </c>
      <c r="K25" s="87">
        <v>1400</v>
      </c>
      <c r="L25" s="87">
        <v>1600</v>
      </c>
      <c r="M25" s="91"/>
      <c r="N25" s="87">
        <f t="shared" si="3"/>
        <v>4400</v>
      </c>
      <c r="O25" s="87">
        <f t="shared" si="4"/>
        <v>22</v>
      </c>
      <c r="P25" s="92"/>
      <c r="Q25" s="93">
        <v>0.06</v>
      </c>
      <c r="R25" s="93">
        <f t="shared" si="5"/>
        <v>1.3199999999999998</v>
      </c>
    </row>
    <row r="26" spans="1:20" s="90" customFormat="1" x14ac:dyDescent="0.2">
      <c r="A26" s="86" t="s">
        <v>50</v>
      </c>
      <c r="B26" s="86" t="s">
        <v>51</v>
      </c>
      <c r="C26" s="86" t="s">
        <v>50</v>
      </c>
      <c r="D26" s="86" t="s">
        <v>275</v>
      </c>
      <c r="E26" s="87">
        <v>20</v>
      </c>
      <c r="F26" s="87">
        <v>457</v>
      </c>
      <c r="G26" s="87">
        <v>10</v>
      </c>
      <c r="H26" s="87">
        <v>100</v>
      </c>
      <c r="I26" s="87"/>
      <c r="J26" s="87">
        <v>500</v>
      </c>
      <c r="K26" s="87"/>
      <c r="L26" s="87">
        <v>500</v>
      </c>
      <c r="M26" s="91"/>
      <c r="N26" s="87">
        <f t="shared" si="3"/>
        <v>1000</v>
      </c>
      <c r="O26" s="87">
        <f t="shared" si="4"/>
        <v>10</v>
      </c>
      <c r="P26" s="92"/>
      <c r="Q26" s="93">
        <v>0.04</v>
      </c>
      <c r="R26" s="93">
        <f t="shared" si="5"/>
        <v>0.4</v>
      </c>
    </row>
    <row r="27" spans="1:20" s="90" customFormat="1" x14ac:dyDescent="0.2">
      <c r="A27" s="138" t="s">
        <v>171</v>
      </c>
      <c r="B27" s="138" t="s">
        <v>51</v>
      </c>
      <c r="C27" s="138">
        <v>90442400</v>
      </c>
      <c r="D27" s="138" t="s">
        <v>277</v>
      </c>
      <c r="E27" s="87" t="s">
        <v>46</v>
      </c>
      <c r="F27" s="87">
        <v>450</v>
      </c>
      <c r="G27" s="87">
        <v>10</v>
      </c>
      <c r="H27" s="87">
        <v>100</v>
      </c>
      <c r="I27" s="87"/>
      <c r="J27" s="87">
        <v>900</v>
      </c>
      <c r="K27" s="87"/>
      <c r="L27" s="87"/>
      <c r="M27" s="91"/>
      <c r="N27" s="87">
        <f t="shared" si="3"/>
        <v>900</v>
      </c>
      <c r="O27" s="87">
        <f t="shared" si="4"/>
        <v>9</v>
      </c>
      <c r="P27" s="92"/>
      <c r="Q27" s="93">
        <v>0.04</v>
      </c>
      <c r="R27" s="93">
        <f t="shared" si="5"/>
        <v>0.36</v>
      </c>
    </row>
    <row r="28" spans="1:20" s="90" customFormat="1" x14ac:dyDescent="0.2">
      <c r="A28" s="86" t="s">
        <v>47</v>
      </c>
      <c r="B28" s="86" t="s">
        <v>48</v>
      </c>
      <c r="C28" s="86" t="s">
        <v>47</v>
      </c>
      <c r="D28" s="86" t="s">
        <v>275</v>
      </c>
      <c r="E28" s="87">
        <v>20</v>
      </c>
      <c r="F28" s="87">
        <v>610</v>
      </c>
      <c r="G28" s="87">
        <v>10</v>
      </c>
      <c r="H28" s="87">
        <v>100</v>
      </c>
      <c r="I28" s="87"/>
      <c r="J28" s="87">
        <v>200</v>
      </c>
      <c r="K28" s="87">
        <v>1000</v>
      </c>
      <c r="L28" s="87">
        <v>1000</v>
      </c>
      <c r="M28" s="91"/>
      <c r="N28" s="87">
        <f t="shared" si="3"/>
        <v>2200</v>
      </c>
      <c r="O28" s="87">
        <f t="shared" si="4"/>
        <v>22</v>
      </c>
      <c r="P28" s="92"/>
      <c r="Q28" s="93">
        <v>0.06</v>
      </c>
      <c r="R28" s="93">
        <f t="shared" si="5"/>
        <v>1.3199999999999998</v>
      </c>
    </row>
    <row r="29" spans="1:20" s="90" customFormat="1" x14ac:dyDescent="0.2">
      <c r="A29" s="138" t="s">
        <v>49</v>
      </c>
      <c r="B29" s="138" t="s">
        <v>48</v>
      </c>
      <c r="C29" s="138">
        <v>90442600</v>
      </c>
      <c r="D29" s="138" t="s">
        <v>277</v>
      </c>
      <c r="E29" s="87" t="s">
        <v>46</v>
      </c>
      <c r="F29" s="87">
        <v>600</v>
      </c>
      <c r="G29" s="87">
        <v>10</v>
      </c>
      <c r="H29" s="87">
        <v>100</v>
      </c>
      <c r="I29" s="87"/>
      <c r="J29" s="87">
        <v>1000</v>
      </c>
      <c r="K29" s="87"/>
      <c r="L29" s="87"/>
      <c r="M29" s="91"/>
      <c r="N29" s="87">
        <f t="shared" si="3"/>
        <v>1000</v>
      </c>
      <c r="O29" s="87">
        <f t="shared" si="4"/>
        <v>10</v>
      </c>
      <c r="P29" s="92"/>
      <c r="Q29" s="93">
        <v>0.06</v>
      </c>
      <c r="R29" s="93">
        <f t="shared" si="5"/>
        <v>0.6</v>
      </c>
    </row>
    <row r="30" spans="1:20" s="90" customFormat="1" x14ac:dyDescent="0.2">
      <c r="A30" s="86" t="s">
        <v>154</v>
      </c>
      <c r="B30" s="86" t="s">
        <v>43</v>
      </c>
      <c r="C30" s="86" t="s">
        <v>154</v>
      </c>
      <c r="D30" s="86" t="s">
        <v>275</v>
      </c>
      <c r="E30" s="87">
        <v>20</v>
      </c>
      <c r="F30" s="87">
        <v>760</v>
      </c>
      <c r="G30" s="87">
        <v>10</v>
      </c>
      <c r="H30" s="87">
        <v>100</v>
      </c>
      <c r="I30" s="87"/>
      <c r="J30" s="87"/>
      <c r="K30" s="87"/>
      <c r="L30" s="87">
        <v>500</v>
      </c>
      <c r="M30" s="91"/>
      <c r="N30" s="87">
        <f t="shared" si="3"/>
        <v>500</v>
      </c>
      <c r="O30" s="87">
        <f t="shared" si="4"/>
        <v>5</v>
      </c>
      <c r="P30" s="92"/>
      <c r="Q30" s="93">
        <v>7.0000000000000007E-2</v>
      </c>
      <c r="R30" s="93">
        <f t="shared" si="5"/>
        <v>0.35000000000000003</v>
      </c>
    </row>
    <row r="31" spans="1:20" s="90" customFormat="1" x14ac:dyDescent="0.2">
      <c r="A31" s="138" t="s">
        <v>45</v>
      </c>
      <c r="B31" s="138" t="s">
        <v>43</v>
      </c>
      <c r="C31" s="138">
        <v>90442700</v>
      </c>
      <c r="D31" s="138" t="s">
        <v>277</v>
      </c>
      <c r="E31" s="87" t="s">
        <v>46</v>
      </c>
      <c r="F31" s="87">
        <v>750</v>
      </c>
      <c r="G31" s="87">
        <v>10</v>
      </c>
      <c r="H31" s="87">
        <v>100</v>
      </c>
      <c r="I31" s="87"/>
      <c r="J31" s="87">
        <v>700</v>
      </c>
      <c r="K31" s="87">
        <v>1000</v>
      </c>
      <c r="L31" s="87"/>
      <c r="M31" s="91"/>
      <c r="N31" s="87">
        <f t="shared" si="3"/>
        <v>1700</v>
      </c>
      <c r="O31" s="87">
        <f t="shared" si="4"/>
        <v>17</v>
      </c>
      <c r="P31" s="92"/>
      <c r="Q31" s="93">
        <v>7.0000000000000007E-2</v>
      </c>
      <c r="R31" s="93">
        <f t="shared" si="5"/>
        <v>1.1900000000000002</v>
      </c>
    </row>
    <row r="32" spans="1:20" s="90" customFormat="1" x14ac:dyDescent="0.2">
      <c r="A32" s="86" t="s">
        <v>38</v>
      </c>
      <c r="B32" s="86" t="s">
        <v>39</v>
      </c>
      <c r="C32" s="86" t="s">
        <v>38</v>
      </c>
      <c r="D32" s="86" t="s">
        <v>275</v>
      </c>
      <c r="E32" s="87">
        <v>20</v>
      </c>
      <c r="F32" s="87">
        <v>915</v>
      </c>
      <c r="G32" s="87">
        <v>10</v>
      </c>
      <c r="H32" s="87">
        <v>50</v>
      </c>
      <c r="I32" s="87"/>
      <c r="J32" s="87">
        <v>250</v>
      </c>
      <c r="K32" s="87">
        <v>1000</v>
      </c>
      <c r="L32" s="87">
        <v>1000</v>
      </c>
      <c r="M32" s="91"/>
      <c r="N32" s="87">
        <f t="shared" si="3"/>
        <v>2250</v>
      </c>
      <c r="O32" s="87">
        <f t="shared" si="4"/>
        <v>45</v>
      </c>
      <c r="P32" s="92"/>
      <c r="Q32" s="93">
        <v>0.04</v>
      </c>
      <c r="R32" s="93">
        <f t="shared" si="5"/>
        <v>1.8</v>
      </c>
    </row>
    <row r="33" spans="1:20" s="90" customFormat="1" x14ac:dyDescent="0.2">
      <c r="A33" s="138" t="s">
        <v>170</v>
      </c>
      <c r="B33" s="138" t="s">
        <v>39</v>
      </c>
      <c r="C33" s="138">
        <v>90442800</v>
      </c>
      <c r="D33" s="138" t="s">
        <v>277</v>
      </c>
      <c r="E33" s="87" t="s">
        <v>46</v>
      </c>
      <c r="F33" s="87">
        <v>900</v>
      </c>
      <c r="G33" s="87">
        <v>10</v>
      </c>
      <c r="H33" s="87">
        <v>50</v>
      </c>
      <c r="I33" s="87"/>
      <c r="J33" s="87">
        <v>400</v>
      </c>
      <c r="K33" s="87">
        <v>1000</v>
      </c>
      <c r="L33" s="87">
        <v>2000</v>
      </c>
      <c r="M33" s="91"/>
      <c r="N33" s="87">
        <f t="shared" si="3"/>
        <v>3400</v>
      </c>
      <c r="O33" s="87">
        <f t="shared" si="4"/>
        <v>68</v>
      </c>
      <c r="P33" s="92"/>
      <c r="Q33" s="93">
        <v>0.04</v>
      </c>
      <c r="R33" s="93">
        <f t="shared" si="5"/>
        <v>2.72</v>
      </c>
    </row>
    <row r="34" spans="1:20" s="90" customFormat="1" x14ac:dyDescent="0.2">
      <c r="A34" s="86" t="s">
        <v>34</v>
      </c>
      <c r="B34" s="86" t="s">
        <v>35</v>
      </c>
      <c r="C34" s="86" t="s">
        <v>34</v>
      </c>
      <c r="D34" s="86" t="s">
        <v>275</v>
      </c>
      <c r="E34" s="87">
        <v>20</v>
      </c>
      <c r="F34" s="87">
        <v>1220</v>
      </c>
      <c r="G34" s="87">
        <v>10</v>
      </c>
      <c r="H34" s="87">
        <v>50</v>
      </c>
      <c r="I34" s="87"/>
      <c r="J34" s="87">
        <v>500</v>
      </c>
      <c r="K34" s="87">
        <v>1000</v>
      </c>
      <c r="L34" s="87">
        <v>1000</v>
      </c>
      <c r="M34" s="91"/>
      <c r="N34" s="87">
        <f t="shared" si="3"/>
        <v>2500</v>
      </c>
      <c r="O34" s="87">
        <f t="shared" si="4"/>
        <v>50</v>
      </c>
      <c r="P34" s="92"/>
      <c r="Q34" s="93">
        <v>0.06</v>
      </c>
      <c r="R34" s="93">
        <f t="shared" si="5"/>
        <v>3</v>
      </c>
    </row>
    <row r="35" spans="1:20" s="90" customFormat="1" x14ac:dyDescent="0.2">
      <c r="A35" s="86" t="s">
        <v>32</v>
      </c>
      <c r="B35" s="86" t="s">
        <v>33</v>
      </c>
      <c r="C35" s="86" t="s">
        <v>32</v>
      </c>
      <c r="D35" s="86" t="s">
        <v>275</v>
      </c>
      <c r="E35" s="87">
        <v>20</v>
      </c>
      <c r="F35" s="87">
        <v>1524</v>
      </c>
      <c r="G35" s="87">
        <v>10</v>
      </c>
      <c r="H35" s="87">
        <v>50</v>
      </c>
      <c r="I35" s="87"/>
      <c r="J35" s="87"/>
      <c r="K35" s="87"/>
      <c r="L35" s="87"/>
      <c r="M35" s="91"/>
      <c r="N35" s="87">
        <f t="shared" si="3"/>
        <v>0</v>
      </c>
      <c r="O35" s="87">
        <f t="shared" si="4"/>
        <v>0</v>
      </c>
      <c r="P35" s="92"/>
      <c r="Q35" s="93">
        <v>7.0000000000000007E-2</v>
      </c>
      <c r="R35" s="93">
        <f t="shared" si="5"/>
        <v>0</v>
      </c>
    </row>
    <row r="36" spans="1:20" s="90" customFormat="1" x14ac:dyDescent="0.2">
      <c r="A36" s="86" t="s">
        <v>214</v>
      </c>
      <c r="B36" s="86" t="s">
        <v>30</v>
      </c>
      <c r="C36" s="86" t="s">
        <v>214</v>
      </c>
      <c r="D36" s="86" t="s">
        <v>275</v>
      </c>
      <c r="E36" s="87">
        <v>20</v>
      </c>
      <c r="F36" s="87">
        <v>1800</v>
      </c>
      <c r="G36" s="87">
        <v>10</v>
      </c>
      <c r="H36" s="87">
        <v>50</v>
      </c>
      <c r="I36" s="87"/>
      <c r="J36" s="87"/>
      <c r="K36" s="87"/>
      <c r="L36" s="87"/>
      <c r="M36" s="91"/>
      <c r="N36" s="87">
        <f t="shared" si="3"/>
        <v>0</v>
      </c>
      <c r="O36" s="87">
        <f t="shared" si="4"/>
        <v>0</v>
      </c>
      <c r="P36" s="92"/>
      <c r="Q36" s="93">
        <v>0.09</v>
      </c>
      <c r="R36" s="93">
        <f t="shared" si="5"/>
        <v>0</v>
      </c>
    </row>
    <row r="37" spans="1:20" s="90" customFormat="1" x14ac:dyDescent="0.2">
      <c r="A37" s="86" t="s">
        <v>212</v>
      </c>
      <c r="B37" s="86" t="s">
        <v>213</v>
      </c>
      <c r="C37" s="86" t="s">
        <v>212</v>
      </c>
      <c r="D37" s="86" t="s">
        <v>275</v>
      </c>
      <c r="E37" s="87">
        <v>20</v>
      </c>
      <c r="F37" s="87">
        <v>2100</v>
      </c>
      <c r="G37" s="87">
        <v>10</v>
      </c>
      <c r="H37" s="87">
        <v>50</v>
      </c>
      <c r="I37" s="87"/>
      <c r="J37" s="87"/>
      <c r="K37" s="87"/>
      <c r="L37" s="87"/>
      <c r="M37" s="91"/>
      <c r="N37" s="87">
        <f t="shared" si="3"/>
        <v>0</v>
      </c>
      <c r="O37" s="87">
        <f t="shared" si="4"/>
        <v>0</v>
      </c>
      <c r="P37" s="92"/>
      <c r="Q37" s="93">
        <v>7.0000000000000007E-2</v>
      </c>
      <c r="R37" s="93">
        <f t="shared" si="5"/>
        <v>0</v>
      </c>
    </row>
    <row r="38" spans="1:20" s="90" customFormat="1" x14ac:dyDescent="0.2">
      <c r="A38" s="86" t="s">
        <v>242</v>
      </c>
      <c r="B38" s="86" t="s">
        <v>243</v>
      </c>
      <c r="C38" s="86" t="s">
        <v>242</v>
      </c>
      <c r="D38" s="86" t="s">
        <v>275</v>
      </c>
      <c r="E38" s="87">
        <v>20</v>
      </c>
      <c r="F38" s="87">
        <v>2400</v>
      </c>
      <c r="G38" s="87">
        <v>10</v>
      </c>
      <c r="H38" s="87">
        <v>50</v>
      </c>
      <c r="I38" s="87"/>
      <c r="J38" s="87"/>
      <c r="K38" s="87"/>
      <c r="L38" s="87"/>
      <c r="M38" s="91"/>
      <c r="N38" s="87">
        <f t="shared" si="3"/>
        <v>0</v>
      </c>
      <c r="O38" s="87">
        <f t="shared" si="4"/>
        <v>0</v>
      </c>
      <c r="P38" s="92"/>
      <c r="Q38" s="93">
        <v>7.0000000000000007E-2</v>
      </c>
      <c r="R38" s="93">
        <f t="shared" si="5"/>
        <v>0</v>
      </c>
    </row>
    <row r="39" spans="1:20" s="90" customFormat="1" ht="15" x14ac:dyDescent="0.2">
      <c r="A39" s="96" t="s">
        <v>52</v>
      </c>
      <c r="B39" s="96"/>
      <c r="C39" s="96"/>
      <c r="D39" s="96"/>
      <c r="E39" s="96"/>
      <c r="F39" s="99"/>
      <c r="G39" s="100"/>
      <c r="H39" s="100"/>
      <c r="I39" s="87"/>
      <c r="J39" s="87"/>
      <c r="K39" s="87"/>
      <c r="L39" s="87"/>
      <c r="M39" s="101"/>
      <c r="N39" s="87"/>
      <c r="O39" s="87"/>
      <c r="P39" s="92"/>
      <c r="Q39" s="87"/>
      <c r="R39" s="93"/>
    </row>
    <row r="40" spans="1:20" s="90" customFormat="1" x14ac:dyDescent="0.2">
      <c r="A40" s="86" t="s">
        <v>261</v>
      </c>
      <c r="B40" s="86" t="s">
        <v>262</v>
      </c>
      <c r="C40" s="86" t="s">
        <v>261</v>
      </c>
      <c r="D40" s="86" t="s">
        <v>275</v>
      </c>
      <c r="E40" s="87">
        <v>25</v>
      </c>
      <c r="F40" s="87">
        <v>200</v>
      </c>
      <c r="G40" s="87">
        <v>10</v>
      </c>
      <c r="H40" s="87">
        <v>150</v>
      </c>
      <c r="I40" s="87">
        <v>150</v>
      </c>
      <c r="J40" s="87">
        <v>300</v>
      </c>
      <c r="K40" s="87"/>
      <c r="L40" s="87">
        <v>300</v>
      </c>
      <c r="M40" s="91"/>
      <c r="N40" s="87">
        <f t="shared" ref="N40:N59" si="6">SUM(I40:M40)</f>
        <v>750</v>
      </c>
      <c r="O40" s="87">
        <f t="shared" ref="O40:O59" si="7">$N40/$H40</f>
        <v>5</v>
      </c>
      <c r="P40" s="92"/>
      <c r="Q40" s="93">
        <v>0.06</v>
      </c>
      <c r="R40" s="93">
        <f t="shared" ref="R40:R59" si="8">$O40*$Q40</f>
        <v>0.3</v>
      </c>
      <c r="S40" s="94">
        <f>SUM(R40:R59)</f>
        <v>21.849999999999998</v>
      </c>
      <c r="T40" s="90">
        <f>S40*100/$S$147</f>
        <v>43.173285911875134</v>
      </c>
    </row>
    <row r="41" spans="1:20" s="90" customFormat="1" x14ac:dyDescent="0.2">
      <c r="A41" s="138" t="s">
        <v>198</v>
      </c>
      <c r="B41" s="138" t="s">
        <v>199</v>
      </c>
      <c r="C41" s="138">
        <v>90448000</v>
      </c>
      <c r="D41" s="138" t="s">
        <v>277</v>
      </c>
      <c r="E41" s="87" t="s">
        <v>63</v>
      </c>
      <c r="F41" s="87">
        <v>270</v>
      </c>
      <c r="G41" s="87">
        <v>10</v>
      </c>
      <c r="H41" s="87">
        <v>100</v>
      </c>
      <c r="I41" s="87"/>
      <c r="J41" s="87"/>
      <c r="K41" s="87"/>
      <c r="L41" s="87"/>
      <c r="M41" s="91"/>
      <c r="N41" s="87">
        <f t="shared" si="6"/>
        <v>0</v>
      </c>
      <c r="O41" s="87">
        <f t="shared" si="7"/>
        <v>0</v>
      </c>
      <c r="P41" s="92"/>
      <c r="Q41" s="93">
        <v>0.06</v>
      </c>
      <c r="R41" s="93">
        <f t="shared" si="8"/>
        <v>0</v>
      </c>
    </row>
    <row r="42" spans="1:20" s="90" customFormat="1" x14ac:dyDescent="0.2">
      <c r="A42" s="102" t="s">
        <v>583</v>
      </c>
      <c r="B42" s="102" t="s">
        <v>391</v>
      </c>
      <c r="C42" s="102" t="s">
        <v>584</v>
      </c>
      <c r="D42" s="86" t="s">
        <v>275</v>
      </c>
      <c r="E42" s="87" t="s">
        <v>63</v>
      </c>
      <c r="F42" s="87">
        <v>300</v>
      </c>
      <c r="G42" s="87">
        <v>10</v>
      </c>
      <c r="H42" s="87">
        <v>100</v>
      </c>
      <c r="I42" s="87"/>
      <c r="J42" s="87">
        <v>1600</v>
      </c>
      <c r="K42" s="87">
        <v>800</v>
      </c>
      <c r="L42" s="87">
        <v>1100</v>
      </c>
      <c r="M42" s="91"/>
      <c r="N42" s="87">
        <f t="shared" si="6"/>
        <v>3500</v>
      </c>
      <c r="O42" s="87">
        <f t="shared" si="7"/>
        <v>35</v>
      </c>
      <c r="P42" s="92"/>
      <c r="Q42" s="93">
        <v>0.06</v>
      </c>
      <c r="R42" s="93">
        <f t="shared" si="8"/>
        <v>2.1</v>
      </c>
    </row>
    <row r="43" spans="1:20" s="90" customFormat="1" x14ac:dyDescent="0.2">
      <c r="A43" s="138" t="s">
        <v>392</v>
      </c>
      <c r="B43" s="138" t="s">
        <v>391</v>
      </c>
      <c r="C43" s="95" t="s">
        <v>393</v>
      </c>
      <c r="D43" s="138" t="s">
        <v>277</v>
      </c>
      <c r="E43" s="87" t="s">
        <v>63</v>
      </c>
      <c r="F43" s="87">
        <v>300</v>
      </c>
      <c r="G43" s="87">
        <v>10</v>
      </c>
      <c r="H43" s="87">
        <v>100</v>
      </c>
      <c r="I43" s="87"/>
      <c r="J43" s="87">
        <v>1300</v>
      </c>
      <c r="K43" s="87"/>
      <c r="L43" s="87">
        <v>800</v>
      </c>
      <c r="M43" s="91"/>
      <c r="N43" s="87">
        <f t="shared" si="6"/>
        <v>2100</v>
      </c>
      <c r="O43" s="87">
        <f t="shared" si="7"/>
        <v>21</v>
      </c>
      <c r="P43" s="92"/>
      <c r="Q43" s="93">
        <v>0.06</v>
      </c>
      <c r="R43" s="93">
        <f t="shared" si="8"/>
        <v>1.26</v>
      </c>
    </row>
    <row r="44" spans="1:20" s="90" customFormat="1" x14ac:dyDescent="0.2">
      <c r="A44" s="102" t="s">
        <v>67</v>
      </c>
      <c r="B44" s="102" t="s">
        <v>68</v>
      </c>
      <c r="C44" s="102" t="s">
        <v>69</v>
      </c>
      <c r="D44" s="86" t="s">
        <v>275</v>
      </c>
      <c r="E44" s="87">
        <v>25</v>
      </c>
      <c r="F44" s="87">
        <v>375</v>
      </c>
      <c r="G44" s="87">
        <v>10</v>
      </c>
      <c r="H44" s="87">
        <v>100</v>
      </c>
      <c r="I44" s="87"/>
      <c r="J44" s="87">
        <v>400</v>
      </c>
      <c r="K44" s="87">
        <v>500</v>
      </c>
      <c r="L44" s="87">
        <v>1000</v>
      </c>
      <c r="M44" s="91"/>
      <c r="N44" s="87">
        <f t="shared" si="6"/>
        <v>1900</v>
      </c>
      <c r="O44" s="87">
        <f t="shared" si="7"/>
        <v>19</v>
      </c>
      <c r="P44" s="92"/>
      <c r="Q44" s="93">
        <v>0.06</v>
      </c>
      <c r="R44" s="93">
        <f t="shared" si="8"/>
        <v>1.1399999999999999</v>
      </c>
    </row>
    <row r="45" spans="1:20" s="90" customFormat="1" x14ac:dyDescent="0.2">
      <c r="A45" s="86" t="s">
        <v>64</v>
      </c>
      <c r="B45" s="86" t="s">
        <v>65</v>
      </c>
      <c r="C45" s="86" t="s">
        <v>64</v>
      </c>
      <c r="D45" s="86" t="s">
        <v>275</v>
      </c>
      <c r="E45" s="87">
        <v>25</v>
      </c>
      <c r="F45" s="87">
        <v>457</v>
      </c>
      <c r="G45" s="87">
        <v>10</v>
      </c>
      <c r="H45" s="87">
        <v>100</v>
      </c>
      <c r="I45" s="87">
        <v>500</v>
      </c>
      <c r="J45" s="87">
        <v>1000</v>
      </c>
      <c r="K45" s="87">
        <v>1000</v>
      </c>
      <c r="L45" s="87">
        <v>2000</v>
      </c>
      <c r="M45" s="91"/>
      <c r="N45" s="87">
        <f t="shared" si="6"/>
        <v>4500</v>
      </c>
      <c r="O45" s="87">
        <f t="shared" si="7"/>
        <v>45</v>
      </c>
      <c r="P45" s="92"/>
      <c r="Q45" s="93">
        <v>0.06</v>
      </c>
      <c r="R45" s="93">
        <f t="shared" si="8"/>
        <v>2.6999999999999997</v>
      </c>
    </row>
    <row r="46" spans="1:20" s="90" customFormat="1" x14ac:dyDescent="0.2">
      <c r="A46" s="138" t="s">
        <v>66</v>
      </c>
      <c r="B46" s="138" t="s">
        <v>65</v>
      </c>
      <c r="C46" s="138">
        <v>90443400</v>
      </c>
      <c r="D46" s="138" t="s">
        <v>277</v>
      </c>
      <c r="E46" s="87" t="s">
        <v>63</v>
      </c>
      <c r="F46" s="87">
        <v>450</v>
      </c>
      <c r="G46" s="87">
        <v>10</v>
      </c>
      <c r="H46" s="87">
        <v>100</v>
      </c>
      <c r="I46" s="87"/>
      <c r="J46" s="87">
        <v>500</v>
      </c>
      <c r="K46" s="87">
        <v>1000</v>
      </c>
      <c r="L46" s="87">
        <v>1000</v>
      </c>
      <c r="M46" s="91"/>
      <c r="N46" s="87">
        <f t="shared" si="6"/>
        <v>2500</v>
      </c>
      <c r="O46" s="87">
        <f t="shared" si="7"/>
        <v>25</v>
      </c>
      <c r="P46" s="92"/>
      <c r="Q46" s="93">
        <v>0.06</v>
      </c>
      <c r="R46" s="93">
        <f t="shared" si="8"/>
        <v>1.5</v>
      </c>
    </row>
    <row r="47" spans="1:20" s="90" customFormat="1" x14ac:dyDescent="0.2">
      <c r="A47" s="86" t="s">
        <v>60</v>
      </c>
      <c r="B47" s="86" t="s">
        <v>61</v>
      </c>
      <c r="C47" s="86" t="s">
        <v>60</v>
      </c>
      <c r="D47" s="86" t="s">
        <v>275</v>
      </c>
      <c r="E47" s="87">
        <v>25</v>
      </c>
      <c r="F47" s="87">
        <v>610</v>
      </c>
      <c r="G47" s="87">
        <v>10</v>
      </c>
      <c r="H47" s="87">
        <v>50</v>
      </c>
      <c r="I47" s="87">
        <v>500</v>
      </c>
      <c r="J47" s="87">
        <v>500</v>
      </c>
      <c r="K47" s="87">
        <v>500</v>
      </c>
      <c r="L47" s="87">
        <v>300</v>
      </c>
      <c r="M47" s="91"/>
      <c r="N47" s="87">
        <f t="shared" si="6"/>
        <v>1800</v>
      </c>
      <c r="O47" s="87">
        <f t="shared" si="7"/>
        <v>36</v>
      </c>
      <c r="P47" s="92"/>
      <c r="Q47" s="93">
        <v>0.04</v>
      </c>
      <c r="R47" s="93">
        <f t="shared" si="8"/>
        <v>1.44</v>
      </c>
    </row>
    <row r="48" spans="1:20" s="90" customFormat="1" x14ac:dyDescent="0.2">
      <c r="A48" s="138" t="s">
        <v>62</v>
      </c>
      <c r="B48" s="138" t="s">
        <v>61</v>
      </c>
      <c r="C48" s="138">
        <v>90443600</v>
      </c>
      <c r="D48" s="138" t="s">
        <v>277</v>
      </c>
      <c r="E48" s="87" t="s">
        <v>63</v>
      </c>
      <c r="F48" s="87">
        <v>600</v>
      </c>
      <c r="G48" s="87">
        <v>10</v>
      </c>
      <c r="H48" s="87">
        <v>50</v>
      </c>
      <c r="I48" s="87">
        <v>1150</v>
      </c>
      <c r="J48" s="87">
        <v>2000</v>
      </c>
      <c r="K48" s="87">
        <v>1000</v>
      </c>
      <c r="L48" s="87"/>
      <c r="M48" s="91"/>
      <c r="N48" s="87">
        <f t="shared" si="6"/>
        <v>4150</v>
      </c>
      <c r="O48" s="87">
        <f t="shared" si="7"/>
        <v>83</v>
      </c>
      <c r="P48" s="92"/>
      <c r="Q48" s="93">
        <v>0.04</v>
      </c>
      <c r="R48" s="93">
        <f t="shared" si="8"/>
        <v>3.3200000000000003</v>
      </c>
    </row>
    <row r="49" spans="1:20" s="90" customFormat="1" x14ac:dyDescent="0.2">
      <c r="A49" s="86" t="s">
        <v>195</v>
      </c>
      <c r="B49" s="86" t="s">
        <v>178</v>
      </c>
      <c r="C49" s="86" t="s">
        <v>195</v>
      </c>
      <c r="D49" s="86" t="s">
        <v>275</v>
      </c>
      <c r="E49" s="87">
        <v>25</v>
      </c>
      <c r="F49" s="87">
        <v>750</v>
      </c>
      <c r="G49" s="87">
        <v>10</v>
      </c>
      <c r="H49" s="87">
        <v>50</v>
      </c>
      <c r="I49" s="87"/>
      <c r="J49" s="87"/>
      <c r="K49" s="87"/>
      <c r="L49" s="87"/>
      <c r="M49" s="91"/>
      <c r="N49" s="87">
        <f t="shared" si="6"/>
        <v>0</v>
      </c>
      <c r="O49" s="87">
        <f t="shared" si="7"/>
        <v>0</v>
      </c>
      <c r="P49" s="92"/>
      <c r="Q49" s="93">
        <v>0.05</v>
      </c>
      <c r="R49" s="93">
        <f t="shared" si="8"/>
        <v>0</v>
      </c>
    </row>
    <row r="50" spans="1:20" s="90" customFormat="1" x14ac:dyDescent="0.2">
      <c r="A50" s="138" t="s">
        <v>177</v>
      </c>
      <c r="B50" s="138" t="s">
        <v>178</v>
      </c>
      <c r="C50" s="138">
        <v>90443700</v>
      </c>
      <c r="D50" s="138" t="s">
        <v>277</v>
      </c>
      <c r="E50" s="87" t="s">
        <v>63</v>
      </c>
      <c r="F50" s="87">
        <v>750</v>
      </c>
      <c r="G50" s="87">
        <v>10</v>
      </c>
      <c r="H50" s="87">
        <v>50</v>
      </c>
      <c r="I50" s="87">
        <v>350</v>
      </c>
      <c r="J50" s="87">
        <v>1000</v>
      </c>
      <c r="K50" s="87"/>
      <c r="L50" s="87"/>
      <c r="M50" s="91"/>
      <c r="N50" s="87">
        <f t="shared" si="6"/>
        <v>1350</v>
      </c>
      <c r="O50" s="87">
        <f t="shared" si="7"/>
        <v>27</v>
      </c>
      <c r="P50" s="92"/>
      <c r="Q50" s="93">
        <v>0.05</v>
      </c>
      <c r="R50" s="93">
        <f t="shared" si="8"/>
        <v>1.35</v>
      </c>
    </row>
    <row r="51" spans="1:20" s="90" customFormat="1" x14ac:dyDescent="0.2">
      <c r="A51" s="86" t="s">
        <v>155</v>
      </c>
      <c r="B51" s="86" t="s">
        <v>58</v>
      </c>
      <c r="C51" s="86" t="s">
        <v>155</v>
      </c>
      <c r="D51" s="86" t="s">
        <v>275</v>
      </c>
      <c r="E51" s="87">
        <v>25</v>
      </c>
      <c r="F51" s="87">
        <v>915</v>
      </c>
      <c r="G51" s="87">
        <v>10</v>
      </c>
      <c r="H51" s="87">
        <v>50</v>
      </c>
      <c r="I51" s="87"/>
      <c r="J51" s="87"/>
      <c r="K51" s="87"/>
      <c r="L51" s="87">
        <v>500</v>
      </c>
      <c r="M51" s="91"/>
      <c r="N51" s="87">
        <f t="shared" si="6"/>
        <v>500</v>
      </c>
      <c r="O51" s="87">
        <f t="shared" si="7"/>
        <v>10</v>
      </c>
      <c r="P51" s="92"/>
      <c r="Q51" s="93">
        <v>0.06</v>
      </c>
      <c r="R51" s="93">
        <f t="shared" si="8"/>
        <v>0.6</v>
      </c>
    </row>
    <row r="52" spans="1:20" s="90" customFormat="1" x14ac:dyDescent="0.2">
      <c r="A52" s="138" t="s">
        <v>176</v>
      </c>
      <c r="B52" s="138" t="s">
        <v>58</v>
      </c>
      <c r="C52" s="138">
        <v>90443800</v>
      </c>
      <c r="D52" s="138" t="s">
        <v>277</v>
      </c>
      <c r="E52" s="87" t="s">
        <v>63</v>
      </c>
      <c r="F52" s="87">
        <v>900</v>
      </c>
      <c r="G52" s="87">
        <v>10</v>
      </c>
      <c r="H52" s="87">
        <v>50</v>
      </c>
      <c r="I52" s="87"/>
      <c r="J52" s="87">
        <v>1650</v>
      </c>
      <c r="K52" s="87"/>
      <c r="L52" s="87"/>
      <c r="M52" s="91"/>
      <c r="N52" s="87">
        <f t="shared" si="6"/>
        <v>1650</v>
      </c>
      <c r="O52" s="87">
        <f t="shared" si="7"/>
        <v>33</v>
      </c>
      <c r="P52" s="92"/>
      <c r="Q52" s="93">
        <v>0.06</v>
      </c>
      <c r="R52" s="93">
        <f t="shared" si="8"/>
        <v>1.98</v>
      </c>
    </row>
    <row r="53" spans="1:20" s="90" customFormat="1" x14ac:dyDescent="0.2">
      <c r="A53" s="86" t="s">
        <v>53</v>
      </c>
      <c r="B53" s="86" t="s">
        <v>54</v>
      </c>
      <c r="C53" s="86" t="s">
        <v>53</v>
      </c>
      <c r="D53" s="86" t="s">
        <v>275</v>
      </c>
      <c r="E53" s="87">
        <v>25</v>
      </c>
      <c r="F53" s="87">
        <v>1220</v>
      </c>
      <c r="G53" s="87">
        <v>10</v>
      </c>
      <c r="H53" s="87">
        <v>50</v>
      </c>
      <c r="I53" s="87"/>
      <c r="J53" s="87"/>
      <c r="K53" s="87">
        <v>100</v>
      </c>
      <c r="L53" s="87">
        <v>300</v>
      </c>
      <c r="M53" s="91"/>
      <c r="N53" s="87">
        <f t="shared" si="6"/>
        <v>400</v>
      </c>
      <c r="O53" s="87">
        <f t="shared" si="7"/>
        <v>8</v>
      </c>
      <c r="P53" s="92"/>
      <c r="Q53" s="93">
        <v>0.08</v>
      </c>
      <c r="R53" s="93">
        <f t="shared" si="8"/>
        <v>0.64</v>
      </c>
    </row>
    <row r="54" spans="1:20" s="90" customFormat="1" x14ac:dyDescent="0.2">
      <c r="A54" s="103" t="s">
        <v>194</v>
      </c>
      <c r="B54" s="103" t="s">
        <v>54</v>
      </c>
      <c r="C54" s="103">
        <v>90444000</v>
      </c>
      <c r="D54" s="138" t="s">
        <v>277</v>
      </c>
      <c r="E54" s="87" t="s">
        <v>63</v>
      </c>
      <c r="F54" s="87">
        <v>1200</v>
      </c>
      <c r="G54" s="87">
        <v>10</v>
      </c>
      <c r="H54" s="87">
        <v>50</v>
      </c>
      <c r="I54" s="87"/>
      <c r="J54" s="87">
        <v>400</v>
      </c>
      <c r="K54" s="87"/>
      <c r="L54" s="87"/>
      <c r="M54" s="91"/>
      <c r="N54" s="87">
        <f t="shared" si="6"/>
        <v>400</v>
      </c>
      <c r="O54" s="87">
        <f t="shared" si="7"/>
        <v>8</v>
      </c>
      <c r="P54" s="92"/>
      <c r="Q54" s="93">
        <v>0.08</v>
      </c>
      <c r="R54" s="93">
        <f t="shared" si="8"/>
        <v>0.64</v>
      </c>
    </row>
    <row r="55" spans="1:20" s="90" customFormat="1" x14ac:dyDescent="0.2">
      <c r="A55" s="86" t="s">
        <v>230</v>
      </c>
      <c r="B55" s="86" t="s">
        <v>231</v>
      </c>
      <c r="C55" s="86" t="s">
        <v>230</v>
      </c>
      <c r="D55" s="86" t="s">
        <v>275</v>
      </c>
      <c r="E55" s="87">
        <v>25</v>
      </c>
      <c r="F55" s="87">
        <v>1500</v>
      </c>
      <c r="G55" s="87">
        <v>10</v>
      </c>
      <c r="H55" s="87">
        <v>50</v>
      </c>
      <c r="I55" s="87"/>
      <c r="J55" s="87"/>
      <c r="K55" s="87"/>
      <c r="L55" s="87"/>
      <c r="M55" s="91"/>
      <c r="N55" s="87">
        <f t="shared" si="6"/>
        <v>0</v>
      </c>
      <c r="O55" s="87">
        <f t="shared" si="7"/>
        <v>0</v>
      </c>
      <c r="P55" s="92"/>
      <c r="Q55" s="93">
        <v>0.11</v>
      </c>
      <c r="R55" s="93">
        <f t="shared" si="8"/>
        <v>0</v>
      </c>
    </row>
    <row r="56" spans="1:20" s="90" customFormat="1" x14ac:dyDescent="0.2">
      <c r="A56" s="86" t="s">
        <v>254</v>
      </c>
      <c r="B56" s="86" t="s">
        <v>255</v>
      </c>
      <c r="C56" s="86" t="s">
        <v>254</v>
      </c>
      <c r="D56" s="86" t="s">
        <v>275</v>
      </c>
      <c r="E56" s="87">
        <v>25</v>
      </c>
      <c r="F56" s="87">
        <v>1650</v>
      </c>
      <c r="G56" s="87">
        <v>10</v>
      </c>
      <c r="H56" s="87">
        <v>50</v>
      </c>
      <c r="I56" s="87"/>
      <c r="J56" s="87"/>
      <c r="K56" s="87"/>
      <c r="L56" s="87"/>
      <c r="M56" s="91"/>
      <c r="N56" s="87">
        <f t="shared" si="6"/>
        <v>0</v>
      </c>
      <c r="O56" s="87">
        <f t="shared" si="7"/>
        <v>0</v>
      </c>
      <c r="P56" s="92"/>
      <c r="Q56" s="93">
        <v>0.12</v>
      </c>
      <c r="R56" s="93">
        <f t="shared" si="8"/>
        <v>0</v>
      </c>
    </row>
    <row r="57" spans="1:20" s="90" customFormat="1" x14ac:dyDescent="0.2">
      <c r="A57" s="86" t="s">
        <v>193</v>
      </c>
      <c r="B57" s="86" t="s">
        <v>175</v>
      </c>
      <c r="C57" s="86" t="s">
        <v>193</v>
      </c>
      <c r="D57" s="86" t="s">
        <v>275</v>
      </c>
      <c r="E57" s="87">
        <v>25</v>
      </c>
      <c r="F57" s="87">
        <v>1800</v>
      </c>
      <c r="G57" s="87">
        <v>10</v>
      </c>
      <c r="H57" s="87">
        <v>50</v>
      </c>
      <c r="I57" s="87"/>
      <c r="J57" s="87">
        <v>100</v>
      </c>
      <c r="K57" s="87">
        <v>100</v>
      </c>
      <c r="L57" s="87">
        <v>100</v>
      </c>
      <c r="M57" s="91"/>
      <c r="N57" s="87">
        <f t="shared" si="6"/>
        <v>300</v>
      </c>
      <c r="O57" s="87">
        <f t="shared" si="7"/>
        <v>6</v>
      </c>
      <c r="P57" s="92"/>
      <c r="Q57" s="93">
        <v>0.12</v>
      </c>
      <c r="R57" s="93">
        <f t="shared" si="8"/>
        <v>0.72</v>
      </c>
    </row>
    <row r="58" spans="1:20" s="90" customFormat="1" x14ac:dyDescent="0.2">
      <c r="A58" s="138" t="s">
        <v>174</v>
      </c>
      <c r="B58" s="138" t="s">
        <v>175</v>
      </c>
      <c r="C58" s="138">
        <v>90443900</v>
      </c>
      <c r="D58" s="138" t="s">
        <v>277</v>
      </c>
      <c r="E58" s="87" t="s">
        <v>63</v>
      </c>
      <c r="F58" s="87">
        <v>1800</v>
      </c>
      <c r="G58" s="87">
        <v>10</v>
      </c>
      <c r="H58" s="87">
        <v>50</v>
      </c>
      <c r="I58" s="87"/>
      <c r="J58" s="87">
        <v>100</v>
      </c>
      <c r="K58" s="87">
        <v>300</v>
      </c>
      <c r="L58" s="87">
        <v>200</v>
      </c>
      <c r="M58" s="91"/>
      <c r="N58" s="87">
        <f t="shared" si="6"/>
        <v>600</v>
      </c>
      <c r="O58" s="87">
        <f t="shared" si="7"/>
        <v>12</v>
      </c>
      <c r="P58" s="92"/>
      <c r="Q58" s="93">
        <v>0.12</v>
      </c>
      <c r="R58" s="93">
        <f>$O58*$Q58</f>
        <v>1.44</v>
      </c>
    </row>
    <row r="59" spans="1:20" s="90" customFormat="1" x14ac:dyDescent="0.2">
      <c r="A59" s="138" t="s">
        <v>293</v>
      </c>
      <c r="B59" s="138" t="s">
        <v>294</v>
      </c>
      <c r="C59" s="138">
        <v>90443000</v>
      </c>
      <c r="D59" s="138" t="s">
        <v>277</v>
      </c>
      <c r="E59" s="87" t="s">
        <v>63</v>
      </c>
      <c r="F59" s="87">
        <v>2100</v>
      </c>
      <c r="G59" s="87">
        <v>10</v>
      </c>
      <c r="H59" s="87">
        <v>50</v>
      </c>
      <c r="I59" s="87"/>
      <c r="J59" s="87">
        <v>100</v>
      </c>
      <c r="K59" s="87">
        <v>100</v>
      </c>
      <c r="L59" s="87">
        <v>200</v>
      </c>
      <c r="M59" s="91"/>
      <c r="N59" s="87">
        <f t="shared" si="6"/>
        <v>400</v>
      </c>
      <c r="O59" s="87">
        <f t="shared" si="7"/>
        <v>8</v>
      </c>
      <c r="P59" s="92"/>
      <c r="Q59" s="93">
        <v>0.09</v>
      </c>
      <c r="R59" s="93">
        <f t="shared" si="8"/>
        <v>0.72</v>
      </c>
    </row>
    <row r="60" spans="1:20" s="90" customFormat="1" x14ac:dyDescent="0.2">
      <c r="A60" s="104" t="s">
        <v>70</v>
      </c>
      <c r="B60" s="104"/>
      <c r="C60" s="104"/>
      <c r="D60" s="104"/>
      <c r="E60" s="104"/>
      <c r="F60" s="138"/>
      <c r="G60" s="97"/>
      <c r="H60" s="97"/>
      <c r="I60" s="87"/>
      <c r="J60" s="87"/>
      <c r="K60" s="87"/>
      <c r="L60" s="87"/>
      <c r="M60" s="97"/>
      <c r="N60" s="87"/>
      <c r="O60" s="87"/>
      <c r="P60" s="92"/>
      <c r="Q60" s="87"/>
      <c r="R60" s="93"/>
    </row>
    <row r="61" spans="1:20" s="90" customFormat="1" x14ac:dyDescent="0.2">
      <c r="A61" s="86" t="s">
        <v>295</v>
      </c>
      <c r="B61" s="86" t="s">
        <v>296</v>
      </c>
      <c r="C61" s="86" t="s">
        <v>295</v>
      </c>
      <c r="D61" s="86" t="s">
        <v>275</v>
      </c>
      <c r="E61" s="87">
        <v>32</v>
      </c>
      <c r="F61" s="87">
        <v>100</v>
      </c>
      <c r="G61" s="87">
        <v>10</v>
      </c>
      <c r="H61" s="87">
        <v>300</v>
      </c>
      <c r="I61" s="87"/>
      <c r="J61" s="87"/>
      <c r="K61" s="87"/>
      <c r="L61" s="87"/>
      <c r="M61" s="91"/>
      <c r="N61" s="87">
        <f t="shared" ref="N61:N75" si="9">SUM(I61:M61)</f>
        <v>0</v>
      </c>
      <c r="O61" s="87">
        <f t="shared" ref="O61:O75" si="10">$N61/$H61</f>
        <v>0</v>
      </c>
      <c r="P61" s="92"/>
      <c r="Q61" s="93">
        <v>0.09</v>
      </c>
      <c r="R61" s="93">
        <f t="shared" ref="R61:R75" si="11">$O61*$Q61</f>
        <v>0</v>
      </c>
      <c r="S61" s="94">
        <f>SUM(R61:R75)</f>
        <v>1.44</v>
      </c>
      <c r="T61" s="90">
        <f>S61*100/$S$147</f>
        <v>2.8452874925903981</v>
      </c>
    </row>
    <row r="62" spans="1:20" s="90" customFormat="1" x14ac:dyDescent="0.2">
      <c r="A62" s="86" t="s">
        <v>71</v>
      </c>
      <c r="B62" s="86" t="s">
        <v>72</v>
      </c>
      <c r="C62" s="86" t="s">
        <v>71</v>
      </c>
      <c r="D62" s="86" t="s">
        <v>275</v>
      </c>
      <c r="E62" s="87">
        <v>32</v>
      </c>
      <c r="F62" s="87">
        <v>150</v>
      </c>
      <c r="G62" s="87">
        <v>10</v>
      </c>
      <c r="H62" s="87">
        <v>300</v>
      </c>
      <c r="I62" s="87"/>
      <c r="J62" s="87">
        <v>300</v>
      </c>
      <c r="K62" s="87"/>
      <c r="L62" s="87"/>
      <c r="M62" s="91"/>
      <c r="N62" s="87">
        <f t="shared" si="9"/>
        <v>300</v>
      </c>
      <c r="O62" s="87">
        <f t="shared" si="10"/>
        <v>1</v>
      </c>
      <c r="P62" s="92"/>
      <c r="Q62" s="93">
        <v>0.09</v>
      </c>
      <c r="R62" s="93">
        <f t="shared" si="11"/>
        <v>0.09</v>
      </c>
    </row>
    <row r="63" spans="1:20" s="90" customFormat="1" x14ac:dyDescent="0.2">
      <c r="A63" s="138" t="s">
        <v>256</v>
      </c>
      <c r="B63" s="138" t="s">
        <v>72</v>
      </c>
      <c r="C63" s="138">
        <v>90446200</v>
      </c>
      <c r="D63" s="138" t="s">
        <v>277</v>
      </c>
      <c r="E63" s="87">
        <v>32</v>
      </c>
      <c r="F63" s="87">
        <v>150</v>
      </c>
      <c r="G63" s="87">
        <v>10</v>
      </c>
      <c r="H63" s="87">
        <v>300</v>
      </c>
      <c r="I63" s="87"/>
      <c r="J63" s="87">
        <v>300</v>
      </c>
      <c r="K63" s="87"/>
      <c r="L63" s="87"/>
      <c r="M63" s="91"/>
      <c r="N63" s="87">
        <f t="shared" si="9"/>
        <v>300</v>
      </c>
      <c r="O63" s="87">
        <f t="shared" si="10"/>
        <v>1</v>
      </c>
      <c r="P63" s="92"/>
      <c r="Q63" s="93">
        <v>0.09</v>
      </c>
      <c r="R63" s="93">
        <f t="shared" si="11"/>
        <v>0.09</v>
      </c>
    </row>
    <row r="64" spans="1:20" s="90" customFormat="1" x14ac:dyDescent="0.2">
      <c r="A64" s="86" t="s">
        <v>200</v>
      </c>
      <c r="B64" s="86" t="s">
        <v>201</v>
      </c>
      <c r="C64" s="86" t="s">
        <v>200</v>
      </c>
      <c r="D64" s="86" t="s">
        <v>275</v>
      </c>
      <c r="E64" s="87">
        <v>32</v>
      </c>
      <c r="F64" s="87">
        <v>200</v>
      </c>
      <c r="G64" s="87">
        <v>10</v>
      </c>
      <c r="H64" s="87">
        <v>300</v>
      </c>
      <c r="I64" s="87"/>
      <c r="J64" s="87"/>
      <c r="K64" s="87"/>
      <c r="L64" s="87"/>
      <c r="M64" s="91"/>
      <c r="N64" s="87">
        <f t="shared" si="9"/>
        <v>0</v>
      </c>
      <c r="O64" s="87">
        <f t="shared" si="10"/>
        <v>0</v>
      </c>
      <c r="P64" s="92"/>
      <c r="Q64" s="93">
        <v>0.09</v>
      </c>
      <c r="R64" s="93">
        <f t="shared" si="11"/>
        <v>0</v>
      </c>
    </row>
    <row r="65" spans="1:20" s="90" customFormat="1" x14ac:dyDescent="0.2">
      <c r="A65" s="86" t="s">
        <v>73</v>
      </c>
      <c r="B65" s="86" t="s">
        <v>74</v>
      </c>
      <c r="C65" s="86" t="s">
        <v>73</v>
      </c>
      <c r="D65" s="86" t="s">
        <v>275</v>
      </c>
      <c r="E65" s="87">
        <v>32</v>
      </c>
      <c r="F65" s="87">
        <v>300</v>
      </c>
      <c r="G65" s="87">
        <v>10</v>
      </c>
      <c r="H65" s="87">
        <v>150</v>
      </c>
      <c r="I65" s="87"/>
      <c r="J65" s="87"/>
      <c r="K65" s="87"/>
      <c r="L65" s="87"/>
      <c r="M65" s="91"/>
      <c r="N65" s="87">
        <f t="shared" si="9"/>
        <v>0</v>
      </c>
      <c r="O65" s="87">
        <f t="shared" si="10"/>
        <v>0</v>
      </c>
      <c r="P65" s="92"/>
      <c r="Q65" s="93">
        <v>0.09</v>
      </c>
      <c r="R65" s="93">
        <f t="shared" si="11"/>
        <v>0</v>
      </c>
    </row>
    <row r="66" spans="1:20" s="90" customFormat="1" x14ac:dyDescent="0.2">
      <c r="A66" s="138" t="s">
        <v>232</v>
      </c>
      <c r="B66" s="138" t="s">
        <v>74</v>
      </c>
      <c r="C66" s="138">
        <v>90446300</v>
      </c>
      <c r="D66" s="138" t="s">
        <v>277</v>
      </c>
      <c r="E66" s="87" t="s">
        <v>180</v>
      </c>
      <c r="F66" s="87">
        <v>300</v>
      </c>
      <c r="G66" s="87">
        <v>10</v>
      </c>
      <c r="H66" s="87">
        <v>150</v>
      </c>
      <c r="I66" s="87"/>
      <c r="J66" s="87"/>
      <c r="K66" s="87">
        <v>150</v>
      </c>
      <c r="L66" s="87"/>
      <c r="M66" s="91"/>
      <c r="N66" s="87">
        <f t="shared" si="9"/>
        <v>150</v>
      </c>
      <c r="O66" s="87">
        <f t="shared" si="10"/>
        <v>1</v>
      </c>
      <c r="P66" s="92"/>
      <c r="Q66" s="93">
        <v>0.09</v>
      </c>
      <c r="R66" s="93">
        <f t="shared" si="11"/>
        <v>0.09</v>
      </c>
    </row>
    <row r="67" spans="1:20" s="90" customFormat="1" x14ac:dyDescent="0.2">
      <c r="A67" s="86" t="s">
        <v>75</v>
      </c>
      <c r="B67" s="86" t="s">
        <v>76</v>
      </c>
      <c r="C67" s="86" t="s">
        <v>75</v>
      </c>
      <c r="D67" s="86" t="s">
        <v>275</v>
      </c>
      <c r="E67" s="87">
        <v>32</v>
      </c>
      <c r="F67" s="87">
        <v>450</v>
      </c>
      <c r="G67" s="87">
        <v>10</v>
      </c>
      <c r="H67" s="87">
        <v>100</v>
      </c>
      <c r="I67" s="87"/>
      <c r="J67" s="87"/>
      <c r="K67" s="87"/>
      <c r="L67" s="87"/>
      <c r="M67" s="91"/>
      <c r="N67" s="87">
        <f t="shared" si="9"/>
        <v>0</v>
      </c>
      <c r="O67" s="87">
        <f t="shared" si="10"/>
        <v>0</v>
      </c>
      <c r="P67" s="92"/>
      <c r="Q67" s="93">
        <v>0.09</v>
      </c>
      <c r="R67" s="93">
        <f t="shared" si="11"/>
        <v>0</v>
      </c>
    </row>
    <row r="68" spans="1:20" s="90" customFormat="1" x14ac:dyDescent="0.2">
      <c r="A68" s="138" t="s">
        <v>179</v>
      </c>
      <c r="B68" s="138" t="s">
        <v>76</v>
      </c>
      <c r="C68" s="138">
        <v>90446400</v>
      </c>
      <c r="D68" s="138" t="s">
        <v>277</v>
      </c>
      <c r="E68" s="87" t="s">
        <v>180</v>
      </c>
      <c r="F68" s="87">
        <v>450</v>
      </c>
      <c r="G68" s="87">
        <v>10</v>
      </c>
      <c r="H68" s="87">
        <v>100</v>
      </c>
      <c r="I68" s="87"/>
      <c r="J68" s="87">
        <v>200</v>
      </c>
      <c r="K68" s="87">
        <v>100</v>
      </c>
      <c r="L68" s="87">
        <v>100</v>
      </c>
      <c r="M68" s="91"/>
      <c r="N68" s="87">
        <f t="shared" si="9"/>
        <v>400</v>
      </c>
      <c r="O68" s="87">
        <f t="shared" si="10"/>
        <v>4</v>
      </c>
      <c r="P68" s="92"/>
      <c r="Q68" s="93">
        <v>0.09</v>
      </c>
      <c r="R68" s="93">
        <f t="shared" si="11"/>
        <v>0.36</v>
      </c>
    </row>
    <row r="69" spans="1:20" s="90" customFormat="1" x14ac:dyDescent="0.2">
      <c r="A69" s="86" t="s">
        <v>156</v>
      </c>
      <c r="B69" s="86" t="s">
        <v>157</v>
      </c>
      <c r="C69" s="86" t="s">
        <v>156</v>
      </c>
      <c r="D69" s="86" t="s">
        <v>275</v>
      </c>
      <c r="E69" s="87">
        <v>32</v>
      </c>
      <c r="F69" s="87">
        <v>600</v>
      </c>
      <c r="G69" s="87">
        <v>10</v>
      </c>
      <c r="H69" s="87">
        <v>100</v>
      </c>
      <c r="I69" s="87"/>
      <c r="J69" s="87"/>
      <c r="K69" s="87"/>
      <c r="L69" s="87"/>
      <c r="M69" s="91"/>
      <c r="N69" s="87">
        <f t="shared" si="9"/>
        <v>0</v>
      </c>
      <c r="O69" s="87">
        <f t="shared" si="10"/>
        <v>0</v>
      </c>
      <c r="P69" s="92"/>
      <c r="Q69" s="93">
        <v>0.12</v>
      </c>
      <c r="R69" s="93">
        <f t="shared" si="11"/>
        <v>0</v>
      </c>
    </row>
    <row r="70" spans="1:20" s="90" customFormat="1" x14ac:dyDescent="0.2">
      <c r="A70" s="138" t="s">
        <v>181</v>
      </c>
      <c r="B70" s="138" t="s">
        <v>157</v>
      </c>
      <c r="C70" s="138">
        <v>90446600</v>
      </c>
      <c r="D70" s="138" t="s">
        <v>277</v>
      </c>
      <c r="E70" s="87" t="s">
        <v>180</v>
      </c>
      <c r="F70" s="87">
        <v>600</v>
      </c>
      <c r="G70" s="87">
        <v>10</v>
      </c>
      <c r="H70" s="87">
        <v>100</v>
      </c>
      <c r="I70" s="87"/>
      <c r="J70" s="87">
        <v>100</v>
      </c>
      <c r="K70" s="87">
        <v>100</v>
      </c>
      <c r="L70" s="87">
        <v>100</v>
      </c>
      <c r="M70" s="91"/>
      <c r="N70" s="87">
        <f t="shared" si="9"/>
        <v>300</v>
      </c>
      <c r="O70" s="87">
        <f t="shared" si="10"/>
        <v>3</v>
      </c>
      <c r="P70" s="92"/>
      <c r="Q70" s="93">
        <v>0.12</v>
      </c>
      <c r="R70" s="93">
        <f t="shared" si="11"/>
        <v>0.36</v>
      </c>
    </row>
    <row r="71" spans="1:20" s="90" customFormat="1" x14ac:dyDescent="0.2">
      <c r="A71" s="86" t="s">
        <v>222</v>
      </c>
      <c r="B71" s="86" t="s">
        <v>223</v>
      </c>
      <c r="C71" s="86" t="s">
        <v>222</v>
      </c>
      <c r="D71" s="86" t="s">
        <v>275</v>
      </c>
      <c r="E71" s="87">
        <v>32</v>
      </c>
      <c r="F71" s="87">
        <v>750</v>
      </c>
      <c r="G71" s="87">
        <v>10</v>
      </c>
      <c r="H71" s="87">
        <v>60</v>
      </c>
      <c r="I71" s="87"/>
      <c r="J71" s="87"/>
      <c r="K71" s="87"/>
      <c r="L71" s="87"/>
      <c r="M71" s="91"/>
      <c r="N71" s="87">
        <f t="shared" si="9"/>
        <v>0</v>
      </c>
      <c r="O71" s="87">
        <f t="shared" si="10"/>
        <v>0</v>
      </c>
      <c r="P71" s="92"/>
      <c r="Q71" s="93">
        <v>0.09</v>
      </c>
      <c r="R71" s="93">
        <f t="shared" si="11"/>
        <v>0</v>
      </c>
    </row>
    <row r="72" spans="1:20" s="90" customFormat="1" x14ac:dyDescent="0.2">
      <c r="A72" s="86" t="s">
        <v>158</v>
      </c>
      <c r="B72" s="86" t="s">
        <v>159</v>
      </c>
      <c r="C72" s="86" t="s">
        <v>158</v>
      </c>
      <c r="D72" s="86" t="s">
        <v>275</v>
      </c>
      <c r="E72" s="87">
        <v>32</v>
      </c>
      <c r="F72" s="87">
        <v>900</v>
      </c>
      <c r="G72" s="87">
        <v>10</v>
      </c>
      <c r="H72" s="87">
        <v>50</v>
      </c>
      <c r="I72" s="87"/>
      <c r="J72" s="87"/>
      <c r="K72" s="87"/>
      <c r="L72" s="87"/>
      <c r="M72" s="91"/>
      <c r="N72" s="87">
        <f t="shared" si="9"/>
        <v>0</v>
      </c>
      <c r="O72" s="87">
        <f t="shared" si="10"/>
        <v>0</v>
      </c>
      <c r="P72" s="92"/>
      <c r="Q72" s="93">
        <v>0.09</v>
      </c>
      <c r="R72" s="93">
        <f t="shared" si="11"/>
        <v>0</v>
      </c>
    </row>
    <row r="73" spans="1:20" s="90" customFormat="1" x14ac:dyDescent="0.2">
      <c r="A73" s="138" t="s">
        <v>182</v>
      </c>
      <c r="B73" s="138" t="s">
        <v>159</v>
      </c>
      <c r="C73" s="138">
        <v>90446700</v>
      </c>
      <c r="D73" s="138" t="s">
        <v>277</v>
      </c>
      <c r="E73" s="87" t="s">
        <v>180</v>
      </c>
      <c r="F73" s="87">
        <v>900</v>
      </c>
      <c r="G73" s="87">
        <v>10</v>
      </c>
      <c r="H73" s="87">
        <v>50</v>
      </c>
      <c r="I73" s="87"/>
      <c r="J73" s="87">
        <v>150</v>
      </c>
      <c r="K73" s="87"/>
      <c r="L73" s="87">
        <v>100</v>
      </c>
      <c r="M73" s="91"/>
      <c r="N73" s="87">
        <f t="shared" si="9"/>
        <v>250</v>
      </c>
      <c r="O73" s="87">
        <f t="shared" si="10"/>
        <v>5</v>
      </c>
      <c r="P73" s="92"/>
      <c r="Q73" s="93">
        <v>0.09</v>
      </c>
      <c r="R73" s="93">
        <f t="shared" si="11"/>
        <v>0.44999999999999996</v>
      </c>
    </row>
    <row r="74" spans="1:20" s="90" customFormat="1" x14ac:dyDescent="0.2">
      <c r="A74" s="86" t="s">
        <v>233</v>
      </c>
      <c r="B74" s="86" t="s">
        <v>234</v>
      </c>
      <c r="C74" s="86" t="s">
        <v>233</v>
      </c>
      <c r="D74" s="86" t="s">
        <v>275</v>
      </c>
      <c r="E74" s="87">
        <v>32</v>
      </c>
      <c r="F74" s="87">
        <v>1200</v>
      </c>
      <c r="G74" s="87">
        <v>10</v>
      </c>
      <c r="H74" s="87">
        <v>50</v>
      </c>
      <c r="I74" s="87"/>
      <c r="J74" s="87"/>
      <c r="K74" s="87"/>
      <c r="L74" s="87"/>
      <c r="M74" s="91"/>
      <c r="N74" s="87">
        <f t="shared" si="9"/>
        <v>0</v>
      </c>
      <c r="O74" s="87">
        <f t="shared" si="10"/>
        <v>0</v>
      </c>
      <c r="P74" s="92"/>
      <c r="Q74" s="93">
        <v>0.12</v>
      </c>
      <c r="R74" s="93">
        <f t="shared" si="11"/>
        <v>0</v>
      </c>
    </row>
    <row r="75" spans="1:20" s="90" customFormat="1" x14ac:dyDescent="0.2">
      <c r="A75" s="138" t="s">
        <v>236</v>
      </c>
      <c r="B75" s="138" t="s">
        <v>237</v>
      </c>
      <c r="C75" s="138">
        <v>90446800</v>
      </c>
      <c r="D75" s="138" t="s">
        <v>277</v>
      </c>
      <c r="E75" s="87" t="s">
        <v>180</v>
      </c>
      <c r="F75" s="87">
        <v>1800</v>
      </c>
      <c r="G75" s="87">
        <v>10</v>
      </c>
      <c r="H75" s="87">
        <v>25</v>
      </c>
      <c r="I75" s="87"/>
      <c r="J75" s="87"/>
      <c r="K75" s="87"/>
      <c r="L75" s="87"/>
      <c r="M75" s="91"/>
      <c r="N75" s="87">
        <f t="shared" si="9"/>
        <v>0</v>
      </c>
      <c r="O75" s="87">
        <f t="shared" si="10"/>
        <v>0</v>
      </c>
      <c r="P75" s="92"/>
      <c r="Q75" s="93">
        <v>0.18</v>
      </c>
      <c r="R75" s="93">
        <f t="shared" si="11"/>
        <v>0</v>
      </c>
      <c r="S75" s="94"/>
    </row>
    <row r="76" spans="1:20" s="90" customFormat="1" x14ac:dyDescent="0.2">
      <c r="A76" s="104" t="s">
        <v>77</v>
      </c>
      <c r="B76" s="104"/>
      <c r="C76" s="104"/>
      <c r="D76" s="104"/>
      <c r="E76" s="104"/>
      <c r="F76" s="138"/>
      <c r="G76" s="87"/>
      <c r="H76" s="87"/>
      <c r="I76" s="87"/>
      <c r="J76" s="87"/>
      <c r="K76" s="87"/>
      <c r="L76" s="87"/>
      <c r="M76" s="104"/>
      <c r="N76" s="87"/>
      <c r="O76" s="87"/>
      <c r="P76" s="92"/>
      <c r="Q76" s="87"/>
      <c r="R76" s="93"/>
    </row>
    <row r="77" spans="1:20" s="90" customFormat="1" x14ac:dyDescent="0.2">
      <c r="A77" s="86" t="s">
        <v>297</v>
      </c>
      <c r="B77" s="86" t="s">
        <v>298</v>
      </c>
      <c r="C77" s="86" t="s">
        <v>297</v>
      </c>
      <c r="D77" s="86" t="s">
        <v>275</v>
      </c>
      <c r="E77" s="87">
        <v>40</v>
      </c>
      <c r="F77" s="87">
        <v>100</v>
      </c>
      <c r="G77" s="87">
        <v>10</v>
      </c>
      <c r="H77" s="87">
        <v>300</v>
      </c>
      <c r="I77" s="87"/>
      <c r="J77" s="87"/>
      <c r="K77" s="87"/>
      <c r="L77" s="87"/>
      <c r="M77" s="91"/>
      <c r="N77" s="87">
        <f t="shared" ref="N77:N92" si="12">SUM(I77:M77)</f>
        <v>0</v>
      </c>
      <c r="O77" s="87">
        <f t="shared" ref="O77:O92" si="13">$N77/$H77</f>
        <v>0</v>
      </c>
      <c r="P77" s="92"/>
      <c r="Q77" s="93">
        <v>0.13</v>
      </c>
      <c r="R77" s="93">
        <f t="shared" ref="R77:R92" si="14">$O77*$Q77</f>
        <v>0</v>
      </c>
      <c r="S77" s="94">
        <f>SUM(R77:R92)</f>
        <v>1.98</v>
      </c>
      <c r="T77" s="90">
        <f>S77*100/$S$147</f>
        <v>3.9122703023117973</v>
      </c>
    </row>
    <row r="78" spans="1:20" s="90" customFormat="1" x14ac:dyDescent="0.2">
      <c r="A78" s="86" t="s">
        <v>78</v>
      </c>
      <c r="B78" s="86" t="s">
        <v>79</v>
      </c>
      <c r="C78" s="86" t="s">
        <v>78</v>
      </c>
      <c r="D78" s="86" t="s">
        <v>275</v>
      </c>
      <c r="E78" s="87">
        <v>40</v>
      </c>
      <c r="F78" s="87">
        <v>150</v>
      </c>
      <c r="G78" s="87">
        <v>10</v>
      </c>
      <c r="H78" s="87">
        <v>300</v>
      </c>
      <c r="I78" s="87"/>
      <c r="J78" s="87"/>
      <c r="K78" s="87"/>
      <c r="L78" s="87"/>
      <c r="M78" s="91"/>
      <c r="N78" s="87">
        <f t="shared" si="12"/>
        <v>0</v>
      </c>
      <c r="O78" s="87">
        <f t="shared" si="13"/>
        <v>0</v>
      </c>
      <c r="P78" s="92"/>
      <c r="Q78" s="93">
        <v>0.13</v>
      </c>
      <c r="R78" s="93">
        <f t="shared" si="14"/>
        <v>0</v>
      </c>
    </row>
    <row r="79" spans="1:20" s="90" customFormat="1" x14ac:dyDescent="0.2">
      <c r="A79" s="138" t="s">
        <v>240</v>
      </c>
      <c r="B79" s="138" t="s">
        <v>79</v>
      </c>
      <c r="C79" s="95" t="s">
        <v>241</v>
      </c>
      <c r="D79" s="138" t="s">
        <v>277</v>
      </c>
      <c r="E79" s="87">
        <v>40</v>
      </c>
      <c r="F79" s="87">
        <v>150</v>
      </c>
      <c r="G79" s="87">
        <v>10</v>
      </c>
      <c r="H79" s="87">
        <v>300</v>
      </c>
      <c r="I79" s="87"/>
      <c r="J79" s="87"/>
      <c r="K79" s="87"/>
      <c r="L79" s="87"/>
      <c r="M79" s="91"/>
      <c r="N79" s="87">
        <f t="shared" si="12"/>
        <v>0</v>
      </c>
      <c r="O79" s="87">
        <f t="shared" si="13"/>
        <v>0</v>
      </c>
      <c r="P79" s="92"/>
      <c r="Q79" s="93">
        <v>0.13</v>
      </c>
      <c r="R79" s="93">
        <f t="shared" si="14"/>
        <v>0</v>
      </c>
    </row>
    <row r="80" spans="1:20" s="90" customFormat="1" x14ac:dyDescent="0.2">
      <c r="A80" s="86" t="s">
        <v>80</v>
      </c>
      <c r="B80" s="86" t="s">
        <v>81</v>
      </c>
      <c r="C80" s="86" t="s">
        <v>80</v>
      </c>
      <c r="D80" s="86" t="s">
        <v>275</v>
      </c>
      <c r="E80" s="87">
        <v>40</v>
      </c>
      <c r="F80" s="87">
        <v>200</v>
      </c>
      <c r="G80" s="87">
        <v>10</v>
      </c>
      <c r="H80" s="87">
        <v>150</v>
      </c>
      <c r="I80" s="87"/>
      <c r="J80" s="87">
        <v>300</v>
      </c>
      <c r="K80" s="87"/>
      <c r="L80" s="87">
        <v>300</v>
      </c>
      <c r="M80" s="91"/>
      <c r="N80" s="87">
        <f t="shared" si="12"/>
        <v>600</v>
      </c>
      <c r="O80" s="87">
        <f t="shared" si="13"/>
        <v>4</v>
      </c>
      <c r="P80" s="92"/>
      <c r="Q80" s="93">
        <v>0.13</v>
      </c>
      <c r="R80" s="93">
        <f t="shared" si="14"/>
        <v>0.52</v>
      </c>
    </row>
    <row r="81" spans="1:20" s="90" customFormat="1" x14ac:dyDescent="0.2">
      <c r="A81" s="86" t="s">
        <v>82</v>
      </c>
      <c r="B81" s="86" t="s">
        <v>83</v>
      </c>
      <c r="C81" s="86" t="s">
        <v>82</v>
      </c>
      <c r="D81" s="86" t="s">
        <v>275</v>
      </c>
      <c r="E81" s="87">
        <v>40</v>
      </c>
      <c r="F81" s="87">
        <v>300</v>
      </c>
      <c r="G81" s="87">
        <v>10</v>
      </c>
      <c r="H81" s="87">
        <v>150</v>
      </c>
      <c r="I81" s="87"/>
      <c r="J81" s="87"/>
      <c r="K81" s="87"/>
      <c r="L81" s="87"/>
      <c r="M81" s="91"/>
      <c r="N81" s="87">
        <f t="shared" si="12"/>
        <v>0</v>
      </c>
      <c r="O81" s="87">
        <f t="shared" si="13"/>
        <v>0</v>
      </c>
      <c r="P81" s="92"/>
      <c r="Q81" s="93">
        <v>0.13</v>
      </c>
      <c r="R81" s="93">
        <f t="shared" si="14"/>
        <v>0</v>
      </c>
    </row>
    <row r="82" spans="1:20" s="90" customFormat="1" x14ac:dyDescent="0.2">
      <c r="A82" s="138" t="s">
        <v>183</v>
      </c>
      <c r="B82" s="138" t="s">
        <v>83</v>
      </c>
      <c r="C82" s="138">
        <v>90447300</v>
      </c>
      <c r="D82" s="138" t="s">
        <v>277</v>
      </c>
      <c r="E82" s="87" t="s">
        <v>89</v>
      </c>
      <c r="F82" s="87">
        <v>300</v>
      </c>
      <c r="G82" s="87">
        <v>10</v>
      </c>
      <c r="H82" s="87">
        <v>150</v>
      </c>
      <c r="I82" s="87"/>
      <c r="J82" s="87">
        <v>150</v>
      </c>
      <c r="K82" s="87">
        <v>150</v>
      </c>
      <c r="L82" s="87">
        <v>150</v>
      </c>
      <c r="M82" s="91"/>
      <c r="N82" s="87">
        <f t="shared" si="12"/>
        <v>450</v>
      </c>
      <c r="O82" s="87">
        <f t="shared" si="13"/>
        <v>3</v>
      </c>
      <c r="P82" s="92"/>
      <c r="Q82" s="93">
        <v>0.13</v>
      </c>
      <c r="R82" s="93">
        <f t="shared" si="14"/>
        <v>0.39</v>
      </c>
    </row>
    <row r="83" spans="1:20" s="90" customFormat="1" x14ac:dyDescent="0.2">
      <c r="A83" s="86" t="s">
        <v>84</v>
      </c>
      <c r="B83" s="86" t="s">
        <v>85</v>
      </c>
      <c r="C83" s="86" t="s">
        <v>84</v>
      </c>
      <c r="D83" s="86" t="s">
        <v>275</v>
      </c>
      <c r="E83" s="87">
        <v>40</v>
      </c>
      <c r="F83" s="87">
        <v>450</v>
      </c>
      <c r="G83" s="87">
        <v>10</v>
      </c>
      <c r="H83" s="87">
        <v>100</v>
      </c>
      <c r="I83" s="87"/>
      <c r="J83" s="87"/>
      <c r="K83" s="87"/>
      <c r="L83" s="87"/>
      <c r="M83" s="91"/>
      <c r="N83" s="87">
        <f t="shared" si="12"/>
        <v>0</v>
      </c>
      <c r="O83" s="87">
        <f t="shared" si="13"/>
        <v>0</v>
      </c>
      <c r="P83" s="92"/>
      <c r="Q83" s="93">
        <v>0.13</v>
      </c>
      <c r="R83" s="93">
        <f t="shared" si="14"/>
        <v>0</v>
      </c>
    </row>
    <row r="84" spans="1:20" s="90" customFormat="1" x14ac:dyDescent="0.2">
      <c r="A84" s="138" t="s">
        <v>184</v>
      </c>
      <c r="B84" s="138" t="s">
        <v>85</v>
      </c>
      <c r="C84" s="138">
        <v>90447400</v>
      </c>
      <c r="D84" s="138" t="s">
        <v>277</v>
      </c>
      <c r="E84" s="87" t="s">
        <v>89</v>
      </c>
      <c r="F84" s="87">
        <v>450</v>
      </c>
      <c r="G84" s="87">
        <v>10</v>
      </c>
      <c r="H84" s="87">
        <v>100</v>
      </c>
      <c r="I84" s="87"/>
      <c r="J84" s="87">
        <v>100</v>
      </c>
      <c r="K84" s="87"/>
      <c r="L84" s="87">
        <v>100</v>
      </c>
      <c r="M84" s="91"/>
      <c r="N84" s="87">
        <f t="shared" si="12"/>
        <v>200</v>
      </c>
      <c r="O84" s="87">
        <f t="shared" si="13"/>
        <v>2</v>
      </c>
      <c r="P84" s="92"/>
      <c r="Q84" s="93">
        <v>0.13</v>
      </c>
      <c r="R84" s="93">
        <f t="shared" si="14"/>
        <v>0.26</v>
      </c>
    </row>
    <row r="85" spans="1:20" s="90" customFormat="1" x14ac:dyDescent="0.2">
      <c r="A85" s="86" t="s">
        <v>86</v>
      </c>
      <c r="B85" s="86" t="s">
        <v>87</v>
      </c>
      <c r="C85" s="86" t="s">
        <v>86</v>
      </c>
      <c r="D85" s="86" t="s">
        <v>275</v>
      </c>
      <c r="E85" s="87">
        <v>40</v>
      </c>
      <c r="F85" s="87">
        <v>600</v>
      </c>
      <c r="G85" s="87">
        <v>10</v>
      </c>
      <c r="H85" s="87">
        <v>50</v>
      </c>
      <c r="I85" s="87"/>
      <c r="J85" s="87"/>
      <c r="K85" s="87"/>
      <c r="L85" s="87">
        <v>100</v>
      </c>
      <c r="M85" s="91"/>
      <c r="N85" s="87">
        <f t="shared" si="12"/>
        <v>100</v>
      </c>
      <c r="O85" s="87">
        <f t="shared" si="13"/>
        <v>2</v>
      </c>
      <c r="P85" s="92"/>
      <c r="Q85" s="93">
        <v>0.09</v>
      </c>
      <c r="R85" s="93">
        <f t="shared" si="14"/>
        <v>0.18</v>
      </c>
    </row>
    <row r="86" spans="1:20" s="90" customFormat="1" x14ac:dyDescent="0.2">
      <c r="A86" s="138" t="s">
        <v>88</v>
      </c>
      <c r="B86" s="138" t="s">
        <v>87</v>
      </c>
      <c r="C86" s="138">
        <v>90447600</v>
      </c>
      <c r="D86" s="138" t="s">
        <v>277</v>
      </c>
      <c r="E86" s="87" t="s">
        <v>89</v>
      </c>
      <c r="F86" s="87">
        <v>600</v>
      </c>
      <c r="G86" s="87">
        <v>10</v>
      </c>
      <c r="H86" s="87">
        <v>50</v>
      </c>
      <c r="I86" s="87"/>
      <c r="J86" s="87">
        <v>150</v>
      </c>
      <c r="K86" s="87">
        <v>100</v>
      </c>
      <c r="L86" s="87">
        <v>100</v>
      </c>
      <c r="M86" s="91"/>
      <c r="N86" s="87">
        <f t="shared" si="12"/>
        <v>350</v>
      </c>
      <c r="O86" s="87">
        <f t="shared" si="13"/>
        <v>7</v>
      </c>
      <c r="P86" s="92"/>
      <c r="Q86" s="93">
        <v>0.09</v>
      </c>
      <c r="R86" s="93">
        <f t="shared" si="14"/>
        <v>0.63</v>
      </c>
    </row>
    <row r="87" spans="1:20" s="90" customFormat="1" x14ac:dyDescent="0.2">
      <c r="A87" s="86" t="s">
        <v>90</v>
      </c>
      <c r="B87" s="86" t="s">
        <v>91</v>
      </c>
      <c r="C87" s="86" t="s">
        <v>90</v>
      </c>
      <c r="D87" s="86" t="s">
        <v>275</v>
      </c>
      <c r="E87" s="87">
        <v>40</v>
      </c>
      <c r="F87" s="87">
        <v>750</v>
      </c>
      <c r="G87" s="87">
        <v>10</v>
      </c>
      <c r="H87" s="87">
        <v>50</v>
      </c>
      <c r="I87" s="87"/>
      <c r="J87" s="87"/>
      <c r="K87" s="87"/>
      <c r="L87" s="87"/>
      <c r="M87" s="91"/>
      <c r="N87" s="87">
        <f t="shared" si="12"/>
        <v>0</v>
      </c>
      <c r="O87" s="87">
        <f t="shared" si="13"/>
        <v>0</v>
      </c>
      <c r="P87" s="92"/>
      <c r="Q87" s="93">
        <v>0.13</v>
      </c>
      <c r="R87" s="93">
        <f t="shared" si="14"/>
        <v>0</v>
      </c>
    </row>
    <row r="88" spans="1:20" s="90" customFormat="1" x14ac:dyDescent="0.2">
      <c r="A88" s="86" t="s">
        <v>92</v>
      </c>
      <c r="B88" s="86" t="s">
        <v>93</v>
      </c>
      <c r="C88" s="86" t="s">
        <v>92</v>
      </c>
      <c r="D88" s="86" t="s">
        <v>275</v>
      </c>
      <c r="E88" s="87">
        <v>40</v>
      </c>
      <c r="F88" s="87">
        <v>900</v>
      </c>
      <c r="G88" s="87">
        <v>10</v>
      </c>
      <c r="H88" s="87">
        <v>50</v>
      </c>
      <c r="I88" s="87"/>
      <c r="J88" s="87"/>
      <c r="K88" s="87"/>
      <c r="L88" s="87"/>
      <c r="M88" s="91"/>
      <c r="N88" s="87">
        <f t="shared" si="12"/>
        <v>0</v>
      </c>
      <c r="O88" s="87">
        <f t="shared" si="13"/>
        <v>0</v>
      </c>
      <c r="P88" s="92"/>
      <c r="Q88" s="93">
        <v>0.13</v>
      </c>
      <c r="R88" s="93">
        <f t="shared" si="14"/>
        <v>0</v>
      </c>
    </row>
    <row r="89" spans="1:20" s="90" customFormat="1" x14ac:dyDescent="0.2">
      <c r="A89" s="138" t="s">
        <v>185</v>
      </c>
      <c r="B89" s="138" t="s">
        <v>93</v>
      </c>
      <c r="C89" s="138">
        <v>90447700</v>
      </c>
      <c r="D89" s="138" t="s">
        <v>277</v>
      </c>
      <c r="E89" s="87" t="s">
        <v>89</v>
      </c>
      <c r="F89" s="87">
        <v>900</v>
      </c>
      <c r="G89" s="87">
        <v>10</v>
      </c>
      <c r="H89" s="87">
        <v>50</v>
      </c>
      <c r="I89" s="87"/>
      <c r="J89" s="87"/>
      <c r="K89" s="87"/>
      <c r="L89" s="87"/>
      <c r="M89" s="91"/>
      <c r="N89" s="87">
        <f t="shared" si="12"/>
        <v>0</v>
      </c>
      <c r="O89" s="87">
        <f t="shared" si="13"/>
        <v>0</v>
      </c>
      <c r="P89" s="92"/>
      <c r="Q89" s="93">
        <v>0.13</v>
      </c>
      <c r="R89" s="93">
        <f t="shared" si="14"/>
        <v>0</v>
      </c>
    </row>
    <row r="90" spans="1:20" s="90" customFormat="1" x14ac:dyDescent="0.2">
      <c r="A90" s="86" t="s">
        <v>94</v>
      </c>
      <c r="B90" s="86" t="s">
        <v>95</v>
      </c>
      <c r="C90" s="86" t="s">
        <v>94</v>
      </c>
      <c r="D90" s="86" t="s">
        <v>275</v>
      </c>
      <c r="E90" s="87">
        <v>40</v>
      </c>
      <c r="F90" s="87">
        <v>1200</v>
      </c>
      <c r="G90" s="87">
        <v>5</v>
      </c>
      <c r="H90" s="87">
        <v>25</v>
      </c>
      <c r="I90" s="87"/>
      <c r="J90" s="87"/>
      <c r="K90" s="87"/>
      <c r="L90" s="87"/>
      <c r="M90" s="91"/>
      <c r="N90" s="87">
        <f t="shared" si="12"/>
        <v>0</v>
      </c>
      <c r="O90" s="87">
        <f t="shared" si="13"/>
        <v>0</v>
      </c>
      <c r="P90" s="92"/>
      <c r="Q90" s="93">
        <v>0.08</v>
      </c>
      <c r="R90" s="93">
        <f t="shared" si="14"/>
        <v>0</v>
      </c>
    </row>
    <row r="91" spans="1:20" s="90" customFormat="1" x14ac:dyDescent="0.2">
      <c r="A91" s="138" t="s">
        <v>376</v>
      </c>
      <c r="B91" s="138" t="s">
        <v>377</v>
      </c>
      <c r="C91" s="95" t="s">
        <v>378</v>
      </c>
      <c r="D91" s="138" t="s">
        <v>277</v>
      </c>
      <c r="E91" s="87">
        <v>40</v>
      </c>
      <c r="F91" s="87">
        <v>1800</v>
      </c>
      <c r="G91" s="87">
        <v>5</v>
      </c>
      <c r="H91" s="87">
        <v>20</v>
      </c>
      <c r="I91" s="87"/>
      <c r="J91" s="87"/>
      <c r="K91" s="87"/>
      <c r="L91" s="87"/>
      <c r="M91" s="91"/>
      <c r="N91" s="87">
        <f t="shared" si="12"/>
        <v>0</v>
      </c>
      <c r="O91" s="87">
        <f t="shared" si="13"/>
        <v>0</v>
      </c>
      <c r="P91" s="92"/>
      <c r="Q91" s="93">
        <v>0.14000000000000001</v>
      </c>
      <c r="R91" s="93">
        <f t="shared" si="14"/>
        <v>0</v>
      </c>
    </row>
    <row r="92" spans="1:20" s="90" customFormat="1" x14ac:dyDescent="0.2">
      <c r="A92" s="86" t="s">
        <v>220</v>
      </c>
      <c r="B92" s="86" t="s">
        <v>221</v>
      </c>
      <c r="C92" s="86" t="s">
        <v>220</v>
      </c>
      <c r="D92" s="86" t="s">
        <v>275</v>
      </c>
      <c r="E92" s="87">
        <v>40</v>
      </c>
      <c r="F92" s="87">
        <v>2000</v>
      </c>
      <c r="G92" s="87">
        <v>5</v>
      </c>
      <c r="H92" s="87">
        <v>25</v>
      </c>
      <c r="I92" s="87"/>
      <c r="J92" s="87"/>
      <c r="K92" s="87"/>
      <c r="L92" s="87"/>
      <c r="M92" s="91"/>
      <c r="N92" s="87">
        <f t="shared" si="12"/>
        <v>0</v>
      </c>
      <c r="O92" s="87">
        <f t="shared" si="13"/>
        <v>0</v>
      </c>
      <c r="P92" s="92"/>
      <c r="Q92" s="93">
        <v>0.08</v>
      </c>
      <c r="R92" s="93">
        <f t="shared" si="14"/>
        <v>0</v>
      </c>
      <c r="S92" s="94"/>
    </row>
    <row r="93" spans="1:20" s="90" customFormat="1" x14ac:dyDescent="0.2">
      <c r="A93" s="104" t="s">
        <v>96</v>
      </c>
      <c r="B93" s="104"/>
      <c r="C93" s="104"/>
      <c r="D93" s="104"/>
      <c r="E93" s="97"/>
      <c r="F93" s="87"/>
      <c r="G93" s="87"/>
      <c r="H93" s="87"/>
      <c r="I93" s="87"/>
      <c r="J93" s="87"/>
      <c r="K93" s="87"/>
      <c r="L93" s="87"/>
      <c r="M93" s="104"/>
      <c r="N93" s="87"/>
      <c r="O93" s="87"/>
      <c r="P93" s="92"/>
      <c r="Q93" s="87"/>
      <c r="R93" s="93"/>
    </row>
    <row r="94" spans="1:20" s="90" customFormat="1" x14ac:dyDescent="0.2">
      <c r="A94" s="86" t="s">
        <v>299</v>
      </c>
      <c r="B94" s="86" t="s">
        <v>300</v>
      </c>
      <c r="C94" s="86" t="s">
        <v>299</v>
      </c>
      <c r="D94" s="86" t="s">
        <v>275</v>
      </c>
      <c r="E94" s="87">
        <v>50</v>
      </c>
      <c r="F94" s="87">
        <v>100</v>
      </c>
      <c r="G94" s="87">
        <v>10</v>
      </c>
      <c r="H94" s="87">
        <v>150</v>
      </c>
      <c r="I94" s="87"/>
      <c r="J94" s="87"/>
      <c r="K94" s="87"/>
      <c r="L94" s="87"/>
      <c r="M94" s="91"/>
      <c r="N94" s="87">
        <f t="shared" ref="N94:N111" si="15">SUM(I94:M94)</f>
        <v>0</v>
      </c>
      <c r="O94" s="87">
        <f t="shared" ref="O94:O111" si="16">$N94/$H94</f>
        <v>0</v>
      </c>
      <c r="P94" s="92"/>
      <c r="Q94" s="93">
        <v>0.1</v>
      </c>
      <c r="R94" s="93">
        <f t="shared" ref="R94:R111" si="17">$O94*$Q94</f>
        <v>0</v>
      </c>
      <c r="S94" s="94">
        <f>SUM(R94:R111)</f>
        <v>5.36</v>
      </c>
      <c r="T94" s="90">
        <f>S94*100/$S$147</f>
        <v>10.590792333530926</v>
      </c>
    </row>
    <row r="95" spans="1:20" s="90" customFormat="1" x14ac:dyDescent="0.2">
      <c r="A95" s="86" t="s">
        <v>97</v>
      </c>
      <c r="B95" s="86" t="s">
        <v>98</v>
      </c>
      <c r="C95" s="86" t="s">
        <v>97</v>
      </c>
      <c r="D95" s="86" t="s">
        <v>275</v>
      </c>
      <c r="E95" s="87">
        <v>50</v>
      </c>
      <c r="F95" s="87">
        <v>150</v>
      </c>
      <c r="G95" s="87">
        <v>10</v>
      </c>
      <c r="H95" s="87">
        <v>150</v>
      </c>
      <c r="I95" s="87">
        <v>150</v>
      </c>
      <c r="J95" s="87">
        <v>150</v>
      </c>
      <c r="K95" s="87"/>
      <c r="L95" s="87"/>
      <c r="M95" s="91"/>
      <c r="N95" s="87">
        <f t="shared" si="15"/>
        <v>300</v>
      </c>
      <c r="O95" s="87">
        <f t="shared" si="16"/>
        <v>2</v>
      </c>
      <c r="P95" s="92"/>
      <c r="Q95" s="93">
        <v>0.1</v>
      </c>
      <c r="R95" s="93">
        <f t="shared" si="17"/>
        <v>0.2</v>
      </c>
    </row>
    <row r="96" spans="1:20" s="90" customFormat="1" x14ac:dyDescent="0.2">
      <c r="A96" s="138" t="s">
        <v>235</v>
      </c>
      <c r="B96" s="138" t="s">
        <v>98</v>
      </c>
      <c r="C96" s="138">
        <v>90448200</v>
      </c>
      <c r="D96" s="138" t="s">
        <v>277</v>
      </c>
      <c r="E96" s="87" t="s">
        <v>102</v>
      </c>
      <c r="F96" s="87">
        <v>150</v>
      </c>
      <c r="G96" s="87">
        <v>10</v>
      </c>
      <c r="H96" s="87">
        <v>150</v>
      </c>
      <c r="I96" s="87"/>
      <c r="J96" s="87">
        <v>150</v>
      </c>
      <c r="K96" s="87"/>
      <c r="L96" s="87"/>
      <c r="M96" s="91"/>
      <c r="N96" s="87">
        <f t="shared" si="15"/>
        <v>150</v>
      </c>
      <c r="O96" s="87">
        <f t="shared" si="16"/>
        <v>1</v>
      </c>
      <c r="P96" s="92"/>
      <c r="Q96" s="93">
        <v>0.1</v>
      </c>
      <c r="R96" s="93">
        <f t="shared" si="17"/>
        <v>0.1</v>
      </c>
    </row>
    <row r="97" spans="1:19" s="90" customFormat="1" x14ac:dyDescent="0.2">
      <c r="A97" s="86" t="s">
        <v>224</v>
      </c>
      <c r="B97" s="86" t="s">
        <v>225</v>
      </c>
      <c r="C97" s="86" t="s">
        <v>224</v>
      </c>
      <c r="D97" s="86" t="s">
        <v>275</v>
      </c>
      <c r="E97" s="87">
        <v>50</v>
      </c>
      <c r="F97" s="87">
        <v>200</v>
      </c>
      <c r="G97" s="87">
        <v>10</v>
      </c>
      <c r="H97" s="87">
        <v>150</v>
      </c>
      <c r="I97" s="87"/>
      <c r="J97" s="87"/>
      <c r="K97" s="87"/>
      <c r="L97" s="87"/>
      <c r="M97" s="91"/>
      <c r="N97" s="87">
        <f t="shared" si="15"/>
        <v>0</v>
      </c>
      <c r="O97" s="87">
        <f t="shared" si="16"/>
        <v>0</v>
      </c>
      <c r="P97" s="92"/>
      <c r="Q97" s="93">
        <v>0.1</v>
      </c>
      <c r="R97" s="93">
        <f t="shared" si="17"/>
        <v>0</v>
      </c>
    </row>
    <row r="98" spans="1:19" s="90" customFormat="1" x14ac:dyDescent="0.2">
      <c r="A98" s="86" t="s">
        <v>99</v>
      </c>
      <c r="B98" s="86" t="s">
        <v>100</v>
      </c>
      <c r="C98" s="86" t="s">
        <v>99</v>
      </c>
      <c r="D98" s="86" t="s">
        <v>275</v>
      </c>
      <c r="E98" s="87">
        <v>50</v>
      </c>
      <c r="F98" s="87">
        <v>300</v>
      </c>
      <c r="G98" s="87">
        <v>10</v>
      </c>
      <c r="H98" s="87">
        <v>75</v>
      </c>
      <c r="I98" s="87"/>
      <c r="J98" s="87">
        <v>150</v>
      </c>
      <c r="K98" s="87"/>
      <c r="L98" s="87">
        <v>150</v>
      </c>
      <c r="M98" s="91"/>
      <c r="N98" s="87">
        <f t="shared" si="15"/>
        <v>300</v>
      </c>
      <c r="O98" s="87">
        <f t="shared" si="16"/>
        <v>4</v>
      </c>
      <c r="P98" s="92"/>
      <c r="Q98" s="93">
        <v>0.1</v>
      </c>
      <c r="R98" s="93">
        <f t="shared" si="17"/>
        <v>0.4</v>
      </c>
    </row>
    <row r="99" spans="1:19" s="90" customFormat="1" x14ac:dyDescent="0.2">
      <c r="A99" s="138" t="s">
        <v>101</v>
      </c>
      <c r="B99" s="138" t="s">
        <v>100</v>
      </c>
      <c r="C99" s="138">
        <v>90448300</v>
      </c>
      <c r="D99" s="138" t="s">
        <v>277</v>
      </c>
      <c r="E99" s="87" t="s">
        <v>102</v>
      </c>
      <c r="F99" s="87">
        <v>300</v>
      </c>
      <c r="G99" s="87">
        <v>10</v>
      </c>
      <c r="H99" s="87">
        <v>75</v>
      </c>
      <c r="I99" s="87">
        <v>150</v>
      </c>
      <c r="J99" s="87">
        <v>300</v>
      </c>
      <c r="K99" s="87">
        <v>300</v>
      </c>
      <c r="L99" s="87">
        <v>150</v>
      </c>
      <c r="M99" s="91"/>
      <c r="N99" s="87">
        <f t="shared" si="15"/>
        <v>900</v>
      </c>
      <c r="O99" s="87">
        <f t="shared" si="16"/>
        <v>12</v>
      </c>
      <c r="P99" s="92"/>
      <c r="Q99" s="93">
        <v>0.1</v>
      </c>
      <c r="R99" s="93">
        <f t="shared" si="17"/>
        <v>1.2000000000000002</v>
      </c>
    </row>
    <row r="100" spans="1:19" s="90" customFormat="1" x14ac:dyDescent="0.2">
      <c r="A100" s="86" t="s">
        <v>103</v>
      </c>
      <c r="B100" s="86" t="s">
        <v>104</v>
      </c>
      <c r="C100" s="86" t="s">
        <v>103</v>
      </c>
      <c r="D100" s="86" t="s">
        <v>275</v>
      </c>
      <c r="E100" s="87">
        <v>50</v>
      </c>
      <c r="F100" s="87">
        <v>450</v>
      </c>
      <c r="G100" s="87">
        <v>10</v>
      </c>
      <c r="H100" s="87">
        <v>50</v>
      </c>
      <c r="I100" s="87"/>
      <c r="J100" s="87"/>
      <c r="K100" s="87"/>
      <c r="L100" s="87">
        <v>100</v>
      </c>
      <c r="M100" s="91"/>
      <c r="N100" s="87">
        <f t="shared" si="15"/>
        <v>100</v>
      </c>
      <c r="O100" s="87">
        <f t="shared" si="16"/>
        <v>2</v>
      </c>
      <c r="P100" s="92"/>
      <c r="Q100" s="93">
        <v>0.1</v>
      </c>
      <c r="R100" s="93">
        <f t="shared" si="17"/>
        <v>0.2</v>
      </c>
    </row>
    <row r="101" spans="1:19" s="90" customFormat="1" x14ac:dyDescent="0.2">
      <c r="A101" s="138" t="s">
        <v>186</v>
      </c>
      <c r="B101" s="138" t="s">
        <v>104</v>
      </c>
      <c r="C101" s="138">
        <v>90448400</v>
      </c>
      <c r="D101" s="138" t="s">
        <v>277</v>
      </c>
      <c r="E101" s="87" t="s">
        <v>102</v>
      </c>
      <c r="F101" s="87">
        <v>450</v>
      </c>
      <c r="G101" s="87">
        <v>10</v>
      </c>
      <c r="H101" s="87">
        <v>50</v>
      </c>
      <c r="I101" s="87"/>
      <c r="J101" s="87">
        <v>200</v>
      </c>
      <c r="K101" s="87"/>
      <c r="L101" s="87"/>
      <c r="M101" s="91"/>
      <c r="N101" s="87">
        <f t="shared" si="15"/>
        <v>200</v>
      </c>
      <c r="O101" s="87">
        <f t="shared" si="16"/>
        <v>4</v>
      </c>
      <c r="P101" s="92"/>
      <c r="Q101" s="93">
        <v>0.1</v>
      </c>
      <c r="R101" s="93">
        <f t="shared" si="17"/>
        <v>0.4</v>
      </c>
    </row>
    <row r="102" spans="1:19" s="90" customFormat="1" x14ac:dyDescent="0.2">
      <c r="A102" s="86" t="s">
        <v>105</v>
      </c>
      <c r="B102" s="86" t="s">
        <v>106</v>
      </c>
      <c r="C102" s="86" t="s">
        <v>105</v>
      </c>
      <c r="D102" s="86" t="s">
        <v>275</v>
      </c>
      <c r="E102" s="87">
        <v>50</v>
      </c>
      <c r="F102" s="87">
        <v>600</v>
      </c>
      <c r="G102" s="87">
        <v>10</v>
      </c>
      <c r="H102" s="87">
        <v>50</v>
      </c>
      <c r="I102" s="87"/>
      <c r="J102" s="87">
        <v>50</v>
      </c>
      <c r="K102" s="87"/>
      <c r="L102" s="87">
        <v>150</v>
      </c>
      <c r="M102" s="91"/>
      <c r="N102" s="87">
        <f t="shared" si="15"/>
        <v>200</v>
      </c>
      <c r="O102" s="87">
        <f t="shared" si="16"/>
        <v>4</v>
      </c>
      <c r="P102" s="92"/>
      <c r="Q102" s="93">
        <v>0.13</v>
      </c>
      <c r="R102" s="93">
        <f t="shared" si="17"/>
        <v>0.52</v>
      </c>
    </row>
    <row r="103" spans="1:19" s="90" customFormat="1" x14ac:dyDescent="0.2">
      <c r="A103" s="138" t="s">
        <v>107</v>
      </c>
      <c r="B103" s="138" t="s">
        <v>106</v>
      </c>
      <c r="C103" s="138">
        <v>90448600</v>
      </c>
      <c r="D103" s="138" t="s">
        <v>277</v>
      </c>
      <c r="E103" s="87" t="s">
        <v>102</v>
      </c>
      <c r="F103" s="87">
        <v>600</v>
      </c>
      <c r="G103" s="87">
        <v>10</v>
      </c>
      <c r="H103" s="87">
        <v>50</v>
      </c>
      <c r="I103" s="87"/>
      <c r="J103" s="87"/>
      <c r="K103" s="87"/>
      <c r="L103" s="87"/>
      <c r="M103" s="91"/>
      <c r="N103" s="87">
        <f t="shared" si="15"/>
        <v>0</v>
      </c>
      <c r="O103" s="87">
        <f t="shared" si="16"/>
        <v>0</v>
      </c>
      <c r="P103" s="92"/>
      <c r="Q103" s="93">
        <v>0.13</v>
      </c>
      <c r="R103" s="93">
        <f t="shared" si="17"/>
        <v>0</v>
      </c>
    </row>
    <row r="104" spans="1:19" s="90" customFormat="1" x14ac:dyDescent="0.2">
      <c r="A104" s="138" t="s">
        <v>266</v>
      </c>
      <c r="B104" s="138" t="s">
        <v>267</v>
      </c>
      <c r="C104" s="138">
        <v>90448605</v>
      </c>
      <c r="D104" s="138" t="s">
        <v>277</v>
      </c>
      <c r="E104" s="87" t="s">
        <v>102</v>
      </c>
      <c r="F104" s="87">
        <v>700</v>
      </c>
      <c r="G104" s="87">
        <v>5</v>
      </c>
      <c r="H104" s="87">
        <v>25</v>
      </c>
      <c r="I104" s="87"/>
      <c r="J104" s="87"/>
      <c r="K104" s="87"/>
      <c r="L104" s="87"/>
      <c r="M104" s="91"/>
      <c r="N104" s="87">
        <f t="shared" si="15"/>
        <v>0</v>
      </c>
      <c r="O104" s="87">
        <f t="shared" si="16"/>
        <v>0</v>
      </c>
      <c r="P104" s="92"/>
      <c r="Q104" s="93">
        <v>0.1</v>
      </c>
      <c r="R104" s="93">
        <f t="shared" si="17"/>
        <v>0</v>
      </c>
    </row>
    <row r="105" spans="1:19" s="90" customFormat="1" x14ac:dyDescent="0.2">
      <c r="A105" s="86" t="s">
        <v>202</v>
      </c>
      <c r="B105" s="86" t="s">
        <v>203</v>
      </c>
      <c r="C105" s="86" t="s">
        <v>202</v>
      </c>
      <c r="D105" s="86" t="s">
        <v>275</v>
      </c>
      <c r="E105" s="87">
        <v>50</v>
      </c>
      <c r="F105" s="87">
        <v>750</v>
      </c>
      <c r="G105" s="87">
        <v>5</v>
      </c>
      <c r="H105" s="87">
        <v>25</v>
      </c>
      <c r="I105" s="87"/>
      <c r="J105" s="87"/>
      <c r="K105" s="87"/>
      <c r="L105" s="87"/>
      <c r="M105" s="91"/>
      <c r="N105" s="87">
        <f t="shared" si="15"/>
        <v>0</v>
      </c>
      <c r="O105" s="87">
        <f t="shared" si="16"/>
        <v>0</v>
      </c>
      <c r="P105" s="92"/>
      <c r="Q105" s="93">
        <v>0.1</v>
      </c>
      <c r="R105" s="93">
        <f t="shared" si="17"/>
        <v>0</v>
      </c>
    </row>
    <row r="106" spans="1:19" s="90" customFormat="1" x14ac:dyDescent="0.2">
      <c r="A106" s="86" t="s">
        <v>108</v>
      </c>
      <c r="B106" s="86" t="s">
        <v>109</v>
      </c>
      <c r="C106" s="86" t="s">
        <v>108</v>
      </c>
      <c r="D106" s="86" t="s">
        <v>275</v>
      </c>
      <c r="E106" s="87">
        <v>50</v>
      </c>
      <c r="F106" s="87">
        <v>900</v>
      </c>
      <c r="G106" s="87">
        <v>5</v>
      </c>
      <c r="H106" s="87">
        <v>25</v>
      </c>
      <c r="I106" s="87"/>
      <c r="J106" s="87"/>
      <c r="K106" s="87"/>
      <c r="L106" s="87"/>
      <c r="M106" s="91"/>
      <c r="N106" s="87">
        <f t="shared" si="15"/>
        <v>0</v>
      </c>
      <c r="O106" s="87">
        <f t="shared" si="16"/>
        <v>0</v>
      </c>
      <c r="P106" s="92"/>
      <c r="Q106" s="93">
        <v>0.1</v>
      </c>
      <c r="R106" s="93">
        <f t="shared" si="17"/>
        <v>0</v>
      </c>
    </row>
    <row r="107" spans="1:19" s="90" customFormat="1" x14ac:dyDescent="0.2">
      <c r="A107" s="138" t="s">
        <v>187</v>
      </c>
      <c r="B107" s="138" t="s">
        <v>109</v>
      </c>
      <c r="C107" s="138">
        <v>90448700</v>
      </c>
      <c r="D107" s="138" t="s">
        <v>277</v>
      </c>
      <c r="E107" s="87" t="s">
        <v>102</v>
      </c>
      <c r="F107" s="87">
        <v>900</v>
      </c>
      <c r="G107" s="87">
        <v>5</v>
      </c>
      <c r="H107" s="87">
        <v>25</v>
      </c>
      <c r="I107" s="87"/>
      <c r="J107" s="87"/>
      <c r="K107" s="87"/>
      <c r="L107" s="87"/>
      <c r="M107" s="91"/>
      <c r="N107" s="87">
        <f t="shared" si="15"/>
        <v>0</v>
      </c>
      <c r="O107" s="87">
        <f t="shared" si="16"/>
        <v>0</v>
      </c>
      <c r="P107" s="92"/>
      <c r="Q107" s="93">
        <v>0.1</v>
      </c>
      <c r="R107" s="93">
        <f t="shared" si="17"/>
        <v>0</v>
      </c>
    </row>
    <row r="108" spans="1:19" s="90" customFormat="1" x14ac:dyDescent="0.2">
      <c r="A108" s="86" t="s">
        <v>110</v>
      </c>
      <c r="B108" s="86" t="s">
        <v>111</v>
      </c>
      <c r="C108" s="86" t="s">
        <v>110</v>
      </c>
      <c r="D108" s="86" t="s">
        <v>275</v>
      </c>
      <c r="E108" s="87">
        <v>50</v>
      </c>
      <c r="F108" s="87">
        <v>1200</v>
      </c>
      <c r="G108" s="87">
        <v>5</v>
      </c>
      <c r="H108" s="87">
        <v>25</v>
      </c>
      <c r="I108" s="87">
        <v>50</v>
      </c>
      <c r="J108" s="87"/>
      <c r="K108" s="87"/>
      <c r="L108" s="87"/>
      <c r="M108" s="91"/>
      <c r="N108" s="87">
        <f t="shared" si="15"/>
        <v>50</v>
      </c>
      <c r="O108" s="87">
        <f t="shared" si="16"/>
        <v>2</v>
      </c>
      <c r="P108" s="92"/>
      <c r="Q108" s="93">
        <v>0.13</v>
      </c>
      <c r="R108" s="93">
        <f t="shared" si="17"/>
        <v>0.26</v>
      </c>
    </row>
    <row r="109" spans="1:19" s="90" customFormat="1" x14ac:dyDescent="0.2">
      <c r="A109" s="138" t="s">
        <v>204</v>
      </c>
      <c r="B109" s="138" t="s">
        <v>111</v>
      </c>
      <c r="C109" s="95" t="s">
        <v>205</v>
      </c>
      <c r="D109" s="138" t="s">
        <v>277</v>
      </c>
      <c r="E109" s="87">
        <v>50</v>
      </c>
      <c r="F109" s="87">
        <v>1200</v>
      </c>
      <c r="G109" s="87">
        <v>5</v>
      </c>
      <c r="H109" s="87">
        <v>25</v>
      </c>
      <c r="I109" s="87"/>
      <c r="J109" s="87">
        <v>100</v>
      </c>
      <c r="K109" s="87"/>
      <c r="L109" s="87"/>
      <c r="M109" s="91"/>
      <c r="N109" s="87">
        <f t="shared" si="15"/>
        <v>100</v>
      </c>
      <c r="O109" s="87">
        <f t="shared" si="16"/>
        <v>4</v>
      </c>
      <c r="P109" s="92"/>
      <c r="Q109" s="93">
        <v>0.13</v>
      </c>
      <c r="R109" s="93">
        <f t="shared" si="17"/>
        <v>0.52</v>
      </c>
    </row>
    <row r="110" spans="1:19" s="90" customFormat="1" x14ac:dyDescent="0.2">
      <c r="A110" s="138" t="s">
        <v>565</v>
      </c>
      <c r="B110" s="138" t="s">
        <v>566</v>
      </c>
      <c r="C110" s="95" t="s">
        <v>567</v>
      </c>
      <c r="D110" s="138" t="s">
        <v>277</v>
      </c>
      <c r="E110" s="87">
        <v>50</v>
      </c>
      <c r="F110" s="87">
        <v>1800</v>
      </c>
      <c r="G110" s="87">
        <v>5</v>
      </c>
      <c r="H110" s="87">
        <v>20</v>
      </c>
      <c r="I110" s="87"/>
      <c r="J110" s="87"/>
      <c r="K110" s="87"/>
      <c r="L110" s="87"/>
      <c r="M110" s="91"/>
      <c r="N110" s="87">
        <f t="shared" si="15"/>
        <v>0</v>
      </c>
      <c r="O110" s="87">
        <f t="shared" si="16"/>
        <v>0</v>
      </c>
      <c r="P110" s="92"/>
      <c r="Q110" s="93">
        <v>0.13</v>
      </c>
      <c r="R110" s="93">
        <f t="shared" si="17"/>
        <v>0</v>
      </c>
    </row>
    <row r="111" spans="1:19" s="90" customFormat="1" x14ac:dyDescent="0.2">
      <c r="A111" s="138" t="s">
        <v>268</v>
      </c>
      <c r="B111" s="138" t="s">
        <v>269</v>
      </c>
      <c r="C111" s="95" t="s">
        <v>270</v>
      </c>
      <c r="D111" s="138" t="s">
        <v>277</v>
      </c>
      <c r="E111" s="87">
        <v>50</v>
      </c>
      <c r="F111" s="87">
        <v>2400</v>
      </c>
      <c r="G111" s="87">
        <v>5</v>
      </c>
      <c r="H111" s="87">
        <v>25</v>
      </c>
      <c r="I111" s="87"/>
      <c r="J111" s="87">
        <v>100</v>
      </c>
      <c r="K111" s="87"/>
      <c r="L111" s="87">
        <v>50</v>
      </c>
      <c r="M111" s="91"/>
      <c r="N111" s="87">
        <f t="shared" si="15"/>
        <v>150</v>
      </c>
      <c r="O111" s="87">
        <f t="shared" si="16"/>
        <v>6</v>
      </c>
      <c r="P111" s="92"/>
      <c r="Q111" s="93">
        <v>0.26</v>
      </c>
      <c r="R111" s="93">
        <f t="shared" si="17"/>
        <v>1.56</v>
      </c>
      <c r="S111" s="94"/>
    </row>
    <row r="112" spans="1:19" s="90" customFormat="1" x14ac:dyDescent="0.2">
      <c r="A112" s="304" t="s">
        <v>112</v>
      </c>
      <c r="B112" s="304"/>
      <c r="C112" s="104"/>
      <c r="D112" s="104"/>
      <c r="E112" s="104"/>
      <c r="F112" s="87"/>
      <c r="G112" s="87"/>
      <c r="H112" s="87"/>
      <c r="I112" s="87"/>
      <c r="J112" s="87"/>
      <c r="K112" s="87"/>
      <c r="L112" s="87"/>
      <c r="M112" s="138"/>
      <c r="N112" s="87"/>
      <c r="O112" s="87"/>
      <c r="P112" s="92"/>
      <c r="Q112" s="87"/>
      <c r="R112" s="93"/>
    </row>
    <row r="113" spans="1:20" s="90" customFormat="1" x14ac:dyDescent="0.2">
      <c r="A113" s="86" t="s">
        <v>216</v>
      </c>
      <c r="B113" s="86" t="s">
        <v>217</v>
      </c>
      <c r="C113" s="86" t="s">
        <v>216</v>
      </c>
      <c r="D113" s="86" t="s">
        <v>275</v>
      </c>
      <c r="E113" s="87">
        <v>20</v>
      </c>
      <c r="F113" s="87">
        <v>150</v>
      </c>
      <c r="G113" s="87">
        <v>10</v>
      </c>
      <c r="H113" s="87">
        <v>400</v>
      </c>
      <c r="I113" s="87"/>
      <c r="J113" s="87"/>
      <c r="K113" s="87"/>
      <c r="L113" s="87"/>
      <c r="M113" s="138"/>
      <c r="N113" s="87">
        <f t="shared" ref="N113:N146" si="18">SUM(I113:M113)</f>
        <v>0</v>
      </c>
      <c r="O113" s="87">
        <f t="shared" ref="O113:O146" si="19">$N113/$H113</f>
        <v>0</v>
      </c>
      <c r="P113" s="92"/>
      <c r="Q113" s="87">
        <v>0.06</v>
      </c>
      <c r="R113" s="93">
        <f t="shared" ref="R113:R146" si="20">$O113*$Q113</f>
        <v>0</v>
      </c>
      <c r="S113" s="94">
        <f>SUM(R113:R128)</f>
        <v>0.91999999999999993</v>
      </c>
      <c r="T113" s="90">
        <f>S113*100/$S$147</f>
        <v>1.8178225647105319</v>
      </c>
    </row>
    <row r="114" spans="1:20" s="90" customFormat="1" x14ac:dyDescent="0.2">
      <c r="A114" s="138" t="s">
        <v>226</v>
      </c>
      <c r="B114" s="138" t="s">
        <v>217</v>
      </c>
      <c r="C114" s="138">
        <v>90444200</v>
      </c>
      <c r="D114" s="138" t="s">
        <v>277</v>
      </c>
      <c r="E114" s="87">
        <v>20</v>
      </c>
      <c r="F114" s="87">
        <v>150</v>
      </c>
      <c r="G114" s="87">
        <v>10</v>
      </c>
      <c r="H114" s="87">
        <v>400</v>
      </c>
      <c r="I114" s="87"/>
      <c r="J114" s="87"/>
      <c r="K114" s="87"/>
      <c r="L114" s="87"/>
      <c r="M114" s="138"/>
      <c r="N114" s="87">
        <f t="shared" si="18"/>
        <v>0</v>
      </c>
      <c r="O114" s="87">
        <f t="shared" si="19"/>
        <v>0</v>
      </c>
      <c r="P114" s="92"/>
      <c r="Q114" s="87">
        <v>0.06</v>
      </c>
      <c r="R114" s="93">
        <f t="shared" si="20"/>
        <v>0</v>
      </c>
    </row>
    <row r="115" spans="1:20" s="90" customFormat="1" x14ac:dyDescent="0.2">
      <c r="A115" s="86" t="s">
        <v>191</v>
      </c>
      <c r="B115" s="86" t="s">
        <v>192</v>
      </c>
      <c r="C115" s="86" t="s">
        <v>191</v>
      </c>
      <c r="D115" s="86" t="s">
        <v>275</v>
      </c>
      <c r="E115" s="87">
        <v>20</v>
      </c>
      <c r="F115" s="87">
        <v>200</v>
      </c>
      <c r="G115" s="87">
        <v>10</v>
      </c>
      <c r="H115" s="87">
        <v>300</v>
      </c>
      <c r="I115" s="87"/>
      <c r="J115" s="87"/>
      <c r="K115" s="87"/>
      <c r="L115" s="87"/>
      <c r="M115" s="138"/>
      <c r="N115" s="87">
        <f t="shared" si="18"/>
        <v>0</v>
      </c>
      <c r="O115" s="87">
        <f t="shared" si="19"/>
        <v>0</v>
      </c>
      <c r="P115" s="92"/>
      <c r="Q115" s="87">
        <v>0.06</v>
      </c>
      <c r="R115" s="93">
        <f t="shared" si="20"/>
        <v>0</v>
      </c>
    </row>
    <row r="116" spans="1:20" s="90" customFormat="1" x14ac:dyDescent="0.2">
      <c r="A116" s="86" t="s">
        <v>160</v>
      </c>
      <c r="B116" s="86" t="s">
        <v>161</v>
      </c>
      <c r="C116" s="86" t="s">
        <v>160</v>
      </c>
      <c r="D116" s="86" t="s">
        <v>275</v>
      </c>
      <c r="E116" s="87">
        <v>20</v>
      </c>
      <c r="F116" s="87">
        <v>300</v>
      </c>
      <c r="G116" s="87">
        <v>10</v>
      </c>
      <c r="H116" s="87">
        <v>200</v>
      </c>
      <c r="I116" s="87"/>
      <c r="J116" s="87"/>
      <c r="K116" s="87">
        <v>400</v>
      </c>
      <c r="L116" s="87">
        <v>400</v>
      </c>
      <c r="M116" s="91"/>
      <c r="N116" s="87">
        <f t="shared" si="18"/>
        <v>800</v>
      </c>
      <c r="O116" s="87">
        <f t="shared" si="19"/>
        <v>4</v>
      </c>
      <c r="P116" s="92"/>
      <c r="Q116" s="93">
        <v>0.06</v>
      </c>
      <c r="R116" s="93">
        <f t="shared" si="20"/>
        <v>0.24</v>
      </c>
    </row>
    <row r="117" spans="1:20" s="90" customFormat="1" x14ac:dyDescent="0.2">
      <c r="A117" s="138" t="s">
        <v>215</v>
      </c>
      <c r="B117" s="138" t="s">
        <v>161</v>
      </c>
      <c r="C117" s="138">
        <v>90444300</v>
      </c>
      <c r="D117" s="138" t="s">
        <v>277</v>
      </c>
      <c r="E117" s="87" t="s">
        <v>46</v>
      </c>
      <c r="F117" s="87">
        <v>300</v>
      </c>
      <c r="G117" s="87">
        <v>10</v>
      </c>
      <c r="H117" s="87">
        <v>200</v>
      </c>
      <c r="I117" s="87"/>
      <c r="J117" s="87"/>
      <c r="K117" s="87"/>
      <c r="L117" s="87">
        <v>200</v>
      </c>
      <c r="M117" s="91"/>
      <c r="N117" s="87">
        <f t="shared" si="18"/>
        <v>200</v>
      </c>
      <c r="O117" s="87">
        <f t="shared" si="19"/>
        <v>1</v>
      </c>
      <c r="P117" s="92"/>
      <c r="Q117" s="93">
        <v>0.06</v>
      </c>
      <c r="R117" s="93">
        <f t="shared" si="20"/>
        <v>0.06</v>
      </c>
    </row>
    <row r="118" spans="1:20" s="90" customFormat="1" x14ac:dyDescent="0.2">
      <c r="A118" s="86" t="s">
        <v>206</v>
      </c>
      <c r="B118" s="86" t="s">
        <v>114</v>
      </c>
      <c r="C118" s="86" t="s">
        <v>206</v>
      </c>
      <c r="D118" s="86" t="s">
        <v>275</v>
      </c>
      <c r="E118" s="87">
        <v>20</v>
      </c>
      <c r="F118" s="87">
        <v>450</v>
      </c>
      <c r="G118" s="87">
        <v>10</v>
      </c>
      <c r="H118" s="87">
        <v>100</v>
      </c>
      <c r="I118" s="87">
        <v>100</v>
      </c>
      <c r="J118" s="87"/>
      <c r="K118" s="87"/>
      <c r="L118" s="87"/>
      <c r="M118" s="101"/>
      <c r="N118" s="87">
        <f t="shared" si="18"/>
        <v>100</v>
      </c>
      <c r="O118" s="87">
        <f t="shared" si="19"/>
        <v>1</v>
      </c>
      <c r="P118" s="92"/>
      <c r="Q118" s="93">
        <v>0.08</v>
      </c>
      <c r="R118" s="93">
        <f t="shared" si="20"/>
        <v>0.08</v>
      </c>
    </row>
    <row r="119" spans="1:20" s="90" customFormat="1" x14ac:dyDescent="0.2">
      <c r="A119" s="138" t="s">
        <v>113</v>
      </c>
      <c r="B119" s="138" t="s">
        <v>114</v>
      </c>
      <c r="C119" s="138">
        <v>90444400</v>
      </c>
      <c r="D119" s="138" t="s">
        <v>277</v>
      </c>
      <c r="E119" s="87" t="s">
        <v>46</v>
      </c>
      <c r="F119" s="87">
        <v>450</v>
      </c>
      <c r="G119" s="87">
        <v>10</v>
      </c>
      <c r="H119" s="87">
        <v>100</v>
      </c>
      <c r="I119" s="87"/>
      <c r="J119" s="87"/>
      <c r="K119" s="87"/>
      <c r="L119" s="87"/>
      <c r="M119" s="91"/>
      <c r="N119" s="87">
        <f t="shared" si="18"/>
        <v>0</v>
      </c>
      <c r="O119" s="87">
        <f t="shared" si="19"/>
        <v>0</v>
      </c>
      <c r="P119" s="92"/>
      <c r="Q119" s="93">
        <v>0.08</v>
      </c>
      <c r="R119" s="93">
        <f t="shared" si="20"/>
        <v>0</v>
      </c>
    </row>
    <row r="120" spans="1:20" s="90" customFormat="1" x14ac:dyDescent="0.2">
      <c r="A120" s="86" t="s">
        <v>115</v>
      </c>
      <c r="B120" s="86" t="s">
        <v>116</v>
      </c>
      <c r="C120" s="86" t="s">
        <v>115</v>
      </c>
      <c r="D120" s="86" t="s">
        <v>275</v>
      </c>
      <c r="E120" s="87">
        <v>20</v>
      </c>
      <c r="F120" s="87">
        <v>600</v>
      </c>
      <c r="G120" s="87">
        <v>10</v>
      </c>
      <c r="H120" s="87">
        <v>100</v>
      </c>
      <c r="I120" s="87"/>
      <c r="J120" s="87">
        <v>200</v>
      </c>
      <c r="K120" s="87">
        <v>200</v>
      </c>
      <c r="L120" s="87"/>
      <c r="M120" s="91"/>
      <c r="N120" s="87">
        <f t="shared" si="18"/>
        <v>400</v>
      </c>
      <c r="O120" s="87">
        <f t="shared" si="19"/>
        <v>4</v>
      </c>
      <c r="P120" s="92"/>
      <c r="Q120" s="93">
        <v>0.06</v>
      </c>
      <c r="R120" s="93">
        <f t="shared" si="20"/>
        <v>0.24</v>
      </c>
    </row>
    <row r="121" spans="1:20" s="90" customFormat="1" x14ac:dyDescent="0.2">
      <c r="A121" s="138" t="s">
        <v>188</v>
      </c>
      <c r="B121" s="138" t="s">
        <v>116</v>
      </c>
      <c r="C121" s="138">
        <v>90444600</v>
      </c>
      <c r="D121" s="138" t="s">
        <v>277</v>
      </c>
      <c r="E121" s="87" t="s">
        <v>46</v>
      </c>
      <c r="F121" s="87">
        <v>600</v>
      </c>
      <c r="G121" s="87">
        <v>10</v>
      </c>
      <c r="H121" s="87">
        <v>100</v>
      </c>
      <c r="I121" s="87">
        <v>100</v>
      </c>
      <c r="J121" s="87"/>
      <c r="K121" s="87">
        <v>200</v>
      </c>
      <c r="L121" s="87">
        <v>200</v>
      </c>
      <c r="M121" s="91"/>
      <c r="N121" s="87">
        <f t="shared" si="18"/>
        <v>500</v>
      </c>
      <c r="O121" s="87">
        <f t="shared" si="19"/>
        <v>5</v>
      </c>
      <c r="P121" s="92"/>
      <c r="Q121" s="93">
        <v>0.06</v>
      </c>
      <c r="R121" s="93">
        <f t="shared" si="20"/>
        <v>0.3</v>
      </c>
    </row>
    <row r="122" spans="1:20" s="90" customFormat="1" x14ac:dyDescent="0.2">
      <c r="A122" s="86" t="s">
        <v>117</v>
      </c>
      <c r="B122" s="86" t="s">
        <v>118</v>
      </c>
      <c r="C122" s="86" t="s">
        <v>117</v>
      </c>
      <c r="D122" s="86" t="s">
        <v>275</v>
      </c>
      <c r="E122" s="87">
        <v>20</v>
      </c>
      <c r="F122" s="87">
        <v>750</v>
      </c>
      <c r="G122" s="87">
        <v>10</v>
      </c>
      <c r="H122" s="87">
        <v>100</v>
      </c>
      <c r="I122" s="87"/>
      <c r="J122" s="87"/>
      <c r="K122" s="87"/>
      <c r="L122" s="87"/>
      <c r="M122" s="91"/>
      <c r="N122" s="87">
        <f t="shared" si="18"/>
        <v>0</v>
      </c>
      <c r="O122" s="87">
        <f t="shared" si="19"/>
        <v>0</v>
      </c>
      <c r="P122" s="92"/>
      <c r="Q122" s="93">
        <v>7.0000000000000007E-2</v>
      </c>
      <c r="R122" s="93">
        <f t="shared" si="20"/>
        <v>0</v>
      </c>
    </row>
    <row r="123" spans="1:20" s="90" customFormat="1" x14ac:dyDescent="0.2">
      <c r="A123" s="138" t="s">
        <v>189</v>
      </c>
      <c r="B123" s="138" t="s">
        <v>118</v>
      </c>
      <c r="C123" s="138">
        <v>90444700</v>
      </c>
      <c r="D123" s="138" t="s">
        <v>277</v>
      </c>
      <c r="E123" s="87" t="s">
        <v>46</v>
      </c>
      <c r="F123" s="87">
        <v>750</v>
      </c>
      <c r="G123" s="87">
        <v>10</v>
      </c>
      <c r="H123" s="87">
        <v>100</v>
      </c>
      <c r="I123" s="87"/>
      <c r="J123" s="87"/>
      <c r="K123" s="87"/>
      <c r="L123" s="87"/>
      <c r="M123" s="91"/>
      <c r="N123" s="87">
        <f t="shared" si="18"/>
        <v>0</v>
      </c>
      <c r="O123" s="87">
        <f t="shared" si="19"/>
        <v>0</v>
      </c>
      <c r="P123" s="92"/>
      <c r="Q123" s="93">
        <v>7.0000000000000007E-2</v>
      </c>
      <c r="R123" s="93">
        <f t="shared" si="20"/>
        <v>0</v>
      </c>
    </row>
    <row r="124" spans="1:20" s="90" customFormat="1" x14ac:dyDescent="0.2">
      <c r="A124" s="86" t="s">
        <v>119</v>
      </c>
      <c r="B124" s="86" t="s">
        <v>120</v>
      </c>
      <c r="C124" s="86" t="s">
        <v>119</v>
      </c>
      <c r="D124" s="86" t="s">
        <v>275</v>
      </c>
      <c r="E124" s="87">
        <v>20</v>
      </c>
      <c r="F124" s="87">
        <v>900</v>
      </c>
      <c r="G124" s="87">
        <v>10</v>
      </c>
      <c r="H124" s="87">
        <v>50</v>
      </c>
      <c r="I124" s="87"/>
      <c r="J124" s="87"/>
      <c r="K124" s="87"/>
      <c r="L124" s="87"/>
      <c r="M124" s="91"/>
      <c r="N124" s="87">
        <f t="shared" si="18"/>
        <v>0</v>
      </c>
      <c r="O124" s="87">
        <f t="shared" si="19"/>
        <v>0</v>
      </c>
      <c r="P124" s="92"/>
      <c r="Q124" s="93">
        <v>0.08</v>
      </c>
      <c r="R124" s="93">
        <f t="shared" si="20"/>
        <v>0</v>
      </c>
    </row>
    <row r="125" spans="1:20" s="90" customFormat="1" x14ac:dyDescent="0.2">
      <c r="A125" s="138" t="s">
        <v>263</v>
      </c>
      <c r="B125" s="138" t="s">
        <v>120</v>
      </c>
      <c r="C125" s="138">
        <v>90444800</v>
      </c>
      <c r="D125" s="138" t="s">
        <v>277</v>
      </c>
      <c r="E125" s="87" t="s">
        <v>46</v>
      </c>
      <c r="F125" s="87">
        <v>900</v>
      </c>
      <c r="G125" s="87">
        <v>10</v>
      </c>
      <c r="H125" s="87">
        <v>50</v>
      </c>
      <c r="I125" s="87"/>
      <c r="J125" s="87"/>
      <c r="K125" s="87"/>
      <c r="L125" s="87"/>
      <c r="M125" s="91"/>
      <c r="N125" s="87">
        <f t="shared" si="18"/>
        <v>0</v>
      </c>
      <c r="O125" s="87">
        <f t="shared" si="19"/>
        <v>0</v>
      </c>
      <c r="P125" s="92"/>
      <c r="Q125" s="93">
        <v>0.08</v>
      </c>
      <c r="R125" s="93">
        <f t="shared" si="20"/>
        <v>0</v>
      </c>
    </row>
    <row r="126" spans="1:20" s="90" customFormat="1" x14ac:dyDescent="0.2">
      <c r="A126" s="86" t="s">
        <v>121</v>
      </c>
      <c r="B126" s="86" t="s">
        <v>122</v>
      </c>
      <c r="C126" s="86" t="s">
        <v>121</v>
      </c>
      <c r="D126" s="86" t="s">
        <v>275</v>
      </c>
      <c r="E126" s="87">
        <v>20</v>
      </c>
      <c r="F126" s="87">
        <v>1200</v>
      </c>
      <c r="G126" s="87">
        <v>10</v>
      </c>
      <c r="H126" s="87">
        <v>50</v>
      </c>
      <c r="I126" s="87"/>
      <c r="J126" s="87"/>
      <c r="K126" s="87"/>
      <c r="L126" s="87"/>
      <c r="M126" s="91"/>
      <c r="N126" s="87">
        <f t="shared" si="18"/>
        <v>0</v>
      </c>
      <c r="O126" s="87">
        <f t="shared" si="19"/>
        <v>0</v>
      </c>
      <c r="P126" s="92"/>
      <c r="Q126" s="93">
        <v>0.11</v>
      </c>
      <c r="R126" s="93">
        <f t="shared" si="20"/>
        <v>0</v>
      </c>
    </row>
    <row r="127" spans="1:20" s="90" customFormat="1" x14ac:dyDescent="0.2">
      <c r="A127" s="86" t="s">
        <v>207</v>
      </c>
      <c r="B127" s="86" t="s">
        <v>208</v>
      </c>
      <c r="C127" s="86" t="s">
        <v>207</v>
      </c>
      <c r="D127" s="86" t="s">
        <v>275</v>
      </c>
      <c r="E127" s="87">
        <v>20</v>
      </c>
      <c r="F127" s="87">
        <v>1500</v>
      </c>
      <c r="G127" s="87">
        <v>10</v>
      </c>
      <c r="H127" s="87">
        <v>50</v>
      </c>
      <c r="I127" s="87"/>
      <c r="J127" s="87"/>
      <c r="K127" s="87"/>
      <c r="L127" s="87"/>
      <c r="M127" s="91"/>
      <c r="N127" s="87">
        <f t="shared" si="18"/>
        <v>0</v>
      </c>
      <c r="O127" s="87">
        <f t="shared" si="19"/>
        <v>0</v>
      </c>
      <c r="P127" s="92"/>
      <c r="Q127" s="93">
        <v>7.0000000000000007E-2</v>
      </c>
      <c r="R127" s="93">
        <f t="shared" si="20"/>
        <v>0</v>
      </c>
    </row>
    <row r="128" spans="1:20" s="90" customFormat="1" x14ac:dyDescent="0.2">
      <c r="A128" s="86" t="s">
        <v>209</v>
      </c>
      <c r="B128" s="86" t="s">
        <v>210</v>
      </c>
      <c r="C128" s="86" t="s">
        <v>209</v>
      </c>
      <c r="D128" s="86" t="s">
        <v>275</v>
      </c>
      <c r="E128" s="87">
        <v>20</v>
      </c>
      <c r="F128" s="87">
        <v>1800</v>
      </c>
      <c r="G128" s="87">
        <v>10</v>
      </c>
      <c r="H128" s="87">
        <v>50</v>
      </c>
      <c r="I128" s="87"/>
      <c r="J128" s="87"/>
      <c r="K128" s="87"/>
      <c r="L128" s="87"/>
      <c r="M128" s="91"/>
      <c r="N128" s="87">
        <f t="shared" si="18"/>
        <v>0</v>
      </c>
      <c r="O128" s="87">
        <f t="shared" si="19"/>
        <v>0</v>
      </c>
      <c r="P128" s="105"/>
      <c r="Q128" s="93">
        <v>0.09</v>
      </c>
      <c r="R128" s="93">
        <f t="shared" si="20"/>
        <v>0</v>
      </c>
      <c r="S128" s="94"/>
    </row>
    <row r="129" spans="1:20" s="90" customFormat="1" x14ac:dyDescent="0.2">
      <c r="A129" s="86" t="s">
        <v>123</v>
      </c>
      <c r="B129" s="86" t="s">
        <v>124</v>
      </c>
      <c r="C129" s="86" t="s">
        <v>123</v>
      </c>
      <c r="D129" s="86" t="s">
        <v>275</v>
      </c>
      <c r="E129" s="87">
        <v>25</v>
      </c>
      <c r="F129" s="87">
        <v>150</v>
      </c>
      <c r="G129" s="87">
        <v>10</v>
      </c>
      <c r="H129" s="87">
        <v>200</v>
      </c>
      <c r="I129" s="87"/>
      <c r="J129" s="87"/>
      <c r="K129" s="87"/>
      <c r="L129" s="87"/>
      <c r="M129" s="91"/>
      <c r="N129" s="87">
        <f t="shared" si="18"/>
        <v>0</v>
      </c>
      <c r="O129" s="87">
        <f t="shared" si="19"/>
        <v>0</v>
      </c>
      <c r="P129" s="92"/>
      <c r="Q129" s="93">
        <v>0.04</v>
      </c>
      <c r="R129" s="93">
        <f t="shared" si="20"/>
        <v>0</v>
      </c>
      <c r="S129" s="94">
        <f>SUM(R129:R146)</f>
        <v>1.98</v>
      </c>
      <c r="T129" s="90">
        <f>S129*100/$S$147</f>
        <v>3.9122703023117973</v>
      </c>
    </row>
    <row r="130" spans="1:20" s="90" customFormat="1" x14ac:dyDescent="0.2">
      <c r="A130" s="138" t="s">
        <v>257</v>
      </c>
      <c r="B130" s="138" t="s">
        <v>124</v>
      </c>
      <c r="C130" s="138">
        <v>90445200</v>
      </c>
      <c r="D130" s="138" t="s">
        <v>277</v>
      </c>
      <c r="E130" s="87">
        <v>25</v>
      </c>
      <c r="F130" s="87">
        <v>150</v>
      </c>
      <c r="G130" s="87">
        <v>10</v>
      </c>
      <c r="H130" s="87">
        <v>200</v>
      </c>
      <c r="I130" s="87">
        <v>200</v>
      </c>
      <c r="J130" s="87"/>
      <c r="K130" s="87"/>
      <c r="L130" s="87"/>
      <c r="M130" s="91"/>
      <c r="N130" s="87">
        <f t="shared" si="18"/>
        <v>200</v>
      </c>
      <c r="O130" s="87">
        <f t="shared" si="19"/>
        <v>1</v>
      </c>
      <c r="P130" s="92"/>
      <c r="Q130" s="93">
        <v>0.04</v>
      </c>
      <c r="R130" s="93">
        <f t="shared" si="20"/>
        <v>0.04</v>
      </c>
    </row>
    <row r="131" spans="1:20" s="90" customFormat="1" x14ac:dyDescent="0.2">
      <c r="A131" s="86" t="s">
        <v>125</v>
      </c>
      <c r="B131" s="86" t="s">
        <v>126</v>
      </c>
      <c r="C131" s="86" t="s">
        <v>125</v>
      </c>
      <c r="D131" s="86" t="s">
        <v>275</v>
      </c>
      <c r="E131" s="87">
        <v>25</v>
      </c>
      <c r="F131" s="87">
        <v>300</v>
      </c>
      <c r="G131" s="87">
        <v>10</v>
      </c>
      <c r="H131" s="87">
        <v>100</v>
      </c>
      <c r="I131" s="87"/>
      <c r="J131" s="87"/>
      <c r="K131" s="87"/>
      <c r="L131" s="87"/>
      <c r="M131" s="91"/>
      <c r="N131" s="87">
        <f t="shared" si="18"/>
        <v>0</v>
      </c>
      <c r="O131" s="87">
        <f t="shared" si="19"/>
        <v>0</v>
      </c>
      <c r="P131" s="92"/>
      <c r="Q131" s="93">
        <v>0.04</v>
      </c>
      <c r="R131" s="93">
        <f t="shared" si="20"/>
        <v>0</v>
      </c>
    </row>
    <row r="132" spans="1:20" s="90" customFormat="1" x14ac:dyDescent="0.2">
      <c r="A132" s="138" t="s">
        <v>127</v>
      </c>
      <c r="B132" s="138" t="s">
        <v>126</v>
      </c>
      <c r="C132" s="138">
        <v>90445300</v>
      </c>
      <c r="D132" s="138" t="s">
        <v>277</v>
      </c>
      <c r="E132" s="87" t="s">
        <v>63</v>
      </c>
      <c r="F132" s="87">
        <v>300</v>
      </c>
      <c r="G132" s="87">
        <v>10</v>
      </c>
      <c r="H132" s="87">
        <v>100</v>
      </c>
      <c r="I132" s="87"/>
      <c r="J132" s="87"/>
      <c r="K132" s="87"/>
      <c r="L132" s="87"/>
      <c r="M132" s="91"/>
      <c r="N132" s="87">
        <f t="shared" si="18"/>
        <v>0</v>
      </c>
      <c r="O132" s="87">
        <f t="shared" si="19"/>
        <v>0</v>
      </c>
      <c r="P132" s="92"/>
      <c r="Q132" s="93">
        <v>0.04</v>
      </c>
      <c r="R132" s="93">
        <f t="shared" si="20"/>
        <v>0</v>
      </c>
    </row>
    <row r="133" spans="1:20" s="90" customFormat="1" x14ac:dyDescent="0.2">
      <c r="A133" s="86" t="s">
        <v>128</v>
      </c>
      <c r="B133" s="86" t="s">
        <v>129</v>
      </c>
      <c r="C133" s="86" t="s">
        <v>128</v>
      </c>
      <c r="D133" s="86" t="s">
        <v>275</v>
      </c>
      <c r="E133" s="87">
        <v>25</v>
      </c>
      <c r="F133" s="87">
        <v>450</v>
      </c>
      <c r="G133" s="87">
        <v>10</v>
      </c>
      <c r="H133" s="87">
        <v>100</v>
      </c>
      <c r="I133" s="87">
        <v>100</v>
      </c>
      <c r="J133" s="87">
        <v>100</v>
      </c>
      <c r="K133" s="87"/>
      <c r="L133" s="87"/>
      <c r="M133" s="91"/>
      <c r="N133" s="87">
        <f t="shared" si="18"/>
        <v>200</v>
      </c>
      <c r="O133" s="87">
        <f t="shared" si="19"/>
        <v>2</v>
      </c>
      <c r="P133" s="92"/>
      <c r="Q133" s="93">
        <v>0.06</v>
      </c>
      <c r="R133" s="93">
        <f t="shared" si="20"/>
        <v>0.12</v>
      </c>
    </row>
    <row r="134" spans="1:20" s="90" customFormat="1" x14ac:dyDescent="0.2">
      <c r="A134" s="138" t="s">
        <v>190</v>
      </c>
      <c r="B134" s="138" t="s">
        <v>129</v>
      </c>
      <c r="C134" s="138">
        <v>90445400</v>
      </c>
      <c r="D134" s="138" t="s">
        <v>277</v>
      </c>
      <c r="E134" s="87" t="s">
        <v>63</v>
      </c>
      <c r="F134" s="87">
        <v>450</v>
      </c>
      <c r="G134" s="87">
        <v>10</v>
      </c>
      <c r="H134" s="87">
        <v>100</v>
      </c>
      <c r="I134" s="87">
        <v>300</v>
      </c>
      <c r="J134" s="87">
        <v>200</v>
      </c>
      <c r="K134" s="87">
        <v>200</v>
      </c>
      <c r="L134" s="87">
        <v>500</v>
      </c>
      <c r="M134" s="91"/>
      <c r="N134" s="87">
        <f t="shared" si="18"/>
        <v>1200</v>
      </c>
      <c r="O134" s="87">
        <f t="shared" si="19"/>
        <v>12</v>
      </c>
      <c r="P134" s="92"/>
      <c r="Q134" s="93">
        <v>0.06</v>
      </c>
      <c r="R134" s="93">
        <f t="shared" si="20"/>
        <v>0.72</v>
      </c>
    </row>
    <row r="135" spans="1:20" s="90" customFormat="1" x14ac:dyDescent="0.2">
      <c r="A135" s="86" t="s">
        <v>130</v>
      </c>
      <c r="B135" s="86" t="s">
        <v>131</v>
      </c>
      <c r="C135" s="86" t="s">
        <v>130</v>
      </c>
      <c r="D135" s="86" t="s">
        <v>275</v>
      </c>
      <c r="E135" s="87">
        <v>25</v>
      </c>
      <c r="F135" s="87">
        <v>600</v>
      </c>
      <c r="G135" s="87">
        <v>10</v>
      </c>
      <c r="H135" s="87">
        <v>50</v>
      </c>
      <c r="I135" s="87"/>
      <c r="J135" s="87"/>
      <c r="K135" s="87"/>
      <c r="L135" s="87"/>
      <c r="M135" s="91"/>
      <c r="N135" s="87">
        <f t="shared" si="18"/>
        <v>0</v>
      </c>
      <c r="O135" s="87">
        <f t="shared" si="19"/>
        <v>0</v>
      </c>
      <c r="P135" s="92"/>
      <c r="Q135" s="93">
        <v>0.04</v>
      </c>
      <c r="R135" s="93">
        <f t="shared" si="20"/>
        <v>0</v>
      </c>
    </row>
    <row r="136" spans="1:20" s="90" customFormat="1" x14ac:dyDescent="0.2">
      <c r="A136" s="138" t="s">
        <v>211</v>
      </c>
      <c r="B136" s="138" t="s">
        <v>131</v>
      </c>
      <c r="C136" s="138">
        <v>90445600</v>
      </c>
      <c r="D136" s="138" t="s">
        <v>277</v>
      </c>
      <c r="E136" s="87">
        <v>25</v>
      </c>
      <c r="F136" s="87">
        <v>600</v>
      </c>
      <c r="G136" s="87">
        <v>10</v>
      </c>
      <c r="H136" s="87">
        <v>50</v>
      </c>
      <c r="I136" s="87"/>
      <c r="J136" s="87">
        <v>150</v>
      </c>
      <c r="K136" s="87">
        <v>200</v>
      </c>
      <c r="L136" s="87">
        <v>200</v>
      </c>
      <c r="M136" s="91"/>
      <c r="N136" s="87">
        <f t="shared" si="18"/>
        <v>550</v>
      </c>
      <c r="O136" s="87">
        <f t="shared" si="19"/>
        <v>11</v>
      </c>
      <c r="P136" s="92"/>
      <c r="Q136" s="93">
        <v>0.04</v>
      </c>
      <c r="R136" s="93">
        <f t="shared" si="20"/>
        <v>0.44</v>
      </c>
    </row>
    <row r="137" spans="1:20" s="90" customFormat="1" x14ac:dyDescent="0.2">
      <c r="A137" s="86" t="s">
        <v>162</v>
      </c>
      <c r="B137" s="86" t="s">
        <v>163</v>
      </c>
      <c r="C137" s="86" t="s">
        <v>162</v>
      </c>
      <c r="D137" s="86" t="s">
        <v>275</v>
      </c>
      <c r="E137" s="87">
        <v>25</v>
      </c>
      <c r="F137" s="87">
        <v>750</v>
      </c>
      <c r="G137" s="87">
        <v>10</v>
      </c>
      <c r="H137" s="87">
        <v>50</v>
      </c>
      <c r="I137" s="87"/>
      <c r="J137" s="87"/>
      <c r="K137" s="87"/>
      <c r="L137" s="87"/>
      <c r="M137" s="91"/>
      <c r="N137" s="87">
        <f t="shared" si="18"/>
        <v>0</v>
      </c>
      <c r="O137" s="87">
        <f t="shared" si="19"/>
        <v>0</v>
      </c>
      <c r="P137" s="92"/>
      <c r="Q137" s="93">
        <v>0.04</v>
      </c>
      <c r="R137" s="93">
        <f t="shared" si="20"/>
        <v>0</v>
      </c>
    </row>
    <row r="138" spans="1:20" s="90" customFormat="1" x14ac:dyDescent="0.2">
      <c r="A138" s="138" t="s">
        <v>218</v>
      </c>
      <c r="B138" s="138" t="s">
        <v>163</v>
      </c>
      <c r="C138" s="95" t="s">
        <v>219</v>
      </c>
      <c r="D138" s="138" t="s">
        <v>277</v>
      </c>
      <c r="E138" s="87">
        <v>25</v>
      </c>
      <c r="F138" s="87">
        <v>750</v>
      </c>
      <c r="G138" s="87">
        <v>10</v>
      </c>
      <c r="H138" s="87">
        <v>50</v>
      </c>
      <c r="I138" s="87"/>
      <c r="J138" s="87"/>
      <c r="K138" s="87"/>
      <c r="L138" s="87"/>
      <c r="M138" s="91"/>
      <c r="N138" s="87">
        <f t="shared" si="18"/>
        <v>0</v>
      </c>
      <c r="O138" s="87">
        <f t="shared" si="19"/>
        <v>0</v>
      </c>
      <c r="P138" s="92"/>
      <c r="Q138" s="93">
        <v>0.04</v>
      </c>
      <c r="R138" s="93">
        <f t="shared" si="20"/>
        <v>0</v>
      </c>
    </row>
    <row r="139" spans="1:20" s="90" customFormat="1" x14ac:dyDescent="0.2">
      <c r="A139" s="86" t="s">
        <v>132</v>
      </c>
      <c r="B139" s="86" t="s">
        <v>133</v>
      </c>
      <c r="C139" s="86" t="s">
        <v>132</v>
      </c>
      <c r="D139" s="86" t="s">
        <v>275</v>
      </c>
      <c r="E139" s="87">
        <v>25</v>
      </c>
      <c r="F139" s="87">
        <v>900</v>
      </c>
      <c r="G139" s="87">
        <v>10</v>
      </c>
      <c r="H139" s="87">
        <v>50</v>
      </c>
      <c r="I139" s="87"/>
      <c r="J139" s="87">
        <v>200</v>
      </c>
      <c r="K139" s="87"/>
      <c r="L139" s="87"/>
      <c r="M139" s="91"/>
      <c r="N139" s="87">
        <f t="shared" si="18"/>
        <v>200</v>
      </c>
      <c r="O139" s="87">
        <f t="shared" si="19"/>
        <v>4</v>
      </c>
      <c r="P139" s="92"/>
      <c r="Q139" s="93">
        <v>0.06</v>
      </c>
      <c r="R139" s="93">
        <f t="shared" si="20"/>
        <v>0.24</v>
      </c>
    </row>
    <row r="140" spans="1:20" s="90" customFormat="1" x14ac:dyDescent="0.2">
      <c r="A140" s="138" t="s">
        <v>264</v>
      </c>
      <c r="B140" s="138" t="s">
        <v>133</v>
      </c>
      <c r="C140" s="95" t="s">
        <v>265</v>
      </c>
      <c r="D140" s="138" t="s">
        <v>277</v>
      </c>
      <c r="E140" s="87">
        <v>25</v>
      </c>
      <c r="F140" s="87">
        <v>900</v>
      </c>
      <c r="G140" s="87">
        <v>10</v>
      </c>
      <c r="H140" s="87">
        <v>50</v>
      </c>
      <c r="I140" s="87"/>
      <c r="J140" s="87">
        <v>150</v>
      </c>
      <c r="K140" s="87"/>
      <c r="L140" s="87">
        <v>200</v>
      </c>
      <c r="M140" s="91"/>
      <c r="N140" s="87">
        <f t="shared" si="18"/>
        <v>350</v>
      </c>
      <c r="O140" s="87">
        <f t="shared" si="19"/>
        <v>7</v>
      </c>
      <c r="P140" s="92"/>
      <c r="Q140" s="93">
        <v>0.06</v>
      </c>
      <c r="R140" s="93">
        <f t="shared" si="20"/>
        <v>0.42</v>
      </c>
    </row>
    <row r="141" spans="1:20" s="90" customFormat="1" x14ac:dyDescent="0.2">
      <c r="A141" s="86" t="s">
        <v>134</v>
      </c>
      <c r="B141" s="86" t="s">
        <v>135</v>
      </c>
      <c r="C141" s="86" t="s">
        <v>134</v>
      </c>
      <c r="D141" s="86" t="s">
        <v>275</v>
      </c>
      <c r="E141" s="87">
        <v>25</v>
      </c>
      <c r="F141" s="87">
        <v>1200</v>
      </c>
      <c r="G141" s="87">
        <v>10</v>
      </c>
      <c r="H141" s="87">
        <v>50</v>
      </c>
      <c r="I141" s="87"/>
      <c r="J141" s="87"/>
      <c r="K141" s="87"/>
      <c r="L141" s="87"/>
      <c r="M141" s="91"/>
      <c r="N141" s="87">
        <f t="shared" si="18"/>
        <v>0</v>
      </c>
      <c r="O141" s="87">
        <f t="shared" si="19"/>
        <v>0</v>
      </c>
      <c r="P141" s="92"/>
      <c r="Q141" s="93">
        <v>0.08</v>
      </c>
      <c r="R141" s="93">
        <f t="shared" si="20"/>
        <v>0</v>
      </c>
    </row>
    <row r="142" spans="1:20" s="90" customFormat="1" x14ac:dyDescent="0.2">
      <c r="A142" s="103" t="s">
        <v>451</v>
      </c>
      <c r="B142" s="138" t="s">
        <v>135</v>
      </c>
      <c r="C142" s="103">
        <v>90445810</v>
      </c>
      <c r="D142" s="138" t="s">
        <v>277</v>
      </c>
      <c r="E142" s="87" t="s">
        <v>63</v>
      </c>
      <c r="F142" s="87">
        <v>1200</v>
      </c>
      <c r="G142" s="87">
        <v>10</v>
      </c>
      <c r="H142" s="87">
        <v>50</v>
      </c>
      <c r="I142" s="87"/>
      <c r="J142" s="87"/>
      <c r="K142" s="87"/>
      <c r="L142" s="87"/>
      <c r="M142" s="91"/>
      <c r="N142" s="87">
        <f t="shared" si="18"/>
        <v>0</v>
      </c>
      <c r="O142" s="87">
        <f t="shared" si="19"/>
        <v>0</v>
      </c>
      <c r="P142" s="92"/>
      <c r="Q142" s="93">
        <v>0.08</v>
      </c>
      <c r="R142" s="93">
        <f t="shared" si="20"/>
        <v>0</v>
      </c>
    </row>
    <row r="143" spans="1:20" s="90" customFormat="1" x14ac:dyDescent="0.2">
      <c r="A143" s="86" t="s">
        <v>238</v>
      </c>
      <c r="B143" s="86" t="s">
        <v>239</v>
      </c>
      <c r="C143" s="86" t="s">
        <v>238</v>
      </c>
      <c r="D143" s="86" t="s">
        <v>275</v>
      </c>
      <c r="E143" s="87">
        <v>25</v>
      </c>
      <c r="F143" s="87">
        <v>1524</v>
      </c>
      <c r="G143" s="87">
        <v>10</v>
      </c>
      <c r="H143" s="87">
        <v>50</v>
      </c>
      <c r="I143" s="87"/>
      <c r="J143" s="87"/>
      <c r="K143" s="87"/>
      <c r="L143" s="87"/>
      <c r="M143" s="91"/>
      <c r="N143" s="87">
        <f t="shared" si="18"/>
        <v>0</v>
      </c>
      <c r="O143" s="87">
        <f t="shared" si="19"/>
        <v>0</v>
      </c>
      <c r="P143" s="92"/>
      <c r="Q143" s="93">
        <v>0.08</v>
      </c>
      <c r="R143" s="93">
        <f t="shared" si="20"/>
        <v>0</v>
      </c>
    </row>
    <row r="144" spans="1:20" s="90" customFormat="1" x14ac:dyDescent="0.2">
      <c r="A144" s="86" t="s">
        <v>164</v>
      </c>
      <c r="B144" s="86" t="s">
        <v>165</v>
      </c>
      <c r="C144" s="86" t="s">
        <v>164</v>
      </c>
      <c r="D144" s="86" t="s">
        <v>275</v>
      </c>
      <c r="E144" s="87">
        <v>25</v>
      </c>
      <c r="F144" s="87">
        <v>1800</v>
      </c>
      <c r="G144" s="87">
        <v>10</v>
      </c>
      <c r="H144" s="87">
        <v>50</v>
      </c>
      <c r="I144" s="87"/>
      <c r="J144" s="87"/>
      <c r="K144" s="87"/>
      <c r="L144" s="87"/>
      <c r="M144" s="91"/>
      <c r="N144" s="87">
        <f t="shared" si="18"/>
        <v>0</v>
      </c>
      <c r="O144" s="87">
        <f t="shared" si="19"/>
        <v>0</v>
      </c>
      <c r="P144" s="92"/>
      <c r="Q144" s="93">
        <v>0.12</v>
      </c>
      <c r="R144" s="93">
        <f t="shared" si="20"/>
        <v>0</v>
      </c>
    </row>
    <row r="145" spans="1:20" s="90" customFormat="1" x14ac:dyDescent="0.2">
      <c r="A145" s="138" t="s">
        <v>227</v>
      </c>
      <c r="B145" s="138" t="s">
        <v>165</v>
      </c>
      <c r="C145" s="138">
        <v>90445900</v>
      </c>
      <c r="D145" s="138" t="s">
        <v>277</v>
      </c>
      <c r="E145" s="87">
        <v>25</v>
      </c>
      <c r="F145" s="87">
        <v>1800</v>
      </c>
      <c r="G145" s="87">
        <v>10</v>
      </c>
      <c r="H145" s="87">
        <v>50</v>
      </c>
      <c r="I145" s="87"/>
      <c r="J145" s="87"/>
      <c r="K145" s="87"/>
      <c r="L145" s="87"/>
      <c r="M145" s="91"/>
      <c r="N145" s="87">
        <f t="shared" si="18"/>
        <v>0</v>
      </c>
      <c r="O145" s="87">
        <f t="shared" si="19"/>
        <v>0</v>
      </c>
      <c r="P145" s="92"/>
      <c r="Q145" s="93">
        <v>0.12</v>
      </c>
      <c r="R145" s="93">
        <f t="shared" si="20"/>
        <v>0</v>
      </c>
      <c r="S145" s="94"/>
    </row>
    <row r="146" spans="1:20" s="90" customFormat="1" x14ac:dyDescent="0.2">
      <c r="A146" s="138" t="s">
        <v>301</v>
      </c>
      <c r="B146" s="138" t="s">
        <v>302</v>
      </c>
      <c r="C146" s="138">
        <v>90446000</v>
      </c>
      <c r="D146" s="138" t="s">
        <v>277</v>
      </c>
      <c r="E146" s="87">
        <v>25</v>
      </c>
      <c r="F146" s="87">
        <v>2400</v>
      </c>
      <c r="G146" s="87">
        <v>10</v>
      </c>
      <c r="H146" s="87">
        <v>50</v>
      </c>
      <c r="I146" s="87"/>
      <c r="J146" s="87"/>
      <c r="K146" s="87"/>
      <c r="L146" s="87"/>
      <c r="M146" s="91"/>
      <c r="N146" s="87">
        <f t="shared" si="18"/>
        <v>0</v>
      </c>
      <c r="O146" s="87">
        <f t="shared" si="19"/>
        <v>0</v>
      </c>
      <c r="P146" s="92"/>
      <c r="Q146" s="93">
        <v>0.12</v>
      </c>
      <c r="R146" s="93">
        <f t="shared" si="20"/>
        <v>0</v>
      </c>
      <c r="S146" s="94"/>
    </row>
    <row r="147" spans="1:20" x14ac:dyDescent="0.2">
      <c r="A147" s="305"/>
      <c r="B147" s="305"/>
      <c r="C147" s="305"/>
      <c r="D147" s="305"/>
      <c r="E147" s="305"/>
      <c r="F147" s="305"/>
      <c r="G147" s="305"/>
      <c r="H147" s="305"/>
      <c r="I147" s="141">
        <f t="shared" ref="I147:M147" si="21">SUBTOTAL(9,I6:I146)</f>
        <v>20300</v>
      </c>
      <c r="J147" s="141">
        <f t="shared" si="21"/>
        <v>55750</v>
      </c>
      <c r="K147" s="141">
        <f t="shared" si="21"/>
        <v>48800</v>
      </c>
      <c r="L147" s="141">
        <f t="shared" si="21"/>
        <v>52150</v>
      </c>
      <c r="M147" s="141">
        <f t="shared" si="21"/>
        <v>0</v>
      </c>
      <c r="N147" s="141">
        <f>SUBTOTAL(9,N5:N146)</f>
        <v>177000</v>
      </c>
      <c r="O147" s="141">
        <f>SUBTOTAL(9,O5:O146)</f>
        <v>1422</v>
      </c>
      <c r="P147" s="59"/>
      <c r="Q147" s="12"/>
      <c r="R147" s="141">
        <f>SUBTOTAL(9,R5:R146)</f>
        <v>79.100000000000009</v>
      </c>
      <c r="S147" s="3">
        <f>SUM(S14:S146)</f>
        <v>50.609999999999985</v>
      </c>
      <c r="T147" s="3">
        <f>SUM(T14:T146)</f>
        <v>100.00000000000003</v>
      </c>
    </row>
    <row r="148" spans="1:20" x14ac:dyDescent="0.2">
      <c r="A148" s="305"/>
      <c r="B148" s="305"/>
      <c r="C148" s="305"/>
      <c r="D148" s="305"/>
      <c r="E148" s="305"/>
      <c r="F148" s="305"/>
      <c r="G148" s="305"/>
      <c r="H148" s="305"/>
      <c r="I148" s="141">
        <v>118</v>
      </c>
      <c r="J148" s="141">
        <v>466</v>
      </c>
      <c r="K148" s="141">
        <v>387</v>
      </c>
      <c r="L148" s="141">
        <v>431</v>
      </c>
      <c r="M148" s="141"/>
      <c r="N148" s="141"/>
      <c r="O148" s="141">
        <f>SUM(I148:M148)</f>
        <v>1402</v>
      </c>
      <c r="R148" s="3">
        <f>R147/30</f>
        <v>2.6366666666666672</v>
      </c>
    </row>
    <row r="149" spans="1:20" x14ac:dyDescent="0.2">
      <c r="A149" s="305"/>
      <c r="B149" s="305"/>
      <c r="C149" s="305"/>
      <c r="D149" s="305"/>
      <c r="E149" s="305"/>
      <c r="F149" s="305"/>
      <c r="G149" s="305"/>
      <c r="H149" s="305"/>
      <c r="I149" s="141">
        <v>5.8</v>
      </c>
      <c r="J149" s="141">
        <v>27.11</v>
      </c>
      <c r="K149" s="141">
        <v>20.63</v>
      </c>
      <c r="L149" s="141">
        <v>24.36</v>
      </c>
      <c r="M149" s="141"/>
      <c r="N149" s="141"/>
      <c r="O149" s="141">
        <f>SUM(I149:M149)</f>
        <v>77.899999999999991</v>
      </c>
    </row>
    <row r="150" spans="1:20" x14ac:dyDescent="0.2">
      <c r="A150" s="34"/>
      <c r="B150" s="34"/>
      <c r="C150" s="34"/>
      <c r="D150" s="34"/>
      <c r="E150" s="34"/>
      <c r="F150" s="34"/>
      <c r="G150" s="34"/>
      <c r="H150" s="34"/>
    </row>
    <row r="151" spans="1:20" x14ac:dyDescent="0.2">
      <c r="A151" s="142" t="s">
        <v>136</v>
      </c>
      <c r="B151" s="142" t="s">
        <v>136</v>
      </c>
      <c r="C151" s="30"/>
      <c r="D151" s="30"/>
      <c r="E151" s="139" t="s">
        <v>10</v>
      </c>
      <c r="F151" s="139" t="s">
        <v>137</v>
      </c>
      <c r="G151" s="300" t="s">
        <v>138</v>
      </c>
      <c r="H151" s="301"/>
      <c r="I151" s="20"/>
      <c r="J151" s="20"/>
      <c r="K151" s="20"/>
      <c r="L151" s="20"/>
      <c r="M151" s="20"/>
      <c r="N151" s="12"/>
      <c r="O151" s="12"/>
      <c r="P151" s="35"/>
      <c r="Q151" s="12"/>
      <c r="R151" s="15"/>
    </row>
    <row r="152" spans="1:20" x14ac:dyDescent="0.2">
      <c r="A152" s="141"/>
      <c r="B152" s="141"/>
      <c r="C152" s="141"/>
      <c r="D152" s="141"/>
      <c r="E152" s="139"/>
      <c r="F152" s="139"/>
      <c r="G152" s="139" t="s">
        <v>139</v>
      </c>
      <c r="H152" s="139" t="s">
        <v>140</v>
      </c>
      <c r="I152" s="139" t="s">
        <v>140</v>
      </c>
      <c r="J152" s="139" t="s">
        <v>140</v>
      </c>
      <c r="K152" s="139" t="s">
        <v>140</v>
      </c>
      <c r="L152" s="145" t="s">
        <v>140</v>
      </c>
      <c r="M152" s="139" t="s">
        <v>140</v>
      </c>
      <c r="N152" s="141" t="s">
        <v>140</v>
      </c>
      <c r="O152" s="141" t="s">
        <v>12</v>
      </c>
      <c r="P152" s="144"/>
      <c r="Q152" s="12"/>
      <c r="R152" s="15"/>
    </row>
    <row r="153" spans="1:20" x14ac:dyDescent="0.2">
      <c r="A153" s="38" t="s">
        <v>142</v>
      </c>
      <c r="B153" s="38" t="s">
        <v>143</v>
      </c>
      <c r="C153" s="38" t="s">
        <v>142</v>
      </c>
      <c r="D153" s="38" t="s">
        <v>142</v>
      </c>
      <c r="E153" s="12">
        <v>13</v>
      </c>
      <c r="F153" s="12">
        <v>25</v>
      </c>
      <c r="G153" s="12">
        <v>5</v>
      </c>
      <c r="H153" s="12">
        <v>125</v>
      </c>
      <c r="I153" s="12"/>
      <c r="J153" s="12"/>
      <c r="K153" s="12"/>
      <c r="L153" s="12"/>
      <c r="M153" s="12"/>
      <c r="N153" s="12">
        <f>SUM(I153:M153)</f>
        <v>0</v>
      </c>
      <c r="O153" s="12">
        <f>$N153/$H153</f>
        <v>0</v>
      </c>
      <c r="P153" s="39"/>
      <c r="Q153" s="15">
        <v>0.09</v>
      </c>
      <c r="R153" s="15">
        <f>$O153*$Q153</f>
        <v>0</v>
      </c>
    </row>
    <row r="154" spans="1:20" x14ac:dyDescent="0.2">
      <c r="A154" s="38" t="s">
        <v>144</v>
      </c>
      <c r="B154" s="38" t="s">
        <v>145</v>
      </c>
      <c r="C154" s="38" t="s">
        <v>144</v>
      </c>
      <c r="D154" s="38" t="s">
        <v>144</v>
      </c>
      <c r="E154" s="12">
        <v>19</v>
      </c>
      <c r="F154" s="12">
        <v>25</v>
      </c>
      <c r="G154" s="12">
        <v>5</v>
      </c>
      <c r="H154" s="12">
        <v>125</v>
      </c>
      <c r="I154" s="12"/>
      <c r="J154" s="12"/>
      <c r="K154" s="12"/>
      <c r="L154" s="12"/>
      <c r="M154" s="12"/>
      <c r="N154" s="12">
        <f>SUM(I154:M154)</f>
        <v>0</v>
      </c>
      <c r="O154" s="12">
        <f>$N154/$H154</f>
        <v>0</v>
      </c>
      <c r="P154" s="39"/>
      <c r="Q154" s="15">
        <v>0.15</v>
      </c>
      <c r="R154" s="15">
        <f>$O154*$Q154</f>
        <v>0</v>
      </c>
    </row>
    <row r="155" spans="1:20" x14ac:dyDescent="0.2">
      <c r="B155" s="3"/>
      <c r="I155" s="141">
        <f t="shared" ref="I155:M155" si="22">SUM(I153:I154)</f>
        <v>0</v>
      </c>
      <c r="J155" s="141">
        <f t="shared" si="22"/>
        <v>0</v>
      </c>
      <c r="K155" s="141">
        <f t="shared" si="22"/>
        <v>0</v>
      </c>
      <c r="L155" s="146">
        <f t="shared" ref="L155" si="23">SUM(L153:L154)</f>
        <v>0</v>
      </c>
      <c r="M155" s="141">
        <f t="shared" si="22"/>
        <v>0</v>
      </c>
      <c r="N155" s="141">
        <f>SUBTOTAL(9,N153:N154)</f>
        <v>0</v>
      </c>
      <c r="O155" s="141">
        <f>SUBTOTAL(9,O153:O154)</f>
        <v>0</v>
      </c>
      <c r="P155" s="144"/>
      <c r="Q155" s="12"/>
      <c r="R155" s="33">
        <f>SUBTOTAL(9,R153:R154)</f>
        <v>0</v>
      </c>
    </row>
    <row r="156" spans="1:20" x14ac:dyDescent="0.2">
      <c r="B156" s="3"/>
      <c r="I156" s="40"/>
      <c r="J156" s="40"/>
      <c r="K156" s="40"/>
      <c r="L156" s="40"/>
      <c r="M156" s="40"/>
      <c r="N156" s="141">
        <v>0</v>
      </c>
      <c r="O156" s="141">
        <v>0</v>
      </c>
      <c r="P156" s="35"/>
      <c r="Q156" s="12"/>
      <c r="R156" s="33">
        <v>0</v>
      </c>
    </row>
  </sheetData>
  <autoFilter ref="D3:D149"/>
  <mergeCells count="11">
    <mergeCell ref="Q3:R3"/>
    <mergeCell ref="A1:H1"/>
    <mergeCell ref="A2:D2"/>
    <mergeCell ref="E2:H2"/>
    <mergeCell ref="G3:H3"/>
    <mergeCell ref="N3:O3"/>
    <mergeCell ref="A112:B112"/>
    <mergeCell ref="A147:H147"/>
    <mergeCell ref="A148:H148"/>
    <mergeCell ref="A149:H149"/>
    <mergeCell ref="G151:H151"/>
  </mergeCells>
  <conditionalFormatting sqref="A5:XFD146">
    <cfRule type="expression" dxfId="547" priority="1">
      <formula>MOD(ROW(),2)</formula>
    </cfRule>
  </conditionalFormatting>
  <conditionalFormatting sqref="N6:N146">
    <cfRule type="cellIs" dxfId="546" priority="4" operator="greaterThan">
      <formula>10000</formula>
    </cfRule>
  </conditionalFormatting>
  <conditionalFormatting sqref="N113:N146">
    <cfRule type="cellIs" dxfId="545" priority="5" operator="greaterThan">
      <formula>2000</formula>
    </cfRule>
  </conditionalFormatting>
  <conditionalFormatting sqref="R6:R111">
    <cfRule type="cellIs" dxfId="544" priority="3" operator="greaterThan">
      <formula>10</formula>
    </cfRule>
  </conditionalFormatting>
  <conditionalFormatting sqref="R142">
    <cfRule type="cellIs" dxfId="543" priority="2" operator="greaterThan">
      <formula>10</formula>
    </cfRule>
  </conditionalFormatting>
  <pageMargins left="0.25" right="0.25" top="0.75" bottom="0.75" header="0.3" footer="0.3"/>
  <pageSetup paperSize="9" scale="69" fitToHeight="0" orientation="landscape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156"/>
  <sheetViews>
    <sheetView zoomScaleNormal="100" workbookViewId="0">
      <pane xSplit="4" ySplit="4" topLeftCell="E5" activePane="bottomRight" state="frozen"/>
      <selection pane="topRight" activeCell="D1" sqref="D1"/>
      <selection pane="bottomLeft" activeCell="A4" sqref="A4"/>
      <selection pane="bottomRight" activeCell="E5" sqref="E5"/>
    </sheetView>
  </sheetViews>
  <sheetFormatPr defaultColWidth="9.140625" defaultRowHeight="12.75" x14ac:dyDescent="0.2"/>
  <cols>
    <col min="1" max="1" width="12.5703125" style="3" customWidth="1"/>
    <col min="2" max="2" width="14" style="41" customWidth="1"/>
    <col min="3" max="3" width="14" style="3" bestFit="1" customWidth="1"/>
    <col min="4" max="4" width="12.28515625" style="3" customWidth="1"/>
    <col min="5" max="5" width="7.85546875" style="3" customWidth="1"/>
    <col min="6" max="6" width="8.5703125" style="3" customWidth="1"/>
    <col min="7" max="7" width="6.140625" style="3" customWidth="1"/>
    <col min="8" max="8" width="6.42578125" style="3" customWidth="1"/>
    <col min="9" max="15" width="10.140625" style="3" customWidth="1"/>
    <col min="16" max="16" width="8.28515625" style="3" customWidth="1"/>
    <col min="17" max="17" width="10.7109375" style="3" bestFit="1" customWidth="1"/>
    <col min="18" max="18" width="8.28515625" style="3" bestFit="1" customWidth="1"/>
    <col min="19" max="20" width="9.42578125" style="3" customWidth="1"/>
    <col min="21" max="21" width="9.28515625" style="3" customWidth="1"/>
    <col min="22" max="16384" width="9.140625" style="3"/>
  </cols>
  <sheetData>
    <row r="1" spans="1:23" x14ac:dyDescent="0.2">
      <c r="A1" s="303" t="s">
        <v>281</v>
      </c>
      <c r="B1" s="303"/>
      <c r="C1" s="303"/>
      <c r="D1" s="303"/>
      <c r="E1" s="303"/>
      <c r="F1" s="303"/>
      <c r="G1" s="303"/>
      <c r="H1" s="303"/>
      <c r="I1" s="30" t="s">
        <v>548</v>
      </c>
      <c r="J1" s="30" t="s">
        <v>551</v>
      </c>
      <c r="K1" s="30" t="s">
        <v>561</v>
      </c>
      <c r="L1" s="30" t="s">
        <v>563</v>
      </c>
      <c r="M1" s="30" t="s">
        <v>573</v>
      </c>
      <c r="N1" s="30" t="s">
        <v>576</v>
      </c>
      <c r="O1" s="30" t="s">
        <v>581</v>
      </c>
      <c r="P1" s="20"/>
      <c r="Q1" s="20"/>
      <c r="R1" s="20"/>
    </row>
    <row r="2" spans="1:23" x14ac:dyDescent="0.2">
      <c r="A2" s="303" t="s">
        <v>582</v>
      </c>
      <c r="B2" s="303"/>
      <c r="C2" s="303"/>
      <c r="D2" s="303"/>
      <c r="E2" s="303"/>
      <c r="F2" s="303"/>
      <c r="G2" s="303"/>
      <c r="H2" s="303"/>
      <c r="I2" s="131"/>
      <c r="J2" s="131"/>
      <c r="K2" s="131"/>
      <c r="L2" s="131"/>
      <c r="M2" s="131"/>
      <c r="N2" s="131"/>
      <c r="O2" s="131"/>
      <c r="P2" s="130"/>
      <c r="Q2" s="130"/>
      <c r="R2" s="130"/>
      <c r="S2" s="135"/>
      <c r="T2" s="135"/>
      <c r="U2" s="30"/>
    </row>
    <row r="3" spans="1:23" x14ac:dyDescent="0.2">
      <c r="A3" s="130" t="s">
        <v>0</v>
      </c>
      <c r="B3" s="130" t="s">
        <v>1</v>
      </c>
      <c r="C3" s="130" t="s">
        <v>2</v>
      </c>
      <c r="D3" s="130" t="s">
        <v>274</v>
      </c>
      <c r="E3" s="130" t="s">
        <v>3</v>
      </c>
      <c r="F3" s="130" t="s">
        <v>4</v>
      </c>
      <c r="G3" s="302" t="s">
        <v>5</v>
      </c>
      <c r="H3" s="302"/>
      <c r="I3" s="31" t="s">
        <v>545</v>
      </c>
      <c r="J3" s="31" t="s">
        <v>552</v>
      </c>
      <c r="K3" s="31" t="s">
        <v>554</v>
      </c>
      <c r="L3" s="31" t="s">
        <v>559</v>
      </c>
      <c r="M3" s="31" t="s">
        <v>572</v>
      </c>
      <c r="N3" s="31" t="s">
        <v>574</v>
      </c>
      <c r="O3" s="31" t="s">
        <v>579</v>
      </c>
      <c r="P3" s="133"/>
      <c r="Q3" s="302" t="s">
        <v>6</v>
      </c>
      <c r="R3" s="302"/>
      <c r="S3" s="55"/>
      <c r="T3" s="300" t="s">
        <v>7</v>
      </c>
      <c r="U3" s="301"/>
    </row>
    <row r="4" spans="1:23" x14ac:dyDescent="0.2">
      <c r="A4" s="133" t="s">
        <v>8</v>
      </c>
      <c r="B4" s="133"/>
      <c r="C4" s="133"/>
      <c r="D4" s="133"/>
      <c r="E4" s="7" t="s">
        <v>9</v>
      </c>
      <c r="F4" s="133" t="s">
        <v>10</v>
      </c>
      <c r="G4" s="130" t="s">
        <v>11</v>
      </c>
      <c r="H4" s="130" t="s">
        <v>12</v>
      </c>
      <c r="I4" s="133" t="s">
        <v>546</v>
      </c>
      <c r="J4" s="133" t="s">
        <v>551</v>
      </c>
      <c r="K4" s="133" t="s">
        <v>555</v>
      </c>
      <c r="L4" s="133" t="s">
        <v>560</v>
      </c>
      <c r="M4" s="133" t="s">
        <v>571</v>
      </c>
      <c r="N4" s="133" t="s">
        <v>575</v>
      </c>
      <c r="O4" s="133" t="s">
        <v>580</v>
      </c>
      <c r="P4" s="133"/>
      <c r="Q4" s="130" t="s">
        <v>13</v>
      </c>
      <c r="R4" s="130" t="s">
        <v>12</v>
      </c>
      <c r="S4" s="56"/>
      <c r="T4" s="131" t="s">
        <v>14</v>
      </c>
      <c r="U4" s="131" t="s">
        <v>15</v>
      </c>
    </row>
    <row r="5" spans="1:23" s="90" customFormat="1" x14ac:dyDescent="0.2">
      <c r="A5" s="86" t="s">
        <v>549</v>
      </c>
      <c r="B5" s="86" t="s">
        <v>550</v>
      </c>
      <c r="C5" s="86" t="s">
        <v>549</v>
      </c>
      <c r="D5" s="86" t="s">
        <v>275</v>
      </c>
      <c r="E5" s="87">
        <v>15</v>
      </c>
      <c r="F5" s="87">
        <v>50</v>
      </c>
      <c r="G5" s="87">
        <v>50</v>
      </c>
      <c r="H5" s="87">
        <v>2000</v>
      </c>
      <c r="I5" s="132"/>
      <c r="J5" s="87">
        <v>4000</v>
      </c>
      <c r="K5" s="87"/>
      <c r="L5" s="87"/>
      <c r="M5" s="87"/>
      <c r="N5" s="87"/>
      <c r="O5" s="87"/>
      <c r="P5" s="132"/>
      <c r="Q5" s="87">
        <f t="shared" ref="Q5:Q20" si="0">SUM(I5:P5)</f>
        <v>4000</v>
      </c>
      <c r="R5" s="87">
        <f t="shared" ref="R5:R20" si="1">$Q5/$H5</f>
        <v>2</v>
      </c>
      <c r="S5" s="89"/>
      <c r="T5" s="87">
        <v>0.06</v>
      </c>
      <c r="U5" s="87">
        <f t="shared" ref="U5:U20" si="2">$R5*$T5</f>
        <v>0.12</v>
      </c>
    </row>
    <row r="6" spans="1:23" s="90" customFormat="1" x14ac:dyDescent="0.2">
      <c r="A6" s="86" t="s">
        <v>383</v>
      </c>
      <c r="B6" s="86" t="s">
        <v>384</v>
      </c>
      <c r="C6" s="86" t="s">
        <v>383</v>
      </c>
      <c r="D6" s="86" t="s">
        <v>275</v>
      </c>
      <c r="E6" s="87">
        <v>15</v>
      </c>
      <c r="F6" s="87">
        <v>225</v>
      </c>
      <c r="G6" s="87">
        <v>10</v>
      </c>
      <c r="H6" s="87">
        <v>400</v>
      </c>
      <c r="I6" s="87"/>
      <c r="J6" s="87"/>
      <c r="K6" s="87"/>
      <c r="L6" s="87">
        <v>6000</v>
      </c>
      <c r="M6" s="87">
        <v>4000</v>
      </c>
      <c r="N6" s="87"/>
      <c r="O6" s="87">
        <v>6000</v>
      </c>
      <c r="P6" s="91"/>
      <c r="Q6" s="87">
        <f t="shared" si="0"/>
        <v>16000</v>
      </c>
      <c r="R6" s="87">
        <f t="shared" si="1"/>
        <v>40</v>
      </c>
      <c r="S6" s="92"/>
      <c r="T6" s="93">
        <v>0.06</v>
      </c>
      <c r="U6" s="93">
        <f t="shared" si="2"/>
        <v>2.4</v>
      </c>
      <c r="V6" s="94">
        <f>SUM(U6:U20)</f>
        <v>30.110000000000003</v>
      </c>
      <c r="W6" s="90">
        <f>V6*100/$V$147</f>
        <v>42.366680737301266</v>
      </c>
    </row>
    <row r="7" spans="1:23" s="90" customFormat="1" x14ac:dyDescent="0.2">
      <c r="A7" s="86" t="s">
        <v>385</v>
      </c>
      <c r="B7" s="86" t="s">
        <v>386</v>
      </c>
      <c r="C7" s="86" t="s">
        <v>385</v>
      </c>
      <c r="D7" s="86" t="s">
        <v>275</v>
      </c>
      <c r="E7" s="87">
        <v>15</v>
      </c>
      <c r="F7" s="87">
        <v>300</v>
      </c>
      <c r="G7" s="87">
        <v>10</v>
      </c>
      <c r="H7" s="87">
        <v>300</v>
      </c>
      <c r="I7" s="87"/>
      <c r="J7" s="87"/>
      <c r="K7" s="87"/>
      <c r="L7" s="87">
        <v>9000</v>
      </c>
      <c r="M7" s="87">
        <v>9000</v>
      </c>
      <c r="N7" s="87"/>
      <c r="O7" s="87">
        <v>6000</v>
      </c>
      <c r="P7" s="91"/>
      <c r="Q7" s="87">
        <f t="shared" si="0"/>
        <v>24000</v>
      </c>
      <c r="R7" s="87">
        <f t="shared" si="1"/>
        <v>80</v>
      </c>
      <c r="S7" s="92"/>
      <c r="T7" s="93">
        <v>0.06</v>
      </c>
      <c r="U7" s="93">
        <f t="shared" si="2"/>
        <v>4.8</v>
      </c>
      <c r="V7" s="94"/>
    </row>
    <row r="8" spans="1:23" s="90" customFormat="1" x14ac:dyDescent="0.2">
      <c r="A8" s="132" t="s">
        <v>387</v>
      </c>
      <c r="B8" s="132" t="s">
        <v>259</v>
      </c>
      <c r="C8" s="95" t="s">
        <v>388</v>
      </c>
      <c r="D8" s="132" t="s">
        <v>277</v>
      </c>
      <c r="E8" s="87" t="s">
        <v>167</v>
      </c>
      <c r="F8" s="87">
        <v>300</v>
      </c>
      <c r="G8" s="87">
        <v>10</v>
      </c>
      <c r="H8" s="87">
        <v>300</v>
      </c>
      <c r="I8" s="87"/>
      <c r="J8" s="87"/>
      <c r="K8" s="87"/>
      <c r="L8" s="87"/>
      <c r="M8" s="87">
        <v>900</v>
      </c>
      <c r="N8" s="87"/>
      <c r="O8" s="87">
        <v>900</v>
      </c>
      <c r="P8" s="91"/>
      <c r="Q8" s="87">
        <f t="shared" si="0"/>
        <v>1800</v>
      </c>
      <c r="R8" s="87">
        <f t="shared" si="1"/>
        <v>6</v>
      </c>
      <c r="S8" s="92"/>
      <c r="T8" s="93">
        <v>0.06</v>
      </c>
      <c r="U8" s="93">
        <f t="shared" si="2"/>
        <v>0.36</v>
      </c>
      <c r="V8" s="94"/>
    </row>
    <row r="9" spans="1:23" s="90" customFormat="1" x14ac:dyDescent="0.2">
      <c r="A9" s="86" t="s">
        <v>258</v>
      </c>
      <c r="B9" s="86" t="s">
        <v>259</v>
      </c>
      <c r="C9" s="86" t="s">
        <v>258</v>
      </c>
      <c r="D9" s="86" t="s">
        <v>275</v>
      </c>
      <c r="E9" s="87">
        <v>15</v>
      </c>
      <c r="F9" s="87">
        <v>375</v>
      </c>
      <c r="G9" s="87">
        <v>10</v>
      </c>
      <c r="H9" s="87">
        <v>200</v>
      </c>
      <c r="I9" s="87"/>
      <c r="J9" s="87"/>
      <c r="K9" s="87"/>
      <c r="L9" s="87"/>
      <c r="M9" s="87"/>
      <c r="N9" s="87"/>
      <c r="O9" s="87"/>
      <c r="P9" s="91"/>
      <c r="Q9" s="87">
        <f t="shared" si="0"/>
        <v>0</v>
      </c>
      <c r="R9" s="87">
        <f t="shared" si="1"/>
        <v>0</v>
      </c>
      <c r="S9" s="92"/>
      <c r="T9" s="93">
        <v>0.06</v>
      </c>
      <c r="U9" s="93">
        <f t="shared" si="2"/>
        <v>0</v>
      </c>
      <c r="V9" s="94"/>
    </row>
    <row r="10" spans="1:23" s="90" customFormat="1" x14ac:dyDescent="0.2">
      <c r="A10" s="86" t="s">
        <v>26</v>
      </c>
      <c r="B10" s="86" t="s">
        <v>27</v>
      </c>
      <c r="C10" s="86" t="s">
        <v>26</v>
      </c>
      <c r="D10" s="86" t="s">
        <v>275</v>
      </c>
      <c r="E10" s="87">
        <v>15</v>
      </c>
      <c r="F10" s="87">
        <v>457</v>
      </c>
      <c r="G10" s="87">
        <v>10</v>
      </c>
      <c r="H10" s="87">
        <v>200</v>
      </c>
      <c r="I10" s="87">
        <v>1800</v>
      </c>
      <c r="J10" s="87"/>
      <c r="K10" s="87">
        <v>5000</v>
      </c>
      <c r="L10" s="87">
        <v>5000</v>
      </c>
      <c r="M10" s="87">
        <v>5000</v>
      </c>
      <c r="N10" s="87"/>
      <c r="O10" s="87">
        <v>5000</v>
      </c>
      <c r="P10" s="91"/>
      <c r="Q10" s="87">
        <f t="shared" si="0"/>
        <v>21800</v>
      </c>
      <c r="R10" s="87">
        <f t="shared" si="1"/>
        <v>109</v>
      </c>
      <c r="S10" s="92"/>
      <c r="T10" s="93">
        <v>0.05</v>
      </c>
      <c r="U10" s="93">
        <f t="shared" si="2"/>
        <v>5.45</v>
      </c>
    </row>
    <row r="11" spans="1:23" s="90" customFormat="1" x14ac:dyDescent="0.2">
      <c r="A11" s="132" t="s">
        <v>169</v>
      </c>
      <c r="B11" s="132" t="s">
        <v>27</v>
      </c>
      <c r="C11" s="132">
        <v>90441400</v>
      </c>
      <c r="D11" s="132" t="s">
        <v>277</v>
      </c>
      <c r="E11" s="87" t="s">
        <v>167</v>
      </c>
      <c r="F11" s="87">
        <v>450</v>
      </c>
      <c r="G11" s="87">
        <v>10</v>
      </c>
      <c r="H11" s="87">
        <v>200</v>
      </c>
      <c r="I11" s="87"/>
      <c r="J11" s="87"/>
      <c r="K11" s="87"/>
      <c r="L11" s="87">
        <v>1000</v>
      </c>
      <c r="M11" s="87">
        <v>1000</v>
      </c>
      <c r="N11" s="87"/>
      <c r="O11" s="87">
        <v>1000</v>
      </c>
      <c r="P11" s="91"/>
      <c r="Q11" s="87">
        <f t="shared" si="0"/>
        <v>3000</v>
      </c>
      <c r="R11" s="87">
        <f t="shared" si="1"/>
        <v>15</v>
      </c>
      <c r="S11" s="92"/>
      <c r="T11" s="93">
        <v>0.05</v>
      </c>
      <c r="U11" s="93">
        <f t="shared" si="2"/>
        <v>0.75</v>
      </c>
    </row>
    <row r="12" spans="1:23" s="90" customFormat="1" x14ac:dyDescent="0.2">
      <c r="A12" s="86" t="s">
        <v>24</v>
      </c>
      <c r="B12" s="86" t="s">
        <v>25</v>
      </c>
      <c r="C12" s="86" t="s">
        <v>24</v>
      </c>
      <c r="D12" s="86" t="s">
        <v>275</v>
      </c>
      <c r="E12" s="87">
        <v>15</v>
      </c>
      <c r="F12" s="87">
        <v>610</v>
      </c>
      <c r="G12" s="87">
        <v>10</v>
      </c>
      <c r="H12" s="87">
        <v>100</v>
      </c>
      <c r="I12" s="87">
        <v>600</v>
      </c>
      <c r="J12" s="87"/>
      <c r="K12" s="87">
        <v>5000</v>
      </c>
      <c r="L12" s="87">
        <v>5000</v>
      </c>
      <c r="M12" s="87">
        <v>5000</v>
      </c>
      <c r="N12" s="87"/>
      <c r="O12" s="87">
        <v>5000</v>
      </c>
      <c r="P12" s="91"/>
      <c r="Q12" s="87">
        <f t="shared" si="0"/>
        <v>20600</v>
      </c>
      <c r="R12" s="87">
        <f t="shared" si="1"/>
        <v>206</v>
      </c>
      <c r="S12" s="92"/>
      <c r="T12" s="93">
        <v>0.04</v>
      </c>
      <c r="U12" s="93">
        <f t="shared" si="2"/>
        <v>8.24</v>
      </c>
    </row>
    <row r="13" spans="1:23" s="90" customFormat="1" x14ac:dyDescent="0.2">
      <c r="A13" s="132" t="s">
        <v>168</v>
      </c>
      <c r="B13" s="132" t="s">
        <v>25</v>
      </c>
      <c r="C13" s="132">
        <v>90441600</v>
      </c>
      <c r="D13" s="132" t="s">
        <v>277</v>
      </c>
      <c r="E13" s="87" t="s">
        <v>167</v>
      </c>
      <c r="F13" s="87">
        <v>600</v>
      </c>
      <c r="G13" s="87">
        <v>10</v>
      </c>
      <c r="H13" s="87">
        <v>100</v>
      </c>
      <c r="I13" s="87">
        <v>900</v>
      </c>
      <c r="J13" s="87"/>
      <c r="K13" s="87">
        <v>1000</v>
      </c>
      <c r="L13" s="87">
        <v>1000</v>
      </c>
      <c r="M13" s="87">
        <v>1000</v>
      </c>
      <c r="N13" s="87"/>
      <c r="O13" s="87">
        <v>500</v>
      </c>
      <c r="P13" s="91"/>
      <c r="Q13" s="87">
        <f t="shared" si="0"/>
        <v>4400</v>
      </c>
      <c r="R13" s="87">
        <f t="shared" si="1"/>
        <v>44</v>
      </c>
      <c r="S13" s="92"/>
      <c r="T13" s="93">
        <v>0.04</v>
      </c>
      <c r="U13" s="93">
        <f t="shared" si="2"/>
        <v>1.76</v>
      </c>
    </row>
    <row r="14" spans="1:23" s="90" customFormat="1" x14ac:dyDescent="0.2">
      <c r="A14" s="86" t="s">
        <v>150</v>
      </c>
      <c r="B14" s="86" t="s">
        <v>151</v>
      </c>
      <c r="C14" s="86" t="s">
        <v>150</v>
      </c>
      <c r="D14" s="86" t="s">
        <v>275</v>
      </c>
      <c r="E14" s="87">
        <v>15</v>
      </c>
      <c r="F14" s="87">
        <v>760</v>
      </c>
      <c r="G14" s="87">
        <v>10</v>
      </c>
      <c r="H14" s="87">
        <v>100</v>
      </c>
      <c r="I14" s="87"/>
      <c r="J14" s="87"/>
      <c r="K14" s="87"/>
      <c r="L14" s="87">
        <v>500</v>
      </c>
      <c r="M14" s="87"/>
      <c r="N14" s="87"/>
      <c r="O14" s="87"/>
      <c r="P14" s="91"/>
      <c r="Q14" s="87">
        <f t="shared" si="0"/>
        <v>500</v>
      </c>
      <c r="R14" s="87">
        <f t="shared" si="1"/>
        <v>5</v>
      </c>
      <c r="S14" s="92"/>
      <c r="T14" s="93">
        <v>0.04</v>
      </c>
      <c r="U14" s="93">
        <f t="shared" si="2"/>
        <v>0.2</v>
      </c>
    </row>
    <row r="15" spans="1:23" s="90" customFormat="1" x14ac:dyDescent="0.2">
      <c r="A15" s="86" t="s">
        <v>20</v>
      </c>
      <c r="B15" s="86" t="s">
        <v>21</v>
      </c>
      <c r="C15" s="86" t="s">
        <v>20</v>
      </c>
      <c r="D15" s="86" t="s">
        <v>275</v>
      </c>
      <c r="E15" s="87">
        <v>15</v>
      </c>
      <c r="F15" s="87">
        <v>915</v>
      </c>
      <c r="G15" s="87">
        <v>10</v>
      </c>
      <c r="H15" s="87">
        <v>100</v>
      </c>
      <c r="I15" s="87"/>
      <c r="J15" s="87"/>
      <c r="K15" s="87">
        <v>1000</v>
      </c>
      <c r="L15" s="87">
        <v>2000</v>
      </c>
      <c r="M15" s="87">
        <v>2000</v>
      </c>
      <c r="N15" s="87"/>
      <c r="O15" s="87">
        <v>2000</v>
      </c>
      <c r="P15" s="91"/>
      <c r="Q15" s="87">
        <f t="shared" si="0"/>
        <v>7000</v>
      </c>
      <c r="R15" s="87">
        <f t="shared" si="1"/>
        <v>70</v>
      </c>
      <c r="S15" s="92"/>
      <c r="T15" s="93">
        <v>0.05</v>
      </c>
      <c r="U15" s="93">
        <f t="shared" si="2"/>
        <v>3.5</v>
      </c>
    </row>
    <row r="16" spans="1:23" s="90" customFormat="1" x14ac:dyDescent="0.2">
      <c r="A16" s="91" t="s">
        <v>166</v>
      </c>
      <c r="B16" s="91" t="s">
        <v>21</v>
      </c>
      <c r="C16" s="91">
        <v>90441800</v>
      </c>
      <c r="D16" s="132" t="s">
        <v>277</v>
      </c>
      <c r="E16" s="87" t="s">
        <v>167</v>
      </c>
      <c r="F16" s="87">
        <v>900</v>
      </c>
      <c r="G16" s="87">
        <v>10</v>
      </c>
      <c r="H16" s="87">
        <v>100</v>
      </c>
      <c r="I16" s="87"/>
      <c r="J16" s="87"/>
      <c r="K16" s="87">
        <v>100</v>
      </c>
      <c r="L16" s="87">
        <v>500</v>
      </c>
      <c r="M16" s="87">
        <v>1000</v>
      </c>
      <c r="N16" s="87"/>
      <c r="O16" s="87">
        <v>500</v>
      </c>
      <c r="P16" s="91"/>
      <c r="Q16" s="87">
        <f t="shared" si="0"/>
        <v>2100</v>
      </c>
      <c r="R16" s="87">
        <f t="shared" si="1"/>
        <v>21</v>
      </c>
      <c r="S16" s="92"/>
      <c r="T16" s="93">
        <v>0.05</v>
      </c>
      <c r="U16" s="93">
        <f t="shared" si="2"/>
        <v>1.05</v>
      </c>
    </row>
    <row r="17" spans="1:23" s="90" customFormat="1" x14ac:dyDescent="0.2">
      <c r="A17" s="86" t="s">
        <v>16</v>
      </c>
      <c r="B17" s="86" t="s">
        <v>17</v>
      </c>
      <c r="C17" s="86" t="s">
        <v>16</v>
      </c>
      <c r="D17" s="86" t="s">
        <v>275</v>
      </c>
      <c r="E17" s="87">
        <v>15</v>
      </c>
      <c r="F17" s="87">
        <v>1220</v>
      </c>
      <c r="G17" s="87">
        <v>10</v>
      </c>
      <c r="H17" s="87">
        <v>50</v>
      </c>
      <c r="I17" s="87"/>
      <c r="J17" s="87"/>
      <c r="K17" s="87"/>
      <c r="L17" s="87"/>
      <c r="M17" s="87">
        <v>1000</v>
      </c>
      <c r="N17" s="87"/>
      <c r="O17" s="87">
        <v>1000</v>
      </c>
      <c r="P17" s="91"/>
      <c r="Q17" s="87">
        <f t="shared" si="0"/>
        <v>2000</v>
      </c>
      <c r="R17" s="87">
        <f t="shared" si="1"/>
        <v>40</v>
      </c>
      <c r="S17" s="92"/>
      <c r="T17" s="93">
        <v>0.04</v>
      </c>
      <c r="U17" s="93">
        <f t="shared" si="2"/>
        <v>1.6</v>
      </c>
    </row>
    <row r="18" spans="1:23" s="90" customFormat="1" x14ac:dyDescent="0.2">
      <c r="A18" s="86" t="s">
        <v>148</v>
      </c>
      <c r="B18" s="86" t="s">
        <v>149</v>
      </c>
      <c r="C18" s="86" t="s">
        <v>148</v>
      </c>
      <c r="D18" s="86" t="s">
        <v>275</v>
      </c>
      <c r="E18" s="87">
        <v>15</v>
      </c>
      <c r="F18" s="87">
        <v>1524</v>
      </c>
      <c r="G18" s="87">
        <v>10</v>
      </c>
      <c r="H18" s="87">
        <v>50</v>
      </c>
      <c r="I18" s="87"/>
      <c r="J18" s="87"/>
      <c r="K18" s="87"/>
      <c r="L18" s="87"/>
      <c r="M18" s="87"/>
      <c r="N18" s="87"/>
      <c r="O18" s="87"/>
      <c r="P18" s="91"/>
      <c r="Q18" s="87">
        <f t="shared" si="0"/>
        <v>0</v>
      </c>
      <c r="R18" s="87">
        <f t="shared" si="1"/>
        <v>0</v>
      </c>
      <c r="S18" s="92"/>
      <c r="T18" s="93">
        <v>0.05</v>
      </c>
      <c r="U18" s="93">
        <f t="shared" si="2"/>
        <v>0</v>
      </c>
    </row>
    <row r="19" spans="1:23" s="90" customFormat="1" x14ac:dyDescent="0.2">
      <c r="A19" s="86" t="s">
        <v>146</v>
      </c>
      <c r="B19" s="86" t="s">
        <v>147</v>
      </c>
      <c r="C19" s="86" t="s">
        <v>146</v>
      </c>
      <c r="D19" s="86" t="s">
        <v>275</v>
      </c>
      <c r="E19" s="87">
        <v>15</v>
      </c>
      <c r="F19" s="87">
        <v>1800</v>
      </c>
      <c r="G19" s="87">
        <v>10</v>
      </c>
      <c r="H19" s="87">
        <v>50</v>
      </c>
      <c r="I19" s="87"/>
      <c r="J19" s="87"/>
      <c r="K19" s="87"/>
      <c r="L19" s="87"/>
      <c r="M19" s="87"/>
      <c r="N19" s="87"/>
      <c r="O19" s="87"/>
      <c r="P19" s="91"/>
      <c r="Q19" s="87">
        <f t="shared" si="0"/>
        <v>0</v>
      </c>
      <c r="R19" s="87">
        <f t="shared" si="1"/>
        <v>0</v>
      </c>
      <c r="S19" s="92"/>
      <c r="T19" s="93">
        <v>0.06</v>
      </c>
      <c r="U19" s="93">
        <f t="shared" si="2"/>
        <v>0</v>
      </c>
    </row>
    <row r="20" spans="1:23" s="90" customFormat="1" x14ac:dyDescent="0.2">
      <c r="A20" s="86" t="s">
        <v>353</v>
      </c>
      <c r="B20" s="86" t="s">
        <v>354</v>
      </c>
      <c r="C20" s="86" t="s">
        <v>146</v>
      </c>
      <c r="D20" s="86" t="s">
        <v>275</v>
      </c>
      <c r="E20" s="87">
        <v>15</v>
      </c>
      <c r="F20" s="87">
        <v>2100</v>
      </c>
      <c r="G20" s="87">
        <v>10</v>
      </c>
      <c r="H20" s="87">
        <v>50</v>
      </c>
      <c r="I20" s="87"/>
      <c r="J20" s="87"/>
      <c r="K20" s="87"/>
      <c r="L20" s="87"/>
      <c r="M20" s="87"/>
      <c r="N20" s="87"/>
      <c r="O20" s="87"/>
      <c r="P20" s="91"/>
      <c r="Q20" s="87">
        <f t="shared" si="0"/>
        <v>0</v>
      </c>
      <c r="R20" s="87">
        <f t="shared" si="1"/>
        <v>0</v>
      </c>
      <c r="S20" s="92"/>
      <c r="T20" s="93">
        <v>0.06</v>
      </c>
      <c r="U20" s="93">
        <f t="shared" si="2"/>
        <v>0</v>
      </c>
    </row>
    <row r="21" spans="1:23" s="90" customFormat="1" ht="15" x14ac:dyDescent="0.2">
      <c r="A21" s="96" t="s">
        <v>28</v>
      </c>
      <c r="B21" s="96"/>
      <c r="C21" s="96"/>
      <c r="D21" s="96"/>
      <c r="E21" s="96"/>
      <c r="F21" s="87"/>
      <c r="G21" s="97"/>
      <c r="H21" s="97"/>
      <c r="I21" s="87"/>
      <c r="J21" s="87"/>
      <c r="K21" s="87"/>
      <c r="L21" s="87"/>
      <c r="M21" s="87"/>
      <c r="N21" s="87"/>
      <c r="O21" s="87"/>
      <c r="P21" s="98"/>
      <c r="Q21" s="87"/>
      <c r="R21" s="87"/>
      <c r="S21" s="92"/>
      <c r="T21" s="87"/>
      <c r="U21" s="93"/>
    </row>
    <row r="22" spans="1:23" s="90" customFormat="1" x14ac:dyDescent="0.2">
      <c r="A22" s="86" t="s">
        <v>260</v>
      </c>
      <c r="B22" s="86" t="s">
        <v>229</v>
      </c>
      <c r="C22" s="86" t="s">
        <v>260</v>
      </c>
      <c r="D22" s="86" t="s">
        <v>275</v>
      </c>
      <c r="E22" s="87">
        <v>20</v>
      </c>
      <c r="F22" s="87">
        <v>100</v>
      </c>
      <c r="G22" s="87">
        <v>10</v>
      </c>
      <c r="H22" s="87">
        <v>500</v>
      </c>
      <c r="I22" s="87"/>
      <c r="J22" s="87"/>
      <c r="K22" s="87"/>
      <c r="L22" s="87"/>
      <c r="M22" s="87"/>
      <c r="N22" s="87"/>
      <c r="O22" s="87">
        <v>500</v>
      </c>
      <c r="P22" s="91"/>
      <c r="Q22" s="87">
        <f t="shared" ref="Q22:Q38" si="3">SUM(I22:P22)</f>
        <v>500</v>
      </c>
      <c r="R22" s="87">
        <f t="shared" ref="R22:R38" si="4">$Q22/$H22</f>
        <v>1</v>
      </c>
      <c r="S22" s="92"/>
      <c r="T22" s="93">
        <v>0.06</v>
      </c>
      <c r="U22" s="93">
        <f t="shared" ref="U22:U38" si="5">$R22*$T22</f>
        <v>0.06</v>
      </c>
      <c r="V22" s="94">
        <f>SUM(U22:U38)</f>
        <v>22.839999999999996</v>
      </c>
      <c r="W22" s="90">
        <f>V22*100/$V$147</f>
        <v>32.137329393555646</v>
      </c>
    </row>
    <row r="23" spans="1:23" s="90" customFormat="1" x14ac:dyDescent="0.2">
      <c r="A23" s="132" t="s">
        <v>228</v>
      </c>
      <c r="B23" s="132" t="s">
        <v>229</v>
      </c>
      <c r="C23" s="132">
        <v>90442100</v>
      </c>
      <c r="D23" s="132" t="s">
        <v>277</v>
      </c>
      <c r="E23" s="87" t="s">
        <v>46</v>
      </c>
      <c r="F23" s="87">
        <v>100</v>
      </c>
      <c r="G23" s="87">
        <v>10</v>
      </c>
      <c r="H23" s="87">
        <v>500</v>
      </c>
      <c r="I23" s="87"/>
      <c r="J23" s="87"/>
      <c r="K23" s="87"/>
      <c r="L23" s="87"/>
      <c r="M23" s="87"/>
      <c r="N23" s="87"/>
      <c r="O23" s="87"/>
      <c r="P23" s="91"/>
      <c r="Q23" s="87">
        <f t="shared" si="3"/>
        <v>0</v>
      </c>
      <c r="R23" s="87">
        <f t="shared" si="4"/>
        <v>0</v>
      </c>
      <c r="S23" s="92"/>
      <c r="T23" s="93">
        <v>0.06</v>
      </c>
      <c r="U23" s="93">
        <f t="shared" si="5"/>
        <v>0</v>
      </c>
      <c r="V23" s="94"/>
    </row>
    <row r="24" spans="1:23" s="90" customFormat="1" x14ac:dyDescent="0.2">
      <c r="A24" s="132" t="s">
        <v>172</v>
      </c>
      <c r="B24" s="132" t="s">
        <v>173</v>
      </c>
      <c r="C24" s="132">
        <v>90447000</v>
      </c>
      <c r="D24" s="132" t="s">
        <v>277</v>
      </c>
      <c r="E24" s="87" t="s">
        <v>46</v>
      </c>
      <c r="F24" s="87">
        <v>240</v>
      </c>
      <c r="G24" s="87">
        <v>10</v>
      </c>
      <c r="H24" s="87">
        <v>250</v>
      </c>
      <c r="I24" s="87"/>
      <c r="J24" s="87"/>
      <c r="K24" s="87">
        <v>4000</v>
      </c>
      <c r="L24" s="87">
        <v>5000</v>
      </c>
      <c r="M24" s="87">
        <v>5000</v>
      </c>
      <c r="N24" s="87"/>
      <c r="O24" s="87">
        <v>5000</v>
      </c>
      <c r="P24" s="91"/>
      <c r="Q24" s="87">
        <f t="shared" si="3"/>
        <v>19000</v>
      </c>
      <c r="R24" s="87">
        <f t="shared" si="4"/>
        <v>76</v>
      </c>
      <c r="S24" s="92"/>
      <c r="T24" s="93">
        <v>0.06</v>
      </c>
      <c r="U24" s="93">
        <f t="shared" si="5"/>
        <v>4.5599999999999996</v>
      </c>
    </row>
    <row r="25" spans="1:23" s="90" customFormat="1" x14ac:dyDescent="0.2">
      <c r="A25" s="86" t="s">
        <v>389</v>
      </c>
      <c r="B25" s="86" t="s">
        <v>390</v>
      </c>
      <c r="C25" s="86" t="s">
        <v>389</v>
      </c>
      <c r="D25" s="86" t="s">
        <v>275</v>
      </c>
      <c r="E25" s="87">
        <v>20</v>
      </c>
      <c r="F25" s="87">
        <v>300</v>
      </c>
      <c r="G25" s="87">
        <v>10</v>
      </c>
      <c r="H25" s="137">
        <v>200</v>
      </c>
      <c r="I25" s="87"/>
      <c r="J25" s="87"/>
      <c r="K25" s="87"/>
      <c r="L25" s="87">
        <v>1400</v>
      </c>
      <c r="M25" s="87">
        <v>1400</v>
      </c>
      <c r="N25" s="87"/>
      <c r="O25" s="87">
        <v>1600</v>
      </c>
      <c r="P25" s="91"/>
      <c r="Q25" s="87">
        <f t="shared" si="3"/>
        <v>4400</v>
      </c>
      <c r="R25" s="87">
        <f t="shared" si="4"/>
        <v>22</v>
      </c>
      <c r="S25" s="92"/>
      <c r="T25" s="93">
        <v>0.06</v>
      </c>
      <c r="U25" s="93">
        <f t="shared" si="5"/>
        <v>1.3199999999999998</v>
      </c>
    </row>
    <row r="26" spans="1:23" s="90" customFormat="1" x14ac:dyDescent="0.2">
      <c r="A26" s="86" t="s">
        <v>50</v>
      </c>
      <c r="B26" s="86" t="s">
        <v>51</v>
      </c>
      <c r="C26" s="86" t="s">
        <v>50</v>
      </c>
      <c r="D26" s="86" t="s">
        <v>275</v>
      </c>
      <c r="E26" s="87">
        <v>20</v>
      </c>
      <c r="F26" s="87">
        <v>457</v>
      </c>
      <c r="G26" s="87">
        <v>10</v>
      </c>
      <c r="H26" s="87">
        <v>100</v>
      </c>
      <c r="I26" s="87"/>
      <c r="J26" s="87"/>
      <c r="K26" s="87"/>
      <c r="L26" s="87">
        <v>500</v>
      </c>
      <c r="M26" s="87"/>
      <c r="N26" s="87"/>
      <c r="O26" s="87">
        <v>500</v>
      </c>
      <c r="P26" s="91"/>
      <c r="Q26" s="87">
        <f t="shared" si="3"/>
        <v>1000</v>
      </c>
      <c r="R26" s="87">
        <f t="shared" si="4"/>
        <v>10</v>
      </c>
      <c r="S26" s="92"/>
      <c r="T26" s="93">
        <v>0.04</v>
      </c>
      <c r="U26" s="93">
        <f t="shared" si="5"/>
        <v>0.4</v>
      </c>
    </row>
    <row r="27" spans="1:23" s="90" customFormat="1" x14ac:dyDescent="0.2">
      <c r="A27" s="132" t="s">
        <v>171</v>
      </c>
      <c r="B27" s="132" t="s">
        <v>51</v>
      </c>
      <c r="C27" s="132">
        <v>90442400</v>
      </c>
      <c r="D27" s="132" t="s">
        <v>277</v>
      </c>
      <c r="E27" s="87" t="s">
        <v>46</v>
      </c>
      <c r="F27" s="87">
        <v>450</v>
      </c>
      <c r="G27" s="87">
        <v>10</v>
      </c>
      <c r="H27" s="87">
        <v>100</v>
      </c>
      <c r="I27" s="87"/>
      <c r="J27" s="87"/>
      <c r="K27" s="87">
        <v>900</v>
      </c>
      <c r="L27" s="87">
        <v>1000</v>
      </c>
      <c r="M27" s="87"/>
      <c r="N27" s="87"/>
      <c r="O27" s="87"/>
      <c r="P27" s="91"/>
      <c r="Q27" s="87">
        <f t="shared" si="3"/>
        <v>1900</v>
      </c>
      <c r="R27" s="87">
        <f t="shared" si="4"/>
        <v>19</v>
      </c>
      <c r="S27" s="92"/>
      <c r="T27" s="93">
        <v>0.04</v>
      </c>
      <c r="U27" s="93">
        <f t="shared" si="5"/>
        <v>0.76</v>
      </c>
    </row>
    <row r="28" spans="1:23" s="90" customFormat="1" x14ac:dyDescent="0.2">
      <c r="A28" s="86" t="s">
        <v>47</v>
      </c>
      <c r="B28" s="86" t="s">
        <v>48</v>
      </c>
      <c r="C28" s="86" t="s">
        <v>47</v>
      </c>
      <c r="D28" s="86" t="s">
        <v>275</v>
      </c>
      <c r="E28" s="87">
        <v>20</v>
      </c>
      <c r="F28" s="87">
        <v>610</v>
      </c>
      <c r="G28" s="87">
        <v>10</v>
      </c>
      <c r="H28" s="87">
        <v>100</v>
      </c>
      <c r="I28" s="87"/>
      <c r="J28" s="87"/>
      <c r="K28" s="87"/>
      <c r="L28" s="87">
        <v>1000</v>
      </c>
      <c r="M28" s="87">
        <v>1000</v>
      </c>
      <c r="N28" s="87"/>
      <c r="O28" s="87">
        <v>1000</v>
      </c>
      <c r="P28" s="91"/>
      <c r="Q28" s="87">
        <f t="shared" si="3"/>
        <v>3000</v>
      </c>
      <c r="R28" s="87">
        <f t="shared" si="4"/>
        <v>30</v>
      </c>
      <c r="S28" s="92"/>
      <c r="T28" s="93">
        <v>0.06</v>
      </c>
      <c r="U28" s="93">
        <f t="shared" si="5"/>
        <v>1.7999999999999998</v>
      </c>
    </row>
    <row r="29" spans="1:23" s="90" customFormat="1" x14ac:dyDescent="0.2">
      <c r="A29" s="132" t="s">
        <v>49</v>
      </c>
      <c r="B29" s="132" t="s">
        <v>48</v>
      </c>
      <c r="C29" s="132">
        <v>90442600</v>
      </c>
      <c r="D29" s="132" t="s">
        <v>277</v>
      </c>
      <c r="E29" s="87" t="s">
        <v>46</v>
      </c>
      <c r="F29" s="87">
        <v>600</v>
      </c>
      <c r="G29" s="87">
        <v>10</v>
      </c>
      <c r="H29" s="87">
        <v>100</v>
      </c>
      <c r="I29" s="87"/>
      <c r="J29" s="87"/>
      <c r="K29" s="87">
        <v>800</v>
      </c>
      <c r="L29" s="87">
        <v>1000</v>
      </c>
      <c r="M29" s="87"/>
      <c r="N29" s="87"/>
      <c r="O29" s="87"/>
      <c r="P29" s="91"/>
      <c r="Q29" s="87">
        <f t="shared" si="3"/>
        <v>1800</v>
      </c>
      <c r="R29" s="87">
        <f t="shared" si="4"/>
        <v>18</v>
      </c>
      <c r="S29" s="92"/>
      <c r="T29" s="93">
        <v>0.06</v>
      </c>
      <c r="U29" s="93">
        <f t="shared" si="5"/>
        <v>1.08</v>
      </c>
    </row>
    <row r="30" spans="1:23" s="90" customFormat="1" x14ac:dyDescent="0.2">
      <c r="A30" s="86" t="s">
        <v>154</v>
      </c>
      <c r="B30" s="86" t="s">
        <v>43</v>
      </c>
      <c r="C30" s="86" t="s">
        <v>154</v>
      </c>
      <c r="D30" s="86" t="s">
        <v>275</v>
      </c>
      <c r="E30" s="87">
        <v>20</v>
      </c>
      <c r="F30" s="87">
        <v>760</v>
      </c>
      <c r="G30" s="87">
        <v>10</v>
      </c>
      <c r="H30" s="87">
        <v>100</v>
      </c>
      <c r="I30" s="87"/>
      <c r="J30" s="87"/>
      <c r="K30" s="87"/>
      <c r="L30" s="87"/>
      <c r="M30" s="87"/>
      <c r="N30" s="87"/>
      <c r="O30" s="87">
        <v>500</v>
      </c>
      <c r="P30" s="91"/>
      <c r="Q30" s="87">
        <f t="shared" si="3"/>
        <v>500</v>
      </c>
      <c r="R30" s="87">
        <f t="shared" si="4"/>
        <v>5</v>
      </c>
      <c r="S30" s="92"/>
      <c r="T30" s="93">
        <v>7.0000000000000007E-2</v>
      </c>
      <c r="U30" s="93">
        <f t="shared" si="5"/>
        <v>0.35000000000000003</v>
      </c>
    </row>
    <row r="31" spans="1:23" s="90" customFormat="1" x14ac:dyDescent="0.2">
      <c r="A31" s="132" t="s">
        <v>45</v>
      </c>
      <c r="B31" s="132" t="s">
        <v>43</v>
      </c>
      <c r="C31" s="132">
        <v>90442700</v>
      </c>
      <c r="D31" s="132" t="s">
        <v>277</v>
      </c>
      <c r="E31" s="87" t="s">
        <v>46</v>
      </c>
      <c r="F31" s="87">
        <v>750</v>
      </c>
      <c r="G31" s="87">
        <v>10</v>
      </c>
      <c r="H31" s="87">
        <v>100</v>
      </c>
      <c r="I31" s="87"/>
      <c r="J31" s="87"/>
      <c r="K31" s="87">
        <v>500</v>
      </c>
      <c r="L31" s="87">
        <v>1000</v>
      </c>
      <c r="M31" s="87">
        <v>1000</v>
      </c>
      <c r="N31" s="87"/>
      <c r="O31" s="87"/>
      <c r="P31" s="91"/>
      <c r="Q31" s="87">
        <f t="shared" si="3"/>
        <v>2500</v>
      </c>
      <c r="R31" s="87">
        <f t="shared" si="4"/>
        <v>25</v>
      </c>
      <c r="S31" s="92"/>
      <c r="T31" s="93">
        <v>7.0000000000000007E-2</v>
      </c>
      <c r="U31" s="93">
        <f t="shared" si="5"/>
        <v>1.7500000000000002</v>
      </c>
    </row>
    <row r="32" spans="1:23" s="90" customFormat="1" x14ac:dyDescent="0.2">
      <c r="A32" s="86" t="s">
        <v>38</v>
      </c>
      <c r="B32" s="86" t="s">
        <v>39</v>
      </c>
      <c r="C32" s="86" t="s">
        <v>38</v>
      </c>
      <c r="D32" s="86" t="s">
        <v>275</v>
      </c>
      <c r="E32" s="87">
        <v>20</v>
      </c>
      <c r="F32" s="87">
        <v>915</v>
      </c>
      <c r="G32" s="87">
        <v>10</v>
      </c>
      <c r="H32" s="87">
        <v>50</v>
      </c>
      <c r="I32" s="87"/>
      <c r="J32" s="87"/>
      <c r="K32" s="87">
        <v>250</v>
      </c>
      <c r="L32" s="87">
        <v>1000</v>
      </c>
      <c r="M32" s="87">
        <v>1000</v>
      </c>
      <c r="N32" s="87"/>
      <c r="O32" s="87">
        <v>1000</v>
      </c>
      <c r="P32" s="91"/>
      <c r="Q32" s="87">
        <f t="shared" si="3"/>
        <v>3250</v>
      </c>
      <c r="R32" s="87">
        <f t="shared" si="4"/>
        <v>65</v>
      </c>
      <c r="S32" s="92"/>
      <c r="T32" s="93">
        <v>0.04</v>
      </c>
      <c r="U32" s="93">
        <f t="shared" si="5"/>
        <v>2.6</v>
      </c>
    </row>
    <row r="33" spans="1:23" s="90" customFormat="1" x14ac:dyDescent="0.2">
      <c r="A33" s="132" t="s">
        <v>170</v>
      </c>
      <c r="B33" s="132" t="s">
        <v>39</v>
      </c>
      <c r="C33" s="132">
        <v>90442800</v>
      </c>
      <c r="D33" s="132" t="s">
        <v>277</v>
      </c>
      <c r="E33" s="87" t="s">
        <v>46</v>
      </c>
      <c r="F33" s="87">
        <v>900</v>
      </c>
      <c r="G33" s="87">
        <v>10</v>
      </c>
      <c r="H33" s="87">
        <v>50</v>
      </c>
      <c r="I33" s="87"/>
      <c r="J33" s="87"/>
      <c r="K33" s="87">
        <v>700</v>
      </c>
      <c r="L33" s="87">
        <v>2000</v>
      </c>
      <c r="M33" s="87">
        <v>1000</v>
      </c>
      <c r="N33" s="87"/>
      <c r="O33" s="87">
        <v>2000</v>
      </c>
      <c r="P33" s="91"/>
      <c r="Q33" s="87">
        <f t="shared" si="3"/>
        <v>5700</v>
      </c>
      <c r="R33" s="87">
        <f t="shared" si="4"/>
        <v>114</v>
      </c>
      <c r="S33" s="92"/>
      <c r="T33" s="93">
        <v>0.04</v>
      </c>
      <c r="U33" s="93">
        <f t="shared" si="5"/>
        <v>4.5600000000000005</v>
      </c>
    </row>
    <row r="34" spans="1:23" s="90" customFormat="1" x14ac:dyDescent="0.2">
      <c r="A34" s="86" t="s">
        <v>34</v>
      </c>
      <c r="B34" s="86" t="s">
        <v>35</v>
      </c>
      <c r="C34" s="86" t="s">
        <v>34</v>
      </c>
      <c r="D34" s="86" t="s">
        <v>275</v>
      </c>
      <c r="E34" s="87">
        <v>20</v>
      </c>
      <c r="F34" s="87">
        <v>1220</v>
      </c>
      <c r="G34" s="87">
        <v>10</v>
      </c>
      <c r="H34" s="87">
        <v>50</v>
      </c>
      <c r="I34" s="87"/>
      <c r="J34" s="87"/>
      <c r="K34" s="87"/>
      <c r="L34" s="87">
        <v>1000</v>
      </c>
      <c r="M34" s="87">
        <v>1000</v>
      </c>
      <c r="N34" s="87"/>
      <c r="O34" s="87">
        <v>1000</v>
      </c>
      <c r="P34" s="91"/>
      <c r="Q34" s="87">
        <f t="shared" si="3"/>
        <v>3000</v>
      </c>
      <c r="R34" s="87">
        <f t="shared" si="4"/>
        <v>60</v>
      </c>
      <c r="S34" s="92"/>
      <c r="T34" s="93">
        <v>0.06</v>
      </c>
      <c r="U34" s="93">
        <f t="shared" si="5"/>
        <v>3.5999999999999996</v>
      </c>
    </row>
    <row r="35" spans="1:23" s="90" customFormat="1" x14ac:dyDescent="0.2">
      <c r="A35" s="86" t="s">
        <v>32</v>
      </c>
      <c r="B35" s="86" t="s">
        <v>33</v>
      </c>
      <c r="C35" s="86" t="s">
        <v>32</v>
      </c>
      <c r="D35" s="86" t="s">
        <v>275</v>
      </c>
      <c r="E35" s="87">
        <v>20</v>
      </c>
      <c r="F35" s="87">
        <v>1524</v>
      </c>
      <c r="G35" s="87">
        <v>10</v>
      </c>
      <c r="H35" s="87">
        <v>50</v>
      </c>
      <c r="I35" s="87"/>
      <c r="J35" s="87"/>
      <c r="K35" s="87"/>
      <c r="L35" s="87"/>
      <c r="M35" s="87"/>
      <c r="N35" s="87"/>
      <c r="O35" s="87"/>
      <c r="P35" s="91"/>
      <c r="Q35" s="87">
        <f t="shared" si="3"/>
        <v>0</v>
      </c>
      <c r="R35" s="87">
        <f t="shared" si="4"/>
        <v>0</v>
      </c>
      <c r="S35" s="92"/>
      <c r="T35" s="93">
        <v>7.0000000000000007E-2</v>
      </c>
      <c r="U35" s="93">
        <f t="shared" si="5"/>
        <v>0</v>
      </c>
    </row>
    <row r="36" spans="1:23" s="90" customFormat="1" x14ac:dyDescent="0.2">
      <c r="A36" s="86" t="s">
        <v>214</v>
      </c>
      <c r="B36" s="86" t="s">
        <v>30</v>
      </c>
      <c r="C36" s="86" t="s">
        <v>214</v>
      </c>
      <c r="D36" s="86" t="s">
        <v>275</v>
      </c>
      <c r="E36" s="87">
        <v>20</v>
      </c>
      <c r="F36" s="87">
        <v>1800</v>
      </c>
      <c r="G36" s="87">
        <v>10</v>
      </c>
      <c r="H36" s="87">
        <v>50</v>
      </c>
      <c r="I36" s="87"/>
      <c r="J36" s="87"/>
      <c r="K36" s="87"/>
      <c r="L36" s="87"/>
      <c r="M36" s="87"/>
      <c r="N36" s="87"/>
      <c r="O36" s="87"/>
      <c r="P36" s="91"/>
      <c r="Q36" s="87">
        <f t="shared" si="3"/>
        <v>0</v>
      </c>
      <c r="R36" s="87">
        <f t="shared" si="4"/>
        <v>0</v>
      </c>
      <c r="S36" s="92"/>
      <c r="T36" s="93">
        <v>0.09</v>
      </c>
      <c r="U36" s="93">
        <f t="shared" si="5"/>
        <v>0</v>
      </c>
    </row>
    <row r="37" spans="1:23" s="90" customFormat="1" x14ac:dyDescent="0.2">
      <c r="A37" s="86" t="s">
        <v>212</v>
      </c>
      <c r="B37" s="86" t="s">
        <v>213</v>
      </c>
      <c r="C37" s="86" t="s">
        <v>212</v>
      </c>
      <c r="D37" s="86" t="s">
        <v>275</v>
      </c>
      <c r="E37" s="87">
        <v>20</v>
      </c>
      <c r="F37" s="87">
        <v>2100</v>
      </c>
      <c r="G37" s="87">
        <v>10</v>
      </c>
      <c r="H37" s="87">
        <v>50</v>
      </c>
      <c r="I37" s="87"/>
      <c r="J37" s="87"/>
      <c r="K37" s="87"/>
      <c r="L37" s="87"/>
      <c r="M37" s="87"/>
      <c r="N37" s="87"/>
      <c r="O37" s="87"/>
      <c r="P37" s="91"/>
      <c r="Q37" s="87">
        <f t="shared" si="3"/>
        <v>0</v>
      </c>
      <c r="R37" s="87">
        <f t="shared" si="4"/>
        <v>0</v>
      </c>
      <c r="S37" s="92"/>
      <c r="T37" s="93">
        <v>7.0000000000000007E-2</v>
      </c>
      <c r="U37" s="93">
        <f t="shared" si="5"/>
        <v>0</v>
      </c>
    </row>
    <row r="38" spans="1:23" s="90" customFormat="1" x14ac:dyDescent="0.2">
      <c r="A38" s="86" t="s">
        <v>242</v>
      </c>
      <c r="B38" s="86" t="s">
        <v>243</v>
      </c>
      <c r="C38" s="86" t="s">
        <v>242</v>
      </c>
      <c r="D38" s="86" t="s">
        <v>275</v>
      </c>
      <c r="E38" s="87">
        <v>20</v>
      </c>
      <c r="F38" s="87">
        <v>2400</v>
      </c>
      <c r="G38" s="87">
        <v>10</v>
      </c>
      <c r="H38" s="87">
        <v>50</v>
      </c>
      <c r="I38" s="87"/>
      <c r="J38" s="87"/>
      <c r="K38" s="87"/>
      <c r="L38" s="87"/>
      <c r="M38" s="87"/>
      <c r="N38" s="87"/>
      <c r="O38" s="87"/>
      <c r="P38" s="91"/>
      <c r="Q38" s="87">
        <f t="shared" si="3"/>
        <v>0</v>
      </c>
      <c r="R38" s="87">
        <f t="shared" si="4"/>
        <v>0</v>
      </c>
      <c r="S38" s="92"/>
      <c r="T38" s="93">
        <v>7.0000000000000007E-2</v>
      </c>
      <c r="U38" s="93">
        <f t="shared" si="5"/>
        <v>0</v>
      </c>
    </row>
    <row r="39" spans="1:23" s="90" customFormat="1" ht="15" x14ac:dyDescent="0.2">
      <c r="A39" s="96" t="s">
        <v>52</v>
      </c>
      <c r="B39" s="96"/>
      <c r="C39" s="96"/>
      <c r="D39" s="96"/>
      <c r="E39" s="96"/>
      <c r="F39" s="99"/>
      <c r="G39" s="100"/>
      <c r="H39" s="100"/>
      <c r="I39" s="87"/>
      <c r="J39" s="87"/>
      <c r="K39" s="87"/>
      <c r="L39" s="87"/>
      <c r="M39" s="87"/>
      <c r="N39" s="87"/>
      <c r="O39" s="87"/>
      <c r="P39" s="101"/>
      <c r="Q39" s="87"/>
      <c r="R39" s="87"/>
      <c r="S39" s="92"/>
      <c r="T39" s="87"/>
      <c r="U39" s="93"/>
    </row>
    <row r="40" spans="1:23" s="90" customFormat="1" x14ac:dyDescent="0.2">
      <c r="A40" s="86" t="s">
        <v>261</v>
      </c>
      <c r="B40" s="86" t="s">
        <v>262</v>
      </c>
      <c r="C40" s="86" t="s">
        <v>261</v>
      </c>
      <c r="D40" s="86" t="s">
        <v>275</v>
      </c>
      <c r="E40" s="87">
        <v>25</v>
      </c>
      <c r="F40" s="87">
        <v>200</v>
      </c>
      <c r="G40" s="87">
        <v>10</v>
      </c>
      <c r="H40" s="87">
        <v>150</v>
      </c>
      <c r="I40" s="87"/>
      <c r="J40" s="87"/>
      <c r="K40" s="87">
        <v>150</v>
      </c>
      <c r="L40" s="87">
        <v>300</v>
      </c>
      <c r="M40" s="87"/>
      <c r="N40" s="87"/>
      <c r="O40" s="87">
        <v>300</v>
      </c>
      <c r="P40" s="91"/>
      <c r="Q40" s="87">
        <f t="shared" ref="Q40:Q59" si="6">SUM(I40:P40)</f>
        <v>750</v>
      </c>
      <c r="R40" s="87">
        <f t="shared" ref="R40:R59" si="7">$Q40/$H40</f>
        <v>5</v>
      </c>
      <c r="S40" s="92"/>
      <c r="T40" s="93">
        <v>0.06</v>
      </c>
      <c r="U40" s="93">
        <f t="shared" ref="U40:U59" si="8">$R40*$T40</f>
        <v>0.3</v>
      </c>
      <c r="V40" s="94">
        <f>SUM(U40:U59)</f>
        <v>27.219999999999995</v>
      </c>
      <c r="W40" s="90">
        <f>V40*100/$V$147</f>
        <v>38.300267342057126</v>
      </c>
    </row>
    <row r="41" spans="1:23" s="90" customFormat="1" x14ac:dyDescent="0.2">
      <c r="A41" s="132" t="s">
        <v>198</v>
      </c>
      <c r="B41" s="132" t="s">
        <v>199</v>
      </c>
      <c r="C41" s="132">
        <v>90448000</v>
      </c>
      <c r="D41" s="132" t="s">
        <v>277</v>
      </c>
      <c r="E41" s="87" t="s">
        <v>63</v>
      </c>
      <c r="F41" s="87">
        <v>270</v>
      </c>
      <c r="G41" s="87">
        <v>10</v>
      </c>
      <c r="H41" s="87">
        <v>100</v>
      </c>
      <c r="I41" s="87"/>
      <c r="J41" s="87"/>
      <c r="K41" s="87"/>
      <c r="L41" s="87"/>
      <c r="M41" s="87"/>
      <c r="N41" s="87"/>
      <c r="O41" s="87"/>
      <c r="P41" s="91"/>
      <c r="Q41" s="87">
        <f t="shared" si="6"/>
        <v>0</v>
      </c>
      <c r="R41" s="87">
        <f t="shared" si="7"/>
        <v>0</v>
      </c>
      <c r="S41" s="92"/>
      <c r="T41" s="93">
        <v>0.06</v>
      </c>
      <c r="U41" s="93">
        <f t="shared" si="8"/>
        <v>0</v>
      </c>
    </row>
    <row r="42" spans="1:23" s="90" customFormat="1" x14ac:dyDescent="0.2">
      <c r="A42" s="102" t="s">
        <v>583</v>
      </c>
      <c r="B42" s="102" t="s">
        <v>391</v>
      </c>
      <c r="C42" s="102" t="s">
        <v>584</v>
      </c>
      <c r="D42" s="86" t="s">
        <v>275</v>
      </c>
      <c r="E42" s="87" t="s">
        <v>63</v>
      </c>
      <c r="F42" s="87">
        <v>300</v>
      </c>
      <c r="G42" s="87">
        <v>10</v>
      </c>
      <c r="H42" s="87">
        <v>100</v>
      </c>
      <c r="I42" s="87"/>
      <c r="J42" s="87"/>
      <c r="K42" s="87"/>
      <c r="L42" s="87">
        <v>1600</v>
      </c>
      <c r="M42" s="87">
        <v>800</v>
      </c>
      <c r="N42" s="87"/>
      <c r="O42" s="87">
        <v>1100</v>
      </c>
      <c r="P42" s="91"/>
      <c r="Q42" s="87">
        <f t="shared" ref="Q42" si="9">SUM(I42:P42)</f>
        <v>3500</v>
      </c>
      <c r="R42" s="87">
        <f t="shared" si="7"/>
        <v>35</v>
      </c>
      <c r="S42" s="92"/>
      <c r="T42" s="93">
        <v>0.06</v>
      </c>
      <c r="U42" s="93">
        <f t="shared" si="8"/>
        <v>2.1</v>
      </c>
    </row>
    <row r="43" spans="1:23" s="90" customFormat="1" x14ac:dyDescent="0.2">
      <c r="A43" s="132" t="s">
        <v>392</v>
      </c>
      <c r="B43" s="132" t="s">
        <v>391</v>
      </c>
      <c r="C43" s="95" t="s">
        <v>393</v>
      </c>
      <c r="D43" s="132" t="s">
        <v>277</v>
      </c>
      <c r="E43" s="87" t="s">
        <v>63</v>
      </c>
      <c r="F43" s="87">
        <v>300</v>
      </c>
      <c r="G43" s="87">
        <v>10</v>
      </c>
      <c r="H43" s="87">
        <v>100</v>
      </c>
      <c r="I43" s="87"/>
      <c r="J43" s="87"/>
      <c r="K43" s="87"/>
      <c r="L43" s="87">
        <v>1300</v>
      </c>
      <c r="M43" s="87"/>
      <c r="N43" s="87"/>
      <c r="O43" s="87">
        <v>800</v>
      </c>
      <c r="P43" s="91"/>
      <c r="Q43" s="87">
        <f t="shared" si="6"/>
        <v>2100</v>
      </c>
      <c r="R43" s="87">
        <f t="shared" si="7"/>
        <v>21</v>
      </c>
      <c r="S43" s="92"/>
      <c r="T43" s="93">
        <v>0.06</v>
      </c>
      <c r="U43" s="93">
        <f t="shared" si="8"/>
        <v>1.26</v>
      </c>
    </row>
    <row r="44" spans="1:23" s="90" customFormat="1" x14ac:dyDescent="0.2">
      <c r="A44" s="102" t="s">
        <v>67</v>
      </c>
      <c r="B44" s="102" t="s">
        <v>68</v>
      </c>
      <c r="C44" s="102" t="s">
        <v>69</v>
      </c>
      <c r="D44" s="86" t="s">
        <v>275</v>
      </c>
      <c r="E44" s="87">
        <v>25</v>
      </c>
      <c r="F44" s="87">
        <v>375</v>
      </c>
      <c r="G44" s="87">
        <v>10</v>
      </c>
      <c r="H44" s="87">
        <v>100</v>
      </c>
      <c r="I44" s="87"/>
      <c r="J44" s="87"/>
      <c r="K44" s="87"/>
      <c r="L44" s="87">
        <v>400</v>
      </c>
      <c r="M44" s="87">
        <v>500</v>
      </c>
      <c r="N44" s="87"/>
      <c r="O44" s="87">
        <v>1000</v>
      </c>
      <c r="P44" s="91"/>
      <c r="Q44" s="87">
        <f t="shared" si="6"/>
        <v>1900</v>
      </c>
      <c r="R44" s="87">
        <f t="shared" si="7"/>
        <v>19</v>
      </c>
      <c r="S44" s="92"/>
      <c r="T44" s="93">
        <v>0.06</v>
      </c>
      <c r="U44" s="93">
        <f t="shared" si="8"/>
        <v>1.1399999999999999</v>
      </c>
    </row>
    <row r="45" spans="1:23" s="90" customFormat="1" x14ac:dyDescent="0.2">
      <c r="A45" s="86" t="s">
        <v>64</v>
      </c>
      <c r="B45" s="86" t="s">
        <v>65</v>
      </c>
      <c r="C45" s="86" t="s">
        <v>64</v>
      </c>
      <c r="D45" s="86" t="s">
        <v>275</v>
      </c>
      <c r="E45" s="87">
        <v>25</v>
      </c>
      <c r="F45" s="87">
        <v>457</v>
      </c>
      <c r="G45" s="87">
        <v>10</v>
      </c>
      <c r="H45" s="87">
        <v>100</v>
      </c>
      <c r="I45" s="87"/>
      <c r="J45" s="87"/>
      <c r="K45" s="87">
        <v>1000</v>
      </c>
      <c r="L45" s="87">
        <v>1000</v>
      </c>
      <c r="M45" s="87">
        <v>1000</v>
      </c>
      <c r="N45" s="87"/>
      <c r="O45" s="87">
        <v>2000</v>
      </c>
      <c r="P45" s="91"/>
      <c r="Q45" s="87">
        <f t="shared" si="6"/>
        <v>5000</v>
      </c>
      <c r="R45" s="87">
        <f t="shared" si="7"/>
        <v>50</v>
      </c>
      <c r="S45" s="92"/>
      <c r="T45" s="93">
        <v>0.06</v>
      </c>
      <c r="U45" s="93">
        <f t="shared" si="8"/>
        <v>3</v>
      </c>
    </row>
    <row r="46" spans="1:23" s="90" customFormat="1" x14ac:dyDescent="0.2">
      <c r="A46" s="132" t="s">
        <v>66</v>
      </c>
      <c r="B46" s="132" t="s">
        <v>65</v>
      </c>
      <c r="C46" s="132">
        <v>90443400</v>
      </c>
      <c r="D46" s="132" t="s">
        <v>277</v>
      </c>
      <c r="E46" s="87" t="s">
        <v>63</v>
      </c>
      <c r="F46" s="87">
        <v>450</v>
      </c>
      <c r="G46" s="87">
        <v>10</v>
      </c>
      <c r="H46" s="87">
        <v>100</v>
      </c>
      <c r="I46" s="87"/>
      <c r="J46" s="87"/>
      <c r="K46" s="87"/>
      <c r="L46" s="87">
        <v>1000</v>
      </c>
      <c r="M46" s="87">
        <v>1000</v>
      </c>
      <c r="N46" s="87"/>
      <c r="O46" s="87">
        <v>1000</v>
      </c>
      <c r="P46" s="91"/>
      <c r="Q46" s="87">
        <f t="shared" si="6"/>
        <v>3000</v>
      </c>
      <c r="R46" s="87">
        <f t="shared" si="7"/>
        <v>30</v>
      </c>
      <c r="S46" s="92"/>
      <c r="T46" s="93">
        <v>0.06</v>
      </c>
      <c r="U46" s="93">
        <f t="shared" si="8"/>
        <v>1.7999999999999998</v>
      </c>
    </row>
    <row r="47" spans="1:23" s="90" customFormat="1" x14ac:dyDescent="0.2">
      <c r="A47" s="86" t="s">
        <v>60</v>
      </c>
      <c r="B47" s="86" t="s">
        <v>61</v>
      </c>
      <c r="C47" s="86" t="s">
        <v>60</v>
      </c>
      <c r="D47" s="86" t="s">
        <v>275</v>
      </c>
      <c r="E47" s="87">
        <v>25</v>
      </c>
      <c r="F47" s="87">
        <v>610</v>
      </c>
      <c r="G47" s="87">
        <v>10</v>
      </c>
      <c r="H47" s="87">
        <v>50</v>
      </c>
      <c r="I47" s="87"/>
      <c r="J47" s="87"/>
      <c r="K47" s="87">
        <v>1000</v>
      </c>
      <c r="L47" s="87">
        <v>500</v>
      </c>
      <c r="M47" s="87">
        <v>500</v>
      </c>
      <c r="N47" s="87"/>
      <c r="O47" s="87">
        <v>300</v>
      </c>
      <c r="P47" s="91"/>
      <c r="Q47" s="87">
        <f t="shared" si="6"/>
        <v>2300</v>
      </c>
      <c r="R47" s="87">
        <f t="shared" si="7"/>
        <v>46</v>
      </c>
      <c r="S47" s="92"/>
      <c r="T47" s="93">
        <v>0.04</v>
      </c>
      <c r="U47" s="93">
        <f t="shared" si="8"/>
        <v>1.84</v>
      </c>
    </row>
    <row r="48" spans="1:23" s="90" customFormat="1" x14ac:dyDescent="0.2">
      <c r="A48" s="132" t="s">
        <v>62</v>
      </c>
      <c r="B48" s="132" t="s">
        <v>61</v>
      </c>
      <c r="C48" s="132">
        <v>90443600</v>
      </c>
      <c r="D48" s="132" t="s">
        <v>277</v>
      </c>
      <c r="E48" s="87" t="s">
        <v>63</v>
      </c>
      <c r="F48" s="87">
        <v>600</v>
      </c>
      <c r="G48" s="87">
        <v>10</v>
      </c>
      <c r="H48" s="87">
        <v>50</v>
      </c>
      <c r="I48" s="87"/>
      <c r="J48" s="87"/>
      <c r="K48" s="87">
        <v>1700</v>
      </c>
      <c r="L48" s="87">
        <v>2000</v>
      </c>
      <c r="M48" s="87">
        <v>1000</v>
      </c>
      <c r="N48" s="87"/>
      <c r="O48" s="87"/>
      <c r="P48" s="91"/>
      <c r="Q48" s="87">
        <f t="shared" si="6"/>
        <v>4700</v>
      </c>
      <c r="R48" s="87">
        <f t="shared" si="7"/>
        <v>94</v>
      </c>
      <c r="S48" s="92"/>
      <c r="T48" s="93">
        <v>0.04</v>
      </c>
      <c r="U48" s="93">
        <f t="shared" si="8"/>
        <v>3.7600000000000002</v>
      </c>
    </row>
    <row r="49" spans="1:23" s="90" customFormat="1" x14ac:dyDescent="0.2">
      <c r="A49" s="86" t="s">
        <v>195</v>
      </c>
      <c r="B49" s="86" t="s">
        <v>178</v>
      </c>
      <c r="C49" s="86" t="s">
        <v>195</v>
      </c>
      <c r="D49" s="86" t="s">
        <v>275</v>
      </c>
      <c r="E49" s="87">
        <v>25</v>
      </c>
      <c r="F49" s="87">
        <v>750</v>
      </c>
      <c r="G49" s="87">
        <v>10</v>
      </c>
      <c r="H49" s="87">
        <v>50</v>
      </c>
      <c r="I49" s="87"/>
      <c r="J49" s="87"/>
      <c r="K49" s="87"/>
      <c r="L49" s="87"/>
      <c r="M49" s="87"/>
      <c r="N49" s="87"/>
      <c r="O49" s="87"/>
      <c r="P49" s="91"/>
      <c r="Q49" s="87">
        <f t="shared" si="6"/>
        <v>0</v>
      </c>
      <c r="R49" s="87">
        <f t="shared" si="7"/>
        <v>0</v>
      </c>
      <c r="S49" s="92"/>
      <c r="T49" s="93">
        <v>0.05</v>
      </c>
      <c r="U49" s="93">
        <f t="shared" si="8"/>
        <v>0</v>
      </c>
    </row>
    <row r="50" spans="1:23" s="90" customFormat="1" x14ac:dyDescent="0.2">
      <c r="A50" s="132" t="s">
        <v>177</v>
      </c>
      <c r="B50" s="132" t="s">
        <v>178</v>
      </c>
      <c r="C50" s="132">
        <v>90443700</v>
      </c>
      <c r="D50" s="132" t="s">
        <v>277</v>
      </c>
      <c r="E50" s="87" t="s">
        <v>63</v>
      </c>
      <c r="F50" s="87">
        <v>750</v>
      </c>
      <c r="G50" s="87">
        <v>10</v>
      </c>
      <c r="H50" s="87">
        <v>50</v>
      </c>
      <c r="I50" s="87"/>
      <c r="J50" s="87"/>
      <c r="K50" s="87">
        <v>700</v>
      </c>
      <c r="L50" s="87">
        <v>1000</v>
      </c>
      <c r="M50" s="87"/>
      <c r="N50" s="87"/>
      <c r="O50" s="87"/>
      <c r="P50" s="91"/>
      <c r="Q50" s="87">
        <f t="shared" si="6"/>
        <v>1700</v>
      </c>
      <c r="R50" s="87">
        <f t="shared" si="7"/>
        <v>34</v>
      </c>
      <c r="S50" s="92"/>
      <c r="T50" s="93">
        <v>0.05</v>
      </c>
      <c r="U50" s="93">
        <f t="shared" si="8"/>
        <v>1.7000000000000002</v>
      </c>
    </row>
    <row r="51" spans="1:23" s="90" customFormat="1" x14ac:dyDescent="0.2">
      <c r="A51" s="86" t="s">
        <v>155</v>
      </c>
      <c r="B51" s="86" t="s">
        <v>58</v>
      </c>
      <c r="C51" s="86" t="s">
        <v>155</v>
      </c>
      <c r="D51" s="86" t="s">
        <v>275</v>
      </c>
      <c r="E51" s="87">
        <v>25</v>
      </c>
      <c r="F51" s="87">
        <v>915</v>
      </c>
      <c r="G51" s="87">
        <v>10</v>
      </c>
      <c r="H51" s="87">
        <v>50</v>
      </c>
      <c r="I51" s="87"/>
      <c r="J51" s="87"/>
      <c r="K51" s="87"/>
      <c r="L51" s="87">
        <v>500</v>
      </c>
      <c r="M51" s="87"/>
      <c r="N51" s="87"/>
      <c r="O51" s="87">
        <v>500</v>
      </c>
      <c r="P51" s="91"/>
      <c r="Q51" s="87">
        <f t="shared" si="6"/>
        <v>1000</v>
      </c>
      <c r="R51" s="87">
        <f t="shared" si="7"/>
        <v>20</v>
      </c>
      <c r="S51" s="92"/>
      <c r="T51" s="93">
        <v>0.06</v>
      </c>
      <c r="U51" s="93">
        <f t="shared" si="8"/>
        <v>1.2</v>
      </c>
    </row>
    <row r="52" spans="1:23" s="90" customFormat="1" x14ac:dyDescent="0.2">
      <c r="A52" s="132" t="s">
        <v>176</v>
      </c>
      <c r="B52" s="132" t="s">
        <v>58</v>
      </c>
      <c r="C52" s="132">
        <v>90443800</v>
      </c>
      <c r="D52" s="132" t="s">
        <v>277</v>
      </c>
      <c r="E52" s="87" t="s">
        <v>63</v>
      </c>
      <c r="F52" s="87">
        <v>900</v>
      </c>
      <c r="G52" s="87">
        <v>10</v>
      </c>
      <c r="H52" s="87">
        <v>50</v>
      </c>
      <c r="I52" s="87"/>
      <c r="J52" s="87"/>
      <c r="K52" s="87">
        <v>650</v>
      </c>
      <c r="L52" s="87">
        <v>2000</v>
      </c>
      <c r="M52" s="87"/>
      <c r="N52" s="87"/>
      <c r="O52" s="87"/>
      <c r="P52" s="91"/>
      <c r="Q52" s="87">
        <f t="shared" si="6"/>
        <v>2650</v>
      </c>
      <c r="R52" s="87">
        <f t="shared" si="7"/>
        <v>53</v>
      </c>
      <c r="S52" s="92"/>
      <c r="T52" s="93">
        <v>0.06</v>
      </c>
      <c r="U52" s="93">
        <f t="shared" si="8"/>
        <v>3.1799999999999997</v>
      </c>
    </row>
    <row r="53" spans="1:23" s="90" customFormat="1" x14ac:dyDescent="0.2">
      <c r="A53" s="86" t="s">
        <v>53</v>
      </c>
      <c r="B53" s="86" t="s">
        <v>54</v>
      </c>
      <c r="C53" s="86" t="s">
        <v>53</v>
      </c>
      <c r="D53" s="86" t="s">
        <v>275</v>
      </c>
      <c r="E53" s="87">
        <v>25</v>
      </c>
      <c r="F53" s="87">
        <v>1220</v>
      </c>
      <c r="G53" s="87">
        <v>10</v>
      </c>
      <c r="H53" s="87">
        <v>50</v>
      </c>
      <c r="I53" s="87"/>
      <c r="J53" s="87"/>
      <c r="K53" s="87"/>
      <c r="L53" s="87">
        <v>200</v>
      </c>
      <c r="M53" s="87">
        <v>100</v>
      </c>
      <c r="N53" s="87"/>
      <c r="O53" s="87">
        <v>300</v>
      </c>
      <c r="P53" s="91"/>
      <c r="Q53" s="87">
        <f t="shared" si="6"/>
        <v>600</v>
      </c>
      <c r="R53" s="87">
        <f t="shared" si="7"/>
        <v>12</v>
      </c>
      <c r="S53" s="92"/>
      <c r="T53" s="93">
        <v>0.08</v>
      </c>
      <c r="U53" s="93">
        <f t="shared" si="8"/>
        <v>0.96</v>
      </c>
    </row>
    <row r="54" spans="1:23" s="90" customFormat="1" x14ac:dyDescent="0.2">
      <c r="A54" s="103" t="s">
        <v>194</v>
      </c>
      <c r="B54" s="103" t="s">
        <v>54</v>
      </c>
      <c r="C54" s="103">
        <v>90444000</v>
      </c>
      <c r="D54" s="132" t="s">
        <v>277</v>
      </c>
      <c r="E54" s="87" t="s">
        <v>63</v>
      </c>
      <c r="F54" s="87">
        <v>1200</v>
      </c>
      <c r="G54" s="87">
        <v>10</v>
      </c>
      <c r="H54" s="87">
        <v>50</v>
      </c>
      <c r="I54" s="87"/>
      <c r="J54" s="87"/>
      <c r="K54" s="87">
        <v>250</v>
      </c>
      <c r="L54" s="87">
        <v>500</v>
      </c>
      <c r="M54" s="87"/>
      <c r="N54" s="87"/>
      <c r="O54" s="87"/>
      <c r="P54" s="91"/>
      <c r="Q54" s="87">
        <f t="shared" si="6"/>
        <v>750</v>
      </c>
      <c r="R54" s="87">
        <f t="shared" si="7"/>
        <v>15</v>
      </c>
      <c r="S54" s="92"/>
      <c r="T54" s="93">
        <v>0.08</v>
      </c>
      <c r="U54" s="93">
        <f t="shared" si="8"/>
        <v>1.2</v>
      </c>
    </row>
    <row r="55" spans="1:23" s="90" customFormat="1" x14ac:dyDescent="0.2">
      <c r="A55" s="86" t="s">
        <v>230</v>
      </c>
      <c r="B55" s="86" t="s">
        <v>231</v>
      </c>
      <c r="C55" s="86" t="s">
        <v>230</v>
      </c>
      <c r="D55" s="86" t="s">
        <v>275</v>
      </c>
      <c r="E55" s="87">
        <v>25</v>
      </c>
      <c r="F55" s="87">
        <v>1500</v>
      </c>
      <c r="G55" s="87">
        <v>10</v>
      </c>
      <c r="H55" s="87">
        <v>50</v>
      </c>
      <c r="I55" s="87"/>
      <c r="J55" s="87"/>
      <c r="K55" s="87"/>
      <c r="L55" s="87"/>
      <c r="M55" s="87"/>
      <c r="N55" s="87"/>
      <c r="O55" s="87"/>
      <c r="P55" s="91"/>
      <c r="Q55" s="87">
        <f t="shared" si="6"/>
        <v>0</v>
      </c>
      <c r="R55" s="87">
        <f t="shared" si="7"/>
        <v>0</v>
      </c>
      <c r="S55" s="92"/>
      <c r="T55" s="93">
        <v>0.11</v>
      </c>
      <c r="U55" s="93">
        <f t="shared" si="8"/>
        <v>0</v>
      </c>
    </row>
    <row r="56" spans="1:23" s="90" customFormat="1" x14ac:dyDescent="0.2">
      <c r="A56" s="86" t="s">
        <v>254</v>
      </c>
      <c r="B56" s="86" t="s">
        <v>255</v>
      </c>
      <c r="C56" s="86" t="s">
        <v>254</v>
      </c>
      <c r="D56" s="86" t="s">
        <v>275</v>
      </c>
      <c r="E56" s="87">
        <v>25</v>
      </c>
      <c r="F56" s="87">
        <v>1650</v>
      </c>
      <c r="G56" s="87">
        <v>10</v>
      </c>
      <c r="H56" s="87">
        <v>50</v>
      </c>
      <c r="I56" s="87"/>
      <c r="J56" s="87"/>
      <c r="K56" s="87"/>
      <c r="L56" s="87"/>
      <c r="M56" s="87"/>
      <c r="N56" s="87"/>
      <c r="O56" s="87"/>
      <c r="P56" s="91"/>
      <c r="Q56" s="87">
        <f t="shared" si="6"/>
        <v>0</v>
      </c>
      <c r="R56" s="87">
        <f t="shared" si="7"/>
        <v>0</v>
      </c>
      <c r="S56" s="92"/>
      <c r="T56" s="93">
        <v>0.12</v>
      </c>
      <c r="U56" s="93">
        <f t="shared" si="8"/>
        <v>0</v>
      </c>
    </row>
    <row r="57" spans="1:23" s="90" customFormat="1" x14ac:dyDescent="0.2">
      <c r="A57" s="86" t="s">
        <v>193</v>
      </c>
      <c r="B57" s="86" t="s">
        <v>175</v>
      </c>
      <c r="C57" s="86" t="s">
        <v>193</v>
      </c>
      <c r="D57" s="86" t="s">
        <v>275</v>
      </c>
      <c r="E57" s="87">
        <v>25</v>
      </c>
      <c r="F57" s="87">
        <v>1800</v>
      </c>
      <c r="G57" s="87">
        <v>10</v>
      </c>
      <c r="H57" s="87">
        <v>50</v>
      </c>
      <c r="I57" s="87"/>
      <c r="J57" s="87"/>
      <c r="K57" s="87"/>
      <c r="L57" s="87">
        <v>100</v>
      </c>
      <c r="M57" s="87">
        <v>100</v>
      </c>
      <c r="N57" s="87"/>
      <c r="O57" s="87">
        <v>100</v>
      </c>
      <c r="P57" s="91"/>
      <c r="Q57" s="87">
        <f t="shared" si="6"/>
        <v>300</v>
      </c>
      <c r="R57" s="87">
        <f t="shared" si="7"/>
        <v>6</v>
      </c>
      <c r="S57" s="92"/>
      <c r="T57" s="93">
        <v>0.12</v>
      </c>
      <c r="U57" s="93">
        <f t="shared" si="8"/>
        <v>0.72</v>
      </c>
    </row>
    <row r="58" spans="1:23" s="90" customFormat="1" x14ac:dyDescent="0.2">
      <c r="A58" s="132" t="s">
        <v>174</v>
      </c>
      <c r="B58" s="132" t="s">
        <v>175</v>
      </c>
      <c r="C58" s="132">
        <v>90443900</v>
      </c>
      <c r="D58" s="132" t="s">
        <v>277</v>
      </c>
      <c r="E58" s="87" t="s">
        <v>63</v>
      </c>
      <c r="F58" s="87">
        <v>1800</v>
      </c>
      <c r="G58" s="87">
        <v>10</v>
      </c>
      <c r="H58" s="87">
        <v>50</v>
      </c>
      <c r="I58" s="87"/>
      <c r="J58" s="87"/>
      <c r="K58" s="87">
        <v>100</v>
      </c>
      <c r="L58" s="87">
        <v>300</v>
      </c>
      <c r="M58" s="87">
        <v>300</v>
      </c>
      <c r="N58" s="87"/>
      <c r="O58" s="87">
        <v>200</v>
      </c>
      <c r="P58" s="91"/>
      <c r="Q58" s="87">
        <f t="shared" si="6"/>
        <v>900</v>
      </c>
      <c r="R58" s="87">
        <f t="shared" si="7"/>
        <v>18</v>
      </c>
      <c r="S58" s="92"/>
      <c r="T58" s="93">
        <v>0.12</v>
      </c>
      <c r="U58" s="93">
        <f>$R58*$T58</f>
        <v>2.16</v>
      </c>
    </row>
    <row r="59" spans="1:23" s="90" customFormat="1" x14ac:dyDescent="0.2">
      <c r="A59" s="132" t="s">
        <v>293</v>
      </c>
      <c r="B59" s="132" t="s">
        <v>294</v>
      </c>
      <c r="C59" s="132">
        <v>90443000</v>
      </c>
      <c r="D59" s="132" t="s">
        <v>277</v>
      </c>
      <c r="E59" s="87" t="s">
        <v>63</v>
      </c>
      <c r="F59" s="87">
        <v>2100</v>
      </c>
      <c r="G59" s="87">
        <v>10</v>
      </c>
      <c r="H59" s="87">
        <v>50</v>
      </c>
      <c r="I59" s="87"/>
      <c r="J59" s="87"/>
      <c r="K59" s="87">
        <v>100</v>
      </c>
      <c r="L59" s="87">
        <v>100</v>
      </c>
      <c r="M59" s="87">
        <v>100</v>
      </c>
      <c r="N59" s="87"/>
      <c r="O59" s="87">
        <v>200</v>
      </c>
      <c r="P59" s="91"/>
      <c r="Q59" s="87">
        <f t="shared" si="6"/>
        <v>500</v>
      </c>
      <c r="R59" s="87">
        <f t="shared" si="7"/>
        <v>10</v>
      </c>
      <c r="S59" s="92"/>
      <c r="T59" s="93">
        <v>0.09</v>
      </c>
      <c r="U59" s="93">
        <f t="shared" si="8"/>
        <v>0.89999999999999991</v>
      </c>
    </row>
    <row r="60" spans="1:23" s="90" customFormat="1" x14ac:dyDescent="0.2">
      <c r="A60" s="104" t="s">
        <v>70</v>
      </c>
      <c r="B60" s="104"/>
      <c r="C60" s="104"/>
      <c r="D60" s="104"/>
      <c r="E60" s="104"/>
      <c r="F60" s="132"/>
      <c r="G60" s="97"/>
      <c r="H60" s="97"/>
      <c r="I60" s="87"/>
      <c r="J60" s="87"/>
      <c r="K60" s="87"/>
      <c r="L60" s="87"/>
      <c r="M60" s="87"/>
      <c r="N60" s="87"/>
      <c r="O60" s="87"/>
      <c r="P60" s="97"/>
      <c r="Q60" s="87"/>
      <c r="R60" s="87"/>
      <c r="S60" s="92"/>
      <c r="T60" s="87"/>
      <c r="U60" s="93"/>
    </row>
    <row r="61" spans="1:23" s="90" customFormat="1" x14ac:dyDescent="0.2">
      <c r="A61" s="86" t="s">
        <v>295</v>
      </c>
      <c r="B61" s="86" t="s">
        <v>296</v>
      </c>
      <c r="C61" s="86" t="s">
        <v>295</v>
      </c>
      <c r="D61" s="86" t="s">
        <v>275</v>
      </c>
      <c r="E61" s="87">
        <v>32</v>
      </c>
      <c r="F61" s="87">
        <v>100</v>
      </c>
      <c r="G61" s="87">
        <v>10</v>
      </c>
      <c r="H61" s="87">
        <v>300</v>
      </c>
      <c r="I61" s="87"/>
      <c r="J61" s="87"/>
      <c r="K61" s="87"/>
      <c r="L61" s="87"/>
      <c r="M61" s="87"/>
      <c r="N61" s="87"/>
      <c r="O61" s="87"/>
      <c r="P61" s="91"/>
      <c r="Q61" s="87">
        <f t="shared" ref="Q61:Q75" si="10">SUM(I61:P61)</f>
        <v>0</v>
      </c>
      <c r="R61" s="87">
        <f t="shared" ref="R61:R75" si="11">$Q61/$H61</f>
        <v>0</v>
      </c>
      <c r="S61" s="92"/>
      <c r="T61" s="93">
        <v>0.09</v>
      </c>
      <c r="U61" s="93">
        <f t="shared" ref="U61:U75" si="12">$R61*$T61</f>
        <v>0</v>
      </c>
      <c r="V61" s="94">
        <f>SUM(U61:U75)</f>
        <v>1.83</v>
      </c>
      <c r="W61" s="90">
        <f>V61*100/$V$147</f>
        <v>2.5749261291684258</v>
      </c>
    </row>
    <row r="62" spans="1:23" s="90" customFormat="1" x14ac:dyDescent="0.2">
      <c r="A62" s="86" t="s">
        <v>71</v>
      </c>
      <c r="B62" s="86" t="s">
        <v>72</v>
      </c>
      <c r="C62" s="86" t="s">
        <v>71</v>
      </c>
      <c r="D62" s="86" t="s">
        <v>275</v>
      </c>
      <c r="E62" s="87">
        <v>32</v>
      </c>
      <c r="F62" s="87">
        <v>150</v>
      </c>
      <c r="G62" s="87">
        <v>10</v>
      </c>
      <c r="H62" s="87">
        <v>300</v>
      </c>
      <c r="I62" s="87"/>
      <c r="J62" s="87"/>
      <c r="K62" s="87"/>
      <c r="L62" s="87">
        <v>300</v>
      </c>
      <c r="M62" s="87"/>
      <c r="N62" s="87"/>
      <c r="O62" s="87"/>
      <c r="P62" s="91"/>
      <c r="Q62" s="87">
        <f t="shared" si="10"/>
        <v>300</v>
      </c>
      <c r="R62" s="87">
        <f t="shared" si="11"/>
        <v>1</v>
      </c>
      <c r="S62" s="92"/>
      <c r="T62" s="93">
        <v>0.09</v>
      </c>
      <c r="U62" s="93">
        <f t="shared" si="12"/>
        <v>0.09</v>
      </c>
    </row>
    <row r="63" spans="1:23" s="90" customFormat="1" x14ac:dyDescent="0.2">
      <c r="A63" s="132" t="s">
        <v>256</v>
      </c>
      <c r="B63" s="132" t="s">
        <v>72</v>
      </c>
      <c r="C63" s="132">
        <v>90446200</v>
      </c>
      <c r="D63" s="132" t="s">
        <v>277</v>
      </c>
      <c r="E63" s="87">
        <v>32</v>
      </c>
      <c r="F63" s="87">
        <v>150</v>
      </c>
      <c r="G63" s="87">
        <v>10</v>
      </c>
      <c r="H63" s="87">
        <v>300</v>
      </c>
      <c r="I63" s="87"/>
      <c r="J63" s="87"/>
      <c r="K63" s="87"/>
      <c r="L63" s="87">
        <v>300</v>
      </c>
      <c r="M63" s="87"/>
      <c r="N63" s="87"/>
      <c r="O63" s="87"/>
      <c r="P63" s="91"/>
      <c r="Q63" s="87">
        <f t="shared" si="10"/>
        <v>300</v>
      </c>
      <c r="R63" s="87">
        <f t="shared" si="11"/>
        <v>1</v>
      </c>
      <c r="S63" s="92"/>
      <c r="T63" s="93">
        <v>0.09</v>
      </c>
      <c r="U63" s="93">
        <f t="shared" si="12"/>
        <v>0.09</v>
      </c>
    </row>
    <row r="64" spans="1:23" s="90" customFormat="1" x14ac:dyDescent="0.2">
      <c r="A64" s="86" t="s">
        <v>200</v>
      </c>
      <c r="B64" s="86" t="s">
        <v>201</v>
      </c>
      <c r="C64" s="86" t="s">
        <v>200</v>
      </c>
      <c r="D64" s="86" t="s">
        <v>275</v>
      </c>
      <c r="E64" s="87">
        <v>32</v>
      </c>
      <c r="F64" s="87">
        <v>200</v>
      </c>
      <c r="G64" s="87">
        <v>10</v>
      </c>
      <c r="H64" s="87">
        <v>300</v>
      </c>
      <c r="I64" s="87"/>
      <c r="J64" s="87"/>
      <c r="K64" s="87"/>
      <c r="L64" s="87"/>
      <c r="M64" s="87"/>
      <c r="N64" s="87"/>
      <c r="O64" s="87"/>
      <c r="P64" s="91"/>
      <c r="Q64" s="87">
        <f t="shared" si="10"/>
        <v>0</v>
      </c>
      <c r="R64" s="87">
        <f t="shared" si="11"/>
        <v>0</v>
      </c>
      <c r="S64" s="92"/>
      <c r="T64" s="93">
        <v>0.09</v>
      </c>
      <c r="U64" s="93">
        <f t="shared" si="12"/>
        <v>0</v>
      </c>
    </row>
    <row r="65" spans="1:23" s="90" customFormat="1" x14ac:dyDescent="0.2">
      <c r="A65" s="86" t="s">
        <v>73</v>
      </c>
      <c r="B65" s="86" t="s">
        <v>74</v>
      </c>
      <c r="C65" s="86" t="s">
        <v>73</v>
      </c>
      <c r="D65" s="86" t="s">
        <v>275</v>
      </c>
      <c r="E65" s="87">
        <v>32</v>
      </c>
      <c r="F65" s="87">
        <v>300</v>
      </c>
      <c r="G65" s="87">
        <v>10</v>
      </c>
      <c r="H65" s="87">
        <v>150</v>
      </c>
      <c r="I65" s="87"/>
      <c r="J65" s="87"/>
      <c r="K65" s="87"/>
      <c r="L65" s="87"/>
      <c r="M65" s="87"/>
      <c r="N65" s="87"/>
      <c r="O65" s="87"/>
      <c r="P65" s="91"/>
      <c r="Q65" s="87">
        <f t="shared" si="10"/>
        <v>0</v>
      </c>
      <c r="R65" s="87">
        <f t="shared" si="11"/>
        <v>0</v>
      </c>
      <c r="S65" s="92"/>
      <c r="T65" s="93">
        <v>0.09</v>
      </c>
      <c r="U65" s="93">
        <f t="shared" si="12"/>
        <v>0</v>
      </c>
    </row>
    <row r="66" spans="1:23" s="90" customFormat="1" x14ac:dyDescent="0.2">
      <c r="A66" s="132" t="s">
        <v>232</v>
      </c>
      <c r="B66" s="132" t="s">
        <v>74</v>
      </c>
      <c r="C66" s="132">
        <v>90446300</v>
      </c>
      <c r="D66" s="132" t="s">
        <v>277</v>
      </c>
      <c r="E66" s="87" t="s">
        <v>180</v>
      </c>
      <c r="F66" s="87">
        <v>300</v>
      </c>
      <c r="G66" s="87">
        <v>10</v>
      </c>
      <c r="H66" s="87">
        <v>150</v>
      </c>
      <c r="I66" s="87"/>
      <c r="J66" s="87"/>
      <c r="K66" s="87"/>
      <c r="L66" s="87">
        <v>300</v>
      </c>
      <c r="M66" s="87">
        <v>150</v>
      </c>
      <c r="N66" s="87"/>
      <c r="O66" s="87"/>
      <c r="P66" s="91"/>
      <c r="Q66" s="87">
        <f t="shared" si="10"/>
        <v>450</v>
      </c>
      <c r="R66" s="87">
        <f t="shared" si="11"/>
        <v>3</v>
      </c>
      <c r="S66" s="92"/>
      <c r="T66" s="93">
        <v>0.09</v>
      </c>
      <c r="U66" s="93">
        <f t="shared" si="12"/>
        <v>0.27</v>
      </c>
    </row>
    <row r="67" spans="1:23" s="90" customFormat="1" x14ac:dyDescent="0.2">
      <c r="A67" s="86" t="s">
        <v>75</v>
      </c>
      <c r="B67" s="86" t="s">
        <v>76</v>
      </c>
      <c r="C67" s="86" t="s">
        <v>75</v>
      </c>
      <c r="D67" s="86" t="s">
        <v>275</v>
      </c>
      <c r="E67" s="87">
        <v>32</v>
      </c>
      <c r="F67" s="87">
        <v>450</v>
      </c>
      <c r="G67" s="87">
        <v>10</v>
      </c>
      <c r="H67" s="87">
        <v>100</v>
      </c>
      <c r="I67" s="87"/>
      <c r="J67" s="87"/>
      <c r="K67" s="87"/>
      <c r="L67" s="87"/>
      <c r="M67" s="87"/>
      <c r="N67" s="87"/>
      <c r="O67" s="87"/>
      <c r="P67" s="91"/>
      <c r="Q67" s="87">
        <f t="shared" si="10"/>
        <v>0</v>
      </c>
      <c r="R67" s="87">
        <f t="shared" si="11"/>
        <v>0</v>
      </c>
      <c r="S67" s="92"/>
      <c r="T67" s="93">
        <v>0.09</v>
      </c>
      <c r="U67" s="93">
        <f t="shared" si="12"/>
        <v>0</v>
      </c>
    </row>
    <row r="68" spans="1:23" s="90" customFormat="1" x14ac:dyDescent="0.2">
      <c r="A68" s="132" t="s">
        <v>179</v>
      </c>
      <c r="B68" s="132" t="s">
        <v>76</v>
      </c>
      <c r="C68" s="132">
        <v>90446400</v>
      </c>
      <c r="D68" s="132" t="s">
        <v>277</v>
      </c>
      <c r="E68" s="87" t="s">
        <v>180</v>
      </c>
      <c r="F68" s="87">
        <v>450</v>
      </c>
      <c r="G68" s="87">
        <v>10</v>
      </c>
      <c r="H68" s="87">
        <v>100</v>
      </c>
      <c r="I68" s="87"/>
      <c r="J68" s="87"/>
      <c r="K68" s="87"/>
      <c r="L68" s="87">
        <v>200</v>
      </c>
      <c r="M68" s="87">
        <v>100</v>
      </c>
      <c r="N68" s="87"/>
      <c r="O68" s="87">
        <v>100</v>
      </c>
      <c r="P68" s="91"/>
      <c r="Q68" s="87">
        <f t="shared" si="10"/>
        <v>400</v>
      </c>
      <c r="R68" s="87">
        <f t="shared" si="11"/>
        <v>4</v>
      </c>
      <c r="S68" s="92"/>
      <c r="T68" s="93">
        <v>0.09</v>
      </c>
      <c r="U68" s="93">
        <f t="shared" si="12"/>
        <v>0.36</v>
      </c>
    </row>
    <row r="69" spans="1:23" s="90" customFormat="1" x14ac:dyDescent="0.2">
      <c r="A69" s="86" t="s">
        <v>156</v>
      </c>
      <c r="B69" s="86" t="s">
        <v>157</v>
      </c>
      <c r="C69" s="86" t="s">
        <v>156</v>
      </c>
      <c r="D69" s="86" t="s">
        <v>275</v>
      </c>
      <c r="E69" s="87">
        <v>32</v>
      </c>
      <c r="F69" s="87">
        <v>600</v>
      </c>
      <c r="G69" s="87">
        <v>10</v>
      </c>
      <c r="H69" s="87">
        <v>100</v>
      </c>
      <c r="I69" s="87"/>
      <c r="J69" s="87"/>
      <c r="K69" s="87"/>
      <c r="L69" s="87"/>
      <c r="M69" s="87"/>
      <c r="N69" s="87"/>
      <c r="O69" s="87"/>
      <c r="P69" s="91"/>
      <c r="Q69" s="87">
        <f t="shared" si="10"/>
        <v>0</v>
      </c>
      <c r="R69" s="87">
        <f t="shared" si="11"/>
        <v>0</v>
      </c>
      <c r="S69" s="92"/>
      <c r="T69" s="93">
        <v>0.12</v>
      </c>
      <c r="U69" s="93">
        <f t="shared" si="12"/>
        <v>0</v>
      </c>
    </row>
    <row r="70" spans="1:23" s="90" customFormat="1" x14ac:dyDescent="0.2">
      <c r="A70" s="132" t="s">
        <v>181</v>
      </c>
      <c r="B70" s="132" t="s">
        <v>157</v>
      </c>
      <c r="C70" s="132">
        <v>90446600</v>
      </c>
      <c r="D70" s="132" t="s">
        <v>277</v>
      </c>
      <c r="E70" s="87" t="s">
        <v>180</v>
      </c>
      <c r="F70" s="87">
        <v>600</v>
      </c>
      <c r="G70" s="87">
        <v>10</v>
      </c>
      <c r="H70" s="87">
        <v>100</v>
      </c>
      <c r="I70" s="87"/>
      <c r="J70" s="87"/>
      <c r="K70" s="87"/>
      <c r="L70" s="87">
        <v>200</v>
      </c>
      <c r="M70" s="87">
        <v>100</v>
      </c>
      <c r="N70" s="87"/>
      <c r="O70" s="87">
        <v>100</v>
      </c>
      <c r="P70" s="91"/>
      <c r="Q70" s="87">
        <f t="shared" si="10"/>
        <v>400</v>
      </c>
      <c r="R70" s="87">
        <f t="shared" si="11"/>
        <v>4</v>
      </c>
      <c r="S70" s="92"/>
      <c r="T70" s="93">
        <v>0.12</v>
      </c>
      <c r="U70" s="93">
        <f t="shared" si="12"/>
        <v>0.48</v>
      </c>
    </row>
    <row r="71" spans="1:23" s="90" customFormat="1" x14ac:dyDescent="0.2">
      <c r="A71" s="86" t="s">
        <v>222</v>
      </c>
      <c r="B71" s="86" t="s">
        <v>223</v>
      </c>
      <c r="C71" s="86" t="s">
        <v>222</v>
      </c>
      <c r="D71" s="86" t="s">
        <v>275</v>
      </c>
      <c r="E71" s="87">
        <v>32</v>
      </c>
      <c r="F71" s="87">
        <v>750</v>
      </c>
      <c r="G71" s="87">
        <v>10</v>
      </c>
      <c r="H71" s="87">
        <v>60</v>
      </c>
      <c r="I71" s="87"/>
      <c r="J71" s="87"/>
      <c r="K71" s="87"/>
      <c r="L71" s="87"/>
      <c r="M71" s="87"/>
      <c r="N71" s="87"/>
      <c r="O71" s="87"/>
      <c r="P71" s="91"/>
      <c r="Q71" s="87">
        <f t="shared" si="10"/>
        <v>0</v>
      </c>
      <c r="R71" s="87">
        <f t="shared" si="11"/>
        <v>0</v>
      </c>
      <c r="S71" s="92"/>
      <c r="T71" s="93">
        <v>0.09</v>
      </c>
      <c r="U71" s="93">
        <f t="shared" si="12"/>
        <v>0</v>
      </c>
    </row>
    <row r="72" spans="1:23" s="90" customFormat="1" x14ac:dyDescent="0.2">
      <c r="A72" s="86" t="s">
        <v>158</v>
      </c>
      <c r="B72" s="86" t="s">
        <v>159</v>
      </c>
      <c r="C72" s="86" t="s">
        <v>158</v>
      </c>
      <c r="D72" s="86" t="s">
        <v>275</v>
      </c>
      <c r="E72" s="87">
        <v>32</v>
      </c>
      <c r="F72" s="87">
        <v>900</v>
      </c>
      <c r="G72" s="87">
        <v>10</v>
      </c>
      <c r="H72" s="87">
        <v>50</v>
      </c>
      <c r="I72" s="87"/>
      <c r="J72" s="87"/>
      <c r="K72" s="87"/>
      <c r="L72" s="87"/>
      <c r="M72" s="87"/>
      <c r="N72" s="87"/>
      <c r="O72" s="87"/>
      <c r="P72" s="91"/>
      <c r="Q72" s="87">
        <f t="shared" si="10"/>
        <v>0</v>
      </c>
      <c r="R72" s="87">
        <f t="shared" si="11"/>
        <v>0</v>
      </c>
      <c r="S72" s="92"/>
      <c r="T72" s="93">
        <v>0.09</v>
      </c>
      <c r="U72" s="93">
        <f t="shared" si="12"/>
        <v>0</v>
      </c>
    </row>
    <row r="73" spans="1:23" s="90" customFormat="1" x14ac:dyDescent="0.2">
      <c r="A73" s="132" t="s">
        <v>182</v>
      </c>
      <c r="B73" s="132" t="s">
        <v>159</v>
      </c>
      <c r="C73" s="132">
        <v>90446700</v>
      </c>
      <c r="D73" s="132" t="s">
        <v>277</v>
      </c>
      <c r="E73" s="87" t="s">
        <v>180</v>
      </c>
      <c r="F73" s="87">
        <v>900</v>
      </c>
      <c r="G73" s="87">
        <v>10</v>
      </c>
      <c r="H73" s="87">
        <v>50</v>
      </c>
      <c r="I73" s="87"/>
      <c r="J73" s="87"/>
      <c r="K73" s="87"/>
      <c r="L73" s="87">
        <v>200</v>
      </c>
      <c r="M73" s="87"/>
      <c r="N73" s="87"/>
      <c r="O73" s="87">
        <v>100</v>
      </c>
      <c r="P73" s="91"/>
      <c r="Q73" s="87">
        <f t="shared" si="10"/>
        <v>300</v>
      </c>
      <c r="R73" s="87">
        <f t="shared" si="11"/>
        <v>6</v>
      </c>
      <c r="S73" s="92"/>
      <c r="T73" s="93">
        <v>0.09</v>
      </c>
      <c r="U73" s="93">
        <f t="shared" si="12"/>
        <v>0.54</v>
      </c>
    </row>
    <row r="74" spans="1:23" s="90" customFormat="1" x14ac:dyDescent="0.2">
      <c r="A74" s="86" t="s">
        <v>233</v>
      </c>
      <c r="B74" s="86" t="s">
        <v>234</v>
      </c>
      <c r="C74" s="86" t="s">
        <v>233</v>
      </c>
      <c r="D74" s="86" t="s">
        <v>275</v>
      </c>
      <c r="E74" s="87">
        <v>32</v>
      </c>
      <c r="F74" s="87">
        <v>1200</v>
      </c>
      <c r="G74" s="87">
        <v>10</v>
      </c>
      <c r="H74" s="87">
        <v>50</v>
      </c>
      <c r="I74" s="87"/>
      <c r="J74" s="87"/>
      <c r="K74" s="87"/>
      <c r="L74" s="87"/>
      <c r="M74" s="87"/>
      <c r="N74" s="87"/>
      <c r="O74" s="87"/>
      <c r="P74" s="91"/>
      <c r="Q74" s="87">
        <f t="shared" si="10"/>
        <v>0</v>
      </c>
      <c r="R74" s="87">
        <f t="shared" si="11"/>
        <v>0</v>
      </c>
      <c r="S74" s="92"/>
      <c r="T74" s="93">
        <v>0.12</v>
      </c>
      <c r="U74" s="93">
        <f t="shared" si="12"/>
        <v>0</v>
      </c>
    </row>
    <row r="75" spans="1:23" s="90" customFormat="1" x14ac:dyDescent="0.2">
      <c r="A75" s="132" t="s">
        <v>236</v>
      </c>
      <c r="B75" s="132" t="s">
        <v>237</v>
      </c>
      <c r="C75" s="132">
        <v>90446800</v>
      </c>
      <c r="D75" s="132" t="s">
        <v>277</v>
      </c>
      <c r="E75" s="87" t="s">
        <v>180</v>
      </c>
      <c r="F75" s="87">
        <v>1800</v>
      </c>
      <c r="G75" s="87">
        <v>10</v>
      </c>
      <c r="H75" s="87">
        <v>25</v>
      </c>
      <c r="I75" s="87"/>
      <c r="J75" s="87"/>
      <c r="K75" s="87"/>
      <c r="L75" s="87"/>
      <c r="M75" s="87"/>
      <c r="N75" s="87"/>
      <c r="O75" s="87"/>
      <c r="P75" s="91"/>
      <c r="Q75" s="87">
        <f t="shared" si="10"/>
        <v>0</v>
      </c>
      <c r="R75" s="87">
        <f t="shared" si="11"/>
        <v>0</v>
      </c>
      <c r="S75" s="92"/>
      <c r="T75" s="93">
        <v>0.18</v>
      </c>
      <c r="U75" s="93">
        <f t="shared" si="12"/>
        <v>0</v>
      </c>
      <c r="V75" s="94"/>
    </row>
    <row r="76" spans="1:23" s="90" customFormat="1" x14ac:dyDescent="0.2">
      <c r="A76" s="104" t="s">
        <v>77</v>
      </c>
      <c r="B76" s="104"/>
      <c r="C76" s="104"/>
      <c r="D76" s="104"/>
      <c r="E76" s="104"/>
      <c r="F76" s="132"/>
      <c r="G76" s="87"/>
      <c r="H76" s="87"/>
      <c r="I76" s="87"/>
      <c r="J76" s="87"/>
      <c r="K76" s="87"/>
      <c r="L76" s="87"/>
      <c r="M76" s="87"/>
      <c r="N76" s="87"/>
      <c r="O76" s="87"/>
      <c r="P76" s="104"/>
      <c r="Q76" s="87"/>
      <c r="R76" s="87"/>
      <c r="S76" s="92"/>
      <c r="T76" s="87"/>
      <c r="U76" s="93"/>
    </row>
    <row r="77" spans="1:23" s="90" customFormat="1" x14ac:dyDescent="0.2">
      <c r="A77" s="86" t="s">
        <v>297</v>
      </c>
      <c r="B77" s="86" t="s">
        <v>298</v>
      </c>
      <c r="C77" s="86" t="s">
        <v>297</v>
      </c>
      <c r="D77" s="86" t="s">
        <v>275</v>
      </c>
      <c r="E77" s="87">
        <v>40</v>
      </c>
      <c r="F77" s="87">
        <v>100</v>
      </c>
      <c r="G77" s="87">
        <v>10</v>
      </c>
      <c r="H77" s="87">
        <v>300</v>
      </c>
      <c r="I77" s="87"/>
      <c r="J77" s="87"/>
      <c r="K77" s="87"/>
      <c r="L77" s="87"/>
      <c r="M77" s="87"/>
      <c r="N77" s="87"/>
      <c r="O77" s="87"/>
      <c r="P77" s="91"/>
      <c r="Q77" s="87">
        <f t="shared" ref="Q77:Q92" si="13">SUM(I77:P77)</f>
        <v>0</v>
      </c>
      <c r="R77" s="87">
        <f t="shared" ref="R77:R92" si="14">$Q77/$H77</f>
        <v>0</v>
      </c>
      <c r="S77" s="92"/>
      <c r="T77" s="93">
        <v>0.13</v>
      </c>
      <c r="U77" s="93">
        <f t="shared" ref="U77:U92" si="15">$R77*$T77</f>
        <v>0</v>
      </c>
      <c r="V77" s="94">
        <f>SUM(U77:U92)</f>
        <v>5.1400000000000006</v>
      </c>
      <c r="W77" s="90">
        <f>V77*100/$V$147</f>
        <v>7.2323061770085841</v>
      </c>
    </row>
    <row r="78" spans="1:23" s="90" customFormat="1" x14ac:dyDescent="0.2">
      <c r="A78" s="86" t="s">
        <v>78</v>
      </c>
      <c r="B78" s="86" t="s">
        <v>79</v>
      </c>
      <c r="C78" s="86" t="s">
        <v>78</v>
      </c>
      <c r="D78" s="86" t="s">
        <v>275</v>
      </c>
      <c r="E78" s="87">
        <v>40</v>
      </c>
      <c r="F78" s="87">
        <v>150</v>
      </c>
      <c r="G78" s="87">
        <v>10</v>
      </c>
      <c r="H78" s="87">
        <v>300</v>
      </c>
      <c r="I78" s="87"/>
      <c r="J78" s="87"/>
      <c r="K78" s="87"/>
      <c r="L78" s="87"/>
      <c r="M78" s="87"/>
      <c r="N78" s="87"/>
      <c r="O78" s="87"/>
      <c r="P78" s="91"/>
      <c r="Q78" s="87">
        <f t="shared" si="13"/>
        <v>0</v>
      </c>
      <c r="R78" s="87">
        <f t="shared" si="14"/>
        <v>0</v>
      </c>
      <c r="S78" s="92"/>
      <c r="T78" s="93">
        <v>0.13</v>
      </c>
      <c r="U78" s="93">
        <f t="shared" si="15"/>
        <v>0</v>
      </c>
    </row>
    <row r="79" spans="1:23" s="90" customFormat="1" x14ac:dyDescent="0.2">
      <c r="A79" s="132" t="s">
        <v>240</v>
      </c>
      <c r="B79" s="132" t="s">
        <v>79</v>
      </c>
      <c r="C79" s="95" t="s">
        <v>241</v>
      </c>
      <c r="D79" s="132" t="s">
        <v>277</v>
      </c>
      <c r="E79" s="87">
        <v>40</v>
      </c>
      <c r="F79" s="87">
        <v>150</v>
      </c>
      <c r="G79" s="87">
        <v>10</v>
      </c>
      <c r="H79" s="87">
        <v>300</v>
      </c>
      <c r="I79" s="87"/>
      <c r="J79" s="87"/>
      <c r="K79" s="87"/>
      <c r="L79" s="87">
        <v>300</v>
      </c>
      <c r="M79" s="87"/>
      <c r="N79" s="87"/>
      <c r="O79" s="87"/>
      <c r="P79" s="91"/>
      <c r="Q79" s="87">
        <f t="shared" si="13"/>
        <v>300</v>
      </c>
      <c r="R79" s="87">
        <f t="shared" si="14"/>
        <v>1</v>
      </c>
      <c r="S79" s="92"/>
      <c r="T79" s="93">
        <v>0.13</v>
      </c>
      <c r="U79" s="93">
        <f t="shared" si="15"/>
        <v>0.13</v>
      </c>
    </row>
    <row r="80" spans="1:23" s="90" customFormat="1" x14ac:dyDescent="0.2">
      <c r="A80" s="86" t="s">
        <v>80</v>
      </c>
      <c r="B80" s="86" t="s">
        <v>81</v>
      </c>
      <c r="C80" s="86" t="s">
        <v>80</v>
      </c>
      <c r="D80" s="86" t="s">
        <v>275</v>
      </c>
      <c r="E80" s="87">
        <v>40</v>
      </c>
      <c r="F80" s="87">
        <v>200</v>
      </c>
      <c r="G80" s="87">
        <v>10</v>
      </c>
      <c r="H80" s="87">
        <v>150</v>
      </c>
      <c r="I80" s="87"/>
      <c r="J80" s="87"/>
      <c r="K80" s="87"/>
      <c r="L80" s="87">
        <v>300</v>
      </c>
      <c r="M80" s="87"/>
      <c r="N80" s="87"/>
      <c r="O80" s="87">
        <v>300</v>
      </c>
      <c r="P80" s="91"/>
      <c r="Q80" s="87">
        <f t="shared" si="13"/>
        <v>600</v>
      </c>
      <c r="R80" s="87">
        <f t="shared" si="14"/>
        <v>4</v>
      </c>
      <c r="S80" s="92"/>
      <c r="T80" s="93">
        <v>0.13</v>
      </c>
      <c r="U80" s="93">
        <f t="shared" si="15"/>
        <v>0.52</v>
      </c>
    </row>
    <row r="81" spans="1:23" s="90" customFormat="1" x14ac:dyDescent="0.2">
      <c r="A81" s="86" t="s">
        <v>82</v>
      </c>
      <c r="B81" s="86" t="s">
        <v>83</v>
      </c>
      <c r="C81" s="86" t="s">
        <v>82</v>
      </c>
      <c r="D81" s="86" t="s">
        <v>275</v>
      </c>
      <c r="E81" s="87">
        <v>40</v>
      </c>
      <c r="F81" s="87">
        <v>300</v>
      </c>
      <c r="G81" s="87">
        <v>10</v>
      </c>
      <c r="H81" s="87">
        <v>150</v>
      </c>
      <c r="I81" s="87"/>
      <c r="J81" s="87"/>
      <c r="K81" s="87"/>
      <c r="L81" s="87"/>
      <c r="M81" s="87"/>
      <c r="N81" s="87"/>
      <c r="O81" s="87"/>
      <c r="P81" s="91"/>
      <c r="Q81" s="87">
        <f t="shared" si="13"/>
        <v>0</v>
      </c>
      <c r="R81" s="87">
        <f t="shared" si="14"/>
        <v>0</v>
      </c>
      <c r="S81" s="92"/>
      <c r="T81" s="93">
        <v>0.13</v>
      </c>
      <c r="U81" s="93">
        <f t="shared" si="15"/>
        <v>0</v>
      </c>
    </row>
    <row r="82" spans="1:23" s="90" customFormat="1" x14ac:dyDescent="0.2">
      <c r="A82" s="132" t="s">
        <v>183</v>
      </c>
      <c r="B82" s="132" t="s">
        <v>83</v>
      </c>
      <c r="C82" s="132">
        <v>90447300</v>
      </c>
      <c r="D82" s="132" t="s">
        <v>277</v>
      </c>
      <c r="E82" s="87" t="s">
        <v>89</v>
      </c>
      <c r="F82" s="87">
        <v>300</v>
      </c>
      <c r="G82" s="87">
        <v>10</v>
      </c>
      <c r="H82" s="87">
        <v>150</v>
      </c>
      <c r="I82" s="87"/>
      <c r="J82" s="87"/>
      <c r="K82" s="87"/>
      <c r="L82" s="87">
        <v>300</v>
      </c>
      <c r="M82" s="87">
        <v>150</v>
      </c>
      <c r="N82" s="87"/>
      <c r="O82" s="87">
        <v>150</v>
      </c>
      <c r="P82" s="91"/>
      <c r="Q82" s="87">
        <f t="shared" si="13"/>
        <v>600</v>
      </c>
      <c r="R82" s="87">
        <f t="shared" si="14"/>
        <v>4</v>
      </c>
      <c r="S82" s="92"/>
      <c r="T82" s="93">
        <v>0.13</v>
      </c>
      <c r="U82" s="93">
        <f t="shared" si="15"/>
        <v>0.52</v>
      </c>
    </row>
    <row r="83" spans="1:23" s="90" customFormat="1" x14ac:dyDescent="0.2">
      <c r="A83" s="86" t="s">
        <v>84</v>
      </c>
      <c r="B83" s="86" t="s">
        <v>85</v>
      </c>
      <c r="C83" s="86" t="s">
        <v>84</v>
      </c>
      <c r="D83" s="86" t="s">
        <v>275</v>
      </c>
      <c r="E83" s="87">
        <v>40</v>
      </c>
      <c r="F83" s="87">
        <v>450</v>
      </c>
      <c r="G83" s="87">
        <v>10</v>
      </c>
      <c r="H83" s="87">
        <v>100</v>
      </c>
      <c r="I83" s="87"/>
      <c r="J83" s="87"/>
      <c r="K83" s="87"/>
      <c r="L83" s="87"/>
      <c r="M83" s="87"/>
      <c r="N83" s="87"/>
      <c r="O83" s="87"/>
      <c r="P83" s="91"/>
      <c r="Q83" s="87">
        <f t="shared" si="13"/>
        <v>0</v>
      </c>
      <c r="R83" s="87">
        <f t="shared" si="14"/>
        <v>0</v>
      </c>
      <c r="S83" s="92"/>
      <c r="T83" s="93">
        <v>0.13</v>
      </c>
      <c r="U83" s="93">
        <f t="shared" si="15"/>
        <v>0</v>
      </c>
    </row>
    <row r="84" spans="1:23" s="90" customFormat="1" x14ac:dyDescent="0.2">
      <c r="A84" s="132" t="s">
        <v>184</v>
      </c>
      <c r="B84" s="132" t="s">
        <v>85</v>
      </c>
      <c r="C84" s="132">
        <v>90447400</v>
      </c>
      <c r="D84" s="132" t="s">
        <v>277</v>
      </c>
      <c r="E84" s="87" t="s">
        <v>89</v>
      </c>
      <c r="F84" s="87">
        <v>450</v>
      </c>
      <c r="G84" s="87">
        <v>10</v>
      </c>
      <c r="H84" s="87">
        <v>100</v>
      </c>
      <c r="I84" s="87"/>
      <c r="J84" s="87"/>
      <c r="K84" s="87"/>
      <c r="L84" s="87">
        <v>200</v>
      </c>
      <c r="M84" s="87"/>
      <c r="N84" s="87"/>
      <c r="O84" s="87">
        <v>100</v>
      </c>
      <c r="P84" s="91"/>
      <c r="Q84" s="87">
        <f t="shared" si="13"/>
        <v>300</v>
      </c>
      <c r="R84" s="87">
        <f t="shared" si="14"/>
        <v>3</v>
      </c>
      <c r="S84" s="92"/>
      <c r="T84" s="93">
        <v>0.13</v>
      </c>
      <c r="U84" s="93">
        <f t="shared" si="15"/>
        <v>0.39</v>
      </c>
    </row>
    <row r="85" spans="1:23" s="90" customFormat="1" x14ac:dyDescent="0.2">
      <c r="A85" s="86" t="s">
        <v>86</v>
      </c>
      <c r="B85" s="86" t="s">
        <v>87</v>
      </c>
      <c r="C85" s="86" t="s">
        <v>86</v>
      </c>
      <c r="D85" s="86" t="s">
        <v>275</v>
      </c>
      <c r="E85" s="87">
        <v>40</v>
      </c>
      <c r="F85" s="87">
        <v>600</v>
      </c>
      <c r="G85" s="87">
        <v>10</v>
      </c>
      <c r="H85" s="87">
        <v>50</v>
      </c>
      <c r="I85" s="87"/>
      <c r="J85" s="87"/>
      <c r="K85" s="87">
        <v>100</v>
      </c>
      <c r="L85" s="87">
        <v>100</v>
      </c>
      <c r="M85" s="87"/>
      <c r="N85" s="87"/>
      <c r="O85" s="87">
        <v>100</v>
      </c>
      <c r="P85" s="91"/>
      <c r="Q85" s="87">
        <f t="shared" si="13"/>
        <v>300</v>
      </c>
      <c r="R85" s="87">
        <f t="shared" si="14"/>
        <v>6</v>
      </c>
      <c r="S85" s="92"/>
      <c r="T85" s="93">
        <v>0.09</v>
      </c>
      <c r="U85" s="93">
        <f t="shared" si="15"/>
        <v>0.54</v>
      </c>
    </row>
    <row r="86" spans="1:23" s="90" customFormat="1" x14ac:dyDescent="0.2">
      <c r="A86" s="132" t="s">
        <v>88</v>
      </c>
      <c r="B86" s="132" t="s">
        <v>87</v>
      </c>
      <c r="C86" s="132">
        <v>90447600</v>
      </c>
      <c r="D86" s="132" t="s">
        <v>277</v>
      </c>
      <c r="E86" s="87" t="s">
        <v>89</v>
      </c>
      <c r="F86" s="87">
        <v>600</v>
      </c>
      <c r="G86" s="87">
        <v>10</v>
      </c>
      <c r="H86" s="87">
        <v>50</v>
      </c>
      <c r="I86" s="87"/>
      <c r="J86" s="87"/>
      <c r="K86" s="87"/>
      <c r="L86" s="87">
        <v>400</v>
      </c>
      <c r="M86" s="87">
        <v>100</v>
      </c>
      <c r="N86" s="87"/>
      <c r="O86" s="87">
        <v>100</v>
      </c>
      <c r="P86" s="91"/>
      <c r="Q86" s="87">
        <f t="shared" si="13"/>
        <v>600</v>
      </c>
      <c r="R86" s="87">
        <f t="shared" si="14"/>
        <v>12</v>
      </c>
      <c r="S86" s="92"/>
      <c r="T86" s="93">
        <v>0.09</v>
      </c>
      <c r="U86" s="93">
        <f t="shared" si="15"/>
        <v>1.08</v>
      </c>
    </row>
    <row r="87" spans="1:23" s="90" customFormat="1" x14ac:dyDescent="0.2">
      <c r="A87" s="86" t="s">
        <v>90</v>
      </c>
      <c r="B87" s="86" t="s">
        <v>91</v>
      </c>
      <c r="C87" s="86" t="s">
        <v>90</v>
      </c>
      <c r="D87" s="86" t="s">
        <v>275</v>
      </c>
      <c r="E87" s="87">
        <v>40</v>
      </c>
      <c r="F87" s="87">
        <v>750</v>
      </c>
      <c r="G87" s="87">
        <v>10</v>
      </c>
      <c r="H87" s="87">
        <v>50</v>
      </c>
      <c r="I87" s="87"/>
      <c r="J87" s="87"/>
      <c r="K87" s="87">
        <v>200</v>
      </c>
      <c r="L87" s="87">
        <v>200</v>
      </c>
      <c r="M87" s="87"/>
      <c r="N87" s="87"/>
      <c r="O87" s="87"/>
      <c r="P87" s="91"/>
      <c r="Q87" s="87">
        <f t="shared" si="13"/>
        <v>400</v>
      </c>
      <c r="R87" s="87">
        <f t="shared" si="14"/>
        <v>8</v>
      </c>
      <c r="S87" s="92"/>
      <c r="T87" s="93">
        <v>0.13</v>
      </c>
      <c r="U87" s="93">
        <f t="shared" si="15"/>
        <v>1.04</v>
      </c>
    </row>
    <row r="88" spans="1:23" s="90" customFormat="1" x14ac:dyDescent="0.2">
      <c r="A88" s="86" t="s">
        <v>92</v>
      </c>
      <c r="B88" s="86" t="s">
        <v>93</v>
      </c>
      <c r="C88" s="86" t="s">
        <v>92</v>
      </c>
      <c r="D88" s="86" t="s">
        <v>275</v>
      </c>
      <c r="E88" s="87">
        <v>40</v>
      </c>
      <c r="F88" s="87">
        <v>900</v>
      </c>
      <c r="G88" s="87">
        <v>10</v>
      </c>
      <c r="H88" s="87">
        <v>50</v>
      </c>
      <c r="I88" s="87"/>
      <c r="J88" s="87"/>
      <c r="K88" s="87"/>
      <c r="L88" s="87"/>
      <c r="M88" s="87"/>
      <c r="N88" s="87"/>
      <c r="O88" s="87"/>
      <c r="P88" s="91"/>
      <c r="Q88" s="87">
        <f t="shared" si="13"/>
        <v>0</v>
      </c>
      <c r="R88" s="87">
        <f t="shared" si="14"/>
        <v>0</v>
      </c>
      <c r="S88" s="92"/>
      <c r="T88" s="93">
        <v>0.13</v>
      </c>
      <c r="U88" s="93">
        <f t="shared" si="15"/>
        <v>0</v>
      </c>
    </row>
    <row r="89" spans="1:23" s="90" customFormat="1" x14ac:dyDescent="0.2">
      <c r="A89" s="132" t="s">
        <v>185</v>
      </c>
      <c r="B89" s="132" t="s">
        <v>93</v>
      </c>
      <c r="C89" s="132">
        <v>90447700</v>
      </c>
      <c r="D89" s="132" t="s">
        <v>277</v>
      </c>
      <c r="E89" s="87" t="s">
        <v>89</v>
      </c>
      <c r="F89" s="87">
        <v>900</v>
      </c>
      <c r="G89" s="87">
        <v>10</v>
      </c>
      <c r="H89" s="87">
        <v>50</v>
      </c>
      <c r="I89" s="87"/>
      <c r="J89" s="87"/>
      <c r="K89" s="87"/>
      <c r="L89" s="87">
        <v>200</v>
      </c>
      <c r="M89" s="87"/>
      <c r="N89" s="87"/>
      <c r="O89" s="87"/>
      <c r="P89" s="91"/>
      <c r="Q89" s="87">
        <f t="shared" si="13"/>
        <v>200</v>
      </c>
      <c r="R89" s="87">
        <f t="shared" si="14"/>
        <v>4</v>
      </c>
      <c r="S89" s="92"/>
      <c r="T89" s="93">
        <v>0.13</v>
      </c>
      <c r="U89" s="93">
        <f t="shared" si="15"/>
        <v>0.52</v>
      </c>
    </row>
    <row r="90" spans="1:23" s="90" customFormat="1" x14ac:dyDescent="0.2">
      <c r="A90" s="86" t="s">
        <v>94</v>
      </c>
      <c r="B90" s="86" t="s">
        <v>95</v>
      </c>
      <c r="C90" s="86" t="s">
        <v>94</v>
      </c>
      <c r="D90" s="86" t="s">
        <v>275</v>
      </c>
      <c r="E90" s="87">
        <v>40</v>
      </c>
      <c r="F90" s="87">
        <v>1200</v>
      </c>
      <c r="G90" s="87">
        <v>5</v>
      </c>
      <c r="H90" s="87">
        <v>25</v>
      </c>
      <c r="I90" s="87"/>
      <c r="J90" s="87"/>
      <c r="K90" s="87">
        <v>25</v>
      </c>
      <c r="L90" s="87">
        <v>100</v>
      </c>
      <c r="M90" s="87"/>
      <c r="N90" s="87"/>
      <c r="O90" s="87"/>
      <c r="P90" s="91"/>
      <c r="Q90" s="87">
        <f t="shared" si="13"/>
        <v>125</v>
      </c>
      <c r="R90" s="87">
        <f t="shared" si="14"/>
        <v>5</v>
      </c>
      <c r="S90" s="92"/>
      <c r="T90" s="93">
        <v>0.08</v>
      </c>
      <c r="U90" s="93">
        <f t="shared" si="15"/>
        <v>0.4</v>
      </c>
    </row>
    <row r="91" spans="1:23" s="90" customFormat="1" x14ac:dyDescent="0.2">
      <c r="A91" s="132" t="s">
        <v>376</v>
      </c>
      <c r="B91" s="132" t="s">
        <v>377</v>
      </c>
      <c r="C91" s="95" t="s">
        <v>378</v>
      </c>
      <c r="D91" s="132" t="s">
        <v>277</v>
      </c>
      <c r="E91" s="87">
        <v>40</v>
      </c>
      <c r="F91" s="87">
        <v>1800</v>
      </c>
      <c r="G91" s="87">
        <v>5</v>
      </c>
      <c r="H91" s="87">
        <v>20</v>
      </c>
      <c r="I91" s="87"/>
      <c r="J91" s="87"/>
      <c r="K91" s="87"/>
      <c r="L91" s="87"/>
      <c r="M91" s="87"/>
      <c r="N91" s="87"/>
      <c r="O91" s="87"/>
      <c r="P91" s="91"/>
      <c r="Q91" s="87">
        <f t="shared" si="13"/>
        <v>0</v>
      </c>
      <c r="R91" s="87">
        <f t="shared" si="14"/>
        <v>0</v>
      </c>
      <c r="S91" s="92"/>
      <c r="T91" s="93">
        <v>0.14000000000000001</v>
      </c>
      <c r="U91" s="93">
        <f t="shared" si="15"/>
        <v>0</v>
      </c>
    </row>
    <row r="92" spans="1:23" s="90" customFormat="1" x14ac:dyDescent="0.2">
      <c r="A92" s="86" t="s">
        <v>220</v>
      </c>
      <c r="B92" s="86" t="s">
        <v>221</v>
      </c>
      <c r="C92" s="86" t="s">
        <v>220</v>
      </c>
      <c r="D92" s="86" t="s">
        <v>275</v>
      </c>
      <c r="E92" s="87">
        <v>40</v>
      </c>
      <c r="F92" s="87">
        <v>2000</v>
      </c>
      <c r="G92" s="87">
        <v>5</v>
      </c>
      <c r="H92" s="87">
        <v>25</v>
      </c>
      <c r="I92" s="87"/>
      <c r="J92" s="87"/>
      <c r="K92" s="87"/>
      <c r="L92" s="87"/>
      <c r="M92" s="87"/>
      <c r="N92" s="87"/>
      <c r="O92" s="87"/>
      <c r="P92" s="91"/>
      <c r="Q92" s="87">
        <f t="shared" si="13"/>
        <v>0</v>
      </c>
      <c r="R92" s="87">
        <f t="shared" si="14"/>
        <v>0</v>
      </c>
      <c r="S92" s="92"/>
      <c r="T92" s="93">
        <v>0.08</v>
      </c>
      <c r="U92" s="93">
        <f t="shared" si="15"/>
        <v>0</v>
      </c>
      <c r="V92" s="94"/>
    </row>
    <row r="93" spans="1:23" s="90" customFormat="1" x14ac:dyDescent="0.2">
      <c r="A93" s="104" t="s">
        <v>96</v>
      </c>
      <c r="B93" s="104"/>
      <c r="C93" s="104"/>
      <c r="D93" s="104"/>
      <c r="E93" s="97"/>
      <c r="F93" s="87"/>
      <c r="G93" s="87"/>
      <c r="H93" s="87"/>
      <c r="I93" s="87"/>
      <c r="J93" s="87"/>
      <c r="K93" s="87"/>
      <c r="L93" s="87"/>
      <c r="M93" s="87"/>
      <c r="N93" s="87"/>
      <c r="O93" s="87"/>
      <c r="P93" s="104"/>
      <c r="Q93" s="87"/>
      <c r="R93" s="87"/>
      <c r="S93" s="92"/>
      <c r="T93" s="87"/>
      <c r="U93" s="93"/>
    </row>
    <row r="94" spans="1:23" s="90" customFormat="1" x14ac:dyDescent="0.2">
      <c r="A94" s="86" t="s">
        <v>299</v>
      </c>
      <c r="B94" s="86" t="s">
        <v>300</v>
      </c>
      <c r="C94" s="86" t="s">
        <v>299</v>
      </c>
      <c r="D94" s="86" t="s">
        <v>275</v>
      </c>
      <c r="E94" s="87">
        <v>50</v>
      </c>
      <c r="F94" s="87">
        <v>100</v>
      </c>
      <c r="G94" s="87">
        <v>10</v>
      </c>
      <c r="H94" s="87">
        <v>150</v>
      </c>
      <c r="I94" s="87"/>
      <c r="J94" s="87"/>
      <c r="K94" s="87"/>
      <c r="L94" s="87"/>
      <c r="M94" s="87"/>
      <c r="N94" s="87"/>
      <c r="O94" s="87"/>
      <c r="P94" s="91"/>
      <c r="Q94" s="87">
        <f t="shared" ref="Q94:Q111" si="16">SUM(I94:P94)</f>
        <v>0</v>
      </c>
      <c r="R94" s="87">
        <f t="shared" ref="R94:R111" si="17">$Q94/$H94</f>
        <v>0</v>
      </c>
      <c r="S94" s="92"/>
      <c r="T94" s="93">
        <v>0.1</v>
      </c>
      <c r="U94" s="93">
        <f t="shared" ref="U94:U111" si="18">$R94*$T94</f>
        <v>0</v>
      </c>
      <c r="V94" s="94">
        <f>SUM(U94:U111)</f>
        <v>10.639999999999999</v>
      </c>
      <c r="W94" s="90">
        <f>V94*100/$V$147</f>
        <v>14.971155199099478</v>
      </c>
    </row>
    <row r="95" spans="1:23" s="90" customFormat="1" x14ac:dyDescent="0.2">
      <c r="A95" s="86" t="s">
        <v>97</v>
      </c>
      <c r="B95" s="86" t="s">
        <v>98</v>
      </c>
      <c r="C95" s="86" t="s">
        <v>97</v>
      </c>
      <c r="D95" s="86" t="s">
        <v>275</v>
      </c>
      <c r="E95" s="87">
        <v>50</v>
      </c>
      <c r="F95" s="87">
        <v>150</v>
      </c>
      <c r="G95" s="87">
        <v>10</v>
      </c>
      <c r="H95" s="87">
        <v>150</v>
      </c>
      <c r="I95" s="87"/>
      <c r="J95" s="87"/>
      <c r="K95" s="87">
        <v>150</v>
      </c>
      <c r="L95" s="87">
        <v>150</v>
      </c>
      <c r="M95" s="87"/>
      <c r="N95" s="87"/>
      <c r="O95" s="87"/>
      <c r="P95" s="91"/>
      <c r="Q95" s="87">
        <f t="shared" si="16"/>
        <v>300</v>
      </c>
      <c r="R95" s="87">
        <f t="shared" si="17"/>
        <v>2</v>
      </c>
      <c r="S95" s="92"/>
      <c r="T95" s="93">
        <v>0.1</v>
      </c>
      <c r="U95" s="93">
        <f t="shared" si="18"/>
        <v>0.2</v>
      </c>
    </row>
    <row r="96" spans="1:23" s="90" customFormat="1" x14ac:dyDescent="0.2">
      <c r="A96" s="132" t="s">
        <v>235</v>
      </c>
      <c r="B96" s="132" t="s">
        <v>98</v>
      </c>
      <c r="C96" s="132">
        <v>90448200</v>
      </c>
      <c r="D96" s="132" t="s">
        <v>277</v>
      </c>
      <c r="E96" s="87" t="s">
        <v>102</v>
      </c>
      <c r="F96" s="87">
        <v>150</v>
      </c>
      <c r="G96" s="87">
        <v>10</v>
      </c>
      <c r="H96" s="87">
        <v>150</v>
      </c>
      <c r="I96" s="87">
        <v>150</v>
      </c>
      <c r="J96" s="87"/>
      <c r="K96" s="87"/>
      <c r="L96" s="87">
        <v>150</v>
      </c>
      <c r="M96" s="87"/>
      <c r="N96" s="87"/>
      <c r="O96" s="87"/>
      <c r="P96" s="91"/>
      <c r="Q96" s="87">
        <f t="shared" si="16"/>
        <v>300</v>
      </c>
      <c r="R96" s="87">
        <f t="shared" si="17"/>
        <v>2</v>
      </c>
      <c r="S96" s="92"/>
      <c r="T96" s="93">
        <v>0.1</v>
      </c>
      <c r="U96" s="93">
        <f t="shared" si="18"/>
        <v>0.2</v>
      </c>
    </row>
    <row r="97" spans="1:22" s="90" customFormat="1" x14ac:dyDescent="0.2">
      <c r="A97" s="86" t="s">
        <v>224</v>
      </c>
      <c r="B97" s="86" t="s">
        <v>225</v>
      </c>
      <c r="C97" s="86" t="s">
        <v>224</v>
      </c>
      <c r="D97" s="86" t="s">
        <v>275</v>
      </c>
      <c r="E97" s="87">
        <v>50</v>
      </c>
      <c r="F97" s="87">
        <v>200</v>
      </c>
      <c r="G97" s="87">
        <v>10</v>
      </c>
      <c r="H97" s="87">
        <v>150</v>
      </c>
      <c r="I97" s="87"/>
      <c r="J97" s="87"/>
      <c r="K97" s="87"/>
      <c r="L97" s="87"/>
      <c r="M97" s="87"/>
      <c r="N97" s="87"/>
      <c r="O97" s="87">
        <v>150</v>
      </c>
      <c r="P97" s="91"/>
      <c r="Q97" s="87">
        <f t="shared" si="16"/>
        <v>150</v>
      </c>
      <c r="R97" s="87">
        <f t="shared" si="17"/>
        <v>1</v>
      </c>
      <c r="S97" s="92"/>
      <c r="T97" s="93">
        <v>0.1</v>
      </c>
      <c r="U97" s="93">
        <f t="shared" si="18"/>
        <v>0.1</v>
      </c>
    </row>
    <row r="98" spans="1:22" s="90" customFormat="1" x14ac:dyDescent="0.2">
      <c r="A98" s="86" t="s">
        <v>99</v>
      </c>
      <c r="B98" s="86" t="s">
        <v>100</v>
      </c>
      <c r="C98" s="86" t="s">
        <v>99</v>
      </c>
      <c r="D98" s="86" t="s">
        <v>275</v>
      </c>
      <c r="E98" s="87">
        <v>50</v>
      </c>
      <c r="F98" s="87">
        <v>300</v>
      </c>
      <c r="G98" s="87">
        <v>10</v>
      </c>
      <c r="H98" s="87">
        <v>75</v>
      </c>
      <c r="I98" s="87"/>
      <c r="J98" s="87"/>
      <c r="K98" s="87"/>
      <c r="L98" s="87">
        <v>300</v>
      </c>
      <c r="M98" s="87"/>
      <c r="N98" s="87"/>
      <c r="O98" s="87">
        <v>150</v>
      </c>
      <c r="P98" s="91"/>
      <c r="Q98" s="87">
        <f t="shared" si="16"/>
        <v>450</v>
      </c>
      <c r="R98" s="87">
        <f t="shared" si="17"/>
        <v>6</v>
      </c>
      <c r="S98" s="92"/>
      <c r="T98" s="93">
        <v>0.1</v>
      </c>
      <c r="U98" s="93">
        <f t="shared" si="18"/>
        <v>0.60000000000000009</v>
      </c>
    </row>
    <row r="99" spans="1:22" s="90" customFormat="1" x14ac:dyDescent="0.2">
      <c r="A99" s="132" t="s">
        <v>101</v>
      </c>
      <c r="B99" s="132" t="s">
        <v>100</v>
      </c>
      <c r="C99" s="132">
        <v>90448300</v>
      </c>
      <c r="D99" s="132" t="s">
        <v>277</v>
      </c>
      <c r="E99" s="87" t="s">
        <v>102</v>
      </c>
      <c r="F99" s="87">
        <v>300</v>
      </c>
      <c r="G99" s="87">
        <v>10</v>
      </c>
      <c r="H99" s="87">
        <v>75</v>
      </c>
      <c r="I99" s="87"/>
      <c r="J99" s="87"/>
      <c r="K99" s="87">
        <v>150</v>
      </c>
      <c r="L99" s="87">
        <v>300</v>
      </c>
      <c r="M99" s="87">
        <v>300</v>
      </c>
      <c r="N99" s="87"/>
      <c r="O99" s="87">
        <v>150</v>
      </c>
      <c r="P99" s="91"/>
      <c r="Q99" s="87">
        <f t="shared" si="16"/>
        <v>900</v>
      </c>
      <c r="R99" s="87">
        <f t="shared" si="17"/>
        <v>12</v>
      </c>
      <c r="S99" s="92"/>
      <c r="T99" s="93">
        <v>0.1</v>
      </c>
      <c r="U99" s="93">
        <f t="shared" si="18"/>
        <v>1.2000000000000002</v>
      </c>
    </row>
    <row r="100" spans="1:22" s="90" customFormat="1" x14ac:dyDescent="0.2">
      <c r="A100" s="86" t="s">
        <v>103</v>
      </c>
      <c r="B100" s="86" t="s">
        <v>104</v>
      </c>
      <c r="C100" s="86" t="s">
        <v>103</v>
      </c>
      <c r="D100" s="86" t="s">
        <v>275</v>
      </c>
      <c r="E100" s="87">
        <v>50</v>
      </c>
      <c r="F100" s="87">
        <v>450</v>
      </c>
      <c r="G100" s="87">
        <v>10</v>
      </c>
      <c r="H100" s="87">
        <v>50</v>
      </c>
      <c r="I100" s="87"/>
      <c r="J100" s="87"/>
      <c r="K100" s="87"/>
      <c r="L100" s="87">
        <v>100</v>
      </c>
      <c r="M100" s="87"/>
      <c r="N100" s="87"/>
      <c r="O100" s="87">
        <v>100</v>
      </c>
      <c r="P100" s="91"/>
      <c r="Q100" s="87">
        <f t="shared" si="16"/>
        <v>200</v>
      </c>
      <c r="R100" s="87">
        <f t="shared" si="17"/>
        <v>4</v>
      </c>
      <c r="S100" s="92"/>
      <c r="T100" s="93">
        <v>0.1</v>
      </c>
      <c r="U100" s="93">
        <f t="shared" si="18"/>
        <v>0.4</v>
      </c>
    </row>
    <row r="101" spans="1:22" s="90" customFormat="1" x14ac:dyDescent="0.2">
      <c r="A101" s="132" t="s">
        <v>186</v>
      </c>
      <c r="B101" s="132" t="s">
        <v>104</v>
      </c>
      <c r="C101" s="132">
        <v>90448400</v>
      </c>
      <c r="D101" s="132" t="s">
        <v>277</v>
      </c>
      <c r="E101" s="87" t="s">
        <v>102</v>
      </c>
      <c r="F101" s="87">
        <v>450</v>
      </c>
      <c r="G101" s="87">
        <v>10</v>
      </c>
      <c r="H101" s="87">
        <v>50</v>
      </c>
      <c r="I101" s="87"/>
      <c r="J101" s="87"/>
      <c r="K101" s="87"/>
      <c r="L101" s="87">
        <v>200</v>
      </c>
      <c r="M101" s="87"/>
      <c r="N101" s="87"/>
      <c r="O101" s="87"/>
      <c r="P101" s="91"/>
      <c r="Q101" s="87">
        <f t="shared" si="16"/>
        <v>200</v>
      </c>
      <c r="R101" s="87">
        <f t="shared" si="17"/>
        <v>4</v>
      </c>
      <c r="S101" s="92"/>
      <c r="T101" s="93">
        <v>0.1</v>
      </c>
      <c r="U101" s="93">
        <f t="shared" si="18"/>
        <v>0.4</v>
      </c>
    </row>
    <row r="102" spans="1:22" s="90" customFormat="1" x14ac:dyDescent="0.2">
      <c r="A102" s="86" t="s">
        <v>105</v>
      </c>
      <c r="B102" s="86" t="s">
        <v>106</v>
      </c>
      <c r="C102" s="86" t="s">
        <v>105</v>
      </c>
      <c r="D102" s="86" t="s">
        <v>275</v>
      </c>
      <c r="E102" s="87">
        <v>50</v>
      </c>
      <c r="F102" s="87">
        <v>600</v>
      </c>
      <c r="G102" s="87">
        <v>10</v>
      </c>
      <c r="H102" s="87">
        <v>50</v>
      </c>
      <c r="I102" s="87"/>
      <c r="J102" s="87"/>
      <c r="K102" s="87"/>
      <c r="L102" s="87">
        <v>200</v>
      </c>
      <c r="M102" s="87"/>
      <c r="N102" s="87"/>
      <c r="O102" s="87">
        <v>150</v>
      </c>
      <c r="P102" s="91"/>
      <c r="Q102" s="87">
        <f t="shared" si="16"/>
        <v>350</v>
      </c>
      <c r="R102" s="87">
        <f t="shared" si="17"/>
        <v>7</v>
      </c>
      <c r="S102" s="92"/>
      <c r="T102" s="93">
        <v>0.13</v>
      </c>
      <c r="U102" s="93">
        <f t="shared" si="18"/>
        <v>0.91</v>
      </c>
    </row>
    <row r="103" spans="1:22" s="90" customFormat="1" x14ac:dyDescent="0.2">
      <c r="A103" s="132" t="s">
        <v>107</v>
      </c>
      <c r="B103" s="132" t="s">
        <v>106</v>
      </c>
      <c r="C103" s="132">
        <v>90448600</v>
      </c>
      <c r="D103" s="132" t="s">
        <v>277</v>
      </c>
      <c r="E103" s="87" t="s">
        <v>102</v>
      </c>
      <c r="F103" s="87">
        <v>600</v>
      </c>
      <c r="G103" s="87">
        <v>10</v>
      </c>
      <c r="H103" s="87">
        <v>50</v>
      </c>
      <c r="I103" s="87"/>
      <c r="J103" s="87"/>
      <c r="K103" s="87"/>
      <c r="L103" s="87">
        <v>150</v>
      </c>
      <c r="M103" s="87"/>
      <c r="N103" s="87"/>
      <c r="O103" s="87"/>
      <c r="P103" s="91"/>
      <c r="Q103" s="87">
        <f t="shared" si="16"/>
        <v>150</v>
      </c>
      <c r="R103" s="87">
        <f t="shared" si="17"/>
        <v>3</v>
      </c>
      <c r="S103" s="92"/>
      <c r="T103" s="93">
        <v>0.13</v>
      </c>
      <c r="U103" s="93">
        <f t="shared" si="18"/>
        <v>0.39</v>
      </c>
    </row>
    <row r="104" spans="1:22" s="90" customFormat="1" x14ac:dyDescent="0.2">
      <c r="A104" s="132" t="s">
        <v>266</v>
      </c>
      <c r="B104" s="132" t="s">
        <v>267</v>
      </c>
      <c r="C104" s="132">
        <v>90448605</v>
      </c>
      <c r="D104" s="132" t="s">
        <v>277</v>
      </c>
      <c r="E104" s="87" t="s">
        <v>102</v>
      </c>
      <c r="F104" s="87">
        <v>700</v>
      </c>
      <c r="G104" s="87">
        <v>5</v>
      </c>
      <c r="H104" s="87">
        <v>25</v>
      </c>
      <c r="I104" s="87"/>
      <c r="J104" s="87"/>
      <c r="K104" s="87"/>
      <c r="L104" s="87"/>
      <c r="M104" s="87"/>
      <c r="N104" s="87"/>
      <c r="O104" s="87"/>
      <c r="P104" s="91"/>
      <c r="Q104" s="87">
        <f t="shared" si="16"/>
        <v>0</v>
      </c>
      <c r="R104" s="87">
        <f t="shared" si="17"/>
        <v>0</v>
      </c>
      <c r="S104" s="92"/>
      <c r="T104" s="93">
        <v>0.1</v>
      </c>
      <c r="U104" s="93">
        <f t="shared" si="18"/>
        <v>0</v>
      </c>
    </row>
    <row r="105" spans="1:22" s="90" customFormat="1" x14ac:dyDescent="0.2">
      <c r="A105" s="86" t="s">
        <v>202</v>
      </c>
      <c r="B105" s="86" t="s">
        <v>203</v>
      </c>
      <c r="C105" s="86" t="s">
        <v>202</v>
      </c>
      <c r="D105" s="86" t="s">
        <v>275</v>
      </c>
      <c r="E105" s="87">
        <v>50</v>
      </c>
      <c r="F105" s="87">
        <v>750</v>
      </c>
      <c r="G105" s="87">
        <v>5</v>
      </c>
      <c r="H105" s="87">
        <v>25</v>
      </c>
      <c r="I105" s="87"/>
      <c r="J105" s="87"/>
      <c r="K105" s="87"/>
      <c r="L105" s="87"/>
      <c r="M105" s="87"/>
      <c r="N105" s="87"/>
      <c r="O105" s="87"/>
      <c r="P105" s="91"/>
      <c r="Q105" s="87">
        <f t="shared" si="16"/>
        <v>0</v>
      </c>
      <c r="R105" s="87">
        <f t="shared" si="17"/>
        <v>0</v>
      </c>
      <c r="S105" s="92"/>
      <c r="T105" s="93">
        <v>0.1</v>
      </c>
      <c r="U105" s="93">
        <f t="shared" si="18"/>
        <v>0</v>
      </c>
    </row>
    <row r="106" spans="1:22" s="90" customFormat="1" x14ac:dyDescent="0.2">
      <c r="A106" s="86" t="s">
        <v>108</v>
      </c>
      <c r="B106" s="86" t="s">
        <v>109</v>
      </c>
      <c r="C106" s="86" t="s">
        <v>108</v>
      </c>
      <c r="D106" s="86" t="s">
        <v>275</v>
      </c>
      <c r="E106" s="87">
        <v>50</v>
      </c>
      <c r="F106" s="87">
        <v>900</v>
      </c>
      <c r="G106" s="87">
        <v>5</v>
      </c>
      <c r="H106" s="87">
        <v>25</v>
      </c>
      <c r="I106" s="87"/>
      <c r="J106" s="87"/>
      <c r="K106" s="87"/>
      <c r="L106" s="87"/>
      <c r="M106" s="87"/>
      <c r="N106" s="87">
        <v>875</v>
      </c>
      <c r="O106" s="87"/>
      <c r="P106" s="91"/>
      <c r="Q106" s="87">
        <f t="shared" si="16"/>
        <v>875</v>
      </c>
      <c r="R106" s="87">
        <f t="shared" si="17"/>
        <v>35</v>
      </c>
      <c r="S106" s="92"/>
      <c r="T106" s="93">
        <v>0.1</v>
      </c>
      <c r="U106" s="93">
        <f t="shared" si="18"/>
        <v>3.5</v>
      </c>
    </row>
    <row r="107" spans="1:22" s="90" customFormat="1" x14ac:dyDescent="0.2">
      <c r="A107" s="132" t="s">
        <v>187</v>
      </c>
      <c r="B107" s="132" t="s">
        <v>109</v>
      </c>
      <c r="C107" s="132">
        <v>90448700</v>
      </c>
      <c r="D107" s="132" t="s">
        <v>277</v>
      </c>
      <c r="E107" s="87" t="s">
        <v>102</v>
      </c>
      <c r="F107" s="87">
        <v>900</v>
      </c>
      <c r="G107" s="87">
        <v>5</v>
      </c>
      <c r="H107" s="87">
        <v>25</v>
      </c>
      <c r="I107" s="87"/>
      <c r="J107" s="87"/>
      <c r="K107" s="87"/>
      <c r="L107" s="87">
        <v>100</v>
      </c>
      <c r="M107" s="87"/>
      <c r="N107" s="87"/>
      <c r="O107" s="87"/>
      <c r="P107" s="91"/>
      <c r="Q107" s="87">
        <f t="shared" si="16"/>
        <v>100</v>
      </c>
      <c r="R107" s="87">
        <f t="shared" si="17"/>
        <v>4</v>
      </c>
      <c r="S107" s="92"/>
      <c r="T107" s="93">
        <v>0.1</v>
      </c>
      <c r="U107" s="93">
        <f t="shared" si="18"/>
        <v>0.4</v>
      </c>
    </row>
    <row r="108" spans="1:22" s="90" customFormat="1" x14ac:dyDescent="0.2">
      <c r="A108" s="86" t="s">
        <v>110</v>
      </c>
      <c r="B108" s="86" t="s">
        <v>111</v>
      </c>
      <c r="C108" s="86" t="s">
        <v>110</v>
      </c>
      <c r="D108" s="86" t="s">
        <v>275</v>
      </c>
      <c r="E108" s="87">
        <v>50</v>
      </c>
      <c r="F108" s="87">
        <v>1200</v>
      </c>
      <c r="G108" s="87">
        <v>5</v>
      </c>
      <c r="H108" s="87">
        <v>25</v>
      </c>
      <c r="I108" s="87"/>
      <c r="J108" s="87"/>
      <c r="K108" s="87">
        <v>50</v>
      </c>
      <c r="L108" s="87"/>
      <c r="M108" s="87"/>
      <c r="N108" s="87"/>
      <c r="O108" s="87"/>
      <c r="P108" s="91"/>
      <c r="Q108" s="87">
        <f t="shared" si="16"/>
        <v>50</v>
      </c>
      <c r="R108" s="87">
        <f t="shared" si="17"/>
        <v>2</v>
      </c>
      <c r="S108" s="92"/>
      <c r="T108" s="93">
        <v>0.13</v>
      </c>
      <c r="U108" s="93">
        <f t="shared" si="18"/>
        <v>0.26</v>
      </c>
    </row>
    <row r="109" spans="1:22" s="90" customFormat="1" x14ac:dyDescent="0.2">
      <c r="A109" s="132" t="s">
        <v>204</v>
      </c>
      <c r="B109" s="132" t="s">
        <v>111</v>
      </c>
      <c r="C109" s="95" t="s">
        <v>205</v>
      </c>
      <c r="D109" s="132" t="s">
        <v>277</v>
      </c>
      <c r="E109" s="87">
        <v>50</v>
      </c>
      <c r="F109" s="87">
        <v>1200</v>
      </c>
      <c r="G109" s="87">
        <v>5</v>
      </c>
      <c r="H109" s="87">
        <v>25</v>
      </c>
      <c r="I109" s="87"/>
      <c r="J109" s="87"/>
      <c r="K109" s="87"/>
      <c r="L109" s="87">
        <v>100</v>
      </c>
      <c r="M109" s="87"/>
      <c r="N109" s="87"/>
      <c r="O109" s="87"/>
      <c r="P109" s="91"/>
      <c r="Q109" s="87">
        <f t="shared" si="16"/>
        <v>100</v>
      </c>
      <c r="R109" s="87">
        <f t="shared" si="17"/>
        <v>4</v>
      </c>
      <c r="S109" s="92"/>
      <c r="T109" s="93">
        <v>0.13</v>
      </c>
      <c r="U109" s="93">
        <f t="shared" si="18"/>
        <v>0.52</v>
      </c>
    </row>
    <row r="110" spans="1:22" s="90" customFormat="1" x14ac:dyDescent="0.2">
      <c r="A110" s="132" t="s">
        <v>565</v>
      </c>
      <c r="B110" s="132" t="s">
        <v>566</v>
      </c>
      <c r="C110" s="95" t="s">
        <v>567</v>
      </c>
      <c r="D110" s="132" t="s">
        <v>277</v>
      </c>
      <c r="E110" s="87">
        <v>50</v>
      </c>
      <c r="F110" s="87">
        <v>1800</v>
      </c>
      <c r="G110" s="87">
        <v>5</v>
      </c>
      <c r="H110" s="87">
        <v>20</v>
      </c>
      <c r="I110" s="87"/>
      <c r="J110" s="87"/>
      <c r="K110" s="87"/>
      <c r="L110" s="87"/>
      <c r="M110" s="87"/>
      <c r="N110" s="87"/>
      <c r="O110" s="87"/>
      <c r="P110" s="91"/>
      <c r="Q110" s="87">
        <f t="shared" si="16"/>
        <v>0</v>
      </c>
      <c r="R110" s="87">
        <f t="shared" si="17"/>
        <v>0</v>
      </c>
      <c r="S110" s="92"/>
      <c r="T110" s="93">
        <v>0.13</v>
      </c>
      <c r="U110" s="93">
        <f t="shared" si="18"/>
        <v>0</v>
      </c>
    </row>
    <row r="111" spans="1:22" s="90" customFormat="1" x14ac:dyDescent="0.2">
      <c r="A111" s="132" t="s">
        <v>268</v>
      </c>
      <c r="B111" s="132" t="s">
        <v>269</v>
      </c>
      <c r="C111" s="95" t="s">
        <v>270</v>
      </c>
      <c r="D111" s="132" t="s">
        <v>277</v>
      </c>
      <c r="E111" s="87">
        <v>50</v>
      </c>
      <c r="F111" s="87">
        <v>2400</v>
      </c>
      <c r="G111" s="87">
        <v>5</v>
      </c>
      <c r="H111" s="87">
        <v>25</v>
      </c>
      <c r="I111" s="87"/>
      <c r="J111" s="87"/>
      <c r="K111" s="87"/>
      <c r="L111" s="87">
        <v>100</v>
      </c>
      <c r="M111" s="87"/>
      <c r="N111" s="87"/>
      <c r="O111" s="87">
        <v>50</v>
      </c>
      <c r="P111" s="91"/>
      <c r="Q111" s="87">
        <f t="shared" si="16"/>
        <v>150</v>
      </c>
      <c r="R111" s="87">
        <f t="shared" si="17"/>
        <v>6</v>
      </c>
      <c r="S111" s="92"/>
      <c r="T111" s="93">
        <v>0.26</v>
      </c>
      <c r="U111" s="93">
        <f t="shared" si="18"/>
        <v>1.56</v>
      </c>
      <c r="V111" s="94"/>
    </row>
    <row r="112" spans="1:22" s="90" customFormat="1" x14ac:dyDescent="0.2">
      <c r="A112" s="304" t="s">
        <v>112</v>
      </c>
      <c r="B112" s="304"/>
      <c r="C112" s="104"/>
      <c r="D112" s="104"/>
      <c r="E112" s="104"/>
      <c r="F112" s="87"/>
      <c r="G112" s="87"/>
      <c r="H112" s="87"/>
      <c r="I112" s="87"/>
      <c r="J112" s="87"/>
      <c r="K112" s="87"/>
      <c r="L112" s="87"/>
      <c r="M112" s="87"/>
      <c r="N112" s="87"/>
      <c r="O112" s="87"/>
      <c r="P112" s="132"/>
      <c r="Q112" s="87"/>
      <c r="R112" s="87"/>
      <c r="S112" s="92"/>
      <c r="T112" s="87"/>
      <c r="U112" s="93"/>
    </row>
    <row r="113" spans="1:23" s="90" customFormat="1" x14ac:dyDescent="0.2">
      <c r="A113" s="86" t="s">
        <v>216</v>
      </c>
      <c r="B113" s="86" t="s">
        <v>217</v>
      </c>
      <c r="C113" s="86" t="s">
        <v>216</v>
      </c>
      <c r="D113" s="86" t="s">
        <v>275</v>
      </c>
      <c r="E113" s="87">
        <v>20</v>
      </c>
      <c r="F113" s="87">
        <v>150</v>
      </c>
      <c r="G113" s="87">
        <v>10</v>
      </c>
      <c r="H113" s="87">
        <v>400</v>
      </c>
      <c r="I113" s="87"/>
      <c r="J113" s="87"/>
      <c r="K113" s="87"/>
      <c r="L113" s="87"/>
      <c r="M113" s="87"/>
      <c r="N113" s="87"/>
      <c r="O113" s="87"/>
      <c r="P113" s="132"/>
      <c r="Q113" s="87">
        <f t="shared" ref="Q113:Q146" si="19">SUM(I113:P113)</f>
        <v>0</v>
      </c>
      <c r="R113" s="87">
        <f t="shared" ref="R113:R146" si="20">$Q113/$H113</f>
        <v>0</v>
      </c>
      <c r="S113" s="92"/>
      <c r="T113" s="87">
        <v>0.06</v>
      </c>
      <c r="U113" s="93">
        <f t="shared" ref="U113:U146" si="21">$R113*$T113</f>
        <v>0</v>
      </c>
      <c r="V113" s="94">
        <f>SUM(U113:U128)</f>
        <v>1.04</v>
      </c>
      <c r="W113" s="90">
        <f>V113*100/$V$147</f>
        <v>1.4633459969044604</v>
      </c>
    </row>
    <row r="114" spans="1:23" s="90" customFormat="1" x14ac:dyDescent="0.2">
      <c r="A114" s="132" t="s">
        <v>226</v>
      </c>
      <c r="B114" s="132" t="s">
        <v>217</v>
      </c>
      <c r="C114" s="132">
        <v>90444200</v>
      </c>
      <c r="D114" s="132" t="s">
        <v>277</v>
      </c>
      <c r="E114" s="87">
        <v>20</v>
      </c>
      <c r="F114" s="87">
        <v>150</v>
      </c>
      <c r="G114" s="87">
        <v>10</v>
      </c>
      <c r="H114" s="87">
        <v>400</v>
      </c>
      <c r="I114" s="87"/>
      <c r="J114" s="87"/>
      <c r="K114" s="87"/>
      <c r="L114" s="87"/>
      <c r="M114" s="87"/>
      <c r="N114" s="87"/>
      <c r="O114" s="87"/>
      <c r="P114" s="132"/>
      <c r="Q114" s="87">
        <f t="shared" si="19"/>
        <v>0</v>
      </c>
      <c r="R114" s="87">
        <f t="shared" si="20"/>
        <v>0</v>
      </c>
      <c r="S114" s="92"/>
      <c r="T114" s="87">
        <v>0.06</v>
      </c>
      <c r="U114" s="93">
        <f t="shared" si="21"/>
        <v>0</v>
      </c>
    </row>
    <row r="115" spans="1:23" s="90" customFormat="1" x14ac:dyDescent="0.2">
      <c r="A115" s="86" t="s">
        <v>191</v>
      </c>
      <c r="B115" s="86" t="s">
        <v>192</v>
      </c>
      <c r="C115" s="86" t="s">
        <v>191</v>
      </c>
      <c r="D115" s="86" t="s">
        <v>275</v>
      </c>
      <c r="E115" s="87">
        <v>20</v>
      </c>
      <c r="F115" s="87">
        <v>200</v>
      </c>
      <c r="G115" s="87">
        <v>10</v>
      </c>
      <c r="H115" s="87">
        <v>300</v>
      </c>
      <c r="I115" s="87"/>
      <c r="J115" s="87"/>
      <c r="K115" s="87"/>
      <c r="L115" s="87"/>
      <c r="M115" s="87"/>
      <c r="N115" s="87"/>
      <c r="O115" s="87"/>
      <c r="P115" s="132"/>
      <c r="Q115" s="87">
        <f t="shared" si="19"/>
        <v>0</v>
      </c>
      <c r="R115" s="87">
        <f t="shared" si="20"/>
        <v>0</v>
      </c>
      <c r="S115" s="92"/>
      <c r="T115" s="87">
        <v>0.06</v>
      </c>
      <c r="U115" s="93">
        <f t="shared" si="21"/>
        <v>0</v>
      </c>
    </row>
    <row r="116" spans="1:23" s="90" customFormat="1" x14ac:dyDescent="0.2">
      <c r="A116" s="86" t="s">
        <v>160</v>
      </c>
      <c r="B116" s="86" t="s">
        <v>161</v>
      </c>
      <c r="C116" s="86" t="s">
        <v>160</v>
      </c>
      <c r="D116" s="86" t="s">
        <v>275</v>
      </c>
      <c r="E116" s="87">
        <v>20</v>
      </c>
      <c r="F116" s="87">
        <v>300</v>
      </c>
      <c r="G116" s="87">
        <v>10</v>
      </c>
      <c r="H116" s="87">
        <v>200</v>
      </c>
      <c r="I116" s="87"/>
      <c r="J116" s="87"/>
      <c r="K116" s="87"/>
      <c r="L116" s="87">
        <v>400</v>
      </c>
      <c r="M116" s="87">
        <v>400</v>
      </c>
      <c r="N116" s="87"/>
      <c r="O116" s="87">
        <v>400</v>
      </c>
      <c r="P116" s="91"/>
      <c r="Q116" s="87">
        <f t="shared" si="19"/>
        <v>1200</v>
      </c>
      <c r="R116" s="87">
        <f t="shared" si="20"/>
        <v>6</v>
      </c>
      <c r="S116" s="92"/>
      <c r="T116" s="93">
        <v>0.06</v>
      </c>
      <c r="U116" s="93">
        <f t="shared" si="21"/>
        <v>0.36</v>
      </c>
    </row>
    <row r="117" spans="1:23" s="90" customFormat="1" x14ac:dyDescent="0.2">
      <c r="A117" s="132" t="s">
        <v>215</v>
      </c>
      <c r="B117" s="132" t="s">
        <v>161</v>
      </c>
      <c r="C117" s="132">
        <v>90444300</v>
      </c>
      <c r="D117" s="132" t="s">
        <v>277</v>
      </c>
      <c r="E117" s="87" t="s">
        <v>46</v>
      </c>
      <c r="F117" s="87">
        <v>300</v>
      </c>
      <c r="G117" s="87">
        <v>10</v>
      </c>
      <c r="H117" s="87">
        <v>200</v>
      </c>
      <c r="I117" s="87"/>
      <c r="J117" s="87"/>
      <c r="K117" s="87"/>
      <c r="L117" s="87"/>
      <c r="M117" s="87"/>
      <c r="N117" s="87"/>
      <c r="O117" s="87">
        <v>200</v>
      </c>
      <c r="P117" s="91"/>
      <c r="Q117" s="87">
        <f t="shared" si="19"/>
        <v>200</v>
      </c>
      <c r="R117" s="87">
        <f t="shared" si="20"/>
        <v>1</v>
      </c>
      <c r="S117" s="92"/>
      <c r="T117" s="93">
        <v>0.06</v>
      </c>
      <c r="U117" s="93">
        <f t="shared" si="21"/>
        <v>0.06</v>
      </c>
    </row>
    <row r="118" spans="1:23" s="90" customFormat="1" x14ac:dyDescent="0.2">
      <c r="A118" s="86" t="s">
        <v>206</v>
      </c>
      <c r="B118" s="86" t="s">
        <v>114</v>
      </c>
      <c r="C118" s="86" t="s">
        <v>206</v>
      </c>
      <c r="D118" s="86" t="s">
        <v>275</v>
      </c>
      <c r="E118" s="87">
        <v>20</v>
      </c>
      <c r="F118" s="87">
        <v>450</v>
      </c>
      <c r="G118" s="87">
        <v>10</v>
      </c>
      <c r="H118" s="87">
        <v>100</v>
      </c>
      <c r="I118" s="87"/>
      <c r="J118" s="87"/>
      <c r="K118" s="87">
        <v>100</v>
      </c>
      <c r="L118" s="87"/>
      <c r="M118" s="87"/>
      <c r="N118" s="87"/>
      <c r="O118" s="87"/>
      <c r="P118" s="101"/>
      <c r="Q118" s="87">
        <f t="shared" si="19"/>
        <v>100</v>
      </c>
      <c r="R118" s="87">
        <f t="shared" si="20"/>
        <v>1</v>
      </c>
      <c r="S118" s="92"/>
      <c r="T118" s="93">
        <v>0.08</v>
      </c>
      <c r="U118" s="93">
        <f t="shared" si="21"/>
        <v>0.08</v>
      </c>
    </row>
    <row r="119" spans="1:23" s="90" customFormat="1" x14ac:dyDescent="0.2">
      <c r="A119" s="132" t="s">
        <v>113</v>
      </c>
      <c r="B119" s="132" t="s">
        <v>114</v>
      </c>
      <c r="C119" s="132">
        <v>90444400</v>
      </c>
      <c r="D119" s="132" t="s">
        <v>277</v>
      </c>
      <c r="E119" s="87" t="s">
        <v>46</v>
      </c>
      <c r="F119" s="87">
        <v>450</v>
      </c>
      <c r="G119" s="87">
        <v>10</v>
      </c>
      <c r="H119" s="87">
        <v>100</v>
      </c>
      <c r="I119" s="87"/>
      <c r="J119" s="87"/>
      <c r="K119" s="87"/>
      <c r="L119" s="87"/>
      <c r="M119" s="87"/>
      <c r="N119" s="87"/>
      <c r="O119" s="87"/>
      <c r="P119" s="91"/>
      <c r="Q119" s="87">
        <f t="shared" si="19"/>
        <v>0</v>
      </c>
      <c r="R119" s="87">
        <f t="shared" si="20"/>
        <v>0</v>
      </c>
      <c r="S119" s="92"/>
      <c r="T119" s="93">
        <v>0.08</v>
      </c>
      <c r="U119" s="93">
        <f t="shared" si="21"/>
        <v>0</v>
      </c>
    </row>
    <row r="120" spans="1:23" s="90" customFormat="1" x14ac:dyDescent="0.2">
      <c r="A120" s="86" t="s">
        <v>115</v>
      </c>
      <c r="B120" s="86" t="s">
        <v>116</v>
      </c>
      <c r="C120" s="86" t="s">
        <v>115</v>
      </c>
      <c r="D120" s="86" t="s">
        <v>275</v>
      </c>
      <c r="E120" s="87">
        <v>20</v>
      </c>
      <c r="F120" s="87">
        <v>600</v>
      </c>
      <c r="G120" s="87">
        <v>10</v>
      </c>
      <c r="H120" s="87">
        <v>100</v>
      </c>
      <c r="I120" s="87"/>
      <c r="J120" s="87"/>
      <c r="K120" s="87"/>
      <c r="L120" s="87">
        <v>200</v>
      </c>
      <c r="M120" s="87">
        <v>200</v>
      </c>
      <c r="N120" s="87"/>
      <c r="O120" s="87"/>
      <c r="P120" s="91"/>
      <c r="Q120" s="87">
        <f t="shared" si="19"/>
        <v>400</v>
      </c>
      <c r="R120" s="87">
        <f t="shared" si="20"/>
        <v>4</v>
      </c>
      <c r="S120" s="92"/>
      <c r="T120" s="93">
        <v>0.06</v>
      </c>
      <c r="U120" s="93">
        <f t="shared" si="21"/>
        <v>0.24</v>
      </c>
    </row>
    <row r="121" spans="1:23" s="90" customFormat="1" x14ac:dyDescent="0.2">
      <c r="A121" s="132" t="s">
        <v>188</v>
      </c>
      <c r="B121" s="132" t="s">
        <v>116</v>
      </c>
      <c r="C121" s="132">
        <v>90444600</v>
      </c>
      <c r="D121" s="132" t="s">
        <v>277</v>
      </c>
      <c r="E121" s="87" t="s">
        <v>46</v>
      </c>
      <c r="F121" s="87">
        <v>600</v>
      </c>
      <c r="G121" s="87">
        <v>10</v>
      </c>
      <c r="H121" s="87">
        <v>100</v>
      </c>
      <c r="I121" s="87"/>
      <c r="J121" s="87"/>
      <c r="K121" s="87">
        <v>100</v>
      </c>
      <c r="L121" s="87"/>
      <c r="M121" s="87">
        <v>200</v>
      </c>
      <c r="N121" s="87"/>
      <c r="O121" s="87">
        <v>200</v>
      </c>
      <c r="P121" s="91"/>
      <c r="Q121" s="87">
        <f t="shared" si="19"/>
        <v>500</v>
      </c>
      <c r="R121" s="87">
        <f t="shared" si="20"/>
        <v>5</v>
      </c>
      <c r="S121" s="92"/>
      <c r="T121" s="93">
        <v>0.06</v>
      </c>
      <c r="U121" s="93">
        <f t="shared" si="21"/>
        <v>0.3</v>
      </c>
    </row>
    <row r="122" spans="1:23" s="90" customFormat="1" x14ac:dyDescent="0.2">
      <c r="A122" s="86" t="s">
        <v>117</v>
      </c>
      <c r="B122" s="86" t="s">
        <v>118</v>
      </c>
      <c r="C122" s="86" t="s">
        <v>117</v>
      </c>
      <c r="D122" s="86" t="s">
        <v>275</v>
      </c>
      <c r="E122" s="87">
        <v>20</v>
      </c>
      <c r="F122" s="87">
        <v>750</v>
      </c>
      <c r="G122" s="87">
        <v>10</v>
      </c>
      <c r="H122" s="87">
        <v>100</v>
      </c>
      <c r="I122" s="87"/>
      <c r="J122" s="87"/>
      <c r="K122" s="87"/>
      <c r="L122" s="87"/>
      <c r="M122" s="87"/>
      <c r="N122" s="87"/>
      <c r="O122" s="87"/>
      <c r="P122" s="91"/>
      <c r="Q122" s="87">
        <f t="shared" si="19"/>
        <v>0</v>
      </c>
      <c r="R122" s="87">
        <f t="shared" si="20"/>
        <v>0</v>
      </c>
      <c r="S122" s="92"/>
      <c r="T122" s="93">
        <v>7.0000000000000007E-2</v>
      </c>
      <c r="U122" s="93">
        <f t="shared" si="21"/>
        <v>0</v>
      </c>
    </row>
    <row r="123" spans="1:23" s="90" customFormat="1" x14ac:dyDescent="0.2">
      <c r="A123" s="132" t="s">
        <v>189</v>
      </c>
      <c r="B123" s="132" t="s">
        <v>118</v>
      </c>
      <c r="C123" s="132">
        <v>90444700</v>
      </c>
      <c r="D123" s="132" t="s">
        <v>277</v>
      </c>
      <c r="E123" s="87" t="s">
        <v>46</v>
      </c>
      <c r="F123" s="87">
        <v>750</v>
      </c>
      <c r="G123" s="87">
        <v>10</v>
      </c>
      <c r="H123" s="87">
        <v>100</v>
      </c>
      <c r="I123" s="87"/>
      <c r="J123" s="87"/>
      <c r="K123" s="87"/>
      <c r="L123" s="87"/>
      <c r="M123" s="87"/>
      <c r="N123" s="87"/>
      <c r="O123" s="87"/>
      <c r="P123" s="91"/>
      <c r="Q123" s="87">
        <f t="shared" si="19"/>
        <v>0</v>
      </c>
      <c r="R123" s="87">
        <f t="shared" si="20"/>
        <v>0</v>
      </c>
      <c r="S123" s="92"/>
      <c r="T123" s="93">
        <v>7.0000000000000007E-2</v>
      </c>
      <c r="U123" s="93">
        <f t="shared" si="21"/>
        <v>0</v>
      </c>
    </row>
    <row r="124" spans="1:23" s="90" customFormat="1" x14ac:dyDescent="0.2">
      <c r="A124" s="86" t="s">
        <v>119</v>
      </c>
      <c r="B124" s="86" t="s">
        <v>120</v>
      </c>
      <c r="C124" s="86" t="s">
        <v>119</v>
      </c>
      <c r="D124" s="86" t="s">
        <v>275</v>
      </c>
      <c r="E124" s="87">
        <v>20</v>
      </c>
      <c r="F124" s="87">
        <v>900</v>
      </c>
      <c r="G124" s="87">
        <v>10</v>
      </c>
      <c r="H124" s="87">
        <v>50</v>
      </c>
      <c r="I124" s="87"/>
      <c r="J124" s="87"/>
      <c r="K124" s="87"/>
      <c r="L124" s="87"/>
      <c r="M124" s="87"/>
      <c r="N124" s="87"/>
      <c r="O124" s="87"/>
      <c r="P124" s="91"/>
      <c r="Q124" s="87">
        <f t="shared" si="19"/>
        <v>0</v>
      </c>
      <c r="R124" s="87">
        <f t="shared" si="20"/>
        <v>0</v>
      </c>
      <c r="S124" s="92"/>
      <c r="T124" s="93">
        <v>0.08</v>
      </c>
      <c r="U124" s="93">
        <f t="shared" si="21"/>
        <v>0</v>
      </c>
    </row>
    <row r="125" spans="1:23" s="90" customFormat="1" x14ac:dyDescent="0.2">
      <c r="A125" s="132" t="s">
        <v>263</v>
      </c>
      <c r="B125" s="132" t="s">
        <v>120</v>
      </c>
      <c r="C125" s="132">
        <v>90444800</v>
      </c>
      <c r="D125" s="132" t="s">
        <v>277</v>
      </c>
      <c r="E125" s="87" t="s">
        <v>46</v>
      </c>
      <c r="F125" s="87">
        <v>900</v>
      </c>
      <c r="G125" s="87">
        <v>10</v>
      </c>
      <c r="H125" s="87">
        <v>50</v>
      </c>
      <c r="I125" s="87"/>
      <c r="J125" s="87"/>
      <c r="K125" s="87"/>
      <c r="L125" s="87"/>
      <c r="M125" s="87"/>
      <c r="N125" s="87"/>
      <c r="O125" s="87"/>
      <c r="P125" s="91"/>
      <c r="Q125" s="87">
        <f t="shared" si="19"/>
        <v>0</v>
      </c>
      <c r="R125" s="87">
        <f t="shared" si="20"/>
        <v>0</v>
      </c>
      <c r="S125" s="92"/>
      <c r="T125" s="93">
        <v>0.08</v>
      </c>
      <c r="U125" s="93">
        <f t="shared" si="21"/>
        <v>0</v>
      </c>
    </row>
    <row r="126" spans="1:23" s="90" customFormat="1" x14ac:dyDescent="0.2">
      <c r="A126" s="86" t="s">
        <v>121</v>
      </c>
      <c r="B126" s="86" t="s">
        <v>122</v>
      </c>
      <c r="C126" s="86" t="s">
        <v>121</v>
      </c>
      <c r="D126" s="86" t="s">
        <v>275</v>
      </c>
      <c r="E126" s="87">
        <v>20</v>
      </c>
      <c r="F126" s="87">
        <v>1200</v>
      </c>
      <c r="G126" s="87">
        <v>10</v>
      </c>
      <c r="H126" s="87">
        <v>50</v>
      </c>
      <c r="I126" s="87"/>
      <c r="J126" s="87"/>
      <c r="K126" s="87"/>
      <c r="L126" s="87"/>
      <c r="M126" s="87"/>
      <c r="N126" s="87"/>
      <c r="O126" s="87"/>
      <c r="P126" s="91"/>
      <c r="Q126" s="87">
        <f t="shared" si="19"/>
        <v>0</v>
      </c>
      <c r="R126" s="87">
        <f t="shared" si="20"/>
        <v>0</v>
      </c>
      <c r="S126" s="92"/>
      <c r="T126" s="93">
        <v>0.11</v>
      </c>
      <c r="U126" s="93">
        <f t="shared" si="21"/>
        <v>0</v>
      </c>
    </row>
    <row r="127" spans="1:23" s="90" customFormat="1" x14ac:dyDescent="0.2">
      <c r="A127" s="86" t="s">
        <v>207</v>
      </c>
      <c r="B127" s="86" t="s">
        <v>208</v>
      </c>
      <c r="C127" s="86" t="s">
        <v>207</v>
      </c>
      <c r="D127" s="86" t="s">
        <v>275</v>
      </c>
      <c r="E127" s="87">
        <v>20</v>
      </c>
      <c r="F127" s="87">
        <v>1500</v>
      </c>
      <c r="G127" s="87">
        <v>10</v>
      </c>
      <c r="H127" s="87">
        <v>50</v>
      </c>
      <c r="I127" s="87"/>
      <c r="J127" s="87"/>
      <c r="K127" s="87"/>
      <c r="L127" s="87"/>
      <c r="M127" s="87"/>
      <c r="N127" s="87"/>
      <c r="O127" s="87"/>
      <c r="P127" s="91"/>
      <c r="Q127" s="87">
        <f t="shared" si="19"/>
        <v>0</v>
      </c>
      <c r="R127" s="87">
        <f t="shared" si="20"/>
        <v>0</v>
      </c>
      <c r="S127" s="92"/>
      <c r="T127" s="93">
        <v>7.0000000000000007E-2</v>
      </c>
      <c r="U127" s="93">
        <f t="shared" si="21"/>
        <v>0</v>
      </c>
    </row>
    <row r="128" spans="1:23" s="90" customFormat="1" x14ac:dyDescent="0.2">
      <c r="A128" s="86" t="s">
        <v>209</v>
      </c>
      <c r="B128" s="86" t="s">
        <v>210</v>
      </c>
      <c r="C128" s="86" t="s">
        <v>209</v>
      </c>
      <c r="D128" s="86" t="s">
        <v>275</v>
      </c>
      <c r="E128" s="87">
        <v>20</v>
      </c>
      <c r="F128" s="87">
        <v>1800</v>
      </c>
      <c r="G128" s="87">
        <v>10</v>
      </c>
      <c r="H128" s="87">
        <v>50</v>
      </c>
      <c r="I128" s="87"/>
      <c r="J128" s="87"/>
      <c r="K128" s="87"/>
      <c r="L128" s="87"/>
      <c r="M128" s="87"/>
      <c r="N128" s="87"/>
      <c r="O128" s="87"/>
      <c r="P128" s="91"/>
      <c r="Q128" s="87">
        <f t="shared" si="19"/>
        <v>0</v>
      </c>
      <c r="R128" s="87">
        <f t="shared" si="20"/>
        <v>0</v>
      </c>
      <c r="S128" s="105"/>
      <c r="T128" s="93">
        <v>0.09</v>
      </c>
      <c r="U128" s="93">
        <f t="shared" si="21"/>
        <v>0</v>
      </c>
      <c r="V128" s="94"/>
    </row>
    <row r="129" spans="1:23" s="90" customFormat="1" x14ac:dyDescent="0.2">
      <c r="A129" s="86" t="s">
        <v>123</v>
      </c>
      <c r="B129" s="86" t="s">
        <v>124</v>
      </c>
      <c r="C129" s="86" t="s">
        <v>123</v>
      </c>
      <c r="D129" s="86" t="s">
        <v>275</v>
      </c>
      <c r="E129" s="87">
        <v>25</v>
      </c>
      <c r="F129" s="87">
        <v>150</v>
      </c>
      <c r="G129" s="87">
        <v>10</v>
      </c>
      <c r="H129" s="87">
        <v>200</v>
      </c>
      <c r="I129" s="87"/>
      <c r="J129" s="87"/>
      <c r="K129" s="87"/>
      <c r="L129" s="87"/>
      <c r="M129" s="87"/>
      <c r="N129" s="87"/>
      <c r="O129" s="87"/>
      <c r="P129" s="91"/>
      <c r="Q129" s="87">
        <f t="shared" si="19"/>
        <v>0</v>
      </c>
      <c r="R129" s="87">
        <f t="shared" si="20"/>
        <v>0</v>
      </c>
      <c r="S129" s="92"/>
      <c r="T129" s="93">
        <v>0.04</v>
      </c>
      <c r="U129" s="93">
        <f t="shared" si="21"/>
        <v>0</v>
      </c>
      <c r="V129" s="94">
        <f>SUM(U129:U146)</f>
        <v>2.3600000000000003</v>
      </c>
      <c r="W129" s="90">
        <f>V129*100/$V$147</f>
        <v>3.3206697622062764</v>
      </c>
    </row>
    <row r="130" spans="1:23" s="90" customFormat="1" x14ac:dyDescent="0.2">
      <c r="A130" s="132" t="s">
        <v>257</v>
      </c>
      <c r="B130" s="132" t="s">
        <v>124</v>
      </c>
      <c r="C130" s="132">
        <v>90445200</v>
      </c>
      <c r="D130" s="132" t="s">
        <v>277</v>
      </c>
      <c r="E130" s="87">
        <v>25</v>
      </c>
      <c r="F130" s="87">
        <v>150</v>
      </c>
      <c r="G130" s="87">
        <v>10</v>
      </c>
      <c r="H130" s="87">
        <v>200</v>
      </c>
      <c r="I130" s="87"/>
      <c r="J130" s="87"/>
      <c r="K130" s="87">
        <v>200</v>
      </c>
      <c r="L130" s="87"/>
      <c r="M130" s="87"/>
      <c r="N130" s="87"/>
      <c r="O130" s="87"/>
      <c r="P130" s="91"/>
      <c r="Q130" s="87">
        <f t="shared" si="19"/>
        <v>200</v>
      </c>
      <c r="R130" s="87">
        <f t="shared" si="20"/>
        <v>1</v>
      </c>
      <c r="S130" s="92"/>
      <c r="T130" s="93">
        <v>0.04</v>
      </c>
      <c r="U130" s="93">
        <f t="shared" si="21"/>
        <v>0.04</v>
      </c>
    </row>
    <row r="131" spans="1:23" s="90" customFormat="1" x14ac:dyDescent="0.2">
      <c r="A131" s="86" t="s">
        <v>125</v>
      </c>
      <c r="B131" s="86" t="s">
        <v>126</v>
      </c>
      <c r="C131" s="86" t="s">
        <v>125</v>
      </c>
      <c r="D131" s="86" t="s">
        <v>275</v>
      </c>
      <c r="E131" s="87">
        <v>25</v>
      </c>
      <c r="F131" s="87">
        <v>300</v>
      </c>
      <c r="G131" s="87">
        <v>10</v>
      </c>
      <c r="H131" s="87">
        <v>100</v>
      </c>
      <c r="I131" s="87"/>
      <c r="J131" s="87"/>
      <c r="K131" s="87"/>
      <c r="L131" s="87"/>
      <c r="M131" s="87"/>
      <c r="N131" s="87"/>
      <c r="O131" s="87"/>
      <c r="P131" s="91"/>
      <c r="Q131" s="87">
        <f t="shared" si="19"/>
        <v>0</v>
      </c>
      <c r="R131" s="87">
        <f t="shared" si="20"/>
        <v>0</v>
      </c>
      <c r="S131" s="92"/>
      <c r="T131" s="93">
        <v>0.04</v>
      </c>
      <c r="U131" s="93">
        <f t="shared" si="21"/>
        <v>0</v>
      </c>
    </row>
    <row r="132" spans="1:23" s="90" customFormat="1" x14ac:dyDescent="0.2">
      <c r="A132" s="132" t="s">
        <v>127</v>
      </c>
      <c r="B132" s="132" t="s">
        <v>126</v>
      </c>
      <c r="C132" s="132">
        <v>90445300</v>
      </c>
      <c r="D132" s="132" t="s">
        <v>277</v>
      </c>
      <c r="E132" s="87" t="s">
        <v>63</v>
      </c>
      <c r="F132" s="87">
        <v>300</v>
      </c>
      <c r="G132" s="87">
        <v>10</v>
      </c>
      <c r="H132" s="87">
        <v>100</v>
      </c>
      <c r="I132" s="87"/>
      <c r="J132" s="87"/>
      <c r="K132" s="87"/>
      <c r="L132" s="87"/>
      <c r="M132" s="87"/>
      <c r="N132" s="87"/>
      <c r="O132" s="87"/>
      <c r="P132" s="91"/>
      <c r="Q132" s="87">
        <f t="shared" si="19"/>
        <v>0</v>
      </c>
      <c r="R132" s="87">
        <f t="shared" si="20"/>
        <v>0</v>
      </c>
      <c r="S132" s="92"/>
      <c r="T132" s="93">
        <v>0.04</v>
      </c>
      <c r="U132" s="93">
        <f t="shared" si="21"/>
        <v>0</v>
      </c>
    </row>
    <row r="133" spans="1:23" s="90" customFormat="1" x14ac:dyDescent="0.2">
      <c r="A133" s="86" t="s">
        <v>128</v>
      </c>
      <c r="B133" s="86" t="s">
        <v>129</v>
      </c>
      <c r="C133" s="86" t="s">
        <v>128</v>
      </c>
      <c r="D133" s="86" t="s">
        <v>275</v>
      </c>
      <c r="E133" s="87">
        <v>25</v>
      </c>
      <c r="F133" s="87">
        <v>450</v>
      </c>
      <c r="G133" s="87">
        <v>10</v>
      </c>
      <c r="H133" s="87">
        <v>100</v>
      </c>
      <c r="I133" s="87"/>
      <c r="J133" s="87"/>
      <c r="K133" s="87">
        <v>100</v>
      </c>
      <c r="L133" s="87">
        <v>100</v>
      </c>
      <c r="M133" s="87"/>
      <c r="N133" s="87"/>
      <c r="O133" s="87"/>
      <c r="P133" s="91"/>
      <c r="Q133" s="87">
        <f t="shared" si="19"/>
        <v>200</v>
      </c>
      <c r="R133" s="87">
        <f t="shared" si="20"/>
        <v>2</v>
      </c>
      <c r="S133" s="92"/>
      <c r="T133" s="93">
        <v>0.06</v>
      </c>
      <c r="U133" s="93">
        <f t="shared" si="21"/>
        <v>0.12</v>
      </c>
    </row>
    <row r="134" spans="1:23" s="90" customFormat="1" x14ac:dyDescent="0.2">
      <c r="A134" s="132" t="s">
        <v>190</v>
      </c>
      <c r="B134" s="132" t="s">
        <v>129</v>
      </c>
      <c r="C134" s="132">
        <v>90445400</v>
      </c>
      <c r="D134" s="132" t="s">
        <v>277</v>
      </c>
      <c r="E134" s="87" t="s">
        <v>63</v>
      </c>
      <c r="F134" s="87">
        <v>450</v>
      </c>
      <c r="G134" s="87">
        <v>10</v>
      </c>
      <c r="H134" s="87">
        <v>100</v>
      </c>
      <c r="I134" s="87"/>
      <c r="J134" s="87"/>
      <c r="K134" s="87">
        <v>500</v>
      </c>
      <c r="L134" s="87">
        <v>200</v>
      </c>
      <c r="M134" s="87">
        <v>200</v>
      </c>
      <c r="N134" s="87"/>
      <c r="O134" s="87">
        <v>500</v>
      </c>
      <c r="P134" s="91"/>
      <c r="Q134" s="87">
        <f t="shared" si="19"/>
        <v>1400</v>
      </c>
      <c r="R134" s="87">
        <f t="shared" si="20"/>
        <v>14</v>
      </c>
      <c r="S134" s="92"/>
      <c r="T134" s="93">
        <v>0.06</v>
      </c>
      <c r="U134" s="93">
        <f t="shared" si="21"/>
        <v>0.84</v>
      </c>
    </row>
    <row r="135" spans="1:23" s="90" customFormat="1" x14ac:dyDescent="0.2">
      <c r="A135" s="86" t="s">
        <v>130</v>
      </c>
      <c r="B135" s="86" t="s">
        <v>131</v>
      </c>
      <c r="C135" s="86" t="s">
        <v>130</v>
      </c>
      <c r="D135" s="86" t="s">
        <v>275</v>
      </c>
      <c r="E135" s="87">
        <v>25</v>
      </c>
      <c r="F135" s="87">
        <v>600</v>
      </c>
      <c r="G135" s="87">
        <v>10</v>
      </c>
      <c r="H135" s="87">
        <v>50</v>
      </c>
      <c r="I135" s="87"/>
      <c r="J135" s="87"/>
      <c r="K135" s="87"/>
      <c r="L135" s="87"/>
      <c r="M135" s="87"/>
      <c r="N135" s="87"/>
      <c r="O135" s="87"/>
      <c r="P135" s="91"/>
      <c r="Q135" s="87">
        <f t="shared" si="19"/>
        <v>0</v>
      </c>
      <c r="R135" s="87">
        <f t="shared" si="20"/>
        <v>0</v>
      </c>
      <c r="S135" s="92"/>
      <c r="T135" s="93">
        <v>0.04</v>
      </c>
      <c r="U135" s="93">
        <f t="shared" si="21"/>
        <v>0</v>
      </c>
    </row>
    <row r="136" spans="1:23" s="90" customFormat="1" x14ac:dyDescent="0.2">
      <c r="A136" s="132" t="s">
        <v>211</v>
      </c>
      <c r="B136" s="132" t="s">
        <v>131</v>
      </c>
      <c r="C136" s="132">
        <v>90445600</v>
      </c>
      <c r="D136" s="132" t="s">
        <v>277</v>
      </c>
      <c r="E136" s="87">
        <v>25</v>
      </c>
      <c r="F136" s="87">
        <v>600</v>
      </c>
      <c r="G136" s="87">
        <v>10</v>
      </c>
      <c r="H136" s="87">
        <v>50</v>
      </c>
      <c r="I136" s="87"/>
      <c r="J136" s="87"/>
      <c r="K136" s="87">
        <v>100</v>
      </c>
      <c r="L136" s="87">
        <v>200</v>
      </c>
      <c r="M136" s="87">
        <v>200</v>
      </c>
      <c r="N136" s="87"/>
      <c r="O136" s="87">
        <v>200</v>
      </c>
      <c r="P136" s="91"/>
      <c r="Q136" s="87">
        <f t="shared" si="19"/>
        <v>700</v>
      </c>
      <c r="R136" s="87">
        <f t="shared" si="20"/>
        <v>14</v>
      </c>
      <c r="S136" s="92"/>
      <c r="T136" s="93">
        <v>0.04</v>
      </c>
      <c r="U136" s="93">
        <f t="shared" si="21"/>
        <v>0.56000000000000005</v>
      </c>
    </row>
    <row r="137" spans="1:23" s="90" customFormat="1" x14ac:dyDescent="0.2">
      <c r="A137" s="86" t="s">
        <v>162</v>
      </c>
      <c r="B137" s="86" t="s">
        <v>163</v>
      </c>
      <c r="C137" s="86" t="s">
        <v>162</v>
      </c>
      <c r="D137" s="86" t="s">
        <v>275</v>
      </c>
      <c r="E137" s="87">
        <v>25</v>
      </c>
      <c r="F137" s="87">
        <v>750</v>
      </c>
      <c r="G137" s="87">
        <v>10</v>
      </c>
      <c r="H137" s="87">
        <v>50</v>
      </c>
      <c r="I137" s="87"/>
      <c r="J137" s="87"/>
      <c r="K137" s="87"/>
      <c r="L137" s="87"/>
      <c r="M137" s="87"/>
      <c r="N137" s="87"/>
      <c r="O137" s="87"/>
      <c r="P137" s="91"/>
      <c r="Q137" s="87">
        <f t="shared" si="19"/>
        <v>0</v>
      </c>
      <c r="R137" s="87">
        <f t="shared" si="20"/>
        <v>0</v>
      </c>
      <c r="S137" s="92"/>
      <c r="T137" s="93">
        <v>0.04</v>
      </c>
      <c r="U137" s="93">
        <f t="shared" si="21"/>
        <v>0</v>
      </c>
    </row>
    <row r="138" spans="1:23" s="90" customFormat="1" x14ac:dyDescent="0.2">
      <c r="A138" s="132" t="s">
        <v>218</v>
      </c>
      <c r="B138" s="132" t="s">
        <v>163</v>
      </c>
      <c r="C138" s="95" t="s">
        <v>219</v>
      </c>
      <c r="D138" s="132" t="s">
        <v>277</v>
      </c>
      <c r="E138" s="87">
        <v>25</v>
      </c>
      <c r="F138" s="87">
        <v>750</v>
      </c>
      <c r="G138" s="87">
        <v>10</v>
      </c>
      <c r="H138" s="87">
        <v>50</v>
      </c>
      <c r="I138" s="87"/>
      <c r="J138" s="87"/>
      <c r="K138" s="87"/>
      <c r="L138" s="87"/>
      <c r="M138" s="87"/>
      <c r="N138" s="87"/>
      <c r="O138" s="87"/>
      <c r="P138" s="91"/>
      <c r="Q138" s="87">
        <f t="shared" si="19"/>
        <v>0</v>
      </c>
      <c r="R138" s="87">
        <f t="shared" si="20"/>
        <v>0</v>
      </c>
      <c r="S138" s="92"/>
      <c r="T138" s="93">
        <v>0.04</v>
      </c>
      <c r="U138" s="93">
        <f t="shared" si="21"/>
        <v>0</v>
      </c>
    </row>
    <row r="139" spans="1:23" s="90" customFormat="1" x14ac:dyDescent="0.2">
      <c r="A139" s="86" t="s">
        <v>132</v>
      </c>
      <c r="B139" s="86" t="s">
        <v>133</v>
      </c>
      <c r="C139" s="86" t="s">
        <v>132</v>
      </c>
      <c r="D139" s="86" t="s">
        <v>275</v>
      </c>
      <c r="E139" s="87">
        <v>25</v>
      </c>
      <c r="F139" s="87">
        <v>900</v>
      </c>
      <c r="G139" s="87">
        <v>10</v>
      </c>
      <c r="H139" s="87">
        <v>50</v>
      </c>
      <c r="I139" s="87"/>
      <c r="J139" s="87"/>
      <c r="K139" s="87"/>
      <c r="L139" s="87">
        <v>200</v>
      </c>
      <c r="M139" s="87"/>
      <c r="N139" s="87"/>
      <c r="O139" s="87"/>
      <c r="P139" s="91"/>
      <c r="Q139" s="87">
        <f t="shared" si="19"/>
        <v>200</v>
      </c>
      <c r="R139" s="87">
        <f t="shared" si="20"/>
        <v>4</v>
      </c>
      <c r="S139" s="92"/>
      <c r="T139" s="93">
        <v>0.06</v>
      </c>
      <c r="U139" s="93">
        <f t="shared" si="21"/>
        <v>0.24</v>
      </c>
    </row>
    <row r="140" spans="1:23" s="90" customFormat="1" x14ac:dyDescent="0.2">
      <c r="A140" s="132" t="s">
        <v>264</v>
      </c>
      <c r="B140" s="132" t="s">
        <v>133</v>
      </c>
      <c r="C140" s="95" t="s">
        <v>265</v>
      </c>
      <c r="D140" s="132" t="s">
        <v>277</v>
      </c>
      <c r="E140" s="87">
        <v>25</v>
      </c>
      <c r="F140" s="87">
        <v>900</v>
      </c>
      <c r="G140" s="87">
        <v>10</v>
      </c>
      <c r="H140" s="87">
        <v>50</v>
      </c>
      <c r="I140" s="87"/>
      <c r="J140" s="87"/>
      <c r="K140" s="87"/>
      <c r="L140" s="87">
        <v>200</v>
      </c>
      <c r="M140" s="87"/>
      <c r="N140" s="87"/>
      <c r="O140" s="87">
        <v>200</v>
      </c>
      <c r="P140" s="91"/>
      <c r="Q140" s="87">
        <f t="shared" si="19"/>
        <v>400</v>
      </c>
      <c r="R140" s="87">
        <f t="shared" si="20"/>
        <v>8</v>
      </c>
      <c r="S140" s="92"/>
      <c r="T140" s="93">
        <v>0.06</v>
      </c>
      <c r="U140" s="93">
        <f t="shared" si="21"/>
        <v>0.48</v>
      </c>
    </row>
    <row r="141" spans="1:23" s="90" customFormat="1" x14ac:dyDescent="0.2">
      <c r="A141" s="86" t="s">
        <v>134</v>
      </c>
      <c r="B141" s="86" t="s">
        <v>135</v>
      </c>
      <c r="C141" s="86" t="s">
        <v>134</v>
      </c>
      <c r="D141" s="86" t="s">
        <v>275</v>
      </c>
      <c r="E141" s="87">
        <v>25</v>
      </c>
      <c r="F141" s="87">
        <v>1200</v>
      </c>
      <c r="G141" s="87">
        <v>10</v>
      </c>
      <c r="H141" s="87">
        <v>50</v>
      </c>
      <c r="I141" s="87"/>
      <c r="J141" s="87"/>
      <c r="K141" s="87"/>
      <c r="L141" s="87"/>
      <c r="M141" s="87"/>
      <c r="N141" s="87"/>
      <c r="O141" s="87"/>
      <c r="P141" s="91"/>
      <c r="Q141" s="87">
        <f t="shared" si="19"/>
        <v>0</v>
      </c>
      <c r="R141" s="87">
        <f t="shared" si="20"/>
        <v>0</v>
      </c>
      <c r="S141" s="92"/>
      <c r="T141" s="93">
        <v>0.08</v>
      </c>
      <c r="U141" s="93">
        <f t="shared" si="21"/>
        <v>0</v>
      </c>
    </row>
    <row r="142" spans="1:23" s="90" customFormat="1" x14ac:dyDescent="0.2">
      <c r="A142" s="103" t="s">
        <v>451</v>
      </c>
      <c r="B142" s="132" t="s">
        <v>135</v>
      </c>
      <c r="C142" s="103">
        <v>90445810</v>
      </c>
      <c r="D142" s="132" t="s">
        <v>277</v>
      </c>
      <c r="E142" s="87" t="s">
        <v>63</v>
      </c>
      <c r="F142" s="87">
        <v>1200</v>
      </c>
      <c r="G142" s="87">
        <v>10</v>
      </c>
      <c r="H142" s="87">
        <v>50</v>
      </c>
      <c r="I142" s="87">
        <v>50</v>
      </c>
      <c r="J142" s="87"/>
      <c r="K142" s="87"/>
      <c r="L142" s="87"/>
      <c r="M142" s="87"/>
      <c r="N142" s="87"/>
      <c r="O142" s="87"/>
      <c r="P142" s="91"/>
      <c r="Q142" s="87">
        <f t="shared" si="19"/>
        <v>50</v>
      </c>
      <c r="R142" s="87">
        <f t="shared" si="20"/>
        <v>1</v>
      </c>
      <c r="S142" s="92"/>
      <c r="T142" s="93">
        <v>0.08</v>
      </c>
      <c r="U142" s="93">
        <f t="shared" si="21"/>
        <v>0.08</v>
      </c>
    </row>
    <row r="143" spans="1:23" s="90" customFormat="1" x14ac:dyDescent="0.2">
      <c r="A143" s="86" t="s">
        <v>238</v>
      </c>
      <c r="B143" s="86" t="s">
        <v>239</v>
      </c>
      <c r="C143" s="86" t="s">
        <v>238</v>
      </c>
      <c r="D143" s="86" t="s">
        <v>275</v>
      </c>
      <c r="E143" s="87">
        <v>25</v>
      </c>
      <c r="F143" s="87">
        <v>1524</v>
      </c>
      <c r="G143" s="87">
        <v>10</v>
      </c>
      <c r="H143" s="87">
        <v>50</v>
      </c>
      <c r="I143" s="87"/>
      <c r="J143" s="87"/>
      <c r="K143" s="87"/>
      <c r="L143" s="87"/>
      <c r="M143" s="87"/>
      <c r="N143" s="87"/>
      <c r="O143" s="87"/>
      <c r="P143" s="91"/>
      <c r="Q143" s="87">
        <f t="shared" si="19"/>
        <v>0</v>
      </c>
      <c r="R143" s="87">
        <f t="shared" si="20"/>
        <v>0</v>
      </c>
      <c r="S143" s="92"/>
      <c r="T143" s="93">
        <v>0.08</v>
      </c>
      <c r="U143" s="93">
        <f t="shared" si="21"/>
        <v>0</v>
      </c>
    </row>
    <row r="144" spans="1:23" s="90" customFormat="1" x14ac:dyDescent="0.2">
      <c r="A144" s="86" t="s">
        <v>164</v>
      </c>
      <c r="B144" s="86" t="s">
        <v>165</v>
      </c>
      <c r="C144" s="86" t="s">
        <v>164</v>
      </c>
      <c r="D144" s="86" t="s">
        <v>275</v>
      </c>
      <c r="E144" s="87">
        <v>25</v>
      </c>
      <c r="F144" s="87">
        <v>1800</v>
      </c>
      <c r="G144" s="87">
        <v>10</v>
      </c>
      <c r="H144" s="87">
        <v>50</v>
      </c>
      <c r="I144" s="87"/>
      <c r="J144" s="87"/>
      <c r="K144" s="87"/>
      <c r="L144" s="87"/>
      <c r="M144" s="87"/>
      <c r="N144" s="87"/>
      <c r="O144" s="87"/>
      <c r="P144" s="91"/>
      <c r="Q144" s="87">
        <f t="shared" si="19"/>
        <v>0</v>
      </c>
      <c r="R144" s="87">
        <f t="shared" si="20"/>
        <v>0</v>
      </c>
      <c r="S144" s="92"/>
      <c r="T144" s="93">
        <v>0.12</v>
      </c>
      <c r="U144" s="93">
        <f t="shared" si="21"/>
        <v>0</v>
      </c>
    </row>
    <row r="145" spans="1:23" s="90" customFormat="1" x14ac:dyDescent="0.2">
      <c r="A145" s="132" t="s">
        <v>227</v>
      </c>
      <c r="B145" s="132" t="s">
        <v>165</v>
      </c>
      <c r="C145" s="132">
        <v>90445900</v>
      </c>
      <c r="D145" s="132" t="s">
        <v>277</v>
      </c>
      <c r="E145" s="87">
        <v>25</v>
      </c>
      <c r="F145" s="87">
        <v>1800</v>
      </c>
      <c r="G145" s="87">
        <v>10</v>
      </c>
      <c r="H145" s="87">
        <v>50</v>
      </c>
      <c r="I145" s="87"/>
      <c r="J145" s="87"/>
      <c r="K145" s="87"/>
      <c r="L145" s="87"/>
      <c r="M145" s="87"/>
      <c r="N145" s="87"/>
      <c r="O145" s="87"/>
      <c r="P145" s="91"/>
      <c r="Q145" s="87">
        <f t="shared" si="19"/>
        <v>0</v>
      </c>
      <c r="R145" s="87">
        <f t="shared" si="20"/>
        <v>0</v>
      </c>
      <c r="S145" s="92"/>
      <c r="T145" s="93">
        <v>0.12</v>
      </c>
      <c r="U145" s="93">
        <f t="shared" si="21"/>
        <v>0</v>
      </c>
      <c r="V145" s="94"/>
    </row>
    <row r="146" spans="1:23" s="90" customFormat="1" x14ac:dyDescent="0.2">
      <c r="A146" s="132" t="s">
        <v>301</v>
      </c>
      <c r="B146" s="132" t="s">
        <v>302</v>
      </c>
      <c r="C146" s="132">
        <v>90446000</v>
      </c>
      <c r="D146" s="132" t="s">
        <v>277</v>
      </c>
      <c r="E146" s="87">
        <v>25</v>
      </c>
      <c r="F146" s="87">
        <v>2400</v>
      </c>
      <c r="G146" s="87">
        <v>10</v>
      </c>
      <c r="H146" s="87">
        <v>50</v>
      </c>
      <c r="I146" s="87"/>
      <c r="J146" s="87"/>
      <c r="K146" s="87"/>
      <c r="L146" s="87"/>
      <c r="M146" s="87"/>
      <c r="N146" s="87"/>
      <c r="O146" s="87"/>
      <c r="P146" s="91"/>
      <c r="Q146" s="87">
        <f t="shared" si="19"/>
        <v>0</v>
      </c>
      <c r="R146" s="87">
        <f t="shared" si="20"/>
        <v>0</v>
      </c>
      <c r="S146" s="92"/>
      <c r="T146" s="93">
        <v>0.12</v>
      </c>
      <c r="U146" s="93">
        <f t="shared" si="21"/>
        <v>0</v>
      </c>
      <c r="V146" s="94"/>
    </row>
    <row r="147" spans="1:23" x14ac:dyDescent="0.2">
      <c r="A147" s="305"/>
      <c r="B147" s="305"/>
      <c r="C147" s="305"/>
      <c r="D147" s="305"/>
      <c r="E147" s="305"/>
      <c r="F147" s="305"/>
      <c r="G147" s="305"/>
      <c r="H147" s="305"/>
      <c r="I147" s="133">
        <f t="shared" ref="I147:P147" si="22">SUBTOTAL(9,I6:I146)</f>
        <v>3500</v>
      </c>
      <c r="J147" s="133">
        <f>SUBTOTAL(9,J5:J146)</f>
        <v>4000</v>
      </c>
      <c r="K147" s="133">
        <f t="shared" si="22"/>
        <v>26675</v>
      </c>
      <c r="L147" s="133">
        <f t="shared" si="22"/>
        <v>64650</v>
      </c>
      <c r="M147" s="133">
        <f t="shared" si="22"/>
        <v>48800</v>
      </c>
      <c r="N147" s="133">
        <f t="shared" si="22"/>
        <v>875</v>
      </c>
      <c r="O147" s="133">
        <f t="shared" si="22"/>
        <v>52300</v>
      </c>
      <c r="P147" s="133">
        <f t="shared" si="22"/>
        <v>0</v>
      </c>
      <c r="Q147" s="133">
        <f>SUBTOTAL(9,Q5:Q146)</f>
        <v>200800</v>
      </c>
      <c r="R147" s="133">
        <f>SUBTOTAL(9,R5:R146)</f>
        <v>1770</v>
      </c>
      <c r="S147" s="59"/>
      <c r="T147" s="12"/>
      <c r="U147" s="133">
        <f>SUBTOTAL(9,U5:U146)</f>
        <v>101.30000000000003</v>
      </c>
      <c r="V147" s="3">
        <f>SUM(V14:V146)</f>
        <v>71.069999999999993</v>
      </c>
      <c r="W147" s="3">
        <f>SUM(W14:W146)</f>
        <v>100.00000000000001</v>
      </c>
    </row>
    <row r="148" spans="1:23" x14ac:dyDescent="0.2">
      <c r="A148" s="305"/>
      <c r="B148" s="305"/>
      <c r="C148" s="305"/>
      <c r="D148" s="305"/>
      <c r="E148" s="305"/>
      <c r="F148" s="305"/>
      <c r="G148" s="305"/>
      <c r="H148" s="305"/>
      <c r="I148" s="133">
        <v>26</v>
      </c>
      <c r="J148" s="133">
        <v>2</v>
      </c>
      <c r="K148" s="133">
        <v>277</v>
      </c>
      <c r="L148" s="133">
        <v>611</v>
      </c>
      <c r="M148" s="133">
        <v>387</v>
      </c>
      <c r="N148" s="133">
        <v>35</v>
      </c>
      <c r="O148" s="133">
        <v>432</v>
      </c>
      <c r="P148" s="133"/>
      <c r="Q148" s="133"/>
      <c r="R148" s="133">
        <f>SUM(I148:P148)</f>
        <v>1770</v>
      </c>
      <c r="U148" s="3">
        <f>U147/30</f>
        <v>3.3766666666666674</v>
      </c>
    </row>
    <row r="149" spans="1:23" x14ac:dyDescent="0.2">
      <c r="A149" s="305"/>
      <c r="B149" s="305"/>
      <c r="C149" s="305"/>
      <c r="D149" s="305"/>
      <c r="E149" s="305"/>
      <c r="F149" s="305"/>
      <c r="G149" s="305"/>
      <c r="H149" s="305"/>
      <c r="I149" s="133">
        <v>1.23</v>
      </c>
      <c r="J149" s="133">
        <v>0.12</v>
      </c>
      <c r="K149" s="133">
        <v>14.19</v>
      </c>
      <c r="L149" s="133">
        <v>37.17</v>
      </c>
      <c r="M149" s="133">
        <v>20.63</v>
      </c>
      <c r="N149" s="133">
        <v>3.5</v>
      </c>
      <c r="O149" s="133">
        <v>24.46</v>
      </c>
      <c r="P149" s="133"/>
      <c r="Q149" s="133"/>
      <c r="R149" s="133">
        <f>SUM(I149:P149)</f>
        <v>101.30000000000001</v>
      </c>
    </row>
    <row r="150" spans="1:23" x14ac:dyDescent="0.2">
      <c r="A150" s="34"/>
      <c r="B150" s="34"/>
      <c r="C150" s="34"/>
      <c r="D150" s="34"/>
      <c r="E150" s="34"/>
      <c r="F150" s="34"/>
      <c r="G150" s="34"/>
      <c r="H150" s="34"/>
    </row>
    <row r="151" spans="1:23" x14ac:dyDescent="0.2">
      <c r="A151" s="134" t="s">
        <v>136</v>
      </c>
      <c r="B151" s="134" t="s">
        <v>136</v>
      </c>
      <c r="C151" s="30"/>
      <c r="D151" s="30"/>
      <c r="E151" s="130" t="s">
        <v>10</v>
      </c>
      <c r="F151" s="130" t="s">
        <v>137</v>
      </c>
      <c r="G151" s="300" t="s">
        <v>138</v>
      </c>
      <c r="H151" s="301"/>
      <c r="I151" s="20"/>
      <c r="J151" s="20"/>
      <c r="K151" s="20"/>
      <c r="L151" s="20"/>
      <c r="M151" s="20"/>
      <c r="N151" s="20"/>
      <c r="O151" s="20"/>
      <c r="P151" s="20"/>
      <c r="Q151" s="12"/>
      <c r="R151" s="12"/>
      <c r="S151" s="35"/>
      <c r="T151" s="12"/>
      <c r="U151" s="15"/>
    </row>
    <row r="152" spans="1:23" x14ac:dyDescent="0.2">
      <c r="A152" s="133"/>
      <c r="B152" s="133"/>
      <c r="C152" s="133"/>
      <c r="D152" s="133"/>
      <c r="E152" s="130"/>
      <c r="F152" s="130"/>
      <c r="G152" s="130" t="s">
        <v>139</v>
      </c>
      <c r="H152" s="130" t="s">
        <v>140</v>
      </c>
      <c r="I152" s="130" t="s">
        <v>140</v>
      </c>
      <c r="J152" s="130" t="s">
        <v>140</v>
      </c>
      <c r="K152" s="130" t="s">
        <v>140</v>
      </c>
      <c r="L152" s="130" t="s">
        <v>140</v>
      </c>
      <c r="M152" s="130" t="s">
        <v>140</v>
      </c>
      <c r="N152" s="130" t="s">
        <v>140</v>
      </c>
      <c r="O152" s="130"/>
      <c r="P152" s="130" t="s">
        <v>140</v>
      </c>
      <c r="Q152" s="133" t="s">
        <v>140</v>
      </c>
      <c r="R152" s="133" t="s">
        <v>12</v>
      </c>
      <c r="S152" s="136"/>
      <c r="T152" s="12"/>
      <c r="U152" s="15"/>
    </row>
    <row r="153" spans="1:23" x14ac:dyDescent="0.2">
      <c r="A153" s="38" t="s">
        <v>142</v>
      </c>
      <c r="B153" s="38" t="s">
        <v>143</v>
      </c>
      <c r="C153" s="38" t="s">
        <v>142</v>
      </c>
      <c r="D153" s="38" t="s">
        <v>142</v>
      </c>
      <c r="E153" s="12">
        <v>13</v>
      </c>
      <c r="F153" s="12">
        <v>25</v>
      </c>
      <c r="G153" s="12">
        <v>5</v>
      </c>
      <c r="H153" s="12">
        <v>125</v>
      </c>
      <c r="I153" s="12"/>
      <c r="J153" s="12"/>
      <c r="K153" s="12"/>
      <c r="L153" s="12"/>
      <c r="M153" s="12"/>
      <c r="N153" s="12"/>
      <c r="O153" s="12"/>
      <c r="P153" s="12"/>
      <c r="Q153" s="12">
        <f>SUM(I153:P153)</f>
        <v>0</v>
      </c>
      <c r="R153" s="12">
        <f>$Q153/$H153</f>
        <v>0</v>
      </c>
      <c r="S153" s="39"/>
      <c r="T153" s="15">
        <v>0.09</v>
      </c>
      <c r="U153" s="15">
        <f>$R153*$T153</f>
        <v>0</v>
      </c>
    </row>
    <row r="154" spans="1:23" x14ac:dyDescent="0.2">
      <c r="A154" s="38" t="s">
        <v>144</v>
      </c>
      <c r="B154" s="38" t="s">
        <v>145</v>
      </c>
      <c r="C154" s="38" t="s">
        <v>144</v>
      </c>
      <c r="D154" s="38" t="s">
        <v>144</v>
      </c>
      <c r="E154" s="12">
        <v>19</v>
      </c>
      <c r="F154" s="12">
        <v>25</v>
      </c>
      <c r="G154" s="12">
        <v>5</v>
      </c>
      <c r="H154" s="12">
        <v>125</v>
      </c>
      <c r="I154" s="12"/>
      <c r="J154" s="12"/>
      <c r="K154" s="12"/>
      <c r="L154" s="12"/>
      <c r="M154" s="12"/>
      <c r="N154" s="12"/>
      <c r="O154" s="12"/>
      <c r="P154" s="12"/>
      <c r="Q154" s="12">
        <f>SUM(I154:P154)</f>
        <v>0</v>
      </c>
      <c r="R154" s="12">
        <f>$Q154/$H154</f>
        <v>0</v>
      </c>
      <c r="S154" s="39"/>
      <c r="T154" s="15">
        <v>0.15</v>
      </c>
      <c r="U154" s="15">
        <f>$R154*$T154</f>
        <v>0</v>
      </c>
    </row>
    <row r="155" spans="1:23" x14ac:dyDescent="0.2">
      <c r="B155" s="3"/>
      <c r="I155" s="133">
        <f t="shared" ref="I155:P155" si="23">SUM(I153:I154)</f>
        <v>0</v>
      </c>
      <c r="J155" s="133">
        <f t="shared" si="23"/>
        <v>0</v>
      </c>
      <c r="K155" s="133">
        <f t="shared" si="23"/>
        <v>0</v>
      </c>
      <c r="L155" s="133">
        <f t="shared" si="23"/>
        <v>0</v>
      </c>
      <c r="M155" s="133">
        <f t="shared" si="23"/>
        <v>0</v>
      </c>
      <c r="N155" s="133">
        <f t="shared" si="23"/>
        <v>0</v>
      </c>
      <c r="O155" s="133"/>
      <c r="P155" s="133">
        <f t="shared" si="23"/>
        <v>0</v>
      </c>
      <c r="Q155" s="133">
        <f>SUBTOTAL(9,Q153:Q154)</f>
        <v>0</v>
      </c>
      <c r="R155" s="133">
        <f>SUBTOTAL(9,R153:R154)</f>
        <v>0</v>
      </c>
      <c r="S155" s="136"/>
      <c r="T155" s="12"/>
      <c r="U155" s="33">
        <f>SUBTOTAL(9,U153:U154)</f>
        <v>0</v>
      </c>
    </row>
    <row r="156" spans="1:23" x14ac:dyDescent="0.2">
      <c r="B156" s="3"/>
      <c r="I156" s="40"/>
      <c r="J156" s="40"/>
      <c r="K156" s="40"/>
      <c r="L156" s="40"/>
      <c r="M156" s="40"/>
      <c r="N156" s="40"/>
      <c r="O156" s="40"/>
      <c r="P156" s="40"/>
      <c r="Q156" s="133">
        <v>0</v>
      </c>
      <c r="R156" s="133">
        <v>0</v>
      </c>
      <c r="S156" s="35"/>
      <c r="T156" s="12"/>
      <c r="U156" s="33">
        <v>0</v>
      </c>
    </row>
  </sheetData>
  <autoFilter ref="D3:D149"/>
  <mergeCells count="11">
    <mergeCell ref="T3:U3"/>
    <mergeCell ref="A1:H1"/>
    <mergeCell ref="A2:D2"/>
    <mergeCell ref="E2:H2"/>
    <mergeCell ref="G3:H3"/>
    <mergeCell ref="Q3:R3"/>
    <mergeCell ref="A112:B112"/>
    <mergeCell ref="A147:H147"/>
    <mergeCell ref="A148:H148"/>
    <mergeCell ref="A149:H149"/>
    <mergeCell ref="G151:H151"/>
  </mergeCells>
  <conditionalFormatting sqref="A5:XFD146">
    <cfRule type="expression" dxfId="542" priority="1">
      <formula>MOD(ROW(),2)</formula>
    </cfRule>
  </conditionalFormatting>
  <conditionalFormatting sqref="Q6:Q146">
    <cfRule type="cellIs" dxfId="541" priority="4" operator="greaterThan">
      <formula>10000</formula>
    </cfRule>
  </conditionalFormatting>
  <conditionalFormatting sqref="Q113:Q146">
    <cfRule type="cellIs" dxfId="540" priority="5" operator="greaterThan">
      <formula>2000</formula>
    </cfRule>
  </conditionalFormatting>
  <conditionalFormatting sqref="U6:U111">
    <cfRule type="cellIs" dxfId="539" priority="3" operator="greaterThan">
      <formula>10</formula>
    </cfRule>
  </conditionalFormatting>
  <conditionalFormatting sqref="U142">
    <cfRule type="cellIs" dxfId="538" priority="2" operator="greaterThan">
      <formula>10</formula>
    </cfRule>
  </conditionalFormatting>
  <pageMargins left="0.25" right="0.25" top="0.75" bottom="0.75" header="0.3" footer="0.3"/>
  <pageSetup paperSize="9" scale="69" fitToHeight="0" orientation="landscape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155"/>
  <sheetViews>
    <sheetView zoomScaleNormal="100" workbookViewId="0">
      <pane xSplit="4" ySplit="4" topLeftCell="E5" activePane="bottomRight" state="frozen"/>
      <selection pane="topRight" activeCell="D1" sqref="D1"/>
      <selection pane="bottomLeft" activeCell="A4" sqref="A4"/>
      <selection pane="bottomRight" activeCell="E5" sqref="E5"/>
    </sheetView>
  </sheetViews>
  <sheetFormatPr defaultColWidth="9.140625" defaultRowHeight="12.75" x14ac:dyDescent="0.2"/>
  <cols>
    <col min="1" max="1" width="12.5703125" style="3" customWidth="1"/>
    <col min="2" max="2" width="14" style="41" customWidth="1"/>
    <col min="3" max="3" width="14" style="3" bestFit="1" customWidth="1"/>
    <col min="4" max="4" width="12.28515625" style="3" customWidth="1"/>
    <col min="5" max="5" width="7.85546875" style="3" customWidth="1"/>
    <col min="6" max="6" width="8.5703125" style="3" customWidth="1"/>
    <col min="7" max="7" width="6.140625" style="3" customWidth="1"/>
    <col min="8" max="8" width="6.42578125" style="3" customWidth="1"/>
    <col min="9" max="15" width="10.140625" style="3" customWidth="1"/>
    <col min="16" max="16" width="8.28515625" style="3" customWidth="1"/>
    <col min="17" max="17" width="10.7109375" style="3" bestFit="1" customWidth="1"/>
    <col min="18" max="18" width="8.28515625" style="3" bestFit="1" customWidth="1"/>
    <col min="19" max="20" width="9.42578125" style="3" customWidth="1"/>
    <col min="21" max="21" width="9.28515625" style="3" customWidth="1"/>
    <col min="22" max="16384" width="9.140625" style="3"/>
  </cols>
  <sheetData>
    <row r="1" spans="1:23" x14ac:dyDescent="0.2">
      <c r="A1" s="303" t="s">
        <v>281</v>
      </c>
      <c r="B1" s="303"/>
      <c r="C1" s="303"/>
      <c r="D1" s="303"/>
      <c r="E1" s="303"/>
      <c r="F1" s="303"/>
      <c r="G1" s="303"/>
      <c r="H1" s="303"/>
      <c r="I1" s="30" t="s">
        <v>548</v>
      </c>
      <c r="J1" s="30" t="s">
        <v>551</v>
      </c>
      <c r="K1" s="30" t="s">
        <v>561</v>
      </c>
      <c r="L1" s="30" t="s">
        <v>563</v>
      </c>
      <c r="M1" s="30" t="s">
        <v>573</v>
      </c>
      <c r="N1" s="30" t="s">
        <v>576</v>
      </c>
      <c r="O1" s="30" t="s">
        <v>581</v>
      </c>
      <c r="P1" s="20"/>
      <c r="Q1" s="20"/>
      <c r="R1" s="20"/>
    </row>
    <row r="2" spans="1:23" x14ac:dyDescent="0.2">
      <c r="A2" s="303" t="s">
        <v>578</v>
      </c>
      <c r="B2" s="303"/>
      <c r="C2" s="303"/>
      <c r="D2" s="303"/>
      <c r="E2" s="303"/>
      <c r="F2" s="303"/>
      <c r="G2" s="303"/>
      <c r="H2" s="303"/>
      <c r="I2" s="125"/>
      <c r="J2" s="125"/>
      <c r="K2" s="125"/>
      <c r="L2" s="125"/>
      <c r="M2" s="125"/>
      <c r="N2" s="125"/>
      <c r="O2" s="125"/>
      <c r="P2" s="124"/>
      <c r="Q2" s="124"/>
      <c r="R2" s="124"/>
      <c r="S2" s="129"/>
      <c r="T2" s="129"/>
      <c r="U2" s="30"/>
    </row>
    <row r="3" spans="1:23" x14ac:dyDescent="0.2">
      <c r="A3" s="124" t="s">
        <v>0</v>
      </c>
      <c r="B3" s="124" t="s">
        <v>1</v>
      </c>
      <c r="C3" s="124" t="s">
        <v>2</v>
      </c>
      <c r="D3" s="124" t="s">
        <v>274</v>
      </c>
      <c r="E3" s="124" t="s">
        <v>3</v>
      </c>
      <c r="F3" s="124" t="s">
        <v>4</v>
      </c>
      <c r="G3" s="302" t="s">
        <v>5</v>
      </c>
      <c r="H3" s="302"/>
      <c r="I3" s="31" t="s">
        <v>545</v>
      </c>
      <c r="J3" s="31" t="s">
        <v>552</v>
      </c>
      <c r="K3" s="31" t="s">
        <v>554</v>
      </c>
      <c r="L3" s="31" t="s">
        <v>559</v>
      </c>
      <c r="M3" s="31" t="s">
        <v>572</v>
      </c>
      <c r="N3" s="31" t="s">
        <v>574</v>
      </c>
      <c r="O3" s="31" t="s">
        <v>579</v>
      </c>
      <c r="P3" s="126"/>
      <c r="Q3" s="302" t="s">
        <v>6</v>
      </c>
      <c r="R3" s="302"/>
      <c r="S3" s="55"/>
      <c r="T3" s="300" t="s">
        <v>7</v>
      </c>
      <c r="U3" s="301"/>
    </row>
    <row r="4" spans="1:23" x14ac:dyDescent="0.2">
      <c r="A4" s="126" t="s">
        <v>8</v>
      </c>
      <c r="B4" s="126"/>
      <c r="C4" s="126"/>
      <c r="D4" s="126"/>
      <c r="E4" s="7" t="s">
        <v>9</v>
      </c>
      <c r="F4" s="126" t="s">
        <v>10</v>
      </c>
      <c r="G4" s="124" t="s">
        <v>11</v>
      </c>
      <c r="H4" s="124" t="s">
        <v>12</v>
      </c>
      <c r="I4" s="126" t="s">
        <v>546</v>
      </c>
      <c r="J4" s="126" t="s">
        <v>551</v>
      </c>
      <c r="K4" s="126" t="s">
        <v>555</v>
      </c>
      <c r="L4" s="126" t="s">
        <v>560</v>
      </c>
      <c r="M4" s="126" t="s">
        <v>571</v>
      </c>
      <c r="N4" s="126" t="s">
        <v>575</v>
      </c>
      <c r="O4" s="126" t="s">
        <v>580</v>
      </c>
      <c r="P4" s="126"/>
      <c r="Q4" s="124" t="s">
        <v>13</v>
      </c>
      <c r="R4" s="124" t="s">
        <v>12</v>
      </c>
      <c r="S4" s="56"/>
      <c r="T4" s="125" t="s">
        <v>14</v>
      </c>
      <c r="U4" s="125" t="s">
        <v>15</v>
      </c>
    </row>
    <row r="5" spans="1:23" s="90" customFormat="1" x14ac:dyDescent="0.2">
      <c r="A5" s="86" t="s">
        <v>549</v>
      </c>
      <c r="B5" s="86" t="s">
        <v>550</v>
      </c>
      <c r="C5" s="86" t="s">
        <v>549</v>
      </c>
      <c r="D5" s="86" t="s">
        <v>275</v>
      </c>
      <c r="E5" s="87">
        <v>15</v>
      </c>
      <c r="F5" s="87">
        <v>50</v>
      </c>
      <c r="G5" s="87">
        <v>50</v>
      </c>
      <c r="H5" s="87">
        <v>2000</v>
      </c>
      <c r="I5" s="123"/>
      <c r="J5" s="87">
        <v>4000</v>
      </c>
      <c r="K5" s="87"/>
      <c r="L5" s="87"/>
      <c r="M5" s="87"/>
      <c r="N5" s="87"/>
      <c r="O5" s="87"/>
      <c r="P5" s="123"/>
      <c r="Q5" s="87">
        <f t="shared" ref="Q5:Q20" si="0">SUM(I5:P5)</f>
        <v>4000</v>
      </c>
      <c r="R5" s="87">
        <f t="shared" ref="R5:R20" si="1">$Q5/$H5</f>
        <v>2</v>
      </c>
      <c r="S5" s="89"/>
      <c r="T5" s="87">
        <v>0.06</v>
      </c>
      <c r="U5" s="87">
        <f t="shared" ref="U5:U20" si="2">$R5*$T5</f>
        <v>0.12</v>
      </c>
    </row>
    <row r="6" spans="1:23" s="90" customFormat="1" x14ac:dyDescent="0.2">
      <c r="A6" s="86" t="s">
        <v>383</v>
      </c>
      <c r="B6" s="86" t="s">
        <v>384</v>
      </c>
      <c r="C6" s="86" t="s">
        <v>383</v>
      </c>
      <c r="D6" s="86" t="s">
        <v>275</v>
      </c>
      <c r="E6" s="87">
        <v>15</v>
      </c>
      <c r="F6" s="87">
        <v>225</v>
      </c>
      <c r="G6" s="87">
        <v>10</v>
      </c>
      <c r="H6" s="87">
        <v>400</v>
      </c>
      <c r="I6" s="87"/>
      <c r="J6" s="87"/>
      <c r="K6" s="87"/>
      <c r="L6" s="87"/>
      <c r="M6" s="87"/>
      <c r="N6" s="87"/>
      <c r="O6" s="87"/>
      <c r="P6" s="91"/>
      <c r="Q6" s="87">
        <f t="shared" si="0"/>
        <v>0</v>
      </c>
      <c r="R6" s="87">
        <f t="shared" si="1"/>
        <v>0</v>
      </c>
      <c r="S6" s="92"/>
      <c r="T6" s="93">
        <v>0.06</v>
      </c>
      <c r="U6" s="93">
        <f t="shared" si="2"/>
        <v>0</v>
      </c>
      <c r="V6" s="94">
        <f>SUM(U6:U20)</f>
        <v>22.550000000000004</v>
      </c>
      <c r="W6" s="90">
        <f>V6*100/$V$146</f>
        <v>33.96595872872421</v>
      </c>
    </row>
    <row r="7" spans="1:23" s="90" customFormat="1" x14ac:dyDescent="0.2">
      <c r="A7" s="86" t="s">
        <v>385</v>
      </c>
      <c r="B7" s="86" t="s">
        <v>386</v>
      </c>
      <c r="C7" s="86" t="s">
        <v>385</v>
      </c>
      <c r="D7" s="86" t="s">
        <v>275</v>
      </c>
      <c r="E7" s="87">
        <v>15</v>
      </c>
      <c r="F7" s="87">
        <v>300</v>
      </c>
      <c r="G7" s="87">
        <v>10</v>
      </c>
      <c r="H7" s="87">
        <v>300</v>
      </c>
      <c r="I7" s="87"/>
      <c r="J7" s="87"/>
      <c r="K7" s="87"/>
      <c r="L7" s="87"/>
      <c r="M7" s="87"/>
      <c r="N7" s="87"/>
      <c r="O7" s="87"/>
      <c r="P7" s="91"/>
      <c r="Q7" s="87">
        <f t="shared" si="0"/>
        <v>0</v>
      </c>
      <c r="R7" s="87">
        <f t="shared" si="1"/>
        <v>0</v>
      </c>
      <c r="S7" s="92"/>
      <c r="T7" s="93">
        <v>0.06</v>
      </c>
      <c r="U7" s="93">
        <f t="shared" si="2"/>
        <v>0</v>
      </c>
      <c r="V7" s="94"/>
    </row>
    <row r="8" spans="1:23" s="90" customFormat="1" x14ac:dyDescent="0.2">
      <c r="A8" s="123" t="s">
        <v>387</v>
      </c>
      <c r="B8" s="123" t="s">
        <v>259</v>
      </c>
      <c r="C8" s="95" t="s">
        <v>388</v>
      </c>
      <c r="D8" s="123" t="s">
        <v>277</v>
      </c>
      <c r="E8" s="87" t="s">
        <v>167</v>
      </c>
      <c r="F8" s="87">
        <v>300</v>
      </c>
      <c r="G8" s="87">
        <v>10</v>
      </c>
      <c r="H8" s="87">
        <v>300</v>
      </c>
      <c r="I8" s="87"/>
      <c r="J8" s="87"/>
      <c r="K8" s="87"/>
      <c r="L8" s="87"/>
      <c r="M8" s="87"/>
      <c r="N8" s="87"/>
      <c r="O8" s="87"/>
      <c r="P8" s="91"/>
      <c r="Q8" s="87">
        <f t="shared" si="0"/>
        <v>0</v>
      </c>
      <c r="R8" s="87">
        <f t="shared" si="1"/>
        <v>0</v>
      </c>
      <c r="S8" s="92"/>
      <c r="T8" s="93">
        <v>0.06</v>
      </c>
      <c r="U8" s="93">
        <f t="shared" si="2"/>
        <v>0</v>
      </c>
      <c r="V8" s="94"/>
    </row>
    <row r="9" spans="1:23" s="90" customFormat="1" x14ac:dyDescent="0.2">
      <c r="A9" s="86" t="s">
        <v>258</v>
      </c>
      <c r="B9" s="86" t="s">
        <v>259</v>
      </c>
      <c r="C9" s="86" t="s">
        <v>258</v>
      </c>
      <c r="D9" s="86" t="s">
        <v>275</v>
      </c>
      <c r="E9" s="87">
        <v>15</v>
      </c>
      <c r="F9" s="87">
        <v>375</v>
      </c>
      <c r="G9" s="87">
        <v>10</v>
      </c>
      <c r="H9" s="87">
        <v>200</v>
      </c>
      <c r="I9" s="87"/>
      <c r="J9" s="87"/>
      <c r="K9" s="87"/>
      <c r="L9" s="87"/>
      <c r="M9" s="87"/>
      <c r="N9" s="87"/>
      <c r="O9" s="87"/>
      <c r="P9" s="91"/>
      <c r="Q9" s="87">
        <f t="shared" si="0"/>
        <v>0</v>
      </c>
      <c r="R9" s="87">
        <f t="shared" si="1"/>
        <v>0</v>
      </c>
      <c r="S9" s="92"/>
      <c r="T9" s="93">
        <v>0.06</v>
      </c>
      <c r="U9" s="93">
        <f t="shared" si="2"/>
        <v>0</v>
      </c>
      <c r="V9" s="94"/>
    </row>
    <row r="10" spans="1:23" s="90" customFormat="1" x14ac:dyDescent="0.2">
      <c r="A10" s="86" t="s">
        <v>26</v>
      </c>
      <c r="B10" s="86" t="s">
        <v>27</v>
      </c>
      <c r="C10" s="86" t="s">
        <v>26</v>
      </c>
      <c r="D10" s="86" t="s">
        <v>275</v>
      </c>
      <c r="E10" s="87">
        <v>15</v>
      </c>
      <c r="F10" s="87">
        <v>457</v>
      </c>
      <c r="G10" s="87">
        <v>10</v>
      </c>
      <c r="H10" s="87">
        <v>200</v>
      </c>
      <c r="I10" s="87">
        <v>1800</v>
      </c>
      <c r="J10" s="87"/>
      <c r="K10" s="87">
        <v>5000</v>
      </c>
      <c r="L10" s="87">
        <v>5000</v>
      </c>
      <c r="M10" s="87">
        <v>5000</v>
      </c>
      <c r="N10" s="87"/>
      <c r="O10" s="87">
        <v>5000</v>
      </c>
      <c r="P10" s="91"/>
      <c r="Q10" s="87">
        <f t="shared" si="0"/>
        <v>21800</v>
      </c>
      <c r="R10" s="87">
        <f t="shared" si="1"/>
        <v>109</v>
      </c>
      <c r="S10" s="92"/>
      <c r="T10" s="93">
        <v>0.05</v>
      </c>
      <c r="U10" s="93">
        <f t="shared" si="2"/>
        <v>5.45</v>
      </c>
    </row>
    <row r="11" spans="1:23" s="90" customFormat="1" x14ac:dyDescent="0.2">
      <c r="A11" s="123" t="s">
        <v>169</v>
      </c>
      <c r="B11" s="123" t="s">
        <v>27</v>
      </c>
      <c r="C11" s="123">
        <v>90441400</v>
      </c>
      <c r="D11" s="123" t="s">
        <v>277</v>
      </c>
      <c r="E11" s="87" t="s">
        <v>167</v>
      </c>
      <c r="F11" s="87">
        <v>450</v>
      </c>
      <c r="G11" s="87">
        <v>10</v>
      </c>
      <c r="H11" s="87">
        <v>200</v>
      </c>
      <c r="I11" s="87"/>
      <c r="J11" s="87"/>
      <c r="K11" s="87"/>
      <c r="L11" s="87">
        <v>1000</v>
      </c>
      <c r="M11" s="87">
        <v>1000</v>
      </c>
      <c r="N11" s="87"/>
      <c r="O11" s="87">
        <v>1000</v>
      </c>
      <c r="P11" s="91"/>
      <c r="Q11" s="87">
        <f t="shared" si="0"/>
        <v>3000</v>
      </c>
      <c r="R11" s="87">
        <f t="shared" si="1"/>
        <v>15</v>
      </c>
      <c r="S11" s="92"/>
      <c r="T11" s="93">
        <v>0.05</v>
      </c>
      <c r="U11" s="93">
        <f t="shared" si="2"/>
        <v>0.75</v>
      </c>
    </row>
    <row r="12" spans="1:23" s="90" customFormat="1" x14ac:dyDescent="0.2">
      <c r="A12" s="86" t="s">
        <v>24</v>
      </c>
      <c r="B12" s="86" t="s">
        <v>25</v>
      </c>
      <c r="C12" s="86" t="s">
        <v>24</v>
      </c>
      <c r="D12" s="86" t="s">
        <v>275</v>
      </c>
      <c r="E12" s="87">
        <v>15</v>
      </c>
      <c r="F12" s="87">
        <v>610</v>
      </c>
      <c r="G12" s="87">
        <v>10</v>
      </c>
      <c r="H12" s="87">
        <v>100</v>
      </c>
      <c r="I12" s="87">
        <v>600</v>
      </c>
      <c r="J12" s="87"/>
      <c r="K12" s="87">
        <v>5000</v>
      </c>
      <c r="L12" s="87">
        <v>5000</v>
      </c>
      <c r="M12" s="87">
        <v>5000</v>
      </c>
      <c r="N12" s="87"/>
      <c r="O12" s="87">
        <v>5000</v>
      </c>
      <c r="P12" s="91"/>
      <c r="Q12" s="87">
        <f t="shared" si="0"/>
        <v>20600</v>
      </c>
      <c r="R12" s="87">
        <f t="shared" si="1"/>
        <v>206</v>
      </c>
      <c r="S12" s="92"/>
      <c r="T12" s="93">
        <v>0.04</v>
      </c>
      <c r="U12" s="93">
        <f t="shared" si="2"/>
        <v>8.24</v>
      </c>
    </row>
    <row r="13" spans="1:23" s="90" customFormat="1" x14ac:dyDescent="0.2">
      <c r="A13" s="123" t="s">
        <v>168</v>
      </c>
      <c r="B13" s="123" t="s">
        <v>25</v>
      </c>
      <c r="C13" s="123">
        <v>90441600</v>
      </c>
      <c r="D13" s="123" t="s">
        <v>277</v>
      </c>
      <c r="E13" s="87" t="s">
        <v>167</v>
      </c>
      <c r="F13" s="87">
        <v>600</v>
      </c>
      <c r="G13" s="87">
        <v>10</v>
      </c>
      <c r="H13" s="87">
        <v>100</v>
      </c>
      <c r="I13" s="87">
        <v>900</v>
      </c>
      <c r="J13" s="87"/>
      <c r="K13" s="87">
        <v>1000</v>
      </c>
      <c r="L13" s="87">
        <v>1000</v>
      </c>
      <c r="M13" s="87">
        <v>1000</v>
      </c>
      <c r="N13" s="87"/>
      <c r="O13" s="87">
        <v>500</v>
      </c>
      <c r="P13" s="91"/>
      <c r="Q13" s="87">
        <f t="shared" si="0"/>
        <v>4400</v>
      </c>
      <c r="R13" s="87">
        <f t="shared" si="1"/>
        <v>44</v>
      </c>
      <c r="S13" s="92"/>
      <c r="T13" s="93">
        <v>0.04</v>
      </c>
      <c r="U13" s="93">
        <f t="shared" si="2"/>
        <v>1.76</v>
      </c>
    </row>
    <row r="14" spans="1:23" s="90" customFormat="1" x14ac:dyDescent="0.2">
      <c r="A14" s="86" t="s">
        <v>150</v>
      </c>
      <c r="B14" s="86" t="s">
        <v>151</v>
      </c>
      <c r="C14" s="86" t="s">
        <v>150</v>
      </c>
      <c r="D14" s="86" t="s">
        <v>275</v>
      </c>
      <c r="E14" s="87">
        <v>15</v>
      </c>
      <c r="F14" s="87">
        <v>760</v>
      </c>
      <c r="G14" s="87">
        <v>10</v>
      </c>
      <c r="H14" s="87">
        <v>100</v>
      </c>
      <c r="I14" s="87"/>
      <c r="J14" s="87"/>
      <c r="K14" s="87"/>
      <c r="L14" s="87">
        <v>500</v>
      </c>
      <c r="M14" s="87"/>
      <c r="N14" s="87"/>
      <c r="O14" s="87"/>
      <c r="P14" s="91"/>
      <c r="Q14" s="87">
        <f t="shared" si="0"/>
        <v>500</v>
      </c>
      <c r="R14" s="87">
        <f t="shared" si="1"/>
        <v>5</v>
      </c>
      <c r="S14" s="92"/>
      <c r="T14" s="93">
        <v>0.04</v>
      </c>
      <c r="U14" s="93">
        <f t="shared" si="2"/>
        <v>0.2</v>
      </c>
    </row>
    <row r="15" spans="1:23" s="90" customFormat="1" x14ac:dyDescent="0.2">
      <c r="A15" s="86" t="s">
        <v>20</v>
      </c>
      <c r="B15" s="86" t="s">
        <v>21</v>
      </c>
      <c r="C15" s="86" t="s">
        <v>20</v>
      </c>
      <c r="D15" s="86" t="s">
        <v>275</v>
      </c>
      <c r="E15" s="87">
        <v>15</v>
      </c>
      <c r="F15" s="87">
        <v>915</v>
      </c>
      <c r="G15" s="87">
        <v>10</v>
      </c>
      <c r="H15" s="87">
        <v>100</v>
      </c>
      <c r="I15" s="87"/>
      <c r="J15" s="87"/>
      <c r="K15" s="87">
        <v>1000</v>
      </c>
      <c r="L15" s="87">
        <v>2000</v>
      </c>
      <c r="M15" s="87">
        <v>2000</v>
      </c>
      <c r="N15" s="87"/>
      <c r="O15" s="87">
        <v>2000</v>
      </c>
      <c r="P15" s="91"/>
      <c r="Q15" s="87">
        <f t="shared" si="0"/>
        <v>7000</v>
      </c>
      <c r="R15" s="87">
        <f t="shared" si="1"/>
        <v>70</v>
      </c>
      <c r="S15" s="92"/>
      <c r="T15" s="93">
        <v>0.05</v>
      </c>
      <c r="U15" s="93">
        <f t="shared" si="2"/>
        <v>3.5</v>
      </c>
    </row>
    <row r="16" spans="1:23" s="90" customFormat="1" x14ac:dyDescent="0.2">
      <c r="A16" s="91" t="s">
        <v>166</v>
      </c>
      <c r="B16" s="91" t="s">
        <v>21</v>
      </c>
      <c r="C16" s="91">
        <v>90441800</v>
      </c>
      <c r="D16" s="123" t="s">
        <v>277</v>
      </c>
      <c r="E16" s="87" t="s">
        <v>167</v>
      </c>
      <c r="F16" s="87">
        <v>900</v>
      </c>
      <c r="G16" s="87">
        <v>10</v>
      </c>
      <c r="H16" s="87">
        <v>100</v>
      </c>
      <c r="I16" s="87"/>
      <c r="J16" s="87"/>
      <c r="K16" s="87">
        <v>100</v>
      </c>
      <c r="L16" s="87">
        <v>500</v>
      </c>
      <c r="M16" s="87">
        <v>1000</v>
      </c>
      <c r="N16" s="87"/>
      <c r="O16" s="87">
        <v>500</v>
      </c>
      <c r="P16" s="91"/>
      <c r="Q16" s="87">
        <f t="shared" si="0"/>
        <v>2100</v>
      </c>
      <c r="R16" s="87">
        <f t="shared" si="1"/>
        <v>21</v>
      </c>
      <c r="S16" s="92"/>
      <c r="T16" s="93">
        <v>0.05</v>
      </c>
      <c r="U16" s="93">
        <f t="shared" si="2"/>
        <v>1.05</v>
      </c>
    </row>
    <row r="17" spans="1:23" s="90" customFormat="1" x14ac:dyDescent="0.2">
      <c r="A17" s="86" t="s">
        <v>16</v>
      </c>
      <c r="B17" s="86" t="s">
        <v>17</v>
      </c>
      <c r="C17" s="86" t="s">
        <v>16</v>
      </c>
      <c r="D17" s="86" t="s">
        <v>275</v>
      </c>
      <c r="E17" s="87">
        <v>15</v>
      </c>
      <c r="F17" s="87">
        <v>1220</v>
      </c>
      <c r="G17" s="87">
        <v>10</v>
      </c>
      <c r="H17" s="87">
        <v>50</v>
      </c>
      <c r="I17" s="87"/>
      <c r="J17" s="87"/>
      <c r="K17" s="87"/>
      <c r="L17" s="87"/>
      <c r="M17" s="87">
        <v>1000</v>
      </c>
      <c r="N17" s="87"/>
      <c r="O17" s="87">
        <v>1000</v>
      </c>
      <c r="P17" s="91"/>
      <c r="Q17" s="87">
        <f t="shared" si="0"/>
        <v>2000</v>
      </c>
      <c r="R17" s="87">
        <f t="shared" si="1"/>
        <v>40</v>
      </c>
      <c r="S17" s="92"/>
      <c r="T17" s="93">
        <v>0.04</v>
      </c>
      <c r="U17" s="93">
        <f t="shared" si="2"/>
        <v>1.6</v>
      </c>
    </row>
    <row r="18" spans="1:23" s="90" customFormat="1" x14ac:dyDescent="0.2">
      <c r="A18" s="86" t="s">
        <v>148</v>
      </c>
      <c r="B18" s="86" t="s">
        <v>149</v>
      </c>
      <c r="C18" s="86" t="s">
        <v>148</v>
      </c>
      <c r="D18" s="86" t="s">
        <v>275</v>
      </c>
      <c r="E18" s="87">
        <v>15</v>
      </c>
      <c r="F18" s="87">
        <v>1524</v>
      </c>
      <c r="G18" s="87">
        <v>10</v>
      </c>
      <c r="H18" s="87">
        <v>50</v>
      </c>
      <c r="I18" s="87"/>
      <c r="J18" s="87"/>
      <c r="K18" s="87"/>
      <c r="L18" s="87"/>
      <c r="M18" s="87"/>
      <c r="N18" s="87"/>
      <c r="O18" s="87"/>
      <c r="P18" s="91"/>
      <c r="Q18" s="87">
        <f t="shared" si="0"/>
        <v>0</v>
      </c>
      <c r="R18" s="87">
        <f t="shared" si="1"/>
        <v>0</v>
      </c>
      <c r="S18" s="92"/>
      <c r="T18" s="93">
        <v>0.05</v>
      </c>
      <c r="U18" s="93">
        <f t="shared" si="2"/>
        <v>0</v>
      </c>
    </row>
    <row r="19" spans="1:23" s="90" customFormat="1" x14ac:dyDescent="0.2">
      <c r="A19" s="86" t="s">
        <v>146</v>
      </c>
      <c r="B19" s="86" t="s">
        <v>147</v>
      </c>
      <c r="C19" s="86" t="s">
        <v>146</v>
      </c>
      <c r="D19" s="86" t="s">
        <v>275</v>
      </c>
      <c r="E19" s="87">
        <v>15</v>
      </c>
      <c r="F19" s="87">
        <v>1800</v>
      </c>
      <c r="G19" s="87">
        <v>10</v>
      </c>
      <c r="H19" s="87">
        <v>50</v>
      </c>
      <c r="I19" s="87"/>
      <c r="J19" s="87"/>
      <c r="K19" s="87"/>
      <c r="L19" s="87"/>
      <c r="M19" s="87"/>
      <c r="N19" s="87"/>
      <c r="O19" s="87"/>
      <c r="P19" s="91"/>
      <c r="Q19" s="87">
        <f t="shared" si="0"/>
        <v>0</v>
      </c>
      <c r="R19" s="87">
        <f t="shared" si="1"/>
        <v>0</v>
      </c>
      <c r="S19" s="92"/>
      <c r="T19" s="93">
        <v>0.06</v>
      </c>
      <c r="U19" s="93">
        <f t="shared" si="2"/>
        <v>0</v>
      </c>
    </row>
    <row r="20" spans="1:23" s="90" customFormat="1" x14ac:dyDescent="0.2">
      <c r="A20" s="86" t="s">
        <v>353</v>
      </c>
      <c r="B20" s="86" t="s">
        <v>354</v>
      </c>
      <c r="C20" s="86" t="s">
        <v>146</v>
      </c>
      <c r="D20" s="86" t="s">
        <v>275</v>
      </c>
      <c r="E20" s="87">
        <v>15</v>
      </c>
      <c r="F20" s="87">
        <v>2100</v>
      </c>
      <c r="G20" s="87">
        <v>10</v>
      </c>
      <c r="H20" s="87">
        <v>50</v>
      </c>
      <c r="I20" s="87"/>
      <c r="J20" s="87"/>
      <c r="K20" s="87"/>
      <c r="L20" s="87"/>
      <c r="M20" s="87"/>
      <c r="N20" s="87"/>
      <c r="O20" s="87"/>
      <c r="P20" s="91"/>
      <c r="Q20" s="87">
        <f t="shared" si="0"/>
        <v>0</v>
      </c>
      <c r="R20" s="87">
        <f t="shared" si="1"/>
        <v>0</v>
      </c>
      <c r="S20" s="92"/>
      <c r="T20" s="93">
        <v>0.06</v>
      </c>
      <c r="U20" s="93">
        <f t="shared" si="2"/>
        <v>0</v>
      </c>
    </row>
    <row r="21" spans="1:23" s="90" customFormat="1" ht="15" x14ac:dyDescent="0.2">
      <c r="A21" s="96" t="s">
        <v>28</v>
      </c>
      <c r="B21" s="96"/>
      <c r="C21" s="96"/>
      <c r="D21" s="96"/>
      <c r="E21" s="96"/>
      <c r="F21" s="87"/>
      <c r="G21" s="97"/>
      <c r="H21" s="97"/>
      <c r="I21" s="87"/>
      <c r="J21" s="87"/>
      <c r="K21" s="87"/>
      <c r="L21" s="87"/>
      <c r="M21" s="87"/>
      <c r="N21" s="87"/>
      <c r="O21" s="87"/>
      <c r="P21" s="98"/>
      <c r="Q21" s="87"/>
      <c r="R21" s="87"/>
      <c r="S21" s="92"/>
      <c r="T21" s="87"/>
      <c r="U21" s="93"/>
    </row>
    <row r="22" spans="1:23" s="90" customFormat="1" x14ac:dyDescent="0.2">
      <c r="A22" s="86" t="s">
        <v>260</v>
      </c>
      <c r="B22" s="86" t="s">
        <v>229</v>
      </c>
      <c r="C22" s="86" t="s">
        <v>260</v>
      </c>
      <c r="D22" s="86" t="s">
        <v>275</v>
      </c>
      <c r="E22" s="87">
        <v>20</v>
      </c>
      <c r="F22" s="87">
        <v>100</v>
      </c>
      <c r="G22" s="87">
        <v>10</v>
      </c>
      <c r="H22" s="87">
        <v>500</v>
      </c>
      <c r="I22" s="87"/>
      <c r="J22" s="87"/>
      <c r="K22" s="87"/>
      <c r="L22" s="87"/>
      <c r="M22" s="87"/>
      <c r="N22" s="87"/>
      <c r="O22" s="87">
        <v>500</v>
      </c>
      <c r="P22" s="91"/>
      <c r="Q22" s="87">
        <f t="shared" ref="Q22:Q38" si="3">SUM(I22:P22)</f>
        <v>500</v>
      </c>
      <c r="R22" s="87">
        <f t="shared" ref="R22:R38" si="4">$Q22/$H22</f>
        <v>1</v>
      </c>
      <c r="S22" s="92"/>
      <c r="T22" s="93">
        <v>0.06</v>
      </c>
      <c r="U22" s="93">
        <f t="shared" ref="U22:U38" si="5">$R22*$T22</f>
        <v>0.06</v>
      </c>
      <c r="V22" s="94">
        <f>SUM(U22:U38)</f>
        <v>21.520000000000003</v>
      </c>
      <c r="W22" s="90">
        <f>V22*100/$V$146</f>
        <v>32.414520259075168</v>
      </c>
    </row>
    <row r="23" spans="1:23" s="90" customFormat="1" x14ac:dyDescent="0.2">
      <c r="A23" s="123" t="s">
        <v>228</v>
      </c>
      <c r="B23" s="123" t="s">
        <v>229</v>
      </c>
      <c r="C23" s="123">
        <v>90442100</v>
      </c>
      <c r="D23" s="123" t="s">
        <v>277</v>
      </c>
      <c r="E23" s="87" t="s">
        <v>46</v>
      </c>
      <c r="F23" s="87">
        <v>100</v>
      </c>
      <c r="G23" s="87">
        <v>10</v>
      </c>
      <c r="H23" s="87">
        <v>500</v>
      </c>
      <c r="I23" s="87"/>
      <c r="J23" s="87"/>
      <c r="K23" s="87"/>
      <c r="L23" s="87"/>
      <c r="M23" s="87"/>
      <c r="N23" s="87"/>
      <c r="O23" s="87"/>
      <c r="P23" s="91"/>
      <c r="Q23" s="87">
        <f t="shared" si="3"/>
        <v>0</v>
      </c>
      <c r="R23" s="87">
        <f t="shared" si="4"/>
        <v>0</v>
      </c>
      <c r="S23" s="92"/>
      <c r="T23" s="93">
        <v>0.06</v>
      </c>
      <c r="U23" s="93">
        <f t="shared" si="5"/>
        <v>0</v>
      </c>
      <c r="V23" s="94"/>
    </row>
    <row r="24" spans="1:23" s="90" customFormat="1" x14ac:dyDescent="0.2">
      <c r="A24" s="123" t="s">
        <v>172</v>
      </c>
      <c r="B24" s="123" t="s">
        <v>173</v>
      </c>
      <c r="C24" s="123">
        <v>90447000</v>
      </c>
      <c r="D24" s="123" t="s">
        <v>277</v>
      </c>
      <c r="E24" s="87" t="s">
        <v>46</v>
      </c>
      <c r="F24" s="87">
        <v>240</v>
      </c>
      <c r="G24" s="87">
        <v>10</v>
      </c>
      <c r="H24" s="87">
        <v>250</v>
      </c>
      <c r="I24" s="87"/>
      <c r="J24" s="87"/>
      <c r="K24" s="87">
        <v>4000</v>
      </c>
      <c r="L24" s="87">
        <v>5000</v>
      </c>
      <c r="M24" s="87">
        <v>5000</v>
      </c>
      <c r="N24" s="87"/>
      <c r="O24" s="87">
        <v>5000</v>
      </c>
      <c r="P24" s="91"/>
      <c r="Q24" s="87">
        <f t="shared" si="3"/>
        <v>19000</v>
      </c>
      <c r="R24" s="87">
        <f t="shared" si="4"/>
        <v>76</v>
      </c>
      <c r="S24" s="92"/>
      <c r="T24" s="93">
        <v>0.06</v>
      </c>
      <c r="U24" s="93">
        <f t="shared" si="5"/>
        <v>4.5599999999999996</v>
      </c>
    </row>
    <row r="25" spans="1:23" s="90" customFormat="1" x14ac:dyDescent="0.2">
      <c r="A25" s="86" t="s">
        <v>389</v>
      </c>
      <c r="B25" s="86" t="s">
        <v>390</v>
      </c>
      <c r="C25" s="86" t="s">
        <v>389</v>
      </c>
      <c r="D25" s="86" t="s">
        <v>275</v>
      </c>
      <c r="E25" s="87">
        <v>20</v>
      </c>
      <c r="F25" s="87">
        <v>300</v>
      </c>
      <c r="G25" s="87">
        <v>10</v>
      </c>
      <c r="H25" s="87">
        <v>200</v>
      </c>
      <c r="I25" s="87"/>
      <c r="J25" s="87"/>
      <c r="K25" s="87"/>
      <c r="L25" s="87"/>
      <c r="M25" s="87"/>
      <c r="N25" s="87"/>
      <c r="O25" s="87"/>
      <c r="P25" s="91"/>
      <c r="Q25" s="87">
        <f t="shared" si="3"/>
        <v>0</v>
      </c>
      <c r="R25" s="87">
        <f t="shared" si="4"/>
        <v>0</v>
      </c>
      <c r="S25" s="92"/>
      <c r="T25" s="93">
        <v>0.06</v>
      </c>
      <c r="U25" s="93">
        <f t="shared" si="5"/>
        <v>0</v>
      </c>
    </row>
    <row r="26" spans="1:23" s="90" customFormat="1" x14ac:dyDescent="0.2">
      <c r="A26" s="86" t="s">
        <v>50</v>
      </c>
      <c r="B26" s="86" t="s">
        <v>51</v>
      </c>
      <c r="C26" s="86" t="s">
        <v>50</v>
      </c>
      <c r="D26" s="86" t="s">
        <v>275</v>
      </c>
      <c r="E26" s="87">
        <v>20</v>
      </c>
      <c r="F26" s="87">
        <v>457</v>
      </c>
      <c r="G26" s="87">
        <v>10</v>
      </c>
      <c r="H26" s="87">
        <v>100</v>
      </c>
      <c r="I26" s="87"/>
      <c r="J26" s="87"/>
      <c r="K26" s="87"/>
      <c r="L26" s="87">
        <v>500</v>
      </c>
      <c r="M26" s="87"/>
      <c r="N26" s="87"/>
      <c r="O26" s="87">
        <v>500</v>
      </c>
      <c r="P26" s="91"/>
      <c r="Q26" s="87">
        <f t="shared" si="3"/>
        <v>1000</v>
      </c>
      <c r="R26" s="87">
        <f t="shared" si="4"/>
        <v>10</v>
      </c>
      <c r="S26" s="92"/>
      <c r="T26" s="93">
        <v>0.04</v>
      </c>
      <c r="U26" s="93">
        <f t="shared" si="5"/>
        <v>0.4</v>
      </c>
    </row>
    <row r="27" spans="1:23" s="90" customFormat="1" x14ac:dyDescent="0.2">
      <c r="A27" s="123" t="s">
        <v>171</v>
      </c>
      <c r="B27" s="123" t="s">
        <v>51</v>
      </c>
      <c r="C27" s="123">
        <v>90442400</v>
      </c>
      <c r="D27" s="123" t="s">
        <v>277</v>
      </c>
      <c r="E27" s="87" t="s">
        <v>46</v>
      </c>
      <c r="F27" s="87">
        <v>450</v>
      </c>
      <c r="G27" s="87">
        <v>10</v>
      </c>
      <c r="H27" s="87">
        <v>100</v>
      </c>
      <c r="I27" s="87"/>
      <c r="J27" s="87"/>
      <c r="K27" s="87">
        <v>900</v>
      </c>
      <c r="L27" s="87">
        <v>1000</v>
      </c>
      <c r="M27" s="87"/>
      <c r="N27" s="87"/>
      <c r="O27" s="87"/>
      <c r="P27" s="91"/>
      <c r="Q27" s="87">
        <f t="shared" si="3"/>
        <v>1900</v>
      </c>
      <c r="R27" s="87">
        <f t="shared" si="4"/>
        <v>19</v>
      </c>
      <c r="S27" s="92"/>
      <c r="T27" s="93">
        <v>0.04</v>
      </c>
      <c r="U27" s="93">
        <f t="shared" si="5"/>
        <v>0.76</v>
      </c>
    </row>
    <row r="28" spans="1:23" s="90" customFormat="1" x14ac:dyDescent="0.2">
      <c r="A28" s="86" t="s">
        <v>47</v>
      </c>
      <c r="B28" s="86" t="s">
        <v>48</v>
      </c>
      <c r="C28" s="86" t="s">
        <v>47</v>
      </c>
      <c r="D28" s="86" t="s">
        <v>275</v>
      </c>
      <c r="E28" s="87">
        <v>20</v>
      </c>
      <c r="F28" s="87">
        <v>610</v>
      </c>
      <c r="G28" s="87">
        <v>10</v>
      </c>
      <c r="H28" s="87">
        <v>100</v>
      </c>
      <c r="I28" s="87"/>
      <c r="J28" s="87"/>
      <c r="K28" s="87"/>
      <c r="L28" s="87">
        <v>1000</v>
      </c>
      <c r="M28" s="87">
        <v>1000</v>
      </c>
      <c r="N28" s="87"/>
      <c r="O28" s="87">
        <v>1000</v>
      </c>
      <c r="P28" s="91"/>
      <c r="Q28" s="87">
        <f t="shared" si="3"/>
        <v>3000</v>
      </c>
      <c r="R28" s="87">
        <f t="shared" si="4"/>
        <v>30</v>
      </c>
      <c r="S28" s="92"/>
      <c r="T28" s="93">
        <v>0.06</v>
      </c>
      <c r="U28" s="93">
        <f t="shared" si="5"/>
        <v>1.7999999999999998</v>
      </c>
    </row>
    <row r="29" spans="1:23" s="90" customFormat="1" x14ac:dyDescent="0.2">
      <c r="A29" s="123" t="s">
        <v>49</v>
      </c>
      <c r="B29" s="123" t="s">
        <v>48</v>
      </c>
      <c r="C29" s="123">
        <v>90442600</v>
      </c>
      <c r="D29" s="123" t="s">
        <v>277</v>
      </c>
      <c r="E29" s="87" t="s">
        <v>46</v>
      </c>
      <c r="F29" s="87">
        <v>600</v>
      </c>
      <c r="G29" s="87">
        <v>10</v>
      </c>
      <c r="H29" s="87">
        <v>100</v>
      </c>
      <c r="I29" s="87"/>
      <c r="J29" s="87"/>
      <c r="K29" s="87">
        <v>800</v>
      </c>
      <c r="L29" s="87">
        <v>1000</v>
      </c>
      <c r="M29" s="87"/>
      <c r="N29" s="87"/>
      <c r="O29" s="87"/>
      <c r="P29" s="91"/>
      <c r="Q29" s="87">
        <f t="shared" si="3"/>
        <v>1800</v>
      </c>
      <c r="R29" s="87">
        <f t="shared" si="4"/>
        <v>18</v>
      </c>
      <c r="S29" s="92"/>
      <c r="T29" s="93">
        <v>0.06</v>
      </c>
      <c r="U29" s="93">
        <f t="shared" si="5"/>
        <v>1.08</v>
      </c>
    </row>
    <row r="30" spans="1:23" s="90" customFormat="1" x14ac:dyDescent="0.2">
      <c r="A30" s="86" t="s">
        <v>154</v>
      </c>
      <c r="B30" s="86" t="s">
        <v>43</v>
      </c>
      <c r="C30" s="86" t="s">
        <v>154</v>
      </c>
      <c r="D30" s="86" t="s">
        <v>275</v>
      </c>
      <c r="E30" s="87">
        <v>20</v>
      </c>
      <c r="F30" s="87">
        <v>760</v>
      </c>
      <c r="G30" s="87">
        <v>10</v>
      </c>
      <c r="H30" s="87">
        <v>100</v>
      </c>
      <c r="I30" s="87"/>
      <c r="J30" s="87"/>
      <c r="K30" s="87"/>
      <c r="L30" s="87"/>
      <c r="M30" s="87"/>
      <c r="N30" s="87"/>
      <c r="O30" s="87">
        <v>500</v>
      </c>
      <c r="P30" s="91"/>
      <c r="Q30" s="87">
        <f t="shared" si="3"/>
        <v>500</v>
      </c>
      <c r="R30" s="87">
        <f t="shared" si="4"/>
        <v>5</v>
      </c>
      <c r="S30" s="92"/>
      <c r="T30" s="93">
        <v>7.0000000000000007E-2</v>
      </c>
      <c r="U30" s="93">
        <f t="shared" si="5"/>
        <v>0.35000000000000003</v>
      </c>
    </row>
    <row r="31" spans="1:23" s="90" customFormat="1" x14ac:dyDescent="0.2">
      <c r="A31" s="123" t="s">
        <v>45</v>
      </c>
      <c r="B31" s="123" t="s">
        <v>43</v>
      </c>
      <c r="C31" s="123">
        <v>90442700</v>
      </c>
      <c r="D31" s="123" t="s">
        <v>277</v>
      </c>
      <c r="E31" s="87" t="s">
        <v>46</v>
      </c>
      <c r="F31" s="87">
        <v>750</v>
      </c>
      <c r="G31" s="87">
        <v>10</v>
      </c>
      <c r="H31" s="87">
        <v>100</v>
      </c>
      <c r="I31" s="87"/>
      <c r="J31" s="87"/>
      <c r="K31" s="87">
        <v>500</v>
      </c>
      <c r="L31" s="87">
        <v>1000</v>
      </c>
      <c r="M31" s="87">
        <v>1000</v>
      </c>
      <c r="N31" s="87"/>
      <c r="O31" s="87"/>
      <c r="P31" s="91"/>
      <c r="Q31" s="87">
        <f t="shared" si="3"/>
        <v>2500</v>
      </c>
      <c r="R31" s="87">
        <f t="shared" si="4"/>
        <v>25</v>
      </c>
      <c r="S31" s="92"/>
      <c r="T31" s="93">
        <v>7.0000000000000007E-2</v>
      </c>
      <c r="U31" s="93">
        <f t="shared" si="5"/>
        <v>1.7500000000000002</v>
      </c>
    </row>
    <row r="32" spans="1:23" s="90" customFormat="1" x14ac:dyDescent="0.2">
      <c r="A32" s="86" t="s">
        <v>38</v>
      </c>
      <c r="B32" s="86" t="s">
        <v>39</v>
      </c>
      <c r="C32" s="86" t="s">
        <v>38</v>
      </c>
      <c r="D32" s="86" t="s">
        <v>275</v>
      </c>
      <c r="E32" s="87">
        <v>20</v>
      </c>
      <c r="F32" s="87">
        <v>915</v>
      </c>
      <c r="G32" s="87">
        <v>10</v>
      </c>
      <c r="H32" s="87">
        <v>50</v>
      </c>
      <c r="I32" s="87"/>
      <c r="J32" s="87"/>
      <c r="K32" s="87">
        <v>250</v>
      </c>
      <c r="L32" s="87">
        <v>1000</v>
      </c>
      <c r="M32" s="87">
        <v>1000</v>
      </c>
      <c r="N32" s="87"/>
      <c r="O32" s="87">
        <v>1000</v>
      </c>
      <c r="P32" s="91"/>
      <c r="Q32" s="87">
        <f t="shared" si="3"/>
        <v>3250</v>
      </c>
      <c r="R32" s="87">
        <f t="shared" si="4"/>
        <v>65</v>
      </c>
      <c r="S32" s="92"/>
      <c r="T32" s="93">
        <v>0.04</v>
      </c>
      <c r="U32" s="93">
        <f t="shared" si="5"/>
        <v>2.6</v>
      </c>
    </row>
    <row r="33" spans="1:23" s="90" customFormat="1" x14ac:dyDescent="0.2">
      <c r="A33" s="123" t="s">
        <v>170</v>
      </c>
      <c r="B33" s="123" t="s">
        <v>39</v>
      </c>
      <c r="C33" s="123">
        <v>90442800</v>
      </c>
      <c r="D33" s="123" t="s">
        <v>277</v>
      </c>
      <c r="E33" s="87" t="s">
        <v>46</v>
      </c>
      <c r="F33" s="87">
        <v>900</v>
      </c>
      <c r="G33" s="87">
        <v>10</v>
      </c>
      <c r="H33" s="87">
        <v>50</v>
      </c>
      <c r="I33" s="87"/>
      <c r="J33" s="87"/>
      <c r="K33" s="87">
        <v>700</v>
      </c>
      <c r="L33" s="87">
        <v>2000</v>
      </c>
      <c r="M33" s="87">
        <v>1000</v>
      </c>
      <c r="N33" s="87"/>
      <c r="O33" s="87">
        <v>2000</v>
      </c>
      <c r="P33" s="91"/>
      <c r="Q33" s="87">
        <f t="shared" si="3"/>
        <v>5700</v>
      </c>
      <c r="R33" s="87">
        <f t="shared" si="4"/>
        <v>114</v>
      </c>
      <c r="S33" s="92"/>
      <c r="T33" s="93">
        <v>0.04</v>
      </c>
      <c r="U33" s="93">
        <f t="shared" si="5"/>
        <v>4.5600000000000005</v>
      </c>
    </row>
    <row r="34" spans="1:23" s="90" customFormat="1" x14ac:dyDescent="0.2">
      <c r="A34" s="86" t="s">
        <v>34</v>
      </c>
      <c r="B34" s="86" t="s">
        <v>35</v>
      </c>
      <c r="C34" s="86" t="s">
        <v>34</v>
      </c>
      <c r="D34" s="86" t="s">
        <v>275</v>
      </c>
      <c r="E34" s="87">
        <v>20</v>
      </c>
      <c r="F34" s="87">
        <v>1220</v>
      </c>
      <c r="G34" s="87">
        <v>10</v>
      </c>
      <c r="H34" s="87">
        <v>50</v>
      </c>
      <c r="I34" s="87"/>
      <c r="J34" s="87"/>
      <c r="K34" s="87"/>
      <c r="L34" s="87">
        <v>1000</v>
      </c>
      <c r="M34" s="87">
        <v>1000</v>
      </c>
      <c r="N34" s="87"/>
      <c r="O34" s="87">
        <v>1000</v>
      </c>
      <c r="P34" s="91"/>
      <c r="Q34" s="87">
        <f t="shared" si="3"/>
        <v>3000</v>
      </c>
      <c r="R34" s="87">
        <f t="shared" si="4"/>
        <v>60</v>
      </c>
      <c r="S34" s="92"/>
      <c r="T34" s="93">
        <v>0.06</v>
      </c>
      <c r="U34" s="93">
        <f t="shared" si="5"/>
        <v>3.5999999999999996</v>
      </c>
    </row>
    <row r="35" spans="1:23" s="90" customFormat="1" x14ac:dyDescent="0.2">
      <c r="A35" s="86" t="s">
        <v>32</v>
      </c>
      <c r="B35" s="86" t="s">
        <v>33</v>
      </c>
      <c r="C35" s="86" t="s">
        <v>32</v>
      </c>
      <c r="D35" s="86" t="s">
        <v>275</v>
      </c>
      <c r="E35" s="87">
        <v>20</v>
      </c>
      <c r="F35" s="87">
        <v>1524</v>
      </c>
      <c r="G35" s="87">
        <v>10</v>
      </c>
      <c r="H35" s="87">
        <v>50</v>
      </c>
      <c r="I35" s="87"/>
      <c r="J35" s="87"/>
      <c r="K35" s="87"/>
      <c r="L35" s="87"/>
      <c r="M35" s="87"/>
      <c r="N35" s="87"/>
      <c r="O35" s="87"/>
      <c r="P35" s="91"/>
      <c r="Q35" s="87">
        <f t="shared" si="3"/>
        <v>0</v>
      </c>
      <c r="R35" s="87">
        <f t="shared" si="4"/>
        <v>0</v>
      </c>
      <c r="S35" s="92"/>
      <c r="T35" s="93">
        <v>7.0000000000000007E-2</v>
      </c>
      <c r="U35" s="93">
        <f t="shared" si="5"/>
        <v>0</v>
      </c>
    </row>
    <row r="36" spans="1:23" s="90" customFormat="1" x14ac:dyDescent="0.2">
      <c r="A36" s="86" t="s">
        <v>214</v>
      </c>
      <c r="B36" s="86" t="s">
        <v>30</v>
      </c>
      <c r="C36" s="86" t="s">
        <v>214</v>
      </c>
      <c r="D36" s="86" t="s">
        <v>275</v>
      </c>
      <c r="E36" s="87">
        <v>20</v>
      </c>
      <c r="F36" s="87">
        <v>1800</v>
      </c>
      <c r="G36" s="87">
        <v>10</v>
      </c>
      <c r="H36" s="87">
        <v>50</v>
      </c>
      <c r="I36" s="87"/>
      <c r="J36" s="87"/>
      <c r="K36" s="87"/>
      <c r="L36" s="87"/>
      <c r="M36" s="87"/>
      <c r="N36" s="87"/>
      <c r="O36" s="87"/>
      <c r="P36" s="91"/>
      <c r="Q36" s="87">
        <f t="shared" si="3"/>
        <v>0</v>
      </c>
      <c r="R36" s="87">
        <f t="shared" si="4"/>
        <v>0</v>
      </c>
      <c r="S36" s="92"/>
      <c r="T36" s="93">
        <v>0.09</v>
      </c>
      <c r="U36" s="93">
        <f t="shared" si="5"/>
        <v>0</v>
      </c>
    </row>
    <row r="37" spans="1:23" s="90" customFormat="1" x14ac:dyDescent="0.2">
      <c r="A37" s="86" t="s">
        <v>212</v>
      </c>
      <c r="B37" s="86" t="s">
        <v>213</v>
      </c>
      <c r="C37" s="86" t="s">
        <v>212</v>
      </c>
      <c r="D37" s="86" t="s">
        <v>275</v>
      </c>
      <c r="E37" s="87">
        <v>20</v>
      </c>
      <c r="F37" s="87">
        <v>2100</v>
      </c>
      <c r="G37" s="87">
        <v>10</v>
      </c>
      <c r="H37" s="87">
        <v>50</v>
      </c>
      <c r="I37" s="87"/>
      <c r="J37" s="87"/>
      <c r="K37" s="87"/>
      <c r="L37" s="87"/>
      <c r="M37" s="87"/>
      <c r="N37" s="87"/>
      <c r="O37" s="87"/>
      <c r="P37" s="91"/>
      <c r="Q37" s="87">
        <f t="shared" si="3"/>
        <v>0</v>
      </c>
      <c r="R37" s="87">
        <f t="shared" si="4"/>
        <v>0</v>
      </c>
      <c r="S37" s="92"/>
      <c r="T37" s="93">
        <v>7.0000000000000007E-2</v>
      </c>
      <c r="U37" s="93">
        <f t="shared" si="5"/>
        <v>0</v>
      </c>
    </row>
    <row r="38" spans="1:23" s="90" customFormat="1" x14ac:dyDescent="0.2">
      <c r="A38" s="86" t="s">
        <v>242</v>
      </c>
      <c r="B38" s="86" t="s">
        <v>243</v>
      </c>
      <c r="C38" s="86" t="s">
        <v>242</v>
      </c>
      <c r="D38" s="86" t="s">
        <v>275</v>
      </c>
      <c r="E38" s="87">
        <v>20</v>
      </c>
      <c r="F38" s="87">
        <v>2400</v>
      </c>
      <c r="G38" s="87">
        <v>10</v>
      </c>
      <c r="H38" s="87">
        <v>50</v>
      </c>
      <c r="I38" s="87"/>
      <c r="J38" s="87"/>
      <c r="K38" s="87"/>
      <c r="L38" s="87"/>
      <c r="M38" s="87"/>
      <c r="N38" s="87"/>
      <c r="O38" s="87"/>
      <c r="P38" s="91"/>
      <c r="Q38" s="87">
        <f t="shared" si="3"/>
        <v>0</v>
      </c>
      <c r="R38" s="87">
        <f t="shared" si="4"/>
        <v>0</v>
      </c>
      <c r="S38" s="92"/>
      <c r="T38" s="93">
        <v>7.0000000000000007E-2</v>
      </c>
      <c r="U38" s="93">
        <f t="shared" si="5"/>
        <v>0</v>
      </c>
    </row>
    <row r="39" spans="1:23" s="90" customFormat="1" ht="15" x14ac:dyDescent="0.2">
      <c r="A39" s="96" t="s">
        <v>52</v>
      </c>
      <c r="B39" s="96"/>
      <c r="C39" s="96"/>
      <c r="D39" s="96"/>
      <c r="E39" s="96"/>
      <c r="F39" s="99"/>
      <c r="G39" s="100"/>
      <c r="H39" s="100"/>
      <c r="I39" s="87"/>
      <c r="J39" s="87"/>
      <c r="K39" s="87"/>
      <c r="L39" s="87"/>
      <c r="M39" s="87"/>
      <c r="N39" s="87"/>
      <c r="O39" s="87"/>
      <c r="P39" s="101"/>
      <c r="Q39" s="87"/>
      <c r="R39" s="87"/>
      <c r="S39" s="92"/>
      <c r="T39" s="87"/>
      <c r="U39" s="93"/>
    </row>
    <row r="40" spans="1:23" s="90" customFormat="1" x14ac:dyDescent="0.2">
      <c r="A40" s="86" t="s">
        <v>261</v>
      </c>
      <c r="B40" s="86" t="s">
        <v>262</v>
      </c>
      <c r="C40" s="86" t="s">
        <v>261</v>
      </c>
      <c r="D40" s="86" t="s">
        <v>275</v>
      </c>
      <c r="E40" s="87">
        <v>25</v>
      </c>
      <c r="F40" s="87">
        <v>200</v>
      </c>
      <c r="G40" s="87">
        <v>10</v>
      </c>
      <c r="H40" s="87">
        <v>150</v>
      </c>
      <c r="I40" s="87"/>
      <c r="J40" s="87"/>
      <c r="K40" s="87">
        <v>150</v>
      </c>
      <c r="L40" s="87">
        <v>300</v>
      </c>
      <c r="M40" s="87"/>
      <c r="N40" s="87"/>
      <c r="O40" s="87">
        <v>300</v>
      </c>
      <c r="P40" s="91"/>
      <c r="Q40" s="87">
        <f t="shared" ref="Q40:Q58" si="6">SUM(I40:P40)</f>
        <v>750</v>
      </c>
      <c r="R40" s="87">
        <f t="shared" ref="R40:R58" si="7">$Q40/$H40</f>
        <v>5</v>
      </c>
      <c r="S40" s="92"/>
      <c r="T40" s="93">
        <v>0.06</v>
      </c>
      <c r="U40" s="93">
        <f t="shared" ref="U40:U58" si="8">$R40*$T40</f>
        <v>0.3</v>
      </c>
      <c r="V40" s="94">
        <f>SUM(U40:U58)</f>
        <v>23.859999999999996</v>
      </c>
      <c r="W40" s="90">
        <f>V40*100/$V$146</f>
        <v>35.93914746196716</v>
      </c>
    </row>
    <row r="41" spans="1:23" s="90" customFormat="1" x14ac:dyDescent="0.2">
      <c r="A41" s="123" t="s">
        <v>198</v>
      </c>
      <c r="B41" s="123" t="s">
        <v>199</v>
      </c>
      <c r="C41" s="123">
        <v>90448000</v>
      </c>
      <c r="D41" s="123" t="s">
        <v>277</v>
      </c>
      <c r="E41" s="87" t="s">
        <v>63</v>
      </c>
      <c r="F41" s="87">
        <v>270</v>
      </c>
      <c r="G41" s="87">
        <v>10</v>
      </c>
      <c r="H41" s="87">
        <v>100</v>
      </c>
      <c r="I41" s="87"/>
      <c r="J41" s="87"/>
      <c r="K41" s="87"/>
      <c r="L41" s="87"/>
      <c r="M41" s="87"/>
      <c r="N41" s="87"/>
      <c r="O41" s="87"/>
      <c r="P41" s="91"/>
      <c r="Q41" s="87">
        <f t="shared" si="6"/>
        <v>0</v>
      </c>
      <c r="R41" s="87">
        <f t="shared" si="7"/>
        <v>0</v>
      </c>
      <c r="S41" s="92"/>
      <c r="T41" s="93">
        <v>0.06</v>
      </c>
      <c r="U41" s="93">
        <f t="shared" si="8"/>
        <v>0</v>
      </c>
    </row>
    <row r="42" spans="1:23" s="90" customFormat="1" x14ac:dyDescent="0.2">
      <c r="A42" s="123" t="s">
        <v>392</v>
      </c>
      <c r="B42" s="123" t="s">
        <v>391</v>
      </c>
      <c r="C42" s="95" t="s">
        <v>393</v>
      </c>
      <c r="D42" s="123" t="s">
        <v>277</v>
      </c>
      <c r="E42" s="87" t="s">
        <v>63</v>
      </c>
      <c r="F42" s="87">
        <v>300</v>
      </c>
      <c r="G42" s="87">
        <v>10</v>
      </c>
      <c r="H42" s="87">
        <v>100</v>
      </c>
      <c r="I42" s="87"/>
      <c r="J42" s="87"/>
      <c r="K42" s="87"/>
      <c r="L42" s="87"/>
      <c r="M42" s="87"/>
      <c r="N42" s="87"/>
      <c r="O42" s="87"/>
      <c r="P42" s="91"/>
      <c r="Q42" s="87">
        <f t="shared" si="6"/>
        <v>0</v>
      </c>
      <c r="R42" s="87">
        <f t="shared" si="7"/>
        <v>0</v>
      </c>
      <c r="S42" s="92"/>
      <c r="T42" s="93">
        <v>0.06</v>
      </c>
      <c r="U42" s="93">
        <f t="shared" si="8"/>
        <v>0</v>
      </c>
    </row>
    <row r="43" spans="1:23" s="90" customFormat="1" x14ac:dyDescent="0.2">
      <c r="A43" s="102" t="s">
        <v>67</v>
      </c>
      <c r="B43" s="102" t="s">
        <v>68</v>
      </c>
      <c r="C43" s="102" t="s">
        <v>69</v>
      </c>
      <c r="D43" s="86" t="s">
        <v>275</v>
      </c>
      <c r="E43" s="87">
        <v>25</v>
      </c>
      <c r="F43" s="87">
        <v>375</v>
      </c>
      <c r="G43" s="87">
        <v>10</v>
      </c>
      <c r="H43" s="87">
        <v>100</v>
      </c>
      <c r="I43" s="87"/>
      <c r="J43" s="87"/>
      <c r="K43" s="87"/>
      <c r="L43" s="87">
        <v>400</v>
      </c>
      <c r="M43" s="87">
        <v>500</v>
      </c>
      <c r="N43" s="87"/>
      <c r="O43" s="87">
        <v>1000</v>
      </c>
      <c r="P43" s="91"/>
      <c r="Q43" s="87">
        <f t="shared" si="6"/>
        <v>1900</v>
      </c>
      <c r="R43" s="87">
        <f t="shared" si="7"/>
        <v>19</v>
      </c>
      <c r="S43" s="92"/>
      <c r="T43" s="93">
        <v>0.06</v>
      </c>
      <c r="U43" s="93">
        <f t="shared" si="8"/>
        <v>1.1399999999999999</v>
      </c>
    </row>
    <row r="44" spans="1:23" s="90" customFormat="1" x14ac:dyDescent="0.2">
      <c r="A44" s="86" t="s">
        <v>64</v>
      </c>
      <c r="B44" s="86" t="s">
        <v>65</v>
      </c>
      <c r="C44" s="86" t="s">
        <v>64</v>
      </c>
      <c r="D44" s="86" t="s">
        <v>275</v>
      </c>
      <c r="E44" s="87">
        <v>25</v>
      </c>
      <c r="F44" s="87">
        <v>457</v>
      </c>
      <c r="G44" s="87">
        <v>10</v>
      </c>
      <c r="H44" s="87">
        <v>100</v>
      </c>
      <c r="I44" s="87"/>
      <c r="J44" s="87"/>
      <c r="K44" s="87">
        <v>1000</v>
      </c>
      <c r="L44" s="87">
        <v>1000</v>
      </c>
      <c r="M44" s="87">
        <v>1000</v>
      </c>
      <c r="N44" s="87"/>
      <c r="O44" s="87">
        <v>2000</v>
      </c>
      <c r="P44" s="91"/>
      <c r="Q44" s="87">
        <f t="shared" si="6"/>
        <v>5000</v>
      </c>
      <c r="R44" s="87">
        <f t="shared" si="7"/>
        <v>50</v>
      </c>
      <c r="S44" s="92"/>
      <c r="T44" s="93">
        <v>0.06</v>
      </c>
      <c r="U44" s="93">
        <f t="shared" si="8"/>
        <v>3</v>
      </c>
    </row>
    <row r="45" spans="1:23" s="90" customFormat="1" x14ac:dyDescent="0.2">
      <c r="A45" s="123" t="s">
        <v>66</v>
      </c>
      <c r="B45" s="123" t="s">
        <v>65</v>
      </c>
      <c r="C45" s="123">
        <v>90443400</v>
      </c>
      <c r="D45" s="123" t="s">
        <v>277</v>
      </c>
      <c r="E45" s="87" t="s">
        <v>63</v>
      </c>
      <c r="F45" s="87">
        <v>450</v>
      </c>
      <c r="G45" s="87">
        <v>10</v>
      </c>
      <c r="H45" s="87">
        <v>100</v>
      </c>
      <c r="I45" s="87"/>
      <c r="J45" s="87"/>
      <c r="K45" s="87"/>
      <c r="L45" s="87">
        <v>1000</v>
      </c>
      <c r="M45" s="87">
        <v>1000</v>
      </c>
      <c r="N45" s="87"/>
      <c r="O45" s="87">
        <v>1000</v>
      </c>
      <c r="P45" s="91"/>
      <c r="Q45" s="87">
        <f t="shared" si="6"/>
        <v>3000</v>
      </c>
      <c r="R45" s="87">
        <f t="shared" si="7"/>
        <v>30</v>
      </c>
      <c r="S45" s="92"/>
      <c r="T45" s="93">
        <v>0.06</v>
      </c>
      <c r="U45" s="93">
        <f t="shared" si="8"/>
        <v>1.7999999999999998</v>
      </c>
    </row>
    <row r="46" spans="1:23" s="90" customFormat="1" x14ac:dyDescent="0.2">
      <c r="A46" s="86" t="s">
        <v>60</v>
      </c>
      <c r="B46" s="86" t="s">
        <v>61</v>
      </c>
      <c r="C46" s="86" t="s">
        <v>60</v>
      </c>
      <c r="D46" s="86" t="s">
        <v>275</v>
      </c>
      <c r="E46" s="87">
        <v>25</v>
      </c>
      <c r="F46" s="87">
        <v>610</v>
      </c>
      <c r="G46" s="87">
        <v>10</v>
      </c>
      <c r="H46" s="87">
        <v>50</v>
      </c>
      <c r="I46" s="87"/>
      <c r="J46" s="87"/>
      <c r="K46" s="87">
        <v>1000</v>
      </c>
      <c r="L46" s="87">
        <v>500</v>
      </c>
      <c r="M46" s="87">
        <v>500</v>
      </c>
      <c r="N46" s="87"/>
      <c r="O46" s="87">
        <v>300</v>
      </c>
      <c r="P46" s="91"/>
      <c r="Q46" s="87">
        <f t="shared" si="6"/>
        <v>2300</v>
      </c>
      <c r="R46" s="87">
        <f t="shared" si="7"/>
        <v>46</v>
      </c>
      <c r="S46" s="92"/>
      <c r="T46" s="93">
        <v>0.04</v>
      </c>
      <c r="U46" s="93">
        <f t="shared" si="8"/>
        <v>1.84</v>
      </c>
    </row>
    <row r="47" spans="1:23" s="90" customFormat="1" x14ac:dyDescent="0.2">
      <c r="A47" s="123" t="s">
        <v>62</v>
      </c>
      <c r="B47" s="123" t="s">
        <v>61</v>
      </c>
      <c r="C47" s="123">
        <v>90443600</v>
      </c>
      <c r="D47" s="123" t="s">
        <v>277</v>
      </c>
      <c r="E47" s="87" t="s">
        <v>63</v>
      </c>
      <c r="F47" s="87">
        <v>600</v>
      </c>
      <c r="G47" s="87">
        <v>10</v>
      </c>
      <c r="H47" s="87">
        <v>50</v>
      </c>
      <c r="I47" s="87"/>
      <c r="J47" s="87"/>
      <c r="K47" s="87">
        <v>1700</v>
      </c>
      <c r="L47" s="87">
        <v>2000</v>
      </c>
      <c r="M47" s="87">
        <v>1000</v>
      </c>
      <c r="N47" s="87"/>
      <c r="O47" s="87"/>
      <c r="P47" s="91"/>
      <c r="Q47" s="87">
        <f t="shared" si="6"/>
        <v>4700</v>
      </c>
      <c r="R47" s="87">
        <f t="shared" si="7"/>
        <v>94</v>
      </c>
      <c r="S47" s="92"/>
      <c r="T47" s="93">
        <v>0.04</v>
      </c>
      <c r="U47" s="93">
        <f t="shared" si="8"/>
        <v>3.7600000000000002</v>
      </c>
    </row>
    <row r="48" spans="1:23" s="90" customFormat="1" x14ac:dyDescent="0.2">
      <c r="A48" s="86" t="s">
        <v>195</v>
      </c>
      <c r="B48" s="86" t="s">
        <v>178</v>
      </c>
      <c r="C48" s="86" t="s">
        <v>195</v>
      </c>
      <c r="D48" s="86" t="s">
        <v>275</v>
      </c>
      <c r="E48" s="87">
        <v>25</v>
      </c>
      <c r="F48" s="87">
        <v>750</v>
      </c>
      <c r="G48" s="87">
        <v>10</v>
      </c>
      <c r="H48" s="87">
        <v>50</v>
      </c>
      <c r="I48" s="87"/>
      <c r="J48" s="87"/>
      <c r="K48" s="87"/>
      <c r="L48" s="87"/>
      <c r="M48" s="87"/>
      <c r="N48" s="87"/>
      <c r="O48" s="87"/>
      <c r="P48" s="91"/>
      <c r="Q48" s="87">
        <f t="shared" si="6"/>
        <v>0</v>
      </c>
      <c r="R48" s="87">
        <f t="shared" si="7"/>
        <v>0</v>
      </c>
      <c r="S48" s="92"/>
      <c r="T48" s="93">
        <v>0.05</v>
      </c>
      <c r="U48" s="93">
        <f t="shared" si="8"/>
        <v>0</v>
      </c>
    </row>
    <row r="49" spans="1:23" s="90" customFormat="1" x14ac:dyDescent="0.2">
      <c r="A49" s="123" t="s">
        <v>177</v>
      </c>
      <c r="B49" s="123" t="s">
        <v>178</v>
      </c>
      <c r="C49" s="123">
        <v>90443700</v>
      </c>
      <c r="D49" s="123" t="s">
        <v>277</v>
      </c>
      <c r="E49" s="87" t="s">
        <v>63</v>
      </c>
      <c r="F49" s="87">
        <v>750</v>
      </c>
      <c r="G49" s="87">
        <v>10</v>
      </c>
      <c r="H49" s="87">
        <v>50</v>
      </c>
      <c r="I49" s="87"/>
      <c r="J49" s="87"/>
      <c r="K49" s="87">
        <v>700</v>
      </c>
      <c r="L49" s="87">
        <v>1000</v>
      </c>
      <c r="M49" s="87"/>
      <c r="N49" s="87"/>
      <c r="O49" s="87"/>
      <c r="P49" s="91"/>
      <c r="Q49" s="87">
        <f t="shared" si="6"/>
        <v>1700</v>
      </c>
      <c r="R49" s="87">
        <f t="shared" si="7"/>
        <v>34</v>
      </c>
      <c r="S49" s="92"/>
      <c r="T49" s="93">
        <v>0.05</v>
      </c>
      <c r="U49" s="93">
        <f t="shared" si="8"/>
        <v>1.7000000000000002</v>
      </c>
    </row>
    <row r="50" spans="1:23" s="90" customFormat="1" x14ac:dyDescent="0.2">
      <c r="A50" s="86" t="s">
        <v>155</v>
      </c>
      <c r="B50" s="86" t="s">
        <v>58</v>
      </c>
      <c r="C50" s="86" t="s">
        <v>155</v>
      </c>
      <c r="D50" s="86" t="s">
        <v>275</v>
      </c>
      <c r="E50" s="87">
        <v>25</v>
      </c>
      <c r="F50" s="87">
        <v>915</v>
      </c>
      <c r="G50" s="87">
        <v>10</v>
      </c>
      <c r="H50" s="87">
        <v>50</v>
      </c>
      <c r="I50" s="87"/>
      <c r="J50" s="87"/>
      <c r="K50" s="87"/>
      <c r="L50" s="87">
        <v>500</v>
      </c>
      <c r="M50" s="87"/>
      <c r="N50" s="87"/>
      <c r="O50" s="87">
        <v>500</v>
      </c>
      <c r="P50" s="91"/>
      <c r="Q50" s="87">
        <f t="shared" si="6"/>
        <v>1000</v>
      </c>
      <c r="R50" s="87">
        <f t="shared" si="7"/>
        <v>20</v>
      </c>
      <c r="S50" s="92"/>
      <c r="T50" s="93">
        <v>0.06</v>
      </c>
      <c r="U50" s="93">
        <f t="shared" si="8"/>
        <v>1.2</v>
      </c>
    </row>
    <row r="51" spans="1:23" s="90" customFormat="1" x14ac:dyDescent="0.2">
      <c r="A51" s="123" t="s">
        <v>176</v>
      </c>
      <c r="B51" s="123" t="s">
        <v>58</v>
      </c>
      <c r="C51" s="123">
        <v>90443800</v>
      </c>
      <c r="D51" s="123" t="s">
        <v>277</v>
      </c>
      <c r="E51" s="87" t="s">
        <v>63</v>
      </c>
      <c r="F51" s="87">
        <v>900</v>
      </c>
      <c r="G51" s="87">
        <v>10</v>
      </c>
      <c r="H51" s="87">
        <v>50</v>
      </c>
      <c r="I51" s="87"/>
      <c r="J51" s="87"/>
      <c r="K51" s="87">
        <v>650</v>
      </c>
      <c r="L51" s="87">
        <v>2000</v>
      </c>
      <c r="M51" s="87"/>
      <c r="N51" s="87"/>
      <c r="O51" s="87"/>
      <c r="P51" s="91"/>
      <c r="Q51" s="87">
        <f t="shared" si="6"/>
        <v>2650</v>
      </c>
      <c r="R51" s="87">
        <f t="shared" si="7"/>
        <v>53</v>
      </c>
      <c r="S51" s="92"/>
      <c r="T51" s="93">
        <v>0.06</v>
      </c>
      <c r="U51" s="93">
        <f t="shared" si="8"/>
        <v>3.1799999999999997</v>
      </c>
    </row>
    <row r="52" spans="1:23" s="90" customFormat="1" x14ac:dyDescent="0.2">
      <c r="A52" s="86" t="s">
        <v>53</v>
      </c>
      <c r="B52" s="86" t="s">
        <v>54</v>
      </c>
      <c r="C52" s="86" t="s">
        <v>53</v>
      </c>
      <c r="D52" s="86" t="s">
        <v>275</v>
      </c>
      <c r="E52" s="87">
        <v>25</v>
      </c>
      <c r="F52" s="87">
        <v>1220</v>
      </c>
      <c r="G52" s="87">
        <v>10</v>
      </c>
      <c r="H52" s="87">
        <v>50</v>
      </c>
      <c r="I52" s="87"/>
      <c r="J52" s="87"/>
      <c r="K52" s="87"/>
      <c r="L52" s="87">
        <v>200</v>
      </c>
      <c r="M52" s="87">
        <v>100</v>
      </c>
      <c r="N52" s="87"/>
      <c r="O52" s="87">
        <v>300</v>
      </c>
      <c r="P52" s="91"/>
      <c r="Q52" s="87">
        <f t="shared" si="6"/>
        <v>600</v>
      </c>
      <c r="R52" s="87">
        <f t="shared" si="7"/>
        <v>12</v>
      </c>
      <c r="S52" s="92"/>
      <c r="T52" s="93">
        <v>0.08</v>
      </c>
      <c r="U52" s="93">
        <f t="shared" si="8"/>
        <v>0.96</v>
      </c>
    </row>
    <row r="53" spans="1:23" s="90" customFormat="1" x14ac:dyDescent="0.2">
      <c r="A53" s="103" t="s">
        <v>194</v>
      </c>
      <c r="B53" s="103" t="s">
        <v>54</v>
      </c>
      <c r="C53" s="103">
        <v>90444000</v>
      </c>
      <c r="D53" s="123" t="s">
        <v>277</v>
      </c>
      <c r="E53" s="87" t="s">
        <v>63</v>
      </c>
      <c r="F53" s="87">
        <v>1200</v>
      </c>
      <c r="G53" s="87">
        <v>10</v>
      </c>
      <c r="H53" s="87">
        <v>50</v>
      </c>
      <c r="I53" s="87"/>
      <c r="J53" s="87"/>
      <c r="K53" s="87">
        <v>250</v>
      </c>
      <c r="L53" s="87">
        <v>500</v>
      </c>
      <c r="M53" s="87"/>
      <c r="N53" s="87"/>
      <c r="O53" s="87"/>
      <c r="P53" s="91"/>
      <c r="Q53" s="87">
        <f t="shared" si="6"/>
        <v>750</v>
      </c>
      <c r="R53" s="87">
        <f t="shared" si="7"/>
        <v>15</v>
      </c>
      <c r="S53" s="92"/>
      <c r="T53" s="93">
        <v>0.08</v>
      </c>
      <c r="U53" s="93">
        <f t="shared" si="8"/>
        <v>1.2</v>
      </c>
    </row>
    <row r="54" spans="1:23" s="90" customFormat="1" x14ac:dyDescent="0.2">
      <c r="A54" s="86" t="s">
        <v>230</v>
      </c>
      <c r="B54" s="86" t="s">
        <v>231</v>
      </c>
      <c r="C54" s="86" t="s">
        <v>230</v>
      </c>
      <c r="D54" s="86" t="s">
        <v>275</v>
      </c>
      <c r="E54" s="87">
        <v>25</v>
      </c>
      <c r="F54" s="87">
        <v>1500</v>
      </c>
      <c r="G54" s="87">
        <v>10</v>
      </c>
      <c r="H54" s="87">
        <v>50</v>
      </c>
      <c r="I54" s="87"/>
      <c r="J54" s="87"/>
      <c r="K54" s="87"/>
      <c r="L54" s="87"/>
      <c r="M54" s="87"/>
      <c r="N54" s="87"/>
      <c r="O54" s="87"/>
      <c r="P54" s="91"/>
      <c r="Q54" s="87">
        <f t="shared" si="6"/>
        <v>0</v>
      </c>
      <c r="R54" s="87">
        <f t="shared" si="7"/>
        <v>0</v>
      </c>
      <c r="S54" s="92"/>
      <c r="T54" s="93">
        <v>0.11</v>
      </c>
      <c r="U54" s="93">
        <f t="shared" si="8"/>
        <v>0</v>
      </c>
    </row>
    <row r="55" spans="1:23" s="90" customFormat="1" x14ac:dyDescent="0.2">
      <c r="A55" s="86" t="s">
        <v>254</v>
      </c>
      <c r="B55" s="86" t="s">
        <v>255</v>
      </c>
      <c r="C55" s="86" t="s">
        <v>254</v>
      </c>
      <c r="D55" s="86" t="s">
        <v>275</v>
      </c>
      <c r="E55" s="87">
        <v>25</v>
      </c>
      <c r="F55" s="87">
        <v>1650</v>
      </c>
      <c r="G55" s="87">
        <v>10</v>
      </c>
      <c r="H55" s="87">
        <v>50</v>
      </c>
      <c r="I55" s="87"/>
      <c r="J55" s="87"/>
      <c r="K55" s="87"/>
      <c r="L55" s="87"/>
      <c r="M55" s="87"/>
      <c r="N55" s="87"/>
      <c r="O55" s="87"/>
      <c r="P55" s="91"/>
      <c r="Q55" s="87">
        <f t="shared" si="6"/>
        <v>0</v>
      </c>
      <c r="R55" s="87">
        <f t="shared" si="7"/>
        <v>0</v>
      </c>
      <c r="S55" s="92"/>
      <c r="T55" s="93">
        <v>0.12</v>
      </c>
      <c r="U55" s="93">
        <f t="shared" si="8"/>
        <v>0</v>
      </c>
    </row>
    <row r="56" spans="1:23" s="90" customFormat="1" x14ac:dyDescent="0.2">
      <c r="A56" s="86" t="s">
        <v>193</v>
      </c>
      <c r="B56" s="86" t="s">
        <v>175</v>
      </c>
      <c r="C56" s="86" t="s">
        <v>193</v>
      </c>
      <c r="D56" s="86" t="s">
        <v>275</v>
      </c>
      <c r="E56" s="87">
        <v>25</v>
      </c>
      <c r="F56" s="87">
        <v>1800</v>
      </c>
      <c r="G56" s="87">
        <v>10</v>
      </c>
      <c r="H56" s="87">
        <v>50</v>
      </c>
      <c r="I56" s="87"/>
      <c r="J56" s="87"/>
      <c r="K56" s="87"/>
      <c r="L56" s="87">
        <v>100</v>
      </c>
      <c r="M56" s="87">
        <v>100</v>
      </c>
      <c r="N56" s="87"/>
      <c r="O56" s="87">
        <v>100</v>
      </c>
      <c r="P56" s="91"/>
      <c r="Q56" s="87">
        <f t="shared" si="6"/>
        <v>300</v>
      </c>
      <c r="R56" s="87">
        <f t="shared" si="7"/>
        <v>6</v>
      </c>
      <c r="S56" s="92"/>
      <c r="T56" s="93">
        <v>0.12</v>
      </c>
      <c r="U56" s="93">
        <f t="shared" si="8"/>
        <v>0.72</v>
      </c>
    </row>
    <row r="57" spans="1:23" s="90" customFormat="1" x14ac:dyDescent="0.2">
      <c r="A57" s="123" t="s">
        <v>174</v>
      </c>
      <c r="B57" s="123" t="s">
        <v>175</v>
      </c>
      <c r="C57" s="123">
        <v>90443900</v>
      </c>
      <c r="D57" s="123" t="s">
        <v>277</v>
      </c>
      <c r="E57" s="87" t="s">
        <v>63</v>
      </c>
      <c r="F57" s="87">
        <v>1800</v>
      </c>
      <c r="G57" s="87">
        <v>10</v>
      </c>
      <c r="H57" s="87">
        <v>50</v>
      </c>
      <c r="I57" s="87"/>
      <c r="J57" s="87"/>
      <c r="K57" s="87">
        <v>100</v>
      </c>
      <c r="L57" s="87">
        <v>300</v>
      </c>
      <c r="M57" s="87">
        <v>300</v>
      </c>
      <c r="N57" s="87"/>
      <c r="O57" s="87">
        <v>200</v>
      </c>
      <c r="P57" s="91"/>
      <c r="Q57" s="87">
        <f t="shared" si="6"/>
        <v>900</v>
      </c>
      <c r="R57" s="87">
        <f t="shared" si="7"/>
        <v>18</v>
      </c>
      <c r="S57" s="92"/>
      <c r="T57" s="93">
        <v>0.12</v>
      </c>
      <c r="U57" s="93">
        <f>$R57*$T57</f>
        <v>2.16</v>
      </c>
    </row>
    <row r="58" spans="1:23" s="90" customFormat="1" x14ac:dyDescent="0.2">
      <c r="A58" s="123" t="s">
        <v>293</v>
      </c>
      <c r="B58" s="123" t="s">
        <v>294</v>
      </c>
      <c r="C58" s="123">
        <v>90443000</v>
      </c>
      <c r="D58" s="123" t="s">
        <v>277</v>
      </c>
      <c r="E58" s="87" t="s">
        <v>63</v>
      </c>
      <c r="F58" s="87">
        <v>2100</v>
      </c>
      <c r="G58" s="87">
        <v>10</v>
      </c>
      <c r="H58" s="87">
        <v>50</v>
      </c>
      <c r="I58" s="87"/>
      <c r="J58" s="87"/>
      <c r="K58" s="87">
        <v>100</v>
      </c>
      <c r="L58" s="87">
        <v>100</v>
      </c>
      <c r="M58" s="87">
        <v>100</v>
      </c>
      <c r="N58" s="87"/>
      <c r="O58" s="87">
        <v>200</v>
      </c>
      <c r="P58" s="91"/>
      <c r="Q58" s="87">
        <f t="shared" si="6"/>
        <v>500</v>
      </c>
      <c r="R58" s="87">
        <f t="shared" si="7"/>
        <v>10</v>
      </c>
      <c r="S58" s="92"/>
      <c r="T58" s="93">
        <v>0.09</v>
      </c>
      <c r="U58" s="93">
        <f t="shared" si="8"/>
        <v>0.89999999999999991</v>
      </c>
    </row>
    <row r="59" spans="1:23" s="90" customFormat="1" x14ac:dyDescent="0.2">
      <c r="A59" s="104" t="s">
        <v>70</v>
      </c>
      <c r="B59" s="104"/>
      <c r="C59" s="104"/>
      <c r="D59" s="104"/>
      <c r="E59" s="104"/>
      <c r="F59" s="123"/>
      <c r="G59" s="97"/>
      <c r="H59" s="97"/>
      <c r="I59" s="87"/>
      <c r="J59" s="87"/>
      <c r="K59" s="87"/>
      <c r="L59" s="87"/>
      <c r="M59" s="87"/>
      <c r="N59" s="87"/>
      <c r="O59" s="87"/>
      <c r="P59" s="97"/>
      <c r="Q59" s="87"/>
      <c r="R59" s="87"/>
      <c r="S59" s="92"/>
      <c r="T59" s="87"/>
      <c r="U59" s="93"/>
    </row>
    <row r="60" spans="1:23" s="90" customFormat="1" x14ac:dyDescent="0.2">
      <c r="A60" s="86" t="s">
        <v>295</v>
      </c>
      <c r="B60" s="86" t="s">
        <v>296</v>
      </c>
      <c r="C60" s="86" t="s">
        <v>295</v>
      </c>
      <c r="D60" s="86" t="s">
        <v>275</v>
      </c>
      <c r="E60" s="87">
        <v>32</v>
      </c>
      <c r="F60" s="87">
        <v>100</v>
      </c>
      <c r="G60" s="87">
        <v>10</v>
      </c>
      <c r="H60" s="87">
        <v>300</v>
      </c>
      <c r="I60" s="87"/>
      <c r="J60" s="87"/>
      <c r="K60" s="87"/>
      <c r="L60" s="87"/>
      <c r="M60" s="87"/>
      <c r="N60" s="87"/>
      <c r="O60" s="87"/>
      <c r="P60" s="91"/>
      <c r="Q60" s="87">
        <f t="shared" ref="Q60:Q74" si="9">SUM(I60:P60)</f>
        <v>0</v>
      </c>
      <c r="R60" s="87">
        <f t="shared" ref="R60:R74" si="10">$Q60/$H60</f>
        <v>0</v>
      </c>
      <c r="S60" s="92"/>
      <c r="T60" s="93">
        <v>0.09</v>
      </c>
      <c r="U60" s="93">
        <f t="shared" ref="U60:U74" si="11">$R60*$T60</f>
        <v>0</v>
      </c>
      <c r="V60" s="94">
        <f>SUM(U60:U74)</f>
        <v>1.83</v>
      </c>
      <c r="W60" s="90">
        <f>V60*100/$V$146</f>
        <v>2.7564392227745143</v>
      </c>
    </row>
    <row r="61" spans="1:23" s="90" customFormat="1" x14ac:dyDescent="0.2">
      <c r="A61" s="86" t="s">
        <v>71</v>
      </c>
      <c r="B61" s="86" t="s">
        <v>72</v>
      </c>
      <c r="C61" s="86" t="s">
        <v>71</v>
      </c>
      <c r="D61" s="86" t="s">
        <v>275</v>
      </c>
      <c r="E61" s="87">
        <v>32</v>
      </c>
      <c r="F61" s="87">
        <v>150</v>
      </c>
      <c r="G61" s="87">
        <v>10</v>
      </c>
      <c r="H61" s="87">
        <v>300</v>
      </c>
      <c r="I61" s="87"/>
      <c r="J61" s="87"/>
      <c r="K61" s="87"/>
      <c r="L61" s="87">
        <v>300</v>
      </c>
      <c r="M61" s="87"/>
      <c r="N61" s="87"/>
      <c r="O61" s="87"/>
      <c r="P61" s="91"/>
      <c r="Q61" s="87">
        <f t="shared" si="9"/>
        <v>300</v>
      </c>
      <c r="R61" s="87">
        <f t="shared" si="10"/>
        <v>1</v>
      </c>
      <c r="S61" s="92"/>
      <c r="T61" s="93">
        <v>0.09</v>
      </c>
      <c r="U61" s="93">
        <f t="shared" si="11"/>
        <v>0.09</v>
      </c>
    </row>
    <row r="62" spans="1:23" s="90" customFormat="1" x14ac:dyDescent="0.2">
      <c r="A62" s="123" t="s">
        <v>256</v>
      </c>
      <c r="B62" s="123" t="s">
        <v>72</v>
      </c>
      <c r="C62" s="123">
        <v>90446200</v>
      </c>
      <c r="D62" s="123" t="s">
        <v>277</v>
      </c>
      <c r="E62" s="87">
        <v>32</v>
      </c>
      <c r="F62" s="87">
        <v>150</v>
      </c>
      <c r="G62" s="87">
        <v>10</v>
      </c>
      <c r="H62" s="87">
        <v>300</v>
      </c>
      <c r="I62" s="87"/>
      <c r="J62" s="87"/>
      <c r="K62" s="87"/>
      <c r="L62" s="87">
        <v>300</v>
      </c>
      <c r="M62" s="87"/>
      <c r="N62" s="87"/>
      <c r="O62" s="87"/>
      <c r="P62" s="91"/>
      <c r="Q62" s="87">
        <f t="shared" si="9"/>
        <v>300</v>
      </c>
      <c r="R62" s="87">
        <f t="shared" si="10"/>
        <v>1</v>
      </c>
      <c r="S62" s="92"/>
      <c r="T62" s="93">
        <v>0.09</v>
      </c>
      <c r="U62" s="93">
        <f t="shared" si="11"/>
        <v>0.09</v>
      </c>
    </row>
    <row r="63" spans="1:23" s="90" customFormat="1" x14ac:dyDescent="0.2">
      <c r="A63" s="86" t="s">
        <v>200</v>
      </c>
      <c r="B63" s="86" t="s">
        <v>201</v>
      </c>
      <c r="C63" s="86" t="s">
        <v>200</v>
      </c>
      <c r="D63" s="86" t="s">
        <v>275</v>
      </c>
      <c r="E63" s="87">
        <v>32</v>
      </c>
      <c r="F63" s="87">
        <v>200</v>
      </c>
      <c r="G63" s="87">
        <v>10</v>
      </c>
      <c r="H63" s="87">
        <v>300</v>
      </c>
      <c r="I63" s="87"/>
      <c r="J63" s="87"/>
      <c r="K63" s="87"/>
      <c r="L63" s="87"/>
      <c r="M63" s="87"/>
      <c r="N63" s="87"/>
      <c r="O63" s="87"/>
      <c r="P63" s="91"/>
      <c r="Q63" s="87">
        <f t="shared" si="9"/>
        <v>0</v>
      </c>
      <c r="R63" s="87">
        <f t="shared" si="10"/>
        <v>0</v>
      </c>
      <c r="S63" s="92"/>
      <c r="T63" s="93">
        <v>0.09</v>
      </c>
      <c r="U63" s="93">
        <f t="shared" si="11"/>
        <v>0</v>
      </c>
    </row>
    <row r="64" spans="1:23" s="90" customFormat="1" x14ac:dyDescent="0.2">
      <c r="A64" s="86" t="s">
        <v>73</v>
      </c>
      <c r="B64" s="86" t="s">
        <v>74</v>
      </c>
      <c r="C64" s="86" t="s">
        <v>73</v>
      </c>
      <c r="D64" s="86" t="s">
        <v>275</v>
      </c>
      <c r="E64" s="87">
        <v>32</v>
      </c>
      <c r="F64" s="87">
        <v>300</v>
      </c>
      <c r="G64" s="87">
        <v>10</v>
      </c>
      <c r="H64" s="87">
        <v>150</v>
      </c>
      <c r="I64" s="87"/>
      <c r="J64" s="87"/>
      <c r="K64" s="87"/>
      <c r="L64" s="87"/>
      <c r="M64" s="87"/>
      <c r="N64" s="87"/>
      <c r="O64" s="87"/>
      <c r="P64" s="91"/>
      <c r="Q64" s="87">
        <f t="shared" si="9"/>
        <v>0</v>
      </c>
      <c r="R64" s="87">
        <f t="shared" si="10"/>
        <v>0</v>
      </c>
      <c r="S64" s="92"/>
      <c r="T64" s="93">
        <v>0.09</v>
      </c>
      <c r="U64" s="93">
        <f t="shared" si="11"/>
        <v>0</v>
      </c>
    </row>
    <row r="65" spans="1:23" s="90" customFormat="1" x14ac:dyDescent="0.2">
      <c r="A65" s="123" t="s">
        <v>232</v>
      </c>
      <c r="B65" s="123" t="s">
        <v>74</v>
      </c>
      <c r="C65" s="123">
        <v>90446300</v>
      </c>
      <c r="D65" s="123" t="s">
        <v>277</v>
      </c>
      <c r="E65" s="87" t="s">
        <v>180</v>
      </c>
      <c r="F65" s="87">
        <v>300</v>
      </c>
      <c r="G65" s="87">
        <v>10</v>
      </c>
      <c r="H65" s="87">
        <v>150</v>
      </c>
      <c r="I65" s="87"/>
      <c r="J65" s="87"/>
      <c r="K65" s="87"/>
      <c r="L65" s="87">
        <v>300</v>
      </c>
      <c r="M65" s="87">
        <v>150</v>
      </c>
      <c r="N65" s="87"/>
      <c r="O65" s="87"/>
      <c r="P65" s="91"/>
      <c r="Q65" s="87">
        <f t="shared" si="9"/>
        <v>450</v>
      </c>
      <c r="R65" s="87">
        <f t="shared" si="10"/>
        <v>3</v>
      </c>
      <c r="S65" s="92"/>
      <c r="T65" s="93">
        <v>0.09</v>
      </c>
      <c r="U65" s="93">
        <f t="shared" si="11"/>
        <v>0.27</v>
      </c>
    </row>
    <row r="66" spans="1:23" s="90" customFormat="1" x14ac:dyDescent="0.2">
      <c r="A66" s="86" t="s">
        <v>75</v>
      </c>
      <c r="B66" s="86" t="s">
        <v>76</v>
      </c>
      <c r="C66" s="86" t="s">
        <v>75</v>
      </c>
      <c r="D66" s="86" t="s">
        <v>275</v>
      </c>
      <c r="E66" s="87">
        <v>32</v>
      </c>
      <c r="F66" s="87">
        <v>450</v>
      </c>
      <c r="G66" s="87">
        <v>10</v>
      </c>
      <c r="H66" s="87">
        <v>100</v>
      </c>
      <c r="I66" s="87"/>
      <c r="J66" s="87"/>
      <c r="K66" s="87"/>
      <c r="L66" s="87"/>
      <c r="M66" s="87"/>
      <c r="N66" s="87"/>
      <c r="O66" s="87"/>
      <c r="P66" s="91"/>
      <c r="Q66" s="87">
        <f t="shared" si="9"/>
        <v>0</v>
      </c>
      <c r="R66" s="87">
        <f t="shared" si="10"/>
        <v>0</v>
      </c>
      <c r="S66" s="92"/>
      <c r="T66" s="93">
        <v>0.09</v>
      </c>
      <c r="U66" s="93">
        <f t="shared" si="11"/>
        <v>0</v>
      </c>
    </row>
    <row r="67" spans="1:23" s="90" customFormat="1" x14ac:dyDescent="0.2">
      <c r="A67" s="123" t="s">
        <v>179</v>
      </c>
      <c r="B67" s="123" t="s">
        <v>76</v>
      </c>
      <c r="C67" s="123">
        <v>90446400</v>
      </c>
      <c r="D67" s="123" t="s">
        <v>277</v>
      </c>
      <c r="E67" s="87" t="s">
        <v>180</v>
      </c>
      <c r="F67" s="87">
        <v>450</v>
      </c>
      <c r="G67" s="87">
        <v>10</v>
      </c>
      <c r="H67" s="87">
        <v>100</v>
      </c>
      <c r="I67" s="87"/>
      <c r="J67" s="87"/>
      <c r="K67" s="87"/>
      <c r="L67" s="87">
        <v>200</v>
      </c>
      <c r="M67" s="87">
        <v>100</v>
      </c>
      <c r="N67" s="87"/>
      <c r="O67" s="87">
        <v>100</v>
      </c>
      <c r="P67" s="91"/>
      <c r="Q67" s="87">
        <f t="shared" si="9"/>
        <v>400</v>
      </c>
      <c r="R67" s="87">
        <f t="shared" si="10"/>
        <v>4</v>
      </c>
      <c r="S67" s="92"/>
      <c r="T67" s="93">
        <v>0.09</v>
      </c>
      <c r="U67" s="93">
        <f t="shared" si="11"/>
        <v>0.36</v>
      </c>
    </row>
    <row r="68" spans="1:23" s="90" customFormat="1" x14ac:dyDescent="0.2">
      <c r="A68" s="86" t="s">
        <v>156</v>
      </c>
      <c r="B68" s="86" t="s">
        <v>157</v>
      </c>
      <c r="C68" s="86" t="s">
        <v>156</v>
      </c>
      <c r="D68" s="86" t="s">
        <v>275</v>
      </c>
      <c r="E68" s="87">
        <v>32</v>
      </c>
      <c r="F68" s="87">
        <v>600</v>
      </c>
      <c r="G68" s="87">
        <v>10</v>
      </c>
      <c r="H68" s="87">
        <v>100</v>
      </c>
      <c r="I68" s="87"/>
      <c r="J68" s="87"/>
      <c r="K68" s="87"/>
      <c r="L68" s="87"/>
      <c r="M68" s="87"/>
      <c r="N68" s="87"/>
      <c r="O68" s="87"/>
      <c r="P68" s="91"/>
      <c r="Q68" s="87">
        <f t="shared" si="9"/>
        <v>0</v>
      </c>
      <c r="R68" s="87">
        <f t="shared" si="10"/>
        <v>0</v>
      </c>
      <c r="S68" s="92"/>
      <c r="T68" s="93">
        <v>0.12</v>
      </c>
      <c r="U68" s="93">
        <f t="shared" si="11"/>
        <v>0</v>
      </c>
    </row>
    <row r="69" spans="1:23" s="90" customFormat="1" x14ac:dyDescent="0.2">
      <c r="A69" s="123" t="s">
        <v>181</v>
      </c>
      <c r="B69" s="123" t="s">
        <v>157</v>
      </c>
      <c r="C69" s="123">
        <v>90446600</v>
      </c>
      <c r="D69" s="123" t="s">
        <v>277</v>
      </c>
      <c r="E69" s="87" t="s">
        <v>180</v>
      </c>
      <c r="F69" s="87">
        <v>600</v>
      </c>
      <c r="G69" s="87">
        <v>10</v>
      </c>
      <c r="H69" s="87">
        <v>100</v>
      </c>
      <c r="I69" s="87"/>
      <c r="J69" s="87"/>
      <c r="K69" s="87"/>
      <c r="L69" s="87">
        <v>200</v>
      </c>
      <c r="M69" s="87">
        <v>100</v>
      </c>
      <c r="N69" s="87"/>
      <c r="O69" s="87">
        <v>100</v>
      </c>
      <c r="P69" s="91"/>
      <c r="Q69" s="87">
        <f t="shared" si="9"/>
        <v>400</v>
      </c>
      <c r="R69" s="87">
        <f t="shared" si="10"/>
        <v>4</v>
      </c>
      <c r="S69" s="92"/>
      <c r="T69" s="93">
        <v>0.12</v>
      </c>
      <c r="U69" s="93">
        <f t="shared" si="11"/>
        <v>0.48</v>
      </c>
    </row>
    <row r="70" spans="1:23" s="90" customFormat="1" x14ac:dyDescent="0.2">
      <c r="A70" s="86" t="s">
        <v>222</v>
      </c>
      <c r="B70" s="86" t="s">
        <v>223</v>
      </c>
      <c r="C70" s="86" t="s">
        <v>222</v>
      </c>
      <c r="D70" s="86" t="s">
        <v>275</v>
      </c>
      <c r="E70" s="87">
        <v>32</v>
      </c>
      <c r="F70" s="87">
        <v>750</v>
      </c>
      <c r="G70" s="87">
        <v>10</v>
      </c>
      <c r="H70" s="87">
        <v>60</v>
      </c>
      <c r="I70" s="87"/>
      <c r="J70" s="87"/>
      <c r="K70" s="87"/>
      <c r="L70" s="87"/>
      <c r="M70" s="87"/>
      <c r="N70" s="87"/>
      <c r="O70" s="87"/>
      <c r="P70" s="91"/>
      <c r="Q70" s="87">
        <f t="shared" si="9"/>
        <v>0</v>
      </c>
      <c r="R70" s="87">
        <f t="shared" si="10"/>
        <v>0</v>
      </c>
      <c r="S70" s="92"/>
      <c r="T70" s="93">
        <v>0.09</v>
      </c>
      <c r="U70" s="93">
        <f t="shared" si="11"/>
        <v>0</v>
      </c>
    </row>
    <row r="71" spans="1:23" s="90" customFormat="1" x14ac:dyDescent="0.2">
      <c r="A71" s="86" t="s">
        <v>158</v>
      </c>
      <c r="B71" s="86" t="s">
        <v>159</v>
      </c>
      <c r="C71" s="86" t="s">
        <v>158</v>
      </c>
      <c r="D71" s="86" t="s">
        <v>275</v>
      </c>
      <c r="E71" s="87">
        <v>32</v>
      </c>
      <c r="F71" s="87">
        <v>900</v>
      </c>
      <c r="G71" s="87">
        <v>10</v>
      </c>
      <c r="H71" s="87">
        <v>50</v>
      </c>
      <c r="I71" s="87"/>
      <c r="J71" s="87"/>
      <c r="K71" s="87"/>
      <c r="L71" s="87"/>
      <c r="M71" s="87"/>
      <c r="N71" s="87"/>
      <c r="O71" s="87"/>
      <c r="P71" s="91"/>
      <c r="Q71" s="87">
        <f t="shared" si="9"/>
        <v>0</v>
      </c>
      <c r="R71" s="87">
        <f t="shared" si="10"/>
        <v>0</v>
      </c>
      <c r="S71" s="92"/>
      <c r="T71" s="93">
        <v>0.09</v>
      </c>
      <c r="U71" s="93">
        <f t="shared" si="11"/>
        <v>0</v>
      </c>
    </row>
    <row r="72" spans="1:23" s="90" customFormat="1" x14ac:dyDescent="0.2">
      <c r="A72" s="123" t="s">
        <v>182</v>
      </c>
      <c r="B72" s="123" t="s">
        <v>159</v>
      </c>
      <c r="C72" s="123">
        <v>90446700</v>
      </c>
      <c r="D72" s="123" t="s">
        <v>277</v>
      </c>
      <c r="E72" s="87" t="s">
        <v>180</v>
      </c>
      <c r="F72" s="87">
        <v>900</v>
      </c>
      <c r="G72" s="87">
        <v>10</v>
      </c>
      <c r="H72" s="87">
        <v>50</v>
      </c>
      <c r="I72" s="87"/>
      <c r="J72" s="87"/>
      <c r="K72" s="87"/>
      <c r="L72" s="87">
        <v>200</v>
      </c>
      <c r="M72" s="87"/>
      <c r="N72" s="87"/>
      <c r="O72" s="87">
        <v>100</v>
      </c>
      <c r="P72" s="91"/>
      <c r="Q72" s="87">
        <f t="shared" si="9"/>
        <v>300</v>
      </c>
      <c r="R72" s="87">
        <f t="shared" si="10"/>
        <v>6</v>
      </c>
      <c r="S72" s="92"/>
      <c r="T72" s="93">
        <v>0.09</v>
      </c>
      <c r="U72" s="93">
        <f t="shared" si="11"/>
        <v>0.54</v>
      </c>
    </row>
    <row r="73" spans="1:23" s="90" customFormat="1" x14ac:dyDescent="0.2">
      <c r="A73" s="86" t="s">
        <v>233</v>
      </c>
      <c r="B73" s="86" t="s">
        <v>234</v>
      </c>
      <c r="C73" s="86" t="s">
        <v>233</v>
      </c>
      <c r="D73" s="86" t="s">
        <v>275</v>
      </c>
      <c r="E73" s="87">
        <v>32</v>
      </c>
      <c r="F73" s="87">
        <v>1200</v>
      </c>
      <c r="G73" s="87">
        <v>10</v>
      </c>
      <c r="H73" s="87">
        <v>50</v>
      </c>
      <c r="I73" s="87"/>
      <c r="J73" s="87"/>
      <c r="K73" s="87"/>
      <c r="L73" s="87"/>
      <c r="M73" s="87"/>
      <c r="N73" s="87"/>
      <c r="O73" s="87"/>
      <c r="P73" s="91"/>
      <c r="Q73" s="87">
        <f t="shared" si="9"/>
        <v>0</v>
      </c>
      <c r="R73" s="87">
        <f t="shared" si="10"/>
        <v>0</v>
      </c>
      <c r="S73" s="92"/>
      <c r="T73" s="93">
        <v>0.12</v>
      </c>
      <c r="U73" s="93">
        <f t="shared" si="11"/>
        <v>0</v>
      </c>
    </row>
    <row r="74" spans="1:23" s="90" customFormat="1" x14ac:dyDescent="0.2">
      <c r="A74" s="123" t="s">
        <v>236</v>
      </c>
      <c r="B74" s="123" t="s">
        <v>237</v>
      </c>
      <c r="C74" s="123">
        <v>90446800</v>
      </c>
      <c r="D74" s="123" t="s">
        <v>277</v>
      </c>
      <c r="E74" s="87" t="s">
        <v>180</v>
      </c>
      <c r="F74" s="87">
        <v>1800</v>
      </c>
      <c r="G74" s="87">
        <v>10</v>
      </c>
      <c r="H74" s="87">
        <v>25</v>
      </c>
      <c r="I74" s="87"/>
      <c r="J74" s="87"/>
      <c r="K74" s="87"/>
      <c r="L74" s="87"/>
      <c r="M74" s="87"/>
      <c r="N74" s="87"/>
      <c r="O74" s="87"/>
      <c r="P74" s="91"/>
      <c r="Q74" s="87">
        <f t="shared" si="9"/>
        <v>0</v>
      </c>
      <c r="R74" s="87">
        <f t="shared" si="10"/>
        <v>0</v>
      </c>
      <c r="S74" s="92"/>
      <c r="T74" s="93">
        <v>0.18</v>
      </c>
      <c r="U74" s="93">
        <f t="shared" si="11"/>
        <v>0</v>
      </c>
      <c r="V74" s="94"/>
    </row>
    <row r="75" spans="1:23" s="90" customFormat="1" x14ac:dyDescent="0.2">
      <c r="A75" s="104" t="s">
        <v>77</v>
      </c>
      <c r="B75" s="104"/>
      <c r="C75" s="104"/>
      <c r="D75" s="104"/>
      <c r="E75" s="104"/>
      <c r="F75" s="123"/>
      <c r="G75" s="87"/>
      <c r="H75" s="87"/>
      <c r="I75" s="87"/>
      <c r="J75" s="87"/>
      <c r="K75" s="87"/>
      <c r="L75" s="87"/>
      <c r="M75" s="87"/>
      <c r="N75" s="87"/>
      <c r="O75" s="87"/>
      <c r="P75" s="104"/>
      <c r="Q75" s="87"/>
      <c r="R75" s="87"/>
      <c r="S75" s="92"/>
      <c r="T75" s="87"/>
      <c r="U75" s="93"/>
    </row>
    <row r="76" spans="1:23" s="90" customFormat="1" x14ac:dyDescent="0.2">
      <c r="A76" s="86" t="s">
        <v>297</v>
      </c>
      <c r="B76" s="86" t="s">
        <v>298</v>
      </c>
      <c r="C76" s="86" t="s">
        <v>297</v>
      </c>
      <c r="D76" s="86" t="s">
        <v>275</v>
      </c>
      <c r="E76" s="87">
        <v>40</v>
      </c>
      <c r="F76" s="87">
        <v>100</v>
      </c>
      <c r="G76" s="87">
        <v>10</v>
      </c>
      <c r="H76" s="87">
        <v>300</v>
      </c>
      <c r="I76" s="87"/>
      <c r="J76" s="87"/>
      <c r="K76" s="87"/>
      <c r="L76" s="87"/>
      <c r="M76" s="87"/>
      <c r="N76" s="87"/>
      <c r="O76" s="87"/>
      <c r="P76" s="91"/>
      <c r="Q76" s="87">
        <f t="shared" ref="Q76:Q91" si="12">SUM(I76:P76)</f>
        <v>0</v>
      </c>
      <c r="R76" s="87">
        <f t="shared" ref="R76:R91" si="13">$Q76/$H76</f>
        <v>0</v>
      </c>
      <c r="S76" s="92"/>
      <c r="T76" s="93">
        <v>0.13</v>
      </c>
      <c r="U76" s="93">
        <f t="shared" ref="U76:U91" si="14">$R76*$T76</f>
        <v>0</v>
      </c>
      <c r="V76" s="94">
        <f>SUM(U76:U91)</f>
        <v>5.1400000000000006</v>
      </c>
      <c r="W76" s="90">
        <f>V76*100/$V$146</f>
        <v>7.7421298388311488</v>
      </c>
    </row>
    <row r="77" spans="1:23" s="90" customFormat="1" x14ac:dyDescent="0.2">
      <c r="A77" s="86" t="s">
        <v>78</v>
      </c>
      <c r="B77" s="86" t="s">
        <v>79</v>
      </c>
      <c r="C77" s="86" t="s">
        <v>78</v>
      </c>
      <c r="D77" s="86" t="s">
        <v>275</v>
      </c>
      <c r="E77" s="87">
        <v>40</v>
      </c>
      <c r="F77" s="87">
        <v>150</v>
      </c>
      <c r="G77" s="87">
        <v>10</v>
      </c>
      <c r="H77" s="87">
        <v>300</v>
      </c>
      <c r="I77" s="87"/>
      <c r="J77" s="87"/>
      <c r="K77" s="87"/>
      <c r="L77" s="87"/>
      <c r="M77" s="87"/>
      <c r="N77" s="87"/>
      <c r="O77" s="87"/>
      <c r="P77" s="91"/>
      <c r="Q77" s="87">
        <f t="shared" si="12"/>
        <v>0</v>
      </c>
      <c r="R77" s="87">
        <f t="shared" si="13"/>
        <v>0</v>
      </c>
      <c r="S77" s="92"/>
      <c r="T77" s="93">
        <v>0.13</v>
      </c>
      <c r="U77" s="93">
        <f t="shared" si="14"/>
        <v>0</v>
      </c>
    </row>
    <row r="78" spans="1:23" s="90" customFormat="1" x14ac:dyDescent="0.2">
      <c r="A78" s="123" t="s">
        <v>240</v>
      </c>
      <c r="B78" s="123" t="s">
        <v>79</v>
      </c>
      <c r="C78" s="95" t="s">
        <v>241</v>
      </c>
      <c r="D78" s="123" t="s">
        <v>277</v>
      </c>
      <c r="E78" s="87">
        <v>40</v>
      </c>
      <c r="F78" s="87">
        <v>150</v>
      </c>
      <c r="G78" s="87">
        <v>10</v>
      </c>
      <c r="H78" s="87">
        <v>300</v>
      </c>
      <c r="I78" s="87"/>
      <c r="J78" s="87"/>
      <c r="K78" s="87"/>
      <c r="L78" s="87">
        <v>300</v>
      </c>
      <c r="M78" s="87"/>
      <c r="N78" s="87"/>
      <c r="O78" s="87"/>
      <c r="P78" s="91"/>
      <c r="Q78" s="87">
        <f t="shared" si="12"/>
        <v>300</v>
      </c>
      <c r="R78" s="87">
        <f t="shared" si="13"/>
        <v>1</v>
      </c>
      <c r="S78" s="92"/>
      <c r="T78" s="93">
        <v>0.13</v>
      </c>
      <c r="U78" s="93">
        <f t="shared" si="14"/>
        <v>0.13</v>
      </c>
    </row>
    <row r="79" spans="1:23" s="90" customFormat="1" x14ac:dyDescent="0.2">
      <c r="A79" s="86" t="s">
        <v>80</v>
      </c>
      <c r="B79" s="86" t="s">
        <v>81</v>
      </c>
      <c r="C79" s="86" t="s">
        <v>80</v>
      </c>
      <c r="D79" s="86" t="s">
        <v>275</v>
      </c>
      <c r="E79" s="87">
        <v>40</v>
      </c>
      <c r="F79" s="87">
        <v>200</v>
      </c>
      <c r="G79" s="87">
        <v>10</v>
      </c>
      <c r="H79" s="87">
        <v>150</v>
      </c>
      <c r="I79" s="87"/>
      <c r="J79" s="87"/>
      <c r="K79" s="87"/>
      <c r="L79" s="87">
        <v>300</v>
      </c>
      <c r="M79" s="87"/>
      <c r="N79" s="87"/>
      <c r="O79" s="87">
        <v>300</v>
      </c>
      <c r="P79" s="91"/>
      <c r="Q79" s="87">
        <f t="shared" si="12"/>
        <v>600</v>
      </c>
      <c r="R79" s="87">
        <f t="shared" si="13"/>
        <v>4</v>
      </c>
      <c r="S79" s="92"/>
      <c r="T79" s="93">
        <v>0.13</v>
      </c>
      <c r="U79" s="93">
        <f t="shared" si="14"/>
        <v>0.52</v>
      </c>
    </row>
    <row r="80" spans="1:23" s="90" customFormat="1" x14ac:dyDescent="0.2">
      <c r="A80" s="86" t="s">
        <v>82</v>
      </c>
      <c r="B80" s="86" t="s">
        <v>83</v>
      </c>
      <c r="C80" s="86" t="s">
        <v>82</v>
      </c>
      <c r="D80" s="86" t="s">
        <v>275</v>
      </c>
      <c r="E80" s="87">
        <v>40</v>
      </c>
      <c r="F80" s="87">
        <v>300</v>
      </c>
      <c r="G80" s="87">
        <v>10</v>
      </c>
      <c r="H80" s="87">
        <v>150</v>
      </c>
      <c r="I80" s="87"/>
      <c r="J80" s="87"/>
      <c r="K80" s="87"/>
      <c r="L80" s="87"/>
      <c r="M80" s="87"/>
      <c r="N80" s="87"/>
      <c r="O80" s="87"/>
      <c r="P80" s="91"/>
      <c r="Q80" s="87">
        <f t="shared" si="12"/>
        <v>0</v>
      </c>
      <c r="R80" s="87">
        <f t="shared" si="13"/>
        <v>0</v>
      </c>
      <c r="S80" s="92"/>
      <c r="T80" s="93">
        <v>0.13</v>
      </c>
      <c r="U80" s="93">
        <f t="shared" si="14"/>
        <v>0</v>
      </c>
    </row>
    <row r="81" spans="1:23" s="90" customFormat="1" x14ac:dyDescent="0.2">
      <c r="A81" s="123" t="s">
        <v>183</v>
      </c>
      <c r="B81" s="123" t="s">
        <v>83</v>
      </c>
      <c r="C81" s="123">
        <v>90447300</v>
      </c>
      <c r="D81" s="123" t="s">
        <v>277</v>
      </c>
      <c r="E81" s="87" t="s">
        <v>89</v>
      </c>
      <c r="F81" s="87">
        <v>300</v>
      </c>
      <c r="G81" s="87">
        <v>10</v>
      </c>
      <c r="H81" s="87">
        <v>150</v>
      </c>
      <c r="I81" s="87"/>
      <c r="J81" s="87"/>
      <c r="K81" s="87"/>
      <c r="L81" s="87">
        <v>300</v>
      </c>
      <c r="M81" s="87">
        <v>150</v>
      </c>
      <c r="N81" s="87"/>
      <c r="O81" s="87">
        <v>150</v>
      </c>
      <c r="P81" s="91"/>
      <c r="Q81" s="87">
        <f t="shared" si="12"/>
        <v>600</v>
      </c>
      <c r="R81" s="87">
        <f t="shared" si="13"/>
        <v>4</v>
      </c>
      <c r="S81" s="92"/>
      <c r="T81" s="93">
        <v>0.13</v>
      </c>
      <c r="U81" s="93">
        <f t="shared" si="14"/>
        <v>0.52</v>
      </c>
    </row>
    <row r="82" spans="1:23" s="90" customFormat="1" x14ac:dyDescent="0.2">
      <c r="A82" s="86" t="s">
        <v>84</v>
      </c>
      <c r="B82" s="86" t="s">
        <v>85</v>
      </c>
      <c r="C82" s="86" t="s">
        <v>84</v>
      </c>
      <c r="D82" s="86" t="s">
        <v>275</v>
      </c>
      <c r="E82" s="87">
        <v>40</v>
      </c>
      <c r="F82" s="87">
        <v>450</v>
      </c>
      <c r="G82" s="87">
        <v>10</v>
      </c>
      <c r="H82" s="87">
        <v>100</v>
      </c>
      <c r="I82" s="87"/>
      <c r="J82" s="87"/>
      <c r="K82" s="87"/>
      <c r="L82" s="87"/>
      <c r="M82" s="87"/>
      <c r="N82" s="87"/>
      <c r="O82" s="87"/>
      <c r="P82" s="91"/>
      <c r="Q82" s="87">
        <f t="shared" si="12"/>
        <v>0</v>
      </c>
      <c r="R82" s="87">
        <f t="shared" si="13"/>
        <v>0</v>
      </c>
      <c r="S82" s="92"/>
      <c r="T82" s="93">
        <v>0.13</v>
      </c>
      <c r="U82" s="93">
        <f t="shared" si="14"/>
        <v>0</v>
      </c>
    </row>
    <row r="83" spans="1:23" s="90" customFormat="1" x14ac:dyDescent="0.2">
      <c r="A83" s="123" t="s">
        <v>184</v>
      </c>
      <c r="B83" s="123" t="s">
        <v>85</v>
      </c>
      <c r="C83" s="123">
        <v>90447400</v>
      </c>
      <c r="D83" s="123" t="s">
        <v>277</v>
      </c>
      <c r="E83" s="87" t="s">
        <v>89</v>
      </c>
      <c r="F83" s="87">
        <v>450</v>
      </c>
      <c r="G83" s="87">
        <v>10</v>
      </c>
      <c r="H83" s="87">
        <v>100</v>
      </c>
      <c r="I83" s="87"/>
      <c r="J83" s="87"/>
      <c r="K83" s="87"/>
      <c r="L83" s="87">
        <v>200</v>
      </c>
      <c r="M83" s="87"/>
      <c r="N83" s="87"/>
      <c r="O83" s="87">
        <v>100</v>
      </c>
      <c r="P83" s="91"/>
      <c r="Q83" s="87">
        <f t="shared" si="12"/>
        <v>300</v>
      </c>
      <c r="R83" s="87">
        <f t="shared" si="13"/>
        <v>3</v>
      </c>
      <c r="S83" s="92"/>
      <c r="T83" s="93">
        <v>0.13</v>
      </c>
      <c r="U83" s="93">
        <f t="shared" si="14"/>
        <v>0.39</v>
      </c>
    </row>
    <row r="84" spans="1:23" s="90" customFormat="1" x14ac:dyDescent="0.2">
      <c r="A84" s="86" t="s">
        <v>86</v>
      </c>
      <c r="B84" s="86" t="s">
        <v>87</v>
      </c>
      <c r="C84" s="86" t="s">
        <v>86</v>
      </c>
      <c r="D84" s="86" t="s">
        <v>275</v>
      </c>
      <c r="E84" s="87">
        <v>40</v>
      </c>
      <c r="F84" s="87">
        <v>600</v>
      </c>
      <c r="G84" s="87">
        <v>10</v>
      </c>
      <c r="H84" s="87">
        <v>50</v>
      </c>
      <c r="I84" s="87"/>
      <c r="J84" s="87"/>
      <c r="K84" s="87">
        <v>100</v>
      </c>
      <c r="L84" s="87">
        <v>100</v>
      </c>
      <c r="M84" s="87"/>
      <c r="N84" s="87"/>
      <c r="O84" s="87">
        <v>100</v>
      </c>
      <c r="P84" s="91"/>
      <c r="Q84" s="87">
        <f t="shared" si="12"/>
        <v>300</v>
      </c>
      <c r="R84" s="87">
        <f t="shared" si="13"/>
        <v>6</v>
      </c>
      <c r="S84" s="92"/>
      <c r="T84" s="93">
        <v>0.09</v>
      </c>
      <c r="U84" s="93">
        <f t="shared" si="14"/>
        <v>0.54</v>
      </c>
    </row>
    <row r="85" spans="1:23" s="90" customFormat="1" x14ac:dyDescent="0.2">
      <c r="A85" s="123" t="s">
        <v>88</v>
      </c>
      <c r="B85" s="123" t="s">
        <v>87</v>
      </c>
      <c r="C85" s="123">
        <v>90447600</v>
      </c>
      <c r="D85" s="123" t="s">
        <v>277</v>
      </c>
      <c r="E85" s="87" t="s">
        <v>89</v>
      </c>
      <c r="F85" s="87">
        <v>600</v>
      </c>
      <c r="G85" s="87">
        <v>10</v>
      </c>
      <c r="H85" s="87">
        <v>50</v>
      </c>
      <c r="I85" s="87"/>
      <c r="J85" s="87"/>
      <c r="K85" s="87"/>
      <c r="L85" s="87">
        <v>400</v>
      </c>
      <c r="M85" s="87">
        <v>100</v>
      </c>
      <c r="N85" s="87"/>
      <c r="O85" s="87">
        <v>100</v>
      </c>
      <c r="P85" s="91"/>
      <c r="Q85" s="87">
        <f t="shared" si="12"/>
        <v>600</v>
      </c>
      <c r="R85" s="87">
        <f t="shared" si="13"/>
        <v>12</v>
      </c>
      <c r="S85" s="92"/>
      <c r="T85" s="93">
        <v>0.09</v>
      </c>
      <c r="U85" s="93">
        <f t="shared" si="14"/>
        <v>1.08</v>
      </c>
    </row>
    <row r="86" spans="1:23" s="90" customFormat="1" x14ac:dyDescent="0.2">
      <c r="A86" s="86" t="s">
        <v>90</v>
      </c>
      <c r="B86" s="86" t="s">
        <v>91</v>
      </c>
      <c r="C86" s="86" t="s">
        <v>90</v>
      </c>
      <c r="D86" s="86" t="s">
        <v>275</v>
      </c>
      <c r="E86" s="87">
        <v>40</v>
      </c>
      <c r="F86" s="87">
        <v>750</v>
      </c>
      <c r="G86" s="87">
        <v>10</v>
      </c>
      <c r="H86" s="87">
        <v>50</v>
      </c>
      <c r="I86" s="87"/>
      <c r="J86" s="87"/>
      <c r="K86" s="87">
        <v>200</v>
      </c>
      <c r="L86" s="87">
        <v>200</v>
      </c>
      <c r="M86" s="87"/>
      <c r="N86" s="87"/>
      <c r="O86" s="87"/>
      <c r="P86" s="91"/>
      <c r="Q86" s="87">
        <f t="shared" si="12"/>
        <v>400</v>
      </c>
      <c r="R86" s="87">
        <f t="shared" si="13"/>
        <v>8</v>
      </c>
      <c r="S86" s="92"/>
      <c r="T86" s="93">
        <v>0.13</v>
      </c>
      <c r="U86" s="93">
        <f t="shared" si="14"/>
        <v>1.04</v>
      </c>
    </row>
    <row r="87" spans="1:23" s="90" customFormat="1" x14ac:dyDescent="0.2">
      <c r="A87" s="86" t="s">
        <v>92</v>
      </c>
      <c r="B87" s="86" t="s">
        <v>93</v>
      </c>
      <c r="C87" s="86" t="s">
        <v>92</v>
      </c>
      <c r="D87" s="86" t="s">
        <v>275</v>
      </c>
      <c r="E87" s="87">
        <v>40</v>
      </c>
      <c r="F87" s="87">
        <v>900</v>
      </c>
      <c r="G87" s="87">
        <v>10</v>
      </c>
      <c r="H87" s="87">
        <v>50</v>
      </c>
      <c r="I87" s="87"/>
      <c r="J87" s="87"/>
      <c r="K87" s="87"/>
      <c r="L87" s="87"/>
      <c r="M87" s="87"/>
      <c r="N87" s="87"/>
      <c r="O87" s="87"/>
      <c r="P87" s="91"/>
      <c r="Q87" s="87">
        <f t="shared" si="12"/>
        <v>0</v>
      </c>
      <c r="R87" s="87">
        <f t="shared" si="13"/>
        <v>0</v>
      </c>
      <c r="S87" s="92"/>
      <c r="T87" s="93">
        <v>0.13</v>
      </c>
      <c r="U87" s="93">
        <f t="shared" si="14"/>
        <v>0</v>
      </c>
    </row>
    <row r="88" spans="1:23" s="90" customFormat="1" x14ac:dyDescent="0.2">
      <c r="A88" s="123" t="s">
        <v>185</v>
      </c>
      <c r="B88" s="123" t="s">
        <v>93</v>
      </c>
      <c r="C88" s="123">
        <v>90447700</v>
      </c>
      <c r="D88" s="123" t="s">
        <v>277</v>
      </c>
      <c r="E88" s="87" t="s">
        <v>89</v>
      </c>
      <c r="F88" s="87">
        <v>900</v>
      </c>
      <c r="G88" s="87">
        <v>10</v>
      </c>
      <c r="H88" s="87">
        <v>50</v>
      </c>
      <c r="I88" s="87"/>
      <c r="J88" s="87"/>
      <c r="K88" s="87"/>
      <c r="L88" s="87">
        <v>200</v>
      </c>
      <c r="M88" s="87"/>
      <c r="N88" s="87"/>
      <c r="O88" s="87"/>
      <c r="P88" s="91"/>
      <c r="Q88" s="87">
        <f t="shared" si="12"/>
        <v>200</v>
      </c>
      <c r="R88" s="87">
        <f t="shared" si="13"/>
        <v>4</v>
      </c>
      <c r="S88" s="92"/>
      <c r="T88" s="93">
        <v>0.13</v>
      </c>
      <c r="U88" s="93">
        <f t="shared" si="14"/>
        <v>0.52</v>
      </c>
    </row>
    <row r="89" spans="1:23" s="90" customFormat="1" x14ac:dyDescent="0.2">
      <c r="A89" s="86" t="s">
        <v>94</v>
      </c>
      <c r="B89" s="86" t="s">
        <v>95</v>
      </c>
      <c r="C89" s="86" t="s">
        <v>94</v>
      </c>
      <c r="D89" s="86" t="s">
        <v>275</v>
      </c>
      <c r="E89" s="87">
        <v>40</v>
      </c>
      <c r="F89" s="87">
        <v>1200</v>
      </c>
      <c r="G89" s="87">
        <v>5</v>
      </c>
      <c r="H89" s="87">
        <v>25</v>
      </c>
      <c r="I89" s="87"/>
      <c r="J89" s="87"/>
      <c r="K89" s="87">
        <v>25</v>
      </c>
      <c r="L89" s="87">
        <v>100</v>
      </c>
      <c r="M89" s="87"/>
      <c r="N89" s="87"/>
      <c r="O89" s="87"/>
      <c r="P89" s="91"/>
      <c r="Q89" s="87">
        <f t="shared" si="12"/>
        <v>125</v>
      </c>
      <c r="R89" s="87">
        <f t="shared" si="13"/>
        <v>5</v>
      </c>
      <c r="S89" s="92"/>
      <c r="T89" s="93">
        <v>0.08</v>
      </c>
      <c r="U89" s="93">
        <f t="shared" si="14"/>
        <v>0.4</v>
      </c>
    </row>
    <row r="90" spans="1:23" s="90" customFormat="1" x14ac:dyDescent="0.2">
      <c r="A90" s="123" t="s">
        <v>376</v>
      </c>
      <c r="B90" s="123" t="s">
        <v>377</v>
      </c>
      <c r="C90" s="95" t="s">
        <v>378</v>
      </c>
      <c r="D90" s="123" t="s">
        <v>277</v>
      </c>
      <c r="E90" s="87">
        <v>40</v>
      </c>
      <c r="F90" s="87">
        <v>1800</v>
      </c>
      <c r="G90" s="87">
        <v>5</v>
      </c>
      <c r="H90" s="87">
        <v>20</v>
      </c>
      <c r="I90" s="87"/>
      <c r="J90" s="87"/>
      <c r="K90" s="87"/>
      <c r="L90" s="87"/>
      <c r="M90" s="87"/>
      <c r="N90" s="87"/>
      <c r="O90" s="87"/>
      <c r="P90" s="91"/>
      <c r="Q90" s="87">
        <f t="shared" si="12"/>
        <v>0</v>
      </c>
      <c r="R90" s="87">
        <f t="shared" si="13"/>
        <v>0</v>
      </c>
      <c r="S90" s="92"/>
      <c r="T90" s="93">
        <v>0.14000000000000001</v>
      </c>
      <c r="U90" s="93">
        <f t="shared" si="14"/>
        <v>0</v>
      </c>
    </row>
    <row r="91" spans="1:23" s="90" customFormat="1" x14ac:dyDescent="0.2">
      <c r="A91" s="86" t="s">
        <v>220</v>
      </c>
      <c r="B91" s="86" t="s">
        <v>221</v>
      </c>
      <c r="C91" s="86" t="s">
        <v>220</v>
      </c>
      <c r="D91" s="86" t="s">
        <v>275</v>
      </c>
      <c r="E91" s="87">
        <v>40</v>
      </c>
      <c r="F91" s="87">
        <v>2000</v>
      </c>
      <c r="G91" s="87">
        <v>5</v>
      </c>
      <c r="H91" s="87">
        <v>25</v>
      </c>
      <c r="I91" s="87"/>
      <c r="J91" s="87"/>
      <c r="K91" s="87"/>
      <c r="L91" s="87"/>
      <c r="M91" s="87"/>
      <c r="N91" s="87"/>
      <c r="O91" s="87"/>
      <c r="P91" s="91"/>
      <c r="Q91" s="87">
        <f t="shared" si="12"/>
        <v>0</v>
      </c>
      <c r="R91" s="87">
        <f t="shared" si="13"/>
        <v>0</v>
      </c>
      <c r="S91" s="92"/>
      <c r="T91" s="93">
        <v>0.08</v>
      </c>
      <c r="U91" s="93">
        <f t="shared" si="14"/>
        <v>0</v>
      </c>
      <c r="V91" s="94"/>
    </row>
    <row r="92" spans="1:23" s="90" customFormat="1" x14ac:dyDescent="0.2">
      <c r="A92" s="104" t="s">
        <v>96</v>
      </c>
      <c r="B92" s="104"/>
      <c r="C92" s="104"/>
      <c r="D92" s="104"/>
      <c r="E92" s="97"/>
      <c r="F92" s="87"/>
      <c r="G92" s="87"/>
      <c r="H92" s="87"/>
      <c r="I92" s="87"/>
      <c r="J92" s="87"/>
      <c r="K92" s="87"/>
      <c r="L92" s="87"/>
      <c r="M92" s="87"/>
      <c r="N92" s="87"/>
      <c r="O92" s="87"/>
      <c r="P92" s="104"/>
      <c r="Q92" s="87"/>
      <c r="R92" s="87"/>
      <c r="S92" s="92"/>
      <c r="T92" s="87"/>
      <c r="U92" s="93"/>
    </row>
    <row r="93" spans="1:23" s="90" customFormat="1" x14ac:dyDescent="0.2">
      <c r="A93" s="86" t="s">
        <v>299</v>
      </c>
      <c r="B93" s="86" t="s">
        <v>300</v>
      </c>
      <c r="C93" s="86" t="s">
        <v>299</v>
      </c>
      <c r="D93" s="86" t="s">
        <v>275</v>
      </c>
      <c r="E93" s="87">
        <v>50</v>
      </c>
      <c r="F93" s="87">
        <v>100</v>
      </c>
      <c r="G93" s="87">
        <v>10</v>
      </c>
      <c r="H93" s="87">
        <v>150</v>
      </c>
      <c r="I93" s="87"/>
      <c r="J93" s="87"/>
      <c r="K93" s="87"/>
      <c r="L93" s="87"/>
      <c r="M93" s="87"/>
      <c r="N93" s="87"/>
      <c r="O93" s="87"/>
      <c r="P93" s="91"/>
      <c r="Q93" s="87">
        <f t="shared" ref="Q93:Q110" si="15">SUM(I93:P93)</f>
        <v>0</v>
      </c>
      <c r="R93" s="87">
        <f t="shared" ref="R93:R110" si="16">$Q93/$H93</f>
        <v>0</v>
      </c>
      <c r="S93" s="92"/>
      <c r="T93" s="93">
        <v>0.1</v>
      </c>
      <c r="U93" s="93">
        <f t="shared" ref="U93:U110" si="17">$R93*$T93</f>
        <v>0</v>
      </c>
      <c r="V93" s="94">
        <f>SUM(U93:U110)</f>
        <v>10.639999999999999</v>
      </c>
      <c r="W93" s="90">
        <f>V93*100/$V$146</f>
        <v>16.026510016568757</v>
      </c>
    </row>
    <row r="94" spans="1:23" s="90" customFormat="1" x14ac:dyDescent="0.2">
      <c r="A94" s="86" t="s">
        <v>97</v>
      </c>
      <c r="B94" s="86" t="s">
        <v>98</v>
      </c>
      <c r="C94" s="86" t="s">
        <v>97</v>
      </c>
      <c r="D94" s="86" t="s">
        <v>275</v>
      </c>
      <c r="E94" s="87">
        <v>50</v>
      </c>
      <c r="F94" s="87">
        <v>150</v>
      </c>
      <c r="G94" s="87">
        <v>10</v>
      </c>
      <c r="H94" s="87">
        <v>150</v>
      </c>
      <c r="I94" s="87"/>
      <c r="J94" s="87"/>
      <c r="K94" s="87">
        <v>150</v>
      </c>
      <c r="L94" s="87">
        <v>150</v>
      </c>
      <c r="M94" s="87"/>
      <c r="N94" s="87"/>
      <c r="O94" s="87"/>
      <c r="P94" s="91"/>
      <c r="Q94" s="87">
        <f t="shared" si="15"/>
        <v>300</v>
      </c>
      <c r="R94" s="87">
        <f t="shared" si="16"/>
        <v>2</v>
      </c>
      <c r="S94" s="92"/>
      <c r="T94" s="93">
        <v>0.1</v>
      </c>
      <c r="U94" s="93">
        <f t="shared" si="17"/>
        <v>0.2</v>
      </c>
    </row>
    <row r="95" spans="1:23" s="90" customFormat="1" x14ac:dyDescent="0.2">
      <c r="A95" s="123" t="s">
        <v>235</v>
      </c>
      <c r="B95" s="123" t="s">
        <v>98</v>
      </c>
      <c r="C95" s="123">
        <v>90448200</v>
      </c>
      <c r="D95" s="123" t="s">
        <v>277</v>
      </c>
      <c r="E95" s="87" t="s">
        <v>102</v>
      </c>
      <c r="F95" s="87">
        <v>150</v>
      </c>
      <c r="G95" s="87">
        <v>10</v>
      </c>
      <c r="H95" s="87">
        <v>150</v>
      </c>
      <c r="I95" s="87">
        <v>150</v>
      </c>
      <c r="J95" s="87"/>
      <c r="K95" s="87"/>
      <c r="L95" s="87">
        <v>150</v>
      </c>
      <c r="M95" s="87"/>
      <c r="N95" s="87"/>
      <c r="O95" s="87"/>
      <c r="P95" s="91"/>
      <c r="Q95" s="87">
        <f t="shared" si="15"/>
        <v>300</v>
      </c>
      <c r="R95" s="87">
        <f t="shared" si="16"/>
        <v>2</v>
      </c>
      <c r="S95" s="92"/>
      <c r="T95" s="93">
        <v>0.1</v>
      </c>
      <c r="U95" s="93">
        <f t="shared" si="17"/>
        <v>0.2</v>
      </c>
    </row>
    <row r="96" spans="1:23" s="90" customFormat="1" x14ac:dyDescent="0.2">
      <c r="A96" s="86" t="s">
        <v>224</v>
      </c>
      <c r="B96" s="86" t="s">
        <v>225</v>
      </c>
      <c r="C96" s="86" t="s">
        <v>224</v>
      </c>
      <c r="D96" s="86" t="s">
        <v>275</v>
      </c>
      <c r="E96" s="87">
        <v>50</v>
      </c>
      <c r="F96" s="87">
        <v>200</v>
      </c>
      <c r="G96" s="87">
        <v>10</v>
      </c>
      <c r="H96" s="87">
        <v>150</v>
      </c>
      <c r="I96" s="87"/>
      <c r="J96" s="87"/>
      <c r="K96" s="87"/>
      <c r="L96" s="87"/>
      <c r="M96" s="87"/>
      <c r="N96" s="87"/>
      <c r="O96" s="87">
        <v>150</v>
      </c>
      <c r="P96" s="91"/>
      <c r="Q96" s="87">
        <f t="shared" si="15"/>
        <v>150</v>
      </c>
      <c r="R96" s="87">
        <f t="shared" si="16"/>
        <v>1</v>
      </c>
      <c r="S96" s="92"/>
      <c r="T96" s="93">
        <v>0.1</v>
      </c>
      <c r="U96" s="93">
        <f t="shared" si="17"/>
        <v>0.1</v>
      </c>
    </row>
    <row r="97" spans="1:23" s="90" customFormat="1" x14ac:dyDescent="0.2">
      <c r="A97" s="86" t="s">
        <v>99</v>
      </c>
      <c r="B97" s="86" t="s">
        <v>100</v>
      </c>
      <c r="C97" s="86" t="s">
        <v>99</v>
      </c>
      <c r="D97" s="86" t="s">
        <v>275</v>
      </c>
      <c r="E97" s="87">
        <v>50</v>
      </c>
      <c r="F97" s="87">
        <v>300</v>
      </c>
      <c r="G97" s="87">
        <v>10</v>
      </c>
      <c r="H97" s="87">
        <v>75</v>
      </c>
      <c r="I97" s="87"/>
      <c r="J97" s="87"/>
      <c r="K97" s="87"/>
      <c r="L97" s="87">
        <v>300</v>
      </c>
      <c r="M97" s="87"/>
      <c r="N97" s="87"/>
      <c r="O97" s="87">
        <v>150</v>
      </c>
      <c r="P97" s="91"/>
      <c r="Q97" s="87">
        <f t="shared" si="15"/>
        <v>450</v>
      </c>
      <c r="R97" s="87">
        <f t="shared" si="16"/>
        <v>6</v>
      </c>
      <c r="S97" s="92"/>
      <c r="T97" s="93">
        <v>0.1</v>
      </c>
      <c r="U97" s="93">
        <f t="shared" si="17"/>
        <v>0.60000000000000009</v>
      </c>
    </row>
    <row r="98" spans="1:23" s="90" customFormat="1" x14ac:dyDescent="0.2">
      <c r="A98" s="123" t="s">
        <v>101</v>
      </c>
      <c r="B98" s="123" t="s">
        <v>100</v>
      </c>
      <c r="C98" s="123">
        <v>90448300</v>
      </c>
      <c r="D98" s="123" t="s">
        <v>277</v>
      </c>
      <c r="E98" s="87" t="s">
        <v>102</v>
      </c>
      <c r="F98" s="87">
        <v>300</v>
      </c>
      <c r="G98" s="87">
        <v>10</v>
      </c>
      <c r="H98" s="87">
        <v>75</v>
      </c>
      <c r="I98" s="87"/>
      <c r="J98" s="87"/>
      <c r="K98" s="87">
        <v>150</v>
      </c>
      <c r="L98" s="87">
        <v>300</v>
      </c>
      <c r="M98" s="87">
        <v>300</v>
      </c>
      <c r="N98" s="87"/>
      <c r="O98" s="87">
        <v>150</v>
      </c>
      <c r="P98" s="91"/>
      <c r="Q98" s="87">
        <f t="shared" si="15"/>
        <v>900</v>
      </c>
      <c r="R98" s="87">
        <f t="shared" si="16"/>
        <v>12</v>
      </c>
      <c r="S98" s="92"/>
      <c r="T98" s="93">
        <v>0.1</v>
      </c>
      <c r="U98" s="93">
        <f t="shared" si="17"/>
        <v>1.2000000000000002</v>
      </c>
    </row>
    <row r="99" spans="1:23" s="90" customFormat="1" x14ac:dyDescent="0.2">
      <c r="A99" s="86" t="s">
        <v>103</v>
      </c>
      <c r="B99" s="86" t="s">
        <v>104</v>
      </c>
      <c r="C99" s="86" t="s">
        <v>103</v>
      </c>
      <c r="D99" s="86" t="s">
        <v>275</v>
      </c>
      <c r="E99" s="87">
        <v>50</v>
      </c>
      <c r="F99" s="87">
        <v>450</v>
      </c>
      <c r="G99" s="87">
        <v>10</v>
      </c>
      <c r="H99" s="87">
        <v>50</v>
      </c>
      <c r="I99" s="87"/>
      <c r="J99" s="87"/>
      <c r="K99" s="87"/>
      <c r="L99" s="87">
        <v>100</v>
      </c>
      <c r="M99" s="87"/>
      <c r="N99" s="87"/>
      <c r="O99" s="87">
        <v>100</v>
      </c>
      <c r="P99" s="91"/>
      <c r="Q99" s="87">
        <f t="shared" si="15"/>
        <v>200</v>
      </c>
      <c r="R99" s="87">
        <f t="shared" si="16"/>
        <v>4</v>
      </c>
      <c r="S99" s="92"/>
      <c r="T99" s="93">
        <v>0.1</v>
      </c>
      <c r="U99" s="93">
        <f t="shared" si="17"/>
        <v>0.4</v>
      </c>
    </row>
    <row r="100" spans="1:23" s="90" customFormat="1" x14ac:dyDescent="0.2">
      <c r="A100" s="123" t="s">
        <v>186</v>
      </c>
      <c r="B100" s="123" t="s">
        <v>104</v>
      </c>
      <c r="C100" s="123">
        <v>90448400</v>
      </c>
      <c r="D100" s="123" t="s">
        <v>277</v>
      </c>
      <c r="E100" s="87" t="s">
        <v>102</v>
      </c>
      <c r="F100" s="87">
        <v>450</v>
      </c>
      <c r="G100" s="87">
        <v>10</v>
      </c>
      <c r="H100" s="87">
        <v>50</v>
      </c>
      <c r="I100" s="87"/>
      <c r="J100" s="87"/>
      <c r="K100" s="87"/>
      <c r="L100" s="87">
        <v>200</v>
      </c>
      <c r="M100" s="87"/>
      <c r="N100" s="87"/>
      <c r="O100" s="87"/>
      <c r="P100" s="91"/>
      <c r="Q100" s="87">
        <f t="shared" si="15"/>
        <v>200</v>
      </c>
      <c r="R100" s="87">
        <f t="shared" si="16"/>
        <v>4</v>
      </c>
      <c r="S100" s="92"/>
      <c r="T100" s="93">
        <v>0.1</v>
      </c>
      <c r="U100" s="93">
        <f t="shared" si="17"/>
        <v>0.4</v>
      </c>
    </row>
    <row r="101" spans="1:23" s="90" customFormat="1" x14ac:dyDescent="0.2">
      <c r="A101" s="86" t="s">
        <v>105</v>
      </c>
      <c r="B101" s="86" t="s">
        <v>106</v>
      </c>
      <c r="C101" s="86" t="s">
        <v>105</v>
      </c>
      <c r="D101" s="86" t="s">
        <v>275</v>
      </c>
      <c r="E101" s="87">
        <v>50</v>
      </c>
      <c r="F101" s="87">
        <v>600</v>
      </c>
      <c r="G101" s="87">
        <v>10</v>
      </c>
      <c r="H101" s="87">
        <v>50</v>
      </c>
      <c r="I101" s="87"/>
      <c r="J101" s="87"/>
      <c r="K101" s="87"/>
      <c r="L101" s="87">
        <v>200</v>
      </c>
      <c r="M101" s="87"/>
      <c r="N101" s="87"/>
      <c r="O101" s="87">
        <v>150</v>
      </c>
      <c r="P101" s="91"/>
      <c r="Q101" s="87">
        <f t="shared" si="15"/>
        <v>350</v>
      </c>
      <c r="R101" s="87">
        <f t="shared" si="16"/>
        <v>7</v>
      </c>
      <c r="S101" s="92"/>
      <c r="T101" s="93">
        <v>0.13</v>
      </c>
      <c r="U101" s="93">
        <f t="shared" si="17"/>
        <v>0.91</v>
      </c>
    </row>
    <row r="102" spans="1:23" s="90" customFormat="1" x14ac:dyDescent="0.2">
      <c r="A102" s="123" t="s">
        <v>107</v>
      </c>
      <c r="B102" s="123" t="s">
        <v>106</v>
      </c>
      <c r="C102" s="123">
        <v>90448600</v>
      </c>
      <c r="D102" s="123" t="s">
        <v>277</v>
      </c>
      <c r="E102" s="87" t="s">
        <v>102</v>
      </c>
      <c r="F102" s="87">
        <v>600</v>
      </c>
      <c r="G102" s="87">
        <v>10</v>
      </c>
      <c r="H102" s="87">
        <v>50</v>
      </c>
      <c r="I102" s="87"/>
      <c r="J102" s="87"/>
      <c r="K102" s="87"/>
      <c r="L102" s="87">
        <v>150</v>
      </c>
      <c r="M102" s="87"/>
      <c r="N102" s="87"/>
      <c r="O102" s="87"/>
      <c r="P102" s="91"/>
      <c r="Q102" s="87">
        <f t="shared" si="15"/>
        <v>150</v>
      </c>
      <c r="R102" s="87">
        <f t="shared" si="16"/>
        <v>3</v>
      </c>
      <c r="S102" s="92"/>
      <c r="T102" s="93">
        <v>0.13</v>
      </c>
      <c r="U102" s="93">
        <f t="shared" si="17"/>
        <v>0.39</v>
      </c>
    </row>
    <row r="103" spans="1:23" s="90" customFormat="1" x14ac:dyDescent="0.2">
      <c r="A103" s="123" t="s">
        <v>266</v>
      </c>
      <c r="B103" s="123" t="s">
        <v>267</v>
      </c>
      <c r="C103" s="123">
        <v>90448605</v>
      </c>
      <c r="D103" s="123" t="s">
        <v>277</v>
      </c>
      <c r="E103" s="87" t="s">
        <v>102</v>
      </c>
      <c r="F103" s="87">
        <v>700</v>
      </c>
      <c r="G103" s="87">
        <v>5</v>
      </c>
      <c r="H103" s="87">
        <v>25</v>
      </c>
      <c r="I103" s="87"/>
      <c r="J103" s="87"/>
      <c r="K103" s="87"/>
      <c r="L103" s="87"/>
      <c r="M103" s="87"/>
      <c r="N103" s="87"/>
      <c r="O103" s="87"/>
      <c r="P103" s="91"/>
      <c r="Q103" s="87">
        <f t="shared" si="15"/>
        <v>0</v>
      </c>
      <c r="R103" s="87">
        <f t="shared" si="16"/>
        <v>0</v>
      </c>
      <c r="S103" s="92"/>
      <c r="T103" s="93">
        <v>0.1</v>
      </c>
      <c r="U103" s="93">
        <f t="shared" si="17"/>
        <v>0</v>
      </c>
    </row>
    <row r="104" spans="1:23" s="90" customFormat="1" x14ac:dyDescent="0.2">
      <c r="A104" s="86" t="s">
        <v>202</v>
      </c>
      <c r="B104" s="86" t="s">
        <v>203</v>
      </c>
      <c r="C104" s="86" t="s">
        <v>202</v>
      </c>
      <c r="D104" s="86" t="s">
        <v>275</v>
      </c>
      <c r="E104" s="87">
        <v>50</v>
      </c>
      <c r="F104" s="87">
        <v>750</v>
      </c>
      <c r="G104" s="87">
        <v>5</v>
      </c>
      <c r="H104" s="87">
        <v>25</v>
      </c>
      <c r="I104" s="87"/>
      <c r="J104" s="87"/>
      <c r="K104" s="87"/>
      <c r="L104" s="87"/>
      <c r="M104" s="87"/>
      <c r="N104" s="87"/>
      <c r="O104" s="87"/>
      <c r="P104" s="91"/>
      <c r="Q104" s="87">
        <f t="shared" si="15"/>
        <v>0</v>
      </c>
      <c r="R104" s="87">
        <f t="shared" si="16"/>
        <v>0</v>
      </c>
      <c r="S104" s="92"/>
      <c r="T104" s="93">
        <v>0.1</v>
      </c>
      <c r="U104" s="93">
        <f t="shared" si="17"/>
        <v>0</v>
      </c>
    </row>
    <row r="105" spans="1:23" s="90" customFormat="1" x14ac:dyDescent="0.2">
      <c r="A105" s="86" t="s">
        <v>108</v>
      </c>
      <c r="B105" s="86" t="s">
        <v>109</v>
      </c>
      <c r="C105" s="86" t="s">
        <v>108</v>
      </c>
      <c r="D105" s="86" t="s">
        <v>275</v>
      </c>
      <c r="E105" s="87">
        <v>50</v>
      </c>
      <c r="F105" s="87">
        <v>900</v>
      </c>
      <c r="G105" s="87">
        <v>5</v>
      </c>
      <c r="H105" s="87">
        <v>25</v>
      </c>
      <c r="I105" s="87"/>
      <c r="J105" s="87"/>
      <c r="K105" s="87"/>
      <c r="L105" s="87"/>
      <c r="M105" s="87"/>
      <c r="N105" s="87">
        <v>875</v>
      </c>
      <c r="O105" s="87"/>
      <c r="P105" s="91"/>
      <c r="Q105" s="87">
        <f t="shared" si="15"/>
        <v>875</v>
      </c>
      <c r="R105" s="87">
        <f t="shared" si="16"/>
        <v>35</v>
      </c>
      <c r="S105" s="92"/>
      <c r="T105" s="93">
        <v>0.1</v>
      </c>
      <c r="U105" s="93">
        <f t="shared" si="17"/>
        <v>3.5</v>
      </c>
    </row>
    <row r="106" spans="1:23" s="90" customFormat="1" x14ac:dyDescent="0.2">
      <c r="A106" s="123" t="s">
        <v>187</v>
      </c>
      <c r="B106" s="123" t="s">
        <v>109</v>
      </c>
      <c r="C106" s="123">
        <v>90448700</v>
      </c>
      <c r="D106" s="123" t="s">
        <v>277</v>
      </c>
      <c r="E106" s="87" t="s">
        <v>102</v>
      </c>
      <c r="F106" s="87">
        <v>900</v>
      </c>
      <c r="G106" s="87">
        <v>5</v>
      </c>
      <c r="H106" s="87">
        <v>25</v>
      </c>
      <c r="I106" s="87"/>
      <c r="J106" s="87"/>
      <c r="K106" s="87"/>
      <c r="L106" s="87">
        <v>100</v>
      </c>
      <c r="M106" s="87"/>
      <c r="N106" s="87"/>
      <c r="O106" s="87"/>
      <c r="P106" s="91"/>
      <c r="Q106" s="87">
        <f t="shared" si="15"/>
        <v>100</v>
      </c>
      <c r="R106" s="87">
        <f t="shared" si="16"/>
        <v>4</v>
      </c>
      <c r="S106" s="92"/>
      <c r="T106" s="93">
        <v>0.1</v>
      </c>
      <c r="U106" s="93">
        <f t="shared" si="17"/>
        <v>0.4</v>
      </c>
    </row>
    <row r="107" spans="1:23" s="90" customFormat="1" x14ac:dyDescent="0.2">
      <c r="A107" s="86" t="s">
        <v>110</v>
      </c>
      <c r="B107" s="86" t="s">
        <v>111</v>
      </c>
      <c r="C107" s="86" t="s">
        <v>110</v>
      </c>
      <c r="D107" s="86" t="s">
        <v>275</v>
      </c>
      <c r="E107" s="87">
        <v>50</v>
      </c>
      <c r="F107" s="87">
        <v>1200</v>
      </c>
      <c r="G107" s="87">
        <v>5</v>
      </c>
      <c r="H107" s="87">
        <v>25</v>
      </c>
      <c r="I107" s="87"/>
      <c r="J107" s="87"/>
      <c r="K107" s="87">
        <v>50</v>
      </c>
      <c r="L107" s="87"/>
      <c r="M107" s="87"/>
      <c r="N107" s="87"/>
      <c r="O107" s="87"/>
      <c r="P107" s="91"/>
      <c r="Q107" s="87">
        <f t="shared" si="15"/>
        <v>50</v>
      </c>
      <c r="R107" s="87">
        <f t="shared" si="16"/>
        <v>2</v>
      </c>
      <c r="S107" s="92"/>
      <c r="T107" s="93">
        <v>0.13</v>
      </c>
      <c r="U107" s="93">
        <f t="shared" si="17"/>
        <v>0.26</v>
      </c>
    </row>
    <row r="108" spans="1:23" s="90" customFormat="1" x14ac:dyDescent="0.2">
      <c r="A108" s="123" t="s">
        <v>204</v>
      </c>
      <c r="B108" s="123" t="s">
        <v>111</v>
      </c>
      <c r="C108" s="95" t="s">
        <v>205</v>
      </c>
      <c r="D108" s="123" t="s">
        <v>277</v>
      </c>
      <c r="E108" s="87">
        <v>50</v>
      </c>
      <c r="F108" s="87">
        <v>1200</v>
      </c>
      <c r="G108" s="87">
        <v>5</v>
      </c>
      <c r="H108" s="87">
        <v>25</v>
      </c>
      <c r="I108" s="87"/>
      <c r="J108" s="87"/>
      <c r="K108" s="87"/>
      <c r="L108" s="87">
        <v>100</v>
      </c>
      <c r="M108" s="87"/>
      <c r="N108" s="87"/>
      <c r="O108" s="87"/>
      <c r="P108" s="91"/>
      <c r="Q108" s="87">
        <f t="shared" si="15"/>
        <v>100</v>
      </c>
      <c r="R108" s="87">
        <f t="shared" si="16"/>
        <v>4</v>
      </c>
      <c r="S108" s="92"/>
      <c r="T108" s="93">
        <v>0.13</v>
      </c>
      <c r="U108" s="93">
        <f t="shared" si="17"/>
        <v>0.52</v>
      </c>
    </row>
    <row r="109" spans="1:23" s="90" customFormat="1" x14ac:dyDescent="0.2">
      <c r="A109" s="123" t="s">
        <v>565</v>
      </c>
      <c r="B109" s="123" t="s">
        <v>566</v>
      </c>
      <c r="C109" s="95" t="s">
        <v>567</v>
      </c>
      <c r="D109" s="123" t="s">
        <v>277</v>
      </c>
      <c r="E109" s="87">
        <v>50</v>
      </c>
      <c r="F109" s="87">
        <v>1800</v>
      </c>
      <c r="G109" s="87">
        <v>5</v>
      </c>
      <c r="H109" s="87">
        <v>20</v>
      </c>
      <c r="I109" s="87"/>
      <c r="J109" s="87"/>
      <c r="K109" s="87"/>
      <c r="L109" s="87"/>
      <c r="M109" s="87"/>
      <c r="N109" s="87"/>
      <c r="O109" s="87"/>
      <c r="P109" s="91"/>
      <c r="Q109" s="87">
        <f t="shared" si="15"/>
        <v>0</v>
      </c>
      <c r="R109" s="87">
        <f t="shared" si="16"/>
        <v>0</v>
      </c>
      <c r="S109" s="92"/>
      <c r="T109" s="93">
        <v>0.13</v>
      </c>
      <c r="U109" s="93">
        <f t="shared" si="17"/>
        <v>0</v>
      </c>
    </row>
    <row r="110" spans="1:23" s="90" customFormat="1" x14ac:dyDescent="0.2">
      <c r="A110" s="123" t="s">
        <v>268</v>
      </c>
      <c r="B110" s="123" t="s">
        <v>269</v>
      </c>
      <c r="C110" s="95" t="s">
        <v>270</v>
      </c>
      <c r="D110" s="123" t="s">
        <v>277</v>
      </c>
      <c r="E110" s="87">
        <v>50</v>
      </c>
      <c r="F110" s="87">
        <v>2400</v>
      </c>
      <c r="G110" s="87">
        <v>5</v>
      </c>
      <c r="H110" s="87">
        <v>25</v>
      </c>
      <c r="I110" s="87"/>
      <c r="J110" s="87"/>
      <c r="K110" s="87"/>
      <c r="L110" s="87">
        <v>100</v>
      </c>
      <c r="M110" s="87"/>
      <c r="N110" s="87"/>
      <c r="O110" s="87">
        <v>50</v>
      </c>
      <c r="P110" s="91"/>
      <c r="Q110" s="87">
        <f t="shared" si="15"/>
        <v>150</v>
      </c>
      <c r="R110" s="87">
        <f t="shared" si="16"/>
        <v>6</v>
      </c>
      <c r="S110" s="92"/>
      <c r="T110" s="93">
        <v>0.26</v>
      </c>
      <c r="U110" s="93">
        <f t="shared" si="17"/>
        <v>1.56</v>
      </c>
      <c r="V110" s="94"/>
    </row>
    <row r="111" spans="1:23" s="90" customFormat="1" x14ac:dyDescent="0.2">
      <c r="A111" s="304" t="s">
        <v>112</v>
      </c>
      <c r="B111" s="304"/>
      <c r="C111" s="104"/>
      <c r="D111" s="104"/>
      <c r="E111" s="104"/>
      <c r="F111" s="87"/>
      <c r="G111" s="87"/>
      <c r="H111" s="87"/>
      <c r="I111" s="87"/>
      <c r="J111" s="87"/>
      <c r="K111" s="87"/>
      <c r="L111" s="87"/>
      <c r="M111" s="87"/>
      <c r="N111" s="87"/>
      <c r="O111" s="87"/>
      <c r="P111" s="123"/>
      <c r="Q111" s="87"/>
      <c r="R111" s="87"/>
      <c r="S111" s="92"/>
      <c r="T111" s="87"/>
      <c r="U111" s="93"/>
    </row>
    <row r="112" spans="1:23" s="90" customFormat="1" x14ac:dyDescent="0.2">
      <c r="A112" s="86" t="s">
        <v>216</v>
      </c>
      <c r="B112" s="86" t="s">
        <v>217</v>
      </c>
      <c r="C112" s="86" t="s">
        <v>216</v>
      </c>
      <c r="D112" s="86" t="s">
        <v>275</v>
      </c>
      <c r="E112" s="87">
        <v>20</v>
      </c>
      <c r="F112" s="87">
        <v>150</v>
      </c>
      <c r="G112" s="87">
        <v>10</v>
      </c>
      <c r="H112" s="87">
        <v>400</v>
      </c>
      <c r="I112" s="87"/>
      <c r="J112" s="87"/>
      <c r="K112" s="87"/>
      <c r="L112" s="87"/>
      <c r="M112" s="87"/>
      <c r="N112" s="87"/>
      <c r="O112" s="87"/>
      <c r="P112" s="123"/>
      <c r="Q112" s="87">
        <f t="shared" ref="Q112:Q145" si="18">SUM(I112:P112)</f>
        <v>0</v>
      </c>
      <c r="R112" s="87">
        <f t="shared" ref="R112:R145" si="19">$Q112/$H112</f>
        <v>0</v>
      </c>
      <c r="S112" s="92"/>
      <c r="T112" s="87">
        <v>0.06</v>
      </c>
      <c r="U112" s="93">
        <f t="shared" ref="U112:U145" si="20">$R112*$T112</f>
        <v>0</v>
      </c>
      <c r="V112" s="94">
        <f>SUM(U112:U127)</f>
        <v>1.04</v>
      </c>
      <c r="W112" s="90">
        <f>V112*100/$V$146</f>
        <v>1.5665009790631119</v>
      </c>
    </row>
    <row r="113" spans="1:23" s="90" customFormat="1" x14ac:dyDescent="0.2">
      <c r="A113" s="123" t="s">
        <v>226</v>
      </c>
      <c r="B113" s="123" t="s">
        <v>217</v>
      </c>
      <c r="C113" s="123">
        <v>90444200</v>
      </c>
      <c r="D113" s="123" t="s">
        <v>277</v>
      </c>
      <c r="E113" s="87">
        <v>20</v>
      </c>
      <c r="F113" s="87">
        <v>150</v>
      </c>
      <c r="G113" s="87">
        <v>10</v>
      </c>
      <c r="H113" s="87">
        <v>400</v>
      </c>
      <c r="I113" s="87"/>
      <c r="J113" s="87"/>
      <c r="K113" s="87"/>
      <c r="L113" s="87"/>
      <c r="M113" s="87"/>
      <c r="N113" s="87"/>
      <c r="O113" s="87"/>
      <c r="P113" s="123"/>
      <c r="Q113" s="87">
        <f t="shared" si="18"/>
        <v>0</v>
      </c>
      <c r="R113" s="87">
        <f t="shared" si="19"/>
        <v>0</v>
      </c>
      <c r="S113" s="92"/>
      <c r="T113" s="87">
        <v>0.06</v>
      </c>
      <c r="U113" s="93">
        <f t="shared" si="20"/>
        <v>0</v>
      </c>
    </row>
    <row r="114" spans="1:23" s="90" customFormat="1" x14ac:dyDescent="0.2">
      <c r="A114" s="86" t="s">
        <v>191</v>
      </c>
      <c r="B114" s="86" t="s">
        <v>192</v>
      </c>
      <c r="C114" s="86" t="s">
        <v>191</v>
      </c>
      <c r="D114" s="86" t="s">
        <v>275</v>
      </c>
      <c r="E114" s="87">
        <v>20</v>
      </c>
      <c r="F114" s="87">
        <v>200</v>
      </c>
      <c r="G114" s="87">
        <v>10</v>
      </c>
      <c r="H114" s="87">
        <v>300</v>
      </c>
      <c r="I114" s="87"/>
      <c r="J114" s="87"/>
      <c r="K114" s="87"/>
      <c r="L114" s="87"/>
      <c r="M114" s="87"/>
      <c r="N114" s="87"/>
      <c r="O114" s="87"/>
      <c r="P114" s="123"/>
      <c r="Q114" s="87">
        <f t="shared" si="18"/>
        <v>0</v>
      </c>
      <c r="R114" s="87">
        <f t="shared" si="19"/>
        <v>0</v>
      </c>
      <c r="S114" s="92"/>
      <c r="T114" s="87">
        <v>0.06</v>
      </c>
      <c r="U114" s="93">
        <f t="shared" si="20"/>
        <v>0</v>
      </c>
    </row>
    <row r="115" spans="1:23" s="90" customFormat="1" x14ac:dyDescent="0.2">
      <c r="A115" s="86" t="s">
        <v>160</v>
      </c>
      <c r="B115" s="86" t="s">
        <v>161</v>
      </c>
      <c r="C115" s="86" t="s">
        <v>160</v>
      </c>
      <c r="D115" s="86" t="s">
        <v>275</v>
      </c>
      <c r="E115" s="87">
        <v>20</v>
      </c>
      <c r="F115" s="87">
        <v>300</v>
      </c>
      <c r="G115" s="87">
        <v>10</v>
      </c>
      <c r="H115" s="87">
        <v>200</v>
      </c>
      <c r="I115" s="87"/>
      <c r="J115" s="87"/>
      <c r="K115" s="87"/>
      <c r="L115" s="87">
        <v>400</v>
      </c>
      <c r="M115" s="87">
        <v>400</v>
      </c>
      <c r="N115" s="87"/>
      <c r="O115" s="87">
        <v>400</v>
      </c>
      <c r="P115" s="91"/>
      <c r="Q115" s="87">
        <f t="shared" si="18"/>
        <v>1200</v>
      </c>
      <c r="R115" s="87">
        <f t="shared" si="19"/>
        <v>6</v>
      </c>
      <c r="S115" s="92"/>
      <c r="T115" s="93">
        <v>0.06</v>
      </c>
      <c r="U115" s="93">
        <f t="shared" si="20"/>
        <v>0.36</v>
      </c>
    </row>
    <row r="116" spans="1:23" s="90" customFormat="1" x14ac:dyDescent="0.2">
      <c r="A116" s="123" t="s">
        <v>215</v>
      </c>
      <c r="B116" s="123" t="s">
        <v>161</v>
      </c>
      <c r="C116" s="123">
        <v>90444300</v>
      </c>
      <c r="D116" s="123" t="s">
        <v>277</v>
      </c>
      <c r="E116" s="87" t="s">
        <v>46</v>
      </c>
      <c r="F116" s="87">
        <v>300</v>
      </c>
      <c r="G116" s="87">
        <v>10</v>
      </c>
      <c r="H116" s="87">
        <v>200</v>
      </c>
      <c r="I116" s="87"/>
      <c r="J116" s="87"/>
      <c r="K116" s="87"/>
      <c r="L116" s="87"/>
      <c r="M116" s="87"/>
      <c r="N116" s="87"/>
      <c r="O116" s="87">
        <v>200</v>
      </c>
      <c r="P116" s="91"/>
      <c r="Q116" s="87">
        <f t="shared" si="18"/>
        <v>200</v>
      </c>
      <c r="R116" s="87">
        <f t="shared" si="19"/>
        <v>1</v>
      </c>
      <c r="S116" s="92"/>
      <c r="T116" s="93">
        <v>0.06</v>
      </c>
      <c r="U116" s="93">
        <f t="shared" si="20"/>
        <v>0.06</v>
      </c>
    </row>
    <row r="117" spans="1:23" s="90" customFormat="1" x14ac:dyDescent="0.2">
      <c r="A117" s="86" t="s">
        <v>206</v>
      </c>
      <c r="B117" s="86" t="s">
        <v>114</v>
      </c>
      <c r="C117" s="86" t="s">
        <v>206</v>
      </c>
      <c r="D117" s="86" t="s">
        <v>275</v>
      </c>
      <c r="E117" s="87">
        <v>20</v>
      </c>
      <c r="F117" s="87">
        <v>450</v>
      </c>
      <c r="G117" s="87">
        <v>10</v>
      </c>
      <c r="H117" s="87">
        <v>100</v>
      </c>
      <c r="I117" s="87"/>
      <c r="J117" s="87"/>
      <c r="K117" s="87">
        <v>100</v>
      </c>
      <c r="L117" s="87"/>
      <c r="M117" s="87"/>
      <c r="N117" s="87"/>
      <c r="O117" s="87"/>
      <c r="P117" s="101"/>
      <c r="Q117" s="87">
        <f t="shared" si="18"/>
        <v>100</v>
      </c>
      <c r="R117" s="87">
        <f t="shared" si="19"/>
        <v>1</v>
      </c>
      <c r="S117" s="92"/>
      <c r="T117" s="93">
        <v>0.08</v>
      </c>
      <c r="U117" s="93">
        <f t="shared" si="20"/>
        <v>0.08</v>
      </c>
    </row>
    <row r="118" spans="1:23" s="90" customFormat="1" x14ac:dyDescent="0.2">
      <c r="A118" s="123" t="s">
        <v>113</v>
      </c>
      <c r="B118" s="123" t="s">
        <v>114</v>
      </c>
      <c r="C118" s="123">
        <v>90444400</v>
      </c>
      <c r="D118" s="123" t="s">
        <v>277</v>
      </c>
      <c r="E118" s="87" t="s">
        <v>46</v>
      </c>
      <c r="F118" s="87">
        <v>450</v>
      </c>
      <c r="G118" s="87">
        <v>10</v>
      </c>
      <c r="H118" s="87">
        <v>100</v>
      </c>
      <c r="I118" s="87"/>
      <c r="J118" s="87"/>
      <c r="K118" s="87"/>
      <c r="L118" s="87"/>
      <c r="M118" s="87"/>
      <c r="N118" s="87"/>
      <c r="O118" s="87"/>
      <c r="P118" s="91"/>
      <c r="Q118" s="87">
        <f t="shared" si="18"/>
        <v>0</v>
      </c>
      <c r="R118" s="87">
        <f t="shared" si="19"/>
        <v>0</v>
      </c>
      <c r="S118" s="92"/>
      <c r="T118" s="93">
        <v>0.08</v>
      </c>
      <c r="U118" s="93">
        <f t="shared" si="20"/>
        <v>0</v>
      </c>
    </row>
    <row r="119" spans="1:23" s="90" customFormat="1" x14ac:dyDescent="0.2">
      <c r="A119" s="86" t="s">
        <v>115</v>
      </c>
      <c r="B119" s="86" t="s">
        <v>116</v>
      </c>
      <c r="C119" s="86" t="s">
        <v>115</v>
      </c>
      <c r="D119" s="86" t="s">
        <v>275</v>
      </c>
      <c r="E119" s="87">
        <v>20</v>
      </c>
      <c r="F119" s="87">
        <v>600</v>
      </c>
      <c r="G119" s="87">
        <v>10</v>
      </c>
      <c r="H119" s="87">
        <v>100</v>
      </c>
      <c r="I119" s="87"/>
      <c r="J119" s="87"/>
      <c r="K119" s="87"/>
      <c r="L119" s="87">
        <v>200</v>
      </c>
      <c r="M119" s="87">
        <v>200</v>
      </c>
      <c r="N119" s="87"/>
      <c r="O119" s="87"/>
      <c r="P119" s="91"/>
      <c r="Q119" s="87">
        <f t="shared" si="18"/>
        <v>400</v>
      </c>
      <c r="R119" s="87">
        <f t="shared" si="19"/>
        <v>4</v>
      </c>
      <c r="S119" s="92"/>
      <c r="T119" s="93">
        <v>0.06</v>
      </c>
      <c r="U119" s="93">
        <f t="shared" si="20"/>
        <v>0.24</v>
      </c>
    </row>
    <row r="120" spans="1:23" s="90" customFormat="1" x14ac:dyDescent="0.2">
      <c r="A120" s="123" t="s">
        <v>188</v>
      </c>
      <c r="B120" s="123" t="s">
        <v>116</v>
      </c>
      <c r="C120" s="123">
        <v>90444600</v>
      </c>
      <c r="D120" s="123" t="s">
        <v>277</v>
      </c>
      <c r="E120" s="87" t="s">
        <v>46</v>
      </c>
      <c r="F120" s="87">
        <v>600</v>
      </c>
      <c r="G120" s="87">
        <v>10</v>
      </c>
      <c r="H120" s="87">
        <v>100</v>
      </c>
      <c r="I120" s="87"/>
      <c r="J120" s="87"/>
      <c r="K120" s="87">
        <v>100</v>
      </c>
      <c r="L120" s="87"/>
      <c r="M120" s="87">
        <v>200</v>
      </c>
      <c r="N120" s="87"/>
      <c r="O120" s="87">
        <v>200</v>
      </c>
      <c r="P120" s="91"/>
      <c r="Q120" s="87">
        <f t="shared" si="18"/>
        <v>500</v>
      </c>
      <c r="R120" s="87">
        <f t="shared" si="19"/>
        <v>5</v>
      </c>
      <c r="S120" s="92"/>
      <c r="T120" s="93">
        <v>0.06</v>
      </c>
      <c r="U120" s="93">
        <f t="shared" si="20"/>
        <v>0.3</v>
      </c>
    </row>
    <row r="121" spans="1:23" s="90" customFormat="1" x14ac:dyDescent="0.2">
      <c r="A121" s="86" t="s">
        <v>117</v>
      </c>
      <c r="B121" s="86" t="s">
        <v>118</v>
      </c>
      <c r="C121" s="86" t="s">
        <v>117</v>
      </c>
      <c r="D121" s="86" t="s">
        <v>275</v>
      </c>
      <c r="E121" s="87">
        <v>20</v>
      </c>
      <c r="F121" s="87">
        <v>750</v>
      </c>
      <c r="G121" s="87">
        <v>10</v>
      </c>
      <c r="H121" s="87">
        <v>100</v>
      </c>
      <c r="I121" s="87"/>
      <c r="J121" s="87"/>
      <c r="K121" s="87"/>
      <c r="L121" s="87"/>
      <c r="M121" s="87"/>
      <c r="N121" s="87"/>
      <c r="O121" s="87"/>
      <c r="P121" s="91"/>
      <c r="Q121" s="87">
        <f t="shared" si="18"/>
        <v>0</v>
      </c>
      <c r="R121" s="87">
        <f t="shared" si="19"/>
        <v>0</v>
      </c>
      <c r="S121" s="92"/>
      <c r="T121" s="93">
        <v>7.0000000000000007E-2</v>
      </c>
      <c r="U121" s="93">
        <f t="shared" si="20"/>
        <v>0</v>
      </c>
    </row>
    <row r="122" spans="1:23" s="90" customFormat="1" x14ac:dyDescent="0.2">
      <c r="A122" s="123" t="s">
        <v>189</v>
      </c>
      <c r="B122" s="123" t="s">
        <v>118</v>
      </c>
      <c r="C122" s="123">
        <v>90444700</v>
      </c>
      <c r="D122" s="123" t="s">
        <v>277</v>
      </c>
      <c r="E122" s="87" t="s">
        <v>46</v>
      </c>
      <c r="F122" s="87">
        <v>750</v>
      </c>
      <c r="G122" s="87">
        <v>10</v>
      </c>
      <c r="H122" s="87">
        <v>100</v>
      </c>
      <c r="I122" s="87"/>
      <c r="J122" s="87"/>
      <c r="K122" s="87"/>
      <c r="L122" s="87"/>
      <c r="M122" s="87"/>
      <c r="N122" s="87"/>
      <c r="O122" s="87"/>
      <c r="P122" s="91"/>
      <c r="Q122" s="87">
        <f t="shared" si="18"/>
        <v>0</v>
      </c>
      <c r="R122" s="87">
        <f t="shared" si="19"/>
        <v>0</v>
      </c>
      <c r="S122" s="92"/>
      <c r="T122" s="93">
        <v>7.0000000000000007E-2</v>
      </c>
      <c r="U122" s="93">
        <f t="shared" si="20"/>
        <v>0</v>
      </c>
    </row>
    <row r="123" spans="1:23" s="90" customFormat="1" x14ac:dyDescent="0.2">
      <c r="A123" s="86" t="s">
        <v>119</v>
      </c>
      <c r="B123" s="86" t="s">
        <v>120</v>
      </c>
      <c r="C123" s="86" t="s">
        <v>119</v>
      </c>
      <c r="D123" s="86" t="s">
        <v>275</v>
      </c>
      <c r="E123" s="87">
        <v>20</v>
      </c>
      <c r="F123" s="87">
        <v>900</v>
      </c>
      <c r="G123" s="87">
        <v>10</v>
      </c>
      <c r="H123" s="87">
        <v>50</v>
      </c>
      <c r="I123" s="87"/>
      <c r="J123" s="87"/>
      <c r="K123" s="87"/>
      <c r="L123" s="87"/>
      <c r="M123" s="87"/>
      <c r="N123" s="87"/>
      <c r="O123" s="87"/>
      <c r="P123" s="91"/>
      <c r="Q123" s="87">
        <f t="shared" si="18"/>
        <v>0</v>
      </c>
      <c r="R123" s="87">
        <f t="shared" si="19"/>
        <v>0</v>
      </c>
      <c r="S123" s="92"/>
      <c r="T123" s="93">
        <v>0.08</v>
      </c>
      <c r="U123" s="93">
        <f t="shared" si="20"/>
        <v>0</v>
      </c>
    </row>
    <row r="124" spans="1:23" s="90" customFormat="1" x14ac:dyDescent="0.2">
      <c r="A124" s="123" t="s">
        <v>263</v>
      </c>
      <c r="B124" s="123" t="s">
        <v>120</v>
      </c>
      <c r="C124" s="123">
        <v>90444800</v>
      </c>
      <c r="D124" s="123" t="s">
        <v>277</v>
      </c>
      <c r="E124" s="87" t="s">
        <v>46</v>
      </c>
      <c r="F124" s="87">
        <v>900</v>
      </c>
      <c r="G124" s="87">
        <v>10</v>
      </c>
      <c r="H124" s="87">
        <v>50</v>
      </c>
      <c r="I124" s="87"/>
      <c r="J124" s="87"/>
      <c r="K124" s="87"/>
      <c r="L124" s="87"/>
      <c r="M124" s="87"/>
      <c r="N124" s="87"/>
      <c r="O124" s="87"/>
      <c r="P124" s="91"/>
      <c r="Q124" s="87">
        <f t="shared" si="18"/>
        <v>0</v>
      </c>
      <c r="R124" s="87">
        <f t="shared" si="19"/>
        <v>0</v>
      </c>
      <c r="S124" s="92"/>
      <c r="T124" s="93">
        <v>0.08</v>
      </c>
      <c r="U124" s="93">
        <f t="shared" si="20"/>
        <v>0</v>
      </c>
    </row>
    <row r="125" spans="1:23" s="90" customFormat="1" x14ac:dyDescent="0.2">
      <c r="A125" s="86" t="s">
        <v>121</v>
      </c>
      <c r="B125" s="86" t="s">
        <v>122</v>
      </c>
      <c r="C125" s="86" t="s">
        <v>121</v>
      </c>
      <c r="D125" s="86" t="s">
        <v>275</v>
      </c>
      <c r="E125" s="87">
        <v>20</v>
      </c>
      <c r="F125" s="87">
        <v>1200</v>
      </c>
      <c r="G125" s="87">
        <v>10</v>
      </c>
      <c r="H125" s="87">
        <v>50</v>
      </c>
      <c r="I125" s="87"/>
      <c r="J125" s="87"/>
      <c r="K125" s="87"/>
      <c r="L125" s="87"/>
      <c r="M125" s="87"/>
      <c r="N125" s="87"/>
      <c r="O125" s="87"/>
      <c r="P125" s="91"/>
      <c r="Q125" s="87">
        <f t="shared" si="18"/>
        <v>0</v>
      </c>
      <c r="R125" s="87">
        <f t="shared" si="19"/>
        <v>0</v>
      </c>
      <c r="S125" s="92"/>
      <c r="T125" s="93">
        <v>0.11</v>
      </c>
      <c r="U125" s="93">
        <f t="shared" si="20"/>
        <v>0</v>
      </c>
    </row>
    <row r="126" spans="1:23" s="90" customFormat="1" x14ac:dyDescent="0.2">
      <c r="A126" s="86" t="s">
        <v>207</v>
      </c>
      <c r="B126" s="86" t="s">
        <v>208</v>
      </c>
      <c r="C126" s="86" t="s">
        <v>207</v>
      </c>
      <c r="D126" s="86" t="s">
        <v>275</v>
      </c>
      <c r="E126" s="87">
        <v>20</v>
      </c>
      <c r="F126" s="87">
        <v>1500</v>
      </c>
      <c r="G126" s="87">
        <v>10</v>
      </c>
      <c r="H126" s="87">
        <v>50</v>
      </c>
      <c r="I126" s="87"/>
      <c r="J126" s="87"/>
      <c r="K126" s="87"/>
      <c r="L126" s="87"/>
      <c r="M126" s="87"/>
      <c r="N126" s="87"/>
      <c r="O126" s="87"/>
      <c r="P126" s="91"/>
      <c r="Q126" s="87">
        <f t="shared" si="18"/>
        <v>0</v>
      </c>
      <c r="R126" s="87">
        <f t="shared" si="19"/>
        <v>0</v>
      </c>
      <c r="S126" s="92"/>
      <c r="T126" s="93">
        <v>7.0000000000000007E-2</v>
      </c>
      <c r="U126" s="93">
        <f t="shared" si="20"/>
        <v>0</v>
      </c>
    </row>
    <row r="127" spans="1:23" s="90" customFormat="1" x14ac:dyDescent="0.2">
      <c r="A127" s="86" t="s">
        <v>209</v>
      </c>
      <c r="B127" s="86" t="s">
        <v>210</v>
      </c>
      <c r="C127" s="86" t="s">
        <v>209</v>
      </c>
      <c r="D127" s="86" t="s">
        <v>275</v>
      </c>
      <c r="E127" s="87">
        <v>20</v>
      </c>
      <c r="F127" s="87">
        <v>1800</v>
      </c>
      <c r="G127" s="87">
        <v>10</v>
      </c>
      <c r="H127" s="87">
        <v>50</v>
      </c>
      <c r="I127" s="87"/>
      <c r="J127" s="87"/>
      <c r="K127" s="87"/>
      <c r="L127" s="87"/>
      <c r="M127" s="87"/>
      <c r="N127" s="87"/>
      <c r="O127" s="87"/>
      <c r="P127" s="91"/>
      <c r="Q127" s="87">
        <f t="shared" si="18"/>
        <v>0</v>
      </c>
      <c r="R127" s="87">
        <f t="shared" si="19"/>
        <v>0</v>
      </c>
      <c r="S127" s="105"/>
      <c r="T127" s="93">
        <v>0.09</v>
      </c>
      <c r="U127" s="93">
        <f t="shared" si="20"/>
        <v>0</v>
      </c>
      <c r="V127" s="94"/>
    </row>
    <row r="128" spans="1:23" s="90" customFormat="1" x14ac:dyDescent="0.2">
      <c r="A128" s="86" t="s">
        <v>123</v>
      </c>
      <c r="B128" s="86" t="s">
        <v>124</v>
      </c>
      <c r="C128" s="86" t="s">
        <v>123</v>
      </c>
      <c r="D128" s="86" t="s">
        <v>275</v>
      </c>
      <c r="E128" s="87">
        <v>25</v>
      </c>
      <c r="F128" s="87">
        <v>150</v>
      </c>
      <c r="G128" s="87">
        <v>10</v>
      </c>
      <c r="H128" s="87">
        <v>200</v>
      </c>
      <c r="I128" s="87"/>
      <c r="J128" s="87"/>
      <c r="K128" s="87"/>
      <c r="L128" s="87"/>
      <c r="M128" s="87"/>
      <c r="N128" s="87"/>
      <c r="O128" s="87"/>
      <c r="P128" s="91"/>
      <c r="Q128" s="87">
        <f t="shared" si="18"/>
        <v>0</v>
      </c>
      <c r="R128" s="87">
        <f t="shared" si="19"/>
        <v>0</v>
      </c>
      <c r="S128" s="92"/>
      <c r="T128" s="93">
        <v>0.04</v>
      </c>
      <c r="U128" s="93">
        <f t="shared" si="20"/>
        <v>0</v>
      </c>
      <c r="V128" s="94">
        <f>SUM(U128:U145)</f>
        <v>2.3600000000000003</v>
      </c>
      <c r="W128" s="90">
        <f>V128*100/$V$146</f>
        <v>3.5547522217201388</v>
      </c>
    </row>
    <row r="129" spans="1:22" s="90" customFormat="1" x14ac:dyDescent="0.2">
      <c r="A129" s="123" t="s">
        <v>257</v>
      </c>
      <c r="B129" s="123" t="s">
        <v>124</v>
      </c>
      <c r="C129" s="123">
        <v>90445200</v>
      </c>
      <c r="D129" s="123" t="s">
        <v>277</v>
      </c>
      <c r="E129" s="87">
        <v>25</v>
      </c>
      <c r="F129" s="87">
        <v>150</v>
      </c>
      <c r="G129" s="87">
        <v>10</v>
      </c>
      <c r="H129" s="87">
        <v>200</v>
      </c>
      <c r="I129" s="87"/>
      <c r="J129" s="87"/>
      <c r="K129" s="87">
        <v>200</v>
      </c>
      <c r="L129" s="87"/>
      <c r="M129" s="87"/>
      <c r="N129" s="87"/>
      <c r="O129" s="87"/>
      <c r="P129" s="91"/>
      <c r="Q129" s="87">
        <f t="shared" si="18"/>
        <v>200</v>
      </c>
      <c r="R129" s="87">
        <f t="shared" si="19"/>
        <v>1</v>
      </c>
      <c r="S129" s="92"/>
      <c r="T129" s="93">
        <v>0.04</v>
      </c>
      <c r="U129" s="93">
        <f t="shared" si="20"/>
        <v>0.04</v>
      </c>
    </row>
    <row r="130" spans="1:22" s="90" customFormat="1" x14ac:dyDescent="0.2">
      <c r="A130" s="86" t="s">
        <v>125</v>
      </c>
      <c r="B130" s="86" t="s">
        <v>126</v>
      </c>
      <c r="C130" s="86" t="s">
        <v>125</v>
      </c>
      <c r="D130" s="86" t="s">
        <v>275</v>
      </c>
      <c r="E130" s="87">
        <v>25</v>
      </c>
      <c r="F130" s="87">
        <v>300</v>
      </c>
      <c r="G130" s="87">
        <v>10</v>
      </c>
      <c r="H130" s="87">
        <v>100</v>
      </c>
      <c r="I130" s="87"/>
      <c r="J130" s="87"/>
      <c r="K130" s="87"/>
      <c r="L130" s="87"/>
      <c r="M130" s="87"/>
      <c r="N130" s="87"/>
      <c r="O130" s="87"/>
      <c r="P130" s="91"/>
      <c r="Q130" s="87">
        <f t="shared" si="18"/>
        <v>0</v>
      </c>
      <c r="R130" s="87">
        <f t="shared" si="19"/>
        <v>0</v>
      </c>
      <c r="S130" s="92"/>
      <c r="T130" s="93">
        <v>0.04</v>
      </c>
      <c r="U130" s="93">
        <f t="shared" si="20"/>
        <v>0</v>
      </c>
    </row>
    <row r="131" spans="1:22" s="90" customFormat="1" x14ac:dyDescent="0.2">
      <c r="A131" s="123" t="s">
        <v>127</v>
      </c>
      <c r="B131" s="123" t="s">
        <v>126</v>
      </c>
      <c r="C131" s="123">
        <v>90445300</v>
      </c>
      <c r="D131" s="123" t="s">
        <v>277</v>
      </c>
      <c r="E131" s="87" t="s">
        <v>63</v>
      </c>
      <c r="F131" s="87">
        <v>300</v>
      </c>
      <c r="G131" s="87">
        <v>10</v>
      </c>
      <c r="H131" s="87">
        <v>100</v>
      </c>
      <c r="I131" s="87"/>
      <c r="J131" s="87"/>
      <c r="K131" s="87"/>
      <c r="L131" s="87"/>
      <c r="M131" s="87"/>
      <c r="N131" s="87"/>
      <c r="O131" s="87"/>
      <c r="P131" s="91"/>
      <c r="Q131" s="87">
        <f t="shared" si="18"/>
        <v>0</v>
      </c>
      <c r="R131" s="87">
        <f t="shared" si="19"/>
        <v>0</v>
      </c>
      <c r="S131" s="92"/>
      <c r="T131" s="93">
        <v>0.04</v>
      </c>
      <c r="U131" s="93">
        <f t="shared" si="20"/>
        <v>0</v>
      </c>
    </row>
    <row r="132" spans="1:22" s="90" customFormat="1" x14ac:dyDescent="0.2">
      <c r="A132" s="86" t="s">
        <v>128</v>
      </c>
      <c r="B132" s="86" t="s">
        <v>129</v>
      </c>
      <c r="C132" s="86" t="s">
        <v>128</v>
      </c>
      <c r="D132" s="86" t="s">
        <v>275</v>
      </c>
      <c r="E132" s="87">
        <v>25</v>
      </c>
      <c r="F132" s="87">
        <v>450</v>
      </c>
      <c r="G132" s="87">
        <v>10</v>
      </c>
      <c r="H132" s="87">
        <v>100</v>
      </c>
      <c r="I132" s="87"/>
      <c r="J132" s="87"/>
      <c r="K132" s="87">
        <v>100</v>
      </c>
      <c r="L132" s="87">
        <v>100</v>
      </c>
      <c r="M132" s="87"/>
      <c r="N132" s="87"/>
      <c r="O132" s="87"/>
      <c r="P132" s="91"/>
      <c r="Q132" s="87">
        <f t="shared" si="18"/>
        <v>200</v>
      </c>
      <c r="R132" s="87">
        <f t="shared" si="19"/>
        <v>2</v>
      </c>
      <c r="S132" s="92"/>
      <c r="T132" s="93">
        <v>0.06</v>
      </c>
      <c r="U132" s="93">
        <f t="shared" si="20"/>
        <v>0.12</v>
      </c>
    </row>
    <row r="133" spans="1:22" s="90" customFormat="1" x14ac:dyDescent="0.2">
      <c r="A133" s="123" t="s">
        <v>190</v>
      </c>
      <c r="B133" s="123" t="s">
        <v>129</v>
      </c>
      <c r="C133" s="123">
        <v>90445400</v>
      </c>
      <c r="D133" s="123" t="s">
        <v>277</v>
      </c>
      <c r="E133" s="87" t="s">
        <v>63</v>
      </c>
      <c r="F133" s="87">
        <v>450</v>
      </c>
      <c r="G133" s="87">
        <v>10</v>
      </c>
      <c r="H133" s="87">
        <v>100</v>
      </c>
      <c r="I133" s="87"/>
      <c r="J133" s="87"/>
      <c r="K133" s="87">
        <v>500</v>
      </c>
      <c r="L133" s="87">
        <v>200</v>
      </c>
      <c r="M133" s="87">
        <v>200</v>
      </c>
      <c r="N133" s="87"/>
      <c r="O133" s="87">
        <v>500</v>
      </c>
      <c r="P133" s="91"/>
      <c r="Q133" s="87">
        <f t="shared" si="18"/>
        <v>1400</v>
      </c>
      <c r="R133" s="87">
        <f t="shared" si="19"/>
        <v>14</v>
      </c>
      <c r="S133" s="92"/>
      <c r="T133" s="93">
        <v>0.06</v>
      </c>
      <c r="U133" s="93">
        <f t="shared" si="20"/>
        <v>0.84</v>
      </c>
    </row>
    <row r="134" spans="1:22" s="90" customFormat="1" x14ac:dyDescent="0.2">
      <c r="A134" s="86" t="s">
        <v>130</v>
      </c>
      <c r="B134" s="86" t="s">
        <v>131</v>
      </c>
      <c r="C134" s="86" t="s">
        <v>130</v>
      </c>
      <c r="D134" s="86" t="s">
        <v>275</v>
      </c>
      <c r="E134" s="87">
        <v>25</v>
      </c>
      <c r="F134" s="87">
        <v>600</v>
      </c>
      <c r="G134" s="87">
        <v>10</v>
      </c>
      <c r="H134" s="87">
        <v>50</v>
      </c>
      <c r="I134" s="87"/>
      <c r="J134" s="87"/>
      <c r="K134" s="87"/>
      <c r="L134" s="87"/>
      <c r="M134" s="87"/>
      <c r="N134" s="87"/>
      <c r="O134" s="87"/>
      <c r="P134" s="91"/>
      <c r="Q134" s="87">
        <f t="shared" si="18"/>
        <v>0</v>
      </c>
      <c r="R134" s="87">
        <f t="shared" si="19"/>
        <v>0</v>
      </c>
      <c r="S134" s="92"/>
      <c r="T134" s="93">
        <v>0.04</v>
      </c>
      <c r="U134" s="93">
        <f t="shared" si="20"/>
        <v>0</v>
      </c>
    </row>
    <row r="135" spans="1:22" s="90" customFormat="1" x14ac:dyDescent="0.2">
      <c r="A135" s="123" t="s">
        <v>211</v>
      </c>
      <c r="B135" s="123" t="s">
        <v>131</v>
      </c>
      <c r="C135" s="123">
        <v>90445600</v>
      </c>
      <c r="D135" s="123" t="s">
        <v>277</v>
      </c>
      <c r="E135" s="87">
        <v>25</v>
      </c>
      <c r="F135" s="87">
        <v>600</v>
      </c>
      <c r="G135" s="87">
        <v>10</v>
      </c>
      <c r="H135" s="87">
        <v>50</v>
      </c>
      <c r="I135" s="87"/>
      <c r="J135" s="87"/>
      <c r="K135" s="87">
        <v>100</v>
      </c>
      <c r="L135" s="87">
        <v>200</v>
      </c>
      <c r="M135" s="87">
        <v>200</v>
      </c>
      <c r="N135" s="87"/>
      <c r="O135" s="87">
        <v>200</v>
      </c>
      <c r="P135" s="91"/>
      <c r="Q135" s="87">
        <f t="shared" si="18"/>
        <v>700</v>
      </c>
      <c r="R135" s="87">
        <f t="shared" si="19"/>
        <v>14</v>
      </c>
      <c r="S135" s="92"/>
      <c r="T135" s="93">
        <v>0.04</v>
      </c>
      <c r="U135" s="93">
        <f t="shared" si="20"/>
        <v>0.56000000000000005</v>
      </c>
    </row>
    <row r="136" spans="1:22" s="90" customFormat="1" x14ac:dyDescent="0.2">
      <c r="A136" s="86" t="s">
        <v>162</v>
      </c>
      <c r="B136" s="86" t="s">
        <v>163</v>
      </c>
      <c r="C136" s="86" t="s">
        <v>162</v>
      </c>
      <c r="D136" s="86" t="s">
        <v>275</v>
      </c>
      <c r="E136" s="87">
        <v>25</v>
      </c>
      <c r="F136" s="87">
        <v>750</v>
      </c>
      <c r="G136" s="87">
        <v>10</v>
      </c>
      <c r="H136" s="87">
        <v>50</v>
      </c>
      <c r="I136" s="87"/>
      <c r="J136" s="87"/>
      <c r="K136" s="87"/>
      <c r="L136" s="87"/>
      <c r="M136" s="87"/>
      <c r="N136" s="87"/>
      <c r="O136" s="87"/>
      <c r="P136" s="91"/>
      <c r="Q136" s="87">
        <f t="shared" si="18"/>
        <v>0</v>
      </c>
      <c r="R136" s="87">
        <f t="shared" si="19"/>
        <v>0</v>
      </c>
      <c r="S136" s="92"/>
      <c r="T136" s="93">
        <v>0.04</v>
      </c>
      <c r="U136" s="93">
        <f t="shared" si="20"/>
        <v>0</v>
      </c>
    </row>
    <row r="137" spans="1:22" s="90" customFormat="1" x14ac:dyDescent="0.2">
      <c r="A137" s="123" t="s">
        <v>218</v>
      </c>
      <c r="B137" s="123" t="s">
        <v>163</v>
      </c>
      <c r="C137" s="95" t="s">
        <v>219</v>
      </c>
      <c r="D137" s="123" t="s">
        <v>277</v>
      </c>
      <c r="E137" s="87">
        <v>25</v>
      </c>
      <c r="F137" s="87">
        <v>750</v>
      </c>
      <c r="G137" s="87">
        <v>10</v>
      </c>
      <c r="H137" s="87">
        <v>50</v>
      </c>
      <c r="I137" s="87"/>
      <c r="J137" s="87"/>
      <c r="K137" s="87"/>
      <c r="L137" s="87"/>
      <c r="M137" s="87"/>
      <c r="N137" s="87"/>
      <c r="O137" s="87"/>
      <c r="P137" s="91"/>
      <c r="Q137" s="87">
        <f t="shared" si="18"/>
        <v>0</v>
      </c>
      <c r="R137" s="87">
        <f t="shared" si="19"/>
        <v>0</v>
      </c>
      <c r="S137" s="92"/>
      <c r="T137" s="93">
        <v>0.04</v>
      </c>
      <c r="U137" s="93">
        <f t="shared" si="20"/>
        <v>0</v>
      </c>
    </row>
    <row r="138" spans="1:22" s="90" customFormat="1" x14ac:dyDescent="0.2">
      <c r="A138" s="86" t="s">
        <v>132</v>
      </c>
      <c r="B138" s="86" t="s">
        <v>133</v>
      </c>
      <c r="C138" s="86" t="s">
        <v>132</v>
      </c>
      <c r="D138" s="86" t="s">
        <v>275</v>
      </c>
      <c r="E138" s="87">
        <v>25</v>
      </c>
      <c r="F138" s="87">
        <v>900</v>
      </c>
      <c r="G138" s="87">
        <v>10</v>
      </c>
      <c r="H138" s="87">
        <v>50</v>
      </c>
      <c r="I138" s="87"/>
      <c r="J138" s="87"/>
      <c r="K138" s="87"/>
      <c r="L138" s="87">
        <v>200</v>
      </c>
      <c r="M138" s="87"/>
      <c r="N138" s="87"/>
      <c r="O138" s="87"/>
      <c r="P138" s="91"/>
      <c r="Q138" s="87">
        <f t="shared" si="18"/>
        <v>200</v>
      </c>
      <c r="R138" s="87">
        <f t="shared" si="19"/>
        <v>4</v>
      </c>
      <c r="S138" s="92"/>
      <c r="T138" s="93">
        <v>0.06</v>
      </c>
      <c r="U138" s="93">
        <f t="shared" si="20"/>
        <v>0.24</v>
      </c>
    </row>
    <row r="139" spans="1:22" s="90" customFormat="1" x14ac:dyDescent="0.2">
      <c r="A139" s="123" t="s">
        <v>264</v>
      </c>
      <c r="B139" s="123" t="s">
        <v>133</v>
      </c>
      <c r="C139" s="95" t="s">
        <v>265</v>
      </c>
      <c r="D139" s="123" t="s">
        <v>277</v>
      </c>
      <c r="E139" s="87">
        <v>25</v>
      </c>
      <c r="F139" s="87">
        <v>900</v>
      </c>
      <c r="G139" s="87">
        <v>10</v>
      </c>
      <c r="H139" s="87">
        <v>50</v>
      </c>
      <c r="I139" s="87"/>
      <c r="J139" s="87"/>
      <c r="K139" s="87"/>
      <c r="L139" s="87">
        <v>200</v>
      </c>
      <c r="M139" s="87"/>
      <c r="N139" s="87"/>
      <c r="O139" s="87">
        <v>200</v>
      </c>
      <c r="P139" s="91"/>
      <c r="Q139" s="87">
        <f t="shared" si="18"/>
        <v>400</v>
      </c>
      <c r="R139" s="87">
        <f t="shared" si="19"/>
        <v>8</v>
      </c>
      <c r="S139" s="92"/>
      <c r="T139" s="93">
        <v>0.06</v>
      </c>
      <c r="U139" s="93">
        <f t="shared" si="20"/>
        <v>0.48</v>
      </c>
    </row>
    <row r="140" spans="1:22" s="90" customFormat="1" x14ac:dyDescent="0.2">
      <c r="A140" s="86" t="s">
        <v>134</v>
      </c>
      <c r="B140" s="86" t="s">
        <v>135</v>
      </c>
      <c r="C140" s="86" t="s">
        <v>134</v>
      </c>
      <c r="D140" s="86" t="s">
        <v>275</v>
      </c>
      <c r="E140" s="87">
        <v>25</v>
      </c>
      <c r="F140" s="87">
        <v>1200</v>
      </c>
      <c r="G140" s="87">
        <v>10</v>
      </c>
      <c r="H140" s="87">
        <v>50</v>
      </c>
      <c r="I140" s="87"/>
      <c r="J140" s="87"/>
      <c r="K140" s="87"/>
      <c r="L140" s="87"/>
      <c r="M140" s="87"/>
      <c r="N140" s="87"/>
      <c r="O140" s="87"/>
      <c r="P140" s="91"/>
      <c r="Q140" s="87">
        <f t="shared" si="18"/>
        <v>0</v>
      </c>
      <c r="R140" s="87">
        <f t="shared" si="19"/>
        <v>0</v>
      </c>
      <c r="S140" s="92"/>
      <c r="T140" s="93">
        <v>0.08</v>
      </c>
      <c r="U140" s="93">
        <f t="shared" si="20"/>
        <v>0</v>
      </c>
    </row>
    <row r="141" spans="1:22" s="90" customFormat="1" x14ac:dyDescent="0.2">
      <c r="A141" s="103" t="s">
        <v>451</v>
      </c>
      <c r="B141" s="123" t="s">
        <v>135</v>
      </c>
      <c r="C141" s="103">
        <v>90445810</v>
      </c>
      <c r="D141" s="123" t="s">
        <v>277</v>
      </c>
      <c r="E141" s="87" t="s">
        <v>63</v>
      </c>
      <c r="F141" s="87">
        <v>1200</v>
      </c>
      <c r="G141" s="87">
        <v>10</v>
      </c>
      <c r="H141" s="87">
        <v>50</v>
      </c>
      <c r="I141" s="87">
        <v>50</v>
      </c>
      <c r="J141" s="87"/>
      <c r="K141" s="87"/>
      <c r="L141" s="87"/>
      <c r="M141" s="87"/>
      <c r="N141" s="87"/>
      <c r="O141" s="87"/>
      <c r="P141" s="91"/>
      <c r="Q141" s="87">
        <f t="shared" si="18"/>
        <v>50</v>
      </c>
      <c r="R141" s="87">
        <f t="shared" si="19"/>
        <v>1</v>
      </c>
      <c r="S141" s="92"/>
      <c r="T141" s="93">
        <v>0.08</v>
      </c>
      <c r="U141" s="93">
        <f t="shared" si="20"/>
        <v>0.08</v>
      </c>
    </row>
    <row r="142" spans="1:22" s="90" customFormat="1" x14ac:dyDescent="0.2">
      <c r="A142" s="86" t="s">
        <v>238</v>
      </c>
      <c r="B142" s="86" t="s">
        <v>239</v>
      </c>
      <c r="C142" s="86" t="s">
        <v>238</v>
      </c>
      <c r="D142" s="86" t="s">
        <v>275</v>
      </c>
      <c r="E142" s="87">
        <v>25</v>
      </c>
      <c r="F142" s="87">
        <v>1524</v>
      </c>
      <c r="G142" s="87">
        <v>10</v>
      </c>
      <c r="H142" s="87">
        <v>50</v>
      </c>
      <c r="I142" s="87"/>
      <c r="J142" s="87"/>
      <c r="K142" s="87"/>
      <c r="L142" s="87"/>
      <c r="M142" s="87"/>
      <c r="N142" s="87"/>
      <c r="O142" s="87"/>
      <c r="P142" s="91"/>
      <c r="Q142" s="87">
        <f t="shared" si="18"/>
        <v>0</v>
      </c>
      <c r="R142" s="87">
        <f t="shared" si="19"/>
        <v>0</v>
      </c>
      <c r="S142" s="92"/>
      <c r="T142" s="93">
        <v>0.08</v>
      </c>
      <c r="U142" s="93">
        <f t="shared" si="20"/>
        <v>0</v>
      </c>
    </row>
    <row r="143" spans="1:22" s="90" customFormat="1" x14ac:dyDescent="0.2">
      <c r="A143" s="86" t="s">
        <v>164</v>
      </c>
      <c r="B143" s="86" t="s">
        <v>165</v>
      </c>
      <c r="C143" s="86" t="s">
        <v>164</v>
      </c>
      <c r="D143" s="86" t="s">
        <v>275</v>
      </c>
      <c r="E143" s="87">
        <v>25</v>
      </c>
      <c r="F143" s="87">
        <v>1800</v>
      </c>
      <c r="G143" s="87">
        <v>10</v>
      </c>
      <c r="H143" s="87">
        <v>50</v>
      </c>
      <c r="I143" s="87"/>
      <c r="J143" s="87"/>
      <c r="K143" s="87"/>
      <c r="L143" s="87"/>
      <c r="M143" s="87"/>
      <c r="N143" s="87"/>
      <c r="O143" s="87"/>
      <c r="P143" s="91"/>
      <c r="Q143" s="87">
        <f t="shared" si="18"/>
        <v>0</v>
      </c>
      <c r="R143" s="87">
        <f t="shared" si="19"/>
        <v>0</v>
      </c>
      <c r="S143" s="92"/>
      <c r="T143" s="93">
        <v>0.12</v>
      </c>
      <c r="U143" s="93">
        <f t="shared" si="20"/>
        <v>0</v>
      </c>
    </row>
    <row r="144" spans="1:22" s="90" customFormat="1" x14ac:dyDescent="0.2">
      <c r="A144" s="123" t="s">
        <v>227</v>
      </c>
      <c r="B144" s="123" t="s">
        <v>165</v>
      </c>
      <c r="C144" s="123">
        <v>90445900</v>
      </c>
      <c r="D144" s="123" t="s">
        <v>277</v>
      </c>
      <c r="E144" s="87">
        <v>25</v>
      </c>
      <c r="F144" s="87">
        <v>1800</v>
      </c>
      <c r="G144" s="87">
        <v>10</v>
      </c>
      <c r="H144" s="87">
        <v>50</v>
      </c>
      <c r="I144" s="87"/>
      <c r="J144" s="87"/>
      <c r="K144" s="87"/>
      <c r="L144" s="87"/>
      <c r="M144" s="87"/>
      <c r="N144" s="87"/>
      <c r="O144" s="87"/>
      <c r="P144" s="91"/>
      <c r="Q144" s="87">
        <f t="shared" si="18"/>
        <v>0</v>
      </c>
      <c r="R144" s="87">
        <f t="shared" si="19"/>
        <v>0</v>
      </c>
      <c r="S144" s="92"/>
      <c r="T144" s="93">
        <v>0.12</v>
      </c>
      <c r="U144" s="93">
        <f t="shared" si="20"/>
        <v>0</v>
      </c>
      <c r="V144" s="94"/>
    </row>
    <row r="145" spans="1:23" s="90" customFormat="1" x14ac:dyDescent="0.2">
      <c r="A145" s="123" t="s">
        <v>301</v>
      </c>
      <c r="B145" s="123" t="s">
        <v>302</v>
      </c>
      <c r="C145" s="123">
        <v>90446000</v>
      </c>
      <c r="D145" s="123" t="s">
        <v>277</v>
      </c>
      <c r="E145" s="87">
        <v>25</v>
      </c>
      <c r="F145" s="87">
        <v>2400</v>
      </c>
      <c r="G145" s="87">
        <v>10</v>
      </c>
      <c r="H145" s="87">
        <v>50</v>
      </c>
      <c r="I145" s="87"/>
      <c r="J145" s="87"/>
      <c r="K145" s="87"/>
      <c r="L145" s="87"/>
      <c r="M145" s="87"/>
      <c r="N145" s="87"/>
      <c r="O145" s="87"/>
      <c r="P145" s="91"/>
      <c r="Q145" s="87">
        <f t="shared" si="18"/>
        <v>0</v>
      </c>
      <c r="R145" s="87">
        <f t="shared" si="19"/>
        <v>0</v>
      </c>
      <c r="S145" s="92"/>
      <c r="T145" s="93">
        <v>0.12</v>
      </c>
      <c r="U145" s="93">
        <f t="shared" si="20"/>
        <v>0</v>
      </c>
      <c r="V145" s="94"/>
    </row>
    <row r="146" spans="1:23" x14ac:dyDescent="0.2">
      <c r="A146" s="305"/>
      <c r="B146" s="305"/>
      <c r="C146" s="305"/>
      <c r="D146" s="305"/>
      <c r="E146" s="305"/>
      <c r="F146" s="305"/>
      <c r="G146" s="305"/>
      <c r="H146" s="305"/>
      <c r="I146" s="126">
        <f t="shared" ref="I146:P146" si="21">SUBTOTAL(9,I6:I145)</f>
        <v>3500</v>
      </c>
      <c r="J146" s="126">
        <f>SUBTOTAL(9,J5:J145)</f>
        <v>4000</v>
      </c>
      <c r="K146" s="126">
        <f t="shared" si="21"/>
        <v>26675</v>
      </c>
      <c r="L146" s="126">
        <f t="shared" si="21"/>
        <v>45350</v>
      </c>
      <c r="M146" s="126">
        <f t="shared" si="21"/>
        <v>32700</v>
      </c>
      <c r="N146" s="126">
        <f t="shared" si="21"/>
        <v>875</v>
      </c>
      <c r="O146" s="126">
        <f t="shared" si="21"/>
        <v>35900</v>
      </c>
      <c r="P146" s="126">
        <f t="shared" si="21"/>
        <v>0</v>
      </c>
      <c r="Q146" s="126">
        <f>SUBTOTAL(9,Q5:Q145)</f>
        <v>149000</v>
      </c>
      <c r="R146" s="126">
        <f>SUBTOTAL(9,R5:R145)</f>
        <v>1566</v>
      </c>
      <c r="S146" s="59"/>
      <c r="T146" s="12"/>
      <c r="U146" s="126">
        <f>SUBTOTAL(9,U5:U145)</f>
        <v>89.060000000000045</v>
      </c>
      <c r="V146" s="3">
        <f>SUM(V14:V145)</f>
        <v>66.39</v>
      </c>
      <c r="W146" s="3">
        <f>SUM(W14:W145)</f>
        <v>99.999999999999986</v>
      </c>
    </row>
    <row r="147" spans="1:23" x14ac:dyDescent="0.2">
      <c r="A147" s="305"/>
      <c r="B147" s="305"/>
      <c r="C147" s="305"/>
      <c r="D147" s="305"/>
      <c r="E147" s="305"/>
      <c r="F147" s="305"/>
      <c r="G147" s="305"/>
      <c r="H147" s="305"/>
      <c r="I147" s="126">
        <v>26</v>
      </c>
      <c r="J147" s="126">
        <v>2</v>
      </c>
      <c r="K147" s="126">
        <v>277</v>
      </c>
      <c r="L147" s="126">
        <v>530</v>
      </c>
      <c r="M147" s="126">
        <v>329</v>
      </c>
      <c r="N147" s="126">
        <v>35</v>
      </c>
      <c r="O147" s="126">
        <v>367</v>
      </c>
      <c r="P147" s="126"/>
      <c r="Q147" s="126"/>
      <c r="R147" s="126">
        <f>SUM(I147:P147)</f>
        <v>1566</v>
      </c>
      <c r="U147" s="3">
        <f>U146/30</f>
        <v>2.9686666666666683</v>
      </c>
    </row>
    <row r="148" spans="1:23" x14ac:dyDescent="0.2">
      <c r="A148" s="305"/>
      <c r="B148" s="305"/>
      <c r="C148" s="305"/>
      <c r="D148" s="305"/>
      <c r="E148" s="305"/>
      <c r="F148" s="305"/>
      <c r="G148" s="305"/>
      <c r="H148" s="305"/>
      <c r="I148" s="126">
        <v>1.23</v>
      </c>
      <c r="J148" s="126">
        <v>0.12</v>
      </c>
      <c r="K148" s="126">
        <v>14.19</v>
      </c>
      <c r="L148" s="126">
        <v>32.31</v>
      </c>
      <c r="M148" s="126">
        <v>17.149999999999999</v>
      </c>
      <c r="N148" s="126">
        <v>3.5</v>
      </c>
      <c r="O148" s="126">
        <v>20.56</v>
      </c>
      <c r="P148" s="126"/>
      <c r="Q148" s="126"/>
      <c r="R148" s="126">
        <f>SUM(I148:P148)</f>
        <v>89.06</v>
      </c>
    </row>
    <row r="149" spans="1:23" x14ac:dyDescent="0.2">
      <c r="A149" s="34"/>
      <c r="B149" s="34"/>
      <c r="C149" s="34"/>
      <c r="D149" s="34"/>
      <c r="E149" s="34"/>
      <c r="F149" s="34"/>
      <c r="G149" s="34"/>
      <c r="H149" s="34"/>
    </row>
    <row r="150" spans="1:23" x14ac:dyDescent="0.2">
      <c r="A150" s="128" t="s">
        <v>136</v>
      </c>
      <c r="B150" s="128" t="s">
        <v>136</v>
      </c>
      <c r="C150" s="30"/>
      <c r="D150" s="30"/>
      <c r="E150" s="124" t="s">
        <v>10</v>
      </c>
      <c r="F150" s="124" t="s">
        <v>137</v>
      </c>
      <c r="G150" s="300" t="s">
        <v>138</v>
      </c>
      <c r="H150" s="301"/>
      <c r="I150" s="20"/>
      <c r="J150" s="20"/>
      <c r="K150" s="20"/>
      <c r="L150" s="20"/>
      <c r="M150" s="20"/>
      <c r="N150" s="20"/>
      <c r="O150" s="20"/>
      <c r="P150" s="20"/>
      <c r="Q150" s="12"/>
      <c r="R150" s="12"/>
      <c r="S150" s="35"/>
      <c r="T150" s="12"/>
      <c r="U150" s="15"/>
    </row>
    <row r="151" spans="1:23" x14ac:dyDescent="0.2">
      <c r="A151" s="126"/>
      <c r="B151" s="126"/>
      <c r="C151" s="126"/>
      <c r="D151" s="126"/>
      <c r="E151" s="124"/>
      <c r="F151" s="124"/>
      <c r="G151" s="124" t="s">
        <v>139</v>
      </c>
      <c r="H151" s="124" t="s">
        <v>140</v>
      </c>
      <c r="I151" s="124" t="s">
        <v>140</v>
      </c>
      <c r="J151" s="124" t="s">
        <v>140</v>
      </c>
      <c r="K151" s="124" t="s">
        <v>140</v>
      </c>
      <c r="L151" s="124" t="s">
        <v>140</v>
      </c>
      <c r="M151" s="124" t="s">
        <v>140</v>
      </c>
      <c r="N151" s="124" t="s">
        <v>140</v>
      </c>
      <c r="O151" s="124"/>
      <c r="P151" s="124" t="s">
        <v>140</v>
      </c>
      <c r="Q151" s="126" t="s">
        <v>140</v>
      </c>
      <c r="R151" s="126" t="s">
        <v>12</v>
      </c>
      <c r="S151" s="127"/>
      <c r="T151" s="12"/>
      <c r="U151" s="15"/>
    </row>
    <row r="152" spans="1:23" x14ac:dyDescent="0.2">
      <c r="A152" s="38" t="s">
        <v>142</v>
      </c>
      <c r="B152" s="38" t="s">
        <v>143</v>
      </c>
      <c r="C152" s="38" t="s">
        <v>142</v>
      </c>
      <c r="D152" s="38" t="s">
        <v>142</v>
      </c>
      <c r="E152" s="12">
        <v>13</v>
      </c>
      <c r="F152" s="12">
        <v>25</v>
      </c>
      <c r="G152" s="12">
        <v>5</v>
      </c>
      <c r="H152" s="12">
        <v>125</v>
      </c>
      <c r="I152" s="12"/>
      <c r="J152" s="12"/>
      <c r="K152" s="12"/>
      <c r="L152" s="12"/>
      <c r="M152" s="12"/>
      <c r="N152" s="12"/>
      <c r="O152" s="12"/>
      <c r="P152" s="12"/>
      <c r="Q152" s="12">
        <f>SUM(I152:P152)</f>
        <v>0</v>
      </c>
      <c r="R152" s="12">
        <f>$Q152/$H152</f>
        <v>0</v>
      </c>
      <c r="S152" s="39"/>
      <c r="T152" s="15">
        <v>0.09</v>
      </c>
      <c r="U152" s="15">
        <f>$R152*$T152</f>
        <v>0</v>
      </c>
    </row>
    <row r="153" spans="1:23" x14ac:dyDescent="0.2">
      <c r="A153" s="38" t="s">
        <v>144</v>
      </c>
      <c r="B153" s="38" t="s">
        <v>145</v>
      </c>
      <c r="C153" s="38" t="s">
        <v>144</v>
      </c>
      <c r="D153" s="38" t="s">
        <v>144</v>
      </c>
      <c r="E153" s="12">
        <v>19</v>
      </c>
      <c r="F153" s="12">
        <v>25</v>
      </c>
      <c r="G153" s="12">
        <v>5</v>
      </c>
      <c r="H153" s="12">
        <v>125</v>
      </c>
      <c r="I153" s="12"/>
      <c r="J153" s="12"/>
      <c r="K153" s="12"/>
      <c r="L153" s="12"/>
      <c r="M153" s="12"/>
      <c r="N153" s="12"/>
      <c r="O153" s="12"/>
      <c r="P153" s="12"/>
      <c r="Q153" s="12">
        <f>SUM(I153:P153)</f>
        <v>0</v>
      </c>
      <c r="R153" s="12">
        <f>$Q153/$H153</f>
        <v>0</v>
      </c>
      <c r="S153" s="39"/>
      <c r="T153" s="15">
        <v>0.15</v>
      </c>
      <c r="U153" s="15">
        <f>$R153*$T153</f>
        <v>0</v>
      </c>
    </row>
    <row r="154" spans="1:23" x14ac:dyDescent="0.2">
      <c r="B154" s="3"/>
      <c r="I154" s="126">
        <f t="shared" ref="I154:P154" si="22">SUM(I152:I153)</f>
        <v>0</v>
      </c>
      <c r="J154" s="126">
        <f t="shared" si="22"/>
        <v>0</v>
      </c>
      <c r="K154" s="126">
        <f t="shared" si="22"/>
        <v>0</v>
      </c>
      <c r="L154" s="126">
        <f t="shared" si="22"/>
        <v>0</v>
      </c>
      <c r="M154" s="126">
        <f t="shared" si="22"/>
        <v>0</v>
      </c>
      <c r="N154" s="126">
        <f t="shared" si="22"/>
        <v>0</v>
      </c>
      <c r="O154" s="126"/>
      <c r="P154" s="126">
        <f t="shared" si="22"/>
        <v>0</v>
      </c>
      <c r="Q154" s="126">
        <f>SUBTOTAL(9,Q152:Q153)</f>
        <v>0</v>
      </c>
      <c r="R154" s="126">
        <f>SUBTOTAL(9,R152:R153)</f>
        <v>0</v>
      </c>
      <c r="S154" s="127"/>
      <c r="T154" s="12"/>
      <c r="U154" s="33">
        <f>SUBTOTAL(9,U152:U153)</f>
        <v>0</v>
      </c>
    </row>
    <row r="155" spans="1:23" x14ac:dyDescent="0.2">
      <c r="B155" s="3"/>
      <c r="I155" s="40"/>
      <c r="J155" s="40"/>
      <c r="K155" s="40"/>
      <c r="L155" s="40"/>
      <c r="M155" s="40"/>
      <c r="N155" s="40"/>
      <c r="O155" s="40"/>
      <c r="P155" s="40"/>
      <c r="Q155" s="126">
        <v>0</v>
      </c>
      <c r="R155" s="126">
        <v>0</v>
      </c>
      <c r="S155" s="35"/>
      <c r="T155" s="12"/>
      <c r="U155" s="33">
        <v>0</v>
      </c>
    </row>
  </sheetData>
  <autoFilter ref="D3:D148"/>
  <mergeCells count="11">
    <mergeCell ref="A111:B111"/>
    <mergeCell ref="A146:H146"/>
    <mergeCell ref="A147:H147"/>
    <mergeCell ref="A148:H148"/>
    <mergeCell ref="G150:H150"/>
    <mergeCell ref="T3:U3"/>
    <mergeCell ref="A1:H1"/>
    <mergeCell ref="A2:D2"/>
    <mergeCell ref="E2:H2"/>
    <mergeCell ref="G3:H3"/>
    <mergeCell ref="Q3:R3"/>
  </mergeCells>
  <conditionalFormatting sqref="A5:XFD145">
    <cfRule type="expression" dxfId="537" priority="1">
      <formula>MOD(ROW(),2)</formula>
    </cfRule>
  </conditionalFormatting>
  <conditionalFormatting sqref="Q6:Q145">
    <cfRule type="cellIs" dxfId="536" priority="4" operator="greaterThan">
      <formula>10000</formula>
    </cfRule>
  </conditionalFormatting>
  <conditionalFormatting sqref="Q112:Q145">
    <cfRule type="cellIs" dxfId="535" priority="5" operator="greaterThan">
      <formula>2000</formula>
    </cfRule>
  </conditionalFormatting>
  <conditionalFormatting sqref="U6:U110">
    <cfRule type="cellIs" dxfId="534" priority="3" operator="greaterThan">
      <formula>10</formula>
    </cfRule>
  </conditionalFormatting>
  <conditionalFormatting sqref="U141">
    <cfRule type="cellIs" dxfId="533" priority="2" operator="greaterThan">
      <formula>10</formula>
    </cfRule>
  </conditionalFormatting>
  <pageMargins left="0.25" right="0.25" top="0.75" bottom="0.75" header="0.3" footer="0.3"/>
  <pageSetup paperSize="9" scale="69" fitToHeight="0" orientation="landscape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155"/>
  <sheetViews>
    <sheetView zoomScaleNormal="100" workbookViewId="0">
      <pane xSplit="4" ySplit="4" topLeftCell="E5" activePane="bottomRight" state="frozen"/>
      <selection pane="topRight" activeCell="D1" sqref="D1"/>
      <selection pane="bottomLeft" activeCell="A4" sqref="A4"/>
      <selection pane="bottomRight" activeCell="B47" sqref="B47"/>
    </sheetView>
  </sheetViews>
  <sheetFormatPr defaultColWidth="9.140625" defaultRowHeight="12.75" x14ac:dyDescent="0.2"/>
  <cols>
    <col min="1" max="1" width="12.5703125" style="3" customWidth="1"/>
    <col min="2" max="2" width="14" style="41" customWidth="1"/>
    <col min="3" max="3" width="14" style="3" bestFit="1" customWidth="1"/>
    <col min="4" max="4" width="12.28515625" style="3" customWidth="1"/>
    <col min="5" max="5" width="7.85546875" style="3" customWidth="1"/>
    <col min="6" max="6" width="8.5703125" style="3" customWidth="1"/>
    <col min="7" max="7" width="6.140625" style="3" customWidth="1"/>
    <col min="8" max="8" width="6.42578125" style="3" customWidth="1"/>
    <col min="9" max="14" width="10.140625" style="3" customWidth="1"/>
    <col min="15" max="15" width="8.28515625" style="3" customWidth="1"/>
    <col min="16" max="16" width="10.7109375" style="3" bestFit="1" customWidth="1"/>
    <col min="17" max="17" width="8.28515625" style="3" bestFit="1" customWidth="1"/>
    <col min="18" max="19" width="9.42578125" style="3" customWidth="1"/>
    <col min="20" max="20" width="9.28515625" style="3" customWidth="1"/>
    <col min="21" max="16384" width="9.140625" style="3"/>
  </cols>
  <sheetData>
    <row r="1" spans="1:22" x14ac:dyDescent="0.2">
      <c r="A1" s="303" t="s">
        <v>281</v>
      </c>
      <c r="B1" s="303"/>
      <c r="C1" s="303"/>
      <c r="D1" s="303"/>
      <c r="E1" s="303"/>
      <c r="F1" s="303"/>
      <c r="G1" s="303"/>
      <c r="H1" s="303"/>
      <c r="I1" s="30" t="s">
        <v>548</v>
      </c>
      <c r="J1" s="30" t="s">
        <v>551</v>
      </c>
      <c r="K1" s="30" t="s">
        <v>561</v>
      </c>
      <c r="L1" s="30" t="s">
        <v>563</v>
      </c>
      <c r="M1" s="30" t="s">
        <v>573</v>
      </c>
      <c r="N1" s="30" t="s">
        <v>576</v>
      </c>
      <c r="O1" s="20"/>
      <c r="P1" s="20"/>
      <c r="Q1" s="20"/>
    </row>
    <row r="2" spans="1:22" x14ac:dyDescent="0.2">
      <c r="A2" s="303" t="s">
        <v>577</v>
      </c>
      <c r="B2" s="303"/>
      <c r="C2" s="303"/>
      <c r="D2" s="303"/>
      <c r="E2" s="303"/>
      <c r="F2" s="303"/>
      <c r="G2" s="303"/>
      <c r="H2" s="303"/>
      <c r="I2" s="118"/>
      <c r="J2" s="118"/>
      <c r="K2" s="118"/>
      <c r="L2" s="118"/>
      <c r="M2" s="118"/>
      <c r="N2" s="118"/>
      <c r="O2" s="117"/>
      <c r="P2" s="117"/>
      <c r="Q2" s="117"/>
      <c r="R2" s="122"/>
      <c r="S2" s="122"/>
      <c r="T2" s="30"/>
    </row>
    <row r="3" spans="1:22" x14ac:dyDescent="0.2">
      <c r="A3" s="117" t="s">
        <v>0</v>
      </c>
      <c r="B3" s="117" t="s">
        <v>1</v>
      </c>
      <c r="C3" s="117" t="s">
        <v>2</v>
      </c>
      <c r="D3" s="117" t="s">
        <v>274</v>
      </c>
      <c r="E3" s="117" t="s">
        <v>3</v>
      </c>
      <c r="F3" s="117" t="s">
        <v>4</v>
      </c>
      <c r="G3" s="302" t="s">
        <v>5</v>
      </c>
      <c r="H3" s="302"/>
      <c r="I3" s="31" t="s">
        <v>545</v>
      </c>
      <c r="J3" s="31" t="s">
        <v>552</v>
      </c>
      <c r="K3" s="31" t="s">
        <v>554</v>
      </c>
      <c r="L3" s="31" t="s">
        <v>559</v>
      </c>
      <c r="M3" s="31" t="s">
        <v>572</v>
      </c>
      <c r="N3" s="31" t="s">
        <v>574</v>
      </c>
      <c r="O3" s="119"/>
      <c r="P3" s="302" t="s">
        <v>6</v>
      </c>
      <c r="Q3" s="302"/>
      <c r="R3" s="55"/>
      <c r="S3" s="300" t="s">
        <v>7</v>
      </c>
      <c r="T3" s="301"/>
    </row>
    <row r="4" spans="1:22" x14ac:dyDescent="0.2">
      <c r="A4" s="119" t="s">
        <v>8</v>
      </c>
      <c r="B4" s="119"/>
      <c r="C4" s="119"/>
      <c r="D4" s="119"/>
      <c r="E4" s="7" t="s">
        <v>9</v>
      </c>
      <c r="F4" s="119" t="s">
        <v>10</v>
      </c>
      <c r="G4" s="117" t="s">
        <v>11</v>
      </c>
      <c r="H4" s="117" t="s">
        <v>12</v>
      </c>
      <c r="I4" s="119" t="s">
        <v>546</v>
      </c>
      <c r="J4" s="119" t="s">
        <v>551</v>
      </c>
      <c r="K4" s="119" t="s">
        <v>555</v>
      </c>
      <c r="L4" s="119" t="s">
        <v>560</v>
      </c>
      <c r="M4" s="119" t="s">
        <v>571</v>
      </c>
      <c r="N4" s="119" t="s">
        <v>575</v>
      </c>
      <c r="O4" s="119"/>
      <c r="P4" s="117" t="s">
        <v>13</v>
      </c>
      <c r="Q4" s="117" t="s">
        <v>12</v>
      </c>
      <c r="R4" s="56"/>
      <c r="S4" s="118" t="s">
        <v>14</v>
      </c>
      <c r="T4" s="118" t="s">
        <v>15</v>
      </c>
    </row>
    <row r="5" spans="1:22" s="90" customFormat="1" x14ac:dyDescent="0.2">
      <c r="A5" s="86" t="s">
        <v>549</v>
      </c>
      <c r="B5" s="86" t="s">
        <v>550</v>
      </c>
      <c r="C5" s="86" t="s">
        <v>549</v>
      </c>
      <c r="D5" s="86" t="s">
        <v>275</v>
      </c>
      <c r="E5" s="87">
        <v>15</v>
      </c>
      <c r="F5" s="87">
        <v>50</v>
      </c>
      <c r="G5" s="87">
        <v>50</v>
      </c>
      <c r="H5" s="87">
        <v>2000</v>
      </c>
      <c r="I5" s="116"/>
      <c r="J5" s="87">
        <v>4000</v>
      </c>
      <c r="K5" s="87"/>
      <c r="L5" s="87"/>
      <c r="M5" s="87"/>
      <c r="N5" s="87"/>
      <c r="O5" s="116"/>
      <c r="P5" s="87">
        <f t="shared" ref="P5:P20" si="0">SUM(I5:O5)</f>
        <v>4000</v>
      </c>
      <c r="Q5" s="87">
        <f t="shared" ref="Q5:Q20" si="1">$P5/$H5</f>
        <v>2</v>
      </c>
      <c r="R5" s="89"/>
      <c r="S5" s="87">
        <v>0.06</v>
      </c>
      <c r="T5" s="87">
        <f t="shared" ref="T5:T20" si="2">$Q5*$S5</f>
        <v>0.12</v>
      </c>
    </row>
    <row r="6" spans="1:22" s="90" customFormat="1" x14ac:dyDescent="0.2">
      <c r="A6" s="86" t="s">
        <v>383</v>
      </c>
      <c r="B6" s="86" t="s">
        <v>384</v>
      </c>
      <c r="C6" s="86" t="s">
        <v>383</v>
      </c>
      <c r="D6" s="86" t="s">
        <v>275</v>
      </c>
      <c r="E6" s="87">
        <v>15</v>
      </c>
      <c r="F6" s="87">
        <v>225</v>
      </c>
      <c r="G6" s="87">
        <v>10</v>
      </c>
      <c r="H6" s="87">
        <v>400</v>
      </c>
      <c r="I6" s="87"/>
      <c r="J6" s="87"/>
      <c r="K6" s="87"/>
      <c r="L6" s="87"/>
      <c r="M6" s="87"/>
      <c r="N6" s="87"/>
      <c r="O6" s="91"/>
      <c r="P6" s="87">
        <f t="shared" si="0"/>
        <v>0</v>
      </c>
      <c r="Q6" s="87">
        <f t="shared" si="1"/>
        <v>0</v>
      </c>
      <c r="R6" s="92"/>
      <c r="S6" s="93">
        <v>0.06</v>
      </c>
      <c r="T6" s="93">
        <f t="shared" si="2"/>
        <v>0</v>
      </c>
      <c r="U6" s="94">
        <f>SUM(T6:T20)</f>
        <v>16.8</v>
      </c>
      <c r="V6" s="90">
        <f>U6*100/$U$146</f>
        <v>32.570763861962</v>
      </c>
    </row>
    <row r="7" spans="1:22" s="90" customFormat="1" x14ac:dyDescent="0.2">
      <c r="A7" s="86" t="s">
        <v>385</v>
      </c>
      <c r="B7" s="86" t="s">
        <v>386</v>
      </c>
      <c r="C7" s="86" t="s">
        <v>385</v>
      </c>
      <c r="D7" s="86" t="s">
        <v>275</v>
      </c>
      <c r="E7" s="87">
        <v>15</v>
      </c>
      <c r="F7" s="87">
        <v>300</v>
      </c>
      <c r="G7" s="87">
        <v>10</v>
      </c>
      <c r="H7" s="87">
        <v>300</v>
      </c>
      <c r="I7" s="87"/>
      <c r="J7" s="87"/>
      <c r="K7" s="87"/>
      <c r="L7" s="87"/>
      <c r="M7" s="87"/>
      <c r="N7" s="87"/>
      <c r="O7" s="91"/>
      <c r="P7" s="87">
        <f t="shared" si="0"/>
        <v>0</v>
      </c>
      <c r="Q7" s="87">
        <f t="shared" si="1"/>
        <v>0</v>
      </c>
      <c r="R7" s="92"/>
      <c r="S7" s="93">
        <v>0.06</v>
      </c>
      <c r="T7" s="93">
        <f t="shared" si="2"/>
        <v>0</v>
      </c>
      <c r="U7" s="94"/>
    </row>
    <row r="8" spans="1:22" s="90" customFormat="1" x14ac:dyDescent="0.2">
      <c r="A8" s="116" t="s">
        <v>387</v>
      </c>
      <c r="B8" s="116" t="s">
        <v>259</v>
      </c>
      <c r="C8" s="95" t="s">
        <v>388</v>
      </c>
      <c r="D8" s="116" t="s">
        <v>277</v>
      </c>
      <c r="E8" s="87" t="s">
        <v>167</v>
      </c>
      <c r="F8" s="87">
        <v>300</v>
      </c>
      <c r="G8" s="87">
        <v>10</v>
      </c>
      <c r="H8" s="87">
        <v>300</v>
      </c>
      <c r="I8" s="87"/>
      <c r="J8" s="87"/>
      <c r="K8" s="87"/>
      <c r="L8" s="87"/>
      <c r="M8" s="87"/>
      <c r="N8" s="87"/>
      <c r="O8" s="91"/>
      <c r="P8" s="87">
        <f t="shared" si="0"/>
        <v>0</v>
      </c>
      <c r="Q8" s="87">
        <f t="shared" si="1"/>
        <v>0</v>
      </c>
      <c r="R8" s="92"/>
      <c r="S8" s="93">
        <v>0.06</v>
      </c>
      <c r="T8" s="93">
        <f t="shared" si="2"/>
        <v>0</v>
      </c>
      <c r="U8" s="94"/>
    </row>
    <row r="9" spans="1:22" s="90" customFormat="1" x14ac:dyDescent="0.2">
      <c r="A9" s="86" t="s">
        <v>258</v>
      </c>
      <c r="B9" s="86" t="s">
        <v>259</v>
      </c>
      <c r="C9" s="86" t="s">
        <v>258</v>
      </c>
      <c r="D9" s="86" t="s">
        <v>275</v>
      </c>
      <c r="E9" s="87">
        <v>15</v>
      </c>
      <c r="F9" s="87">
        <v>375</v>
      </c>
      <c r="G9" s="87">
        <v>10</v>
      </c>
      <c r="H9" s="87">
        <v>200</v>
      </c>
      <c r="I9" s="87"/>
      <c r="J9" s="87"/>
      <c r="K9" s="87"/>
      <c r="L9" s="87"/>
      <c r="M9" s="87"/>
      <c r="N9" s="87"/>
      <c r="O9" s="91"/>
      <c r="P9" s="87">
        <f t="shared" si="0"/>
        <v>0</v>
      </c>
      <c r="Q9" s="87">
        <f t="shared" si="1"/>
        <v>0</v>
      </c>
      <c r="R9" s="92"/>
      <c r="S9" s="93">
        <v>0.06</v>
      </c>
      <c r="T9" s="93">
        <f t="shared" si="2"/>
        <v>0</v>
      </c>
      <c r="U9" s="94"/>
    </row>
    <row r="10" spans="1:22" s="90" customFormat="1" x14ac:dyDescent="0.2">
      <c r="A10" s="86" t="s">
        <v>26</v>
      </c>
      <c r="B10" s="86" t="s">
        <v>27</v>
      </c>
      <c r="C10" s="86" t="s">
        <v>26</v>
      </c>
      <c r="D10" s="86" t="s">
        <v>275</v>
      </c>
      <c r="E10" s="87">
        <v>15</v>
      </c>
      <c r="F10" s="87">
        <v>457</v>
      </c>
      <c r="G10" s="87">
        <v>10</v>
      </c>
      <c r="H10" s="87">
        <v>200</v>
      </c>
      <c r="I10" s="87">
        <v>1800</v>
      </c>
      <c r="J10" s="87"/>
      <c r="K10" s="87">
        <v>5000</v>
      </c>
      <c r="L10" s="87">
        <v>5000</v>
      </c>
      <c r="M10" s="87">
        <v>5000</v>
      </c>
      <c r="N10" s="87"/>
      <c r="O10" s="91"/>
      <c r="P10" s="87">
        <f t="shared" si="0"/>
        <v>16800</v>
      </c>
      <c r="Q10" s="87">
        <f t="shared" si="1"/>
        <v>84</v>
      </c>
      <c r="R10" s="92"/>
      <c r="S10" s="93">
        <v>0.05</v>
      </c>
      <c r="T10" s="93">
        <f t="shared" si="2"/>
        <v>4.2</v>
      </c>
    </row>
    <row r="11" spans="1:22" s="90" customFormat="1" x14ac:dyDescent="0.2">
      <c r="A11" s="116" t="s">
        <v>169</v>
      </c>
      <c r="B11" s="116" t="s">
        <v>27</v>
      </c>
      <c r="C11" s="116">
        <v>90441400</v>
      </c>
      <c r="D11" s="116" t="s">
        <v>277</v>
      </c>
      <c r="E11" s="87" t="s">
        <v>167</v>
      </c>
      <c r="F11" s="87">
        <v>450</v>
      </c>
      <c r="G11" s="87">
        <v>10</v>
      </c>
      <c r="H11" s="87">
        <v>200</v>
      </c>
      <c r="I11" s="87"/>
      <c r="J11" s="87"/>
      <c r="K11" s="87"/>
      <c r="L11" s="87">
        <v>1000</v>
      </c>
      <c r="M11" s="87">
        <v>1000</v>
      </c>
      <c r="N11" s="87"/>
      <c r="O11" s="91"/>
      <c r="P11" s="87">
        <f t="shared" si="0"/>
        <v>2000</v>
      </c>
      <c r="Q11" s="87">
        <f t="shared" si="1"/>
        <v>10</v>
      </c>
      <c r="R11" s="92"/>
      <c r="S11" s="93">
        <v>0.05</v>
      </c>
      <c r="T11" s="93">
        <f t="shared" si="2"/>
        <v>0.5</v>
      </c>
    </row>
    <row r="12" spans="1:22" s="90" customFormat="1" x14ac:dyDescent="0.2">
      <c r="A12" s="86" t="s">
        <v>24</v>
      </c>
      <c r="B12" s="86" t="s">
        <v>25</v>
      </c>
      <c r="C12" s="86" t="s">
        <v>24</v>
      </c>
      <c r="D12" s="86" t="s">
        <v>275</v>
      </c>
      <c r="E12" s="87">
        <v>15</v>
      </c>
      <c r="F12" s="87">
        <v>610</v>
      </c>
      <c r="G12" s="87">
        <v>10</v>
      </c>
      <c r="H12" s="87">
        <v>100</v>
      </c>
      <c r="I12" s="87">
        <v>600</v>
      </c>
      <c r="J12" s="87"/>
      <c r="K12" s="87">
        <v>5000</v>
      </c>
      <c r="L12" s="87">
        <v>5000</v>
      </c>
      <c r="M12" s="87">
        <v>5000</v>
      </c>
      <c r="N12" s="87"/>
      <c r="O12" s="91"/>
      <c r="P12" s="87">
        <f t="shared" si="0"/>
        <v>15600</v>
      </c>
      <c r="Q12" s="87">
        <f t="shared" si="1"/>
        <v>156</v>
      </c>
      <c r="R12" s="92"/>
      <c r="S12" s="93">
        <v>0.04</v>
      </c>
      <c r="T12" s="93">
        <f t="shared" si="2"/>
        <v>6.24</v>
      </c>
    </row>
    <row r="13" spans="1:22" s="90" customFormat="1" x14ac:dyDescent="0.2">
      <c r="A13" s="116" t="s">
        <v>168</v>
      </c>
      <c r="B13" s="116" t="s">
        <v>25</v>
      </c>
      <c r="C13" s="116">
        <v>90441600</v>
      </c>
      <c r="D13" s="116" t="s">
        <v>277</v>
      </c>
      <c r="E13" s="87" t="s">
        <v>167</v>
      </c>
      <c r="F13" s="87">
        <v>600</v>
      </c>
      <c r="G13" s="87">
        <v>10</v>
      </c>
      <c r="H13" s="87">
        <v>100</v>
      </c>
      <c r="I13" s="87">
        <v>900</v>
      </c>
      <c r="J13" s="87"/>
      <c r="K13" s="87">
        <v>1000</v>
      </c>
      <c r="L13" s="87">
        <v>1000</v>
      </c>
      <c r="M13" s="87">
        <v>1000</v>
      </c>
      <c r="N13" s="87"/>
      <c r="O13" s="91"/>
      <c r="P13" s="87">
        <f t="shared" si="0"/>
        <v>3900</v>
      </c>
      <c r="Q13" s="87">
        <f t="shared" si="1"/>
        <v>39</v>
      </c>
      <c r="R13" s="92"/>
      <c r="S13" s="93">
        <v>0.04</v>
      </c>
      <c r="T13" s="93">
        <f t="shared" si="2"/>
        <v>1.56</v>
      </c>
    </row>
    <row r="14" spans="1:22" s="90" customFormat="1" x14ac:dyDescent="0.2">
      <c r="A14" s="86" t="s">
        <v>150</v>
      </c>
      <c r="B14" s="86" t="s">
        <v>151</v>
      </c>
      <c r="C14" s="86" t="s">
        <v>150</v>
      </c>
      <c r="D14" s="86" t="s">
        <v>275</v>
      </c>
      <c r="E14" s="87">
        <v>15</v>
      </c>
      <c r="F14" s="87">
        <v>760</v>
      </c>
      <c r="G14" s="87">
        <v>10</v>
      </c>
      <c r="H14" s="87">
        <v>100</v>
      </c>
      <c r="I14" s="87"/>
      <c r="J14" s="87"/>
      <c r="K14" s="87"/>
      <c r="L14" s="87">
        <v>500</v>
      </c>
      <c r="M14" s="87"/>
      <c r="N14" s="87"/>
      <c r="O14" s="91"/>
      <c r="P14" s="87">
        <f t="shared" si="0"/>
        <v>500</v>
      </c>
      <c r="Q14" s="87">
        <f t="shared" si="1"/>
        <v>5</v>
      </c>
      <c r="R14" s="92"/>
      <c r="S14" s="93">
        <v>0.04</v>
      </c>
      <c r="T14" s="93">
        <f t="shared" si="2"/>
        <v>0.2</v>
      </c>
    </row>
    <row r="15" spans="1:22" s="90" customFormat="1" x14ac:dyDescent="0.2">
      <c r="A15" s="86" t="s">
        <v>20</v>
      </c>
      <c r="B15" s="86" t="s">
        <v>21</v>
      </c>
      <c r="C15" s="86" t="s">
        <v>20</v>
      </c>
      <c r="D15" s="86" t="s">
        <v>275</v>
      </c>
      <c r="E15" s="87">
        <v>15</v>
      </c>
      <c r="F15" s="87">
        <v>915</v>
      </c>
      <c r="G15" s="87">
        <v>10</v>
      </c>
      <c r="H15" s="87">
        <v>100</v>
      </c>
      <c r="I15" s="87"/>
      <c r="J15" s="87"/>
      <c r="K15" s="87">
        <v>1000</v>
      </c>
      <c r="L15" s="87">
        <v>2000</v>
      </c>
      <c r="M15" s="87">
        <v>2000</v>
      </c>
      <c r="N15" s="87"/>
      <c r="O15" s="91"/>
      <c r="P15" s="87">
        <f t="shared" si="0"/>
        <v>5000</v>
      </c>
      <c r="Q15" s="87">
        <f t="shared" si="1"/>
        <v>50</v>
      </c>
      <c r="R15" s="92"/>
      <c r="S15" s="93">
        <v>0.05</v>
      </c>
      <c r="T15" s="93">
        <f t="shared" si="2"/>
        <v>2.5</v>
      </c>
    </row>
    <row r="16" spans="1:22" s="90" customFormat="1" x14ac:dyDescent="0.2">
      <c r="A16" s="91" t="s">
        <v>166</v>
      </c>
      <c r="B16" s="91" t="s">
        <v>21</v>
      </c>
      <c r="C16" s="91">
        <v>90441800</v>
      </c>
      <c r="D16" s="116" t="s">
        <v>277</v>
      </c>
      <c r="E16" s="87" t="s">
        <v>167</v>
      </c>
      <c r="F16" s="87">
        <v>900</v>
      </c>
      <c r="G16" s="87">
        <v>10</v>
      </c>
      <c r="H16" s="87">
        <v>100</v>
      </c>
      <c r="I16" s="87"/>
      <c r="J16" s="87"/>
      <c r="K16" s="87">
        <v>100</v>
      </c>
      <c r="L16" s="87">
        <v>500</v>
      </c>
      <c r="M16" s="87">
        <v>1000</v>
      </c>
      <c r="N16" s="87"/>
      <c r="O16" s="91"/>
      <c r="P16" s="87">
        <f t="shared" si="0"/>
        <v>1600</v>
      </c>
      <c r="Q16" s="87">
        <f t="shared" si="1"/>
        <v>16</v>
      </c>
      <c r="R16" s="92"/>
      <c r="S16" s="93">
        <v>0.05</v>
      </c>
      <c r="T16" s="93">
        <f t="shared" si="2"/>
        <v>0.8</v>
      </c>
    </row>
    <row r="17" spans="1:22" s="90" customFormat="1" x14ac:dyDescent="0.2">
      <c r="A17" s="86" t="s">
        <v>16</v>
      </c>
      <c r="B17" s="86" t="s">
        <v>17</v>
      </c>
      <c r="C17" s="86" t="s">
        <v>16</v>
      </c>
      <c r="D17" s="86" t="s">
        <v>275</v>
      </c>
      <c r="E17" s="87">
        <v>15</v>
      </c>
      <c r="F17" s="87">
        <v>1220</v>
      </c>
      <c r="G17" s="87">
        <v>10</v>
      </c>
      <c r="H17" s="87">
        <v>50</v>
      </c>
      <c r="I17" s="87"/>
      <c r="J17" s="87"/>
      <c r="K17" s="87"/>
      <c r="L17" s="87"/>
      <c r="M17" s="87">
        <v>1000</v>
      </c>
      <c r="N17" s="87"/>
      <c r="O17" s="91"/>
      <c r="P17" s="87">
        <f t="shared" si="0"/>
        <v>1000</v>
      </c>
      <c r="Q17" s="87">
        <f t="shared" si="1"/>
        <v>20</v>
      </c>
      <c r="R17" s="92"/>
      <c r="S17" s="93">
        <v>0.04</v>
      </c>
      <c r="T17" s="93">
        <f t="shared" si="2"/>
        <v>0.8</v>
      </c>
    </row>
    <row r="18" spans="1:22" s="90" customFormat="1" x14ac:dyDescent="0.2">
      <c r="A18" s="86" t="s">
        <v>148</v>
      </c>
      <c r="B18" s="86" t="s">
        <v>149</v>
      </c>
      <c r="C18" s="86" t="s">
        <v>148</v>
      </c>
      <c r="D18" s="86" t="s">
        <v>275</v>
      </c>
      <c r="E18" s="87">
        <v>15</v>
      </c>
      <c r="F18" s="87">
        <v>1524</v>
      </c>
      <c r="G18" s="87">
        <v>10</v>
      </c>
      <c r="H18" s="87">
        <v>50</v>
      </c>
      <c r="I18" s="87"/>
      <c r="J18" s="87"/>
      <c r="K18" s="87"/>
      <c r="L18" s="87"/>
      <c r="M18" s="87"/>
      <c r="N18" s="87"/>
      <c r="O18" s="91"/>
      <c r="P18" s="87">
        <f t="shared" si="0"/>
        <v>0</v>
      </c>
      <c r="Q18" s="87">
        <f t="shared" si="1"/>
        <v>0</v>
      </c>
      <c r="R18" s="92"/>
      <c r="S18" s="93">
        <v>0.05</v>
      </c>
      <c r="T18" s="93">
        <f t="shared" si="2"/>
        <v>0</v>
      </c>
    </row>
    <row r="19" spans="1:22" s="90" customFormat="1" x14ac:dyDescent="0.2">
      <c r="A19" s="86" t="s">
        <v>146</v>
      </c>
      <c r="B19" s="86" t="s">
        <v>147</v>
      </c>
      <c r="C19" s="86" t="s">
        <v>146</v>
      </c>
      <c r="D19" s="86" t="s">
        <v>275</v>
      </c>
      <c r="E19" s="87">
        <v>15</v>
      </c>
      <c r="F19" s="87">
        <v>1800</v>
      </c>
      <c r="G19" s="87">
        <v>10</v>
      </c>
      <c r="H19" s="87">
        <v>50</v>
      </c>
      <c r="I19" s="87"/>
      <c r="J19" s="87"/>
      <c r="K19" s="87"/>
      <c r="L19" s="87"/>
      <c r="M19" s="87"/>
      <c r="N19" s="87"/>
      <c r="O19" s="91"/>
      <c r="P19" s="87">
        <f t="shared" si="0"/>
        <v>0</v>
      </c>
      <c r="Q19" s="87">
        <f t="shared" si="1"/>
        <v>0</v>
      </c>
      <c r="R19" s="92"/>
      <c r="S19" s="93">
        <v>0.06</v>
      </c>
      <c r="T19" s="93">
        <f t="shared" si="2"/>
        <v>0</v>
      </c>
    </row>
    <row r="20" spans="1:22" s="90" customFormat="1" x14ac:dyDescent="0.2">
      <c r="A20" s="86" t="s">
        <v>353</v>
      </c>
      <c r="B20" s="86" t="s">
        <v>354</v>
      </c>
      <c r="C20" s="86" t="s">
        <v>146</v>
      </c>
      <c r="D20" s="86" t="s">
        <v>275</v>
      </c>
      <c r="E20" s="87">
        <v>15</v>
      </c>
      <c r="F20" s="87">
        <v>2100</v>
      </c>
      <c r="G20" s="87">
        <v>10</v>
      </c>
      <c r="H20" s="87">
        <v>50</v>
      </c>
      <c r="I20" s="87"/>
      <c r="J20" s="87"/>
      <c r="K20" s="87"/>
      <c r="L20" s="87"/>
      <c r="M20" s="87"/>
      <c r="N20" s="87"/>
      <c r="O20" s="91"/>
      <c r="P20" s="87">
        <f t="shared" si="0"/>
        <v>0</v>
      </c>
      <c r="Q20" s="87">
        <f t="shared" si="1"/>
        <v>0</v>
      </c>
      <c r="R20" s="92"/>
      <c r="S20" s="93">
        <v>0.06</v>
      </c>
      <c r="T20" s="93">
        <f t="shared" si="2"/>
        <v>0</v>
      </c>
    </row>
    <row r="21" spans="1:22" s="90" customFormat="1" ht="15" x14ac:dyDescent="0.2">
      <c r="A21" s="96" t="s">
        <v>28</v>
      </c>
      <c r="B21" s="96"/>
      <c r="C21" s="96"/>
      <c r="D21" s="96"/>
      <c r="E21" s="96"/>
      <c r="F21" s="87"/>
      <c r="G21" s="97"/>
      <c r="H21" s="97"/>
      <c r="I21" s="87"/>
      <c r="J21" s="87"/>
      <c r="K21" s="87"/>
      <c r="L21" s="87"/>
      <c r="M21" s="87"/>
      <c r="N21" s="87"/>
      <c r="O21" s="98"/>
      <c r="P21" s="87"/>
      <c r="Q21" s="87"/>
      <c r="R21" s="92"/>
      <c r="S21" s="87"/>
      <c r="T21" s="93"/>
    </row>
    <row r="22" spans="1:22" s="90" customFormat="1" x14ac:dyDescent="0.2">
      <c r="A22" s="86" t="s">
        <v>260</v>
      </c>
      <c r="B22" s="86" t="s">
        <v>229</v>
      </c>
      <c r="C22" s="86" t="s">
        <v>260</v>
      </c>
      <c r="D22" s="86" t="s">
        <v>275</v>
      </c>
      <c r="E22" s="87">
        <v>20</v>
      </c>
      <c r="F22" s="87">
        <v>100</v>
      </c>
      <c r="G22" s="87">
        <v>10</v>
      </c>
      <c r="H22" s="87">
        <v>500</v>
      </c>
      <c r="I22" s="87"/>
      <c r="J22" s="87"/>
      <c r="K22" s="87"/>
      <c r="L22" s="87"/>
      <c r="M22" s="87"/>
      <c r="N22" s="87"/>
      <c r="O22" s="91"/>
      <c r="P22" s="87">
        <f t="shared" ref="P22:P38" si="3">SUM(I22:O22)</f>
        <v>0</v>
      </c>
      <c r="Q22" s="87">
        <f t="shared" ref="Q22:Q38" si="4">$P22/$H22</f>
        <v>0</v>
      </c>
      <c r="R22" s="92"/>
      <c r="S22" s="93">
        <v>0.06</v>
      </c>
      <c r="T22" s="93">
        <f t="shared" ref="T22:T38" si="5">$Q22*$S22</f>
        <v>0</v>
      </c>
      <c r="U22" s="94">
        <f>SUM(T22:T38)</f>
        <v>15.510000000000003</v>
      </c>
      <c r="V22" s="90">
        <f>U22*100/$U$146</f>
        <v>30.069794493989924</v>
      </c>
    </row>
    <row r="23" spans="1:22" s="90" customFormat="1" x14ac:dyDescent="0.2">
      <c r="A23" s="116" t="s">
        <v>228</v>
      </c>
      <c r="B23" s="116" t="s">
        <v>229</v>
      </c>
      <c r="C23" s="116">
        <v>90442100</v>
      </c>
      <c r="D23" s="116" t="s">
        <v>277</v>
      </c>
      <c r="E23" s="87" t="s">
        <v>46</v>
      </c>
      <c r="F23" s="87">
        <v>100</v>
      </c>
      <c r="G23" s="87">
        <v>10</v>
      </c>
      <c r="H23" s="87">
        <v>500</v>
      </c>
      <c r="I23" s="87"/>
      <c r="J23" s="87"/>
      <c r="K23" s="87"/>
      <c r="L23" s="87"/>
      <c r="M23" s="87"/>
      <c r="N23" s="87"/>
      <c r="O23" s="91"/>
      <c r="P23" s="87">
        <f t="shared" si="3"/>
        <v>0</v>
      </c>
      <c r="Q23" s="87">
        <f t="shared" si="4"/>
        <v>0</v>
      </c>
      <c r="R23" s="92"/>
      <c r="S23" s="93">
        <v>0.06</v>
      </c>
      <c r="T23" s="93">
        <f t="shared" si="5"/>
        <v>0</v>
      </c>
      <c r="U23" s="94"/>
    </row>
    <row r="24" spans="1:22" s="90" customFormat="1" x14ac:dyDescent="0.2">
      <c r="A24" s="116" t="s">
        <v>172</v>
      </c>
      <c r="B24" s="116" t="s">
        <v>173</v>
      </c>
      <c r="C24" s="116">
        <v>90447000</v>
      </c>
      <c r="D24" s="116" t="s">
        <v>277</v>
      </c>
      <c r="E24" s="87" t="s">
        <v>46</v>
      </c>
      <c r="F24" s="87">
        <v>240</v>
      </c>
      <c r="G24" s="87">
        <v>10</v>
      </c>
      <c r="H24" s="87">
        <v>250</v>
      </c>
      <c r="I24" s="87"/>
      <c r="J24" s="87"/>
      <c r="K24" s="87">
        <v>4000</v>
      </c>
      <c r="L24" s="87">
        <v>5000</v>
      </c>
      <c r="M24" s="87">
        <v>5000</v>
      </c>
      <c r="N24" s="87"/>
      <c r="O24" s="91"/>
      <c r="P24" s="87">
        <f t="shared" si="3"/>
        <v>14000</v>
      </c>
      <c r="Q24" s="87">
        <f t="shared" si="4"/>
        <v>56</v>
      </c>
      <c r="R24" s="92"/>
      <c r="S24" s="93">
        <v>0.06</v>
      </c>
      <c r="T24" s="93">
        <f t="shared" si="5"/>
        <v>3.36</v>
      </c>
    </row>
    <row r="25" spans="1:22" s="90" customFormat="1" x14ac:dyDescent="0.2">
      <c r="A25" s="86" t="s">
        <v>389</v>
      </c>
      <c r="B25" s="86" t="s">
        <v>390</v>
      </c>
      <c r="C25" s="86" t="s">
        <v>389</v>
      </c>
      <c r="D25" s="86" t="s">
        <v>275</v>
      </c>
      <c r="E25" s="87">
        <v>20</v>
      </c>
      <c r="F25" s="87">
        <v>300</v>
      </c>
      <c r="G25" s="87">
        <v>10</v>
      </c>
      <c r="H25" s="87">
        <v>200</v>
      </c>
      <c r="I25" s="87"/>
      <c r="J25" s="87"/>
      <c r="K25" s="87"/>
      <c r="L25" s="87"/>
      <c r="M25" s="87"/>
      <c r="N25" s="87"/>
      <c r="O25" s="91"/>
      <c r="P25" s="87">
        <f t="shared" si="3"/>
        <v>0</v>
      </c>
      <c r="Q25" s="87">
        <f t="shared" si="4"/>
        <v>0</v>
      </c>
      <c r="R25" s="92"/>
      <c r="S25" s="93">
        <v>0.06</v>
      </c>
      <c r="T25" s="93">
        <f t="shared" si="5"/>
        <v>0</v>
      </c>
    </row>
    <row r="26" spans="1:22" s="90" customFormat="1" x14ac:dyDescent="0.2">
      <c r="A26" s="86" t="s">
        <v>50</v>
      </c>
      <c r="B26" s="86" t="s">
        <v>51</v>
      </c>
      <c r="C26" s="86" t="s">
        <v>50</v>
      </c>
      <c r="D26" s="86" t="s">
        <v>275</v>
      </c>
      <c r="E26" s="87">
        <v>20</v>
      </c>
      <c r="F26" s="87">
        <v>457</v>
      </c>
      <c r="G26" s="87">
        <v>10</v>
      </c>
      <c r="H26" s="87">
        <v>100</v>
      </c>
      <c r="I26" s="87"/>
      <c r="J26" s="87"/>
      <c r="K26" s="87"/>
      <c r="L26" s="87">
        <v>500</v>
      </c>
      <c r="M26" s="87"/>
      <c r="N26" s="87"/>
      <c r="O26" s="91"/>
      <c r="P26" s="87">
        <f t="shared" si="3"/>
        <v>500</v>
      </c>
      <c r="Q26" s="87">
        <f t="shared" si="4"/>
        <v>5</v>
      </c>
      <c r="R26" s="92"/>
      <c r="S26" s="93">
        <v>0.04</v>
      </c>
      <c r="T26" s="93">
        <f t="shared" si="5"/>
        <v>0.2</v>
      </c>
    </row>
    <row r="27" spans="1:22" s="90" customFormat="1" x14ac:dyDescent="0.2">
      <c r="A27" s="116" t="s">
        <v>171</v>
      </c>
      <c r="B27" s="116" t="s">
        <v>51</v>
      </c>
      <c r="C27" s="116">
        <v>90442400</v>
      </c>
      <c r="D27" s="116" t="s">
        <v>277</v>
      </c>
      <c r="E27" s="87" t="s">
        <v>46</v>
      </c>
      <c r="F27" s="87">
        <v>450</v>
      </c>
      <c r="G27" s="87">
        <v>10</v>
      </c>
      <c r="H27" s="87">
        <v>100</v>
      </c>
      <c r="I27" s="87"/>
      <c r="J27" s="87"/>
      <c r="K27" s="87">
        <v>900</v>
      </c>
      <c r="L27" s="87">
        <v>1000</v>
      </c>
      <c r="M27" s="87"/>
      <c r="N27" s="87"/>
      <c r="O27" s="91"/>
      <c r="P27" s="87">
        <f t="shared" si="3"/>
        <v>1900</v>
      </c>
      <c r="Q27" s="87">
        <f t="shared" si="4"/>
        <v>19</v>
      </c>
      <c r="R27" s="92"/>
      <c r="S27" s="93">
        <v>0.04</v>
      </c>
      <c r="T27" s="93">
        <f t="shared" si="5"/>
        <v>0.76</v>
      </c>
    </row>
    <row r="28" spans="1:22" s="90" customFormat="1" x14ac:dyDescent="0.2">
      <c r="A28" s="86" t="s">
        <v>47</v>
      </c>
      <c r="B28" s="86" t="s">
        <v>48</v>
      </c>
      <c r="C28" s="86" t="s">
        <v>47</v>
      </c>
      <c r="D28" s="86" t="s">
        <v>275</v>
      </c>
      <c r="E28" s="87">
        <v>20</v>
      </c>
      <c r="F28" s="87">
        <v>610</v>
      </c>
      <c r="G28" s="87">
        <v>10</v>
      </c>
      <c r="H28" s="87">
        <v>100</v>
      </c>
      <c r="I28" s="87"/>
      <c r="J28" s="87"/>
      <c r="K28" s="87"/>
      <c r="L28" s="87">
        <v>1000</v>
      </c>
      <c r="M28" s="87">
        <v>1000</v>
      </c>
      <c r="N28" s="87"/>
      <c r="O28" s="91"/>
      <c r="P28" s="87">
        <f t="shared" si="3"/>
        <v>2000</v>
      </c>
      <c r="Q28" s="87">
        <f t="shared" si="4"/>
        <v>20</v>
      </c>
      <c r="R28" s="92"/>
      <c r="S28" s="93">
        <v>0.06</v>
      </c>
      <c r="T28" s="93">
        <f t="shared" si="5"/>
        <v>1.2</v>
      </c>
    </row>
    <row r="29" spans="1:22" s="90" customFormat="1" x14ac:dyDescent="0.2">
      <c r="A29" s="116" t="s">
        <v>49</v>
      </c>
      <c r="B29" s="116" t="s">
        <v>48</v>
      </c>
      <c r="C29" s="116">
        <v>90442600</v>
      </c>
      <c r="D29" s="116" t="s">
        <v>277</v>
      </c>
      <c r="E29" s="87" t="s">
        <v>46</v>
      </c>
      <c r="F29" s="87">
        <v>600</v>
      </c>
      <c r="G29" s="87">
        <v>10</v>
      </c>
      <c r="H29" s="87">
        <v>100</v>
      </c>
      <c r="I29" s="87"/>
      <c r="J29" s="87"/>
      <c r="K29" s="87">
        <v>800</v>
      </c>
      <c r="L29" s="87">
        <v>1000</v>
      </c>
      <c r="M29" s="87"/>
      <c r="N29" s="87"/>
      <c r="O29" s="91"/>
      <c r="P29" s="87">
        <f t="shared" si="3"/>
        <v>1800</v>
      </c>
      <c r="Q29" s="87">
        <f t="shared" si="4"/>
        <v>18</v>
      </c>
      <c r="R29" s="92"/>
      <c r="S29" s="93">
        <v>0.06</v>
      </c>
      <c r="T29" s="93">
        <f t="shared" si="5"/>
        <v>1.08</v>
      </c>
    </row>
    <row r="30" spans="1:22" s="90" customFormat="1" x14ac:dyDescent="0.2">
      <c r="A30" s="86" t="s">
        <v>154</v>
      </c>
      <c r="B30" s="86" t="s">
        <v>43</v>
      </c>
      <c r="C30" s="86" t="s">
        <v>154</v>
      </c>
      <c r="D30" s="86" t="s">
        <v>275</v>
      </c>
      <c r="E30" s="87">
        <v>20</v>
      </c>
      <c r="F30" s="87">
        <v>760</v>
      </c>
      <c r="G30" s="87">
        <v>10</v>
      </c>
      <c r="H30" s="87">
        <v>100</v>
      </c>
      <c r="I30" s="87"/>
      <c r="J30" s="87"/>
      <c r="K30" s="87"/>
      <c r="L30" s="87"/>
      <c r="M30" s="87"/>
      <c r="N30" s="87"/>
      <c r="O30" s="91"/>
      <c r="P30" s="87">
        <f t="shared" si="3"/>
        <v>0</v>
      </c>
      <c r="Q30" s="87">
        <f t="shared" si="4"/>
        <v>0</v>
      </c>
      <c r="R30" s="92"/>
      <c r="S30" s="93">
        <v>7.0000000000000007E-2</v>
      </c>
      <c r="T30" s="93">
        <f t="shared" si="5"/>
        <v>0</v>
      </c>
    </row>
    <row r="31" spans="1:22" s="90" customFormat="1" x14ac:dyDescent="0.2">
      <c r="A31" s="116" t="s">
        <v>45</v>
      </c>
      <c r="B31" s="116" t="s">
        <v>43</v>
      </c>
      <c r="C31" s="116">
        <v>90442700</v>
      </c>
      <c r="D31" s="116" t="s">
        <v>277</v>
      </c>
      <c r="E31" s="87" t="s">
        <v>46</v>
      </c>
      <c r="F31" s="87">
        <v>750</v>
      </c>
      <c r="G31" s="87">
        <v>10</v>
      </c>
      <c r="H31" s="87">
        <v>100</v>
      </c>
      <c r="I31" s="87"/>
      <c r="J31" s="87"/>
      <c r="K31" s="87">
        <v>500</v>
      </c>
      <c r="L31" s="87">
        <v>1000</v>
      </c>
      <c r="M31" s="87">
        <v>1000</v>
      </c>
      <c r="N31" s="87"/>
      <c r="O31" s="91"/>
      <c r="P31" s="87">
        <f t="shared" si="3"/>
        <v>2500</v>
      </c>
      <c r="Q31" s="87">
        <f t="shared" si="4"/>
        <v>25</v>
      </c>
      <c r="R31" s="92"/>
      <c r="S31" s="93">
        <v>7.0000000000000007E-2</v>
      </c>
      <c r="T31" s="93">
        <f t="shared" si="5"/>
        <v>1.7500000000000002</v>
      </c>
    </row>
    <row r="32" spans="1:22" s="90" customFormat="1" x14ac:dyDescent="0.2">
      <c r="A32" s="86" t="s">
        <v>38</v>
      </c>
      <c r="B32" s="86" t="s">
        <v>39</v>
      </c>
      <c r="C32" s="86" t="s">
        <v>38</v>
      </c>
      <c r="D32" s="86" t="s">
        <v>275</v>
      </c>
      <c r="E32" s="87">
        <v>20</v>
      </c>
      <c r="F32" s="87">
        <v>915</v>
      </c>
      <c r="G32" s="87">
        <v>10</v>
      </c>
      <c r="H32" s="87">
        <v>50</v>
      </c>
      <c r="I32" s="87"/>
      <c r="J32" s="87"/>
      <c r="K32" s="87">
        <v>250</v>
      </c>
      <c r="L32" s="87">
        <v>1000</v>
      </c>
      <c r="M32" s="87">
        <v>1000</v>
      </c>
      <c r="N32" s="87"/>
      <c r="O32" s="91"/>
      <c r="P32" s="87">
        <f t="shared" si="3"/>
        <v>2250</v>
      </c>
      <c r="Q32" s="87">
        <f t="shared" si="4"/>
        <v>45</v>
      </c>
      <c r="R32" s="92"/>
      <c r="S32" s="93">
        <v>0.04</v>
      </c>
      <c r="T32" s="93">
        <f t="shared" si="5"/>
        <v>1.8</v>
      </c>
    </row>
    <row r="33" spans="1:22" s="90" customFormat="1" x14ac:dyDescent="0.2">
      <c r="A33" s="116" t="s">
        <v>170</v>
      </c>
      <c r="B33" s="116" t="s">
        <v>39</v>
      </c>
      <c r="C33" s="116">
        <v>90442800</v>
      </c>
      <c r="D33" s="116" t="s">
        <v>277</v>
      </c>
      <c r="E33" s="87" t="s">
        <v>46</v>
      </c>
      <c r="F33" s="87">
        <v>900</v>
      </c>
      <c r="G33" s="87">
        <v>10</v>
      </c>
      <c r="H33" s="87">
        <v>50</v>
      </c>
      <c r="I33" s="87"/>
      <c r="J33" s="87"/>
      <c r="K33" s="87">
        <v>700</v>
      </c>
      <c r="L33" s="87">
        <v>2000</v>
      </c>
      <c r="M33" s="87">
        <v>1000</v>
      </c>
      <c r="N33" s="87"/>
      <c r="O33" s="91"/>
      <c r="P33" s="87">
        <f t="shared" si="3"/>
        <v>3700</v>
      </c>
      <c r="Q33" s="87">
        <f t="shared" si="4"/>
        <v>74</v>
      </c>
      <c r="R33" s="92"/>
      <c r="S33" s="93">
        <v>0.04</v>
      </c>
      <c r="T33" s="93">
        <f t="shared" si="5"/>
        <v>2.96</v>
      </c>
    </row>
    <row r="34" spans="1:22" s="90" customFormat="1" x14ac:dyDescent="0.2">
      <c r="A34" s="86" t="s">
        <v>34</v>
      </c>
      <c r="B34" s="86" t="s">
        <v>35</v>
      </c>
      <c r="C34" s="86" t="s">
        <v>34</v>
      </c>
      <c r="D34" s="86" t="s">
        <v>275</v>
      </c>
      <c r="E34" s="87">
        <v>20</v>
      </c>
      <c r="F34" s="87">
        <v>1220</v>
      </c>
      <c r="G34" s="87">
        <v>10</v>
      </c>
      <c r="H34" s="87">
        <v>50</v>
      </c>
      <c r="I34" s="87"/>
      <c r="J34" s="87"/>
      <c r="K34" s="87"/>
      <c r="L34" s="87">
        <v>1000</v>
      </c>
      <c r="M34" s="87">
        <v>1000</v>
      </c>
      <c r="N34" s="87"/>
      <c r="O34" s="91"/>
      <c r="P34" s="87">
        <f t="shared" si="3"/>
        <v>2000</v>
      </c>
      <c r="Q34" s="87">
        <f t="shared" si="4"/>
        <v>40</v>
      </c>
      <c r="R34" s="92"/>
      <c r="S34" s="93">
        <v>0.06</v>
      </c>
      <c r="T34" s="93">
        <f t="shared" si="5"/>
        <v>2.4</v>
      </c>
    </row>
    <row r="35" spans="1:22" s="90" customFormat="1" x14ac:dyDescent="0.2">
      <c r="A35" s="86" t="s">
        <v>32</v>
      </c>
      <c r="B35" s="86" t="s">
        <v>33</v>
      </c>
      <c r="C35" s="86" t="s">
        <v>32</v>
      </c>
      <c r="D35" s="86" t="s">
        <v>275</v>
      </c>
      <c r="E35" s="87">
        <v>20</v>
      </c>
      <c r="F35" s="87">
        <v>1524</v>
      </c>
      <c r="G35" s="87">
        <v>10</v>
      </c>
      <c r="H35" s="87">
        <v>50</v>
      </c>
      <c r="I35" s="87"/>
      <c r="J35" s="87"/>
      <c r="K35" s="87"/>
      <c r="L35" s="87"/>
      <c r="M35" s="87"/>
      <c r="N35" s="87"/>
      <c r="O35" s="91"/>
      <c r="P35" s="87">
        <f t="shared" si="3"/>
        <v>0</v>
      </c>
      <c r="Q35" s="87">
        <f t="shared" si="4"/>
        <v>0</v>
      </c>
      <c r="R35" s="92"/>
      <c r="S35" s="93">
        <v>7.0000000000000007E-2</v>
      </c>
      <c r="T35" s="93">
        <f t="shared" si="5"/>
        <v>0</v>
      </c>
    </row>
    <row r="36" spans="1:22" s="90" customFormat="1" x14ac:dyDescent="0.2">
      <c r="A36" s="86" t="s">
        <v>214</v>
      </c>
      <c r="B36" s="86" t="s">
        <v>30</v>
      </c>
      <c r="C36" s="86" t="s">
        <v>214</v>
      </c>
      <c r="D36" s="86" t="s">
        <v>275</v>
      </c>
      <c r="E36" s="87">
        <v>20</v>
      </c>
      <c r="F36" s="87">
        <v>1800</v>
      </c>
      <c r="G36" s="87">
        <v>10</v>
      </c>
      <c r="H36" s="87">
        <v>50</v>
      </c>
      <c r="I36" s="87"/>
      <c r="J36" s="87"/>
      <c r="K36" s="87"/>
      <c r="L36" s="87"/>
      <c r="M36" s="87"/>
      <c r="N36" s="87"/>
      <c r="O36" s="91"/>
      <c r="P36" s="87">
        <f t="shared" si="3"/>
        <v>0</v>
      </c>
      <c r="Q36" s="87">
        <f t="shared" si="4"/>
        <v>0</v>
      </c>
      <c r="R36" s="92"/>
      <c r="S36" s="93">
        <v>0.09</v>
      </c>
      <c r="T36" s="93">
        <f t="shared" si="5"/>
        <v>0</v>
      </c>
    </row>
    <row r="37" spans="1:22" s="90" customFormat="1" x14ac:dyDescent="0.2">
      <c r="A37" s="86" t="s">
        <v>212</v>
      </c>
      <c r="B37" s="86" t="s">
        <v>213</v>
      </c>
      <c r="C37" s="86" t="s">
        <v>212</v>
      </c>
      <c r="D37" s="86" t="s">
        <v>275</v>
      </c>
      <c r="E37" s="87">
        <v>20</v>
      </c>
      <c r="F37" s="87">
        <v>2100</v>
      </c>
      <c r="G37" s="87">
        <v>10</v>
      </c>
      <c r="H37" s="87">
        <v>50</v>
      </c>
      <c r="I37" s="87"/>
      <c r="J37" s="87"/>
      <c r="K37" s="87"/>
      <c r="L37" s="87"/>
      <c r="M37" s="87"/>
      <c r="N37" s="87"/>
      <c r="O37" s="91"/>
      <c r="P37" s="87">
        <f t="shared" si="3"/>
        <v>0</v>
      </c>
      <c r="Q37" s="87">
        <f t="shared" si="4"/>
        <v>0</v>
      </c>
      <c r="R37" s="92"/>
      <c r="S37" s="93">
        <v>7.0000000000000007E-2</v>
      </c>
      <c r="T37" s="93">
        <f t="shared" si="5"/>
        <v>0</v>
      </c>
    </row>
    <row r="38" spans="1:22" s="90" customFormat="1" x14ac:dyDescent="0.2">
      <c r="A38" s="86" t="s">
        <v>242</v>
      </c>
      <c r="B38" s="86" t="s">
        <v>243</v>
      </c>
      <c r="C38" s="86" t="s">
        <v>242</v>
      </c>
      <c r="D38" s="86" t="s">
        <v>275</v>
      </c>
      <c r="E38" s="87">
        <v>20</v>
      </c>
      <c r="F38" s="87">
        <v>2400</v>
      </c>
      <c r="G38" s="87">
        <v>10</v>
      </c>
      <c r="H38" s="87">
        <v>50</v>
      </c>
      <c r="I38" s="87"/>
      <c r="J38" s="87"/>
      <c r="K38" s="87"/>
      <c r="L38" s="87"/>
      <c r="M38" s="87"/>
      <c r="N38" s="87"/>
      <c r="O38" s="91"/>
      <c r="P38" s="87">
        <f t="shared" si="3"/>
        <v>0</v>
      </c>
      <c r="Q38" s="87">
        <f t="shared" si="4"/>
        <v>0</v>
      </c>
      <c r="R38" s="92"/>
      <c r="S38" s="93">
        <v>7.0000000000000007E-2</v>
      </c>
      <c r="T38" s="93">
        <f t="shared" si="5"/>
        <v>0</v>
      </c>
    </row>
    <row r="39" spans="1:22" s="90" customFormat="1" ht="15" x14ac:dyDescent="0.2">
      <c r="A39" s="96" t="s">
        <v>52</v>
      </c>
      <c r="B39" s="96"/>
      <c r="C39" s="96"/>
      <c r="D39" s="96"/>
      <c r="E39" s="96"/>
      <c r="F39" s="99"/>
      <c r="G39" s="100"/>
      <c r="H39" s="100"/>
      <c r="I39" s="87"/>
      <c r="J39" s="87"/>
      <c r="K39" s="87"/>
      <c r="L39" s="87"/>
      <c r="M39" s="87"/>
      <c r="N39" s="87"/>
      <c r="O39" s="101"/>
      <c r="P39" s="87"/>
      <c r="Q39" s="87"/>
      <c r="R39" s="92"/>
      <c r="S39" s="87"/>
      <c r="T39" s="93"/>
    </row>
    <row r="40" spans="1:22" s="90" customFormat="1" x14ac:dyDescent="0.2">
      <c r="A40" s="86" t="s">
        <v>261</v>
      </c>
      <c r="B40" s="86" t="s">
        <v>262</v>
      </c>
      <c r="C40" s="86" t="s">
        <v>261</v>
      </c>
      <c r="D40" s="86" t="s">
        <v>275</v>
      </c>
      <c r="E40" s="87">
        <v>25</v>
      </c>
      <c r="F40" s="87">
        <v>200</v>
      </c>
      <c r="G40" s="87">
        <v>10</v>
      </c>
      <c r="H40" s="87">
        <v>150</v>
      </c>
      <c r="I40" s="87"/>
      <c r="J40" s="87"/>
      <c r="K40" s="87">
        <v>150</v>
      </c>
      <c r="L40" s="87">
        <v>300</v>
      </c>
      <c r="M40" s="87"/>
      <c r="N40" s="87"/>
      <c r="O40" s="91"/>
      <c r="P40" s="87">
        <f t="shared" ref="P40:P58" si="6">SUM(I40:O40)</f>
        <v>450</v>
      </c>
      <c r="Q40" s="87">
        <f t="shared" ref="Q40:Q58" si="7">$P40/$H40</f>
        <v>3</v>
      </c>
      <c r="R40" s="92"/>
      <c r="S40" s="93">
        <v>0.06</v>
      </c>
      <c r="T40" s="93">
        <f t="shared" ref="T40:T58" si="8">$Q40*$S40</f>
        <v>0.18</v>
      </c>
      <c r="U40" s="94">
        <f>SUM(T40:T58)</f>
        <v>18.940000000000001</v>
      </c>
      <c r="V40" s="90">
        <f>U40*100/$U$146</f>
        <v>36.719658782473836</v>
      </c>
    </row>
    <row r="41" spans="1:22" s="90" customFormat="1" x14ac:dyDescent="0.2">
      <c r="A41" s="116" t="s">
        <v>198</v>
      </c>
      <c r="B41" s="116" t="s">
        <v>199</v>
      </c>
      <c r="C41" s="116">
        <v>90448000</v>
      </c>
      <c r="D41" s="116" t="s">
        <v>277</v>
      </c>
      <c r="E41" s="87" t="s">
        <v>63</v>
      </c>
      <c r="F41" s="87">
        <v>270</v>
      </c>
      <c r="G41" s="87">
        <v>10</v>
      </c>
      <c r="H41" s="87">
        <v>100</v>
      </c>
      <c r="I41" s="87"/>
      <c r="J41" s="87"/>
      <c r="K41" s="87"/>
      <c r="L41" s="87"/>
      <c r="M41" s="87"/>
      <c r="N41" s="87"/>
      <c r="O41" s="91"/>
      <c r="P41" s="87">
        <f t="shared" si="6"/>
        <v>0</v>
      </c>
      <c r="Q41" s="87">
        <f t="shared" si="7"/>
        <v>0</v>
      </c>
      <c r="R41" s="92"/>
      <c r="S41" s="93">
        <v>0.06</v>
      </c>
      <c r="T41" s="93">
        <f t="shared" si="8"/>
        <v>0</v>
      </c>
    </row>
    <row r="42" spans="1:22" s="90" customFormat="1" x14ac:dyDescent="0.2">
      <c r="A42" s="116" t="s">
        <v>392</v>
      </c>
      <c r="B42" s="116" t="s">
        <v>391</v>
      </c>
      <c r="C42" s="95" t="s">
        <v>393</v>
      </c>
      <c r="D42" s="116" t="s">
        <v>277</v>
      </c>
      <c r="E42" s="87" t="s">
        <v>63</v>
      </c>
      <c r="F42" s="87">
        <v>300</v>
      </c>
      <c r="G42" s="87">
        <v>10</v>
      </c>
      <c r="H42" s="87">
        <v>100</v>
      </c>
      <c r="I42" s="87"/>
      <c r="J42" s="87"/>
      <c r="K42" s="87"/>
      <c r="L42" s="87"/>
      <c r="M42" s="87"/>
      <c r="N42" s="87"/>
      <c r="O42" s="91"/>
      <c r="P42" s="87">
        <f t="shared" si="6"/>
        <v>0</v>
      </c>
      <c r="Q42" s="87">
        <f t="shared" si="7"/>
        <v>0</v>
      </c>
      <c r="R42" s="92"/>
      <c r="S42" s="93">
        <v>0.06</v>
      </c>
      <c r="T42" s="93">
        <f t="shared" si="8"/>
        <v>0</v>
      </c>
    </row>
    <row r="43" spans="1:22" s="90" customFormat="1" x14ac:dyDescent="0.2">
      <c r="A43" s="102" t="s">
        <v>67</v>
      </c>
      <c r="B43" s="102" t="s">
        <v>68</v>
      </c>
      <c r="C43" s="102" t="s">
        <v>69</v>
      </c>
      <c r="D43" s="86" t="s">
        <v>275</v>
      </c>
      <c r="E43" s="87">
        <v>25</v>
      </c>
      <c r="F43" s="87">
        <v>375</v>
      </c>
      <c r="G43" s="87">
        <v>10</v>
      </c>
      <c r="H43" s="87">
        <v>100</v>
      </c>
      <c r="I43" s="87"/>
      <c r="J43" s="87"/>
      <c r="K43" s="87"/>
      <c r="L43" s="87">
        <v>400</v>
      </c>
      <c r="M43" s="87">
        <v>500</v>
      </c>
      <c r="N43" s="87"/>
      <c r="O43" s="91"/>
      <c r="P43" s="87">
        <f t="shared" si="6"/>
        <v>900</v>
      </c>
      <c r="Q43" s="87">
        <f t="shared" si="7"/>
        <v>9</v>
      </c>
      <c r="R43" s="92"/>
      <c r="S43" s="93">
        <v>0.06</v>
      </c>
      <c r="T43" s="93">
        <f t="shared" si="8"/>
        <v>0.54</v>
      </c>
    </row>
    <row r="44" spans="1:22" s="90" customFormat="1" x14ac:dyDescent="0.2">
      <c r="A44" s="86" t="s">
        <v>64</v>
      </c>
      <c r="B44" s="86" t="s">
        <v>65</v>
      </c>
      <c r="C44" s="86" t="s">
        <v>64</v>
      </c>
      <c r="D44" s="86" t="s">
        <v>275</v>
      </c>
      <c r="E44" s="87">
        <v>25</v>
      </c>
      <c r="F44" s="87">
        <v>457</v>
      </c>
      <c r="G44" s="87">
        <v>10</v>
      </c>
      <c r="H44" s="87">
        <v>100</v>
      </c>
      <c r="I44" s="87"/>
      <c r="J44" s="87"/>
      <c r="K44" s="87">
        <v>1000</v>
      </c>
      <c r="L44" s="87">
        <v>1000</v>
      </c>
      <c r="M44" s="87">
        <v>1000</v>
      </c>
      <c r="N44" s="87"/>
      <c r="O44" s="91"/>
      <c r="P44" s="87">
        <f t="shared" si="6"/>
        <v>3000</v>
      </c>
      <c r="Q44" s="87">
        <f t="shared" si="7"/>
        <v>30</v>
      </c>
      <c r="R44" s="92"/>
      <c r="S44" s="93">
        <v>0.06</v>
      </c>
      <c r="T44" s="93">
        <f t="shared" si="8"/>
        <v>1.7999999999999998</v>
      </c>
    </row>
    <row r="45" spans="1:22" s="90" customFormat="1" x14ac:dyDescent="0.2">
      <c r="A45" s="116" t="s">
        <v>66</v>
      </c>
      <c r="B45" s="116" t="s">
        <v>65</v>
      </c>
      <c r="C45" s="116">
        <v>90443400</v>
      </c>
      <c r="D45" s="116" t="s">
        <v>277</v>
      </c>
      <c r="E45" s="87" t="s">
        <v>63</v>
      </c>
      <c r="F45" s="87">
        <v>450</v>
      </c>
      <c r="G45" s="87">
        <v>10</v>
      </c>
      <c r="H45" s="87">
        <v>100</v>
      </c>
      <c r="I45" s="87"/>
      <c r="J45" s="87"/>
      <c r="K45" s="87"/>
      <c r="L45" s="87">
        <v>1000</v>
      </c>
      <c r="M45" s="87">
        <v>1000</v>
      </c>
      <c r="N45" s="87"/>
      <c r="O45" s="91"/>
      <c r="P45" s="87">
        <f t="shared" si="6"/>
        <v>2000</v>
      </c>
      <c r="Q45" s="87">
        <f t="shared" si="7"/>
        <v>20</v>
      </c>
      <c r="R45" s="92"/>
      <c r="S45" s="93">
        <v>0.06</v>
      </c>
      <c r="T45" s="93">
        <f t="shared" si="8"/>
        <v>1.2</v>
      </c>
    </row>
    <row r="46" spans="1:22" s="90" customFormat="1" x14ac:dyDescent="0.2">
      <c r="A46" s="86" t="s">
        <v>60</v>
      </c>
      <c r="B46" s="86" t="s">
        <v>61</v>
      </c>
      <c r="C46" s="86" t="s">
        <v>60</v>
      </c>
      <c r="D46" s="86" t="s">
        <v>275</v>
      </c>
      <c r="E46" s="87">
        <v>25</v>
      </c>
      <c r="F46" s="87">
        <v>610</v>
      </c>
      <c r="G46" s="87">
        <v>10</v>
      </c>
      <c r="H46" s="87">
        <v>50</v>
      </c>
      <c r="I46" s="87"/>
      <c r="J46" s="87"/>
      <c r="K46" s="87">
        <v>1000</v>
      </c>
      <c r="L46" s="87">
        <v>500</v>
      </c>
      <c r="M46" s="87">
        <v>500</v>
      </c>
      <c r="N46" s="87"/>
      <c r="O46" s="91"/>
      <c r="P46" s="87">
        <f t="shared" si="6"/>
        <v>2000</v>
      </c>
      <c r="Q46" s="87">
        <f t="shared" si="7"/>
        <v>40</v>
      </c>
      <c r="R46" s="92"/>
      <c r="S46" s="93">
        <v>0.04</v>
      </c>
      <c r="T46" s="93">
        <f t="shared" si="8"/>
        <v>1.6</v>
      </c>
    </row>
    <row r="47" spans="1:22" s="90" customFormat="1" x14ac:dyDescent="0.2">
      <c r="A47" s="116" t="s">
        <v>62</v>
      </c>
      <c r="B47" s="116" t="s">
        <v>61</v>
      </c>
      <c r="C47" s="116">
        <v>90443600</v>
      </c>
      <c r="D47" s="116" t="s">
        <v>277</v>
      </c>
      <c r="E47" s="87" t="s">
        <v>63</v>
      </c>
      <c r="F47" s="87">
        <v>600</v>
      </c>
      <c r="G47" s="87">
        <v>10</v>
      </c>
      <c r="H47" s="87">
        <v>50</v>
      </c>
      <c r="I47" s="87"/>
      <c r="J47" s="87"/>
      <c r="K47" s="87">
        <v>1700</v>
      </c>
      <c r="L47" s="87">
        <v>2000</v>
      </c>
      <c r="M47" s="87">
        <v>1000</v>
      </c>
      <c r="N47" s="87"/>
      <c r="O47" s="91"/>
      <c r="P47" s="87">
        <f t="shared" si="6"/>
        <v>4700</v>
      </c>
      <c r="Q47" s="87">
        <f t="shared" si="7"/>
        <v>94</v>
      </c>
      <c r="R47" s="92"/>
      <c r="S47" s="93">
        <v>0.04</v>
      </c>
      <c r="T47" s="93">
        <f t="shared" si="8"/>
        <v>3.7600000000000002</v>
      </c>
    </row>
    <row r="48" spans="1:22" s="90" customFormat="1" x14ac:dyDescent="0.2">
      <c r="A48" s="86" t="s">
        <v>195</v>
      </c>
      <c r="B48" s="86" t="s">
        <v>178</v>
      </c>
      <c r="C48" s="86" t="s">
        <v>195</v>
      </c>
      <c r="D48" s="86" t="s">
        <v>275</v>
      </c>
      <c r="E48" s="87">
        <v>25</v>
      </c>
      <c r="F48" s="87">
        <v>750</v>
      </c>
      <c r="G48" s="87">
        <v>10</v>
      </c>
      <c r="H48" s="87">
        <v>50</v>
      </c>
      <c r="I48" s="87"/>
      <c r="J48" s="87"/>
      <c r="K48" s="87"/>
      <c r="L48" s="87"/>
      <c r="M48" s="87"/>
      <c r="N48" s="87"/>
      <c r="O48" s="91"/>
      <c r="P48" s="87">
        <f t="shared" si="6"/>
        <v>0</v>
      </c>
      <c r="Q48" s="87">
        <f t="shared" si="7"/>
        <v>0</v>
      </c>
      <c r="R48" s="92"/>
      <c r="S48" s="93">
        <v>0.05</v>
      </c>
      <c r="T48" s="93">
        <f t="shared" si="8"/>
        <v>0</v>
      </c>
    </row>
    <row r="49" spans="1:22" s="90" customFormat="1" x14ac:dyDescent="0.2">
      <c r="A49" s="116" t="s">
        <v>177</v>
      </c>
      <c r="B49" s="116" t="s">
        <v>178</v>
      </c>
      <c r="C49" s="116">
        <v>90443700</v>
      </c>
      <c r="D49" s="116" t="s">
        <v>277</v>
      </c>
      <c r="E49" s="87" t="s">
        <v>63</v>
      </c>
      <c r="F49" s="87">
        <v>750</v>
      </c>
      <c r="G49" s="87">
        <v>10</v>
      </c>
      <c r="H49" s="87">
        <v>50</v>
      </c>
      <c r="I49" s="87"/>
      <c r="J49" s="87"/>
      <c r="K49" s="87">
        <v>700</v>
      </c>
      <c r="L49" s="87">
        <v>1000</v>
      </c>
      <c r="M49" s="87"/>
      <c r="N49" s="87"/>
      <c r="O49" s="91"/>
      <c r="P49" s="87">
        <f t="shared" si="6"/>
        <v>1700</v>
      </c>
      <c r="Q49" s="87">
        <f t="shared" si="7"/>
        <v>34</v>
      </c>
      <c r="R49" s="92"/>
      <c r="S49" s="93">
        <v>0.05</v>
      </c>
      <c r="T49" s="93">
        <f t="shared" si="8"/>
        <v>1.7000000000000002</v>
      </c>
    </row>
    <row r="50" spans="1:22" s="90" customFormat="1" x14ac:dyDescent="0.2">
      <c r="A50" s="86" t="s">
        <v>155</v>
      </c>
      <c r="B50" s="86" t="s">
        <v>58</v>
      </c>
      <c r="C50" s="86" t="s">
        <v>155</v>
      </c>
      <c r="D50" s="86" t="s">
        <v>275</v>
      </c>
      <c r="E50" s="87">
        <v>25</v>
      </c>
      <c r="F50" s="87">
        <v>915</v>
      </c>
      <c r="G50" s="87">
        <v>10</v>
      </c>
      <c r="H50" s="87">
        <v>50</v>
      </c>
      <c r="I50" s="87"/>
      <c r="J50" s="87"/>
      <c r="K50" s="87"/>
      <c r="L50" s="87">
        <v>500</v>
      </c>
      <c r="M50" s="87"/>
      <c r="N50" s="87"/>
      <c r="O50" s="91"/>
      <c r="P50" s="87">
        <f t="shared" si="6"/>
        <v>500</v>
      </c>
      <c r="Q50" s="87">
        <f t="shared" si="7"/>
        <v>10</v>
      </c>
      <c r="R50" s="92"/>
      <c r="S50" s="93">
        <v>0.06</v>
      </c>
      <c r="T50" s="93">
        <f t="shared" si="8"/>
        <v>0.6</v>
      </c>
    </row>
    <row r="51" spans="1:22" s="90" customFormat="1" x14ac:dyDescent="0.2">
      <c r="A51" s="116" t="s">
        <v>176</v>
      </c>
      <c r="B51" s="116" t="s">
        <v>58</v>
      </c>
      <c r="C51" s="116">
        <v>90443800</v>
      </c>
      <c r="D51" s="116" t="s">
        <v>277</v>
      </c>
      <c r="E51" s="87" t="s">
        <v>63</v>
      </c>
      <c r="F51" s="87">
        <v>900</v>
      </c>
      <c r="G51" s="87">
        <v>10</v>
      </c>
      <c r="H51" s="87">
        <v>50</v>
      </c>
      <c r="I51" s="87"/>
      <c r="J51" s="87"/>
      <c r="K51" s="87">
        <v>650</v>
      </c>
      <c r="L51" s="87">
        <v>2000</v>
      </c>
      <c r="M51" s="87"/>
      <c r="N51" s="87"/>
      <c r="O51" s="91"/>
      <c r="P51" s="87">
        <f t="shared" si="6"/>
        <v>2650</v>
      </c>
      <c r="Q51" s="87">
        <f t="shared" si="7"/>
        <v>53</v>
      </c>
      <c r="R51" s="92"/>
      <c r="S51" s="93">
        <v>0.06</v>
      </c>
      <c r="T51" s="93">
        <f t="shared" si="8"/>
        <v>3.1799999999999997</v>
      </c>
    </row>
    <row r="52" spans="1:22" s="90" customFormat="1" x14ac:dyDescent="0.2">
      <c r="A52" s="86" t="s">
        <v>53</v>
      </c>
      <c r="B52" s="86" t="s">
        <v>54</v>
      </c>
      <c r="C52" s="86" t="s">
        <v>53</v>
      </c>
      <c r="D52" s="86" t="s">
        <v>275</v>
      </c>
      <c r="E52" s="87">
        <v>25</v>
      </c>
      <c r="F52" s="87">
        <v>1220</v>
      </c>
      <c r="G52" s="87">
        <v>10</v>
      </c>
      <c r="H52" s="87">
        <v>50</v>
      </c>
      <c r="I52" s="87"/>
      <c r="J52" s="87"/>
      <c r="K52" s="87"/>
      <c r="L52" s="87">
        <v>200</v>
      </c>
      <c r="M52" s="87">
        <v>100</v>
      </c>
      <c r="N52" s="87"/>
      <c r="O52" s="91"/>
      <c r="P52" s="87">
        <f t="shared" si="6"/>
        <v>300</v>
      </c>
      <c r="Q52" s="87">
        <f t="shared" si="7"/>
        <v>6</v>
      </c>
      <c r="R52" s="92"/>
      <c r="S52" s="93">
        <v>0.08</v>
      </c>
      <c r="T52" s="93">
        <f t="shared" si="8"/>
        <v>0.48</v>
      </c>
    </row>
    <row r="53" spans="1:22" s="90" customFormat="1" x14ac:dyDescent="0.2">
      <c r="A53" s="103" t="s">
        <v>194</v>
      </c>
      <c r="B53" s="103" t="s">
        <v>54</v>
      </c>
      <c r="C53" s="103">
        <v>90444000</v>
      </c>
      <c r="D53" s="116" t="s">
        <v>277</v>
      </c>
      <c r="E53" s="87" t="s">
        <v>63</v>
      </c>
      <c r="F53" s="87">
        <v>1200</v>
      </c>
      <c r="G53" s="87">
        <v>10</v>
      </c>
      <c r="H53" s="87">
        <v>50</v>
      </c>
      <c r="I53" s="87"/>
      <c r="J53" s="87"/>
      <c r="K53" s="87">
        <v>250</v>
      </c>
      <c r="L53" s="87">
        <v>500</v>
      </c>
      <c r="M53" s="87"/>
      <c r="N53" s="87"/>
      <c r="O53" s="91"/>
      <c r="P53" s="87">
        <f t="shared" si="6"/>
        <v>750</v>
      </c>
      <c r="Q53" s="87">
        <f t="shared" si="7"/>
        <v>15</v>
      </c>
      <c r="R53" s="92"/>
      <c r="S53" s="93">
        <v>0.08</v>
      </c>
      <c r="T53" s="93">
        <f t="shared" si="8"/>
        <v>1.2</v>
      </c>
    </row>
    <row r="54" spans="1:22" s="90" customFormat="1" x14ac:dyDescent="0.2">
      <c r="A54" s="86" t="s">
        <v>230</v>
      </c>
      <c r="B54" s="86" t="s">
        <v>231</v>
      </c>
      <c r="C54" s="86" t="s">
        <v>230</v>
      </c>
      <c r="D54" s="86" t="s">
        <v>275</v>
      </c>
      <c r="E54" s="87">
        <v>25</v>
      </c>
      <c r="F54" s="87">
        <v>1500</v>
      </c>
      <c r="G54" s="87">
        <v>10</v>
      </c>
      <c r="H54" s="87">
        <v>50</v>
      </c>
      <c r="I54" s="87"/>
      <c r="J54" s="87"/>
      <c r="K54" s="87"/>
      <c r="L54" s="87"/>
      <c r="M54" s="87"/>
      <c r="N54" s="87"/>
      <c r="O54" s="91"/>
      <c r="P54" s="87">
        <f t="shared" si="6"/>
        <v>0</v>
      </c>
      <c r="Q54" s="87">
        <f t="shared" si="7"/>
        <v>0</v>
      </c>
      <c r="R54" s="92"/>
      <c r="S54" s="93">
        <v>0.11</v>
      </c>
      <c r="T54" s="93">
        <f t="shared" si="8"/>
        <v>0</v>
      </c>
    </row>
    <row r="55" spans="1:22" s="90" customFormat="1" x14ac:dyDescent="0.2">
      <c r="A55" s="86" t="s">
        <v>254</v>
      </c>
      <c r="B55" s="86" t="s">
        <v>255</v>
      </c>
      <c r="C55" s="86" t="s">
        <v>254</v>
      </c>
      <c r="D55" s="86" t="s">
        <v>275</v>
      </c>
      <c r="E55" s="87">
        <v>25</v>
      </c>
      <c r="F55" s="87">
        <v>1650</v>
      </c>
      <c r="G55" s="87">
        <v>10</v>
      </c>
      <c r="H55" s="87">
        <v>50</v>
      </c>
      <c r="I55" s="87"/>
      <c r="J55" s="87"/>
      <c r="K55" s="87"/>
      <c r="L55" s="87"/>
      <c r="M55" s="87"/>
      <c r="N55" s="87"/>
      <c r="O55" s="91"/>
      <c r="P55" s="87">
        <f t="shared" si="6"/>
        <v>0</v>
      </c>
      <c r="Q55" s="87">
        <f t="shared" si="7"/>
        <v>0</v>
      </c>
      <c r="R55" s="92"/>
      <c r="S55" s="93">
        <v>0.12</v>
      </c>
      <c r="T55" s="93">
        <f t="shared" si="8"/>
        <v>0</v>
      </c>
    </row>
    <row r="56" spans="1:22" s="90" customFormat="1" x14ac:dyDescent="0.2">
      <c r="A56" s="86" t="s">
        <v>193</v>
      </c>
      <c r="B56" s="86" t="s">
        <v>175</v>
      </c>
      <c r="C56" s="86" t="s">
        <v>193</v>
      </c>
      <c r="D56" s="86" t="s">
        <v>275</v>
      </c>
      <c r="E56" s="87">
        <v>25</v>
      </c>
      <c r="F56" s="87">
        <v>1800</v>
      </c>
      <c r="G56" s="87">
        <v>10</v>
      </c>
      <c r="H56" s="87">
        <v>50</v>
      </c>
      <c r="I56" s="87"/>
      <c r="J56" s="87"/>
      <c r="K56" s="87"/>
      <c r="L56" s="87">
        <v>100</v>
      </c>
      <c r="M56" s="87">
        <v>100</v>
      </c>
      <c r="N56" s="87"/>
      <c r="O56" s="91"/>
      <c r="P56" s="87">
        <f t="shared" si="6"/>
        <v>200</v>
      </c>
      <c r="Q56" s="87">
        <f t="shared" si="7"/>
        <v>4</v>
      </c>
      <c r="R56" s="92"/>
      <c r="S56" s="93">
        <v>0.12</v>
      </c>
      <c r="T56" s="93">
        <f t="shared" si="8"/>
        <v>0.48</v>
      </c>
    </row>
    <row r="57" spans="1:22" s="90" customFormat="1" x14ac:dyDescent="0.2">
      <c r="A57" s="116" t="s">
        <v>174</v>
      </c>
      <c r="B57" s="116" t="s">
        <v>175</v>
      </c>
      <c r="C57" s="116">
        <v>90443900</v>
      </c>
      <c r="D57" s="116" t="s">
        <v>277</v>
      </c>
      <c r="E57" s="87" t="s">
        <v>63</v>
      </c>
      <c r="F57" s="87">
        <v>1800</v>
      </c>
      <c r="G57" s="87">
        <v>10</v>
      </c>
      <c r="H57" s="87">
        <v>50</v>
      </c>
      <c r="I57" s="87"/>
      <c r="J57" s="87"/>
      <c r="K57" s="87">
        <v>100</v>
      </c>
      <c r="L57" s="87">
        <v>300</v>
      </c>
      <c r="M57" s="87">
        <v>300</v>
      </c>
      <c r="N57" s="87"/>
      <c r="O57" s="91"/>
      <c r="P57" s="87">
        <f t="shared" si="6"/>
        <v>700</v>
      </c>
      <c r="Q57" s="87">
        <f t="shared" si="7"/>
        <v>14</v>
      </c>
      <c r="R57" s="92"/>
      <c r="S57" s="93">
        <v>0.12</v>
      </c>
      <c r="T57" s="93">
        <f>$Q57*$S57</f>
        <v>1.68</v>
      </c>
    </row>
    <row r="58" spans="1:22" s="90" customFormat="1" x14ac:dyDescent="0.2">
      <c r="A58" s="116" t="s">
        <v>293</v>
      </c>
      <c r="B58" s="116" t="s">
        <v>294</v>
      </c>
      <c r="C58" s="116">
        <v>90443000</v>
      </c>
      <c r="D58" s="116" t="s">
        <v>277</v>
      </c>
      <c r="E58" s="87" t="s">
        <v>63</v>
      </c>
      <c r="F58" s="87">
        <v>2100</v>
      </c>
      <c r="G58" s="87">
        <v>10</v>
      </c>
      <c r="H58" s="87">
        <v>50</v>
      </c>
      <c r="I58" s="87"/>
      <c r="J58" s="87"/>
      <c r="K58" s="87">
        <v>100</v>
      </c>
      <c r="L58" s="87">
        <v>100</v>
      </c>
      <c r="M58" s="87">
        <v>100</v>
      </c>
      <c r="N58" s="87"/>
      <c r="O58" s="91"/>
      <c r="P58" s="87">
        <f t="shared" si="6"/>
        <v>300</v>
      </c>
      <c r="Q58" s="87">
        <f t="shared" si="7"/>
        <v>6</v>
      </c>
      <c r="R58" s="92"/>
      <c r="S58" s="93">
        <v>0.09</v>
      </c>
      <c r="T58" s="93">
        <f t="shared" si="8"/>
        <v>0.54</v>
      </c>
    </row>
    <row r="59" spans="1:22" s="90" customFormat="1" x14ac:dyDescent="0.2">
      <c r="A59" s="104" t="s">
        <v>70</v>
      </c>
      <c r="B59" s="104"/>
      <c r="C59" s="104"/>
      <c r="D59" s="104"/>
      <c r="E59" s="104"/>
      <c r="F59" s="116"/>
      <c r="G59" s="97"/>
      <c r="H59" s="97"/>
      <c r="I59" s="87"/>
      <c r="J59" s="87"/>
      <c r="K59" s="87"/>
      <c r="L59" s="87"/>
      <c r="M59" s="87"/>
      <c r="N59" s="87"/>
      <c r="O59" s="97"/>
      <c r="P59" s="87"/>
      <c r="Q59" s="87"/>
      <c r="R59" s="92"/>
      <c r="S59" s="87"/>
      <c r="T59" s="93"/>
    </row>
    <row r="60" spans="1:22" s="90" customFormat="1" x14ac:dyDescent="0.2">
      <c r="A60" s="86" t="s">
        <v>295</v>
      </c>
      <c r="B60" s="86" t="s">
        <v>296</v>
      </c>
      <c r="C60" s="86" t="s">
        <v>295</v>
      </c>
      <c r="D60" s="86" t="s">
        <v>275</v>
      </c>
      <c r="E60" s="87">
        <v>32</v>
      </c>
      <c r="F60" s="87">
        <v>100</v>
      </c>
      <c r="G60" s="87">
        <v>10</v>
      </c>
      <c r="H60" s="87">
        <v>300</v>
      </c>
      <c r="I60" s="87"/>
      <c r="J60" s="87"/>
      <c r="K60" s="87"/>
      <c r="L60" s="87"/>
      <c r="M60" s="87"/>
      <c r="N60" s="87"/>
      <c r="O60" s="91"/>
      <c r="P60" s="87">
        <f t="shared" ref="P60:P74" si="9">SUM(I60:O60)</f>
        <v>0</v>
      </c>
      <c r="Q60" s="87">
        <f t="shared" ref="Q60:Q74" si="10">$P60/$H60</f>
        <v>0</v>
      </c>
      <c r="R60" s="92"/>
      <c r="S60" s="93">
        <v>0.09</v>
      </c>
      <c r="T60" s="93">
        <f t="shared" ref="T60:T74" si="11">$Q60*$S60</f>
        <v>0</v>
      </c>
      <c r="U60" s="94">
        <f>SUM(T60:T74)</f>
        <v>1.44</v>
      </c>
      <c r="V60" s="90">
        <f>U60*100/$U$146</f>
        <v>2.7917797595967428</v>
      </c>
    </row>
    <row r="61" spans="1:22" s="90" customFormat="1" x14ac:dyDescent="0.2">
      <c r="A61" s="86" t="s">
        <v>71</v>
      </c>
      <c r="B61" s="86" t="s">
        <v>72</v>
      </c>
      <c r="C61" s="86" t="s">
        <v>71</v>
      </c>
      <c r="D61" s="86" t="s">
        <v>275</v>
      </c>
      <c r="E61" s="87">
        <v>32</v>
      </c>
      <c r="F61" s="87">
        <v>150</v>
      </c>
      <c r="G61" s="87">
        <v>10</v>
      </c>
      <c r="H61" s="87">
        <v>300</v>
      </c>
      <c r="I61" s="87"/>
      <c r="J61" s="87"/>
      <c r="K61" s="87"/>
      <c r="L61" s="87">
        <v>300</v>
      </c>
      <c r="M61" s="87"/>
      <c r="N61" s="87"/>
      <c r="O61" s="91"/>
      <c r="P61" s="87">
        <f t="shared" si="9"/>
        <v>300</v>
      </c>
      <c r="Q61" s="87">
        <f t="shared" si="10"/>
        <v>1</v>
      </c>
      <c r="R61" s="92"/>
      <c r="S61" s="93">
        <v>0.09</v>
      </c>
      <c r="T61" s="93">
        <f t="shared" si="11"/>
        <v>0.09</v>
      </c>
    </row>
    <row r="62" spans="1:22" s="90" customFormat="1" x14ac:dyDescent="0.2">
      <c r="A62" s="116" t="s">
        <v>256</v>
      </c>
      <c r="B62" s="116" t="s">
        <v>72</v>
      </c>
      <c r="C62" s="116">
        <v>90446200</v>
      </c>
      <c r="D62" s="116" t="s">
        <v>277</v>
      </c>
      <c r="E62" s="87">
        <v>32</v>
      </c>
      <c r="F62" s="87">
        <v>150</v>
      </c>
      <c r="G62" s="87">
        <v>10</v>
      </c>
      <c r="H62" s="87">
        <v>300</v>
      </c>
      <c r="I62" s="87"/>
      <c r="J62" s="87"/>
      <c r="K62" s="87"/>
      <c r="L62" s="87">
        <v>300</v>
      </c>
      <c r="M62" s="87"/>
      <c r="N62" s="87"/>
      <c r="O62" s="91"/>
      <c r="P62" s="87">
        <f t="shared" si="9"/>
        <v>300</v>
      </c>
      <c r="Q62" s="87">
        <f t="shared" si="10"/>
        <v>1</v>
      </c>
      <c r="R62" s="92"/>
      <c r="S62" s="93">
        <v>0.09</v>
      </c>
      <c r="T62" s="93">
        <f t="shared" si="11"/>
        <v>0.09</v>
      </c>
    </row>
    <row r="63" spans="1:22" s="90" customFormat="1" x14ac:dyDescent="0.2">
      <c r="A63" s="86" t="s">
        <v>200</v>
      </c>
      <c r="B63" s="86" t="s">
        <v>201</v>
      </c>
      <c r="C63" s="86" t="s">
        <v>200</v>
      </c>
      <c r="D63" s="86" t="s">
        <v>275</v>
      </c>
      <c r="E63" s="87">
        <v>32</v>
      </c>
      <c r="F63" s="87">
        <v>200</v>
      </c>
      <c r="G63" s="87">
        <v>10</v>
      </c>
      <c r="H63" s="87">
        <v>300</v>
      </c>
      <c r="I63" s="87"/>
      <c r="J63" s="87"/>
      <c r="K63" s="87"/>
      <c r="L63" s="87"/>
      <c r="M63" s="87"/>
      <c r="N63" s="87"/>
      <c r="O63" s="91"/>
      <c r="P63" s="87">
        <f t="shared" si="9"/>
        <v>0</v>
      </c>
      <c r="Q63" s="87">
        <f t="shared" si="10"/>
        <v>0</v>
      </c>
      <c r="R63" s="92"/>
      <c r="S63" s="93">
        <v>0.09</v>
      </c>
      <c r="T63" s="93">
        <f t="shared" si="11"/>
        <v>0</v>
      </c>
    </row>
    <row r="64" spans="1:22" s="90" customFormat="1" x14ac:dyDescent="0.2">
      <c r="A64" s="86" t="s">
        <v>73</v>
      </c>
      <c r="B64" s="86" t="s">
        <v>74</v>
      </c>
      <c r="C64" s="86" t="s">
        <v>73</v>
      </c>
      <c r="D64" s="86" t="s">
        <v>275</v>
      </c>
      <c r="E64" s="87">
        <v>32</v>
      </c>
      <c r="F64" s="87">
        <v>300</v>
      </c>
      <c r="G64" s="87">
        <v>10</v>
      </c>
      <c r="H64" s="87">
        <v>150</v>
      </c>
      <c r="I64" s="87"/>
      <c r="J64" s="87"/>
      <c r="K64" s="87"/>
      <c r="L64" s="87"/>
      <c r="M64" s="87"/>
      <c r="N64" s="87"/>
      <c r="O64" s="91"/>
      <c r="P64" s="87">
        <f t="shared" si="9"/>
        <v>0</v>
      </c>
      <c r="Q64" s="87">
        <f t="shared" si="10"/>
        <v>0</v>
      </c>
      <c r="R64" s="92"/>
      <c r="S64" s="93">
        <v>0.09</v>
      </c>
      <c r="T64" s="93">
        <f t="shared" si="11"/>
        <v>0</v>
      </c>
    </row>
    <row r="65" spans="1:22" s="90" customFormat="1" x14ac:dyDescent="0.2">
      <c r="A65" s="116" t="s">
        <v>232</v>
      </c>
      <c r="B65" s="116" t="s">
        <v>74</v>
      </c>
      <c r="C65" s="116">
        <v>90446300</v>
      </c>
      <c r="D65" s="116" t="s">
        <v>277</v>
      </c>
      <c r="E65" s="87" t="s">
        <v>180</v>
      </c>
      <c r="F65" s="87">
        <v>300</v>
      </c>
      <c r="G65" s="87">
        <v>10</v>
      </c>
      <c r="H65" s="87">
        <v>150</v>
      </c>
      <c r="I65" s="87"/>
      <c r="J65" s="87"/>
      <c r="K65" s="87"/>
      <c r="L65" s="87">
        <v>300</v>
      </c>
      <c r="M65" s="87">
        <v>150</v>
      </c>
      <c r="N65" s="87"/>
      <c r="O65" s="91"/>
      <c r="P65" s="87">
        <f t="shared" si="9"/>
        <v>450</v>
      </c>
      <c r="Q65" s="87">
        <f t="shared" si="10"/>
        <v>3</v>
      </c>
      <c r="R65" s="92"/>
      <c r="S65" s="93">
        <v>0.09</v>
      </c>
      <c r="T65" s="93">
        <f t="shared" si="11"/>
        <v>0.27</v>
      </c>
    </row>
    <row r="66" spans="1:22" s="90" customFormat="1" x14ac:dyDescent="0.2">
      <c r="A66" s="86" t="s">
        <v>75</v>
      </c>
      <c r="B66" s="86" t="s">
        <v>76</v>
      </c>
      <c r="C66" s="86" t="s">
        <v>75</v>
      </c>
      <c r="D66" s="86" t="s">
        <v>275</v>
      </c>
      <c r="E66" s="87">
        <v>32</v>
      </c>
      <c r="F66" s="87">
        <v>450</v>
      </c>
      <c r="G66" s="87">
        <v>10</v>
      </c>
      <c r="H66" s="87">
        <v>100</v>
      </c>
      <c r="I66" s="87"/>
      <c r="J66" s="87"/>
      <c r="K66" s="87"/>
      <c r="L66" s="87"/>
      <c r="M66" s="87"/>
      <c r="N66" s="87"/>
      <c r="O66" s="91"/>
      <c r="P66" s="87">
        <f t="shared" si="9"/>
        <v>0</v>
      </c>
      <c r="Q66" s="87">
        <f t="shared" si="10"/>
        <v>0</v>
      </c>
      <c r="R66" s="92"/>
      <c r="S66" s="93">
        <v>0.09</v>
      </c>
      <c r="T66" s="93">
        <f t="shared" si="11"/>
        <v>0</v>
      </c>
    </row>
    <row r="67" spans="1:22" s="90" customFormat="1" x14ac:dyDescent="0.2">
      <c r="A67" s="116" t="s">
        <v>179</v>
      </c>
      <c r="B67" s="116" t="s">
        <v>76</v>
      </c>
      <c r="C67" s="116">
        <v>90446400</v>
      </c>
      <c r="D67" s="116" t="s">
        <v>277</v>
      </c>
      <c r="E67" s="87" t="s">
        <v>180</v>
      </c>
      <c r="F67" s="87">
        <v>450</v>
      </c>
      <c r="G67" s="87">
        <v>10</v>
      </c>
      <c r="H67" s="87">
        <v>100</v>
      </c>
      <c r="I67" s="87"/>
      <c r="J67" s="87"/>
      <c r="K67" s="87"/>
      <c r="L67" s="87">
        <v>200</v>
      </c>
      <c r="M67" s="87">
        <v>100</v>
      </c>
      <c r="N67" s="87"/>
      <c r="O67" s="91"/>
      <c r="P67" s="87">
        <f t="shared" si="9"/>
        <v>300</v>
      </c>
      <c r="Q67" s="87">
        <f t="shared" si="10"/>
        <v>3</v>
      </c>
      <c r="R67" s="92"/>
      <c r="S67" s="93">
        <v>0.09</v>
      </c>
      <c r="T67" s="93">
        <f t="shared" si="11"/>
        <v>0.27</v>
      </c>
    </row>
    <row r="68" spans="1:22" s="90" customFormat="1" x14ac:dyDescent="0.2">
      <c r="A68" s="86" t="s">
        <v>156</v>
      </c>
      <c r="B68" s="86" t="s">
        <v>157</v>
      </c>
      <c r="C68" s="86" t="s">
        <v>156</v>
      </c>
      <c r="D68" s="86" t="s">
        <v>275</v>
      </c>
      <c r="E68" s="87">
        <v>32</v>
      </c>
      <c r="F68" s="87">
        <v>600</v>
      </c>
      <c r="G68" s="87">
        <v>10</v>
      </c>
      <c r="H68" s="87">
        <v>100</v>
      </c>
      <c r="I68" s="87"/>
      <c r="J68" s="87"/>
      <c r="K68" s="87"/>
      <c r="L68" s="87"/>
      <c r="M68" s="87"/>
      <c r="N68" s="87"/>
      <c r="O68" s="91"/>
      <c r="P68" s="87">
        <f t="shared" si="9"/>
        <v>0</v>
      </c>
      <c r="Q68" s="87">
        <f t="shared" si="10"/>
        <v>0</v>
      </c>
      <c r="R68" s="92"/>
      <c r="S68" s="93">
        <v>0.12</v>
      </c>
      <c r="T68" s="93">
        <f t="shared" si="11"/>
        <v>0</v>
      </c>
    </row>
    <row r="69" spans="1:22" s="90" customFormat="1" x14ac:dyDescent="0.2">
      <c r="A69" s="116" t="s">
        <v>181</v>
      </c>
      <c r="B69" s="116" t="s">
        <v>157</v>
      </c>
      <c r="C69" s="116">
        <v>90446600</v>
      </c>
      <c r="D69" s="116" t="s">
        <v>277</v>
      </c>
      <c r="E69" s="87" t="s">
        <v>180</v>
      </c>
      <c r="F69" s="87">
        <v>600</v>
      </c>
      <c r="G69" s="87">
        <v>10</v>
      </c>
      <c r="H69" s="87">
        <v>100</v>
      </c>
      <c r="I69" s="87"/>
      <c r="J69" s="87"/>
      <c r="K69" s="87"/>
      <c r="L69" s="87">
        <v>200</v>
      </c>
      <c r="M69" s="87">
        <v>100</v>
      </c>
      <c r="N69" s="87"/>
      <c r="O69" s="91"/>
      <c r="P69" s="87">
        <f t="shared" si="9"/>
        <v>300</v>
      </c>
      <c r="Q69" s="87">
        <f t="shared" si="10"/>
        <v>3</v>
      </c>
      <c r="R69" s="92"/>
      <c r="S69" s="93">
        <v>0.12</v>
      </c>
      <c r="T69" s="93">
        <f t="shared" si="11"/>
        <v>0.36</v>
      </c>
    </row>
    <row r="70" spans="1:22" s="90" customFormat="1" x14ac:dyDescent="0.2">
      <c r="A70" s="86" t="s">
        <v>222</v>
      </c>
      <c r="B70" s="86" t="s">
        <v>223</v>
      </c>
      <c r="C70" s="86" t="s">
        <v>222</v>
      </c>
      <c r="D70" s="86" t="s">
        <v>275</v>
      </c>
      <c r="E70" s="87">
        <v>32</v>
      </c>
      <c r="F70" s="87">
        <v>750</v>
      </c>
      <c r="G70" s="87">
        <v>10</v>
      </c>
      <c r="H70" s="87">
        <v>60</v>
      </c>
      <c r="I70" s="87"/>
      <c r="J70" s="87"/>
      <c r="K70" s="87"/>
      <c r="L70" s="87"/>
      <c r="M70" s="87"/>
      <c r="N70" s="87"/>
      <c r="O70" s="91"/>
      <c r="P70" s="87">
        <f t="shared" si="9"/>
        <v>0</v>
      </c>
      <c r="Q70" s="87">
        <f t="shared" si="10"/>
        <v>0</v>
      </c>
      <c r="R70" s="92"/>
      <c r="S70" s="93">
        <v>0.09</v>
      </c>
      <c r="T70" s="93">
        <f t="shared" si="11"/>
        <v>0</v>
      </c>
    </row>
    <row r="71" spans="1:22" s="90" customFormat="1" x14ac:dyDescent="0.2">
      <c r="A71" s="86" t="s">
        <v>158</v>
      </c>
      <c r="B71" s="86" t="s">
        <v>159</v>
      </c>
      <c r="C71" s="86" t="s">
        <v>158</v>
      </c>
      <c r="D71" s="86" t="s">
        <v>275</v>
      </c>
      <c r="E71" s="87">
        <v>32</v>
      </c>
      <c r="F71" s="87">
        <v>900</v>
      </c>
      <c r="G71" s="87">
        <v>10</v>
      </c>
      <c r="H71" s="87">
        <v>50</v>
      </c>
      <c r="I71" s="87"/>
      <c r="J71" s="87"/>
      <c r="K71" s="87"/>
      <c r="L71" s="87"/>
      <c r="M71" s="87"/>
      <c r="N71" s="87"/>
      <c r="O71" s="91"/>
      <c r="P71" s="87">
        <f t="shared" si="9"/>
        <v>0</v>
      </c>
      <c r="Q71" s="87">
        <f t="shared" si="10"/>
        <v>0</v>
      </c>
      <c r="R71" s="92"/>
      <c r="S71" s="93">
        <v>0.09</v>
      </c>
      <c r="T71" s="93">
        <f t="shared" si="11"/>
        <v>0</v>
      </c>
    </row>
    <row r="72" spans="1:22" s="90" customFormat="1" x14ac:dyDescent="0.2">
      <c r="A72" s="116" t="s">
        <v>182</v>
      </c>
      <c r="B72" s="116" t="s">
        <v>159</v>
      </c>
      <c r="C72" s="116">
        <v>90446700</v>
      </c>
      <c r="D72" s="116" t="s">
        <v>277</v>
      </c>
      <c r="E72" s="87" t="s">
        <v>180</v>
      </c>
      <c r="F72" s="87">
        <v>900</v>
      </c>
      <c r="G72" s="87">
        <v>10</v>
      </c>
      <c r="H72" s="87">
        <v>50</v>
      </c>
      <c r="I72" s="87"/>
      <c r="J72" s="87"/>
      <c r="K72" s="87"/>
      <c r="L72" s="87">
        <v>200</v>
      </c>
      <c r="M72" s="87"/>
      <c r="N72" s="87"/>
      <c r="O72" s="91"/>
      <c r="P72" s="87">
        <f t="shared" si="9"/>
        <v>200</v>
      </c>
      <c r="Q72" s="87">
        <f t="shared" si="10"/>
        <v>4</v>
      </c>
      <c r="R72" s="92"/>
      <c r="S72" s="93">
        <v>0.09</v>
      </c>
      <c r="T72" s="93">
        <f t="shared" si="11"/>
        <v>0.36</v>
      </c>
    </row>
    <row r="73" spans="1:22" s="90" customFormat="1" x14ac:dyDescent="0.2">
      <c r="A73" s="86" t="s">
        <v>233</v>
      </c>
      <c r="B73" s="86" t="s">
        <v>234</v>
      </c>
      <c r="C73" s="86" t="s">
        <v>233</v>
      </c>
      <c r="D73" s="86" t="s">
        <v>275</v>
      </c>
      <c r="E73" s="87">
        <v>32</v>
      </c>
      <c r="F73" s="87">
        <v>1200</v>
      </c>
      <c r="G73" s="87">
        <v>10</v>
      </c>
      <c r="H73" s="87">
        <v>50</v>
      </c>
      <c r="I73" s="87"/>
      <c r="J73" s="87"/>
      <c r="K73" s="87"/>
      <c r="L73" s="87"/>
      <c r="M73" s="87"/>
      <c r="N73" s="87"/>
      <c r="O73" s="91"/>
      <c r="P73" s="87">
        <f t="shared" si="9"/>
        <v>0</v>
      </c>
      <c r="Q73" s="87">
        <f t="shared" si="10"/>
        <v>0</v>
      </c>
      <c r="R73" s="92"/>
      <c r="S73" s="93">
        <v>0.12</v>
      </c>
      <c r="T73" s="93">
        <f t="shared" si="11"/>
        <v>0</v>
      </c>
    </row>
    <row r="74" spans="1:22" s="90" customFormat="1" x14ac:dyDescent="0.2">
      <c r="A74" s="116" t="s">
        <v>236</v>
      </c>
      <c r="B74" s="116" t="s">
        <v>237</v>
      </c>
      <c r="C74" s="116">
        <v>90446800</v>
      </c>
      <c r="D74" s="116" t="s">
        <v>277</v>
      </c>
      <c r="E74" s="87" t="s">
        <v>180</v>
      </c>
      <c r="F74" s="87">
        <v>1800</v>
      </c>
      <c r="G74" s="87">
        <v>10</v>
      </c>
      <c r="H74" s="87">
        <v>25</v>
      </c>
      <c r="I74" s="87"/>
      <c r="J74" s="87"/>
      <c r="K74" s="87"/>
      <c r="L74" s="87"/>
      <c r="M74" s="87"/>
      <c r="N74" s="87"/>
      <c r="O74" s="91"/>
      <c r="P74" s="87">
        <f t="shared" si="9"/>
        <v>0</v>
      </c>
      <c r="Q74" s="87">
        <f t="shared" si="10"/>
        <v>0</v>
      </c>
      <c r="R74" s="92"/>
      <c r="S74" s="93">
        <v>0.18</v>
      </c>
      <c r="T74" s="93">
        <f t="shared" si="11"/>
        <v>0</v>
      </c>
      <c r="U74" s="94"/>
    </row>
    <row r="75" spans="1:22" s="90" customFormat="1" x14ac:dyDescent="0.2">
      <c r="A75" s="104" t="s">
        <v>77</v>
      </c>
      <c r="B75" s="104"/>
      <c r="C75" s="104"/>
      <c r="D75" s="104"/>
      <c r="E75" s="104"/>
      <c r="F75" s="116"/>
      <c r="G75" s="87"/>
      <c r="H75" s="87"/>
      <c r="I75" s="87"/>
      <c r="J75" s="87"/>
      <c r="K75" s="87"/>
      <c r="L75" s="87"/>
      <c r="M75" s="87"/>
      <c r="N75" s="87"/>
      <c r="O75" s="104"/>
      <c r="P75" s="87"/>
      <c r="Q75" s="87"/>
      <c r="R75" s="92"/>
      <c r="S75" s="87"/>
      <c r="T75" s="93"/>
    </row>
    <row r="76" spans="1:22" s="90" customFormat="1" x14ac:dyDescent="0.2">
      <c r="A76" s="86" t="s">
        <v>297</v>
      </c>
      <c r="B76" s="86" t="s">
        <v>298</v>
      </c>
      <c r="C76" s="86" t="s">
        <v>297</v>
      </c>
      <c r="D76" s="86" t="s">
        <v>275</v>
      </c>
      <c r="E76" s="87">
        <v>40</v>
      </c>
      <c r="F76" s="87">
        <v>100</v>
      </c>
      <c r="G76" s="87">
        <v>10</v>
      </c>
      <c r="H76" s="87">
        <v>300</v>
      </c>
      <c r="I76" s="87"/>
      <c r="J76" s="87"/>
      <c r="K76" s="87"/>
      <c r="L76" s="87"/>
      <c r="M76" s="87"/>
      <c r="N76" s="87"/>
      <c r="O76" s="91"/>
      <c r="P76" s="87">
        <f t="shared" ref="P76:P91" si="12">SUM(I76:O76)</f>
        <v>0</v>
      </c>
      <c r="Q76" s="87">
        <f t="shared" ref="Q76:Q91" si="13">$P76/$H76</f>
        <v>0</v>
      </c>
      <c r="R76" s="92"/>
      <c r="S76" s="93">
        <v>0.13</v>
      </c>
      <c r="T76" s="93">
        <f t="shared" ref="T76:T91" si="14">$Q76*$S76</f>
        <v>0</v>
      </c>
      <c r="U76" s="94">
        <f>SUM(T76:T91)</f>
        <v>4.26</v>
      </c>
      <c r="V76" s="90">
        <f>U76*100/$U$146</f>
        <v>8.2590151221403652</v>
      </c>
    </row>
    <row r="77" spans="1:22" s="90" customFormat="1" x14ac:dyDescent="0.2">
      <c r="A77" s="86" t="s">
        <v>78</v>
      </c>
      <c r="B77" s="86" t="s">
        <v>79</v>
      </c>
      <c r="C77" s="86" t="s">
        <v>78</v>
      </c>
      <c r="D77" s="86" t="s">
        <v>275</v>
      </c>
      <c r="E77" s="87">
        <v>40</v>
      </c>
      <c r="F77" s="87">
        <v>150</v>
      </c>
      <c r="G77" s="87">
        <v>10</v>
      </c>
      <c r="H77" s="87">
        <v>300</v>
      </c>
      <c r="I77" s="87"/>
      <c r="J77" s="87"/>
      <c r="K77" s="87"/>
      <c r="L77" s="87"/>
      <c r="M77" s="87"/>
      <c r="N77" s="87"/>
      <c r="O77" s="91"/>
      <c r="P77" s="87">
        <f t="shared" si="12"/>
        <v>0</v>
      </c>
      <c r="Q77" s="87">
        <f t="shared" si="13"/>
        <v>0</v>
      </c>
      <c r="R77" s="92"/>
      <c r="S77" s="93">
        <v>0.13</v>
      </c>
      <c r="T77" s="93">
        <f t="shared" si="14"/>
        <v>0</v>
      </c>
    </row>
    <row r="78" spans="1:22" s="90" customFormat="1" x14ac:dyDescent="0.2">
      <c r="A78" s="116" t="s">
        <v>240</v>
      </c>
      <c r="B78" s="116" t="s">
        <v>79</v>
      </c>
      <c r="C78" s="95" t="s">
        <v>241</v>
      </c>
      <c r="D78" s="116" t="s">
        <v>277</v>
      </c>
      <c r="E78" s="87">
        <v>40</v>
      </c>
      <c r="F78" s="87">
        <v>150</v>
      </c>
      <c r="G78" s="87">
        <v>10</v>
      </c>
      <c r="H78" s="87">
        <v>300</v>
      </c>
      <c r="I78" s="87"/>
      <c r="J78" s="87"/>
      <c r="K78" s="87"/>
      <c r="L78" s="87">
        <v>300</v>
      </c>
      <c r="M78" s="87"/>
      <c r="N78" s="87"/>
      <c r="O78" s="91"/>
      <c r="P78" s="87">
        <f t="shared" si="12"/>
        <v>300</v>
      </c>
      <c r="Q78" s="87">
        <f t="shared" si="13"/>
        <v>1</v>
      </c>
      <c r="R78" s="92"/>
      <c r="S78" s="93">
        <v>0.13</v>
      </c>
      <c r="T78" s="93">
        <f t="shared" si="14"/>
        <v>0.13</v>
      </c>
    </row>
    <row r="79" spans="1:22" s="90" customFormat="1" x14ac:dyDescent="0.2">
      <c r="A79" s="86" t="s">
        <v>80</v>
      </c>
      <c r="B79" s="86" t="s">
        <v>81</v>
      </c>
      <c r="C79" s="86" t="s">
        <v>80</v>
      </c>
      <c r="D79" s="86" t="s">
        <v>275</v>
      </c>
      <c r="E79" s="87">
        <v>40</v>
      </c>
      <c r="F79" s="87">
        <v>200</v>
      </c>
      <c r="G79" s="87">
        <v>10</v>
      </c>
      <c r="H79" s="87">
        <v>150</v>
      </c>
      <c r="I79" s="87"/>
      <c r="J79" s="87"/>
      <c r="K79" s="87"/>
      <c r="L79" s="87">
        <v>300</v>
      </c>
      <c r="M79" s="87"/>
      <c r="N79" s="87"/>
      <c r="O79" s="91"/>
      <c r="P79" s="87">
        <f t="shared" si="12"/>
        <v>300</v>
      </c>
      <c r="Q79" s="87">
        <f t="shared" si="13"/>
        <v>2</v>
      </c>
      <c r="R79" s="92"/>
      <c r="S79" s="93">
        <v>0.13</v>
      </c>
      <c r="T79" s="93">
        <f t="shared" si="14"/>
        <v>0.26</v>
      </c>
    </row>
    <row r="80" spans="1:22" s="90" customFormat="1" x14ac:dyDescent="0.2">
      <c r="A80" s="86" t="s">
        <v>82</v>
      </c>
      <c r="B80" s="86" t="s">
        <v>83</v>
      </c>
      <c r="C80" s="86" t="s">
        <v>82</v>
      </c>
      <c r="D80" s="86" t="s">
        <v>275</v>
      </c>
      <c r="E80" s="87">
        <v>40</v>
      </c>
      <c r="F80" s="87">
        <v>300</v>
      </c>
      <c r="G80" s="87">
        <v>10</v>
      </c>
      <c r="H80" s="87">
        <v>150</v>
      </c>
      <c r="I80" s="87"/>
      <c r="J80" s="87"/>
      <c r="K80" s="87"/>
      <c r="L80" s="87"/>
      <c r="M80" s="87"/>
      <c r="N80" s="87"/>
      <c r="O80" s="91"/>
      <c r="P80" s="87">
        <f t="shared" si="12"/>
        <v>0</v>
      </c>
      <c r="Q80" s="87">
        <f t="shared" si="13"/>
        <v>0</v>
      </c>
      <c r="R80" s="92"/>
      <c r="S80" s="93">
        <v>0.13</v>
      </c>
      <c r="T80" s="93">
        <f t="shared" si="14"/>
        <v>0</v>
      </c>
    </row>
    <row r="81" spans="1:22" s="90" customFormat="1" x14ac:dyDescent="0.2">
      <c r="A81" s="116" t="s">
        <v>183</v>
      </c>
      <c r="B81" s="116" t="s">
        <v>83</v>
      </c>
      <c r="C81" s="116">
        <v>90447300</v>
      </c>
      <c r="D81" s="116" t="s">
        <v>277</v>
      </c>
      <c r="E81" s="87" t="s">
        <v>89</v>
      </c>
      <c r="F81" s="87">
        <v>300</v>
      </c>
      <c r="G81" s="87">
        <v>10</v>
      </c>
      <c r="H81" s="87">
        <v>150</v>
      </c>
      <c r="I81" s="87"/>
      <c r="J81" s="87"/>
      <c r="K81" s="87"/>
      <c r="L81" s="87">
        <v>300</v>
      </c>
      <c r="M81" s="87">
        <v>150</v>
      </c>
      <c r="N81" s="87"/>
      <c r="O81" s="91"/>
      <c r="P81" s="87">
        <f t="shared" si="12"/>
        <v>450</v>
      </c>
      <c r="Q81" s="87">
        <f t="shared" si="13"/>
        <v>3</v>
      </c>
      <c r="R81" s="92"/>
      <c r="S81" s="93">
        <v>0.13</v>
      </c>
      <c r="T81" s="93">
        <f t="shared" si="14"/>
        <v>0.39</v>
      </c>
    </row>
    <row r="82" spans="1:22" s="90" customFormat="1" x14ac:dyDescent="0.2">
      <c r="A82" s="86" t="s">
        <v>84</v>
      </c>
      <c r="B82" s="86" t="s">
        <v>85</v>
      </c>
      <c r="C82" s="86" t="s">
        <v>84</v>
      </c>
      <c r="D82" s="86" t="s">
        <v>275</v>
      </c>
      <c r="E82" s="87">
        <v>40</v>
      </c>
      <c r="F82" s="87">
        <v>450</v>
      </c>
      <c r="G82" s="87">
        <v>10</v>
      </c>
      <c r="H82" s="87">
        <v>100</v>
      </c>
      <c r="I82" s="87"/>
      <c r="J82" s="87"/>
      <c r="K82" s="87"/>
      <c r="L82" s="87"/>
      <c r="M82" s="87"/>
      <c r="N82" s="87"/>
      <c r="O82" s="91"/>
      <c r="P82" s="87">
        <f t="shared" si="12"/>
        <v>0</v>
      </c>
      <c r="Q82" s="87">
        <f t="shared" si="13"/>
        <v>0</v>
      </c>
      <c r="R82" s="92"/>
      <c r="S82" s="93">
        <v>0.13</v>
      </c>
      <c r="T82" s="93">
        <f t="shared" si="14"/>
        <v>0</v>
      </c>
    </row>
    <row r="83" spans="1:22" s="90" customFormat="1" x14ac:dyDescent="0.2">
      <c r="A83" s="116" t="s">
        <v>184</v>
      </c>
      <c r="B83" s="116" t="s">
        <v>85</v>
      </c>
      <c r="C83" s="116">
        <v>90447400</v>
      </c>
      <c r="D83" s="116" t="s">
        <v>277</v>
      </c>
      <c r="E83" s="87" t="s">
        <v>89</v>
      </c>
      <c r="F83" s="87">
        <v>450</v>
      </c>
      <c r="G83" s="87">
        <v>10</v>
      </c>
      <c r="H83" s="87">
        <v>100</v>
      </c>
      <c r="I83" s="87"/>
      <c r="J83" s="87"/>
      <c r="K83" s="87"/>
      <c r="L83" s="87">
        <v>200</v>
      </c>
      <c r="M83" s="87"/>
      <c r="N83" s="87"/>
      <c r="O83" s="91"/>
      <c r="P83" s="87">
        <f t="shared" si="12"/>
        <v>200</v>
      </c>
      <c r="Q83" s="87">
        <f t="shared" si="13"/>
        <v>2</v>
      </c>
      <c r="R83" s="92"/>
      <c r="S83" s="93">
        <v>0.13</v>
      </c>
      <c r="T83" s="93">
        <f t="shared" si="14"/>
        <v>0.26</v>
      </c>
    </row>
    <row r="84" spans="1:22" s="90" customFormat="1" x14ac:dyDescent="0.2">
      <c r="A84" s="86" t="s">
        <v>86</v>
      </c>
      <c r="B84" s="86" t="s">
        <v>87</v>
      </c>
      <c r="C84" s="86" t="s">
        <v>86</v>
      </c>
      <c r="D84" s="86" t="s">
        <v>275</v>
      </c>
      <c r="E84" s="87">
        <v>40</v>
      </c>
      <c r="F84" s="87">
        <v>600</v>
      </c>
      <c r="G84" s="87">
        <v>10</v>
      </c>
      <c r="H84" s="87">
        <v>50</v>
      </c>
      <c r="I84" s="87"/>
      <c r="J84" s="87"/>
      <c r="K84" s="87">
        <v>100</v>
      </c>
      <c r="L84" s="87">
        <v>100</v>
      </c>
      <c r="M84" s="87"/>
      <c r="N84" s="87"/>
      <c r="O84" s="91"/>
      <c r="P84" s="87">
        <f t="shared" si="12"/>
        <v>200</v>
      </c>
      <c r="Q84" s="87">
        <f t="shared" si="13"/>
        <v>4</v>
      </c>
      <c r="R84" s="92"/>
      <c r="S84" s="93">
        <v>0.09</v>
      </c>
      <c r="T84" s="93">
        <f t="shared" si="14"/>
        <v>0.36</v>
      </c>
    </row>
    <row r="85" spans="1:22" s="90" customFormat="1" x14ac:dyDescent="0.2">
      <c r="A85" s="116" t="s">
        <v>88</v>
      </c>
      <c r="B85" s="116" t="s">
        <v>87</v>
      </c>
      <c r="C85" s="116">
        <v>90447600</v>
      </c>
      <c r="D85" s="116" t="s">
        <v>277</v>
      </c>
      <c r="E85" s="87" t="s">
        <v>89</v>
      </c>
      <c r="F85" s="87">
        <v>600</v>
      </c>
      <c r="G85" s="87">
        <v>10</v>
      </c>
      <c r="H85" s="87">
        <v>50</v>
      </c>
      <c r="I85" s="87"/>
      <c r="J85" s="87"/>
      <c r="K85" s="87"/>
      <c r="L85" s="87">
        <v>400</v>
      </c>
      <c r="M85" s="87">
        <v>100</v>
      </c>
      <c r="N85" s="87"/>
      <c r="O85" s="91"/>
      <c r="P85" s="87">
        <f t="shared" si="12"/>
        <v>500</v>
      </c>
      <c r="Q85" s="87">
        <f t="shared" si="13"/>
        <v>10</v>
      </c>
      <c r="R85" s="92"/>
      <c r="S85" s="93">
        <v>0.09</v>
      </c>
      <c r="T85" s="93">
        <f t="shared" si="14"/>
        <v>0.89999999999999991</v>
      </c>
    </row>
    <row r="86" spans="1:22" s="90" customFormat="1" x14ac:dyDescent="0.2">
      <c r="A86" s="86" t="s">
        <v>90</v>
      </c>
      <c r="B86" s="86" t="s">
        <v>91</v>
      </c>
      <c r="C86" s="86" t="s">
        <v>90</v>
      </c>
      <c r="D86" s="86" t="s">
        <v>275</v>
      </c>
      <c r="E86" s="87">
        <v>40</v>
      </c>
      <c r="F86" s="87">
        <v>750</v>
      </c>
      <c r="G86" s="87">
        <v>10</v>
      </c>
      <c r="H86" s="87">
        <v>50</v>
      </c>
      <c r="I86" s="87"/>
      <c r="J86" s="87"/>
      <c r="K86" s="87">
        <v>200</v>
      </c>
      <c r="L86" s="87">
        <v>200</v>
      </c>
      <c r="M86" s="87"/>
      <c r="N86" s="87"/>
      <c r="O86" s="91"/>
      <c r="P86" s="87">
        <f t="shared" si="12"/>
        <v>400</v>
      </c>
      <c r="Q86" s="87">
        <f t="shared" si="13"/>
        <v>8</v>
      </c>
      <c r="R86" s="92"/>
      <c r="S86" s="93">
        <v>0.13</v>
      </c>
      <c r="T86" s="93">
        <f t="shared" si="14"/>
        <v>1.04</v>
      </c>
    </row>
    <row r="87" spans="1:22" s="90" customFormat="1" x14ac:dyDescent="0.2">
      <c r="A87" s="86" t="s">
        <v>92</v>
      </c>
      <c r="B87" s="86" t="s">
        <v>93</v>
      </c>
      <c r="C87" s="86" t="s">
        <v>92</v>
      </c>
      <c r="D87" s="86" t="s">
        <v>275</v>
      </c>
      <c r="E87" s="87">
        <v>40</v>
      </c>
      <c r="F87" s="87">
        <v>900</v>
      </c>
      <c r="G87" s="87">
        <v>10</v>
      </c>
      <c r="H87" s="87">
        <v>50</v>
      </c>
      <c r="I87" s="87"/>
      <c r="J87" s="87"/>
      <c r="K87" s="87"/>
      <c r="L87" s="87"/>
      <c r="M87" s="87"/>
      <c r="N87" s="87"/>
      <c r="O87" s="91"/>
      <c r="P87" s="87">
        <f t="shared" si="12"/>
        <v>0</v>
      </c>
      <c r="Q87" s="87">
        <f t="shared" si="13"/>
        <v>0</v>
      </c>
      <c r="R87" s="92"/>
      <c r="S87" s="93">
        <v>0.13</v>
      </c>
      <c r="T87" s="93">
        <f t="shared" si="14"/>
        <v>0</v>
      </c>
    </row>
    <row r="88" spans="1:22" s="90" customFormat="1" x14ac:dyDescent="0.2">
      <c r="A88" s="116" t="s">
        <v>185</v>
      </c>
      <c r="B88" s="116" t="s">
        <v>93</v>
      </c>
      <c r="C88" s="116">
        <v>90447700</v>
      </c>
      <c r="D88" s="116" t="s">
        <v>277</v>
      </c>
      <c r="E88" s="87" t="s">
        <v>89</v>
      </c>
      <c r="F88" s="87">
        <v>900</v>
      </c>
      <c r="G88" s="87">
        <v>10</v>
      </c>
      <c r="H88" s="87">
        <v>50</v>
      </c>
      <c r="I88" s="87"/>
      <c r="J88" s="87"/>
      <c r="K88" s="87"/>
      <c r="L88" s="87">
        <v>200</v>
      </c>
      <c r="M88" s="87"/>
      <c r="N88" s="87"/>
      <c r="O88" s="91"/>
      <c r="P88" s="87">
        <f t="shared" si="12"/>
        <v>200</v>
      </c>
      <c r="Q88" s="87">
        <f t="shared" si="13"/>
        <v>4</v>
      </c>
      <c r="R88" s="92"/>
      <c r="S88" s="93">
        <v>0.13</v>
      </c>
      <c r="T88" s="93">
        <f t="shared" si="14"/>
        <v>0.52</v>
      </c>
    </row>
    <row r="89" spans="1:22" s="90" customFormat="1" x14ac:dyDescent="0.2">
      <c r="A89" s="86" t="s">
        <v>94</v>
      </c>
      <c r="B89" s="86" t="s">
        <v>95</v>
      </c>
      <c r="C89" s="86" t="s">
        <v>94</v>
      </c>
      <c r="D89" s="86" t="s">
        <v>275</v>
      </c>
      <c r="E89" s="87">
        <v>40</v>
      </c>
      <c r="F89" s="87">
        <v>1200</v>
      </c>
      <c r="G89" s="87">
        <v>5</v>
      </c>
      <c r="H89" s="87">
        <v>25</v>
      </c>
      <c r="I89" s="87"/>
      <c r="J89" s="87"/>
      <c r="K89" s="87">
        <v>25</v>
      </c>
      <c r="L89" s="87">
        <v>100</v>
      </c>
      <c r="M89" s="87"/>
      <c r="N89" s="87"/>
      <c r="O89" s="91"/>
      <c r="P89" s="87">
        <f t="shared" si="12"/>
        <v>125</v>
      </c>
      <c r="Q89" s="87">
        <f t="shared" si="13"/>
        <v>5</v>
      </c>
      <c r="R89" s="92"/>
      <c r="S89" s="93">
        <v>0.08</v>
      </c>
      <c r="T89" s="93">
        <f t="shared" si="14"/>
        <v>0.4</v>
      </c>
    </row>
    <row r="90" spans="1:22" s="90" customFormat="1" x14ac:dyDescent="0.2">
      <c r="A90" s="116" t="s">
        <v>376</v>
      </c>
      <c r="B90" s="116" t="s">
        <v>377</v>
      </c>
      <c r="C90" s="95" t="s">
        <v>378</v>
      </c>
      <c r="D90" s="116" t="s">
        <v>277</v>
      </c>
      <c r="E90" s="87">
        <v>40</v>
      </c>
      <c r="F90" s="87">
        <v>1800</v>
      </c>
      <c r="G90" s="87">
        <v>5</v>
      </c>
      <c r="H90" s="87">
        <v>20</v>
      </c>
      <c r="I90" s="87"/>
      <c r="J90" s="87"/>
      <c r="K90" s="87"/>
      <c r="L90" s="87"/>
      <c r="M90" s="87"/>
      <c r="N90" s="87"/>
      <c r="O90" s="91"/>
      <c r="P90" s="87">
        <f t="shared" si="12"/>
        <v>0</v>
      </c>
      <c r="Q90" s="87">
        <f t="shared" si="13"/>
        <v>0</v>
      </c>
      <c r="R90" s="92"/>
      <c r="S90" s="93">
        <v>0.14000000000000001</v>
      </c>
      <c r="T90" s="93">
        <f t="shared" si="14"/>
        <v>0</v>
      </c>
    </row>
    <row r="91" spans="1:22" s="90" customFormat="1" x14ac:dyDescent="0.2">
      <c r="A91" s="86" t="s">
        <v>220</v>
      </c>
      <c r="B91" s="86" t="s">
        <v>221</v>
      </c>
      <c r="C91" s="86" t="s">
        <v>220</v>
      </c>
      <c r="D91" s="86" t="s">
        <v>275</v>
      </c>
      <c r="E91" s="87">
        <v>40</v>
      </c>
      <c r="F91" s="87">
        <v>2000</v>
      </c>
      <c r="G91" s="87">
        <v>5</v>
      </c>
      <c r="H91" s="87">
        <v>25</v>
      </c>
      <c r="I91" s="87"/>
      <c r="J91" s="87"/>
      <c r="K91" s="87"/>
      <c r="L91" s="87"/>
      <c r="M91" s="87"/>
      <c r="N91" s="87"/>
      <c r="O91" s="91"/>
      <c r="P91" s="87">
        <f t="shared" si="12"/>
        <v>0</v>
      </c>
      <c r="Q91" s="87">
        <f t="shared" si="13"/>
        <v>0</v>
      </c>
      <c r="R91" s="92"/>
      <c r="S91" s="93">
        <v>0.08</v>
      </c>
      <c r="T91" s="93">
        <f t="shared" si="14"/>
        <v>0</v>
      </c>
      <c r="U91" s="94"/>
    </row>
    <row r="92" spans="1:22" s="90" customFormat="1" x14ac:dyDescent="0.2">
      <c r="A92" s="104" t="s">
        <v>96</v>
      </c>
      <c r="B92" s="104"/>
      <c r="C92" s="104"/>
      <c r="D92" s="104"/>
      <c r="E92" s="97"/>
      <c r="F92" s="87"/>
      <c r="G92" s="87"/>
      <c r="H92" s="87"/>
      <c r="I92" s="87"/>
      <c r="J92" s="87"/>
      <c r="K92" s="87"/>
      <c r="L92" s="87"/>
      <c r="M92" s="87"/>
      <c r="N92" s="87"/>
      <c r="O92" s="104"/>
      <c r="P92" s="87"/>
      <c r="Q92" s="87"/>
      <c r="R92" s="92"/>
      <c r="S92" s="87"/>
      <c r="T92" s="93"/>
    </row>
    <row r="93" spans="1:22" s="90" customFormat="1" x14ac:dyDescent="0.2">
      <c r="A93" s="86" t="s">
        <v>299</v>
      </c>
      <c r="B93" s="86" t="s">
        <v>300</v>
      </c>
      <c r="C93" s="86" t="s">
        <v>299</v>
      </c>
      <c r="D93" s="86" t="s">
        <v>275</v>
      </c>
      <c r="E93" s="87">
        <v>50</v>
      </c>
      <c r="F93" s="87">
        <v>100</v>
      </c>
      <c r="G93" s="87">
        <v>10</v>
      </c>
      <c r="H93" s="87">
        <v>150</v>
      </c>
      <c r="I93" s="87"/>
      <c r="J93" s="87"/>
      <c r="K93" s="87"/>
      <c r="L93" s="87"/>
      <c r="M93" s="87"/>
      <c r="N93" s="87"/>
      <c r="O93" s="91"/>
      <c r="P93" s="87">
        <f t="shared" ref="P93:P110" si="15">SUM(I93:O93)</f>
        <v>0</v>
      </c>
      <c r="Q93" s="87">
        <f t="shared" ref="Q93:Q110" si="16">$P93/$H93</f>
        <v>0</v>
      </c>
      <c r="R93" s="92"/>
      <c r="S93" s="93">
        <v>0.1</v>
      </c>
      <c r="T93" s="93">
        <f t="shared" ref="T93:T110" si="17">$Q93*$S93</f>
        <v>0</v>
      </c>
      <c r="U93" s="94">
        <f>SUM(T93:T110)</f>
        <v>9.0300000000000011</v>
      </c>
      <c r="V93" s="90">
        <f>U93*100/$U$146</f>
        <v>17.506785575804578</v>
      </c>
    </row>
    <row r="94" spans="1:22" s="90" customFormat="1" x14ac:dyDescent="0.2">
      <c r="A94" s="86" t="s">
        <v>97</v>
      </c>
      <c r="B94" s="86" t="s">
        <v>98</v>
      </c>
      <c r="C94" s="86" t="s">
        <v>97</v>
      </c>
      <c r="D94" s="86" t="s">
        <v>275</v>
      </c>
      <c r="E94" s="87">
        <v>50</v>
      </c>
      <c r="F94" s="87">
        <v>150</v>
      </c>
      <c r="G94" s="87">
        <v>10</v>
      </c>
      <c r="H94" s="87">
        <v>150</v>
      </c>
      <c r="I94" s="87"/>
      <c r="J94" s="87"/>
      <c r="K94" s="87">
        <v>150</v>
      </c>
      <c r="L94" s="87">
        <v>150</v>
      </c>
      <c r="M94" s="87"/>
      <c r="N94" s="87"/>
      <c r="O94" s="91"/>
      <c r="P94" s="87">
        <f t="shared" si="15"/>
        <v>300</v>
      </c>
      <c r="Q94" s="87">
        <f t="shared" si="16"/>
        <v>2</v>
      </c>
      <c r="R94" s="92"/>
      <c r="S94" s="93">
        <v>0.1</v>
      </c>
      <c r="T94" s="93">
        <f t="shared" si="17"/>
        <v>0.2</v>
      </c>
    </row>
    <row r="95" spans="1:22" s="90" customFormat="1" x14ac:dyDescent="0.2">
      <c r="A95" s="116" t="s">
        <v>235</v>
      </c>
      <c r="B95" s="116" t="s">
        <v>98</v>
      </c>
      <c r="C95" s="116">
        <v>90448200</v>
      </c>
      <c r="D95" s="116" t="s">
        <v>277</v>
      </c>
      <c r="E95" s="87" t="s">
        <v>102</v>
      </c>
      <c r="F95" s="87">
        <v>150</v>
      </c>
      <c r="G95" s="87">
        <v>10</v>
      </c>
      <c r="H95" s="87">
        <v>150</v>
      </c>
      <c r="I95" s="87">
        <v>150</v>
      </c>
      <c r="J95" s="87"/>
      <c r="K95" s="87"/>
      <c r="L95" s="87">
        <v>150</v>
      </c>
      <c r="M95" s="87"/>
      <c r="N95" s="87"/>
      <c r="O95" s="91"/>
      <c r="P95" s="87">
        <f t="shared" si="15"/>
        <v>300</v>
      </c>
      <c r="Q95" s="87">
        <f t="shared" si="16"/>
        <v>2</v>
      </c>
      <c r="R95" s="92"/>
      <c r="S95" s="93">
        <v>0.1</v>
      </c>
      <c r="T95" s="93">
        <f t="shared" si="17"/>
        <v>0.2</v>
      </c>
    </row>
    <row r="96" spans="1:22" s="90" customFormat="1" x14ac:dyDescent="0.2">
      <c r="A96" s="86" t="s">
        <v>224</v>
      </c>
      <c r="B96" s="86" t="s">
        <v>225</v>
      </c>
      <c r="C96" s="86" t="s">
        <v>224</v>
      </c>
      <c r="D96" s="86" t="s">
        <v>275</v>
      </c>
      <c r="E96" s="87">
        <v>50</v>
      </c>
      <c r="F96" s="87">
        <v>200</v>
      </c>
      <c r="G96" s="87">
        <v>10</v>
      </c>
      <c r="H96" s="87">
        <v>150</v>
      </c>
      <c r="I96" s="87"/>
      <c r="J96" s="87"/>
      <c r="K96" s="87"/>
      <c r="L96" s="87"/>
      <c r="M96" s="87"/>
      <c r="N96" s="87"/>
      <c r="O96" s="91"/>
      <c r="P96" s="87">
        <f t="shared" si="15"/>
        <v>0</v>
      </c>
      <c r="Q96" s="87">
        <f t="shared" si="16"/>
        <v>0</v>
      </c>
      <c r="R96" s="92"/>
      <c r="S96" s="93">
        <v>0.1</v>
      </c>
      <c r="T96" s="93">
        <f t="shared" si="17"/>
        <v>0</v>
      </c>
    </row>
    <row r="97" spans="1:22" s="90" customFormat="1" x14ac:dyDescent="0.2">
      <c r="A97" s="86" t="s">
        <v>99</v>
      </c>
      <c r="B97" s="86" t="s">
        <v>100</v>
      </c>
      <c r="C97" s="86" t="s">
        <v>99</v>
      </c>
      <c r="D97" s="86" t="s">
        <v>275</v>
      </c>
      <c r="E97" s="87">
        <v>50</v>
      </c>
      <c r="F97" s="87">
        <v>300</v>
      </c>
      <c r="G97" s="87">
        <v>10</v>
      </c>
      <c r="H97" s="87">
        <v>75</v>
      </c>
      <c r="I97" s="87"/>
      <c r="J97" s="87"/>
      <c r="K97" s="87"/>
      <c r="L97" s="87">
        <v>300</v>
      </c>
      <c r="M97" s="87"/>
      <c r="N97" s="87"/>
      <c r="O97" s="91"/>
      <c r="P97" s="87">
        <f t="shared" si="15"/>
        <v>300</v>
      </c>
      <c r="Q97" s="87">
        <f t="shared" si="16"/>
        <v>4</v>
      </c>
      <c r="R97" s="92"/>
      <c r="S97" s="93">
        <v>0.1</v>
      </c>
      <c r="T97" s="93">
        <f t="shared" si="17"/>
        <v>0.4</v>
      </c>
    </row>
    <row r="98" spans="1:22" s="90" customFormat="1" x14ac:dyDescent="0.2">
      <c r="A98" s="116" t="s">
        <v>101</v>
      </c>
      <c r="B98" s="116" t="s">
        <v>100</v>
      </c>
      <c r="C98" s="116">
        <v>90448300</v>
      </c>
      <c r="D98" s="116" t="s">
        <v>277</v>
      </c>
      <c r="E98" s="87" t="s">
        <v>102</v>
      </c>
      <c r="F98" s="87">
        <v>300</v>
      </c>
      <c r="G98" s="87">
        <v>10</v>
      </c>
      <c r="H98" s="87">
        <v>75</v>
      </c>
      <c r="I98" s="87"/>
      <c r="J98" s="87"/>
      <c r="K98" s="87">
        <v>150</v>
      </c>
      <c r="L98" s="87">
        <v>300</v>
      </c>
      <c r="M98" s="87">
        <v>300</v>
      </c>
      <c r="N98" s="87"/>
      <c r="O98" s="91"/>
      <c r="P98" s="87">
        <f t="shared" si="15"/>
        <v>750</v>
      </c>
      <c r="Q98" s="87">
        <f t="shared" si="16"/>
        <v>10</v>
      </c>
      <c r="R98" s="92"/>
      <c r="S98" s="93">
        <v>0.1</v>
      </c>
      <c r="T98" s="93">
        <f t="shared" si="17"/>
        <v>1</v>
      </c>
    </row>
    <row r="99" spans="1:22" s="90" customFormat="1" x14ac:dyDescent="0.2">
      <c r="A99" s="86" t="s">
        <v>103</v>
      </c>
      <c r="B99" s="86" t="s">
        <v>104</v>
      </c>
      <c r="C99" s="86" t="s">
        <v>103</v>
      </c>
      <c r="D99" s="86" t="s">
        <v>275</v>
      </c>
      <c r="E99" s="87">
        <v>50</v>
      </c>
      <c r="F99" s="87">
        <v>450</v>
      </c>
      <c r="G99" s="87">
        <v>10</v>
      </c>
      <c r="H99" s="87">
        <v>50</v>
      </c>
      <c r="I99" s="87"/>
      <c r="J99" s="87"/>
      <c r="K99" s="87"/>
      <c r="L99" s="87">
        <v>100</v>
      </c>
      <c r="M99" s="87"/>
      <c r="N99" s="87"/>
      <c r="O99" s="91"/>
      <c r="P99" s="87">
        <f t="shared" si="15"/>
        <v>100</v>
      </c>
      <c r="Q99" s="87">
        <f t="shared" si="16"/>
        <v>2</v>
      </c>
      <c r="R99" s="92"/>
      <c r="S99" s="93">
        <v>0.1</v>
      </c>
      <c r="T99" s="93">
        <f t="shared" si="17"/>
        <v>0.2</v>
      </c>
    </row>
    <row r="100" spans="1:22" s="90" customFormat="1" x14ac:dyDescent="0.2">
      <c r="A100" s="116" t="s">
        <v>186</v>
      </c>
      <c r="B100" s="116" t="s">
        <v>104</v>
      </c>
      <c r="C100" s="116">
        <v>90448400</v>
      </c>
      <c r="D100" s="116" t="s">
        <v>277</v>
      </c>
      <c r="E100" s="87" t="s">
        <v>102</v>
      </c>
      <c r="F100" s="87">
        <v>450</v>
      </c>
      <c r="G100" s="87">
        <v>10</v>
      </c>
      <c r="H100" s="87">
        <v>50</v>
      </c>
      <c r="I100" s="87"/>
      <c r="J100" s="87"/>
      <c r="K100" s="87"/>
      <c r="L100" s="87">
        <v>200</v>
      </c>
      <c r="M100" s="87"/>
      <c r="N100" s="87"/>
      <c r="O100" s="91"/>
      <c r="P100" s="87">
        <f t="shared" si="15"/>
        <v>200</v>
      </c>
      <c r="Q100" s="87">
        <f t="shared" si="16"/>
        <v>4</v>
      </c>
      <c r="R100" s="92"/>
      <c r="S100" s="93">
        <v>0.1</v>
      </c>
      <c r="T100" s="93">
        <f t="shared" si="17"/>
        <v>0.4</v>
      </c>
    </row>
    <row r="101" spans="1:22" s="90" customFormat="1" x14ac:dyDescent="0.2">
      <c r="A101" s="86" t="s">
        <v>105</v>
      </c>
      <c r="B101" s="86" t="s">
        <v>106</v>
      </c>
      <c r="C101" s="86" t="s">
        <v>105</v>
      </c>
      <c r="D101" s="86" t="s">
        <v>275</v>
      </c>
      <c r="E101" s="87">
        <v>50</v>
      </c>
      <c r="F101" s="87">
        <v>600</v>
      </c>
      <c r="G101" s="87">
        <v>10</v>
      </c>
      <c r="H101" s="87">
        <v>50</v>
      </c>
      <c r="I101" s="87"/>
      <c r="J101" s="87"/>
      <c r="K101" s="87"/>
      <c r="L101" s="87">
        <v>200</v>
      </c>
      <c r="M101" s="87"/>
      <c r="N101" s="87"/>
      <c r="O101" s="91"/>
      <c r="P101" s="87">
        <f t="shared" si="15"/>
        <v>200</v>
      </c>
      <c r="Q101" s="87">
        <f t="shared" si="16"/>
        <v>4</v>
      </c>
      <c r="R101" s="92"/>
      <c r="S101" s="93">
        <v>0.13</v>
      </c>
      <c r="T101" s="93">
        <f t="shared" si="17"/>
        <v>0.52</v>
      </c>
    </row>
    <row r="102" spans="1:22" s="90" customFormat="1" x14ac:dyDescent="0.2">
      <c r="A102" s="116" t="s">
        <v>107</v>
      </c>
      <c r="B102" s="116" t="s">
        <v>106</v>
      </c>
      <c r="C102" s="116">
        <v>90448600</v>
      </c>
      <c r="D102" s="116" t="s">
        <v>277</v>
      </c>
      <c r="E102" s="87" t="s">
        <v>102</v>
      </c>
      <c r="F102" s="87">
        <v>600</v>
      </c>
      <c r="G102" s="87">
        <v>10</v>
      </c>
      <c r="H102" s="87">
        <v>50</v>
      </c>
      <c r="I102" s="87"/>
      <c r="J102" s="87"/>
      <c r="K102" s="87"/>
      <c r="L102" s="87">
        <v>150</v>
      </c>
      <c r="M102" s="87"/>
      <c r="N102" s="87"/>
      <c r="O102" s="91"/>
      <c r="P102" s="87">
        <f t="shared" si="15"/>
        <v>150</v>
      </c>
      <c r="Q102" s="87">
        <f t="shared" si="16"/>
        <v>3</v>
      </c>
      <c r="R102" s="92"/>
      <c r="S102" s="93">
        <v>0.13</v>
      </c>
      <c r="T102" s="93">
        <f t="shared" si="17"/>
        <v>0.39</v>
      </c>
    </row>
    <row r="103" spans="1:22" s="90" customFormat="1" x14ac:dyDescent="0.2">
      <c r="A103" s="116" t="s">
        <v>266</v>
      </c>
      <c r="B103" s="116" t="s">
        <v>267</v>
      </c>
      <c r="C103" s="116">
        <v>90448605</v>
      </c>
      <c r="D103" s="116" t="s">
        <v>277</v>
      </c>
      <c r="E103" s="87" t="s">
        <v>102</v>
      </c>
      <c r="F103" s="87">
        <v>700</v>
      </c>
      <c r="G103" s="87">
        <v>5</v>
      </c>
      <c r="H103" s="87">
        <v>25</v>
      </c>
      <c r="I103" s="87"/>
      <c r="J103" s="87"/>
      <c r="K103" s="87"/>
      <c r="L103" s="87"/>
      <c r="M103" s="87"/>
      <c r="N103" s="87"/>
      <c r="O103" s="91"/>
      <c r="P103" s="87">
        <f t="shared" si="15"/>
        <v>0</v>
      </c>
      <c r="Q103" s="87">
        <f t="shared" si="16"/>
        <v>0</v>
      </c>
      <c r="R103" s="92"/>
      <c r="S103" s="93">
        <v>0.1</v>
      </c>
      <c r="T103" s="93">
        <f t="shared" si="17"/>
        <v>0</v>
      </c>
    </row>
    <row r="104" spans="1:22" s="90" customFormat="1" x14ac:dyDescent="0.2">
      <c r="A104" s="86" t="s">
        <v>202</v>
      </c>
      <c r="B104" s="86" t="s">
        <v>203</v>
      </c>
      <c r="C104" s="86" t="s">
        <v>202</v>
      </c>
      <c r="D104" s="86" t="s">
        <v>275</v>
      </c>
      <c r="E104" s="87">
        <v>50</v>
      </c>
      <c r="F104" s="87">
        <v>750</v>
      </c>
      <c r="G104" s="87">
        <v>5</v>
      </c>
      <c r="H104" s="87">
        <v>25</v>
      </c>
      <c r="I104" s="87"/>
      <c r="J104" s="87"/>
      <c r="K104" s="87"/>
      <c r="L104" s="87"/>
      <c r="M104" s="87"/>
      <c r="N104" s="87"/>
      <c r="O104" s="91"/>
      <c r="P104" s="87">
        <f t="shared" si="15"/>
        <v>0</v>
      </c>
      <c r="Q104" s="87">
        <f t="shared" si="16"/>
        <v>0</v>
      </c>
      <c r="R104" s="92"/>
      <c r="S104" s="93">
        <v>0.1</v>
      </c>
      <c r="T104" s="93">
        <f t="shared" si="17"/>
        <v>0</v>
      </c>
    </row>
    <row r="105" spans="1:22" s="90" customFormat="1" x14ac:dyDescent="0.2">
      <c r="A105" s="86" t="s">
        <v>108</v>
      </c>
      <c r="B105" s="86" t="s">
        <v>109</v>
      </c>
      <c r="C105" s="86" t="s">
        <v>108</v>
      </c>
      <c r="D105" s="86" t="s">
        <v>275</v>
      </c>
      <c r="E105" s="87">
        <v>50</v>
      </c>
      <c r="F105" s="87">
        <v>900</v>
      </c>
      <c r="G105" s="87">
        <v>5</v>
      </c>
      <c r="H105" s="87">
        <v>25</v>
      </c>
      <c r="I105" s="87"/>
      <c r="J105" s="87"/>
      <c r="K105" s="87"/>
      <c r="L105" s="87"/>
      <c r="M105" s="87"/>
      <c r="N105" s="87">
        <v>875</v>
      </c>
      <c r="O105" s="91"/>
      <c r="P105" s="87">
        <f t="shared" si="15"/>
        <v>875</v>
      </c>
      <c r="Q105" s="87">
        <f t="shared" si="16"/>
        <v>35</v>
      </c>
      <c r="R105" s="92"/>
      <c r="S105" s="93">
        <v>0.1</v>
      </c>
      <c r="T105" s="93">
        <f t="shared" si="17"/>
        <v>3.5</v>
      </c>
    </row>
    <row r="106" spans="1:22" s="90" customFormat="1" x14ac:dyDescent="0.2">
      <c r="A106" s="116" t="s">
        <v>187</v>
      </c>
      <c r="B106" s="116" t="s">
        <v>109</v>
      </c>
      <c r="C106" s="116">
        <v>90448700</v>
      </c>
      <c r="D106" s="116" t="s">
        <v>277</v>
      </c>
      <c r="E106" s="87" t="s">
        <v>102</v>
      </c>
      <c r="F106" s="87">
        <v>900</v>
      </c>
      <c r="G106" s="87">
        <v>5</v>
      </c>
      <c r="H106" s="87">
        <v>25</v>
      </c>
      <c r="I106" s="87"/>
      <c r="J106" s="87"/>
      <c r="K106" s="87"/>
      <c r="L106" s="87">
        <v>100</v>
      </c>
      <c r="M106" s="87"/>
      <c r="N106" s="87"/>
      <c r="O106" s="91"/>
      <c r="P106" s="87">
        <f t="shared" si="15"/>
        <v>100</v>
      </c>
      <c r="Q106" s="87">
        <f t="shared" si="16"/>
        <v>4</v>
      </c>
      <c r="R106" s="92"/>
      <c r="S106" s="93">
        <v>0.1</v>
      </c>
      <c r="T106" s="93">
        <f t="shared" si="17"/>
        <v>0.4</v>
      </c>
    </row>
    <row r="107" spans="1:22" s="90" customFormat="1" x14ac:dyDescent="0.2">
      <c r="A107" s="86" t="s">
        <v>110</v>
      </c>
      <c r="B107" s="86" t="s">
        <v>111</v>
      </c>
      <c r="C107" s="86" t="s">
        <v>110</v>
      </c>
      <c r="D107" s="86" t="s">
        <v>275</v>
      </c>
      <c r="E107" s="87">
        <v>50</v>
      </c>
      <c r="F107" s="87">
        <v>1200</v>
      </c>
      <c r="G107" s="87">
        <v>5</v>
      </c>
      <c r="H107" s="87">
        <v>25</v>
      </c>
      <c r="I107" s="87"/>
      <c r="J107" s="87"/>
      <c r="K107" s="87">
        <v>50</v>
      </c>
      <c r="L107" s="87"/>
      <c r="M107" s="87"/>
      <c r="N107" s="87"/>
      <c r="O107" s="91"/>
      <c r="P107" s="87">
        <f t="shared" si="15"/>
        <v>50</v>
      </c>
      <c r="Q107" s="87">
        <f t="shared" si="16"/>
        <v>2</v>
      </c>
      <c r="R107" s="92"/>
      <c r="S107" s="93">
        <v>0.13</v>
      </c>
      <c r="T107" s="93">
        <f t="shared" si="17"/>
        <v>0.26</v>
      </c>
    </row>
    <row r="108" spans="1:22" s="90" customFormat="1" x14ac:dyDescent="0.2">
      <c r="A108" s="116" t="s">
        <v>204</v>
      </c>
      <c r="B108" s="116" t="s">
        <v>111</v>
      </c>
      <c r="C108" s="95" t="s">
        <v>205</v>
      </c>
      <c r="D108" s="116" t="s">
        <v>277</v>
      </c>
      <c r="E108" s="87">
        <v>50</v>
      </c>
      <c r="F108" s="87">
        <v>1200</v>
      </c>
      <c r="G108" s="87">
        <v>5</v>
      </c>
      <c r="H108" s="87">
        <v>25</v>
      </c>
      <c r="I108" s="87"/>
      <c r="J108" s="87"/>
      <c r="K108" s="87"/>
      <c r="L108" s="87">
        <v>100</v>
      </c>
      <c r="M108" s="87"/>
      <c r="N108" s="87"/>
      <c r="O108" s="91"/>
      <c r="P108" s="87">
        <f t="shared" si="15"/>
        <v>100</v>
      </c>
      <c r="Q108" s="87">
        <f t="shared" si="16"/>
        <v>4</v>
      </c>
      <c r="R108" s="92"/>
      <c r="S108" s="93">
        <v>0.13</v>
      </c>
      <c r="T108" s="93">
        <f t="shared" si="17"/>
        <v>0.52</v>
      </c>
    </row>
    <row r="109" spans="1:22" s="90" customFormat="1" x14ac:dyDescent="0.2">
      <c r="A109" s="116" t="s">
        <v>565</v>
      </c>
      <c r="B109" s="116" t="s">
        <v>566</v>
      </c>
      <c r="C109" s="95" t="s">
        <v>567</v>
      </c>
      <c r="D109" s="116" t="s">
        <v>277</v>
      </c>
      <c r="E109" s="87">
        <v>50</v>
      </c>
      <c r="F109" s="87">
        <v>1800</v>
      </c>
      <c r="G109" s="87">
        <v>5</v>
      </c>
      <c r="H109" s="87">
        <v>20</v>
      </c>
      <c r="I109" s="87"/>
      <c r="J109" s="87"/>
      <c r="K109" s="87"/>
      <c r="L109" s="87"/>
      <c r="M109" s="87"/>
      <c r="N109" s="87"/>
      <c r="O109" s="91"/>
      <c r="P109" s="87">
        <f t="shared" si="15"/>
        <v>0</v>
      </c>
      <c r="Q109" s="87">
        <f t="shared" si="16"/>
        <v>0</v>
      </c>
      <c r="R109" s="92"/>
      <c r="S109" s="93">
        <v>0.13</v>
      </c>
      <c r="T109" s="93">
        <f t="shared" si="17"/>
        <v>0</v>
      </c>
    </row>
    <row r="110" spans="1:22" s="90" customFormat="1" x14ac:dyDescent="0.2">
      <c r="A110" s="116" t="s">
        <v>268</v>
      </c>
      <c r="B110" s="116" t="s">
        <v>269</v>
      </c>
      <c r="C110" s="95" t="s">
        <v>270</v>
      </c>
      <c r="D110" s="116" t="s">
        <v>277</v>
      </c>
      <c r="E110" s="87">
        <v>50</v>
      </c>
      <c r="F110" s="87">
        <v>2400</v>
      </c>
      <c r="G110" s="87">
        <v>5</v>
      </c>
      <c r="H110" s="87">
        <v>25</v>
      </c>
      <c r="I110" s="87"/>
      <c r="J110" s="87"/>
      <c r="K110" s="87"/>
      <c r="L110" s="87">
        <v>100</v>
      </c>
      <c r="M110" s="87"/>
      <c r="N110" s="87"/>
      <c r="O110" s="91"/>
      <c r="P110" s="87">
        <f t="shared" si="15"/>
        <v>100</v>
      </c>
      <c r="Q110" s="87">
        <f t="shared" si="16"/>
        <v>4</v>
      </c>
      <c r="R110" s="92"/>
      <c r="S110" s="93">
        <v>0.26</v>
      </c>
      <c r="T110" s="93">
        <f t="shared" si="17"/>
        <v>1.04</v>
      </c>
      <c r="U110" s="94"/>
    </row>
    <row r="111" spans="1:22" s="90" customFormat="1" x14ac:dyDescent="0.2">
      <c r="A111" s="304" t="s">
        <v>112</v>
      </c>
      <c r="B111" s="304"/>
      <c r="C111" s="104"/>
      <c r="D111" s="104"/>
      <c r="E111" s="104"/>
      <c r="F111" s="87"/>
      <c r="G111" s="87"/>
      <c r="H111" s="87"/>
      <c r="I111" s="87"/>
      <c r="J111" s="87"/>
      <c r="K111" s="87"/>
      <c r="L111" s="87"/>
      <c r="M111" s="87"/>
      <c r="N111" s="87"/>
      <c r="O111" s="116"/>
      <c r="P111" s="87"/>
      <c r="Q111" s="87"/>
      <c r="R111" s="92"/>
      <c r="S111" s="87"/>
      <c r="T111" s="93"/>
    </row>
    <row r="112" spans="1:22" s="90" customFormat="1" x14ac:dyDescent="0.2">
      <c r="A112" s="86" t="s">
        <v>216</v>
      </c>
      <c r="B112" s="86" t="s">
        <v>217</v>
      </c>
      <c r="C112" s="86" t="s">
        <v>216</v>
      </c>
      <c r="D112" s="86" t="s">
        <v>275</v>
      </c>
      <c r="E112" s="87">
        <v>20</v>
      </c>
      <c r="F112" s="87">
        <v>150</v>
      </c>
      <c r="G112" s="87">
        <v>10</v>
      </c>
      <c r="H112" s="87">
        <v>400</v>
      </c>
      <c r="I112" s="87"/>
      <c r="J112" s="87"/>
      <c r="K112" s="87"/>
      <c r="L112" s="87"/>
      <c r="M112" s="87"/>
      <c r="N112" s="87"/>
      <c r="O112" s="116"/>
      <c r="P112" s="87">
        <f t="shared" ref="P112:P145" si="18">SUM(I112:O112)</f>
        <v>0</v>
      </c>
      <c r="Q112" s="87">
        <f t="shared" ref="Q112:Q145" si="19">$P112/$H112</f>
        <v>0</v>
      </c>
      <c r="R112" s="92"/>
      <c r="S112" s="87">
        <v>0.06</v>
      </c>
      <c r="T112" s="93">
        <f t="shared" ref="T112:T145" si="20">$Q112*$S112</f>
        <v>0</v>
      </c>
      <c r="U112" s="94">
        <f>SUM(T112:T127)</f>
        <v>0.74</v>
      </c>
      <c r="V112" s="90">
        <f>U112*100/$U$146</f>
        <v>1.4346645986816595</v>
      </c>
    </row>
    <row r="113" spans="1:22" s="90" customFormat="1" x14ac:dyDescent="0.2">
      <c r="A113" s="116" t="s">
        <v>226</v>
      </c>
      <c r="B113" s="116" t="s">
        <v>217</v>
      </c>
      <c r="C113" s="116">
        <v>90444200</v>
      </c>
      <c r="D113" s="116" t="s">
        <v>277</v>
      </c>
      <c r="E113" s="87">
        <v>20</v>
      </c>
      <c r="F113" s="87">
        <v>150</v>
      </c>
      <c r="G113" s="87">
        <v>10</v>
      </c>
      <c r="H113" s="87">
        <v>400</v>
      </c>
      <c r="I113" s="87"/>
      <c r="J113" s="87"/>
      <c r="K113" s="87"/>
      <c r="L113" s="87"/>
      <c r="M113" s="87"/>
      <c r="N113" s="87"/>
      <c r="O113" s="116"/>
      <c r="P113" s="87">
        <f t="shared" si="18"/>
        <v>0</v>
      </c>
      <c r="Q113" s="87">
        <f t="shared" si="19"/>
        <v>0</v>
      </c>
      <c r="R113" s="92"/>
      <c r="S113" s="87">
        <v>0.06</v>
      </c>
      <c r="T113" s="93">
        <f t="shared" si="20"/>
        <v>0</v>
      </c>
    </row>
    <row r="114" spans="1:22" s="90" customFormat="1" x14ac:dyDescent="0.2">
      <c r="A114" s="86" t="s">
        <v>191</v>
      </c>
      <c r="B114" s="86" t="s">
        <v>192</v>
      </c>
      <c r="C114" s="86" t="s">
        <v>191</v>
      </c>
      <c r="D114" s="86" t="s">
        <v>275</v>
      </c>
      <c r="E114" s="87">
        <v>20</v>
      </c>
      <c r="F114" s="87">
        <v>200</v>
      </c>
      <c r="G114" s="87">
        <v>10</v>
      </c>
      <c r="H114" s="87">
        <v>300</v>
      </c>
      <c r="I114" s="87"/>
      <c r="J114" s="87"/>
      <c r="K114" s="87"/>
      <c r="L114" s="87"/>
      <c r="M114" s="87"/>
      <c r="N114" s="87"/>
      <c r="O114" s="116"/>
      <c r="P114" s="87">
        <f t="shared" si="18"/>
        <v>0</v>
      </c>
      <c r="Q114" s="87">
        <f t="shared" si="19"/>
        <v>0</v>
      </c>
      <c r="R114" s="92"/>
      <c r="S114" s="87">
        <v>0.06</v>
      </c>
      <c r="T114" s="93">
        <f t="shared" si="20"/>
        <v>0</v>
      </c>
    </row>
    <row r="115" spans="1:22" s="90" customFormat="1" x14ac:dyDescent="0.2">
      <c r="A115" s="86" t="s">
        <v>160</v>
      </c>
      <c r="B115" s="86" t="s">
        <v>161</v>
      </c>
      <c r="C115" s="86" t="s">
        <v>160</v>
      </c>
      <c r="D115" s="86" t="s">
        <v>275</v>
      </c>
      <c r="E115" s="87">
        <v>20</v>
      </c>
      <c r="F115" s="87">
        <v>300</v>
      </c>
      <c r="G115" s="87">
        <v>10</v>
      </c>
      <c r="H115" s="87">
        <v>200</v>
      </c>
      <c r="I115" s="87"/>
      <c r="J115" s="87"/>
      <c r="K115" s="87"/>
      <c r="L115" s="87">
        <v>400</v>
      </c>
      <c r="M115" s="87">
        <v>400</v>
      </c>
      <c r="N115" s="87"/>
      <c r="O115" s="91"/>
      <c r="P115" s="87">
        <f t="shared" si="18"/>
        <v>800</v>
      </c>
      <c r="Q115" s="87">
        <f t="shared" si="19"/>
        <v>4</v>
      </c>
      <c r="R115" s="92"/>
      <c r="S115" s="93">
        <v>0.06</v>
      </c>
      <c r="T115" s="93">
        <f t="shared" si="20"/>
        <v>0.24</v>
      </c>
    </row>
    <row r="116" spans="1:22" s="90" customFormat="1" x14ac:dyDescent="0.2">
      <c r="A116" s="116" t="s">
        <v>215</v>
      </c>
      <c r="B116" s="116" t="s">
        <v>161</v>
      </c>
      <c r="C116" s="116">
        <v>90444300</v>
      </c>
      <c r="D116" s="116" t="s">
        <v>277</v>
      </c>
      <c r="E116" s="87" t="s">
        <v>46</v>
      </c>
      <c r="F116" s="87">
        <v>300</v>
      </c>
      <c r="G116" s="87">
        <v>10</v>
      </c>
      <c r="H116" s="87">
        <v>200</v>
      </c>
      <c r="I116" s="87"/>
      <c r="J116" s="87"/>
      <c r="K116" s="87"/>
      <c r="L116" s="87"/>
      <c r="M116" s="87"/>
      <c r="N116" s="87"/>
      <c r="O116" s="91"/>
      <c r="P116" s="87">
        <f t="shared" si="18"/>
        <v>0</v>
      </c>
      <c r="Q116" s="87">
        <f t="shared" si="19"/>
        <v>0</v>
      </c>
      <c r="R116" s="92"/>
      <c r="S116" s="93">
        <v>0.06</v>
      </c>
      <c r="T116" s="93">
        <f t="shared" si="20"/>
        <v>0</v>
      </c>
    </row>
    <row r="117" spans="1:22" s="90" customFormat="1" x14ac:dyDescent="0.2">
      <c r="A117" s="86" t="s">
        <v>206</v>
      </c>
      <c r="B117" s="86" t="s">
        <v>114</v>
      </c>
      <c r="C117" s="86" t="s">
        <v>206</v>
      </c>
      <c r="D117" s="86" t="s">
        <v>275</v>
      </c>
      <c r="E117" s="87">
        <v>20</v>
      </c>
      <c r="F117" s="87">
        <v>450</v>
      </c>
      <c r="G117" s="87">
        <v>10</v>
      </c>
      <c r="H117" s="87">
        <v>100</v>
      </c>
      <c r="I117" s="87"/>
      <c r="J117" s="87"/>
      <c r="K117" s="87">
        <v>100</v>
      </c>
      <c r="L117" s="87"/>
      <c r="M117" s="87"/>
      <c r="N117" s="87"/>
      <c r="O117" s="101"/>
      <c r="P117" s="87">
        <f t="shared" si="18"/>
        <v>100</v>
      </c>
      <c r="Q117" s="87">
        <f t="shared" si="19"/>
        <v>1</v>
      </c>
      <c r="R117" s="92"/>
      <c r="S117" s="93">
        <v>0.08</v>
      </c>
      <c r="T117" s="93">
        <f t="shared" si="20"/>
        <v>0.08</v>
      </c>
    </row>
    <row r="118" spans="1:22" s="90" customFormat="1" x14ac:dyDescent="0.2">
      <c r="A118" s="116" t="s">
        <v>113</v>
      </c>
      <c r="B118" s="116" t="s">
        <v>114</v>
      </c>
      <c r="C118" s="116">
        <v>90444400</v>
      </c>
      <c r="D118" s="116" t="s">
        <v>277</v>
      </c>
      <c r="E118" s="87" t="s">
        <v>46</v>
      </c>
      <c r="F118" s="87">
        <v>450</v>
      </c>
      <c r="G118" s="87">
        <v>10</v>
      </c>
      <c r="H118" s="87">
        <v>100</v>
      </c>
      <c r="I118" s="87"/>
      <c r="J118" s="87"/>
      <c r="K118" s="87"/>
      <c r="L118" s="87"/>
      <c r="M118" s="87"/>
      <c r="N118" s="87"/>
      <c r="O118" s="91"/>
      <c r="P118" s="87">
        <f t="shared" si="18"/>
        <v>0</v>
      </c>
      <c r="Q118" s="87">
        <f t="shared" si="19"/>
        <v>0</v>
      </c>
      <c r="R118" s="92"/>
      <c r="S118" s="93">
        <v>0.08</v>
      </c>
      <c r="T118" s="93">
        <f t="shared" si="20"/>
        <v>0</v>
      </c>
    </row>
    <row r="119" spans="1:22" s="90" customFormat="1" x14ac:dyDescent="0.2">
      <c r="A119" s="86" t="s">
        <v>115</v>
      </c>
      <c r="B119" s="86" t="s">
        <v>116</v>
      </c>
      <c r="C119" s="86" t="s">
        <v>115</v>
      </c>
      <c r="D119" s="86" t="s">
        <v>275</v>
      </c>
      <c r="E119" s="87">
        <v>20</v>
      </c>
      <c r="F119" s="87">
        <v>600</v>
      </c>
      <c r="G119" s="87">
        <v>10</v>
      </c>
      <c r="H119" s="87">
        <v>100</v>
      </c>
      <c r="I119" s="87"/>
      <c r="J119" s="87"/>
      <c r="K119" s="87"/>
      <c r="L119" s="87">
        <v>200</v>
      </c>
      <c r="M119" s="87">
        <v>200</v>
      </c>
      <c r="N119" s="87"/>
      <c r="O119" s="91"/>
      <c r="P119" s="87">
        <f t="shared" si="18"/>
        <v>400</v>
      </c>
      <c r="Q119" s="87">
        <f t="shared" si="19"/>
        <v>4</v>
      </c>
      <c r="R119" s="92"/>
      <c r="S119" s="93">
        <v>0.06</v>
      </c>
      <c r="T119" s="93">
        <f t="shared" si="20"/>
        <v>0.24</v>
      </c>
    </row>
    <row r="120" spans="1:22" s="90" customFormat="1" x14ac:dyDescent="0.2">
      <c r="A120" s="116" t="s">
        <v>188</v>
      </c>
      <c r="B120" s="116" t="s">
        <v>116</v>
      </c>
      <c r="C120" s="116">
        <v>90444600</v>
      </c>
      <c r="D120" s="116" t="s">
        <v>277</v>
      </c>
      <c r="E120" s="87" t="s">
        <v>46</v>
      </c>
      <c r="F120" s="87">
        <v>600</v>
      </c>
      <c r="G120" s="87">
        <v>10</v>
      </c>
      <c r="H120" s="87">
        <v>100</v>
      </c>
      <c r="I120" s="87"/>
      <c r="J120" s="87"/>
      <c r="K120" s="87">
        <v>100</v>
      </c>
      <c r="L120" s="87"/>
      <c r="M120" s="87">
        <v>200</v>
      </c>
      <c r="N120" s="87"/>
      <c r="O120" s="91"/>
      <c r="P120" s="87">
        <f t="shared" si="18"/>
        <v>300</v>
      </c>
      <c r="Q120" s="87">
        <f t="shared" si="19"/>
        <v>3</v>
      </c>
      <c r="R120" s="92"/>
      <c r="S120" s="93">
        <v>0.06</v>
      </c>
      <c r="T120" s="93">
        <f t="shared" si="20"/>
        <v>0.18</v>
      </c>
    </row>
    <row r="121" spans="1:22" s="90" customFormat="1" x14ac:dyDescent="0.2">
      <c r="A121" s="86" t="s">
        <v>117</v>
      </c>
      <c r="B121" s="86" t="s">
        <v>118</v>
      </c>
      <c r="C121" s="86" t="s">
        <v>117</v>
      </c>
      <c r="D121" s="86" t="s">
        <v>275</v>
      </c>
      <c r="E121" s="87">
        <v>20</v>
      </c>
      <c r="F121" s="87">
        <v>750</v>
      </c>
      <c r="G121" s="87">
        <v>10</v>
      </c>
      <c r="H121" s="87">
        <v>100</v>
      </c>
      <c r="I121" s="87"/>
      <c r="J121" s="87"/>
      <c r="K121" s="87"/>
      <c r="L121" s="87"/>
      <c r="M121" s="87"/>
      <c r="N121" s="87"/>
      <c r="O121" s="91"/>
      <c r="P121" s="87">
        <f t="shared" si="18"/>
        <v>0</v>
      </c>
      <c r="Q121" s="87">
        <f t="shared" si="19"/>
        <v>0</v>
      </c>
      <c r="R121" s="92"/>
      <c r="S121" s="93">
        <v>7.0000000000000007E-2</v>
      </c>
      <c r="T121" s="93">
        <f t="shared" si="20"/>
        <v>0</v>
      </c>
    </row>
    <row r="122" spans="1:22" s="90" customFormat="1" x14ac:dyDescent="0.2">
      <c r="A122" s="116" t="s">
        <v>189</v>
      </c>
      <c r="B122" s="116" t="s">
        <v>118</v>
      </c>
      <c r="C122" s="116">
        <v>90444700</v>
      </c>
      <c r="D122" s="116" t="s">
        <v>277</v>
      </c>
      <c r="E122" s="87" t="s">
        <v>46</v>
      </c>
      <c r="F122" s="87">
        <v>750</v>
      </c>
      <c r="G122" s="87">
        <v>10</v>
      </c>
      <c r="H122" s="87">
        <v>100</v>
      </c>
      <c r="I122" s="87"/>
      <c r="J122" s="87"/>
      <c r="K122" s="87"/>
      <c r="L122" s="87"/>
      <c r="M122" s="87"/>
      <c r="N122" s="87"/>
      <c r="O122" s="91"/>
      <c r="P122" s="87">
        <f t="shared" si="18"/>
        <v>0</v>
      </c>
      <c r="Q122" s="87">
        <f t="shared" si="19"/>
        <v>0</v>
      </c>
      <c r="R122" s="92"/>
      <c r="S122" s="93">
        <v>7.0000000000000007E-2</v>
      </c>
      <c r="T122" s="93">
        <f t="shared" si="20"/>
        <v>0</v>
      </c>
    </row>
    <row r="123" spans="1:22" s="90" customFormat="1" x14ac:dyDescent="0.2">
      <c r="A123" s="86" t="s">
        <v>119</v>
      </c>
      <c r="B123" s="86" t="s">
        <v>120</v>
      </c>
      <c r="C123" s="86" t="s">
        <v>119</v>
      </c>
      <c r="D123" s="86" t="s">
        <v>275</v>
      </c>
      <c r="E123" s="87">
        <v>20</v>
      </c>
      <c r="F123" s="87">
        <v>900</v>
      </c>
      <c r="G123" s="87">
        <v>10</v>
      </c>
      <c r="H123" s="87">
        <v>50</v>
      </c>
      <c r="I123" s="87"/>
      <c r="J123" s="87"/>
      <c r="K123" s="87"/>
      <c r="L123" s="87"/>
      <c r="M123" s="87"/>
      <c r="N123" s="87"/>
      <c r="O123" s="91"/>
      <c r="P123" s="87">
        <f t="shared" si="18"/>
        <v>0</v>
      </c>
      <c r="Q123" s="87">
        <f t="shared" si="19"/>
        <v>0</v>
      </c>
      <c r="R123" s="92"/>
      <c r="S123" s="93">
        <v>0.08</v>
      </c>
      <c r="T123" s="93">
        <f t="shared" si="20"/>
        <v>0</v>
      </c>
    </row>
    <row r="124" spans="1:22" s="90" customFormat="1" x14ac:dyDescent="0.2">
      <c r="A124" s="116" t="s">
        <v>263</v>
      </c>
      <c r="B124" s="116" t="s">
        <v>120</v>
      </c>
      <c r="C124" s="116">
        <v>90444800</v>
      </c>
      <c r="D124" s="116" t="s">
        <v>277</v>
      </c>
      <c r="E124" s="87" t="s">
        <v>46</v>
      </c>
      <c r="F124" s="87">
        <v>900</v>
      </c>
      <c r="G124" s="87">
        <v>10</v>
      </c>
      <c r="H124" s="87">
        <v>50</v>
      </c>
      <c r="I124" s="87"/>
      <c r="J124" s="87"/>
      <c r="K124" s="87"/>
      <c r="L124" s="87"/>
      <c r="M124" s="87"/>
      <c r="N124" s="87"/>
      <c r="O124" s="91"/>
      <c r="P124" s="87">
        <f t="shared" si="18"/>
        <v>0</v>
      </c>
      <c r="Q124" s="87">
        <f t="shared" si="19"/>
        <v>0</v>
      </c>
      <c r="R124" s="92"/>
      <c r="S124" s="93">
        <v>0.08</v>
      </c>
      <c r="T124" s="93">
        <f t="shared" si="20"/>
        <v>0</v>
      </c>
    </row>
    <row r="125" spans="1:22" s="90" customFormat="1" x14ac:dyDescent="0.2">
      <c r="A125" s="86" t="s">
        <v>121</v>
      </c>
      <c r="B125" s="86" t="s">
        <v>122</v>
      </c>
      <c r="C125" s="86" t="s">
        <v>121</v>
      </c>
      <c r="D125" s="86" t="s">
        <v>275</v>
      </c>
      <c r="E125" s="87">
        <v>20</v>
      </c>
      <c r="F125" s="87">
        <v>1200</v>
      </c>
      <c r="G125" s="87">
        <v>10</v>
      </c>
      <c r="H125" s="87">
        <v>50</v>
      </c>
      <c r="I125" s="87"/>
      <c r="J125" s="87"/>
      <c r="K125" s="87"/>
      <c r="L125" s="87"/>
      <c r="M125" s="87"/>
      <c r="N125" s="87"/>
      <c r="O125" s="91"/>
      <c r="P125" s="87">
        <f t="shared" si="18"/>
        <v>0</v>
      </c>
      <c r="Q125" s="87">
        <f t="shared" si="19"/>
        <v>0</v>
      </c>
      <c r="R125" s="92"/>
      <c r="S125" s="93">
        <v>0.11</v>
      </c>
      <c r="T125" s="93">
        <f t="shared" si="20"/>
        <v>0</v>
      </c>
    </row>
    <row r="126" spans="1:22" s="90" customFormat="1" x14ac:dyDescent="0.2">
      <c r="A126" s="86" t="s">
        <v>207</v>
      </c>
      <c r="B126" s="86" t="s">
        <v>208</v>
      </c>
      <c r="C126" s="86" t="s">
        <v>207</v>
      </c>
      <c r="D126" s="86" t="s">
        <v>275</v>
      </c>
      <c r="E126" s="87">
        <v>20</v>
      </c>
      <c r="F126" s="87">
        <v>1500</v>
      </c>
      <c r="G126" s="87">
        <v>10</v>
      </c>
      <c r="H126" s="87">
        <v>50</v>
      </c>
      <c r="I126" s="87"/>
      <c r="J126" s="87"/>
      <c r="K126" s="87"/>
      <c r="L126" s="87"/>
      <c r="M126" s="87"/>
      <c r="N126" s="87"/>
      <c r="O126" s="91"/>
      <c r="P126" s="87">
        <f t="shared" si="18"/>
        <v>0</v>
      </c>
      <c r="Q126" s="87">
        <f t="shared" si="19"/>
        <v>0</v>
      </c>
      <c r="R126" s="92"/>
      <c r="S126" s="93">
        <v>7.0000000000000007E-2</v>
      </c>
      <c r="T126" s="93">
        <f t="shared" si="20"/>
        <v>0</v>
      </c>
    </row>
    <row r="127" spans="1:22" s="90" customFormat="1" x14ac:dyDescent="0.2">
      <c r="A127" s="86" t="s">
        <v>209</v>
      </c>
      <c r="B127" s="86" t="s">
        <v>210</v>
      </c>
      <c r="C127" s="86" t="s">
        <v>209</v>
      </c>
      <c r="D127" s="86" t="s">
        <v>275</v>
      </c>
      <c r="E127" s="87">
        <v>20</v>
      </c>
      <c r="F127" s="87">
        <v>1800</v>
      </c>
      <c r="G127" s="87">
        <v>10</v>
      </c>
      <c r="H127" s="87">
        <v>50</v>
      </c>
      <c r="I127" s="87"/>
      <c r="J127" s="87"/>
      <c r="K127" s="87"/>
      <c r="L127" s="87"/>
      <c r="M127" s="87"/>
      <c r="N127" s="87"/>
      <c r="O127" s="91"/>
      <c r="P127" s="87">
        <f t="shared" si="18"/>
        <v>0</v>
      </c>
      <c r="Q127" s="87">
        <f t="shared" si="19"/>
        <v>0</v>
      </c>
      <c r="R127" s="105"/>
      <c r="S127" s="93">
        <v>0.09</v>
      </c>
      <c r="T127" s="93">
        <f t="shared" si="20"/>
        <v>0</v>
      </c>
      <c r="U127" s="94"/>
    </row>
    <row r="128" spans="1:22" s="90" customFormat="1" x14ac:dyDescent="0.2">
      <c r="A128" s="86" t="s">
        <v>123</v>
      </c>
      <c r="B128" s="86" t="s">
        <v>124</v>
      </c>
      <c r="C128" s="86" t="s">
        <v>123</v>
      </c>
      <c r="D128" s="86" t="s">
        <v>275</v>
      </c>
      <c r="E128" s="87">
        <v>25</v>
      </c>
      <c r="F128" s="87">
        <v>150</v>
      </c>
      <c r="G128" s="87">
        <v>10</v>
      </c>
      <c r="H128" s="87">
        <v>200</v>
      </c>
      <c r="I128" s="87"/>
      <c r="J128" s="87"/>
      <c r="K128" s="87"/>
      <c r="L128" s="87"/>
      <c r="M128" s="87"/>
      <c r="N128" s="87"/>
      <c r="O128" s="91"/>
      <c r="P128" s="87">
        <f t="shared" si="18"/>
        <v>0</v>
      </c>
      <c r="Q128" s="87">
        <f t="shared" si="19"/>
        <v>0</v>
      </c>
      <c r="R128" s="92"/>
      <c r="S128" s="93">
        <v>0.04</v>
      </c>
      <c r="T128" s="93">
        <f t="shared" si="20"/>
        <v>0</v>
      </c>
      <c r="U128" s="94">
        <f>SUM(T128:T145)</f>
        <v>1.6600000000000001</v>
      </c>
      <c r="V128" s="90">
        <f>U128*100/$U$146</f>
        <v>3.2183016673129119</v>
      </c>
    </row>
    <row r="129" spans="1:21" s="90" customFormat="1" x14ac:dyDescent="0.2">
      <c r="A129" s="116" t="s">
        <v>257</v>
      </c>
      <c r="B129" s="116" t="s">
        <v>124</v>
      </c>
      <c r="C129" s="116">
        <v>90445200</v>
      </c>
      <c r="D129" s="116" t="s">
        <v>277</v>
      </c>
      <c r="E129" s="87">
        <v>25</v>
      </c>
      <c r="F129" s="87">
        <v>150</v>
      </c>
      <c r="G129" s="87">
        <v>10</v>
      </c>
      <c r="H129" s="87">
        <v>200</v>
      </c>
      <c r="I129" s="87"/>
      <c r="J129" s="87"/>
      <c r="K129" s="87">
        <v>200</v>
      </c>
      <c r="L129" s="87"/>
      <c r="M129" s="87"/>
      <c r="N129" s="87"/>
      <c r="O129" s="91"/>
      <c r="P129" s="87">
        <f t="shared" si="18"/>
        <v>200</v>
      </c>
      <c r="Q129" s="87">
        <f t="shared" si="19"/>
        <v>1</v>
      </c>
      <c r="R129" s="92"/>
      <c r="S129" s="93">
        <v>0.04</v>
      </c>
      <c r="T129" s="93">
        <f t="shared" si="20"/>
        <v>0.04</v>
      </c>
    </row>
    <row r="130" spans="1:21" s="90" customFormat="1" x14ac:dyDescent="0.2">
      <c r="A130" s="86" t="s">
        <v>125</v>
      </c>
      <c r="B130" s="86" t="s">
        <v>126</v>
      </c>
      <c r="C130" s="86" t="s">
        <v>125</v>
      </c>
      <c r="D130" s="86" t="s">
        <v>275</v>
      </c>
      <c r="E130" s="87">
        <v>25</v>
      </c>
      <c r="F130" s="87">
        <v>300</v>
      </c>
      <c r="G130" s="87">
        <v>10</v>
      </c>
      <c r="H130" s="87">
        <v>100</v>
      </c>
      <c r="I130" s="87"/>
      <c r="J130" s="87"/>
      <c r="K130" s="87"/>
      <c r="L130" s="87"/>
      <c r="M130" s="87"/>
      <c r="N130" s="87"/>
      <c r="O130" s="91"/>
      <c r="P130" s="87">
        <f t="shared" si="18"/>
        <v>0</v>
      </c>
      <c r="Q130" s="87">
        <f t="shared" si="19"/>
        <v>0</v>
      </c>
      <c r="R130" s="92"/>
      <c r="S130" s="93">
        <v>0.04</v>
      </c>
      <c r="T130" s="93">
        <f t="shared" si="20"/>
        <v>0</v>
      </c>
    </row>
    <row r="131" spans="1:21" s="90" customFormat="1" x14ac:dyDescent="0.2">
      <c r="A131" s="116" t="s">
        <v>127</v>
      </c>
      <c r="B131" s="116" t="s">
        <v>126</v>
      </c>
      <c r="C131" s="116">
        <v>90445300</v>
      </c>
      <c r="D131" s="116" t="s">
        <v>277</v>
      </c>
      <c r="E131" s="87" t="s">
        <v>63</v>
      </c>
      <c r="F131" s="87">
        <v>300</v>
      </c>
      <c r="G131" s="87">
        <v>10</v>
      </c>
      <c r="H131" s="87">
        <v>100</v>
      </c>
      <c r="I131" s="87"/>
      <c r="J131" s="87"/>
      <c r="K131" s="87"/>
      <c r="L131" s="87"/>
      <c r="M131" s="87"/>
      <c r="N131" s="87"/>
      <c r="O131" s="91"/>
      <c r="P131" s="87">
        <f t="shared" si="18"/>
        <v>0</v>
      </c>
      <c r="Q131" s="87">
        <f t="shared" si="19"/>
        <v>0</v>
      </c>
      <c r="R131" s="92"/>
      <c r="S131" s="93">
        <v>0.04</v>
      </c>
      <c r="T131" s="93">
        <f t="shared" si="20"/>
        <v>0</v>
      </c>
    </row>
    <row r="132" spans="1:21" s="90" customFormat="1" x14ac:dyDescent="0.2">
      <c r="A132" s="86" t="s">
        <v>128</v>
      </c>
      <c r="B132" s="86" t="s">
        <v>129</v>
      </c>
      <c r="C132" s="86" t="s">
        <v>128</v>
      </c>
      <c r="D132" s="86" t="s">
        <v>275</v>
      </c>
      <c r="E132" s="87">
        <v>25</v>
      </c>
      <c r="F132" s="87">
        <v>450</v>
      </c>
      <c r="G132" s="87">
        <v>10</v>
      </c>
      <c r="H132" s="87">
        <v>100</v>
      </c>
      <c r="I132" s="87"/>
      <c r="J132" s="87"/>
      <c r="K132" s="87">
        <v>100</v>
      </c>
      <c r="L132" s="87">
        <v>100</v>
      </c>
      <c r="M132" s="87"/>
      <c r="N132" s="87"/>
      <c r="O132" s="91"/>
      <c r="P132" s="87">
        <f t="shared" si="18"/>
        <v>200</v>
      </c>
      <c r="Q132" s="87">
        <f t="shared" si="19"/>
        <v>2</v>
      </c>
      <c r="R132" s="92"/>
      <c r="S132" s="93">
        <v>0.06</v>
      </c>
      <c r="T132" s="93">
        <f t="shared" si="20"/>
        <v>0.12</v>
      </c>
    </row>
    <row r="133" spans="1:21" s="90" customFormat="1" x14ac:dyDescent="0.2">
      <c r="A133" s="116" t="s">
        <v>190</v>
      </c>
      <c r="B133" s="116" t="s">
        <v>129</v>
      </c>
      <c r="C133" s="116">
        <v>90445400</v>
      </c>
      <c r="D133" s="116" t="s">
        <v>277</v>
      </c>
      <c r="E133" s="87" t="s">
        <v>63</v>
      </c>
      <c r="F133" s="87">
        <v>450</v>
      </c>
      <c r="G133" s="87">
        <v>10</v>
      </c>
      <c r="H133" s="87">
        <v>100</v>
      </c>
      <c r="I133" s="87"/>
      <c r="J133" s="87"/>
      <c r="K133" s="87">
        <v>500</v>
      </c>
      <c r="L133" s="87">
        <v>200</v>
      </c>
      <c r="M133" s="87">
        <v>200</v>
      </c>
      <c r="N133" s="87"/>
      <c r="O133" s="91"/>
      <c r="P133" s="87">
        <f t="shared" si="18"/>
        <v>900</v>
      </c>
      <c r="Q133" s="87">
        <f t="shared" si="19"/>
        <v>9</v>
      </c>
      <c r="R133" s="92"/>
      <c r="S133" s="93">
        <v>0.06</v>
      </c>
      <c r="T133" s="93">
        <f t="shared" si="20"/>
        <v>0.54</v>
      </c>
    </row>
    <row r="134" spans="1:21" s="90" customFormat="1" x14ac:dyDescent="0.2">
      <c r="A134" s="86" t="s">
        <v>130</v>
      </c>
      <c r="B134" s="86" t="s">
        <v>131</v>
      </c>
      <c r="C134" s="86" t="s">
        <v>130</v>
      </c>
      <c r="D134" s="86" t="s">
        <v>275</v>
      </c>
      <c r="E134" s="87">
        <v>25</v>
      </c>
      <c r="F134" s="87">
        <v>600</v>
      </c>
      <c r="G134" s="87">
        <v>10</v>
      </c>
      <c r="H134" s="87">
        <v>50</v>
      </c>
      <c r="I134" s="87"/>
      <c r="J134" s="87"/>
      <c r="K134" s="87"/>
      <c r="L134" s="87"/>
      <c r="M134" s="87"/>
      <c r="N134" s="87"/>
      <c r="O134" s="91"/>
      <c r="P134" s="87">
        <f t="shared" si="18"/>
        <v>0</v>
      </c>
      <c r="Q134" s="87">
        <f t="shared" si="19"/>
        <v>0</v>
      </c>
      <c r="R134" s="92"/>
      <c r="S134" s="93">
        <v>0.04</v>
      </c>
      <c r="T134" s="93">
        <f t="shared" si="20"/>
        <v>0</v>
      </c>
    </row>
    <row r="135" spans="1:21" s="90" customFormat="1" x14ac:dyDescent="0.2">
      <c r="A135" s="116" t="s">
        <v>211</v>
      </c>
      <c r="B135" s="116" t="s">
        <v>131</v>
      </c>
      <c r="C135" s="116">
        <v>90445600</v>
      </c>
      <c r="D135" s="116" t="s">
        <v>277</v>
      </c>
      <c r="E135" s="87">
        <v>25</v>
      </c>
      <c r="F135" s="87">
        <v>600</v>
      </c>
      <c r="G135" s="87">
        <v>10</v>
      </c>
      <c r="H135" s="87">
        <v>50</v>
      </c>
      <c r="I135" s="87"/>
      <c r="J135" s="87"/>
      <c r="K135" s="87">
        <v>100</v>
      </c>
      <c r="L135" s="87">
        <v>200</v>
      </c>
      <c r="M135" s="87">
        <v>200</v>
      </c>
      <c r="N135" s="87"/>
      <c r="O135" s="91"/>
      <c r="P135" s="87">
        <f t="shared" si="18"/>
        <v>500</v>
      </c>
      <c r="Q135" s="87">
        <f t="shared" si="19"/>
        <v>10</v>
      </c>
      <c r="R135" s="92"/>
      <c r="S135" s="93">
        <v>0.04</v>
      </c>
      <c r="T135" s="93">
        <f t="shared" si="20"/>
        <v>0.4</v>
      </c>
    </row>
    <row r="136" spans="1:21" s="90" customFormat="1" x14ac:dyDescent="0.2">
      <c r="A136" s="86" t="s">
        <v>162</v>
      </c>
      <c r="B136" s="86" t="s">
        <v>163</v>
      </c>
      <c r="C136" s="86" t="s">
        <v>162</v>
      </c>
      <c r="D136" s="86" t="s">
        <v>275</v>
      </c>
      <c r="E136" s="87">
        <v>25</v>
      </c>
      <c r="F136" s="87">
        <v>750</v>
      </c>
      <c r="G136" s="87">
        <v>10</v>
      </c>
      <c r="H136" s="87">
        <v>50</v>
      </c>
      <c r="I136" s="87"/>
      <c r="J136" s="87"/>
      <c r="K136" s="87"/>
      <c r="L136" s="87"/>
      <c r="M136" s="87"/>
      <c r="N136" s="87"/>
      <c r="O136" s="91"/>
      <c r="P136" s="87">
        <f t="shared" si="18"/>
        <v>0</v>
      </c>
      <c r="Q136" s="87">
        <f t="shared" si="19"/>
        <v>0</v>
      </c>
      <c r="R136" s="92"/>
      <c r="S136" s="93">
        <v>0.04</v>
      </c>
      <c r="T136" s="93">
        <f t="shared" si="20"/>
        <v>0</v>
      </c>
    </row>
    <row r="137" spans="1:21" s="90" customFormat="1" x14ac:dyDescent="0.2">
      <c r="A137" s="116" t="s">
        <v>218</v>
      </c>
      <c r="B137" s="116" t="s">
        <v>163</v>
      </c>
      <c r="C137" s="95" t="s">
        <v>219</v>
      </c>
      <c r="D137" s="116" t="s">
        <v>277</v>
      </c>
      <c r="E137" s="87">
        <v>25</v>
      </c>
      <c r="F137" s="87">
        <v>750</v>
      </c>
      <c r="G137" s="87">
        <v>10</v>
      </c>
      <c r="H137" s="87">
        <v>50</v>
      </c>
      <c r="I137" s="87"/>
      <c r="J137" s="87"/>
      <c r="K137" s="87"/>
      <c r="L137" s="87"/>
      <c r="M137" s="87"/>
      <c r="N137" s="87"/>
      <c r="O137" s="91"/>
      <c r="P137" s="87">
        <f t="shared" si="18"/>
        <v>0</v>
      </c>
      <c r="Q137" s="87">
        <f t="shared" si="19"/>
        <v>0</v>
      </c>
      <c r="R137" s="92"/>
      <c r="S137" s="93">
        <v>0.04</v>
      </c>
      <c r="T137" s="93">
        <f t="shared" si="20"/>
        <v>0</v>
      </c>
    </row>
    <row r="138" spans="1:21" s="90" customFormat="1" x14ac:dyDescent="0.2">
      <c r="A138" s="86" t="s">
        <v>132</v>
      </c>
      <c r="B138" s="86" t="s">
        <v>133</v>
      </c>
      <c r="C138" s="86" t="s">
        <v>132</v>
      </c>
      <c r="D138" s="86" t="s">
        <v>275</v>
      </c>
      <c r="E138" s="87">
        <v>25</v>
      </c>
      <c r="F138" s="87">
        <v>900</v>
      </c>
      <c r="G138" s="87">
        <v>10</v>
      </c>
      <c r="H138" s="87">
        <v>50</v>
      </c>
      <c r="I138" s="87"/>
      <c r="J138" s="87"/>
      <c r="K138" s="87"/>
      <c r="L138" s="87">
        <v>200</v>
      </c>
      <c r="M138" s="87"/>
      <c r="N138" s="87"/>
      <c r="O138" s="91"/>
      <c r="P138" s="87">
        <f t="shared" si="18"/>
        <v>200</v>
      </c>
      <c r="Q138" s="87">
        <f t="shared" si="19"/>
        <v>4</v>
      </c>
      <c r="R138" s="92"/>
      <c r="S138" s="93">
        <v>0.06</v>
      </c>
      <c r="T138" s="93">
        <f t="shared" si="20"/>
        <v>0.24</v>
      </c>
    </row>
    <row r="139" spans="1:21" s="90" customFormat="1" x14ac:dyDescent="0.2">
      <c r="A139" s="116" t="s">
        <v>264</v>
      </c>
      <c r="B139" s="116" t="s">
        <v>133</v>
      </c>
      <c r="C139" s="95" t="s">
        <v>265</v>
      </c>
      <c r="D139" s="116" t="s">
        <v>277</v>
      </c>
      <c r="E139" s="87">
        <v>25</v>
      </c>
      <c r="F139" s="87">
        <v>900</v>
      </c>
      <c r="G139" s="87">
        <v>10</v>
      </c>
      <c r="H139" s="87">
        <v>50</v>
      </c>
      <c r="I139" s="87"/>
      <c r="J139" s="87"/>
      <c r="K139" s="87"/>
      <c r="L139" s="87">
        <v>200</v>
      </c>
      <c r="M139" s="87"/>
      <c r="N139" s="87"/>
      <c r="O139" s="91"/>
      <c r="P139" s="87">
        <f t="shared" si="18"/>
        <v>200</v>
      </c>
      <c r="Q139" s="87">
        <f t="shared" si="19"/>
        <v>4</v>
      </c>
      <c r="R139" s="92"/>
      <c r="S139" s="93">
        <v>0.06</v>
      </c>
      <c r="T139" s="93">
        <f t="shared" si="20"/>
        <v>0.24</v>
      </c>
    </row>
    <row r="140" spans="1:21" s="90" customFormat="1" x14ac:dyDescent="0.2">
      <c r="A140" s="86" t="s">
        <v>134</v>
      </c>
      <c r="B140" s="86" t="s">
        <v>135</v>
      </c>
      <c r="C140" s="86" t="s">
        <v>134</v>
      </c>
      <c r="D140" s="86" t="s">
        <v>275</v>
      </c>
      <c r="E140" s="87">
        <v>25</v>
      </c>
      <c r="F140" s="87">
        <v>1200</v>
      </c>
      <c r="G140" s="87">
        <v>10</v>
      </c>
      <c r="H140" s="87">
        <v>50</v>
      </c>
      <c r="I140" s="87"/>
      <c r="J140" s="87"/>
      <c r="K140" s="87"/>
      <c r="L140" s="87"/>
      <c r="M140" s="87"/>
      <c r="N140" s="87"/>
      <c r="O140" s="91"/>
      <c r="P140" s="87">
        <f t="shared" si="18"/>
        <v>0</v>
      </c>
      <c r="Q140" s="87">
        <f t="shared" si="19"/>
        <v>0</v>
      </c>
      <c r="R140" s="92"/>
      <c r="S140" s="93">
        <v>0.08</v>
      </c>
      <c r="T140" s="93">
        <f t="shared" si="20"/>
        <v>0</v>
      </c>
    </row>
    <row r="141" spans="1:21" s="90" customFormat="1" x14ac:dyDescent="0.2">
      <c r="A141" s="103" t="s">
        <v>451</v>
      </c>
      <c r="B141" s="116" t="s">
        <v>135</v>
      </c>
      <c r="C141" s="103">
        <v>90445810</v>
      </c>
      <c r="D141" s="116" t="s">
        <v>277</v>
      </c>
      <c r="E141" s="87" t="s">
        <v>63</v>
      </c>
      <c r="F141" s="87">
        <v>1200</v>
      </c>
      <c r="G141" s="87">
        <v>10</v>
      </c>
      <c r="H141" s="87">
        <v>50</v>
      </c>
      <c r="I141" s="87">
        <v>50</v>
      </c>
      <c r="J141" s="87"/>
      <c r="K141" s="87"/>
      <c r="L141" s="87"/>
      <c r="M141" s="87"/>
      <c r="N141" s="87"/>
      <c r="O141" s="91"/>
      <c r="P141" s="87">
        <f t="shared" si="18"/>
        <v>50</v>
      </c>
      <c r="Q141" s="87">
        <f t="shared" si="19"/>
        <v>1</v>
      </c>
      <c r="R141" s="92"/>
      <c r="S141" s="93">
        <v>0.08</v>
      </c>
      <c r="T141" s="93">
        <f t="shared" si="20"/>
        <v>0.08</v>
      </c>
    </row>
    <row r="142" spans="1:21" s="90" customFormat="1" x14ac:dyDescent="0.2">
      <c r="A142" s="86" t="s">
        <v>238</v>
      </c>
      <c r="B142" s="86" t="s">
        <v>239</v>
      </c>
      <c r="C142" s="86" t="s">
        <v>238</v>
      </c>
      <c r="D142" s="86" t="s">
        <v>275</v>
      </c>
      <c r="E142" s="87">
        <v>25</v>
      </c>
      <c r="F142" s="87">
        <v>1524</v>
      </c>
      <c r="G142" s="87">
        <v>10</v>
      </c>
      <c r="H142" s="87">
        <v>50</v>
      </c>
      <c r="I142" s="87"/>
      <c r="J142" s="87"/>
      <c r="K142" s="87"/>
      <c r="L142" s="87"/>
      <c r="M142" s="87"/>
      <c r="N142" s="87"/>
      <c r="O142" s="91"/>
      <c r="P142" s="87">
        <f t="shared" si="18"/>
        <v>0</v>
      </c>
      <c r="Q142" s="87">
        <f t="shared" si="19"/>
        <v>0</v>
      </c>
      <c r="R142" s="92"/>
      <c r="S142" s="93">
        <v>0.08</v>
      </c>
      <c r="T142" s="93">
        <f t="shared" si="20"/>
        <v>0</v>
      </c>
    </row>
    <row r="143" spans="1:21" s="90" customFormat="1" x14ac:dyDescent="0.2">
      <c r="A143" s="86" t="s">
        <v>164</v>
      </c>
      <c r="B143" s="86" t="s">
        <v>165</v>
      </c>
      <c r="C143" s="86" t="s">
        <v>164</v>
      </c>
      <c r="D143" s="86" t="s">
        <v>275</v>
      </c>
      <c r="E143" s="87">
        <v>25</v>
      </c>
      <c r="F143" s="87">
        <v>1800</v>
      </c>
      <c r="G143" s="87">
        <v>10</v>
      </c>
      <c r="H143" s="87">
        <v>50</v>
      </c>
      <c r="I143" s="87"/>
      <c r="J143" s="87"/>
      <c r="K143" s="87"/>
      <c r="L143" s="87"/>
      <c r="M143" s="87"/>
      <c r="N143" s="87"/>
      <c r="O143" s="91"/>
      <c r="P143" s="87">
        <f t="shared" si="18"/>
        <v>0</v>
      </c>
      <c r="Q143" s="87">
        <f t="shared" si="19"/>
        <v>0</v>
      </c>
      <c r="R143" s="92"/>
      <c r="S143" s="93">
        <v>0.12</v>
      </c>
      <c r="T143" s="93">
        <f t="shared" si="20"/>
        <v>0</v>
      </c>
    </row>
    <row r="144" spans="1:21" s="90" customFormat="1" x14ac:dyDescent="0.2">
      <c r="A144" s="116" t="s">
        <v>227</v>
      </c>
      <c r="B144" s="116" t="s">
        <v>165</v>
      </c>
      <c r="C144" s="116">
        <v>90445900</v>
      </c>
      <c r="D144" s="116" t="s">
        <v>277</v>
      </c>
      <c r="E144" s="87">
        <v>25</v>
      </c>
      <c r="F144" s="87">
        <v>1800</v>
      </c>
      <c r="G144" s="87">
        <v>10</v>
      </c>
      <c r="H144" s="87">
        <v>50</v>
      </c>
      <c r="I144" s="87"/>
      <c r="J144" s="87"/>
      <c r="K144" s="87"/>
      <c r="L144" s="87"/>
      <c r="M144" s="87"/>
      <c r="N144" s="87"/>
      <c r="O144" s="91"/>
      <c r="P144" s="87">
        <f t="shared" si="18"/>
        <v>0</v>
      </c>
      <c r="Q144" s="87">
        <f t="shared" si="19"/>
        <v>0</v>
      </c>
      <c r="R144" s="92"/>
      <c r="S144" s="93">
        <v>0.12</v>
      </c>
      <c r="T144" s="93">
        <f t="shared" si="20"/>
        <v>0</v>
      </c>
      <c r="U144" s="94"/>
    </row>
    <row r="145" spans="1:22" s="90" customFormat="1" x14ac:dyDescent="0.2">
      <c r="A145" s="116" t="s">
        <v>301</v>
      </c>
      <c r="B145" s="116" t="s">
        <v>302</v>
      </c>
      <c r="C145" s="116">
        <v>90446000</v>
      </c>
      <c r="D145" s="116" t="s">
        <v>277</v>
      </c>
      <c r="E145" s="87">
        <v>25</v>
      </c>
      <c r="F145" s="87">
        <v>2400</v>
      </c>
      <c r="G145" s="87">
        <v>10</v>
      </c>
      <c r="H145" s="87">
        <v>50</v>
      </c>
      <c r="I145" s="87"/>
      <c r="J145" s="87"/>
      <c r="K145" s="87"/>
      <c r="L145" s="87"/>
      <c r="M145" s="87"/>
      <c r="N145" s="87"/>
      <c r="O145" s="91"/>
      <c r="P145" s="87">
        <f t="shared" si="18"/>
        <v>0</v>
      </c>
      <c r="Q145" s="87">
        <f t="shared" si="19"/>
        <v>0</v>
      </c>
      <c r="R145" s="92"/>
      <c r="S145" s="93">
        <v>0.12</v>
      </c>
      <c r="T145" s="93">
        <f t="shared" si="20"/>
        <v>0</v>
      </c>
      <c r="U145" s="94"/>
    </row>
    <row r="146" spans="1:22" x14ac:dyDescent="0.2">
      <c r="A146" s="305"/>
      <c r="B146" s="305"/>
      <c r="C146" s="305"/>
      <c r="D146" s="305"/>
      <c r="E146" s="305"/>
      <c r="F146" s="305"/>
      <c r="G146" s="305"/>
      <c r="H146" s="305"/>
      <c r="I146" s="119">
        <f t="shared" ref="I146:O146" si="21">SUBTOTAL(9,I6:I145)</f>
        <v>3500</v>
      </c>
      <c r="J146" s="119">
        <f>SUBTOTAL(9,J5:J145)</f>
        <v>4000</v>
      </c>
      <c r="K146" s="119">
        <f t="shared" si="21"/>
        <v>26675</v>
      </c>
      <c r="L146" s="119">
        <f t="shared" si="21"/>
        <v>45350</v>
      </c>
      <c r="M146" s="119">
        <f t="shared" si="21"/>
        <v>32700</v>
      </c>
      <c r="N146" s="119">
        <f t="shared" si="21"/>
        <v>875</v>
      </c>
      <c r="O146" s="119">
        <f t="shared" si="21"/>
        <v>0</v>
      </c>
      <c r="P146" s="119">
        <f>SUBTOTAL(9,P5:P145)</f>
        <v>113100</v>
      </c>
      <c r="Q146" s="119">
        <f>SUBTOTAL(9,Q5:Q145)</f>
        <v>1199</v>
      </c>
      <c r="R146" s="59"/>
      <c r="S146" s="12"/>
      <c r="T146" s="119">
        <f>SUBTOTAL(9,T5:T145)</f>
        <v>68.500000000000043</v>
      </c>
      <c r="U146" s="3">
        <f>SUM(U14:U145)</f>
        <v>51.58</v>
      </c>
      <c r="V146" s="3">
        <f>SUM(V14:V145)</f>
        <v>100.00000000000001</v>
      </c>
    </row>
    <row r="147" spans="1:22" x14ac:dyDescent="0.2">
      <c r="A147" s="305"/>
      <c r="B147" s="305"/>
      <c r="C147" s="305"/>
      <c r="D147" s="305"/>
      <c r="E147" s="305"/>
      <c r="F147" s="305"/>
      <c r="G147" s="305"/>
      <c r="H147" s="305"/>
      <c r="I147" s="119">
        <v>26</v>
      </c>
      <c r="J147" s="119">
        <v>2</v>
      </c>
      <c r="K147" s="119">
        <v>277</v>
      </c>
      <c r="L147" s="119">
        <v>530</v>
      </c>
      <c r="M147" s="119">
        <v>329</v>
      </c>
      <c r="N147" s="119">
        <v>35</v>
      </c>
      <c r="O147" s="119"/>
      <c r="P147" s="119"/>
      <c r="Q147" s="119">
        <f>SUM(I147:O147)</f>
        <v>1199</v>
      </c>
      <c r="T147" s="3">
        <f>T146/30</f>
        <v>2.2833333333333345</v>
      </c>
    </row>
    <row r="148" spans="1:22" x14ac:dyDescent="0.2">
      <c r="A148" s="305"/>
      <c r="B148" s="305"/>
      <c r="C148" s="305"/>
      <c r="D148" s="305"/>
      <c r="E148" s="305"/>
      <c r="F148" s="305"/>
      <c r="G148" s="305"/>
      <c r="H148" s="305"/>
      <c r="I148" s="119">
        <v>1.23</v>
      </c>
      <c r="J148" s="119">
        <v>0.12</v>
      </c>
      <c r="K148" s="119">
        <v>14.19</v>
      </c>
      <c r="L148" s="119">
        <v>32.31</v>
      </c>
      <c r="M148" s="119">
        <v>17.149999999999999</v>
      </c>
      <c r="N148" s="119">
        <v>3.5</v>
      </c>
      <c r="O148" s="119"/>
      <c r="P148" s="119"/>
      <c r="Q148" s="119">
        <f>SUM(I148:O148)</f>
        <v>68.5</v>
      </c>
    </row>
    <row r="149" spans="1:22" x14ac:dyDescent="0.2">
      <c r="A149" s="34"/>
      <c r="B149" s="34"/>
      <c r="C149" s="34"/>
      <c r="D149" s="34"/>
      <c r="E149" s="34"/>
      <c r="F149" s="34"/>
      <c r="G149" s="34"/>
      <c r="H149" s="34"/>
    </row>
    <row r="150" spans="1:22" x14ac:dyDescent="0.2">
      <c r="A150" s="121" t="s">
        <v>136</v>
      </c>
      <c r="B150" s="121" t="s">
        <v>136</v>
      </c>
      <c r="C150" s="30"/>
      <c r="D150" s="30"/>
      <c r="E150" s="117" t="s">
        <v>10</v>
      </c>
      <c r="F150" s="117" t="s">
        <v>137</v>
      </c>
      <c r="G150" s="300" t="s">
        <v>138</v>
      </c>
      <c r="H150" s="301"/>
      <c r="I150" s="20"/>
      <c r="J150" s="20"/>
      <c r="K150" s="20"/>
      <c r="L150" s="20"/>
      <c r="M150" s="20"/>
      <c r="N150" s="20"/>
      <c r="O150" s="20"/>
      <c r="P150" s="12"/>
      <c r="Q150" s="12"/>
      <c r="R150" s="35"/>
      <c r="S150" s="12"/>
      <c r="T150" s="15"/>
    </row>
    <row r="151" spans="1:22" x14ac:dyDescent="0.2">
      <c r="A151" s="119"/>
      <c r="B151" s="119"/>
      <c r="C151" s="119"/>
      <c r="D151" s="119"/>
      <c r="E151" s="117"/>
      <c r="F151" s="117"/>
      <c r="G151" s="117" t="s">
        <v>139</v>
      </c>
      <c r="H151" s="117" t="s">
        <v>140</v>
      </c>
      <c r="I151" s="117" t="s">
        <v>140</v>
      </c>
      <c r="J151" s="117" t="s">
        <v>140</v>
      </c>
      <c r="K151" s="117" t="s">
        <v>140</v>
      </c>
      <c r="L151" s="117" t="s">
        <v>140</v>
      </c>
      <c r="M151" s="117" t="s">
        <v>140</v>
      </c>
      <c r="N151" s="117" t="s">
        <v>140</v>
      </c>
      <c r="O151" s="117" t="s">
        <v>140</v>
      </c>
      <c r="P151" s="119" t="s">
        <v>140</v>
      </c>
      <c r="Q151" s="119" t="s">
        <v>12</v>
      </c>
      <c r="R151" s="120"/>
      <c r="S151" s="12"/>
      <c r="T151" s="15"/>
    </row>
    <row r="152" spans="1:22" x14ac:dyDescent="0.2">
      <c r="A152" s="38" t="s">
        <v>142</v>
      </c>
      <c r="B152" s="38" t="s">
        <v>143</v>
      </c>
      <c r="C152" s="38" t="s">
        <v>142</v>
      </c>
      <c r="D152" s="38" t="s">
        <v>142</v>
      </c>
      <c r="E152" s="12">
        <v>13</v>
      </c>
      <c r="F152" s="12">
        <v>25</v>
      </c>
      <c r="G152" s="12">
        <v>5</v>
      </c>
      <c r="H152" s="12">
        <v>125</v>
      </c>
      <c r="I152" s="12"/>
      <c r="J152" s="12"/>
      <c r="K152" s="12"/>
      <c r="L152" s="12"/>
      <c r="M152" s="12"/>
      <c r="N152" s="12"/>
      <c r="O152" s="12"/>
      <c r="P152" s="12">
        <f>SUM(I152:O152)</f>
        <v>0</v>
      </c>
      <c r="Q152" s="12">
        <f>$P152/$H152</f>
        <v>0</v>
      </c>
      <c r="R152" s="39"/>
      <c r="S152" s="15">
        <v>0.09</v>
      </c>
      <c r="T152" s="15">
        <f>$Q152*$S152</f>
        <v>0</v>
      </c>
    </row>
    <row r="153" spans="1:22" x14ac:dyDescent="0.2">
      <c r="A153" s="38" t="s">
        <v>144</v>
      </c>
      <c r="B153" s="38" t="s">
        <v>145</v>
      </c>
      <c r="C153" s="38" t="s">
        <v>144</v>
      </c>
      <c r="D153" s="38" t="s">
        <v>144</v>
      </c>
      <c r="E153" s="12">
        <v>19</v>
      </c>
      <c r="F153" s="12">
        <v>25</v>
      </c>
      <c r="G153" s="12">
        <v>5</v>
      </c>
      <c r="H153" s="12">
        <v>125</v>
      </c>
      <c r="I153" s="12"/>
      <c r="J153" s="12"/>
      <c r="K153" s="12"/>
      <c r="L153" s="12"/>
      <c r="M153" s="12"/>
      <c r="N153" s="12"/>
      <c r="O153" s="12"/>
      <c r="P153" s="12">
        <f>SUM(I153:O153)</f>
        <v>0</v>
      </c>
      <c r="Q153" s="12">
        <f>$P153/$H153</f>
        <v>0</v>
      </c>
      <c r="R153" s="39"/>
      <c r="S153" s="15">
        <v>0.15</v>
      </c>
      <c r="T153" s="15">
        <f>$Q153*$S153</f>
        <v>0</v>
      </c>
    </row>
    <row r="154" spans="1:22" x14ac:dyDescent="0.2">
      <c r="B154" s="3"/>
      <c r="I154" s="119">
        <f t="shared" ref="I154:O154" si="22">SUM(I152:I153)</f>
        <v>0</v>
      </c>
      <c r="J154" s="119">
        <f t="shared" si="22"/>
        <v>0</v>
      </c>
      <c r="K154" s="119">
        <f t="shared" si="22"/>
        <v>0</v>
      </c>
      <c r="L154" s="119">
        <f t="shared" si="22"/>
        <v>0</v>
      </c>
      <c r="M154" s="119">
        <f t="shared" si="22"/>
        <v>0</v>
      </c>
      <c r="N154" s="119">
        <f t="shared" si="22"/>
        <v>0</v>
      </c>
      <c r="O154" s="119">
        <f t="shared" si="22"/>
        <v>0</v>
      </c>
      <c r="P154" s="119">
        <f>SUBTOTAL(9,P152:P153)</f>
        <v>0</v>
      </c>
      <c r="Q154" s="119">
        <f>SUBTOTAL(9,Q152:Q153)</f>
        <v>0</v>
      </c>
      <c r="R154" s="120"/>
      <c r="S154" s="12"/>
      <c r="T154" s="33">
        <f>SUBTOTAL(9,T152:T153)</f>
        <v>0</v>
      </c>
    </row>
    <row r="155" spans="1:22" x14ac:dyDescent="0.2">
      <c r="B155" s="3"/>
      <c r="I155" s="40"/>
      <c r="J155" s="40"/>
      <c r="K155" s="40"/>
      <c r="L155" s="40"/>
      <c r="M155" s="40"/>
      <c r="N155" s="40"/>
      <c r="O155" s="40"/>
      <c r="P155" s="119">
        <v>0</v>
      </c>
      <c r="Q155" s="119">
        <v>0</v>
      </c>
      <c r="R155" s="35"/>
      <c r="S155" s="12"/>
      <c r="T155" s="33">
        <v>0</v>
      </c>
    </row>
  </sheetData>
  <autoFilter ref="D3:D148"/>
  <mergeCells count="11">
    <mergeCell ref="A111:B111"/>
    <mergeCell ref="A146:H146"/>
    <mergeCell ref="A147:H147"/>
    <mergeCell ref="A148:H148"/>
    <mergeCell ref="G150:H150"/>
    <mergeCell ref="S3:T3"/>
    <mergeCell ref="A1:H1"/>
    <mergeCell ref="A2:D2"/>
    <mergeCell ref="E2:H2"/>
    <mergeCell ref="G3:H3"/>
    <mergeCell ref="P3:Q3"/>
  </mergeCells>
  <conditionalFormatting sqref="A5:XFD145">
    <cfRule type="expression" dxfId="532" priority="2">
      <formula>MOD(ROW(),2)</formula>
    </cfRule>
  </conditionalFormatting>
  <conditionalFormatting sqref="P6:P145">
    <cfRule type="cellIs" dxfId="531" priority="6" operator="greaterThan">
      <formula>10000</formula>
    </cfRule>
  </conditionalFormatting>
  <conditionalFormatting sqref="P112:P145">
    <cfRule type="cellIs" dxfId="530" priority="7" operator="greaterThan">
      <formula>2000</formula>
    </cfRule>
  </conditionalFormatting>
  <conditionalFormatting sqref="T6:T110">
    <cfRule type="cellIs" dxfId="529" priority="5" operator="greaterThan">
      <formula>10</formula>
    </cfRule>
  </conditionalFormatting>
  <conditionalFormatting sqref="T141">
    <cfRule type="cellIs" dxfId="528" priority="3" operator="greaterThan">
      <formula>10</formula>
    </cfRule>
  </conditionalFormatting>
  <pageMargins left="0.25" right="0.25" top="0.75" bottom="0.75" header="0.3" footer="0.3"/>
  <pageSetup paperSize="9" scale="69" fitToHeight="0" orientation="landscape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155"/>
  <sheetViews>
    <sheetView zoomScaleNormal="100" workbookViewId="0">
      <pane xSplit="4" ySplit="4" topLeftCell="E5" activePane="bottomRight" state="frozen"/>
      <selection pane="topRight" activeCell="D1" sqref="D1"/>
      <selection pane="bottomLeft" activeCell="A4" sqref="A4"/>
      <selection pane="bottomRight" activeCell="E5" sqref="E5"/>
    </sheetView>
  </sheetViews>
  <sheetFormatPr defaultColWidth="9.140625" defaultRowHeight="12.75" x14ac:dyDescent="0.2"/>
  <cols>
    <col min="1" max="1" width="12.5703125" style="3" customWidth="1"/>
    <col min="2" max="2" width="14" style="41" customWidth="1"/>
    <col min="3" max="3" width="14" style="3" bestFit="1" customWidth="1"/>
    <col min="4" max="4" width="12.28515625" style="3" customWidth="1"/>
    <col min="5" max="5" width="7.85546875" style="3" customWidth="1"/>
    <col min="6" max="6" width="8.5703125" style="3" customWidth="1"/>
    <col min="7" max="7" width="6.140625" style="3" customWidth="1"/>
    <col min="8" max="8" width="6.42578125" style="3" customWidth="1"/>
    <col min="9" max="16" width="10.140625" style="3" customWidth="1"/>
    <col min="17" max="17" width="8.28515625" style="3" customWidth="1"/>
    <col min="18" max="18" width="10.7109375" style="3" bestFit="1" customWidth="1"/>
    <col min="19" max="19" width="8.28515625" style="3" bestFit="1" customWidth="1"/>
    <col min="20" max="21" width="9.42578125" style="3" customWidth="1"/>
    <col min="22" max="22" width="9.28515625" style="3" customWidth="1"/>
    <col min="23" max="16384" width="9.140625" style="3"/>
  </cols>
  <sheetData>
    <row r="1" spans="1:24" x14ac:dyDescent="0.2">
      <c r="A1" s="303" t="s">
        <v>281</v>
      </c>
      <c r="B1" s="303"/>
      <c r="C1" s="303"/>
      <c r="D1" s="303"/>
      <c r="E1" s="303"/>
      <c r="F1" s="303"/>
      <c r="G1" s="303"/>
      <c r="H1" s="303"/>
      <c r="I1" s="30" t="s">
        <v>541</v>
      </c>
      <c r="J1" s="30" t="s">
        <v>548</v>
      </c>
      <c r="K1" s="30" t="s">
        <v>551</v>
      </c>
      <c r="L1" s="30" t="s">
        <v>561</v>
      </c>
      <c r="M1" s="30" t="s">
        <v>563</v>
      </c>
      <c r="N1" s="30" t="s">
        <v>569</v>
      </c>
      <c r="O1" s="30" t="s">
        <v>573</v>
      </c>
      <c r="P1" s="30" t="s">
        <v>576</v>
      </c>
      <c r="Q1" s="20"/>
      <c r="R1" s="20"/>
      <c r="S1" s="20"/>
    </row>
    <row r="2" spans="1:24" x14ac:dyDescent="0.2">
      <c r="A2" s="303" t="s">
        <v>570</v>
      </c>
      <c r="B2" s="303"/>
      <c r="C2" s="303"/>
      <c r="D2" s="303"/>
      <c r="E2" s="303"/>
      <c r="F2" s="303"/>
      <c r="G2" s="303"/>
      <c r="H2" s="303"/>
      <c r="I2" s="108"/>
      <c r="J2" s="108"/>
      <c r="K2" s="108"/>
      <c r="L2" s="108"/>
      <c r="M2" s="108"/>
      <c r="N2" s="108"/>
      <c r="O2" s="108"/>
      <c r="P2" s="114"/>
      <c r="Q2" s="107"/>
      <c r="R2" s="107"/>
      <c r="S2" s="107"/>
      <c r="T2" s="111"/>
      <c r="U2" s="111"/>
      <c r="V2" s="30"/>
    </row>
    <row r="3" spans="1:24" x14ac:dyDescent="0.2">
      <c r="A3" s="107" t="s">
        <v>0</v>
      </c>
      <c r="B3" s="107" t="s">
        <v>1</v>
      </c>
      <c r="C3" s="107" t="s">
        <v>2</v>
      </c>
      <c r="D3" s="107" t="s">
        <v>274</v>
      </c>
      <c r="E3" s="107" t="s">
        <v>3</v>
      </c>
      <c r="F3" s="107" t="s">
        <v>4</v>
      </c>
      <c r="G3" s="302" t="s">
        <v>5</v>
      </c>
      <c r="H3" s="302"/>
      <c r="I3" s="31" t="s">
        <v>539</v>
      </c>
      <c r="J3" s="31" t="s">
        <v>545</v>
      </c>
      <c r="K3" s="31" t="s">
        <v>552</v>
      </c>
      <c r="L3" s="31" t="s">
        <v>554</v>
      </c>
      <c r="M3" s="31" t="s">
        <v>559</v>
      </c>
      <c r="N3" s="31" t="s">
        <v>568</v>
      </c>
      <c r="O3" s="31" t="s">
        <v>572</v>
      </c>
      <c r="P3" s="31" t="s">
        <v>574</v>
      </c>
      <c r="Q3" s="109"/>
      <c r="R3" s="302" t="s">
        <v>6</v>
      </c>
      <c r="S3" s="302"/>
      <c r="T3" s="55"/>
      <c r="U3" s="300" t="s">
        <v>7</v>
      </c>
      <c r="V3" s="301"/>
    </row>
    <row r="4" spans="1:24" x14ac:dyDescent="0.2">
      <c r="A4" s="109" t="s">
        <v>8</v>
      </c>
      <c r="B4" s="109"/>
      <c r="C4" s="109"/>
      <c r="D4" s="109"/>
      <c r="E4" s="7" t="s">
        <v>9</v>
      </c>
      <c r="F4" s="109" t="s">
        <v>10</v>
      </c>
      <c r="G4" s="107" t="s">
        <v>11</v>
      </c>
      <c r="H4" s="107" t="s">
        <v>12</v>
      </c>
      <c r="I4" s="109" t="s">
        <v>540</v>
      </c>
      <c r="J4" s="109" t="s">
        <v>546</v>
      </c>
      <c r="K4" s="109" t="s">
        <v>551</v>
      </c>
      <c r="L4" s="109" t="s">
        <v>555</v>
      </c>
      <c r="M4" s="109" t="s">
        <v>560</v>
      </c>
      <c r="N4" s="109" t="s">
        <v>569</v>
      </c>
      <c r="O4" s="109" t="s">
        <v>571</v>
      </c>
      <c r="P4" s="115" t="s">
        <v>575</v>
      </c>
      <c r="Q4" s="109"/>
      <c r="R4" s="107" t="s">
        <v>13</v>
      </c>
      <c r="S4" s="107" t="s">
        <v>12</v>
      </c>
      <c r="T4" s="56"/>
      <c r="U4" s="108" t="s">
        <v>14</v>
      </c>
      <c r="V4" s="108" t="s">
        <v>15</v>
      </c>
    </row>
    <row r="5" spans="1:24" s="90" customFormat="1" x14ac:dyDescent="0.2">
      <c r="A5" s="86" t="s">
        <v>549</v>
      </c>
      <c r="B5" s="86" t="s">
        <v>550</v>
      </c>
      <c r="C5" s="86" t="s">
        <v>549</v>
      </c>
      <c r="D5" s="86" t="s">
        <v>275</v>
      </c>
      <c r="E5" s="87">
        <v>15</v>
      </c>
      <c r="F5" s="87">
        <v>50</v>
      </c>
      <c r="G5" s="87">
        <v>50</v>
      </c>
      <c r="H5" s="87">
        <v>2000</v>
      </c>
      <c r="I5" s="106"/>
      <c r="J5" s="106"/>
      <c r="K5" s="87">
        <v>6000</v>
      </c>
      <c r="L5" s="87"/>
      <c r="M5" s="87"/>
      <c r="N5" s="87"/>
      <c r="O5" s="87"/>
      <c r="P5" s="87"/>
      <c r="Q5" s="106"/>
      <c r="R5" s="87">
        <f t="shared" ref="R5:R20" si="0">SUM(I5:Q5)</f>
        <v>6000</v>
      </c>
      <c r="S5" s="87">
        <f t="shared" ref="S5:S20" si="1">$R5/$H5</f>
        <v>3</v>
      </c>
      <c r="T5" s="89"/>
      <c r="U5" s="87">
        <v>0.06</v>
      </c>
      <c r="V5" s="87">
        <f t="shared" ref="V5:V20" si="2">$S5*$U5</f>
        <v>0.18</v>
      </c>
    </row>
    <row r="6" spans="1:24" s="90" customFormat="1" x14ac:dyDescent="0.2">
      <c r="A6" s="86" t="s">
        <v>383</v>
      </c>
      <c r="B6" s="86" t="s">
        <v>384</v>
      </c>
      <c r="C6" s="86" t="s">
        <v>383</v>
      </c>
      <c r="D6" s="86" t="s">
        <v>275</v>
      </c>
      <c r="E6" s="87">
        <v>15</v>
      </c>
      <c r="F6" s="87">
        <v>225</v>
      </c>
      <c r="G6" s="87">
        <v>10</v>
      </c>
      <c r="H6" s="87">
        <v>400</v>
      </c>
      <c r="I6" s="87"/>
      <c r="J6" s="87"/>
      <c r="K6" s="87"/>
      <c r="L6" s="87"/>
      <c r="M6" s="87"/>
      <c r="N6" s="87"/>
      <c r="O6" s="87"/>
      <c r="P6" s="87"/>
      <c r="Q6" s="91"/>
      <c r="R6" s="87">
        <f t="shared" si="0"/>
        <v>0</v>
      </c>
      <c r="S6" s="87">
        <f t="shared" si="1"/>
        <v>0</v>
      </c>
      <c r="T6" s="92"/>
      <c r="U6" s="93">
        <v>0.06</v>
      </c>
      <c r="V6" s="93">
        <f t="shared" si="2"/>
        <v>0</v>
      </c>
      <c r="W6" s="94">
        <f>SUM(V6:V20)</f>
        <v>18.570000000000004</v>
      </c>
      <c r="X6" s="90">
        <f>W6*100/$W$146</f>
        <v>29.518359561278022</v>
      </c>
    </row>
    <row r="7" spans="1:24" s="90" customFormat="1" x14ac:dyDescent="0.2">
      <c r="A7" s="86" t="s">
        <v>385</v>
      </c>
      <c r="B7" s="86" t="s">
        <v>386</v>
      </c>
      <c r="C7" s="86" t="s">
        <v>385</v>
      </c>
      <c r="D7" s="86" t="s">
        <v>275</v>
      </c>
      <c r="E7" s="87">
        <v>15</v>
      </c>
      <c r="F7" s="87">
        <v>300</v>
      </c>
      <c r="G7" s="87">
        <v>10</v>
      </c>
      <c r="H7" s="87">
        <v>300</v>
      </c>
      <c r="I7" s="87"/>
      <c r="J7" s="87"/>
      <c r="K7" s="87"/>
      <c r="L7" s="87"/>
      <c r="M7" s="87"/>
      <c r="N7" s="87"/>
      <c r="O7" s="87"/>
      <c r="P7" s="87"/>
      <c r="Q7" s="91"/>
      <c r="R7" s="87">
        <f t="shared" si="0"/>
        <v>0</v>
      </c>
      <c r="S7" s="87">
        <f t="shared" si="1"/>
        <v>0</v>
      </c>
      <c r="T7" s="92"/>
      <c r="U7" s="93">
        <v>0.06</v>
      </c>
      <c r="V7" s="93">
        <f t="shared" si="2"/>
        <v>0</v>
      </c>
      <c r="W7" s="94"/>
    </row>
    <row r="8" spans="1:24" s="90" customFormat="1" x14ac:dyDescent="0.2">
      <c r="A8" s="106" t="s">
        <v>387</v>
      </c>
      <c r="B8" s="106" t="s">
        <v>259</v>
      </c>
      <c r="C8" s="95" t="s">
        <v>388</v>
      </c>
      <c r="D8" s="106" t="s">
        <v>277</v>
      </c>
      <c r="E8" s="87" t="s">
        <v>167</v>
      </c>
      <c r="F8" s="87">
        <v>300</v>
      </c>
      <c r="G8" s="87">
        <v>10</v>
      </c>
      <c r="H8" s="87">
        <v>300</v>
      </c>
      <c r="I8" s="87"/>
      <c r="J8" s="87"/>
      <c r="K8" s="87"/>
      <c r="L8" s="87"/>
      <c r="M8" s="87"/>
      <c r="N8" s="87"/>
      <c r="O8" s="87"/>
      <c r="P8" s="87"/>
      <c r="Q8" s="91"/>
      <c r="R8" s="87">
        <f t="shared" si="0"/>
        <v>0</v>
      </c>
      <c r="S8" s="87">
        <f t="shared" si="1"/>
        <v>0</v>
      </c>
      <c r="T8" s="92"/>
      <c r="U8" s="93">
        <v>0.06</v>
      </c>
      <c r="V8" s="93">
        <f t="shared" si="2"/>
        <v>0</v>
      </c>
      <c r="W8" s="94"/>
    </row>
    <row r="9" spans="1:24" s="90" customFormat="1" x14ac:dyDescent="0.2">
      <c r="A9" s="86" t="s">
        <v>258</v>
      </c>
      <c r="B9" s="86" t="s">
        <v>259</v>
      </c>
      <c r="C9" s="86" t="s">
        <v>258</v>
      </c>
      <c r="D9" s="86" t="s">
        <v>275</v>
      </c>
      <c r="E9" s="87">
        <v>15</v>
      </c>
      <c r="F9" s="87">
        <v>375</v>
      </c>
      <c r="G9" s="87">
        <v>10</v>
      </c>
      <c r="H9" s="87">
        <v>200</v>
      </c>
      <c r="I9" s="87"/>
      <c r="J9" s="87"/>
      <c r="K9" s="87"/>
      <c r="L9" s="87"/>
      <c r="M9" s="87"/>
      <c r="N9" s="87"/>
      <c r="O9" s="87"/>
      <c r="P9" s="87"/>
      <c r="Q9" s="91"/>
      <c r="R9" s="87">
        <f t="shared" si="0"/>
        <v>0</v>
      </c>
      <c r="S9" s="87">
        <f t="shared" si="1"/>
        <v>0</v>
      </c>
      <c r="T9" s="92"/>
      <c r="U9" s="93">
        <v>0.06</v>
      </c>
      <c r="V9" s="93">
        <f t="shared" si="2"/>
        <v>0</v>
      </c>
      <c r="W9" s="94"/>
    </row>
    <row r="10" spans="1:24" s="90" customFormat="1" x14ac:dyDescent="0.2">
      <c r="A10" s="86" t="s">
        <v>26</v>
      </c>
      <c r="B10" s="86" t="s">
        <v>27</v>
      </c>
      <c r="C10" s="86" t="s">
        <v>26</v>
      </c>
      <c r="D10" s="86" t="s">
        <v>275</v>
      </c>
      <c r="E10" s="87">
        <v>15</v>
      </c>
      <c r="F10" s="87">
        <v>457</v>
      </c>
      <c r="G10" s="87">
        <v>10</v>
      </c>
      <c r="H10" s="87">
        <v>200</v>
      </c>
      <c r="I10" s="87"/>
      <c r="J10" s="87">
        <v>4200</v>
      </c>
      <c r="K10" s="87"/>
      <c r="L10" s="87">
        <v>5000</v>
      </c>
      <c r="M10" s="87">
        <v>5000</v>
      </c>
      <c r="N10" s="87"/>
      <c r="O10" s="87">
        <v>5000</v>
      </c>
      <c r="P10" s="87"/>
      <c r="Q10" s="91"/>
      <c r="R10" s="87">
        <f t="shared" si="0"/>
        <v>19200</v>
      </c>
      <c r="S10" s="87">
        <f t="shared" si="1"/>
        <v>96</v>
      </c>
      <c r="T10" s="92"/>
      <c r="U10" s="93">
        <v>0.05</v>
      </c>
      <c r="V10" s="93">
        <f t="shared" si="2"/>
        <v>4.8000000000000007</v>
      </c>
    </row>
    <row r="11" spans="1:24" s="90" customFormat="1" x14ac:dyDescent="0.2">
      <c r="A11" s="106" t="s">
        <v>169</v>
      </c>
      <c r="B11" s="106" t="s">
        <v>27</v>
      </c>
      <c r="C11" s="106">
        <v>90441400</v>
      </c>
      <c r="D11" s="106" t="s">
        <v>277</v>
      </c>
      <c r="E11" s="87" t="s">
        <v>167</v>
      </c>
      <c r="F11" s="87">
        <v>450</v>
      </c>
      <c r="G11" s="87">
        <v>10</v>
      </c>
      <c r="H11" s="87">
        <v>200</v>
      </c>
      <c r="I11" s="87"/>
      <c r="J11" s="87"/>
      <c r="K11" s="87"/>
      <c r="L11" s="87">
        <v>600</v>
      </c>
      <c r="M11" s="87">
        <v>1000</v>
      </c>
      <c r="N11" s="87"/>
      <c r="O11" s="87">
        <v>1000</v>
      </c>
      <c r="P11" s="87"/>
      <c r="Q11" s="91"/>
      <c r="R11" s="87">
        <f t="shared" si="0"/>
        <v>2600</v>
      </c>
      <c r="S11" s="87">
        <f t="shared" si="1"/>
        <v>13</v>
      </c>
      <c r="T11" s="92"/>
      <c r="U11" s="93">
        <v>0.05</v>
      </c>
      <c r="V11" s="93">
        <f t="shared" si="2"/>
        <v>0.65</v>
      </c>
    </row>
    <row r="12" spans="1:24" s="90" customFormat="1" x14ac:dyDescent="0.2">
      <c r="A12" s="86" t="s">
        <v>24</v>
      </c>
      <c r="B12" s="86" t="s">
        <v>25</v>
      </c>
      <c r="C12" s="86" t="s">
        <v>24</v>
      </c>
      <c r="D12" s="86" t="s">
        <v>275</v>
      </c>
      <c r="E12" s="87">
        <v>15</v>
      </c>
      <c r="F12" s="87">
        <v>610</v>
      </c>
      <c r="G12" s="87">
        <v>10</v>
      </c>
      <c r="H12" s="87">
        <v>100</v>
      </c>
      <c r="I12" s="87"/>
      <c r="J12" s="87">
        <v>1400</v>
      </c>
      <c r="K12" s="87"/>
      <c r="L12" s="87">
        <v>5000</v>
      </c>
      <c r="M12" s="87">
        <v>5000</v>
      </c>
      <c r="N12" s="87"/>
      <c r="O12" s="87">
        <v>5000</v>
      </c>
      <c r="P12" s="87"/>
      <c r="Q12" s="91"/>
      <c r="R12" s="87">
        <f t="shared" si="0"/>
        <v>16400</v>
      </c>
      <c r="S12" s="87">
        <f t="shared" si="1"/>
        <v>164</v>
      </c>
      <c r="T12" s="92"/>
      <c r="U12" s="93">
        <v>0.04</v>
      </c>
      <c r="V12" s="93">
        <f t="shared" si="2"/>
        <v>6.5600000000000005</v>
      </c>
    </row>
    <row r="13" spans="1:24" s="90" customFormat="1" x14ac:dyDescent="0.2">
      <c r="A13" s="106" t="s">
        <v>168</v>
      </c>
      <c r="B13" s="106" t="s">
        <v>25</v>
      </c>
      <c r="C13" s="106">
        <v>90441600</v>
      </c>
      <c r="D13" s="106" t="s">
        <v>277</v>
      </c>
      <c r="E13" s="87" t="s">
        <v>167</v>
      </c>
      <c r="F13" s="87">
        <v>600</v>
      </c>
      <c r="G13" s="87">
        <v>10</v>
      </c>
      <c r="H13" s="87">
        <v>100</v>
      </c>
      <c r="I13" s="87"/>
      <c r="J13" s="87">
        <v>900</v>
      </c>
      <c r="K13" s="87"/>
      <c r="L13" s="87">
        <v>1000</v>
      </c>
      <c r="M13" s="87">
        <v>1000</v>
      </c>
      <c r="N13" s="87"/>
      <c r="O13" s="87">
        <v>1000</v>
      </c>
      <c r="P13" s="87"/>
      <c r="Q13" s="91"/>
      <c r="R13" s="87">
        <f t="shared" si="0"/>
        <v>3900</v>
      </c>
      <c r="S13" s="87">
        <f t="shared" si="1"/>
        <v>39</v>
      </c>
      <c r="T13" s="92"/>
      <c r="U13" s="93">
        <v>0.04</v>
      </c>
      <c r="V13" s="93">
        <f t="shared" si="2"/>
        <v>1.56</v>
      </c>
    </row>
    <row r="14" spans="1:24" s="90" customFormat="1" x14ac:dyDescent="0.2">
      <c r="A14" s="86" t="s">
        <v>150</v>
      </c>
      <c r="B14" s="86" t="s">
        <v>151</v>
      </c>
      <c r="C14" s="86" t="s">
        <v>150</v>
      </c>
      <c r="D14" s="86" t="s">
        <v>275</v>
      </c>
      <c r="E14" s="87">
        <v>15</v>
      </c>
      <c r="F14" s="87">
        <v>760</v>
      </c>
      <c r="G14" s="87">
        <v>10</v>
      </c>
      <c r="H14" s="87">
        <v>100</v>
      </c>
      <c r="I14" s="87"/>
      <c r="J14" s="87"/>
      <c r="K14" s="87"/>
      <c r="L14" s="87"/>
      <c r="M14" s="87">
        <v>500</v>
      </c>
      <c r="N14" s="87"/>
      <c r="O14" s="87"/>
      <c r="P14" s="87"/>
      <c r="Q14" s="91"/>
      <c r="R14" s="87">
        <f t="shared" si="0"/>
        <v>500</v>
      </c>
      <c r="S14" s="87">
        <f t="shared" si="1"/>
        <v>5</v>
      </c>
      <c r="T14" s="92"/>
      <c r="U14" s="93">
        <v>0.04</v>
      </c>
      <c r="V14" s="93">
        <f t="shared" si="2"/>
        <v>0.2</v>
      </c>
    </row>
    <row r="15" spans="1:24" s="90" customFormat="1" x14ac:dyDescent="0.2">
      <c r="A15" s="86" t="s">
        <v>20</v>
      </c>
      <c r="B15" s="86" t="s">
        <v>21</v>
      </c>
      <c r="C15" s="86" t="s">
        <v>20</v>
      </c>
      <c r="D15" s="86" t="s">
        <v>275</v>
      </c>
      <c r="E15" s="87">
        <v>15</v>
      </c>
      <c r="F15" s="87">
        <v>915</v>
      </c>
      <c r="G15" s="87">
        <v>10</v>
      </c>
      <c r="H15" s="87">
        <v>100</v>
      </c>
      <c r="I15" s="87"/>
      <c r="J15" s="87"/>
      <c r="K15" s="87"/>
      <c r="L15" s="87">
        <v>2000</v>
      </c>
      <c r="M15" s="87">
        <v>2000</v>
      </c>
      <c r="N15" s="87"/>
      <c r="O15" s="87">
        <v>2000</v>
      </c>
      <c r="P15" s="87"/>
      <c r="Q15" s="91"/>
      <c r="R15" s="87">
        <f t="shared" si="0"/>
        <v>6000</v>
      </c>
      <c r="S15" s="87">
        <f t="shared" si="1"/>
        <v>60</v>
      </c>
      <c r="T15" s="92"/>
      <c r="U15" s="93">
        <v>0.05</v>
      </c>
      <c r="V15" s="93">
        <f t="shared" si="2"/>
        <v>3</v>
      </c>
    </row>
    <row r="16" spans="1:24" s="90" customFormat="1" x14ac:dyDescent="0.2">
      <c r="A16" s="91" t="s">
        <v>166</v>
      </c>
      <c r="B16" s="91" t="s">
        <v>21</v>
      </c>
      <c r="C16" s="91">
        <v>90441800</v>
      </c>
      <c r="D16" s="106" t="s">
        <v>277</v>
      </c>
      <c r="E16" s="87" t="s">
        <v>167</v>
      </c>
      <c r="F16" s="87">
        <v>900</v>
      </c>
      <c r="G16" s="87">
        <v>10</v>
      </c>
      <c r="H16" s="87">
        <v>100</v>
      </c>
      <c r="I16" s="87"/>
      <c r="J16" s="87"/>
      <c r="K16" s="87"/>
      <c r="L16" s="87">
        <v>500</v>
      </c>
      <c r="M16" s="87">
        <v>500</v>
      </c>
      <c r="N16" s="87"/>
      <c r="O16" s="87">
        <v>1000</v>
      </c>
      <c r="P16" s="87"/>
      <c r="Q16" s="91"/>
      <c r="R16" s="87">
        <f t="shared" si="0"/>
        <v>2000</v>
      </c>
      <c r="S16" s="87">
        <f t="shared" si="1"/>
        <v>20</v>
      </c>
      <c r="T16" s="92"/>
      <c r="U16" s="93">
        <v>0.05</v>
      </c>
      <c r="V16" s="93">
        <f t="shared" si="2"/>
        <v>1</v>
      </c>
    </row>
    <row r="17" spans="1:24" s="90" customFormat="1" x14ac:dyDescent="0.2">
      <c r="A17" s="86" t="s">
        <v>16</v>
      </c>
      <c r="B17" s="86" t="s">
        <v>17</v>
      </c>
      <c r="C17" s="86" t="s">
        <v>16</v>
      </c>
      <c r="D17" s="86" t="s">
        <v>275</v>
      </c>
      <c r="E17" s="87">
        <v>15</v>
      </c>
      <c r="F17" s="87">
        <v>1220</v>
      </c>
      <c r="G17" s="87">
        <v>10</v>
      </c>
      <c r="H17" s="87">
        <v>50</v>
      </c>
      <c r="I17" s="87"/>
      <c r="J17" s="87"/>
      <c r="K17" s="87"/>
      <c r="L17" s="87"/>
      <c r="M17" s="87"/>
      <c r="N17" s="87"/>
      <c r="O17" s="87">
        <v>1000</v>
      </c>
      <c r="P17" s="87"/>
      <c r="Q17" s="91"/>
      <c r="R17" s="87">
        <f t="shared" si="0"/>
        <v>1000</v>
      </c>
      <c r="S17" s="87">
        <f t="shared" si="1"/>
        <v>20</v>
      </c>
      <c r="T17" s="92"/>
      <c r="U17" s="93">
        <v>0.04</v>
      </c>
      <c r="V17" s="93">
        <f t="shared" si="2"/>
        <v>0.8</v>
      </c>
    </row>
    <row r="18" spans="1:24" s="90" customFormat="1" x14ac:dyDescent="0.2">
      <c r="A18" s="86" t="s">
        <v>148</v>
      </c>
      <c r="B18" s="86" t="s">
        <v>149</v>
      </c>
      <c r="C18" s="86" t="s">
        <v>148</v>
      </c>
      <c r="D18" s="86" t="s">
        <v>275</v>
      </c>
      <c r="E18" s="87">
        <v>15</v>
      </c>
      <c r="F18" s="87">
        <v>1524</v>
      </c>
      <c r="G18" s="87">
        <v>10</v>
      </c>
      <c r="H18" s="87">
        <v>50</v>
      </c>
      <c r="I18" s="87"/>
      <c r="J18" s="87"/>
      <c r="K18" s="87"/>
      <c r="L18" s="87"/>
      <c r="M18" s="87"/>
      <c r="N18" s="87"/>
      <c r="O18" s="87"/>
      <c r="P18" s="87"/>
      <c r="Q18" s="91"/>
      <c r="R18" s="87">
        <f t="shared" si="0"/>
        <v>0</v>
      </c>
      <c r="S18" s="87">
        <f t="shared" si="1"/>
        <v>0</v>
      </c>
      <c r="T18" s="92"/>
      <c r="U18" s="93">
        <v>0.05</v>
      </c>
      <c r="V18" s="93">
        <f t="shared" si="2"/>
        <v>0</v>
      </c>
    </row>
    <row r="19" spans="1:24" s="90" customFormat="1" x14ac:dyDescent="0.2">
      <c r="A19" s="86" t="s">
        <v>146</v>
      </c>
      <c r="B19" s="86" t="s">
        <v>147</v>
      </c>
      <c r="C19" s="86" t="s">
        <v>146</v>
      </c>
      <c r="D19" s="86" t="s">
        <v>275</v>
      </c>
      <c r="E19" s="87">
        <v>15</v>
      </c>
      <c r="F19" s="87">
        <v>1800</v>
      </c>
      <c r="G19" s="87">
        <v>10</v>
      </c>
      <c r="H19" s="87">
        <v>50</v>
      </c>
      <c r="I19" s="87"/>
      <c r="J19" s="87"/>
      <c r="K19" s="87"/>
      <c r="L19" s="87"/>
      <c r="M19" s="87"/>
      <c r="N19" s="87"/>
      <c r="O19" s="87"/>
      <c r="P19" s="87"/>
      <c r="Q19" s="91"/>
      <c r="R19" s="87">
        <f t="shared" si="0"/>
        <v>0</v>
      </c>
      <c r="S19" s="87">
        <f t="shared" si="1"/>
        <v>0</v>
      </c>
      <c r="T19" s="92"/>
      <c r="U19" s="93">
        <v>0.06</v>
      </c>
      <c r="V19" s="93">
        <f t="shared" si="2"/>
        <v>0</v>
      </c>
    </row>
    <row r="20" spans="1:24" s="90" customFormat="1" x14ac:dyDescent="0.2">
      <c r="A20" s="86" t="s">
        <v>353</v>
      </c>
      <c r="B20" s="86" t="s">
        <v>354</v>
      </c>
      <c r="C20" s="86" t="s">
        <v>146</v>
      </c>
      <c r="D20" s="86" t="s">
        <v>275</v>
      </c>
      <c r="E20" s="87">
        <v>15</v>
      </c>
      <c r="F20" s="87">
        <v>2100</v>
      </c>
      <c r="G20" s="87">
        <v>10</v>
      </c>
      <c r="H20" s="87">
        <v>50</v>
      </c>
      <c r="I20" s="87"/>
      <c r="J20" s="87"/>
      <c r="K20" s="87"/>
      <c r="L20" s="87"/>
      <c r="M20" s="87"/>
      <c r="N20" s="87"/>
      <c r="O20" s="87"/>
      <c r="P20" s="87"/>
      <c r="Q20" s="91"/>
      <c r="R20" s="87">
        <f t="shared" si="0"/>
        <v>0</v>
      </c>
      <c r="S20" s="87">
        <f t="shared" si="1"/>
        <v>0</v>
      </c>
      <c r="T20" s="92"/>
      <c r="U20" s="93">
        <v>0.06</v>
      </c>
      <c r="V20" s="93">
        <f t="shared" si="2"/>
        <v>0</v>
      </c>
    </row>
    <row r="21" spans="1:24" s="90" customFormat="1" ht="15" x14ac:dyDescent="0.2">
      <c r="A21" s="96" t="s">
        <v>28</v>
      </c>
      <c r="B21" s="96"/>
      <c r="C21" s="96"/>
      <c r="D21" s="96"/>
      <c r="E21" s="96"/>
      <c r="F21" s="87"/>
      <c r="G21" s="97"/>
      <c r="H21" s="97"/>
      <c r="I21" s="87"/>
      <c r="J21" s="87"/>
      <c r="K21" s="87"/>
      <c r="L21" s="87"/>
      <c r="M21" s="87"/>
      <c r="N21" s="87"/>
      <c r="O21" s="87"/>
      <c r="P21" s="87"/>
      <c r="Q21" s="98"/>
      <c r="R21" s="87"/>
      <c r="S21" s="87"/>
      <c r="T21" s="92"/>
      <c r="U21" s="87"/>
      <c r="V21" s="93"/>
    </row>
    <row r="22" spans="1:24" s="90" customFormat="1" x14ac:dyDescent="0.2">
      <c r="A22" s="86" t="s">
        <v>260</v>
      </c>
      <c r="B22" s="86" t="s">
        <v>229</v>
      </c>
      <c r="C22" s="86" t="s">
        <v>260</v>
      </c>
      <c r="D22" s="86" t="s">
        <v>275</v>
      </c>
      <c r="E22" s="87">
        <v>20</v>
      </c>
      <c r="F22" s="87">
        <v>100</v>
      </c>
      <c r="G22" s="87">
        <v>10</v>
      </c>
      <c r="H22" s="87">
        <v>500</v>
      </c>
      <c r="I22" s="87"/>
      <c r="J22" s="87"/>
      <c r="K22" s="87"/>
      <c r="L22" s="87"/>
      <c r="M22" s="87"/>
      <c r="N22" s="87"/>
      <c r="O22" s="87"/>
      <c r="P22" s="87"/>
      <c r="Q22" s="91"/>
      <c r="R22" s="87">
        <f t="shared" ref="R22:R38" si="3">SUM(I22:Q22)</f>
        <v>0</v>
      </c>
      <c r="S22" s="87">
        <f t="shared" ref="S22:S38" si="4">$R22/$H22</f>
        <v>0</v>
      </c>
      <c r="T22" s="92"/>
      <c r="U22" s="93">
        <v>0.06</v>
      </c>
      <c r="V22" s="93">
        <f t="shared" ref="V22:V38" si="5">$S22*$U22</f>
        <v>0</v>
      </c>
      <c r="W22" s="94">
        <f>SUM(V22:V38)</f>
        <v>17.329999999999998</v>
      </c>
      <c r="X22" s="90">
        <f>W22*100/$W$146</f>
        <v>27.547289779049432</v>
      </c>
    </row>
    <row r="23" spans="1:24" s="90" customFormat="1" x14ac:dyDescent="0.2">
      <c r="A23" s="106" t="s">
        <v>228</v>
      </c>
      <c r="B23" s="106" t="s">
        <v>229</v>
      </c>
      <c r="C23" s="106">
        <v>90442100</v>
      </c>
      <c r="D23" s="106" t="s">
        <v>277</v>
      </c>
      <c r="E23" s="87" t="s">
        <v>46</v>
      </c>
      <c r="F23" s="87">
        <v>100</v>
      </c>
      <c r="G23" s="87">
        <v>10</v>
      </c>
      <c r="H23" s="87">
        <v>500</v>
      </c>
      <c r="I23" s="87"/>
      <c r="J23" s="87"/>
      <c r="K23" s="87"/>
      <c r="L23" s="87"/>
      <c r="M23" s="87"/>
      <c r="N23" s="87"/>
      <c r="O23" s="87"/>
      <c r="P23" s="87"/>
      <c r="Q23" s="91"/>
      <c r="R23" s="87">
        <f t="shared" si="3"/>
        <v>0</v>
      </c>
      <c r="S23" s="87">
        <f t="shared" si="4"/>
        <v>0</v>
      </c>
      <c r="T23" s="92"/>
      <c r="U23" s="93">
        <v>0.06</v>
      </c>
      <c r="V23" s="93">
        <f t="shared" si="5"/>
        <v>0</v>
      </c>
      <c r="W23" s="94"/>
    </row>
    <row r="24" spans="1:24" s="90" customFormat="1" x14ac:dyDescent="0.2">
      <c r="A24" s="106" t="s">
        <v>172</v>
      </c>
      <c r="B24" s="106" t="s">
        <v>173</v>
      </c>
      <c r="C24" s="106">
        <v>90447000</v>
      </c>
      <c r="D24" s="106" t="s">
        <v>277</v>
      </c>
      <c r="E24" s="87" t="s">
        <v>46</v>
      </c>
      <c r="F24" s="87">
        <v>240</v>
      </c>
      <c r="G24" s="87">
        <v>10</v>
      </c>
      <c r="H24" s="87">
        <v>250</v>
      </c>
      <c r="I24" s="87">
        <v>1500</v>
      </c>
      <c r="J24" s="87"/>
      <c r="K24" s="87"/>
      <c r="L24" s="87">
        <v>5000</v>
      </c>
      <c r="M24" s="87">
        <v>5000</v>
      </c>
      <c r="N24" s="87"/>
      <c r="O24" s="87">
        <v>5000</v>
      </c>
      <c r="P24" s="87"/>
      <c r="Q24" s="91"/>
      <c r="R24" s="87">
        <f t="shared" si="3"/>
        <v>16500</v>
      </c>
      <c r="S24" s="87">
        <f t="shared" si="4"/>
        <v>66</v>
      </c>
      <c r="T24" s="92"/>
      <c r="U24" s="93">
        <v>0.06</v>
      </c>
      <c r="V24" s="93">
        <f t="shared" si="5"/>
        <v>3.96</v>
      </c>
    </row>
    <row r="25" spans="1:24" s="90" customFormat="1" x14ac:dyDescent="0.2">
      <c r="A25" s="86" t="s">
        <v>389</v>
      </c>
      <c r="B25" s="86" t="s">
        <v>390</v>
      </c>
      <c r="C25" s="86" t="s">
        <v>389</v>
      </c>
      <c r="D25" s="86" t="s">
        <v>275</v>
      </c>
      <c r="E25" s="87">
        <v>20</v>
      </c>
      <c r="F25" s="87">
        <v>300</v>
      </c>
      <c r="G25" s="87">
        <v>10</v>
      </c>
      <c r="H25" s="87">
        <v>200</v>
      </c>
      <c r="I25" s="87"/>
      <c r="J25" s="87"/>
      <c r="K25" s="87"/>
      <c r="L25" s="87"/>
      <c r="M25" s="87"/>
      <c r="N25" s="87"/>
      <c r="O25" s="87"/>
      <c r="P25" s="87"/>
      <c r="Q25" s="91"/>
      <c r="R25" s="87">
        <f t="shared" si="3"/>
        <v>0</v>
      </c>
      <c r="S25" s="87">
        <f t="shared" si="4"/>
        <v>0</v>
      </c>
      <c r="T25" s="92"/>
      <c r="U25" s="93">
        <v>0.06</v>
      </c>
      <c r="V25" s="93">
        <f t="shared" si="5"/>
        <v>0</v>
      </c>
    </row>
    <row r="26" spans="1:24" s="90" customFormat="1" x14ac:dyDescent="0.2">
      <c r="A26" s="86" t="s">
        <v>50</v>
      </c>
      <c r="B26" s="86" t="s">
        <v>51</v>
      </c>
      <c r="C26" s="86" t="s">
        <v>50</v>
      </c>
      <c r="D26" s="86" t="s">
        <v>275</v>
      </c>
      <c r="E26" s="87">
        <v>20</v>
      </c>
      <c r="F26" s="87">
        <v>457</v>
      </c>
      <c r="G26" s="87">
        <v>10</v>
      </c>
      <c r="H26" s="87">
        <v>100</v>
      </c>
      <c r="I26" s="87"/>
      <c r="J26" s="87"/>
      <c r="K26" s="87"/>
      <c r="L26" s="87"/>
      <c r="M26" s="87">
        <v>500</v>
      </c>
      <c r="N26" s="87"/>
      <c r="O26" s="87"/>
      <c r="P26" s="87"/>
      <c r="Q26" s="91"/>
      <c r="R26" s="87">
        <f t="shared" si="3"/>
        <v>500</v>
      </c>
      <c r="S26" s="87">
        <f t="shared" si="4"/>
        <v>5</v>
      </c>
      <c r="T26" s="92"/>
      <c r="U26" s="93">
        <v>0.04</v>
      </c>
      <c r="V26" s="93">
        <f t="shared" si="5"/>
        <v>0.2</v>
      </c>
    </row>
    <row r="27" spans="1:24" s="90" customFormat="1" x14ac:dyDescent="0.2">
      <c r="A27" s="106" t="s">
        <v>171</v>
      </c>
      <c r="B27" s="106" t="s">
        <v>51</v>
      </c>
      <c r="C27" s="106">
        <v>90442400</v>
      </c>
      <c r="D27" s="106" t="s">
        <v>277</v>
      </c>
      <c r="E27" s="87" t="s">
        <v>46</v>
      </c>
      <c r="F27" s="87">
        <v>450</v>
      </c>
      <c r="G27" s="87">
        <v>10</v>
      </c>
      <c r="H27" s="87">
        <v>100</v>
      </c>
      <c r="I27" s="87"/>
      <c r="J27" s="87"/>
      <c r="K27" s="87"/>
      <c r="L27" s="87">
        <v>1000</v>
      </c>
      <c r="M27" s="87">
        <v>1000</v>
      </c>
      <c r="N27" s="87"/>
      <c r="O27" s="87"/>
      <c r="P27" s="87"/>
      <c r="Q27" s="91"/>
      <c r="R27" s="87">
        <f t="shared" si="3"/>
        <v>2000</v>
      </c>
      <c r="S27" s="87">
        <f t="shared" si="4"/>
        <v>20</v>
      </c>
      <c r="T27" s="92"/>
      <c r="U27" s="93">
        <v>0.04</v>
      </c>
      <c r="V27" s="93">
        <f t="shared" si="5"/>
        <v>0.8</v>
      </c>
    </row>
    <row r="28" spans="1:24" s="90" customFormat="1" x14ac:dyDescent="0.2">
      <c r="A28" s="86" t="s">
        <v>47</v>
      </c>
      <c r="B28" s="86" t="s">
        <v>48</v>
      </c>
      <c r="C28" s="86" t="s">
        <v>47</v>
      </c>
      <c r="D28" s="86" t="s">
        <v>275</v>
      </c>
      <c r="E28" s="87">
        <v>20</v>
      </c>
      <c r="F28" s="87">
        <v>610</v>
      </c>
      <c r="G28" s="87">
        <v>10</v>
      </c>
      <c r="H28" s="87">
        <v>100</v>
      </c>
      <c r="I28" s="87"/>
      <c r="J28" s="87"/>
      <c r="K28" s="87"/>
      <c r="L28" s="87"/>
      <c r="M28" s="87">
        <v>1000</v>
      </c>
      <c r="N28" s="87"/>
      <c r="O28" s="87">
        <v>1000</v>
      </c>
      <c r="P28" s="87"/>
      <c r="Q28" s="91"/>
      <c r="R28" s="87">
        <f t="shared" si="3"/>
        <v>2000</v>
      </c>
      <c r="S28" s="87">
        <f t="shared" si="4"/>
        <v>20</v>
      </c>
      <c r="T28" s="92"/>
      <c r="U28" s="93">
        <v>0.06</v>
      </c>
      <c r="V28" s="93">
        <f t="shared" si="5"/>
        <v>1.2</v>
      </c>
    </row>
    <row r="29" spans="1:24" s="90" customFormat="1" x14ac:dyDescent="0.2">
      <c r="A29" s="106" t="s">
        <v>49</v>
      </c>
      <c r="B29" s="106" t="s">
        <v>48</v>
      </c>
      <c r="C29" s="106">
        <v>90442600</v>
      </c>
      <c r="D29" s="106" t="s">
        <v>277</v>
      </c>
      <c r="E29" s="87" t="s">
        <v>46</v>
      </c>
      <c r="F29" s="87">
        <v>600</v>
      </c>
      <c r="G29" s="87">
        <v>10</v>
      </c>
      <c r="H29" s="87">
        <v>100</v>
      </c>
      <c r="I29" s="87"/>
      <c r="J29" s="87"/>
      <c r="K29" s="87"/>
      <c r="L29" s="87">
        <v>800</v>
      </c>
      <c r="M29" s="87">
        <v>1000</v>
      </c>
      <c r="N29" s="87"/>
      <c r="O29" s="87"/>
      <c r="P29" s="87"/>
      <c r="Q29" s="91"/>
      <c r="R29" s="87">
        <f t="shared" si="3"/>
        <v>1800</v>
      </c>
      <c r="S29" s="87">
        <f t="shared" si="4"/>
        <v>18</v>
      </c>
      <c r="T29" s="92"/>
      <c r="U29" s="93">
        <v>0.06</v>
      </c>
      <c r="V29" s="93">
        <f t="shared" si="5"/>
        <v>1.08</v>
      </c>
    </row>
    <row r="30" spans="1:24" s="90" customFormat="1" x14ac:dyDescent="0.2">
      <c r="A30" s="86" t="s">
        <v>154</v>
      </c>
      <c r="B30" s="86" t="s">
        <v>43</v>
      </c>
      <c r="C30" s="86" t="s">
        <v>154</v>
      </c>
      <c r="D30" s="86" t="s">
        <v>275</v>
      </c>
      <c r="E30" s="87">
        <v>20</v>
      </c>
      <c r="F30" s="87">
        <v>760</v>
      </c>
      <c r="G30" s="87">
        <v>10</v>
      </c>
      <c r="H30" s="87">
        <v>100</v>
      </c>
      <c r="I30" s="87"/>
      <c r="J30" s="87"/>
      <c r="K30" s="87"/>
      <c r="L30" s="87"/>
      <c r="M30" s="87">
        <v>500</v>
      </c>
      <c r="N30" s="87"/>
      <c r="O30" s="87"/>
      <c r="P30" s="87"/>
      <c r="Q30" s="91"/>
      <c r="R30" s="87">
        <f t="shared" si="3"/>
        <v>500</v>
      </c>
      <c r="S30" s="87">
        <f t="shared" si="4"/>
        <v>5</v>
      </c>
      <c r="T30" s="92"/>
      <c r="U30" s="93">
        <v>7.0000000000000007E-2</v>
      </c>
      <c r="V30" s="93">
        <f t="shared" si="5"/>
        <v>0.35000000000000003</v>
      </c>
    </row>
    <row r="31" spans="1:24" s="90" customFormat="1" x14ac:dyDescent="0.2">
      <c r="A31" s="106" t="s">
        <v>45</v>
      </c>
      <c r="B31" s="106" t="s">
        <v>43</v>
      </c>
      <c r="C31" s="106">
        <v>90442700</v>
      </c>
      <c r="D31" s="106" t="s">
        <v>277</v>
      </c>
      <c r="E31" s="87" t="s">
        <v>46</v>
      </c>
      <c r="F31" s="87">
        <v>750</v>
      </c>
      <c r="G31" s="87">
        <v>10</v>
      </c>
      <c r="H31" s="87">
        <v>100</v>
      </c>
      <c r="I31" s="87"/>
      <c r="J31" s="87"/>
      <c r="K31" s="87"/>
      <c r="L31" s="87">
        <v>1000</v>
      </c>
      <c r="M31" s="87">
        <v>1000</v>
      </c>
      <c r="N31" s="87"/>
      <c r="O31" s="87">
        <v>1000</v>
      </c>
      <c r="P31" s="87"/>
      <c r="Q31" s="91"/>
      <c r="R31" s="87">
        <f t="shared" si="3"/>
        <v>3000</v>
      </c>
      <c r="S31" s="87">
        <f t="shared" si="4"/>
        <v>30</v>
      </c>
      <c r="T31" s="92"/>
      <c r="U31" s="93">
        <v>7.0000000000000007E-2</v>
      </c>
      <c r="V31" s="93">
        <f t="shared" si="5"/>
        <v>2.1</v>
      </c>
    </row>
    <row r="32" spans="1:24" s="90" customFormat="1" x14ac:dyDescent="0.2">
      <c r="A32" s="86" t="s">
        <v>38</v>
      </c>
      <c r="B32" s="86" t="s">
        <v>39</v>
      </c>
      <c r="C32" s="86" t="s">
        <v>38</v>
      </c>
      <c r="D32" s="86" t="s">
        <v>275</v>
      </c>
      <c r="E32" s="87">
        <v>20</v>
      </c>
      <c r="F32" s="87">
        <v>915</v>
      </c>
      <c r="G32" s="87">
        <v>10</v>
      </c>
      <c r="H32" s="87">
        <v>50</v>
      </c>
      <c r="I32" s="87"/>
      <c r="J32" s="87"/>
      <c r="K32" s="87"/>
      <c r="L32" s="87">
        <v>550</v>
      </c>
      <c r="M32" s="87">
        <v>1000</v>
      </c>
      <c r="N32" s="87"/>
      <c r="O32" s="87">
        <v>1000</v>
      </c>
      <c r="P32" s="87"/>
      <c r="Q32" s="91"/>
      <c r="R32" s="87">
        <f t="shared" si="3"/>
        <v>2550</v>
      </c>
      <c r="S32" s="87">
        <f t="shared" si="4"/>
        <v>51</v>
      </c>
      <c r="T32" s="92"/>
      <c r="U32" s="93">
        <v>0.04</v>
      </c>
      <c r="V32" s="93">
        <f t="shared" si="5"/>
        <v>2.04</v>
      </c>
    </row>
    <row r="33" spans="1:24" s="90" customFormat="1" x14ac:dyDescent="0.2">
      <c r="A33" s="106" t="s">
        <v>170</v>
      </c>
      <c r="B33" s="106" t="s">
        <v>39</v>
      </c>
      <c r="C33" s="106">
        <v>90442800</v>
      </c>
      <c r="D33" s="106" t="s">
        <v>277</v>
      </c>
      <c r="E33" s="87" t="s">
        <v>46</v>
      </c>
      <c r="F33" s="87">
        <v>900</v>
      </c>
      <c r="G33" s="87">
        <v>10</v>
      </c>
      <c r="H33" s="87">
        <v>50</v>
      </c>
      <c r="I33" s="87"/>
      <c r="J33" s="87"/>
      <c r="K33" s="87"/>
      <c r="L33" s="87">
        <v>1000</v>
      </c>
      <c r="M33" s="87">
        <v>2000</v>
      </c>
      <c r="N33" s="87"/>
      <c r="O33" s="87">
        <v>1000</v>
      </c>
      <c r="P33" s="87"/>
      <c r="Q33" s="91"/>
      <c r="R33" s="87">
        <f t="shared" si="3"/>
        <v>4000</v>
      </c>
      <c r="S33" s="87">
        <f t="shared" si="4"/>
        <v>80</v>
      </c>
      <c r="T33" s="92"/>
      <c r="U33" s="93">
        <v>0.04</v>
      </c>
      <c r="V33" s="93">
        <f t="shared" si="5"/>
        <v>3.2</v>
      </c>
    </row>
    <row r="34" spans="1:24" s="90" customFormat="1" x14ac:dyDescent="0.2">
      <c r="A34" s="86" t="s">
        <v>34</v>
      </c>
      <c r="B34" s="86" t="s">
        <v>35</v>
      </c>
      <c r="C34" s="86" t="s">
        <v>34</v>
      </c>
      <c r="D34" s="86" t="s">
        <v>275</v>
      </c>
      <c r="E34" s="87">
        <v>20</v>
      </c>
      <c r="F34" s="87">
        <v>1220</v>
      </c>
      <c r="G34" s="87">
        <v>10</v>
      </c>
      <c r="H34" s="87">
        <v>50</v>
      </c>
      <c r="I34" s="87"/>
      <c r="J34" s="87"/>
      <c r="K34" s="87"/>
      <c r="L34" s="87"/>
      <c r="M34" s="87">
        <v>1000</v>
      </c>
      <c r="N34" s="87"/>
      <c r="O34" s="87">
        <v>1000</v>
      </c>
      <c r="P34" s="87"/>
      <c r="Q34" s="91"/>
      <c r="R34" s="87">
        <f t="shared" si="3"/>
        <v>2000</v>
      </c>
      <c r="S34" s="87">
        <f t="shared" si="4"/>
        <v>40</v>
      </c>
      <c r="T34" s="92"/>
      <c r="U34" s="93">
        <v>0.06</v>
      </c>
      <c r="V34" s="93">
        <f t="shared" si="5"/>
        <v>2.4</v>
      </c>
    </row>
    <row r="35" spans="1:24" s="90" customFormat="1" x14ac:dyDescent="0.2">
      <c r="A35" s="86" t="s">
        <v>32</v>
      </c>
      <c r="B35" s="86" t="s">
        <v>33</v>
      </c>
      <c r="C35" s="86" t="s">
        <v>32</v>
      </c>
      <c r="D35" s="86" t="s">
        <v>275</v>
      </c>
      <c r="E35" s="87">
        <v>20</v>
      </c>
      <c r="F35" s="87">
        <v>1524</v>
      </c>
      <c r="G35" s="87">
        <v>10</v>
      </c>
      <c r="H35" s="87">
        <v>50</v>
      </c>
      <c r="I35" s="87"/>
      <c r="J35" s="87"/>
      <c r="K35" s="87"/>
      <c r="L35" s="87"/>
      <c r="M35" s="87"/>
      <c r="N35" s="87"/>
      <c r="O35" s="87"/>
      <c r="P35" s="87"/>
      <c r="Q35" s="91"/>
      <c r="R35" s="87">
        <f t="shared" si="3"/>
        <v>0</v>
      </c>
      <c r="S35" s="87">
        <f t="shared" si="4"/>
        <v>0</v>
      </c>
      <c r="T35" s="92"/>
      <c r="U35" s="93">
        <v>7.0000000000000007E-2</v>
      </c>
      <c r="V35" s="93">
        <f t="shared" si="5"/>
        <v>0</v>
      </c>
    </row>
    <row r="36" spans="1:24" s="90" customFormat="1" x14ac:dyDescent="0.2">
      <c r="A36" s="86" t="s">
        <v>214</v>
      </c>
      <c r="B36" s="86" t="s">
        <v>30</v>
      </c>
      <c r="C36" s="86" t="s">
        <v>214</v>
      </c>
      <c r="D36" s="86" t="s">
        <v>275</v>
      </c>
      <c r="E36" s="87">
        <v>20</v>
      </c>
      <c r="F36" s="87">
        <v>1800</v>
      </c>
      <c r="G36" s="87">
        <v>10</v>
      </c>
      <c r="H36" s="87">
        <v>50</v>
      </c>
      <c r="I36" s="87"/>
      <c r="J36" s="87"/>
      <c r="K36" s="87"/>
      <c r="L36" s="87"/>
      <c r="M36" s="87"/>
      <c r="N36" s="87"/>
      <c r="O36" s="87"/>
      <c r="P36" s="87"/>
      <c r="Q36" s="91"/>
      <c r="R36" s="87">
        <f t="shared" si="3"/>
        <v>0</v>
      </c>
      <c r="S36" s="87">
        <f t="shared" si="4"/>
        <v>0</v>
      </c>
      <c r="T36" s="92"/>
      <c r="U36" s="93">
        <v>0.09</v>
      </c>
      <c r="V36" s="93">
        <f t="shared" si="5"/>
        <v>0</v>
      </c>
    </row>
    <row r="37" spans="1:24" s="90" customFormat="1" x14ac:dyDescent="0.2">
      <c r="A37" s="86" t="s">
        <v>212</v>
      </c>
      <c r="B37" s="86" t="s">
        <v>213</v>
      </c>
      <c r="C37" s="86" t="s">
        <v>212</v>
      </c>
      <c r="D37" s="86" t="s">
        <v>275</v>
      </c>
      <c r="E37" s="87">
        <v>20</v>
      </c>
      <c r="F37" s="87">
        <v>2100</v>
      </c>
      <c r="G37" s="87">
        <v>10</v>
      </c>
      <c r="H37" s="87">
        <v>50</v>
      </c>
      <c r="I37" s="87"/>
      <c r="J37" s="87"/>
      <c r="K37" s="87"/>
      <c r="L37" s="87"/>
      <c r="M37" s="87"/>
      <c r="N37" s="87"/>
      <c r="O37" s="87"/>
      <c r="P37" s="87"/>
      <c r="Q37" s="91"/>
      <c r="R37" s="87">
        <f t="shared" si="3"/>
        <v>0</v>
      </c>
      <c r="S37" s="87">
        <f t="shared" si="4"/>
        <v>0</v>
      </c>
      <c r="T37" s="92"/>
      <c r="U37" s="93">
        <v>7.0000000000000007E-2</v>
      </c>
      <c r="V37" s="93">
        <f t="shared" si="5"/>
        <v>0</v>
      </c>
    </row>
    <row r="38" spans="1:24" s="90" customFormat="1" x14ac:dyDescent="0.2">
      <c r="A38" s="86" t="s">
        <v>242</v>
      </c>
      <c r="B38" s="86" t="s">
        <v>243</v>
      </c>
      <c r="C38" s="86" t="s">
        <v>242</v>
      </c>
      <c r="D38" s="86" t="s">
        <v>275</v>
      </c>
      <c r="E38" s="87">
        <v>20</v>
      </c>
      <c r="F38" s="87">
        <v>2400</v>
      </c>
      <c r="G38" s="87">
        <v>10</v>
      </c>
      <c r="H38" s="87">
        <v>50</v>
      </c>
      <c r="I38" s="87"/>
      <c r="J38" s="87"/>
      <c r="K38" s="87"/>
      <c r="L38" s="87"/>
      <c r="M38" s="87"/>
      <c r="N38" s="87"/>
      <c r="O38" s="87"/>
      <c r="P38" s="87"/>
      <c r="Q38" s="91"/>
      <c r="R38" s="87">
        <f t="shared" si="3"/>
        <v>0</v>
      </c>
      <c r="S38" s="87">
        <f t="shared" si="4"/>
        <v>0</v>
      </c>
      <c r="T38" s="92"/>
      <c r="U38" s="93">
        <v>7.0000000000000007E-2</v>
      </c>
      <c r="V38" s="93">
        <f t="shared" si="5"/>
        <v>0</v>
      </c>
    </row>
    <row r="39" spans="1:24" s="90" customFormat="1" ht="15" x14ac:dyDescent="0.2">
      <c r="A39" s="96" t="s">
        <v>52</v>
      </c>
      <c r="B39" s="96"/>
      <c r="C39" s="96"/>
      <c r="D39" s="96"/>
      <c r="E39" s="96"/>
      <c r="F39" s="99"/>
      <c r="G39" s="100"/>
      <c r="H39" s="100"/>
      <c r="I39" s="87"/>
      <c r="J39" s="87"/>
      <c r="K39" s="87"/>
      <c r="L39" s="87"/>
      <c r="M39" s="87"/>
      <c r="N39" s="87"/>
      <c r="O39" s="87"/>
      <c r="P39" s="87"/>
      <c r="Q39" s="101"/>
      <c r="R39" s="87"/>
      <c r="S39" s="87"/>
      <c r="T39" s="92"/>
      <c r="U39" s="87"/>
      <c r="V39" s="93"/>
    </row>
    <row r="40" spans="1:24" s="90" customFormat="1" x14ac:dyDescent="0.2">
      <c r="A40" s="86" t="s">
        <v>261</v>
      </c>
      <c r="B40" s="86" t="s">
        <v>262</v>
      </c>
      <c r="C40" s="86" t="s">
        <v>261</v>
      </c>
      <c r="D40" s="86" t="s">
        <v>275</v>
      </c>
      <c r="E40" s="87">
        <v>25</v>
      </c>
      <c r="F40" s="87">
        <v>200</v>
      </c>
      <c r="G40" s="87">
        <v>10</v>
      </c>
      <c r="H40" s="87">
        <v>150</v>
      </c>
      <c r="I40" s="87"/>
      <c r="J40" s="87"/>
      <c r="K40" s="87"/>
      <c r="L40" s="87">
        <v>150</v>
      </c>
      <c r="M40" s="87">
        <v>300</v>
      </c>
      <c r="N40" s="87"/>
      <c r="O40" s="87"/>
      <c r="P40" s="87"/>
      <c r="Q40" s="91"/>
      <c r="R40" s="87">
        <f t="shared" ref="R40:R58" si="6">SUM(I40:Q40)</f>
        <v>450</v>
      </c>
      <c r="S40" s="87">
        <f t="shared" ref="S40:S58" si="7">$R40/$H40</f>
        <v>3</v>
      </c>
      <c r="T40" s="92"/>
      <c r="U40" s="93">
        <v>0.06</v>
      </c>
      <c r="V40" s="93">
        <f t="shared" ref="V40:V58" si="8">$S40*$U40</f>
        <v>0.18</v>
      </c>
      <c r="W40" s="94">
        <f>SUM(V40:V58)</f>
        <v>19.759999999999998</v>
      </c>
      <c r="X40" s="90">
        <f>W40*100/$W$146</f>
        <v>31.409950723255438</v>
      </c>
    </row>
    <row r="41" spans="1:24" s="90" customFormat="1" x14ac:dyDescent="0.2">
      <c r="A41" s="106" t="s">
        <v>198</v>
      </c>
      <c r="B41" s="106" t="s">
        <v>199</v>
      </c>
      <c r="C41" s="106">
        <v>90448000</v>
      </c>
      <c r="D41" s="106" t="s">
        <v>277</v>
      </c>
      <c r="E41" s="87" t="s">
        <v>63</v>
      </c>
      <c r="F41" s="87">
        <v>270</v>
      </c>
      <c r="G41" s="87">
        <v>10</v>
      </c>
      <c r="H41" s="87">
        <v>100</v>
      </c>
      <c r="I41" s="87"/>
      <c r="J41" s="87"/>
      <c r="K41" s="87"/>
      <c r="L41" s="87"/>
      <c r="M41" s="87"/>
      <c r="N41" s="87"/>
      <c r="O41" s="87"/>
      <c r="P41" s="87"/>
      <c r="Q41" s="91"/>
      <c r="R41" s="87">
        <f t="shared" si="6"/>
        <v>0</v>
      </c>
      <c r="S41" s="87">
        <f t="shared" si="7"/>
        <v>0</v>
      </c>
      <c r="T41" s="92"/>
      <c r="U41" s="93">
        <v>0.06</v>
      </c>
      <c r="V41" s="93">
        <f t="shared" si="8"/>
        <v>0</v>
      </c>
    </row>
    <row r="42" spans="1:24" s="90" customFormat="1" x14ac:dyDescent="0.2">
      <c r="A42" s="106" t="s">
        <v>392</v>
      </c>
      <c r="B42" s="106" t="s">
        <v>391</v>
      </c>
      <c r="C42" s="95" t="s">
        <v>393</v>
      </c>
      <c r="D42" s="106" t="s">
        <v>277</v>
      </c>
      <c r="E42" s="87" t="s">
        <v>63</v>
      </c>
      <c r="F42" s="87">
        <v>300</v>
      </c>
      <c r="G42" s="87">
        <v>10</v>
      </c>
      <c r="H42" s="87">
        <v>100</v>
      </c>
      <c r="I42" s="87"/>
      <c r="J42" s="87"/>
      <c r="K42" s="87"/>
      <c r="L42" s="87"/>
      <c r="M42" s="87"/>
      <c r="N42" s="87"/>
      <c r="O42" s="87"/>
      <c r="P42" s="87"/>
      <c r="Q42" s="91"/>
      <c r="R42" s="87">
        <f t="shared" si="6"/>
        <v>0</v>
      </c>
      <c r="S42" s="87">
        <f t="shared" si="7"/>
        <v>0</v>
      </c>
      <c r="T42" s="92"/>
      <c r="U42" s="93">
        <v>0.06</v>
      </c>
      <c r="V42" s="93">
        <f t="shared" si="8"/>
        <v>0</v>
      </c>
    </row>
    <row r="43" spans="1:24" s="90" customFormat="1" x14ac:dyDescent="0.2">
      <c r="A43" s="102" t="s">
        <v>67</v>
      </c>
      <c r="B43" s="102" t="s">
        <v>68</v>
      </c>
      <c r="C43" s="102" t="s">
        <v>69</v>
      </c>
      <c r="D43" s="86" t="s">
        <v>275</v>
      </c>
      <c r="E43" s="87">
        <v>25</v>
      </c>
      <c r="F43" s="87">
        <v>375</v>
      </c>
      <c r="G43" s="87">
        <v>10</v>
      </c>
      <c r="H43" s="87">
        <v>100</v>
      </c>
      <c r="I43" s="87"/>
      <c r="J43" s="87"/>
      <c r="K43" s="87"/>
      <c r="L43" s="87"/>
      <c r="M43" s="87">
        <v>500</v>
      </c>
      <c r="N43" s="87"/>
      <c r="O43" s="87">
        <v>500</v>
      </c>
      <c r="P43" s="87"/>
      <c r="Q43" s="91"/>
      <c r="R43" s="87">
        <f t="shared" si="6"/>
        <v>1000</v>
      </c>
      <c r="S43" s="87">
        <f t="shared" si="7"/>
        <v>10</v>
      </c>
      <c r="T43" s="92"/>
      <c r="U43" s="93">
        <v>0.06</v>
      </c>
      <c r="V43" s="93">
        <f t="shared" si="8"/>
        <v>0.6</v>
      </c>
    </row>
    <row r="44" spans="1:24" s="90" customFormat="1" x14ac:dyDescent="0.2">
      <c r="A44" s="86" t="s">
        <v>64</v>
      </c>
      <c r="B44" s="86" t="s">
        <v>65</v>
      </c>
      <c r="C44" s="86" t="s">
        <v>64</v>
      </c>
      <c r="D44" s="86" t="s">
        <v>275</v>
      </c>
      <c r="E44" s="87">
        <v>25</v>
      </c>
      <c r="F44" s="87">
        <v>457</v>
      </c>
      <c r="G44" s="87">
        <v>10</v>
      </c>
      <c r="H44" s="87">
        <v>100</v>
      </c>
      <c r="I44" s="87"/>
      <c r="J44" s="87"/>
      <c r="K44" s="87"/>
      <c r="L44" s="87">
        <v>1000</v>
      </c>
      <c r="M44" s="87">
        <v>1000</v>
      </c>
      <c r="N44" s="87"/>
      <c r="O44" s="87">
        <v>1000</v>
      </c>
      <c r="P44" s="87"/>
      <c r="Q44" s="91"/>
      <c r="R44" s="87">
        <f t="shared" si="6"/>
        <v>3000</v>
      </c>
      <c r="S44" s="87">
        <f t="shared" si="7"/>
        <v>30</v>
      </c>
      <c r="T44" s="92"/>
      <c r="U44" s="93">
        <v>0.06</v>
      </c>
      <c r="V44" s="93">
        <f t="shared" si="8"/>
        <v>1.7999999999999998</v>
      </c>
    </row>
    <row r="45" spans="1:24" s="90" customFormat="1" x14ac:dyDescent="0.2">
      <c r="A45" s="106" t="s">
        <v>66</v>
      </c>
      <c r="B45" s="106" t="s">
        <v>65</v>
      </c>
      <c r="C45" s="106">
        <v>90443400</v>
      </c>
      <c r="D45" s="106" t="s">
        <v>277</v>
      </c>
      <c r="E45" s="87" t="s">
        <v>63</v>
      </c>
      <c r="F45" s="87">
        <v>450</v>
      </c>
      <c r="G45" s="87">
        <v>10</v>
      </c>
      <c r="H45" s="87">
        <v>100</v>
      </c>
      <c r="I45" s="87"/>
      <c r="J45" s="87"/>
      <c r="K45" s="87"/>
      <c r="L45" s="87">
        <v>600</v>
      </c>
      <c r="M45" s="87">
        <v>1000</v>
      </c>
      <c r="N45" s="87"/>
      <c r="O45" s="87">
        <v>1000</v>
      </c>
      <c r="P45" s="87"/>
      <c r="Q45" s="91"/>
      <c r="R45" s="87">
        <f t="shared" si="6"/>
        <v>2600</v>
      </c>
      <c r="S45" s="87">
        <f t="shared" si="7"/>
        <v>26</v>
      </c>
      <c r="T45" s="92"/>
      <c r="U45" s="93">
        <v>0.06</v>
      </c>
      <c r="V45" s="93">
        <f t="shared" si="8"/>
        <v>1.56</v>
      </c>
    </row>
    <row r="46" spans="1:24" s="90" customFormat="1" x14ac:dyDescent="0.2">
      <c r="A46" s="86" t="s">
        <v>60</v>
      </c>
      <c r="B46" s="86" t="s">
        <v>61</v>
      </c>
      <c r="C46" s="86" t="s">
        <v>60</v>
      </c>
      <c r="D46" s="86" t="s">
        <v>275</v>
      </c>
      <c r="E46" s="87">
        <v>25</v>
      </c>
      <c r="F46" s="87">
        <v>610</v>
      </c>
      <c r="G46" s="87">
        <v>10</v>
      </c>
      <c r="H46" s="87">
        <v>50</v>
      </c>
      <c r="I46" s="87"/>
      <c r="J46" s="87"/>
      <c r="K46" s="87"/>
      <c r="L46" s="87">
        <v>1000</v>
      </c>
      <c r="M46" s="87">
        <v>500</v>
      </c>
      <c r="N46" s="87"/>
      <c r="O46" s="87">
        <v>500</v>
      </c>
      <c r="P46" s="87"/>
      <c r="Q46" s="91"/>
      <c r="R46" s="87">
        <f t="shared" si="6"/>
        <v>2000</v>
      </c>
      <c r="S46" s="87">
        <f t="shared" si="7"/>
        <v>40</v>
      </c>
      <c r="T46" s="92"/>
      <c r="U46" s="93">
        <v>0.04</v>
      </c>
      <c r="V46" s="93">
        <f t="shared" si="8"/>
        <v>1.6</v>
      </c>
    </row>
    <row r="47" spans="1:24" s="90" customFormat="1" x14ac:dyDescent="0.2">
      <c r="A47" s="106" t="s">
        <v>62</v>
      </c>
      <c r="B47" s="106" t="s">
        <v>61</v>
      </c>
      <c r="C47" s="106">
        <v>90443600</v>
      </c>
      <c r="D47" s="106" t="s">
        <v>277</v>
      </c>
      <c r="E47" s="87" t="s">
        <v>63</v>
      </c>
      <c r="F47" s="87">
        <v>600</v>
      </c>
      <c r="G47" s="87">
        <v>10</v>
      </c>
      <c r="H47" s="87">
        <v>50</v>
      </c>
      <c r="I47" s="87"/>
      <c r="J47" s="87"/>
      <c r="K47" s="87"/>
      <c r="L47" s="87">
        <v>1700</v>
      </c>
      <c r="M47" s="87">
        <v>2000</v>
      </c>
      <c r="N47" s="87"/>
      <c r="O47" s="87">
        <v>1000</v>
      </c>
      <c r="P47" s="87"/>
      <c r="Q47" s="91"/>
      <c r="R47" s="87">
        <f t="shared" si="6"/>
        <v>4700</v>
      </c>
      <c r="S47" s="87">
        <f t="shared" si="7"/>
        <v>94</v>
      </c>
      <c r="T47" s="92"/>
      <c r="U47" s="93">
        <v>0.04</v>
      </c>
      <c r="V47" s="93">
        <f t="shared" si="8"/>
        <v>3.7600000000000002</v>
      </c>
    </row>
    <row r="48" spans="1:24" s="90" customFormat="1" x14ac:dyDescent="0.2">
      <c r="A48" s="86" t="s">
        <v>195</v>
      </c>
      <c r="B48" s="86" t="s">
        <v>178</v>
      </c>
      <c r="C48" s="86" t="s">
        <v>195</v>
      </c>
      <c r="D48" s="86" t="s">
        <v>275</v>
      </c>
      <c r="E48" s="87">
        <v>25</v>
      </c>
      <c r="F48" s="87">
        <v>750</v>
      </c>
      <c r="G48" s="87">
        <v>10</v>
      </c>
      <c r="H48" s="87">
        <v>50</v>
      </c>
      <c r="I48" s="87"/>
      <c r="J48" s="87"/>
      <c r="K48" s="87"/>
      <c r="L48" s="87"/>
      <c r="M48" s="87"/>
      <c r="N48" s="87"/>
      <c r="O48" s="87"/>
      <c r="P48" s="87"/>
      <c r="Q48" s="91"/>
      <c r="R48" s="87">
        <f t="shared" si="6"/>
        <v>0</v>
      </c>
      <c r="S48" s="87">
        <f t="shared" si="7"/>
        <v>0</v>
      </c>
      <c r="T48" s="92"/>
      <c r="U48" s="93">
        <v>0.05</v>
      </c>
      <c r="V48" s="93">
        <f t="shared" si="8"/>
        <v>0</v>
      </c>
    </row>
    <row r="49" spans="1:24" s="90" customFormat="1" x14ac:dyDescent="0.2">
      <c r="A49" s="106" t="s">
        <v>177</v>
      </c>
      <c r="B49" s="106" t="s">
        <v>178</v>
      </c>
      <c r="C49" s="106">
        <v>90443700</v>
      </c>
      <c r="D49" s="106" t="s">
        <v>277</v>
      </c>
      <c r="E49" s="87" t="s">
        <v>63</v>
      </c>
      <c r="F49" s="87">
        <v>750</v>
      </c>
      <c r="G49" s="87">
        <v>10</v>
      </c>
      <c r="H49" s="87">
        <v>50</v>
      </c>
      <c r="I49" s="87"/>
      <c r="J49" s="87"/>
      <c r="K49" s="87"/>
      <c r="L49" s="87">
        <v>700</v>
      </c>
      <c r="M49" s="87">
        <v>1000</v>
      </c>
      <c r="N49" s="87"/>
      <c r="O49" s="87"/>
      <c r="P49" s="87"/>
      <c r="Q49" s="91"/>
      <c r="R49" s="87">
        <f t="shared" si="6"/>
        <v>1700</v>
      </c>
      <c r="S49" s="87">
        <f t="shared" si="7"/>
        <v>34</v>
      </c>
      <c r="T49" s="92"/>
      <c r="U49" s="93">
        <v>0.05</v>
      </c>
      <c r="V49" s="93">
        <f t="shared" si="8"/>
        <v>1.7000000000000002</v>
      </c>
    </row>
    <row r="50" spans="1:24" s="90" customFormat="1" x14ac:dyDescent="0.2">
      <c r="A50" s="86" t="s">
        <v>155</v>
      </c>
      <c r="B50" s="86" t="s">
        <v>58</v>
      </c>
      <c r="C50" s="86" t="s">
        <v>155</v>
      </c>
      <c r="D50" s="86" t="s">
        <v>275</v>
      </c>
      <c r="E50" s="87">
        <v>25</v>
      </c>
      <c r="F50" s="87">
        <v>915</v>
      </c>
      <c r="G50" s="87">
        <v>10</v>
      </c>
      <c r="H50" s="87">
        <v>50</v>
      </c>
      <c r="I50" s="87"/>
      <c r="J50" s="87"/>
      <c r="K50" s="87"/>
      <c r="L50" s="87"/>
      <c r="M50" s="87">
        <v>500</v>
      </c>
      <c r="N50" s="87"/>
      <c r="O50" s="87"/>
      <c r="P50" s="87"/>
      <c r="Q50" s="91"/>
      <c r="R50" s="87">
        <f t="shared" si="6"/>
        <v>500</v>
      </c>
      <c r="S50" s="87">
        <f t="shared" si="7"/>
        <v>10</v>
      </c>
      <c r="T50" s="92"/>
      <c r="U50" s="93">
        <v>0.06</v>
      </c>
      <c r="V50" s="93">
        <f t="shared" si="8"/>
        <v>0.6</v>
      </c>
    </row>
    <row r="51" spans="1:24" s="90" customFormat="1" x14ac:dyDescent="0.2">
      <c r="A51" s="106" t="s">
        <v>176</v>
      </c>
      <c r="B51" s="106" t="s">
        <v>58</v>
      </c>
      <c r="C51" s="106">
        <v>90443800</v>
      </c>
      <c r="D51" s="106" t="s">
        <v>277</v>
      </c>
      <c r="E51" s="87" t="s">
        <v>63</v>
      </c>
      <c r="F51" s="87">
        <v>900</v>
      </c>
      <c r="G51" s="87">
        <v>10</v>
      </c>
      <c r="H51" s="87">
        <v>50</v>
      </c>
      <c r="I51" s="87"/>
      <c r="J51" s="87"/>
      <c r="K51" s="87"/>
      <c r="L51" s="87">
        <v>650</v>
      </c>
      <c r="M51" s="87">
        <v>2000</v>
      </c>
      <c r="N51" s="87"/>
      <c r="O51" s="87"/>
      <c r="P51" s="87"/>
      <c r="Q51" s="91"/>
      <c r="R51" s="87">
        <f t="shared" si="6"/>
        <v>2650</v>
      </c>
      <c r="S51" s="87">
        <f t="shared" si="7"/>
        <v>53</v>
      </c>
      <c r="T51" s="92"/>
      <c r="U51" s="93">
        <v>0.06</v>
      </c>
      <c r="V51" s="93">
        <f t="shared" si="8"/>
        <v>3.1799999999999997</v>
      </c>
    </row>
    <row r="52" spans="1:24" s="90" customFormat="1" x14ac:dyDescent="0.2">
      <c r="A52" s="86" t="s">
        <v>53</v>
      </c>
      <c r="B52" s="86" t="s">
        <v>54</v>
      </c>
      <c r="C52" s="86" t="s">
        <v>53</v>
      </c>
      <c r="D52" s="86" t="s">
        <v>275</v>
      </c>
      <c r="E52" s="87">
        <v>25</v>
      </c>
      <c r="F52" s="87">
        <v>1220</v>
      </c>
      <c r="G52" s="87">
        <v>10</v>
      </c>
      <c r="H52" s="87">
        <v>50</v>
      </c>
      <c r="I52" s="87"/>
      <c r="J52" s="87"/>
      <c r="K52" s="87"/>
      <c r="L52" s="87"/>
      <c r="M52" s="87">
        <v>200</v>
      </c>
      <c r="N52" s="87"/>
      <c r="O52" s="87">
        <v>100</v>
      </c>
      <c r="P52" s="87"/>
      <c r="Q52" s="91"/>
      <c r="R52" s="87">
        <f t="shared" si="6"/>
        <v>300</v>
      </c>
      <c r="S52" s="87">
        <f t="shared" si="7"/>
        <v>6</v>
      </c>
      <c r="T52" s="92"/>
      <c r="U52" s="93">
        <v>0.08</v>
      </c>
      <c r="V52" s="93">
        <f t="shared" si="8"/>
        <v>0.48</v>
      </c>
    </row>
    <row r="53" spans="1:24" s="90" customFormat="1" x14ac:dyDescent="0.2">
      <c r="A53" s="103" t="s">
        <v>194</v>
      </c>
      <c r="B53" s="103" t="s">
        <v>54</v>
      </c>
      <c r="C53" s="103">
        <v>90444000</v>
      </c>
      <c r="D53" s="106" t="s">
        <v>277</v>
      </c>
      <c r="E53" s="87" t="s">
        <v>63</v>
      </c>
      <c r="F53" s="87">
        <v>1200</v>
      </c>
      <c r="G53" s="87">
        <v>10</v>
      </c>
      <c r="H53" s="87">
        <v>50</v>
      </c>
      <c r="I53" s="87"/>
      <c r="J53" s="87"/>
      <c r="K53" s="87"/>
      <c r="L53" s="87">
        <v>500</v>
      </c>
      <c r="M53" s="87">
        <v>500</v>
      </c>
      <c r="N53" s="87"/>
      <c r="O53" s="87"/>
      <c r="P53" s="87"/>
      <c r="Q53" s="91"/>
      <c r="R53" s="87">
        <f t="shared" si="6"/>
        <v>1000</v>
      </c>
      <c r="S53" s="87">
        <f t="shared" si="7"/>
        <v>20</v>
      </c>
      <c r="T53" s="92"/>
      <c r="U53" s="93">
        <v>0.08</v>
      </c>
      <c r="V53" s="93">
        <f t="shared" si="8"/>
        <v>1.6</v>
      </c>
    </row>
    <row r="54" spans="1:24" s="90" customFormat="1" x14ac:dyDescent="0.2">
      <c r="A54" s="86" t="s">
        <v>230</v>
      </c>
      <c r="B54" s="86" t="s">
        <v>231</v>
      </c>
      <c r="C54" s="86" t="s">
        <v>230</v>
      </c>
      <c r="D54" s="86" t="s">
        <v>275</v>
      </c>
      <c r="E54" s="87">
        <v>25</v>
      </c>
      <c r="F54" s="87">
        <v>1500</v>
      </c>
      <c r="G54" s="87">
        <v>10</v>
      </c>
      <c r="H54" s="87">
        <v>50</v>
      </c>
      <c r="I54" s="87"/>
      <c r="J54" s="87"/>
      <c r="K54" s="87"/>
      <c r="L54" s="87"/>
      <c r="M54" s="87"/>
      <c r="N54" s="87"/>
      <c r="O54" s="87"/>
      <c r="P54" s="87"/>
      <c r="Q54" s="91"/>
      <c r="R54" s="87">
        <f t="shared" si="6"/>
        <v>0</v>
      </c>
      <c r="S54" s="87">
        <f t="shared" si="7"/>
        <v>0</v>
      </c>
      <c r="T54" s="92"/>
      <c r="U54" s="93">
        <v>0.11</v>
      </c>
      <c r="V54" s="93">
        <f t="shared" si="8"/>
        <v>0</v>
      </c>
    </row>
    <row r="55" spans="1:24" s="90" customFormat="1" x14ac:dyDescent="0.2">
      <c r="A55" s="86" t="s">
        <v>254</v>
      </c>
      <c r="B55" s="86" t="s">
        <v>255</v>
      </c>
      <c r="C55" s="86" t="s">
        <v>254</v>
      </c>
      <c r="D55" s="86" t="s">
        <v>275</v>
      </c>
      <c r="E55" s="87">
        <v>25</v>
      </c>
      <c r="F55" s="87">
        <v>1650</v>
      </c>
      <c r="G55" s="87">
        <v>10</v>
      </c>
      <c r="H55" s="87">
        <v>50</v>
      </c>
      <c r="I55" s="87"/>
      <c r="J55" s="87"/>
      <c r="K55" s="87"/>
      <c r="L55" s="87"/>
      <c r="M55" s="87"/>
      <c r="N55" s="87"/>
      <c r="O55" s="87"/>
      <c r="P55" s="87"/>
      <c r="Q55" s="91"/>
      <c r="R55" s="87">
        <f t="shared" si="6"/>
        <v>0</v>
      </c>
      <c r="S55" s="87">
        <f t="shared" si="7"/>
        <v>0</v>
      </c>
      <c r="T55" s="92"/>
      <c r="U55" s="93">
        <v>0.12</v>
      </c>
      <c r="V55" s="93">
        <f t="shared" si="8"/>
        <v>0</v>
      </c>
    </row>
    <row r="56" spans="1:24" s="90" customFormat="1" x14ac:dyDescent="0.2">
      <c r="A56" s="86" t="s">
        <v>193</v>
      </c>
      <c r="B56" s="86" t="s">
        <v>175</v>
      </c>
      <c r="C56" s="86" t="s">
        <v>193</v>
      </c>
      <c r="D56" s="86" t="s">
        <v>275</v>
      </c>
      <c r="E56" s="87">
        <v>25</v>
      </c>
      <c r="F56" s="87">
        <v>1800</v>
      </c>
      <c r="G56" s="87">
        <v>10</v>
      </c>
      <c r="H56" s="87">
        <v>50</v>
      </c>
      <c r="I56" s="87"/>
      <c r="J56" s="87"/>
      <c r="K56" s="87"/>
      <c r="L56" s="87"/>
      <c r="M56" s="87">
        <v>100</v>
      </c>
      <c r="N56" s="87"/>
      <c r="O56" s="87">
        <v>100</v>
      </c>
      <c r="P56" s="87"/>
      <c r="Q56" s="91"/>
      <c r="R56" s="87">
        <f t="shared" si="6"/>
        <v>200</v>
      </c>
      <c r="S56" s="87">
        <f t="shared" si="7"/>
        <v>4</v>
      </c>
      <c r="T56" s="92"/>
      <c r="U56" s="93">
        <v>0.12</v>
      </c>
      <c r="V56" s="93">
        <f t="shared" si="8"/>
        <v>0.48</v>
      </c>
    </row>
    <row r="57" spans="1:24" s="90" customFormat="1" x14ac:dyDescent="0.2">
      <c r="A57" s="106" t="s">
        <v>174</v>
      </c>
      <c r="B57" s="106" t="s">
        <v>175</v>
      </c>
      <c r="C57" s="106">
        <v>90443900</v>
      </c>
      <c r="D57" s="106" t="s">
        <v>277</v>
      </c>
      <c r="E57" s="87" t="s">
        <v>63</v>
      </c>
      <c r="F57" s="87">
        <v>1800</v>
      </c>
      <c r="G57" s="87">
        <v>10</v>
      </c>
      <c r="H57" s="87">
        <v>50</v>
      </c>
      <c r="I57" s="87"/>
      <c r="J57" s="87"/>
      <c r="K57" s="87"/>
      <c r="L57" s="87">
        <v>100</v>
      </c>
      <c r="M57" s="87">
        <v>300</v>
      </c>
      <c r="N57" s="87"/>
      <c r="O57" s="87">
        <v>300</v>
      </c>
      <c r="P57" s="87"/>
      <c r="Q57" s="91"/>
      <c r="R57" s="87">
        <f t="shared" si="6"/>
        <v>700</v>
      </c>
      <c r="S57" s="87">
        <f t="shared" si="7"/>
        <v>14</v>
      </c>
      <c r="T57" s="92"/>
      <c r="U57" s="93">
        <v>0.12</v>
      </c>
      <c r="V57" s="93">
        <f>$S57*$U57</f>
        <v>1.68</v>
      </c>
    </row>
    <row r="58" spans="1:24" s="90" customFormat="1" x14ac:dyDescent="0.2">
      <c r="A58" s="106" t="s">
        <v>293</v>
      </c>
      <c r="B58" s="106" t="s">
        <v>294</v>
      </c>
      <c r="C58" s="106">
        <v>90443000</v>
      </c>
      <c r="D58" s="106" t="s">
        <v>277</v>
      </c>
      <c r="E58" s="87" t="s">
        <v>63</v>
      </c>
      <c r="F58" s="87">
        <v>2100</v>
      </c>
      <c r="G58" s="87">
        <v>10</v>
      </c>
      <c r="H58" s="87">
        <v>50</v>
      </c>
      <c r="I58" s="87"/>
      <c r="J58" s="87"/>
      <c r="K58" s="87"/>
      <c r="L58" s="87">
        <v>100</v>
      </c>
      <c r="M58" s="87">
        <v>100</v>
      </c>
      <c r="N58" s="87"/>
      <c r="O58" s="87">
        <v>100</v>
      </c>
      <c r="P58" s="87"/>
      <c r="Q58" s="91"/>
      <c r="R58" s="87">
        <f t="shared" si="6"/>
        <v>300</v>
      </c>
      <c r="S58" s="87">
        <f t="shared" si="7"/>
        <v>6</v>
      </c>
      <c r="T58" s="92"/>
      <c r="U58" s="93">
        <v>0.09</v>
      </c>
      <c r="V58" s="93">
        <f t="shared" si="8"/>
        <v>0.54</v>
      </c>
    </row>
    <row r="59" spans="1:24" s="90" customFormat="1" x14ac:dyDescent="0.2">
      <c r="A59" s="104" t="s">
        <v>70</v>
      </c>
      <c r="B59" s="104"/>
      <c r="C59" s="104"/>
      <c r="D59" s="104"/>
      <c r="E59" s="104"/>
      <c r="F59" s="106"/>
      <c r="G59" s="97"/>
      <c r="H59" s="97"/>
      <c r="I59" s="87"/>
      <c r="J59" s="87"/>
      <c r="K59" s="87"/>
      <c r="L59" s="87"/>
      <c r="M59" s="87"/>
      <c r="N59" s="87"/>
      <c r="O59" s="87"/>
      <c r="P59" s="87"/>
      <c r="Q59" s="97"/>
      <c r="R59" s="87"/>
      <c r="S59" s="87"/>
      <c r="T59" s="92"/>
      <c r="U59" s="87"/>
      <c r="V59" s="93"/>
    </row>
    <row r="60" spans="1:24" s="90" customFormat="1" x14ac:dyDescent="0.2">
      <c r="A60" s="86" t="s">
        <v>295</v>
      </c>
      <c r="B60" s="86" t="s">
        <v>296</v>
      </c>
      <c r="C60" s="86" t="s">
        <v>295</v>
      </c>
      <c r="D60" s="86" t="s">
        <v>275</v>
      </c>
      <c r="E60" s="87">
        <v>32</v>
      </c>
      <c r="F60" s="87">
        <v>100</v>
      </c>
      <c r="G60" s="87">
        <v>10</v>
      </c>
      <c r="H60" s="87">
        <v>300</v>
      </c>
      <c r="I60" s="87"/>
      <c r="J60" s="87"/>
      <c r="K60" s="87"/>
      <c r="L60" s="87"/>
      <c r="M60" s="87"/>
      <c r="N60" s="87"/>
      <c r="O60" s="87"/>
      <c r="P60" s="87"/>
      <c r="Q60" s="91"/>
      <c r="R60" s="87">
        <f t="shared" ref="R60:R74" si="9">SUM(I60:Q60)</f>
        <v>0</v>
      </c>
      <c r="S60" s="87">
        <f t="shared" ref="S60:S74" si="10">$R60/$H60</f>
        <v>0</v>
      </c>
      <c r="T60" s="92"/>
      <c r="U60" s="93">
        <v>0.09</v>
      </c>
      <c r="V60" s="93">
        <f t="shared" ref="V60:V74" si="11">$S60*$U60</f>
        <v>0</v>
      </c>
      <c r="W60" s="94">
        <f>SUM(V60:V74)</f>
        <v>2.5200000000000005</v>
      </c>
      <c r="X60" s="90">
        <f>W60*100/$W$146</f>
        <v>4.0057224606580837</v>
      </c>
    </row>
    <row r="61" spans="1:24" s="90" customFormat="1" x14ac:dyDescent="0.2">
      <c r="A61" s="86" t="s">
        <v>71</v>
      </c>
      <c r="B61" s="86" t="s">
        <v>72</v>
      </c>
      <c r="C61" s="86" t="s">
        <v>71</v>
      </c>
      <c r="D61" s="86" t="s">
        <v>275</v>
      </c>
      <c r="E61" s="87">
        <v>32</v>
      </c>
      <c r="F61" s="87">
        <v>150</v>
      </c>
      <c r="G61" s="87">
        <v>10</v>
      </c>
      <c r="H61" s="87">
        <v>300</v>
      </c>
      <c r="I61" s="87"/>
      <c r="J61" s="87"/>
      <c r="K61" s="87"/>
      <c r="L61" s="87"/>
      <c r="M61" s="87">
        <v>300</v>
      </c>
      <c r="N61" s="87"/>
      <c r="O61" s="87"/>
      <c r="P61" s="87"/>
      <c r="Q61" s="91"/>
      <c r="R61" s="87">
        <f t="shared" si="9"/>
        <v>300</v>
      </c>
      <c r="S61" s="87">
        <f t="shared" si="10"/>
        <v>1</v>
      </c>
      <c r="T61" s="92"/>
      <c r="U61" s="93">
        <v>0.09</v>
      </c>
      <c r="V61" s="93">
        <f t="shared" si="11"/>
        <v>0.09</v>
      </c>
    </row>
    <row r="62" spans="1:24" s="90" customFormat="1" x14ac:dyDescent="0.2">
      <c r="A62" s="106" t="s">
        <v>256</v>
      </c>
      <c r="B62" s="106" t="s">
        <v>72</v>
      </c>
      <c r="C62" s="106">
        <v>90446200</v>
      </c>
      <c r="D62" s="106" t="s">
        <v>277</v>
      </c>
      <c r="E62" s="87">
        <v>32</v>
      </c>
      <c r="F62" s="87">
        <v>150</v>
      </c>
      <c r="G62" s="87">
        <v>10</v>
      </c>
      <c r="H62" s="87">
        <v>300</v>
      </c>
      <c r="I62" s="87"/>
      <c r="J62" s="87"/>
      <c r="K62" s="87"/>
      <c r="L62" s="87">
        <v>300</v>
      </c>
      <c r="M62" s="87">
        <v>300</v>
      </c>
      <c r="N62" s="87"/>
      <c r="O62" s="87"/>
      <c r="P62" s="87"/>
      <c r="Q62" s="91"/>
      <c r="R62" s="87">
        <f t="shared" si="9"/>
        <v>600</v>
      </c>
      <c r="S62" s="87">
        <f t="shared" si="10"/>
        <v>2</v>
      </c>
      <c r="T62" s="92"/>
      <c r="U62" s="93">
        <v>0.09</v>
      </c>
      <c r="V62" s="93">
        <f t="shared" si="11"/>
        <v>0.18</v>
      </c>
    </row>
    <row r="63" spans="1:24" s="90" customFormat="1" x14ac:dyDescent="0.2">
      <c r="A63" s="86" t="s">
        <v>200</v>
      </c>
      <c r="B63" s="86" t="s">
        <v>201</v>
      </c>
      <c r="C63" s="86" t="s">
        <v>200</v>
      </c>
      <c r="D63" s="86" t="s">
        <v>275</v>
      </c>
      <c r="E63" s="87">
        <v>32</v>
      </c>
      <c r="F63" s="87">
        <v>200</v>
      </c>
      <c r="G63" s="87">
        <v>10</v>
      </c>
      <c r="H63" s="87">
        <v>300</v>
      </c>
      <c r="I63" s="87"/>
      <c r="J63" s="87"/>
      <c r="K63" s="87"/>
      <c r="L63" s="87"/>
      <c r="M63" s="87"/>
      <c r="N63" s="87"/>
      <c r="O63" s="87"/>
      <c r="P63" s="87"/>
      <c r="Q63" s="91"/>
      <c r="R63" s="87">
        <f t="shared" si="9"/>
        <v>0</v>
      </c>
      <c r="S63" s="87">
        <f t="shared" si="10"/>
        <v>0</v>
      </c>
      <c r="T63" s="92"/>
      <c r="U63" s="93">
        <v>0.09</v>
      </c>
      <c r="V63" s="93">
        <f t="shared" si="11"/>
        <v>0</v>
      </c>
    </row>
    <row r="64" spans="1:24" s="90" customFormat="1" x14ac:dyDescent="0.2">
      <c r="A64" s="86" t="s">
        <v>73</v>
      </c>
      <c r="B64" s="86" t="s">
        <v>74</v>
      </c>
      <c r="C64" s="86" t="s">
        <v>73</v>
      </c>
      <c r="D64" s="86" t="s">
        <v>275</v>
      </c>
      <c r="E64" s="87">
        <v>32</v>
      </c>
      <c r="F64" s="87">
        <v>300</v>
      </c>
      <c r="G64" s="87">
        <v>10</v>
      </c>
      <c r="H64" s="87">
        <v>150</v>
      </c>
      <c r="I64" s="87"/>
      <c r="J64" s="87"/>
      <c r="K64" s="87"/>
      <c r="L64" s="87"/>
      <c r="M64" s="87"/>
      <c r="N64" s="87"/>
      <c r="O64" s="87"/>
      <c r="P64" s="87"/>
      <c r="Q64" s="91"/>
      <c r="R64" s="87">
        <f t="shared" si="9"/>
        <v>0</v>
      </c>
      <c r="S64" s="87">
        <f t="shared" si="10"/>
        <v>0</v>
      </c>
      <c r="T64" s="92"/>
      <c r="U64" s="93">
        <v>0.09</v>
      </c>
      <c r="V64" s="93">
        <f t="shared" si="11"/>
        <v>0</v>
      </c>
    </row>
    <row r="65" spans="1:24" s="90" customFormat="1" x14ac:dyDescent="0.2">
      <c r="A65" s="106" t="s">
        <v>232</v>
      </c>
      <c r="B65" s="106" t="s">
        <v>74</v>
      </c>
      <c r="C65" s="106">
        <v>90446300</v>
      </c>
      <c r="D65" s="106" t="s">
        <v>277</v>
      </c>
      <c r="E65" s="87" t="s">
        <v>180</v>
      </c>
      <c r="F65" s="87">
        <v>300</v>
      </c>
      <c r="G65" s="87">
        <v>10</v>
      </c>
      <c r="H65" s="87">
        <v>150</v>
      </c>
      <c r="I65" s="87"/>
      <c r="J65" s="87"/>
      <c r="K65" s="87"/>
      <c r="L65" s="87">
        <v>150</v>
      </c>
      <c r="M65" s="87">
        <v>300</v>
      </c>
      <c r="N65" s="87"/>
      <c r="O65" s="87">
        <v>150</v>
      </c>
      <c r="P65" s="87"/>
      <c r="Q65" s="91"/>
      <c r="R65" s="87">
        <f t="shared" si="9"/>
        <v>600</v>
      </c>
      <c r="S65" s="87">
        <f t="shared" si="10"/>
        <v>4</v>
      </c>
      <c r="T65" s="92"/>
      <c r="U65" s="93">
        <v>0.09</v>
      </c>
      <c r="V65" s="93">
        <f t="shared" si="11"/>
        <v>0.36</v>
      </c>
    </row>
    <row r="66" spans="1:24" s="90" customFormat="1" x14ac:dyDescent="0.2">
      <c r="A66" s="86" t="s">
        <v>75</v>
      </c>
      <c r="B66" s="86" t="s">
        <v>76</v>
      </c>
      <c r="C66" s="86" t="s">
        <v>75</v>
      </c>
      <c r="D66" s="86" t="s">
        <v>275</v>
      </c>
      <c r="E66" s="87">
        <v>32</v>
      </c>
      <c r="F66" s="87">
        <v>450</v>
      </c>
      <c r="G66" s="87">
        <v>10</v>
      </c>
      <c r="H66" s="87">
        <v>100</v>
      </c>
      <c r="I66" s="87"/>
      <c r="J66" s="87"/>
      <c r="K66" s="87"/>
      <c r="L66" s="87"/>
      <c r="M66" s="87"/>
      <c r="N66" s="87"/>
      <c r="O66" s="87"/>
      <c r="P66" s="87"/>
      <c r="Q66" s="91"/>
      <c r="R66" s="87">
        <f t="shared" si="9"/>
        <v>0</v>
      </c>
      <c r="S66" s="87">
        <f t="shared" si="10"/>
        <v>0</v>
      </c>
      <c r="T66" s="92"/>
      <c r="U66" s="93">
        <v>0.09</v>
      </c>
      <c r="V66" s="93">
        <f t="shared" si="11"/>
        <v>0</v>
      </c>
    </row>
    <row r="67" spans="1:24" s="90" customFormat="1" x14ac:dyDescent="0.2">
      <c r="A67" s="106" t="s">
        <v>179</v>
      </c>
      <c r="B67" s="106" t="s">
        <v>76</v>
      </c>
      <c r="C67" s="106">
        <v>90446400</v>
      </c>
      <c r="D67" s="106" t="s">
        <v>277</v>
      </c>
      <c r="E67" s="87" t="s">
        <v>180</v>
      </c>
      <c r="F67" s="87">
        <v>450</v>
      </c>
      <c r="G67" s="87">
        <v>10</v>
      </c>
      <c r="H67" s="87">
        <v>100</v>
      </c>
      <c r="I67" s="87"/>
      <c r="J67" s="87"/>
      <c r="K67" s="87"/>
      <c r="L67" s="87">
        <v>200</v>
      </c>
      <c r="M67" s="87">
        <v>200</v>
      </c>
      <c r="N67" s="87"/>
      <c r="O67" s="87">
        <v>100</v>
      </c>
      <c r="P67" s="87"/>
      <c r="Q67" s="91"/>
      <c r="R67" s="87">
        <f t="shared" si="9"/>
        <v>500</v>
      </c>
      <c r="S67" s="87">
        <f t="shared" si="10"/>
        <v>5</v>
      </c>
      <c r="T67" s="92"/>
      <c r="U67" s="93">
        <v>0.09</v>
      </c>
      <c r="V67" s="93">
        <f t="shared" si="11"/>
        <v>0.44999999999999996</v>
      </c>
    </row>
    <row r="68" spans="1:24" s="90" customFormat="1" x14ac:dyDescent="0.2">
      <c r="A68" s="86" t="s">
        <v>156</v>
      </c>
      <c r="B68" s="86" t="s">
        <v>157</v>
      </c>
      <c r="C68" s="86" t="s">
        <v>156</v>
      </c>
      <c r="D68" s="86" t="s">
        <v>275</v>
      </c>
      <c r="E68" s="87">
        <v>32</v>
      </c>
      <c r="F68" s="87">
        <v>600</v>
      </c>
      <c r="G68" s="87">
        <v>10</v>
      </c>
      <c r="H68" s="87">
        <v>100</v>
      </c>
      <c r="I68" s="87"/>
      <c r="J68" s="87"/>
      <c r="K68" s="87"/>
      <c r="L68" s="87"/>
      <c r="M68" s="87"/>
      <c r="N68" s="87"/>
      <c r="O68" s="87"/>
      <c r="P68" s="87"/>
      <c r="Q68" s="91"/>
      <c r="R68" s="87">
        <f t="shared" si="9"/>
        <v>0</v>
      </c>
      <c r="S68" s="87">
        <f t="shared" si="10"/>
        <v>0</v>
      </c>
      <c r="T68" s="92"/>
      <c r="U68" s="93">
        <v>0.12</v>
      </c>
      <c r="V68" s="93">
        <f t="shared" si="11"/>
        <v>0</v>
      </c>
    </row>
    <row r="69" spans="1:24" s="90" customFormat="1" x14ac:dyDescent="0.2">
      <c r="A69" s="106" t="s">
        <v>181</v>
      </c>
      <c r="B69" s="106" t="s">
        <v>157</v>
      </c>
      <c r="C69" s="106">
        <v>90446600</v>
      </c>
      <c r="D69" s="106" t="s">
        <v>277</v>
      </c>
      <c r="E69" s="87" t="s">
        <v>180</v>
      </c>
      <c r="F69" s="87">
        <v>600</v>
      </c>
      <c r="G69" s="87">
        <v>10</v>
      </c>
      <c r="H69" s="87">
        <v>100</v>
      </c>
      <c r="I69" s="87"/>
      <c r="J69" s="87"/>
      <c r="K69" s="87"/>
      <c r="L69" s="87">
        <v>100</v>
      </c>
      <c r="M69" s="87">
        <v>200</v>
      </c>
      <c r="N69" s="87"/>
      <c r="O69" s="87">
        <v>100</v>
      </c>
      <c r="P69" s="87"/>
      <c r="Q69" s="91"/>
      <c r="R69" s="87">
        <f t="shared" si="9"/>
        <v>400</v>
      </c>
      <c r="S69" s="87">
        <f t="shared" si="10"/>
        <v>4</v>
      </c>
      <c r="T69" s="92"/>
      <c r="U69" s="93">
        <v>0.12</v>
      </c>
      <c r="V69" s="93">
        <f t="shared" si="11"/>
        <v>0.48</v>
      </c>
    </row>
    <row r="70" spans="1:24" s="90" customFormat="1" x14ac:dyDescent="0.2">
      <c r="A70" s="86" t="s">
        <v>222</v>
      </c>
      <c r="B70" s="86" t="s">
        <v>223</v>
      </c>
      <c r="C70" s="86" t="s">
        <v>222</v>
      </c>
      <c r="D70" s="86" t="s">
        <v>275</v>
      </c>
      <c r="E70" s="87">
        <v>32</v>
      </c>
      <c r="F70" s="87">
        <v>750</v>
      </c>
      <c r="G70" s="87">
        <v>10</v>
      </c>
      <c r="H70" s="87">
        <v>60</v>
      </c>
      <c r="I70" s="87"/>
      <c r="J70" s="87"/>
      <c r="K70" s="87"/>
      <c r="L70" s="87"/>
      <c r="M70" s="87"/>
      <c r="N70" s="87"/>
      <c r="O70" s="87"/>
      <c r="P70" s="87"/>
      <c r="Q70" s="91"/>
      <c r="R70" s="87">
        <f t="shared" si="9"/>
        <v>0</v>
      </c>
      <c r="S70" s="87">
        <f t="shared" si="10"/>
        <v>0</v>
      </c>
      <c r="T70" s="92"/>
      <c r="U70" s="93">
        <v>0.09</v>
      </c>
      <c r="V70" s="93">
        <f t="shared" si="11"/>
        <v>0</v>
      </c>
    </row>
    <row r="71" spans="1:24" s="90" customFormat="1" x14ac:dyDescent="0.2">
      <c r="A71" s="86" t="s">
        <v>158</v>
      </c>
      <c r="B71" s="86" t="s">
        <v>159</v>
      </c>
      <c r="C71" s="86" t="s">
        <v>158</v>
      </c>
      <c r="D71" s="86" t="s">
        <v>275</v>
      </c>
      <c r="E71" s="87">
        <v>32</v>
      </c>
      <c r="F71" s="87">
        <v>900</v>
      </c>
      <c r="G71" s="87">
        <v>10</v>
      </c>
      <c r="H71" s="87">
        <v>50</v>
      </c>
      <c r="I71" s="87"/>
      <c r="J71" s="87"/>
      <c r="K71" s="87"/>
      <c r="L71" s="87"/>
      <c r="M71" s="87"/>
      <c r="N71" s="87"/>
      <c r="O71" s="87"/>
      <c r="P71" s="87"/>
      <c r="Q71" s="91"/>
      <c r="R71" s="87">
        <f t="shared" si="9"/>
        <v>0</v>
      </c>
      <c r="S71" s="87">
        <f t="shared" si="10"/>
        <v>0</v>
      </c>
      <c r="T71" s="92"/>
      <c r="U71" s="93">
        <v>0.09</v>
      </c>
      <c r="V71" s="93">
        <f t="shared" si="11"/>
        <v>0</v>
      </c>
    </row>
    <row r="72" spans="1:24" s="90" customFormat="1" x14ac:dyDescent="0.2">
      <c r="A72" s="106" t="s">
        <v>182</v>
      </c>
      <c r="B72" s="106" t="s">
        <v>159</v>
      </c>
      <c r="C72" s="106">
        <v>90446700</v>
      </c>
      <c r="D72" s="106" t="s">
        <v>277</v>
      </c>
      <c r="E72" s="87" t="s">
        <v>180</v>
      </c>
      <c r="F72" s="87">
        <v>900</v>
      </c>
      <c r="G72" s="87">
        <v>10</v>
      </c>
      <c r="H72" s="87">
        <v>50</v>
      </c>
      <c r="I72" s="87"/>
      <c r="J72" s="87"/>
      <c r="K72" s="87"/>
      <c r="L72" s="87">
        <v>200</v>
      </c>
      <c r="M72" s="87">
        <v>200</v>
      </c>
      <c r="N72" s="87"/>
      <c r="O72" s="87"/>
      <c r="P72" s="87"/>
      <c r="Q72" s="91"/>
      <c r="R72" s="87">
        <f t="shared" si="9"/>
        <v>400</v>
      </c>
      <c r="S72" s="87">
        <f t="shared" si="10"/>
        <v>8</v>
      </c>
      <c r="T72" s="92"/>
      <c r="U72" s="93">
        <v>0.09</v>
      </c>
      <c r="V72" s="93">
        <f t="shared" si="11"/>
        <v>0.72</v>
      </c>
    </row>
    <row r="73" spans="1:24" s="90" customFormat="1" x14ac:dyDescent="0.2">
      <c r="A73" s="86" t="s">
        <v>233</v>
      </c>
      <c r="B73" s="86" t="s">
        <v>234</v>
      </c>
      <c r="C73" s="86" t="s">
        <v>233</v>
      </c>
      <c r="D73" s="86" t="s">
        <v>275</v>
      </c>
      <c r="E73" s="87">
        <v>32</v>
      </c>
      <c r="F73" s="87">
        <v>1200</v>
      </c>
      <c r="G73" s="87">
        <v>10</v>
      </c>
      <c r="H73" s="87">
        <v>50</v>
      </c>
      <c r="I73" s="87"/>
      <c r="J73" s="87"/>
      <c r="K73" s="87"/>
      <c r="L73" s="87">
        <v>100</v>
      </c>
      <c r="M73" s="87"/>
      <c r="N73" s="87"/>
      <c r="O73" s="87"/>
      <c r="P73" s="87"/>
      <c r="Q73" s="91"/>
      <c r="R73" s="87">
        <f t="shared" si="9"/>
        <v>100</v>
      </c>
      <c r="S73" s="87">
        <f t="shared" si="10"/>
        <v>2</v>
      </c>
      <c r="T73" s="92"/>
      <c r="U73" s="93">
        <v>0.12</v>
      </c>
      <c r="V73" s="93">
        <f t="shared" si="11"/>
        <v>0.24</v>
      </c>
    </row>
    <row r="74" spans="1:24" s="90" customFormat="1" x14ac:dyDescent="0.2">
      <c r="A74" s="106" t="s">
        <v>236</v>
      </c>
      <c r="B74" s="106" t="s">
        <v>237</v>
      </c>
      <c r="C74" s="106">
        <v>90446800</v>
      </c>
      <c r="D74" s="106" t="s">
        <v>277</v>
      </c>
      <c r="E74" s="87" t="s">
        <v>180</v>
      </c>
      <c r="F74" s="87">
        <v>1800</v>
      </c>
      <c r="G74" s="87">
        <v>10</v>
      </c>
      <c r="H74" s="87">
        <v>25</v>
      </c>
      <c r="I74" s="87"/>
      <c r="J74" s="87"/>
      <c r="K74" s="87"/>
      <c r="L74" s="87"/>
      <c r="M74" s="87"/>
      <c r="N74" s="87"/>
      <c r="O74" s="87"/>
      <c r="P74" s="87"/>
      <c r="Q74" s="91"/>
      <c r="R74" s="87">
        <f t="shared" si="9"/>
        <v>0</v>
      </c>
      <c r="S74" s="87">
        <f t="shared" si="10"/>
        <v>0</v>
      </c>
      <c r="T74" s="92"/>
      <c r="U74" s="93">
        <v>0.18</v>
      </c>
      <c r="V74" s="93">
        <f t="shared" si="11"/>
        <v>0</v>
      </c>
      <c r="W74" s="94"/>
    </row>
    <row r="75" spans="1:24" s="90" customFormat="1" x14ac:dyDescent="0.2">
      <c r="A75" s="104" t="s">
        <v>77</v>
      </c>
      <c r="B75" s="104"/>
      <c r="C75" s="104"/>
      <c r="D75" s="104"/>
      <c r="E75" s="104"/>
      <c r="F75" s="106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104"/>
      <c r="R75" s="87"/>
      <c r="S75" s="87"/>
      <c r="T75" s="92"/>
      <c r="U75" s="87"/>
      <c r="V75" s="93"/>
    </row>
    <row r="76" spans="1:24" s="90" customFormat="1" x14ac:dyDescent="0.2">
      <c r="A76" s="86" t="s">
        <v>297</v>
      </c>
      <c r="B76" s="86" t="s">
        <v>298</v>
      </c>
      <c r="C76" s="86" t="s">
        <v>297</v>
      </c>
      <c r="D76" s="86" t="s">
        <v>275</v>
      </c>
      <c r="E76" s="87">
        <v>40</v>
      </c>
      <c r="F76" s="87">
        <v>100</v>
      </c>
      <c r="G76" s="87">
        <v>10</v>
      </c>
      <c r="H76" s="87">
        <v>300</v>
      </c>
      <c r="I76" s="87"/>
      <c r="J76" s="87"/>
      <c r="K76" s="87"/>
      <c r="L76" s="87"/>
      <c r="M76" s="87"/>
      <c r="N76" s="87"/>
      <c r="O76" s="87"/>
      <c r="P76" s="87"/>
      <c r="Q76" s="91"/>
      <c r="R76" s="87">
        <f t="shared" ref="R76:R91" si="12">SUM(I76:Q76)</f>
        <v>0</v>
      </c>
      <c r="S76" s="87">
        <f t="shared" ref="S76:S91" si="13">$R76/$H76</f>
        <v>0</v>
      </c>
      <c r="T76" s="92"/>
      <c r="U76" s="93">
        <v>0.13</v>
      </c>
      <c r="V76" s="93">
        <f t="shared" ref="V76:V91" si="14">$S76*$U76</f>
        <v>0</v>
      </c>
      <c r="W76" s="94">
        <f>SUM(V76:V91)</f>
        <v>5.4300000000000006</v>
      </c>
      <c r="X76" s="90">
        <f>W76*100/$W$146</f>
        <v>8.6313781592751564</v>
      </c>
    </row>
    <row r="77" spans="1:24" s="90" customFormat="1" x14ac:dyDescent="0.2">
      <c r="A77" s="86" t="s">
        <v>78</v>
      </c>
      <c r="B77" s="86" t="s">
        <v>79</v>
      </c>
      <c r="C77" s="86" t="s">
        <v>78</v>
      </c>
      <c r="D77" s="86" t="s">
        <v>275</v>
      </c>
      <c r="E77" s="87">
        <v>40</v>
      </c>
      <c r="F77" s="87">
        <v>150</v>
      </c>
      <c r="G77" s="87">
        <v>10</v>
      </c>
      <c r="H77" s="87">
        <v>300</v>
      </c>
      <c r="I77" s="87"/>
      <c r="J77" s="87"/>
      <c r="K77" s="87"/>
      <c r="L77" s="87"/>
      <c r="M77" s="87"/>
      <c r="N77" s="87"/>
      <c r="O77" s="87"/>
      <c r="P77" s="87"/>
      <c r="Q77" s="91"/>
      <c r="R77" s="87">
        <f t="shared" si="12"/>
        <v>0</v>
      </c>
      <c r="S77" s="87">
        <f t="shared" si="13"/>
        <v>0</v>
      </c>
      <c r="T77" s="92"/>
      <c r="U77" s="93">
        <v>0.13</v>
      </c>
      <c r="V77" s="93">
        <f t="shared" si="14"/>
        <v>0</v>
      </c>
    </row>
    <row r="78" spans="1:24" s="90" customFormat="1" x14ac:dyDescent="0.2">
      <c r="A78" s="106" t="s">
        <v>240</v>
      </c>
      <c r="B78" s="106" t="s">
        <v>79</v>
      </c>
      <c r="C78" s="95" t="s">
        <v>241</v>
      </c>
      <c r="D78" s="106" t="s">
        <v>277</v>
      </c>
      <c r="E78" s="87">
        <v>40</v>
      </c>
      <c r="F78" s="87">
        <v>150</v>
      </c>
      <c r="G78" s="87">
        <v>10</v>
      </c>
      <c r="H78" s="87">
        <v>300</v>
      </c>
      <c r="I78" s="87"/>
      <c r="J78" s="87"/>
      <c r="K78" s="87"/>
      <c r="L78" s="87"/>
      <c r="M78" s="87">
        <v>300</v>
      </c>
      <c r="N78" s="87"/>
      <c r="O78" s="87"/>
      <c r="P78" s="87"/>
      <c r="Q78" s="91"/>
      <c r="R78" s="87">
        <f t="shared" si="12"/>
        <v>300</v>
      </c>
      <c r="S78" s="87">
        <f t="shared" si="13"/>
        <v>1</v>
      </c>
      <c r="T78" s="92"/>
      <c r="U78" s="93">
        <v>0.13</v>
      </c>
      <c r="V78" s="93">
        <f t="shared" si="14"/>
        <v>0.13</v>
      </c>
    </row>
    <row r="79" spans="1:24" s="90" customFormat="1" x14ac:dyDescent="0.2">
      <c r="A79" s="86" t="s">
        <v>80</v>
      </c>
      <c r="B79" s="86" t="s">
        <v>81</v>
      </c>
      <c r="C79" s="86" t="s">
        <v>80</v>
      </c>
      <c r="D79" s="86" t="s">
        <v>275</v>
      </c>
      <c r="E79" s="87">
        <v>40</v>
      </c>
      <c r="F79" s="87">
        <v>200</v>
      </c>
      <c r="G79" s="87">
        <v>10</v>
      </c>
      <c r="H79" s="87">
        <v>150</v>
      </c>
      <c r="I79" s="87"/>
      <c r="J79" s="87"/>
      <c r="K79" s="87"/>
      <c r="L79" s="87"/>
      <c r="M79" s="87">
        <v>300</v>
      </c>
      <c r="N79" s="87"/>
      <c r="O79" s="87"/>
      <c r="P79" s="87"/>
      <c r="Q79" s="91"/>
      <c r="R79" s="87">
        <f t="shared" si="12"/>
        <v>300</v>
      </c>
      <c r="S79" s="87">
        <f t="shared" si="13"/>
        <v>2</v>
      </c>
      <c r="T79" s="92"/>
      <c r="U79" s="93">
        <v>0.13</v>
      </c>
      <c r="V79" s="93">
        <f t="shared" si="14"/>
        <v>0.26</v>
      </c>
    </row>
    <row r="80" spans="1:24" s="90" customFormat="1" x14ac:dyDescent="0.2">
      <c r="A80" s="86" t="s">
        <v>82</v>
      </c>
      <c r="B80" s="86" t="s">
        <v>83</v>
      </c>
      <c r="C80" s="86" t="s">
        <v>82</v>
      </c>
      <c r="D80" s="86" t="s">
        <v>275</v>
      </c>
      <c r="E80" s="87">
        <v>40</v>
      </c>
      <c r="F80" s="87">
        <v>300</v>
      </c>
      <c r="G80" s="87">
        <v>10</v>
      </c>
      <c r="H80" s="87">
        <v>150</v>
      </c>
      <c r="I80" s="87"/>
      <c r="J80" s="87"/>
      <c r="K80" s="87"/>
      <c r="L80" s="87"/>
      <c r="M80" s="87"/>
      <c r="N80" s="87"/>
      <c r="O80" s="87"/>
      <c r="P80" s="87"/>
      <c r="Q80" s="91"/>
      <c r="R80" s="87">
        <f t="shared" si="12"/>
        <v>0</v>
      </c>
      <c r="S80" s="87">
        <f t="shared" si="13"/>
        <v>0</v>
      </c>
      <c r="T80" s="92"/>
      <c r="U80" s="93">
        <v>0.13</v>
      </c>
      <c r="V80" s="93">
        <f t="shared" si="14"/>
        <v>0</v>
      </c>
    </row>
    <row r="81" spans="1:24" s="90" customFormat="1" x14ac:dyDescent="0.2">
      <c r="A81" s="106" t="s">
        <v>183</v>
      </c>
      <c r="B81" s="106" t="s">
        <v>83</v>
      </c>
      <c r="C81" s="106">
        <v>90447300</v>
      </c>
      <c r="D81" s="106" t="s">
        <v>277</v>
      </c>
      <c r="E81" s="87" t="s">
        <v>89</v>
      </c>
      <c r="F81" s="87">
        <v>300</v>
      </c>
      <c r="G81" s="87">
        <v>10</v>
      </c>
      <c r="H81" s="87">
        <v>150</v>
      </c>
      <c r="I81" s="87"/>
      <c r="J81" s="87"/>
      <c r="K81" s="87"/>
      <c r="L81" s="87">
        <v>300</v>
      </c>
      <c r="M81" s="87">
        <v>300</v>
      </c>
      <c r="N81" s="87"/>
      <c r="O81" s="87">
        <v>150</v>
      </c>
      <c r="P81" s="87"/>
      <c r="Q81" s="91"/>
      <c r="R81" s="87">
        <f t="shared" si="12"/>
        <v>750</v>
      </c>
      <c r="S81" s="87">
        <f t="shared" si="13"/>
        <v>5</v>
      </c>
      <c r="T81" s="92"/>
      <c r="U81" s="93">
        <v>0.13</v>
      </c>
      <c r="V81" s="93">
        <f t="shared" si="14"/>
        <v>0.65</v>
      </c>
    </row>
    <row r="82" spans="1:24" s="90" customFormat="1" x14ac:dyDescent="0.2">
      <c r="A82" s="86" t="s">
        <v>84</v>
      </c>
      <c r="B82" s="86" t="s">
        <v>85</v>
      </c>
      <c r="C82" s="86" t="s">
        <v>84</v>
      </c>
      <c r="D82" s="86" t="s">
        <v>275</v>
      </c>
      <c r="E82" s="87">
        <v>40</v>
      </c>
      <c r="F82" s="87">
        <v>450</v>
      </c>
      <c r="G82" s="87">
        <v>10</v>
      </c>
      <c r="H82" s="87">
        <v>100</v>
      </c>
      <c r="I82" s="87"/>
      <c r="J82" s="87"/>
      <c r="K82" s="87"/>
      <c r="L82" s="87"/>
      <c r="M82" s="87"/>
      <c r="N82" s="87"/>
      <c r="O82" s="87"/>
      <c r="P82" s="87"/>
      <c r="Q82" s="91"/>
      <c r="R82" s="87">
        <f t="shared" si="12"/>
        <v>0</v>
      </c>
      <c r="S82" s="87">
        <f t="shared" si="13"/>
        <v>0</v>
      </c>
      <c r="T82" s="92"/>
      <c r="U82" s="93">
        <v>0.13</v>
      </c>
      <c r="V82" s="93">
        <f t="shared" si="14"/>
        <v>0</v>
      </c>
    </row>
    <row r="83" spans="1:24" s="90" customFormat="1" x14ac:dyDescent="0.2">
      <c r="A83" s="106" t="s">
        <v>184</v>
      </c>
      <c r="B83" s="106" t="s">
        <v>85</v>
      </c>
      <c r="C83" s="106">
        <v>90447400</v>
      </c>
      <c r="D83" s="106" t="s">
        <v>277</v>
      </c>
      <c r="E83" s="87" t="s">
        <v>89</v>
      </c>
      <c r="F83" s="87">
        <v>450</v>
      </c>
      <c r="G83" s="87">
        <v>10</v>
      </c>
      <c r="H83" s="87">
        <v>100</v>
      </c>
      <c r="I83" s="87"/>
      <c r="J83" s="87"/>
      <c r="K83" s="87"/>
      <c r="L83" s="87">
        <v>100</v>
      </c>
      <c r="M83" s="87">
        <v>200</v>
      </c>
      <c r="N83" s="87"/>
      <c r="O83" s="87"/>
      <c r="P83" s="87"/>
      <c r="Q83" s="91"/>
      <c r="R83" s="87">
        <f t="shared" si="12"/>
        <v>300</v>
      </c>
      <c r="S83" s="87">
        <f t="shared" si="13"/>
        <v>3</v>
      </c>
      <c r="T83" s="92"/>
      <c r="U83" s="93">
        <v>0.13</v>
      </c>
      <c r="V83" s="93">
        <f t="shared" si="14"/>
        <v>0.39</v>
      </c>
    </row>
    <row r="84" spans="1:24" s="90" customFormat="1" x14ac:dyDescent="0.2">
      <c r="A84" s="86" t="s">
        <v>86</v>
      </c>
      <c r="B84" s="86" t="s">
        <v>87</v>
      </c>
      <c r="C84" s="86" t="s">
        <v>86</v>
      </c>
      <c r="D84" s="86" t="s">
        <v>275</v>
      </c>
      <c r="E84" s="87">
        <v>40</v>
      </c>
      <c r="F84" s="87">
        <v>600</v>
      </c>
      <c r="G84" s="87">
        <v>10</v>
      </c>
      <c r="H84" s="87">
        <v>50</v>
      </c>
      <c r="I84" s="87"/>
      <c r="J84" s="87"/>
      <c r="K84" s="87"/>
      <c r="L84" s="87">
        <v>200</v>
      </c>
      <c r="M84" s="87">
        <v>100</v>
      </c>
      <c r="N84" s="87"/>
      <c r="O84" s="87"/>
      <c r="P84" s="87"/>
      <c r="Q84" s="91"/>
      <c r="R84" s="87">
        <f t="shared" si="12"/>
        <v>300</v>
      </c>
      <c r="S84" s="87">
        <f t="shared" si="13"/>
        <v>6</v>
      </c>
      <c r="T84" s="92"/>
      <c r="U84" s="93">
        <v>0.09</v>
      </c>
      <c r="V84" s="93">
        <f t="shared" si="14"/>
        <v>0.54</v>
      </c>
    </row>
    <row r="85" spans="1:24" s="90" customFormat="1" x14ac:dyDescent="0.2">
      <c r="A85" s="106" t="s">
        <v>88</v>
      </c>
      <c r="B85" s="106" t="s">
        <v>87</v>
      </c>
      <c r="C85" s="106">
        <v>90447600</v>
      </c>
      <c r="D85" s="106" t="s">
        <v>277</v>
      </c>
      <c r="E85" s="87" t="s">
        <v>89</v>
      </c>
      <c r="F85" s="87">
        <v>600</v>
      </c>
      <c r="G85" s="87">
        <v>10</v>
      </c>
      <c r="H85" s="87">
        <v>50</v>
      </c>
      <c r="I85" s="87"/>
      <c r="J85" s="87"/>
      <c r="K85" s="87"/>
      <c r="L85" s="87">
        <v>200</v>
      </c>
      <c r="M85" s="87">
        <v>400</v>
      </c>
      <c r="N85" s="87"/>
      <c r="O85" s="87">
        <v>100</v>
      </c>
      <c r="P85" s="87"/>
      <c r="Q85" s="91"/>
      <c r="R85" s="87">
        <f t="shared" si="12"/>
        <v>700</v>
      </c>
      <c r="S85" s="87">
        <f t="shared" si="13"/>
        <v>14</v>
      </c>
      <c r="T85" s="92"/>
      <c r="U85" s="93">
        <v>0.09</v>
      </c>
      <c r="V85" s="93">
        <f t="shared" si="14"/>
        <v>1.26</v>
      </c>
    </row>
    <row r="86" spans="1:24" s="90" customFormat="1" x14ac:dyDescent="0.2">
      <c r="A86" s="86" t="s">
        <v>90</v>
      </c>
      <c r="B86" s="86" t="s">
        <v>91</v>
      </c>
      <c r="C86" s="86" t="s">
        <v>90</v>
      </c>
      <c r="D86" s="86" t="s">
        <v>275</v>
      </c>
      <c r="E86" s="87">
        <v>40</v>
      </c>
      <c r="F86" s="87">
        <v>750</v>
      </c>
      <c r="G86" s="87">
        <v>10</v>
      </c>
      <c r="H86" s="87">
        <v>50</v>
      </c>
      <c r="I86" s="87"/>
      <c r="J86" s="87"/>
      <c r="K86" s="87"/>
      <c r="L86" s="87">
        <v>200</v>
      </c>
      <c r="M86" s="87">
        <v>200</v>
      </c>
      <c r="N86" s="87"/>
      <c r="O86" s="87"/>
      <c r="P86" s="87"/>
      <c r="Q86" s="91"/>
      <c r="R86" s="87">
        <f t="shared" si="12"/>
        <v>400</v>
      </c>
      <c r="S86" s="87">
        <f t="shared" si="13"/>
        <v>8</v>
      </c>
      <c r="T86" s="92"/>
      <c r="U86" s="93">
        <v>0.13</v>
      </c>
      <c r="V86" s="93">
        <f t="shared" si="14"/>
        <v>1.04</v>
      </c>
    </row>
    <row r="87" spans="1:24" s="90" customFormat="1" x14ac:dyDescent="0.2">
      <c r="A87" s="86" t="s">
        <v>92</v>
      </c>
      <c r="B87" s="86" t="s">
        <v>93</v>
      </c>
      <c r="C87" s="86" t="s">
        <v>92</v>
      </c>
      <c r="D87" s="86" t="s">
        <v>275</v>
      </c>
      <c r="E87" s="87">
        <v>40</v>
      </c>
      <c r="F87" s="87">
        <v>900</v>
      </c>
      <c r="G87" s="87">
        <v>10</v>
      </c>
      <c r="H87" s="87">
        <v>50</v>
      </c>
      <c r="I87" s="87"/>
      <c r="J87" s="87"/>
      <c r="K87" s="87"/>
      <c r="L87" s="87"/>
      <c r="M87" s="87"/>
      <c r="N87" s="87"/>
      <c r="O87" s="87"/>
      <c r="P87" s="87"/>
      <c r="Q87" s="91"/>
      <c r="R87" s="87">
        <f t="shared" si="12"/>
        <v>0</v>
      </c>
      <c r="S87" s="87">
        <f t="shared" si="13"/>
        <v>0</v>
      </c>
      <c r="T87" s="92"/>
      <c r="U87" s="93">
        <v>0.13</v>
      </c>
      <c r="V87" s="93">
        <f t="shared" si="14"/>
        <v>0</v>
      </c>
    </row>
    <row r="88" spans="1:24" s="90" customFormat="1" x14ac:dyDescent="0.2">
      <c r="A88" s="106" t="s">
        <v>185</v>
      </c>
      <c r="B88" s="106" t="s">
        <v>93</v>
      </c>
      <c r="C88" s="106">
        <v>90447700</v>
      </c>
      <c r="D88" s="106" t="s">
        <v>277</v>
      </c>
      <c r="E88" s="87" t="s">
        <v>89</v>
      </c>
      <c r="F88" s="87">
        <v>900</v>
      </c>
      <c r="G88" s="87">
        <v>10</v>
      </c>
      <c r="H88" s="87">
        <v>50</v>
      </c>
      <c r="I88" s="87"/>
      <c r="J88" s="87"/>
      <c r="K88" s="87"/>
      <c r="L88" s="87"/>
      <c r="M88" s="87">
        <v>200</v>
      </c>
      <c r="N88" s="87"/>
      <c r="O88" s="87"/>
      <c r="P88" s="87"/>
      <c r="Q88" s="91"/>
      <c r="R88" s="87">
        <f t="shared" si="12"/>
        <v>200</v>
      </c>
      <c r="S88" s="87">
        <f t="shared" si="13"/>
        <v>4</v>
      </c>
      <c r="T88" s="92"/>
      <c r="U88" s="93">
        <v>0.13</v>
      </c>
      <c r="V88" s="93">
        <f t="shared" si="14"/>
        <v>0.52</v>
      </c>
    </row>
    <row r="89" spans="1:24" s="90" customFormat="1" x14ac:dyDescent="0.2">
      <c r="A89" s="86" t="s">
        <v>94</v>
      </c>
      <c r="B89" s="86" t="s">
        <v>95</v>
      </c>
      <c r="C89" s="86" t="s">
        <v>94</v>
      </c>
      <c r="D89" s="86" t="s">
        <v>275</v>
      </c>
      <c r="E89" s="87">
        <v>40</v>
      </c>
      <c r="F89" s="87">
        <v>1200</v>
      </c>
      <c r="G89" s="87">
        <v>5</v>
      </c>
      <c r="H89" s="87">
        <v>25</v>
      </c>
      <c r="I89" s="87"/>
      <c r="J89" s="87"/>
      <c r="K89" s="87"/>
      <c r="L89" s="87">
        <v>100</v>
      </c>
      <c r="M89" s="87">
        <v>100</v>
      </c>
      <c r="N89" s="87"/>
      <c r="O89" s="87"/>
      <c r="P89" s="87"/>
      <c r="Q89" s="91"/>
      <c r="R89" s="87">
        <f t="shared" si="12"/>
        <v>200</v>
      </c>
      <c r="S89" s="87">
        <f t="shared" si="13"/>
        <v>8</v>
      </c>
      <c r="T89" s="92"/>
      <c r="U89" s="93">
        <v>0.08</v>
      </c>
      <c r="V89" s="93">
        <f t="shared" si="14"/>
        <v>0.64</v>
      </c>
    </row>
    <row r="90" spans="1:24" s="90" customFormat="1" x14ac:dyDescent="0.2">
      <c r="A90" s="106" t="s">
        <v>376</v>
      </c>
      <c r="B90" s="106" t="s">
        <v>377</v>
      </c>
      <c r="C90" s="95" t="s">
        <v>378</v>
      </c>
      <c r="D90" s="106" t="s">
        <v>277</v>
      </c>
      <c r="E90" s="87">
        <v>40</v>
      </c>
      <c r="F90" s="87">
        <v>1800</v>
      </c>
      <c r="G90" s="87">
        <v>5</v>
      </c>
      <c r="H90" s="87">
        <v>20</v>
      </c>
      <c r="I90" s="87"/>
      <c r="J90" s="87"/>
      <c r="K90" s="87"/>
      <c r="L90" s="87"/>
      <c r="M90" s="87"/>
      <c r="N90" s="87"/>
      <c r="O90" s="87"/>
      <c r="P90" s="87"/>
      <c r="Q90" s="91"/>
      <c r="R90" s="87">
        <f t="shared" si="12"/>
        <v>0</v>
      </c>
      <c r="S90" s="87">
        <f t="shared" si="13"/>
        <v>0</v>
      </c>
      <c r="T90" s="92"/>
      <c r="U90" s="93">
        <v>0.14000000000000001</v>
      </c>
      <c r="V90" s="93">
        <f t="shared" si="14"/>
        <v>0</v>
      </c>
    </row>
    <row r="91" spans="1:24" s="90" customFormat="1" x14ac:dyDescent="0.2">
      <c r="A91" s="86" t="s">
        <v>220</v>
      </c>
      <c r="B91" s="86" t="s">
        <v>221</v>
      </c>
      <c r="C91" s="86" t="s">
        <v>220</v>
      </c>
      <c r="D91" s="86" t="s">
        <v>275</v>
      </c>
      <c r="E91" s="87">
        <v>40</v>
      </c>
      <c r="F91" s="87">
        <v>2000</v>
      </c>
      <c r="G91" s="87">
        <v>5</v>
      </c>
      <c r="H91" s="87">
        <v>25</v>
      </c>
      <c r="I91" s="87"/>
      <c r="J91" s="87"/>
      <c r="K91" s="87"/>
      <c r="L91" s="87"/>
      <c r="M91" s="87"/>
      <c r="N91" s="87"/>
      <c r="O91" s="87"/>
      <c r="P91" s="87"/>
      <c r="Q91" s="91"/>
      <c r="R91" s="87">
        <f t="shared" si="12"/>
        <v>0</v>
      </c>
      <c r="S91" s="87">
        <f t="shared" si="13"/>
        <v>0</v>
      </c>
      <c r="T91" s="92"/>
      <c r="U91" s="93">
        <v>0.08</v>
      </c>
      <c r="V91" s="93">
        <f t="shared" si="14"/>
        <v>0</v>
      </c>
      <c r="W91" s="94"/>
    </row>
    <row r="92" spans="1:24" s="90" customFormat="1" x14ac:dyDescent="0.2">
      <c r="A92" s="104" t="s">
        <v>96</v>
      </c>
      <c r="B92" s="104"/>
      <c r="C92" s="104"/>
      <c r="D92" s="104"/>
      <c r="E92" s="97"/>
      <c r="F92" s="87"/>
      <c r="G92" s="87"/>
      <c r="H92" s="87"/>
      <c r="I92" s="87"/>
      <c r="J92" s="87"/>
      <c r="K92" s="87"/>
      <c r="L92" s="87"/>
      <c r="M92" s="87"/>
      <c r="N92" s="87"/>
      <c r="O92" s="87"/>
      <c r="P92" s="87"/>
      <c r="Q92" s="104"/>
      <c r="R92" s="87"/>
      <c r="S92" s="87"/>
      <c r="T92" s="92"/>
      <c r="U92" s="87"/>
      <c r="V92" s="93"/>
    </row>
    <row r="93" spans="1:24" s="90" customFormat="1" x14ac:dyDescent="0.2">
      <c r="A93" s="86" t="s">
        <v>299</v>
      </c>
      <c r="B93" s="86" t="s">
        <v>300</v>
      </c>
      <c r="C93" s="86" t="s">
        <v>299</v>
      </c>
      <c r="D93" s="86" t="s">
        <v>275</v>
      </c>
      <c r="E93" s="87">
        <v>50</v>
      </c>
      <c r="F93" s="87">
        <v>100</v>
      </c>
      <c r="G93" s="87">
        <v>10</v>
      </c>
      <c r="H93" s="87">
        <v>150</v>
      </c>
      <c r="I93" s="87"/>
      <c r="J93" s="87"/>
      <c r="K93" s="87"/>
      <c r="L93" s="87"/>
      <c r="M93" s="87"/>
      <c r="N93" s="87"/>
      <c r="O93" s="87"/>
      <c r="P93" s="87"/>
      <c r="Q93" s="91"/>
      <c r="R93" s="87">
        <f t="shared" ref="R93:R110" si="15">SUM(I93:Q93)</f>
        <v>0</v>
      </c>
      <c r="S93" s="87">
        <f t="shared" ref="S93:S110" si="16">$R93/$H93</f>
        <v>0</v>
      </c>
      <c r="T93" s="92"/>
      <c r="U93" s="93">
        <v>0.1</v>
      </c>
      <c r="V93" s="93">
        <f t="shared" ref="V93:V110" si="17">$S93*$U93</f>
        <v>0</v>
      </c>
      <c r="W93" s="94">
        <f>SUM(V93:V110)</f>
        <v>14.810000000000002</v>
      </c>
      <c r="X93" s="90">
        <f>W93*100/$W$146</f>
        <v>23.541567318391355</v>
      </c>
    </row>
    <row r="94" spans="1:24" s="90" customFormat="1" x14ac:dyDescent="0.2">
      <c r="A94" s="86" t="s">
        <v>97</v>
      </c>
      <c r="B94" s="86" t="s">
        <v>98</v>
      </c>
      <c r="C94" s="86" t="s">
        <v>97</v>
      </c>
      <c r="D94" s="86" t="s">
        <v>275</v>
      </c>
      <c r="E94" s="87">
        <v>50</v>
      </c>
      <c r="F94" s="87">
        <v>150</v>
      </c>
      <c r="G94" s="87">
        <v>10</v>
      </c>
      <c r="H94" s="87">
        <v>150</v>
      </c>
      <c r="I94" s="87"/>
      <c r="J94" s="87"/>
      <c r="K94" s="87"/>
      <c r="L94" s="87">
        <v>150</v>
      </c>
      <c r="M94" s="87">
        <v>150</v>
      </c>
      <c r="N94" s="87"/>
      <c r="O94" s="87"/>
      <c r="P94" s="87"/>
      <c r="Q94" s="91"/>
      <c r="R94" s="87">
        <f t="shared" si="15"/>
        <v>300</v>
      </c>
      <c r="S94" s="87">
        <f t="shared" si="16"/>
        <v>2</v>
      </c>
      <c r="T94" s="92"/>
      <c r="U94" s="93">
        <v>0.1</v>
      </c>
      <c r="V94" s="93">
        <f t="shared" si="17"/>
        <v>0.2</v>
      </c>
    </row>
    <row r="95" spans="1:24" s="90" customFormat="1" x14ac:dyDescent="0.2">
      <c r="A95" s="106" t="s">
        <v>235</v>
      </c>
      <c r="B95" s="106" t="s">
        <v>98</v>
      </c>
      <c r="C95" s="106">
        <v>90448200</v>
      </c>
      <c r="D95" s="106" t="s">
        <v>277</v>
      </c>
      <c r="E95" s="87" t="s">
        <v>102</v>
      </c>
      <c r="F95" s="87">
        <v>150</v>
      </c>
      <c r="G95" s="87">
        <v>10</v>
      </c>
      <c r="H95" s="87">
        <v>150</v>
      </c>
      <c r="I95" s="87"/>
      <c r="J95" s="87">
        <v>150</v>
      </c>
      <c r="K95" s="87"/>
      <c r="L95" s="87"/>
      <c r="M95" s="87">
        <v>150</v>
      </c>
      <c r="N95" s="87"/>
      <c r="O95" s="87"/>
      <c r="P95" s="87"/>
      <c r="Q95" s="91"/>
      <c r="R95" s="87">
        <f t="shared" si="15"/>
        <v>300</v>
      </c>
      <c r="S95" s="87">
        <f t="shared" si="16"/>
        <v>2</v>
      </c>
      <c r="T95" s="92"/>
      <c r="U95" s="93">
        <v>0.1</v>
      </c>
      <c r="V95" s="93">
        <f t="shared" si="17"/>
        <v>0.2</v>
      </c>
    </row>
    <row r="96" spans="1:24" s="90" customFormat="1" x14ac:dyDescent="0.2">
      <c r="A96" s="86" t="s">
        <v>224</v>
      </c>
      <c r="B96" s="86" t="s">
        <v>225</v>
      </c>
      <c r="C96" s="86" t="s">
        <v>224</v>
      </c>
      <c r="D96" s="86" t="s">
        <v>275</v>
      </c>
      <c r="E96" s="87">
        <v>50</v>
      </c>
      <c r="F96" s="87">
        <v>200</v>
      </c>
      <c r="G96" s="87">
        <v>10</v>
      </c>
      <c r="H96" s="87">
        <v>150</v>
      </c>
      <c r="I96" s="87"/>
      <c r="J96" s="87"/>
      <c r="K96" s="87"/>
      <c r="L96" s="87"/>
      <c r="M96" s="87">
        <v>150</v>
      </c>
      <c r="N96" s="87"/>
      <c r="O96" s="87"/>
      <c r="P96" s="87"/>
      <c r="Q96" s="91"/>
      <c r="R96" s="87">
        <f t="shared" si="15"/>
        <v>150</v>
      </c>
      <c r="S96" s="87">
        <f t="shared" si="16"/>
        <v>1</v>
      </c>
      <c r="T96" s="92"/>
      <c r="U96" s="93">
        <v>0.1</v>
      </c>
      <c r="V96" s="93">
        <f t="shared" si="17"/>
        <v>0.1</v>
      </c>
    </row>
    <row r="97" spans="1:24" s="90" customFormat="1" x14ac:dyDescent="0.2">
      <c r="A97" s="86" t="s">
        <v>99</v>
      </c>
      <c r="B97" s="86" t="s">
        <v>100</v>
      </c>
      <c r="C97" s="86" t="s">
        <v>99</v>
      </c>
      <c r="D97" s="86" t="s">
        <v>275</v>
      </c>
      <c r="E97" s="87">
        <v>50</v>
      </c>
      <c r="F97" s="87">
        <v>300</v>
      </c>
      <c r="G97" s="87">
        <v>10</v>
      </c>
      <c r="H97" s="87">
        <v>75</v>
      </c>
      <c r="I97" s="87"/>
      <c r="J97" s="87"/>
      <c r="K97" s="87"/>
      <c r="L97" s="87">
        <v>225</v>
      </c>
      <c r="M97" s="87">
        <v>300</v>
      </c>
      <c r="N97" s="87"/>
      <c r="O97" s="87"/>
      <c r="P97" s="87"/>
      <c r="Q97" s="91"/>
      <c r="R97" s="87">
        <f t="shared" si="15"/>
        <v>525</v>
      </c>
      <c r="S97" s="87">
        <f t="shared" si="16"/>
        <v>7</v>
      </c>
      <c r="T97" s="92"/>
      <c r="U97" s="93">
        <v>0.1</v>
      </c>
      <c r="V97" s="93">
        <f t="shared" si="17"/>
        <v>0.70000000000000007</v>
      </c>
    </row>
    <row r="98" spans="1:24" s="90" customFormat="1" x14ac:dyDescent="0.2">
      <c r="A98" s="106" t="s">
        <v>101</v>
      </c>
      <c r="B98" s="106" t="s">
        <v>100</v>
      </c>
      <c r="C98" s="106">
        <v>90448300</v>
      </c>
      <c r="D98" s="106" t="s">
        <v>277</v>
      </c>
      <c r="E98" s="87" t="s">
        <v>102</v>
      </c>
      <c r="F98" s="87">
        <v>300</v>
      </c>
      <c r="G98" s="87">
        <v>10</v>
      </c>
      <c r="H98" s="87">
        <v>75</v>
      </c>
      <c r="I98" s="87"/>
      <c r="J98" s="87"/>
      <c r="K98" s="87"/>
      <c r="L98" s="87">
        <v>450</v>
      </c>
      <c r="M98" s="87">
        <v>300</v>
      </c>
      <c r="N98" s="87"/>
      <c r="O98" s="87">
        <v>300</v>
      </c>
      <c r="P98" s="87"/>
      <c r="Q98" s="91"/>
      <c r="R98" s="87">
        <f t="shared" si="15"/>
        <v>1050</v>
      </c>
      <c r="S98" s="87">
        <f t="shared" si="16"/>
        <v>14</v>
      </c>
      <c r="T98" s="92"/>
      <c r="U98" s="93">
        <v>0.1</v>
      </c>
      <c r="V98" s="93">
        <f t="shared" si="17"/>
        <v>1.4000000000000001</v>
      </c>
    </row>
    <row r="99" spans="1:24" s="90" customFormat="1" x14ac:dyDescent="0.2">
      <c r="A99" s="86" t="s">
        <v>103</v>
      </c>
      <c r="B99" s="86" t="s">
        <v>104</v>
      </c>
      <c r="C99" s="86" t="s">
        <v>103</v>
      </c>
      <c r="D99" s="86" t="s">
        <v>275</v>
      </c>
      <c r="E99" s="87">
        <v>50</v>
      </c>
      <c r="F99" s="87">
        <v>450</v>
      </c>
      <c r="G99" s="87">
        <v>10</v>
      </c>
      <c r="H99" s="87">
        <v>50</v>
      </c>
      <c r="I99" s="87"/>
      <c r="J99" s="87"/>
      <c r="K99" s="87"/>
      <c r="L99" s="87">
        <v>100</v>
      </c>
      <c r="M99" s="87">
        <v>100</v>
      </c>
      <c r="N99" s="87"/>
      <c r="O99" s="87"/>
      <c r="P99" s="87"/>
      <c r="Q99" s="91"/>
      <c r="R99" s="87">
        <f t="shared" si="15"/>
        <v>200</v>
      </c>
      <c r="S99" s="87">
        <f t="shared" si="16"/>
        <v>4</v>
      </c>
      <c r="T99" s="92"/>
      <c r="U99" s="93">
        <v>0.1</v>
      </c>
      <c r="V99" s="93">
        <f t="shared" si="17"/>
        <v>0.4</v>
      </c>
    </row>
    <row r="100" spans="1:24" s="90" customFormat="1" x14ac:dyDescent="0.2">
      <c r="A100" s="106" t="s">
        <v>186</v>
      </c>
      <c r="B100" s="106" t="s">
        <v>104</v>
      </c>
      <c r="C100" s="106">
        <v>90448400</v>
      </c>
      <c r="D100" s="106" t="s">
        <v>277</v>
      </c>
      <c r="E100" s="87" t="s">
        <v>102</v>
      </c>
      <c r="F100" s="87">
        <v>450</v>
      </c>
      <c r="G100" s="87">
        <v>10</v>
      </c>
      <c r="H100" s="87">
        <v>50</v>
      </c>
      <c r="I100" s="87"/>
      <c r="J100" s="87"/>
      <c r="K100" s="87"/>
      <c r="L100" s="87">
        <v>100</v>
      </c>
      <c r="M100" s="87">
        <v>200</v>
      </c>
      <c r="N100" s="87"/>
      <c r="O100" s="87"/>
      <c r="P100" s="87"/>
      <c r="Q100" s="91"/>
      <c r="R100" s="87">
        <f t="shared" si="15"/>
        <v>300</v>
      </c>
      <c r="S100" s="87">
        <f t="shared" si="16"/>
        <v>6</v>
      </c>
      <c r="T100" s="92"/>
      <c r="U100" s="93">
        <v>0.1</v>
      </c>
      <c r="V100" s="93">
        <f t="shared" si="17"/>
        <v>0.60000000000000009</v>
      </c>
    </row>
    <row r="101" spans="1:24" s="90" customFormat="1" x14ac:dyDescent="0.2">
      <c r="A101" s="86" t="s">
        <v>105</v>
      </c>
      <c r="B101" s="86" t="s">
        <v>106</v>
      </c>
      <c r="C101" s="86" t="s">
        <v>105</v>
      </c>
      <c r="D101" s="86" t="s">
        <v>275</v>
      </c>
      <c r="E101" s="87">
        <v>50</v>
      </c>
      <c r="F101" s="87">
        <v>600</v>
      </c>
      <c r="G101" s="87">
        <v>10</v>
      </c>
      <c r="H101" s="87">
        <v>50</v>
      </c>
      <c r="I101" s="87"/>
      <c r="J101" s="87"/>
      <c r="K101" s="87"/>
      <c r="L101" s="87"/>
      <c r="M101" s="87">
        <v>200</v>
      </c>
      <c r="N101" s="87"/>
      <c r="O101" s="87"/>
      <c r="P101" s="87"/>
      <c r="Q101" s="91"/>
      <c r="R101" s="87">
        <f t="shared" si="15"/>
        <v>200</v>
      </c>
      <c r="S101" s="87">
        <f t="shared" si="16"/>
        <v>4</v>
      </c>
      <c r="T101" s="92"/>
      <c r="U101" s="93">
        <v>0.13</v>
      </c>
      <c r="V101" s="93">
        <f t="shared" si="17"/>
        <v>0.52</v>
      </c>
    </row>
    <row r="102" spans="1:24" s="90" customFormat="1" x14ac:dyDescent="0.2">
      <c r="A102" s="106" t="s">
        <v>107</v>
      </c>
      <c r="B102" s="106" t="s">
        <v>106</v>
      </c>
      <c r="C102" s="106">
        <v>90448600</v>
      </c>
      <c r="D102" s="106" t="s">
        <v>277</v>
      </c>
      <c r="E102" s="87" t="s">
        <v>102</v>
      </c>
      <c r="F102" s="87">
        <v>600</v>
      </c>
      <c r="G102" s="87">
        <v>10</v>
      </c>
      <c r="H102" s="87">
        <v>50</v>
      </c>
      <c r="I102" s="87"/>
      <c r="J102" s="87"/>
      <c r="K102" s="87"/>
      <c r="L102" s="87"/>
      <c r="M102" s="87">
        <v>200</v>
      </c>
      <c r="N102" s="87"/>
      <c r="O102" s="87"/>
      <c r="P102" s="87"/>
      <c r="Q102" s="91"/>
      <c r="R102" s="87">
        <f t="shared" si="15"/>
        <v>200</v>
      </c>
      <c r="S102" s="87">
        <f t="shared" si="16"/>
        <v>4</v>
      </c>
      <c r="T102" s="92"/>
      <c r="U102" s="93">
        <v>0.13</v>
      </c>
      <c r="V102" s="93">
        <f t="shared" si="17"/>
        <v>0.52</v>
      </c>
    </row>
    <row r="103" spans="1:24" s="90" customFormat="1" x14ac:dyDescent="0.2">
      <c r="A103" s="106" t="s">
        <v>266</v>
      </c>
      <c r="B103" s="106" t="s">
        <v>267</v>
      </c>
      <c r="C103" s="106">
        <v>90448605</v>
      </c>
      <c r="D103" s="106" t="s">
        <v>277</v>
      </c>
      <c r="E103" s="87" t="s">
        <v>102</v>
      </c>
      <c r="F103" s="87">
        <v>700</v>
      </c>
      <c r="G103" s="87">
        <v>5</v>
      </c>
      <c r="H103" s="87">
        <v>25</v>
      </c>
      <c r="I103" s="87"/>
      <c r="J103" s="87"/>
      <c r="K103" s="87"/>
      <c r="L103" s="87"/>
      <c r="M103" s="87"/>
      <c r="N103" s="87"/>
      <c r="O103" s="87"/>
      <c r="P103" s="87"/>
      <c r="Q103" s="91"/>
      <c r="R103" s="87">
        <f t="shared" si="15"/>
        <v>0</v>
      </c>
      <c r="S103" s="87">
        <f t="shared" si="16"/>
        <v>0</v>
      </c>
      <c r="T103" s="92"/>
      <c r="U103" s="93">
        <v>0.1</v>
      </c>
      <c r="V103" s="93">
        <f t="shared" si="17"/>
        <v>0</v>
      </c>
    </row>
    <row r="104" spans="1:24" s="90" customFormat="1" x14ac:dyDescent="0.2">
      <c r="A104" s="86" t="s">
        <v>202</v>
      </c>
      <c r="B104" s="86" t="s">
        <v>203</v>
      </c>
      <c r="C104" s="86" t="s">
        <v>202</v>
      </c>
      <c r="D104" s="86" t="s">
        <v>275</v>
      </c>
      <c r="E104" s="87">
        <v>50</v>
      </c>
      <c r="F104" s="87">
        <v>750</v>
      </c>
      <c r="G104" s="87">
        <v>5</v>
      </c>
      <c r="H104" s="87">
        <v>25</v>
      </c>
      <c r="I104" s="87"/>
      <c r="J104" s="87"/>
      <c r="K104" s="87"/>
      <c r="L104" s="87">
        <v>100</v>
      </c>
      <c r="M104" s="87"/>
      <c r="N104" s="87"/>
      <c r="O104" s="87"/>
      <c r="P104" s="87"/>
      <c r="Q104" s="91"/>
      <c r="R104" s="87">
        <f t="shared" si="15"/>
        <v>100</v>
      </c>
      <c r="S104" s="87">
        <f t="shared" si="16"/>
        <v>4</v>
      </c>
      <c r="T104" s="92"/>
      <c r="U104" s="93">
        <v>0.1</v>
      </c>
      <c r="V104" s="93">
        <f t="shared" si="17"/>
        <v>0.4</v>
      </c>
    </row>
    <row r="105" spans="1:24" s="90" customFormat="1" x14ac:dyDescent="0.2">
      <c r="A105" s="86" t="s">
        <v>108</v>
      </c>
      <c r="B105" s="86" t="s">
        <v>109</v>
      </c>
      <c r="C105" s="86" t="s">
        <v>108</v>
      </c>
      <c r="D105" s="86" t="s">
        <v>275</v>
      </c>
      <c r="E105" s="87">
        <v>50</v>
      </c>
      <c r="F105" s="87">
        <v>900</v>
      </c>
      <c r="G105" s="87">
        <v>5</v>
      </c>
      <c r="H105" s="87">
        <v>25</v>
      </c>
      <c r="I105" s="87"/>
      <c r="J105" s="87"/>
      <c r="K105" s="87"/>
      <c r="L105" s="87">
        <v>50</v>
      </c>
      <c r="M105" s="87"/>
      <c r="N105" s="87"/>
      <c r="O105" s="87"/>
      <c r="P105" s="87">
        <v>1000</v>
      </c>
      <c r="Q105" s="91"/>
      <c r="R105" s="87">
        <f t="shared" si="15"/>
        <v>1050</v>
      </c>
      <c r="S105" s="87">
        <f t="shared" si="16"/>
        <v>42</v>
      </c>
      <c r="T105" s="92"/>
      <c r="U105" s="93">
        <v>0.1</v>
      </c>
      <c r="V105" s="93">
        <f t="shared" si="17"/>
        <v>4.2</v>
      </c>
    </row>
    <row r="106" spans="1:24" s="90" customFormat="1" x14ac:dyDescent="0.2">
      <c r="A106" s="106" t="s">
        <v>187</v>
      </c>
      <c r="B106" s="106" t="s">
        <v>109</v>
      </c>
      <c r="C106" s="106">
        <v>90448700</v>
      </c>
      <c r="D106" s="106" t="s">
        <v>277</v>
      </c>
      <c r="E106" s="87" t="s">
        <v>102</v>
      </c>
      <c r="F106" s="87">
        <v>900</v>
      </c>
      <c r="G106" s="87">
        <v>5</v>
      </c>
      <c r="H106" s="87">
        <v>25</v>
      </c>
      <c r="I106" s="87"/>
      <c r="J106" s="87"/>
      <c r="K106" s="87"/>
      <c r="L106" s="87">
        <v>25</v>
      </c>
      <c r="M106" s="87">
        <v>100</v>
      </c>
      <c r="N106" s="87"/>
      <c r="O106" s="87"/>
      <c r="P106" s="87"/>
      <c r="Q106" s="91"/>
      <c r="R106" s="87">
        <f t="shared" si="15"/>
        <v>125</v>
      </c>
      <c r="S106" s="87">
        <f t="shared" si="16"/>
        <v>5</v>
      </c>
      <c r="T106" s="92"/>
      <c r="U106" s="93">
        <v>0.1</v>
      </c>
      <c r="V106" s="93">
        <f t="shared" si="17"/>
        <v>0.5</v>
      </c>
    </row>
    <row r="107" spans="1:24" s="90" customFormat="1" x14ac:dyDescent="0.2">
      <c r="A107" s="86" t="s">
        <v>110</v>
      </c>
      <c r="B107" s="86" t="s">
        <v>111</v>
      </c>
      <c r="C107" s="86" t="s">
        <v>110</v>
      </c>
      <c r="D107" s="86" t="s">
        <v>275</v>
      </c>
      <c r="E107" s="87">
        <v>50</v>
      </c>
      <c r="F107" s="87">
        <v>1200</v>
      </c>
      <c r="G107" s="87">
        <v>5</v>
      </c>
      <c r="H107" s="87">
        <v>25</v>
      </c>
      <c r="I107" s="87"/>
      <c r="J107" s="87"/>
      <c r="K107" s="87"/>
      <c r="L107" s="87">
        <v>50</v>
      </c>
      <c r="M107" s="87"/>
      <c r="N107" s="87"/>
      <c r="O107" s="87"/>
      <c r="P107" s="87"/>
      <c r="Q107" s="91"/>
      <c r="R107" s="87">
        <f t="shared" si="15"/>
        <v>50</v>
      </c>
      <c r="S107" s="87">
        <f t="shared" si="16"/>
        <v>2</v>
      </c>
      <c r="T107" s="92"/>
      <c r="U107" s="93">
        <v>0.13</v>
      </c>
      <c r="V107" s="93">
        <f t="shared" si="17"/>
        <v>0.26</v>
      </c>
    </row>
    <row r="108" spans="1:24" s="90" customFormat="1" x14ac:dyDescent="0.2">
      <c r="A108" s="106" t="s">
        <v>204</v>
      </c>
      <c r="B108" s="106" t="s">
        <v>111</v>
      </c>
      <c r="C108" s="95" t="s">
        <v>205</v>
      </c>
      <c r="D108" s="106" t="s">
        <v>277</v>
      </c>
      <c r="E108" s="87">
        <v>50</v>
      </c>
      <c r="F108" s="87">
        <v>1200</v>
      </c>
      <c r="G108" s="87">
        <v>5</v>
      </c>
      <c r="H108" s="87">
        <v>25</v>
      </c>
      <c r="I108" s="87"/>
      <c r="J108" s="87"/>
      <c r="K108" s="87"/>
      <c r="L108" s="87"/>
      <c r="M108" s="87">
        <v>100</v>
      </c>
      <c r="N108" s="87"/>
      <c r="O108" s="87"/>
      <c r="P108" s="87"/>
      <c r="Q108" s="91"/>
      <c r="R108" s="87">
        <f t="shared" si="15"/>
        <v>100</v>
      </c>
      <c r="S108" s="87">
        <f t="shared" si="16"/>
        <v>4</v>
      </c>
      <c r="T108" s="92"/>
      <c r="U108" s="93">
        <v>0.13</v>
      </c>
      <c r="V108" s="93">
        <f t="shared" si="17"/>
        <v>0.52</v>
      </c>
    </row>
    <row r="109" spans="1:24" s="90" customFormat="1" x14ac:dyDescent="0.2">
      <c r="A109" s="106" t="s">
        <v>565</v>
      </c>
      <c r="B109" s="106" t="s">
        <v>566</v>
      </c>
      <c r="C109" s="95" t="s">
        <v>567</v>
      </c>
      <c r="D109" s="106" t="s">
        <v>277</v>
      </c>
      <c r="E109" s="87">
        <v>50</v>
      </c>
      <c r="F109" s="87">
        <v>1800</v>
      </c>
      <c r="G109" s="87">
        <v>5</v>
      </c>
      <c r="H109" s="87">
        <v>20</v>
      </c>
      <c r="I109" s="87"/>
      <c r="J109" s="87"/>
      <c r="K109" s="87"/>
      <c r="L109" s="87"/>
      <c r="M109" s="87"/>
      <c r="N109" s="87">
        <v>420</v>
      </c>
      <c r="O109" s="87"/>
      <c r="P109" s="87"/>
      <c r="Q109" s="91"/>
      <c r="R109" s="87">
        <f t="shared" si="15"/>
        <v>420</v>
      </c>
      <c r="S109" s="87">
        <f t="shared" si="16"/>
        <v>21</v>
      </c>
      <c r="T109" s="92"/>
      <c r="U109" s="93">
        <v>0.13</v>
      </c>
      <c r="V109" s="93">
        <f t="shared" si="17"/>
        <v>2.73</v>
      </c>
    </row>
    <row r="110" spans="1:24" s="90" customFormat="1" x14ac:dyDescent="0.2">
      <c r="A110" s="106" t="s">
        <v>268</v>
      </c>
      <c r="B110" s="106" t="s">
        <v>269</v>
      </c>
      <c r="C110" s="95" t="s">
        <v>270</v>
      </c>
      <c r="D110" s="106" t="s">
        <v>277</v>
      </c>
      <c r="E110" s="87">
        <v>50</v>
      </c>
      <c r="F110" s="87">
        <v>2400</v>
      </c>
      <c r="G110" s="87">
        <v>5</v>
      </c>
      <c r="H110" s="87">
        <v>25</v>
      </c>
      <c r="I110" s="87"/>
      <c r="J110" s="87"/>
      <c r="K110" s="87"/>
      <c r="L110" s="87">
        <v>50</v>
      </c>
      <c r="M110" s="87">
        <v>100</v>
      </c>
      <c r="N110" s="87"/>
      <c r="O110" s="87"/>
      <c r="P110" s="87"/>
      <c r="Q110" s="91"/>
      <c r="R110" s="87">
        <f t="shared" si="15"/>
        <v>150</v>
      </c>
      <c r="S110" s="87">
        <f t="shared" si="16"/>
        <v>6</v>
      </c>
      <c r="T110" s="92"/>
      <c r="U110" s="93">
        <v>0.26</v>
      </c>
      <c r="V110" s="93">
        <f t="shared" si="17"/>
        <v>1.56</v>
      </c>
      <c r="W110" s="94"/>
    </row>
    <row r="111" spans="1:24" s="90" customFormat="1" x14ac:dyDescent="0.2">
      <c r="A111" s="304" t="s">
        <v>112</v>
      </c>
      <c r="B111" s="304"/>
      <c r="C111" s="104"/>
      <c r="D111" s="104"/>
      <c r="E111" s="104"/>
      <c r="F111" s="87"/>
      <c r="G111" s="87"/>
      <c r="H111" s="87"/>
      <c r="I111" s="87"/>
      <c r="J111" s="87"/>
      <c r="K111" s="87"/>
      <c r="L111" s="87"/>
      <c r="M111" s="87"/>
      <c r="N111" s="87"/>
      <c r="O111" s="87"/>
      <c r="P111" s="87"/>
      <c r="Q111" s="106"/>
      <c r="R111" s="87"/>
      <c r="S111" s="87"/>
      <c r="T111" s="92"/>
      <c r="U111" s="87"/>
      <c r="V111" s="93"/>
    </row>
    <row r="112" spans="1:24" s="90" customFormat="1" x14ac:dyDescent="0.2">
      <c r="A112" s="86" t="s">
        <v>216</v>
      </c>
      <c r="B112" s="86" t="s">
        <v>217</v>
      </c>
      <c r="C112" s="86" t="s">
        <v>216</v>
      </c>
      <c r="D112" s="86" t="s">
        <v>275</v>
      </c>
      <c r="E112" s="87">
        <v>20</v>
      </c>
      <c r="F112" s="87">
        <v>150</v>
      </c>
      <c r="G112" s="87">
        <v>10</v>
      </c>
      <c r="H112" s="87">
        <v>400</v>
      </c>
      <c r="I112" s="87"/>
      <c r="J112" s="87"/>
      <c r="K112" s="87"/>
      <c r="L112" s="87"/>
      <c r="M112" s="87"/>
      <c r="N112" s="87"/>
      <c r="O112" s="87"/>
      <c r="P112" s="87"/>
      <c r="Q112" s="106"/>
      <c r="R112" s="87">
        <f t="shared" ref="R112:R145" si="18">SUM(I112:Q112)</f>
        <v>0</v>
      </c>
      <c r="S112" s="87">
        <f t="shared" ref="S112:S145" si="19">$R112/$H112</f>
        <v>0</v>
      </c>
      <c r="T112" s="92"/>
      <c r="U112" s="87">
        <v>0.06</v>
      </c>
      <c r="V112" s="93">
        <f t="shared" ref="V112:V145" si="20">$S112*$U112</f>
        <v>0</v>
      </c>
      <c r="W112" s="94">
        <f>SUM(V112:V127)</f>
        <v>1.04</v>
      </c>
      <c r="X112" s="90">
        <f>W112*100/$W$146</f>
        <v>1.6531553012239706</v>
      </c>
    </row>
    <row r="113" spans="1:24" s="90" customFormat="1" x14ac:dyDescent="0.2">
      <c r="A113" s="106" t="s">
        <v>226</v>
      </c>
      <c r="B113" s="106" t="s">
        <v>217</v>
      </c>
      <c r="C113" s="106">
        <v>90444200</v>
      </c>
      <c r="D113" s="106" t="s">
        <v>277</v>
      </c>
      <c r="E113" s="87">
        <v>20</v>
      </c>
      <c r="F113" s="87">
        <v>150</v>
      </c>
      <c r="G113" s="87">
        <v>10</v>
      </c>
      <c r="H113" s="87">
        <v>400</v>
      </c>
      <c r="I113" s="87"/>
      <c r="J113" s="87"/>
      <c r="K113" s="87"/>
      <c r="L113" s="87"/>
      <c r="M113" s="87"/>
      <c r="N113" s="87"/>
      <c r="O113" s="87"/>
      <c r="P113" s="87"/>
      <c r="Q113" s="106"/>
      <c r="R113" s="87">
        <f t="shared" si="18"/>
        <v>0</v>
      </c>
      <c r="S113" s="87">
        <f t="shared" si="19"/>
        <v>0</v>
      </c>
      <c r="T113" s="92"/>
      <c r="U113" s="87">
        <v>0.06</v>
      </c>
      <c r="V113" s="93">
        <f t="shared" si="20"/>
        <v>0</v>
      </c>
    </row>
    <row r="114" spans="1:24" s="90" customFormat="1" x14ac:dyDescent="0.2">
      <c r="A114" s="86" t="s">
        <v>191</v>
      </c>
      <c r="B114" s="86" t="s">
        <v>192</v>
      </c>
      <c r="C114" s="86" t="s">
        <v>191</v>
      </c>
      <c r="D114" s="86" t="s">
        <v>275</v>
      </c>
      <c r="E114" s="87">
        <v>20</v>
      </c>
      <c r="F114" s="87">
        <v>200</v>
      </c>
      <c r="G114" s="87">
        <v>10</v>
      </c>
      <c r="H114" s="87">
        <v>300</v>
      </c>
      <c r="I114" s="87"/>
      <c r="J114" s="87"/>
      <c r="K114" s="87"/>
      <c r="L114" s="87"/>
      <c r="M114" s="87"/>
      <c r="N114" s="87"/>
      <c r="O114" s="87"/>
      <c r="P114" s="87"/>
      <c r="Q114" s="106"/>
      <c r="R114" s="87">
        <f t="shared" si="18"/>
        <v>0</v>
      </c>
      <c r="S114" s="87">
        <f t="shared" si="19"/>
        <v>0</v>
      </c>
      <c r="T114" s="92"/>
      <c r="U114" s="87">
        <v>0.06</v>
      </c>
      <c r="V114" s="93">
        <f t="shared" si="20"/>
        <v>0</v>
      </c>
    </row>
    <row r="115" spans="1:24" s="90" customFormat="1" x14ac:dyDescent="0.2">
      <c r="A115" s="86" t="s">
        <v>160</v>
      </c>
      <c r="B115" s="86" t="s">
        <v>161</v>
      </c>
      <c r="C115" s="86" t="s">
        <v>160</v>
      </c>
      <c r="D115" s="86" t="s">
        <v>275</v>
      </c>
      <c r="E115" s="87">
        <v>20</v>
      </c>
      <c r="F115" s="87">
        <v>300</v>
      </c>
      <c r="G115" s="87">
        <v>10</v>
      </c>
      <c r="H115" s="87">
        <v>200</v>
      </c>
      <c r="I115" s="87"/>
      <c r="J115" s="87"/>
      <c r="K115" s="87"/>
      <c r="L115" s="87">
        <v>600</v>
      </c>
      <c r="M115" s="87">
        <v>400</v>
      </c>
      <c r="N115" s="87"/>
      <c r="O115" s="87">
        <v>400</v>
      </c>
      <c r="P115" s="87"/>
      <c r="Q115" s="91"/>
      <c r="R115" s="87">
        <f t="shared" si="18"/>
        <v>1400</v>
      </c>
      <c r="S115" s="87">
        <f t="shared" si="19"/>
        <v>7</v>
      </c>
      <c r="T115" s="92"/>
      <c r="U115" s="93">
        <v>0.06</v>
      </c>
      <c r="V115" s="93">
        <f t="shared" si="20"/>
        <v>0.42</v>
      </c>
    </row>
    <row r="116" spans="1:24" s="90" customFormat="1" x14ac:dyDescent="0.2">
      <c r="A116" s="106" t="s">
        <v>215</v>
      </c>
      <c r="B116" s="106" t="s">
        <v>161</v>
      </c>
      <c r="C116" s="106">
        <v>90444300</v>
      </c>
      <c r="D116" s="106" t="s">
        <v>277</v>
      </c>
      <c r="E116" s="87" t="s">
        <v>46</v>
      </c>
      <c r="F116" s="87">
        <v>300</v>
      </c>
      <c r="G116" s="87">
        <v>10</v>
      </c>
      <c r="H116" s="87">
        <v>200</v>
      </c>
      <c r="I116" s="87"/>
      <c r="J116" s="87"/>
      <c r="K116" s="87"/>
      <c r="L116" s="87">
        <v>200</v>
      </c>
      <c r="M116" s="87"/>
      <c r="N116" s="87"/>
      <c r="O116" s="87"/>
      <c r="P116" s="87"/>
      <c r="Q116" s="91"/>
      <c r="R116" s="87">
        <f t="shared" si="18"/>
        <v>200</v>
      </c>
      <c r="S116" s="87">
        <f t="shared" si="19"/>
        <v>1</v>
      </c>
      <c r="T116" s="92"/>
      <c r="U116" s="93">
        <v>0.06</v>
      </c>
      <c r="V116" s="93">
        <f t="shared" si="20"/>
        <v>0.06</v>
      </c>
    </row>
    <row r="117" spans="1:24" s="90" customFormat="1" x14ac:dyDescent="0.2">
      <c r="A117" s="86" t="s">
        <v>206</v>
      </c>
      <c r="B117" s="86" t="s">
        <v>114</v>
      </c>
      <c r="C117" s="86" t="s">
        <v>206</v>
      </c>
      <c r="D117" s="86" t="s">
        <v>275</v>
      </c>
      <c r="E117" s="87">
        <v>20</v>
      </c>
      <c r="F117" s="87">
        <v>450</v>
      </c>
      <c r="G117" s="87">
        <v>10</v>
      </c>
      <c r="H117" s="87">
        <v>100</v>
      </c>
      <c r="I117" s="87"/>
      <c r="J117" s="87"/>
      <c r="K117" s="87"/>
      <c r="L117" s="87">
        <v>100</v>
      </c>
      <c r="M117" s="87"/>
      <c r="N117" s="87"/>
      <c r="O117" s="87"/>
      <c r="P117" s="87"/>
      <c r="Q117" s="101"/>
      <c r="R117" s="87">
        <f t="shared" si="18"/>
        <v>100</v>
      </c>
      <c r="S117" s="87">
        <f t="shared" si="19"/>
        <v>1</v>
      </c>
      <c r="T117" s="92"/>
      <c r="U117" s="93">
        <v>0.08</v>
      </c>
      <c r="V117" s="93">
        <f t="shared" si="20"/>
        <v>0.08</v>
      </c>
    </row>
    <row r="118" spans="1:24" s="90" customFormat="1" x14ac:dyDescent="0.2">
      <c r="A118" s="106" t="s">
        <v>113</v>
      </c>
      <c r="B118" s="106" t="s">
        <v>114</v>
      </c>
      <c r="C118" s="106">
        <v>90444400</v>
      </c>
      <c r="D118" s="106" t="s">
        <v>277</v>
      </c>
      <c r="E118" s="87" t="s">
        <v>46</v>
      </c>
      <c r="F118" s="87">
        <v>450</v>
      </c>
      <c r="G118" s="87">
        <v>10</v>
      </c>
      <c r="H118" s="87">
        <v>100</v>
      </c>
      <c r="I118" s="87"/>
      <c r="J118" s="87"/>
      <c r="K118" s="87"/>
      <c r="L118" s="87"/>
      <c r="M118" s="87"/>
      <c r="N118" s="87"/>
      <c r="O118" s="87"/>
      <c r="P118" s="87"/>
      <c r="Q118" s="91"/>
      <c r="R118" s="87">
        <f t="shared" si="18"/>
        <v>0</v>
      </c>
      <c r="S118" s="87">
        <f t="shared" si="19"/>
        <v>0</v>
      </c>
      <c r="T118" s="92"/>
      <c r="U118" s="93">
        <v>0.08</v>
      </c>
      <c r="V118" s="93">
        <f t="shared" si="20"/>
        <v>0</v>
      </c>
    </row>
    <row r="119" spans="1:24" s="90" customFormat="1" x14ac:dyDescent="0.2">
      <c r="A119" s="86" t="s">
        <v>115</v>
      </c>
      <c r="B119" s="86" t="s">
        <v>116</v>
      </c>
      <c r="C119" s="86" t="s">
        <v>115</v>
      </c>
      <c r="D119" s="86" t="s">
        <v>275</v>
      </c>
      <c r="E119" s="87">
        <v>20</v>
      </c>
      <c r="F119" s="87">
        <v>600</v>
      </c>
      <c r="G119" s="87">
        <v>10</v>
      </c>
      <c r="H119" s="87">
        <v>100</v>
      </c>
      <c r="I119" s="87"/>
      <c r="J119" s="87"/>
      <c r="K119" s="87"/>
      <c r="L119" s="87"/>
      <c r="M119" s="87">
        <v>200</v>
      </c>
      <c r="N119" s="87"/>
      <c r="O119" s="87">
        <v>200</v>
      </c>
      <c r="P119" s="87"/>
      <c r="Q119" s="91"/>
      <c r="R119" s="87">
        <f t="shared" si="18"/>
        <v>400</v>
      </c>
      <c r="S119" s="87">
        <f t="shared" si="19"/>
        <v>4</v>
      </c>
      <c r="T119" s="92"/>
      <c r="U119" s="93">
        <v>0.06</v>
      </c>
      <c r="V119" s="93">
        <f t="shared" si="20"/>
        <v>0.24</v>
      </c>
    </row>
    <row r="120" spans="1:24" s="90" customFormat="1" x14ac:dyDescent="0.2">
      <c r="A120" s="106" t="s">
        <v>188</v>
      </c>
      <c r="B120" s="106" t="s">
        <v>116</v>
      </c>
      <c r="C120" s="106">
        <v>90444600</v>
      </c>
      <c r="D120" s="106" t="s">
        <v>277</v>
      </c>
      <c r="E120" s="87" t="s">
        <v>46</v>
      </c>
      <c r="F120" s="87">
        <v>600</v>
      </c>
      <c r="G120" s="87">
        <v>10</v>
      </c>
      <c r="H120" s="87">
        <v>100</v>
      </c>
      <c r="I120" s="87"/>
      <c r="J120" s="87"/>
      <c r="K120" s="87"/>
      <c r="L120" s="87">
        <v>200</v>
      </c>
      <c r="M120" s="87"/>
      <c r="N120" s="87"/>
      <c r="O120" s="87">
        <v>200</v>
      </c>
      <c r="P120" s="87"/>
      <c r="Q120" s="91"/>
      <c r="R120" s="87">
        <f t="shared" si="18"/>
        <v>400</v>
      </c>
      <c r="S120" s="87">
        <f t="shared" si="19"/>
        <v>4</v>
      </c>
      <c r="T120" s="92"/>
      <c r="U120" s="93">
        <v>0.06</v>
      </c>
      <c r="V120" s="93">
        <f t="shared" si="20"/>
        <v>0.24</v>
      </c>
    </row>
    <row r="121" spans="1:24" s="90" customFormat="1" x14ac:dyDescent="0.2">
      <c r="A121" s="86" t="s">
        <v>117</v>
      </c>
      <c r="B121" s="86" t="s">
        <v>118</v>
      </c>
      <c r="C121" s="86" t="s">
        <v>117</v>
      </c>
      <c r="D121" s="86" t="s">
        <v>275</v>
      </c>
      <c r="E121" s="87">
        <v>20</v>
      </c>
      <c r="F121" s="87">
        <v>750</v>
      </c>
      <c r="G121" s="87">
        <v>10</v>
      </c>
      <c r="H121" s="87">
        <v>100</v>
      </c>
      <c r="I121" s="87"/>
      <c r="J121" s="87"/>
      <c r="K121" s="87"/>
      <c r="L121" s="87"/>
      <c r="M121" s="87"/>
      <c r="N121" s="87"/>
      <c r="O121" s="87"/>
      <c r="P121" s="87"/>
      <c r="Q121" s="91"/>
      <c r="R121" s="87">
        <f t="shared" si="18"/>
        <v>0</v>
      </c>
      <c r="S121" s="87">
        <f t="shared" si="19"/>
        <v>0</v>
      </c>
      <c r="T121" s="92"/>
      <c r="U121" s="93">
        <v>7.0000000000000007E-2</v>
      </c>
      <c r="V121" s="93">
        <f t="shared" si="20"/>
        <v>0</v>
      </c>
    </row>
    <row r="122" spans="1:24" s="90" customFormat="1" x14ac:dyDescent="0.2">
      <c r="A122" s="106" t="s">
        <v>189</v>
      </c>
      <c r="B122" s="106" t="s">
        <v>118</v>
      </c>
      <c r="C122" s="106">
        <v>90444700</v>
      </c>
      <c r="D122" s="106" t="s">
        <v>277</v>
      </c>
      <c r="E122" s="87" t="s">
        <v>46</v>
      </c>
      <c r="F122" s="87">
        <v>750</v>
      </c>
      <c r="G122" s="87">
        <v>10</v>
      </c>
      <c r="H122" s="87">
        <v>100</v>
      </c>
      <c r="I122" s="87"/>
      <c r="J122" s="87"/>
      <c r="K122" s="87"/>
      <c r="L122" s="87"/>
      <c r="M122" s="87"/>
      <c r="N122" s="87"/>
      <c r="O122" s="87"/>
      <c r="P122" s="87"/>
      <c r="Q122" s="91"/>
      <c r="R122" s="87">
        <f t="shared" si="18"/>
        <v>0</v>
      </c>
      <c r="S122" s="87">
        <f t="shared" si="19"/>
        <v>0</v>
      </c>
      <c r="T122" s="92"/>
      <c r="U122" s="93">
        <v>7.0000000000000007E-2</v>
      </c>
      <c r="V122" s="93">
        <f t="shared" si="20"/>
        <v>0</v>
      </c>
    </row>
    <row r="123" spans="1:24" s="90" customFormat="1" x14ac:dyDescent="0.2">
      <c r="A123" s="86" t="s">
        <v>119</v>
      </c>
      <c r="B123" s="86" t="s">
        <v>120</v>
      </c>
      <c r="C123" s="86" t="s">
        <v>119</v>
      </c>
      <c r="D123" s="86" t="s">
        <v>275</v>
      </c>
      <c r="E123" s="87">
        <v>20</v>
      </c>
      <c r="F123" s="87">
        <v>900</v>
      </c>
      <c r="G123" s="87">
        <v>10</v>
      </c>
      <c r="H123" s="87">
        <v>50</v>
      </c>
      <c r="I123" s="87"/>
      <c r="J123" s="87"/>
      <c r="K123" s="87"/>
      <c r="L123" s="87"/>
      <c r="M123" s="87"/>
      <c r="N123" s="87"/>
      <c r="O123" s="87"/>
      <c r="P123" s="87"/>
      <c r="Q123" s="91"/>
      <c r="R123" s="87">
        <f t="shared" si="18"/>
        <v>0</v>
      </c>
      <c r="S123" s="87">
        <f t="shared" si="19"/>
        <v>0</v>
      </c>
      <c r="T123" s="92"/>
      <c r="U123" s="93">
        <v>0.08</v>
      </c>
      <c r="V123" s="93">
        <f t="shared" si="20"/>
        <v>0</v>
      </c>
    </row>
    <row r="124" spans="1:24" s="90" customFormat="1" x14ac:dyDescent="0.2">
      <c r="A124" s="106" t="s">
        <v>263</v>
      </c>
      <c r="B124" s="106" t="s">
        <v>120</v>
      </c>
      <c r="C124" s="106">
        <v>90444800</v>
      </c>
      <c r="D124" s="106" t="s">
        <v>277</v>
      </c>
      <c r="E124" s="87" t="s">
        <v>46</v>
      </c>
      <c r="F124" s="87">
        <v>900</v>
      </c>
      <c r="G124" s="87">
        <v>10</v>
      </c>
      <c r="H124" s="87">
        <v>50</v>
      </c>
      <c r="I124" s="87"/>
      <c r="J124" s="87"/>
      <c r="K124" s="87"/>
      <c r="L124" s="87"/>
      <c r="M124" s="87"/>
      <c r="N124" s="87"/>
      <c r="O124" s="87"/>
      <c r="P124" s="87"/>
      <c r="Q124" s="91"/>
      <c r="R124" s="87">
        <f t="shared" si="18"/>
        <v>0</v>
      </c>
      <c r="S124" s="87">
        <f t="shared" si="19"/>
        <v>0</v>
      </c>
      <c r="T124" s="92"/>
      <c r="U124" s="93">
        <v>0.08</v>
      </c>
      <c r="V124" s="93">
        <f t="shared" si="20"/>
        <v>0</v>
      </c>
    </row>
    <row r="125" spans="1:24" s="90" customFormat="1" x14ac:dyDescent="0.2">
      <c r="A125" s="86" t="s">
        <v>121</v>
      </c>
      <c r="B125" s="86" t="s">
        <v>122</v>
      </c>
      <c r="C125" s="86" t="s">
        <v>121</v>
      </c>
      <c r="D125" s="86" t="s">
        <v>275</v>
      </c>
      <c r="E125" s="87">
        <v>20</v>
      </c>
      <c r="F125" s="87">
        <v>1200</v>
      </c>
      <c r="G125" s="87">
        <v>10</v>
      </c>
      <c r="H125" s="87">
        <v>50</v>
      </c>
      <c r="I125" s="87"/>
      <c r="J125" s="87"/>
      <c r="K125" s="87"/>
      <c r="L125" s="87"/>
      <c r="M125" s="87"/>
      <c r="N125" s="87"/>
      <c r="O125" s="87"/>
      <c r="P125" s="87"/>
      <c r="Q125" s="91"/>
      <c r="R125" s="87">
        <f t="shared" si="18"/>
        <v>0</v>
      </c>
      <c r="S125" s="87">
        <f t="shared" si="19"/>
        <v>0</v>
      </c>
      <c r="T125" s="92"/>
      <c r="U125" s="93">
        <v>0.11</v>
      </c>
      <c r="V125" s="93">
        <f t="shared" si="20"/>
        <v>0</v>
      </c>
    </row>
    <row r="126" spans="1:24" s="90" customFormat="1" x14ac:dyDescent="0.2">
      <c r="A126" s="86" t="s">
        <v>207</v>
      </c>
      <c r="B126" s="86" t="s">
        <v>208</v>
      </c>
      <c r="C126" s="86" t="s">
        <v>207</v>
      </c>
      <c r="D126" s="86" t="s">
        <v>275</v>
      </c>
      <c r="E126" s="87">
        <v>20</v>
      </c>
      <c r="F126" s="87">
        <v>1500</v>
      </c>
      <c r="G126" s="87">
        <v>10</v>
      </c>
      <c r="H126" s="87">
        <v>50</v>
      </c>
      <c r="I126" s="87"/>
      <c r="J126" s="87"/>
      <c r="K126" s="87"/>
      <c r="L126" s="87"/>
      <c r="M126" s="87"/>
      <c r="N126" s="87"/>
      <c r="O126" s="87"/>
      <c r="P126" s="87"/>
      <c r="Q126" s="91"/>
      <c r="R126" s="87">
        <f t="shared" si="18"/>
        <v>0</v>
      </c>
      <c r="S126" s="87">
        <f t="shared" si="19"/>
        <v>0</v>
      </c>
      <c r="T126" s="92"/>
      <c r="U126" s="93">
        <v>7.0000000000000007E-2</v>
      </c>
      <c r="V126" s="93">
        <f t="shared" si="20"/>
        <v>0</v>
      </c>
    </row>
    <row r="127" spans="1:24" s="90" customFormat="1" x14ac:dyDescent="0.2">
      <c r="A127" s="86" t="s">
        <v>209</v>
      </c>
      <c r="B127" s="86" t="s">
        <v>210</v>
      </c>
      <c r="C127" s="86" t="s">
        <v>209</v>
      </c>
      <c r="D127" s="86" t="s">
        <v>275</v>
      </c>
      <c r="E127" s="87">
        <v>20</v>
      </c>
      <c r="F127" s="87">
        <v>1800</v>
      </c>
      <c r="G127" s="87">
        <v>10</v>
      </c>
      <c r="H127" s="87">
        <v>50</v>
      </c>
      <c r="I127" s="87"/>
      <c r="J127" s="87"/>
      <c r="K127" s="87"/>
      <c r="L127" s="87"/>
      <c r="M127" s="87"/>
      <c r="N127" s="87"/>
      <c r="O127" s="87"/>
      <c r="P127" s="87"/>
      <c r="Q127" s="91"/>
      <c r="R127" s="87">
        <f t="shared" si="18"/>
        <v>0</v>
      </c>
      <c r="S127" s="87">
        <f t="shared" si="19"/>
        <v>0</v>
      </c>
      <c r="T127" s="105"/>
      <c r="U127" s="93">
        <v>0.09</v>
      </c>
      <c r="V127" s="93">
        <f t="shared" si="20"/>
        <v>0</v>
      </c>
      <c r="W127" s="94"/>
    </row>
    <row r="128" spans="1:24" s="90" customFormat="1" x14ac:dyDescent="0.2">
      <c r="A128" s="86" t="s">
        <v>123</v>
      </c>
      <c r="B128" s="86" t="s">
        <v>124</v>
      </c>
      <c r="C128" s="86" t="s">
        <v>123</v>
      </c>
      <c r="D128" s="86" t="s">
        <v>275</v>
      </c>
      <c r="E128" s="87">
        <v>25</v>
      </c>
      <c r="F128" s="87">
        <v>150</v>
      </c>
      <c r="G128" s="87">
        <v>10</v>
      </c>
      <c r="H128" s="87">
        <v>200</v>
      </c>
      <c r="I128" s="87"/>
      <c r="J128" s="87"/>
      <c r="K128" s="87"/>
      <c r="L128" s="87"/>
      <c r="M128" s="87"/>
      <c r="N128" s="87"/>
      <c r="O128" s="87"/>
      <c r="P128" s="87"/>
      <c r="Q128" s="91"/>
      <c r="R128" s="87">
        <f t="shared" si="18"/>
        <v>0</v>
      </c>
      <c r="S128" s="87">
        <f t="shared" si="19"/>
        <v>0</v>
      </c>
      <c r="T128" s="92"/>
      <c r="U128" s="93">
        <v>0.04</v>
      </c>
      <c r="V128" s="93">
        <f t="shared" si="20"/>
        <v>0</v>
      </c>
      <c r="W128" s="94">
        <f>SUM(V128:V145)</f>
        <v>2.02</v>
      </c>
      <c r="X128" s="90">
        <f>W128*100/$W$146</f>
        <v>3.2109362581465586</v>
      </c>
    </row>
    <row r="129" spans="1:23" s="90" customFormat="1" x14ac:dyDescent="0.2">
      <c r="A129" s="106" t="s">
        <v>257</v>
      </c>
      <c r="B129" s="106" t="s">
        <v>124</v>
      </c>
      <c r="C129" s="106">
        <v>90445200</v>
      </c>
      <c r="D129" s="106" t="s">
        <v>277</v>
      </c>
      <c r="E129" s="87">
        <v>25</v>
      </c>
      <c r="F129" s="87">
        <v>150</v>
      </c>
      <c r="G129" s="87">
        <v>10</v>
      </c>
      <c r="H129" s="87">
        <v>200</v>
      </c>
      <c r="I129" s="87"/>
      <c r="J129" s="87"/>
      <c r="K129" s="87"/>
      <c r="L129" s="87">
        <v>200</v>
      </c>
      <c r="M129" s="87"/>
      <c r="N129" s="87"/>
      <c r="O129" s="87"/>
      <c r="P129" s="87"/>
      <c r="Q129" s="91"/>
      <c r="R129" s="87">
        <f t="shared" si="18"/>
        <v>200</v>
      </c>
      <c r="S129" s="87">
        <f t="shared" si="19"/>
        <v>1</v>
      </c>
      <c r="T129" s="92"/>
      <c r="U129" s="93">
        <v>0.04</v>
      </c>
      <c r="V129" s="93">
        <f t="shared" si="20"/>
        <v>0.04</v>
      </c>
    </row>
    <row r="130" spans="1:23" s="90" customFormat="1" x14ac:dyDescent="0.2">
      <c r="A130" s="86" t="s">
        <v>125</v>
      </c>
      <c r="B130" s="86" t="s">
        <v>126</v>
      </c>
      <c r="C130" s="86" t="s">
        <v>125</v>
      </c>
      <c r="D130" s="86" t="s">
        <v>275</v>
      </c>
      <c r="E130" s="87">
        <v>25</v>
      </c>
      <c r="F130" s="87">
        <v>300</v>
      </c>
      <c r="G130" s="87">
        <v>10</v>
      </c>
      <c r="H130" s="87">
        <v>100</v>
      </c>
      <c r="I130" s="87"/>
      <c r="J130" s="87"/>
      <c r="K130" s="87"/>
      <c r="L130" s="87">
        <v>100</v>
      </c>
      <c r="M130" s="87"/>
      <c r="N130" s="87"/>
      <c r="O130" s="87"/>
      <c r="P130" s="87"/>
      <c r="Q130" s="91"/>
      <c r="R130" s="87">
        <f t="shared" si="18"/>
        <v>100</v>
      </c>
      <c r="S130" s="87">
        <f t="shared" si="19"/>
        <v>1</v>
      </c>
      <c r="T130" s="92"/>
      <c r="U130" s="93">
        <v>0.04</v>
      </c>
      <c r="V130" s="93">
        <f t="shared" si="20"/>
        <v>0.04</v>
      </c>
    </row>
    <row r="131" spans="1:23" s="90" customFormat="1" x14ac:dyDescent="0.2">
      <c r="A131" s="106" t="s">
        <v>127</v>
      </c>
      <c r="B131" s="106" t="s">
        <v>126</v>
      </c>
      <c r="C131" s="106">
        <v>90445300</v>
      </c>
      <c r="D131" s="106" t="s">
        <v>277</v>
      </c>
      <c r="E131" s="87" t="s">
        <v>63</v>
      </c>
      <c r="F131" s="87">
        <v>300</v>
      </c>
      <c r="G131" s="87">
        <v>10</v>
      </c>
      <c r="H131" s="87">
        <v>100</v>
      </c>
      <c r="I131" s="87"/>
      <c r="J131" s="87"/>
      <c r="K131" s="87"/>
      <c r="L131" s="87">
        <v>200</v>
      </c>
      <c r="M131" s="87"/>
      <c r="N131" s="87"/>
      <c r="O131" s="87"/>
      <c r="P131" s="87"/>
      <c r="Q131" s="91"/>
      <c r="R131" s="87">
        <f t="shared" si="18"/>
        <v>200</v>
      </c>
      <c r="S131" s="87">
        <f t="shared" si="19"/>
        <v>2</v>
      </c>
      <c r="T131" s="92"/>
      <c r="U131" s="93">
        <v>0.04</v>
      </c>
      <c r="V131" s="93">
        <f t="shared" si="20"/>
        <v>0.08</v>
      </c>
    </row>
    <row r="132" spans="1:23" s="90" customFormat="1" x14ac:dyDescent="0.2">
      <c r="A132" s="86" t="s">
        <v>128</v>
      </c>
      <c r="B132" s="86" t="s">
        <v>129</v>
      </c>
      <c r="C132" s="86" t="s">
        <v>128</v>
      </c>
      <c r="D132" s="86" t="s">
        <v>275</v>
      </c>
      <c r="E132" s="87">
        <v>25</v>
      </c>
      <c r="F132" s="87">
        <v>450</v>
      </c>
      <c r="G132" s="87">
        <v>10</v>
      </c>
      <c r="H132" s="87">
        <v>100</v>
      </c>
      <c r="I132" s="87"/>
      <c r="J132" s="87"/>
      <c r="K132" s="87"/>
      <c r="L132" s="87">
        <v>100</v>
      </c>
      <c r="M132" s="87">
        <v>100</v>
      </c>
      <c r="N132" s="87"/>
      <c r="O132" s="87"/>
      <c r="P132" s="87"/>
      <c r="Q132" s="91"/>
      <c r="R132" s="87">
        <f t="shared" si="18"/>
        <v>200</v>
      </c>
      <c r="S132" s="87">
        <f t="shared" si="19"/>
        <v>2</v>
      </c>
      <c r="T132" s="92"/>
      <c r="U132" s="93">
        <v>0.06</v>
      </c>
      <c r="V132" s="93">
        <f t="shared" si="20"/>
        <v>0.12</v>
      </c>
    </row>
    <row r="133" spans="1:23" s="90" customFormat="1" x14ac:dyDescent="0.2">
      <c r="A133" s="106" t="s">
        <v>190</v>
      </c>
      <c r="B133" s="106" t="s">
        <v>129</v>
      </c>
      <c r="C133" s="106">
        <v>90445400</v>
      </c>
      <c r="D133" s="106" t="s">
        <v>277</v>
      </c>
      <c r="E133" s="87" t="s">
        <v>63</v>
      </c>
      <c r="F133" s="87">
        <v>450</v>
      </c>
      <c r="G133" s="87">
        <v>10</v>
      </c>
      <c r="H133" s="87">
        <v>100</v>
      </c>
      <c r="I133" s="87"/>
      <c r="J133" s="87"/>
      <c r="K133" s="87"/>
      <c r="L133" s="87">
        <v>500</v>
      </c>
      <c r="M133" s="87">
        <v>200</v>
      </c>
      <c r="N133" s="87"/>
      <c r="O133" s="87">
        <v>200</v>
      </c>
      <c r="P133" s="87"/>
      <c r="Q133" s="91"/>
      <c r="R133" s="87">
        <f t="shared" si="18"/>
        <v>900</v>
      </c>
      <c r="S133" s="87">
        <f t="shared" si="19"/>
        <v>9</v>
      </c>
      <c r="T133" s="92"/>
      <c r="U133" s="93">
        <v>0.06</v>
      </c>
      <c r="V133" s="93">
        <f t="shared" si="20"/>
        <v>0.54</v>
      </c>
    </row>
    <row r="134" spans="1:23" s="90" customFormat="1" x14ac:dyDescent="0.2">
      <c r="A134" s="86" t="s">
        <v>130</v>
      </c>
      <c r="B134" s="86" t="s">
        <v>131</v>
      </c>
      <c r="C134" s="86" t="s">
        <v>130</v>
      </c>
      <c r="D134" s="86" t="s">
        <v>275</v>
      </c>
      <c r="E134" s="87">
        <v>25</v>
      </c>
      <c r="F134" s="87">
        <v>600</v>
      </c>
      <c r="G134" s="87">
        <v>10</v>
      </c>
      <c r="H134" s="87">
        <v>50</v>
      </c>
      <c r="I134" s="87"/>
      <c r="J134" s="87"/>
      <c r="K134" s="87"/>
      <c r="L134" s="87"/>
      <c r="M134" s="87"/>
      <c r="N134" s="87"/>
      <c r="O134" s="87"/>
      <c r="P134" s="87"/>
      <c r="Q134" s="91"/>
      <c r="R134" s="87">
        <f t="shared" si="18"/>
        <v>0</v>
      </c>
      <c r="S134" s="87">
        <f t="shared" si="19"/>
        <v>0</v>
      </c>
      <c r="T134" s="92"/>
      <c r="U134" s="93">
        <v>0.04</v>
      </c>
      <c r="V134" s="93">
        <f t="shared" si="20"/>
        <v>0</v>
      </c>
    </row>
    <row r="135" spans="1:23" s="90" customFormat="1" x14ac:dyDescent="0.2">
      <c r="A135" s="106" t="s">
        <v>211</v>
      </c>
      <c r="B135" s="106" t="s">
        <v>131</v>
      </c>
      <c r="C135" s="106">
        <v>90445600</v>
      </c>
      <c r="D135" s="106" t="s">
        <v>277</v>
      </c>
      <c r="E135" s="87">
        <v>25</v>
      </c>
      <c r="F135" s="87">
        <v>600</v>
      </c>
      <c r="G135" s="87">
        <v>10</v>
      </c>
      <c r="H135" s="87">
        <v>50</v>
      </c>
      <c r="I135" s="87"/>
      <c r="J135" s="87"/>
      <c r="K135" s="87"/>
      <c r="L135" s="87">
        <v>100</v>
      </c>
      <c r="M135" s="87">
        <v>200</v>
      </c>
      <c r="N135" s="87"/>
      <c r="O135" s="87">
        <v>200</v>
      </c>
      <c r="P135" s="87"/>
      <c r="Q135" s="91"/>
      <c r="R135" s="87">
        <f t="shared" si="18"/>
        <v>500</v>
      </c>
      <c r="S135" s="87">
        <f t="shared" si="19"/>
        <v>10</v>
      </c>
      <c r="T135" s="92"/>
      <c r="U135" s="93">
        <v>0.04</v>
      </c>
      <c r="V135" s="93">
        <f t="shared" si="20"/>
        <v>0.4</v>
      </c>
    </row>
    <row r="136" spans="1:23" s="90" customFormat="1" x14ac:dyDescent="0.2">
      <c r="A136" s="86" t="s">
        <v>162</v>
      </c>
      <c r="B136" s="86" t="s">
        <v>163</v>
      </c>
      <c r="C136" s="86" t="s">
        <v>162</v>
      </c>
      <c r="D136" s="86" t="s">
        <v>275</v>
      </c>
      <c r="E136" s="87">
        <v>25</v>
      </c>
      <c r="F136" s="87">
        <v>750</v>
      </c>
      <c r="G136" s="87">
        <v>10</v>
      </c>
      <c r="H136" s="87">
        <v>50</v>
      </c>
      <c r="I136" s="87"/>
      <c r="J136" s="87"/>
      <c r="K136" s="87"/>
      <c r="L136" s="87"/>
      <c r="M136" s="87"/>
      <c r="N136" s="87"/>
      <c r="O136" s="87"/>
      <c r="P136" s="87"/>
      <c r="Q136" s="91"/>
      <c r="R136" s="87">
        <f t="shared" si="18"/>
        <v>0</v>
      </c>
      <c r="S136" s="87">
        <f t="shared" si="19"/>
        <v>0</v>
      </c>
      <c r="T136" s="92"/>
      <c r="U136" s="93">
        <v>0.04</v>
      </c>
      <c r="V136" s="93">
        <f t="shared" si="20"/>
        <v>0</v>
      </c>
    </row>
    <row r="137" spans="1:23" s="90" customFormat="1" x14ac:dyDescent="0.2">
      <c r="A137" s="106" t="s">
        <v>218</v>
      </c>
      <c r="B137" s="106" t="s">
        <v>163</v>
      </c>
      <c r="C137" s="95" t="s">
        <v>219</v>
      </c>
      <c r="D137" s="106" t="s">
        <v>277</v>
      </c>
      <c r="E137" s="87">
        <v>25</v>
      </c>
      <c r="F137" s="87">
        <v>750</v>
      </c>
      <c r="G137" s="87">
        <v>10</v>
      </c>
      <c r="H137" s="87">
        <v>50</v>
      </c>
      <c r="I137" s="87"/>
      <c r="J137" s="87"/>
      <c r="K137" s="87"/>
      <c r="L137" s="87"/>
      <c r="M137" s="87"/>
      <c r="N137" s="87"/>
      <c r="O137" s="87"/>
      <c r="P137" s="87"/>
      <c r="Q137" s="91"/>
      <c r="R137" s="87">
        <f t="shared" si="18"/>
        <v>0</v>
      </c>
      <c r="S137" s="87">
        <f t="shared" si="19"/>
        <v>0</v>
      </c>
      <c r="T137" s="92"/>
      <c r="U137" s="93">
        <v>0.04</v>
      </c>
      <c r="V137" s="93">
        <f t="shared" si="20"/>
        <v>0</v>
      </c>
    </row>
    <row r="138" spans="1:23" s="90" customFormat="1" x14ac:dyDescent="0.2">
      <c r="A138" s="86" t="s">
        <v>132</v>
      </c>
      <c r="B138" s="86" t="s">
        <v>133</v>
      </c>
      <c r="C138" s="86" t="s">
        <v>132</v>
      </c>
      <c r="D138" s="86" t="s">
        <v>275</v>
      </c>
      <c r="E138" s="87">
        <v>25</v>
      </c>
      <c r="F138" s="87">
        <v>900</v>
      </c>
      <c r="G138" s="87">
        <v>10</v>
      </c>
      <c r="H138" s="87">
        <v>50</v>
      </c>
      <c r="I138" s="87"/>
      <c r="J138" s="87"/>
      <c r="K138" s="87"/>
      <c r="L138" s="87"/>
      <c r="M138" s="87">
        <v>200</v>
      </c>
      <c r="N138" s="87"/>
      <c r="O138" s="87"/>
      <c r="P138" s="87"/>
      <c r="Q138" s="91"/>
      <c r="R138" s="87">
        <f t="shared" si="18"/>
        <v>200</v>
      </c>
      <c r="S138" s="87">
        <f t="shared" si="19"/>
        <v>4</v>
      </c>
      <c r="T138" s="92"/>
      <c r="U138" s="93">
        <v>0.06</v>
      </c>
      <c r="V138" s="93">
        <f t="shared" si="20"/>
        <v>0.24</v>
      </c>
    </row>
    <row r="139" spans="1:23" s="90" customFormat="1" x14ac:dyDescent="0.2">
      <c r="A139" s="106" t="s">
        <v>264</v>
      </c>
      <c r="B139" s="106" t="s">
        <v>133</v>
      </c>
      <c r="C139" s="95" t="s">
        <v>265</v>
      </c>
      <c r="D139" s="106" t="s">
        <v>277</v>
      </c>
      <c r="E139" s="87">
        <v>25</v>
      </c>
      <c r="F139" s="87">
        <v>900</v>
      </c>
      <c r="G139" s="87">
        <v>10</v>
      </c>
      <c r="H139" s="87">
        <v>50</v>
      </c>
      <c r="I139" s="87"/>
      <c r="J139" s="87"/>
      <c r="K139" s="87"/>
      <c r="L139" s="87">
        <v>200</v>
      </c>
      <c r="M139" s="87">
        <v>200</v>
      </c>
      <c r="N139" s="87"/>
      <c r="O139" s="87"/>
      <c r="P139" s="87"/>
      <c r="Q139" s="91"/>
      <c r="R139" s="87">
        <f t="shared" si="18"/>
        <v>400</v>
      </c>
      <c r="S139" s="87">
        <f t="shared" si="19"/>
        <v>8</v>
      </c>
      <c r="T139" s="92"/>
      <c r="U139" s="93">
        <v>0.06</v>
      </c>
      <c r="V139" s="93">
        <f t="shared" si="20"/>
        <v>0.48</v>
      </c>
    </row>
    <row r="140" spans="1:23" s="90" customFormat="1" x14ac:dyDescent="0.2">
      <c r="A140" s="86" t="s">
        <v>134</v>
      </c>
      <c r="B140" s="86" t="s">
        <v>135</v>
      </c>
      <c r="C140" s="86" t="s">
        <v>134</v>
      </c>
      <c r="D140" s="86" t="s">
        <v>275</v>
      </c>
      <c r="E140" s="87">
        <v>25</v>
      </c>
      <c r="F140" s="87">
        <v>1200</v>
      </c>
      <c r="G140" s="87">
        <v>10</v>
      </c>
      <c r="H140" s="87">
        <v>50</v>
      </c>
      <c r="I140" s="87"/>
      <c r="J140" s="87"/>
      <c r="K140" s="87"/>
      <c r="L140" s="87"/>
      <c r="M140" s="87"/>
      <c r="N140" s="87"/>
      <c r="O140" s="87"/>
      <c r="P140" s="87"/>
      <c r="Q140" s="91"/>
      <c r="R140" s="87">
        <f t="shared" si="18"/>
        <v>0</v>
      </c>
      <c r="S140" s="87">
        <f t="shared" si="19"/>
        <v>0</v>
      </c>
      <c r="T140" s="92"/>
      <c r="U140" s="93">
        <v>0.08</v>
      </c>
      <c r="V140" s="93">
        <f t="shared" si="20"/>
        <v>0</v>
      </c>
    </row>
    <row r="141" spans="1:23" s="90" customFormat="1" x14ac:dyDescent="0.2">
      <c r="A141" s="103" t="s">
        <v>451</v>
      </c>
      <c r="B141" s="106" t="s">
        <v>135</v>
      </c>
      <c r="C141" s="103">
        <v>90445810</v>
      </c>
      <c r="D141" s="106" t="s">
        <v>277</v>
      </c>
      <c r="E141" s="87" t="s">
        <v>63</v>
      </c>
      <c r="F141" s="87">
        <v>1200</v>
      </c>
      <c r="G141" s="87">
        <v>10</v>
      </c>
      <c r="H141" s="87">
        <v>50</v>
      </c>
      <c r="I141" s="87"/>
      <c r="J141" s="87">
        <v>50</v>
      </c>
      <c r="K141" s="87"/>
      <c r="L141" s="87"/>
      <c r="M141" s="87"/>
      <c r="N141" s="87"/>
      <c r="O141" s="87"/>
      <c r="P141" s="87"/>
      <c r="Q141" s="91"/>
      <c r="R141" s="87">
        <f t="shared" si="18"/>
        <v>50</v>
      </c>
      <c r="S141" s="87">
        <f t="shared" si="19"/>
        <v>1</v>
      </c>
      <c r="T141" s="92"/>
      <c r="U141" s="93">
        <v>0.08</v>
      </c>
      <c r="V141" s="93">
        <f t="shared" si="20"/>
        <v>0.08</v>
      </c>
    </row>
    <row r="142" spans="1:23" s="90" customFormat="1" x14ac:dyDescent="0.2">
      <c r="A142" s="86" t="s">
        <v>238</v>
      </c>
      <c r="B142" s="86" t="s">
        <v>239</v>
      </c>
      <c r="C142" s="86" t="s">
        <v>238</v>
      </c>
      <c r="D142" s="86" t="s">
        <v>275</v>
      </c>
      <c r="E142" s="87">
        <v>25</v>
      </c>
      <c r="F142" s="87">
        <v>1524</v>
      </c>
      <c r="G142" s="87">
        <v>10</v>
      </c>
      <c r="H142" s="87">
        <v>50</v>
      </c>
      <c r="I142" s="87"/>
      <c r="J142" s="87"/>
      <c r="K142" s="87"/>
      <c r="L142" s="87"/>
      <c r="M142" s="87"/>
      <c r="N142" s="87"/>
      <c r="O142" s="87"/>
      <c r="P142" s="87"/>
      <c r="Q142" s="91"/>
      <c r="R142" s="87">
        <f t="shared" si="18"/>
        <v>0</v>
      </c>
      <c r="S142" s="87">
        <f t="shared" si="19"/>
        <v>0</v>
      </c>
      <c r="T142" s="92"/>
      <c r="U142" s="93">
        <v>0.08</v>
      </c>
      <c r="V142" s="93">
        <f t="shared" si="20"/>
        <v>0</v>
      </c>
    </row>
    <row r="143" spans="1:23" s="90" customFormat="1" x14ac:dyDescent="0.2">
      <c r="A143" s="86" t="s">
        <v>164</v>
      </c>
      <c r="B143" s="86" t="s">
        <v>165</v>
      </c>
      <c r="C143" s="86" t="s">
        <v>164</v>
      </c>
      <c r="D143" s="86" t="s">
        <v>275</v>
      </c>
      <c r="E143" s="87">
        <v>25</v>
      </c>
      <c r="F143" s="87">
        <v>1800</v>
      </c>
      <c r="G143" s="87">
        <v>10</v>
      </c>
      <c r="H143" s="87">
        <v>50</v>
      </c>
      <c r="I143" s="87"/>
      <c r="J143" s="87"/>
      <c r="K143" s="87"/>
      <c r="L143" s="87"/>
      <c r="M143" s="87"/>
      <c r="N143" s="87"/>
      <c r="O143" s="87"/>
      <c r="P143" s="87"/>
      <c r="Q143" s="91"/>
      <c r="R143" s="87">
        <f t="shared" si="18"/>
        <v>0</v>
      </c>
      <c r="S143" s="87">
        <f t="shared" si="19"/>
        <v>0</v>
      </c>
      <c r="T143" s="92"/>
      <c r="U143" s="93">
        <v>0.12</v>
      </c>
      <c r="V143" s="93">
        <f t="shared" si="20"/>
        <v>0</v>
      </c>
    </row>
    <row r="144" spans="1:23" s="90" customFormat="1" x14ac:dyDescent="0.2">
      <c r="A144" s="106" t="s">
        <v>227</v>
      </c>
      <c r="B144" s="106" t="s">
        <v>165</v>
      </c>
      <c r="C144" s="106">
        <v>90445900</v>
      </c>
      <c r="D144" s="106" t="s">
        <v>277</v>
      </c>
      <c r="E144" s="87">
        <v>25</v>
      </c>
      <c r="F144" s="87">
        <v>1800</v>
      </c>
      <c r="G144" s="87">
        <v>10</v>
      </c>
      <c r="H144" s="87">
        <v>50</v>
      </c>
      <c r="I144" s="87"/>
      <c r="J144" s="87"/>
      <c r="K144" s="87"/>
      <c r="L144" s="87"/>
      <c r="M144" s="87"/>
      <c r="N144" s="87"/>
      <c r="O144" s="87"/>
      <c r="P144" s="87"/>
      <c r="Q144" s="91"/>
      <c r="R144" s="87">
        <f t="shared" si="18"/>
        <v>0</v>
      </c>
      <c r="S144" s="87">
        <f t="shared" si="19"/>
        <v>0</v>
      </c>
      <c r="T144" s="92"/>
      <c r="U144" s="93">
        <v>0.12</v>
      </c>
      <c r="V144" s="93">
        <f t="shared" si="20"/>
        <v>0</v>
      </c>
      <c r="W144" s="94"/>
    </row>
    <row r="145" spans="1:24" s="90" customFormat="1" x14ac:dyDescent="0.2">
      <c r="A145" s="106" t="s">
        <v>301</v>
      </c>
      <c r="B145" s="106" t="s">
        <v>302</v>
      </c>
      <c r="C145" s="106">
        <v>90446000</v>
      </c>
      <c r="D145" s="106" t="s">
        <v>277</v>
      </c>
      <c r="E145" s="87">
        <v>25</v>
      </c>
      <c r="F145" s="87">
        <v>2400</v>
      </c>
      <c r="G145" s="87">
        <v>10</v>
      </c>
      <c r="H145" s="87">
        <v>50</v>
      </c>
      <c r="I145" s="87"/>
      <c r="J145" s="87"/>
      <c r="K145" s="87"/>
      <c r="L145" s="87"/>
      <c r="M145" s="87"/>
      <c r="N145" s="87"/>
      <c r="O145" s="87"/>
      <c r="P145" s="87"/>
      <c r="Q145" s="91"/>
      <c r="R145" s="87">
        <f t="shared" si="18"/>
        <v>0</v>
      </c>
      <c r="S145" s="87">
        <f t="shared" si="19"/>
        <v>0</v>
      </c>
      <c r="T145" s="92"/>
      <c r="U145" s="93">
        <v>0.12</v>
      </c>
      <c r="V145" s="93">
        <f t="shared" si="20"/>
        <v>0</v>
      </c>
      <c r="W145" s="94"/>
    </row>
    <row r="146" spans="1:24" x14ac:dyDescent="0.2">
      <c r="A146" s="305"/>
      <c r="B146" s="305"/>
      <c r="C146" s="305"/>
      <c r="D146" s="305"/>
      <c r="E146" s="305"/>
      <c r="F146" s="305"/>
      <c r="G146" s="305"/>
      <c r="H146" s="305"/>
      <c r="I146" s="109">
        <f t="shared" ref="I146:Q146" si="21">SUBTOTAL(9,I6:I145)</f>
        <v>1500</v>
      </c>
      <c r="J146" s="109">
        <f t="shared" si="21"/>
        <v>6700</v>
      </c>
      <c r="K146" s="109">
        <f>SUBTOTAL(9,K5:K145)</f>
        <v>6000</v>
      </c>
      <c r="L146" s="109">
        <f t="shared" si="21"/>
        <v>35900</v>
      </c>
      <c r="M146" s="109">
        <f t="shared" si="21"/>
        <v>46150</v>
      </c>
      <c r="N146" s="109">
        <f t="shared" si="21"/>
        <v>420</v>
      </c>
      <c r="O146" s="109">
        <f t="shared" si="21"/>
        <v>32700</v>
      </c>
      <c r="P146" s="115">
        <f t="shared" si="21"/>
        <v>1000</v>
      </c>
      <c r="Q146" s="109">
        <f t="shared" si="21"/>
        <v>0</v>
      </c>
      <c r="R146" s="109">
        <f>SUBTOTAL(9,R5:R145)</f>
        <v>130370</v>
      </c>
      <c r="S146" s="109">
        <f>SUBTOTAL(9,S5:S145)</f>
        <v>1365</v>
      </c>
      <c r="T146" s="59"/>
      <c r="U146" s="12"/>
      <c r="V146" s="109">
        <f>SUBTOTAL(9,V5:V145)</f>
        <v>81.660000000000039</v>
      </c>
      <c r="W146" s="3">
        <f>SUM(W14:W145)</f>
        <v>62.910000000000004</v>
      </c>
      <c r="X146" s="3">
        <f>SUM(X14:X145)</f>
        <v>100</v>
      </c>
    </row>
    <row r="147" spans="1:24" x14ac:dyDescent="0.2">
      <c r="A147" s="305"/>
      <c r="B147" s="305"/>
      <c r="C147" s="305"/>
      <c r="D147" s="305"/>
      <c r="E147" s="305"/>
      <c r="F147" s="305"/>
      <c r="G147" s="305"/>
      <c r="H147" s="305"/>
      <c r="I147" s="109">
        <v>6</v>
      </c>
      <c r="J147" s="109">
        <v>46</v>
      </c>
      <c r="K147" s="109">
        <v>3</v>
      </c>
      <c r="L147" s="109">
        <v>382</v>
      </c>
      <c r="M147" s="109">
        <v>538</v>
      </c>
      <c r="N147" s="109">
        <v>21</v>
      </c>
      <c r="O147" s="109">
        <v>329</v>
      </c>
      <c r="P147" s="115">
        <v>40</v>
      </c>
      <c r="Q147" s="109"/>
      <c r="R147" s="109"/>
      <c r="S147" s="109">
        <f>SUM(I147:Q147)</f>
        <v>1365</v>
      </c>
      <c r="V147" s="3">
        <f>V146/30</f>
        <v>2.7220000000000013</v>
      </c>
    </row>
    <row r="148" spans="1:24" x14ac:dyDescent="0.2">
      <c r="A148" s="305"/>
      <c r="B148" s="305"/>
      <c r="C148" s="305"/>
      <c r="D148" s="305"/>
      <c r="E148" s="305"/>
      <c r="F148" s="305"/>
      <c r="G148" s="305"/>
      <c r="H148" s="305"/>
      <c r="I148" s="109">
        <v>0.36</v>
      </c>
      <c r="J148" s="109">
        <v>2.15</v>
      </c>
      <c r="K148" s="109">
        <v>0.18</v>
      </c>
      <c r="L148" s="109">
        <v>22.14</v>
      </c>
      <c r="M148" s="109">
        <v>32.950000000000003</v>
      </c>
      <c r="N148" s="109">
        <v>2.73</v>
      </c>
      <c r="O148" s="109">
        <v>17.149999999999999</v>
      </c>
      <c r="P148" s="115">
        <v>4</v>
      </c>
      <c r="Q148" s="109"/>
      <c r="R148" s="109"/>
      <c r="S148" s="109">
        <f>SUM(I148:Q148)</f>
        <v>81.66</v>
      </c>
    </row>
    <row r="149" spans="1:24" x14ac:dyDescent="0.2">
      <c r="A149" s="34"/>
      <c r="B149" s="34"/>
      <c r="C149" s="34"/>
      <c r="D149" s="34"/>
      <c r="E149" s="34"/>
      <c r="F149" s="34"/>
      <c r="G149" s="34"/>
      <c r="H149" s="34"/>
    </row>
    <row r="150" spans="1:24" x14ac:dyDescent="0.2">
      <c r="A150" s="110" t="s">
        <v>136</v>
      </c>
      <c r="B150" s="110" t="s">
        <v>136</v>
      </c>
      <c r="C150" s="30"/>
      <c r="D150" s="30"/>
      <c r="E150" s="107" t="s">
        <v>10</v>
      </c>
      <c r="F150" s="107" t="s">
        <v>137</v>
      </c>
      <c r="G150" s="300" t="s">
        <v>138</v>
      </c>
      <c r="H150" s="301"/>
      <c r="I150" s="20"/>
      <c r="J150" s="20"/>
      <c r="K150" s="20"/>
      <c r="L150" s="20"/>
      <c r="M150" s="20"/>
      <c r="N150" s="20"/>
      <c r="O150" s="20"/>
      <c r="P150" s="20"/>
      <c r="Q150" s="20"/>
      <c r="R150" s="12"/>
      <c r="S150" s="12"/>
      <c r="T150" s="35"/>
      <c r="U150" s="12"/>
      <c r="V150" s="15"/>
    </row>
    <row r="151" spans="1:24" x14ac:dyDescent="0.2">
      <c r="A151" s="109"/>
      <c r="B151" s="109"/>
      <c r="C151" s="109"/>
      <c r="D151" s="109"/>
      <c r="E151" s="107"/>
      <c r="F151" s="107"/>
      <c r="G151" s="107" t="s">
        <v>139</v>
      </c>
      <c r="H151" s="107" t="s">
        <v>140</v>
      </c>
      <c r="I151" s="107" t="s">
        <v>140</v>
      </c>
      <c r="J151" s="107" t="s">
        <v>140</v>
      </c>
      <c r="K151" s="107" t="s">
        <v>140</v>
      </c>
      <c r="L151" s="107" t="s">
        <v>140</v>
      </c>
      <c r="M151" s="107" t="s">
        <v>140</v>
      </c>
      <c r="N151" s="107" t="s">
        <v>140</v>
      </c>
      <c r="O151" s="113" t="s">
        <v>140</v>
      </c>
      <c r="P151" s="113" t="s">
        <v>140</v>
      </c>
      <c r="Q151" s="107" t="s">
        <v>140</v>
      </c>
      <c r="R151" s="109" t="s">
        <v>140</v>
      </c>
      <c r="S151" s="109" t="s">
        <v>12</v>
      </c>
      <c r="T151" s="112"/>
      <c r="U151" s="12"/>
      <c r="V151" s="15"/>
    </row>
    <row r="152" spans="1:24" x14ac:dyDescent="0.2">
      <c r="A152" s="38" t="s">
        <v>142</v>
      </c>
      <c r="B152" s="38" t="s">
        <v>143</v>
      </c>
      <c r="C152" s="38" t="s">
        <v>142</v>
      </c>
      <c r="D152" s="38" t="s">
        <v>142</v>
      </c>
      <c r="E152" s="12">
        <v>13</v>
      </c>
      <c r="F152" s="12">
        <v>25</v>
      </c>
      <c r="G152" s="12">
        <v>5</v>
      </c>
      <c r="H152" s="12">
        <v>125</v>
      </c>
      <c r="I152" s="12"/>
      <c r="J152" s="12"/>
      <c r="K152" s="12"/>
      <c r="L152" s="12"/>
      <c r="M152" s="12"/>
      <c r="N152" s="12"/>
      <c r="O152" s="12"/>
      <c r="P152" s="12"/>
      <c r="Q152" s="12"/>
      <c r="R152" s="12">
        <f>SUM(I152:Q152)</f>
        <v>0</v>
      </c>
      <c r="S152" s="12">
        <f>$R152/$H152</f>
        <v>0</v>
      </c>
      <c r="T152" s="39"/>
      <c r="U152" s="15">
        <v>0.09</v>
      </c>
      <c r="V152" s="15">
        <f>$S152*$U152</f>
        <v>0</v>
      </c>
    </row>
    <row r="153" spans="1:24" x14ac:dyDescent="0.2">
      <c r="A153" s="38" t="s">
        <v>144</v>
      </c>
      <c r="B153" s="38" t="s">
        <v>145</v>
      </c>
      <c r="C153" s="38" t="s">
        <v>144</v>
      </c>
      <c r="D153" s="38" t="s">
        <v>144</v>
      </c>
      <c r="E153" s="12">
        <v>19</v>
      </c>
      <c r="F153" s="12">
        <v>25</v>
      </c>
      <c r="G153" s="12">
        <v>5</v>
      </c>
      <c r="H153" s="12">
        <v>125</v>
      </c>
      <c r="I153" s="12"/>
      <c r="J153" s="12"/>
      <c r="K153" s="12"/>
      <c r="L153" s="12"/>
      <c r="M153" s="12"/>
      <c r="N153" s="12"/>
      <c r="O153" s="12"/>
      <c r="P153" s="12"/>
      <c r="Q153" s="12"/>
      <c r="R153" s="12">
        <f>SUM(I153:Q153)</f>
        <v>0</v>
      </c>
      <c r="S153" s="12">
        <f>$R153/$H153</f>
        <v>0</v>
      </c>
      <c r="T153" s="39"/>
      <c r="U153" s="15">
        <v>0.15</v>
      </c>
      <c r="V153" s="15">
        <f>$S153*$U153</f>
        <v>0</v>
      </c>
    </row>
    <row r="154" spans="1:24" x14ac:dyDescent="0.2">
      <c r="B154" s="3"/>
      <c r="I154" s="109">
        <f t="shared" ref="I154:Q154" si="22">SUM(I152:I153)</f>
        <v>0</v>
      </c>
      <c r="J154" s="109">
        <f t="shared" si="22"/>
        <v>0</v>
      </c>
      <c r="K154" s="109">
        <f t="shared" si="22"/>
        <v>0</v>
      </c>
      <c r="L154" s="109">
        <f t="shared" si="22"/>
        <v>0</v>
      </c>
      <c r="M154" s="109">
        <f t="shared" si="22"/>
        <v>0</v>
      </c>
      <c r="N154" s="109">
        <f t="shared" si="22"/>
        <v>0</v>
      </c>
      <c r="O154" s="115">
        <f t="shared" ref="O154:P154" si="23">SUM(O152:O153)</f>
        <v>0</v>
      </c>
      <c r="P154" s="115">
        <f t="shared" si="23"/>
        <v>0</v>
      </c>
      <c r="Q154" s="109">
        <f t="shared" si="22"/>
        <v>0</v>
      </c>
      <c r="R154" s="109">
        <f>SUBTOTAL(9,R152:R153)</f>
        <v>0</v>
      </c>
      <c r="S154" s="109">
        <f>SUBTOTAL(9,S152:S153)</f>
        <v>0</v>
      </c>
      <c r="T154" s="112"/>
      <c r="U154" s="12"/>
      <c r="V154" s="33">
        <f>SUBTOTAL(9,V152:V153)</f>
        <v>0</v>
      </c>
    </row>
    <row r="155" spans="1:24" x14ac:dyDescent="0.2">
      <c r="B155" s="3"/>
      <c r="I155" s="40"/>
      <c r="J155" s="40"/>
      <c r="K155" s="40"/>
      <c r="L155" s="40"/>
      <c r="M155" s="40"/>
      <c r="N155" s="40"/>
      <c r="O155" s="40"/>
      <c r="P155" s="40"/>
      <c r="Q155" s="40"/>
      <c r="R155" s="109">
        <v>0</v>
      </c>
      <c r="S155" s="109">
        <v>0</v>
      </c>
      <c r="T155" s="35"/>
      <c r="U155" s="12"/>
      <c r="V155" s="33">
        <v>0</v>
      </c>
    </row>
  </sheetData>
  <autoFilter ref="D3:D148"/>
  <mergeCells count="11">
    <mergeCell ref="U3:V3"/>
    <mergeCell ref="A1:H1"/>
    <mergeCell ref="A2:D2"/>
    <mergeCell ref="E2:H2"/>
    <mergeCell ref="G3:H3"/>
    <mergeCell ref="R3:S3"/>
    <mergeCell ref="A111:B111"/>
    <mergeCell ref="A146:H146"/>
    <mergeCell ref="A147:H147"/>
    <mergeCell ref="A148:H148"/>
    <mergeCell ref="G150:H150"/>
  </mergeCells>
  <conditionalFormatting sqref="A5:H5">
    <cfRule type="expression" dxfId="527" priority="2">
      <formula>MOD(ROW(),2)</formula>
    </cfRule>
  </conditionalFormatting>
  <conditionalFormatting sqref="A6:XFD145">
    <cfRule type="expression" dxfId="526" priority="4">
      <formula>MOD(ROW(),2)</formula>
    </cfRule>
  </conditionalFormatting>
  <conditionalFormatting sqref="R6:R145">
    <cfRule type="cellIs" dxfId="525" priority="6" operator="greaterThan">
      <formula>10000</formula>
    </cfRule>
  </conditionalFormatting>
  <conditionalFormatting sqref="R112:R145">
    <cfRule type="cellIs" dxfId="524" priority="7" operator="greaterThan">
      <formula>2000</formula>
    </cfRule>
  </conditionalFormatting>
  <conditionalFormatting sqref="V6:V110">
    <cfRule type="cellIs" dxfId="523" priority="5" operator="greaterThan">
      <formula>10</formula>
    </cfRule>
  </conditionalFormatting>
  <conditionalFormatting sqref="V141">
    <cfRule type="cellIs" dxfId="522" priority="3" operator="greaterThan">
      <formula>10</formula>
    </cfRule>
  </conditionalFormatting>
  <conditionalFormatting sqref="A5:XFD145">
    <cfRule type="expression" dxfId="521" priority="1">
      <formula>MOD(ROW(),2)</formula>
    </cfRule>
  </conditionalFormatting>
  <pageMargins left="0.25" right="0.25" top="0.75" bottom="0.75" header="0.3" footer="0.3"/>
  <pageSetup paperSize="9" scale="69" fitToHeight="0" orientation="landscape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155"/>
  <sheetViews>
    <sheetView zoomScaleNormal="100" workbookViewId="0">
      <pane xSplit="4" ySplit="4" topLeftCell="E5" activePane="bottomRight" state="frozen"/>
      <selection pane="topRight" activeCell="D1" sqref="D1"/>
      <selection pane="bottomLeft" activeCell="A4" sqref="A4"/>
      <selection pane="bottomRight" activeCell="E5" sqref="E5"/>
    </sheetView>
  </sheetViews>
  <sheetFormatPr defaultColWidth="9.140625" defaultRowHeight="12.75" x14ac:dyDescent="0.2"/>
  <cols>
    <col min="1" max="1" width="12.5703125" style="3" customWidth="1"/>
    <col min="2" max="2" width="14" style="41" customWidth="1"/>
    <col min="3" max="3" width="14" style="3" bestFit="1" customWidth="1"/>
    <col min="4" max="4" width="12.28515625" style="3" customWidth="1"/>
    <col min="5" max="5" width="7.85546875" style="3" customWidth="1"/>
    <col min="6" max="6" width="8.5703125" style="3" customWidth="1"/>
    <col min="7" max="7" width="6.140625" style="3" customWidth="1"/>
    <col min="8" max="8" width="6.42578125" style="3" customWidth="1"/>
    <col min="9" max="14" width="10.140625" style="3" customWidth="1"/>
    <col min="15" max="15" width="8.28515625" style="3" customWidth="1"/>
    <col min="16" max="16" width="10.7109375" style="3" bestFit="1" customWidth="1"/>
    <col min="17" max="17" width="8.28515625" style="3" bestFit="1" customWidth="1"/>
    <col min="18" max="19" width="9.42578125" style="3" customWidth="1"/>
    <col min="20" max="20" width="9.28515625" style="3" customWidth="1"/>
    <col min="21" max="16384" width="9.140625" style="3"/>
  </cols>
  <sheetData>
    <row r="1" spans="1:22" x14ac:dyDescent="0.2">
      <c r="A1" s="303" t="s">
        <v>281</v>
      </c>
      <c r="B1" s="303"/>
      <c r="C1" s="303"/>
      <c r="D1" s="303"/>
      <c r="E1" s="303"/>
      <c r="F1" s="303"/>
      <c r="G1" s="303"/>
      <c r="H1" s="303"/>
      <c r="I1" s="30" t="s">
        <v>541</v>
      </c>
      <c r="J1" s="30" t="s">
        <v>548</v>
      </c>
      <c r="K1" s="30" t="s">
        <v>551</v>
      </c>
      <c r="L1" s="30" t="s">
        <v>561</v>
      </c>
      <c r="M1" s="30" t="s">
        <v>563</v>
      </c>
      <c r="N1" s="30" t="s">
        <v>569</v>
      </c>
      <c r="O1" s="20"/>
      <c r="P1" s="20"/>
      <c r="Q1" s="20"/>
    </row>
    <row r="2" spans="1:22" x14ac:dyDescent="0.2">
      <c r="A2" s="303" t="s">
        <v>564</v>
      </c>
      <c r="B2" s="303"/>
      <c r="C2" s="303"/>
      <c r="D2" s="303"/>
      <c r="E2" s="303"/>
      <c r="F2" s="303"/>
      <c r="G2" s="303"/>
      <c r="H2" s="303"/>
      <c r="I2" s="78"/>
      <c r="J2" s="78"/>
      <c r="K2" s="78"/>
      <c r="L2" s="78"/>
      <c r="M2" s="78"/>
      <c r="N2" s="85"/>
      <c r="O2" s="77"/>
      <c r="P2" s="77"/>
      <c r="Q2" s="77"/>
      <c r="R2" s="81"/>
      <c r="S2" s="81"/>
      <c r="T2" s="30"/>
    </row>
    <row r="3" spans="1:22" x14ac:dyDescent="0.2">
      <c r="A3" s="77" t="s">
        <v>0</v>
      </c>
      <c r="B3" s="77" t="s">
        <v>1</v>
      </c>
      <c r="C3" s="77" t="s">
        <v>2</v>
      </c>
      <c r="D3" s="77" t="s">
        <v>274</v>
      </c>
      <c r="E3" s="77" t="s">
        <v>3</v>
      </c>
      <c r="F3" s="77" t="s">
        <v>4</v>
      </c>
      <c r="G3" s="302" t="s">
        <v>5</v>
      </c>
      <c r="H3" s="302"/>
      <c r="I3" s="31" t="s">
        <v>539</v>
      </c>
      <c r="J3" s="31" t="s">
        <v>545</v>
      </c>
      <c r="K3" s="31" t="s">
        <v>552</v>
      </c>
      <c r="L3" s="31" t="s">
        <v>554</v>
      </c>
      <c r="M3" s="31" t="s">
        <v>559</v>
      </c>
      <c r="N3" s="31" t="s">
        <v>568</v>
      </c>
      <c r="O3" s="79"/>
      <c r="P3" s="302" t="s">
        <v>6</v>
      </c>
      <c r="Q3" s="302"/>
      <c r="R3" s="55"/>
      <c r="S3" s="300" t="s">
        <v>7</v>
      </c>
      <c r="T3" s="301"/>
    </row>
    <row r="4" spans="1:22" x14ac:dyDescent="0.2">
      <c r="A4" s="79" t="s">
        <v>8</v>
      </c>
      <c r="B4" s="79"/>
      <c r="C4" s="79"/>
      <c r="D4" s="79"/>
      <c r="E4" s="7" t="s">
        <v>9</v>
      </c>
      <c r="F4" s="79" t="s">
        <v>10</v>
      </c>
      <c r="G4" s="77" t="s">
        <v>11</v>
      </c>
      <c r="H4" s="77" t="s">
        <v>12</v>
      </c>
      <c r="I4" s="79" t="s">
        <v>540</v>
      </c>
      <c r="J4" s="79" t="s">
        <v>546</v>
      </c>
      <c r="K4" s="79" t="s">
        <v>551</v>
      </c>
      <c r="L4" s="79" t="s">
        <v>555</v>
      </c>
      <c r="M4" s="79" t="s">
        <v>560</v>
      </c>
      <c r="N4" s="83" t="s">
        <v>569</v>
      </c>
      <c r="O4" s="79"/>
      <c r="P4" s="77" t="s">
        <v>13</v>
      </c>
      <c r="Q4" s="77" t="s">
        <v>12</v>
      </c>
      <c r="R4" s="56"/>
      <c r="S4" s="78" t="s">
        <v>14</v>
      </c>
      <c r="T4" s="78" t="s">
        <v>15</v>
      </c>
    </row>
    <row r="5" spans="1:22" s="90" customFormat="1" x14ac:dyDescent="0.2">
      <c r="A5" s="86" t="s">
        <v>549</v>
      </c>
      <c r="B5" s="86" t="s">
        <v>550</v>
      </c>
      <c r="C5" s="86" t="s">
        <v>549</v>
      </c>
      <c r="D5" s="86" t="s">
        <v>275</v>
      </c>
      <c r="E5" s="87">
        <v>15</v>
      </c>
      <c r="F5" s="87">
        <v>50</v>
      </c>
      <c r="G5" s="87">
        <v>50</v>
      </c>
      <c r="H5" s="87">
        <v>2000</v>
      </c>
      <c r="I5" s="88"/>
      <c r="J5" s="88"/>
      <c r="K5" s="87">
        <v>6000</v>
      </c>
      <c r="L5" s="87"/>
      <c r="M5" s="87"/>
      <c r="N5" s="87"/>
      <c r="O5" s="88"/>
      <c r="P5" s="87">
        <f t="shared" ref="P5:P20" si="0">SUM(I5:O5)</f>
        <v>6000</v>
      </c>
      <c r="Q5" s="87">
        <f t="shared" ref="Q5:Q20" si="1">$P5/$H5</f>
        <v>3</v>
      </c>
      <c r="R5" s="89"/>
      <c r="S5" s="87">
        <v>0.06</v>
      </c>
      <c r="T5" s="87">
        <f t="shared" ref="T5:T20" si="2">$Q5*$S5</f>
        <v>0.18</v>
      </c>
    </row>
    <row r="6" spans="1:22" s="90" customFormat="1" x14ac:dyDescent="0.2">
      <c r="A6" s="86" t="s">
        <v>383</v>
      </c>
      <c r="B6" s="86" t="s">
        <v>384</v>
      </c>
      <c r="C6" s="86" t="s">
        <v>383</v>
      </c>
      <c r="D6" s="86" t="s">
        <v>275</v>
      </c>
      <c r="E6" s="87">
        <v>15</v>
      </c>
      <c r="F6" s="87">
        <v>225</v>
      </c>
      <c r="G6" s="87">
        <v>10</v>
      </c>
      <c r="H6" s="87">
        <v>400</v>
      </c>
      <c r="I6" s="87"/>
      <c r="J6" s="87"/>
      <c r="K6" s="87"/>
      <c r="L6" s="87"/>
      <c r="M6" s="87"/>
      <c r="N6" s="87"/>
      <c r="O6" s="91"/>
      <c r="P6" s="87">
        <f t="shared" si="0"/>
        <v>0</v>
      </c>
      <c r="Q6" s="87">
        <f t="shared" si="1"/>
        <v>0</v>
      </c>
      <c r="R6" s="92"/>
      <c r="S6" s="93">
        <v>0.06</v>
      </c>
      <c r="T6" s="93">
        <f t="shared" si="2"/>
        <v>0</v>
      </c>
      <c r="U6" s="94">
        <f>SUM(T6:T20)</f>
        <v>12.370000000000001</v>
      </c>
      <c r="V6" s="90">
        <f>U6*100/$U$146</f>
        <v>25.792326939115931</v>
      </c>
    </row>
    <row r="7" spans="1:22" s="90" customFormat="1" x14ac:dyDescent="0.2">
      <c r="A7" s="86" t="s">
        <v>385</v>
      </c>
      <c r="B7" s="86" t="s">
        <v>386</v>
      </c>
      <c r="C7" s="86" t="s">
        <v>385</v>
      </c>
      <c r="D7" s="86" t="s">
        <v>275</v>
      </c>
      <c r="E7" s="87">
        <v>15</v>
      </c>
      <c r="F7" s="87">
        <v>300</v>
      </c>
      <c r="G7" s="87">
        <v>10</v>
      </c>
      <c r="H7" s="87">
        <v>300</v>
      </c>
      <c r="I7" s="87"/>
      <c r="J7" s="87"/>
      <c r="K7" s="87"/>
      <c r="L7" s="87"/>
      <c r="M7" s="87"/>
      <c r="N7" s="87"/>
      <c r="O7" s="91"/>
      <c r="P7" s="87">
        <f t="shared" si="0"/>
        <v>0</v>
      </c>
      <c r="Q7" s="87">
        <f t="shared" si="1"/>
        <v>0</v>
      </c>
      <c r="R7" s="92"/>
      <c r="S7" s="93">
        <v>0.06</v>
      </c>
      <c r="T7" s="93">
        <f t="shared" si="2"/>
        <v>0</v>
      </c>
      <c r="U7" s="94"/>
    </row>
    <row r="8" spans="1:22" s="90" customFormat="1" x14ac:dyDescent="0.2">
      <c r="A8" s="88" t="s">
        <v>387</v>
      </c>
      <c r="B8" s="88" t="s">
        <v>259</v>
      </c>
      <c r="C8" s="95" t="s">
        <v>388</v>
      </c>
      <c r="D8" s="88" t="s">
        <v>277</v>
      </c>
      <c r="E8" s="87" t="s">
        <v>167</v>
      </c>
      <c r="F8" s="87">
        <v>300</v>
      </c>
      <c r="G8" s="87">
        <v>10</v>
      </c>
      <c r="H8" s="87">
        <v>300</v>
      </c>
      <c r="I8" s="87"/>
      <c r="J8" s="87"/>
      <c r="K8" s="87"/>
      <c r="L8" s="87"/>
      <c r="M8" s="87"/>
      <c r="N8" s="87"/>
      <c r="O8" s="91"/>
      <c r="P8" s="87">
        <f t="shared" si="0"/>
        <v>0</v>
      </c>
      <c r="Q8" s="87">
        <f t="shared" si="1"/>
        <v>0</v>
      </c>
      <c r="R8" s="92"/>
      <c r="S8" s="93">
        <v>0.06</v>
      </c>
      <c r="T8" s="93">
        <f t="shared" si="2"/>
        <v>0</v>
      </c>
      <c r="U8" s="94"/>
    </row>
    <row r="9" spans="1:22" s="90" customFormat="1" x14ac:dyDescent="0.2">
      <c r="A9" s="86" t="s">
        <v>258</v>
      </c>
      <c r="B9" s="86" t="s">
        <v>259</v>
      </c>
      <c r="C9" s="86" t="s">
        <v>258</v>
      </c>
      <c r="D9" s="86" t="s">
        <v>275</v>
      </c>
      <c r="E9" s="87">
        <v>15</v>
      </c>
      <c r="F9" s="87">
        <v>375</v>
      </c>
      <c r="G9" s="87">
        <v>10</v>
      </c>
      <c r="H9" s="87">
        <v>200</v>
      </c>
      <c r="I9" s="87"/>
      <c r="J9" s="87"/>
      <c r="K9" s="87"/>
      <c r="L9" s="87"/>
      <c r="M9" s="87"/>
      <c r="N9" s="87"/>
      <c r="O9" s="91"/>
      <c r="P9" s="87">
        <f t="shared" si="0"/>
        <v>0</v>
      </c>
      <c r="Q9" s="87">
        <f t="shared" si="1"/>
        <v>0</v>
      </c>
      <c r="R9" s="92"/>
      <c r="S9" s="93">
        <v>0.06</v>
      </c>
      <c r="T9" s="93">
        <f t="shared" si="2"/>
        <v>0</v>
      </c>
      <c r="U9" s="94"/>
    </row>
    <row r="10" spans="1:22" s="90" customFormat="1" x14ac:dyDescent="0.2">
      <c r="A10" s="86" t="s">
        <v>26</v>
      </c>
      <c r="B10" s="86" t="s">
        <v>27</v>
      </c>
      <c r="C10" s="86" t="s">
        <v>26</v>
      </c>
      <c r="D10" s="86" t="s">
        <v>275</v>
      </c>
      <c r="E10" s="87">
        <v>15</v>
      </c>
      <c r="F10" s="87">
        <v>457</v>
      </c>
      <c r="G10" s="87">
        <v>10</v>
      </c>
      <c r="H10" s="87">
        <v>200</v>
      </c>
      <c r="I10" s="87"/>
      <c r="J10" s="87">
        <v>4200</v>
      </c>
      <c r="K10" s="87"/>
      <c r="L10" s="87">
        <v>5000</v>
      </c>
      <c r="M10" s="87">
        <v>5000</v>
      </c>
      <c r="N10" s="87"/>
      <c r="O10" s="91"/>
      <c r="P10" s="87">
        <f t="shared" si="0"/>
        <v>14200</v>
      </c>
      <c r="Q10" s="87">
        <f t="shared" si="1"/>
        <v>71</v>
      </c>
      <c r="R10" s="92"/>
      <c r="S10" s="93">
        <v>0.05</v>
      </c>
      <c r="T10" s="93">
        <f t="shared" si="2"/>
        <v>3.5500000000000003</v>
      </c>
    </row>
    <row r="11" spans="1:22" s="90" customFormat="1" x14ac:dyDescent="0.2">
      <c r="A11" s="88" t="s">
        <v>169</v>
      </c>
      <c r="B11" s="88" t="s">
        <v>27</v>
      </c>
      <c r="C11" s="88">
        <v>90441400</v>
      </c>
      <c r="D11" s="88" t="s">
        <v>277</v>
      </c>
      <c r="E11" s="87" t="s">
        <v>167</v>
      </c>
      <c r="F11" s="87">
        <v>450</v>
      </c>
      <c r="G11" s="87">
        <v>10</v>
      </c>
      <c r="H11" s="87">
        <v>200</v>
      </c>
      <c r="I11" s="87"/>
      <c r="J11" s="87"/>
      <c r="K11" s="87"/>
      <c r="L11" s="87">
        <v>600</v>
      </c>
      <c r="M11" s="87">
        <v>1000</v>
      </c>
      <c r="N11" s="87"/>
      <c r="O11" s="91"/>
      <c r="P11" s="87">
        <f t="shared" si="0"/>
        <v>1600</v>
      </c>
      <c r="Q11" s="87">
        <f t="shared" si="1"/>
        <v>8</v>
      </c>
      <c r="R11" s="92"/>
      <c r="S11" s="93">
        <v>0.05</v>
      </c>
      <c r="T11" s="93">
        <f t="shared" si="2"/>
        <v>0.4</v>
      </c>
    </row>
    <row r="12" spans="1:22" s="90" customFormat="1" x14ac:dyDescent="0.2">
      <c r="A12" s="86" t="s">
        <v>24</v>
      </c>
      <c r="B12" s="86" t="s">
        <v>25</v>
      </c>
      <c r="C12" s="86" t="s">
        <v>24</v>
      </c>
      <c r="D12" s="86" t="s">
        <v>275</v>
      </c>
      <c r="E12" s="87">
        <v>15</v>
      </c>
      <c r="F12" s="87">
        <v>610</v>
      </c>
      <c r="G12" s="87">
        <v>10</v>
      </c>
      <c r="H12" s="87">
        <v>100</v>
      </c>
      <c r="I12" s="87"/>
      <c r="J12" s="87">
        <v>1400</v>
      </c>
      <c r="K12" s="87"/>
      <c r="L12" s="87">
        <v>5000</v>
      </c>
      <c r="M12" s="87">
        <v>5000</v>
      </c>
      <c r="N12" s="87"/>
      <c r="O12" s="91"/>
      <c r="P12" s="87">
        <f t="shared" si="0"/>
        <v>11400</v>
      </c>
      <c r="Q12" s="87">
        <f t="shared" si="1"/>
        <v>114</v>
      </c>
      <c r="R12" s="92"/>
      <c r="S12" s="93">
        <v>0.04</v>
      </c>
      <c r="T12" s="93">
        <f t="shared" si="2"/>
        <v>4.5600000000000005</v>
      </c>
    </row>
    <row r="13" spans="1:22" s="90" customFormat="1" x14ac:dyDescent="0.2">
      <c r="A13" s="88" t="s">
        <v>168</v>
      </c>
      <c r="B13" s="88" t="s">
        <v>25</v>
      </c>
      <c r="C13" s="88">
        <v>90441600</v>
      </c>
      <c r="D13" s="88" t="s">
        <v>277</v>
      </c>
      <c r="E13" s="87" t="s">
        <v>167</v>
      </c>
      <c r="F13" s="87">
        <v>600</v>
      </c>
      <c r="G13" s="87">
        <v>10</v>
      </c>
      <c r="H13" s="87">
        <v>100</v>
      </c>
      <c r="I13" s="87"/>
      <c r="J13" s="87">
        <v>900</v>
      </c>
      <c r="K13" s="87"/>
      <c r="L13" s="87">
        <v>1000</v>
      </c>
      <c r="M13" s="87">
        <v>1000</v>
      </c>
      <c r="N13" s="87"/>
      <c r="O13" s="91"/>
      <c r="P13" s="87">
        <f t="shared" si="0"/>
        <v>2900</v>
      </c>
      <c r="Q13" s="87">
        <f t="shared" si="1"/>
        <v>29</v>
      </c>
      <c r="R13" s="92"/>
      <c r="S13" s="93">
        <v>0.04</v>
      </c>
      <c r="T13" s="93">
        <f t="shared" si="2"/>
        <v>1.1599999999999999</v>
      </c>
    </row>
    <row r="14" spans="1:22" s="90" customFormat="1" x14ac:dyDescent="0.2">
      <c r="A14" s="86" t="s">
        <v>150</v>
      </c>
      <c r="B14" s="86" t="s">
        <v>151</v>
      </c>
      <c r="C14" s="86" t="s">
        <v>150</v>
      </c>
      <c r="D14" s="86" t="s">
        <v>275</v>
      </c>
      <c r="E14" s="87">
        <v>15</v>
      </c>
      <c r="F14" s="87">
        <v>760</v>
      </c>
      <c r="G14" s="87">
        <v>10</v>
      </c>
      <c r="H14" s="87">
        <v>100</v>
      </c>
      <c r="I14" s="87"/>
      <c r="J14" s="87"/>
      <c r="K14" s="87"/>
      <c r="L14" s="87"/>
      <c r="M14" s="87">
        <v>500</v>
      </c>
      <c r="N14" s="87"/>
      <c r="O14" s="91"/>
      <c r="P14" s="87">
        <f t="shared" si="0"/>
        <v>500</v>
      </c>
      <c r="Q14" s="87">
        <f t="shared" si="1"/>
        <v>5</v>
      </c>
      <c r="R14" s="92"/>
      <c r="S14" s="93">
        <v>0.04</v>
      </c>
      <c r="T14" s="93">
        <f t="shared" si="2"/>
        <v>0.2</v>
      </c>
    </row>
    <row r="15" spans="1:22" s="90" customFormat="1" x14ac:dyDescent="0.2">
      <c r="A15" s="86" t="s">
        <v>20</v>
      </c>
      <c r="B15" s="86" t="s">
        <v>21</v>
      </c>
      <c r="C15" s="86" t="s">
        <v>20</v>
      </c>
      <c r="D15" s="86" t="s">
        <v>275</v>
      </c>
      <c r="E15" s="87">
        <v>15</v>
      </c>
      <c r="F15" s="87">
        <v>915</v>
      </c>
      <c r="G15" s="87">
        <v>10</v>
      </c>
      <c r="H15" s="87">
        <v>100</v>
      </c>
      <c r="I15" s="87"/>
      <c r="J15" s="87"/>
      <c r="K15" s="87"/>
      <c r="L15" s="87">
        <v>2000</v>
      </c>
      <c r="M15" s="87">
        <v>2000</v>
      </c>
      <c r="N15" s="87"/>
      <c r="O15" s="91"/>
      <c r="P15" s="87">
        <f t="shared" si="0"/>
        <v>4000</v>
      </c>
      <c r="Q15" s="87">
        <f t="shared" si="1"/>
        <v>40</v>
      </c>
      <c r="R15" s="92"/>
      <c r="S15" s="93">
        <v>0.05</v>
      </c>
      <c r="T15" s="93">
        <f t="shared" si="2"/>
        <v>2</v>
      </c>
    </row>
    <row r="16" spans="1:22" s="90" customFormat="1" x14ac:dyDescent="0.2">
      <c r="A16" s="91" t="s">
        <v>166</v>
      </c>
      <c r="B16" s="91" t="s">
        <v>21</v>
      </c>
      <c r="C16" s="91">
        <v>90441800</v>
      </c>
      <c r="D16" s="88" t="s">
        <v>277</v>
      </c>
      <c r="E16" s="87" t="s">
        <v>167</v>
      </c>
      <c r="F16" s="87">
        <v>900</v>
      </c>
      <c r="G16" s="87">
        <v>10</v>
      </c>
      <c r="H16" s="87">
        <v>100</v>
      </c>
      <c r="I16" s="87"/>
      <c r="J16" s="87"/>
      <c r="K16" s="87"/>
      <c r="L16" s="87">
        <v>500</v>
      </c>
      <c r="M16" s="87">
        <v>500</v>
      </c>
      <c r="N16" s="87"/>
      <c r="O16" s="91"/>
      <c r="P16" s="87">
        <f t="shared" si="0"/>
        <v>1000</v>
      </c>
      <c r="Q16" s="87">
        <f t="shared" si="1"/>
        <v>10</v>
      </c>
      <c r="R16" s="92"/>
      <c r="S16" s="93">
        <v>0.05</v>
      </c>
      <c r="T16" s="93">
        <f t="shared" si="2"/>
        <v>0.5</v>
      </c>
    </row>
    <row r="17" spans="1:22" s="90" customFormat="1" x14ac:dyDescent="0.2">
      <c r="A17" s="86" t="s">
        <v>16</v>
      </c>
      <c r="B17" s="86" t="s">
        <v>17</v>
      </c>
      <c r="C17" s="86" t="s">
        <v>16</v>
      </c>
      <c r="D17" s="86" t="s">
        <v>275</v>
      </c>
      <c r="E17" s="87">
        <v>15</v>
      </c>
      <c r="F17" s="87">
        <v>1220</v>
      </c>
      <c r="G17" s="87">
        <v>10</v>
      </c>
      <c r="H17" s="87">
        <v>50</v>
      </c>
      <c r="I17" s="87"/>
      <c r="J17" s="87"/>
      <c r="K17" s="87"/>
      <c r="L17" s="87"/>
      <c r="M17" s="87"/>
      <c r="N17" s="87"/>
      <c r="O17" s="91"/>
      <c r="P17" s="87">
        <f t="shared" si="0"/>
        <v>0</v>
      </c>
      <c r="Q17" s="87">
        <f t="shared" si="1"/>
        <v>0</v>
      </c>
      <c r="R17" s="92"/>
      <c r="S17" s="93">
        <v>0.04</v>
      </c>
      <c r="T17" s="93">
        <f t="shared" si="2"/>
        <v>0</v>
      </c>
    </row>
    <row r="18" spans="1:22" s="90" customFormat="1" x14ac:dyDescent="0.2">
      <c r="A18" s="86" t="s">
        <v>148</v>
      </c>
      <c r="B18" s="86" t="s">
        <v>149</v>
      </c>
      <c r="C18" s="86" t="s">
        <v>148</v>
      </c>
      <c r="D18" s="86" t="s">
        <v>275</v>
      </c>
      <c r="E18" s="87">
        <v>15</v>
      </c>
      <c r="F18" s="87">
        <v>1524</v>
      </c>
      <c r="G18" s="87">
        <v>10</v>
      </c>
      <c r="H18" s="87">
        <v>50</v>
      </c>
      <c r="I18" s="87"/>
      <c r="J18" s="87"/>
      <c r="K18" s="87"/>
      <c r="L18" s="87"/>
      <c r="M18" s="87"/>
      <c r="N18" s="87"/>
      <c r="O18" s="91"/>
      <c r="P18" s="87">
        <f t="shared" si="0"/>
        <v>0</v>
      </c>
      <c r="Q18" s="87">
        <f t="shared" si="1"/>
        <v>0</v>
      </c>
      <c r="R18" s="92"/>
      <c r="S18" s="93">
        <v>0.05</v>
      </c>
      <c r="T18" s="93">
        <f t="shared" si="2"/>
        <v>0</v>
      </c>
    </row>
    <row r="19" spans="1:22" s="90" customFormat="1" x14ac:dyDescent="0.2">
      <c r="A19" s="86" t="s">
        <v>146</v>
      </c>
      <c r="B19" s="86" t="s">
        <v>147</v>
      </c>
      <c r="C19" s="86" t="s">
        <v>146</v>
      </c>
      <c r="D19" s="86" t="s">
        <v>275</v>
      </c>
      <c r="E19" s="87">
        <v>15</v>
      </c>
      <c r="F19" s="87">
        <v>1800</v>
      </c>
      <c r="G19" s="87">
        <v>10</v>
      </c>
      <c r="H19" s="87">
        <v>50</v>
      </c>
      <c r="I19" s="87"/>
      <c r="J19" s="87"/>
      <c r="K19" s="87"/>
      <c r="L19" s="87"/>
      <c r="M19" s="87"/>
      <c r="N19" s="87"/>
      <c r="O19" s="91"/>
      <c r="P19" s="87">
        <f t="shared" si="0"/>
        <v>0</v>
      </c>
      <c r="Q19" s="87">
        <f t="shared" si="1"/>
        <v>0</v>
      </c>
      <c r="R19" s="92"/>
      <c r="S19" s="93">
        <v>0.06</v>
      </c>
      <c r="T19" s="93">
        <f t="shared" si="2"/>
        <v>0</v>
      </c>
    </row>
    <row r="20" spans="1:22" s="90" customFormat="1" x14ac:dyDescent="0.2">
      <c r="A20" s="86" t="s">
        <v>353</v>
      </c>
      <c r="B20" s="86" t="s">
        <v>354</v>
      </c>
      <c r="C20" s="86" t="s">
        <v>146</v>
      </c>
      <c r="D20" s="86" t="s">
        <v>275</v>
      </c>
      <c r="E20" s="87">
        <v>15</v>
      </c>
      <c r="F20" s="87">
        <v>2100</v>
      </c>
      <c r="G20" s="87">
        <v>10</v>
      </c>
      <c r="H20" s="87">
        <v>50</v>
      </c>
      <c r="I20" s="87"/>
      <c r="J20" s="87"/>
      <c r="K20" s="87"/>
      <c r="L20" s="87"/>
      <c r="M20" s="87"/>
      <c r="N20" s="87"/>
      <c r="O20" s="91"/>
      <c r="P20" s="87">
        <f t="shared" si="0"/>
        <v>0</v>
      </c>
      <c r="Q20" s="87">
        <f t="shared" si="1"/>
        <v>0</v>
      </c>
      <c r="R20" s="92"/>
      <c r="S20" s="93">
        <v>0.06</v>
      </c>
      <c r="T20" s="93">
        <f t="shared" si="2"/>
        <v>0</v>
      </c>
    </row>
    <row r="21" spans="1:22" s="90" customFormat="1" ht="15" x14ac:dyDescent="0.2">
      <c r="A21" s="96" t="s">
        <v>28</v>
      </c>
      <c r="B21" s="96"/>
      <c r="C21" s="96"/>
      <c r="D21" s="96"/>
      <c r="E21" s="96"/>
      <c r="F21" s="87"/>
      <c r="G21" s="97"/>
      <c r="H21" s="97"/>
      <c r="I21" s="87"/>
      <c r="J21" s="87"/>
      <c r="K21" s="87"/>
      <c r="L21" s="87"/>
      <c r="M21" s="87"/>
      <c r="N21" s="87"/>
      <c r="O21" s="98"/>
      <c r="P21" s="87"/>
      <c r="Q21" s="87"/>
      <c r="R21" s="92"/>
      <c r="S21" s="87"/>
      <c r="T21" s="93"/>
    </row>
    <row r="22" spans="1:22" s="90" customFormat="1" x14ac:dyDescent="0.2">
      <c r="A22" s="86" t="s">
        <v>260</v>
      </c>
      <c r="B22" s="86" t="s">
        <v>229</v>
      </c>
      <c r="C22" s="86" t="s">
        <v>260</v>
      </c>
      <c r="D22" s="86" t="s">
        <v>275</v>
      </c>
      <c r="E22" s="87">
        <v>20</v>
      </c>
      <c r="F22" s="87">
        <v>100</v>
      </c>
      <c r="G22" s="87">
        <v>10</v>
      </c>
      <c r="H22" s="87">
        <v>500</v>
      </c>
      <c r="I22" s="87"/>
      <c r="J22" s="87"/>
      <c r="K22" s="87"/>
      <c r="L22" s="87"/>
      <c r="M22" s="87"/>
      <c r="N22" s="87"/>
      <c r="O22" s="91"/>
      <c r="P22" s="87">
        <f t="shared" ref="P22:P38" si="3">SUM(I22:O22)</f>
        <v>0</v>
      </c>
      <c r="Q22" s="87">
        <f t="shared" ref="Q22:Q38" si="4">$P22/$H22</f>
        <v>0</v>
      </c>
      <c r="R22" s="92"/>
      <c r="S22" s="93">
        <v>0.06</v>
      </c>
      <c r="T22" s="93">
        <f t="shared" ref="T22:T38" si="5">$Q22*$S22</f>
        <v>0</v>
      </c>
      <c r="U22" s="94">
        <f>SUM(T22:T38)</f>
        <v>12.03</v>
      </c>
      <c r="V22" s="90">
        <f>U22*100/$U$146</f>
        <v>25.083402835696415</v>
      </c>
    </row>
    <row r="23" spans="1:22" s="90" customFormat="1" x14ac:dyDescent="0.2">
      <c r="A23" s="88" t="s">
        <v>228</v>
      </c>
      <c r="B23" s="88" t="s">
        <v>229</v>
      </c>
      <c r="C23" s="88">
        <v>90442100</v>
      </c>
      <c r="D23" s="88" t="s">
        <v>277</v>
      </c>
      <c r="E23" s="87" t="s">
        <v>46</v>
      </c>
      <c r="F23" s="87">
        <v>100</v>
      </c>
      <c r="G23" s="87">
        <v>10</v>
      </c>
      <c r="H23" s="87">
        <v>500</v>
      </c>
      <c r="I23" s="87"/>
      <c r="J23" s="87"/>
      <c r="K23" s="87"/>
      <c r="L23" s="87"/>
      <c r="M23" s="87"/>
      <c r="N23" s="87"/>
      <c r="O23" s="91"/>
      <c r="P23" s="87">
        <f t="shared" si="3"/>
        <v>0</v>
      </c>
      <c r="Q23" s="87">
        <f t="shared" si="4"/>
        <v>0</v>
      </c>
      <c r="R23" s="92"/>
      <c r="S23" s="93">
        <v>0.06</v>
      </c>
      <c r="T23" s="93">
        <f t="shared" si="5"/>
        <v>0</v>
      </c>
      <c r="U23" s="94"/>
    </row>
    <row r="24" spans="1:22" s="90" customFormat="1" x14ac:dyDescent="0.2">
      <c r="A24" s="88" t="s">
        <v>172</v>
      </c>
      <c r="B24" s="88" t="s">
        <v>173</v>
      </c>
      <c r="C24" s="88">
        <v>90447000</v>
      </c>
      <c r="D24" s="88" t="s">
        <v>277</v>
      </c>
      <c r="E24" s="87" t="s">
        <v>46</v>
      </c>
      <c r="F24" s="87">
        <v>240</v>
      </c>
      <c r="G24" s="87">
        <v>10</v>
      </c>
      <c r="H24" s="87">
        <v>250</v>
      </c>
      <c r="I24" s="87">
        <v>1500</v>
      </c>
      <c r="J24" s="87"/>
      <c r="K24" s="87"/>
      <c r="L24" s="87">
        <v>5000</v>
      </c>
      <c r="M24" s="87">
        <v>5000</v>
      </c>
      <c r="N24" s="87"/>
      <c r="O24" s="91"/>
      <c r="P24" s="87">
        <f t="shared" si="3"/>
        <v>11500</v>
      </c>
      <c r="Q24" s="87">
        <f t="shared" si="4"/>
        <v>46</v>
      </c>
      <c r="R24" s="92"/>
      <c r="S24" s="93">
        <v>0.06</v>
      </c>
      <c r="T24" s="93">
        <f t="shared" si="5"/>
        <v>2.76</v>
      </c>
    </row>
    <row r="25" spans="1:22" s="90" customFormat="1" x14ac:dyDescent="0.2">
      <c r="A25" s="86" t="s">
        <v>389</v>
      </c>
      <c r="B25" s="86" t="s">
        <v>390</v>
      </c>
      <c r="C25" s="86" t="s">
        <v>389</v>
      </c>
      <c r="D25" s="86" t="s">
        <v>275</v>
      </c>
      <c r="E25" s="87">
        <v>20</v>
      </c>
      <c r="F25" s="87">
        <v>300</v>
      </c>
      <c r="G25" s="87">
        <v>10</v>
      </c>
      <c r="H25" s="87">
        <v>200</v>
      </c>
      <c r="I25" s="87"/>
      <c r="J25" s="87"/>
      <c r="K25" s="87"/>
      <c r="L25" s="87"/>
      <c r="M25" s="87"/>
      <c r="N25" s="87"/>
      <c r="O25" s="91"/>
      <c r="P25" s="87">
        <f t="shared" si="3"/>
        <v>0</v>
      </c>
      <c r="Q25" s="87">
        <f t="shared" si="4"/>
        <v>0</v>
      </c>
      <c r="R25" s="92"/>
      <c r="S25" s="93">
        <v>0.06</v>
      </c>
      <c r="T25" s="93">
        <f t="shared" si="5"/>
        <v>0</v>
      </c>
    </row>
    <row r="26" spans="1:22" s="90" customFormat="1" x14ac:dyDescent="0.2">
      <c r="A26" s="86" t="s">
        <v>50</v>
      </c>
      <c r="B26" s="86" t="s">
        <v>51</v>
      </c>
      <c r="C26" s="86" t="s">
        <v>50</v>
      </c>
      <c r="D26" s="86" t="s">
        <v>275</v>
      </c>
      <c r="E26" s="87">
        <v>20</v>
      </c>
      <c r="F26" s="87">
        <v>457</v>
      </c>
      <c r="G26" s="87">
        <v>10</v>
      </c>
      <c r="H26" s="87">
        <v>100</v>
      </c>
      <c r="I26" s="87"/>
      <c r="J26" s="87"/>
      <c r="K26" s="87"/>
      <c r="L26" s="87"/>
      <c r="M26" s="87">
        <v>500</v>
      </c>
      <c r="N26" s="87"/>
      <c r="O26" s="91"/>
      <c r="P26" s="87">
        <f t="shared" si="3"/>
        <v>500</v>
      </c>
      <c r="Q26" s="87">
        <f t="shared" si="4"/>
        <v>5</v>
      </c>
      <c r="R26" s="92"/>
      <c r="S26" s="93">
        <v>0.04</v>
      </c>
      <c r="T26" s="93">
        <f t="shared" si="5"/>
        <v>0.2</v>
      </c>
    </row>
    <row r="27" spans="1:22" s="90" customFormat="1" x14ac:dyDescent="0.2">
      <c r="A27" s="88" t="s">
        <v>171</v>
      </c>
      <c r="B27" s="88" t="s">
        <v>51</v>
      </c>
      <c r="C27" s="88">
        <v>90442400</v>
      </c>
      <c r="D27" s="88" t="s">
        <v>277</v>
      </c>
      <c r="E27" s="87" t="s">
        <v>46</v>
      </c>
      <c r="F27" s="87">
        <v>450</v>
      </c>
      <c r="G27" s="87">
        <v>10</v>
      </c>
      <c r="H27" s="87">
        <v>100</v>
      </c>
      <c r="I27" s="87"/>
      <c r="J27" s="87"/>
      <c r="K27" s="87"/>
      <c r="L27" s="87">
        <v>1000</v>
      </c>
      <c r="M27" s="87">
        <v>1000</v>
      </c>
      <c r="N27" s="87"/>
      <c r="O27" s="91"/>
      <c r="P27" s="87">
        <f t="shared" si="3"/>
        <v>2000</v>
      </c>
      <c r="Q27" s="87">
        <f t="shared" si="4"/>
        <v>20</v>
      </c>
      <c r="R27" s="92"/>
      <c r="S27" s="93">
        <v>0.04</v>
      </c>
      <c r="T27" s="93">
        <f t="shared" si="5"/>
        <v>0.8</v>
      </c>
    </row>
    <row r="28" spans="1:22" s="90" customFormat="1" x14ac:dyDescent="0.2">
      <c r="A28" s="86" t="s">
        <v>47</v>
      </c>
      <c r="B28" s="86" t="s">
        <v>48</v>
      </c>
      <c r="C28" s="86" t="s">
        <v>47</v>
      </c>
      <c r="D28" s="86" t="s">
        <v>275</v>
      </c>
      <c r="E28" s="87">
        <v>20</v>
      </c>
      <c r="F28" s="87">
        <v>610</v>
      </c>
      <c r="G28" s="87">
        <v>10</v>
      </c>
      <c r="H28" s="87">
        <v>100</v>
      </c>
      <c r="I28" s="87"/>
      <c r="J28" s="87"/>
      <c r="K28" s="87"/>
      <c r="L28" s="87"/>
      <c r="M28" s="87">
        <v>1000</v>
      </c>
      <c r="N28" s="87"/>
      <c r="O28" s="91"/>
      <c r="P28" s="87">
        <f t="shared" si="3"/>
        <v>1000</v>
      </c>
      <c r="Q28" s="87">
        <f t="shared" si="4"/>
        <v>10</v>
      </c>
      <c r="R28" s="92"/>
      <c r="S28" s="93">
        <v>0.06</v>
      </c>
      <c r="T28" s="93">
        <f t="shared" si="5"/>
        <v>0.6</v>
      </c>
    </row>
    <row r="29" spans="1:22" s="90" customFormat="1" x14ac:dyDescent="0.2">
      <c r="A29" s="88" t="s">
        <v>49</v>
      </c>
      <c r="B29" s="88" t="s">
        <v>48</v>
      </c>
      <c r="C29" s="88">
        <v>90442600</v>
      </c>
      <c r="D29" s="88" t="s">
        <v>277</v>
      </c>
      <c r="E29" s="87" t="s">
        <v>46</v>
      </c>
      <c r="F29" s="87">
        <v>600</v>
      </c>
      <c r="G29" s="87">
        <v>10</v>
      </c>
      <c r="H29" s="87">
        <v>100</v>
      </c>
      <c r="I29" s="87"/>
      <c r="J29" s="87"/>
      <c r="K29" s="87"/>
      <c r="L29" s="87">
        <v>800</v>
      </c>
      <c r="M29" s="87">
        <v>1000</v>
      </c>
      <c r="N29" s="87"/>
      <c r="O29" s="91"/>
      <c r="P29" s="87">
        <f t="shared" si="3"/>
        <v>1800</v>
      </c>
      <c r="Q29" s="87">
        <f t="shared" si="4"/>
        <v>18</v>
      </c>
      <c r="R29" s="92"/>
      <c r="S29" s="93">
        <v>0.06</v>
      </c>
      <c r="T29" s="93">
        <f t="shared" si="5"/>
        <v>1.08</v>
      </c>
    </row>
    <row r="30" spans="1:22" s="90" customFormat="1" x14ac:dyDescent="0.2">
      <c r="A30" s="86" t="s">
        <v>154</v>
      </c>
      <c r="B30" s="86" t="s">
        <v>43</v>
      </c>
      <c r="C30" s="86" t="s">
        <v>154</v>
      </c>
      <c r="D30" s="86" t="s">
        <v>275</v>
      </c>
      <c r="E30" s="87">
        <v>20</v>
      </c>
      <c r="F30" s="87">
        <v>760</v>
      </c>
      <c r="G30" s="87">
        <v>10</v>
      </c>
      <c r="H30" s="87">
        <v>100</v>
      </c>
      <c r="I30" s="87"/>
      <c r="J30" s="87"/>
      <c r="K30" s="87"/>
      <c r="L30" s="87"/>
      <c r="M30" s="87">
        <v>500</v>
      </c>
      <c r="N30" s="87"/>
      <c r="O30" s="91"/>
      <c r="P30" s="87">
        <f t="shared" si="3"/>
        <v>500</v>
      </c>
      <c r="Q30" s="87">
        <f t="shared" si="4"/>
        <v>5</v>
      </c>
      <c r="R30" s="92"/>
      <c r="S30" s="93">
        <v>7.0000000000000007E-2</v>
      </c>
      <c r="T30" s="93">
        <f t="shared" si="5"/>
        <v>0.35000000000000003</v>
      </c>
    </row>
    <row r="31" spans="1:22" s="90" customFormat="1" x14ac:dyDescent="0.2">
      <c r="A31" s="88" t="s">
        <v>45</v>
      </c>
      <c r="B31" s="88" t="s">
        <v>43</v>
      </c>
      <c r="C31" s="88">
        <v>90442700</v>
      </c>
      <c r="D31" s="88" t="s">
        <v>277</v>
      </c>
      <c r="E31" s="87" t="s">
        <v>46</v>
      </c>
      <c r="F31" s="87">
        <v>750</v>
      </c>
      <c r="G31" s="87">
        <v>10</v>
      </c>
      <c r="H31" s="87">
        <v>100</v>
      </c>
      <c r="I31" s="87"/>
      <c r="J31" s="87"/>
      <c r="K31" s="87"/>
      <c r="L31" s="87">
        <v>1000</v>
      </c>
      <c r="M31" s="87">
        <v>1000</v>
      </c>
      <c r="N31" s="87"/>
      <c r="O31" s="91"/>
      <c r="P31" s="87">
        <f t="shared" si="3"/>
        <v>2000</v>
      </c>
      <c r="Q31" s="87">
        <f t="shared" si="4"/>
        <v>20</v>
      </c>
      <c r="R31" s="92"/>
      <c r="S31" s="93">
        <v>7.0000000000000007E-2</v>
      </c>
      <c r="T31" s="93">
        <f t="shared" si="5"/>
        <v>1.4000000000000001</v>
      </c>
    </row>
    <row r="32" spans="1:22" s="90" customFormat="1" x14ac:dyDescent="0.2">
      <c r="A32" s="86" t="s">
        <v>38</v>
      </c>
      <c r="B32" s="86" t="s">
        <v>39</v>
      </c>
      <c r="C32" s="86" t="s">
        <v>38</v>
      </c>
      <c r="D32" s="86" t="s">
        <v>275</v>
      </c>
      <c r="E32" s="87">
        <v>20</v>
      </c>
      <c r="F32" s="87">
        <v>915</v>
      </c>
      <c r="G32" s="87">
        <v>10</v>
      </c>
      <c r="H32" s="87">
        <v>50</v>
      </c>
      <c r="I32" s="87"/>
      <c r="J32" s="87"/>
      <c r="K32" s="87"/>
      <c r="L32" s="87">
        <v>550</v>
      </c>
      <c r="M32" s="87">
        <v>1000</v>
      </c>
      <c r="N32" s="87"/>
      <c r="O32" s="91"/>
      <c r="P32" s="87">
        <f t="shared" si="3"/>
        <v>1550</v>
      </c>
      <c r="Q32" s="87">
        <f t="shared" si="4"/>
        <v>31</v>
      </c>
      <c r="R32" s="92"/>
      <c r="S32" s="93">
        <v>0.04</v>
      </c>
      <c r="T32" s="93">
        <f t="shared" si="5"/>
        <v>1.24</v>
      </c>
    </row>
    <row r="33" spans="1:22" s="90" customFormat="1" x14ac:dyDescent="0.2">
      <c r="A33" s="88" t="s">
        <v>170</v>
      </c>
      <c r="B33" s="88" t="s">
        <v>39</v>
      </c>
      <c r="C33" s="88">
        <v>90442800</v>
      </c>
      <c r="D33" s="88" t="s">
        <v>277</v>
      </c>
      <c r="E33" s="87" t="s">
        <v>46</v>
      </c>
      <c r="F33" s="87">
        <v>900</v>
      </c>
      <c r="G33" s="87">
        <v>10</v>
      </c>
      <c r="H33" s="87">
        <v>50</v>
      </c>
      <c r="I33" s="87"/>
      <c r="J33" s="87"/>
      <c r="K33" s="87"/>
      <c r="L33" s="87">
        <v>1000</v>
      </c>
      <c r="M33" s="87">
        <v>2000</v>
      </c>
      <c r="N33" s="87"/>
      <c r="O33" s="91"/>
      <c r="P33" s="87">
        <f t="shared" si="3"/>
        <v>3000</v>
      </c>
      <c r="Q33" s="87">
        <f t="shared" si="4"/>
        <v>60</v>
      </c>
      <c r="R33" s="92"/>
      <c r="S33" s="93">
        <v>0.04</v>
      </c>
      <c r="T33" s="93">
        <f t="shared" si="5"/>
        <v>2.4</v>
      </c>
    </row>
    <row r="34" spans="1:22" s="90" customFormat="1" x14ac:dyDescent="0.2">
      <c r="A34" s="86" t="s">
        <v>34</v>
      </c>
      <c r="B34" s="86" t="s">
        <v>35</v>
      </c>
      <c r="C34" s="86" t="s">
        <v>34</v>
      </c>
      <c r="D34" s="86" t="s">
        <v>275</v>
      </c>
      <c r="E34" s="87">
        <v>20</v>
      </c>
      <c r="F34" s="87">
        <v>1220</v>
      </c>
      <c r="G34" s="87">
        <v>10</v>
      </c>
      <c r="H34" s="87">
        <v>50</v>
      </c>
      <c r="I34" s="87"/>
      <c r="J34" s="87"/>
      <c r="K34" s="87"/>
      <c r="L34" s="87"/>
      <c r="M34" s="87">
        <v>1000</v>
      </c>
      <c r="N34" s="87"/>
      <c r="O34" s="91"/>
      <c r="P34" s="87">
        <f t="shared" si="3"/>
        <v>1000</v>
      </c>
      <c r="Q34" s="87">
        <f t="shared" si="4"/>
        <v>20</v>
      </c>
      <c r="R34" s="92"/>
      <c r="S34" s="93">
        <v>0.06</v>
      </c>
      <c r="T34" s="93">
        <f t="shared" si="5"/>
        <v>1.2</v>
      </c>
    </row>
    <row r="35" spans="1:22" s="90" customFormat="1" x14ac:dyDescent="0.2">
      <c r="A35" s="86" t="s">
        <v>32</v>
      </c>
      <c r="B35" s="86" t="s">
        <v>33</v>
      </c>
      <c r="C35" s="86" t="s">
        <v>32</v>
      </c>
      <c r="D35" s="86" t="s">
        <v>275</v>
      </c>
      <c r="E35" s="87">
        <v>20</v>
      </c>
      <c r="F35" s="87">
        <v>1524</v>
      </c>
      <c r="G35" s="87">
        <v>10</v>
      </c>
      <c r="H35" s="87">
        <v>50</v>
      </c>
      <c r="I35" s="87"/>
      <c r="J35" s="87"/>
      <c r="K35" s="87"/>
      <c r="L35" s="87"/>
      <c r="M35" s="87"/>
      <c r="N35" s="87"/>
      <c r="O35" s="91"/>
      <c r="P35" s="87">
        <f t="shared" si="3"/>
        <v>0</v>
      </c>
      <c r="Q35" s="87">
        <f t="shared" si="4"/>
        <v>0</v>
      </c>
      <c r="R35" s="92"/>
      <c r="S35" s="93">
        <v>7.0000000000000007E-2</v>
      </c>
      <c r="T35" s="93">
        <f t="shared" si="5"/>
        <v>0</v>
      </c>
    </row>
    <row r="36" spans="1:22" s="90" customFormat="1" x14ac:dyDescent="0.2">
      <c r="A36" s="86" t="s">
        <v>214</v>
      </c>
      <c r="B36" s="86" t="s">
        <v>30</v>
      </c>
      <c r="C36" s="86" t="s">
        <v>214</v>
      </c>
      <c r="D36" s="86" t="s">
        <v>275</v>
      </c>
      <c r="E36" s="87">
        <v>20</v>
      </c>
      <c r="F36" s="87">
        <v>1800</v>
      </c>
      <c r="G36" s="87">
        <v>10</v>
      </c>
      <c r="H36" s="87">
        <v>50</v>
      </c>
      <c r="I36" s="87"/>
      <c r="J36" s="87"/>
      <c r="K36" s="87"/>
      <c r="L36" s="87"/>
      <c r="M36" s="87"/>
      <c r="N36" s="87"/>
      <c r="O36" s="91"/>
      <c r="P36" s="87">
        <f t="shared" si="3"/>
        <v>0</v>
      </c>
      <c r="Q36" s="87">
        <f t="shared" si="4"/>
        <v>0</v>
      </c>
      <c r="R36" s="92"/>
      <c r="S36" s="93">
        <v>0.09</v>
      </c>
      <c r="T36" s="93">
        <f t="shared" si="5"/>
        <v>0</v>
      </c>
    </row>
    <row r="37" spans="1:22" s="90" customFormat="1" x14ac:dyDescent="0.2">
      <c r="A37" s="86" t="s">
        <v>212</v>
      </c>
      <c r="B37" s="86" t="s">
        <v>213</v>
      </c>
      <c r="C37" s="86" t="s">
        <v>212</v>
      </c>
      <c r="D37" s="86" t="s">
        <v>275</v>
      </c>
      <c r="E37" s="87">
        <v>20</v>
      </c>
      <c r="F37" s="87">
        <v>2100</v>
      </c>
      <c r="G37" s="87">
        <v>10</v>
      </c>
      <c r="H37" s="87">
        <v>50</v>
      </c>
      <c r="I37" s="87"/>
      <c r="J37" s="87"/>
      <c r="K37" s="87"/>
      <c r="L37" s="87"/>
      <c r="M37" s="87"/>
      <c r="N37" s="87"/>
      <c r="O37" s="91"/>
      <c r="P37" s="87">
        <f t="shared" si="3"/>
        <v>0</v>
      </c>
      <c r="Q37" s="87">
        <f t="shared" si="4"/>
        <v>0</v>
      </c>
      <c r="R37" s="92"/>
      <c r="S37" s="93">
        <v>7.0000000000000007E-2</v>
      </c>
      <c r="T37" s="93">
        <f t="shared" si="5"/>
        <v>0</v>
      </c>
    </row>
    <row r="38" spans="1:22" s="90" customFormat="1" x14ac:dyDescent="0.2">
      <c r="A38" s="86" t="s">
        <v>242</v>
      </c>
      <c r="B38" s="86" t="s">
        <v>243</v>
      </c>
      <c r="C38" s="86" t="s">
        <v>242</v>
      </c>
      <c r="D38" s="86" t="s">
        <v>275</v>
      </c>
      <c r="E38" s="87">
        <v>20</v>
      </c>
      <c r="F38" s="87">
        <v>2400</v>
      </c>
      <c r="G38" s="87">
        <v>10</v>
      </c>
      <c r="H38" s="87">
        <v>50</v>
      </c>
      <c r="I38" s="87"/>
      <c r="J38" s="87"/>
      <c r="K38" s="87"/>
      <c r="L38" s="87"/>
      <c r="M38" s="87"/>
      <c r="N38" s="87"/>
      <c r="O38" s="91"/>
      <c r="P38" s="87">
        <f t="shared" si="3"/>
        <v>0</v>
      </c>
      <c r="Q38" s="87">
        <f t="shared" si="4"/>
        <v>0</v>
      </c>
      <c r="R38" s="92"/>
      <c r="S38" s="93">
        <v>7.0000000000000007E-2</v>
      </c>
      <c r="T38" s="93">
        <f t="shared" si="5"/>
        <v>0</v>
      </c>
    </row>
    <row r="39" spans="1:22" s="90" customFormat="1" ht="15" x14ac:dyDescent="0.2">
      <c r="A39" s="96" t="s">
        <v>52</v>
      </c>
      <c r="B39" s="96"/>
      <c r="C39" s="96"/>
      <c r="D39" s="96"/>
      <c r="E39" s="96"/>
      <c r="F39" s="99"/>
      <c r="G39" s="100"/>
      <c r="H39" s="100"/>
      <c r="I39" s="87"/>
      <c r="J39" s="87"/>
      <c r="K39" s="87"/>
      <c r="L39" s="87"/>
      <c r="M39" s="87"/>
      <c r="N39" s="87"/>
      <c r="O39" s="101"/>
      <c r="P39" s="87"/>
      <c r="Q39" s="87"/>
      <c r="R39" s="92"/>
      <c r="S39" s="87"/>
      <c r="T39" s="93"/>
    </row>
    <row r="40" spans="1:22" s="90" customFormat="1" x14ac:dyDescent="0.2">
      <c r="A40" s="86" t="s">
        <v>261</v>
      </c>
      <c r="B40" s="86" t="s">
        <v>262</v>
      </c>
      <c r="C40" s="86" t="s">
        <v>261</v>
      </c>
      <c r="D40" s="86" t="s">
        <v>275</v>
      </c>
      <c r="E40" s="87">
        <v>25</v>
      </c>
      <c r="F40" s="87">
        <v>200</v>
      </c>
      <c r="G40" s="87">
        <v>10</v>
      </c>
      <c r="H40" s="87">
        <v>150</v>
      </c>
      <c r="I40" s="87"/>
      <c r="J40" s="87"/>
      <c r="K40" s="87"/>
      <c r="L40" s="87">
        <v>150</v>
      </c>
      <c r="M40" s="87">
        <v>300</v>
      </c>
      <c r="N40" s="87"/>
      <c r="O40" s="91"/>
      <c r="P40" s="87">
        <f t="shared" ref="P40:P58" si="6">SUM(I40:O40)</f>
        <v>450</v>
      </c>
      <c r="Q40" s="87">
        <f t="shared" ref="Q40:Q58" si="7">$P40/$H40</f>
        <v>3</v>
      </c>
      <c r="R40" s="92"/>
      <c r="S40" s="93">
        <v>0.06</v>
      </c>
      <c r="T40" s="93">
        <f t="shared" ref="T40:T58" si="8">$Q40*$S40</f>
        <v>0.18</v>
      </c>
      <c r="U40" s="94">
        <f>SUM(T40:T58)</f>
        <v>15.759999999999998</v>
      </c>
      <c r="V40" s="90">
        <f>U40*100/$U$146</f>
        <v>32.860717264386984</v>
      </c>
    </row>
    <row r="41" spans="1:22" s="90" customFormat="1" x14ac:dyDescent="0.2">
      <c r="A41" s="88" t="s">
        <v>198</v>
      </c>
      <c r="B41" s="88" t="s">
        <v>199</v>
      </c>
      <c r="C41" s="88">
        <v>90448000</v>
      </c>
      <c r="D41" s="88" t="s">
        <v>277</v>
      </c>
      <c r="E41" s="87" t="s">
        <v>63</v>
      </c>
      <c r="F41" s="87">
        <v>270</v>
      </c>
      <c r="G41" s="87">
        <v>10</v>
      </c>
      <c r="H41" s="87">
        <v>100</v>
      </c>
      <c r="I41" s="87"/>
      <c r="J41" s="87"/>
      <c r="K41" s="87"/>
      <c r="L41" s="87"/>
      <c r="M41" s="87"/>
      <c r="N41" s="87"/>
      <c r="O41" s="91"/>
      <c r="P41" s="87">
        <f t="shared" si="6"/>
        <v>0</v>
      </c>
      <c r="Q41" s="87">
        <f t="shared" si="7"/>
        <v>0</v>
      </c>
      <c r="R41" s="92"/>
      <c r="S41" s="93">
        <v>0.06</v>
      </c>
      <c r="T41" s="93">
        <f t="shared" si="8"/>
        <v>0</v>
      </c>
    </row>
    <row r="42" spans="1:22" s="90" customFormat="1" x14ac:dyDescent="0.2">
      <c r="A42" s="88" t="s">
        <v>392</v>
      </c>
      <c r="B42" s="88" t="s">
        <v>391</v>
      </c>
      <c r="C42" s="95" t="s">
        <v>393</v>
      </c>
      <c r="D42" s="88" t="s">
        <v>277</v>
      </c>
      <c r="E42" s="87" t="s">
        <v>63</v>
      </c>
      <c r="F42" s="87">
        <v>300</v>
      </c>
      <c r="G42" s="87">
        <v>10</v>
      </c>
      <c r="H42" s="87">
        <v>100</v>
      </c>
      <c r="I42" s="87"/>
      <c r="J42" s="87"/>
      <c r="K42" s="87"/>
      <c r="L42" s="87"/>
      <c r="M42" s="87"/>
      <c r="N42" s="87"/>
      <c r="O42" s="91"/>
      <c r="P42" s="87">
        <f t="shared" si="6"/>
        <v>0</v>
      </c>
      <c r="Q42" s="87">
        <f t="shared" si="7"/>
        <v>0</v>
      </c>
      <c r="R42" s="92"/>
      <c r="S42" s="93">
        <v>0.06</v>
      </c>
      <c r="T42" s="93">
        <f t="shared" si="8"/>
        <v>0</v>
      </c>
    </row>
    <row r="43" spans="1:22" s="90" customFormat="1" x14ac:dyDescent="0.2">
      <c r="A43" s="102" t="s">
        <v>67</v>
      </c>
      <c r="B43" s="102" t="s">
        <v>68</v>
      </c>
      <c r="C43" s="102" t="s">
        <v>69</v>
      </c>
      <c r="D43" s="86" t="s">
        <v>275</v>
      </c>
      <c r="E43" s="87">
        <v>25</v>
      </c>
      <c r="F43" s="87">
        <v>375</v>
      </c>
      <c r="G43" s="87">
        <v>10</v>
      </c>
      <c r="H43" s="87">
        <v>100</v>
      </c>
      <c r="I43" s="87"/>
      <c r="J43" s="87"/>
      <c r="K43" s="87"/>
      <c r="L43" s="87"/>
      <c r="M43" s="87">
        <v>500</v>
      </c>
      <c r="N43" s="87"/>
      <c r="O43" s="91"/>
      <c r="P43" s="87">
        <f t="shared" si="6"/>
        <v>500</v>
      </c>
      <c r="Q43" s="87">
        <f t="shared" si="7"/>
        <v>5</v>
      </c>
      <c r="R43" s="92"/>
      <c r="S43" s="93">
        <v>0.06</v>
      </c>
      <c r="T43" s="93">
        <f t="shared" si="8"/>
        <v>0.3</v>
      </c>
    </row>
    <row r="44" spans="1:22" s="90" customFormat="1" x14ac:dyDescent="0.2">
      <c r="A44" s="86" t="s">
        <v>64</v>
      </c>
      <c r="B44" s="86" t="s">
        <v>65</v>
      </c>
      <c r="C44" s="86" t="s">
        <v>64</v>
      </c>
      <c r="D44" s="86" t="s">
        <v>275</v>
      </c>
      <c r="E44" s="87">
        <v>25</v>
      </c>
      <c r="F44" s="87">
        <v>457</v>
      </c>
      <c r="G44" s="87">
        <v>10</v>
      </c>
      <c r="H44" s="87">
        <v>100</v>
      </c>
      <c r="I44" s="87"/>
      <c r="J44" s="87"/>
      <c r="K44" s="87"/>
      <c r="L44" s="87">
        <v>1000</v>
      </c>
      <c r="M44" s="87">
        <v>1000</v>
      </c>
      <c r="N44" s="87"/>
      <c r="O44" s="91"/>
      <c r="P44" s="87">
        <f t="shared" si="6"/>
        <v>2000</v>
      </c>
      <c r="Q44" s="87">
        <f t="shared" si="7"/>
        <v>20</v>
      </c>
      <c r="R44" s="92"/>
      <c r="S44" s="93">
        <v>0.06</v>
      </c>
      <c r="T44" s="93">
        <f t="shared" si="8"/>
        <v>1.2</v>
      </c>
    </row>
    <row r="45" spans="1:22" s="90" customFormat="1" x14ac:dyDescent="0.2">
      <c r="A45" s="88" t="s">
        <v>66</v>
      </c>
      <c r="B45" s="88" t="s">
        <v>65</v>
      </c>
      <c r="C45" s="88">
        <v>90443400</v>
      </c>
      <c r="D45" s="88" t="s">
        <v>277</v>
      </c>
      <c r="E45" s="87" t="s">
        <v>63</v>
      </c>
      <c r="F45" s="87">
        <v>450</v>
      </c>
      <c r="G45" s="87">
        <v>10</v>
      </c>
      <c r="H45" s="87">
        <v>100</v>
      </c>
      <c r="I45" s="87"/>
      <c r="J45" s="87"/>
      <c r="K45" s="87"/>
      <c r="L45" s="87">
        <v>600</v>
      </c>
      <c r="M45" s="87">
        <v>1000</v>
      </c>
      <c r="N45" s="87"/>
      <c r="O45" s="91"/>
      <c r="P45" s="87">
        <f t="shared" si="6"/>
        <v>1600</v>
      </c>
      <c r="Q45" s="87">
        <f t="shared" si="7"/>
        <v>16</v>
      </c>
      <c r="R45" s="92"/>
      <c r="S45" s="93">
        <v>0.06</v>
      </c>
      <c r="T45" s="93">
        <f t="shared" si="8"/>
        <v>0.96</v>
      </c>
    </row>
    <row r="46" spans="1:22" s="90" customFormat="1" x14ac:dyDescent="0.2">
      <c r="A46" s="86" t="s">
        <v>60</v>
      </c>
      <c r="B46" s="86" t="s">
        <v>61</v>
      </c>
      <c r="C46" s="86" t="s">
        <v>60</v>
      </c>
      <c r="D46" s="86" t="s">
        <v>275</v>
      </c>
      <c r="E46" s="87">
        <v>25</v>
      </c>
      <c r="F46" s="87">
        <v>610</v>
      </c>
      <c r="G46" s="87">
        <v>10</v>
      </c>
      <c r="H46" s="87">
        <v>50</v>
      </c>
      <c r="I46" s="87"/>
      <c r="J46" s="87"/>
      <c r="K46" s="87"/>
      <c r="L46" s="87">
        <v>1000</v>
      </c>
      <c r="M46" s="87">
        <v>500</v>
      </c>
      <c r="N46" s="87"/>
      <c r="O46" s="91"/>
      <c r="P46" s="87">
        <f t="shared" si="6"/>
        <v>1500</v>
      </c>
      <c r="Q46" s="87">
        <f t="shared" si="7"/>
        <v>30</v>
      </c>
      <c r="R46" s="92"/>
      <c r="S46" s="93">
        <v>0.04</v>
      </c>
      <c r="T46" s="93">
        <f t="shared" si="8"/>
        <v>1.2</v>
      </c>
    </row>
    <row r="47" spans="1:22" s="90" customFormat="1" x14ac:dyDescent="0.2">
      <c r="A47" s="88" t="s">
        <v>62</v>
      </c>
      <c r="B47" s="88" t="s">
        <v>61</v>
      </c>
      <c r="C47" s="88">
        <v>90443600</v>
      </c>
      <c r="D47" s="88" t="s">
        <v>277</v>
      </c>
      <c r="E47" s="87" t="s">
        <v>63</v>
      </c>
      <c r="F47" s="87">
        <v>600</v>
      </c>
      <c r="G47" s="87">
        <v>10</v>
      </c>
      <c r="H47" s="87">
        <v>50</v>
      </c>
      <c r="I47" s="87"/>
      <c r="J47" s="87"/>
      <c r="K47" s="87"/>
      <c r="L47" s="87">
        <v>1700</v>
      </c>
      <c r="M47" s="87">
        <v>2000</v>
      </c>
      <c r="N47" s="87"/>
      <c r="O47" s="91"/>
      <c r="P47" s="87">
        <f t="shared" si="6"/>
        <v>3700</v>
      </c>
      <c r="Q47" s="87">
        <f t="shared" si="7"/>
        <v>74</v>
      </c>
      <c r="R47" s="92"/>
      <c r="S47" s="93">
        <v>0.04</v>
      </c>
      <c r="T47" s="93">
        <f t="shared" si="8"/>
        <v>2.96</v>
      </c>
    </row>
    <row r="48" spans="1:22" s="90" customFormat="1" x14ac:dyDescent="0.2">
      <c r="A48" s="86" t="s">
        <v>195</v>
      </c>
      <c r="B48" s="86" t="s">
        <v>178</v>
      </c>
      <c r="C48" s="86" t="s">
        <v>195</v>
      </c>
      <c r="D48" s="86" t="s">
        <v>275</v>
      </c>
      <c r="E48" s="87">
        <v>25</v>
      </c>
      <c r="F48" s="87">
        <v>750</v>
      </c>
      <c r="G48" s="87">
        <v>10</v>
      </c>
      <c r="H48" s="87">
        <v>50</v>
      </c>
      <c r="I48" s="87"/>
      <c r="J48" s="87"/>
      <c r="K48" s="87"/>
      <c r="L48" s="87"/>
      <c r="M48" s="87"/>
      <c r="N48" s="87"/>
      <c r="O48" s="91"/>
      <c r="P48" s="87">
        <f t="shared" si="6"/>
        <v>0</v>
      </c>
      <c r="Q48" s="87">
        <f t="shared" si="7"/>
        <v>0</v>
      </c>
      <c r="R48" s="92"/>
      <c r="S48" s="93">
        <v>0.05</v>
      </c>
      <c r="T48" s="93">
        <f t="shared" si="8"/>
        <v>0</v>
      </c>
    </row>
    <row r="49" spans="1:22" s="90" customFormat="1" x14ac:dyDescent="0.2">
      <c r="A49" s="88" t="s">
        <v>177</v>
      </c>
      <c r="B49" s="88" t="s">
        <v>178</v>
      </c>
      <c r="C49" s="88">
        <v>90443700</v>
      </c>
      <c r="D49" s="88" t="s">
        <v>277</v>
      </c>
      <c r="E49" s="87" t="s">
        <v>63</v>
      </c>
      <c r="F49" s="87">
        <v>750</v>
      </c>
      <c r="G49" s="87">
        <v>10</v>
      </c>
      <c r="H49" s="87">
        <v>50</v>
      </c>
      <c r="I49" s="87"/>
      <c r="J49" s="87"/>
      <c r="K49" s="87"/>
      <c r="L49" s="87">
        <v>700</v>
      </c>
      <c r="M49" s="87">
        <v>1000</v>
      </c>
      <c r="N49" s="87"/>
      <c r="O49" s="91"/>
      <c r="P49" s="87">
        <f t="shared" si="6"/>
        <v>1700</v>
      </c>
      <c r="Q49" s="87">
        <f t="shared" si="7"/>
        <v>34</v>
      </c>
      <c r="R49" s="92"/>
      <c r="S49" s="93">
        <v>0.05</v>
      </c>
      <c r="T49" s="93">
        <f t="shared" si="8"/>
        <v>1.7000000000000002</v>
      </c>
    </row>
    <row r="50" spans="1:22" s="90" customFormat="1" x14ac:dyDescent="0.2">
      <c r="A50" s="86" t="s">
        <v>155</v>
      </c>
      <c r="B50" s="86" t="s">
        <v>58</v>
      </c>
      <c r="C50" s="86" t="s">
        <v>155</v>
      </c>
      <c r="D50" s="86" t="s">
        <v>275</v>
      </c>
      <c r="E50" s="87">
        <v>25</v>
      </c>
      <c r="F50" s="87">
        <v>915</v>
      </c>
      <c r="G50" s="87">
        <v>10</v>
      </c>
      <c r="H50" s="87">
        <v>50</v>
      </c>
      <c r="I50" s="87"/>
      <c r="J50" s="87"/>
      <c r="K50" s="87"/>
      <c r="L50" s="87"/>
      <c r="M50" s="87">
        <v>500</v>
      </c>
      <c r="N50" s="87"/>
      <c r="O50" s="91"/>
      <c r="P50" s="87">
        <f t="shared" si="6"/>
        <v>500</v>
      </c>
      <c r="Q50" s="87">
        <f t="shared" si="7"/>
        <v>10</v>
      </c>
      <c r="R50" s="92"/>
      <c r="S50" s="93">
        <v>0.06</v>
      </c>
      <c r="T50" s="93">
        <f t="shared" si="8"/>
        <v>0.6</v>
      </c>
    </row>
    <row r="51" spans="1:22" s="90" customFormat="1" x14ac:dyDescent="0.2">
      <c r="A51" s="88" t="s">
        <v>176</v>
      </c>
      <c r="B51" s="88" t="s">
        <v>58</v>
      </c>
      <c r="C51" s="88">
        <v>90443800</v>
      </c>
      <c r="D51" s="88" t="s">
        <v>277</v>
      </c>
      <c r="E51" s="87" t="s">
        <v>63</v>
      </c>
      <c r="F51" s="87">
        <v>900</v>
      </c>
      <c r="G51" s="87">
        <v>10</v>
      </c>
      <c r="H51" s="87">
        <v>50</v>
      </c>
      <c r="I51" s="87"/>
      <c r="J51" s="87"/>
      <c r="K51" s="87"/>
      <c r="L51" s="87">
        <v>650</v>
      </c>
      <c r="M51" s="87">
        <v>2000</v>
      </c>
      <c r="N51" s="87"/>
      <c r="O51" s="91"/>
      <c r="P51" s="87">
        <f t="shared" si="6"/>
        <v>2650</v>
      </c>
      <c r="Q51" s="87">
        <f t="shared" si="7"/>
        <v>53</v>
      </c>
      <c r="R51" s="92"/>
      <c r="S51" s="93">
        <v>0.06</v>
      </c>
      <c r="T51" s="93">
        <f t="shared" si="8"/>
        <v>3.1799999999999997</v>
      </c>
    </row>
    <row r="52" spans="1:22" s="90" customFormat="1" x14ac:dyDescent="0.2">
      <c r="A52" s="86" t="s">
        <v>53</v>
      </c>
      <c r="B52" s="86" t="s">
        <v>54</v>
      </c>
      <c r="C52" s="86" t="s">
        <v>53</v>
      </c>
      <c r="D52" s="86" t="s">
        <v>275</v>
      </c>
      <c r="E52" s="87">
        <v>25</v>
      </c>
      <c r="F52" s="87">
        <v>1220</v>
      </c>
      <c r="G52" s="87">
        <v>10</v>
      </c>
      <c r="H52" s="87">
        <v>50</v>
      </c>
      <c r="I52" s="87"/>
      <c r="J52" s="87"/>
      <c r="K52" s="87"/>
      <c r="L52" s="87"/>
      <c r="M52" s="87">
        <v>200</v>
      </c>
      <c r="N52" s="87"/>
      <c r="O52" s="91"/>
      <c r="P52" s="87">
        <f t="shared" si="6"/>
        <v>200</v>
      </c>
      <c r="Q52" s="87">
        <f t="shared" si="7"/>
        <v>4</v>
      </c>
      <c r="R52" s="92"/>
      <c r="S52" s="93">
        <v>0.08</v>
      </c>
      <c r="T52" s="93">
        <f t="shared" si="8"/>
        <v>0.32</v>
      </c>
    </row>
    <row r="53" spans="1:22" s="90" customFormat="1" x14ac:dyDescent="0.2">
      <c r="A53" s="103" t="s">
        <v>194</v>
      </c>
      <c r="B53" s="103" t="s">
        <v>54</v>
      </c>
      <c r="C53" s="103">
        <v>90444000</v>
      </c>
      <c r="D53" s="88" t="s">
        <v>277</v>
      </c>
      <c r="E53" s="87" t="s">
        <v>63</v>
      </c>
      <c r="F53" s="87">
        <v>1200</v>
      </c>
      <c r="G53" s="87">
        <v>10</v>
      </c>
      <c r="H53" s="87">
        <v>50</v>
      </c>
      <c r="I53" s="87"/>
      <c r="J53" s="87"/>
      <c r="K53" s="87"/>
      <c r="L53" s="87">
        <v>500</v>
      </c>
      <c r="M53" s="87">
        <v>500</v>
      </c>
      <c r="N53" s="87"/>
      <c r="O53" s="91"/>
      <c r="P53" s="87">
        <f t="shared" si="6"/>
        <v>1000</v>
      </c>
      <c r="Q53" s="87">
        <f t="shared" si="7"/>
        <v>20</v>
      </c>
      <c r="R53" s="92"/>
      <c r="S53" s="93">
        <v>0.08</v>
      </c>
      <c r="T53" s="93">
        <f t="shared" si="8"/>
        <v>1.6</v>
      </c>
    </row>
    <row r="54" spans="1:22" s="90" customFormat="1" x14ac:dyDescent="0.2">
      <c r="A54" s="86" t="s">
        <v>230</v>
      </c>
      <c r="B54" s="86" t="s">
        <v>231</v>
      </c>
      <c r="C54" s="86" t="s">
        <v>230</v>
      </c>
      <c r="D54" s="86" t="s">
        <v>275</v>
      </c>
      <c r="E54" s="87">
        <v>25</v>
      </c>
      <c r="F54" s="87">
        <v>1500</v>
      </c>
      <c r="G54" s="87">
        <v>10</v>
      </c>
      <c r="H54" s="87">
        <v>50</v>
      </c>
      <c r="I54" s="87"/>
      <c r="J54" s="87"/>
      <c r="K54" s="87"/>
      <c r="L54" s="87"/>
      <c r="M54" s="87"/>
      <c r="N54" s="87"/>
      <c r="O54" s="91"/>
      <c r="P54" s="87">
        <f t="shared" si="6"/>
        <v>0</v>
      </c>
      <c r="Q54" s="87">
        <f t="shared" si="7"/>
        <v>0</v>
      </c>
      <c r="R54" s="92"/>
      <c r="S54" s="93">
        <v>0.11</v>
      </c>
      <c r="T54" s="93">
        <f t="shared" si="8"/>
        <v>0</v>
      </c>
    </row>
    <row r="55" spans="1:22" s="90" customFormat="1" x14ac:dyDescent="0.2">
      <c r="A55" s="86" t="s">
        <v>254</v>
      </c>
      <c r="B55" s="86" t="s">
        <v>255</v>
      </c>
      <c r="C55" s="86" t="s">
        <v>254</v>
      </c>
      <c r="D55" s="86" t="s">
        <v>275</v>
      </c>
      <c r="E55" s="87">
        <v>25</v>
      </c>
      <c r="F55" s="87">
        <v>1650</v>
      </c>
      <c r="G55" s="87">
        <v>10</v>
      </c>
      <c r="H55" s="87">
        <v>50</v>
      </c>
      <c r="I55" s="87"/>
      <c r="J55" s="87"/>
      <c r="K55" s="87"/>
      <c r="L55" s="87"/>
      <c r="M55" s="87"/>
      <c r="N55" s="87"/>
      <c r="O55" s="91"/>
      <c r="P55" s="87">
        <f t="shared" si="6"/>
        <v>0</v>
      </c>
      <c r="Q55" s="87">
        <f t="shared" si="7"/>
        <v>0</v>
      </c>
      <c r="R55" s="92"/>
      <c r="S55" s="93">
        <v>0.12</v>
      </c>
      <c r="T55" s="93">
        <f t="shared" si="8"/>
        <v>0</v>
      </c>
    </row>
    <row r="56" spans="1:22" s="90" customFormat="1" x14ac:dyDescent="0.2">
      <c r="A56" s="86" t="s">
        <v>193</v>
      </c>
      <c r="B56" s="86" t="s">
        <v>175</v>
      </c>
      <c r="C56" s="86" t="s">
        <v>193</v>
      </c>
      <c r="D56" s="86" t="s">
        <v>275</v>
      </c>
      <c r="E56" s="87">
        <v>25</v>
      </c>
      <c r="F56" s="87">
        <v>1800</v>
      </c>
      <c r="G56" s="87">
        <v>10</v>
      </c>
      <c r="H56" s="87">
        <v>50</v>
      </c>
      <c r="I56" s="87"/>
      <c r="J56" s="87"/>
      <c r="K56" s="87"/>
      <c r="L56" s="87"/>
      <c r="M56" s="87">
        <v>100</v>
      </c>
      <c r="N56" s="87"/>
      <c r="O56" s="91"/>
      <c r="P56" s="87">
        <f t="shared" si="6"/>
        <v>100</v>
      </c>
      <c r="Q56" s="87">
        <f t="shared" si="7"/>
        <v>2</v>
      </c>
      <c r="R56" s="92"/>
      <c r="S56" s="93">
        <v>0.12</v>
      </c>
      <c r="T56" s="93">
        <f t="shared" si="8"/>
        <v>0.24</v>
      </c>
    </row>
    <row r="57" spans="1:22" s="90" customFormat="1" x14ac:dyDescent="0.2">
      <c r="A57" s="88" t="s">
        <v>174</v>
      </c>
      <c r="B57" s="88" t="s">
        <v>175</v>
      </c>
      <c r="C57" s="88">
        <v>90443900</v>
      </c>
      <c r="D57" s="88" t="s">
        <v>277</v>
      </c>
      <c r="E57" s="87" t="s">
        <v>63</v>
      </c>
      <c r="F57" s="87">
        <v>1800</v>
      </c>
      <c r="G57" s="87">
        <v>10</v>
      </c>
      <c r="H57" s="87">
        <v>50</v>
      </c>
      <c r="I57" s="87"/>
      <c r="J57" s="87"/>
      <c r="K57" s="87"/>
      <c r="L57" s="87">
        <v>100</v>
      </c>
      <c r="M57" s="87">
        <v>300</v>
      </c>
      <c r="N57" s="87"/>
      <c r="O57" s="91"/>
      <c r="P57" s="87">
        <f t="shared" si="6"/>
        <v>400</v>
      </c>
      <c r="Q57" s="87">
        <f t="shared" si="7"/>
        <v>8</v>
      </c>
      <c r="R57" s="92"/>
      <c r="S57" s="93">
        <v>0.12</v>
      </c>
      <c r="T57" s="93">
        <f>$Q57*$S57</f>
        <v>0.96</v>
      </c>
    </row>
    <row r="58" spans="1:22" s="90" customFormat="1" x14ac:dyDescent="0.2">
      <c r="A58" s="88" t="s">
        <v>293</v>
      </c>
      <c r="B58" s="88" t="s">
        <v>294</v>
      </c>
      <c r="C58" s="88">
        <v>90443000</v>
      </c>
      <c r="D58" s="88" t="s">
        <v>277</v>
      </c>
      <c r="E58" s="87" t="s">
        <v>63</v>
      </c>
      <c r="F58" s="87">
        <v>2100</v>
      </c>
      <c r="G58" s="87">
        <v>10</v>
      </c>
      <c r="H58" s="87">
        <v>50</v>
      </c>
      <c r="I58" s="87"/>
      <c r="J58" s="87"/>
      <c r="K58" s="87"/>
      <c r="L58" s="87">
        <v>100</v>
      </c>
      <c r="M58" s="87">
        <v>100</v>
      </c>
      <c r="N58" s="87"/>
      <c r="O58" s="91"/>
      <c r="P58" s="87">
        <f t="shared" si="6"/>
        <v>200</v>
      </c>
      <c r="Q58" s="87">
        <f t="shared" si="7"/>
        <v>4</v>
      </c>
      <c r="R58" s="92"/>
      <c r="S58" s="93">
        <v>0.09</v>
      </c>
      <c r="T58" s="93">
        <f t="shared" si="8"/>
        <v>0.36</v>
      </c>
    </row>
    <row r="59" spans="1:22" s="90" customFormat="1" x14ac:dyDescent="0.2">
      <c r="A59" s="104" t="s">
        <v>70</v>
      </c>
      <c r="B59" s="104"/>
      <c r="C59" s="104"/>
      <c r="D59" s="104"/>
      <c r="E59" s="104"/>
      <c r="F59" s="88"/>
      <c r="G59" s="97"/>
      <c r="H59" s="97"/>
      <c r="I59" s="87"/>
      <c r="J59" s="87"/>
      <c r="K59" s="87"/>
      <c r="L59" s="87"/>
      <c r="M59" s="87"/>
      <c r="N59" s="87"/>
      <c r="O59" s="97"/>
      <c r="P59" s="87"/>
      <c r="Q59" s="87"/>
      <c r="R59" s="92"/>
      <c r="S59" s="87"/>
      <c r="T59" s="93"/>
    </row>
    <row r="60" spans="1:22" s="90" customFormat="1" x14ac:dyDescent="0.2">
      <c r="A60" s="86" t="s">
        <v>295</v>
      </c>
      <c r="B60" s="86" t="s">
        <v>296</v>
      </c>
      <c r="C60" s="86" t="s">
        <v>295</v>
      </c>
      <c r="D60" s="86" t="s">
        <v>275</v>
      </c>
      <c r="E60" s="87">
        <v>32</v>
      </c>
      <c r="F60" s="87">
        <v>100</v>
      </c>
      <c r="G60" s="87">
        <v>10</v>
      </c>
      <c r="H60" s="87">
        <v>300</v>
      </c>
      <c r="I60" s="87"/>
      <c r="J60" s="87"/>
      <c r="K60" s="87"/>
      <c r="L60" s="87"/>
      <c r="M60" s="87"/>
      <c r="N60" s="87"/>
      <c r="O60" s="91"/>
      <c r="P60" s="87">
        <f t="shared" ref="P60:P74" si="9">SUM(I60:O60)</f>
        <v>0</v>
      </c>
      <c r="Q60" s="87">
        <f t="shared" ref="Q60:Q74" si="10">$P60/$H60</f>
        <v>0</v>
      </c>
      <c r="R60" s="92"/>
      <c r="S60" s="93">
        <v>0.09</v>
      </c>
      <c r="T60" s="93">
        <f t="shared" ref="T60:T74" si="11">$Q60*$S60</f>
        <v>0</v>
      </c>
      <c r="U60" s="94">
        <f>SUM(T60:T74)</f>
        <v>2.2199999999999998</v>
      </c>
      <c r="V60" s="90">
        <f>U60*100/$U$146</f>
        <v>4.6288573811509588</v>
      </c>
    </row>
    <row r="61" spans="1:22" s="90" customFormat="1" x14ac:dyDescent="0.2">
      <c r="A61" s="86" t="s">
        <v>71</v>
      </c>
      <c r="B61" s="86" t="s">
        <v>72</v>
      </c>
      <c r="C61" s="86" t="s">
        <v>71</v>
      </c>
      <c r="D61" s="86" t="s">
        <v>275</v>
      </c>
      <c r="E61" s="87">
        <v>32</v>
      </c>
      <c r="F61" s="87">
        <v>150</v>
      </c>
      <c r="G61" s="87">
        <v>10</v>
      </c>
      <c r="H61" s="87">
        <v>300</v>
      </c>
      <c r="I61" s="87"/>
      <c r="J61" s="87"/>
      <c r="K61" s="87"/>
      <c r="L61" s="87"/>
      <c r="M61" s="87">
        <v>300</v>
      </c>
      <c r="N61" s="87"/>
      <c r="O61" s="91"/>
      <c r="P61" s="87">
        <f t="shared" si="9"/>
        <v>300</v>
      </c>
      <c r="Q61" s="87">
        <f t="shared" si="10"/>
        <v>1</v>
      </c>
      <c r="R61" s="92"/>
      <c r="S61" s="93">
        <v>0.09</v>
      </c>
      <c r="T61" s="93">
        <f t="shared" si="11"/>
        <v>0.09</v>
      </c>
    </row>
    <row r="62" spans="1:22" s="90" customFormat="1" x14ac:dyDescent="0.2">
      <c r="A62" s="88" t="s">
        <v>256</v>
      </c>
      <c r="B62" s="88" t="s">
        <v>72</v>
      </c>
      <c r="C62" s="88">
        <v>90446200</v>
      </c>
      <c r="D62" s="88" t="s">
        <v>277</v>
      </c>
      <c r="E62" s="87">
        <v>32</v>
      </c>
      <c r="F62" s="87">
        <v>150</v>
      </c>
      <c r="G62" s="87">
        <v>10</v>
      </c>
      <c r="H62" s="87">
        <v>300</v>
      </c>
      <c r="I62" s="87"/>
      <c r="J62" s="87"/>
      <c r="K62" s="87"/>
      <c r="L62" s="87">
        <v>300</v>
      </c>
      <c r="M62" s="87">
        <v>300</v>
      </c>
      <c r="N62" s="87"/>
      <c r="O62" s="91"/>
      <c r="P62" s="87">
        <f t="shared" si="9"/>
        <v>600</v>
      </c>
      <c r="Q62" s="87">
        <f t="shared" si="10"/>
        <v>2</v>
      </c>
      <c r="R62" s="92"/>
      <c r="S62" s="93">
        <v>0.09</v>
      </c>
      <c r="T62" s="93">
        <f t="shared" si="11"/>
        <v>0.18</v>
      </c>
    </row>
    <row r="63" spans="1:22" s="90" customFormat="1" x14ac:dyDescent="0.2">
      <c r="A63" s="86" t="s">
        <v>200</v>
      </c>
      <c r="B63" s="86" t="s">
        <v>201</v>
      </c>
      <c r="C63" s="86" t="s">
        <v>200</v>
      </c>
      <c r="D63" s="86" t="s">
        <v>275</v>
      </c>
      <c r="E63" s="87">
        <v>32</v>
      </c>
      <c r="F63" s="87">
        <v>200</v>
      </c>
      <c r="G63" s="87">
        <v>10</v>
      </c>
      <c r="H63" s="87">
        <v>300</v>
      </c>
      <c r="I63" s="87"/>
      <c r="J63" s="87"/>
      <c r="K63" s="87"/>
      <c r="L63" s="87"/>
      <c r="M63" s="87"/>
      <c r="N63" s="87"/>
      <c r="O63" s="91"/>
      <c r="P63" s="87">
        <f t="shared" si="9"/>
        <v>0</v>
      </c>
      <c r="Q63" s="87">
        <f t="shared" si="10"/>
        <v>0</v>
      </c>
      <c r="R63" s="92"/>
      <c r="S63" s="93">
        <v>0.09</v>
      </c>
      <c r="T63" s="93">
        <f t="shared" si="11"/>
        <v>0</v>
      </c>
    </row>
    <row r="64" spans="1:22" s="90" customFormat="1" x14ac:dyDescent="0.2">
      <c r="A64" s="86" t="s">
        <v>73</v>
      </c>
      <c r="B64" s="86" t="s">
        <v>74</v>
      </c>
      <c r="C64" s="86" t="s">
        <v>73</v>
      </c>
      <c r="D64" s="86" t="s">
        <v>275</v>
      </c>
      <c r="E64" s="87">
        <v>32</v>
      </c>
      <c r="F64" s="87">
        <v>300</v>
      </c>
      <c r="G64" s="87">
        <v>10</v>
      </c>
      <c r="H64" s="87">
        <v>150</v>
      </c>
      <c r="I64" s="87"/>
      <c r="J64" s="87"/>
      <c r="K64" s="87"/>
      <c r="L64" s="87"/>
      <c r="M64" s="87"/>
      <c r="N64" s="87"/>
      <c r="O64" s="91"/>
      <c r="P64" s="87">
        <f t="shared" si="9"/>
        <v>0</v>
      </c>
      <c r="Q64" s="87">
        <f t="shared" si="10"/>
        <v>0</v>
      </c>
      <c r="R64" s="92"/>
      <c r="S64" s="93">
        <v>0.09</v>
      </c>
      <c r="T64" s="93">
        <f t="shared" si="11"/>
        <v>0</v>
      </c>
    </row>
    <row r="65" spans="1:22" s="90" customFormat="1" x14ac:dyDescent="0.2">
      <c r="A65" s="88" t="s">
        <v>232</v>
      </c>
      <c r="B65" s="88" t="s">
        <v>74</v>
      </c>
      <c r="C65" s="88">
        <v>90446300</v>
      </c>
      <c r="D65" s="88" t="s">
        <v>277</v>
      </c>
      <c r="E65" s="87" t="s">
        <v>180</v>
      </c>
      <c r="F65" s="87">
        <v>300</v>
      </c>
      <c r="G65" s="87">
        <v>10</v>
      </c>
      <c r="H65" s="87">
        <v>150</v>
      </c>
      <c r="I65" s="87"/>
      <c r="J65" s="87"/>
      <c r="K65" s="87"/>
      <c r="L65" s="87">
        <v>150</v>
      </c>
      <c r="M65" s="87">
        <v>300</v>
      </c>
      <c r="N65" s="87"/>
      <c r="O65" s="91"/>
      <c r="P65" s="87">
        <f t="shared" si="9"/>
        <v>450</v>
      </c>
      <c r="Q65" s="87">
        <f t="shared" si="10"/>
        <v>3</v>
      </c>
      <c r="R65" s="92"/>
      <c r="S65" s="93">
        <v>0.09</v>
      </c>
      <c r="T65" s="93">
        <f t="shared" si="11"/>
        <v>0.27</v>
      </c>
    </row>
    <row r="66" spans="1:22" s="90" customFormat="1" x14ac:dyDescent="0.2">
      <c r="A66" s="86" t="s">
        <v>75</v>
      </c>
      <c r="B66" s="86" t="s">
        <v>76</v>
      </c>
      <c r="C66" s="86" t="s">
        <v>75</v>
      </c>
      <c r="D66" s="86" t="s">
        <v>275</v>
      </c>
      <c r="E66" s="87">
        <v>32</v>
      </c>
      <c r="F66" s="87">
        <v>450</v>
      </c>
      <c r="G66" s="87">
        <v>10</v>
      </c>
      <c r="H66" s="87">
        <v>100</v>
      </c>
      <c r="I66" s="87"/>
      <c r="J66" s="87"/>
      <c r="K66" s="87"/>
      <c r="L66" s="87"/>
      <c r="M66" s="87"/>
      <c r="N66" s="87"/>
      <c r="O66" s="91"/>
      <c r="P66" s="87">
        <f t="shared" si="9"/>
        <v>0</v>
      </c>
      <c r="Q66" s="87">
        <f t="shared" si="10"/>
        <v>0</v>
      </c>
      <c r="R66" s="92"/>
      <c r="S66" s="93">
        <v>0.09</v>
      </c>
      <c r="T66" s="93">
        <f t="shared" si="11"/>
        <v>0</v>
      </c>
    </row>
    <row r="67" spans="1:22" s="90" customFormat="1" x14ac:dyDescent="0.2">
      <c r="A67" s="88" t="s">
        <v>179</v>
      </c>
      <c r="B67" s="88" t="s">
        <v>76</v>
      </c>
      <c r="C67" s="88">
        <v>90446400</v>
      </c>
      <c r="D67" s="88" t="s">
        <v>277</v>
      </c>
      <c r="E67" s="87" t="s">
        <v>180</v>
      </c>
      <c r="F67" s="87">
        <v>450</v>
      </c>
      <c r="G67" s="87">
        <v>10</v>
      </c>
      <c r="H67" s="87">
        <v>100</v>
      </c>
      <c r="I67" s="87"/>
      <c r="J67" s="87"/>
      <c r="K67" s="87"/>
      <c r="L67" s="87">
        <v>200</v>
      </c>
      <c r="M67" s="87">
        <v>200</v>
      </c>
      <c r="N67" s="87"/>
      <c r="O67" s="91"/>
      <c r="P67" s="87">
        <f t="shared" si="9"/>
        <v>400</v>
      </c>
      <c r="Q67" s="87">
        <f t="shared" si="10"/>
        <v>4</v>
      </c>
      <c r="R67" s="92"/>
      <c r="S67" s="93">
        <v>0.09</v>
      </c>
      <c r="T67" s="93">
        <f t="shared" si="11"/>
        <v>0.36</v>
      </c>
    </row>
    <row r="68" spans="1:22" s="90" customFormat="1" x14ac:dyDescent="0.2">
      <c r="A68" s="86" t="s">
        <v>156</v>
      </c>
      <c r="B68" s="86" t="s">
        <v>157</v>
      </c>
      <c r="C68" s="86" t="s">
        <v>156</v>
      </c>
      <c r="D68" s="86" t="s">
        <v>275</v>
      </c>
      <c r="E68" s="87">
        <v>32</v>
      </c>
      <c r="F68" s="87">
        <v>600</v>
      </c>
      <c r="G68" s="87">
        <v>10</v>
      </c>
      <c r="H68" s="87">
        <v>100</v>
      </c>
      <c r="I68" s="87"/>
      <c r="J68" s="87"/>
      <c r="K68" s="87"/>
      <c r="L68" s="87"/>
      <c r="M68" s="87"/>
      <c r="N68" s="87"/>
      <c r="O68" s="91"/>
      <c r="P68" s="87">
        <f t="shared" si="9"/>
        <v>0</v>
      </c>
      <c r="Q68" s="87">
        <f t="shared" si="10"/>
        <v>0</v>
      </c>
      <c r="R68" s="92"/>
      <c r="S68" s="93">
        <v>0.12</v>
      </c>
      <c r="T68" s="93">
        <f t="shared" si="11"/>
        <v>0</v>
      </c>
    </row>
    <row r="69" spans="1:22" s="90" customFormat="1" x14ac:dyDescent="0.2">
      <c r="A69" s="88" t="s">
        <v>181</v>
      </c>
      <c r="B69" s="88" t="s">
        <v>157</v>
      </c>
      <c r="C69" s="88">
        <v>90446600</v>
      </c>
      <c r="D69" s="88" t="s">
        <v>277</v>
      </c>
      <c r="E69" s="87" t="s">
        <v>180</v>
      </c>
      <c r="F69" s="87">
        <v>600</v>
      </c>
      <c r="G69" s="87">
        <v>10</v>
      </c>
      <c r="H69" s="87">
        <v>100</v>
      </c>
      <c r="I69" s="87"/>
      <c r="J69" s="87"/>
      <c r="K69" s="87"/>
      <c r="L69" s="87">
        <v>100</v>
      </c>
      <c r="M69" s="87">
        <v>200</v>
      </c>
      <c r="N69" s="87"/>
      <c r="O69" s="91"/>
      <c r="P69" s="87">
        <f t="shared" si="9"/>
        <v>300</v>
      </c>
      <c r="Q69" s="87">
        <f t="shared" si="10"/>
        <v>3</v>
      </c>
      <c r="R69" s="92"/>
      <c r="S69" s="93">
        <v>0.12</v>
      </c>
      <c r="T69" s="93">
        <f t="shared" si="11"/>
        <v>0.36</v>
      </c>
    </row>
    <row r="70" spans="1:22" s="90" customFormat="1" x14ac:dyDescent="0.2">
      <c r="A70" s="86" t="s">
        <v>222</v>
      </c>
      <c r="B70" s="86" t="s">
        <v>223</v>
      </c>
      <c r="C70" s="86" t="s">
        <v>222</v>
      </c>
      <c r="D70" s="86" t="s">
        <v>275</v>
      </c>
      <c r="E70" s="87">
        <v>32</v>
      </c>
      <c r="F70" s="87">
        <v>750</v>
      </c>
      <c r="G70" s="87">
        <v>10</v>
      </c>
      <c r="H70" s="87">
        <v>60</v>
      </c>
      <c r="I70" s="87"/>
      <c r="J70" s="87"/>
      <c r="K70" s="87"/>
      <c r="L70" s="87"/>
      <c r="M70" s="87"/>
      <c r="N70" s="87"/>
      <c r="O70" s="91"/>
      <c r="P70" s="87">
        <f t="shared" si="9"/>
        <v>0</v>
      </c>
      <c r="Q70" s="87">
        <f t="shared" si="10"/>
        <v>0</v>
      </c>
      <c r="R70" s="92"/>
      <c r="S70" s="93">
        <v>0.09</v>
      </c>
      <c r="T70" s="93">
        <f t="shared" si="11"/>
        <v>0</v>
      </c>
    </row>
    <row r="71" spans="1:22" s="90" customFormat="1" x14ac:dyDescent="0.2">
      <c r="A71" s="86" t="s">
        <v>158</v>
      </c>
      <c r="B71" s="86" t="s">
        <v>159</v>
      </c>
      <c r="C71" s="86" t="s">
        <v>158</v>
      </c>
      <c r="D71" s="86" t="s">
        <v>275</v>
      </c>
      <c r="E71" s="87">
        <v>32</v>
      </c>
      <c r="F71" s="87">
        <v>900</v>
      </c>
      <c r="G71" s="87">
        <v>10</v>
      </c>
      <c r="H71" s="87">
        <v>50</v>
      </c>
      <c r="I71" s="87"/>
      <c r="J71" s="87"/>
      <c r="K71" s="87"/>
      <c r="L71" s="87"/>
      <c r="M71" s="87"/>
      <c r="N71" s="87"/>
      <c r="O71" s="91"/>
      <c r="P71" s="87">
        <f t="shared" si="9"/>
        <v>0</v>
      </c>
      <c r="Q71" s="87">
        <f t="shared" si="10"/>
        <v>0</v>
      </c>
      <c r="R71" s="92"/>
      <c r="S71" s="93">
        <v>0.09</v>
      </c>
      <c r="T71" s="93">
        <f t="shared" si="11"/>
        <v>0</v>
      </c>
    </row>
    <row r="72" spans="1:22" s="90" customFormat="1" x14ac:dyDescent="0.2">
      <c r="A72" s="88" t="s">
        <v>182</v>
      </c>
      <c r="B72" s="88" t="s">
        <v>159</v>
      </c>
      <c r="C72" s="88">
        <v>90446700</v>
      </c>
      <c r="D72" s="88" t="s">
        <v>277</v>
      </c>
      <c r="E72" s="87" t="s">
        <v>180</v>
      </c>
      <c r="F72" s="87">
        <v>900</v>
      </c>
      <c r="G72" s="87">
        <v>10</v>
      </c>
      <c r="H72" s="87">
        <v>50</v>
      </c>
      <c r="I72" s="87"/>
      <c r="J72" s="87"/>
      <c r="K72" s="87"/>
      <c r="L72" s="87">
        <v>200</v>
      </c>
      <c r="M72" s="87">
        <v>200</v>
      </c>
      <c r="N72" s="87"/>
      <c r="O72" s="91"/>
      <c r="P72" s="87">
        <f t="shared" si="9"/>
        <v>400</v>
      </c>
      <c r="Q72" s="87">
        <f t="shared" si="10"/>
        <v>8</v>
      </c>
      <c r="R72" s="92"/>
      <c r="S72" s="93">
        <v>0.09</v>
      </c>
      <c r="T72" s="93">
        <f t="shared" si="11"/>
        <v>0.72</v>
      </c>
    </row>
    <row r="73" spans="1:22" s="90" customFormat="1" x14ac:dyDescent="0.2">
      <c r="A73" s="86" t="s">
        <v>233</v>
      </c>
      <c r="B73" s="86" t="s">
        <v>234</v>
      </c>
      <c r="C73" s="86" t="s">
        <v>233</v>
      </c>
      <c r="D73" s="86" t="s">
        <v>275</v>
      </c>
      <c r="E73" s="87">
        <v>32</v>
      </c>
      <c r="F73" s="87">
        <v>1200</v>
      </c>
      <c r="G73" s="87">
        <v>10</v>
      </c>
      <c r="H73" s="87">
        <v>50</v>
      </c>
      <c r="I73" s="87"/>
      <c r="J73" s="87"/>
      <c r="K73" s="87"/>
      <c r="L73" s="87">
        <v>100</v>
      </c>
      <c r="M73" s="87"/>
      <c r="N73" s="87"/>
      <c r="O73" s="91"/>
      <c r="P73" s="87">
        <f t="shared" si="9"/>
        <v>100</v>
      </c>
      <c r="Q73" s="87">
        <f t="shared" si="10"/>
        <v>2</v>
      </c>
      <c r="R73" s="92"/>
      <c r="S73" s="93">
        <v>0.12</v>
      </c>
      <c r="T73" s="93">
        <f t="shared" si="11"/>
        <v>0.24</v>
      </c>
    </row>
    <row r="74" spans="1:22" s="90" customFormat="1" x14ac:dyDescent="0.2">
      <c r="A74" s="88" t="s">
        <v>236</v>
      </c>
      <c r="B74" s="88" t="s">
        <v>237</v>
      </c>
      <c r="C74" s="88">
        <v>90446800</v>
      </c>
      <c r="D74" s="88" t="s">
        <v>277</v>
      </c>
      <c r="E74" s="87" t="s">
        <v>180</v>
      </c>
      <c r="F74" s="87">
        <v>1800</v>
      </c>
      <c r="G74" s="87">
        <v>10</v>
      </c>
      <c r="H74" s="87">
        <v>25</v>
      </c>
      <c r="I74" s="87"/>
      <c r="J74" s="87"/>
      <c r="K74" s="87"/>
      <c r="L74" s="87"/>
      <c r="M74" s="87"/>
      <c r="N74" s="87"/>
      <c r="O74" s="91"/>
      <c r="P74" s="87">
        <f t="shared" si="9"/>
        <v>0</v>
      </c>
      <c r="Q74" s="87">
        <f t="shared" si="10"/>
        <v>0</v>
      </c>
      <c r="R74" s="92"/>
      <c r="S74" s="93">
        <v>0.18</v>
      </c>
      <c r="T74" s="93">
        <f t="shared" si="11"/>
        <v>0</v>
      </c>
      <c r="U74" s="94"/>
    </row>
    <row r="75" spans="1:22" s="90" customFormat="1" x14ac:dyDescent="0.2">
      <c r="A75" s="104" t="s">
        <v>77</v>
      </c>
      <c r="B75" s="104"/>
      <c r="C75" s="104"/>
      <c r="D75" s="104"/>
      <c r="E75" s="104"/>
      <c r="F75" s="88"/>
      <c r="G75" s="87"/>
      <c r="H75" s="87"/>
      <c r="I75" s="87"/>
      <c r="J75" s="87"/>
      <c r="K75" s="87"/>
      <c r="L75" s="87"/>
      <c r="M75" s="87"/>
      <c r="N75" s="87"/>
      <c r="O75" s="104"/>
      <c r="P75" s="87"/>
      <c r="Q75" s="87"/>
      <c r="R75" s="92"/>
      <c r="S75" s="87"/>
      <c r="T75" s="93"/>
    </row>
    <row r="76" spans="1:22" s="90" customFormat="1" x14ac:dyDescent="0.2">
      <c r="A76" s="86" t="s">
        <v>297</v>
      </c>
      <c r="B76" s="86" t="s">
        <v>298</v>
      </c>
      <c r="C76" s="86" t="s">
        <v>297</v>
      </c>
      <c r="D76" s="86" t="s">
        <v>275</v>
      </c>
      <c r="E76" s="87">
        <v>40</v>
      </c>
      <c r="F76" s="87">
        <v>100</v>
      </c>
      <c r="G76" s="87">
        <v>10</v>
      </c>
      <c r="H76" s="87">
        <v>300</v>
      </c>
      <c r="I76" s="87"/>
      <c r="J76" s="87"/>
      <c r="K76" s="87"/>
      <c r="L76" s="87"/>
      <c r="M76" s="87"/>
      <c r="N76" s="87"/>
      <c r="O76" s="91"/>
      <c r="P76" s="87">
        <f t="shared" ref="P76:P91" si="12">SUM(I76:O76)</f>
        <v>0</v>
      </c>
      <c r="Q76" s="87">
        <f t="shared" ref="Q76:Q91" si="13">$P76/$H76</f>
        <v>0</v>
      </c>
      <c r="R76" s="92"/>
      <c r="S76" s="93">
        <v>0.13</v>
      </c>
      <c r="T76" s="93">
        <f t="shared" ref="T76:T91" si="14">$Q76*$S76</f>
        <v>0</v>
      </c>
      <c r="U76" s="94">
        <f>SUM(T76:T91)</f>
        <v>5.12</v>
      </c>
      <c r="V76" s="90">
        <f>U76*100/$U$146</f>
        <v>10.67556296914095</v>
      </c>
    </row>
    <row r="77" spans="1:22" s="90" customFormat="1" x14ac:dyDescent="0.2">
      <c r="A77" s="86" t="s">
        <v>78</v>
      </c>
      <c r="B77" s="86" t="s">
        <v>79</v>
      </c>
      <c r="C77" s="86" t="s">
        <v>78</v>
      </c>
      <c r="D77" s="86" t="s">
        <v>275</v>
      </c>
      <c r="E77" s="87">
        <v>40</v>
      </c>
      <c r="F77" s="87">
        <v>150</v>
      </c>
      <c r="G77" s="87">
        <v>10</v>
      </c>
      <c r="H77" s="87">
        <v>300</v>
      </c>
      <c r="I77" s="87"/>
      <c r="J77" s="87"/>
      <c r="K77" s="87"/>
      <c r="L77" s="87"/>
      <c r="M77" s="87"/>
      <c r="N77" s="87"/>
      <c r="O77" s="91"/>
      <c r="P77" s="87">
        <f t="shared" si="12"/>
        <v>0</v>
      </c>
      <c r="Q77" s="87">
        <f t="shared" si="13"/>
        <v>0</v>
      </c>
      <c r="R77" s="92"/>
      <c r="S77" s="93">
        <v>0.13</v>
      </c>
      <c r="T77" s="93">
        <f t="shared" si="14"/>
        <v>0</v>
      </c>
    </row>
    <row r="78" spans="1:22" s="90" customFormat="1" x14ac:dyDescent="0.2">
      <c r="A78" s="88" t="s">
        <v>240</v>
      </c>
      <c r="B78" s="88" t="s">
        <v>79</v>
      </c>
      <c r="C78" s="95" t="s">
        <v>241</v>
      </c>
      <c r="D78" s="88" t="s">
        <v>277</v>
      </c>
      <c r="E78" s="87">
        <v>40</v>
      </c>
      <c r="F78" s="87">
        <v>150</v>
      </c>
      <c r="G78" s="87">
        <v>10</v>
      </c>
      <c r="H78" s="87">
        <v>300</v>
      </c>
      <c r="I78" s="87"/>
      <c r="J78" s="87"/>
      <c r="K78" s="87"/>
      <c r="L78" s="87"/>
      <c r="M78" s="87">
        <v>300</v>
      </c>
      <c r="N78" s="87"/>
      <c r="O78" s="91"/>
      <c r="P78" s="87">
        <f t="shared" si="12"/>
        <v>300</v>
      </c>
      <c r="Q78" s="87">
        <f t="shared" si="13"/>
        <v>1</v>
      </c>
      <c r="R78" s="92"/>
      <c r="S78" s="93">
        <v>0.13</v>
      </c>
      <c r="T78" s="93">
        <f t="shared" si="14"/>
        <v>0.13</v>
      </c>
    </row>
    <row r="79" spans="1:22" s="90" customFormat="1" x14ac:dyDescent="0.2">
      <c r="A79" s="86" t="s">
        <v>80</v>
      </c>
      <c r="B79" s="86" t="s">
        <v>81</v>
      </c>
      <c r="C79" s="86" t="s">
        <v>80</v>
      </c>
      <c r="D79" s="86" t="s">
        <v>275</v>
      </c>
      <c r="E79" s="87">
        <v>40</v>
      </c>
      <c r="F79" s="87">
        <v>200</v>
      </c>
      <c r="G79" s="87">
        <v>10</v>
      </c>
      <c r="H79" s="87">
        <v>150</v>
      </c>
      <c r="I79" s="87"/>
      <c r="J79" s="87"/>
      <c r="K79" s="87"/>
      <c r="L79" s="87"/>
      <c r="M79" s="87">
        <v>300</v>
      </c>
      <c r="N79" s="87"/>
      <c r="O79" s="91"/>
      <c r="P79" s="87">
        <f t="shared" si="12"/>
        <v>300</v>
      </c>
      <c r="Q79" s="87">
        <f t="shared" si="13"/>
        <v>2</v>
      </c>
      <c r="R79" s="92"/>
      <c r="S79" s="93">
        <v>0.13</v>
      </c>
      <c r="T79" s="93">
        <f t="shared" si="14"/>
        <v>0.26</v>
      </c>
    </row>
    <row r="80" spans="1:22" s="90" customFormat="1" x14ac:dyDescent="0.2">
      <c r="A80" s="86" t="s">
        <v>82</v>
      </c>
      <c r="B80" s="86" t="s">
        <v>83</v>
      </c>
      <c r="C80" s="86" t="s">
        <v>82</v>
      </c>
      <c r="D80" s="86" t="s">
        <v>275</v>
      </c>
      <c r="E80" s="87">
        <v>40</v>
      </c>
      <c r="F80" s="87">
        <v>300</v>
      </c>
      <c r="G80" s="87">
        <v>10</v>
      </c>
      <c r="H80" s="87">
        <v>150</v>
      </c>
      <c r="I80" s="87"/>
      <c r="J80" s="87"/>
      <c r="K80" s="87"/>
      <c r="L80" s="87"/>
      <c r="M80" s="87"/>
      <c r="N80" s="87"/>
      <c r="O80" s="91"/>
      <c r="P80" s="87">
        <f t="shared" si="12"/>
        <v>0</v>
      </c>
      <c r="Q80" s="87">
        <f t="shared" si="13"/>
        <v>0</v>
      </c>
      <c r="R80" s="92"/>
      <c r="S80" s="93">
        <v>0.13</v>
      </c>
      <c r="T80" s="93">
        <f t="shared" si="14"/>
        <v>0</v>
      </c>
    </row>
    <row r="81" spans="1:22" s="90" customFormat="1" x14ac:dyDescent="0.2">
      <c r="A81" s="88" t="s">
        <v>183</v>
      </c>
      <c r="B81" s="88" t="s">
        <v>83</v>
      </c>
      <c r="C81" s="88">
        <v>90447300</v>
      </c>
      <c r="D81" s="88" t="s">
        <v>277</v>
      </c>
      <c r="E81" s="87" t="s">
        <v>89</v>
      </c>
      <c r="F81" s="87">
        <v>300</v>
      </c>
      <c r="G81" s="87">
        <v>10</v>
      </c>
      <c r="H81" s="87">
        <v>150</v>
      </c>
      <c r="I81" s="87"/>
      <c r="J81" s="87"/>
      <c r="K81" s="87"/>
      <c r="L81" s="87">
        <v>300</v>
      </c>
      <c r="M81" s="87">
        <v>300</v>
      </c>
      <c r="N81" s="87"/>
      <c r="O81" s="91"/>
      <c r="P81" s="87">
        <f t="shared" si="12"/>
        <v>600</v>
      </c>
      <c r="Q81" s="87">
        <f t="shared" si="13"/>
        <v>4</v>
      </c>
      <c r="R81" s="92"/>
      <c r="S81" s="93">
        <v>0.13</v>
      </c>
      <c r="T81" s="93">
        <f t="shared" si="14"/>
        <v>0.52</v>
      </c>
    </row>
    <row r="82" spans="1:22" s="90" customFormat="1" x14ac:dyDescent="0.2">
      <c r="A82" s="86" t="s">
        <v>84</v>
      </c>
      <c r="B82" s="86" t="s">
        <v>85</v>
      </c>
      <c r="C82" s="86" t="s">
        <v>84</v>
      </c>
      <c r="D82" s="86" t="s">
        <v>275</v>
      </c>
      <c r="E82" s="87">
        <v>40</v>
      </c>
      <c r="F82" s="87">
        <v>450</v>
      </c>
      <c r="G82" s="87">
        <v>10</v>
      </c>
      <c r="H82" s="87">
        <v>100</v>
      </c>
      <c r="I82" s="87"/>
      <c r="J82" s="87"/>
      <c r="K82" s="87"/>
      <c r="L82" s="87"/>
      <c r="M82" s="87"/>
      <c r="N82" s="87"/>
      <c r="O82" s="91"/>
      <c r="P82" s="87">
        <f t="shared" si="12"/>
        <v>0</v>
      </c>
      <c r="Q82" s="87">
        <f t="shared" si="13"/>
        <v>0</v>
      </c>
      <c r="R82" s="92"/>
      <c r="S82" s="93">
        <v>0.13</v>
      </c>
      <c r="T82" s="93">
        <f t="shared" si="14"/>
        <v>0</v>
      </c>
    </row>
    <row r="83" spans="1:22" s="90" customFormat="1" x14ac:dyDescent="0.2">
      <c r="A83" s="88" t="s">
        <v>184</v>
      </c>
      <c r="B83" s="88" t="s">
        <v>85</v>
      </c>
      <c r="C83" s="88">
        <v>90447400</v>
      </c>
      <c r="D83" s="88" t="s">
        <v>277</v>
      </c>
      <c r="E83" s="87" t="s">
        <v>89</v>
      </c>
      <c r="F83" s="87">
        <v>450</v>
      </c>
      <c r="G83" s="87">
        <v>10</v>
      </c>
      <c r="H83" s="87">
        <v>100</v>
      </c>
      <c r="I83" s="87"/>
      <c r="J83" s="87"/>
      <c r="K83" s="87"/>
      <c r="L83" s="87">
        <v>100</v>
      </c>
      <c r="M83" s="87">
        <v>200</v>
      </c>
      <c r="N83" s="87"/>
      <c r="O83" s="91"/>
      <c r="P83" s="87">
        <f t="shared" si="12"/>
        <v>300</v>
      </c>
      <c r="Q83" s="87">
        <f t="shared" si="13"/>
        <v>3</v>
      </c>
      <c r="R83" s="92"/>
      <c r="S83" s="93">
        <v>0.13</v>
      </c>
      <c r="T83" s="93">
        <f t="shared" si="14"/>
        <v>0.39</v>
      </c>
    </row>
    <row r="84" spans="1:22" s="90" customFormat="1" x14ac:dyDescent="0.2">
      <c r="A84" s="86" t="s">
        <v>86</v>
      </c>
      <c r="B84" s="86" t="s">
        <v>87</v>
      </c>
      <c r="C84" s="86" t="s">
        <v>86</v>
      </c>
      <c r="D84" s="86" t="s">
        <v>275</v>
      </c>
      <c r="E84" s="87">
        <v>40</v>
      </c>
      <c r="F84" s="87">
        <v>600</v>
      </c>
      <c r="G84" s="87">
        <v>10</v>
      </c>
      <c r="H84" s="87">
        <v>50</v>
      </c>
      <c r="I84" s="87"/>
      <c r="J84" s="87"/>
      <c r="K84" s="87"/>
      <c r="L84" s="87">
        <v>200</v>
      </c>
      <c r="M84" s="87">
        <v>100</v>
      </c>
      <c r="N84" s="87"/>
      <c r="O84" s="91"/>
      <c r="P84" s="87">
        <f t="shared" si="12"/>
        <v>300</v>
      </c>
      <c r="Q84" s="87">
        <f t="shared" si="13"/>
        <v>6</v>
      </c>
      <c r="R84" s="92"/>
      <c r="S84" s="93">
        <v>0.09</v>
      </c>
      <c r="T84" s="93">
        <f t="shared" si="14"/>
        <v>0.54</v>
      </c>
    </row>
    <row r="85" spans="1:22" s="90" customFormat="1" x14ac:dyDescent="0.2">
      <c r="A85" s="88" t="s">
        <v>88</v>
      </c>
      <c r="B85" s="88" t="s">
        <v>87</v>
      </c>
      <c r="C85" s="88">
        <v>90447600</v>
      </c>
      <c r="D85" s="88" t="s">
        <v>277</v>
      </c>
      <c r="E85" s="87" t="s">
        <v>89</v>
      </c>
      <c r="F85" s="87">
        <v>600</v>
      </c>
      <c r="G85" s="87">
        <v>10</v>
      </c>
      <c r="H85" s="87">
        <v>50</v>
      </c>
      <c r="I85" s="87"/>
      <c r="J85" s="87"/>
      <c r="K85" s="87"/>
      <c r="L85" s="87">
        <v>200</v>
      </c>
      <c r="M85" s="87">
        <v>400</v>
      </c>
      <c r="N85" s="87"/>
      <c r="O85" s="91"/>
      <c r="P85" s="87">
        <f t="shared" si="12"/>
        <v>600</v>
      </c>
      <c r="Q85" s="87">
        <f t="shared" si="13"/>
        <v>12</v>
      </c>
      <c r="R85" s="92"/>
      <c r="S85" s="93">
        <v>0.09</v>
      </c>
      <c r="T85" s="93">
        <f t="shared" si="14"/>
        <v>1.08</v>
      </c>
    </row>
    <row r="86" spans="1:22" s="90" customFormat="1" x14ac:dyDescent="0.2">
      <c r="A86" s="86" t="s">
        <v>90</v>
      </c>
      <c r="B86" s="86" t="s">
        <v>91</v>
      </c>
      <c r="C86" s="86" t="s">
        <v>90</v>
      </c>
      <c r="D86" s="86" t="s">
        <v>275</v>
      </c>
      <c r="E86" s="87">
        <v>40</v>
      </c>
      <c r="F86" s="87">
        <v>750</v>
      </c>
      <c r="G86" s="87">
        <v>10</v>
      </c>
      <c r="H86" s="87">
        <v>50</v>
      </c>
      <c r="I86" s="87"/>
      <c r="J86" s="87"/>
      <c r="K86" s="87"/>
      <c r="L86" s="87">
        <v>200</v>
      </c>
      <c r="M86" s="87">
        <v>200</v>
      </c>
      <c r="N86" s="87"/>
      <c r="O86" s="91"/>
      <c r="P86" s="87">
        <f t="shared" si="12"/>
        <v>400</v>
      </c>
      <c r="Q86" s="87">
        <f t="shared" si="13"/>
        <v>8</v>
      </c>
      <c r="R86" s="92"/>
      <c r="S86" s="93">
        <v>0.13</v>
      </c>
      <c r="T86" s="93">
        <f t="shared" si="14"/>
        <v>1.04</v>
      </c>
    </row>
    <row r="87" spans="1:22" s="90" customFormat="1" x14ac:dyDescent="0.2">
      <c r="A87" s="86" t="s">
        <v>92</v>
      </c>
      <c r="B87" s="86" t="s">
        <v>93</v>
      </c>
      <c r="C87" s="86" t="s">
        <v>92</v>
      </c>
      <c r="D87" s="86" t="s">
        <v>275</v>
      </c>
      <c r="E87" s="87">
        <v>40</v>
      </c>
      <c r="F87" s="87">
        <v>900</v>
      </c>
      <c r="G87" s="87">
        <v>10</v>
      </c>
      <c r="H87" s="87">
        <v>50</v>
      </c>
      <c r="I87" s="87"/>
      <c r="J87" s="87"/>
      <c r="K87" s="87"/>
      <c r="L87" s="87"/>
      <c r="M87" s="87"/>
      <c r="N87" s="87"/>
      <c r="O87" s="91"/>
      <c r="P87" s="87">
        <f t="shared" si="12"/>
        <v>0</v>
      </c>
      <c r="Q87" s="87">
        <f t="shared" si="13"/>
        <v>0</v>
      </c>
      <c r="R87" s="92"/>
      <c r="S87" s="93">
        <v>0.13</v>
      </c>
      <c r="T87" s="93">
        <f t="shared" si="14"/>
        <v>0</v>
      </c>
    </row>
    <row r="88" spans="1:22" s="90" customFormat="1" x14ac:dyDescent="0.2">
      <c r="A88" s="88" t="s">
        <v>185</v>
      </c>
      <c r="B88" s="88" t="s">
        <v>93</v>
      </c>
      <c r="C88" s="88">
        <v>90447700</v>
      </c>
      <c r="D88" s="88" t="s">
        <v>277</v>
      </c>
      <c r="E88" s="87" t="s">
        <v>89</v>
      </c>
      <c r="F88" s="87">
        <v>900</v>
      </c>
      <c r="G88" s="87">
        <v>10</v>
      </c>
      <c r="H88" s="87">
        <v>50</v>
      </c>
      <c r="I88" s="87"/>
      <c r="J88" s="87"/>
      <c r="K88" s="87"/>
      <c r="L88" s="87"/>
      <c r="M88" s="87">
        <v>200</v>
      </c>
      <c r="N88" s="87"/>
      <c r="O88" s="91"/>
      <c r="P88" s="87">
        <f t="shared" si="12"/>
        <v>200</v>
      </c>
      <c r="Q88" s="87">
        <f t="shared" si="13"/>
        <v>4</v>
      </c>
      <c r="R88" s="92"/>
      <c r="S88" s="93">
        <v>0.13</v>
      </c>
      <c r="T88" s="93">
        <f t="shared" si="14"/>
        <v>0.52</v>
      </c>
    </row>
    <row r="89" spans="1:22" s="90" customFormat="1" x14ac:dyDescent="0.2">
      <c r="A89" s="86" t="s">
        <v>94</v>
      </c>
      <c r="B89" s="86" t="s">
        <v>95</v>
      </c>
      <c r="C89" s="86" t="s">
        <v>94</v>
      </c>
      <c r="D89" s="86" t="s">
        <v>275</v>
      </c>
      <c r="E89" s="87">
        <v>40</v>
      </c>
      <c r="F89" s="87">
        <v>1200</v>
      </c>
      <c r="G89" s="87">
        <v>5</v>
      </c>
      <c r="H89" s="87">
        <v>25</v>
      </c>
      <c r="I89" s="87"/>
      <c r="J89" s="87"/>
      <c r="K89" s="87"/>
      <c r="L89" s="87">
        <v>100</v>
      </c>
      <c r="M89" s="87">
        <v>100</v>
      </c>
      <c r="N89" s="87"/>
      <c r="O89" s="91"/>
      <c r="P89" s="87">
        <f t="shared" si="12"/>
        <v>200</v>
      </c>
      <c r="Q89" s="87">
        <f t="shared" si="13"/>
        <v>8</v>
      </c>
      <c r="R89" s="92"/>
      <c r="S89" s="93">
        <v>0.08</v>
      </c>
      <c r="T89" s="93">
        <f t="shared" si="14"/>
        <v>0.64</v>
      </c>
    </row>
    <row r="90" spans="1:22" s="90" customFormat="1" x14ac:dyDescent="0.2">
      <c r="A90" s="88" t="s">
        <v>376</v>
      </c>
      <c r="B90" s="88" t="s">
        <v>377</v>
      </c>
      <c r="C90" s="95" t="s">
        <v>378</v>
      </c>
      <c r="D90" s="88" t="s">
        <v>277</v>
      </c>
      <c r="E90" s="87">
        <v>40</v>
      </c>
      <c r="F90" s="87">
        <v>1800</v>
      </c>
      <c r="G90" s="87">
        <v>5</v>
      </c>
      <c r="H90" s="87">
        <v>20</v>
      </c>
      <c r="I90" s="87"/>
      <c r="J90" s="87"/>
      <c r="K90" s="87"/>
      <c r="L90" s="87"/>
      <c r="M90" s="87"/>
      <c r="N90" s="87"/>
      <c r="O90" s="91"/>
      <c r="P90" s="87">
        <f t="shared" si="12"/>
        <v>0</v>
      </c>
      <c r="Q90" s="87">
        <f t="shared" si="13"/>
        <v>0</v>
      </c>
      <c r="R90" s="92"/>
      <c r="S90" s="93">
        <v>0.14000000000000001</v>
      </c>
      <c r="T90" s="93">
        <f t="shared" si="14"/>
        <v>0</v>
      </c>
    </row>
    <row r="91" spans="1:22" s="90" customFormat="1" x14ac:dyDescent="0.2">
      <c r="A91" s="86" t="s">
        <v>220</v>
      </c>
      <c r="B91" s="86" t="s">
        <v>221</v>
      </c>
      <c r="C91" s="86" t="s">
        <v>220</v>
      </c>
      <c r="D91" s="86" t="s">
        <v>275</v>
      </c>
      <c r="E91" s="87">
        <v>40</v>
      </c>
      <c r="F91" s="87">
        <v>2000</v>
      </c>
      <c r="G91" s="87">
        <v>5</v>
      </c>
      <c r="H91" s="87">
        <v>25</v>
      </c>
      <c r="I91" s="87"/>
      <c r="J91" s="87"/>
      <c r="K91" s="87"/>
      <c r="L91" s="87"/>
      <c r="M91" s="87"/>
      <c r="N91" s="87"/>
      <c r="O91" s="91"/>
      <c r="P91" s="87">
        <f t="shared" si="12"/>
        <v>0</v>
      </c>
      <c r="Q91" s="87">
        <f t="shared" si="13"/>
        <v>0</v>
      </c>
      <c r="R91" s="92"/>
      <c r="S91" s="93">
        <v>0.08</v>
      </c>
      <c r="T91" s="93">
        <f t="shared" si="14"/>
        <v>0</v>
      </c>
      <c r="U91" s="94"/>
    </row>
    <row r="92" spans="1:22" s="90" customFormat="1" x14ac:dyDescent="0.2">
      <c r="A92" s="104" t="s">
        <v>96</v>
      </c>
      <c r="B92" s="104"/>
      <c r="C92" s="104"/>
      <c r="D92" s="104"/>
      <c r="E92" s="97"/>
      <c r="F92" s="87"/>
      <c r="G92" s="87"/>
      <c r="H92" s="87"/>
      <c r="I92" s="87"/>
      <c r="J92" s="87"/>
      <c r="K92" s="87"/>
      <c r="L92" s="87"/>
      <c r="M92" s="87"/>
      <c r="N92" s="87"/>
      <c r="O92" s="104"/>
      <c r="P92" s="87"/>
      <c r="Q92" s="87"/>
      <c r="R92" s="92"/>
      <c r="S92" s="87"/>
      <c r="T92" s="93"/>
    </row>
    <row r="93" spans="1:22" s="90" customFormat="1" x14ac:dyDescent="0.2">
      <c r="A93" s="86" t="s">
        <v>299</v>
      </c>
      <c r="B93" s="86" t="s">
        <v>300</v>
      </c>
      <c r="C93" s="86" t="s">
        <v>299</v>
      </c>
      <c r="D93" s="86" t="s">
        <v>275</v>
      </c>
      <c r="E93" s="87">
        <v>50</v>
      </c>
      <c r="F93" s="87">
        <v>100</v>
      </c>
      <c r="G93" s="87">
        <v>10</v>
      </c>
      <c r="H93" s="87">
        <v>150</v>
      </c>
      <c r="I93" s="87"/>
      <c r="J93" s="87"/>
      <c r="K93" s="87"/>
      <c r="L93" s="87"/>
      <c r="M93" s="87"/>
      <c r="N93" s="87"/>
      <c r="O93" s="91"/>
      <c r="P93" s="87">
        <f t="shared" ref="P93:P110" si="15">SUM(I93:O93)</f>
        <v>0</v>
      </c>
      <c r="Q93" s="87">
        <f t="shared" ref="Q93:Q110" si="16">$P93/$H93</f>
        <v>0</v>
      </c>
      <c r="R93" s="92"/>
      <c r="S93" s="93">
        <v>0.1</v>
      </c>
      <c r="T93" s="93">
        <f t="shared" ref="T93:T110" si="17">$Q93*$S93</f>
        <v>0</v>
      </c>
      <c r="U93" s="94">
        <f>SUM(T93:T110)</f>
        <v>10.410000000000002</v>
      </c>
      <c r="V93" s="90">
        <f>U93*100/$U$146</f>
        <v>21.705587989991663</v>
      </c>
    </row>
    <row r="94" spans="1:22" s="90" customFormat="1" x14ac:dyDescent="0.2">
      <c r="A94" s="86" t="s">
        <v>97</v>
      </c>
      <c r="B94" s="86" t="s">
        <v>98</v>
      </c>
      <c r="C94" s="86" t="s">
        <v>97</v>
      </c>
      <c r="D94" s="86" t="s">
        <v>275</v>
      </c>
      <c r="E94" s="87">
        <v>50</v>
      </c>
      <c r="F94" s="87">
        <v>150</v>
      </c>
      <c r="G94" s="87">
        <v>10</v>
      </c>
      <c r="H94" s="87">
        <v>150</v>
      </c>
      <c r="I94" s="87"/>
      <c r="J94" s="87"/>
      <c r="K94" s="87"/>
      <c r="L94" s="87">
        <v>150</v>
      </c>
      <c r="M94" s="87">
        <v>150</v>
      </c>
      <c r="N94" s="87"/>
      <c r="O94" s="91"/>
      <c r="P94" s="87">
        <f t="shared" si="15"/>
        <v>300</v>
      </c>
      <c r="Q94" s="87">
        <f t="shared" si="16"/>
        <v>2</v>
      </c>
      <c r="R94" s="92"/>
      <c r="S94" s="93">
        <v>0.1</v>
      </c>
      <c r="T94" s="93">
        <f t="shared" si="17"/>
        <v>0.2</v>
      </c>
    </row>
    <row r="95" spans="1:22" s="90" customFormat="1" x14ac:dyDescent="0.2">
      <c r="A95" s="88" t="s">
        <v>235</v>
      </c>
      <c r="B95" s="88" t="s">
        <v>98</v>
      </c>
      <c r="C95" s="88">
        <v>90448200</v>
      </c>
      <c r="D95" s="88" t="s">
        <v>277</v>
      </c>
      <c r="E95" s="87" t="s">
        <v>102</v>
      </c>
      <c r="F95" s="87">
        <v>150</v>
      </c>
      <c r="G95" s="87">
        <v>10</v>
      </c>
      <c r="H95" s="87">
        <v>150</v>
      </c>
      <c r="I95" s="87"/>
      <c r="J95" s="87">
        <v>150</v>
      </c>
      <c r="K95" s="87"/>
      <c r="L95" s="87"/>
      <c r="M95" s="87">
        <v>150</v>
      </c>
      <c r="N95" s="87"/>
      <c r="O95" s="91"/>
      <c r="P95" s="87">
        <f t="shared" si="15"/>
        <v>300</v>
      </c>
      <c r="Q95" s="87">
        <f t="shared" si="16"/>
        <v>2</v>
      </c>
      <c r="R95" s="92"/>
      <c r="S95" s="93">
        <v>0.1</v>
      </c>
      <c r="T95" s="93">
        <f t="shared" si="17"/>
        <v>0.2</v>
      </c>
    </row>
    <row r="96" spans="1:22" s="90" customFormat="1" x14ac:dyDescent="0.2">
      <c r="A96" s="86" t="s">
        <v>224</v>
      </c>
      <c r="B96" s="86" t="s">
        <v>225</v>
      </c>
      <c r="C96" s="86" t="s">
        <v>224</v>
      </c>
      <c r="D96" s="86" t="s">
        <v>275</v>
      </c>
      <c r="E96" s="87">
        <v>50</v>
      </c>
      <c r="F96" s="87">
        <v>200</v>
      </c>
      <c r="G96" s="87">
        <v>10</v>
      </c>
      <c r="H96" s="87">
        <v>150</v>
      </c>
      <c r="I96" s="87"/>
      <c r="J96" s="87"/>
      <c r="K96" s="87"/>
      <c r="L96" s="87"/>
      <c r="M96" s="87">
        <v>150</v>
      </c>
      <c r="N96" s="87"/>
      <c r="O96" s="91"/>
      <c r="P96" s="87">
        <f t="shared" si="15"/>
        <v>150</v>
      </c>
      <c r="Q96" s="87">
        <f t="shared" si="16"/>
        <v>1</v>
      </c>
      <c r="R96" s="92"/>
      <c r="S96" s="93">
        <v>0.1</v>
      </c>
      <c r="T96" s="93">
        <f t="shared" si="17"/>
        <v>0.1</v>
      </c>
    </row>
    <row r="97" spans="1:22" s="90" customFormat="1" x14ac:dyDescent="0.2">
      <c r="A97" s="86" t="s">
        <v>99</v>
      </c>
      <c r="B97" s="86" t="s">
        <v>100</v>
      </c>
      <c r="C97" s="86" t="s">
        <v>99</v>
      </c>
      <c r="D97" s="86" t="s">
        <v>275</v>
      </c>
      <c r="E97" s="87">
        <v>50</v>
      </c>
      <c r="F97" s="87">
        <v>300</v>
      </c>
      <c r="G97" s="87">
        <v>10</v>
      </c>
      <c r="H97" s="87">
        <v>75</v>
      </c>
      <c r="I97" s="87"/>
      <c r="J97" s="87"/>
      <c r="K97" s="87"/>
      <c r="L97" s="87">
        <v>225</v>
      </c>
      <c r="M97" s="87">
        <v>300</v>
      </c>
      <c r="N97" s="87"/>
      <c r="O97" s="91"/>
      <c r="P97" s="87">
        <f t="shared" si="15"/>
        <v>525</v>
      </c>
      <c r="Q97" s="87">
        <f t="shared" si="16"/>
        <v>7</v>
      </c>
      <c r="R97" s="92"/>
      <c r="S97" s="93">
        <v>0.1</v>
      </c>
      <c r="T97" s="93">
        <f t="shared" si="17"/>
        <v>0.70000000000000007</v>
      </c>
    </row>
    <row r="98" spans="1:22" s="90" customFormat="1" x14ac:dyDescent="0.2">
      <c r="A98" s="88" t="s">
        <v>101</v>
      </c>
      <c r="B98" s="88" t="s">
        <v>100</v>
      </c>
      <c r="C98" s="88">
        <v>90448300</v>
      </c>
      <c r="D98" s="88" t="s">
        <v>277</v>
      </c>
      <c r="E98" s="87" t="s">
        <v>102</v>
      </c>
      <c r="F98" s="87">
        <v>300</v>
      </c>
      <c r="G98" s="87">
        <v>10</v>
      </c>
      <c r="H98" s="87">
        <v>75</v>
      </c>
      <c r="I98" s="87"/>
      <c r="J98" s="87"/>
      <c r="K98" s="87"/>
      <c r="L98" s="87">
        <v>450</v>
      </c>
      <c r="M98" s="87">
        <v>300</v>
      </c>
      <c r="N98" s="87"/>
      <c r="O98" s="91"/>
      <c r="P98" s="87">
        <f t="shared" si="15"/>
        <v>750</v>
      </c>
      <c r="Q98" s="87">
        <f t="shared" si="16"/>
        <v>10</v>
      </c>
      <c r="R98" s="92"/>
      <c r="S98" s="93">
        <v>0.1</v>
      </c>
      <c r="T98" s="93">
        <f t="shared" si="17"/>
        <v>1</v>
      </c>
    </row>
    <row r="99" spans="1:22" s="90" customFormat="1" x14ac:dyDescent="0.2">
      <c r="A99" s="86" t="s">
        <v>103</v>
      </c>
      <c r="B99" s="86" t="s">
        <v>104</v>
      </c>
      <c r="C99" s="86" t="s">
        <v>103</v>
      </c>
      <c r="D99" s="86" t="s">
        <v>275</v>
      </c>
      <c r="E99" s="87">
        <v>50</v>
      </c>
      <c r="F99" s="87">
        <v>450</v>
      </c>
      <c r="G99" s="87">
        <v>10</v>
      </c>
      <c r="H99" s="87">
        <v>50</v>
      </c>
      <c r="I99" s="87"/>
      <c r="J99" s="87"/>
      <c r="K99" s="87"/>
      <c r="L99" s="87">
        <v>100</v>
      </c>
      <c r="M99" s="87">
        <v>100</v>
      </c>
      <c r="N99" s="87"/>
      <c r="O99" s="91"/>
      <c r="P99" s="87">
        <f t="shared" si="15"/>
        <v>200</v>
      </c>
      <c r="Q99" s="87">
        <f t="shared" si="16"/>
        <v>4</v>
      </c>
      <c r="R99" s="92"/>
      <c r="S99" s="93">
        <v>0.1</v>
      </c>
      <c r="T99" s="93">
        <f t="shared" si="17"/>
        <v>0.4</v>
      </c>
    </row>
    <row r="100" spans="1:22" s="90" customFormat="1" x14ac:dyDescent="0.2">
      <c r="A100" s="88" t="s">
        <v>186</v>
      </c>
      <c r="B100" s="88" t="s">
        <v>104</v>
      </c>
      <c r="C100" s="88">
        <v>90448400</v>
      </c>
      <c r="D100" s="88" t="s">
        <v>277</v>
      </c>
      <c r="E100" s="87" t="s">
        <v>102</v>
      </c>
      <c r="F100" s="87">
        <v>450</v>
      </c>
      <c r="G100" s="87">
        <v>10</v>
      </c>
      <c r="H100" s="87">
        <v>50</v>
      </c>
      <c r="I100" s="87"/>
      <c r="J100" s="87"/>
      <c r="K100" s="87"/>
      <c r="L100" s="87">
        <v>100</v>
      </c>
      <c r="M100" s="87">
        <v>200</v>
      </c>
      <c r="N100" s="87"/>
      <c r="O100" s="91"/>
      <c r="P100" s="87">
        <f t="shared" si="15"/>
        <v>300</v>
      </c>
      <c r="Q100" s="87">
        <f t="shared" si="16"/>
        <v>6</v>
      </c>
      <c r="R100" s="92"/>
      <c r="S100" s="93">
        <v>0.1</v>
      </c>
      <c r="T100" s="93">
        <f t="shared" si="17"/>
        <v>0.60000000000000009</v>
      </c>
    </row>
    <row r="101" spans="1:22" s="90" customFormat="1" x14ac:dyDescent="0.2">
      <c r="A101" s="86" t="s">
        <v>105</v>
      </c>
      <c r="B101" s="86" t="s">
        <v>106</v>
      </c>
      <c r="C101" s="86" t="s">
        <v>105</v>
      </c>
      <c r="D101" s="86" t="s">
        <v>275</v>
      </c>
      <c r="E101" s="87">
        <v>50</v>
      </c>
      <c r="F101" s="87">
        <v>600</v>
      </c>
      <c r="G101" s="87">
        <v>10</v>
      </c>
      <c r="H101" s="87">
        <v>50</v>
      </c>
      <c r="I101" s="87"/>
      <c r="J101" s="87"/>
      <c r="K101" s="87"/>
      <c r="L101" s="87"/>
      <c r="M101" s="87">
        <v>200</v>
      </c>
      <c r="N101" s="87"/>
      <c r="O101" s="91"/>
      <c r="P101" s="87">
        <f t="shared" si="15"/>
        <v>200</v>
      </c>
      <c r="Q101" s="87">
        <f t="shared" si="16"/>
        <v>4</v>
      </c>
      <c r="R101" s="92"/>
      <c r="S101" s="93">
        <v>0.13</v>
      </c>
      <c r="T101" s="93">
        <f t="shared" si="17"/>
        <v>0.52</v>
      </c>
    </row>
    <row r="102" spans="1:22" s="90" customFormat="1" x14ac:dyDescent="0.2">
      <c r="A102" s="88" t="s">
        <v>107</v>
      </c>
      <c r="B102" s="88" t="s">
        <v>106</v>
      </c>
      <c r="C102" s="88">
        <v>90448600</v>
      </c>
      <c r="D102" s="88" t="s">
        <v>277</v>
      </c>
      <c r="E102" s="87" t="s">
        <v>102</v>
      </c>
      <c r="F102" s="87">
        <v>600</v>
      </c>
      <c r="G102" s="87">
        <v>10</v>
      </c>
      <c r="H102" s="87">
        <v>50</v>
      </c>
      <c r="I102" s="87"/>
      <c r="J102" s="87"/>
      <c r="K102" s="87"/>
      <c r="L102" s="87"/>
      <c r="M102" s="87">
        <v>200</v>
      </c>
      <c r="N102" s="87"/>
      <c r="O102" s="91"/>
      <c r="P102" s="87">
        <f t="shared" si="15"/>
        <v>200</v>
      </c>
      <c r="Q102" s="87">
        <f t="shared" si="16"/>
        <v>4</v>
      </c>
      <c r="R102" s="92"/>
      <c r="S102" s="93">
        <v>0.13</v>
      </c>
      <c r="T102" s="93">
        <f t="shared" si="17"/>
        <v>0.52</v>
      </c>
    </row>
    <row r="103" spans="1:22" s="90" customFormat="1" x14ac:dyDescent="0.2">
      <c r="A103" s="88" t="s">
        <v>266</v>
      </c>
      <c r="B103" s="88" t="s">
        <v>267</v>
      </c>
      <c r="C103" s="88">
        <v>90448605</v>
      </c>
      <c r="D103" s="88" t="s">
        <v>277</v>
      </c>
      <c r="E103" s="87" t="s">
        <v>102</v>
      </c>
      <c r="F103" s="87">
        <v>700</v>
      </c>
      <c r="G103" s="87">
        <v>5</v>
      </c>
      <c r="H103" s="87">
        <v>25</v>
      </c>
      <c r="I103" s="87"/>
      <c r="J103" s="87"/>
      <c r="K103" s="87"/>
      <c r="L103" s="87"/>
      <c r="M103" s="87"/>
      <c r="N103" s="87"/>
      <c r="O103" s="91"/>
      <c r="P103" s="87">
        <f t="shared" si="15"/>
        <v>0</v>
      </c>
      <c r="Q103" s="87">
        <f t="shared" si="16"/>
        <v>0</v>
      </c>
      <c r="R103" s="92"/>
      <c r="S103" s="93">
        <v>0.1</v>
      </c>
      <c r="T103" s="93">
        <f t="shared" si="17"/>
        <v>0</v>
      </c>
    </row>
    <row r="104" spans="1:22" s="90" customFormat="1" x14ac:dyDescent="0.2">
      <c r="A104" s="86" t="s">
        <v>202</v>
      </c>
      <c r="B104" s="86" t="s">
        <v>203</v>
      </c>
      <c r="C104" s="86" t="s">
        <v>202</v>
      </c>
      <c r="D104" s="86" t="s">
        <v>275</v>
      </c>
      <c r="E104" s="87">
        <v>50</v>
      </c>
      <c r="F104" s="87">
        <v>750</v>
      </c>
      <c r="G104" s="87">
        <v>5</v>
      </c>
      <c r="H104" s="87">
        <v>25</v>
      </c>
      <c r="I104" s="87"/>
      <c r="J104" s="87"/>
      <c r="K104" s="87"/>
      <c r="L104" s="87">
        <v>100</v>
      </c>
      <c r="M104" s="87"/>
      <c r="N104" s="87"/>
      <c r="O104" s="91"/>
      <c r="P104" s="87">
        <f t="shared" si="15"/>
        <v>100</v>
      </c>
      <c r="Q104" s="87">
        <f t="shared" si="16"/>
        <v>4</v>
      </c>
      <c r="R104" s="92"/>
      <c r="S104" s="93">
        <v>0.1</v>
      </c>
      <c r="T104" s="93">
        <f t="shared" si="17"/>
        <v>0.4</v>
      </c>
    </row>
    <row r="105" spans="1:22" s="90" customFormat="1" x14ac:dyDescent="0.2">
      <c r="A105" s="86" t="s">
        <v>108</v>
      </c>
      <c r="B105" s="86" t="s">
        <v>109</v>
      </c>
      <c r="C105" s="86" t="s">
        <v>108</v>
      </c>
      <c r="D105" s="86" t="s">
        <v>275</v>
      </c>
      <c r="E105" s="87">
        <v>50</v>
      </c>
      <c r="F105" s="87">
        <v>900</v>
      </c>
      <c r="G105" s="87">
        <v>5</v>
      </c>
      <c r="H105" s="87">
        <v>25</v>
      </c>
      <c r="I105" s="87"/>
      <c r="J105" s="87"/>
      <c r="K105" s="87"/>
      <c r="L105" s="87">
        <v>50</v>
      </c>
      <c r="M105" s="87"/>
      <c r="N105" s="87"/>
      <c r="O105" s="91"/>
      <c r="P105" s="87">
        <f t="shared" si="15"/>
        <v>50</v>
      </c>
      <c r="Q105" s="87">
        <f t="shared" si="16"/>
        <v>2</v>
      </c>
      <c r="R105" s="92"/>
      <c r="S105" s="93">
        <v>0.1</v>
      </c>
      <c r="T105" s="93">
        <f t="shared" si="17"/>
        <v>0.2</v>
      </c>
    </row>
    <row r="106" spans="1:22" s="90" customFormat="1" x14ac:dyDescent="0.2">
      <c r="A106" s="88" t="s">
        <v>187</v>
      </c>
      <c r="B106" s="88" t="s">
        <v>109</v>
      </c>
      <c r="C106" s="88">
        <v>90448700</v>
      </c>
      <c r="D106" s="88" t="s">
        <v>277</v>
      </c>
      <c r="E106" s="87" t="s">
        <v>102</v>
      </c>
      <c r="F106" s="87">
        <v>900</v>
      </c>
      <c r="G106" s="87">
        <v>5</v>
      </c>
      <c r="H106" s="87">
        <v>25</v>
      </c>
      <c r="I106" s="87"/>
      <c r="J106" s="87"/>
      <c r="K106" s="87"/>
      <c r="L106" s="87">
        <v>25</v>
      </c>
      <c r="M106" s="87">
        <v>100</v>
      </c>
      <c r="N106" s="87"/>
      <c r="O106" s="91"/>
      <c r="P106" s="87">
        <f t="shared" si="15"/>
        <v>125</v>
      </c>
      <c r="Q106" s="87">
        <f t="shared" si="16"/>
        <v>5</v>
      </c>
      <c r="R106" s="92"/>
      <c r="S106" s="93">
        <v>0.1</v>
      </c>
      <c r="T106" s="93">
        <f t="shared" si="17"/>
        <v>0.5</v>
      </c>
    </row>
    <row r="107" spans="1:22" s="90" customFormat="1" x14ac:dyDescent="0.2">
      <c r="A107" s="86" t="s">
        <v>110</v>
      </c>
      <c r="B107" s="86" t="s">
        <v>111</v>
      </c>
      <c r="C107" s="86" t="s">
        <v>110</v>
      </c>
      <c r="D107" s="86" t="s">
        <v>275</v>
      </c>
      <c r="E107" s="87">
        <v>50</v>
      </c>
      <c r="F107" s="87">
        <v>1200</v>
      </c>
      <c r="G107" s="87">
        <v>5</v>
      </c>
      <c r="H107" s="87">
        <v>25</v>
      </c>
      <c r="I107" s="87"/>
      <c r="J107" s="87"/>
      <c r="K107" s="87"/>
      <c r="L107" s="87">
        <v>50</v>
      </c>
      <c r="M107" s="87"/>
      <c r="N107" s="87"/>
      <c r="O107" s="91"/>
      <c r="P107" s="87">
        <f t="shared" si="15"/>
        <v>50</v>
      </c>
      <c r="Q107" s="87">
        <f t="shared" si="16"/>
        <v>2</v>
      </c>
      <c r="R107" s="92"/>
      <c r="S107" s="93">
        <v>0.13</v>
      </c>
      <c r="T107" s="93">
        <f t="shared" si="17"/>
        <v>0.26</v>
      </c>
    </row>
    <row r="108" spans="1:22" s="90" customFormat="1" x14ac:dyDescent="0.2">
      <c r="A108" s="88" t="s">
        <v>204</v>
      </c>
      <c r="B108" s="88" t="s">
        <v>111</v>
      </c>
      <c r="C108" s="95" t="s">
        <v>205</v>
      </c>
      <c r="D108" s="88" t="s">
        <v>277</v>
      </c>
      <c r="E108" s="87">
        <v>50</v>
      </c>
      <c r="F108" s="87">
        <v>1200</v>
      </c>
      <c r="G108" s="87">
        <v>5</v>
      </c>
      <c r="H108" s="87">
        <v>25</v>
      </c>
      <c r="I108" s="87"/>
      <c r="J108" s="87"/>
      <c r="K108" s="87"/>
      <c r="L108" s="87"/>
      <c r="M108" s="87">
        <v>100</v>
      </c>
      <c r="N108" s="87"/>
      <c r="O108" s="91"/>
      <c r="P108" s="87">
        <f t="shared" si="15"/>
        <v>100</v>
      </c>
      <c r="Q108" s="87">
        <f t="shared" si="16"/>
        <v>4</v>
      </c>
      <c r="R108" s="92"/>
      <c r="S108" s="93">
        <v>0.13</v>
      </c>
      <c r="T108" s="93">
        <f t="shared" si="17"/>
        <v>0.52</v>
      </c>
    </row>
    <row r="109" spans="1:22" s="90" customFormat="1" x14ac:dyDescent="0.2">
      <c r="A109" s="88" t="s">
        <v>565</v>
      </c>
      <c r="B109" s="88" t="s">
        <v>566</v>
      </c>
      <c r="C109" s="95" t="s">
        <v>567</v>
      </c>
      <c r="D109" s="88" t="s">
        <v>277</v>
      </c>
      <c r="E109" s="87">
        <v>50</v>
      </c>
      <c r="F109" s="87">
        <v>1800</v>
      </c>
      <c r="G109" s="87">
        <v>5</v>
      </c>
      <c r="H109" s="87">
        <v>20</v>
      </c>
      <c r="I109" s="87"/>
      <c r="J109" s="87"/>
      <c r="K109" s="87"/>
      <c r="L109" s="87"/>
      <c r="M109" s="87"/>
      <c r="N109" s="87">
        <v>420</v>
      </c>
      <c r="O109" s="91"/>
      <c r="P109" s="87">
        <f t="shared" ref="P109" si="18">SUM(I109:O109)</f>
        <v>420</v>
      </c>
      <c r="Q109" s="87">
        <f t="shared" si="16"/>
        <v>21</v>
      </c>
      <c r="R109" s="92"/>
      <c r="S109" s="93">
        <v>0.13</v>
      </c>
      <c r="T109" s="93">
        <f t="shared" si="17"/>
        <v>2.73</v>
      </c>
    </row>
    <row r="110" spans="1:22" s="90" customFormat="1" x14ac:dyDescent="0.2">
      <c r="A110" s="88" t="s">
        <v>268</v>
      </c>
      <c r="B110" s="88" t="s">
        <v>269</v>
      </c>
      <c r="C110" s="95" t="s">
        <v>270</v>
      </c>
      <c r="D110" s="88" t="s">
        <v>277</v>
      </c>
      <c r="E110" s="87">
        <v>50</v>
      </c>
      <c r="F110" s="87">
        <v>2400</v>
      </c>
      <c r="G110" s="87">
        <v>5</v>
      </c>
      <c r="H110" s="87">
        <v>25</v>
      </c>
      <c r="I110" s="87"/>
      <c r="J110" s="87"/>
      <c r="K110" s="87"/>
      <c r="L110" s="87">
        <v>50</v>
      </c>
      <c r="M110" s="87">
        <v>100</v>
      </c>
      <c r="N110" s="87"/>
      <c r="O110" s="91"/>
      <c r="P110" s="87">
        <f t="shared" si="15"/>
        <v>150</v>
      </c>
      <c r="Q110" s="87">
        <f t="shared" si="16"/>
        <v>6</v>
      </c>
      <c r="R110" s="92"/>
      <c r="S110" s="93">
        <v>0.26</v>
      </c>
      <c r="T110" s="93">
        <f t="shared" si="17"/>
        <v>1.56</v>
      </c>
      <c r="U110" s="94"/>
    </row>
    <row r="111" spans="1:22" s="90" customFormat="1" x14ac:dyDescent="0.2">
      <c r="A111" s="304" t="s">
        <v>112</v>
      </c>
      <c r="B111" s="304"/>
      <c r="C111" s="104"/>
      <c r="D111" s="104"/>
      <c r="E111" s="104"/>
      <c r="F111" s="87"/>
      <c r="G111" s="87"/>
      <c r="H111" s="87"/>
      <c r="I111" s="87"/>
      <c r="J111" s="87"/>
      <c r="K111" s="87"/>
      <c r="L111" s="87"/>
      <c r="M111" s="87"/>
      <c r="N111" s="87"/>
      <c r="O111" s="88"/>
      <c r="P111" s="87"/>
      <c r="Q111" s="87"/>
      <c r="R111" s="92"/>
      <c r="S111" s="87"/>
      <c r="T111" s="93"/>
    </row>
    <row r="112" spans="1:22" s="90" customFormat="1" x14ac:dyDescent="0.2">
      <c r="A112" s="86" t="s">
        <v>216</v>
      </c>
      <c r="B112" s="86" t="s">
        <v>217</v>
      </c>
      <c r="C112" s="86" t="s">
        <v>216</v>
      </c>
      <c r="D112" s="86" t="s">
        <v>275</v>
      </c>
      <c r="E112" s="87">
        <v>20</v>
      </c>
      <c r="F112" s="87">
        <v>150</v>
      </c>
      <c r="G112" s="87">
        <v>10</v>
      </c>
      <c r="H112" s="87">
        <v>400</v>
      </c>
      <c r="I112" s="87"/>
      <c r="J112" s="87"/>
      <c r="K112" s="87"/>
      <c r="L112" s="87"/>
      <c r="M112" s="87"/>
      <c r="N112" s="87"/>
      <c r="O112" s="88"/>
      <c r="P112" s="87">
        <f t="shared" ref="P112:P145" si="19">SUM(I112:O112)</f>
        <v>0</v>
      </c>
      <c r="Q112" s="87">
        <f t="shared" ref="Q112:Q145" si="20">$P112/$H112</f>
        <v>0</v>
      </c>
      <c r="R112" s="92"/>
      <c r="S112" s="87">
        <v>0.06</v>
      </c>
      <c r="T112" s="93">
        <f t="shared" ref="T112:T145" si="21">$Q112*$S112</f>
        <v>0</v>
      </c>
      <c r="U112" s="94">
        <f>SUM(T112:T127)</f>
        <v>0.68</v>
      </c>
      <c r="V112" s="90">
        <f>U112*100/$U$146</f>
        <v>1.4178482068390326</v>
      </c>
    </row>
    <row r="113" spans="1:22" s="90" customFormat="1" x14ac:dyDescent="0.2">
      <c r="A113" s="88" t="s">
        <v>226</v>
      </c>
      <c r="B113" s="88" t="s">
        <v>217</v>
      </c>
      <c r="C113" s="88">
        <v>90444200</v>
      </c>
      <c r="D113" s="88" t="s">
        <v>277</v>
      </c>
      <c r="E113" s="87">
        <v>20</v>
      </c>
      <c r="F113" s="87">
        <v>150</v>
      </c>
      <c r="G113" s="87">
        <v>10</v>
      </c>
      <c r="H113" s="87">
        <v>400</v>
      </c>
      <c r="I113" s="87"/>
      <c r="J113" s="87"/>
      <c r="K113" s="87"/>
      <c r="L113" s="87"/>
      <c r="M113" s="87"/>
      <c r="N113" s="87"/>
      <c r="O113" s="88"/>
      <c r="P113" s="87">
        <f t="shared" si="19"/>
        <v>0</v>
      </c>
      <c r="Q113" s="87">
        <f t="shared" si="20"/>
        <v>0</v>
      </c>
      <c r="R113" s="92"/>
      <c r="S113" s="87">
        <v>0.06</v>
      </c>
      <c r="T113" s="93">
        <f t="shared" si="21"/>
        <v>0</v>
      </c>
    </row>
    <row r="114" spans="1:22" s="90" customFormat="1" x14ac:dyDescent="0.2">
      <c r="A114" s="86" t="s">
        <v>191</v>
      </c>
      <c r="B114" s="86" t="s">
        <v>192</v>
      </c>
      <c r="C114" s="86" t="s">
        <v>191</v>
      </c>
      <c r="D114" s="86" t="s">
        <v>275</v>
      </c>
      <c r="E114" s="87">
        <v>20</v>
      </c>
      <c r="F114" s="87">
        <v>200</v>
      </c>
      <c r="G114" s="87">
        <v>10</v>
      </c>
      <c r="H114" s="87">
        <v>300</v>
      </c>
      <c r="I114" s="87"/>
      <c r="J114" s="87"/>
      <c r="K114" s="87"/>
      <c r="L114" s="87"/>
      <c r="M114" s="87"/>
      <c r="N114" s="87"/>
      <c r="O114" s="88"/>
      <c r="P114" s="87">
        <f t="shared" si="19"/>
        <v>0</v>
      </c>
      <c r="Q114" s="87">
        <f t="shared" si="20"/>
        <v>0</v>
      </c>
      <c r="R114" s="92"/>
      <c r="S114" s="87">
        <v>0.06</v>
      </c>
      <c r="T114" s="93">
        <f t="shared" si="21"/>
        <v>0</v>
      </c>
    </row>
    <row r="115" spans="1:22" s="90" customFormat="1" x14ac:dyDescent="0.2">
      <c r="A115" s="86" t="s">
        <v>160</v>
      </c>
      <c r="B115" s="86" t="s">
        <v>161</v>
      </c>
      <c r="C115" s="86" t="s">
        <v>160</v>
      </c>
      <c r="D115" s="86" t="s">
        <v>275</v>
      </c>
      <c r="E115" s="87">
        <v>20</v>
      </c>
      <c r="F115" s="87">
        <v>300</v>
      </c>
      <c r="G115" s="87">
        <v>10</v>
      </c>
      <c r="H115" s="87">
        <v>200</v>
      </c>
      <c r="I115" s="87"/>
      <c r="J115" s="87"/>
      <c r="K115" s="87"/>
      <c r="L115" s="87">
        <v>600</v>
      </c>
      <c r="M115" s="87">
        <v>400</v>
      </c>
      <c r="N115" s="87"/>
      <c r="O115" s="91"/>
      <c r="P115" s="87">
        <f t="shared" si="19"/>
        <v>1000</v>
      </c>
      <c r="Q115" s="87">
        <f t="shared" si="20"/>
        <v>5</v>
      </c>
      <c r="R115" s="92"/>
      <c r="S115" s="93">
        <v>0.06</v>
      </c>
      <c r="T115" s="93">
        <f t="shared" si="21"/>
        <v>0.3</v>
      </c>
    </row>
    <row r="116" spans="1:22" s="90" customFormat="1" x14ac:dyDescent="0.2">
      <c r="A116" s="88" t="s">
        <v>215</v>
      </c>
      <c r="B116" s="88" t="s">
        <v>161</v>
      </c>
      <c r="C116" s="88">
        <v>90444300</v>
      </c>
      <c r="D116" s="88" t="s">
        <v>277</v>
      </c>
      <c r="E116" s="87" t="s">
        <v>46</v>
      </c>
      <c r="F116" s="87">
        <v>300</v>
      </c>
      <c r="G116" s="87">
        <v>10</v>
      </c>
      <c r="H116" s="87">
        <v>200</v>
      </c>
      <c r="I116" s="87"/>
      <c r="J116" s="87"/>
      <c r="K116" s="87"/>
      <c r="L116" s="87">
        <v>200</v>
      </c>
      <c r="M116" s="87"/>
      <c r="N116" s="87"/>
      <c r="O116" s="91"/>
      <c r="P116" s="87">
        <f t="shared" si="19"/>
        <v>200</v>
      </c>
      <c r="Q116" s="87">
        <f t="shared" si="20"/>
        <v>1</v>
      </c>
      <c r="R116" s="92"/>
      <c r="S116" s="93">
        <v>0.06</v>
      </c>
      <c r="T116" s="93">
        <f t="shared" si="21"/>
        <v>0.06</v>
      </c>
    </row>
    <row r="117" spans="1:22" s="90" customFormat="1" x14ac:dyDescent="0.2">
      <c r="A117" s="86" t="s">
        <v>206</v>
      </c>
      <c r="B117" s="86" t="s">
        <v>114</v>
      </c>
      <c r="C117" s="86" t="s">
        <v>206</v>
      </c>
      <c r="D117" s="86" t="s">
        <v>275</v>
      </c>
      <c r="E117" s="87">
        <v>20</v>
      </c>
      <c r="F117" s="87">
        <v>450</v>
      </c>
      <c r="G117" s="87">
        <v>10</v>
      </c>
      <c r="H117" s="87">
        <v>100</v>
      </c>
      <c r="I117" s="87"/>
      <c r="J117" s="87"/>
      <c r="K117" s="87"/>
      <c r="L117" s="87">
        <v>100</v>
      </c>
      <c r="M117" s="87"/>
      <c r="N117" s="87"/>
      <c r="O117" s="101"/>
      <c r="P117" s="87">
        <f t="shared" si="19"/>
        <v>100</v>
      </c>
      <c r="Q117" s="87">
        <f t="shared" si="20"/>
        <v>1</v>
      </c>
      <c r="R117" s="92"/>
      <c r="S117" s="93">
        <v>0.08</v>
      </c>
      <c r="T117" s="93">
        <f t="shared" si="21"/>
        <v>0.08</v>
      </c>
    </row>
    <row r="118" spans="1:22" s="90" customFormat="1" x14ac:dyDescent="0.2">
      <c r="A118" s="88" t="s">
        <v>113</v>
      </c>
      <c r="B118" s="88" t="s">
        <v>114</v>
      </c>
      <c r="C118" s="88">
        <v>90444400</v>
      </c>
      <c r="D118" s="88" t="s">
        <v>277</v>
      </c>
      <c r="E118" s="87" t="s">
        <v>46</v>
      </c>
      <c r="F118" s="87">
        <v>450</v>
      </c>
      <c r="G118" s="87">
        <v>10</v>
      </c>
      <c r="H118" s="87">
        <v>100</v>
      </c>
      <c r="I118" s="87"/>
      <c r="J118" s="87"/>
      <c r="K118" s="87"/>
      <c r="L118" s="87"/>
      <c r="M118" s="87"/>
      <c r="N118" s="87"/>
      <c r="O118" s="91"/>
      <c r="P118" s="87">
        <f t="shared" si="19"/>
        <v>0</v>
      </c>
      <c r="Q118" s="87">
        <f t="shared" si="20"/>
        <v>0</v>
      </c>
      <c r="R118" s="92"/>
      <c r="S118" s="93">
        <v>0.08</v>
      </c>
      <c r="T118" s="93">
        <f t="shared" si="21"/>
        <v>0</v>
      </c>
    </row>
    <row r="119" spans="1:22" s="90" customFormat="1" x14ac:dyDescent="0.2">
      <c r="A119" s="86" t="s">
        <v>115</v>
      </c>
      <c r="B119" s="86" t="s">
        <v>116</v>
      </c>
      <c r="C119" s="86" t="s">
        <v>115</v>
      </c>
      <c r="D119" s="86" t="s">
        <v>275</v>
      </c>
      <c r="E119" s="87">
        <v>20</v>
      </c>
      <c r="F119" s="87">
        <v>600</v>
      </c>
      <c r="G119" s="87">
        <v>10</v>
      </c>
      <c r="H119" s="87">
        <v>100</v>
      </c>
      <c r="I119" s="87"/>
      <c r="J119" s="87"/>
      <c r="K119" s="87"/>
      <c r="L119" s="87"/>
      <c r="M119" s="87">
        <v>200</v>
      </c>
      <c r="N119" s="87"/>
      <c r="O119" s="91"/>
      <c r="P119" s="87">
        <f t="shared" si="19"/>
        <v>200</v>
      </c>
      <c r="Q119" s="87">
        <f t="shared" si="20"/>
        <v>2</v>
      </c>
      <c r="R119" s="92"/>
      <c r="S119" s="93">
        <v>0.06</v>
      </c>
      <c r="T119" s="93">
        <f t="shared" si="21"/>
        <v>0.12</v>
      </c>
    </row>
    <row r="120" spans="1:22" s="90" customFormat="1" x14ac:dyDescent="0.2">
      <c r="A120" s="88" t="s">
        <v>188</v>
      </c>
      <c r="B120" s="88" t="s">
        <v>116</v>
      </c>
      <c r="C120" s="88">
        <v>90444600</v>
      </c>
      <c r="D120" s="88" t="s">
        <v>277</v>
      </c>
      <c r="E120" s="87" t="s">
        <v>46</v>
      </c>
      <c r="F120" s="87">
        <v>600</v>
      </c>
      <c r="G120" s="87">
        <v>10</v>
      </c>
      <c r="H120" s="87">
        <v>100</v>
      </c>
      <c r="I120" s="87"/>
      <c r="J120" s="87"/>
      <c r="K120" s="87"/>
      <c r="L120" s="87">
        <v>200</v>
      </c>
      <c r="M120" s="87"/>
      <c r="N120" s="87"/>
      <c r="O120" s="91"/>
      <c r="P120" s="87">
        <f t="shared" si="19"/>
        <v>200</v>
      </c>
      <c r="Q120" s="87">
        <f t="shared" si="20"/>
        <v>2</v>
      </c>
      <c r="R120" s="92"/>
      <c r="S120" s="93">
        <v>0.06</v>
      </c>
      <c r="T120" s="93">
        <f t="shared" si="21"/>
        <v>0.12</v>
      </c>
    </row>
    <row r="121" spans="1:22" s="90" customFormat="1" x14ac:dyDescent="0.2">
      <c r="A121" s="86" t="s">
        <v>117</v>
      </c>
      <c r="B121" s="86" t="s">
        <v>118</v>
      </c>
      <c r="C121" s="86" t="s">
        <v>117</v>
      </c>
      <c r="D121" s="86" t="s">
        <v>275</v>
      </c>
      <c r="E121" s="87">
        <v>20</v>
      </c>
      <c r="F121" s="87">
        <v>750</v>
      </c>
      <c r="G121" s="87">
        <v>10</v>
      </c>
      <c r="H121" s="87">
        <v>100</v>
      </c>
      <c r="I121" s="87"/>
      <c r="J121" s="87"/>
      <c r="K121" s="87"/>
      <c r="L121" s="87"/>
      <c r="M121" s="87"/>
      <c r="N121" s="87"/>
      <c r="O121" s="91"/>
      <c r="P121" s="87">
        <f t="shared" si="19"/>
        <v>0</v>
      </c>
      <c r="Q121" s="87">
        <f t="shared" si="20"/>
        <v>0</v>
      </c>
      <c r="R121" s="92"/>
      <c r="S121" s="93">
        <v>7.0000000000000007E-2</v>
      </c>
      <c r="T121" s="93">
        <f t="shared" si="21"/>
        <v>0</v>
      </c>
    </row>
    <row r="122" spans="1:22" s="90" customFormat="1" x14ac:dyDescent="0.2">
      <c r="A122" s="88" t="s">
        <v>189</v>
      </c>
      <c r="B122" s="88" t="s">
        <v>118</v>
      </c>
      <c r="C122" s="88">
        <v>90444700</v>
      </c>
      <c r="D122" s="88" t="s">
        <v>277</v>
      </c>
      <c r="E122" s="87" t="s">
        <v>46</v>
      </c>
      <c r="F122" s="87">
        <v>750</v>
      </c>
      <c r="G122" s="87">
        <v>10</v>
      </c>
      <c r="H122" s="87">
        <v>100</v>
      </c>
      <c r="I122" s="87"/>
      <c r="J122" s="87"/>
      <c r="K122" s="87"/>
      <c r="L122" s="87"/>
      <c r="M122" s="87"/>
      <c r="N122" s="87"/>
      <c r="O122" s="91"/>
      <c r="P122" s="87">
        <f t="shared" si="19"/>
        <v>0</v>
      </c>
      <c r="Q122" s="87">
        <f t="shared" si="20"/>
        <v>0</v>
      </c>
      <c r="R122" s="92"/>
      <c r="S122" s="93">
        <v>7.0000000000000007E-2</v>
      </c>
      <c r="T122" s="93">
        <f t="shared" si="21"/>
        <v>0</v>
      </c>
    </row>
    <row r="123" spans="1:22" s="90" customFormat="1" x14ac:dyDescent="0.2">
      <c r="A123" s="86" t="s">
        <v>119</v>
      </c>
      <c r="B123" s="86" t="s">
        <v>120</v>
      </c>
      <c r="C123" s="86" t="s">
        <v>119</v>
      </c>
      <c r="D123" s="86" t="s">
        <v>275</v>
      </c>
      <c r="E123" s="87">
        <v>20</v>
      </c>
      <c r="F123" s="87">
        <v>900</v>
      </c>
      <c r="G123" s="87">
        <v>10</v>
      </c>
      <c r="H123" s="87">
        <v>50</v>
      </c>
      <c r="I123" s="87"/>
      <c r="J123" s="87"/>
      <c r="K123" s="87"/>
      <c r="L123" s="87"/>
      <c r="M123" s="87"/>
      <c r="N123" s="87"/>
      <c r="O123" s="91"/>
      <c r="P123" s="87">
        <f t="shared" si="19"/>
        <v>0</v>
      </c>
      <c r="Q123" s="87">
        <f t="shared" si="20"/>
        <v>0</v>
      </c>
      <c r="R123" s="92"/>
      <c r="S123" s="93">
        <v>0.08</v>
      </c>
      <c r="T123" s="93">
        <f t="shared" si="21"/>
        <v>0</v>
      </c>
    </row>
    <row r="124" spans="1:22" s="90" customFormat="1" x14ac:dyDescent="0.2">
      <c r="A124" s="88" t="s">
        <v>263</v>
      </c>
      <c r="B124" s="88" t="s">
        <v>120</v>
      </c>
      <c r="C124" s="88">
        <v>90444800</v>
      </c>
      <c r="D124" s="88" t="s">
        <v>277</v>
      </c>
      <c r="E124" s="87" t="s">
        <v>46</v>
      </c>
      <c r="F124" s="87">
        <v>900</v>
      </c>
      <c r="G124" s="87">
        <v>10</v>
      </c>
      <c r="H124" s="87">
        <v>50</v>
      </c>
      <c r="I124" s="87"/>
      <c r="J124" s="87"/>
      <c r="K124" s="87"/>
      <c r="L124" s="87"/>
      <c r="M124" s="87"/>
      <c r="N124" s="87"/>
      <c r="O124" s="91"/>
      <c r="P124" s="87">
        <f t="shared" si="19"/>
        <v>0</v>
      </c>
      <c r="Q124" s="87">
        <f t="shared" si="20"/>
        <v>0</v>
      </c>
      <c r="R124" s="92"/>
      <c r="S124" s="93">
        <v>0.08</v>
      </c>
      <c r="T124" s="93">
        <f t="shared" si="21"/>
        <v>0</v>
      </c>
    </row>
    <row r="125" spans="1:22" s="90" customFormat="1" x14ac:dyDescent="0.2">
      <c r="A125" s="86" t="s">
        <v>121</v>
      </c>
      <c r="B125" s="86" t="s">
        <v>122</v>
      </c>
      <c r="C125" s="86" t="s">
        <v>121</v>
      </c>
      <c r="D125" s="86" t="s">
        <v>275</v>
      </c>
      <c r="E125" s="87">
        <v>20</v>
      </c>
      <c r="F125" s="87">
        <v>1200</v>
      </c>
      <c r="G125" s="87">
        <v>10</v>
      </c>
      <c r="H125" s="87">
        <v>50</v>
      </c>
      <c r="I125" s="87"/>
      <c r="J125" s="87"/>
      <c r="K125" s="87"/>
      <c r="L125" s="87"/>
      <c r="M125" s="87"/>
      <c r="N125" s="87"/>
      <c r="O125" s="91"/>
      <c r="P125" s="87">
        <f t="shared" si="19"/>
        <v>0</v>
      </c>
      <c r="Q125" s="87">
        <f t="shared" si="20"/>
        <v>0</v>
      </c>
      <c r="R125" s="92"/>
      <c r="S125" s="93">
        <v>0.11</v>
      </c>
      <c r="T125" s="93">
        <f t="shared" si="21"/>
        <v>0</v>
      </c>
    </row>
    <row r="126" spans="1:22" s="90" customFormat="1" x14ac:dyDescent="0.2">
      <c r="A126" s="86" t="s">
        <v>207</v>
      </c>
      <c r="B126" s="86" t="s">
        <v>208</v>
      </c>
      <c r="C126" s="86" t="s">
        <v>207</v>
      </c>
      <c r="D126" s="86" t="s">
        <v>275</v>
      </c>
      <c r="E126" s="87">
        <v>20</v>
      </c>
      <c r="F126" s="87">
        <v>1500</v>
      </c>
      <c r="G126" s="87">
        <v>10</v>
      </c>
      <c r="H126" s="87">
        <v>50</v>
      </c>
      <c r="I126" s="87"/>
      <c r="J126" s="87"/>
      <c r="K126" s="87"/>
      <c r="L126" s="87"/>
      <c r="M126" s="87"/>
      <c r="N126" s="87"/>
      <c r="O126" s="91"/>
      <c r="P126" s="87">
        <f t="shared" si="19"/>
        <v>0</v>
      </c>
      <c r="Q126" s="87">
        <f t="shared" si="20"/>
        <v>0</v>
      </c>
      <c r="R126" s="92"/>
      <c r="S126" s="93">
        <v>7.0000000000000007E-2</v>
      </c>
      <c r="T126" s="93">
        <f t="shared" si="21"/>
        <v>0</v>
      </c>
    </row>
    <row r="127" spans="1:22" s="90" customFormat="1" x14ac:dyDescent="0.2">
      <c r="A127" s="86" t="s">
        <v>209</v>
      </c>
      <c r="B127" s="86" t="s">
        <v>210</v>
      </c>
      <c r="C127" s="86" t="s">
        <v>209</v>
      </c>
      <c r="D127" s="86" t="s">
        <v>275</v>
      </c>
      <c r="E127" s="87">
        <v>20</v>
      </c>
      <c r="F127" s="87">
        <v>1800</v>
      </c>
      <c r="G127" s="87">
        <v>10</v>
      </c>
      <c r="H127" s="87">
        <v>50</v>
      </c>
      <c r="I127" s="87"/>
      <c r="J127" s="87"/>
      <c r="K127" s="87"/>
      <c r="L127" s="87"/>
      <c r="M127" s="87"/>
      <c r="N127" s="87"/>
      <c r="O127" s="91"/>
      <c r="P127" s="87">
        <f t="shared" si="19"/>
        <v>0</v>
      </c>
      <c r="Q127" s="87">
        <f t="shared" si="20"/>
        <v>0</v>
      </c>
      <c r="R127" s="105"/>
      <c r="S127" s="93">
        <v>0.09</v>
      </c>
      <c r="T127" s="93">
        <f t="shared" si="21"/>
        <v>0</v>
      </c>
      <c r="U127" s="94"/>
    </row>
    <row r="128" spans="1:22" s="90" customFormat="1" x14ac:dyDescent="0.2">
      <c r="A128" s="86" t="s">
        <v>123</v>
      </c>
      <c r="B128" s="86" t="s">
        <v>124</v>
      </c>
      <c r="C128" s="86" t="s">
        <v>123</v>
      </c>
      <c r="D128" s="86" t="s">
        <v>275</v>
      </c>
      <c r="E128" s="87">
        <v>25</v>
      </c>
      <c r="F128" s="87">
        <v>150</v>
      </c>
      <c r="G128" s="87">
        <v>10</v>
      </c>
      <c r="H128" s="87">
        <v>200</v>
      </c>
      <c r="I128" s="87"/>
      <c r="J128" s="87"/>
      <c r="K128" s="87"/>
      <c r="L128" s="87"/>
      <c r="M128" s="87"/>
      <c r="N128" s="87"/>
      <c r="O128" s="91"/>
      <c r="P128" s="87">
        <f t="shared" si="19"/>
        <v>0</v>
      </c>
      <c r="Q128" s="87">
        <f t="shared" si="20"/>
        <v>0</v>
      </c>
      <c r="R128" s="92"/>
      <c r="S128" s="93">
        <v>0.04</v>
      </c>
      <c r="T128" s="93">
        <f t="shared" si="21"/>
        <v>0</v>
      </c>
      <c r="U128" s="94">
        <f>SUM(T128:T145)</f>
        <v>1.74</v>
      </c>
      <c r="V128" s="90">
        <f>U128*100/$U$146</f>
        <v>3.6280233527939951</v>
      </c>
    </row>
    <row r="129" spans="1:21" s="90" customFormat="1" x14ac:dyDescent="0.2">
      <c r="A129" s="88" t="s">
        <v>257</v>
      </c>
      <c r="B129" s="88" t="s">
        <v>124</v>
      </c>
      <c r="C129" s="88">
        <v>90445200</v>
      </c>
      <c r="D129" s="88" t="s">
        <v>277</v>
      </c>
      <c r="E129" s="87">
        <v>25</v>
      </c>
      <c r="F129" s="87">
        <v>150</v>
      </c>
      <c r="G129" s="87">
        <v>10</v>
      </c>
      <c r="H129" s="87">
        <v>200</v>
      </c>
      <c r="I129" s="87"/>
      <c r="J129" s="87"/>
      <c r="K129" s="87"/>
      <c r="L129" s="87">
        <v>200</v>
      </c>
      <c r="M129" s="87"/>
      <c r="N129" s="87"/>
      <c r="O129" s="91"/>
      <c r="P129" s="87">
        <f t="shared" si="19"/>
        <v>200</v>
      </c>
      <c r="Q129" s="87">
        <f t="shared" si="20"/>
        <v>1</v>
      </c>
      <c r="R129" s="92"/>
      <c r="S129" s="93">
        <v>0.04</v>
      </c>
      <c r="T129" s="93">
        <f t="shared" si="21"/>
        <v>0.04</v>
      </c>
    </row>
    <row r="130" spans="1:21" s="90" customFormat="1" x14ac:dyDescent="0.2">
      <c r="A130" s="86" t="s">
        <v>125</v>
      </c>
      <c r="B130" s="86" t="s">
        <v>126</v>
      </c>
      <c r="C130" s="86" t="s">
        <v>125</v>
      </c>
      <c r="D130" s="86" t="s">
        <v>275</v>
      </c>
      <c r="E130" s="87">
        <v>25</v>
      </c>
      <c r="F130" s="87">
        <v>300</v>
      </c>
      <c r="G130" s="87">
        <v>10</v>
      </c>
      <c r="H130" s="87">
        <v>100</v>
      </c>
      <c r="I130" s="87"/>
      <c r="J130" s="87"/>
      <c r="K130" s="87"/>
      <c r="L130" s="87">
        <v>100</v>
      </c>
      <c r="M130" s="87"/>
      <c r="N130" s="87"/>
      <c r="O130" s="91"/>
      <c r="P130" s="87">
        <f t="shared" si="19"/>
        <v>100</v>
      </c>
      <c r="Q130" s="87">
        <f t="shared" si="20"/>
        <v>1</v>
      </c>
      <c r="R130" s="92"/>
      <c r="S130" s="93">
        <v>0.04</v>
      </c>
      <c r="T130" s="93">
        <f t="shared" si="21"/>
        <v>0.04</v>
      </c>
    </row>
    <row r="131" spans="1:21" s="90" customFormat="1" x14ac:dyDescent="0.2">
      <c r="A131" s="88" t="s">
        <v>127</v>
      </c>
      <c r="B131" s="88" t="s">
        <v>126</v>
      </c>
      <c r="C131" s="88">
        <v>90445300</v>
      </c>
      <c r="D131" s="88" t="s">
        <v>277</v>
      </c>
      <c r="E131" s="87" t="s">
        <v>63</v>
      </c>
      <c r="F131" s="87">
        <v>300</v>
      </c>
      <c r="G131" s="87">
        <v>10</v>
      </c>
      <c r="H131" s="87">
        <v>100</v>
      </c>
      <c r="I131" s="87"/>
      <c r="J131" s="87"/>
      <c r="K131" s="87"/>
      <c r="L131" s="87">
        <v>200</v>
      </c>
      <c r="M131" s="87"/>
      <c r="N131" s="87"/>
      <c r="O131" s="91"/>
      <c r="P131" s="87">
        <f t="shared" si="19"/>
        <v>200</v>
      </c>
      <c r="Q131" s="87">
        <f t="shared" si="20"/>
        <v>2</v>
      </c>
      <c r="R131" s="92"/>
      <c r="S131" s="93">
        <v>0.04</v>
      </c>
      <c r="T131" s="93">
        <f t="shared" si="21"/>
        <v>0.08</v>
      </c>
    </row>
    <row r="132" spans="1:21" s="90" customFormat="1" x14ac:dyDescent="0.2">
      <c r="A132" s="86" t="s">
        <v>128</v>
      </c>
      <c r="B132" s="86" t="s">
        <v>129</v>
      </c>
      <c r="C132" s="86" t="s">
        <v>128</v>
      </c>
      <c r="D132" s="86" t="s">
        <v>275</v>
      </c>
      <c r="E132" s="87">
        <v>25</v>
      </c>
      <c r="F132" s="87">
        <v>450</v>
      </c>
      <c r="G132" s="87">
        <v>10</v>
      </c>
      <c r="H132" s="87">
        <v>100</v>
      </c>
      <c r="I132" s="87"/>
      <c r="J132" s="87"/>
      <c r="K132" s="87"/>
      <c r="L132" s="87">
        <v>100</v>
      </c>
      <c r="M132" s="87">
        <v>100</v>
      </c>
      <c r="N132" s="87"/>
      <c r="O132" s="91"/>
      <c r="P132" s="87">
        <f t="shared" si="19"/>
        <v>200</v>
      </c>
      <c r="Q132" s="87">
        <f t="shared" si="20"/>
        <v>2</v>
      </c>
      <c r="R132" s="92"/>
      <c r="S132" s="93">
        <v>0.06</v>
      </c>
      <c r="T132" s="93">
        <f t="shared" si="21"/>
        <v>0.12</v>
      </c>
    </row>
    <row r="133" spans="1:21" s="90" customFormat="1" x14ac:dyDescent="0.2">
      <c r="A133" s="88" t="s">
        <v>190</v>
      </c>
      <c r="B133" s="88" t="s">
        <v>129</v>
      </c>
      <c r="C133" s="88">
        <v>90445400</v>
      </c>
      <c r="D133" s="88" t="s">
        <v>277</v>
      </c>
      <c r="E133" s="87" t="s">
        <v>63</v>
      </c>
      <c r="F133" s="87">
        <v>450</v>
      </c>
      <c r="G133" s="87">
        <v>10</v>
      </c>
      <c r="H133" s="87">
        <v>100</v>
      </c>
      <c r="I133" s="87"/>
      <c r="J133" s="87"/>
      <c r="K133" s="87"/>
      <c r="L133" s="87">
        <v>500</v>
      </c>
      <c r="M133" s="87">
        <v>200</v>
      </c>
      <c r="N133" s="87"/>
      <c r="O133" s="91"/>
      <c r="P133" s="87">
        <f t="shared" si="19"/>
        <v>700</v>
      </c>
      <c r="Q133" s="87">
        <f t="shared" si="20"/>
        <v>7</v>
      </c>
      <c r="R133" s="92"/>
      <c r="S133" s="93">
        <v>0.06</v>
      </c>
      <c r="T133" s="93">
        <f t="shared" si="21"/>
        <v>0.42</v>
      </c>
    </row>
    <row r="134" spans="1:21" s="90" customFormat="1" x14ac:dyDescent="0.2">
      <c r="A134" s="86" t="s">
        <v>130</v>
      </c>
      <c r="B134" s="86" t="s">
        <v>131</v>
      </c>
      <c r="C134" s="86" t="s">
        <v>130</v>
      </c>
      <c r="D134" s="86" t="s">
        <v>275</v>
      </c>
      <c r="E134" s="87">
        <v>25</v>
      </c>
      <c r="F134" s="87">
        <v>600</v>
      </c>
      <c r="G134" s="87">
        <v>10</v>
      </c>
      <c r="H134" s="87">
        <v>50</v>
      </c>
      <c r="I134" s="87"/>
      <c r="J134" s="87"/>
      <c r="K134" s="87"/>
      <c r="L134" s="87"/>
      <c r="M134" s="87"/>
      <c r="N134" s="87"/>
      <c r="O134" s="91"/>
      <c r="P134" s="87">
        <f t="shared" si="19"/>
        <v>0</v>
      </c>
      <c r="Q134" s="87">
        <f t="shared" si="20"/>
        <v>0</v>
      </c>
      <c r="R134" s="92"/>
      <c r="S134" s="93">
        <v>0.04</v>
      </c>
      <c r="T134" s="93">
        <f t="shared" si="21"/>
        <v>0</v>
      </c>
    </row>
    <row r="135" spans="1:21" s="90" customFormat="1" x14ac:dyDescent="0.2">
      <c r="A135" s="88" t="s">
        <v>211</v>
      </c>
      <c r="B135" s="88" t="s">
        <v>131</v>
      </c>
      <c r="C135" s="88">
        <v>90445600</v>
      </c>
      <c r="D135" s="88" t="s">
        <v>277</v>
      </c>
      <c r="E135" s="87">
        <v>25</v>
      </c>
      <c r="F135" s="87">
        <v>600</v>
      </c>
      <c r="G135" s="87">
        <v>10</v>
      </c>
      <c r="H135" s="87">
        <v>50</v>
      </c>
      <c r="I135" s="87"/>
      <c r="J135" s="87"/>
      <c r="K135" s="87"/>
      <c r="L135" s="87">
        <v>100</v>
      </c>
      <c r="M135" s="87">
        <v>200</v>
      </c>
      <c r="N135" s="87"/>
      <c r="O135" s="91"/>
      <c r="P135" s="87">
        <f t="shared" si="19"/>
        <v>300</v>
      </c>
      <c r="Q135" s="87">
        <f t="shared" si="20"/>
        <v>6</v>
      </c>
      <c r="R135" s="92"/>
      <c r="S135" s="93">
        <v>0.04</v>
      </c>
      <c r="T135" s="93">
        <f t="shared" si="21"/>
        <v>0.24</v>
      </c>
    </row>
    <row r="136" spans="1:21" s="90" customFormat="1" x14ac:dyDescent="0.2">
      <c r="A136" s="86" t="s">
        <v>162</v>
      </c>
      <c r="B136" s="86" t="s">
        <v>163</v>
      </c>
      <c r="C136" s="86" t="s">
        <v>162</v>
      </c>
      <c r="D136" s="86" t="s">
        <v>275</v>
      </c>
      <c r="E136" s="87">
        <v>25</v>
      </c>
      <c r="F136" s="87">
        <v>750</v>
      </c>
      <c r="G136" s="87">
        <v>10</v>
      </c>
      <c r="H136" s="87">
        <v>50</v>
      </c>
      <c r="I136" s="87"/>
      <c r="J136" s="87"/>
      <c r="K136" s="87"/>
      <c r="L136" s="87"/>
      <c r="M136" s="87"/>
      <c r="N136" s="87"/>
      <c r="O136" s="91"/>
      <c r="P136" s="87">
        <f t="shared" si="19"/>
        <v>0</v>
      </c>
      <c r="Q136" s="87">
        <f t="shared" si="20"/>
        <v>0</v>
      </c>
      <c r="R136" s="92"/>
      <c r="S136" s="93">
        <v>0.04</v>
      </c>
      <c r="T136" s="93">
        <f t="shared" si="21"/>
        <v>0</v>
      </c>
    </row>
    <row r="137" spans="1:21" s="90" customFormat="1" x14ac:dyDescent="0.2">
      <c r="A137" s="88" t="s">
        <v>218</v>
      </c>
      <c r="B137" s="88" t="s">
        <v>163</v>
      </c>
      <c r="C137" s="95" t="s">
        <v>219</v>
      </c>
      <c r="D137" s="88" t="s">
        <v>277</v>
      </c>
      <c r="E137" s="87">
        <v>25</v>
      </c>
      <c r="F137" s="87">
        <v>750</v>
      </c>
      <c r="G137" s="87">
        <v>10</v>
      </c>
      <c r="H137" s="87">
        <v>50</v>
      </c>
      <c r="I137" s="87"/>
      <c r="J137" s="87"/>
      <c r="K137" s="87"/>
      <c r="L137" s="87"/>
      <c r="M137" s="87"/>
      <c r="N137" s="87"/>
      <c r="O137" s="91"/>
      <c r="P137" s="87">
        <f t="shared" si="19"/>
        <v>0</v>
      </c>
      <c r="Q137" s="87">
        <f t="shared" si="20"/>
        <v>0</v>
      </c>
      <c r="R137" s="92"/>
      <c r="S137" s="93">
        <v>0.04</v>
      </c>
      <c r="T137" s="93">
        <f t="shared" si="21"/>
        <v>0</v>
      </c>
    </row>
    <row r="138" spans="1:21" s="90" customFormat="1" x14ac:dyDescent="0.2">
      <c r="A138" s="86" t="s">
        <v>132</v>
      </c>
      <c r="B138" s="86" t="s">
        <v>133</v>
      </c>
      <c r="C138" s="86" t="s">
        <v>132</v>
      </c>
      <c r="D138" s="86" t="s">
        <v>275</v>
      </c>
      <c r="E138" s="87">
        <v>25</v>
      </c>
      <c r="F138" s="87">
        <v>900</v>
      </c>
      <c r="G138" s="87">
        <v>10</v>
      </c>
      <c r="H138" s="87">
        <v>50</v>
      </c>
      <c r="I138" s="87"/>
      <c r="J138" s="87"/>
      <c r="K138" s="87"/>
      <c r="L138" s="87"/>
      <c r="M138" s="87">
        <v>200</v>
      </c>
      <c r="N138" s="87"/>
      <c r="O138" s="91"/>
      <c r="P138" s="87">
        <f t="shared" si="19"/>
        <v>200</v>
      </c>
      <c r="Q138" s="87">
        <f t="shared" si="20"/>
        <v>4</v>
      </c>
      <c r="R138" s="92"/>
      <c r="S138" s="93">
        <v>0.06</v>
      </c>
      <c r="T138" s="93">
        <f t="shared" si="21"/>
        <v>0.24</v>
      </c>
    </row>
    <row r="139" spans="1:21" s="90" customFormat="1" x14ac:dyDescent="0.2">
      <c r="A139" s="88" t="s">
        <v>264</v>
      </c>
      <c r="B139" s="88" t="s">
        <v>133</v>
      </c>
      <c r="C139" s="95" t="s">
        <v>265</v>
      </c>
      <c r="D139" s="88" t="s">
        <v>277</v>
      </c>
      <c r="E139" s="87">
        <v>25</v>
      </c>
      <c r="F139" s="87">
        <v>900</v>
      </c>
      <c r="G139" s="87">
        <v>10</v>
      </c>
      <c r="H139" s="87">
        <v>50</v>
      </c>
      <c r="I139" s="87"/>
      <c r="J139" s="87"/>
      <c r="K139" s="87"/>
      <c r="L139" s="87">
        <v>200</v>
      </c>
      <c r="M139" s="87">
        <v>200</v>
      </c>
      <c r="N139" s="87"/>
      <c r="O139" s="91"/>
      <c r="P139" s="87">
        <f t="shared" si="19"/>
        <v>400</v>
      </c>
      <c r="Q139" s="87">
        <f t="shared" si="20"/>
        <v>8</v>
      </c>
      <c r="R139" s="92"/>
      <c r="S139" s="93">
        <v>0.06</v>
      </c>
      <c r="T139" s="93">
        <f t="shared" si="21"/>
        <v>0.48</v>
      </c>
    </row>
    <row r="140" spans="1:21" s="90" customFormat="1" x14ac:dyDescent="0.2">
      <c r="A140" s="86" t="s">
        <v>134</v>
      </c>
      <c r="B140" s="86" t="s">
        <v>135</v>
      </c>
      <c r="C140" s="86" t="s">
        <v>134</v>
      </c>
      <c r="D140" s="86" t="s">
        <v>275</v>
      </c>
      <c r="E140" s="87">
        <v>25</v>
      </c>
      <c r="F140" s="87">
        <v>1200</v>
      </c>
      <c r="G140" s="87">
        <v>10</v>
      </c>
      <c r="H140" s="87">
        <v>50</v>
      </c>
      <c r="I140" s="87"/>
      <c r="J140" s="87"/>
      <c r="K140" s="87"/>
      <c r="L140" s="87"/>
      <c r="M140" s="87"/>
      <c r="N140" s="87"/>
      <c r="O140" s="91"/>
      <c r="P140" s="87">
        <f t="shared" si="19"/>
        <v>0</v>
      </c>
      <c r="Q140" s="87">
        <f t="shared" si="20"/>
        <v>0</v>
      </c>
      <c r="R140" s="92"/>
      <c r="S140" s="93">
        <v>0.08</v>
      </c>
      <c r="T140" s="93">
        <f t="shared" si="21"/>
        <v>0</v>
      </c>
    </row>
    <row r="141" spans="1:21" s="90" customFormat="1" x14ac:dyDescent="0.2">
      <c r="A141" s="103" t="s">
        <v>451</v>
      </c>
      <c r="B141" s="88" t="s">
        <v>135</v>
      </c>
      <c r="C141" s="103">
        <v>90445810</v>
      </c>
      <c r="D141" s="88" t="s">
        <v>277</v>
      </c>
      <c r="E141" s="87" t="s">
        <v>63</v>
      </c>
      <c r="F141" s="87">
        <v>1200</v>
      </c>
      <c r="G141" s="87">
        <v>10</v>
      </c>
      <c r="H141" s="87">
        <v>50</v>
      </c>
      <c r="I141" s="87"/>
      <c r="J141" s="87">
        <v>50</v>
      </c>
      <c r="K141" s="87"/>
      <c r="L141" s="87"/>
      <c r="M141" s="87"/>
      <c r="N141" s="87"/>
      <c r="O141" s="91"/>
      <c r="P141" s="87">
        <f t="shared" si="19"/>
        <v>50</v>
      </c>
      <c r="Q141" s="87">
        <f t="shared" si="20"/>
        <v>1</v>
      </c>
      <c r="R141" s="92"/>
      <c r="S141" s="93">
        <v>0.08</v>
      </c>
      <c r="T141" s="93">
        <f t="shared" si="21"/>
        <v>0.08</v>
      </c>
    </row>
    <row r="142" spans="1:21" s="90" customFormat="1" x14ac:dyDescent="0.2">
      <c r="A142" s="86" t="s">
        <v>238</v>
      </c>
      <c r="B142" s="86" t="s">
        <v>239</v>
      </c>
      <c r="C142" s="86" t="s">
        <v>238</v>
      </c>
      <c r="D142" s="86" t="s">
        <v>275</v>
      </c>
      <c r="E142" s="87">
        <v>25</v>
      </c>
      <c r="F142" s="87">
        <v>1524</v>
      </c>
      <c r="G142" s="87">
        <v>10</v>
      </c>
      <c r="H142" s="87">
        <v>50</v>
      </c>
      <c r="I142" s="87"/>
      <c r="J142" s="87"/>
      <c r="K142" s="87"/>
      <c r="L142" s="87"/>
      <c r="M142" s="87"/>
      <c r="N142" s="87"/>
      <c r="O142" s="91"/>
      <c r="P142" s="87">
        <f t="shared" si="19"/>
        <v>0</v>
      </c>
      <c r="Q142" s="87">
        <f t="shared" si="20"/>
        <v>0</v>
      </c>
      <c r="R142" s="92"/>
      <c r="S142" s="93">
        <v>0.08</v>
      </c>
      <c r="T142" s="93">
        <f t="shared" si="21"/>
        <v>0</v>
      </c>
    </row>
    <row r="143" spans="1:21" s="90" customFormat="1" x14ac:dyDescent="0.2">
      <c r="A143" s="86" t="s">
        <v>164</v>
      </c>
      <c r="B143" s="86" t="s">
        <v>165</v>
      </c>
      <c r="C143" s="86" t="s">
        <v>164</v>
      </c>
      <c r="D143" s="86" t="s">
        <v>275</v>
      </c>
      <c r="E143" s="87">
        <v>25</v>
      </c>
      <c r="F143" s="87">
        <v>1800</v>
      </c>
      <c r="G143" s="87">
        <v>10</v>
      </c>
      <c r="H143" s="87">
        <v>50</v>
      </c>
      <c r="I143" s="87"/>
      <c r="J143" s="87"/>
      <c r="K143" s="87"/>
      <c r="L143" s="87"/>
      <c r="M143" s="87"/>
      <c r="N143" s="87"/>
      <c r="O143" s="91"/>
      <c r="P143" s="87">
        <f t="shared" si="19"/>
        <v>0</v>
      </c>
      <c r="Q143" s="87">
        <f t="shared" si="20"/>
        <v>0</v>
      </c>
      <c r="R143" s="92"/>
      <c r="S143" s="93">
        <v>0.12</v>
      </c>
      <c r="T143" s="93">
        <f t="shared" si="21"/>
        <v>0</v>
      </c>
    </row>
    <row r="144" spans="1:21" s="90" customFormat="1" x14ac:dyDescent="0.2">
      <c r="A144" s="88" t="s">
        <v>227</v>
      </c>
      <c r="B144" s="88" t="s">
        <v>165</v>
      </c>
      <c r="C144" s="88">
        <v>90445900</v>
      </c>
      <c r="D144" s="88" t="s">
        <v>277</v>
      </c>
      <c r="E144" s="87">
        <v>25</v>
      </c>
      <c r="F144" s="87">
        <v>1800</v>
      </c>
      <c r="G144" s="87">
        <v>10</v>
      </c>
      <c r="H144" s="87">
        <v>50</v>
      </c>
      <c r="I144" s="87"/>
      <c r="J144" s="87"/>
      <c r="K144" s="87"/>
      <c r="L144" s="87"/>
      <c r="M144" s="87"/>
      <c r="N144" s="87"/>
      <c r="O144" s="91"/>
      <c r="P144" s="87">
        <f t="shared" si="19"/>
        <v>0</v>
      </c>
      <c r="Q144" s="87">
        <f t="shared" si="20"/>
        <v>0</v>
      </c>
      <c r="R144" s="92"/>
      <c r="S144" s="93">
        <v>0.12</v>
      </c>
      <c r="T144" s="93">
        <f t="shared" si="21"/>
        <v>0</v>
      </c>
      <c r="U144" s="94"/>
    </row>
    <row r="145" spans="1:22" s="90" customFormat="1" x14ac:dyDescent="0.2">
      <c r="A145" s="88" t="s">
        <v>301</v>
      </c>
      <c r="B145" s="88" t="s">
        <v>302</v>
      </c>
      <c r="C145" s="88">
        <v>90446000</v>
      </c>
      <c r="D145" s="88" t="s">
        <v>277</v>
      </c>
      <c r="E145" s="87">
        <v>25</v>
      </c>
      <c r="F145" s="87">
        <v>2400</v>
      </c>
      <c r="G145" s="87">
        <v>10</v>
      </c>
      <c r="H145" s="87">
        <v>50</v>
      </c>
      <c r="I145" s="87"/>
      <c r="J145" s="87"/>
      <c r="K145" s="87"/>
      <c r="L145" s="87"/>
      <c r="M145" s="87"/>
      <c r="N145" s="87"/>
      <c r="O145" s="91"/>
      <c r="P145" s="87">
        <f t="shared" si="19"/>
        <v>0</v>
      </c>
      <c r="Q145" s="87">
        <f t="shared" si="20"/>
        <v>0</v>
      </c>
      <c r="R145" s="92"/>
      <c r="S145" s="93">
        <v>0.12</v>
      </c>
      <c r="T145" s="93">
        <f t="shared" si="21"/>
        <v>0</v>
      </c>
      <c r="U145" s="94"/>
    </row>
    <row r="146" spans="1:22" x14ac:dyDescent="0.2">
      <c r="A146" s="305"/>
      <c r="B146" s="305"/>
      <c r="C146" s="305"/>
      <c r="D146" s="305"/>
      <c r="E146" s="305"/>
      <c r="F146" s="305"/>
      <c r="G146" s="305"/>
      <c r="H146" s="305"/>
      <c r="I146" s="79">
        <f t="shared" ref="I146:O146" si="22">SUBTOTAL(9,I6:I145)</f>
        <v>1500</v>
      </c>
      <c r="J146" s="79">
        <f t="shared" si="22"/>
        <v>6700</v>
      </c>
      <c r="K146" s="79">
        <f>SUBTOTAL(9,K5:K145)</f>
        <v>6000</v>
      </c>
      <c r="L146" s="79">
        <f t="shared" si="22"/>
        <v>35900</v>
      </c>
      <c r="M146" s="79">
        <f t="shared" si="22"/>
        <v>46150</v>
      </c>
      <c r="N146" s="83">
        <f t="shared" ref="N146" si="23">SUBTOTAL(9,N6:N145)</f>
        <v>420</v>
      </c>
      <c r="O146" s="79">
        <f t="shared" si="22"/>
        <v>0</v>
      </c>
      <c r="P146" s="79">
        <f>SUBTOTAL(9,P5:P145)</f>
        <v>96670</v>
      </c>
      <c r="Q146" s="79">
        <f>SUBTOTAL(9,Q5:Q145)</f>
        <v>996</v>
      </c>
      <c r="R146" s="59"/>
      <c r="S146" s="12"/>
      <c r="T146" s="79">
        <f>SUBTOTAL(9,T5:T145)</f>
        <v>60.510000000000019</v>
      </c>
      <c r="U146" s="3">
        <f>SUM(U14:U145)</f>
        <v>47.96</v>
      </c>
      <c r="V146" s="3">
        <f>SUM(V14:V145)</f>
        <v>99.999999999999986</v>
      </c>
    </row>
    <row r="147" spans="1:22" x14ac:dyDescent="0.2">
      <c r="A147" s="305"/>
      <c r="B147" s="305"/>
      <c r="C147" s="305"/>
      <c r="D147" s="305"/>
      <c r="E147" s="305"/>
      <c r="F147" s="305"/>
      <c r="G147" s="305"/>
      <c r="H147" s="305"/>
      <c r="I147" s="79">
        <v>6</v>
      </c>
      <c r="J147" s="79">
        <v>46</v>
      </c>
      <c r="K147" s="79">
        <v>3</v>
      </c>
      <c r="L147" s="79">
        <v>382</v>
      </c>
      <c r="M147" s="79">
        <v>538</v>
      </c>
      <c r="N147" s="83">
        <v>21</v>
      </c>
      <c r="O147" s="79"/>
      <c r="P147" s="79"/>
      <c r="Q147" s="79">
        <f>SUM(I147:O147)</f>
        <v>996</v>
      </c>
      <c r="T147" s="3">
        <f>T146/30</f>
        <v>2.0170000000000008</v>
      </c>
    </row>
    <row r="148" spans="1:22" x14ac:dyDescent="0.2">
      <c r="A148" s="305"/>
      <c r="B148" s="305"/>
      <c r="C148" s="305"/>
      <c r="D148" s="305"/>
      <c r="E148" s="305"/>
      <c r="F148" s="305"/>
      <c r="G148" s="305"/>
      <c r="H148" s="305"/>
      <c r="I148" s="79">
        <v>0.36</v>
      </c>
      <c r="J148" s="79">
        <v>2.15</v>
      </c>
      <c r="K148" s="79">
        <v>0.18</v>
      </c>
      <c r="L148" s="79">
        <v>22.14</v>
      </c>
      <c r="M148" s="79">
        <v>32.950000000000003</v>
      </c>
      <c r="N148" s="83">
        <v>2.73</v>
      </c>
      <c r="O148" s="79"/>
      <c r="P148" s="79"/>
      <c r="Q148" s="79">
        <f>SUM(I148:O148)</f>
        <v>60.51</v>
      </c>
    </row>
    <row r="149" spans="1:22" x14ac:dyDescent="0.2">
      <c r="A149" s="34"/>
      <c r="B149" s="34"/>
      <c r="C149" s="34"/>
      <c r="D149" s="34"/>
      <c r="E149" s="34"/>
      <c r="F149" s="34"/>
      <c r="G149" s="34"/>
      <c r="H149" s="34"/>
    </row>
    <row r="150" spans="1:22" x14ac:dyDescent="0.2">
      <c r="A150" s="80" t="s">
        <v>136</v>
      </c>
      <c r="B150" s="80" t="s">
        <v>136</v>
      </c>
      <c r="C150" s="30"/>
      <c r="D150" s="30"/>
      <c r="E150" s="77" t="s">
        <v>10</v>
      </c>
      <c r="F150" s="77" t="s">
        <v>137</v>
      </c>
      <c r="G150" s="300" t="s">
        <v>138</v>
      </c>
      <c r="H150" s="301"/>
      <c r="I150" s="20"/>
      <c r="J150" s="20"/>
      <c r="K150" s="20"/>
      <c r="L150" s="20"/>
      <c r="M150" s="20"/>
      <c r="N150" s="20"/>
      <c r="O150" s="20"/>
      <c r="P150" s="12"/>
      <c r="Q150" s="12"/>
      <c r="R150" s="35"/>
      <c r="S150" s="12"/>
      <c r="T150" s="15"/>
    </row>
    <row r="151" spans="1:22" x14ac:dyDescent="0.2">
      <c r="A151" s="79"/>
      <c r="B151" s="79"/>
      <c r="C151" s="79"/>
      <c r="D151" s="79"/>
      <c r="E151" s="77"/>
      <c r="F151" s="77"/>
      <c r="G151" s="77" t="s">
        <v>139</v>
      </c>
      <c r="H151" s="77" t="s">
        <v>140</v>
      </c>
      <c r="I151" s="77" t="s">
        <v>140</v>
      </c>
      <c r="J151" s="77" t="s">
        <v>140</v>
      </c>
      <c r="K151" s="77" t="s">
        <v>140</v>
      </c>
      <c r="L151" s="77" t="s">
        <v>140</v>
      </c>
      <c r="M151" s="77" t="s">
        <v>140</v>
      </c>
      <c r="N151" s="84" t="s">
        <v>140</v>
      </c>
      <c r="O151" s="77" t="s">
        <v>140</v>
      </c>
      <c r="P151" s="79" t="s">
        <v>140</v>
      </c>
      <c r="Q151" s="79" t="s">
        <v>12</v>
      </c>
      <c r="R151" s="82"/>
      <c r="S151" s="12"/>
      <c r="T151" s="15"/>
    </row>
    <row r="152" spans="1:22" x14ac:dyDescent="0.2">
      <c r="A152" s="38" t="s">
        <v>142</v>
      </c>
      <c r="B152" s="38" t="s">
        <v>143</v>
      </c>
      <c r="C152" s="38" t="s">
        <v>142</v>
      </c>
      <c r="D152" s="38" t="s">
        <v>142</v>
      </c>
      <c r="E152" s="12">
        <v>13</v>
      </c>
      <c r="F152" s="12">
        <v>25</v>
      </c>
      <c r="G152" s="12">
        <v>5</v>
      </c>
      <c r="H152" s="12">
        <v>125</v>
      </c>
      <c r="I152" s="12"/>
      <c r="J152" s="12"/>
      <c r="K152" s="12"/>
      <c r="L152" s="12"/>
      <c r="M152" s="12"/>
      <c r="N152" s="12"/>
      <c r="O152" s="12"/>
      <c r="P152" s="12">
        <f>SUM(I152:O152)</f>
        <v>0</v>
      </c>
      <c r="Q152" s="12">
        <f>$P152/$H152</f>
        <v>0</v>
      </c>
      <c r="R152" s="39"/>
      <c r="S152" s="15">
        <v>0.09</v>
      </c>
      <c r="T152" s="15">
        <f>$Q152*$S152</f>
        <v>0</v>
      </c>
    </row>
    <row r="153" spans="1:22" x14ac:dyDescent="0.2">
      <c r="A153" s="38" t="s">
        <v>144</v>
      </c>
      <c r="B153" s="38" t="s">
        <v>145</v>
      </c>
      <c r="C153" s="38" t="s">
        <v>144</v>
      </c>
      <c r="D153" s="38" t="s">
        <v>144</v>
      </c>
      <c r="E153" s="12">
        <v>19</v>
      </c>
      <c r="F153" s="12">
        <v>25</v>
      </c>
      <c r="G153" s="12">
        <v>5</v>
      </c>
      <c r="H153" s="12">
        <v>125</v>
      </c>
      <c r="I153" s="12"/>
      <c r="J153" s="12"/>
      <c r="K153" s="12"/>
      <c r="L153" s="12"/>
      <c r="M153" s="12"/>
      <c r="N153" s="12"/>
      <c r="O153" s="12"/>
      <c r="P153" s="12">
        <f>SUM(I153:O153)</f>
        <v>0</v>
      </c>
      <c r="Q153" s="12">
        <f>$P153/$H153</f>
        <v>0</v>
      </c>
      <c r="R153" s="39"/>
      <c r="S153" s="15">
        <v>0.15</v>
      </c>
      <c r="T153" s="15">
        <f>$Q153*$S153</f>
        <v>0</v>
      </c>
    </row>
    <row r="154" spans="1:22" x14ac:dyDescent="0.2">
      <c r="B154" s="3"/>
      <c r="I154" s="79">
        <f t="shared" ref="I154:O154" si="24">SUM(I152:I153)</f>
        <v>0</v>
      </c>
      <c r="J154" s="79">
        <f t="shared" si="24"/>
        <v>0</v>
      </c>
      <c r="K154" s="79">
        <f t="shared" si="24"/>
        <v>0</v>
      </c>
      <c r="L154" s="79">
        <f t="shared" si="24"/>
        <v>0</v>
      </c>
      <c r="M154" s="79">
        <f t="shared" si="24"/>
        <v>0</v>
      </c>
      <c r="N154" s="83">
        <f t="shared" ref="N154" si="25">SUM(N152:N153)</f>
        <v>0</v>
      </c>
      <c r="O154" s="79">
        <f t="shared" si="24"/>
        <v>0</v>
      </c>
      <c r="P154" s="79">
        <f>SUBTOTAL(9,P152:P153)</f>
        <v>0</v>
      </c>
      <c r="Q154" s="79">
        <f>SUBTOTAL(9,Q152:Q153)</f>
        <v>0</v>
      </c>
      <c r="R154" s="82"/>
      <c r="S154" s="12"/>
      <c r="T154" s="33">
        <f>SUBTOTAL(9,T152:T153)</f>
        <v>0</v>
      </c>
    </row>
    <row r="155" spans="1:22" x14ac:dyDescent="0.2">
      <c r="B155" s="3"/>
      <c r="I155" s="40"/>
      <c r="J155" s="40"/>
      <c r="K155" s="40"/>
      <c r="L155" s="40"/>
      <c r="M155" s="40"/>
      <c r="N155" s="40"/>
      <c r="O155" s="40"/>
      <c r="P155" s="79">
        <v>0</v>
      </c>
      <c r="Q155" s="79">
        <v>0</v>
      </c>
      <c r="R155" s="35"/>
      <c r="S155" s="12"/>
      <c r="T155" s="33">
        <v>0</v>
      </c>
    </row>
  </sheetData>
  <autoFilter ref="D3:D148"/>
  <mergeCells count="11">
    <mergeCell ref="S3:T3"/>
    <mergeCell ref="A1:H1"/>
    <mergeCell ref="A2:D2"/>
    <mergeCell ref="E2:H2"/>
    <mergeCell ref="G3:H3"/>
    <mergeCell ref="P3:Q3"/>
    <mergeCell ref="A111:B111"/>
    <mergeCell ref="A146:H146"/>
    <mergeCell ref="A147:H147"/>
    <mergeCell ref="A148:H148"/>
    <mergeCell ref="G150:H150"/>
  </mergeCells>
  <conditionalFormatting sqref="A5:H5">
    <cfRule type="expression" dxfId="520" priority="2">
      <formula>MOD(ROW(),2)</formula>
    </cfRule>
  </conditionalFormatting>
  <conditionalFormatting sqref="A6:XFD145">
    <cfRule type="expression" dxfId="519" priority="4">
      <formula>MOD(ROW(),2)</formula>
    </cfRule>
  </conditionalFormatting>
  <conditionalFormatting sqref="P6:P145">
    <cfRule type="cellIs" dxfId="518" priority="6" operator="greaterThan">
      <formula>10000</formula>
    </cfRule>
  </conditionalFormatting>
  <conditionalFormatting sqref="P112:P145">
    <cfRule type="cellIs" dxfId="517" priority="7" operator="greaterThan">
      <formula>2000</formula>
    </cfRule>
  </conditionalFormatting>
  <conditionalFormatting sqref="T6:T110">
    <cfRule type="cellIs" dxfId="516" priority="5" operator="greaterThan">
      <formula>10</formula>
    </cfRule>
  </conditionalFormatting>
  <conditionalFormatting sqref="T141">
    <cfRule type="cellIs" dxfId="515" priority="3" operator="greaterThan">
      <formula>10</formula>
    </cfRule>
  </conditionalFormatting>
  <conditionalFormatting sqref="A5:XFD145">
    <cfRule type="expression" dxfId="514" priority="1">
      <formula>MOD(ROW(),2)</formula>
    </cfRule>
  </conditionalFormatting>
  <pageMargins left="0.25" right="0.25" top="0.75" bottom="0.75" header="0.3" footer="0.3"/>
  <pageSetup paperSize="9" scale="69" fitToHeight="0" orientation="landscape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154"/>
  <sheetViews>
    <sheetView zoomScaleNormal="100" workbookViewId="0">
      <pane xSplit="4" ySplit="4" topLeftCell="E5" activePane="bottomRight" state="frozen"/>
      <selection pane="topRight" activeCell="D1" sqref="D1"/>
      <selection pane="bottomLeft" activeCell="A4" sqref="A4"/>
      <selection pane="bottomRight" activeCell="E5" sqref="E5"/>
    </sheetView>
  </sheetViews>
  <sheetFormatPr defaultColWidth="9.140625" defaultRowHeight="12.75" x14ac:dyDescent="0.2"/>
  <cols>
    <col min="1" max="1" width="12.5703125" style="3" customWidth="1"/>
    <col min="2" max="2" width="14" style="41" customWidth="1"/>
    <col min="3" max="3" width="14" style="3" bestFit="1" customWidth="1"/>
    <col min="4" max="4" width="12.28515625" style="3" customWidth="1"/>
    <col min="5" max="5" width="7.85546875" style="3" customWidth="1"/>
    <col min="6" max="6" width="8.5703125" style="3" customWidth="1"/>
    <col min="7" max="7" width="6.140625" style="3" customWidth="1"/>
    <col min="8" max="8" width="6.42578125" style="3" customWidth="1"/>
    <col min="9" max="13" width="10.140625" style="3" customWidth="1"/>
    <col min="14" max="14" width="8.28515625" style="3" customWidth="1"/>
    <col min="15" max="15" width="10.7109375" style="3" bestFit="1" customWidth="1"/>
    <col min="16" max="16" width="8.28515625" style="3" bestFit="1" customWidth="1"/>
    <col min="17" max="18" width="9.42578125" style="3" customWidth="1"/>
    <col min="19" max="19" width="9.28515625" style="3" customWidth="1"/>
    <col min="20" max="16384" width="9.140625" style="3"/>
  </cols>
  <sheetData>
    <row r="1" spans="1:21" x14ac:dyDescent="0.2">
      <c r="A1" s="303" t="s">
        <v>281</v>
      </c>
      <c r="B1" s="303"/>
      <c r="C1" s="303"/>
      <c r="D1" s="303"/>
      <c r="E1" s="303"/>
      <c r="F1" s="303"/>
      <c r="G1" s="303"/>
      <c r="H1" s="303"/>
      <c r="I1" s="30" t="s">
        <v>541</v>
      </c>
      <c r="J1" s="30" t="s">
        <v>548</v>
      </c>
      <c r="K1" s="30" t="s">
        <v>551</v>
      </c>
      <c r="L1" s="30" t="s">
        <v>561</v>
      </c>
      <c r="M1" s="30" t="s">
        <v>563</v>
      </c>
      <c r="N1" s="20"/>
      <c r="O1" s="20"/>
      <c r="P1" s="20"/>
    </row>
    <row r="2" spans="1:21" x14ac:dyDescent="0.2">
      <c r="A2" s="303" t="s">
        <v>562</v>
      </c>
      <c r="B2" s="303"/>
      <c r="C2" s="303"/>
      <c r="D2" s="303"/>
      <c r="E2" s="303"/>
      <c r="F2" s="303"/>
      <c r="G2" s="303"/>
      <c r="H2" s="303"/>
      <c r="I2" s="72"/>
      <c r="J2" s="72"/>
      <c r="K2" s="72"/>
      <c r="L2" s="72"/>
      <c r="M2" s="72"/>
      <c r="N2" s="71"/>
      <c r="O2" s="71"/>
      <c r="P2" s="71"/>
      <c r="Q2" s="76"/>
      <c r="R2" s="76"/>
      <c r="S2" s="30"/>
    </row>
    <row r="3" spans="1:21" x14ac:dyDescent="0.2">
      <c r="A3" s="71" t="s">
        <v>0</v>
      </c>
      <c r="B3" s="71" t="s">
        <v>1</v>
      </c>
      <c r="C3" s="71" t="s">
        <v>2</v>
      </c>
      <c r="D3" s="71" t="s">
        <v>274</v>
      </c>
      <c r="E3" s="71" t="s">
        <v>3</v>
      </c>
      <c r="F3" s="71" t="s">
        <v>4</v>
      </c>
      <c r="G3" s="302" t="s">
        <v>5</v>
      </c>
      <c r="H3" s="302"/>
      <c r="I3" s="31" t="s">
        <v>539</v>
      </c>
      <c r="J3" s="31" t="s">
        <v>545</v>
      </c>
      <c r="K3" s="31" t="s">
        <v>552</v>
      </c>
      <c r="L3" s="31" t="s">
        <v>554</v>
      </c>
      <c r="M3" s="31" t="s">
        <v>559</v>
      </c>
      <c r="N3" s="73"/>
      <c r="O3" s="302" t="s">
        <v>6</v>
      </c>
      <c r="P3" s="302"/>
      <c r="Q3" s="55"/>
      <c r="R3" s="300" t="s">
        <v>7</v>
      </c>
      <c r="S3" s="301"/>
    </row>
    <row r="4" spans="1:21" x14ac:dyDescent="0.2">
      <c r="A4" s="73" t="s">
        <v>8</v>
      </c>
      <c r="B4" s="73"/>
      <c r="C4" s="73"/>
      <c r="D4" s="73"/>
      <c r="E4" s="7" t="s">
        <v>9</v>
      </c>
      <c r="F4" s="73" t="s">
        <v>10</v>
      </c>
      <c r="G4" s="71" t="s">
        <v>11</v>
      </c>
      <c r="H4" s="71" t="s">
        <v>12</v>
      </c>
      <c r="I4" s="73" t="s">
        <v>540</v>
      </c>
      <c r="J4" s="73" t="s">
        <v>546</v>
      </c>
      <c r="K4" s="73" t="s">
        <v>551</v>
      </c>
      <c r="L4" s="73" t="s">
        <v>555</v>
      </c>
      <c r="M4" s="73" t="s">
        <v>560</v>
      </c>
      <c r="N4" s="73"/>
      <c r="O4" s="71" t="s">
        <v>13</v>
      </c>
      <c r="P4" s="71" t="s">
        <v>12</v>
      </c>
      <c r="Q4" s="56"/>
      <c r="R4" s="72" t="s">
        <v>14</v>
      </c>
      <c r="S4" s="72" t="s">
        <v>15</v>
      </c>
    </row>
    <row r="5" spans="1:21" x14ac:dyDescent="0.2">
      <c r="A5" s="11" t="s">
        <v>549</v>
      </c>
      <c r="B5" s="11" t="s">
        <v>550</v>
      </c>
      <c r="C5" s="11" t="s">
        <v>549</v>
      </c>
      <c r="D5" s="11" t="s">
        <v>275</v>
      </c>
      <c r="E5" s="12">
        <v>15</v>
      </c>
      <c r="F5" s="12">
        <v>50</v>
      </c>
      <c r="G5" s="12">
        <v>50</v>
      </c>
      <c r="H5" s="12">
        <v>2000</v>
      </c>
      <c r="I5" s="73"/>
      <c r="J5" s="73"/>
      <c r="K5" s="12">
        <v>8000</v>
      </c>
      <c r="L5" s="12"/>
      <c r="M5" s="12"/>
      <c r="N5" s="73"/>
      <c r="O5" s="12">
        <f t="shared" ref="O5:O20" si="0">SUM(I5:N5)</f>
        <v>8000</v>
      </c>
      <c r="P5" s="12">
        <f t="shared" ref="P5:P20" si="1">$O5/$H5</f>
        <v>4</v>
      </c>
      <c r="Q5" s="62"/>
      <c r="R5" s="12">
        <v>0.06</v>
      </c>
      <c r="S5" s="12">
        <f t="shared" ref="S5:S20" si="2">$P5*$R5</f>
        <v>0.24</v>
      </c>
    </row>
    <row r="6" spans="1:21" x14ac:dyDescent="0.2">
      <c r="A6" s="11" t="s">
        <v>383</v>
      </c>
      <c r="B6" s="11" t="s">
        <v>384</v>
      </c>
      <c r="C6" s="11" t="s">
        <v>383</v>
      </c>
      <c r="D6" s="11" t="s">
        <v>275</v>
      </c>
      <c r="E6" s="12">
        <v>15</v>
      </c>
      <c r="F6" s="12">
        <v>225</v>
      </c>
      <c r="G6" s="12">
        <v>10</v>
      </c>
      <c r="H6" s="12">
        <v>400</v>
      </c>
      <c r="I6" s="12"/>
      <c r="J6" s="12"/>
      <c r="K6" s="12"/>
      <c r="L6" s="12"/>
      <c r="M6" s="12"/>
      <c r="N6" s="13"/>
      <c r="O6" s="12">
        <f t="shared" si="0"/>
        <v>0</v>
      </c>
      <c r="P6" s="12">
        <f t="shared" si="1"/>
        <v>0</v>
      </c>
      <c r="Q6" s="57"/>
      <c r="R6" s="15">
        <v>0.06</v>
      </c>
      <c r="S6" s="15">
        <f t="shared" si="2"/>
        <v>0</v>
      </c>
      <c r="T6" s="43">
        <f>SUM(S6:S20)</f>
        <v>13.71</v>
      </c>
      <c r="U6" s="3">
        <f>T6*100/$T$145</f>
        <v>22.238442822384425</v>
      </c>
    </row>
    <row r="7" spans="1:21" x14ac:dyDescent="0.2">
      <c r="A7" s="11" t="s">
        <v>385</v>
      </c>
      <c r="B7" s="11" t="s">
        <v>386</v>
      </c>
      <c r="C7" s="11" t="s">
        <v>385</v>
      </c>
      <c r="D7" s="11" t="s">
        <v>275</v>
      </c>
      <c r="E7" s="12">
        <v>15</v>
      </c>
      <c r="F7" s="12">
        <v>300</v>
      </c>
      <c r="G7" s="12">
        <v>10</v>
      </c>
      <c r="H7" s="12">
        <v>300</v>
      </c>
      <c r="I7" s="12"/>
      <c r="J7" s="12"/>
      <c r="K7" s="12"/>
      <c r="L7" s="12"/>
      <c r="M7" s="12"/>
      <c r="N7" s="13"/>
      <c r="O7" s="12">
        <f t="shared" si="0"/>
        <v>0</v>
      </c>
      <c r="P7" s="12">
        <f t="shared" si="1"/>
        <v>0</v>
      </c>
      <c r="Q7" s="57"/>
      <c r="R7" s="15">
        <v>0.06</v>
      </c>
      <c r="S7" s="15">
        <f t="shared" si="2"/>
        <v>0</v>
      </c>
      <c r="T7" s="43"/>
    </row>
    <row r="8" spans="1:21" x14ac:dyDescent="0.2">
      <c r="A8" s="73" t="s">
        <v>387</v>
      </c>
      <c r="B8" s="73" t="s">
        <v>259</v>
      </c>
      <c r="C8" s="31" t="s">
        <v>388</v>
      </c>
      <c r="D8" s="73" t="s">
        <v>277</v>
      </c>
      <c r="E8" s="12" t="s">
        <v>167</v>
      </c>
      <c r="F8" s="12">
        <v>300</v>
      </c>
      <c r="G8" s="12">
        <v>10</v>
      </c>
      <c r="H8" s="12">
        <v>300</v>
      </c>
      <c r="I8" s="12"/>
      <c r="J8" s="12"/>
      <c r="K8" s="12"/>
      <c r="L8" s="12"/>
      <c r="M8" s="12"/>
      <c r="N8" s="13"/>
      <c r="O8" s="12">
        <f t="shared" si="0"/>
        <v>0</v>
      </c>
      <c r="P8" s="12">
        <f t="shared" si="1"/>
        <v>0</v>
      </c>
      <c r="Q8" s="57"/>
      <c r="R8" s="15">
        <v>0.06</v>
      </c>
      <c r="S8" s="15">
        <f t="shared" si="2"/>
        <v>0</v>
      </c>
      <c r="T8" s="43"/>
    </row>
    <row r="9" spans="1:21" x14ac:dyDescent="0.2">
      <c r="A9" s="11" t="s">
        <v>258</v>
      </c>
      <c r="B9" s="11" t="s">
        <v>259</v>
      </c>
      <c r="C9" s="11" t="s">
        <v>258</v>
      </c>
      <c r="D9" s="11" t="s">
        <v>275</v>
      </c>
      <c r="E9" s="12">
        <v>15</v>
      </c>
      <c r="F9" s="12">
        <v>375</v>
      </c>
      <c r="G9" s="12">
        <v>10</v>
      </c>
      <c r="H9" s="12">
        <v>200</v>
      </c>
      <c r="I9" s="12"/>
      <c r="J9" s="12"/>
      <c r="K9" s="12"/>
      <c r="L9" s="12"/>
      <c r="M9" s="12"/>
      <c r="N9" s="13"/>
      <c r="O9" s="12">
        <f t="shared" si="0"/>
        <v>0</v>
      </c>
      <c r="P9" s="12">
        <f t="shared" si="1"/>
        <v>0</v>
      </c>
      <c r="Q9" s="57"/>
      <c r="R9" s="15">
        <v>0.06</v>
      </c>
      <c r="S9" s="15">
        <f t="shared" si="2"/>
        <v>0</v>
      </c>
      <c r="T9" s="43"/>
    </row>
    <row r="10" spans="1:21" x14ac:dyDescent="0.2">
      <c r="A10" s="11" t="s">
        <v>26</v>
      </c>
      <c r="B10" s="11" t="s">
        <v>27</v>
      </c>
      <c r="C10" s="11" t="s">
        <v>26</v>
      </c>
      <c r="D10" s="11" t="s">
        <v>275</v>
      </c>
      <c r="E10" s="12">
        <v>15</v>
      </c>
      <c r="F10" s="12">
        <v>457</v>
      </c>
      <c r="G10" s="12">
        <v>10</v>
      </c>
      <c r="H10" s="12">
        <v>200</v>
      </c>
      <c r="I10" s="12"/>
      <c r="J10" s="12">
        <v>4200</v>
      </c>
      <c r="K10" s="12"/>
      <c r="L10" s="12">
        <v>5000</v>
      </c>
      <c r="M10" s="12">
        <v>5000</v>
      </c>
      <c r="N10" s="13"/>
      <c r="O10" s="12">
        <f t="shared" si="0"/>
        <v>14200</v>
      </c>
      <c r="P10" s="12">
        <f t="shared" si="1"/>
        <v>71</v>
      </c>
      <c r="Q10" s="57"/>
      <c r="R10" s="15">
        <v>0.05</v>
      </c>
      <c r="S10" s="15">
        <f t="shared" si="2"/>
        <v>3.5500000000000003</v>
      </c>
    </row>
    <row r="11" spans="1:21" x14ac:dyDescent="0.2">
      <c r="A11" s="73" t="s">
        <v>169</v>
      </c>
      <c r="B11" s="73" t="s">
        <v>27</v>
      </c>
      <c r="C11" s="73">
        <v>90441400</v>
      </c>
      <c r="D11" s="73" t="s">
        <v>277</v>
      </c>
      <c r="E11" s="12" t="s">
        <v>167</v>
      </c>
      <c r="F11" s="12">
        <v>450</v>
      </c>
      <c r="G11" s="12">
        <v>10</v>
      </c>
      <c r="H11" s="12">
        <v>200</v>
      </c>
      <c r="I11" s="12"/>
      <c r="J11" s="12">
        <v>1000</v>
      </c>
      <c r="K11" s="12"/>
      <c r="L11" s="12">
        <v>1000</v>
      </c>
      <c r="M11" s="12">
        <v>1000</v>
      </c>
      <c r="N11" s="13"/>
      <c r="O11" s="12">
        <f t="shared" si="0"/>
        <v>3000</v>
      </c>
      <c r="P11" s="12">
        <f t="shared" si="1"/>
        <v>15</v>
      </c>
      <c r="Q11" s="57"/>
      <c r="R11" s="15">
        <v>0.05</v>
      </c>
      <c r="S11" s="15">
        <f t="shared" si="2"/>
        <v>0.75</v>
      </c>
    </row>
    <row r="12" spans="1:21" x14ac:dyDescent="0.2">
      <c r="A12" s="11" t="s">
        <v>24</v>
      </c>
      <c r="B12" s="11" t="s">
        <v>25</v>
      </c>
      <c r="C12" s="11" t="s">
        <v>24</v>
      </c>
      <c r="D12" s="11" t="s">
        <v>275</v>
      </c>
      <c r="E12" s="12">
        <v>15</v>
      </c>
      <c r="F12" s="12">
        <v>610</v>
      </c>
      <c r="G12" s="12">
        <v>10</v>
      </c>
      <c r="H12" s="12">
        <v>100</v>
      </c>
      <c r="I12" s="12"/>
      <c r="J12" s="12">
        <v>2000</v>
      </c>
      <c r="K12" s="12"/>
      <c r="L12" s="12">
        <v>5000</v>
      </c>
      <c r="M12" s="12">
        <v>5000</v>
      </c>
      <c r="N12" s="13"/>
      <c r="O12" s="12">
        <f t="shared" si="0"/>
        <v>12000</v>
      </c>
      <c r="P12" s="12">
        <f t="shared" si="1"/>
        <v>120</v>
      </c>
      <c r="Q12" s="57"/>
      <c r="R12" s="15">
        <v>0.04</v>
      </c>
      <c r="S12" s="15">
        <f t="shared" si="2"/>
        <v>4.8</v>
      </c>
    </row>
    <row r="13" spans="1:21" x14ac:dyDescent="0.2">
      <c r="A13" s="73" t="s">
        <v>168</v>
      </c>
      <c r="B13" s="73" t="s">
        <v>25</v>
      </c>
      <c r="C13" s="73">
        <v>90441600</v>
      </c>
      <c r="D13" s="73" t="s">
        <v>277</v>
      </c>
      <c r="E13" s="12" t="s">
        <v>167</v>
      </c>
      <c r="F13" s="12">
        <v>600</v>
      </c>
      <c r="G13" s="12">
        <v>10</v>
      </c>
      <c r="H13" s="12">
        <v>100</v>
      </c>
      <c r="I13" s="12"/>
      <c r="J13" s="12">
        <v>900</v>
      </c>
      <c r="K13" s="12"/>
      <c r="L13" s="12">
        <v>1000</v>
      </c>
      <c r="M13" s="12">
        <v>1000</v>
      </c>
      <c r="N13" s="13"/>
      <c r="O13" s="12">
        <f t="shared" si="0"/>
        <v>2900</v>
      </c>
      <c r="P13" s="12">
        <f t="shared" si="1"/>
        <v>29</v>
      </c>
      <c r="Q13" s="57"/>
      <c r="R13" s="15">
        <v>0.04</v>
      </c>
      <c r="S13" s="15">
        <f t="shared" si="2"/>
        <v>1.1599999999999999</v>
      </c>
    </row>
    <row r="14" spans="1:21" x14ac:dyDescent="0.2">
      <c r="A14" s="11" t="s">
        <v>150</v>
      </c>
      <c r="B14" s="11" t="s">
        <v>151</v>
      </c>
      <c r="C14" s="11" t="s">
        <v>150</v>
      </c>
      <c r="D14" s="11" t="s">
        <v>275</v>
      </c>
      <c r="E14" s="12">
        <v>15</v>
      </c>
      <c r="F14" s="12">
        <v>760</v>
      </c>
      <c r="G14" s="12">
        <v>10</v>
      </c>
      <c r="H14" s="12">
        <v>100</v>
      </c>
      <c r="I14" s="12"/>
      <c r="J14" s="12"/>
      <c r="K14" s="12"/>
      <c r="L14" s="12"/>
      <c r="M14" s="12">
        <v>500</v>
      </c>
      <c r="N14" s="13"/>
      <c r="O14" s="12">
        <f t="shared" si="0"/>
        <v>500</v>
      </c>
      <c r="P14" s="12">
        <f t="shared" si="1"/>
        <v>5</v>
      </c>
      <c r="Q14" s="57"/>
      <c r="R14" s="15">
        <v>0.04</v>
      </c>
      <c r="S14" s="15">
        <f t="shared" si="2"/>
        <v>0.2</v>
      </c>
    </row>
    <row r="15" spans="1:21" x14ac:dyDescent="0.2">
      <c r="A15" s="11" t="s">
        <v>20</v>
      </c>
      <c r="B15" s="11" t="s">
        <v>21</v>
      </c>
      <c r="C15" s="11" t="s">
        <v>20</v>
      </c>
      <c r="D15" s="11" t="s">
        <v>275</v>
      </c>
      <c r="E15" s="12">
        <v>15</v>
      </c>
      <c r="F15" s="12">
        <v>915</v>
      </c>
      <c r="G15" s="12">
        <v>10</v>
      </c>
      <c r="H15" s="12">
        <v>100</v>
      </c>
      <c r="I15" s="12"/>
      <c r="J15" s="12"/>
      <c r="K15" s="12"/>
      <c r="L15" s="12">
        <v>2000</v>
      </c>
      <c r="M15" s="12">
        <v>2000</v>
      </c>
      <c r="N15" s="13"/>
      <c r="O15" s="12">
        <f t="shared" si="0"/>
        <v>4000</v>
      </c>
      <c r="P15" s="12">
        <f t="shared" si="1"/>
        <v>40</v>
      </c>
      <c r="Q15" s="57"/>
      <c r="R15" s="15">
        <v>0.05</v>
      </c>
      <c r="S15" s="15">
        <f t="shared" si="2"/>
        <v>2</v>
      </c>
    </row>
    <row r="16" spans="1:21" x14ac:dyDescent="0.2">
      <c r="A16" s="13" t="s">
        <v>166</v>
      </c>
      <c r="B16" s="13" t="s">
        <v>21</v>
      </c>
      <c r="C16" s="13">
        <v>90441800</v>
      </c>
      <c r="D16" s="73" t="s">
        <v>277</v>
      </c>
      <c r="E16" s="12" t="s">
        <v>167</v>
      </c>
      <c r="F16" s="12">
        <v>900</v>
      </c>
      <c r="G16" s="12">
        <v>10</v>
      </c>
      <c r="H16" s="12">
        <v>100</v>
      </c>
      <c r="I16" s="12"/>
      <c r="J16" s="12">
        <v>1000</v>
      </c>
      <c r="K16" s="12"/>
      <c r="L16" s="12">
        <v>1000</v>
      </c>
      <c r="M16" s="12">
        <v>500</v>
      </c>
      <c r="N16" s="13"/>
      <c r="O16" s="12">
        <f t="shared" si="0"/>
        <v>2500</v>
      </c>
      <c r="P16" s="12">
        <f t="shared" si="1"/>
        <v>25</v>
      </c>
      <c r="Q16" s="57"/>
      <c r="R16" s="15">
        <v>0.05</v>
      </c>
      <c r="S16" s="15">
        <f t="shared" si="2"/>
        <v>1.25</v>
      </c>
    </row>
    <row r="17" spans="1:21" x14ac:dyDescent="0.2">
      <c r="A17" s="11" t="s">
        <v>16</v>
      </c>
      <c r="B17" s="11" t="s">
        <v>17</v>
      </c>
      <c r="C17" s="11" t="s">
        <v>16</v>
      </c>
      <c r="D17" s="11" t="s">
        <v>275</v>
      </c>
      <c r="E17" s="12">
        <v>15</v>
      </c>
      <c r="F17" s="12">
        <v>1220</v>
      </c>
      <c r="G17" s="12">
        <v>10</v>
      </c>
      <c r="H17" s="12">
        <v>50</v>
      </c>
      <c r="I17" s="12"/>
      <c r="J17" s="12"/>
      <c r="K17" s="12"/>
      <c r="L17" s="12"/>
      <c r="M17" s="12"/>
      <c r="N17" s="13"/>
      <c r="O17" s="12">
        <f t="shared" si="0"/>
        <v>0</v>
      </c>
      <c r="P17" s="12">
        <f t="shared" si="1"/>
        <v>0</v>
      </c>
      <c r="Q17" s="57"/>
      <c r="R17" s="15">
        <v>0.04</v>
      </c>
      <c r="S17" s="15">
        <f t="shared" si="2"/>
        <v>0</v>
      </c>
    </row>
    <row r="18" spans="1:21" x14ac:dyDescent="0.2">
      <c r="A18" s="11" t="s">
        <v>148</v>
      </c>
      <c r="B18" s="11" t="s">
        <v>149</v>
      </c>
      <c r="C18" s="11" t="s">
        <v>148</v>
      </c>
      <c r="D18" s="11" t="s">
        <v>275</v>
      </c>
      <c r="E18" s="12">
        <v>15</v>
      </c>
      <c r="F18" s="12">
        <v>1524</v>
      </c>
      <c r="G18" s="12">
        <v>10</v>
      </c>
      <c r="H18" s="12">
        <v>50</v>
      </c>
      <c r="I18" s="12"/>
      <c r="J18" s="12"/>
      <c r="K18" s="12"/>
      <c r="L18" s="12"/>
      <c r="M18" s="12"/>
      <c r="N18" s="13"/>
      <c r="O18" s="12">
        <f t="shared" si="0"/>
        <v>0</v>
      </c>
      <c r="P18" s="12">
        <f t="shared" si="1"/>
        <v>0</v>
      </c>
      <c r="Q18" s="57"/>
      <c r="R18" s="15">
        <v>0.05</v>
      </c>
      <c r="S18" s="15">
        <f t="shared" si="2"/>
        <v>0</v>
      </c>
    </row>
    <row r="19" spans="1:21" x14ac:dyDescent="0.2">
      <c r="A19" s="11" t="s">
        <v>146</v>
      </c>
      <c r="B19" s="11" t="s">
        <v>147</v>
      </c>
      <c r="C19" s="11" t="s">
        <v>146</v>
      </c>
      <c r="D19" s="11" t="s">
        <v>275</v>
      </c>
      <c r="E19" s="12">
        <v>15</v>
      </c>
      <c r="F19" s="12">
        <v>1800</v>
      </c>
      <c r="G19" s="12">
        <v>10</v>
      </c>
      <c r="H19" s="12">
        <v>50</v>
      </c>
      <c r="I19" s="12"/>
      <c r="J19" s="12"/>
      <c r="K19" s="12"/>
      <c r="L19" s="12"/>
      <c r="M19" s="12"/>
      <c r="N19" s="13"/>
      <c r="O19" s="12">
        <f t="shared" si="0"/>
        <v>0</v>
      </c>
      <c r="P19" s="12">
        <f t="shared" si="1"/>
        <v>0</v>
      </c>
      <c r="Q19" s="57"/>
      <c r="R19" s="15">
        <v>0.06</v>
      </c>
      <c r="S19" s="15">
        <f t="shared" si="2"/>
        <v>0</v>
      </c>
    </row>
    <row r="20" spans="1:21" x14ac:dyDescent="0.2">
      <c r="A20" s="11" t="s">
        <v>353</v>
      </c>
      <c r="B20" s="11" t="s">
        <v>354</v>
      </c>
      <c r="C20" s="11" t="s">
        <v>146</v>
      </c>
      <c r="D20" s="11" t="s">
        <v>275</v>
      </c>
      <c r="E20" s="12">
        <v>15</v>
      </c>
      <c r="F20" s="12">
        <v>2100</v>
      </c>
      <c r="G20" s="12">
        <v>10</v>
      </c>
      <c r="H20" s="12">
        <v>50</v>
      </c>
      <c r="I20" s="12"/>
      <c r="J20" s="12"/>
      <c r="K20" s="12"/>
      <c r="L20" s="12"/>
      <c r="M20" s="12"/>
      <c r="N20" s="13"/>
      <c r="O20" s="12">
        <f t="shared" si="0"/>
        <v>0</v>
      </c>
      <c r="P20" s="12">
        <f t="shared" si="1"/>
        <v>0</v>
      </c>
      <c r="Q20" s="57"/>
      <c r="R20" s="15">
        <v>0.06</v>
      </c>
      <c r="S20" s="15">
        <f t="shared" si="2"/>
        <v>0</v>
      </c>
    </row>
    <row r="21" spans="1:21" ht="15" x14ac:dyDescent="0.2">
      <c r="A21" s="60" t="s">
        <v>28</v>
      </c>
      <c r="B21" s="60"/>
      <c r="C21" s="60"/>
      <c r="D21" s="60"/>
      <c r="E21" s="60"/>
      <c r="F21" s="12"/>
      <c r="G21" s="20"/>
      <c r="H21" s="20"/>
      <c r="I21" s="12"/>
      <c r="J21" s="12"/>
      <c r="K21" s="12"/>
      <c r="L21" s="12"/>
      <c r="M21" s="12"/>
      <c r="N21" s="21"/>
      <c r="O21" s="12"/>
      <c r="P21" s="12"/>
      <c r="Q21" s="57"/>
      <c r="R21" s="12"/>
      <c r="S21" s="15"/>
    </row>
    <row r="22" spans="1:21" x14ac:dyDescent="0.2">
      <c r="A22" s="11" t="s">
        <v>260</v>
      </c>
      <c r="B22" s="11" t="s">
        <v>229</v>
      </c>
      <c r="C22" s="11" t="s">
        <v>260</v>
      </c>
      <c r="D22" s="11" t="s">
        <v>275</v>
      </c>
      <c r="E22" s="12">
        <v>20</v>
      </c>
      <c r="F22" s="12">
        <v>100</v>
      </c>
      <c r="G22" s="12">
        <v>10</v>
      </c>
      <c r="H22" s="12">
        <v>500</v>
      </c>
      <c r="I22" s="12"/>
      <c r="J22" s="12"/>
      <c r="K22" s="12"/>
      <c r="L22" s="12"/>
      <c r="M22" s="12"/>
      <c r="N22" s="13"/>
      <c r="O22" s="12">
        <f t="shared" ref="O22:O38" si="3">SUM(I22:N22)</f>
        <v>0</v>
      </c>
      <c r="P22" s="12">
        <f t="shared" ref="P22:P38" si="4">$O22/$H22</f>
        <v>0</v>
      </c>
      <c r="Q22" s="57"/>
      <c r="R22" s="15">
        <v>0.06</v>
      </c>
      <c r="S22" s="15">
        <f t="shared" ref="S22:S38" si="5">$P22*$R22</f>
        <v>0</v>
      </c>
      <c r="T22" s="43">
        <f>SUM(S22:S38)</f>
        <v>21.409999999999997</v>
      </c>
      <c r="U22" s="3">
        <f>T22*100/$T$145</f>
        <v>34.728304947283036</v>
      </c>
    </row>
    <row r="23" spans="1:21" x14ac:dyDescent="0.2">
      <c r="A23" s="73" t="s">
        <v>228</v>
      </c>
      <c r="B23" s="73" t="s">
        <v>229</v>
      </c>
      <c r="C23" s="73">
        <v>90442100</v>
      </c>
      <c r="D23" s="73" t="s">
        <v>277</v>
      </c>
      <c r="E23" s="12" t="s">
        <v>46</v>
      </c>
      <c r="F23" s="12">
        <v>100</v>
      </c>
      <c r="G23" s="12">
        <v>10</v>
      </c>
      <c r="H23" s="12">
        <v>500</v>
      </c>
      <c r="I23" s="12"/>
      <c r="J23" s="12"/>
      <c r="K23" s="12"/>
      <c r="L23" s="12"/>
      <c r="M23" s="12"/>
      <c r="N23" s="13"/>
      <c r="O23" s="12">
        <f t="shared" si="3"/>
        <v>0</v>
      </c>
      <c r="P23" s="12">
        <f t="shared" si="4"/>
        <v>0</v>
      </c>
      <c r="Q23" s="57"/>
      <c r="R23" s="15">
        <v>0.06</v>
      </c>
      <c r="S23" s="15">
        <f t="shared" si="5"/>
        <v>0</v>
      </c>
      <c r="T23" s="43"/>
    </row>
    <row r="24" spans="1:21" x14ac:dyDescent="0.2">
      <c r="A24" s="73" t="s">
        <v>172</v>
      </c>
      <c r="B24" s="73" t="s">
        <v>173</v>
      </c>
      <c r="C24" s="73">
        <v>90447000</v>
      </c>
      <c r="D24" s="73" t="s">
        <v>277</v>
      </c>
      <c r="E24" s="12" t="s">
        <v>46</v>
      </c>
      <c r="F24" s="12">
        <v>240</v>
      </c>
      <c r="G24" s="12">
        <v>10</v>
      </c>
      <c r="H24" s="12">
        <v>250</v>
      </c>
      <c r="I24" s="12">
        <v>2000</v>
      </c>
      <c r="J24" s="12"/>
      <c r="K24" s="12"/>
      <c r="L24" s="12">
        <v>5000</v>
      </c>
      <c r="M24" s="12">
        <v>5000</v>
      </c>
      <c r="N24" s="13"/>
      <c r="O24" s="12">
        <f t="shared" si="3"/>
        <v>12000</v>
      </c>
      <c r="P24" s="12">
        <f t="shared" si="4"/>
        <v>48</v>
      </c>
      <c r="Q24" s="57"/>
      <c r="R24" s="15">
        <v>0.06</v>
      </c>
      <c r="S24" s="15">
        <f t="shared" si="5"/>
        <v>2.88</v>
      </c>
    </row>
    <row r="25" spans="1:21" x14ac:dyDescent="0.2">
      <c r="A25" s="11" t="s">
        <v>389</v>
      </c>
      <c r="B25" s="11" t="s">
        <v>390</v>
      </c>
      <c r="C25" s="11" t="s">
        <v>389</v>
      </c>
      <c r="D25" s="11" t="s">
        <v>275</v>
      </c>
      <c r="E25" s="12">
        <v>20</v>
      </c>
      <c r="F25" s="12">
        <v>300</v>
      </c>
      <c r="G25" s="12">
        <v>10</v>
      </c>
      <c r="H25" s="12">
        <v>200</v>
      </c>
      <c r="I25" s="12"/>
      <c r="J25" s="12"/>
      <c r="K25" s="12"/>
      <c r="L25" s="12"/>
      <c r="M25" s="12"/>
      <c r="N25" s="13"/>
      <c r="O25" s="12">
        <f t="shared" si="3"/>
        <v>0</v>
      </c>
      <c r="P25" s="12">
        <f t="shared" si="4"/>
        <v>0</v>
      </c>
      <c r="Q25" s="57"/>
      <c r="R25" s="15">
        <v>0.06</v>
      </c>
      <c r="S25" s="15">
        <f t="shared" si="5"/>
        <v>0</v>
      </c>
    </row>
    <row r="26" spans="1:21" x14ac:dyDescent="0.2">
      <c r="A26" s="11" t="s">
        <v>50</v>
      </c>
      <c r="B26" s="11" t="s">
        <v>51</v>
      </c>
      <c r="C26" s="11" t="s">
        <v>50</v>
      </c>
      <c r="D26" s="11" t="s">
        <v>275</v>
      </c>
      <c r="E26" s="12">
        <v>20</v>
      </c>
      <c r="F26" s="12">
        <v>457</v>
      </c>
      <c r="G26" s="12">
        <v>10</v>
      </c>
      <c r="H26" s="12">
        <v>100</v>
      </c>
      <c r="I26" s="12"/>
      <c r="J26" s="12"/>
      <c r="K26" s="12"/>
      <c r="L26" s="12"/>
      <c r="M26" s="12">
        <v>500</v>
      </c>
      <c r="N26" s="13"/>
      <c r="O26" s="12">
        <f t="shared" si="3"/>
        <v>500</v>
      </c>
      <c r="P26" s="12">
        <f t="shared" si="4"/>
        <v>5</v>
      </c>
      <c r="Q26" s="57"/>
      <c r="R26" s="15">
        <v>0.04</v>
      </c>
      <c r="S26" s="15">
        <f t="shared" si="5"/>
        <v>0.2</v>
      </c>
    </row>
    <row r="27" spans="1:21" x14ac:dyDescent="0.2">
      <c r="A27" s="73" t="s">
        <v>171</v>
      </c>
      <c r="B27" s="73" t="s">
        <v>51</v>
      </c>
      <c r="C27" s="73">
        <v>90442400</v>
      </c>
      <c r="D27" s="73" t="s">
        <v>277</v>
      </c>
      <c r="E27" s="12" t="s">
        <v>46</v>
      </c>
      <c r="F27" s="12">
        <v>450</v>
      </c>
      <c r="G27" s="12">
        <v>10</v>
      </c>
      <c r="H27" s="12">
        <v>100</v>
      </c>
      <c r="I27" s="12">
        <v>200</v>
      </c>
      <c r="J27" s="12">
        <v>2000</v>
      </c>
      <c r="K27" s="12"/>
      <c r="L27" s="12">
        <v>1000</v>
      </c>
      <c r="M27" s="12">
        <v>1000</v>
      </c>
      <c r="N27" s="13"/>
      <c r="O27" s="12">
        <f t="shared" si="3"/>
        <v>4200</v>
      </c>
      <c r="P27" s="12">
        <f t="shared" si="4"/>
        <v>42</v>
      </c>
      <c r="Q27" s="57"/>
      <c r="R27" s="15">
        <v>0.04</v>
      </c>
      <c r="S27" s="15">
        <f t="shared" si="5"/>
        <v>1.68</v>
      </c>
    </row>
    <row r="28" spans="1:21" x14ac:dyDescent="0.2">
      <c r="A28" s="11" t="s">
        <v>47</v>
      </c>
      <c r="B28" s="11" t="s">
        <v>48</v>
      </c>
      <c r="C28" s="11" t="s">
        <v>47</v>
      </c>
      <c r="D28" s="11" t="s">
        <v>275</v>
      </c>
      <c r="E28" s="12">
        <v>20</v>
      </c>
      <c r="F28" s="12">
        <v>610</v>
      </c>
      <c r="G28" s="12">
        <v>10</v>
      </c>
      <c r="H28" s="12">
        <v>100</v>
      </c>
      <c r="I28" s="12"/>
      <c r="J28" s="12"/>
      <c r="K28" s="12"/>
      <c r="L28" s="12">
        <v>2000</v>
      </c>
      <c r="M28" s="12">
        <v>1000</v>
      </c>
      <c r="N28" s="13"/>
      <c r="O28" s="12">
        <f t="shared" si="3"/>
        <v>3000</v>
      </c>
      <c r="P28" s="12">
        <f t="shared" si="4"/>
        <v>30</v>
      </c>
      <c r="Q28" s="57"/>
      <c r="R28" s="15">
        <v>0.06</v>
      </c>
      <c r="S28" s="15">
        <f t="shared" si="5"/>
        <v>1.7999999999999998</v>
      </c>
    </row>
    <row r="29" spans="1:21" x14ac:dyDescent="0.2">
      <c r="A29" s="73" t="s">
        <v>49</v>
      </c>
      <c r="B29" s="73" t="s">
        <v>48</v>
      </c>
      <c r="C29" s="73">
        <v>90442600</v>
      </c>
      <c r="D29" s="73" t="s">
        <v>277</v>
      </c>
      <c r="E29" s="12" t="s">
        <v>46</v>
      </c>
      <c r="F29" s="12">
        <v>600</v>
      </c>
      <c r="G29" s="12">
        <v>10</v>
      </c>
      <c r="H29" s="12">
        <v>100</v>
      </c>
      <c r="I29" s="12"/>
      <c r="J29" s="12"/>
      <c r="K29" s="12"/>
      <c r="L29" s="12">
        <v>2000</v>
      </c>
      <c r="M29" s="12">
        <v>1000</v>
      </c>
      <c r="N29" s="13"/>
      <c r="O29" s="12">
        <f t="shared" si="3"/>
        <v>3000</v>
      </c>
      <c r="P29" s="12">
        <f t="shared" si="4"/>
        <v>30</v>
      </c>
      <c r="Q29" s="57"/>
      <c r="R29" s="15">
        <v>0.06</v>
      </c>
      <c r="S29" s="15">
        <f t="shared" si="5"/>
        <v>1.7999999999999998</v>
      </c>
    </row>
    <row r="30" spans="1:21" x14ac:dyDescent="0.2">
      <c r="A30" s="11" t="s">
        <v>154</v>
      </c>
      <c r="B30" s="11" t="s">
        <v>43</v>
      </c>
      <c r="C30" s="11" t="s">
        <v>154</v>
      </c>
      <c r="D30" s="11" t="s">
        <v>275</v>
      </c>
      <c r="E30" s="12">
        <v>20</v>
      </c>
      <c r="F30" s="12">
        <v>760</v>
      </c>
      <c r="G30" s="12">
        <v>10</v>
      </c>
      <c r="H30" s="12">
        <v>100</v>
      </c>
      <c r="I30" s="12"/>
      <c r="J30" s="12"/>
      <c r="K30" s="12"/>
      <c r="L30" s="12"/>
      <c r="M30" s="12">
        <v>500</v>
      </c>
      <c r="N30" s="13"/>
      <c r="O30" s="12">
        <f t="shared" si="3"/>
        <v>500</v>
      </c>
      <c r="P30" s="12">
        <f t="shared" si="4"/>
        <v>5</v>
      </c>
      <c r="Q30" s="57"/>
      <c r="R30" s="15">
        <v>7.0000000000000007E-2</v>
      </c>
      <c r="S30" s="15">
        <f t="shared" si="5"/>
        <v>0.35000000000000003</v>
      </c>
    </row>
    <row r="31" spans="1:21" x14ac:dyDescent="0.2">
      <c r="A31" s="73" t="s">
        <v>45</v>
      </c>
      <c r="B31" s="73" t="s">
        <v>43</v>
      </c>
      <c r="C31" s="73">
        <v>90442700</v>
      </c>
      <c r="D31" s="73" t="s">
        <v>277</v>
      </c>
      <c r="E31" s="12" t="s">
        <v>46</v>
      </c>
      <c r="F31" s="12">
        <v>750</v>
      </c>
      <c r="G31" s="12">
        <v>10</v>
      </c>
      <c r="H31" s="12">
        <v>100</v>
      </c>
      <c r="I31" s="12"/>
      <c r="J31" s="12"/>
      <c r="K31" s="12"/>
      <c r="L31" s="12">
        <v>2000</v>
      </c>
      <c r="M31" s="12">
        <v>1000</v>
      </c>
      <c r="N31" s="13"/>
      <c r="O31" s="12">
        <f t="shared" si="3"/>
        <v>3000</v>
      </c>
      <c r="P31" s="12">
        <f t="shared" si="4"/>
        <v>30</v>
      </c>
      <c r="Q31" s="57"/>
      <c r="R31" s="15">
        <v>7.0000000000000007E-2</v>
      </c>
      <c r="S31" s="15">
        <f t="shared" si="5"/>
        <v>2.1</v>
      </c>
    </row>
    <row r="32" spans="1:21" x14ac:dyDescent="0.2">
      <c r="A32" s="11" t="s">
        <v>38</v>
      </c>
      <c r="B32" s="11" t="s">
        <v>39</v>
      </c>
      <c r="C32" s="11" t="s">
        <v>38</v>
      </c>
      <c r="D32" s="11" t="s">
        <v>275</v>
      </c>
      <c r="E32" s="12">
        <v>20</v>
      </c>
      <c r="F32" s="12">
        <v>915</v>
      </c>
      <c r="G32" s="12">
        <v>10</v>
      </c>
      <c r="H32" s="12">
        <v>50</v>
      </c>
      <c r="I32" s="12"/>
      <c r="J32" s="12">
        <v>1200</v>
      </c>
      <c r="K32" s="12"/>
      <c r="L32" s="12">
        <v>2000</v>
      </c>
      <c r="M32" s="12">
        <v>1000</v>
      </c>
      <c r="N32" s="13"/>
      <c r="O32" s="12">
        <f t="shared" si="3"/>
        <v>4200</v>
      </c>
      <c r="P32" s="12">
        <f t="shared" si="4"/>
        <v>84</v>
      </c>
      <c r="Q32" s="57"/>
      <c r="R32" s="15">
        <v>0.04</v>
      </c>
      <c r="S32" s="15">
        <f t="shared" si="5"/>
        <v>3.36</v>
      </c>
    </row>
    <row r="33" spans="1:21" x14ac:dyDescent="0.2">
      <c r="A33" s="73" t="s">
        <v>170</v>
      </c>
      <c r="B33" s="73" t="s">
        <v>39</v>
      </c>
      <c r="C33" s="73">
        <v>90442800</v>
      </c>
      <c r="D33" s="73" t="s">
        <v>277</v>
      </c>
      <c r="E33" s="12" t="s">
        <v>46</v>
      </c>
      <c r="F33" s="12">
        <v>900</v>
      </c>
      <c r="G33" s="12">
        <v>10</v>
      </c>
      <c r="H33" s="12">
        <v>50</v>
      </c>
      <c r="I33" s="12"/>
      <c r="J33" s="12"/>
      <c r="K33" s="12"/>
      <c r="L33" s="12">
        <v>3000</v>
      </c>
      <c r="M33" s="12">
        <v>2000</v>
      </c>
      <c r="N33" s="13"/>
      <c r="O33" s="12">
        <f t="shared" si="3"/>
        <v>5000</v>
      </c>
      <c r="P33" s="12">
        <f t="shared" si="4"/>
        <v>100</v>
      </c>
      <c r="Q33" s="57"/>
      <c r="R33" s="15">
        <v>0.04</v>
      </c>
      <c r="S33" s="15">
        <f t="shared" si="5"/>
        <v>4</v>
      </c>
    </row>
    <row r="34" spans="1:21" x14ac:dyDescent="0.2">
      <c r="A34" s="11" t="s">
        <v>34</v>
      </c>
      <c r="B34" s="11" t="s">
        <v>35</v>
      </c>
      <c r="C34" s="11" t="s">
        <v>34</v>
      </c>
      <c r="D34" s="11" t="s">
        <v>275</v>
      </c>
      <c r="E34" s="12">
        <v>20</v>
      </c>
      <c r="F34" s="12">
        <v>1220</v>
      </c>
      <c r="G34" s="12">
        <v>10</v>
      </c>
      <c r="H34" s="12">
        <v>50</v>
      </c>
      <c r="I34" s="12"/>
      <c r="J34" s="12">
        <v>700</v>
      </c>
      <c r="K34" s="12"/>
      <c r="L34" s="12">
        <v>1000</v>
      </c>
      <c r="M34" s="12">
        <v>1000</v>
      </c>
      <c r="N34" s="13"/>
      <c r="O34" s="12">
        <f t="shared" si="3"/>
        <v>2700</v>
      </c>
      <c r="P34" s="12">
        <f t="shared" si="4"/>
        <v>54</v>
      </c>
      <c r="Q34" s="57"/>
      <c r="R34" s="15">
        <v>0.06</v>
      </c>
      <c r="S34" s="15">
        <f t="shared" si="5"/>
        <v>3.2399999999999998</v>
      </c>
    </row>
    <row r="35" spans="1:21" x14ac:dyDescent="0.2">
      <c r="A35" s="11" t="s">
        <v>32</v>
      </c>
      <c r="B35" s="11" t="s">
        <v>33</v>
      </c>
      <c r="C35" s="11" t="s">
        <v>32</v>
      </c>
      <c r="D35" s="11" t="s">
        <v>275</v>
      </c>
      <c r="E35" s="12">
        <v>20</v>
      </c>
      <c r="F35" s="12">
        <v>1524</v>
      </c>
      <c r="G35" s="12">
        <v>10</v>
      </c>
      <c r="H35" s="12">
        <v>50</v>
      </c>
      <c r="I35" s="12"/>
      <c r="J35" s="12"/>
      <c r="K35" s="12"/>
      <c r="L35" s="12"/>
      <c r="M35" s="12"/>
      <c r="N35" s="13"/>
      <c r="O35" s="12">
        <f t="shared" si="3"/>
        <v>0</v>
      </c>
      <c r="P35" s="12">
        <f t="shared" si="4"/>
        <v>0</v>
      </c>
      <c r="Q35" s="57"/>
      <c r="R35" s="15">
        <v>7.0000000000000007E-2</v>
      </c>
      <c r="S35" s="15">
        <f t="shared" si="5"/>
        <v>0</v>
      </c>
    </row>
    <row r="36" spans="1:21" x14ac:dyDescent="0.2">
      <c r="A36" s="11" t="s">
        <v>214</v>
      </c>
      <c r="B36" s="11" t="s">
        <v>30</v>
      </c>
      <c r="C36" s="11" t="s">
        <v>214</v>
      </c>
      <c r="D36" s="11" t="s">
        <v>275</v>
      </c>
      <c r="E36" s="12">
        <v>20</v>
      </c>
      <c r="F36" s="12">
        <v>1800</v>
      </c>
      <c r="G36" s="12">
        <v>10</v>
      </c>
      <c r="H36" s="12">
        <v>50</v>
      </c>
      <c r="I36" s="12"/>
      <c r="J36" s="12"/>
      <c r="K36" s="12"/>
      <c r="L36" s="12"/>
      <c r="M36" s="12"/>
      <c r="N36" s="13"/>
      <c r="O36" s="12">
        <f t="shared" si="3"/>
        <v>0</v>
      </c>
      <c r="P36" s="12">
        <f t="shared" si="4"/>
        <v>0</v>
      </c>
      <c r="Q36" s="57"/>
      <c r="R36" s="15">
        <v>0.09</v>
      </c>
      <c r="S36" s="15">
        <f t="shared" si="5"/>
        <v>0</v>
      </c>
    </row>
    <row r="37" spans="1:21" x14ac:dyDescent="0.2">
      <c r="A37" s="11" t="s">
        <v>212</v>
      </c>
      <c r="B37" s="11" t="s">
        <v>213</v>
      </c>
      <c r="C37" s="11" t="s">
        <v>212</v>
      </c>
      <c r="D37" s="11" t="s">
        <v>275</v>
      </c>
      <c r="E37" s="12">
        <v>20</v>
      </c>
      <c r="F37" s="12">
        <v>2100</v>
      </c>
      <c r="G37" s="12">
        <v>10</v>
      </c>
      <c r="H37" s="12">
        <v>50</v>
      </c>
      <c r="I37" s="12"/>
      <c r="J37" s="12"/>
      <c r="K37" s="12"/>
      <c r="L37" s="12"/>
      <c r="M37" s="12"/>
      <c r="N37" s="13"/>
      <c r="O37" s="12">
        <f t="shared" si="3"/>
        <v>0</v>
      </c>
      <c r="P37" s="12">
        <f t="shared" si="4"/>
        <v>0</v>
      </c>
      <c r="Q37" s="57"/>
      <c r="R37" s="15">
        <v>7.0000000000000007E-2</v>
      </c>
      <c r="S37" s="15">
        <f t="shared" si="5"/>
        <v>0</v>
      </c>
    </row>
    <row r="38" spans="1:21" x14ac:dyDescent="0.2">
      <c r="A38" s="11" t="s">
        <v>242</v>
      </c>
      <c r="B38" s="11" t="s">
        <v>243</v>
      </c>
      <c r="C38" s="11" t="s">
        <v>242</v>
      </c>
      <c r="D38" s="11" t="s">
        <v>275</v>
      </c>
      <c r="E38" s="12">
        <v>20</v>
      </c>
      <c r="F38" s="12">
        <v>2400</v>
      </c>
      <c r="G38" s="12">
        <v>10</v>
      </c>
      <c r="H38" s="12">
        <v>50</v>
      </c>
      <c r="I38" s="12"/>
      <c r="J38" s="12"/>
      <c r="K38" s="12"/>
      <c r="L38" s="12"/>
      <c r="M38" s="12"/>
      <c r="N38" s="13"/>
      <c r="O38" s="12">
        <f t="shared" si="3"/>
        <v>0</v>
      </c>
      <c r="P38" s="12">
        <f t="shared" si="4"/>
        <v>0</v>
      </c>
      <c r="Q38" s="57"/>
      <c r="R38" s="15">
        <v>7.0000000000000007E-2</v>
      </c>
      <c r="S38" s="15">
        <f t="shared" si="5"/>
        <v>0</v>
      </c>
    </row>
    <row r="39" spans="1:21" ht="15" x14ac:dyDescent="0.2">
      <c r="A39" s="60" t="s">
        <v>52</v>
      </c>
      <c r="B39" s="60"/>
      <c r="C39" s="60"/>
      <c r="D39" s="60"/>
      <c r="E39" s="60"/>
      <c r="F39" s="24"/>
      <c r="G39" s="72"/>
      <c r="H39" s="72"/>
      <c r="I39" s="12"/>
      <c r="J39" s="12"/>
      <c r="K39" s="12"/>
      <c r="L39" s="12"/>
      <c r="M39" s="12"/>
      <c r="N39" s="25"/>
      <c r="O39" s="12"/>
      <c r="P39" s="12"/>
      <c r="Q39" s="57"/>
      <c r="R39" s="12"/>
      <c r="S39" s="15"/>
    </row>
    <row r="40" spans="1:21" x14ac:dyDescent="0.2">
      <c r="A40" s="11" t="s">
        <v>261</v>
      </c>
      <c r="B40" s="11" t="s">
        <v>262</v>
      </c>
      <c r="C40" s="11" t="s">
        <v>261</v>
      </c>
      <c r="D40" s="11" t="s">
        <v>275</v>
      </c>
      <c r="E40" s="12">
        <v>25</v>
      </c>
      <c r="F40" s="12">
        <v>200</v>
      </c>
      <c r="G40" s="12">
        <v>10</v>
      </c>
      <c r="H40" s="12">
        <v>150</v>
      </c>
      <c r="I40" s="12">
        <v>150</v>
      </c>
      <c r="J40" s="12"/>
      <c r="K40" s="12"/>
      <c r="L40" s="12">
        <v>600</v>
      </c>
      <c r="M40" s="12">
        <v>300</v>
      </c>
      <c r="N40" s="13"/>
      <c r="O40" s="12">
        <f t="shared" ref="O40:O58" si="6">SUM(I40:N40)</f>
        <v>1050</v>
      </c>
      <c r="P40" s="12">
        <f t="shared" ref="P40:P58" si="7">$O40/$H40</f>
        <v>7</v>
      </c>
      <c r="Q40" s="57"/>
      <c r="R40" s="15">
        <v>0.06</v>
      </c>
      <c r="S40" s="15">
        <f t="shared" ref="S40:S58" si="8">$P40*$R40</f>
        <v>0.42</v>
      </c>
      <c r="T40" s="43">
        <f>SUM(S40:S58)</f>
        <v>19.68</v>
      </c>
      <c r="U40" s="3">
        <f>T40*100/$T$145</f>
        <v>31.922141119221408</v>
      </c>
    </row>
    <row r="41" spans="1:21" x14ac:dyDescent="0.2">
      <c r="A41" s="73" t="s">
        <v>198</v>
      </c>
      <c r="B41" s="73" t="s">
        <v>199</v>
      </c>
      <c r="C41" s="73">
        <v>90448000</v>
      </c>
      <c r="D41" s="73" t="s">
        <v>277</v>
      </c>
      <c r="E41" s="12" t="s">
        <v>63</v>
      </c>
      <c r="F41" s="12">
        <v>270</v>
      </c>
      <c r="G41" s="12">
        <v>10</v>
      </c>
      <c r="H41" s="12">
        <v>100</v>
      </c>
      <c r="I41" s="12"/>
      <c r="J41" s="12"/>
      <c r="K41" s="12"/>
      <c r="L41" s="12"/>
      <c r="M41" s="12"/>
      <c r="N41" s="13"/>
      <c r="O41" s="12">
        <f t="shared" si="6"/>
        <v>0</v>
      </c>
      <c r="P41" s="12">
        <f t="shared" si="7"/>
        <v>0</v>
      </c>
      <c r="Q41" s="57"/>
      <c r="R41" s="15">
        <v>0.06</v>
      </c>
      <c r="S41" s="15">
        <f t="shared" si="8"/>
        <v>0</v>
      </c>
    </row>
    <row r="42" spans="1:21" x14ac:dyDescent="0.2">
      <c r="A42" s="73" t="s">
        <v>392</v>
      </c>
      <c r="B42" s="73" t="s">
        <v>391</v>
      </c>
      <c r="C42" s="31" t="s">
        <v>393</v>
      </c>
      <c r="D42" s="73" t="s">
        <v>277</v>
      </c>
      <c r="E42" s="12" t="s">
        <v>63</v>
      </c>
      <c r="F42" s="12">
        <v>300</v>
      </c>
      <c r="G42" s="12">
        <v>10</v>
      </c>
      <c r="H42" s="12">
        <v>100</v>
      </c>
      <c r="I42" s="12"/>
      <c r="J42" s="12"/>
      <c r="K42" s="12"/>
      <c r="L42" s="12"/>
      <c r="M42" s="12"/>
      <c r="N42" s="13"/>
      <c r="O42" s="12">
        <f t="shared" si="6"/>
        <v>0</v>
      </c>
      <c r="P42" s="12">
        <f t="shared" si="7"/>
        <v>0</v>
      </c>
      <c r="Q42" s="57"/>
      <c r="R42" s="15">
        <v>0.06</v>
      </c>
      <c r="S42" s="15">
        <f t="shared" si="8"/>
        <v>0</v>
      </c>
    </row>
    <row r="43" spans="1:21" x14ac:dyDescent="0.2">
      <c r="A43" s="27" t="s">
        <v>67</v>
      </c>
      <c r="B43" s="27" t="s">
        <v>68</v>
      </c>
      <c r="C43" s="27" t="s">
        <v>69</v>
      </c>
      <c r="D43" s="11" t="s">
        <v>275</v>
      </c>
      <c r="E43" s="12">
        <v>25</v>
      </c>
      <c r="F43" s="12">
        <v>375</v>
      </c>
      <c r="G43" s="12">
        <v>10</v>
      </c>
      <c r="H43" s="12">
        <v>100</v>
      </c>
      <c r="I43" s="12"/>
      <c r="J43" s="12"/>
      <c r="K43" s="12"/>
      <c r="L43" s="12">
        <v>500</v>
      </c>
      <c r="M43" s="12">
        <v>500</v>
      </c>
      <c r="N43" s="13"/>
      <c r="O43" s="12">
        <f t="shared" si="6"/>
        <v>1000</v>
      </c>
      <c r="P43" s="12">
        <f t="shared" si="7"/>
        <v>10</v>
      </c>
      <c r="Q43" s="57"/>
      <c r="R43" s="15">
        <v>0.06</v>
      </c>
      <c r="S43" s="15">
        <f t="shared" si="8"/>
        <v>0.6</v>
      </c>
    </row>
    <row r="44" spans="1:21" x14ac:dyDescent="0.2">
      <c r="A44" s="11" t="s">
        <v>64</v>
      </c>
      <c r="B44" s="11" t="s">
        <v>65</v>
      </c>
      <c r="C44" s="11" t="s">
        <v>64</v>
      </c>
      <c r="D44" s="11" t="s">
        <v>275</v>
      </c>
      <c r="E44" s="12">
        <v>25</v>
      </c>
      <c r="F44" s="12">
        <v>457</v>
      </c>
      <c r="G44" s="12">
        <v>10</v>
      </c>
      <c r="H44" s="12">
        <v>100</v>
      </c>
      <c r="I44" s="12"/>
      <c r="J44" s="12"/>
      <c r="K44" s="12"/>
      <c r="L44" s="12">
        <v>1000</v>
      </c>
      <c r="M44" s="12">
        <v>1000</v>
      </c>
      <c r="N44" s="13"/>
      <c r="O44" s="12">
        <f t="shared" si="6"/>
        <v>2000</v>
      </c>
      <c r="P44" s="12">
        <f t="shared" si="7"/>
        <v>20</v>
      </c>
      <c r="Q44" s="57"/>
      <c r="R44" s="15">
        <v>0.06</v>
      </c>
      <c r="S44" s="15">
        <f t="shared" si="8"/>
        <v>1.2</v>
      </c>
    </row>
    <row r="45" spans="1:21" x14ac:dyDescent="0.2">
      <c r="A45" s="73" t="s">
        <v>66</v>
      </c>
      <c r="B45" s="73" t="s">
        <v>65</v>
      </c>
      <c r="C45" s="73">
        <v>90443400</v>
      </c>
      <c r="D45" s="73" t="s">
        <v>277</v>
      </c>
      <c r="E45" s="12" t="s">
        <v>63</v>
      </c>
      <c r="F45" s="12">
        <v>450</v>
      </c>
      <c r="G45" s="12">
        <v>10</v>
      </c>
      <c r="H45" s="12">
        <v>100</v>
      </c>
      <c r="I45" s="12"/>
      <c r="J45" s="12"/>
      <c r="K45" s="12"/>
      <c r="L45" s="12">
        <v>1500</v>
      </c>
      <c r="M45" s="12">
        <v>1000</v>
      </c>
      <c r="N45" s="13"/>
      <c r="O45" s="12">
        <f t="shared" si="6"/>
        <v>2500</v>
      </c>
      <c r="P45" s="12">
        <f t="shared" si="7"/>
        <v>25</v>
      </c>
      <c r="Q45" s="57"/>
      <c r="R45" s="15">
        <v>0.06</v>
      </c>
      <c r="S45" s="15">
        <f t="shared" si="8"/>
        <v>1.5</v>
      </c>
    </row>
    <row r="46" spans="1:21" x14ac:dyDescent="0.2">
      <c r="A46" s="11" t="s">
        <v>60</v>
      </c>
      <c r="B46" s="11" t="s">
        <v>61</v>
      </c>
      <c r="C46" s="11" t="s">
        <v>60</v>
      </c>
      <c r="D46" s="11" t="s">
        <v>275</v>
      </c>
      <c r="E46" s="12">
        <v>25</v>
      </c>
      <c r="F46" s="12">
        <v>610</v>
      </c>
      <c r="G46" s="12">
        <v>10</v>
      </c>
      <c r="H46" s="12">
        <v>50</v>
      </c>
      <c r="I46" s="12"/>
      <c r="J46" s="12"/>
      <c r="K46" s="12"/>
      <c r="L46" s="12">
        <v>1000</v>
      </c>
      <c r="M46" s="12">
        <v>500</v>
      </c>
      <c r="N46" s="13"/>
      <c r="O46" s="12">
        <f t="shared" si="6"/>
        <v>1500</v>
      </c>
      <c r="P46" s="12">
        <f t="shared" si="7"/>
        <v>30</v>
      </c>
      <c r="Q46" s="57"/>
      <c r="R46" s="15">
        <v>0.04</v>
      </c>
      <c r="S46" s="15">
        <f t="shared" si="8"/>
        <v>1.2</v>
      </c>
    </row>
    <row r="47" spans="1:21" x14ac:dyDescent="0.2">
      <c r="A47" s="73" t="s">
        <v>62</v>
      </c>
      <c r="B47" s="73" t="s">
        <v>61</v>
      </c>
      <c r="C47" s="73">
        <v>90443600</v>
      </c>
      <c r="D47" s="73" t="s">
        <v>277</v>
      </c>
      <c r="E47" s="12" t="s">
        <v>63</v>
      </c>
      <c r="F47" s="12">
        <v>600</v>
      </c>
      <c r="G47" s="12">
        <v>10</v>
      </c>
      <c r="H47" s="12">
        <v>50</v>
      </c>
      <c r="I47" s="12"/>
      <c r="J47" s="12"/>
      <c r="K47" s="12"/>
      <c r="L47" s="12">
        <v>2000</v>
      </c>
      <c r="M47" s="12">
        <v>2000</v>
      </c>
      <c r="N47" s="13"/>
      <c r="O47" s="12">
        <f t="shared" si="6"/>
        <v>4000</v>
      </c>
      <c r="P47" s="12">
        <f t="shared" si="7"/>
        <v>80</v>
      </c>
      <c r="Q47" s="57"/>
      <c r="R47" s="15">
        <v>0.04</v>
      </c>
      <c r="S47" s="15">
        <f t="shared" si="8"/>
        <v>3.2</v>
      </c>
    </row>
    <row r="48" spans="1:21" x14ac:dyDescent="0.2">
      <c r="A48" s="11" t="s">
        <v>195</v>
      </c>
      <c r="B48" s="11" t="s">
        <v>178</v>
      </c>
      <c r="C48" s="11" t="s">
        <v>195</v>
      </c>
      <c r="D48" s="11" t="s">
        <v>275</v>
      </c>
      <c r="E48" s="12">
        <v>25</v>
      </c>
      <c r="F48" s="12">
        <v>750</v>
      </c>
      <c r="G48" s="12">
        <v>10</v>
      </c>
      <c r="H48" s="12">
        <v>50</v>
      </c>
      <c r="I48" s="12"/>
      <c r="J48" s="12"/>
      <c r="K48" s="12"/>
      <c r="L48" s="12"/>
      <c r="M48" s="12"/>
      <c r="N48" s="13"/>
      <c r="O48" s="12">
        <f t="shared" si="6"/>
        <v>0</v>
      </c>
      <c r="P48" s="12">
        <f t="shared" si="7"/>
        <v>0</v>
      </c>
      <c r="Q48" s="57"/>
      <c r="R48" s="15">
        <v>0.05</v>
      </c>
      <c r="S48" s="15">
        <f t="shared" si="8"/>
        <v>0</v>
      </c>
    </row>
    <row r="49" spans="1:21" x14ac:dyDescent="0.2">
      <c r="A49" s="73" t="s">
        <v>177</v>
      </c>
      <c r="B49" s="73" t="s">
        <v>178</v>
      </c>
      <c r="C49" s="73">
        <v>90443700</v>
      </c>
      <c r="D49" s="73" t="s">
        <v>277</v>
      </c>
      <c r="E49" s="12" t="s">
        <v>63</v>
      </c>
      <c r="F49" s="12">
        <v>750</v>
      </c>
      <c r="G49" s="12">
        <v>10</v>
      </c>
      <c r="H49" s="12">
        <v>50</v>
      </c>
      <c r="I49" s="12"/>
      <c r="J49" s="12"/>
      <c r="K49" s="12"/>
      <c r="L49" s="12">
        <v>900</v>
      </c>
      <c r="M49" s="12">
        <v>1000</v>
      </c>
      <c r="N49" s="13"/>
      <c r="O49" s="12">
        <f t="shared" si="6"/>
        <v>1900</v>
      </c>
      <c r="P49" s="12">
        <f t="shared" si="7"/>
        <v>38</v>
      </c>
      <c r="Q49" s="57"/>
      <c r="R49" s="15">
        <v>0.05</v>
      </c>
      <c r="S49" s="15">
        <f t="shared" si="8"/>
        <v>1.9000000000000001</v>
      </c>
    </row>
    <row r="50" spans="1:21" x14ac:dyDescent="0.2">
      <c r="A50" s="11" t="s">
        <v>155</v>
      </c>
      <c r="B50" s="11" t="s">
        <v>58</v>
      </c>
      <c r="C50" s="11" t="s">
        <v>155</v>
      </c>
      <c r="D50" s="11" t="s">
        <v>275</v>
      </c>
      <c r="E50" s="12">
        <v>25</v>
      </c>
      <c r="F50" s="12">
        <v>915</v>
      </c>
      <c r="G50" s="12">
        <v>10</v>
      </c>
      <c r="H50" s="12">
        <v>50</v>
      </c>
      <c r="I50" s="12"/>
      <c r="J50" s="12"/>
      <c r="K50" s="12"/>
      <c r="L50" s="12">
        <v>500</v>
      </c>
      <c r="M50" s="12">
        <v>500</v>
      </c>
      <c r="N50" s="13"/>
      <c r="O50" s="12">
        <f t="shared" si="6"/>
        <v>1000</v>
      </c>
      <c r="P50" s="12">
        <f t="shared" si="7"/>
        <v>20</v>
      </c>
      <c r="Q50" s="57"/>
      <c r="R50" s="15">
        <v>0.06</v>
      </c>
      <c r="S50" s="15">
        <f t="shared" si="8"/>
        <v>1.2</v>
      </c>
    </row>
    <row r="51" spans="1:21" x14ac:dyDescent="0.2">
      <c r="A51" s="73" t="s">
        <v>176</v>
      </c>
      <c r="B51" s="73" t="s">
        <v>58</v>
      </c>
      <c r="C51" s="73">
        <v>90443800</v>
      </c>
      <c r="D51" s="73" t="s">
        <v>277</v>
      </c>
      <c r="E51" s="12" t="s">
        <v>63</v>
      </c>
      <c r="F51" s="12">
        <v>900</v>
      </c>
      <c r="G51" s="12">
        <v>10</v>
      </c>
      <c r="H51" s="12">
        <v>50</v>
      </c>
      <c r="I51" s="12"/>
      <c r="J51" s="12"/>
      <c r="K51" s="12"/>
      <c r="L51" s="12">
        <v>1750</v>
      </c>
      <c r="M51" s="12">
        <v>2000</v>
      </c>
      <c r="N51" s="13"/>
      <c r="O51" s="12">
        <f t="shared" si="6"/>
        <v>3750</v>
      </c>
      <c r="P51" s="12">
        <f t="shared" si="7"/>
        <v>75</v>
      </c>
      <c r="Q51" s="57"/>
      <c r="R51" s="15">
        <v>0.06</v>
      </c>
      <c r="S51" s="15">
        <f t="shared" si="8"/>
        <v>4.5</v>
      </c>
    </row>
    <row r="52" spans="1:21" x14ac:dyDescent="0.2">
      <c r="A52" s="11" t="s">
        <v>53</v>
      </c>
      <c r="B52" s="11" t="s">
        <v>54</v>
      </c>
      <c r="C52" s="11" t="s">
        <v>53</v>
      </c>
      <c r="D52" s="11" t="s">
        <v>275</v>
      </c>
      <c r="E52" s="12">
        <v>25</v>
      </c>
      <c r="F52" s="12">
        <v>1220</v>
      </c>
      <c r="G52" s="12">
        <v>10</v>
      </c>
      <c r="H52" s="12">
        <v>50</v>
      </c>
      <c r="I52" s="12"/>
      <c r="J52" s="12"/>
      <c r="K52" s="12"/>
      <c r="L52" s="12"/>
      <c r="M52" s="12">
        <v>200</v>
      </c>
      <c r="N52" s="13"/>
      <c r="O52" s="12">
        <f t="shared" si="6"/>
        <v>200</v>
      </c>
      <c r="P52" s="12">
        <f t="shared" si="7"/>
        <v>4</v>
      </c>
      <c r="Q52" s="57"/>
      <c r="R52" s="15">
        <v>0.08</v>
      </c>
      <c r="S52" s="15">
        <f t="shared" si="8"/>
        <v>0.32</v>
      </c>
    </row>
    <row r="53" spans="1:21" x14ac:dyDescent="0.2">
      <c r="A53" s="26" t="s">
        <v>194</v>
      </c>
      <c r="B53" s="26" t="s">
        <v>54</v>
      </c>
      <c r="C53" s="26">
        <v>90444000</v>
      </c>
      <c r="D53" s="73" t="s">
        <v>277</v>
      </c>
      <c r="E53" s="12" t="s">
        <v>63</v>
      </c>
      <c r="F53" s="12">
        <v>1200</v>
      </c>
      <c r="G53" s="12">
        <v>10</v>
      </c>
      <c r="H53" s="12">
        <v>50</v>
      </c>
      <c r="I53" s="12"/>
      <c r="J53" s="12"/>
      <c r="K53" s="12"/>
      <c r="L53" s="12">
        <v>500</v>
      </c>
      <c r="M53" s="12">
        <v>500</v>
      </c>
      <c r="N53" s="13"/>
      <c r="O53" s="12">
        <f t="shared" si="6"/>
        <v>1000</v>
      </c>
      <c r="P53" s="12">
        <f t="shared" si="7"/>
        <v>20</v>
      </c>
      <c r="Q53" s="57"/>
      <c r="R53" s="15">
        <v>0.08</v>
      </c>
      <c r="S53" s="15">
        <f t="shared" si="8"/>
        <v>1.6</v>
      </c>
    </row>
    <row r="54" spans="1:21" x14ac:dyDescent="0.2">
      <c r="A54" s="11" t="s">
        <v>230</v>
      </c>
      <c r="B54" s="11" t="s">
        <v>231</v>
      </c>
      <c r="C54" s="11" t="s">
        <v>230</v>
      </c>
      <c r="D54" s="11" t="s">
        <v>275</v>
      </c>
      <c r="E54" s="12">
        <v>25</v>
      </c>
      <c r="F54" s="12">
        <v>1500</v>
      </c>
      <c r="G54" s="12">
        <v>10</v>
      </c>
      <c r="H54" s="12">
        <v>50</v>
      </c>
      <c r="I54" s="12"/>
      <c r="J54" s="12"/>
      <c r="K54" s="12"/>
      <c r="L54" s="12"/>
      <c r="M54" s="12"/>
      <c r="N54" s="13"/>
      <c r="O54" s="12">
        <f t="shared" si="6"/>
        <v>0</v>
      </c>
      <c r="P54" s="12">
        <f t="shared" si="7"/>
        <v>0</v>
      </c>
      <c r="Q54" s="57"/>
      <c r="R54" s="15">
        <v>0.11</v>
      </c>
      <c r="S54" s="15">
        <f t="shared" si="8"/>
        <v>0</v>
      </c>
    </row>
    <row r="55" spans="1:21" x14ac:dyDescent="0.2">
      <c r="A55" s="11" t="s">
        <v>254</v>
      </c>
      <c r="B55" s="11" t="s">
        <v>255</v>
      </c>
      <c r="C55" s="11" t="s">
        <v>254</v>
      </c>
      <c r="D55" s="11" t="s">
        <v>275</v>
      </c>
      <c r="E55" s="12">
        <v>25</v>
      </c>
      <c r="F55" s="12">
        <v>1650</v>
      </c>
      <c r="G55" s="12">
        <v>10</v>
      </c>
      <c r="H55" s="12">
        <v>50</v>
      </c>
      <c r="I55" s="12"/>
      <c r="J55" s="12"/>
      <c r="K55" s="12"/>
      <c r="L55" s="12"/>
      <c r="M55" s="12"/>
      <c r="N55" s="13"/>
      <c r="O55" s="12">
        <f t="shared" si="6"/>
        <v>0</v>
      </c>
      <c r="P55" s="12">
        <f t="shared" si="7"/>
        <v>0</v>
      </c>
      <c r="Q55" s="57"/>
      <c r="R55" s="15">
        <v>0.12</v>
      </c>
      <c r="S55" s="15">
        <f t="shared" si="8"/>
        <v>0</v>
      </c>
    </row>
    <row r="56" spans="1:21" x14ac:dyDescent="0.2">
      <c r="A56" s="11" t="s">
        <v>193</v>
      </c>
      <c r="B56" s="11" t="s">
        <v>175</v>
      </c>
      <c r="C56" s="11" t="s">
        <v>193</v>
      </c>
      <c r="D56" s="11" t="s">
        <v>275</v>
      </c>
      <c r="E56" s="12">
        <v>25</v>
      </c>
      <c r="F56" s="12">
        <v>1800</v>
      </c>
      <c r="G56" s="12">
        <v>10</v>
      </c>
      <c r="H56" s="12">
        <v>50</v>
      </c>
      <c r="I56" s="12"/>
      <c r="J56" s="12"/>
      <c r="K56" s="12"/>
      <c r="L56" s="12"/>
      <c r="M56" s="12">
        <v>100</v>
      </c>
      <c r="N56" s="13"/>
      <c r="O56" s="12">
        <f t="shared" si="6"/>
        <v>100</v>
      </c>
      <c r="P56" s="12">
        <f t="shared" si="7"/>
        <v>2</v>
      </c>
      <c r="Q56" s="57"/>
      <c r="R56" s="15">
        <v>0.12</v>
      </c>
      <c r="S56" s="15">
        <f t="shared" si="8"/>
        <v>0.24</v>
      </c>
    </row>
    <row r="57" spans="1:21" x14ac:dyDescent="0.2">
      <c r="A57" s="73" t="s">
        <v>174</v>
      </c>
      <c r="B57" s="73" t="s">
        <v>175</v>
      </c>
      <c r="C57" s="73">
        <v>90443900</v>
      </c>
      <c r="D57" s="73" t="s">
        <v>277</v>
      </c>
      <c r="E57" s="12" t="s">
        <v>63</v>
      </c>
      <c r="F57" s="12">
        <v>1800</v>
      </c>
      <c r="G57" s="12">
        <v>10</v>
      </c>
      <c r="H57" s="12">
        <v>50</v>
      </c>
      <c r="I57" s="12"/>
      <c r="J57" s="12"/>
      <c r="K57" s="12"/>
      <c r="L57" s="12">
        <v>300</v>
      </c>
      <c r="M57" s="12">
        <v>300</v>
      </c>
      <c r="N57" s="13"/>
      <c r="O57" s="12">
        <f t="shared" si="6"/>
        <v>600</v>
      </c>
      <c r="P57" s="12">
        <f t="shared" si="7"/>
        <v>12</v>
      </c>
      <c r="Q57" s="57"/>
      <c r="R57" s="15">
        <v>0.12</v>
      </c>
      <c r="S57" s="15">
        <f>$P57*$R57</f>
        <v>1.44</v>
      </c>
    </row>
    <row r="58" spans="1:21" x14ac:dyDescent="0.2">
      <c r="A58" s="73" t="s">
        <v>293</v>
      </c>
      <c r="B58" s="73" t="s">
        <v>294</v>
      </c>
      <c r="C58" s="73">
        <v>90443000</v>
      </c>
      <c r="D58" s="73" t="s">
        <v>277</v>
      </c>
      <c r="E58" s="12" t="s">
        <v>63</v>
      </c>
      <c r="F58" s="12">
        <v>2100</v>
      </c>
      <c r="G58" s="12">
        <v>10</v>
      </c>
      <c r="H58" s="12">
        <v>50</v>
      </c>
      <c r="I58" s="12"/>
      <c r="J58" s="12"/>
      <c r="K58" s="12"/>
      <c r="L58" s="12">
        <v>100</v>
      </c>
      <c r="M58" s="12">
        <v>100</v>
      </c>
      <c r="N58" s="13"/>
      <c r="O58" s="12">
        <f t="shared" si="6"/>
        <v>200</v>
      </c>
      <c r="P58" s="12">
        <f t="shared" si="7"/>
        <v>4</v>
      </c>
      <c r="Q58" s="57"/>
      <c r="R58" s="15">
        <v>0.09</v>
      </c>
      <c r="S58" s="15">
        <f t="shared" si="8"/>
        <v>0.36</v>
      </c>
    </row>
    <row r="59" spans="1:21" x14ac:dyDescent="0.2">
      <c r="A59" s="71" t="s">
        <v>70</v>
      </c>
      <c r="B59" s="71"/>
      <c r="C59" s="71"/>
      <c r="D59" s="71"/>
      <c r="E59" s="71"/>
      <c r="F59" s="73"/>
      <c r="G59" s="20"/>
      <c r="H59" s="20"/>
      <c r="I59" s="12"/>
      <c r="J59" s="12"/>
      <c r="K59" s="12"/>
      <c r="L59" s="12"/>
      <c r="M59" s="12"/>
      <c r="N59" s="20"/>
      <c r="O59" s="12"/>
      <c r="P59" s="12"/>
      <c r="Q59" s="57"/>
      <c r="R59" s="12"/>
      <c r="S59" s="15"/>
    </row>
    <row r="60" spans="1:21" x14ac:dyDescent="0.2">
      <c r="A60" s="11" t="s">
        <v>295</v>
      </c>
      <c r="B60" s="11" t="s">
        <v>296</v>
      </c>
      <c r="C60" s="11" t="s">
        <v>295</v>
      </c>
      <c r="D60" s="11" t="s">
        <v>275</v>
      </c>
      <c r="E60" s="12">
        <v>32</v>
      </c>
      <c r="F60" s="12">
        <v>100</v>
      </c>
      <c r="G60" s="12">
        <v>10</v>
      </c>
      <c r="H60" s="12">
        <v>300</v>
      </c>
      <c r="I60" s="12"/>
      <c r="J60" s="12"/>
      <c r="K60" s="12"/>
      <c r="L60" s="12"/>
      <c r="M60" s="12"/>
      <c r="N60" s="13"/>
      <c r="O60" s="12">
        <f t="shared" ref="O60:O74" si="9">SUM(I60:N60)</f>
        <v>0</v>
      </c>
      <c r="P60" s="12">
        <f t="shared" ref="P60:P74" si="10">$O60/$H60</f>
        <v>0</v>
      </c>
      <c r="Q60" s="57"/>
      <c r="R60" s="15">
        <v>0.09</v>
      </c>
      <c r="S60" s="15">
        <f t="shared" ref="S60:S74" si="11">$P60*$R60</f>
        <v>0</v>
      </c>
      <c r="T60" s="43">
        <f>SUM(S60:S74)</f>
        <v>2.2199999999999998</v>
      </c>
      <c r="U60" s="3">
        <f>T60*100/$T$145</f>
        <v>3.6009732360097315</v>
      </c>
    </row>
    <row r="61" spans="1:21" x14ac:dyDescent="0.2">
      <c r="A61" s="11" t="s">
        <v>71</v>
      </c>
      <c r="B61" s="11" t="s">
        <v>72</v>
      </c>
      <c r="C61" s="11" t="s">
        <v>71</v>
      </c>
      <c r="D61" s="11" t="s">
        <v>275</v>
      </c>
      <c r="E61" s="12">
        <v>32</v>
      </c>
      <c r="F61" s="12">
        <v>150</v>
      </c>
      <c r="G61" s="12">
        <v>10</v>
      </c>
      <c r="H61" s="12">
        <v>300</v>
      </c>
      <c r="I61" s="12"/>
      <c r="J61" s="12"/>
      <c r="K61" s="12"/>
      <c r="L61" s="12"/>
      <c r="M61" s="12">
        <v>300</v>
      </c>
      <c r="N61" s="13"/>
      <c r="O61" s="12">
        <f t="shared" si="9"/>
        <v>300</v>
      </c>
      <c r="P61" s="12">
        <f t="shared" si="10"/>
        <v>1</v>
      </c>
      <c r="Q61" s="57"/>
      <c r="R61" s="15">
        <v>0.09</v>
      </c>
      <c r="S61" s="15">
        <f t="shared" si="11"/>
        <v>0.09</v>
      </c>
    </row>
    <row r="62" spans="1:21" x14ac:dyDescent="0.2">
      <c r="A62" s="73" t="s">
        <v>256</v>
      </c>
      <c r="B62" s="73" t="s">
        <v>72</v>
      </c>
      <c r="C62" s="73">
        <v>90446200</v>
      </c>
      <c r="D62" s="73" t="s">
        <v>277</v>
      </c>
      <c r="E62" s="12">
        <v>32</v>
      </c>
      <c r="F62" s="12">
        <v>150</v>
      </c>
      <c r="G62" s="12">
        <v>10</v>
      </c>
      <c r="H62" s="12">
        <v>300</v>
      </c>
      <c r="I62" s="12"/>
      <c r="J62" s="12"/>
      <c r="K62" s="12"/>
      <c r="L62" s="12">
        <v>300</v>
      </c>
      <c r="M62" s="12">
        <v>300</v>
      </c>
      <c r="N62" s="13"/>
      <c r="O62" s="12">
        <f t="shared" si="9"/>
        <v>600</v>
      </c>
      <c r="P62" s="12">
        <f t="shared" si="10"/>
        <v>2</v>
      </c>
      <c r="Q62" s="57"/>
      <c r="R62" s="15">
        <v>0.09</v>
      </c>
      <c r="S62" s="15">
        <f t="shared" si="11"/>
        <v>0.18</v>
      </c>
    </row>
    <row r="63" spans="1:21" x14ac:dyDescent="0.2">
      <c r="A63" s="11" t="s">
        <v>200</v>
      </c>
      <c r="B63" s="11" t="s">
        <v>201</v>
      </c>
      <c r="C63" s="11" t="s">
        <v>200</v>
      </c>
      <c r="D63" s="11" t="s">
        <v>275</v>
      </c>
      <c r="E63" s="12">
        <v>32</v>
      </c>
      <c r="F63" s="12">
        <v>200</v>
      </c>
      <c r="G63" s="12">
        <v>10</v>
      </c>
      <c r="H63" s="12">
        <v>300</v>
      </c>
      <c r="I63" s="12"/>
      <c r="J63" s="12"/>
      <c r="K63" s="12"/>
      <c r="L63" s="12"/>
      <c r="M63" s="12"/>
      <c r="N63" s="13"/>
      <c r="O63" s="12">
        <f t="shared" si="9"/>
        <v>0</v>
      </c>
      <c r="P63" s="12">
        <f t="shared" si="10"/>
        <v>0</v>
      </c>
      <c r="Q63" s="57"/>
      <c r="R63" s="15">
        <v>0.09</v>
      </c>
      <c r="S63" s="15">
        <f t="shared" si="11"/>
        <v>0</v>
      </c>
    </row>
    <row r="64" spans="1:21" x14ac:dyDescent="0.2">
      <c r="A64" s="11" t="s">
        <v>73</v>
      </c>
      <c r="B64" s="11" t="s">
        <v>74</v>
      </c>
      <c r="C64" s="11" t="s">
        <v>73</v>
      </c>
      <c r="D64" s="11" t="s">
        <v>275</v>
      </c>
      <c r="E64" s="12">
        <v>32</v>
      </c>
      <c r="F64" s="12">
        <v>300</v>
      </c>
      <c r="G64" s="12">
        <v>10</v>
      </c>
      <c r="H64" s="12">
        <v>150</v>
      </c>
      <c r="I64" s="12"/>
      <c r="J64" s="12"/>
      <c r="K64" s="12"/>
      <c r="L64" s="12"/>
      <c r="M64" s="12"/>
      <c r="N64" s="13"/>
      <c r="O64" s="12">
        <f t="shared" si="9"/>
        <v>0</v>
      </c>
      <c r="P64" s="12">
        <f t="shared" si="10"/>
        <v>0</v>
      </c>
      <c r="Q64" s="57"/>
      <c r="R64" s="15">
        <v>0.09</v>
      </c>
      <c r="S64" s="15">
        <f t="shared" si="11"/>
        <v>0</v>
      </c>
    </row>
    <row r="65" spans="1:21" x14ac:dyDescent="0.2">
      <c r="A65" s="73" t="s">
        <v>232</v>
      </c>
      <c r="B65" s="73" t="s">
        <v>74</v>
      </c>
      <c r="C65" s="73">
        <v>90446300</v>
      </c>
      <c r="D65" s="73" t="s">
        <v>277</v>
      </c>
      <c r="E65" s="12" t="s">
        <v>180</v>
      </c>
      <c r="F65" s="12">
        <v>300</v>
      </c>
      <c r="G65" s="12">
        <v>10</v>
      </c>
      <c r="H65" s="12">
        <v>150</v>
      </c>
      <c r="I65" s="12"/>
      <c r="J65" s="12"/>
      <c r="K65" s="12"/>
      <c r="L65" s="12">
        <v>150</v>
      </c>
      <c r="M65" s="12">
        <v>300</v>
      </c>
      <c r="N65" s="13"/>
      <c r="O65" s="12">
        <f t="shared" si="9"/>
        <v>450</v>
      </c>
      <c r="P65" s="12">
        <f t="shared" si="10"/>
        <v>3</v>
      </c>
      <c r="Q65" s="57"/>
      <c r="R65" s="15">
        <v>0.09</v>
      </c>
      <c r="S65" s="15">
        <f t="shared" si="11"/>
        <v>0.27</v>
      </c>
    </row>
    <row r="66" spans="1:21" x14ac:dyDescent="0.2">
      <c r="A66" s="11" t="s">
        <v>75</v>
      </c>
      <c r="B66" s="11" t="s">
        <v>76</v>
      </c>
      <c r="C66" s="11" t="s">
        <v>75</v>
      </c>
      <c r="D66" s="11" t="s">
        <v>275</v>
      </c>
      <c r="E66" s="12">
        <v>32</v>
      </c>
      <c r="F66" s="12">
        <v>450</v>
      </c>
      <c r="G66" s="12">
        <v>10</v>
      </c>
      <c r="H66" s="12">
        <v>100</v>
      </c>
      <c r="I66" s="12"/>
      <c r="J66" s="12"/>
      <c r="K66" s="12"/>
      <c r="L66" s="12"/>
      <c r="M66" s="12"/>
      <c r="N66" s="13"/>
      <c r="O66" s="12">
        <f t="shared" si="9"/>
        <v>0</v>
      </c>
      <c r="P66" s="12">
        <f t="shared" si="10"/>
        <v>0</v>
      </c>
      <c r="Q66" s="57"/>
      <c r="R66" s="15">
        <v>0.09</v>
      </c>
      <c r="S66" s="15">
        <f t="shared" si="11"/>
        <v>0</v>
      </c>
    </row>
    <row r="67" spans="1:21" x14ac:dyDescent="0.2">
      <c r="A67" s="73" t="s">
        <v>179</v>
      </c>
      <c r="B67" s="73" t="s">
        <v>76</v>
      </c>
      <c r="C67" s="73">
        <v>90446400</v>
      </c>
      <c r="D67" s="73" t="s">
        <v>277</v>
      </c>
      <c r="E67" s="12" t="s">
        <v>180</v>
      </c>
      <c r="F67" s="12">
        <v>450</v>
      </c>
      <c r="G67" s="12">
        <v>10</v>
      </c>
      <c r="H67" s="12">
        <v>100</v>
      </c>
      <c r="I67" s="12"/>
      <c r="J67" s="12"/>
      <c r="K67" s="12"/>
      <c r="L67" s="12">
        <v>200</v>
      </c>
      <c r="M67" s="12">
        <v>200</v>
      </c>
      <c r="N67" s="13"/>
      <c r="O67" s="12">
        <f t="shared" si="9"/>
        <v>400</v>
      </c>
      <c r="P67" s="12">
        <f t="shared" si="10"/>
        <v>4</v>
      </c>
      <c r="Q67" s="57"/>
      <c r="R67" s="15">
        <v>0.09</v>
      </c>
      <c r="S67" s="15">
        <f t="shared" si="11"/>
        <v>0.36</v>
      </c>
    </row>
    <row r="68" spans="1:21" x14ac:dyDescent="0.2">
      <c r="A68" s="11" t="s">
        <v>156</v>
      </c>
      <c r="B68" s="11" t="s">
        <v>157</v>
      </c>
      <c r="C68" s="11" t="s">
        <v>156</v>
      </c>
      <c r="D68" s="11" t="s">
        <v>275</v>
      </c>
      <c r="E68" s="12">
        <v>32</v>
      </c>
      <c r="F68" s="12">
        <v>600</v>
      </c>
      <c r="G68" s="12">
        <v>10</v>
      </c>
      <c r="H68" s="12">
        <v>100</v>
      </c>
      <c r="I68" s="12"/>
      <c r="J68" s="12"/>
      <c r="K68" s="12"/>
      <c r="L68" s="12"/>
      <c r="M68" s="12"/>
      <c r="N68" s="13"/>
      <c r="O68" s="12">
        <f t="shared" si="9"/>
        <v>0</v>
      </c>
      <c r="P68" s="12">
        <f t="shared" si="10"/>
        <v>0</v>
      </c>
      <c r="Q68" s="57"/>
      <c r="R68" s="15">
        <v>0.12</v>
      </c>
      <c r="S68" s="15">
        <f t="shared" si="11"/>
        <v>0</v>
      </c>
    </row>
    <row r="69" spans="1:21" x14ac:dyDescent="0.2">
      <c r="A69" s="73" t="s">
        <v>181</v>
      </c>
      <c r="B69" s="73" t="s">
        <v>157</v>
      </c>
      <c r="C69" s="73">
        <v>90446600</v>
      </c>
      <c r="D69" s="73" t="s">
        <v>277</v>
      </c>
      <c r="E69" s="12" t="s">
        <v>180</v>
      </c>
      <c r="F69" s="12">
        <v>600</v>
      </c>
      <c r="G69" s="12">
        <v>10</v>
      </c>
      <c r="H69" s="12">
        <v>100</v>
      </c>
      <c r="I69" s="12"/>
      <c r="J69" s="12"/>
      <c r="K69" s="12"/>
      <c r="L69" s="12">
        <v>100</v>
      </c>
      <c r="M69" s="12">
        <v>200</v>
      </c>
      <c r="N69" s="13"/>
      <c r="O69" s="12">
        <f t="shared" si="9"/>
        <v>300</v>
      </c>
      <c r="P69" s="12">
        <f t="shared" si="10"/>
        <v>3</v>
      </c>
      <c r="Q69" s="57"/>
      <c r="R69" s="15">
        <v>0.12</v>
      </c>
      <c r="S69" s="15">
        <f t="shared" si="11"/>
        <v>0.36</v>
      </c>
    </row>
    <row r="70" spans="1:21" x14ac:dyDescent="0.2">
      <c r="A70" s="11" t="s">
        <v>222</v>
      </c>
      <c r="B70" s="11" t="s">
        <v>223</v>
      </c>
      <c r="C70" s="11" t="s">
        <v>222</v>
      </c>
      <c r="D70" s="11" t="s">
        <v>275</v>
      </c>
      <c r="E70" s="12">
        <v>32</v>
      </c>
      <c r="F70" s="12">
        <v>750</v>
      </c>
      <c r="G70" s="12">
        <v>10</v>
      </c>
      <c r="H70" s="12">
        <v>60</v>
      </c>
      <c r="I70" s="12"/>
      <c r="J70" s="12"/>
      <c r="K70" s="12"/>
      <c r="L70" s="12"/>
      <c r="M70" s="12"/>
      <c r="N70" s="13"/>
      <c r="O70" s="12">
        <f t="shared" si="9"/>
        <v>0</v>
      </c>
      <c r="P70" s="12">
        <f t="shared" si="10"/>
        <v>0</v>
      </c>
      <c r="Q70" s="57"/>
      <c r="R70" s="15">
        <v>0.09</v>
      </c>
      <c r="S70" s="15">
        <f t="shared" si="11"/>
        <v>0</v>
      </c>
    </row>
    <row r="71" spans="1:21" x14ac:dyDescent="0.2">
      <c r="A71" s="11" t="s">
        <v>158</v>
      </c>
      <c r="B71" s="11" t="s">
        <v>159</v>
      </c>
      <c r="C71" s="11" t="s">
        <v>158</v>
      </c>
      <c r="D71" s="11" t="s">
        <v>275</v>
      </c>
      <c r="E71" s="12">
        <v>32</v>
      </c>
      <c r="F71" s="12">
        <v>900</v>
      </c>
      <c r="G71" s="12">
        <v>10</v>
      </c>
      <c r="H71" s="12">
        <v>50</v>
      </c>
      <c r="I71" s="12"/>
      <c r="J71" s="12"/>
      <c r="K71" s="12"/>
      <c r="L71" s="12"/>
      <c r="M71" s="12"/>
      <c r="N71" s="13"/>
      <c r="O71" s="12">
        <f t="shared" si="9"/>
        <v>0</v>
      </c>
      <c r="P71" s="12">
        <f t="shared" si="10"/>
        <v>0</v>
      </c>
      <c r="Q71" s="57"/>
      <c r="R71" s="15">
        <v>0.09</v>
      </c>
      <c r="S71" s="15">
        <f t="shared" si="11"/>
        <v>0</v>
      </c>
    </row>
    <row r="72" spans="1:21" x14ac:dyDescent="0.2">
      <c r="A72" s="73" t="s">
        <v>182</v>
      </c>
      <c r="B72" s="73" t="s">
        <v>159</v>
      </c>
      <c r="C72" s="73">
        <v>90446700</v>
      </c>
      <c r="D72" s="73" t="s">
        <v>277</v>
      </c>
      <c r="E72" s="12" t="s">
        <v>180</v>
      </c>
      <c r="F72" s="12">
        <v>900</v>
      </c>
      <c r="G72" s="12">
        <v>10</v>
      </c>
      <c r="H72" s="12">
        <v>50</v>
      </c>
      <c r="I72" s="12"/>
      <c r="J72" s="12"/>
      <c r="K72" s="12"/>
      <c r="L72" s="12">
        <v>200</v>
      </c>
      <c r="M72" s="12">
        <v>200</v>
      </c>
      <c r="N72" s="13"/>
      <c r="O72" s="12">
        <f t="shared" si="9"/>
        <v>400</v>
      </c>
      <c r="P72" s="12">
        <f t="shared" si="10"/>
        <v>8</v>
      </c>
      <c r="Q72" s="57"/>
      <c r="R72" s="15">
        <v>0.09</v>
      </c>
      <c r="S72" s="15">
        <f t="shared" si="11"/>
        <v>0.72</v>
      </c>
    </row>
    <row r="73" spans="1:21" x14ac:dyDescent="0.2">
      <c r="A73" s="11" t="s">
        <v>233</v>
      </c>
      <c r="B73" s="11" t="s">
        <v>234</v>
      </c>
      <c r="C73" s="11" t="s">
        <v>233</v>
      </c>
      <c r="D73" s="11" t="s">
        <v>275</v>
      </c>
      <c r="E73" s="12">
        <v>32</v>
      </c>
      <c r="F73" s="12">
        <v>1200</v>
      </c>
      <c r="G73" s="12">
        <v>10</v>
      </c>
      <c r="H73" s="12">
        <v>50</v>
      </c>
      <c r="I73" s="12"/>
      <c r="J73" s="12"/>
      <c r="K73" s="12"/>
      <c r="L73" s="12">
        <v>100</v>
      </c>
      <c r="M73" s="12"/>
      <c r="N73" s="13"/>
      <c r="O73" s="12">
        <f t="shared" si="9"/>
        <v>100</v>
      </c>
      <c r="P73" s="12">
        <f t="shared" si="10"/>
        <v>2</v>
      </c>
      <c r="Q73" s="57"/>
      <c r="R73" s="15">
        <v>0.12</v>
      </c>
      <c r="S73" s="15">
        <f t="shared" si="11"/>
        <v>0.24</v>
      </c>
    </row>
    <row r="74" spans="1:21" x14ac:dyDescent="0.2">
      <c r="A74" s="73" t="s">
        <v>236</v>
      </c>
      <c r="B74" s="73" t="s">
        <v>237</v>
      </c>
      <c r="C74" s="73">
        <v>90446800</v>
      </c>
      <c r="D74" s="73" t="s">
        <v>277</v>
      </c>
      <c r="E74" s="12" t="s">
        <v>180</v>
      </c>
      <c r="F74" s="12">
        <v>1800</v>
      </c>
      <c r="G74" s="12">
        <v>10</v>
      </c>
      <c r="H74" s="12">
        <v>25</v>
      </c>
      <c r="I74" s="12"/>
      <c r="J74" s="12"/>
      <c r="K74" s="12"/>
      <c r="L74" s="12"/>
      <c r="M74" s="12"/>
      <c r="N74" s="13"/>
      <c r="O74" s="12">
        <f t="shared" si="9"/>
        <v>0</v>
      </c>
      <c r="P74" s="12">
        <f t="shared" si="10"/>
        <v>0</v>
      </c>
      <c r="Q74" s="57"/>
      <c r="R74" s="15">
        <v>0.18</v>
      </c>
      <c r="S74" s="15">
        <f t="shared" si="11"/>
        <v>0</v>
      </c>
      <c r="T74" s="43"/>
    </row>
    <row r="75" spans="1:21" x14ac:dyDescent="0.2">
      <c r="A75" s="71" t="s">
        <v>77</v>
      </c>
      <c r="B75" s="71"/>
      <c r="C75" s="71"/>
      <c r="D75" s="71"/>
      <c r="E75" s="71"/>
      <c r="F75" s="73"/>
      <c r="G75" s="12"/>
      <c r="H75" s="12"/>
      <c r="I75" s="12"/>
      <c r="J75" s="12"/>
      <c r="K75" s="12"/>
      <c r="L75" s="12"/>
      <c r="M75" s="12"/>
      <c r="N75" s="71"/>
      <c r="O75" s="12"/>
      <c r="P75" s="12"/>
      <c r="Q75" s="57"/>
      <c r="R75" s="12"/>
      <c r="S75" s="15"/>
    </row>
    <row r="76" spans="1:21" x14ac:dyDescent="0.2">
      <c r="A76" s="11" t="s">
        <v>297</v>
      </c>
      <c r="B76" s="11" t="s">
        <v>298</v>
      </c>
      <c r="C76" s="11" t="s">
        <v>297</v>
      </c>
      <c r="D76" s="11" t="s">
        <v>275</v>
      </c>
      <c r="E76" s="12">
        <v>40</v>
      </c>
      <c r="F76" s="12">
        <v>100</v>
      </c>
      <c r="G76" s="12">
        <v>10</v>
      </c>
      <c r="H76" s="12">
        <v>300</v>
      </c>
      <c r="I76" s="12"/>
      <c r="J76" s="12"/>
      <c r="K76" s="12"/>
      <c r="L76" s="12"/>
      <c r="M76" s="12"/>
      <c r="N76" s="13"/>
      <c r="O76" s="12">
        <f t="shared" ref="O76:O91" si="12">SUM(I76:N76)</f>
        <v>0</v>
      </c>
      <c r="P76" s="12">
        <f t="shared" ref="P76:P91" si="13">$O76/$H76</f>
        <v>0</v>
      </c>
      <c r="Q76" s="57"/>
      <c r="R76" s="15">
        <v>0.13</v>
      </c>
      <c r="S76" s="15">
        <f t="shared" ref="S76:S91" si="14">$P76*$R76</f>
        <v>0</v>
      </c>
      <c r="T76" s="43">
        <f>SUM(S76:S91)</f>
        <v>6.91</v>
      </c>
      <c r="U76" s="3">
        <f>T76*100/$T$145</f>
        <v>11.208434712084346</v>
      </c>
    </row>
    <row r="77" spans="1:21" x14ac:dyDescent="0.2">
      <c r="A77" s="11" t="s">
        <v>78</v>
      </c>
      <c r="B77" s="11" t="s">
        <v>79</v>
      </c>
      <c r="C77" s="11" t="s">
        <v>78</v>
      </c>
      <c r="D77" s="11" t="s">
        <v>275</v>
      </c>
      <c r="E77" s="12">
        <v>40</v>
      </c>
      <c r="F77" s="12">
        <v>150</v>
      </c>
      <c r="G77" s="12">
        <v>10</v>
      </c>
      <c r="H77" s="12">
        <v>300</v>
      </c>
      <c r="I77" s="12"/>
      <c r="J77" s="12"/>
      <c r="K77" s="12"/>
      <c r="L77" s="12"/>
      <c r="M77" s="12"/>
      <c r="N77" s="13"/>
      <c r="O77" s="12">
        <f t="shared" si="12"/>
        <v>0</v>
      </c>
      <c r="P77" s="12">
        <f t="shared" si="13"/>
        <v>0</v>
      </c>
      <c r="Q77" s="57"/>
      <c r="R77" s="15">
        <v>0.13</v>
      </c>
      <c r="S77" s="15">
        <f t="shared" si="14"/>
        <v>0</v>
      </c>
    </row>
    <row r="78" spans="1:21" x14ac:dyDescent="0.2">
      <c r="A78" s="73" t="s">
        <v>240</v>
      </c>
      <c r="B78" s="73" t="s">
        <v>79</v>
      </c>
      <c r="C78" s="31" t="s">
        <v>241</v>
      </c>
      <c r="D78" s="73" t="s">
        <v>277</v>
      </c>
      <c r="E78" s="12">
        <v>40</v>
      </c>
      <c r="F78" s="12">
        <v>150</v>
      </c>
      <c r="G78" s="12">
        <v>10</v>
      </c>
      <c r="H78" s="12">
        <v>300</v>
      </c>
      <c r="I78" s="12"/>
      <c r="J78" s="12"/>
      <c r="K78" s="12"/>
      <c r="L78" s="12"/>
      <c r="M78" s="12">
        <v>300</v>
      </c>
      <c r="N78" s="13"/>
      <c r="O78" s="12">
        <f t="shared" si="12"/>
        <v>300</v>
      </c>
      <c r="P78" s="12">
        <f t="shared" si="13"/>
        <v>1</v>
      </c>
      <c r="Q78" s="57"/>
      <c r="R78" s="15">
        <v>0.13</v>
      </c>
      <c r="S78" s="15">
        <f t="shared" si="14"/>
        <v>0.13</v>
      </c>
    </row>
    <row r="79" spans="1:21" x14ac:dyDescent="0.2">
      <c r="A79" s="11" t="s">
        <v>80</v>
      </c>
      <c r="B79" s="11" t="s">
        <v>81</v>
      </c>
      <c r="C79" s="11" t="s">
        <v>80</v>
      </c>
      <c r="D79" s="11" t="s">
        <v>275</v>
      </c>
      <c r="E79" s="12">
        <v>40</v>
      </c>
      <c r="F79" s="12">
        <v>200</v>
      </c>
      <c r="G79" s="12">
        <v>10</v>
      </c>
      <c r="H79" s="12">
        <v>150</v>
      </c>
      <c r="I79" s="12"/>
      <c r="J79" s="12">
        <v>300</v>
      </c>
      <c r="K79" s="12"/>
      <c r="L79" s="12"/>
      <c r="M79" s="12">
        <v>300</v>
      </c>
      <c r="N79" s="13"/>
      <c r="O79" s="12">
        <f t="shared" si="12"/>
        <v>600</v>
      </c>
      <c r="P79" s="12">
        <f t="shared" si="13"/>
        <v>4</v>
      </c>
      <c r="Q79" s="57"/>
      <c r="R79" s="15">
        <v>0.13</v>
      </c>
      <c r="S79" s="15">
        <f t="shared" si="14"/>
        <v>0.52</v>
      </c>
    </row>
    <row r="80" spans="1:21" x14ac:dyDescent="0.2">
      <c r="A80" s="11" t="s">
        <v>82</v>
      </c>
      <c r="B80" s="11" t="s">
        <v>83</v>
      </c>
      <c r="C80" s="11" t="s">
        <v>82</v>
      </c>
      <c r="D80" s="11" t="s">
        <v>275</v>
      </c>
      <c r="E80" s="12">
        <v>40</v>
      </c>
      <c r="F80" s="12">
        <v>300</v>
      </c>
      <c r="G80" s="12">
        <v>10</v>
      </c>
      <c r="H80" s="12">
        <v>150</v>
      </c>
      <c r="I80" s="12"/>
      <c r="J80" s="12"/>
      <c r="K80" s="12"/>
      <c r="L80" s="12"/>
      <c r="M80" s="12"/>
      <c r="N80" s="13"/>
      <c r="O80" s="12">
        <f t="shared" si="12"/>
        <v>0</v>
      </c>
      <c r="P80" s="12">
        <f t="shared" si="13"/>
        <v>0</v>
      </c>
      <c r="Q80" s="57"/>
      <c r="R80" s="15">
        <v>0.13</v>
      </c>
      <c r="S80" s="15">
        <f t="shared" si="14"/>
        <v>0</v>
      </c>
    </row>
    <row r="81" spans="1:21" x14ac:dyDescent="0.2">
      <c r="A81" s="73" t="s">
        <v>183</v>
      </c>
      <c r="B81" s="73" t="s">
        <v>83</v>
      </c>
      <c r="C81" s="73">
        <v>90447300</v>
      </c>
      <c r="D81" s="73" t="s">
        <v>277</v>
      </c>
      <c r="E81" s="12" t="s">
        <v>89</v>
      </c>
      <c r="F81" s="12">
        <v>300</v>
      </c>
      <c r="G81" s="12">
        <v>10</v>
      </c>
      <c r="H81" s="12">
        <v>150</v>
      </c>
      <c r="I81" s="12"/>
      <c r="J81" s="12"/>
      <c r="K81" s="12"/>
      <c r="L81" s="12">
        <v>600</v>
      </c>
      <c r="M81" s="12">
        <v>300</v>
      </c>
      <c r="N81" s="13"/>
      <c r="O81" s="12">
        <f t="shared" si="12"/>
        <v>900</v>
      </c>
      <c r="P81" s="12">
        <f t="shared" si="13"/>
        <v>6</v>
      </c>
      <c r="Q81" s="57"/>
      <c r="R81" s="15">
        <v>0.13</v>
      </c>
      <c r="S81" s="15">
        <f t="shared" si="14"/>
        <v>0.78</v>
      </c>
    </row>
    <row r="82" spans="1:21" x14ac:dyDescent="0.2">
      <c r="A82" s="11" t="s">
        <v>84</v>
      </c>
      <c r="B82" s="11" t="s">
        <v>85</v>
      </c>
      <c r="C82" s="11" t="s">
        <v>84</v>
      </c>
      <c r="D82" s="11" t="s">
        <v>275</v>
      </c>
      <c r="E82" s="12">
        <v>40</v>
      </c>
      <c r="F82" s="12">
        <v>450</v>
      </c>
      <c r="G82" s="12">
        <v>10</v>
      </c>
      <c r="H82" s="12">
        <v>100</v>
      </c>
      <c r="I82" s="12"/>
      <c r="J82" s="12"/>
      <c r="K82" s="12"/>
      <c r="L82" s="12"/>
      <c r="M82" s="12"/>
      <c r="N82" s="13"/>
      <c r="O82" s="12">
        <f t="shared" si="12"/>
        <v>0</v>
      </c>
      <c r="P82" s="12">
        <f t="shared" si="13"/>
        <v>0</v>
      </c>
      <c r="Q82" s="57"/>
      <c r="R82" s="15">
        <v>0.13</v>
      </c>
      <c r="S82" s="15">
        <f t="shared" si="14"/>
        <v>0</v>
      </c>
    </row>
    <row r="83" spans="1:21" x14ac:dyDescent="0.2">
      <c r="A83" s="73" t="s">
        <v>184</v>
      </c>
      <c r="B83" s="73" t="s">
        <v>85</v>
      </c>
      <c r="C83" s="73">
        <v>90447400</v>
      </c>
      <c r="D83" s="73" t="s">
        <v>277</v>
      </c>
      <c r="E83" s="12" t="s">
        <v>89</v>
      </c>
      <c r="F83" s="12">
        <v>450</v>
      </c>
      <c r="G83" s="12">
        <v>10</v>
      </c>
      <c r="H83" s="12">
        <v>100</v>
      </c>
      <c r="I83" s="12"/>
      <c r="J83" s="12"/>
      <c r="K83" s="12"/>
      <c r="L83" s="12">
        <v>200</v>
      </c>
      <c r="M83" s="12">
        <v>200</v>
      </c>
      <c r="N83" s="13"/>
      <c r="O83" s="12">
        <f t="shared" si="12"/>
        <v>400</v>
      </c>
      <c r="P83" s="12">
        <f t="shared" si="13"/>
        <v>4</v>
      </c>
      <c r="Q83" s="57"/>
      <c r="R83" s="15">
        <v>0.13</v>
      </c>
      <c r="S83" s="15">
        <f t="shared" si="14"/>
        <v>0.52</v>
      </c>
    </row>
    <row r="84" spans="1:21" x14ac:dyDescent="0.2">
      <c r="A84" s="11" t="s">
        <v>86</v>
      </c>
      <c r="B84" s="11" t="s">
        <v>87</v>
      </c>
      <c r="C84" s="11" t="s">
        <v>86</v>
      </c>
      <c r="D84" s="11" t="s">
        <v>275</v>
      </c>
      <c r="E84" s="12">
        <v>40</v>
      </c>
      <c r="F84" s="12">
        <v>600</v>
      </c>
      <c r="G84" s="12">
        <v>10</v>
      </c>
      <c r="H84" s="12">
        <v>50</v>
      </c>
      <c r="I84" s="12"/>
      <c r="J84" s="12"/>
      <c r="K84" s="12"/>
      <c r="L84" s="12">
        <v>200</v>
      </c>
      <c r="M84" s="12">
        <v>100</v>
      </c>
      <c r="N84" s="13"/>
      <c r="O84" s="12">
        <f t="shared" si="12"/>
        <v>300</v>
      </c>
      <c r="P84" s="12">
        <f t="shared" si="13"/>
        <v>6</v>
      </c>
      <c r="Q84" s="57"/>
      <c r="R84" s="15">
        <v>0.09</v>
      </c>
      <c r="S84" s="15">
        <f t="shared" si="14"/>
        <v>0.54</v>
      </c>
    </row>
    <row r="85" spans="1:21" x14ac:dyDescent="0.2">
      <c r="A85" s="73" t="s">
        <v>88</v>
      </c>
      <c r="B85" s="73" t="s">
        <v>87</v>
      </c>
      <c r="C85" s="73">
        <v>90447600</v>
      </c>
      <c r="D85" s="73" t="s">
        <v>277</v>
      </c>
      <c r="E85" s="12" t="s">
        <v>89</v>
      </c>
      <c r="F85" s="12">
        <v>600</v>
      </c>
      <c r="G85" s="12">
        <v>10</v>
      </c>
      <c r="H85" s="12">
        <v>50</v>
      </c>
      <c r="I85" s="12"/>
      <c r="J85" s="12"/>
      <c r="K85" s="12"/>
      <c r="L85" s="12">
        <v>400</v>
      </c>
      <c r="M85" s="12">
        <v>400</v>
      </c>
      <c r="N85" s="13"/>
      <c r="O85" s="12">
        <f t="shared" si="12"/>
        <v>800</v>
      </c>
      <c r="P85" s="12">
        <f t="shared" si="13"/>
        <v>16</v>
      </c>
      <c r="Q85" s="57"/>
      <c r="R85" s="15">
        <v>0.09</v>
      </c>
      <c r="S85" s="15">
        <f t="shared" si="14"/>
        <v>1.44</v>
      </c>
    </row>
    <row r="86" spans="1:21" x14ac:dyDescent="0.2">
      <c r="A86" s="11" t="s">
        <v>90</v>
      </c>
      <c r="B86" s="11" t="s">
        <v>91</v>
      </c>
      <c r="C86" s="11" t="s">
        <v>90</v>
      </c>
      <c r="D86" s="11" t="s">
        <v>275</v>
      </c>
      <c r="E86" s="12">
        <v>40</v>
      </c>
      <c r="F86" s="12">
        <v>750</v>
      </c>
      <c r="G86" s="12">
        <v>10</v>
      </c>
      <c r="H86" s="12">
        <v>50</v>
      </c>
      <c r="I86" s="12"/>
      <c r="J86" s="12"/>
      <c r="K86" s="12"/>
      <c r="L86" s="12">
        <v>200</v>
      </c>
      <c r="M86" s="12">
        <v>200</v>
      </c>
      <c r="N86" s="13"/>
      <c r="O86" s="12">
        <f t="shared" si="12"/>
        <v>400</v>
      </c>
      <c r="P86" s="12">
        <f t="shared" si="13"/>
        <v>8</v>
      </c>
      <c r="Q86" s="57"/>
      <c r="R86" s="15">
        <v>0.13</v>
      </c>
      <c r="S86" s="15">
        <f t="shared" si="14"/>
        <v>1.04</v>
      </c>
    </row>
    <row r="87" spans="1:21" x14ac:dyDescent="0.2">
      <c r="A87" s="11" t="s">
        <v>92</v>
      </c>
      <c r="B87" s="11" t="s">
        <v>93</v>
      </c>
      <c r="C87" s="11" t="s">
        <v>92</v>
      </c>
      <c r="D87" s="11" t="s">
        <v>275</v>
      </c>
      <c r="E87" s="12">
        <v>40</v>
      </c>
      <c r="F87" s="12">
        <v>900</v>
      </c>
      <c r="G87" s="12">
        <v>10</v>
      </c>
      <c r="H87" s="12">
        <v>50</v>
      </c>
      <c r="I87" s="12"/>
      <c r="J87" s="12"/>
      <c r="K87" s="12"/>
      <c r="L87" s="12">
        <v>100</v>
      </c>
      <c r="M87" s="12"/>
      <c r="N87" s="13"/>
      <c r="O87" s="12">
        <f t="shared" si="12"/>
        <v>100</v>
      </c>
      <c r="P87" s="12">
        <f t="shared" si="13"/>
        <v>2</v>
      </c>
      <c r="Q87" s="57"/>
      <c r="R87" s="15">
        <v>0.13</v>
      </c>
      <c r="S87" s="15">
        <f t="shared" si="14"/>
        <v>0.26</v>
      </c>
    </row>
    <row r="88" spans="1:21" x14ac:dyDescent="0.2">
      <c r="A88" s="73" t="s">
        <v>185</v>
      </c>
      <c r="B88" s="73" t="s">
        <v>93</v>
      </c>
      <c r="C88" s="73">
        <v>90447700</v>
      </c>
      <c r="D88" s="73" t="s">
        <v>277</v>
      </c>
      <c r="E88" s="12" t="s">
        <v>89</v>
      </c>
      <c r="F88" s="12">
        <v>900</v>
      </c>
      <c r="G88" s="12">
        <v>10</v>
      </c>
      <c r="H88" s="12">
        <v>50</v>
      </c>
      <c r="I88" s="12"/>
      <c r="J88" s="12"/>
      <c r="K88" s="12"/>
      <c r="L88" s="12">
        <v>200</v>
      </c>
      <c r="M88" s="12">
        <v>200</v>
      </c>
      <c r="N88" s="13"/>
      <c r="O88" s="12">
        <f t="shared" si="12"/>
        <v>400</v>
      </c>
      <c r="P88" s="12">
        <f t="shared" si="13"/>
        <v>8</v>
      </c>
      <c r="Q88" s="57"/>
      <c r="R88" s="15">
        <v>0.13</v>
      </c>
      <c r="S88" s="15">
        <f t="shared" si="14"/>
        <v>1.04</v>
      </c>
    </row>
    <row r="89" spans="1:21" x14ac:dyDescent="0.2">
      <c r="A89" s="11" t="s">
        <v>94</v>
      </c>
      <c r="B89" s="11" t="s">
        <v>95</v>
      </c>
      <c r="C89" s="11" t="s">
        <v>94</v>
      </c>
      <c r="D89" s="11" t="s">
        <v>275</v>
      </c>
      <c r="E89" s="12">
        <v>40</v>
      </c>
      <c r="F89" s="12">
        <v>1200</v>
      </c>
      <c r="G89" s="12">
        <v>5</v>
      </c>
      <c r="H89" s="12">
        <v>25</v>
      </c>
      <c r="I89" s="12"/>
      <c r="J89" s="12"/>
      <c r="K89" s="12"/>
      <c r="L89" s="12">
        <v>100</v>
      </c>
      <c r="M89" s="12">
        <v>100</v>
      </c>
      <c r="N89" s="13"/>
      <c r="O89" s="12">
        <f t="shared" si="12"/>
        <v>200</v>
      </c>
      <c r="P89" s="12">
        <f t="shared" si="13"/>
        <v>8</v>
      </c>
      <c r="Q89" s="57"/>
      <c r="R89" s="15">
        <v>0.08</v>
      </c>
      <c r="S89" s="15">
        <f t="shared" si="14"/>
        <v>0.64</v>
      </c>
    </row>
    <row r="90" spans="1:21" x14ac:dyDescent="0.2">
      <c r="A90" s="73" t="s">
        <v>376</v>
      </c>
      <c r="B90" s="73" t="s">
        <v>377</v>
      </c>
      <c r="C90" s="31" t="s">
        <v>378</v>
      </c>
      <c r="D90" s="73" t="s">
        <v>277</v>
      </c>
      <c r="E90" s="12">
        <v>40</v>
      </c>
      <c r="F90" s="12">
        <v>1800</v>
      </c>
      <c r="G90" s="12">
        <v>5</v>
      </c>
      <c r="H90" s="12">
        <v>20</v>
      </c>
      <c r="I90" s="12"/>
      <c r="J90" s="12"/>
      <c r="K90" s="12"/>
      <c r="L90" s="12"/>
      <c r="M90" s="12"/>
      <c r="N90" s="13"/>
      <c r="O90" s="12">
        <f t="shared" si="12"/>
        <v>0</v>
      </c>
      <c r="P90" s="12">
        <f t="shared" si="13"/>
        <v>0</v>
      </c>
      <c r="Q90" s="57"/>
      <c r="R90" s="15">
        <v>0.14000000000000001</v>
      </c>
      <c r="S90" s="15">
        <f t="shared" si="14"/>
        <v>0</v>
      </c>
    </row>
    <row r="91" spans="1:21" x14ac:dyDescent="0.2">
      <c r="A91" s="11" t="s">
        <v>220</v>
      </c>
      <c r="B91" s="11" t="s">
        <v>221</v>
      </c>
      <c r="C91" s="11" t="s">
        <v>220</v>
      </c>
      <c r="D91" s="11" t="s">
        <v>275</v>
      </c>
      <c r="E91" s="12">
        <v>40</v>
      </c>
      <c r="F91" s="12">
        <v>2000</v>
      </c>
      <c r="G91" s="12">
        <v>5</v>
      </c>
      <c r="H91" s="12">
        <v>25</v>
      </c>
      <c r="I91" s="12"/>
      <c r="J91" s="12"/>
      <c r="K91" s="12"/>
      <c r="L91" s="12"/>
      <c r="M91" s="12"/>
      <c r="N91" s="13"/>
      <c r="O91" s="12">
        <f t="shared" si="12"/>
        <v>0</v>
      </c>
      <c r="P91" s="12">
        <f t="shared" si="13"/>
        <v>0</v>
      </c>
      <c r="Q91" s="57"/>
      <c r="R91" s="15">
        <v>0.08</v>
      </c>
      <c r="S91" s="15">
        <f t="shared" si="14"/>
        <v>0</v>
      </c>
      <c r="T91" s="43"/>
    </row>
    <row r="92" spans="1:21" x14ac:dyDescent="0.2">
      <c r="A92" s="71" t="s">
        <v>96</v>
      </c>
      <c r="B92" s="71"/>
      <c r="C92" s="71"/>
      <c r="D92" s="71"/>
      <c r="E92" s="20"/>
      <c r="F92" s="12"/>
      <c r="G92" s="12"/>
      <c r="H92" s="12"/>
      <c r="I92" s="12"/>
      <c r="J92" s="12"/>
      <c r="K92" s="12"/>
      <c r="L92" s="12"/>
      <c r="M92" s="12"/>
      <c r="N92" s="71"/>
      <c r="O92" s="12"/>
      <c r="P92" s="12"/>
      <c r="Q92" s="57"/>
      <c r="R92" s="12"/>
      <c r="S92" s="15"/>
    </row>
    <row r="93" spans="1:21" x14ac:dyDescent="0.2">
      <c r="A93" s="11" t="s">
        <v>299</v>
      </c>
      <c r="B93" s="11" t="s">
        <v>300</v>
      </c>
      <c r="C93" s="11" t="s">
        <v>299</v>
      </c>
      <c r="D93" s="11" t="s">
        <v>275</v>
      </c>
      <c r="E93" s="12">
        <v>50</v>
      </c>
      <c r="F93" s="12">
        <v>100</v>
      </c>
      <c r="G93" s="12">
        <v>10</v>
      </c>
      <c r="H93" s="12">
        <v>150</v>
      </c>
      <c r="I93" s="12"/>
      <c r="J93" s="12"/>
      <c r="K93" s="12"/>
      <c r="L93" s="12"/>
      <c r="M93" s="12"/>
      <c r="N93" s="13"/>
      <c r="O93" s="12">
        <f t="shared" ref="O93:O109" si="15">SUM(I93:N93)</f>
        <v>0</v>
      </c>
      <c r="P93" s="12">
        <f t="shared" ref="P93:P109" si="16">$O93/$H93</f>
        <v>0</v>
      </c>
      <c r="Q93" s="57"/>
      <c r="R93" s="15">
        <v>0.1</v>
      </c>
      <c r="S93" s="15">
        <f t="shared" ref="S93:S109" si="17">$P93*$R93</f>
        <v>0</v>
      </c>
      <c r="T93" s="43">
        <f>SUM(S93:S109)</f>
        <v>7.8100000000000005</v>
      </c>
      <c r="U93" s="3">
        <f>T93*100/$T$145</f>
        <v>12.668288726682887</v>
      </c>
    </row>
    <row r="94" spans="1:21" x14ac:dyDescent="0.2">
      <c r="A94" s="11" t="s">
        <v>97</v>
      </c>
      <c r="B94" s="11" t="s">
        <v>98</v>
      </c>
      <c r="C94" s="11" t="s">
        <v>97</v>
      </c>
      <c r="D94" s="11" t="s">
        <v>275</v>
      </c>
      <c r="E94" s="12">
        <v>50</v>
      </c>
      <c r="F94" s="12">
        <v>150</v>
      </c>
      <c r="G94" s="12">
        <v>10</v>
      </c>
      <c r="H94" s="12">
        <v>150</v>
      </c>
      <c r="I94" s="12"/>
      <c r="J94" s="12"/>
      <c r="K94" s="12"/>
      <c r="L94" s="12">
        <v>150</v>
      </c>
      <c r="M94" s="12">
        <v>150</v>
      </c>
      <c r="N94" s="13"/>
      <c r="O94" s="12">
        <f t="shared" si="15"/>
        <v>300</v>
      </c>
      <c r="P94" s="12">
        <f t="shared" si="16"/>
        <v>2</v>
      </c>
      <c r="Q94" s="57"/>
      <c r="R94" s="15">
        <v>0.1</v>
      </c>
      <c r="S94" s="15">
        <f t="shared" si="17"/>
        <v>0.2</v>
      </c>
    </row>
    <row r="95" spans="1:21" x14ac:dyDescent="0.2">
      <c r="A95" s="73" t="s">
        <v>235</v>
      </c>
      <c r="B95" s="73" t="s">
        <v>98</v>
      </c>
      <c r="C95" s="73">
        <v>90448200</v>
      </c>
      <c r="D95" s="73" t="s">
        <v>277</v>
      </c>
      <c r="E95" s="12" t="s">
        <v>102</v>
      </c>
      <c r="F95" s="12">
        <v>150</v>
      </c>
      <c r="G95" s="12">
        <v>10</v>
      </c>
      <c r="H95" s="12">
        <v>150</v>
      </c>
      <c r="I95" s="12"/>
      <c r="J95" s="12">
        <v>150</v>
      </c>
      <c r="K95" s="12"/>
      <c r="L95" s="12"/>
      <c r="M95" s="12">
        <v>150</v>
      </c>
      <c r="N95" s="13"/>
      <c r="O95" s="12">
        <f t="shared" si="15"/>
        <v>300</v>
      </c>
      <c r="P95" s="12">
        <f t="shared" si="16"/>
        <v>2</v>
      </c>
      <c r="Q95" s="57"/>
      <c r="R95" s="15">
        <v>0.1</v>
      </c>
      <c r="S95" s="15">
        <f t="shared" si="17"/>
        <v>0.2</v>
      </c>
    </row>
    <row r="96" spans="1:21" x14ac:dyDescent="0.2">
      <c r="A96" s="11" t="s">
        <v>224</v>
      </c>
      <c r="B96" s="11" t="s">
        <v>225</v>
      </c>
      <c r="C96" s="11" t="s">
        <v>224</v>
      </c>
      <c r="D96" s="11" t="s">
        <v>275</v>
      </c>
      <c r="E96" s="12">
        <v>50</v>
      </c>
      <c r="F96" s="12">
        <v>200</v>
      </c>
      <c r="G96" s="12">
        <v>10</v>
      </c>
      <c r="H96" s="12">
        <v>150</v>
      </c>
      <c r="I96" s="12"/>
      <c r="J96" s="12"/>
      <c r="K96" s="12"/>
      <c r="L96" s="12"/>
      <c r="M96" s="12">
        <v>150</v>
      </c>
      <c r="N96" s="13"/>
      <c r="O96" s="12">
        <f t="shared" si="15"/>
        <v>150</v>
      </c>
      <c r="P96" s="12">
        <f t="shared" si="16"/>
        <v>1</v>
      </c>
      <c r="Q96" s="57"/>
      <c r="R96" s="15">
        <v>0.1</v>
      </c>
      <c r="S96" s="15">
        <f t="shared" si="17"/>
        <v>0.1</v>
      </c>
    </row>
    <row r="97" spans="1:21" x14ac:dyDescent="0.2">
      <c r="A97" s="11" t="s">
        <v>99</v>
      </c>
      <c r="B97" s="11" t="s">
        <v>100</v>
      </c>
      <c r="C97" s="11" t="s">
        <v>99</v>
      </c>
      <c r="D97" s="11" t="s">
        <v>275</v>
      </c>
      <c r="E97" s="12">
        <v>50</v>
      </c>
      <c r="F97" s="12">
        <v>300</v>
      </c>
      <c r="G97" s="12">
        <v>10</v>
      </c>
      <c r="H97" s="12">
        <v>75</v>
      </c>
      <c r="I97" s="12"/>
      <c r="J97" s="12"/>
      <c r="K97" s="12"/>
      <c r="L97" s="12">
        <v>225</v>
      </c>
      <c r="M97" s="12">
        <v>300</v>
      </c>
      <c r="N97" s="13"/>
      <c r="O97" s="12">
        <f t="shared" si="15"/>
        <v>525</v>
      </c>
      <c r="P97" s="12">
        <f t="shared" si="16"/>
        <v>7</v>
      </c>
      <c r="Q97" s="57"/>
      <c r="R97" s="15">
        <v>0.1</v>
      </c>
      <c r="S97" s="15">
        <f t="shared" si="17"/>
        <v>0.70000000000000007</v>
      </c>
    </row>
    <row r="98" spans="1:21" x14ac:dyDescent="0.2">
      <c r="A98" s="73" t="s">
        <v>101</v>
      </c>
      <c r="B98" s="73" t="s">
        <v>100</v>
      </c>
      <c r="C98" s="73">
        <v>90448300</v>
      </c>
      <c r="D98" s="73" t="s">
        <v>277</v>
      </c>
      <c r="E98" s="12" t="s">
        <v>102</v>
      </c>
      <c r="F98" s="12">
        <v>300</v>
      </c>
      <c r="G98" s="12">
        <v>10</v>
      </c>
      <c r="H98" s="12">
        <v>75</v>
      </c>
      <c r="I98" s="12"/>
      <c r="J98" s="12"/>
      <c r="K98" s="12"/>
      <c r="L98" s="12">
        <v>450</v>
      </c>
      <c r="M98" s="12">
        <v>300</v>
      </c>
      <c r="N98" s="13"/>
      <c r="O98" s="12">
        <f t="shared" si="15"/>
        <v>750</v>
      </c>
      <c r="P98" s="12">
        <f t="shared" si="16"/>
        <v>10</v>
      </c>
      <c r="Q98" s="57"/>
      <c r="R98" s="15">
        <v>0.1</v>
      </c>
      <c r="S98" s="15">
        <f t="shared" si="17"/>
        <v>1</v>
      </c>
    </row>
    <row r="99" spans="1:21" x14ac:dyDescent="0.2">
      <c r="A99" s="11" t="s">
        <v>103</v>
      </c>
      <c r="B99" s="11" t="s">
        <v>104</v>
      </c>
      <c r="C99" s="11" t="s">
        <v>103</v>
      </c>
      <c r="D99" s="11" t="s">
        <v>275</v>
      </c>
      <c r="E99" s="12">
        <v>50</v>
      </c>
      <c r="F99" s="12">
        <v>450</v>
      </c>
      <c r="G99" s="12">
        <v>10</v>
      </c>
      <c r="H99" s="12">
        <v>50</v>
      </c>
      <c r="I99" s="12"/>
      <c r="J99" s="12"/>
      <c r="K99" s="12"/>
      <c r="L99" s="12">
        <v>100</v>
      </c>
      <c r="M99" s="12">
        <v>100</v>
      </c>
      <c r="N99" s="13"/>
      <c r="O99" s="12">
        <f t="shared" si="15"/>
        <v>200</v>
      </c>
      <c r="P99" s="12">
        <f t="shared" si="16"/>
        <v>4</v>
      </c>
      <c r="Q99" s="57"/>
      <c r="R99" s="15">
        <v>0.1</v>
      </c>
      <c r="S99" s="15">
        <f t="shared" si="17"/>
        <v>0.4</v>
      </c>
    </row>
    <row r="100" spans="1:21" x14ac:dyDescent="0.2">
      <c r="A100" s="73" t="s">
        <v>186</v>
      </c>
      <c r="B100" s="73" t="s">
        <v>104</v>
      </c>
      <c r="C100" s="73">
        <v>90448400</v>
      </c>
      <c r="D100" s="73" t="s">
        <v>277</v>
      </c>
      <c r="E100" s="12" t="s">
        <v>102</v>
      </c>
      <c r="F100" s="12">
        <v>450</v>
      </c>
      <c r="G100" s="12">
        <v>10</v>
      </c>
      <c r="H100" s="12">
        <v>50</v>
      </c>
      <c r="I100" s="12"/>
      <c r="J100" s="12"/>
      <c r="K100" s="12"/>
      <c r="L100" s="12">
        <v>100</v>
      </c>
      <c r="M100" s="12">
        <v>200</v>
      </c>
      <c r="N100" s="13"/>
      <c r="O100" s="12">
        <f t="shared" si="15"/>
        <v>300</v>
      </c>
      <c r="P100" s="12">
        <f t="shared" si="16"/>
        <v>6</v>
      </c>
      <c r="Q100" s="57"/>
      <c r="R100" s="15">
        <v>0.1</v>
      </c>
      <c r="S100" s="15">
        <f t="shared" si="17"/>
        <v>0.60000000000000009</v>
      </c>
    </row>
    <row r="101" spans="1:21" x14ac:dyDescent="0.2">
      <c r="A101" s="11" t="s">
        <v>105</v>
      </c>
      <c r="B101" s="11" t="s">
        <v>106</v>
      </c>
      <c r="C101" s="11" t="s">
        <v>105</v>
      </c>
      <c r="D101" s="11" t="s">
        <v>275</v>
      </c>
      <c r="E101" s="12">
        <v>50</v>
      </c>
      <c r="F101" s="12">
        <v>600</v>
      </c>
      <c r="G101" s="12">
        <v>10</v>
      </c>
      <c r="H101" s="12">
        <v>50</v>
      </c>
      <c r="I101" s="12"/>
      <c r="J101" s="12"/>
      <c r="K101" s="12"/>
      <c r="L101" s="12">
        <v>50</v>
      </c>
      <c r="M101" s="12">
        <v>200</v>
      </c>
      <c r="N101" s="13"/>
      <c r="O101" s="12">
        <f t="shared" si="15"/>
        <v>250</v>
      </c>
      <c r="P101" s="12">
        <f t="shared" si="16"/>
        <v>5</v>
      </c>
      <c r="Q101" s="57"/>
      <c r="R101" s="15">
        <v>0.13</v>
      </c>
      <c r="S101" s="15">
        <f t="shared" si="17"/>
        <v>0.65</v>
      </c>
    </row>
    <row r="102" spans="1:21" x14ac:dyDescent="0.2">
      <c r="A102" s="73" t="s">
        <v>107</v>
      </c>
      <c r="B102" s="73" t="s">
        <v>106</v>
      </c>
      <c r="C102" s="73">
        <v>90448600</v>
      </c>
      <c r="D102" s="73" t="s">
        <v>277</v>
      </c>
      <c r="E102" s="12" t="s">
        <v>102</v>
      </c>
      <c r="F102" s="12">
        <v>600</v>
      </c>
      <c r="G102" s="12">
        <v>10</v>
      </c>
      <c r="H102" s="12">
        <v>50</v>
      </c>
      <c r="I102" s="12"/>
      <c r="J102" s="12"/>
      <c r="K102" s="12"/>
      <c r="L102" s="12"/>
      <c r="M102" s="12">
        <v>200</v>
      </c>
      <c r="N102" s="13"/>
      <c r="O102" s="12">
        <f t="shared" si="15"/>
        <v>200</v>
      </c>
      <c r="P102" s="12">
        <f t="shared" si="16"/>
        <v>4</v>
      </c>
      <c r="Q102" s="57"/>
      <c r="R102" s="15">
        <v>0.13</v>
      </c>
      <c r="S102" s="15">
        <f t="shared" si="17"/>
        <v>0.52</v>
      </c>
    </row>
    <row r="103" spans="1:21" x14ac:dyDescent="0.2">
      <c r="A103" s="73" t="s">
        <v>266</v>
      </c>
      <c r="B103" s="73" t="s">
        <v>267</v>
      </c>
      <c r="C103" s="73">
        <v>90448605</v>
      </c>
      <c r="D103" s="73" t="s">
        <v>277</v>
      </c>
      <c r="E103" s="12" t="s">
        <v>102</v>
      </c>
      <c r="F103" s="12">
        <v>700</v>
      </c>
      <c r="G103" s="12">
        <v>5</v>
      </c>
      <c r="H103" s="12">
        <v>25</v>
      </c>
      <c r="I103" s="12"/>
      <c r="J103" s="12"/>
      <c r="K103" s="12"/>
      <c r="L103" s="12"/>
      <c r="M103" s="12"/>
      <c r="N103" s="13"/>
      <c r="O103" s="12">
        <f t="shared" si="15"/>
        <v>0</v>
      </c>
      <c r="P103" s="12">
        <f t="shared" si="16"/>
        <v>0</v>
      </c>
      <c r="Q103" s="57"/>
      <c r="R103" s="15">
        <v>0.1</v>
      </c>
      <c r="S103" s="15">
        <f t="shared" si="17"/>
        <v>0</v>
      </c>
    </row>
    <row r="104" spans="1:21" x14ac:dyDescent="0.2">
      <c r="A104" s="11" t="s">
        <v>202</v>
      </c>
      <c r="B104" s="11" t="s">
        <v>203</v>
      </c>
      <c r="C104" s="11" t="s">
        <v>202</v>
      </c>
      <c r="D104" s="11" t="s">
        <v>275</v>
      </c>
      <c r="E104" s="12">
        <v>50</v>
      </c>
      <c r="F104" s="12">
        <v>750</v>
      </c>
      <c r="G104" s="12">
        <v>5</v>
      </c>
      <c r="H104" s="12">
        <v>25</v>
      </c>
      <c r="I104" s="12"/>
      <c r="J104" s="12"/>
      <c r="K104" s="12"/>
      <c r="L104" s="12">
        <v>100</v>
      </c>
      <c r="M104" s="12"/>
      <c r="N104" s="13"/>
      <c r="O104" s="12">
        <f t="shared" si="15"/>
        <v>100</v>
      </c>
      <c r="P104" s="12">
        <f t="shared" si="16"/>
        <v>4</v>
      </c>
      <c r="Q104" s="57"/>
      <c r="R104" s="15">
        <v>0.1</v>
      </c>
      <c r="S104" s="15">
        <f t="shared" si="17"/>
        <v>0.4</v>
      </c>
    </row>
    <row r="105" spans="1:21" x14ac:dyDescent="0.2">
      <c r="A105" s="11" t="s">
        <v>108</v>
      </c>
      <c r="B105" s="11" t="s">
        <v>109</v>
      </c>
      <c r="C105" s="11" t="s">
        <v>108</v>
      </c>
      <c r="D105" s="11" t="s">
        <v>275</v>
      </c>
      <c r="E105" s="12">
        <v>50</v>
      </c>
      <c r="F105" s="12">
        <v>900</v>
      </c>
      <c r="G105" s="12">
        <v>5</v>
      </c>
      <c r="H105" s="12">
        <v>25</v>
      </c>
      <c r="I105" s="12"/>
      <c r="J105" s="12"/>
      <c r="K105" s="12"/>
      <c r="L105" s="12">
        <v>50</v>
      </c>
      <c r="M105" s="12"/>
      <c r="N105" s="13"/>
      <c r="O105" s="12">
        <f t="shared" si="15"/>
        <v>50</v>
      </c>
      <c r="P105" s="12">
        <f t="shared" si="16"/>
        <v>2</v>
      </c>
      <c r="Q105" s="57"/>
      <c r="R105" s="15">
        <v>0.1</v>
      </c>
      <c r="S105" s="15">
        <f t="shared" si="17"/>
        <v>0.2</v>
      </c>
    </row>
    <row r="106" spans="1:21" x14ac:dyDescent="0.2">
      <c r="A106" s="73" t="s">
        <v>187</v>
      </c>
      <c r="B106" s="73" t="s">
        <v>109</v>
      </c>
      <c r="C106" s="73">
        <v>90448700</v>
      </c>
      <c r="D106" s="73" t="s">
        <v>277</v>
      </c>
      <c r="E106" s="12" t="s">
        <v>102</v>
      </c>
      <c r="F106" s="12">
        <v>900</v>
      </c>
      <c r="G106" s="12">
        <v>5</v>
      </c>
      <c r="H106" s="12">
        <v>25</v>
      </c>
      <c r="I106" s="12"/>
      <c r="J106" s="12"/>
      <c r="K106" s="12"/>
      <c r="L106" s="12">
        <v>25</v>
      </c>
      <c r="M106" s="12">
        <v>100</v>
      </c>
      <c r="N106" s="13"/>
      <c r="O106" s="12">
        <f t="shared" si="15"/>
        <v>125</v>
      </c>
      <c r="P106" s="12">
        <f t="shared" si="16"/>
        <v>5</v>
      </c>
      <c r="Q106" s="57"/>
      <c r="R106" s="15">
        <v>0.1</v>
      </c>
      <c r="S106" s="15">
        <f t="shared" si="17"/>
        <v>0.5</v>
      </c>
    </row>
    <row r="107" spans="1:21" x14ac:dyDescent="0.2">
      <c r="A107" s="11" t="s">
        <v>110</v>
      </c>
      <c r="B107" s="11" t="s">
        <v>111</v>
      </c>
      <c r="C107" s="11" t="s">
        <v>110</v>
      </c>
      <c r="D107" s="11" t="s">
        <v>275</v>
      </c>
      <c r="E107" s="12">
        <v>50</v>
      </c>
      <c r="F107" s="12">
        <v>1200</v>
      </c>
      <c r="G107" s="12">
        <v>5</v>
      </c>
      <c r="H107" s="12">
        <v>25</v>
      </c>
      <c r="I107" s="12"/>
      <c r="J107" s="12"/>
      <c r="K107" s="12"/>
      <c r="L107" s="12">
        <v>50</v>
      </c>
      <c r="M107" s="12"/>
      <c r="N107" s="13"/>
      <c r="O107" s="12">
        <f t="shared" si="15"/>
        <v>50</v>
      </c>
      <c r="P107" s="12">
        <f t="shared" si="16"/>
        <v>2</v>
      </c>
      <c r="Q107" s="57"/>
      <c r="R107" s="15">
        <v>0.13</v>
      </c>
      <c r="S107" s="15">
        <f t="shared" si="17"/>
        <v>0.26</v>
      </c>
    </row>
    <row r="108" spans="1:21" x14ac:dyDescent="0.2">
      <c r="A108" s="73" t="s">
        <v>204</v>
      </c>
      <c r="B108" s="73" t="s">
        <v>111</v>
      </c>
      <c r="C108" s="31" t="s">
        <v>205</v>
      </c>
      <c r="D108" s="73" t="s">
        <v>277</v>
      </c>
      <c r="E108" s="12">
        <v>50</v>
      </c>
      <c r="F108" s="12">
        <v>1200</v>
      </c>
      <c r="G108" s="12">
        <v>5</v>
      </c>
      <c r="H108" s="12">
        <v>25</v>
      </c>
      <c r="I108" s="12"/>
      <c r="J108" s="12"/>
      <c r="K108" s="12"/>
      <c r="L108" s="12"/>
      <c r="M108" s="12">
        <v>100</v>
      </c>
      <c r="N108" s="13"/>
      <c r="O108" s="12">
        <f t="shared" si="15"/>
        <v>100</v>
      </c>
      <c r="P108" s="12">
        <f t="shared" si="16"/>
        <v>4</v>
      </c>
      <c r="Q108" s="57"/>
      <c r="R108" s="15">
        <v>0.13</v>
      </c>
      <c r="S108" s="15">
        <f t="shared" si="17"/>
        <v>0.52</v>
      </c>
    </row>
    <row r="109" spans="1:21" x14ac:dyDescent="0.2">
      <c r="A109" s="73" t="s">
        <v>268</v>
      </c>
      <c r="B109" s="73" t="s">
        <v>269</v>
      </c>
      <c r="C109" s="31" t="s">
        <v>270</v>
      </c>
      <c r="D109" s="73" t="s">
        <v>277</v>
      </c>
      <c r="E109" s="12">
        <v>50</v>
      </c>
      <c r="F109" s="12">
        <v>2400</v>
      </c>
      <c r="G109" s="12">
        <v>5</v>
      </c>
      <c r="H109" s="12">
        <v>25</v>
      </c>
      <c r="I109" s="12"/>
      <c r="J109" s="12"/>
      <c r="K109" s="12"/>
      <c r="L109" s="12">
        <v>50</v>
      </c>
      <c r="M109" s="12">
        <v>100</v>
      </c>
      <c r="N109" s="13"/>
      <c r="O109" s="12">
        <f t="shared" si="15"/>
        <v>150</v>
      </c>
      <c r="P109" s="12">
        <f t="shared" si="16"/>
        <v>6</v>
      </c>
      <c r="Q109" s="57"/>
      <c r="R109" s="15">
        <v>0.26</v>
      </c>
      <c r="S109" s="15">
        <f t="shared" si="17"/>
        <v>1.56</v>
      </c>
      <c r="T109" s="43"/>
    </row>
    <row r="110" spans="1:21" x14ac:dyDescent="0.2">
      <c r="A110" s="307" t="s">
        <v>112</v>
      </c>
      <c r="B110" s="307"/>
      <c r="C110" s="71"/>
      <c r="D110" s="71"/>
      <c r="E110" s="71"/>
      <c r="F110" s="12"/>
      <c r="G110" s="12"/>
      <c r="H110" s="12"/>
      <c r="I110" s="12"/>
      <c r="J110" s="12"/>
      <c r="K110" s="12"/>
      <c r="L110" s="12"/>
      <c r="M110" s="12"/>
      <c r="N110" s="73"/>
      <c r="O110" s="12"/>
      <c r="P110" s="12"/>
      <c r="Q110" s="57"/>
      <c r="R110" s="12"/>
      <c r="S110" s="15"/>
    </row>
    <row r="111" spans="1:21" x14ac:dyDescent="0.2">
      <c r="A111" s="11" t="s">
        <v>216</v>
      </c>
      <c r="B111" s="11" t="s">
        <v>217</v>
      </c>
      <c r="C111" s="11" t="s">
        <v>216</v>
      </c>
      <c r="D111" s="11" t="s">
        <v>275</v>
      </c>
      <c r="E111" s="12">
        <v>20</v>
      </c>
      <c r="F111" s="12">
        <v>150</v>
      </c>
      <c r="G111" s="12">
        <v>10</v>
      </c>
      <c r="H111" s="12">
        <v>400</v>
      </c>
      <c r="I111" s="12"/>
      <c r="J111" s="12"/>
      <c r="K111" s="12"/>
      <c r="L111" s="12"/>
      <c r="M111" s="12"/>
      <c r="N111" s="73"/>
      <c r="O111" s="12">
        <f t="shared" ref="O111:O144" si="18">SUM(I111:N111)</f>
        <v>0</v>
      </c>
      <c r="P111" s="12">
        <f t="shared" ref="P111:P144" si="19">$O111/$H111</f>
        <v>0</v>
      </c>
      <c r="Q111" s="57"/>
      <c r="R111" s="12">
        <v>0.06</v>
      </c>
      <c r="S111" s="15">
        <f t="shared" ref="S111:S144" si="20">$P111*$R111</f>
        <v>0</v>
      </c>
      <c r="T111" s="43">
        <f>SUM(S111:S126)</f>
        <v>0.91999999999999993</v>
      </c>
      <c r="U111" s="3">
        <f>T111*100/$T$145</f>
        <v>1.492295214922952</v>
      </c>
    </row>
    <row r="112" spans="1:21" x14ac:dyDescent="0.2">
      <c r="A112" s="73" t="s">
        <v>226</v>
      </c>
      <c r="B112" s="73" t="s">
        <v>217</v>
      </c>
      <c r="C112" s="73">
        <v>90444200</v>
      </c>
      <c r="D112" s="73" t="s">
        <v>277</v>
      </c>
      <c r="E112" s="12">
        <v>20</v>
      </c>
      <c r="F112" s="12">
        <v>150</v>
      </c>
      <c r="G112" s="12">
        <v>10</v>
      </c>
      <c r="H112" s="12">
        <v>400</v>
      </c>
      <c r="I112" s="12"/>
      <c r="J112" s="12"/>
      <c r="K112" s="12"/>
      <c r="L112" s="12"/>
      <c r="M112" s="12"/>
      <c r="N112" s="73"/>
      <c r="O112" s="12">
        <f t="shared" si="18"/>
        <v>0</v>
      </c>
      <c r="P112" s="12">
        <f t="shared" si="19"/>
        <v>0</v>
      </c>
      <c r="Q112" s="57"/>
      <c r="R112" s="12">
        <v>0.06</v>
      </c>
      <c r="S112" s="15">
        <f t="shared" si="20"/>
        <v>0</v>
      </c>
    </row>
    <row r="113" spans="1:21" x14ac:dyDescent="0.2">
      <c r="A113" s="11" t="s">
        <v>191</v>
      </c>
      <c r="B113" s="11" t="s">
        <v>192</v>
      </c>
      <c r="C113" s="11" t="s">
        <v>191</v>
      </c>
      <c r="D113" s="11" t="s">
        <v>275</v>
      </c>
      <c r="E113" s="12">
        <v>20</v>
      </c>
      <c r="F113" s="12">
        <v>200</v>
      </c>
      <c r="G113" s="12">
        <v>10</v>
      </c>
      <c r="H113" s="12">
        <v>300</v>
      </c>
      <c r="I113" s="12"/>
      <c r="J113" s="12"/>
      <c r="K113" s="12"/>
      <c r="L113" s="12"/>
      <c r="M113" s="12"/>
      <c r="N113" s="73"/>
      <c r="O113" s="12">
        <f t="shared" si="18"/>
        <v>0</v>
      </c>
      <c r="P113" s="12">
        <f t="shared" si="19"/>
        <v>0</v>
      </c>
      <c r="Q113" s="57"/>
      <c r="R113" s="12">
        <v>0.06</v>
      </c>
      <c r="S113" s="15">
        <f t="shared" si="20"/>
        <v>0</v>
      </c>
    </row>
    <row r="114" spans="1:21" x14ac:dyDescent="0.2">
      <c r="A114" s="11" t="s">
        <v>160</v>
      </c>
      <c r="B114" s="11" t="s">
        <v>161</v>
      </c>
      <c r="C114" s="11" t="s">
        <v>160</v>
      </c>
      <c r="D114" s="11" t="s">
        <v>275</v>
      </c>
      <c r="E114" s="12">
        <v>20</v>
      </c>
      <c r="F114" s="12">
        <v>300</v>
      </c>
      <c r="G114" s="12">
        <v>10</v>
      </c>
      <c r="H114" s="12">
        <v>200</v>
      </c>
      <c r="I114" s="12">
        <v>200</v>
      </c>
      <c r="J114" s="12"/>
      <c r="K114" s="12"/>
      <c r="L114" s="12">
        <v>600</v>
      </c>
      <c r="M114" s="12">
        <v>400</v>
      </c>
      <c r="N114" s="13"/>
      <c r="O114" s="12">
        <f t="shared" si="18"/>
        <v>1200</v>
      </c>
      <c r="P114" s="12">
        <f t="shared" si="19"/>
        <v>6</v>
      </c>
      <c r="Q114" s="57"/>
      <c r="R114" s="15">
        <v>0.06</v>
      </c>
      <c r="S114" s="15">
        <f t="shared" si="20"/>
        <v>0.36</v>
      </c>
    </row>
    <row r="115" spans="1:21" x14ac:dyDescent="0.2">
      <c r="A115" s="73" t="s">
        <v>215</v>
      </c>
      <c r="B115" s="73" t="s">
        <v>161</v>
      </c>
      <c r="C115" s="73">
        <v>90444300</v>
      </c>
      <c r="D115" s="73" t="s">
        <v>277</v>
      </c>
      <c r="E115" s="12" t="s">
        <v>46</v>
      </c>
      <c r="F115" s="12">
        <v>300</v>
      </c>
      <c r="G115" s="12">
        <v>10</v>
      </c>
      <c r="H115" s="12">
        <v>200</v>
      </c>
      <c r="I115" s="12"/>
      <c r="J115" s="12">
        <v>200</v>
      </c>
      <c r="K115" s="12"/>
      <c r="L115" s="12">
        <v>200</v>
      </c>
      <c r="M115" s="12"/>
      <c r="N115" s="13"/>
      <c r="O115" s="12">
        <f t="shared" si="18"/>
        <v>400</v>
      </c>
      <c r="P115" s="12">
        <f t="shared" si="19"/>
        <v>2</v>
      </c>
      <c r="Q115" s="57"/>
      <c r="R115" s="15">
        <v>0.06</v>
      </c>
      <c r="S115" s="15">
        <f t="shared" si="20"/>
        <v>0.12</v>
      </c>
    </row>
    <row r="116" spans="1:21" x14ac:dyDescent="0.2">
      <c r="A116" s="11" t="s">
        <v>206</v>
      </c>
      <c r="B116" s="11" t="s">
        <v>114</v>
      </c>
      <c r="C116" s="11" t="s">
        <v>206</v>
      </c>
      <c r="D116" s="11" t="s">
        <v>275</v>
      </c>
      <c r="E116" s="12">
        <v>20</v>
      </c>
      <c r="F116" s="12">
        <v>450</v>
      </c>
      <c r="G116" s="12">
        <v>10</v>
      </c>
      <c r="H116" s="12">
        <v>100</v>
      </c>
      <c r="I116" s="12"/>
      <c r="J116" s="12"/>
      <c r="K116" s="12"/>
      <c r="L116" s="12">
        <v>100</v>
      </c>
      <c r="M116" s="12"/>
      <c r="N116" s="25"/>
      <c r="O116" s="12">
        <f t="shared" si="18"/>
        <v>100</v>
      </c>
      <c r="P116" s="12">
        <f t="shared" si="19"/>
        <v>1</v>
      </c>
      <c r="Q116" s="57"/>
      <c r="R116" s="15">
        <v>0.08</v>
      </c>
      <c r="S116" s="15">
        <f t="shared" si="20"/>
        <v>0.08</v>
      </c>
    </row>
    <row r="117" spans="1:21" x14ac:dyDescent="0.2">
      <c r="A117" s="73" t="s">
        <v>113</v>
      </c>
      <c r="B117" s="73" t="s">
        <v>114</v>
      </c>
      <c r="C117" s="73">
        <v>90444400</v>
      </c>
      <c r="D117" s="73" t="s">
        <v>277</v>
      </c>
      <c r="E117" s="12" t="s">
        <v>46</v>
      </c>
      <c r="F117" s="12">
        <v>450</v>
      </c>
      <c r="G117" s="12">
        <v>10</v>
      </c>
      <c r="H117" s="12">
        <v>100</v>
      </c>
      <c r="I117" s="12"/>
      <c r="J117" s="12"/>
      <c r="K117" s="12"/>
      <c r="L117" s="12"/>
      <c r="M117" s="12"/>
      <c r="N117" s="13"/>
      <c r="O117" s="12">
        <f t="shared" si="18"/>
        <v>0</v>
      </c>
      <c r="P117" s="12">
        <f t="shared" si="19"/>
        <v>0</v>
      </c>
      <c r="Q117" s="57"/>
      <c r="R117" s="15">
        <v>0.08</v>
      </c>
      <c r="S117" s="15">
        <f t="shared" si="20"/>
        <v>0</v>
      </c>
    </row>
    <row r="118" spans="1:21" x14ac:dyDescent="0.2">
      <c r="A118" s="11" t="s">
        <v>115</v>
      </c>
      <c r="B118" s="11" t="s">
        <v>116</v>
      </c>
      <c r="C118" s="11" t="s">
        <v>115</v>
      </c>
      <c r="D118" s="11" t="s">
        <v>275</v>
      </c>
      <c r="E118" s="12">
        <v>20</v>
      </c>
      <c r="F118" s="12">
        <v>600</v>
      </c>
      <c r="G118" s="12">
        <v>10</v>
      </c>
      <c r="H118" s="12">
        <v>100</v>
      </c>
      <c r="I118" s="12"/>
      <c r="J118" s="12"/>
      <c r="K118" s="12"/>
      <c r="L118" s="12"/>
      <c r="M118" s="12">
        <v>200</v>
      </c>
      <c r="N118" s="13"/>
      <c r="O118" s="12">
        <f t="shared" si="18"/>
        <v>200</v>
      </c>
      <c r="P118" s="12">
        <f t="shared" si="19"/>
        <v>2</v>
      </c>
      <c r="Q118" s="57"/>
      <c r="R118" s="15">
        <v>0.06</v>
      </c>
      <c r="S118" s="15">
        <f t="shared" si="20"/>
        <v>0.12</v>
      </c>
    </row>
    <row r="119" spans="1:21" x14ac:dyDescent="0.2">
      <c r="A119" s="73" t="s">
        <v>188</v>
      </c>
      <c r="B119" s="73" t="s">
        <v>116</v>
      </c>
      <c r="C119" s="73">
        <v>90444600</v>
      </c>
      <c r="D119" s="73" t="s">
        <v>277</v>
      </c>
      <c r="E119" s="12" t="s">
        <v>46</v>
      </c>
      <c r="F119" s="12">
        <v>600</v>
      </c>
      <c r="G119" s="12">
        <v>10</v>
      </c>
      <c r="H119" s="12">
        <v>100</v>
      </c>
      <c r="I119" s="12">
        <v>200</v>
      </c>
      <c r="J119" s="12"/>
      <c r="K119" s="12"/>
      <c r="L119" s="12">
        <v>200</v>
      </c>
      <c r="M119" s="12"/>
      <c r="N119" s="13"/>
      <c r="O119" s="12">
        <f t="shared" si="18"/>
        <v>400</v>
      </c>
      <c r="P119" s="12">
        <f t="shared" si="19"/>
        <v>4</v>
      </c>
      <c r="Q119" s="57"/>
      <c r="R119" s="15">
        <v>0.06</v>
      </c>
      <c r="S119" s="15">
        <f t="shared" si="20"/>
        <v>0.24</v>
      </c>
    </row>
    <row r="120" spans="1:21" x14ac:dyDescent="0.2">
      <c r="A120" s="11" t="s">
        <v>117</v>
      </c>
      <c r="B120" s="11" t="s">
        <v>118</v>
      </c>
      <c r="C120" s="11" t="s">
        <v>117</v>
      </c>
      <c r="D120" s="11" t="s">
        <v>275</v>
      </c>
      <c r="E120" s="12">
        <v>20</v>
      </c>
      <c r="F120" s="12">
        <v>750</v>
      </c>
      <c r="G120" s="12">
        <v>10</v>
      </c>
      <c r="H120" s="12">
        <v>100</v>
      </c>
      <c r="I120" s="12"/>
      <c r="J120" s="12"/>
      <c r="K120" s="12"/>
      <c r="L120" s="12"/>
      <c r="M120" s="12"/>
      <c r="N120" s="13"/>
      <c r="O120" s="12">
        <f t="shared" si="18"/>
        <v>0</v>
      </c>
      <c r="P120" s="12">
        <f t="shared" si="19"/>
        <v>0</v>
      </c>
      <c r="Q120" s="57"/>
      <c r="R120" s="15">
        <v>7.0000000000000007E-2</v>
      </c>
      <c r="S120" s="15">
        <f t="shared" si="20"/>
        <v>0</v>
      </c>
    </row>
    <row r="121" spans="1:21" x14ac:dyDescent="0.2">
      <c r="A121" s="73" t="s">
        <v>189</v>
      </c>
      <c r="B121" s="73" t="s">
        <v>118</v>
      </c>
      <c r="C121" s="73">
        <v>90444700</v>
      </c>
      <c r="D121" s="73" t="s">
        <v>277</v>
      </c>
      <c r="E121" s="12" t="s">
        <v>46</v>
      </c>
      <c r="F121" s="12">
        <v>750</v>
      </c>
      <c r="G121" s="12">
        <v>10</v>
      </c>
      <c r="H121" s="12">
        <v>100</v>
      </c>
      <c r="I121" s="12"/>
      <c r="J121" s="12"/>
      <c r="K121" s="12"/>
      <c r="L121" s="12"/>
      <c r="M121" s="12"/>
      <c r="N121" s="13"/>
      <c r="O121" s="12">
        <f t="shared" si="18"/>
        <v>0</v>
      </c>
      <c r="P121" s="12">
        <f t="shared" si="19"/>
        <v>0</v>
      </c>
      <c r="Q121" s="57"/>
      <c r="R121" s="15">
        <v>7.0000000000000007E-2</v>
      </c>
      <c r="S121" s="15">
        <f t="shared" si="20"/>
        <v>0</v>
      </c>
    </row>
    <row r="122" spans="1:21" x14ac:dyDescent="0.2">
      <c r="A122" s="11" t="s">
        <v>119</v>
      </c>
      <c r="B122" s="11" t="s">
        <v>120</v>
      </c>
      <c r="C122" s="11" t="s">
        <v>119</v>
      </c>
      <c r="D122" s="11" t="s">
        <v>275</v>
      </c>
      <c r="E122" s="12">
        <v>20</v>
      </c>
      <c r="F122" s="12">
        <v>900</v>
      </c>
      <c r="G122" s="12">
        <v>10</v>
      </c>
      <c r="H122" s="12">
        <v>50</v>
      </c>
      <c r="I122" s="12"/>
      <c r="J122" s="12"/>
      <c r="K122" s="12"/>
      <c r="L122" s="12"/>
      <c r="M122" s="12"/>
      <c r="N122" s="13"/>
      <c r="O122" s="12">
        <f t="shared" si="18"/>
        <v>0</v>
      </c>
      <c r="P122" s="12">
        <f t="shared" si="19"/>
        <v>0</v>
      </c>
      <c r="Q122" s="57"/>
      <c r="R122" s="15">
        <v>0.08</v>
      </c>
      <c r="S122" s="15">
        <f t="shared" si="20"/>
        <v>0</v>
      </c>
    </row>
    <row r="123" spans="1:21" x14ac:dyDescent="0.2">
      <c r="A123" s="73" t="s">
        <v>263</v>
      </c>
      <c r="B123" s="73" t="s">
        <v>120</v>
      </c>
      <c r="C123" s="73">
        <v>90444800</v>
      </c>
      <c r="D123" s="73" t="s">
        <v>277</v>
      </c>
      <c r="E123" s="12" t="s">
        <v>46</v>
      </c>
      <c r="F123" s="12">
        <v>900</v>
      </c>
      <c r="G123" s="12">
        <v>10</v>
      </c>
      <c r="H123" s="12">
        <v>50</v>
      </c>
      <c r="I123" s="12"/>
      <c r="J123" s="12"/>
      <c r="K123" s="12"/>
      <c r="L123" s="12"/>
      <c r="M123" s="12"/>
      <c r="N123" s="13"/>
      <c r="O123" s="12">
        <f t="shared" si="18"/>
        <v>0</v>
      </c>
      <c r="P123" s="12">
        <f t="shared" si="19"/>
        <v>0</v>
      </c>
      <c r="Q123" s="57"/>
      <c r="R123" s="15">
        <v>0.08</v>
      </c>
      <c r="S123" s="15">
        <f t="shared" si="20"/>
        <v>0</v>
      </c>
    </row>
    <row r="124" spans="1:21" x14ac:dyDescent="0.2">
      <c r="A124" s="11" t="s">
        <v>121</v>
      </c>
      <c r="B124" s="11" t="s">
        <v>122</v>
      </c>
      <c r="C124" s="11" t="s">
        <v>121</v>
      </c>
      <c r="D124" s="11" t="s">
        <v>275</v>
      </c>
      <c r="E124" s="12">
        <v>20</v>
      </c>
      <c r="F124" s="12">
        <v>1200</v>
      </c>
      <c r="G124" s="12">
        <v>10</v>
      </c>
      <c r="H124" s="12">
        <v>50</v>
      </c>
      <c r="I124" s="12"/>
      <c r="J124" s="12"/>
      <c r="K124" s="12"/>
      <c r="L124" s="12"/>
      <c r="M124" s="12"/>
      <c r="N124" s="13"/>
      <c r="O124" s="12">
        <f t="shared" si="18"/>
        <v>0</v>
      </c>
      <c r="P124" s="12">
        <f t="shared" si="19"/>
        <v>0</v>
      </c>
      <c r="Q124" s="57"/>
      <c r="R124" s="15">
        <v>0.11</v>
      </c>
      <c r="S124" s="15">
        <f t="shared" si="20"/>
        <v>0</v>
      </c>
    </row>
    <row r="125" spans="1:21" x14ac:dyDescent="0.2">
      <c r="A125" s="11" t="s">
        <v>207</v>
      </c>
      <c r="B125" s="11" t="s">
        <v>208</v>
      </c>
      <c r="C125" s="11" t="s">
        <v>207</v>
      </c>
      <c r="D125" s="11" t="s">
        <v>275</v>
      </c>
      <c r="E125" s="12">
        <v>20</v>
      </c>
      <c r="F125" s="12">
        <v>1500</v>
      </c>
      <c r="G125" s="12">
        <v>10</v>
      </c>
      <c r="H125" s="12">
        <v>50</v>
      </c>
      <c r="I125" s="12"/>
      <c r="J125" s="12"/>
      <c r="K125" s="12"/>
      <c r="L125" s="12"/>
      <c r="M125" s="12"/>
      <c r="N125" s="13"/>
      <c r="O125" s="12">
        <f t="shared" si="18"/>
        <v>0</v>
      </c>
      <c r="P125" s="12">
        <f t="shared" si="19"/>
        <v>0</v>
      </c>
      <c r="Q125" s="57"/>
      <c r="R125" s="15">
        <v>7.0000000000000007E-2</v>
      </c>
      <c r="S125" s="15">
        <f t="shared" si="20"/>
        <v>0</v>
      </c>
    </row>
    <row r="126" spans="1:21" x14ac:dyDescent="0.2">
      <c r="A126" s="11" t="s">
        <v>209</v>
      </c>
      <c r="B126" s="11" t="s">
        <v>210</v>
      </c>
      <c r="C126" s="11" t="s">
        <v>209</v>
      </c>
      <c r="D126" s="11" t="s">
        <v>275</v>
      </c>
      <c r="E126" s="12">
        <v>20</v>
      </c>
      <c r="F126" s="12">
        <v>1800</v>
      </c>
      <c r="G126" s="12">
        <v>10</v>
      </c>
      <c r="H126" s="12">
        <v>50</v>
      </c>
      <c r="I126" s="12"/>
      <c r="J126" s="12"/>
      <c r="K126" s="12"/>
      <c r="L126" s="12"/>
      <c r="M126" s="12"/>
      <c r="N126" s="13"/>
      <c r="O126" s="12">
        <f t="shared" si="18"/>
        <v>0</v>
      </c>
      <c r="P126" s="12">
        <f t="shared" si="19"/>
        <v>0</v>
      </c>
      <c r="Q126" s="58"/>
      <c r="R126" s="15">
        <v>0.09</v>
      </c>
      <c r="S126" s="15">
        <f t="shared" si="20"/>
        <v>0</v>
      </c>
      <c r="T126" s="43"/>
    </row>
    <row r="127" spans="1:21" x14ac:dyDescent="0.2">
      <c r="A127" s="11" t="s">
        <v>123</v>
      </c>
      <c r="B127" s="11" t="s">
        <v>124</v>
      </c>
      <c r="C127" s="11" t="s">
        <v>123</v>
      </c>
      <c r="D127" s="11" t="s">
        <v>275</v>
      </c>
      <c r="E127" s="12">
        <v>25</v>
      </c>
      <c r="F127" s="12">
        <v>150</v>
      </c>
      <c r="G127" s="12">
        <v>10</v>
      </c>
      <c r="H127" s="12">
        <v>200</v>
      </c>
      <c r="I127" s="12"/>
      <c r="J127" s="12"/>
      <c r="K127" s="12"/>
      <c r="L127" s="12"/>
      <c r="M127" s="12"/>
      <c r="N127" s="13"/>
      <c r="O127" s="12">
        <f t="shared" si="18"/>
        <v>0</v>
      </c>
      <c r="P127" s="12">
        <f t="shared" si="19"/>
        <v>0</v>
      </c>
      <c r="Q127" s="57"/>
      <c r="R127" s="15">
        <v>0.04</v>
      </c>
      <c r="S127" s="15">
        <f t="shared" si="20"/>
        <v>0</v>
      </c>
      <c r="T127" s="43">
        <f>SUM(S127:S144)</f>
        <v>2.6999999999999993</v>
      </c>
      <c r="U127" s="3">
        <f>T127*100/$T$145</f>
        <v>4.3795620437956195</v>
      </c>
    </row>
    <row r="128" spans="1:21" x14ac:dyDescent="0.2">
      <c r="A128" s="73" t="s">
        <v>257</v>
      </c>
      <c r="B128" s="73" t="s">
        <v>124</v>
      </c>
      <c r="C128" s="73">
        <v>90445200</v>
      </c>
      <c r="D128" s="73" t="s">
        <v>277</v>
      </c>
      <c r="E128" s="12">
        <v>25</v>
      </c>
      <c r="F128" s="12">
        <v>150</v>
      </c>
      <c r="G128" s="12">
        <v>10</v>
      </c>
      <c r="H128" s="12">
        <v>200</v>
      </c>
      <c r="I128" s="12"/>
      <c r="J128" s="12"/>
      <c r="K128" s="12"/>
      <c r="L128" s="12">
        <v>200</v>
      </c>
      <c r="M128" s="12"/>
      <c r="N128" s="13"/>
      <c r="O128" s="12">
        <f t="shared" si="18"/>
        <v>200</v>
      </c>
      <c r="P128" s="12">
        <f t="shared" si="19"/>
        <v>1</v>
      </c>
      <c r="Q128" s="57"/>
      <c r="R128" s="15">
        <v>0.04</v>
      </c>
      <c r="S128" s="15">
        <f t="shared" si="20"/>
        <v>0.04</v>
      </c>
    </row>
    <row r="129" spans="1:20" x14ac:dyDescent="0.2">
      <c r="A129" s="11" t="s">
        <v>125</v>
      </c>
      <c r="B129" s="11" t="s">
        <v>126</v>
      </c>
      <c r="C129" s="11" t="s">
        <v>125</v>
      </c>
      <c r="D129" s="11" t="s">
        <v>275</v>
      </c>
      <c r="E129" s="12">
        <v>25</v>
      </c>
      <c r="F129" s="12">
        <v>300</v>
      </c>
      <c r="G129" s="12">
        <v>10</v>
      </c>
      <c r="H129" s="12">
        <v>100</v>
      </c>
      <c r="I129" s="12"/>
      <c r="J129" s="12"/>
      <c r="K129" s="12"/>
      <c r="L129" s="12">
        <v>100</v>
      </c>
      <c r="M129" s="12"/>
      <c r="N129" s="13"/>
      <c r="O129" s="12">
        <f t="shared" si="18"/>
        <v>100</v>
      </c>
      <c r="P129" s="12">
        <f t="shared" si="19"/>
        <v>1</v>
      </c>
      <c r="Q129" s="57"/>
      <c r="R129" s="15">
        <v>0.04</v>
      </c>
      <c r="S129" s="15">
        <f t="shared" si="20"/>
        <v>0.04</v>
      </c>
    </row>
    <row r="130" spans="1:20" x14ac:dyDescent="0.2">
      <c r="A130" s="73" t="s">
        <v>127</v>
      </c>
      <c r="B130" s="73" t="s">
        <v>126</v>
      </c>
      <c r="C130" s="73">
        <v>90445300</v>
      </c>
      <c r="D130" s="73" t="s">
        <v>277</v>
      </c>
      <c r="E130" s="12" t="s">
        <v>63</v>
      </c>
      <c r="F130" s="12">
        <v>300</v>
      </c>
      <c r="G130" s="12">
        <v>10</v>
      </c>
      <c r="H130" s="12">
        <v>100</v>
      </c>
      <c r="I130" s="12"/>
      <c r="J130" s="12"/>
      <c r="K130" s="12"/>
      <c r="L130" s="12">
        <v>200</v>
      </c>
      <c r="M130" s="12"/>
      <c r="N130" s="13"/>
      <c r="O130" s="12">
        <f t="shared" si="18"/>
        <v>200</v>
      </c>
      <c r="P130" s="12">
        <f t="shared" si="19"/>
        <v>2</v>
      </c>
      <c r="Q130" s="57"/>
      <c r="R130" s="15">
        <v>0.04</v>
      </c>
      <c r="S130" s="15">
        <f t="shared" si="20"/>
        <v>0.08</v>
      </c>
    </row>
    <row r="131" spans="1:20" x14ac:dyDescent="0.2">
      <c r="A131" s="11" t="s">
        <v>128</v>
      </c>
      <c r="B131" s="11" t="s">
        <v>129</v>
      </c>
      <c r="C131" s="11" t="s">
        <v>128</v>
      </c>
      <c r="D131" s="11" t="s">
        <v>275</v>
      </c>
      <c r="E131" s="12">
        <v>25</v>
      </c>
      <c r="F131" s="12">
        <v>450</v>
      </c>
      <c r="G131" s="12">
        <v>10</v>
      </c>
      <c r="H131" s="12">
        <v>100</v>
      </c>
      <c r="I131" s="12"/>
      <c r="J131" s="12"/>
      <c r="K131" s="12"/>
      <c r="L131" s="12">
        <v>100</v>
      </c>
      <c r="M131" s="12">
        <v>100</v>
      </c>
      <c r="N131" s="13"/>
      <c r="O131" s="12">
        <f t="shared" si="18"/>
        <v>200</v>
      </c>
      <c r="P131" s="12">
        <f t="shared" si="19"/>
        <v>2</v>
      </c>
      <c r="Q131" s="57"/>
      <c r="R131" s="15">
        <v>0.06</v>
      </c>
      <c r="S131" s="15">
        <f t="shared" si="20"/>
        <v>0.12</v>
      </c>
    </row>
    <row r="132" spans="1:20" x14ac:dyDescent="0.2">
      <c r="A132" s="73" t="s">
        <v>190</v>
      </c>
      <c r="B132" s="73" t="s">
        <v>129</v>
      </c>
      <c r="C132" s="73">
        <v>90445400</v>
      </c>
      <c r="D132" s="73" t="s">
        <v>277</v>
      </c>
      <c r="E132" s="12" t="s">
        <v>63</v>
      </c>
      <c r="F132" s="12">
        <v>450</v>
      </c>
      <c r="G132" s="12">
        <v>10</v>
      </c>
      <c r="H132" s="12">
        <v>100</v>
      </c>
      <c r="I132" s="12"/>
      <c r="J132" s="12"/>
      <c r="K132" s="12"/>
      <c r="L132" s="12">
        <v>500</v>
      </c>
      <c r="M132" s="12">
        <v>200</v>
      </c>
      <c r="N132" s="13"/>
      <c r="O132" s="12">
        <f t="shared" si="18"/>
        <v>700</v>
      </c>
      <c r="P132" s="12">
        <f t="shared" si="19"/>
        <v>7</v>
      </c>
      <c r="Q132" s="57"/>
      <c r="R132" s="15">
        <v>0.06</v>
      </c>
      <c r="S132" s="15">
        <f t="shared" si="20"/>
        <v>0.42</v>
      </c>
    </row>
    <row r="133" spans="1:20" x14ac:dyDescent="0.2">
      <c r="A133" s="11" t="s">
        <v>130</v>
      </c>
      <c r="B133" s="11" t="s">
        <v>131</v>
      </c>
      <c r="C133" s="11" t="s">
        <v>130</v>
      </c>
      <c r="D133" s="11" t="s">
        <v>275</v>
      </c>
      <c r="E133" s="12">
        <v>25</v>
      </c>
      <c r="F133" s="12">
        <v>600</v>
      </c>
      <c r="G133" s="12">
        <v>10</v>
      </c>
      <c r="H133" s="12">
        <v>50</v>
      </c>
      <c r="I133" s="12"/>
      <c r="J133" s="12"/>
      <c r="K133" s="12"/>
      <c r="L133" s="12"/>
      <c r="M133" s="12"/>
      <c r="N133" s="13"/>
      <c r="O133" s="12">
        <f t="shared" si="18"/>
        <v>0</v>
      </c>
      <c r="P133" s="12">
        <f t="shared" si="19"/>
        <v>0</v>
      </c>
      <c r="Q133" s="57"/>
      <c r="R133" s="15">
        <v>0.04</v>
      </c>
      <c r="S133" s="15">
        <f t="shared" si="20"/>
        <v>0</v>
      </c>
    </row>
    <row r="134" spans="1:20" x14ac:dyDescent="0.2">
      <c r="A134" s="73" t="s">
        <v>211</v>
      </c>
      <c r="B134" s="73" t="s">
        <v>131</v>
      </c>
      <c r="C134" s="73">
        <v>90445600</v>
      </c>
      <c r="D134" s="73" t="s">
        <v>277</v>
      </c>
      <c r="E134" s="12">
        <v>25</v>
      </c>
      <c r="F134" s="12">
        <v>600</v>
      </c>
      <c r="G134" s="12">
        <v>10</v>
      </c>
      <c r="H134" s="12">
        <v>50</v>
      </c>
      <c r="I134" s="12"/>
      <c r="J134" s="12"/>
      <c r="K134" s="12"/>
      <c r="L134" s="12">
        <v>200</v>
      </c>
      <c r="M134" s="12">
        <v>200</v>
      </c>
      <c r="N134" s="13"/>
      <c r="O134" s="12">
        <f t="shared" si="18"/>
        <v>400</v>
      </c>
      <c r="P134" s="12">
        <f t="shared" si="19"/>
        <v>8</v>
      </c>
      <c r="Q134" s="57"/>
      <c r="R134" s="15">
        <v>0.04</v>
      </c>
      <c r="S134" s="15">
        <f t="shared" si="20"/>
        <v>0.32</v>
      </c>
    </row>
    <row r="135" spans="1:20" x14ac:dyDescent="0.2">
      <c r="A135" s="11" t="s">
        <v>162</v>
      </c>
      <c r="B135" s="11" t="s">
        <v>163</v>
      </c>
      <c r="C135" s="11" t="s">
        <v>162</v>
      </c>
      <c r="D135" s="11" t="s">
        <v>275</v>
      </c>
      <c r="E135" s="12">
        <v>25</v>
      </c>
      <c r="F135" s="12">
        <v>750</v>
      </c>
      <c r="G135" s="12">
        <v>10</v>
      </c>
      <c r="H135" s="12">
        <v>50</v>
      </c>
      <c r="I135" s="12"/>
      <c r="J135" s="12"/>
      <c r="K135" s="12"/>
      <c r="L135" s="12"/>
      <c r="M135" s="12"/>
      <c r="N135" s="13"/>
      <c r="O135" s="12">
        <f t="shared" si="18"/>
        <v>0</v>
      </c>
      <c r="P135" s="12">
        <f t="shared" si="19"/>
        <v>0</v>
      </c>
      <c r="Q135" s="57"/>
      <c r="R135" s="15">
        <v>0.04</v>
      </c>
      <c r="S135" s="15">
        <f t="shared" si="20"/>
        <v>0</v>
      </c>
    </row>
    <row r="136" spans="1:20" x14ac:dyDescent="0.2">
      <c r="A136" s="73" t="s">
        <v>218</v>
      </c>
      <c r="B136" s="73" t="s">
        <v>163</v>
      </c>
      <c r="C136" s="31" t="s">
        <v>219</v>
      </c>
      <c r="D136" s="73" t="s">
        <v>277</v>
      </c>
      <c r="E136" s="12">
        <v>25</v>
      </c>
      <c r="F136" s="12">
        <v>750</v>
      </c>
      <c r="G136" s="12">
        <v>10</v>
      </c>
      <c r="H136" s="12">
        <v>50</v>
      </c>
      <c r="I136" s="12"/>
      <c r="J136" s="12"/>
      <c r="K136" s="12"/>
      <c r="L136" s="12">
        <v>500</v>
      </c>
      <c r="M136" s="12"/>
      <c r="N136" s="13"/>
      <c r="O136" s="12">
        <f t="shared" si="18"/>
        <v>500</v>
      </c>
      <c r="P136" s="12">
        <f t="shared" si="19"/>
        <v>10</v>
      </c>
      <c r="Q136" s="57"/>
      <c r="R136" s="15">
        <v>0.04</v>
      </c>
      <c r="S136" s="15">
        <f t="shared" si="20"/>
        <v>0.4</v>
      </c>
    </row>
    <row r="137" spans="1:20" x14ac:dyDescent="0.2">
      <c r="A137" s="11" t="s">
        <v>132</v>
      </c>
      <c r="B137" s="11" t="s">
        <v>133</v>
      </c>
      <c r="C137" s="11" t="s">
        <v>132</v>
      </c>
      <c r="D137" s="11" t="s">
        <v>275</v>
      </c>
      <c r="E137" s="12">
        <v>25</v>
      </c>
      <c r="F137" s="12">
        <v>900</v>
      </c>
      <c r="G137" s="12">
        <v>10</v>
      </c>
      <c r="H137" s="12">
        <v>50</v>
      </c>
      <c r="I137" s="12"/>
      <c r="J137" s="12"/>
      <c r="K137" s="12"/>
      <c r="L137" s="12"/>
      <c r="M137" s="12">
        <v>200</v>
      </c>
      <c r="N137" s="13"/>
      <c r="O137" s="12">
        <f t="shared" si="18"/>
        <v>200</v>
      </c>
      <c r="P137" s="12">
        <f t="shared" si="19"/>
        <v>4</v>
      </c>
      <c r="Q137" s="57"/>
      <c r="R137" s="15">
        <v>0.06</v>
      </c>
      <c r="S137" s="15">
        <f t="shared" si="20"/>
        <v>0.24</v>
      </c>
    </row>
    <row r="138" spans="1:20" x14ac:dyDescent="0.2">
      <c r="A138" s="73" t="s">
        <v>264</v>
      </c>
      <c r="B138" s="73" t="s">
        <v>133</v>
      </c>
      <c r="C138" s="31" t="s">
        <v>265</v>
      </c>
      <c r="D138" s="73" t="s">
        <v>277</v>
      </c>
      <c r="E138" s="12">
        <v>25</v>
      </c>
      <c r="F138" s="12">
        <v>900</v>
      </c>
      <c r="G138" s="12">
        <v>10</v>
      </c>
      <c r="H138" s="12">
        <v>50</v>
      </c>
      <c r="I138" s="12"/>
      <c r="J138" s="12"/>
      <c r="K138" s="12"/>
      <c r="L138" s="12">
        <v>200</v>
      </c>
      <c r="M138" s="12">
        <v>200</v>
      </c>
      <c r="N138" s="13"/>
      <c r="O138" s="12">
        <f t="shared" si="18"/>
        <v>400</v>
      </c>
      <c r="P138" s="12">
        <f t="shared" si="19"/>
        <v>8</v>
      </c>
      <c r="Q138" s="57"/>
      <c r="R138" s="15">
        <v>0.06</v>
      </c>
      <c r="S138" s="15">
        <f t="shared" si="20"/>
        <v>0.48</v>
      </c>
    </row>
    <row r="139" spans="1:20" x14ac:dyDescent="0.2">
      <c r="A139" s="11" t="s">
        <v>134</v>
      </c>
      <c r="B139" s="11" t="s">
        <v>135</v>
      </c>
      <c r="C139" s="11" t="s">
        <v>134</v>
      </c>
      <c r="D139" s="11" t="s">
        <v>275</v>
      </c>
      <c r="E139" s="12">
        <v>25</v>
      </c>
      <c r="F139" s="12">
        <v>1200</v>
      </c>
      <c r="G139" s="12">
        <v>10</v>
      </c>
      <c r="H139" s="12">
        <v>50</v>
      </c>
      <c r="I139" s="12"/>
      <c r="J139" s="12"/>
      <c r="K139" s="12"/>
      <c r="L139" s="12"/>
      <c r="M139" s="12"/>
      <c r="N139" s="13"/>
      <c r="O139" s="12">
        <f t="shared" si="18"/>
        <v>0</v>
      </c>
      <c r="P139" s="12">
        <f t="shared" si="19"/>
        <v>0</v>
      </c>
      <c r="Q139" s="57"/>
      <c r="R139" s="15">
        <v>0.08</v>
      </c>
      <c r="S139" s="15">
        <f t="shared" si="20"/>
        <v>0</v>
      </c>
    </row>
    <row r="140" spans="1:20" x14ac:dyDescent="0.2">
      <c r="A140" s="26" t="s">
        <v>451</v>
      </c>
      <c r="B140" s="73" t="s">
        <v>135</v>
      </c>
      <c r="C140" s="26">
        <v>90445810</v>
      </c>
      <c r="D140" s="73" t="s">
        <v>277</v>
      </c>
      <c r="E140" s="12" t="s">
        <v>63</v>
      </c>
      <c r="F140" s="12">
        <v>1200</v>
      </c>
      <c r="G140" s="12">
        <v>10</v>
      </c>
      <c r="H140" s="12">
        <v>50</v>
      </c>
      <c r="I140" s="12"/>
      <c r="J140" s="12">
        <v>200</v>
      </c>
      <c r="K140" s="12"/>
      <c r="L140" s="12"/>
      <c r="M140" s="12"/>
      <c r="N140" s="13"/>
      <c r="O140" s="12">
        <f t="shared" si="18"/>
        <v>200</v>
      </c>
      <c r="P140" s="12">
        <f t="shared" si="19"/>
        <v>4</v>
      </c>
      <c r="Q140" s="57"/>
      <c r="R140" s="15">
        <v>0.08</v>
      </c>
      <c r="S140" s="15">
        <f t="shared" si="20"/>
        <v>0.32</v>
      </c>
    </row>
    <row r="141" spans="1:20" x14ac:dyDescent="0.2">
      <c r="A141" s="11" t="s">
        <v>238</v>
      </c>
      <c r="B141" s="11" t="s">
        <v>239</v>
      </c>
      <c r="C141" s="11" t="s">
        <v>238</v>
      </c>
      <c r="D141" s="11" t="s">
        <v>275</v>
      </c>
      <c r="E141" s="12">
        <v>25</v>
      </c>
      <c r="F141" s="12">
        <v>1524</v>
      </c>
      <c r="G141" s="12">
        <v>10</v>
      </c>
      <c r="H141" s="12">
        <v>50</v>
      </c>
      <c r="I141" s="12"/>
      <c r="J141" s="12"/>
      <c r="K141" s="12"/>
      <c r="L141" s="12"/>
      <c r="M141" s="12"/>
      <c r="N141" s="13"/>
      <c r="O141" s="12">
        <f t="shared" si="18"/>
        <v>0</v>
      </c>
      <c r="P141" s="12">
        <f t="shared" si="19"/>
        <v>0</v>
      </c>
      <c r="Q141" s="57"/>
      <c r="R141" s="15">
        <v>0.08</v>
      </c>
      <c r="S141" s="15">
        <f t="shared" si="20"/>
        <v>0</v>
      </c>
    </row>
    <row r="142" spans="1:20" x14ac:dyDescent="0.2">
      <c r="A142" s="11" t="s">
        <v>164</v>
      </c>
      <c r="B142" s="11" t="s">
        <v>165</v>
      </c>
      <c r="C142" s="11" t="s">
        <v>164</v>
      </c>
      <c r="D142" s="11" t="s">
        <v>275</v>
      </c>
      <c r="E142" s="12">
        <v>25</v>
      </c>
      <c r="F142" s="12">
        <v>1800</v>
      </c>
      <c r="G142" s="12">
        <v>10</v>
      </c>
      <c r="H142" s="12">
        <v>50</v>
      </c>
      <c r="I142" s="12"/>
      <c r="J142" s="12"/>
      <c r="K142" s="12"/>
      <c r="L142" s="12"/>
      <c r="M142" s="12"/>
      <c r="N142" s="13"/>
      <c r="O142" s="12">
        <f t="shared" si="18"/>
        <v>0</v>
      </c>
      <c r="P142" s="12">
        <f t="shared" si="19"/>
        <v>0</v>
      </c>
      <c r="Q142" s="57"/>
      <c r="R142" s="15">
        <v>0.12</v>
      </c>
      <c r="S142" s="15">
        <f t="shared" si="20"/>
        <v>0</v>
      </c>
    </row>
    <row r="143" spans="1:20" x14ac:dyDescent="0.2">
      <c r="A143" s="73" t="s">
        <v>227</v>
      </c>
      <c r="B143" s="73" t="s">
        <v>165</v>
      </c>
      <c r="C143" s="73">
        <v>90445900</v>
      </c>
      <c r="D143" s="73" t="s">
        <v>277</v>
      </c>
      <c r="E143" s="12">
        <v>25</v>
      </c>
      <c r="F143" s="12">
        <v>1800</v>
      </c>
      <c r="G143" s="12">
        <v>10</v>
      </c>
      <c r="H143" s="12">
        <v>50</v>
      </c>
      <c r="I143" s="12">
        <v>100</v>
      </c>
      <c r="J143" s="12"/>
      <c r="K143" s="12"/>
      <c r="L143" s="12"/>
      <c r="M143" s="12"/>
      <c r="N143" s="13"/>
      <c r="O143" s="12">
        <f t="shared" si="18"/>
        <v>100</v>
      </c>
      <c r="P143" s="12">
        <f t="shared" si="19"/>
        <v>2</v>
      </c>
      <c r="Q143" s="57"/>
      <c r="R143" s="15">
        <v>0.12</v>
      </c>
      <c r="S143" s="15">
        <f t="shared" si="20"/>
        <v>0.24</v>
      </c>
      <c r="T143" s="43"/>
    </row>
    <row r="144" spans="1:20" x14ac:dyDescent="0.2">
      <c r="A144" s="73" t="s">
        <v>301</v>
      </c>
      <c r="B144" s="73" t="s">
        <v>302</v>
      </c>
      <c r="C144" s="73">
        <v>90446000</v>
      </c>
      <c r="D144" s="73" t="s">
        <v>277</v>
      </c>
      <c r="E144" s="12">
        <v>25</v>
      </c>
      <c r="F144" s="12">
        <v>2400</v>
      </c>
      <c r="G144" s="12">
        <v>10</v>
      </c>
      <c r="H144" s="12">
        <v>50</v>
      </c>
      <c r="I144" s="12"/>
      <c r="J144" s="12"/>
      <c r="K144" s="12"/>
      <c r="L144" s="12"/>
      <c r="M144" s="12"/>
      <c r="N144" s="13"/>
      <c r="O144" s="12">
        <f t="shared" si="18"/>
        <v>0</v>
      </c>
      <c r="P144" s="12">
        <f t="shared" si="19"/>
        <v>0</v>
      </c>
      <c r="Q144" s="57"/>
      <c r="R144" s="15">
        <v>0.12</v>
      </c>
      <c r="S144" s="15">
        <f t="shared" si="20"/>
        <v>0</v>
      </c>
      <c r="T144" s="43"/>
    </row>
    <row r="145" spans="1:21" x14ac:dyDescent="0.2">
      <c r="A145" s="305"/>
      <c r="B145" s="305"/>
      <c r="C145" s="305"/>
      <c r="D145" s="305"/>
      <c r="E145" s="305"/>
      <c r="F145" s="305"/>
      <c r="G145" s="305"/>
      <c r="H145" s="305"/>
      <c r="I145" s="73">
        <f t="shared" ref="I145:N145" si="21">SUBTOTAL(9,I6:I144)</f>
        <v>2850</v>
      </c>
      <c r="J145" s="73">
        <f t="shared" si="21"/>
        <v>13850</v>
      </c>
      <c r="K145" s="73">
        <f>SUBTOTAL(9,K5:K144)</f>
        <v>8000</v>
      </c>
      <c r="L145" s="73">
        <f t="shared" si="21"/>
        <v>51150</v>
      </c>
      <c r="M145" s="73">
        <f t="shared" si="21"/>
        <v>46150</v>
      </c>
      <c r="N145" s="73">
        <f t="shared" si="21"/>
        <v>0</v>
      </c>
      <c r="O145" s="73">
        <f>SUBTOTAL(9,O5:O144)</f>
        <v>122000</v>
      </c>
      <c r="P145" s="73">
        <f>SUBTOTAL(9,P5:P144)</f>
        <v>1298</v>
      </c>
      <c r="Q145" s="59"/>
      <c r="R145" s="12"/>
      <c r="S145" s="73">
        <f>SUBTOTAL(9,S5:S144)</f>
        <v>75.600000000000051</v>
      </c>
      <c r="T145" s="3">
        <f>SUM(T14:T144)</f>
        <v>61.650000000000006</v>
      </c>
      <c r="U145" s="3">
        <f>SUM(U14:U144)</f>
        <v>99.999999999999972</v>
      </c>
    </row>
    <row r="146" spans="1:21" x14ac:dyDescent="0.2">
      <c r="A146" s="305"/>
      <c r="B146" s="305"/>
      <c r="C146" s="305"/>
      <c r="D146" s="305"/>
      <c r="E146" s="305"/>
      <c r="F146" s="305"/>
      <c r="G146" s="305"/>
      <c r="H146" s="305"/>
      <c r="I146" s="73">
        <v>16</v>
      </c>
      <c r="J146" s="73">
        <v>131</v>
      </c>
      <c r="K146" s="73">
        <f>12-8</f>
        <v>4</v>
      </c>
      <c r="L146" s="73">
        <v>609</v>
      </c>
      <c r="M146" s="73">
        <v>538</v>
      </c>
      <c r="N146" s="73"/>
      <c r="O146" s="73"/>
      <c r="P146" s="73">
        <f>SUM(I146:N146)</f>
        <v>1298</v>
      </c>
      <c r="S146" s="3">
        <f>S145/30</f>
        <v>2.5200000000000018</v>
      </c>
    </row>
    <row r="147" spans="1:21" x14ac:dyDescent="0.2">
      <c r="A147" s="305"/>
      <c r="B147" s="305"/>
      <c r="C147" s="305"/>
      <c r="D147" s="305"/>
      <c r="E147" s="305"/>
      <c r="F147" s="305"/>
      <c r="G147" s="305"/>
      <c r="H147" s="305"/>
      <c r="I147" s="73">
        <v>1.04</v>
      </c>
      <c r="J147" s="73">
        <v>6.3</v>
      </c>
      <c r="K147" s="73">
        <f>0.56-0.32</f>
        <v>0.24000000000000005</v>
      </c>
      <c r="L147" s="73">
        <v>35.07</v>
      </c>
      <c r="M147" s="73">
        <v>32.950000000000003</v>
      </c>
      <c r="N147" s="73"/>
      <c r="O147" s="73"/>
      <c r="P147" s="73">
        <f>SUM(I147:N147)</f>
        <v>75.599999999999994</v>
      </c>
    </row>
    <row r="148" spans="1:21" x14ac:dyDescent="0.2">
      <c r="A148" s="34"/>
      <c r="B148" s="34"/>
      <c r="C148" s="34"/>
      <c r="D148" s="34"/>
      <c r="E148" s="34"/>
      <c r="F148" s="34"/>
      <c r="G148" s="34"/>
      <c r="H148" s="34"/>
    </row>
    <row r="149" spans="1:21" x14ac:dyDescent="0.2">
      <c r="A149" s="75" t="s">
        <v>136</v>
      </c>
      <c r="B149" s="75" t="s">
        <v>136</v>
      </c>
      <c r="C149" s="30"/>
      <c r="D149" s="30"/>
      <c r="E149" s="71" t="s">
        <v>10</v>
      </c>
      <c r="F149" s="71" t="s">
        <v>137</v>
      </c>
      <c r="G149" s="300" t="s">
        <v>138</v>
      </c>
      <c r="H149" s="301"/>
      <c r="I149" s="20"/>
      <c r="J149" s="20"/>
      <c r="K149" s="20"/>
      <c r="L149" s="20"/>
      <c r="M149" s="20"/>
      <c r="N149" s="20"/>
      <c r="O149" s="12"/>
      <c r="P149" s="12"/>
      <c r="Q149" s="35"/>
      <c r="R149" s="12"/>
      <c r="S149" s="15"/>
    </row>
    <row r="150" spans="1:21" x14ac:dyDescent="0.2">
      <c r="A150" s="73"/>
      <c r="B150" s="73"/>
      <c r="C150" s="73"/>
      <c r="D150" s="73"/>
      <c r="E150" s="71"/>
      <c r="F150" s="71"/>
      <c r="G150" s="71" t="s">
        <v>139</v>
      </c>
      <c r="H150" s="71" t="s">
        <v>140</v>
      </c>
      <c r="I150" s="71" t="s">
        <v>140</v>
      </c>
      <c r="J150" s="71" t="s">
        <v>140</v>
      </c>
      <c r="K150" s="71" t="s">
        <v>140</v>
      </c>
      <c r="L150" s="71" t="s">
        <v>140</v>
      </c>
      <c r="M150" s="71" t="s">
        <v>140</v>
      </c>
      <c r="N150" s="71" t="s">
        <v>140</v>
      </c>
      <c r="O150" s="73" t="s">
        <v>140</v>
      </c>
      <c r="P150" s="73" t="s">
        <v>12</v>
      </c>
      <c r="Q150" s="74"/>
      <c r="R150" s="12"/>
      <c r="S150" s="15"/>
    </row>
    <row r="151" spans="1:21" x14ac:dyDescent="0.2">
      <c r="A151" s="38" t="s">
        <v>142</v>
      </c>
      <c r="B151" s="38" t="s">
        <v>143</v>
      </c>
      <c r="C151" s="38" t="s">
        <v>142</v>
      </c>
      <c r="D151" s="38" t="s">
        <v>142</v>
      </c>
      <c r="E151" s="12">
        <v>13</v>
      </c>
      <c r="F151" s="12">
        <v>25</v>
      </c>
      <c r="G151" s="12">
        <v>5</v>
      </c>
      <c r="H151" s="12">
        <v>125</v>
      </c>
      <c r="I151" s="12"/>
      <c r="J151" s="12"/>
      <c r="K151" s="12"/>
      <c r="L151" s="12"/>
      <c r="M151" s="12"/>
      <c r="N151" s="12"/>
      <c r="O151" s="12">
        <f>SUM(I151:N151)</f>
        <v>0</v>
      </c>
      <c r="P151" s="12">
        <f>$O151/$H151</f>
        <v>0</v>
      </c>
      <c r="Q151" s="39"/>
      <c r="R151" s="15">
        <v>0.09</v>
      </c>
      <c r="S151" s="15">
        <f>$P151*$R151</f>
        <v>0</v>
      </c>
    </row>
    <row r="152" spans="1:21" x14ac:dyDescent="0.2">
      <c r="A152" s="38" t="s">
        <v>144</v>
      </c>
      <c r="B152" s="38" t="s">
        <v>145</v>
      </c>
      <c r="C152" s="38" t="s">
        <v>144</v>
      </c>
      <c r="D152" s="38" t="s">
        <v>144</v>
      </c>
      <c r="E152" s="12">
        <v>19</v>
      </c>
      <c r="F152" s="12">
        <v>25</v>
      </c>
      <c r="G152" s="12">
        <v>5</v>
      </c>
      <c r="H152" s="12">
        <v>125</v>
      </c>
      <c r="I152" s="12"/>
      <c r="J152" s="12"/>
      <c r="K152" s="12"/>
      <c r="L152" s="12"/>
      <c r="M152" s="12"/>
      <c r="N152" s="12"/>
      <c r="O152" s="12">
        <f>SUM(I152:N152)</f>
        <v>0</v>
      </c>
      <c r="P152" s="12">
        <f>$O152/$H152</f>
        <v>0</v>
      </c>
      <c r="Q152" s="39"/>
      <c r="R152" s="15">
        <v>0.15</v>
      </c>
      <c r="S152" s="15">
        <f>$P152*$R152</f>
        <v>0</v>
      </c>
    </row>
    <row r="153" spans="1:21" x14ac:dyDescent="0.2">
      <c r="B153" s="3"/>
      <c r="I153" s="73">
        <f t="shared" ref="I153:N153" si="22">SUM(I151:I152)</f>
        <v>0</v>
      </c>
      <c r="J153" s="73">
        <f t="shared" si="22"/>
        <v>0</v>
      </c>
      <c r="K153" s="73">
        <f t="shared" si="22"/>
        <v>0</v>
      </c>
      <c r="L153" s="73">
        <f t="shared" si="22"/>
        <v>0</v>
      </c>
      <c r="M153" s="73">
        <f t="shared" si="22"/>
        <v>0</v>
      </c>
      <c r="N153" s="73">
        <f t="shared" si="22"/>
        <v>0</v>
      </c>
      <c r="O153" s="73">
        <f>SUBTOTAL(9,O151:O152)</f>
        <v>0</v>
      </c>
      <c r="P153" s="73">
        <f>SUBTOTAL(9,P151:P152)</f>
        <v>0</v>
      </c>
      <c r="Q153" s="74"/>
      <c r="R153" s="12"/>
      <c r="S153" s="33">
        <f>SUBTOTAL(9,S151:S152)</f>
        <v>0</v>
      </c>
    </row>
    <row r="154" spans="1:21" x14ac:dyDescent="0.2">
      <c r="B154" s="3"/>
      <c r="I154" s="40"/>
      <c r="J154" s="40"/>
      <c r="K154" s="40"/>
      <c r="L154" s="40"/>
      <c r="M154" s="40"/>
      <c r="N154" s="40"/>
      <c r="O154" s="73">
        <v>0</v>
      </c>
      <c r="P154" s="73">
        <v>0</v>
      </c>
      <c r="Q154" s="35"/>
      <c r="R154" s="12"/>
      <c r="S154" s="33">
        <v>0</v>
      </c>
    </row>
  </sheetData>
  <autoFilter ref="D3:D147"/>
  <mergeCells count="11">
    <mergeCell ref="A110:B110"/>
    <mergeCell ref="A145:H145"/>
    <mergeCell ref="A146:H146"/>
    <mergeCell ref="A147:H147"/>
    <mergeCell ref="G149:H149"/>
    <mergeCell ref="R3:S3"/>
    <mergeCell ref="A1:H1"/>
    <mergeCell ref="A2:D2"/>
    <mergeCell ref="E2:H2"/>
    <mergeCell ref="G3:H3"/>
    <mergeCell ref="O3:P3"/>
  </mergeCells>
  <conditionalFormatting sqref="A5:H5">
    <cfRule type="expression" dxfId="513" priority="1">
      <formula>MOD(ROW(),2)</formula>
    </cfRule>
  </conditionalFormatting>
  <conditionalFormatting sqref="A6:XFD144">
    <cfRule type="expression" dxfId="512" priority="3">
      <formula>MOD(ROW(),2)</formula>
    </cfRule>
  </conditionalFormatting>
  <conditionalFormatting sqref="O6:O144">
    <cfRule type="cellIs" dxfId="511" priority="5" operator="greaterThan">
      <formula>10000</formula>
    </cfRule>
  </conditionalFormatting>
  <conditionalFormatting sqref="O111:O144">
    <cfRule type="cellIs" dxfId="510" priority="6" operator="greaterThan">
      <formula>2000</formula>
    </cfRule>
  </conditionalFormatting>
  <conditionalFormatting sqref="S6:S109">
    <cfRule type="cellIs" dxfId="509" priority="4" operator="greaterThan">
      <formula>10</formula>
    </cfRule>
  </conditionalFormatting>
  <conditionalFormatting sqref="S140">
    <cfRule type="cellIs" dxfId="508" priority="2" operator="greaterThan">
      <formula>10</formula>
    </cfRule>
  </conditionalFormatting>
  <pageMargins left="0.25" right="0.25" top="0.75" bottom="0.75" header="0.3" footer="0.3"/>
  <pageSetup paperSize="9" scale="69" fitToHeight="0" orientation="landscape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0">
    <pageSetUpPr fitToPage="1"/>
  </sheetPr>
  <dimension ref="A1:U154"/>
  <sheetViews>
    <sheetView zoomScaleNormal="100" workbookViewId="0">
      <pane xSplit="4" ySplit="4" topLeftCell="E5" activePane="bottomRight" state="frozen"/>
      <selection pane="topRight" activeCell="D1" sqref="D1"/>
      <selection pane="bottomLeft" activeCell="A4" sqref="A4"/>
      <selection pane="bottomRight" activeCell="E5" sqref="E5"/>
    </sheetView>
  </sheetViews>
  <sheetFormatPr defaultColWidth="9.140625" defaultRowHeight="12.75" x14ac:dyDescent="0.2"/>
  <cols>
    <col min="1" max="1" width="12.5703125" style="3" customWidth="1"/>
    <col min="2" max="2" width="14" style="41" customWidth="1"/>
    <col min="3" max="3" width="14" style="3" bestFit="1" customWidth="1"/>
    <col min="4" max="4" width="12.28515625" style="3" customWidth="1"/>
    <col min="5" max="5" width="7.85546875" style="3" customWidth="1"/>
    <col min="6" max="6" width="8.5703125" style="3" customWidth="1"/>
    <col min="7" max="7" width="6.140625" style="3" customWidth="1"/>
    <col min="8" max="8" width="6.42578125" style="3" customWidth="1"/>
    <col min="9" max="13" width="10.140625" style="3" customWidth="1"/>
    <col min="14" max="14" width="8.28515625" style="3" customWidth="1"/>
    <col min="15" max="15" width="10.7109375" style="3" bestFit="1" customWidth="1"/>
    <col min="16" max="16" width="8.28515625" style="3" bestFit="1" customWidth="1"/>
    <col min="17" max="18" width="9.42578125" style="3" customWidth="1"/>
    <col min="19" max="19" width="9.28515625" style="3" customWidth="1"/>
    <col min="20" max="16384" width="9.140625" style="3"/>
  </cols>
  <sheetData>
    <row r="1" spans="1:21" x14ac:dyDescent="0.2">
      <c r="A1" s="303" t="s">
        <v>281</v>
      </c>
      <c r="B1" s="303"/>
      <c r="C1" s="303"/>
      <c r="D1" s="303"/>
      <c r="E1" s="303"/>
      <c r="F1" s="303"/>
      <c r="G1" s="303"/>
      <c r="H1" s="303"/>
      <c r="I1" s="30" t="s">
        <v>541</v>
      </c>
      <c r="J1" s="30" t="s">
        <v>548</v>
      </c>
      <c r="K1" s="30" t="s">
        <v>551</v>
      </c>
      <c r="L1" s="30" t="s">
        <v>561</v>
      </c>
      <c r="M1" s="30"/>
      <c r="N1" s="20"/>
      <c r="O1" s="20"/>
      <c r="P1" s="20"/>
    </row>
    <row r="2" spans="1:21" x14ac:dyDescent="0.2">
      <c r="A2" s="303" t="s">
        <v>558</v>
      </c>
      <c r="B2" s="303"/>
      <c r="C2" s="303"/>
      <c r="D2" s="303"/>
      <c r="E2" s="303"/>
      <c r="F2" s="303"/>
      <c r="G2" s="303"/>
      <c r="H2" s="303"/>
      <c r="I2" s="65"/>
      <c r="J2" s="65"/>
      <c r="K2" s="65"/>
      <c r="L2" s="65"/>
      <c r="M2" s="65"/>
      <c r="N2" s="64"/>
      <c r="O2" s="64"/>
      <c r="P2" s="64"/>
      <c r="Q2" s="67"/>
      <c r="R2" s="67"/>
      <c r="S2" s="30"/>
    </row>
    <row r="3" spans="1:21" x14ac:dyDescent="0.2">
      <c r="A3" s="64" t="s">
        <v>0</v>
      </c>
      <c r="B3" s="64" t="s">
        <v>1</v>
      </c>
      <c r="C3" s="64" t="s">
        <v>2</v>
      </c>
      <c r="D3" s="64" t="s">
        <v>274</v>
      </c>
      <c r="E3" s="64" t="s">
        <v>3</v>
      </c>
      <c r="F3" s="64" t="s">
        <v>4</v>
      </c>
      <c r="G3" s="302" t="s">
        <v>5</v>
      </c>
      <c r="H3" s="302"/>
      <c r="I3" s="31" t="s">
        <v>539</v>
      </c>
      <c r="J3" s="31" t="s">
        <v>545</v>
      </c>
      <c r="K3" s="31" t="s">
        <v>552</v>
      </c>
      <c r="L3" s="31" t="s">
        <v>554</v>
      </c>
      <c r="M3" s="31" t="s">
        <v>559</v>
      </c>
      <c r="N3" s="63"/>
      <c r="O3" s="302" t="s">
        <v>6</v>
      </c>
      <c r="P3" s="302"/>
      <c r="Q3" s="55"/>
      <c r="R3" s="300" t="s">
        <v>7</v>
      </c>
      <c r="S3" s="301"/>
    </row>
    <row r="4" spans="1:21" x14ac:dyDescent="0.2">
      <c r="A4" s="63" t="s">
        <v>8</v>
      </c>
      <c r="B4" s="63"/>
      <c r="C4" s="63"/>
      <c r="D4" s="63"/>
      <c r="E4" s="7" t="s">
        <v>9</v>
      </c>
      <c r="F4" s="63" t="s">
        <v>10</v>
      </c>
      <c r="G4" s="64" t="s">
        <v>11</v>
      </c>
      <c r="H4" s="64" t="s">
        <v>12</v>
      </c>
      <c r="I4" s="63" t="s">
        <v>540</v>
      </c>
      <c r="J4" s="63" t="s">
        <v>546</v>
      </c>
      <c r="K4" s="63" t="s">
        <v>551</v>
      </c>
      <c r="L4" s="63" t="s">
        <v>555</v>
      </c>
      <c r="M4" s="63" t="s">
        <v>560</v>
      </c>
      <c r="N4" s="63"/>
      <c r="O4" s="64" t="s">
        <v>13</v>
      </c>
      <c r="P4" s="64" t="s">
        <v>12</v>
      </c>
      <c r="Q4" s="56"/>
      <c r="R4" s="65" t="s">
        <v>14</v>
      </c>
      <c r="S4" s="65" t="s">
        <v>15</v>
      </c>
    </row>
    <row r="5" spans="1:21" x14ac:dyDescent="0.2">
      <c r="A5" s="11" t="s">
        <v>549</v>
      </c>
      <c r="B5" s="11" t="s">
        <v>550</v>
      </c>
      <c r="C5" s="11" t="s">
        <v>549</v>
      </c>
      <c r="D5" s="11" t="s">
        <v>275</v>
      </c>
      <c r="E5" s="12">
        <v>15</v>
      </c>
      <c r="F5" s="12">
        <v>50</v>
      </c>
      <c r="G5" s="12">
        <v>50</v>
      </c>
      <c r="H5" s="12">
        <v>2000</v>
      </c>
      <c r="I5" s="63"/>
      <c r="J5" s="63"/>
      <c r="K5" s="12">
        <v>8000</v>
      </c>
      <c r="L5" s="12"/>
      <c r="M5" s="12"/>
      <c r="N5" s="63"/>
      <c r="O5" s="12">
        <f t="shared" ref="O5:O20" si="0">SUM(I5:N5)</f>
        <v>8000</v>
      </c>
      <c r="P5" s="12">
        <f t="shared" ref="P5:P20" si="1">$O5/$H5</f>
        <v>4</v>
      </c>
      <c r="Q5" s="62"/>
      <c r="R5" s="12">
        <v>0.06</v>
      </c>
      <c r="S5" s="12">
        <f t="shared" ref="S5:S20" si="2">$P5*$R5</f>
        <v>0.24</v>
      </c>
    </row>
    <row r="6" spans="1:21" x14ac:dyDescent="0.2">
      <c r="A6" s="11" t="s">
        <v>383</v>
      </c>
      <c r="B6" s="11" t="s">
        <v>384</v>
      </c>
      <c r="C6" s="11" t="s">
        <v>383</v>
      </c>
      <c r="D6" s="11" t="s">
        <v>275</v>
      </c>
      <c r="E6" s="12">
        <v>15</v>
      </c>
      <c r="F6" s="12">
        <v>225</v>
      </c>
      <c r="G6" s="12">
        <v>10</v>
      </c>
      <c r="H6" s="12">
        <v>400</v>
      </c>
      <c r="I6" s="12"/>
      <c r="J6" s="12"/>
      <c r="K6" s="12"/>
      <c r="L6" s="12"/>
      <c r="M6" s="12"/>
      <c r="N6" s="13"/>
      <c r="O6" s="12">
        <f t="shared" si="0"/>
        <v>0</v>
      </c>
      <c r="P6" s="12">
        <f t="shared" si="1"/>
        <v>0</v>
      </c>
      <c r="Q6" s="57"/>
      <c r="R6" s="15">
        <v>0.06</v>
      </c>
      <c r="S6" s="15">
        <f t="shared" si="2"/>
        <v>0</v>
      </c>
      <c r="T6" s="43">
        <f>SUM(S6:S20)</f>
        <v>13.71</v>
      </c>
      <c r="U6" s="3">
        <f>T6*100/$T$145</f>
        <v>16.358429781648969</v>
      </c>
    </row>
    <row r="7" spans="1:21" x14ac:dyDescent="0.2">
      <c r="A7" s="11" t="s">
        <v>385</v>
      </c>
      <c r="B7" s="11" t="s">
        <v>386</v>
      </c>
      <c r="C7" s="11" t="s">
        <v>385</v>
      </c>
      <c r="D7" s="11" t="s">
        <v>275</v>
      </c>
      <c r="E7" s="12">
        <v>15</v>
      </c>
      <c r="F7" s="12">
        <v>300</v>
      </c>
      <c r="G7" s="12">
        <v>10</v>
      </c>
      <c r="H7" s="12">
        <v>300</v>
      </c>
      <c r="I7" s="12"/>
      <c r="J7" s="12"/>
      <c r="K7" s="12"/>
      <c r="L7" s="12"/>
      <c r="M7" s="12"/>
      <c r="N7" s="13"/>
      <c r="O7" s="12">
        <f t="shared" si="0"/>
        <v>0</v>
      </c>
      <c r="P7" s="12">
        <f t="shared" si="1"/>
        <v>0</v>
      </c>
      <c r="Q7" s="57"/>
      <c r="R7" s="15">
        <v>0.06</v>
      </c>
      <c r="S7" s="15">
        <f t="shared" si="2"/>
        <v>0</v>
      </c>
      <c r="T7" s="43"/>
    </row>
    <row r="8" spans="1:21" x14ac:dyDescent="0.2">
      <c r="A8" s="63" t="s">
        <v>387</v>
      </c>
      <c r="B8" s="63" t="s">
        <v>259</v>
      </c>
      <c r="C8" s="31" t="s">
        <v>388</v>
      </c>
      <c r="D8" s="63" t="s">
        <v>277</v>
      </c>
      <c r="E8" s="12" t="s">
        <v>167</v>
      </c>
      <c r="F8" s="12">
        <v>300</v>
      </c>
      <c r="G8" s="12">
        <v>10</v>
      </c>
      <c r="H8" s="12">
        <v>300</v>
      </c>
      <c r="I8" s="12"/>
      <c r="J8" s="12"/>
      <c r="K8" s="12"/>
      <c r="L8" s="12"/>
      <c r="M8" s="12"/>
      <c r="N8" s="13"/>
      <c r="O8" s="12">
        <f t="shared" si="0"/>
        <v>0</v>
      </c>
      <c r="P8" s="12">
        <f t="shared" si="1"/>
        <v>0</v>
      </c>
      <c r="Q8" s="57"/>
      <c r="R8" s="15">
        <v>0.06</v>
      </c>
      <c r="S8" s="15">
        <f t="shared" si="2"/>
        <v>0</v>
      </c>
      <c r="T8" s="43"/>
    </row>
    <row r="9" spans="1:21" x14ac:dyDescent="0.2">
      <c r="A9" s="11" t="s">
        <v>258</v>
      </c>
      <c r="B9" s="11" t="s">
        <v>259</v>
      </c>
      <c r="C9" s="11" t="s">
        <v>258</v>
      </c>
      <c r="D9" s="11" t="s">
        <v>275</v>
      </c>
      <c r="E9" s="12">
        <v>15</v>
      </c>
      <c r="F9" s="12">
        <v>375</v>
      </c>
      <c r="G9" s="12">
        <v>10</v>
      </c>
      <c r="H9" s="12">
        <v>200</v>
      </c>
      <c r="I9" s="12"/>
      <c r="J9" s="12"/>
      <c r="K9" s="12"/>
      <c r="L9" s="12"/>
      <c r="M9" s="12"/>
      <c r="N9" s="13"/>
      <c r="O9" s="12">
        <f t="shared" si="0"/>
        <v>0</v>
      </c>
      <c r="P9" s="12">
        <f t="shared" si="1"/>
        <v>0</v>
      </c>
      <c r="Q9" s="57"/>
      <c r="R9" s="15">
        <v>0.06</v>
      </c>
      <c r="S9" s="15">
        <f t="shared" si="2"/>
        <v>0</v>
      </c>
      <c r="T9" s="43"/>
    </row>
    <row r="10" spans="1:21" x14ac:dyDescent="0.2">
      <c r="A10" s="11" t="s">
        <v>26</v>
      </c>
      <c r="B10" s="11" t="s">
        <v>27</v>
      </c>
      <c r="C10" s="11" t="s">
        <v>26</v>
      </c>
      <c r="D10" s="11" t="s">
        <v>275</v>
      </c>
      <c r="E10" s="12">
        <v>15</v>
      </c>
      <c r="F10" s="12">
        <v>457</v>
      </c>
      <c r="G10" s="12">
        <v>10</v>
      </c>
      <c r="H10" s="12">
        <v>200</v>
      </c>
      <c r="I10" s="12"/>
      <c r="J10" s="12">
        <v>4200</v>
      </c>
      <c r="K10" s="12"/>
      <c r="L10" s="12">
        <v>5000</v>
      </c>
      <c r="M10" s="12">
        <v>5000</v>
      </c>
      <c r="N10" s="13"/>
      <c r="O10" s="12">
        <f t="shared" si="0"/>
        <v>14200</v>
      </c>
      <c r="P10" s="12">
        <f t="shared" si="1"/>
        <v>71</v>
      </c>
      <c r="Q10" s="57"/>
      <c r="R10" s="15">
        <v>0.05</v>
      </c>
      <c r="S10" s="15">
        <f t="shared" si="2"/>
        <v>3.5500000000000003</v>
      </c>
    </row>
    <row r="11" spans="1:21" x14ac:dyDescent="0.2">
      <c r="A11" s="63" t="s">
        <v>169</v>
      </c>
      <c r="B11" s="63" t="s">
        <v>27</v>
      </c>
      <c r="C11" s="63">
        <v>90441400</v>
      </c>
      <c r="D11" s="63" t="s">
        <v>277</v>
      </c>
      <c r="E11" s="12" t="s">
        <v>167</v>
      </c>
      <c r="F11" s="12">
        <v>450</v>
      </c>
      <c r="G11" s="12">
        <v>10</v>
      </c>
      <c r="H11" s="12">
        <v>200</v>
      </c>
      <c r="I11" s="12"/>
      <c r="J11" s="12">
        <v>1000</v>
      </c>
      <c r="K11" s="12"/>
      <c r="L11" s="12">
        <v>1000</v>
      </c>
      <c r="M11" s="12">
        <v>1000</v>
      </c>
      <c r="N11" s="13"/>
      <c r="O11" s="12">
        <f t="shared" si="0"/>
        <v>3000</v>
      </c>
      <c r="P11" s="12">
        <f t="shared" si="1"/>
        <v>15</v>
      </c>
      <c r="Q11" s="57"/>
      <c r="R11" s="15">
        <v>0.05</v>
      </c>
      <c r="S11" s="15">
        <f t="shared" si="2"/>
        <v>0.75</v>
      </c>
    </row>
    <row r="12" spans="1:21" x14ac:dyDescent="0.2">
      <c r="A12" s="11" t="s">
        <v>24</v>
      </c>
      <c r="B12" s="11" t="s">
        <v>25</v>
      </c>
      <c r="C12" s="11" t="s">
        <v>24</v>
      </c>
      <c r="D12" s="11" t="s">
        <v>275</v>
      </c>
      <c r="E12" s="12">
        <v>15</v>
      </c>
      <c r="F12" s="12">
        <v>610</v>
      </c>
      <c r="G12" s="12">
        <v>10</v>
      </c>
      <c r="H12" s="12">
        <v>100</v>
      </c>
      <c r="I12" s="12"/>
      <c r="J12" s="12">
        <v>2000</v>
      </c>
      <c r="K12" s="12"/>
      <c r="L12" s="12">
        <v>5000</v>
      </c>
      <c r="M12" s="12">
        <v>5000</v>
      </c>
      <c r="N12" s="13"/>
      <c r="O12" s="12">
        <f t="shared" si="0"/>
        <v>12000</v>
      </c>
      <c r="P12" s="12">
        <f t="shared" si="1"/>
        <v>120</v>
      </c>
      <c r="Q12" s="57"/>
      <c r="R12" s="15">
        <v>0.04</v>
      </c>
      <c r="S12" s="15">
        <f t="shared" si="2"/>
        <v>4.8</v>
      </c>
    </row>
    <row r="13" spans="1:21" x14ac:dyDescent="0.2">
      <c r="A13" s="63" t="s">
        <v>168</v>
      </c>
      <c r="B13" s="63" t="s">
        <v>25</v>
      </c>
      <c r="C13" s="63">
        <v>90441600</v>
      </c>
      <c r="D13" s="63" t="s">
        <v>277</v>
      </c>
      <c r="E13" s="12" t="s">
        <v>167</v>
      </c>
      <c r="F13" s="12">
        <v>600</v>
      </c>
      <c r="G13" s="12">
        <v>10</v>
      </c>
      <c r="H13" s="12">
        <v>100</v>
      </c>
      <c r="I13" s="12"/>
      <c r="J13" s="12">
        <v>900</v>
      </c>
      <c r="K13" s="12"/>
      <c r="L13" s="12">
        <v>1000</v>
      </c>
      <c r="M13" s="12">
        <v>1000</v>
      </c>
      <c r="N13" s="13"/>
      <c r="O13" s="12">
        <f t="shared" si="0"/>
        <v>2900</v>
      </c>
      <c r="P13" s="12">
        <f t="shared" si="1"/>
        <v>29</v>
      </c>
      <c r="Q13" s="57"/>
      <c r="R13" s="15">
        <v>0.04</v>
      </c>
      <c r="S13" s="15">
        <f t="shared" si="2"/>
        <v>1.1599999999999999</v>
      </c>
    </row>
    <row r="14" spans="1:21" x14ac:dyDescent="0.2">
      <c r="A14" s="11" t="s">
        <v>150</v>
      </c>
      <c r="B14" s="11" t="s">
        <v>151</v>
      </c>
      <c r="C14" s="11" t="s">
        <v>150</v>
      </c>
      <c r="D14" s="11" t="s">
        <v>275</v>
      </c>
      <c r="E14" s="12">
        <v>15</v>
      </c>
      <c r="F14" s="12">
        <v>760</v>
      </c>
      <c r="G14" s="12">
        <v>10</v>
      </c>
      <c r="H14" s="12">
        <v>100</v>
      </c>
      <c r="I14" s="12"/>
      <c r="J14" s="12"/>
      <c r="K14" s="12"/>
      <c r="L14" s="12"/>
      <c r="M14" s="12">
        <v>500</v>
      </c>
      <c r="N14" s="13"/>
      <c r="O14" s="12">
        <f t="shared" si="0"/>
        <v>500</v>
      </c>
      <c r="P14" s="12">
        <f t="shared" si="1"/>
        <v>5</v>
      </c>
      <c r="Q14" s="57"/>
      <c r="R14" s="15">
        <v>0.04</v>
      </c>
      <c r="S14" s="15">
        <f t="shared" si="2"/>
        <v>0.2</v>
      </c>
    </row>
    <row r="15" spans="1:21" x14ac:dyDescent="0.2">
      <c r="A15" s="11" t="s">
        <v>20</v>
      </c>
      <c r="B15" s="11" t="s">
        <v>21</v>
      </c>
      <c r="C15" s="11" t="s">
        <v>20</v>
      </c>
      <c r="D15" s="11" t="s">
        <v>275</v>
      </c>
      <c r="E15" s="12">
        <v>15</v>
      </c>
      <c r="F15" s="12">
        <v>915</v>
      </c>
      <c r="G15" s="12">
        <v>10</v>
      </c>
      <c r="H15" s="12">
        <v>100</v>
      </c>
      <c r="I15" s="12"/>
      <c r="J15" s="12"/>
      <c r="K15" s="12"/>
      <c r="L15" s="12">
        <v>2000</v>
      </c>
      <c r="M15" s="12">
        <v>2000</v>
      </c>
      <c r="N15" s="13"/>
      <c r="O15" s="12">
        <f t="shared" si="0"/>
        <v>4000</v>
      </c>
      <c r="P15" s="12">
        <f t="shared" si="1"/>
        <v>40</v>
      </c>
      <c r="Q15" s="57"/>
      <c r="R15" s="15">
        <v>0.05</v>
      </c>
      <c r="S15" s="15">
        <f t="shared" si="2"/>
        <v>2</v>
      </c>
    </row>
    <row r="16" spans="1:21" x14ac:dyDescent="0.2">
      <c r="A16" s="13" t="s">
        <v>166</v>
      </c>
      <c r="B16" s="13" t="s">
        <v>21</v>
      </c>
      <c r="C16" s="13">
        <v>90441800</v>
      </c>
      <c r="D16" s="63" t="s">
        <v>277</v>
      </c>
      <c r="E16" s="12" t="s">
        <v>167</v>
      </c>
      <c r="F16" s="12">
        <v>900</v>
      </c>
      <c r="G16" s="12">
        <v>10</v>
      </c>
      <c r="H16" s="12">
        <v>100</v>
      </c>
      <c r="I16" s="12"/>
      <c r="J16" s="12">
        <v>1000</v>
      </c>
      <c r="K16" s="12"/>
      <c r="L16" s="12">
        <v>1000</v>
      </c>
      <c r="M16" s="12">
        <v>500</v>
      </c>
      <c r="N16" s="13"/>
      <c r="O16" s="12">
        <f t="shared" si="0"/>
        <v>2500</v>
      </c>
      <c r="P16" s="12">
        <f t="shared" si="1"/>
        <v>25</v>
      </c>
      <c r="Q16" s="57"/>
      <c r="R16" s="15">
        <v>0.05</v>
      </c>
      <c r="S16" s="15">
        <f t="shared" si="2"/>
        <v>1.25</v>
      </c>
    </row>
    <row r="17" spans="1:21" x14ac:dyDescent="0.2">
      <c r="A17" s="11" t="s">
        <v>16</v>
      </c>
      <c r="B17" s="11" t="s">
        <v>17</v>
      </c>
      <c r="C17" s="11" t="s">
        <v>16</v>
      </c>
      <c r="D17" s="11" t="s">
        <v>275</v>
      </c>
      <c r="E17" s="12">
        <v>15</v>
      </c>
      <c r="F17" s="12">
        <v>1220</v>
      </c>
      <c r="G17" s="12">
        <v>10</v>
      </c>
      <c r="H17" s="12">
        <v>50</v>
      </c>
      <c r="I17" s="12"/>
      <c r="J17" s="12"/>
      <c r="K17" s="12"/>
      <c r="L17" s="12"/>
      <c r="M17" s="12"/>
      <c r="N17" s="13"/>
      <c r="O17" s="12">
        <f t="shared" si="0"/>
        <v>0</v>
      </c>
      <c r="P17" s="12">
        <f t="shared" si="1"/>
        <v>0</v>
      </c>
      <c r="Q17" s="57"/>
      <c r="R17" s="15">
        <v>0.04</v>
      </c>
      <c r="S17" s="15">
        <f t="shared" si="2"/>
        <v>0</v>
      </c>
    </row>
    <row r="18" spans="1:21" x14ac:dyDescent="0.2">
      <c r="A18" s="11" t="s">
        <v>148</v>
      </c>
      <c r="B18" s="11" t="s">
        <v>149</v>
      </c>
      <c r="C18" s="11" t="s">
        <v>148</v>
      </c>
      <c r="D18" s="11" t="s">
        <v>275</v>
      </c>
      <c r="E18" s="12">
        <v>15</v>
      </c>
      <c r="F18" s="12">
        <v>1524</v>
      </c>
      <c r="G18" s="12">
        <v>10</v>
      </c>
      <c r="H18" s="12">
        <v>50</v>
      </c>
      <c r="I18" s="12"/>
      <c r="J18" s="12"/>
      <c r="K18" s="12"/>
      <c r="L18" s="12"/>
      <c r="M18" s="12"/>
      <c r="N18" s="13"/>
      <c r="O18" s="12">
        <f t="shared" si="0"/>
        <v>0</v>
      </c>
      <c r="P18" s="12">
        <f t="shared" si="1"/>
        <v>0</v>
      </c>
      <c r="Q18" s="57"/>
      <c r="R18" s="15">
        <v>0.05</v>
      </c>
      <c r="S18" s="15">
        <f t="shared" si="2"/>
        <v>0</v>
      </c>
    </row>
    <row r="19" spans="1:21" x14ac:dyDescent="0.2">
      <c r="A19" s="11" t="s">
        <v>146</v>
      </c>
      <c r="B19" s="11" t="s">
        <v>147</v>
      </c>
      <c r="C19" s="11" t="s">
        <v>146</v>
      </c>
      <c r="D19" s="11" t="s">
        <v>275</v>
      </c>
      <c r="E19" s="12">
        <v>15</v>
      </c>
      <c r="F19" s="12">
        <v>1800</v>
      </c>
      <c r="G19" s="12">
        <v>10</v>
      </c>
      <c r="H19" s="12">
        <v>50</v>
      </c>
      <c r="I19" s="12"/>
      <c r="J19" s="12"/>
      <c r="K19" s="12"/>
      <c r="L19" s="12"/>
      <c r="M19" s="12"/>
      <c r="N19" s="13"/>
      <c r="O19" s="12">
        <f t="shared" si="0"/>
        <v>0</v>
      </c>
      <c r="P19" s="12">
        <f t="shared" si="1"/>
        <v>0</v>
      </c>
      <c r="Q19" s="57"/>
      <c r="R19" s="15">
        <v>0.06</v>
      </c>
      <c r="S19" s="15">
        <f t="shared" si="2"/>
        <v>0</v>
      </c>
    </row>
    <row r="20" spans="1:21" x14ac:dyDescent="0.2">
      <c r="A20" s="11" t="s">
        <v>353</v>
      </c>
      <c r="B20" s="11" t="s">
        <v>354</v>
      </c>
      <c r="C20" s="11" t="s">
        <v>146</v>
      </c>
      <c r="D20" s="11" t="s">
        <v>275</v>
      </c>
      <c r="E20" s="12">
        <v>15</v>
      </c>
      <c r="F20" s="12">
        <v>2100</v>
      </c>
      <c r="G20" s="12">
        <v>10</v>
      </c>
      <c r="H20" s="12">
        <v>50</v>
      </c>
      <c r="I20" s="12"/>
      <c r="J20" s="12"/>
      <c r="K20" s="12"/>
      <c r="L20" s="12"/>
      <c r="M20" s="12"/>
      <c r="N20" s="13"/>
      <c r="O20" s="12">
        <f t="shared" si="0"/>
        <v>0</v>
      </c>
      <c r="P20" s="12">
        <f t="shared" si="1"/>
        <v>0</v>
      </c>
      <c r="Q20" s="57"/>
      <c r="R20" s="15">
        <v>0.06</v>
      </c>
      <c r="S20" s="15">
        <f t="shared" si="2"/>
        <v>0</v>
      </c>
    </row>
    <row r="21" spans="1:21" ht="15" x14ac:dyDescent="0.2">
      <c r="A21" s="60" t="s">
        <v>28</v>
      </c>
      <c r="B21" s="60"/>
      <c r="C21" s="60"/>
      <c r="D21" s="60"/>
      <c r="E21" s="60"/>
      <c r="F21" s="12"/>
      <c r="G21" s="20"/>
      <c r="H21" s="20"/>
      <c r="I21" s="12"/>
      <c r="J21" s="12"/>
      <c r="K21" s="12"/>
      <c r="L21" s="12"/>
      <c r="M21" s="12"/>
      <c r="N21" s="21"/>
      <c r="O21" s="12"/>
      <c r="P21" s="12"/>
      <c r="Q21" s="57"/>
      <c r="R21" s="12"/>
      <c r="S21" s="15"/>
    </row>
    <row r="22" spans="1:21" x14ac:dyDescent="0.2">
      <c r="A22" s="11" t="s">
        <v>260</v>
      </c>
      <c r="B22" s="11" t="s">
        <v>229</v>
      </c>
      <c r="C22" s="11" t="s">
        <v>260</v>
      </c>
      <c r="D22" s="11" t="s">
        <v>275</v>
      </c>
      <c r="E22" s="12">
        <v>20</v>
      </c>
      <c r="F22" s="12">
        <v>100</v>
      </c>
      <c r="G22" s="12">
        <v>10</v>
      </c>
      <c r="H22" s="12">
        <v>500</v>
      </c>
      <c r="I22" s="12"/>
      <c r="J22" s="12"/>
      <c r="K22" s="12"/>
      <c r="L22" s="12"/>
      <c r="M22" s="12"/>
      <c r="N22" s="13"/>
      <c r="O22" s="12">
        <f t="shared" ref="O22:O38" si="3">SUM(I22:N22)</f>
        <v>0</v>
      </c>
      <c r="P22" s="12">
        <f t="shared" ref="P22:P38" si="4">$O22/$H22</f>
        <v>0</v>
      </c>
      <c r="Q22" s="57"/>
      <c r="R22" s="15">
        <v>0.06</v>
      </c>
      <c r="S22" s="15">
        <f t="shared" ref="S22:S38" si="5">$P22*$R22</f>
        <v>0</v>
      </c>
      <c r="T22" s="43">
        <f>SUM(S22:S38)</f>
        <v>29.380000000000003</v>
      </c>
      <c r="U22" s="3">
        <f>T22*100/$T$145</f>
        <v>35.055482639303193</v>
      </c>
    </row>
    <row r="23" spans="1:21" x14ac:dyDescent="0.2">
      <c r="A23" s="63" t="s">
        <v>228</v>
      </c>
      <c r="B23" s="63" t="s">
        <v>229</v>
      </c>
      <c r="C23" s="63">
        <v>90442100</v>
      </c>
      <c r="D23" s="63" t="s">
        <v>277</v>
      </c>
      <c r="E23" s="12" t="s">
        <v>46</v>
      </c>
      <c r="F23" s="12">
        <v>100</v>
      </c>
      <c r="G23" s="12">
        <v>10</v>
      </c>
      <c r="H23" s="12">
        <v>500</v>
      </c>
      <c r="I23" s="12"/>
      <c r="J23" s="12"/>
      <c r="K23" s="12"/>
      <c r="L23" s="12"/>
      <c r="M23" s="12"/>
      <c r="N23" s="13"/>
      <c r="O23" s="12">
        <f t="shared" si="3"/>
        <v>0</v>
      </c>
      <c r="P23" s="12">
        <f t="shared" si="4"/>
        <v>0</v>
      </c>
      <c r="Q23" s="57"/>
      <c r="R23" s="15">
        <v>0.06</v>
      </c>
      <c r="S23" s="15">
        <f t="shared" si="5"/>
        <v>0</v>
      </c>
      <c r="T23" s="43"/>
    </row>
    <row r="24" spans="1:21" x14ac:dyDescent="0.2">
      <c r="A24" s="63" t="s">
        <v>172</v>
      </c>
      <c r="B24" s="63" t="s">
        <v>173</v>
      </c>
      <c r="C24" s="63">
        <v>90447000</v>
      </c>
      <c r="D24" s="63" t="s">
        <v>277</v>
      </c>
      <c r="E24" s="12" t="s">
        <v>46</v>
      </c>
      <c r="F24" s="12">
        <v>240</v>
      </c>
      <c r="G24" s="12">
        <v>10</v>
      </c>
      <c r="H24" s="12">
        <v>250</v>
      </c>
      <c r="I24" s="12">
        <v>2750</v>
      </c>
      <c r="J24" s="12"/>
      <c r="K24" s="12"/>
      <c r="L24" s="12">
        <v>5000</v>
      </c>
      <c r="M24" s="12">
        <v>5000</v>
      </c>
      <c r="N24" s="13"/>
      <c r="O24" s="12">
        <f t="shared" si="3"/>
        <v>12750</v>
      </c>
      <c r="P24" s="12">
        <f t="shared" si="4"/>
        <v>51</v>
      </c>
      <c r="Q24" s="57"/>
      <c r="R24" s="15">
        <v>0.06</v>
      </c>
      <c r="S24" s="15">
        <f t="shared" si="5"/>
        <v>3.06</v>
      </c>
    </row>
    <row r="25" spans="1:21" x14ac:dyDescent="0.2">
      <c r="A25" s="11" t="s">
        <v>389</v>
      </c>
      <c r="B25" s="11" t="s">
        <v>390</v>
      </c>
      <c r="C25" s="11" t="s">
        <v>389</v>
      </c>
      <c r="D25" s="11" t="s">
        <v>275</v>
      </c>
      <c r="E25" s="12">
        <v>20</v>
      </c>
      <c r="F25" s="12">
        <v>300</v>
      </c>
      <c r="G25" s="12">
        <v>10</v>
      </c>
      <c r="H25" s="12">
        <v>200</v>
      </c>
      <c r="I25" s="12"/>
      <c r="J25" s="12"/>
      <c r="K25" s="12"/>
      <c r="L25" s="12"/>
      <c r="M25" s="12"/>
      <c r="N25" s="13"/>
      <c r="O25" s="12">
        <f t="shared" si="3"/>
        <v>0</v>
      </c>
      <c r="P25" s="12">
        <f t="shared" si="4"/>
        <v>0</v>
      </c>
      <c r="Q25" s="57"/>
      <c r="R25" s="15">
        <v>0.06</v>
      </c>
      <c r="S25" s="15">
        <f t="shared" si="5"/>
        <v>0</v>
      </c>
    </row>
    <row r="26" spans="1:21" x14ac:dyDescent="0.2">
      <c r="A26" s="11" t="s">
        <v>50</v>
      </c>
      <c r="B26" s="11" t="s">
        <v>51</v>
      </c>
      <c r="C26" s="11" t="s">
        <v>50</v>
      </c>
      <c r="D26" s="11" t="s">
        <v>275</v>
      </c>
      <c r="E26" s="12">
        <v>20</v>
      </c>
      <c r="F26" s="12">
        <v>457</v>
      </c>
      <c r="G26" s="12">
        <v>10</v>
      </c>
      <c r="H26" s="12">
        <v>100</v>
      </c>
      <c r="I26" s="12"/>
      <c r="J26" s="12"/>
      <c r="K26" s="12"/>
      <c r="L26" s="12"/>
      <c r="M26" s="12">
        <v>500</v>
      </c>
      <c r="N26" s="13"/>
      <c r="O26" s="12">
        <f t="shared" si="3"/>
        <v>500</v>
      </c>
      <c r="P26" s="12">
        <f t="shared" si="4"/>
        <v>5</v>
      </c>
      <c r="Q26" s="57"/>
      <c r="R26" s="15">
        <v>0.04</v>
      </c>
      <c r="S26" s="15">
        <f t="shared" si="5"/>
        <v>0.2</v>
      </c>
    </row>
    <row r="27" spans="1:21" x14ac:dyDescent="0.2">
      <c r="A27" s="63" t="s">
        <v>171</v>
      </c>
      <c r="B27" s="63" t="s">
        <v>51</v>
      </c>
      <c r="C27" s="63">
        <v>90442400</v>
      </c>
      <c r="D27" s="63" t="s">
        <v>277</v>
      </c>
      <c r="E27" s="12" t="s">
        <v>46</v>
      </c>
      <c r="F27" s="12">
        <v>450</v>
      </c>
      <c r="G27" s="12">
        <v>10</v>
      </c>
      <c r="H27" s="12">
        <v>100</v>
      </c>
      <c r="I27" s="12">
        <v>200</v>
      </c>
      <c r="J27" s="12">
        <v>2000</v>
      </c>
      <c r="K27" s="12"/>
      <c r="L27" s="12">
        <v>1000</v>
      </c>
      <c r="M27" s="12">
        <v>1000</v>
      </c>
      <c r="N27" s="13"/>
      <c r="O27" s="12">
        <f t="shared" si="3"/>
        <v>4200</v>
      </c>
      <c r="P27" s="12">
        <f t="shared" si="4"/>
        <v>42</v>
      </c>
      <c r="Q27" s="57"/>
      <c r="R27" s="15">
        <v>0.04</v>
      </c>
      <c r="S27" s="15">
        <f t="shared" si="5"/>
        <v>1.68</v>
      </c>
    </row>
    <row r="28" spans="1:21" x14ac:dyDescent="0.2">
      <c r="A28" s="11" t="s">
        <v>47</v>
      </c>
      <c r="B28" s="11" t="s">
        <v>48</v>
      </c>
      <c r="C28" s="11" t="s">
        <v>47</v>
      </c>
      <c r="D28" s="11" t="s">
        <v>275</v>
      </c>
      <c r="E28" s="12">
        <v>20</v>
      </c>
      <c r="F28" s="12">
        <v>610</v>
      </c>
      <c r="G28" s="12">
        <v>10</v>
      </c>
      <c r="H28" s="12">
        <v>100</v>
      </c>
      <c r="I28" s="12"/>
      <c r="J28" s="12">
        <v>2000</v>
      </c>
      <c r="K28" s="12"/>
      <c r="L28" s="12">
        <v>2000</v>
      </c>
      <c r="M28" s="12">
        <v>1000</v>
      </c>
      <c r="N28" s="13"/>
      <c r="O28" s="12">
        <f t="shared" si="3"/>
        <v>5000</v>
      </c>
      <c r="P28" s="12">
        <f t="shared" si="4"/>
        <v>50</v>
      </c>
      <c r="Q28" s="57"/>
      <c r="R28" s="15">
        <v>0.06</v>
      </c>
      <c r="S28" s="15">
        <f t="shared" si="5"/>
        <v>3</v>
      </c>
    </row>
    <row r="29" spans="1:21" x14ac:dyDescent="0.2">
      <c r="A29" s="63" t="s">
        <v>49</v>
      </c>
      <c r="B29" s="63" t="s">
        <v>48</v>
      </c>
      <c r="C29" s="63">
        <v>90442600</v>
      </c>
      <c r="D29" s="63" t="s">
        <v>277</v>
      </c>
      <c r="E29" s="12" t="s">
        <v>46</v>
      </c>
      <c r="F29" s="12">
        <v>600</v>
      </c>
      <c r="G29" s="12">
        <v>10</v>
      </c>
      <c r="H29" s="12">
        <v>100</v>
      </c>
      <c r="I29" s="12"/>
      <c r="J29" s="12">
        <v>1600</v>
      </c>
      <c r="K29" s="12"/>
      <c r="L29" s="12">
        <v>2000</v>
      </c>
      <c r="M29" s="12">
        <v>1000</v>
      </c>
      <c r="N29" s="13"/>
      <c r="O29" s="12">
        <f t="shared" si="3"/>
        <v>4600</v>
      </c>
      <c r="P29" s="12">
        <f t="shared" si="4"/>
        <v>46</v>
      </c>
      <c r="Q29" s="57"/>
      <c r="R29" s="15">
        <v>0.06</v>
      </c>
      <c r="S29" s="15">
        <f t="shared" si="5"/>
        <v>2.76</v>
      </c>
    </row>
    <row r="30" spans="1:21" x14ac:dyDescent="0.2">
      <c r="A30" s="11" t="s">
        <v>154</v>
      </c>
      <c r="B30" s="11" t="s">
        <v>43</v>
      </c>
      <c r="C30" s="11" t="s">
        <v>154</v>
      </c>
      <c r="D30" s="11" t="s">
        <v>275</v>
      </c>
      <c r="E30" s="12">
        <v>20</v>
      </c>
      <c r="F30" s="12">
        <v>760</v>
      </c>
      <c r="G30" s="12">
        <v>10</v>
      </c>
      <c r="H30" s="12">
        <v>100</v>
      </c>
      <c r="I30" s="12"/>
      <c r="J30" s="12">
        <v>500</v>
      </c>
      <c r="K30" s="12"/>
      <c r="L30" s="12"/>
      <c r="M30" s="12">
        <v>500</v>
      </c>
      <c r="N30" s="13"/>
      <c r="O30" s="12">
        <f t="shared" si="3"/>
        <v>1000</v>
      </c>
      <c r="P30" s="12">
        <f t="shared" si="4"/>
        <v>10</v>
      </c>
      <c r="Q30" s="57"/>
      <c r="R30" s="15">
        <v>7.0000000000000007E-2</v>
      </c>
      <c r="S30" s="15">
        <f t="shared" si="5"/>
        <v>0.70000000000000007</v>
      </c>
    </row>
    <row r="31" spans="1:21" x14ac:dyDescent="0.2">
      <c r="A31" s="63" t="s">
        <v>45</v>
      </c>
      <c r="B31" s="63" t="s">
        <v>43</v>
      </c>
      <c r="C31" s="63">
        <v>90442700</v>
      </c>
      <c r="D31" s="63" t="s">
        <v>277</v>
      </c>
      <c r="E31" s="12" t="s">
        <v>46</v>
      </c>
      <c r="F31" s="12">
        <v>750</v>
      </c>
      <c r="G31" s="12">
        <v>10</v>
      </c>
      <c r="H31" s="12">
        <v>100</v>
      </c>
      <c r="I31" s="12"/>
      <c r="J31" s="12">
        <v>2800</v>
      </c>
      <c r="K31" s="12"/>
      <c r="L31" s="12">
        <v>2000</v>
      </c>
      <c r="M31" s="12">
        <v>1000</v>
      </c>
      <c r="N31" s="13"/>
      <c r="O31" s="12">
        <f t="shared" si="3"/>
        <v>5800</v>
      </c>
      <c r="P31" s="12">
        <f t="shared" si="4"/>
        <v>58</v>
      </c>
      <c r="Q31" s="57"/>
      <c r="R31" s="15">
        <v>7.0000000000000007E-2</v>
      </c>
      <c r="S31" s="15">
        <f t="shared" si="5"/>
        <v>4.0600000000000005</v>
      </c>
    </row>
    <row r="32" spans="1:21" x14ac:dyDescent="0.2">
      <c r="A32" s="11" t="s">
        <v>38</v>
      </c>
      <c r="B32" s="11" t="s">
        <v>39</v>
      </c>
      <c r="C32" s="11" t="s">
        <v>38</v>
      </c>
      <c r="D32" s="11" t="s">
        <v>275</v>
      </c>
      <c r="E32" s="12">
        <v>20</v>
      </c>
      <c r="F32" s="12">
        <v>915</v>
      </c>
      <c r="G32" s="12">
        <v>10</v>
      </c>
      <c r="H32" s="12">
        <v>50</v>
      </c>
      <c r="I32" s="12"/>
      <c r="J32" s="12">
        <v>2000</v>
      </c>
      <c r="K32" s="12"/>
      <c r="L32" s="12">
        <v>2000</v>
      </c>
      <c r="M32" s="12">
        <v>1000</v>
      </c>
      <c r="N32" s="13"/>
      <c r="O32" s="12">
        <f t="shared" si="3"/>
        <v>5000</v>
      </c>
      <c r="P32" s="12">
        <f t="shared" si="4"/>
        <v>100</v>
      </c>
      <c r="Q32" s="57"/>
      <c r="R32" s="15">
        <v>0.04</v>
      </c>
      <c r="S32" s="15">
        <f t="shared" si="5"/>
        <v>4</v>
      </c>
    </row>
    <row r="33" spans="1:21" x14ac:dyDescent="0.2">
      <c r="A33" s="63" t="s">
        <v>170</v>
      </c>
      <c r="B33" s="63" t="s">
        <v>39</v>
      </c>
      <c r="C33" s="63">
        <v>90442800</v>
      </c>
      <c r="D33" s="63" t="s">
        <v>277</v>
      </c>
      <c r="E33" s="12" t="s">
        <v>46</v>
      </c>
      <c r="F33" s="12">
        <v>900</v>
      </c>
      <c r="G33" s="12">
        <v>10</v>
      </c>
      <c r="H33" s="12">
        <v>50</v>
      </c>
      <c r="I33" s="12"/>
      <c r="J33" s="12">
        <v>1400</v>
      </c>
      <c r="K33" s="12"/>
      <c r="L33" s="12">
        <v>3000</v>
      </c>
      <c r="M33" s="12">
        <v>2000</v>
      </c>
      <c r="N33" s="13"/>
      <c r="O33" s="12">
        <f t="shared" si="3"/>
        <v>6400</v>
      </c>
      <c r="P33" s="12">
        <f t="shared" si="4"/>
        <v>128</v>
      </c>
      <c r="Q33" s="57"/>
      <c r="R33" s="15">
        <v>0.04</v>
      </c>
      <c r="S33" s="15">
        <f t="shared" si="5"/>
        <v>5.12</v>
      </c>
    </row>
    <row r="34" spans="1:21" x14ac:dyDescent="0.2">
      <c r="A34" s="11" t="s">
        <v>34</v>
      </c>
      <c r="B34" s="11" t="s">
        <v>35</v>
      </c>
      <c r="C34" s="11" t="s">
        <v>34</v>
      </c>
      <c r="D34" s="11" t="s">
        <v>275</v>
      </c>
      <c r="E34" s="12">
        <v>20</v>
      </c>
      <c r="F34" s="12">
        <v>1220</v>
      </c>
      <c r="G34" s="12">
        <v>10</v>
      </c>
      <c r="H34" s="12">
        <v>50</v>
      </c>
      <c r="I34" s="12"/>
      <c r="J34" s="12">
        <v>2000</v>
      </c>
      <c r="K34" s="12"/>
      <c r="L34" s="12">
        <v>1000</v>
      </c>
      <c r="M34" s="12">
        <v>1000</v>
      </c>
      <c r="N34" s="13"/>
      <c r="O34" s="12">
        <f t="shared" si="3"/>
        <v>4000</v>
      </c>
      <c r="P34" s="12">
        <f t="shared" si="4"/>
        <v>80</v>
      </c>
      <c r="Q34" s="57"/>
      <c r="R34" s="15">
        <v>0.06</v>
      </c>
      <c r="S34" s="15">
        <f t="shared" si="5"/>
        <v>4.8</v>
      </c>
    </row>
    <row r="35" spans="1:21" x14ac:dyDescent="0.2">
      <c r="A35" s="11" t="s">
        <v>32</v>
      </c>
      <c r="B35" s="11" t="s">
        <v>33</v>
      </c>
      <c r="C35" s="11" t="s">
        <v>32</v>
      </c>
      <c r="D35" s="11" t="s">
        <v>275</v>
      </c>
      <c r="E35" s="12">
        <v>20</v>
      </c>
      <c r="F35" s="12">
        <v>1524</v>
      </c>
      <c r="G35" s="12">
        <v>10</v>
      </c>
      <c r="H35" s="12">
        <v>50</v>
      </c>
      <c r="I35" s="12"/>
      <c r="J35" s="12"/>
      <c r="K35" s="12"/>
      <c r="L35" s="12"/>
      <c r="M35" s="12"/>
      <c r="N35" s="13"/>
      <c r="O35" s="12">
        <f t="shared" si="3"/>
        <v>0</v>
      </c>
      <c r="P35" s="12">
        <f t="shared" si="4"/>
        <v>0</v>
      </c>
      <c r="Q35" s="57"/>
      <c r="R35" s="15">
        <v>7.0000000000000007E-2</v>
      </c>
      <c r="S35" s="15">
        <f t="shared" si="5"/>
        <v>0</v>
      </c>
    </row>
    <row r="36" spans="1:21" x14ac:dyDescent="0.2">
      <c r="A36" s="11" t="s">
        <v>214</v>
      </c>
      <c r="B36" s="11" t="s">
        <v>30</v>
      </c>
      <c r="C36" s="11" t="s">
        <v>214</v>
      </c>
      <c r="D36" s="11" t="s">
        <v>275</v>
      </c>
      <c r="E36" s="12">
        <v>20</v>
      </c>
      <c r="F36" s="12">
        <v>1800</v>
      </c>
      <c r="G36" s="12">
        <v>10</v>
      </c>
      <c r="H36" s="12">
        <v>50</v>
      </c>
      <c r="I36" s="12"/>
      <c r="J36" s="12"/>
      <c r="K36" s="12"/>
      <c r="L36" s="12"/>
      <c r="M36" s="12"/>
      <c r="N36" s="13"/>
      <c r="O36" s="12">
        <f t="shared" si="3"/>
        <v>0</v>
      </c>
      <c r="P36" s="12">
        <f t="shared" si="4"/>
        <v>0</v>
      </c>
      <c r="Q36" s="57"/>
      <c r="R36" s="15">
        <v>0.09</v>
      </c>
      <c r="S36" s="15">
        <f t="shared" si="5"/>
        <v>0</v>
      </c>
    </row>
    <row r="37" spans="1:21" x14ac:dyDescent="0.2">
      <c r="A37" s="11" t="s">
        <v>212</v>
      </c>
      <c r="B37" s="11" t="s">
        <v>213</v>
      </c>
      <c r="C37" s="11" t="s">
        <v>212</v>
      </c>
      <c r="D37" s="11" t="s">
        <v>275</v>
      </c>
      <c r="E37" s="12">
        <v>20</v>
      </c>
      <c r="F37" s="12">
        <v>2100</v>
      </c>
      <c r="G37" s="12">
        <v>10</v>
      </c>
      <c r="H37" s="12">
        <v>50</v>
      </c>
      <c r="I37" s="12"/>
      <c r="J37" s="12"/>
      <c r="K37" s="12"/>
      <c r="L37" s="12"/>
      <c r="M37" s="12"/>
      <c r="N37" s="13"/>
      <c r="O37" s="12">
        <f t="shared" si="3"/>
        <v>0</v>
      </c>
      <c r="P37" s="12">
        <f t="shared" si="4"/>
        <v>0</v>
      </c>
      <c r="Q37" s="57"/>
      <c r="R37" s="15">
        <v>7.0000000000000007E-2</v>
      </c>
      <c r="S37" s="15">
        <f t="shared" si="5"/>
        <v>0</v>
      </c>
    </row>
    <row r="38" spans="1:21" x14ac:dyDescent="0.2">
      <c r="A38" s="11" t="s">
        <v>242</v>
      </c>
      <c r="B38" s="11" t="s">
        <v>243</v>
      </c>
      <c r="C38" s="11" t="s">
        <v>242</v>
      </c>
      <c r="D38" s="11" t="s">
        <v>275</v>
      </c>
      <c r="E38" s="12">
        <v>20</v>
      </c>
      <c r="F38" s="12">
        <v>2400</v>
      </c>
      <c r="G38" s="12">
        <v>10</v>
      </c>
      <c r="H38" s="12">
        <v>50</v>
      </c>
      <c r="I38" s="12"/>
      <c r="J38" s="12"/>
      <c r="K38" s="12"/>
      <c r="L38" s="12"/>
      <c r="M38" s="12"/>
      <c r="N38" s="13"/>
      <c r="O38" s="12">
        <f t="shared" si="3"/>
        <v>0</v>
      </c>
      <c r="P38" s="12">
        <f t="shared" si="4"/>
        <v>0</v>
      </c>
      <c r="Q38" s="57"/>
      <c r="R38" s="15">
        <v>7.0000000000000007E-2</v>
      </c>
      <c r="S38" s="15">
        <f t="shared" si="5"/>
        <v>0</v>
      </c>
    </row>
    <row r="39" spans="1:21" ht="15" x14ac:dyDescent="0.2">
      <c r="A39" s="60" t="s">
        <v>52</v>
      </c>
      <c r="B39" s="60"/>
      <c r="C39" s="60"/>
      <c r="D39" s="60"/>
      <c r="E39" s="60"/>
      <c r="F39" s="24"/>
      <c r="G39" s="65"/>
      <c r="H39" s="65"/>
      <c r="I39" s="12"/>
      <c r="J39" s="12"/>
      <c r="K39" s="12"/>
      <c r="L39" s="12"/>
      <c r="M39" s="12"/>
      <c r="N39" s="25"/>
      <c r="O39" s="12"/>
      <c r="P39" s="12"/>
      <c r="Q39" s="57"/>
      <c r="R39" s="12"/>
      <c r="S39" s="15"/>
    </row>
    <row r="40" spans="1:21" x14ac:dyDescent="0.2">
      <c r="A40" s="11" t="s">
        <v>261</v>
      </c>
      <c r="B40" s="11" t="s">
        <v>262</v>
      </c>
      <c r="C40" s="11" t="s">
        <v>261</v>
      </c>
      <c r="D40" s="11" t="s">
        <v>275</v>
      </c>
      <c r="E40" s="12">
        <v>25</v>
      </c>
      <c r="F40" s="12">
        <v>200</v>
      </c>
      <c r="G40" s="12">
        <v>10</v>
      </c>
      <c r="H40" s="12">
        <v>150</v>
      </c>
      <c r="I40" s="12">
        <v>150</v>
      </c>
      <c r="J40" s="12"/>
      <c r="K40" s="12"/>
      <c r="L40" s="12">
        <v>600</v>
      </c>
      <c r="M40" s="12">
        <v>300</v>
      </c>
      <c r="N40" s="13"/>
      <c r="O40" s="12">
        <f t="shared" ref="O40:O58" si="6">SUM(I40:N40)</f>
        <v>1050</v>
      </c>
      <c r="P40" s="12">
        <f t="shared" ref="P40:P58" si="7">$O40/$H40</f>
        <v>7</v>
      </c>
      <c r="Q40" s="57"/>
      <c r="R40" s="15">
        <v>0.06</v>
      </c>
      <c r="S40" s="15">
        <f t="shared" ref="S40:S58" si="8">$P40*$R40</f>
        <v>0.42</v>
      </c>
      <c r="T40" s="43">
        <f>SUM(S40:S58)</f>
        <v>27.059999999999995</v>
      </c>
      <c r="U40" s="3">
        <f>T40*100/$T$145</f>
        <v>32.287316549337781</v>
      </c>
    </row>
    <row r="41" spans="1:21" x14ac:dyDescent="0.2">
      <c r="A41" s="63" t="s">
        <v>198</v>
      </c>
      <c r="B41" s="63" t="s">
        <v>199</v>
      </c>
      <c r="C41" s="63">
        <v>90448000</v>
      </c>
      <c r="D41" s="63" t="s">
        <v>277</v>
      </c>
      <c r="E41" s="12" t="s">
        <v>63</v>
      </c>
      <c r="F41" s="12">
        <v>270</v>
      </c>
      <c r="G41" s="12">
        <v>10</v>
      </c>
      <c r="H41" s="12">
        <v>100</v>
      </c>
      <c r="I41" s="12"/>
      <c r="J41" s="12"/>
      <c r="K41" s="12"/>
      <c r="L41" s="12"/>
      <c r="M41" s="12"/>
      <c r="N41" s="13"/>
      <c r="O41" s="12">
        <f t="shared" si="6"/>
        <v>0</v>
      </c>
      <c r="P41" s="12">
        <f t="shared" si="7"/>
        <v>0</v>
      </c>
      <c r="Q41" s="57"/>
      <c r="R41" s="15">
        <v>0.06</v>
      </c>
      <c r="S41" s="15">
        <f t="shared" si="8"/>
        <v>0</v>
      </c>
    </row>
    <row r="42" spans="1:21" x14ac:dyDescent="0.2">
      <c r="A42" s="63" t="s">
        <v>392</v>
      </c>
      <c r="B42" s="63" t="s">
        <v>391</v>
      </c>
      <c r="C42" s="31" t="s">
        <v>393</v>
      </c>
      <c r="D42" s="63" t="s">
        <v>277</v>
      </c>
      <c r="E42" s="12" t="s">
        <v>63</v>
      </c>
      <c r="F42" s="12">
        <v>300</v>
      </c>
      <c r="G42" s="12">
        <v>10</v>
      </c>
      <c r="H42" s="12">
        <v>100</v>
      </c>
      <c r="I42" s="12"/>
      <c r="J42" s="12"/>
      <c r="K42" s="12"/>
      <c r="L42" s="12"/>
      <c r="M42" s="12"/>
      <c r="N42" s="13"/>
      <c r="O42" s="12">
        <f t="shared" si="6"/>
        <v>0</v>
      </c>
      <c r="P42" s="12">
        <f t="shared" si="7"/>
        <v>0</v>
      </c>
      <c r="Q42" s="57"/>
      <c r="R42" s="15">
        <v>0.06</v>
      </c>
      <c r="S42" s="15">
        <f t="shared" si="8"/>
        <v>0</v>
      </c>
    </row>
    <row r="43" spans="1:21" x14ac:dyDescent="0.2">
      <c r="A43" s="27" t="s">
        <v>67</v>
      </c>
      <c r="B43" s="27" t="s">
        <v>68</v>
      </c>
      <c r="C43" s="27" t="s">
        <v>69</v>
      </c>
      <c r="D43" s="11" t="s">
        <v>275</v>
      </c>
      <c r="E43" s="12">
        <v>25</v>
      </c>
      <c r="F43" s="12">
        <v>375</v>
      </c>
      <c r="G43" s="12">
        <v>10</v>
      </c>
      <c r="H43" s="12">
        <v>100</v>
      </c>
      <c r="I43" s="12">
        <v>400</v>
      </c>
      <c r="J43" s="12"/>
      <c r="K43" s="12"/>
      <c r="L43" s="12">
        <v>500</v>
      </c>
      <c r="M43" s="12">
        <v>500</v>
      </c>
      <c r="N43" s="13"/>
      <c r="O43" s="12">
        <f t="shared" si="6"/>
        <v>1400</v>
      </c>
      <c r="P43" s="12">
        <f t="shared" si="7"/>
        <v>14</v>
      </c>
      <c r="Q43" s="57"/>
      <c r="R43" s="15">
        <v>0.06</v>
      </c>
      <c r="S43" s="15">
        <f t="shared" si="8"/>
        <v>0.84</v>
      </c>
    </row>
    <row r="44" spans="1:21" x14ac:dyDescent="0.2">
      <c r="A44" s="11" t="s">
        <v>64</v>
      </c>
      <c r="B44" s="11" t="s">
        <v>65</v>
      </c>
      <c r="C44" s="11" t="s">
        <v>64</v>
      </c>
      <c r="D44" s="11" t="s">
        <v>275</v>
      </c>
      <c r="E44" s="12">
        <v>25</v>
      </c>
      <c r="F44" s="12">
        <v>457</v>
      </c>
      <c r="G44" s="12">
        <v>10</v>
      </c>
      <c r="H44" s="12">
        <v>100</v>
      </c>
      <c r="I44" s="12"/>
      <c r="J44" s="12">
        <v>500</v>
      </c>
      <c r="K44" s="12"/>
      <c r="L44" s="12">
        <v>1000</v>
      </c>
      <c r="M44" s="12">
        <v>1000</v>
      </c>
      <c r="N44" s="13"/>
      <c r="O44" s="12">
        <f t="shared" si="6"/>
        <v>2500</v>
      </c>
      <c r="P44" s="12">
        <f t="shared" si="7"/>
        <v>25</v>
      </c>
      <c r="Q44" s="57"/>
      <c r="R44" s="15">
        <v>0.06</v>
      </c>
      <c r="S44" s="15">
        <f t="shared" si="8"/>
        <v>1.5</v>
      </c>
    </row>
    <row r="45" spans="1:21" x14ac:dyDescent="0.2">
      <c r="A45" s="63" t="s">
        <v>66</v>
      </c>
      <c r="B45" s="63" t="s">
        <v>65</v>
      </c>
      <c r="C45" s="63">
        <v>90443400</v>
      </c>
      <c r="D45" s="63" t="s">
        <v>277</v>
      </c>
      <c r="E45" s="12" t="s">
        <v>63</v>
      </c>
      <c r="F45" s="12">
        <v>450</v>
      </c>
      <c r="G45" s="12">
        <v>10</v>
      </c>
      <c r="H45" s="12">
        <v>100</v>
      </c>
      <c r="I45" s="12"/>
      <c r="J45" s="12">
        <v>1100</v>
      </c>
      <c r="K45" s="12"/>
      <c r="L45" s="12">
        <v>2000</v>
      </c>
      <c r="M45" s="12">
        <v>1000</v>
      </c>
      <c r="N45" s="13"/>
      <c r="O45" s="12">
        <f t="shared" si="6"/>
        <v>4100</v>
      </c>
      <c r="P45" s="12">
        <f t="shared" si="7"/>
        <v>41</v>
      </c>
      <c r="Q45" s="57"/>
      <c r="R45" s="15">
        <v>0.06</v>
      </c>
      <c r="S45" s="15">
        <f t="shared" si="8"/>
        <v>2.46</v>
      </c>
    </row>
    <row r="46" spans="1:21" x14ac:dyDescent="0.2">
      <c r="A46" s="11" t="s">
        <v>60</v>
      </c>
      <c r="B46" s="11" t="s">
        <v>61</v>
      </c>
      <c r="C46" s="11" t="s">
        <v>60</v>
      </c>
      <c r="D46" s="11" t="s">
        <v>275</v>
      </c>
      <c r="E46" s="12">
        <v>25</v>
      </c>
      <c r="F46" s="12">
        <v>610</v>
      </c>
      <c r="G46" s="12">
        <v>10</v>
      </c>
      <c r="H46" s="12">
        <v>50</v>
      </c>
      <c r="I46" s="12"/>
      <c r="J46" s="12">
        <v>500</v>
      </c>
      <c r="K46" s="12"/>
      <c r="L46" s="12">
        <v>1000</v>
      </c>
      <c r="M46" s="12">
        <v>500</v>
      </c>
      <c r="N46" s="13"/>
      <c r="O46" s="12">
        <f t="shared" si="6"/>
        <v>2000</v>
      </c>
      <c r="P46" s="12">
        <f t="shared" si="7"/>
        <v>40</v>
      </c>
      <c r="Q46" s="57"/>
      <c r="R46" s="15">
        <v>0.04</v>
      </c>
      <c r="S46" s="15">
        <f t="shared" si="8"/>
        <v>1.6</v>
      </c>
    </row>
    <row r="47" spans="1:21" x14ac:dyDescent="0.2">
      <c r="A47" s="63" t="s">
        <v>62</v>
      </c>
      <c r="B47" s="63" t="s">
        <v>61</v>
      </c>
      <c r="C47" s="63">
        <v>90443600</v>
      </c>
      <c r="D47" s="63" t="s">
        <v>277</v>
      </c>
      <c r="E47" s="12" t="s">
        <v>63</v>
      </c>
      <c r="F47" s="12">
        <v>600</v>
      </c>
      <c r="G47" s="12">
        <v>10</v>
      </c>
      <c r="H47" s="12">
        <v>50</v>
      </c>
      <c r="I47" s="12"/>
      <c r="J47" s="12">
        <v>2000</v>
      </c>
      <c r="K47" s="12"/>
      <c r="L47" s="12">
        <v>2000</v>
      </c>
      <c r="M47" s="12">
        <v>2000</v>
      </c>
      <c r="N47" s="13"/>
      <c r="O47" s="12">
        <f t="shared" si="6"/>
        <v>6000</v>
      </c>
      <c r="P47" s="12">
        <f t="shared" si="7"/>
        <v>120</v>
      </c>
      <c r="Q47" s="57"/>
      <c r="R47" s="15">
        <v>0.04</v>
      </c>
      <c r="S47" s="15">
        <f t="shared" si="8"/>
        <v>4.8</v>
      </c>
    </row>
    <row r="48" spans="1:21" x14ac:dyDescent="0.2">
      <c r="A48" s="11" t="s">
        <v>195</v>
      </c>
      <c r="B48" s="11" t="s">
        <v>178</v>
      </c>
      <c r="C48" s="11" t="s">
        <v>195</v>
      </c>
      <c r="D48" s="11" t="s">
        <v>275</v>
      </c>
      <c r="E48" s="12">
        <v>25</v>
      </c>
      <c r="F48" s="12">
        <v>750</v>
      </c>
      <c r="G48" s="12">
        <v>10</v>
      </c>
      <c r="H48" s="12">
        <v>50</v>
      </c>
      <c r="I48" s="12"/>
      <c r="J48" s="12"/>
      <c r="K48" s="12"/>
      <c r="L48" s="12"/>
      <c r="M48" s="12"/>
      <c r="N48" s="13"/>
      <c r="O48" s="12">
        <f t="shared" si="6"/>
        <v>0</v>
      </c>
      <c r="P48" s="12">
        <f t="shared" si="7"/>
        <v>0</v>
      </c>
      <c r="Q48" s="57"/>
      <c r="R48" s="15">
        <v>0.05</v>
      </c>
      <c r="S48" s="15">
        <f t="shared" si="8"/>
        <v>0</v>
      </c>
    </row>
    <row r="49" spans="1:21" x14ac:dyDescent="0.2">
      <c r="A49" s="63" t="s">
        <v>177</v>
      </c>
      <c r="B49" s="63" t="s">
        <v>178</v>
      </c>
      <c r="C49" s="63">
        <v>90443700</v>
      </c>
      <c r="D49" s="63" t="s">
        <v>277</v>
      </c>
      <c r="E49" s="12" t="s">
        <v>63</v>
      </c>
      <c r="F49" s="12">
        <v>750</v>
      </c>
      <c r="G49" s="12">
        <v>10</v>
      </c>
      <c r="H49" s="12">
        <v>50</v>
      </c>
      <c r="I49" s="12"/>
      <c r="J49" s="12">
        <v>100</v>
      </c>
      <c r="K49" s="12"/>
      <c r="L49" s="12">
        <v>1000</v>
      </c>
      <c r="M49" s="12">
        <v>1000</v>
      </c>
      <c r="N49" s="13"/>
      <c r="O49" s="12">
        <f t="shared" si="6"/>
        <v>2100</v>
      </c>
      <c r="P49" s="12">
        <f t="shared" si="7"/>
        <v>42</v>
      </c>
      <c r="Q49" s="57"/>
      <c r="R49" s="15">
        <v>0.05</v>
      </c>
      <c r="S49" s="15">
        <f t="shared" si="8"/>
        <v>2.1</v>
      </c>
    </row>
    <row r="50" spans="1:21" x14ac:dyDescent="0.2">
      <c r="A50" s="11" t="s">
        <v>155</v>
      </c>
      <c r="B50" s="11" t="s">
        <v>58</v>
      </c>
      <c r="C50" s="11" t="s">
        <v>155</v>
      </c>
      <c r="D50" s="11" t="s">
        <v>275</v>
      </c>
      <c r="E50" s="12">
        <v>25</v>
      </c>
      <c r="F50" s="12">
        <v>915</v>
      </c>
      <c r="G50" s="12">
        <v>10</v>
      </c>
      <c r="H50" s="12">
        <v>50</v>
      </c>
      <c r="I50" s="12"/>
      <c r="J50" s="12"/>
      <c r="K50" s="12"/>
      <c r="L50" s="12">
        <v>500</v>
      </c>
      <c r="M50" s="12">
        <v>500</v>
      </c>
      <c r="N50" s="13"/>
      <c r="O50" s="12">
        <f t="shared" si="6"/>
        <v>1000</v>
      </c>
      <c r="P50" s="12">
        <f t="shared" si="7"/>
        <v>20</v>
      </c>
      <c r="Q50" s="57"/>
      <c r="R50" s="15">
        <v>0.06</v>
      </c>
      <c r="S50" s="15">
        <f t="shared" si="8"/>
        <v>1.2</v>
      </c>
    </row>
    <row r="51" spans="1:21" x14ac:dyDescent="0.2">
      <c r="A51" s="63" t="s">
        <v>176</v>
      </c>
      <c r="B51" s="63" t="s">
        <v>58</v>
      </c>
      <c r="C51" s="63">
        <v>90443800</v>
      </c>
      <c r="D51" s="63" t="s">
        <v>277</v>
      </c>
      <c r="E51" s="12" t="s">
        <v>63</v>
      </c>
      <c r="F51" s="12">
        <v>900</v>
      </c>
      <c r="G51" s="12">
        <v>10</v>
      </c>
      <c r="H51" s="12">
        <v>50</v>
      </c>
      <c r="I51" s="12"/>
      <c r="J51" s="12">
        <v>350</v>
      </c>
      <c r="K51" s="12"/>
      <c r="L51" s="12">
        <v>3000</v>
      </c>
      <c r="M51" s="12">
        <v>2000</v>
      </c>
      <c r="N51" s="13"/>
      <c r="O51" s="12">
        <f t="shared" si="6"/>
        <v>5350</v>
      </c>
      <c r="P51" s="12">
        <f t="shared" si="7"/>
        <v>107</v>
      </c>
      <c r="Q51" s="57"/>
      <c r="R51" s="15">
        <v>0.06</v>
      </c>
      <c r="S51" s="15">
        <f t="shared" si="8"/>
        <v>6.42</v>
      </c>
    </row>
    <row r="52" spans="1:21" x14ac:dyDescent="0.2">
      <c r="A52" s="11" t="s">
        <v>53</v>
      </c>
      <c r="B52" s="11" t="s">
        <v>54</v>
      </c>
      <c r="C52" s="11" t="s">
        <v>53</v>
      </c>
      <c r="D52" s="11" t="s">
        <v>275</v>
      </c>
      <c r="E52" s="12">
        <v>25</v>
      </c>
      <c r="F52" s="12">
        <v>1220</v>
      </c>
      <c r="G52" s="12">
        <v>10</v>
      </c>
      <c r="H52" s="12">
        <v>50</v>
      </c>
      <c r="I52" s="12"/>
      <c r="J52" s="12"/>
      <c r="K52" s="12"/>
      <c r="L52" s="12"/>
      <c r="M52" s="12">
        <v>200</v>
      </c>
      <c r="N52" s="13"/>
      <c r="O52" s="12">
        <f t="shared" si="6"/>
        <v>200</v>
      </c>
      <c r="P52" s="12">
        <f t="shared" si="7"/>
        <v>4</v>
      </c>
      <c r="Q52" s="57"/>
      <c r="R52" s="15">
        <v>0.08</v>
      </c>
      <c r="S52" s="15">
        <f t="shared" si="8"/>
        <v>0.32</v>
      </c>
    </row>
    <row r="53" spans="1:21" x14ac:dyDescent="0.2">
      <c r="A53" s="26" t="s">
        <v>194</v>
      </c>
      <c r="B53" s="26" t="s">
        <v>54</v>
      </c>
      <c r="C53" s="26">
        <v>90444000</v>
      </c>
      <c r="D53" s="63" t="s">
        <v>277</v>
      </c>
      <c r="E53" s="12" t="s">
        <v>63</v>
      </c>
      <c r="F53" s="12">
        <v>1200</v>
      </c>
      <c r="G53" s="12">
        <v>10</v>
      </c>
      <c r="H53" s="12">
        <v>50</v>
      </c>
      <c r="I53" s="12"/>
      <c r="J53" s="12">
        <v>500</v>
      </c>
      <c r="K53" s="12"/>
      <c r="L53" s="12">
        <v>500</v>
      </c>
      <c r="M53" s="12">
        <v>500</v>
      </c>
      <c r="N53" s="13"/>
      <c r="O53" s="12">
        <f t="shared" si="6"/>
        <v>1500</v>
      </c>
      <c r="P53" s="12">
        <f t="shared" si="7"/>
        <v>30</v>
      </c>
      <c r="Q53" s="57"/>
      <c r="R53" s="15">
        <v>0.08</v>
      </c>
      <c r="S53" s="15">
        <f t="shared" si="8"/>
        <v>2.4</v>
      </c>
    </row>
    <row r="54" spans="1:21" x14ac:dyDescent="0.2">
      <c r="A54" s="11" t="s">
        <v>230</v>
      </c>
      <c r="B54" s="11" t="s">
        <v>231</v>
      </c>
      <c r="C54" s="11" t="s">
        <v>230</v>
      </c>
      <c r="D54" s="11" t="s">
        <v>275</v>
      </c>
      <c r="E54" s="12">
        <v>25</v>
      </c>
      <c r="F54" s="12">
        <v>1500</v>
      </c>
      <c r="G54" s="12">
        <v>10</v>
      </c>
      <c r="H54" s="12">
        <v>50</v>
      </c>
      <c r="I54" s="12"/>
      <c r="J54" s="12"/>
      <c r="K54" s="12"/>
      <c r="L54" s="12"/>
      <c r="M54" s="12"/>
      <c r="N54" s="13"/>
      <c r="O54" s="12">
        <f t="shared" si="6"/>
        <v>0</v>
      </c>
      <c r="P54" s="12">
        <f t="shared" si="7"/>
        <v>0</v>
      </c>
      <c r="Q54" s="57"/>
      <c r="R54" s="15">
        <v>0.11</v>
      </c>
      <c r="S54" s="15">
        <f t="shared" si="8"/>
        <v>0</v>
      </c>
    </row>
    <row r="55" spans="1:21" x14ac:dyDescent="0.2">
      <c r="A55" s="11" t="s">
        <v>254</v>
      </c>
      <c r="B55" s="11" t="s">
        <v>255</v>
      </c>
      <c r="C55" s="11" t="s">
        <v>254</v>
      </c>
      <c r="D55" s="11" t="s">
        <v>275</v>
      </c>
      <c r="E55" s="12">
        <v>25</v>
      </c>
      <c r="F55" s="12">
        <v>1650</v>
      </c>
      <c r="G55" s="12">
        <v>10</v>
      </c>
      <c r="H55" s="12">
        <v>50</v>
      </c>
      <c r="I55" s="12"/>
      <c r="J55" s="12"/>
      <c r="K55" s="12"/>
      <c r="L55" s="12"/>
      <c r="M55" s="12"/>
      <c r="N55" s="13"/>
      <c r="O55" s="12">
        <f t="shared" si="6"/>
        <v>0</v>
      </c>
      <c r="P55" s="12">
        <f t="shared" si="7"/>
        <v>0</v>
      </c>
      <c r="Q55" s="57"/>
      <c r="R55" s="15">
        <v>0.12</v>
      </c>
      <c r="S55" s="15">
        <f t="shared" si="8"/>
        <v>0</v>
      </c>
    </row>
    <row r="56" spans="1:21" x14ac:dyDescent="0.2">
      <c r="A56" s="11" t="s">
        <v>193</v>
      </c>
      <c r="B56" s="11" t="s">
        <v>175</v>
      </c>
      <c r="C56" s="11" t="s">
        <v>193</v>
      </c>
      <c r="D56" s="11" t="s">
        <v>275</v>
      </c>
      <c r="E56" s="12">
        <v>25</v>
      </c>
      <c r="F56" s="12">
        <v>1800</v>
      </c>
      <c r="G56" s="12">
        <v>10</v>
      </c>
      <c r="H56" s="12">
        <v>50</v>
      </c>
      <c r="I56" s="12"/>
      <c r="J56" s="12"/>
      <c r="K56" s="12"/>
      <c r="L56" s="12"/>
      <c r="M56" s="12">
        <v>100</v>
      </c>
      <c r="N56" s="13"/>
      <c r="O56" s="12">
        <f t="shared" si="6"/>
        <v>100</v>
      </c>
      <c r="P56" s="12">
        <f t="shared" si="7"/>
        <v>2</v>
      </c>
      <c r="Q56" s="57"/>
      <c r="R56" s="15">
        <v>0.12</v>
      </c>
      <c r="S56" s="15">
        <f t="shared" si="8"/>
        <v>0.24</v>
      </c>
    </row>
    <row r="57" spans="1:21" x14ac:dyDescent="0.2">
      <c r="A57" s="63" t="s">
        <v>174</v>
      </c>
      <c r="B57" s="63" t="s">
        <v>175</v>
      </c>
      <c r="C57" s="63">
        <v>90443900</v>
      </c>
      <c r="D57" s="63" t="s">
        <v>277</v>
      </c>
      <c r="E57" s="12" t="s">
        <v>63</v>
      </c>
      <c r="F57" s="12">
        <v>1800</v>
      </c>
      <c r="G57" s="12">
        <v>10</v>
      </c>
      <c r="H57" s="12">
        <v>50</v>
      </c>
      <c r="I57" s="12">
        <v>200</v>
      </c>
      <c r="J57" s="12">
        <v>200</v>
      </c>
      <c r="K57" s="12"/>
      <c r="L57" s="12">
        <v>300</v>
      </c>
      <c r="M57" s="12">
        <v>300</v>
      </c>
      <c r="N57" s="13"/>
      <c r="O57" s="12">
        <f t="shared" si="6"/>
        <v>1000</v>
      </c>
      <c r="P57" s="12">
        <f t="shared" si="7"/>
        <v>20</v>
      </c>
      <c r="Q57" s="57"/>
      <c r="R57" s="15">
        <v>0.12</v>
      </c>
      <c r="S57" s="15">
        <f>$P57*$R57</f>
        <v>2.4</v>
      </c>
    </row>
    <row r="58" spans="1:21" x14ac:dyDescent="0.2">
      <c r="A58" s="63" t="s">
        <v>293</v>
      </c>
      <c r="B58" s="63" t="s">
        <v>294</v>
      </c>
      <c r="C58" s="63">
        <v>90443000</v>
      </c>
      <c r="D58" s="63" t="s">
        <v>277</v>
      </c>
      <c r="E58" s="12" t="s">
        <v>63</v>
      </c>
      <c r="F58" s="12">
        <v>2100</v>
      </c>
      <c r="G58" s="12">
        <v>10</v>
      </c>
      <c r="H58" s="12">
        <v>50</v>
      </c>
      <c r="I58" s="12"/>
      <c r="J58" s="12"/>
      <c r="K58" s="12"/>
      <c r="L58" s="12">
        <v>100</v>
      </c>
      <c r="M58" s="12">
        <v>100</v>
      </c>
      <c r="N58" s="13"/>
      <c r="O58" s="12">
        <f t="shared" si="6"/>
        <v>200</v>
      </c>
      <c r="P58" s="12">
        <f t="shared" si="7"/>
        <v>4</v>
      </c>
      <c r="Q58" s="57"/>
      <c r="R58" s="15">
        <v>0.09</v>
      </c>
      <c r="S58" s="15">
        <f t="shared" si="8"/>
        <v>0.36</v>
      </c>
    </row>
    <row r="59" spans="1:21" x14ac:dyDescent="0.2">
      <c r="A59" s="64" t="s">
        <v>70</v>
      </c>
      <c r="B59" s="64"/>
      <c r="C59" s="64"/>
      <c r="D59" s="64"/>
      <c r="E59" s="64"/>
      <c r="F59" s="63"/>
      <c r="G59" s="20"/>
      <c r="H59" s="20"/>
      <c r="I59" s="12"/>
      <c r="J59" s="12"/>
      <c r="K59" s="12"/>
      <c r="L59" s="12"/>
      <c r="M59" s="12"/>
      <c r="N59" s="20"/>
      <c r="O59" s="12"/>
      <c r="P59" s="12"/>
      <c r="Q59" s="57"/>
      <c r="R59" s="12"/>
      <c r="S59" s="15"/>
    </row>
    <row r="60" spans="1:21" x14ac:dyDescent="0.2">
      <c r="A60" s="11" t="s">
        <v>295</v>
      </c>
      <c r="B60" s="11" t="s">
        <v>296</v>
      </c>
      <c r="C60" s="11" t="s">
        <v>295</v>
      </c>
      <c r="D60" s="11" t="s">
        <v>275</v>
      </c>
      <c r="E60" s="12">
        <v>32</v>
      </c>
      <c r="F60" s="12">
        <v>100</v>
      </c>
      <c r="G60" s="12">
        <v>10</v>
      </c>
      <c r="H60" s="12">
        <v>300</v>
      </c>
      <c r="I60" s="12"/>
      <c r="J60" s="12">
        <v>300</v>
      </c>
      <c r="K60" s="12"/>
      <c r="L60" s="12"/>
      <c r="M60" s="12"/>
      <c r="N60" s="13"/>
      <c r="O60" s="12">
        <f t="shared" ref="O60:O74" si="9">SUM(I60:N60)</f>
        <v>300</v>
      </c>
      <c r="P60" s="12">
        <f t="shared" ref="P60:P74" si="10">$O60/$H60</f>
        <v>1</v>
      </c>
      <c r="Q60" s="57"/>
      <c r="R60" s="15">
        <v>0.09</v>
      </c>
      <c r="S60" s="15">
        <f t="shared" ref="S60:S74" si="11">$P60*$R60</f>
        <v>0.09</v>
      </c>
      <c r="T60" s="43">
        <f>SUM(S60:S74)</f>
        <v>3.6600000000000006</v>
      </c>
      <c r="U60" s="3">
        <f>T60*100/$T$145</f>
        <v>4.3670206419281712</v>
      </c>
    </row>
    <row r="61" spans="1:21" x14ac:dyDescent="0.2">
      <c r="A61" s="11" t="s">
        <v>71</v>
      </c>
      <c r="B61" s="11" t="s">
        <v>72</v>
      </c>
      <c r="C61" s="11" t="s">
        <v>71</v>
      </c>
      <c r="D61" s="11" t="s">
        <v>275</v>
      </c>
      <c r="E61" s="12">
        <v>32</v>
      </c>
      <c r="F61" s="12">
        <v>150</v>
      </c>
      <c r="G61" s="12">
        <v>10</v>
      </c>
      <c r="H61" s="12">
        <v>300</v>
      </c>
      <c r="I61" s="12"/>
      <c r="J61" s="12">
        <v>300</v>
      </c>
      <c r="K61" s="12"/>
      <c r="L61" s="12">
        <v>300</v>
      </c>
      <c r="M61" s="12">
        <v>300</v>
      </c>
      <c r="N61" s="13"/>
      <c r="O61" s="12">
        <f t="shared" si="9"/>
        <v>900</v>
      </c>
      <c r="P61" s="12">
        <f t="shared" si="10"/>
        <v>3</v>
      </c>
      <c r="Q61" s="57"/>
      <c r="R61" s="15">
        <v>0.09</v>
      </c>
      <c r="S61" s="15">
        <f t="shared" si="11"/>
        <v>0.27</v>
      </c>
    </row>
    <row r="62" spans="1:21" x14ac:dyDescent="0.2">
      <c r="A62" s="63" t="s">
        <v>256</v>
      </c>
      <c r="B62" s="63" t="s">
        <v>72</v>
      </c>
      <c r="C62" s="63">
        <v>90446200</v>
      </c>
      <c r="D62" s="63" t="s">
        <v>277</v>
      </c>
      <c r="E62" s="12">
        <v>32</v>
      </c>
      <c r="F62" s="12">
        <v>150</v>
      </c>
      <c r="G62" s="12">
        <v>10</v>
      </c>
      <c r="H62" s="12">
        <v>300</v>
      </c>
      <c r="I62" s="12"/>
      <c r="J62" s="12"/>
      <c r="K62" s="12"/>
      <c r="L62" s="12">
        <v>300</v>
      </c>
      <c r="M62" s="12">
        <v>300</v>
      </c>
      <c r="N62" s="13"/>
      <c r="O62" s="12">
        <f t="shared" si="9"/>
        <v>600</v>
      </c>
      <c r="P62" s="12">
        <f t="shared" si="10"/>
        <v>2</v>
      </c>
      <c r="Q62" s="57"/>
      <c r="R62" s="15">
        <v>0.09</v>
      </c>
      <c r="S62" s="15">
        <f t="shared" si="11"/>
        <v>0.18</v>
      </c>
    </row>
    <row r="63" spans="1:21" x14ac:dyDescent="0.2">
      <c r="A63" s="11" t="s">
        <v>200</v>
      </c>
      <c r="B63" s="11" t="s">
        <v>201</v>
      </c>
      <c r="C63" s="11" t="s">
        <v>200</v>
      </c>
      <c r="D63" s="11" t="s">
        <v>275</v>
      </c>
      <c r="E63" s="12">
        <v>32</v>
      </c>
      <c r="F63" s="12">
        <v>200</v>
      </c>
      <c r="G63" s="12">
        <v>10</v>
      </c>
      <c r="H63" s="12">
        <v>300</v>
      </c>
      <c r="I63" s="12"/>
      <c r="J63" s="12"/>
      <c r="K63" s="12"/>
      <c r="L63" s="12"/>
      <c r="M63" s="12"/>
      <c r="N63" s="13"/>
      <c r="O63" s="12">
        <f t="shared" si="9"/>
        <v>0</v>
      </c>
      <c r="P63" s="12">
        <f t="shared" si="10"/>
        <v>0</v>
      </c>
      <c r="Q63" s="57"/>
      <c r="R63" s="15">
        <v>0.09</v>
      </c>
      <c r="S63" s="15">
        <f t="shared" si="11"/>
        <v>0</v>
      </c>
    </row>
    <row r="64" spans="1:21" x14ac:dyDescent="0.2">
      <c r="A64" s="11" t="s">
        <v>73</v>
      </c>
      <c r="B64" s="11" t="s">
        <v>74</v>
      </c>
      <c r="C64" s="11" t="s">
        <v>73</v>
      </c>
      <c r="D64" s="11" t="s">
        <v>275</v>
      </c>
      <c r="E64" s="12">
        <v>32</v>
      </c>
      <c r="F64" s="12">
        <v>300</v>
      </c>
      <c r="G64" s="12">
        <v>10</v>
      </c>
      <c r="H64" s="12">
        <v>150</v>
      </c>
      <c r="I64" s="12"/>
      <c r="J64" s="12"/>
      <c r="K64" s="12"/>
      <c r="L64" s="12"/>
      <c r="M64" s="12"/>
      <c r="N64" s="13"/>
      <c r="O64" s="12">
        <f t="shared" si="9"/>
        <v>0</v>
      </c>
      <c r="P64" s="12">
        <f t="shared" si="10"/>
        <v>0</v>
      </c>
      <c r="Q64" s="57"/>
      <c r="R64" s="15">
        <v>0.09</v>
      </c>
      <c r="S64" s="15">
        <f t="shared" si="11"/>
        <v>0</v>
      </c>
    </row>
    <row r="65" spans="1:21" x14ac:dyDescent="0.2">
      <c r="A65" s="63" t="s">
        <v>232</v>
      </c>
      <c r="B65" s="63" t="s">
        <v>74</v>
      </c>
      <c r="C65" s="63">
        <v>90446300</v>
      </c>
      <c r="D65" s="63" t="s">
        <v>277</v>
      </c>
      <c r="E65" s="12" t="s">
        <v>180</v>
      </c>
      <c r="F65" s="12">
        <v>300</v>
      </c>
      <c r="G65" s="12">
        <v>10</v>
      </c>
      <c r="H65" s="12">
        <v>150</v>
      </c>
      <c r="I65" s="12"/>
      <c r="J65" s="12">
        <v>150</v>
      </c>
      <c r="K65" s="12"/>
      <c r="L65" s="12">
        <v>300</v>
      </c>
      <c r="M65" s="12">
        <v>300</v>
      </c>
      <c r="N65" s="13"/>
      <c r="O65" s="12">
        <f t="shared" si="9"/>
        <v>750</v>
      </c>
      <c r="P65" s="12">
        <f t="shared" si="10"/>
        <v>5</v>
      </c>
      <c r="Q65" s="57"/>
      <c r="R65" s="15">
        <v>0.09</v>
      </c>
      <c r="S65" s="15">
        <f t="shared" si="11"/>
        <v>0.44999999999999996</v>
      </c>
    </row>
    <row r="66" spans="1:21" x14ac:dyDescent="0.2">
      <c r="A66" s="11" t="s">
        <v>75</v>
      </c>
      <c r="B66" s="11" t="s">
        <v>76</v>
      </c>
      <c r="C66" s="11" t="s">
        <v>75</v>
      </c>
      <c r="D66" s="11" t="s">
        <v>275</v>
      </c>
      <c r="E66" s="12">
        <v>32</v>
      </c>
      <c r="F66" s="12">
        <v>450</v>
      </c>
      <c r="G66" s="12">
        <v>10</v>
      </c>
      <c r="H66" s="12">
        <v>100</v>
      </c>
      <c r="I66" s="12"/>
      <c r="J66" s="12"/>
      <c r="K66" s="12"/>
      <c r="L66" s="12"/>
      <c r="M66" s="12"/>
      <c r="N66" s="13"/>
      <c r="O66" s="12">
        <f t="shared" si="9"/>
        <v>0</v>
      </c>
      <c r="P66" s="12">
        <f t="shared" si="10"/>
        <v>0</v>
      </c>
      <c r="Q66" s="57"/>
      <c r="R66" s="15">
        <v>0.09</v>
      </c>
      <c r="S66" s="15">
        <f t="shared" si="11"/>
        <v>0</v>
      </c>
    </row>
    <row r="67" spans="1:21" x14ac:dyDescent="0.2">
      <c r="A67" s="63" t="s">
        <v>179</v>
      </c>
      <c r="B67" s="63" t="s">
        <v>76</v>
      </c>
      <c r="C67" s="63">
        <v>90446400</v>
      </c>
      <c r="D67" s="63" t="s">
        <v>277</v>
      </c>
      <c r="E67" s="12" t="s">
        <v>180</v>
      </c>
      <c r="F67" s="12">
        <v>450</v>
      </c>
      <c r="G67" s="12">
        <v>10</v>
      </c>
      <c r="H67" s="12">
        <v>100</v>
      </c>
      <c r="I67" s="12"/>
      <c r="J67" s="12">
        <v>300</v>
      </c>
      <c r="K67" s="12"/>
      <c r="L67" s="12">
        <v>200</v>
      </c>
      <c r="M67" s="12">
        <v>200</v>
      </c>
      <c r="N67" s="13"/>
      <c r="O67" s="12">
        <f t="shared" si="9"/>
        <v>700</v>
      </c>
      <c r="P67" s="12">
        <f t="shared" si="10"/>
        <v>7</v>
      </c>
      <c r="Q67" s="57"/>
      <c r="R67" s="15">
        <v>0.09</v>
      </c>
      <c r="S67" s="15">
        <f t="shared" si="11"/>
        <v>0.63</v>
      </c>
    </row>
    <row r="68" spans="1:21" x14ac:dyDescent="0.2">
      <c r="A68" s="11" t="s">
        <v>156</v>
      </c>
      <c r="B68" s="11" t="s">
        <v>157</v>
      </c>
      <c r="C68" s="11" t="s">
        <v>156</v>
      </c>
      <c r="D68" s="11" t="s">
        <v>275</v>
      </c>
      <c r="E68" s="12">
        <v>32</v>
      </c>
      <c r="F68" s="12">
        <v>600</v>
      </c>
      <c r="G68" s="12">
        <v>10</v>
      </c>
      <c r="H68" s="12">
        <v>100</v>
      </c>
      <c r="I68" s="12"/>
      <c r="J68" s="12"/>
      <c r="K68" s="12"/>
      <c r="L68" s="12"/>
      <c r="M68" s="12"/>
      <c r="N68" s="13"/>
      <c r="O68" s="12">
        <f t="shared" si="9"/>
        <v>0</v>
      </c>
      <c r="P68" s="12">
        <f t="shared" si="10"/>
        <v>0</v>
      </c>
      <c r="Q68" s="57"/>
      <c r="R68" s="15">
        <v>0.12</v>
      </c>
      <c r="S68" s="15">
        <f t="shared" si="11"/>
        <v>0</v>
      </c>
    </row>
    <row r="69" spans="1:21" x14ac:dyDescent="0.2">
      <c r="A69" s="63" t="s">
        <v>181</v>
      </c>
      <c r="B69" s="63" t="s">
        <v>157</v>
      </c>
      <c r="C69" s="63">
        <v>90446600</v>
      </c>
      <c r="D69" s="63" t="s">
        <v>277</v>
      </c>
      <c r="E69" s="12" t="s">
        <v>180</v>
      </c>
      <c r="F69" s="12">
        <v>600</v>
      </c>
      <c r="G69" s="12">
        <v>10</v>
      </c>
      <c r="H69" s="12">
        <v>100</v>
      </c>
      <c r="I69" s="12"/>
      <c r="J69" s="12">
        <v>200</v>
      </c>
      <c r="K69" s="12"/>
      <c r="L69" s="12">
        <v>200</v>
      </c>
      <c r="M69" s="12">
        <v>200</v>
      </c>
      <c r="N69" s="13"/>
      <c r="O69" s="12">
        <f t="shared" si="9"/>
        <v>600</v>
      </c>
      <c r="P69" s="12">
        <f t="shared" si="10"/>
        <v>6</v>
      </c>
      <c r="Q69" s="57"/>
      <c r="R69" s="15">
        <v>0.12</v>
      </c>
      <c r="S69" s="15">
        <f t="shared" si="11"/>
        <v>0.72</v>
      </c>
    </row>
    <row r="70" spans="1:21" x14ac:dyDescent="0.2">
      <c r="A70" s="11" t="s">
        <v>222</v>
      </c>
      <c r="B70" s="11" t="s">
        <v>223</v>
      </c>
      <c r="C70" s="11" t="s">
        <v>222</v>
      </c>
      <c r="D70" s="11" t="s">
        <v>275</v>
      </c>
      <c r="E70" s="12">
        <v>32</v>
      </c>
      <c r="F70" s="12">
        <v>750</v>
      </c>
      <c r="G70" s="12">
        <v>10</v>
      </c>
      <c r="H70" s="12">
        <v>60</v>
      </c>
      <c r="I70" s="12"/>
      <c r="J70" s="12">
        <v>120</v>
      </c>
      <c r="K70" s="12"/>
      <c r="L70" s="12"/>
      <c r="M70" s="12"/>
      <c r="N70" s="13"/>
      <c r="O70" s="12">
        <f t="shared" si="9"/>
        <v>120</v>
      </c>
      <c r="P70" s="12">
        <f t="shared" si="10"/>
        <v>2</v>
      </c>
      <c r="Q70" s="57"/>
      <c r="R70" s="15">
        <v>0.09</v>
      </c>
      <c r="S70" s="15">
        <f t="shared" si="11"/>
        <v>0.18</v>
      </c>
    </row>
    <row r="71" spans="1:21" x14ac:dyDescent="0.2">
      <c r="A71" s="11" t="s">
        <v>158</v>
      </c>
      <c r="B71" s="11" t="s">
        <v>159</v>
      </c>
      <c r="C71" s="11" t="s">
        <v>158</v>
      </c>
      <c r="D71" s="11" t="s">
        <v>275</v>
      </c>
      <c r="E71" s="12">
        <v>32</v>
      </c>
      <c r="F71" s="12">
        <v>900</v>
      </c>
      <c r="G71" s="12">
        <v>10</v>
      </c>
      <c r="H71" s="12">
        <v>50</v>
      </c>
      <c r="I71" s="12"/>
      <c r="J71" s="12"/>
      <c r="K71" s="12"/>
      <c r="L71" s="12"/>
      <c r="M71" s="12"/>
      <c r="N71" s="13"/>
      <c r="O71" s="12">
        <f t="shared" si="9"/>
        <v>0</v>
      </c>
      <c r="P71" s="12">
        <f t="shared" si="10"/>
        <v>0</v>
      </c>
      <c r="Q71" s="57"/>
      <c r="R71" s="15">
        <v>0.09</v>
      </c>
      <c r="S71" s="15">
        <f t="shared" si="11"/>
        <v>0</v>
      </c>
    </row>
    <row r="72" spans="1:21" x14ac:dyDescent="0.2">
      <c r="A72" s="63" t="s">
        <v>182</v>
      </c>
      <c r="B72" s="63" t="s">
        <v>159</v>
      </c>
      <c r="C72" s="63">
        <v>90446700</v>
      </c>
      <c r="D72" s="63" t="s">
        <v>277</v>
      </c>
      <c r="E72" s="12" t="s">
        <v>180</v>
      </c>
      <c r="F72" s="12">
        <v>900</v>
      </c>
      <c r="G72" s="12">
        <v>10</v>
      </c>
      <c r="H72" s="12">
        <v>50</v>
      </c>
      <c r="I72" s="12"/>
      <c r="J72" s="12"/>
      <c r="K72" s="12"/>
      <c r="L72" s="12">
        <v>200</v>
      </c>
      <c r="M72" s="12">
        <v>200</v>
      </c>
      <c r="N72" s="13"/>
      <c r="O72" s="12">
        <f t="shared" si="9"/>
        <v>400</v>
      </c>
      <c r="P72" s="12">
        <f t="shared" si="10"/>
        <v>8</v>
      </c>
      <c r="Q72" s="57"/>
      <c r="R72" s="15">
        <v>0.09</v>
      </c>
      <c r="S72" s="15">
        <f t="shared" si="11"/>
        <v>0.72</v>
      </c>
    </row>
    <row r="73" spans="1:21" x14ac:dyDescent="0.2">
      <c r="A73" s="11" t="s">
        <v>233</v>
      </c>
      <c r="B73" s="11" t="s">
        <v>234</v>
      </c>
      <c r="C73" s="11" t="s">
        <v>233</v>
      </c>
      <c r="D73" s="11" t="s">
        <v>275</v>
      </c>
      <c r="E73" s="12">
        <v>32</v>
      </c>
      <c r="F73" s="12">
        <v>1200</v>
      </c>
      <c r="G73" s="12">
        <v>10</v>
      </c>
      <c r="H73" s="12">
        <v>50</v>
      </c>
      <c r="I73" s="12"/>
      <c r="J73" s="12"/>
      <c r="K73" s="12"/>
      <c r="L73" s="12">
        <v>100</v>
      </c>
      <c r="M73" s="12"/>
      <c r="N73" s="13"/>
      <c r="O73" s="12">
        <f t="shared" si="9"/>
        <v>100</v>
      </c>
      <c r="P73" s="12">
        <f t="shared" si="10"/>
        <v>2</v>
      </c>
      <c r="Q73" s="57"/>
      <c r="R73" s="15">
        <v>0.12</v>
      </c>
      <c r="S73" s="15">
        <f t="shared" si="11"/>
        <v>0.24</v>
      </c>
    </row>
    <row r="74" spans="1:21" x14ac:dyDescent="0.2">
      <c r="A74" s="63" t="s">
        <v>236</v>
      </c>
      <c r="B74" s="63" t="s">
        <v>237</v>
      </c>
      <c r="C74" s="63">
        <v>90446800</v>
      </c>
      <c r="D74" s="63" t="s">
        <v>277</v>
      </c>
      <c r="E74" s="12" t="s">
        <v>180</v>
      </c>
      <c r="F74" s="12">
        <v>1800</v>
      </c>
      <c r="G74" s="12">
        <v>10</v>
      </c>
      <c r="H74" s="12">
        <v>25</v>
      </c>
      <c r="I74" s="12">
        <v>25</v>
      </c>
      <c r="J74" s="12"/>
      <c r="K74" s="12"/>
      <c r="L74" s="12"/>
      <c r="M74" s="12"/>
      <c r="N74" s="13"/>
      <c r="O74" s="12">
        <f t="shared" si="9"/>
        <v>25</v>
      </c>
      <c r="P74" s="12">
        <f t="shared" si="10"/>
        <v>1</v>
      </c>
      <c r="Q74" s="57"/>
      <c r="R74" s="15">
        <v>0.18</v>
      </c>
      <c r="S74" s="15">
        <f t="shared" si="11"/>
        <v>0.18</v>
      </c>
      <c r="T74" s="43"/>
    </row>
    <row r="75" spans="1:21" x14ac:dyDescent="0.2">
      <c r="A75" s="64" t="s">
        <v>77</v>
      </c>
      <c r="B75" s="64"/>
      <c r="C75" s="64"/>
      <c r="D75" s="64"/>
      <c r="E75" s="64"/>
      <c r="F75" s="63"/>
      <c r="G75" s="12"/>
      <c r="H75" s="12"/>
      <c r="I75" s="12"/>
      <c r="J75" s="12"/>
      <c r="K75" s="12"/>
      <c r="L75" s="12"/>
      <c r="M75" s="12"/>
      <c r="N75" s="64"/>
      <c r="O75" s="12"/>
      <c r="P75" s="12"/>
      <c r="Q75" s="57"/>
      <c r="R75" s="12"/>
      <c r="S75" s="15"/>
    </row>
    <row r="76" spans="1:21" x14ac:dyDescent="0.2">
      <c r="A76" s="11" t="s">
        <v>297</v>
      </c>
      <c r="B76" s="11" t="s">
        <v>298</v>
      </c>
      <c r="C76" s="11" t="s">
        <v>297</v>
      </c>
      <c r="D76" s="11" t="s">
        <v>275</v>
      </c>
      <c r="E76" s="12">
        <v>40</v>
      </c>
      <c r="F76" s="12">
        <v>100</v>
      </c>
      <c r="G76" s="12">
        <v>10</v>
      </c>
      <c r="H76" s="12">
        <v>300</v>
      </c>
      <c r="I76" s="12"/>
      <c r="J76" s="12"/>
      <c r="K76" s="12"/>
      <c r="L76" s="12"/>
      <c r="M76" s="12"/>
      <c r="N76" s="13"/>
      <c r="O76" s="12">
        <f t="shared" ref="O76:O91" si="12">SUM(I76:N76)</f>
        <v>0</v>
      </c>
      <c r="P76" s="12">
        <f t="shared" ref="P76:P91" si="13">$O76/$H76</f>
        <v>0</v>
      </c>
      <c r="Q76" s="57"/>
      <c r="R76" s="15">
        <v>0.13</v>
      </c>
      <c r="S76" s="15">
        <f t="shared" ref="S76:S91" si="14">$P76*$R76</f>
        <v>0</v>
      </c>
      <c r="T76" s="43">
        <f>SUM(S76:S91)</f>
        <v>8.67</v>
      </c>
      <c r="U76" s="3">
        <f>T76*100/$T$145</f>
        <v>10.344827586206897</v>
      </c>
    </row>
    <row r="77" spans="1:21" x14ac:dyDescent="0.2">
      <c r="A77" s="11" t="s">
        <v>78</v>
      </c>
      <c r="B77" s="11" t="s">
        <v>79</v>
      </c>
      <c r="C77" s="11" t="s">
        <v>78</v>
      </c>
      <c r="D77" s="11" t="s">
        <v>275</v>
      </c>
      <c r="E77" s="12">
        <v>40</v>
      </c>
      <c r="F77" s="12">
        <v>150</v>
      </c>
      <c r="G77" s="12">
        <v>10</v>
      </c>
      <c r="H77" s="12">
        <v>300</v>
      </c>
      <c r="I77" s="12"/>
      <c r="J77" s="12"/>
      <c r="K77" s="12"/>
      <c r="L77" s="12"/>
      <c r="M77" s="12"/>
      <c r="N77" s="13"/>
      <c r="O77" s="12">
        <f t="shared" si="12"/>
        <v>0</v>
      </c>
      <c r="P77" s="12">
        <f t="shared" si="13"/>
        <v>0</v>
      </c>
      <c r="Q77" s="57"/>
      <c r="R77" s="15">
        <v>0.13</v>
      </c>
      <c r="S77" s="15">
        <f t="shared" si="14"/>
        <v>0</v>
      </c>
    </row>
    <row r="78" spans="1:21" x14ac:dyDescent="0.2">
      <c r="A78" s="63" t="s">
        <v>240</v>
      </c>
      <c r="B78" s="63" t="s">
        <v>79</v>
      </c>
      <c r="C78" s="31" t="s">
        <v>241</v>
      </c>
      <c r="D78" s="63" t="s">
        <v>277</v>
      </c>
      <c r="E78" s="12">
        <v>40</v>
      </c>
      <c r="F78" s="12">
        <v>150</v>
      </c>
      <c r="G78" s="12">
        <v>10</v>
      </c>
      <c r="H78" s="12">
        <v>300</v>
      </c>
      <c r="I78" s="12"/>
      <c r="J78" s="12"/>
      <c r="K78" s="12"/>
      <c r="L78" s="12"/>
      <c r="M78" s="12">
        <v>300</v>
      </c>
      <c r="N78" s="13"/>
      <c r="O78" s="12">
        <f t="shared" si="12"/>
        <v>300</v>
      </c>
      <c r="P78" s="12">
        <f t="shared" si="13"/>
        <v>1</v>
      </c>
      <c r="Q78" s="57"/>
      <c r="R78" s="15">
        <v>0.13</v>
      </c>
      <c r="S78" s="15">
        <f t="shared" si="14"/>
        <v>0.13</v>
      </c>
    </row>
    <row r="79" spans="1:21" x14ac:dyDescent="0.2">
      <c r="A79" s="11" t="s">
        <v>80</v>
      </c>
      <c r="B79" s="11" t="s">
        <v>81</v>
      </c>
      <c r="C79" s="11" t="s">
        <v>80</v>
      </c>
      <c r="D79" s="11" t="s">
        <v>275</v>
      </c>
      <c r="E79" s="12">
        <v>40</v>
      </c>
      <c r="F79" s="12">
        <v>200</v>
      </c>
      <c r="G79" s="12">
        <v>10</v>
      </c>
      <c r="H79" s="12">
        <v>150</v>
      </c>
      <c r="I79" s="12"/>
      <c r="J79" s="12">
        <v>300</v>
      </c>
      <c r="K79" s="12"/>
      <c r="L79" s="12"/>
      <c r="M79" s="12">
        <v>300</v>
      </c>
      <c r="N79" s="13"/>
      <c r="O79" s="12">
        <f t="shared" si="12"/>
        <v>600</v>
      </c>
      <c r="P79" s="12">
        <f t="shared" si="13"/>
        <v>4</v>
      </c>
      <c r="Q79" s="57"/>
      <c r="R79" s="15">
        <v>0.13</v>
      </c>
      <c r="S79" s="15">
        <f t="shared" si="14"/>
        <v>0.52</v>
      </c>
    </row>
    <row r="80" spans="1:21" x14ac:dyDescent="0.2">
      <c r="A80" s="11" t="s">
        <v>82</v>
      </c>
      <c r="B80" s="11" t="s">
        <v>83</v>
      </c>
      <c r="C80" s="11" t="s">
        <v>82</v>
      </c>
      <c r="D80" s="11" t="s">
        <v>275</v>
      </c>
      <c r="E80" s="12">
        <v>40</v>
      </c>
      <c r="F80" s="12">
        <v>300</v>
      </c>
      <c r="G80" s="12">
        <v>10</v>
      </c>
      <c r="H80" s="12">
        <v>150</v>
      </c>
      <c r="I80" s="12"/>
      <c r="J80" s="12"/>
      <c r="K80" s="12"/>
      <c r="L80" s="12"/>
      <c r="M80" s="12"/>
      <c r="N80" s="13"/>
      <c r="O80" s="12">
        <f t="shared" si="12"/>
        <v>0</v>
      </c>
      <c r="P80" s="12">
        <f t="shared" si="13"/>
        <v>0</v>
      </c>
      <c r="Q80" s="57"/>
      <c r="R80" s="15">
        <v>0.13</v>
      </c>
      <c r="S80" s="15">
        <f t="shared" si="14"/>
        <v>0</v>
      </c>
    </row>
    <row r="81" spans="1:21" x14ac:dyDescent="0.2">
      <c r="A81" s="63" t="s">
        <v>183</v>
      </c>
      <c r="B81" s="63" t="s">
        <v>83</v>
      </c>
      <c r="C81" s="63">
        <v>90447300</v>
      </c>
      <c r="D81" s="63" t="s">
        <v>277</v>
      </c>
      <c r="E81" s="12" t="s">
        <v>89</v>
      </c>
      <c r="F81" s="12">
        <v>300</v>
      </c>
      <c r="G81" s="12">
        <v>10</v>
      </c>
      <c r="H81" s="12">
        <v>150</v>
      </c>
      <c r="I81" s="12"/>
      <c r="J81" s="12">
        <v>300</v>
      </c>
      <c r="K81" s="12"/>
      <c r="L81" s="12">
        <v>600</v>
      </c>
      <c r="M81" s="12">
        <v>300</v>
      </c>
      <c r="N81" s="13"/>
      <c r="O81" s="12">
        <f t="shared" si="12"/>
        <v>1200</v>
      </c>
      <c r="P81" s="12">
        <f t="shared" si="13"/>
        <v>8</v>
      </c>
      <c r="Q81" s="57"/>
      <c r="R81" s="15">
        <v>0.13</v>
      </c>
      <c r="S81" s="15">
        <f t="shared" si="14"/>
        <v>1.04</v>
      </c>
    </row>
    <row r="82" spans="1:21" x14ac:dyDescent="0.2">
      <c r="A82" s="11" t="s">
        <v>84</v>
      </c>
      <c r="B82" s="11" t="s">
        <v>85</v>
      </c>
      <c r="C82" s="11" t="s">
        <v>84</v>
      </c>
      <c r="D82" s="11" t="s">
        <v>275</v>
      </c>
      <c r="E82" s="12">
        <v>40</v>
      </c>
      <c r="F82" s="12">
        <v>450</v>
      </c>
      <c r="G82" s="12">
        <v>10</v>
      </c>
      <c r="H82" s="12">
        <v>100</v>
      </c>
      <c r="I82" s="12"/>
      <c r="J82" s="12">
        <v>100</v>
      </c>
      <c r="K82" s="12"/>
      <c r="L82" s="12"/>
      <c r="M82" s="12"/>
      <c r="N82" s="13"/>
      <c r="O82" s="12">
        <f t="shared" si="12"/>
        <v>100</v>
      </c>
      <c r="P82" s="12">
        <f t="shared" si="13"/>
        <v>1</v>
      </c>
      <c r="Q82" s="57"/>
      <c r="R82" s="15">
        <v>0.13</v>
      </c>
      <c r="S82" s="15">
        <f t="shared" si="14"/>
        <v>0.13</v>
      </c>
    </row>
    <row r="83" spans="1:21" x14ac:dyDescent="0.2">
      <c r="A83" s="63" t="s">
        <v>184</v>
      </c>
      <c r="B83" s="63" t="s">
        <v>85</v>
      </c>
      <c r="C83" s="63">
        <v>90447400</v>
      </c>
      <c r="D83" s="63" t="s">
        <v>277</v>
      </c>
      <c r="E83" s="12" t="s">
        <v>89</v>
      </c>
      <c r="F83" s="12">
        <v>450</v>
      </c>
      <c r="G83" s="12">
        <v>10</v>
      </c>
      <c r="H83" s="12">
        <v>100</v>
      </c>
      <c r="I83" s="12"/>
      <c r="J83" s="12">
        <v>200</v>
      </c>
      <c r="K83" s="12"/>
      <c r="L83" s="12">
        <v>200</v>
      </c>
      <c r="M83" s="12">
        <v>200</v>
      </c>
      <c r="N83" s="13"/>
      <c r="O83" s="12">
        <f t="shared" si="12"/>
        <v>600</v>
      </c>
      <c r="P83" s="12">
        <f t="shared" si="13"/>
        <v>6</v>
      </c>
      <c r="Q83" s="57"/>
      <c r="R83" s="15">
        <v>0.13</v>
      </c>
      <c r="S83" s="15">
        <f t="shared" si="14"/>
        <v>0.78</v>
      </c>
    </row>
    <row r="84" spans="1:21" x14ac:dyDescent="0.2">
      <c r="A84" s="11" t="s">
        <v>86</v>
      </c>
      <c r="B84" s="11" t="s">
        <v>87</v>
      </c>
      <c r="C84" s="11" t="s">
        <v>86</v>
      </c>
      <c r="D84" s="11" t="s">
        <v>275</v>
      </c>
      <c r="E84" s="12">
        <v>40</v>
      </c>
      <c r="F84" s="12">
        <v>600</v>
      </c>
      <c r="G84" s="12">
        <v>10</v>
      </c>
      <c r="H84" s="12">
        <v>50</v>
      </c>
      <c r="I84" s="12"/>
      <c r="J84" s="12">
        <v>100</v>
      </c>
      <c r="K84" s="12"/>
      <c r="L84" s="12">
        <v>200</v>
      </c>
      <c r="M84" s="12">
        <v>100</v>
      </c>
      <c r="N84" s="13"/>
      <c r="O84" s="12">
        <f t="shared" si="12"/>
        <v>400</v>
      </c>
      <c r="P84" s="12">
        <f t="shared" si="13"/>
        <v>8</v>
      </c>
      <c r="Q84" s="57"/>
      <c r="R84" s="15">
        <v>0.09</v>
      </c>
      <c r="S84" s="15">
        <f t="shared" si="14"/>
        <v>0.72</v>
      </c>
    </row>
    <row r="85" spans="1:21" x14ac:dyDescent="0.2">
      <c r="A85" s="63" t="s">
        <v>88</v>
      </c>
      <c r="B85" s="63" t="s">
        <v>87</v>
      </c>
      <c r="C85" s="63">
        <v>90447600</v>
      </c>
      <c r="D85" s="63" t="s">
        <v>277</v>
      </c>
      <c r="E85" s="12" t="s">
        <v>89</v>
      </c>
      <c r="F85" s="12">
        <v>600</v>
      </c>
      <c r="G85" s="12">
        <v>10</v>
      </c>
      <c r="H85" s="12">
        <v>50</v>
      </c>
      <c r="I85" s="12"/>
      <c r="J85" s="12">
        <v>300</v>
      </c>
      <c r="K85" s="12"/>
      <c r="L85" s="12">
        <v>400</v>
      </c>
      <c r="M85" s="12">
        <v>400</v>
      </c>
      <c r="N85" s="13"/>
      <c r="O85" s="12">
        <f t="shared" si="12"/>
        <v>1100</v>
      </c>
      <c r="P85" s="12">
        <f t="shared" si="13"/>
        <v>22</v>
      </c>
      <c r="Q85" s="57"/>
      <c r="R85" s="15">
        <v>0.09</v>
      </c>
      <c r="S85" s="15">
        <f t="shared" si="14"/>
        <v>1.98</v>
      </c>
    </row>
    <row r="86" spans="1:21" x14ac:dyDescent="0.2">
      <c r="A86" s="11" t="s">
        <v>90</v>
      </c>
      <c r="B86" s="11" t="s">
        <v>91</v>
      </c>
      <c r="C86" s="11" t="s">
        <v>90</v>
      </c>
      <c r="D86" s="11" t="s">
        <v>275</v>
      </c>
      <c r="E86" s="12">
        <v>40</v>
      </c>
      <c r="F86" s="12">
        <v>750</v>
      </c>
      <c r="G86" s="12">
        <v>10</v>
      </c>
      <c r="H86" s="12">
        <v>50</v>
      </c>
      <c r="I86" s="12"/>
      <c r="J86" s="12"/>
      <c r="K86" s="12"/>
      <c r="L86" s="12">
        <v>200</v>
      </c>
      <c r="M86" s="12">
        <v>200</v>
      </c>
      <c r="N86" s="13"/>
      <c r="O86" s="12">
        <f t="shared" si="12"/>
        <v>400</v>
      </c>
      <c r="P86" s="12">
        <f t="shared" si="13"/>
        <v>8</v>
      </c>
      <c r="Q86" s="57"/>
      <c r="R86" s="15">
        <v>0.13</v>
      </c>
      <c r="S86" s="15">
        <f t="shared" si="14"/>
        <v>1.04</v>
      </c>
    </row>
    <row r="87" spans="1:21" x14ac:dyDescent="0.2">
      <c r="A87" s="11" t="s">
        <v>92</v>
      </c>
      <c r="B87" s="11" t="s">
        <v>93</v>
      </c>
      <c r="C87" s="11" t="s">
        <v>92</v>
      </c>
      <c r="D87" s="11" t="s">
        <v>275</v>
      </c>
      <c r="E87" s="12">
        <v>40</v>
      </c>
      <c r="F87" s="12">
        <v>900</v>
      </c>
      <c r="G87" s="12">
        <v>10</v>
      </c>
      <c r="H87" s="12">
        <v>50</v>
      </c>
      <c r="I87" s="12"/>
      <c r="J87" s="12">
        <v>50</v>
      </c>
      <c r="K87" s="12"/>
      <c r="L87" s="12">
        <v>100</v>
      </c>
      <c r="M87" s="12"/>
      <c r="N87" s="13"/>
      <c r="O87" s="12">
        <f t="shared" si="12"/>
        <v>150</v>
      </c>
      <c r="P87" s="12">
        <f t="shared" si="13"/>
        <v>3</v>
      </c>
      <c r="Q87" s="57"/>
      <c r="R87" s="15">
        <v>0.13</v>
      </c>
      <c r="S87" s="15">
        <f t="shared" si="14"/>
        <v>0.39</v>
      </c>
    </row>
    <row r="88" spans="1:21" x14ac:dyDescent="0.2">
      <c r="A88" s="63" t="s">
        <v>185</v>
      </c>
      <c r="B88" s="63" t="s">
        <v>93</v>
      </c>
      <c r="C88" s="63">
        <v>90447700</v>
      </c>
      <c r="D88" s="63" t="s">
        <v>277</v>
      </c>
      <c r="E88" s="12" t="s">
        <v>89</v>
      </c>
      <c r="F88" s="12">
        <v>900</v>
      </c>
      <c r="G88" s="12">
        <v>10</v>
      </c>
      <c r="H88" s="12">
        <v>50</v>
      </c>
      <c r="I88" s="12"/>
      <c r="J88" s="12">
        <v>100</v>
      </c>
      <c r="K88" s="12"/>
      <c r="L88" s="12">
        <v>200</v>
      </c>
      <c r="M88" s="12">
        <v>200</v>
      </c>
      <c r="N88" s="13"/>
      <c r="O88" s="12">
        <f t="shared" si="12"/>
        <v>500</v>
      </c>
      <c r="P88" s="12">
        <f t="shared" si="13"/>
        <v>10</v>
      </c>
      <c r="Q88" s="57"/>
      <c r="R88" s="15">
        <v>0.13</v>
      </c>
      <c r="S88" s="15">
        <f t="shared" si="14"/>
        <v>1.3</v>
      </c>
    </row>
    <row r="89" spans="1:21" x14ac:dyDescent="0.2">
      <c r="A89" s="11" t="s">
        <v>94</v>
      </c>
      <c r="B89" s="11" t="s">
        <v>95</v>
      </c>
      <c r="C89" s="11" t="s">
        <v>94</v>
      </c>
      <c r="D89" s="11" t="s">
        <v>275</v>
      </c>
      <c r="E89" s="12">
        <v>40</v>
      </c>
      <c r="F89" s="12">
        <v>1200</v>
      </c>
      <c r="G89" s="12">
        <v>5</v>
      </c>
      <c r="H89" s="12">
        <v>25</v>
      </c>
      <c r="I89" s="12"/>
      <c r="J89" s="12"/>
      <c r="K89" s="12"/>
      <c r="L89" s="12">
        <v>100</v>
      </c>
      <c r="M89" s="12">
        <v>100</v>
      </c>
      <c r="N89" s="13"/>
      <c r="O89" s="12">
        <f t="shared" si="12"/>
        <v>200</v>
      </c>
      <c r="P89" s="12">
        <f t="shared" si="13"/>
        <v>8</v>
      </c>
      <c r="Q89" s="57"/>
      <c r="R89" s="15">
        <v>0.08</v>
      </c>
      <c r="S89" s="15">
        <f t="shared" si="14"/>
        <v>0.64</v>
      </c>
    </row>
    <row r="90" spans="1:21" x14ac:dyDescent="0.2">
      <c r="A90" s="63" t="s">
        <v>376</v>
      </c>
      <c r="B90" s="63" t="s">
        <v>377</v>
      </c>
      <c r="C90" s="31" t="s">
        <v>378</v>
      </c>
      <c r="D90" s="63" t="s">
        <v>277</v>
      </c>
      <c r="E90" s="12">
        <v>40</v>
      </c>
      <c r="F90" s="12">
        <v>1800</v>
      </c>
      <c r="G90" s="12">
        <v>5</v>
      </c>
      <c r="H90" s="12">
        <v>20</v>
      </c>
      <c r="I90" s="12"/>
      <c r="J90" s="12"/>
      <c r="K90" s="12"/>
      <c r="L90" s="12"/>
      <c r="M90" s="12"/>
      <c r="N90" s="13"/>
      <c r="O90" s="12">
        <f t="shared" si="12"/>
        <v>0</v>
      </c>
      <c r="P90" s="12">
        <f t="shared" si="13"/>
        <v>0</v>
      </c>
      <c r="Q90" s="57"/>
      <c r="R90" s="15">
        <v>0.14000000000000001</v>
      </c>
      <c r="S90" s="15">
        <f t="shared" si="14"/>
        <v>0</v>
      </c>
    </row>
    <row r="91" spans="1:21" x14ac:dyDescent="0.2">
      <c r="A91" s="11" t="s">
        <v>220</v>
      </c>
      <c r="B91" s="11" t="s">
        <v>221</v>
      </c>
      <c r="C91" s="11" t="s">
        <v>220</v>
      </c>
      <c r="D91" s="11" t="s">
        <v>275</v>
      </c>
      <c r="E91" s="12">
        <v>40</v>
      </c>
      <c r="F91" s="12">
        <v>2000</v>
      </c>
      <c r="G91" s="12">
        <v>5</v>
      </c>
      <c r="H91" s="12">
        <v>25</v>
      </c>
      <c r="I91" s="12"/>
      <c r="J91" s="12"/>
      <c r="K91" s="12"/>
      <c r="L91" s="12"/>
      <c r="M91" s="12"/>
      <c r="N91" s="13"/>
      <c r="O91" s="12">
        <f t="shared" si="12"/>
        <v>0</v>
      </c>
      <c r="P91" s="12">
        <f t="shared" si="13"/>
        <v>0</v>
      </c>
      <c r="Q91" s="57"/>
      <c r="R91" s="15">
        <v>0.08</v>
      </c>
      <c r="S91" s="15">
        <f t="shared" si="14"/>
        <v>0</v>
      </c>
      <c r="T91" s="43"/>
    </row>
    <row r="92" spans="1:21" x14ac:dyDescent="0.2">
      <c r="A92" s="64" t="s">
        <v>96</v>
      </c>
      <c r="B92" s="64"/>
      <c r="C92" s="64"/>
      <c r="D92" s="64"/>
      <c r="E92" s="20"/>
      <c r="F92" s="12"/>
      <c r="G92" s="12"/>
      <c r="H92" s="12"/>
      <c r="I92" s="12"/>
      <c r="J92" s="12"/>
      <c r="K92" s="12"/>
      <c r="L92" s="12"/>
      <c r="M92" s="12"/>
      <c r="N92" s="64"/>
      <c r="O92" s="12"/>
      <c r="P92" s="12"/>
      <c r="Q92" s="57"/>
      <c r="R92" s="12"/>
      <c r="S92" s="15"/>
    </row>
    <row r="93" spans="1:21" x14ac:dyDescent="0.2">
      <c r="A93" s="11" t="s">
        <v>299</v>
      </c>
      <c r="B93" s="11" t="s">
        <v>300</v>
      </c>
      <c r="C93" s="11" t="s">
        <v>299</v>
      </c>
      <c r="D93" s="11" t="s">
        <v>275</v>
      </c>
      <c r="E93" s="12">
        <v>50</v>
      </c>
      <c r="F93" s="12">
        <v>100</v>
      </c>
      <c r="G93" s="12">
        <v>10</v>
      </c>
      <c r="H93" s="12">
        <v>150</v>
      </c>
      <c r="I93" s="12"/>
      <c r="J93" s="12"/>
      <c r="K93" s="12"/>
      <c r="L93" s="12"/>
      <c r="M93" s="12"/>
      <c r="N93" s="13"/>
      <c r="O93" s="12">
        <f t="shared" ref="O93:O109" si="15">SUM(I93:N93)</f>
        <v>0</v>
      </c>
      <c r="P93" s="12">
        <f t="shared" ref="P93:P109" si="16">$O93/$H93</f>
        <v>0</v>
      </c>
      <c r="Q93" s="57"/>
      <c r="R93" s="15">
        <v>0.1</v>
      </c>
      <c r="S93" s="15">
        <f t="shared" ref="S93:S109" si="17">$P93*$R93</f>
        <v>0</v>
      </c>
      <c r="T93" s="43">
        <f>SUM(S93:S109)</f>
        <v>9.0400000000000009</v>
      </c>
      <c r="U93" s="3">
        <f>T93*100/$T$145</f>
        <v>10.786302350554827</v>
      </c>
    </row>
    <row r="94" spans="1:21" x14ac:dyDescent="0.2">
      <c r="A94" s="11" t="s">
        <v>97</v>
      </c>
      <c r="B94" s="11" t="s">
        <v>98</v>
      </c>
      <c r="C94" s="11" t="s">
        <v>97</v>
      </c>
      <c r="D94" s="11" t="s">
        <v>275</v>
      </c>
      <c r="E94" s="12">
        <v>50</v>
      </c>
      <c r="F94" s="12">
        <v>150</v>
      </c>
      <c r="G94" s="12">
        <v>10</v>
      </c>
      <c r="H94" s="12">
        <v>150</v>
      </c>
      <c r="I94" s="12"/>
      <c r="J94" s="12"/>
      <c r="K94" s="12"/>
      <c r="L94" s="12">
        <v>150</v>
      </c>
      <c r="M94" s="12">
        <v>150</v>
      </c>
      <c r="N94" s="13"/>
      <c r="O94" s="12">
        <f t="shared" si="15"/>
        <v>300</v>
      </c>
      <c r="P94" s="12">
        <f t="shared" si="16"/>
        <v>2</v>
      </c>
      <c r="Q94" s="57"/>
      <c r="R94" s="15">
        <v>0.1</v>
      </c>
      <c r="S94" s="15">
        <f t="shared" si="17"/>
        <v>0.2</v>
      </c>
    </row>
    <row r="95" spans="1:21" x14ac:dyDescent="0.2">
      <c r="A95" s="63" t="s">
        <v>235</v>
      </c>
      <c r="B95" s="63" t="s">
        <v>98</v>
      </c>
      <c r="C95" s="63">
        <v>90448200</v>
      </c>
      <c r="D95" s="63" t="s">
        <v>277</v>
      </c>
      <c r="E95" s="12" t="s">
        <v>102</v>
      </c>
      <c r="F95" s="12">
        <v>150</v>
      </c>
      <c r="G95" s="12">
        <v>10</v>
      </c>
      <c r="H95" s="12">
        <v>150</v>
      </c>
      <c r="I95" s="12"/>
      <c r="J95" s="12">
        <v>150</v>
      </c>
      <c r="K95" s="12"/>
      <c r="L95" s="12"/>
      <c r="M95" s="12">
        <v>150</v>
      </c>
      <c r="N95" s="13"/>
      <c r="O95" s="12">
        <f t="shared" si="15"/>
        <v>300</v>
      </c>
      <c r="P95" s="12">
        <f t="shared" si="16"/>
        <v>2</v>
      </c>
      <c r="Q95" s="57"/>
      <c r="R95" s="15">
        <v>0.1</v>
      </c>
      <c r="S95" s="15">
        <f t="shared" si="17"/>
        <v>0.2</v>
      </c>
    </row>
    <row r="96" spans="1:21" x14ac:dyDescent="0.2">
      <c r="A96" s="11" t="s">
        <v>224</v>
      </c>
      <c r="B96" s="11" t="s">
        <v>225</v>
      </c>
      <c r="C96" s="11" t="s">
        <v>224</v>
      </c>
      <c r="D96" s="11" t="s">
        <v>275</v>
      </c>
      <c r="E96" s="12">
        <v>50</v>
      </c>
      <c r="F96" s="12">
        <v>200</v>
      </c>
      <c r="G96" s="12">
        <v>10</v>
      </c>
      <c r="H96" s="12">
        <v>150</v>
      </c>
      <c r="I96" s="12"/>
      <c r="J96" s="12"/>
      <c r="K96" s="12"/>
      <c r="L96" s="12"/>
      <c r="M96" s="12">
        <v>150</v>
      </c>
      <c r="N96" s="13"/>
      <c r="O96" s="12">
        <f t="shared" si="15"/>
        <v>150</v>
      </c>
      <c r="P96" s="12">
        <f t="shared" si="16"/>
        <v>1</v>
      </c>
      <c r="Q96" s="57"/>
      <c r="R96" s="15">
        <v>0.1</v>
      </c>
      <c r="S96" s="15">
        <f t="shared" si="17"/>
        <v>0.1</v>
      </c>
    </row>
    <row r="97" spans="1:21" x14ac:dyDescent="0.2">
      <c r="A97" s="11" t="s">
        <v>99</v>
      </c>
      <c r="B97" s="11" t="s">
        <v>100</v>
      </c>
      <c r="C97" s="11" t="s">
        <v>99</v>
      </c>
      <c r="D97" s="11" t="s">
        <v>275</v>
      </c>
      <c r="E97" s="12">
        <v>50</v>
      </c>
      <c r="F97" s="12">
        <v>300</v>
      </c>
      <c r="G97" s="12">
        <v>10</v>
      </c>
      <c r="H97" s="12">
        <v>75</v>
      </c>
      <c r="I97" s="12"/>
      <c r="J97" s="12"/>
      <c r="K97" s="12"/>
      <c r="L97" s="12">
        <v>300</v>
      </c>
      <c r="M97" s="12">
        <v>300</v>
      </c>
      <c r="N97" s="13"/>
      <c r="O97" s="12">
        <f t="shared" si="15"/>
        <v>600</v>
      </c>
      <c r="P97" s="12">
        <f t="shared" si="16"/>
        <v>8</v>
      </c>
      <c r="Q97" s="57"/>
      <c r="R97" s="15">
        <v>0.1</v>
      </c>
      <c r="S97" s="15">
        <f t="shared" si="17"/>
        <v>0.8</v>
      </c>
    </row>
    <row r="98" spans="1:21" x14ac:dyDescent="0.2">
      <c r="A98" s="63" t="s">
        <v>101</v>
      </c>
      <c r="B98" s="63" t="s">
        <v>100</v>
      </c>
      <c r="C98" s="63">
        <v>90448300</v>
      </c>
      <c r="D98" s="63" t="s">
        <v>277</v>
      </c>
      <c r="E98" s="12" t="s">
        <v>102</v>
      </c>
      <c r="F98" s="12">
        <v>300</v>
      </c>
      <c r="G98" s="12">
        <v>10</v>
      </c>
      <c r="H98" s="12">
        <v>75</v>
      </c>
      <c r="I98" s="12"/>
      <c r="J98" s="12">
        <v>75</v>
      </c>
      <c r="K98" s="12"/>
      <c r="L98" s="12">
        <v>450</v>
      </c>
      <c r="M98" s="12">
        <v>300</v>
      </c>
      <c r="N98" s="13"/>
      <c r="O98" s="12">
        <f t="shared" si="15"/>
        <v>825</v>
      </c>
      <c r="P98" s="12">
        <f t="shared" si="16"/>
        <v>11</v>
      </c>
      <c r="Q98" s="57"/>
      <c r="R98" s="15">
        <v>0.1</v>
      </c>
      <c r="S98" s="15">
        <f t="shared" si="17"/>
        <v>1.1000000000000001</v>
      </c>
    </row>
    <row r="99" spans="1:21" x14ac:dyDescent="0.2">
      <c r="A99" s="11" t="s">
        <v>103</v>
      </c>
      <c r="B99" s="11" t="s">
        <v>104</v>
      </c>
      <c r="C99" s="11" t="s">
        <v>103</v>
      </c>
      <c r="D99" s="11" t="s">
        <v>275</v>
      </c>
      <c r="E99" s="12">
        <v>50</v>
      </c>
      <c r="F99" s="12">
        <v>450</v>
      </c>
      <c r="G99" s="12">
        <v>10</v>
      </c>
      <c r="H99" s="12">
        <v>50</v>
      </c>
      <c r="I99" s="12"/>
      <c r="J99" s="12"/>
      <c r="K99" s="12"/>
      <c r="L99" s="12">
        <v>100</v>
      </c>
      <c r="M99" s="12">
        <v>100</v>
      </c>
      <c r="N99" s="13"/>
      <c r="O99" s="12">
        <f t="shared" si="15"/>
        <v>200</v>
      </c>
      <c r="P99" s="12">
        <f t="shared" si="16"/>
        <v>4</v>
      </c>
      <c r="Q99" s="57"/>
      <c r="R99" s="15">
        <v>0.1</v>
      </c>
      <c r="S99" s="15">
        <f t="shared" si="17"/>
        <v>0.4</v>
      </c>
    </row>
    <row r="100" spans="1:21" x14ac:dyDescent="0.2">
      <c r="A100" s="63" t="s">
        <v>186</v>
      </c>
      <c r="B100" s="63" t="s">
        <v>104</v>
      </c>
      <c r="C100" s="63">
        <v>90448400</v>
      </c>
      <c r="D100" s="63" t="s">
        <v>277</v>
      </c>
      <c r="E100" s="12" t="s">
        <v>102</v>
      </c>
      <c r="F100" s="12">
        <v>450</v>
      </c>
      <c r="G100" s="12">
        <v>10</v>
      </c>
      <c r="H100" s="12">
        <v>50</v>
      </c>
      <c r="I100" s="12"/>
      <c r="J100" s="12"/>
      <c r="K100" s="12"/>
      <c r="L100" s="12">
        <v>300</v>
      </c>
      <c r="M100" s="12">
        <v>200</v>
      </c>
      <c r="N100" s="13"/>
      <c r="O100" s="12">
        <f t="shared" si="15"/>
        <v>500</v>
      </c>
      <c r="P100" s="12">
        <f t="shared" si="16"/>
        <v>10</v>
      </c>
      <c r="Q100" s="57"/>
      <c r="R100" s="15">
        <v>0.1</v>
      </c>
      <c r="S100" s="15">
        <f t="shared" si="17"/>
        <v>1</v>
      </c>
    </row>
    <row r="101" spans="1:21" x14ac:dyDescent="0.2">
      <c r="A101" s="11" t="s">
        <v>105</v>
      </c>
      <c r="B101" s="11" t="s">
        <v>106</v>
      </c>
      <c r="C101" s="11" t="s">
        <v>105</v>
      </c>
      <c r="D101" s="11" t="s">
        <v>275</v>
      </c>
      <c r="E101" s="12">
        <v>50</v>
      </c>
      <c r="F101" s="12">
        <v>600</v>
      </c>
      <c r="G101" s="12">
        <v>10</v>
      </c>
      <c r="H101" s="12">
        <v>50</v>
      </c>
      <c r="I101" s="12"/>
      <c r="J101" s="12"/>
      <c r="K101" s="12"/>
      <c r="L101" s="12">
        <v>100</v>
      </c>
      <c r="M101" s="12">
        <v>200</v>
      </c>
      <c r="N101" s="13"/>
      <c r="O101" s="12">
        <f t="shared" si="15"/>
        <v>300</v>
      </c>
      <c r="P101" s="12">
        <f t="shared" si="16"/>
        <v>6</v>
      </c>
      <c r="Q101" s="57"/>
      <c r="R101" s="15">
        <v>0.13</v>
      </c>
      <c r="S101" s="15">
        <f t="shared" si="17"/>
        <v>0.78</v>
      </c>
    </row>
    <row r="102" spans="1:21" x14ac:dyDescent="0.2">
      <c r="A102" s="63" t="s">
        <v>107</v>
      </c>
      <c r="B102" s="63" t="s">
        <v>106</v>
      </c>
      <c r="C102" s="63">
        <v>90448600</v>
      </c>
      <c r="D102" s="63" t="s">
        <v>277</v>
      </c>
      <c r="E102" s="12" t="s">
        <v>102</v>
      </c>
      <c r="F102" s="12">
        <v>600</v>
      </c>
      <c r="G102" s="12">
        <v>10</v>
      </c>
      <c r="H102" s="12">
        <v>50</v>
      </c>
      <c r="I102" s="12"/>
      <c r="J102" s="12"/>
      <c r="K102" s="12"/>
      <c r="L102" s="12"/>
      <c r="M102" s="12">
        <v>200</v>
      </c>
      <c r="N102" s="13"/>
      <c r="O102" s="12">
        <f t="shared" si="15"/>
        <v>200</v>
      </c>
      <c r="P102" s="12">
        <f t="shared" si="16"/>
        <v>4</v>
      </c>
      <c r="Q102" s="57"/>
      <c r="R102" s="15">
        <v>0.13</v>
      </c>
      <c r="S102" s="15">
        <f t="shared" si="17"/>
        <v>0.52</v>
      </c>
    </row>
    <row r="103" spans="1:21" x14ac:dyDescent="0.2">
      <c r="A103" s="63" t="s">
        <v>266</v>
      </c>
      <c r="B103" s="63" t="s">
        <v>267</v>
      </c>
      <c r="C103" s="63">
        <v>90448605</v>
      </c>
      <c r="D103" s="63" t="s">
        <v>277</v>
      </c>
      <c r="E103" s="12" t="s">
        <v>102</v>
      </c>
      <c r="F103" s="12">
        <v>700</v>
      </c>
      <c r="G103" s="12">
        <v>5</v>
      </c>
      <c r="H103" s="12">
        <v>25</v>
      </c>
      <c r="I103" s="12"/>
      <c r="J103" s="12"/>
      <c r="K103" s="12"/>
      <c r="L103" s="12"/>
      <c r="M103" s="12"/>
      <c r="N103" s="13"/>
      <c r="O103" s="12">
        <f t="shared" si="15"/>
        <v>0</v>
      </c>
      <c r="P103" s="12">
        <f t="shared" si="16"/>
        <v>0</v>
      </c>
      <c r="Q103" s="57"/>
      <c r="R103" s="15">
        <v>0.1</v>
      </c>
      <c r="S103" s="15">
        <f t="shared" si="17"/>
        <v>0</v>
      </c>
    </row>
    <row r="104" spans="1:21" x14ac:dyDescent="0.2">
      <c r="A104" s="11" t="s">
        <v>202</v>
      </c>
      <c r="B104" s="11" t="s">
        <v>203</v>
      </c>
      <c r="C104" s="11" t="s">
        <v>202</v>
      </c>
      <c r="D104" s="11" t="s">
        <v>275</v>
      </c>
      <c r="E104" s="12">
        <v>50</v>
      </c>
      <c r="F104" s="12">
        <v>750</v>
      </c>
      <c r="G104" s="12">
        <v>5</v>
      </c>
      <c r="H104" s="12">
        <v>25</v>
      </c>
      <c r="I104" s="12"/>
      <c r="J104" s="12"/>
      <c r="K104" s="12"/>
      <c r="L104" s="12">
        <v>100</v>
      </c>
      <c r="M104" s="12"/>
      <c r="N104" s="13"/>
      <c r="O104" s="12">
        <f t="shared" si="15"/>
        <v>100</v>
      </c>
      <c r="P104" s="12">
        <f t="shared" si="16"/>
        <v>4</v>
      </c>
      <c r="Q104" s="57"/>
      <c r="R104" s="15">
        <v>0.1</v>
      </c>
      <c r="S104" s="15">
        <f t="shared" si="17"/>
        <v>0.4</v>
      </c>
    </row>
    <row r="105" spans="1:21" x14ac:dyDescent="0.2">
      <c r="A105" s="11" t="s">
        <v>108</v>
      </c>
      <c r="B105" s="11" t="s">
        <v>109</v>
      </c>
      <c r="C105" s="11" t="s">
        <v>108</v>
      </c>
      <c r="D105" s="11" t="s">
        <v>275</v>
      </c>
      <c r="E105" s="12">
        <v>50</v>
      </c>
      <c r="F105" s="12">
        <v>900</v>
      </c>
      <c r="G105" s="12">
        <v>5</v>
      </c>
      <c r="H105" s="12">
        <v>25</v>
      </c>
      <c r="I105" s="12"/>
      <c r="J105" s="12"/>
      <c r="K105" s="12"/>
      <c r="L105" s="12">
        <v>100</v>
      </c>
      <c r="M105" s="12"/>
      <c r="N105" s="13"/>
      <c r="O105" s="12">
        <f t="shared" si="15"/>
        <v>100</v>
      </c>
      <c r="P105" s="12">
        <f t="shared" si="16"/>
        <v>4</v>
      </c>
      <c r="Q105" s="57"/>
      <c r="R105" s="15">
        <v>0.1</v>
      </c>
      <c r="S105" s="15">
        <f t="shared" si="17"/>
        <v>0.4</v>
      </c>
    </row>
    <row r="106" spans="1:21" x14ac:dyDescent="0.2">
      <c r="A106" s="63" t="s">
        <v>187</v>
      </c>
      <c r="B106" s="63" t="s">
        <v>109</v>
      </c>
      <c r="C106" s="63">
        <v>90448700</v>
      </c>
      <c r="D106" s="63" t="s">
        <v>277</v>
      </c>
      <c r="E106" s="12" t="s">
        <v>102</v>
      </c>
      <c r="F106" s="12">
        <v>900</v>
      </c>
      <c r="G106" s="12">
        <v>5</v>
      </c>
      <c r="H106" s="12">
        <v>25</v>
      </c>
      <c r="I106" s="12"/>
      <c r="J106" s="12"/>
      <c r="K106" s="12"/>
      <c r="L106" s="12">
        <v>100</v>
      </c>
      <c r="M106" s="12">
        <v>100</v>
      </c>
      <c r="N106" s="13"/>
      <c r="O106" s="12">
        <f t="shared" si="15"/>
        <v>200</v>
      </c>
      <c r="P106" s="12">
        <f t="shared" si="16"/>
        <v>8</v>
      </c>
      <c r="Q106" s="57"/>
      <c r="R106" s="15">
        <v>0.1</v>
      </c>
      <c r="S106" s="15">
        <f t="shared" si="17"/>
        <v>0.8</v>
      </c>
    </row>
    <row r="107" spans="1:21" x14ac:dyDescent="0.2">
      <c r="A107" s="11" t="s">
        <v>110</v>
      </c>
      <c r="B107" s="11" t="s">
        <v>111</v>
      </c>
      <c r="C107" s="11" t="s">
        <v>110</v>
      </c>
      <c r="D107" s="11" t="s">
        <v>275</v>
      </c>
      <c r="E107" s="12">
        <v>50</v>
      </c>
      <c r="F107" s="12">
        <v>1200</v>
      </c>
      <c r="G107" s="12">
        <v>5</v>
      </c>
      <c r="H107" s="12">
        <v>25</v>
      </c>
      <c r="I107" s="12"/>
      <c r="J107" s="12"/>
      <c r="K107" s="12"/>
      <c r="L107" s="12">
        <v>50</v>
      </c>
      <c r="M107" s="12"/>
      <c r="N107" s="13"/>
      <c r="O107" s="12">
        <f t="shared" si="15"/>
        <v>50</v>
      </c>
      <c r="P107" s="12">
        <f t="shared" si="16"/>
        <v>2</v>
      </c>
      <c r="Q107" s="57"/>
      <c r="R107" s="15">
        <v>0.13</v>
      </c>
      <c r="S107" s="15">
        <f t="shared" si="17"/>
        <v>0.26</v>
      </c>
    </row>
    <row r="108" spans="1:21" x14ac:dyDescent="0.2">
      <c r="A108" s="63" t="s">
        <v>204</v>
      </c>
      <c r="B108" s="63" t="s">
        <v>111</v>
      </c>
      <c r="C108" s="31" t="s">
        <v>205</v>
      </c>
      <c r="D108" s="63" t="s">
        <v>277</v>
      </c>
      <c r="E108" s="12">
        <v>50</v>
      </c>
      <c r="F108" s="12">
        <v>1200</v>
      </c>
      <c r="G108" s="12">
        <v>5</v>
      </c>
      <c r="H108" s="12">
        <v>25</v>
      </c>
      <c r="I108" s="12"/>
      <c r="J108" s="12"/>
      <c r="K108" s="12"/>
      <c r="L108" s="12"/>
      <c r="M108" s="12">
        <v>100</v>
      </c>
      <c r="N108" s="13"/>
      <c r="O108" s="12">
        <f t="shared" si="15"/>
        <v>100</v>
      </c>
      <c r="P108" s="12">
        <f t="shared" si="16"/>
        <v>4</v>
      </c>
      <c r="Q108" s="57"/>
      <c r="R108" s="15">
        <v>0.13</v>
      </c>
      <c r="S108" s="15">
        <f t="shared" si="17"/>
        <v>0.52</v>
      </c>
    </row>
    <row r="109" spans="1:21" x14ac:dyDescent="0.2">
      <c r="A109" s="63" t="s">
        <v>268</v>
      </c>
      <c r="B109" s="63" t="s">
        <v>269</v>
      </c>
      <c r="C109" s="31" t="s">
        <v>270</v>
      </c>
      <c r="D109" s="63" t="s">
        <v>277</v>
      </c>
      <c r="E109" s="12">
        <v>50</v>
      </c>
      <c r="F109" s="12">
        <v>2400</v>
      </c>
      <c r="G109" s="12">
        <v>5</v>
      </c>
      <c r="H109" s="12">
        <v>25</v>
      </c>
      <c r="I109" s="12"/>
      <c r="J109" s="12"/>
      <c r="K109" s="12"/>
      <c r="L109" s="12">
        <v>50</v>
      </c>
      <c r="M109" s="12">
        <v>100</v>
      </c>
      <c r="N109" s="13"/>
      <c r="O109" s="12">
        <f t="shared" si="15"/>
        <v>150</v>
      </c>
      <c r="P109" s="12">
        <f t="shared" si="16"/>
        <v>6</v>
      </c>
      <c r="Q109" s="57"/>
      <c r="R109" s="15">
        <v>0.26</v>
      </c>
      <c r="S109" s="15">
        <f t="shared" si="17"/>
        <v>1.56</v>
      </c>
      <c r="T109" s="43"/>
    </row>
    <row r="110" spans="1:21" x14ac:dyDescent="0.2">
      <c r="A110" s="307" t="s">
        <v>112</v>
      </c>
      <c r="B110" s="307"/>
      <c r="C110" s="64"/>
      <c r="D110" s="64"/>
      <c r="E110" s="64"/>
      <c r="F110" s="12"/>
      <c r="G110" s="12"/>
      <c r="H110" s="12"/>
      <c r="I110" s="12"/>
      <c r="J110" s="12"/>
      <c r="K110" s="12"/>
      <c r="L110" s="12"/>
      <c r="M110" s="12"/>
      <c r="N110" s="63"/>
      <c r="O110" s="12"/>
      <c r="P110" s="12"/>
      <c r="Q110" s="57"/>
      <c r="R110" s="12"/>
      <c r="S110" s="15"/>
    </row>
    <row r="111" spans="1:21" x14ac:dyDescent="0.2">
      <c r="A111" s="11" t="s">
        <v>216</v>
      </c>
      <c r="B111" s="11" t="s">
        <v>217</v>
      </c>
      <c r="C111" s="11" t="s">
        <v>216</v>
      </c>
      <c r="D111" s="11" t="s">
        <v>275</v>
      </c>
      <c r="E111" s="12">
        <v>20</v>
      </c>
      <c r="F111" s="12">
        <v>150</v>
      </c>
      <c r="G111" s="12">
        <v>10</v>
      </c>
      <c r="H111" s="12">
        <v>400</v>
      </c>
      <c r="I111" s="12"/>
      <c r="J111" s="12"/>
      <c r="K111" s="12"/>
      <c r="L111" s="12"/>
      <c r="M111" s="12"/>
      <c r="N111" s="63"/>
      <c r="O111" s="12">
        <f t="shared" ref="O111:O144" si="18">SUM(I111:N111)</f>
        <v>0</v>
      </c>
      <c r="P111" s="12">
        <f t="shared" ref="P111:P144" si="19">$O111/$H111</f>
        <v>0</v>
      </c>
      <c r="Q111" s="57"/>
      <c r="R111" s="12">
        <v>0.06</v>
      </c>
      <c r="S111" s="15">
        <f t="shared" ref="S111:S144" si="20">$P111*$R111</f>
        <v>0</v>
      </c>
      <c r="T111" s="43">
        <f>SUM(S111:S126)</f>
        <v>0.91999999999999993</v>
      </c>
      <c r="U111" s="3">
        <f>T111*100/$T$145</f>
        <v>1.0977210356759337</v>
      </c>
    </row>
    <row r="112" spans="1:21" x14ac:dyDescent="0.2">
      <c r="A112" s="63" t="s">
        <v>226</v>
      </c>
      <c r="B112" s="63" t="s">
        <v>217</v>
      </c>
      <c r="C112" s="63">
        <v>90444200</v>
      </c>
      <c r="D112" s="63" t="s">
        <v>277</v>
      </c>
      <c r="E112" s="12">
        <v>20</v>
      </c>
      <c r="F112" s="12">
        <v>150</v>
      </c>
      <c r="G112" s="12">
        <v>10</v>
      </c>
      <c r="H112" s="12">
        <v>400</v>
      </c>
      <c r="I112" s="12"/>
      <c r="J112" s="12"/>
      <c r="K112" s="12"/>
      <c r="L112" s="12"/>
      <c r="M112" s="12"/>
      <c r="N112" s="63"/>
      <c r="O112" s="12">
        <f t="shared" si="18"/>
        <v>0</v>
      </c>
      <c r="P112" s="12">
        <f t="shared" si="19"/>
        <v>0</v>
      </c>
      <c r="Q112" s="57"/>
      <c r="R112" s="12">
        <v>0.06</v>
      </c>
      <c r="S112" s="15">
        <f t="shared" si="20"/>
        <v>0</v>
      </c>
    </row>
    <row r="113" spans="1:21" x14ac:dyDescent="0.2">
      <c r="A113" s="11" t="s">
        <v>191</v>
      </c>
      <c r="B113" s="11" t="s">
        <v>192</v>
      </c>
      <c r="C113" s="11" t="s">
        <v>191</v>
      </c>
      <c r="D113" s="11" t="s">
        <v>275</v>
      </c>
      <c r="E113" s="12">
        <v>20</v>
      </c>
      <c r="F113" s="12">
        <v>200</v>
      </c>
      <c r="G113" s="12">
        <v>10</v>
      </c>
      <c r="H113" s="12">
        <v>300</v>
      </c>
      <c r="I113" s="12"/>
      <c r="J113" s="12"/>
      <c r="K113" s="12"/>
      <c r="L113" s="12"/>
      <c r="M113" s="12"/>
      <c r="N113" s="63"/>
      <c r="O113" s="12">
        <f t="shared" si="18"/>
        <v>0</v>
      </c>
      <c r="P113" s="12">
        <f t="shared" si="19"/>
        <v>0</v>
      </c>
      <c r="Q113" s="57"/>
      <c r="R113" s="12">
        <v>0.06</v>
      </c>
      <c r="S113" s="15">
        <f t="shared" si="20"/>
        <v>0</v>
      </c>
    </row>
    <row r="114" spans="1:21" x14ac:dyDescent="0.2">
      <c r="A114" s="11" t="s">
        <v>160</v>
      </c>
      <c r="B114" s="11" t="s">
        <v>161</v>
      </c>
      <c r="C114" s="11" t="s">
        <v>160</v>
      </c>
      <c r="D114" s="11" t="s">
        <v>275</v>
      </c>
      <c r="E114" s="12">
        <v>20</v>
      </c>
      <c r="F114" s="12">
        <v>300</v>
      </c>
      <c r="G114" s="12">
        <v>10</v>
      </c>
      <c r="H114" s="12">
        <v>200</v>
      </c>
      <c r="I114" s="12">
        <v>200</v>
      </c>
      <c r="J114" s="12"/>
      <c r="K114" s="12"/>
      <c r="L114" s="12">
        <v>600</v>
      </c>
      <c r="M114" s="12">
        <v>400</v>
      </c>
      <c r="N114" s="13"/>
      <c r="O114" s="12">
        <f t="shared" si="18"/>
        <v>1200</v>
      </c>
      <c r="P114" s="12">
        <f t="shared" si="19"/>
        <v>6</v>
      </c>
      <c r="Q114" s="57"/>
      <c r="R114" s="15">
        <v>0.06</v>
      </c>
      <c r="S114" s="15">
        <f t="shared" si="20"/>
        <v>0.36</v>
      </c>
    </row>
    <row r="115" spans="1:21" x14ac:dyDescent="0.2">
      <c r="A115" s="63" t="s">
        <v>215</v>
      </c>
      <c r="B115" s="63" t="s">
        <v>161</v>
      </c>
      <c r="C115" s="63">
        <v>90444300</v>
      </c>
      <c r="D115" s="63" t="s">
        <v>277</v>
      </c>
      <c r="E115" s="12" t="s">
        <v>46</v>
      </c>
      <c r="F115" s="12">
        <v>300</v>
      </c>
      <c r="G115" s="12">
        <v>10</v>
      </c>
      <c r="H115" s="12">
        <v>200</v>
      </c>
      <c r="I115" s="12"/>
      <c r="J115" s="12">
        <v>200</v>
      </c>
      <c r="K115" s="12"/>
      <c r="L115" s="12">
        <v>200</v>
      </c>
      <c r="M115" s="12"/>
      <c r="N115" s="13"/>
      <c r="O115" s="12">
        <f t="shared" si="18"/>
        <v>400</v>
      </c>
      <c r="P115" s="12">
        <f t="shared" si="19"/>
        <v>2</v>
      </c>
      <c r="Q115" s="57"/>
      <c r="R115" s="15">
        <v>0.06</v>
      </c>
      <c r="S115" s="15">
        <f t="shared" si="20"/>
        <v>0.12</v>
      </c>
    </row>
    <row r="116" spans="1:21" x14ac:dyDescent="0.2">
      <c r="A116" s="11" t="s">
        <v>206</v>
      </c>
      <c r="B116" s="11" t="s">
        <v>114</v>
      </c>
      <c r="C116" s="11" t="s">
        <v>206</v>
      </c>
      <c r="D116" s="11" t="s">
        <v>275</v>
      </c>
      <c r="E116" s="12">
        <v>20</v>
      </c>
      <c r="F116" s="12">
        <v>450</v>
      </c>
      <c r="G116" s="12">
        <v>10</v>
      </c>
      <c r="H116" s="12">
        <v>100</v>
      </c>
      <c r="I116" s="12"/>
      <c r="J116" s="12"/>
      <c r="K116" s="12"/>
      <c r="L116" s="12">
        <v>100</v>
      </c>
      <c r="M116" s="12"/>
      <c r="N116" s="25"/>
      <c r="O116" s="12">
        <f t="shared" si="18"/>
        <v>100</v>
      </c>
      <c r="P116" s="12">
        <f t="shared" si="19"/>
        <v>1</v>
      </c>
      <c r="Q116" s="57"/>
      <c r="R116" s="15">
        <v>0.08</v>
      </c>
      <c r="S116" s="15">
        <f t="shared" si="20"/>
        <v>0.08</v>
      </c>
    </row>
    <row r="117" spans="1:21" x14ac:dyDescent="0.2">
      <c r="A117" s="63" t="s">
        <v>113</v>
      </c>
      <c r="B117" s="63" t="s">
        <v>114</v>
      </c>
      <c r="C117" s="63">
        <v>90444400</v>
      </c>
      <c r="D117" s="63" t="s">
        <v>277</v>
      </c>
      <c r="E117" s="12" t="s">
        <v>46</v>
      </c>
      <c r="F117" s="12">
        <v>450</v>
      </c>
      <c r="G117" s="12">
        <v>10</v>
      </c>
      <c r="H117" s="12">
        <v>100</v>
      </c>
      <c r="I117" s="12"/>
      <c r="J117" s="12"/>
      <c r="K117" s="12"/>
      <c r="L117" s="12"/>
      <c r="M117" s="12"/>
      <c r="N117" s="13"/>
      <c r="O117" s="12">
        <f t="shared" si="18"/>
        <v>0</v>
      </c>
      <c r="P117" s="12">
        <f t="shared" si="19"/>
        <v>0</v>
      </c>
      <c r="Q117" s="57"/>
      <c r="R117" s="15">
        <v>0.08</v>
      </c>
      <c r="S117" s="15">
        <f t="shared" si="20"/>
        <v>0</v>
      </c>
    </row>
    <row r="118" spans="1:21" x14ac:dyDescent="0.2">
      <c r="A118" s="11" t="s">
        <v>115</v>
      </c>
      <c r="B118" s="11" t="s">
        <v>116</v>
      </c>
      <c r="C118" s="11" t="s">
        <v>115</v>
      </c>
      <c r="D118" s="11" t="s">
        <v>275</v>
      </c>
      <c r="E118" s="12">
        <v>20</v>
      </c>
      <c r="F118" s="12">
        <v>600</v>
      </c>
      <c r="G118" s="12">
        <v>10</v>
      </c>
      <c r="H118" s="12">
        <v>100</v>
      </c>
      <c r="I118" s="12"/>
      <c r="J118" s="12"/>
      <c r="K118" s="12"/>
      <c r="L118" s="12"/>
      <c r="M118" s="12">
        <v>200</v>
      </c>
      <c r="N118" s="13"/>
      <c r="O118" s="12">
        <f t="shared" si="18"/>
        <v>200</v>
      </c>
      <c r="P118" s="12">
        <f t="shared" si="19"/>
        <v>2</v>
      </c>
      <c r="Q118" s="57"/>
      <c r="R118" s="15">
        <v>0.06</v>
      </c>
      <c r="S118" s="15">
        <f t="shared" si="20"/>
        <v>0.12</v>
      </c>
    </row>
    <row r="119" spans="1:21" x14ac:dyDescent="0.2">
      <c r="A119" s="63" t="s">
        <v>188</v>
      </c>
      <c r="B119" s="63" t="s">
        <v>116</v>
      </c>
      <c r="C119" s="63">
        <v>90444600</v>
      </c>
      <c r="D119" s="63" t="s">
        <v>277</v>
      </c>
      <c r="E119" s="12" t="s">
        <v>46</v>
      </c>
      <c r="F119" s="12">
        <v>600</v>
      </c>
      <c r="G119" s="12">
        <v>10</v>
      </c>
      <c r="H119" s="12">
        <v>100</v>
      </c>
      <c r="I119" s="12">
        <v>200</v>
      </c>
      <c r="J119" s="12"/>
      <c r="K119" s="12"/>
      <c r="L119" s="12">
        <v>200</v>
      </c>
      <c r="M119" s="12"/>
      <c r="N119" s="13"/>
      <c r="O119" s="12">
        <f t="shared" si="18"/>
        <v>400</v>
      </c>
      <c r="P119" s="12">
        <f t="shared" si="19"/>
        <v>4</v>
      </c>
      <c r="Q119" s="57"/>
      <c r="R119" s="15">
        <v>0.06</v>
      </c>
      <c r="S119" s="15">
        <f t="shared" si="20"/>
        <v>0.24</v>
      </c>
    </row>
    <row r="120" spans="1:21" x14ac:dyDescent="0.2">
      <c r="A120" s="11" t="s">
        <v>117</v>
      </c>
      <c r="B120" s="11" t="s">
        <v>118</v>
      </c>
      <c r="C120" s="11" t="s">
        <v>117</v>
      </c>
      <c r="D120" s="11" t="s">
        <v>275</v>
      </c>
      <c r="E120" s="12">
        <v>20</v>
      </c>
      <c r="F120" s="12">
        <v>750</v>
      </c>
      <c r="G120" s="12">
        <v>10</v>
      </c>
      <c r="H120" s="12">
        <v>100</v>
      </c>
      <c r="I120" s="12"/>
      <c r="J120" s="12"/>
      <c r="K120" s="12"/>
      <c r="L120" s="12"/>
      <c r="M120" s="12"/>
      <c r="N120" s="13"/>
      <c r="O120" s="12">
        <f t="shared" si="18"/>
        <v>0</v>
      </c>
      <c r="P120" s="12">
        <f t="shared" si="19"/>
        <v>0</v>
      </c>
      <c r="Q120" s="57"/>
      <c r="R120" s="15">
        <v>7.0000000000000007E-2</v>
      </c>
      <c r="S120" s="15">
        <f t="shared" si="20"/>
        <v>0</v>
      </c>
    </row>
    <row r="121" spans="1:21" x14ac:dyDescent="0.2">
      <c r="A121" s="63" t="s">
        <v>189</v>
      </c>
      <c r="B121" s="63" t="s">
        <v>118</v>
      </c>
      <c r="C121" s="63">
        <v>90444700</v>
      </c>
      <c r="D121" s="63" t="s">
        <v>277</v>
      </c>
      <c r="E121" s="12" t="s">
        <v>46</v>
      </c>
      <c r="F121" s="12">
        <v>750</v>
      </c>
      <c r="G121" s="12">
        <v>10</v>
      </c>
      <c r="H121" s="12">
        <v>100</v>
      </c>
      <c r="I121" s="12"/>
      <c r="J121" s="12"/>
      <c r="K121" s="12"/>
      <c r="L121" s="12"/>
      <c r="M121" s="12"/>
      <c r="N121" s="13"/>
      <c r="O121" s="12">
        <f t="shared" si="18"/>
        <v>0</v>
      </c>
      <c r="P121" s="12">
        <f t="shared" si="19"/>
        <v>0</v>
      </c>
      <c r="Q121" s="57"/>
      <c r="R121" s="15">
        <v>7.0000000000000007E-2</v>
      </c>
      <c r="S121" s="15">
        <f t="shared" si="20"/>
        <v>0</v>
      </c>
    </row>
    <row r="122" spans="1:21" x14ac:dyDescent="0.2">
      <c r="A122" s="11" t="s">
        <v>119</v>
      </c>
      <c r="B122" s="11" t="s">
        <v>120</v>
      </c>
      <c r="C122" s="11" t="s">
        <v>119</v>
      </c>
      <c r="D122" s="11" t="s">
        <v>275</v>
      </c>
      <c r="E122" s="12">
        <v>20</v>
      </c>
      <c r="F122" s="12">
        <v>900</v>
      </c>
      <c r="G122" s="12">
        <v>10</v>
      </c>
      <c r="H122" s="12">
        <v>50</v>
      </c>
      <c r="I122" s="12"/>
      <c r="J122" s="12"/>
      <c r="K122" s="12"/>
      <c r="L122" s="12"/>
      <c r="M122" s="12"/>
      <c r="N122" s="13"/>
      <c r="O122" s="12">
        <f t="shared" si="18"/>
        <v>0</v>
      </c>
      <c r="P122" s="12">
        <f t="shared" si="19"/>
        <v>0</v>
      </c>
      <c r="Q122" s="57"/>
      <c r="R122" s="15">
        <v>0.08</v>
      </c>
      <c r="S122" s="15">
        <f t="shared" si="20"/>
        <v>0</v>
      </c>
    </row>
    <row r="123" spans="1:21" x14ac:dyDescent="0.2">
      <c r="A123" s="63" t="s">
        <v>263</v>
      </c>
      <c r="B123" s="63" t="s">
        <v>120</v>
      </c>
      <c r="C123" s="63">
        <v>90444800</v>
      </c>
      <c r="D123" s="63" t="s">
        <v>277</v>
      </c>
      <c r="E123" s="12" t="s">
        <v>46</v>
      </c>
      <c r="F123" s="12">
        <v>900</v>
      </c>
      <c r="G123" s="12">
        <v>10</v>
      </c>
      <c r="H123" s="12">
        <v>50</v>
      </c>
      <c r="I123" s="12"/>
      <c r="J123" s="12"/>
      <c r="K123" s="12"/>
      <c r="L123" s="12"/>
      <c r="M123" s="12"/>
      <c r="N123" s="13"/>
      <c r="O123" s="12">
        <f t="shared" si="18"/>
        <v>0</v>
      </c>
      <c r="P123" s="12">
        <f t="shared" si="19"/>
        <v>0</v>
      </c>
      <c r="Q123" s="57"/>
      <c r="R123" s="15">
        <v>0.08</v>
      </c>
      <c r="S123" s="15">
        <f t="shared" si="20"/>
        <v>0</v>
      </c>
    </row>
    <row r="124" spans="1:21" x14ac:dyDescent="0.2">
      <c r="A124" s="11" t="s">
        <v>121</v>
      </c>
      <c r="B124" s="11" t="s">
        <v>122</v>
      </c>
      <c r="C124" s="11" t="s">
        <v>121</v>
      </c>
      <c r="D124" s="11" t="s">
        <v>275</v>
      </c>
      <c r="E124" s="12">
        <v>20</v>
      </c>
      <c r="F124" s="12">
        <v>1200</v>
      </c>
      <c r="G124" s="12">
        <v>10</v>
      </c>
      <c r="H124" s="12">
        <v>50</v>
      </c>
      <c r="I124" s="12"/>
      <c r="J124" s="12"/>
      <c r="K124" s="12"/>
      <c r="L124" s="12"/>
      <c r="M124" s="12"/>
      <c r="N124" s="13"/>
      <c r="O124" s="12">
        <f t="shared" si="18"/>
        <v>0</v>
      </c>
      <c r="P124" s="12">
        <f t="shared" si="19"/>
        <v>0</v>
      </c>
      <c r="Q124" s="57"/>
      <c r="R124" s="15">
        <v>0.11</v>
      </c>
      <c r="S124" s="15">
        <f t="shared" si="20"/>
        <v>0</v>
      </c>
    </row>
    <row r="125" spans="1:21" x14ac:dyDescent="0.2">
      <c r="A125" s="11" t="s">
        <v>207</v>
      </c>
      <c r="B125" s="11" t="s">
        <v>208</v>
      </c>
      <c r="C125" s="11" t="s">
        <v>207</v>
      </c>
      <c r="D125" s="11" t="s">
        <v>275</v>
      </c>
      <c r="E125" s="12">
        <v>20</v>
      </c>
      <c r="F125" s="12">
        <v>1500</v>
      </c>
      <c r="G125" s="12">
        <v>10</v>
      </c>
      <c r="H125" s="12">
        <v>50</v>
      </c>
      <c r="I125" s="12"/>
      <c r="J125" s="12"/>
      <c r="K125" s="12"/>
      <c r="L125" s="12"/>
      <c r="M125" s="12"/>
      <c r="N125" s="13"/>
      <c r="O125" s="12">
        <f t="shared" si="18"/>
        <v>0</v>
      </c>
      <c r="P125" s="12">
        <f t="shared" si="19"/>
        <v>0</v>
      </c>
      <c r="Q125" s="57"/>
      <c r="R125" s="15">
        <v>7.0000000000000007E-2</v>
      </c>
      <c r="S125" s="15">
        <f t="shared" si="20"/>
        <v>0</v>
      </c>
    </row>
    <row r="126" spans="1:21" x14ac:dyDescent="0.2">
      <c r="A126" s="11" t="s">
        <v>209</v>
      </c>
      <c r="B126" s="11" t="s">
        <v>210</v>
      </c>
      <c r="C126" s="11" t="s">
        <v>209</v>
      </c>
      <c r="D126" s="11" t="s">
        <v>275</v>
      </c>
      <c r="E126" s="12">
        <v>20</v>
      </c>
      <c r="F126" s="12">
        <v>1800</v>
      </c>
      <c r="G126" s="12">
        <v>10</v>
      </c>
      <c r="H126" s="12">
        <v>50</v>
      </c>
      <c r="I126" s="12"/>
      <c r="J126" s="12"/>
      <c r="K126" s="12"/>
      <c r="L126" s="12"/>
      <c r="M126" s="12"/>
      <c r="N126" s="13"/>
      <c r="O126" s="12">
        <f t="shared" si="18"/>
        <v>0</v>
      </c>
      <c r="P126" s="12">
        <f t="shared" si="19"/>
        <v>0</v>
      </c>
      <c r="Q126" s="58"/>
      <c r="R126" s="15">
        <v>0.09</v>
      </c>
      <c r="S126" s="15">
        <f t="shared" si="20"/>
        <v>0</v>
      </c>
      <c r="T126" s="43"/>
    </row>
    <row r="127" spans="1:21" x14ac:dyDescent="0.2">
      <c r="A127" s="11" t="s">
        <v>123</v>
      </c>
      <c r="B127" s="11" t="s">
        <v>124</v>
      </c>
      <c r="C127" s="11" t="s">
        <v>123</v>
      </c>
      <c r="D127" s="11" t="s">
        <v>275</v>
      </c>
      <c r="E127" s="12">
        <v>25</v>
      </c>
      <c r="F127" s="12">
        <v>150</v>
      </c>
      <c r="G127" s="12">
        <v>10</v>
      </c>
      <c r="H127" s="12">
        <v>200</v>
      </c>
      <c r="I127" s="12"/>
      <c r="J127" s="12"/>
      <c r="K127" s="12"/>
      <c r="L127" s="12"/>
      <c r="M127" s="12"/>
      <c r="N127" s="13"/>
      <c r="O127" s="12">
        <f t="shared" si="18"/>
        <v>0</v>
      </c>
      <c r="P127" s="12">
        <f t="shared" si="19"/>
        <v>0</v>
      </c>
      <c r="Q127" s="57"/>
      <c r="R127" s="15">
        <v>0.04</v>
      </c>
      <c r="S127" s="15">
        <f t="shared" si="20"/>
        <v>0</v>
      </c>
      <c r="T127" s="43">
        <f>SUM(S127:S144)</f>
        <v>5.08</v>
      </c>
      <c r="U127" s="3">
        <f>T127*100/$T$145</f>
        <v>6.0613291969931984</v>
      </c>
    </row>
    <row r="128" spans="1:21" x14ac:dyDescent="0.2">
      <c r="A128" s="63" t="s">
        <v>257</v>
      </c>
      <c r="B128" s="63" t="s">
        <v>124</v>
      </c>
      <c r="C128" s="63">
        <v>90445200</v>
      </c>
      <c r="D128" s="63" t="s">
        <v>277</v>
      </c>
      <c r="E128" s="12">
        <v>25</v>
      </c>
      <c r="F128" s="12">
        <v>150</v>
      </c>
      <c r="G128" s="12">
        <v>10</v>
      </c>
      <c r="H128" s="12">
        <v>200</v>
      </c>
      <c r="I128" s="12"/>
      <c r="J128" s="12"/>
      <c r="K128" s="12"/>
      <c r="L128" s="12">
        <v>200</v>
      </c>
      <c r="M128" s="12"/>
      <c r="N128" s="13"/>
      <c r="O128" s="12">
        <f t="shared" si="18"/>
        <v>200</v>
      </c>
      <c r="P128" s="12">
        <f t="shared" si="19"/>
        <v>1</v>
      </c>
      <c r="Q128" s="57"/>
      <c r="R128" s="15">
        <v>0.04</v>
      </c>
      <c r="S128" s="15">
        <f t="shared" si="20"/>
        <v>0.04</v>
      </c>
    </row>
    <row r="129" spans="1:20" x14ac:dyDescent="0.2">
      <c r="A129" s="11" t="s">
        <v>125</v>
      </c>
      <c r="B129" s="11" t="s">
        <v>126</v>
      </c>
      <c r="C129" s="11" t="s">
        <v>125</v>
      </c>
      <c r="D129" s="11" t="s">
        <v>275</v>
      </c>
      <c r="E129" s="12">
        <v>25</v>
      </c>
      <c r="F129" s="12">
        <v>300</v>
      </c>
      <c r="G129" s="12">
        <v>10</v>
      </c>
      <c r="H129" s="12">
        <v>100</v>
      </c>
      <c r="I129" s="12"/>
      <c r="J129" s="12"/>
      <c r="K129" s="12"/>
      <c r="L129" s="12">
        <v>100</v>
      </c>
      <c r="M129" s="12"/>
      <c r="N129" s="13"/>
      <c r="O129" s="12">
        <f t="shared" si="18"/>
        <v>100</v>
      </c>
      <c r="P129" s="12">
        <f t="shared" si="19"/>
        <v>1</v>
      </c>
      <c r="Q129" s="57"/>
      <c r="R129" s="15">
        <v>0.04</v>
      </c>
      <c r="S129" s="15">
        <f t="shared" si="20"/>
        <v>0.04</v>
      </c>
    </row>
    <row r="130" spans="1:20" x14ac:dyDescent="0.2">
      <c r="A130" s="63" t="s">
        <v>127</v>
      </c>
      <c r="B130" s="63" t="s">
        <v>126</v>
      </c>
      <c r="C130" s="63">
        <v>90445300</v>
      </c>
      <c r="D130" s="63" t="s">
        <v>277</v>
      </c>
      <c r="E130" s="12" t="s">
        <v>63</v>
      </c>
      <c r="F130" s="12">
        <v>300</v>
      </c>
      <c r="G130" s="12">
        <v>10</v>
      </c>
      <c r="H130" s="12">
        <v>100</v>
      </c>
      <c r="I130" s="12">
        <v>300</v>
      </c>
      <c r="J130" s="12">
        <v>300</v>
      </c>
      <c r="K130" s="12"/>
      <c r="L130" s="12">
        <v>200</v>
      </c>
      <c r="M130" s="12"/>
      <c r="N130" s="13"/>
      <c r="O130" s="12">
        <f t="shared" si="18"/>
        <v>800</v>
      </c>
      <c r="P130" s="12">
        <f t="shared" si="19"/>
        <v>8</v>
      </c>
      <c r="Q130" s="57"/>
      <c r="R130" s="15">
        <v>0.04</v>
      </c>
      <c r="S130" s="15">
        <f t="shared" si="20"/>
        <v>0.32</v>
      </c>
    </row>
    <row r="131" spans="1:20" x14ac:dyDescent="0.2">
      <c r="A131" s="11" t="s">
        <v>128</v>
      </c>
      <c r="B131" s="11" t="s">
        <v>129</v>
      </c>
      <c r="C131" s="11" t="s">
        <v>128</v>
      </c>
      <c r="D131" s="11" t="s">
        <v>275</v>
      </c>
      <c r="E131" s="12">
        <v>25</v>
      </c>
      <c r="F131" s="12">
        <v>450</v>
      </c>
      <c r="G131" s="12">
        <v>10</v>
      </c>
      <c r="H131" s="12">
        <v>100</v>
      </c>
      <c r="I131" s="12">
        <v>200</v>
      </c>
      <c r="J131" s="12">
        <v>100</v>
      </c>
      <c r="K131" s="12"/>
      <c r="L131" s="12">
        <v>100</v>
      </c>
      <c r="M131" s="12">
        <v>100</v>
      </c>
      <c r="N131" s="13"/>
      <c r="O131" s="12">
        <f t="shared" si="18"/>
        <v>500</v>
      </c>
      <c r="P131" s="12">
        <f t="shared" si="19"/>
        <v>5</v>
      </c>
      <c r="Q131" s="57"/>
      <c r="R131" s="15">
        <v>0.06</v>
      </c>
      <c r="S131" s="15">
        <f t="shared" si="20"/>
        <v>0.3</v>
      </c>
    </row>
    <row r="132" spans="1:20" x14ac:dyDescent="0.2">
      <c r="A132" s="63" t="s">
        <v>190</v>
      </c>
      <c r="B132" s="63" t="s">
        <v>129</v>
      </c>
      <c r="C132" s="63">
        <v>90445400</v>
      </c>
      <c r="D132" s="63" t="s">
        <v>277</v>
      </c>
      <c r="E132" s="12" t="s">
        <v>63</v>
      </c>
      <c r="F132" s="12">
        <v>450</v>
      </c>
      <c r="G132" s="12">
        <v>10</v>
      </c>
      <c r="H132" s="12">
        <v>100</v>
      </c>
      <c r="I132" s="12">
        <v>300</v>
      </c>
      <c r="J132" s="12">
        <v>300</v>
      </c>
      <c r="K132" s="12"/>
      <c r="L132" s="12">
        <v>500</v>
      </c>
      <c r="M132" s="12">
        <v>200</v>
      </c>
      <c r="N132" s="13"/>
      <c r="O132" s="12">
        <f t="shared" si="18"/>
        <v>1300</v>
      </c>
      <c r="P132" s="12">
        <f t="shared" si="19"/>
        <v>13</v>
      </c>
      <c r="Q132" s="57"/>
      <c r="R132" s="15">
        <v>0.06</v>
      </c>
      <c r="S132" s="15">
        <f t="shared" si="20"/>
        <v>0.78</v>
      </c>
    </row>
    <row r="133" spans="1:20" x14ac:dyDescent="0.2">
      <c r="A133" s="11" t="s">
        <v>130</v>
      </c>
      <c r="B133" s="11" t="s">
        <v>131</v>
      </c>
      <c r="C133" s="11" t="s">
        <v>130</v>
      </c>
      <c r="D133" s="11" t="s">
        <v>275</v>
      </c>
      <c r="E133" s="12">
        <v>25</v>
      </c>
      <c r="F133" s="12">
        <v>600</v>
      </c>
      <c r="G133" s="12">
        <v>10</v>
      </c>
      <c r="H133" s="12">
        <v>50</v>
      </c>
      <c r="I133" s="12"/>
      <c r="J133" s="12"/>
      <c r="K133" s="12"/>
      <c r="L133" s="12"/>
      <c r="M133" s="12"/>
      <c r="N133" s="13"/>
      <c r="O133" s="12">
        <f t="shared" si="18"/>
        <v>0</v>
      </c>
      <c r="P133" s="12">
        <f t="shared" si="19"/>
        <v>0</v>
      </c>
      <c r="Q133" s="57"/>
      <c r="R133" s="15">
        <v>0.04</v>
      </c>
      <c r="S133" s="15">
        <f t="shared" si="20"/>
        <v>0</v>
      </c>
    </row>
    <row r="134" spans="1:20" x14ac:dyDescent="0.2">
      <c r="A134" s="63" t="s">
        <v>211</v>
      </c>
      <c r="B134" s="63" t="s">
        <v>131</v>
      </c>
      <c r="C134" s="63">
        <v>90445600</v>
      </c>
      <c r="D134" s="63" t="s">
        <v>277</v>
      </c>
      <c r="E134" s="12">
        <v>25</v>
      </c>
      <c r="F134" s="12">
        <v>600</v>
      </c>
      <c r="G134" s="12">
        <v>10</v>
      </c>
      <c r="H134" s="12">
        <v>50</v>
      </c>
      <c r="I134" s="12">
        <v>200</v>
      </c>
      <c r="J134" s="12"/>
      <c r="K134" s="12"/>
      <c r="L134" s="12">
        <v>200</v>
      </c>
      <c r="M134" s="12">
        <v>200</v>
      </c>
      <c r="N134" s="13"/>
      <c r="O134" s="12">
        <f t="shared" si="18"/>
        <v>600</v>
      </c>
      <c r="P134" s="12">
        <f t="shared" si="19"/>
        <v>12</v>
      </c>
      <c r="Q134" s="57"/>
      <c r="R134" s="15">
        <v>0.04</v>
      </c>
      <c r="S134" s="15">
        <f t="shared" si="20"/>
        <v>0.48</v>
      </c>
    </row>
    <row r="135" spans="1:20" x14ac:dyDescent="0.2">
      <c r="A135" s="11" t="s">
        <v>162</v>
      </c>
      <c r="B135" s="11" t="s">
        <v>163</v>
      </c>
      <c r="C135" s="11" t="s">
        <v>162</v>
      </c>
      <c r="D135" s="11" t="s">
        <v>275</v>
      </c>
      <c r="E135" s="12">
        <v>25</v>
      </c>
      <c r="F135" s="12">
        <v>750</v>
      </c>
      <c r="G135" s="12">
        <v>10</v>
      </c>
      <c r="H135" s="12">
        <v>50</v>
      </c>
      <c r="I135" s="12">
        <v>200</v>
      </c>
      <c r="J135" s="12"/>
      <c r="K135" s="12"/>
      <c r="L135" s="12"/>
      <c r="M135" s="12"/>
      <c r="N135" s="13"/>
      <c r="O135" s="12">
        <f t="shared" si="18"/>
        <v>200</v>
      </c>
      <c r="P135" s="12">
        <f t="shared" si="19"/>
        <v>4</v>
      </c>
      <c r="Q135" s="57"/>
      <c r="R135" s="15">
        <v>0.04</v>
      </c>
      <c r="S135" s="15">
        <f t="shared" si="20"/>
        <v>0.16</v>
      </c>
    </row>
    <row r="136" spans="1:20" x14ac:dyDescent="0.2">
      <c r="A136" s="63" t="s">
        <v>218</v>
      </c>
      <c r="B136" s="63" t="s">
        <v>163</v>
      </c>
      <c r="C136" s="31" t="s">
        <v>219</v>
      </c>
      <c r="D136" s="63" t="s">
        <v>277</v>
      </c>
      <c r="E136" s="12">
        <v>25</v>
      </c>
      <c r="F136" s="12">
        <v>750</v>
      </c>
      <c r="G136" s="12">
        <v>10</v>
      </c>
      <c r="H136" s="12">
        <v>50</v>
      </c>
      <c r="I136" s="12"/>
      <c r="J136" s="12">
        <v>400</v>
      </c>
      <c r="K136" s="12"/>
      <c r="L136" s="12">
        <v>500</v>
      </c>
      <c r="M136" s="12"/>
      <c r="N136" s="13"/>
      <c r="O136" s="12">
        <f t="shared" si="18"/>
        <v>900</v>
      </c>
      <c r="P136" s="12">
        <f t="shared" si="19"/>
        <v>18</v>
      </c>
      <c r="Q136" s="57"/>
      <c r="R136" s="15">
        <v>0.04</v>
      </c>
      <c r="S136" s="15">
        <f t="shared" si="20"/>
        <v>0.72</v>
      </c>
    </row>
    <row r="137" spans="1:20" x14ac:dyDescent="0.2">
      <c r="A137" s="11" t="s">
        <v>132</v>
      </c>
      <c r="B137" s="11" t="s">
        <v>133</v>
      </c>
      <c r="C137" s="11" t="s">
        <v>132</v>
      </c>
      <c r="D137" s="11" t="s">
        <v>275</v>
      </c>
      <c r="E137" s="12">
        <v>25</v>
      </c>
      <c r="F137" s="12">
        <v>900</v>
      </c>
      <c r="G137" s="12">
        <v>10</v>
      </c>
      <c r="H137" s="12">
        <v>50</v>
      </c>
      <c r="I137" s="12"/>
      <c r="J137" s="12"/>
      <c r="K137" s="12"/>
      <c r="L137" s="12"/>
      <c r="M137" s="12">
        <v>200</v>
      </c>
      <c r="N137" s="13"/>
      <c r="O137" s="12">
        <f t="shared" si="18"/>
        <v>200</v>
      </c>
      <c r="P137" s="12">
        <f t="shared" si="19"/>
        <v>4</v>
      </c>
      <c r="Q137" s="57"/>
      <c r="R137" s="15">
        <v>0.06</v>
      </c>
      <c r="S137" s="15">
        <f t="shared" si="20"/>
        <v>0.24</v>
      </c>
    </row>
    <row r="138" spans="1:20" x14ac:dyDescent="0.2">
      <c r="A138" s="63" t="s">
        <v>264</v>
      </c>
      <c r="B138" s="63" t="s">
        <v>133</v>
      </c>
      <c r="C138" s="31" t="s">
        <v>265</v>
      </c>
      <c r="D138" s="63" t="s">
        <v>277</v>
      </c>
      <c r="E138" s="12">
        <v>25</v>
      </c>
      <c r="F138" s="12">
        <v>900</v>
      </c>
      <c r="G138" s="12">
        <v>10</v>
      </c>
      <c r="H138" s="12">
        <v>50</v>
      </c>
      <c r="I138" s="12">
        <v>200</v>
      </c>
      <c r="J138" s="12">
        <v>200</v>
      </c>
      <c r="K138" s="12"/>
      <c r="L138" s="12">
        <v>200</v>
      </c>
      <c r="M138" s="12">
        <v>200</v>
      </c>
      <c r="N138" s="13"/>
      <c r="O138" s="12">
        <f t="shared" si="18"/>
        <v>800</v>
      </c>
      <c r="P138" s="12">
        <f t="shared" si="19"/>
        <v>16</v>
      </c>
      <c r="Q138" s="57"/>
      <c r="R138" s="15">
        <v>0.06</v>
      </c>
      <c r="S138" s="15">
        <f t="shared" si="20"/>
        <v>0.96</v>
      </c>
    </row>
    <row r="139" spans="1:20" x14ac:dyDescent="0.2">
      <c r="A139" s="11" t="s">
        <v>134</v>
      </c>
      <c r="B139" s="11" t="s">
        <v>135</v>
      </c>
      <c r="C139" s="11" t="s">
        <v>134</v>
      </c>
      <c r="D139" s="11" t="s">
        <v>275</v>
      </c>
      <c r="E139" s="12">
        <v>25</v>
      </c>
      <c r="F139" s="12">
        <v>1200</v>
      </c>
      <c r="G139" s="12">
        <v>10</v>
      </c>
      <c r="H139" s="12">
        <v>50</v>
      </c>
      <c r="I139" s="12"/>
      <c r="J139" s="12">
        <v>100</v>
      </c>
      <c r="K139" s="12"/>
      <c r="L139" s="12"/>
      <c r="M139" s="12"/>
      <c r="N139" s="13"/>
      <c r="O139" s="12">
        <f t="shared" si="18"/>
        <v>100</v>
      </c>
      <c r="P139" s="12">
        <f t="shared" si="19"/>
        <v>2</v>
      </c>
      <c r="Q139" s="57"/>
      <c r="R139" s="15">
        <v>0.08</v>
      </c>
      <c r="S139" s="15">
        <f t="shared" si="20"/>
        <v>0.16</v>
      </c>
    </row>
    <row r="140" spans="1:20" x14ac:dyDescent="0.2">
      <c r="A140" s="26" t="s">
        <v>451</v>
      </c>
      <c r="B140" s="63" t="s">
        <v>135</v>
      </c>
      <c r="C140" s="26">
        <v>90445810</v>
      </c>
      <c r="D140" s="63" t="s">
        <v>277</v>
      </c>
      <c r="E140" s="12" t="s">
        <v>63</v>
      </c>
      <c r="F140" s="12">
        <v>1200</v>
      </c>
      <c r="G140" s="12">
        <v>10</v>
      </c>
      <c r="H140" s="12">
        <v>50</v>
      </c>
      <c r="I140" s="12">
        <v>200</v>
      </c>
      <c r="J140" s="12">
        <v>200</v>
      </c>
      <c r="K140" s="12"/>
      <c r="L140" s="12"/>
      <c r="M140" s="12"/>
      <c r="N140" s="13"/>
      <c r="O140" s="12">
        <f t="shared" si="18"/>
        <v>400</v>
      </c>
      <c r="P140" s="12">
        <f t="shared" si="19"/>
        <v>8</v>
      </c>
      <c r="Q140" s="57"/>
      <c r="R140" s="15">
        <v>0.08</v>
      </c>
      <c r="S140" s="15">
        <f t="shared" si="20"/>
        <v>0.64</v>
      </c>
    </row>
    <row r="141" spans="1:20" x14ac:dyDescent="0.2">
      <c r="A141" s="11" t="s">
        <v>238</v>
      </c>
      <c r="B141" s="11" t="s">
        <v>239</v>
      </c>
      <c r="C141" s="11" t="s">
        <v>238</v>
      </c>
      <c r="D141" s="11" t="s">
        <v>275</v>
      </c>
      <c r="E141" s="12">
        <v>25</v>
      </c>
      <c r="F141" s="12">
        <v>1524</v>
      </c>
      <c r="G141" s="12">
        <v>10</v>
      </c>
      <c r="H141" s="12">
        <v>50</v>
      </c>
      <c r="I141" s="12"/>
      <c r="J141" s="12"/>
      <c r="K141" s="12"/>
      <c r="L141" s="12"/>
      <c r="M141" s="12"/>
      <c r="N141" s="13"/>
      <c r="O141" s="12">
        <f t="shared" si="18"/>
        <v>0</v>
      </c>
      <c r="P141" s="12">
        <f t="shared" si="19"/>
        <v>0</v>
      </c>
      <c r="Q141" s="57"/>
      <c r="R141" s="15">
        <v>0.08</v>
      </c>
      <c r="S141" s="15">
        <f t="shared" si="20"/>
        <v>0</v>
      </c>
    </row>
    <row r="142" spans="1:20" x14ac:dyDescent="0.2">
      <c r="A142" s="11" t="s">
        <v>164</v>
      </c>
      <c r="B142" s="11" t="s">
        <v>165</v>
      </c>
      <c r="C142" s="11" t="s">
        <v>164</v>
      </c>
      <c r="D142" s="11" t="s">
        <v>275</v>
      </c>
      <c r="E142" s="12">
        <v>25</v>
      </c>
      <c r="F142" s="12">
        <v>1800</v>
      </c>
      <c r="G142" s="12">
        <v>10</v>
      </c>
      <c r="H142" s="12">
        <v>50</v>
      </c>
      <c r="I142" s="12"/>
      <c r="J142" s="12"/>
      <c r="K142" s="12"/>
      <c r="L142" s="12"/>
      <c r="M142" s="12"/>
      <c r="N142" s="13"/>
      <c r="O142" s="12">
        <f t="shared" si="18"/>
        <v>0</v>
      </c>
      <c r="P142" s="12">
        <f t="shared" si="19"/>
        <v>0</v>
      </c>
      <c r="Q142" s="57"/>
      <c r="R142" s="15">
        <v>0.12</v>
      </c>
      <c r="S142" s="15">
        <f t="shared" si="20"/>
        <v>0</v>
      </c>
    </row>
    <row r="143" spans="1:20" x14ac:dyDescent="0.2">
      <c r="A143" s="63" t="s">
        <v>227</v>
      </c>
      <c r="B143" s="63" t="s">
        <v>165</v>
      </c>
      <c r="C143" s="63">
        <v>90445900</v>
      </c>
      <c r="D143" s="63" t="s">
        <v>277</v>
      </c>
      <c r="E143" s="12">
        <v>25</v>
      </c>
      <c r="F143" s="12">
        <v>1800</v>
      </c>
      <c r="G143" s="12">
        <v>10</v>
      </c>
      <c r="H143" s="12">
        <v>50</v>
      </c>
      <c r="I143" s="12">
        <v>100</v>
      </c>
      <c r="J143" s="12"/>
      <c r="K143" s="12"/>
      <c r="L143" s="12"/>
      <c r="M143" s="12"/>
      <c r="N143" s="13"/>
      <c r="O143" s="12">
        <f t="shared" si="18"/>
        <v>100</v>
      </c>
      <c r="P143" s="12">
        <f t="shared" si="19"/>
        <v>2</v>
      </c>
      <c r="Q143" s="57"/>
      <c r="R143" s="15">
        <v>0.12</v>
      </c>
      <c r="S143" s="15">
        <f t="shared" si="20"/>
        <v>0.24</v>
      </c>
      <c r="T143" s="43"/>
    </row>
    <row r="144" spans="1:20" x14ac:dyDescent="0.2">
      <c r="A144" s="63" t="s">
        <v>301</v>
      </c>
      <c r="B144" s="63" t="s">
        <v>302</v>
      </c>
      <c r="C144" s="63">
        <v>90446000</v>
      </c>
      <c r="D144" s="63" t="s">
        <v>277</v>
      </c>
      <c r="E144" s="12">
        <v>25</v>
      </c>
      <c r="F144" s="12">
        <v>2400</v>
      </c>
      <c r="G144" s="12">
        <v>10</v>
      </c>
      <c r="H144" s="12">
        <v>50</v>
      </c>
      <c r="I144" s="12"/>
      <c r="J144" s="12"/>
      <c r="K144" s="12"/>
      <c r="L144" s="12"/>
      <c r="M144" s="12"/>
      <c r="N144" s="13"/>
      <c r="O144" s="12">
        <f t="shared" si="18"/>
        <v>0</v>
      </c>
      <c r="P144" s="12">
        <f t="shared" si="19"/>
        <v>0</v>
      </c>
      <c r="Q144" s="57"/>
      <c r="R144" s="15">
        <v>0.12</v>
      </c>
      <c r="S144" s="15">
        <f t="shared" si="20"/>
        <v>0</v>
      </c>
      <c r="T144" s="43"/>
    </row>
    <row r="145" spans="1:21" x14ac:dyDescent="0.2">
      <c r="A145" s="305"/>
      <c r="B145" s="305"/>
      <c r="C145" s="305"/>
      <c r="D145" s="305"/>
      <c r="E145" s="305"/>
      <c r="F145" s="305"/>
      <c r="G145" s="305"/>
      <c r="H145" s="305"/>
      <c r="I145" s="63">
        <f t="shared" ref="I145:N145" si="21">SUBTOTAL(9,I6:I144)</f>
        <v>5825</v>
      </c>
      <c r="J145" s="63">
        <f t="shared" si="21"/>
        <v>33495</v>
      </c>
      <c r="K145" s="63">
        <f>SUBTOTAL(9,K5:K144)</f>
        <v>8000</v>
      </c>
      <c r="L145" s="63">
        <f t="shared" si="21"/>
        <v>54000</v>
      </c>
      <c r="M145" s="63">
        <f t="shared" si="21"/>
        <v>46150</v>
      </c>
      <c r="N145" s="63">
        <f t="shared" si="21"/>
        <v>0</v>
      </c>
      <c r="O145" s="63">
        <f>SUBTOTAL(9,O5:O144)</f>
        <v>147470</v>
      </c>
      <c r="P145" s="63">
        <f>SUBTOTAL(9,P5:P144)</f>
        <v>1656</v>
      </c>
      <c r="Q145" s="59"/>
      <c r="R145" s="12"/>
      <c r="S145" s="63">
        <f>SUBTOTAL(9,S5:S144)</f>
        <v>97.76</v>
      </c>
      <c r="T145" s="3">
        <f>SUM(T14:T144)</f>
        <v>83.81</v>
      </c>
      <c r="U145" s="3">
        <f>SUM(U14:U144)</f>
        <v>100</v>
      </c>
    </row>
    <row r="146" spans="1:21" x14ac:dyDescent="0.2">
      <c r="A146" s="305"/>
      <c r="B146" s="305"/>
      <c r="C146" s="305"/>
      <c r="D146" s="305"/>
      <c r="E146" s="305"/>
      <c r="F146" s="305"/>
      <c r="G146" s="305"/>
      <c r="H146" s="305"/>
      <c r="I146" s="63">
        <v>52</v>
      </c>
      <c r="J146" s="63">
        <v>407</v>
      </c>
      <c r="K146" s="63">
        <f>12-8</f>
        <v>4</v>
      </c>
      <c r="L146" s="63">
        <v>655</v>
      </c>
      <c r="M146" s="63">
        <v>538</v>
      </c>
      <c r="N146" s="63"/>
      <c r="O146" s="63"/>
      <c r="P146" s="63">
        <f>SUM(I146:N146)</f>
        <v>1656</v>
      </c>
      <c r="S146" s="3">
        <f>S145/30</f>
        <v>3.258666666666667</v>
      </c>
    </row>
    <row r="147" spans="1:21" x14ac:dyDescent="0.2">
      <c r="A147" s="305"/>
      <c r="B147" s="305"/>
      <c r="C147" s="305"/>
      <c r="D147" s="305"/>
      <c r="E147" s="305"/>
      <c r="F147" s="305"/>
      <c r="G147" s="305"/>
      <c r="H147" s="305"/>
      <c r="I147" s="63">
        <v>3.42</v>
      </c>
      <c r="J147" s="63">
        <v>22.75</v>
      </c>
      <c r="K147" s="63">
        <f>0.56-0.32</f>
        <v>0.24000000000000005</v>
      </c>
      <c r="L147" s="63">
        <v>38.4</v>
      </c>
      <c r="M147" s="63">
        <v>32.950000000000003</v>
      </c>
      <c r="N147" s="63"/>
      <c r="O147" s="63"/>
      <c r="P147" s="63">
        <f>SUM(I147:N147)</f>
        <v>97.76</v>
      </c>
    </row>
    <row r="148" spans="1:21" x14ac:dyDescent="0.2">
      <c r="A148" s="34"/>
      <c r="B148" s="34"/>
      <c r="C148" s="34"/>
      <c r="D148" s="34"/>
      <c r="E148" s="34"/>
      <c r="F148" s="34"/>
      <c r="G148" s="34"/>
      <c r="H148" s="34"/>
    </row>
    <row r="149" spans="1:21" x14ac:dyDescent="0.2">
      <c r="A149" s="66" t="s">
        <v>136</v>
      </c>
      <c r="B149" s="66" t="s">
        <v>136</v>
      </c>
      <c r="C149" s="30"/>
      <c r="D149" s="30"/>
      <c r="E149" s="64" t="s">
        <v>10</v>
      </c>
      <c r="F149" s="64" t="s">
        <v>137</v>
      </c>
      <c r="G149" s="300" t="s">
        <v>138</v>
      </c>
      <c r="H149" s="301"/>
      <c r="I149" s="20"/>
      <c r="J149" s="20"/>
      <c r="K149" s="20"/>
      <c r="L149" s="20"/>
      <c r="M149" s="20"/>
      <c r="N149" s="20"/>
      <c r="O149" s="12"/>
      <c r="P149" s="12"/>
      <c r="Q149" s="35"/>
      <c r="R149" s="12"/>
      <c r="S149" s="15"/>
    </row>
    <row r="150" spans="1:21" x14ac:dyDescent="0.2">
      <c r="A150" s="63"/>
      <c r="B150" s="63"/>
      <c r="C150" s="63"/>
      <c r="D150" s="63"/>
      <c r="E150" s="64"/>
      <c r="F150" s="64"/>
      <c r="G150" s="64" t="s">
        <v>139</v>
      </c>
      <c r="H150" s="64" t="s">
        <v>140</v>
      </c>
      <c r="I150" s="64" t="s">
        <v>140</v>
      </c>
      <c r="J150" s="64" t="s">
        <v>140</v>
      </c>
      <c r="K150" s="64" t="s">
        <v>140</v>
      </c>
      <c r="L150" s="64" t="s">
        <v>140</v>
      </c>
      <c r="M150" s="70" t="s">
        <v>140</v>
      </c>
      <c r="N150" s="64" t="s">
        <v>140</v>
      </c>
      <c r="O150" s="63" t="s">
        <v>140</v>
      </c>
      <c r="P150" s="63" t="s">
        <v>12</v>
      </c>
      <c r="Q150" s="68"/>
      <c r="R150" s="12"/>
      <c r="S150" s="15"/>
    </row>
    <row r="151" spans="1:21" x14ac:dyDescent="0.2">
      <c r="A151" s="38" t="s">
        <v>142</v>
      </c>
      <c r="B151" s="38" t="s">
        <v>143</v>
      </c>
      <c r="C151" s="38" t="s">
        <v>142</v>
      </c>
      <c r="D151" s="38" t="s">
        <v>142</v>
      </c>
      <c r="E151" s="12">
        <v>13</v>
      </c>
      <c r="F151" s="12">
        <v>25</v>
      </c>
      <c r="G151" s="12">
        <v>5</v>
      </c>
      <c r="H151" s="12">
        <v>125</v>
      </c>
      <c r="I151" s="12"/>
      <c r="J151" s="12"/>
      <c r="K151" s="12"/>
      <c r="L151" s="12"/>
      <c r="M151" s="12"/>
      <c r="N151" s="12"/>
      <c r="O151" s="12">
        <f>SUM(I151:N151)</f>
        <v>0</v>
      </c>
      <c r="P151" s="12">
        <f>$O151/$H151</f>
        <v>0</v>
      </c>
      <c r="Q151" s="39"/>
      <c r="R151" s="15">
        <v>0.09</v>
      </c>
      <c r="S151" s="15">
        <f>$P151*$R151</f>
        <v>0</v>
      </c>
    </row>
    <row r="152" spans="1:21" x14ac:dyDescent="0.2">
      <c r="A152" s="38" t="s">
        <v>144</v>
      </c>
      <c r="B152" s="38" t="s">
        <v>145</v>
      </c>
      <c r="C152" s="38" t="s">
        <v>144</v>
      </c>
      <c r="D152" s="38" t="s">
        <v>144</v>
      </c>
      <c r="E152" s="12">
        <v>19</v>
      </c>
      <c r="F152" s="12">
        <v>25</v>
      </c>
      <c r="G152" s="12">
        <v>5</v>
      </c>
      <c r="H152" s="12">
        <v>125</v>
      </c>
      <c r="I152" s="12"/>
      <c r="J152" s="12"/>
      <c r="K152" s="12"/>
      <c r="L152" s="12"/>
      <c r="M152" s="12"/>
      <c r="N152" s="12"/>
      <c r="O152" s="12">
        <f>SUM(I152:N152)</f>
        <v>0</v>
      </c>
      <c r="P152" s="12">
        <f>$O152/$H152</f>
        <v>0</v>
      </c>
      <c r="Q152" s="39"/>
      <c r="R152" s="15">
        <v>0.15</v>
      </c>
      <c r="S152" s="15">
        <f>$P152*$R152</f>
        <v>0</v>
      </c>
    </row>
    <row r="153" spans="1:21" x14ac:dyDescent="0.2">
      <c r="B153" s="3"/>
      <c r="I153" s="63">
        <f t="shared" ref="I153:N153" si="22">SUM(I151:I152)</f>
        <v>0</v>
      </c>
      <c r="J153" s="63">
        <f t="shared" si="22"/>
        <v>0</v>
      </c>
      <c r="K153" s="63">
        <f t="shared" si="22"/>
        <v>0</v>
      </c>
      <c r="L153" s="63">
        <f t="shared" si="22"/>
        <v>0</v>
      </c>
      <c r="M153" s="69">
        <f t="shared" ref="M153" si="23">SUM(M151:M152)</f>
        <v>0</v>
      </c>
      <c r="N153" s="63">
        <f t="shared" si="22"/>
        <v>0</v>
      </c>
      <c r="O153" s="63">
        <f>SUBTOTAL(9,O151:O152)</f>
        <v>0</v>
      </c>
      <c r="P153" s="63">
        <f>SUBTOTAL(9,P151:P152)</f>
        <v>0</v>
      </c>
      <c r="Q153" s="68"/>
      <c r="R153" s="12"/>
      <c r="S153" s="33">
        <f>SUBTOTAL(9,S151:S152)</f>
        <v>0</v>
      </c>
    </row>
    <row r="154" spans="1:21" x14ac:dyDescent="0.2">
      <c r="B154" s="3"/>
      <c r="I154" s="40"/>
      <c r="J154" s="40"/>
      <c r="K154" s="40"/>
      <c r="L154" s="40"/>
      <c r="M154" s="40"/>
      <c r="N154" s="40"/>
      <c r="O154" s="63">
        <v>0</v>
      </c>
      <c r="P154" s="63">
        <v>0</v>
      </c>
      <c r="Q154" s="35"/>
      <c r="R154" s="12"/>
      <c r="S154" s="33">
        <v>0</v>
      </c>
    </row>
  </sheetData>
  <autoFilter ref="D3:D147"/>
  <mergeCells count="11">
    <mergeCell ref="R3:S3"/>
    <mergeCell ref="A1:H1"/>
    <mergeCell ref="A2:D2"/>
    <mergeCell ref="E2:H2"/>
    <mergeCell ref="G3:H3"/>
    <mergeCell ref="O3:P3"/>
    <mergeCell ref="A110:B110"/>
    <mergeCell ref="A145:H145"/>
    <mergeCell ref="A146:H146"/>
    <mergeCell ref="A147:H147"/>
    <mergeCell ref="G149:H149"/>
  </mergeCells>
  <conditionalFormatting sqref="A5:H5">
    <cfRule type="expression" dxfId="507" priority="1">
      <formula>MOD(ROW(),2)</formula>
    </cfRule>
  </conditionalFormatting>
  <conditionalFormatting sqref="A6:XFD144">
    <cfRule type="expression" dxfId="506" priority="3">
      <formula>MOD(ROW(),2)</formula>
    </cfRule>
  </conditionalFormatting>
  <conditionalFormatting sqref="O6:O144">
    <cfRule type="cellIs" dxfId="505" priority="5" operator="greaterThan">
      <formula>10000</formula>
    </cfRule>
  </conditionalFormatting>
  <conditionalFormatting sqref="O111:O144">
    <cfRule type="cellIs" dxfId="504" priority="6" operator="greaterThan">
      <formula>2000</formula>
    </cfRule>
  </conditionalFormatting>
  <conditionalFormatting sqref="S6:S109">
    <cfRule type="cellIs" dxfId="503" priority="4" operator="greaterThan">
      <formula>10</formula>
    </cfRule>
  </conditionalFormatting>
  <conditionalFormatting sqref="S140">
    <cfRule type="cellIs" dxfId="502" priority="2" operator="greaterThan">
      <formula>10</formula>
    </cfRule>
  </conditionalFormatting>
  <pageMargins left="0.25" right="0.25" top="0.75" bottom="0.75" header="0.3" footer="0.3"/>
  <pageSetup paperSize="9" scale="69" fitToHeight="0" orientation="landscape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T154"/>
  <sheetViews>
    <sheetView zoomScaleNormal="100" workbookViewId="0">
      <pane xSplit="4" ySplit="4" topLeftCell="E5" activePane="bottomRight" state="frozen"/>
      <selection pane="topRight" activeCell="D1" sqref="D1"/>
      <selection pane="bottomLeft" activeCell="A4" sqref="A4"/>
      <selection pane="bottomRight" activeCell="E5" sqref="E5"/>
    </sheetView>
  </sheetViews>
  <sheetFormatPr defaultColWidth="9.140625" defaultRowHeight="12.75" x14ac:dyDescent="0.2"/>
  <cols>
    <col min="1" max="1" width="12.5703125" style="3" customWidth="1"/>
    <col min="2" max="2" width="14" style="41" customWidth="1"/>
    <col min="3" max="3" width="14" style="3" bestFit="1" customWidth="1"/>
    <col min="4" max="4" width="12.28515625" style="3" customWidth="1"/>
    <col min="5" max="5" width="7.85546875" style="3" customWidth="1"/>
    <col min="6" max="6" width="8.5703125" style="3" customWidth="1"/>
    <col min="7" max="7" width="6.140625" style="3" customWidth="1"/>
    <col min="8" max="8" width="6.42578125" style="3" customWidth="1"/>
    <col min="9" max="12" width="10.140625" style="3" customWidth="1"/>
    <col min="13" max="13" width="8.28515625" style="3" customWidth="1"/>
    <col min="14" max="14" width="10.7109375" style="3" bestFit="1" customWidth="1"/>
    <col min="15" max="15" width="8.28515625" style="3" bestFit="1" customWidth="1"/>
    <col min="16" max="17" width="9.42578125" style="3" customWidth="1"/>
    <col min="18" max="18" width="9.28515625" style="3" customWidth="1"/>
    <col min="19" max="16384" width="9.140625" style="3"/>
  </cols>
  <sheetData>
    <row r="1" spans="1:20" x14ac:dyDescent="0.2">
      <c r="A1" s="303" t="s">
        <v>281</v>
      </c>
      <c r="B1" s="303"/>
      <c r="C1" s="303"/>
      <c r="D1" s="303"/>
      <c r="E1" s="303"/>
      <c r="F1" s="303"/>
      <c r="G1" s="303"/>
      <c r="H1" s="303"/>
      <c r="I1" s="30" t="s">
        <v>541</v>
      </c>
      <c r="J1" s="30" t="s">
        <v>548</v>
      </c>
      <c r="K1" s="30" t="s">
        <v>551</v>
      </c>
      <c r="L1" s="30"/>
      <c r="M1" s="20"/>
      <c r="N1" s="20"/>
      <c r="O1" s="20"/>
    </row>
    <row r="2" spans="1:20" x14ac:dyDescent="0.2">
      <c r="A2" s="303" t="s">
        <v>557</v>
      </c>
      <c r="B2" s="303"/>
      <c r="C2" s="303"/>
      <c r="D2" s="303"/>
      <c r="E2" s="303"/>
      <c r="F2" s="303"/>
      <c r="G2" s="303"/>
      <c r="H2" s="303"/>
      <c r="I2" s="10"/>
      <c r="J2" s="10"/>
      <c r="K2" s="10"/>
      <c r="L2" s="10"/>
      <c r="M2" s="8"/>
      <c r="N2" s="8"/>
      <c r="O2" s="8"/>
      <c r="P2" s="29"/>
      <c r="Q2" s="29"/>
      <c r="R2" s="30"/>
    </row>
    <row r="3" spans="1:20" x14ac:dyDescent="0.2">
      <c r="A3" s="8" t="s">
        <v>0</v>
      </c>
      <c r="B3" s="8" t="s">
        <v>1</v>
      </c>
      <c r="C3" s="8" t="s">
        <v>2</v>
      </c>
      <c r="D3" s="8" t="s">
        <v>274</v>
      </c>
      <c r="E3" s="8" t="s">
        <v>3</v>
      </c>
      <c r="F3" s="8" t="s">
        <v>4</v>
      </c>
      <c r="G3" s="302" t="s">
        <v>5</v>
      </c>
      <c r="H3" s="302"/>
      <c r="I3" s="31" t="s">
        <v>539</v>
      </c>
      <c r="J3" s="31" t="s">
        <v>545</v>
      </c>
      <c r="K3" s="31" t="s">
        <v>552</v>
      </c>
      <c r="L3" s="31" t="s">
        <v>554</v>
      </c>
      <c r="M3" s="36"/>
      <c r="N3" s="302" t="s">
        <v>6</v>
      </c>
      <c r="O3" s="302"/>
      <c r="P3" s="55"/>
      <c r="Q3" s="300" t="s">
        <v>7</v>
      </c>
      <c r="R3" s="301"/>
    </row>
    <row r="4" spans="1:20" x14ac:dyDescent="0.2">
      <c r="A4" s="36" t="s">
        <v>8</v>
      </c>
      <c r="B4" s="36"/>
      <c r="C4" s="36"/>
      <c r="D4" s="36"/>
      <c r="E4" s="7" t="s">
        <v>9</v>
      </c>
      <c r="F4" s="36" t="s">
        <v>10</v>
      </c>
      <c r="G4" s="8" t="s">
        <v>11</v>
      </c>
      <c r="H4" s="8" t="s">
        <v>12</v>
      </c>
      <c r="I4" s="36" t="s">
        <v>540</v>
      </c>
      <c r="J4" s="36" t="s">
        <v>546</v>
      </c>
      <c r="K4" s="36" t="s">
        <v>551</v>
      </c>
      <c r="L4" s="36" t="s">
        <v>555</v>
      </c>
      <c r="M4" s="36"/>
      <c r="N4" s="8" t="s">
        <v>13</v>
      </c>
      <c r="O4" s="8" t="s">
        <v>12</v>
      </c>
      <c r="P4" s="56"/>
      <c r="Q4" s="10" t="s">
        <v>14</v>
      </c>
      <c r="R4" s="10" t="s">
        <v>15</v>
      </c>
    </row>
    <row r="5" spans="1:20" x14ac:dyDescent="0.2">
      <c r="A5" s="11" t="s">
        <v>549</v>
      </c>
      <c r="B5" s="11" t="s">
        <v>550</v>
      </c>
      <c r="C5" s="11" t="s">
        <v>549</v>
      </c>
      <c r="D5" s="11" t="s">
        <v>275</v>
      </c>
      <c r="E5" s="12">
        <v>15</v>
      </c>
      <c r="F5" s="12">
        <v>50</v>
      </c>
      <c r="G5" s="12">
        <v>50</v>
      </c>
      <c r="H5" s="12">
        <v>2000</v>
      </c>
      <c r="I5" s="36"/>
      <c r="J5" s="36"/>
      <c r="K5" s="12">
        <v>8000</v>
      </c>
      <c r="L5" s="12"/>
      <c r="M5" s="36"/>
      <c r="N5" s="12">
        <f t="shared" ref="N5:N20" si="0">SUM(I5:M5)</f>
        <v>8000</v>
      </c>
      <c r="O5" s="12">
        <f t="shared" ref="O5:O20" si="1">$N5/$H5</f>
        <v>4</v>
      </c>
      <c r="P5" s="62"/>
      <c r="Q5" s="12">
        <v>0.06</v>
      </c>
      <c r="R5" s="12">
        <f t="shared" ref="R5:R20" si="2">$O5*$Q5</f>
        <v>0.24</v>
      </c>
    </row>
    <row r="6" spans="1:20" x14ac:dyDescent="0.2">
      <c r="A6" s="11" t="s">
        <v>383</v>
      </c>
      <c r="B6" s="11" t="s">
        <v>384</v>
      </c>
      <c r="C6" s="11" t="s">
        <v>383</v>
      </c>
      <c r="D6" s="11" t="s">
        <v>275</v>
      </c>
      <c r="E6" s="12">
        <v>15</v>
      </c>
      <c r="F6" s="12">
        <v>225</v>
      </c>
      <c r="G6" s="12">
        <v>10</v>
      </c>
      <c r="H6" s="12">
        <v>400</v>
      </c>
      <c r="I6" s="12"/>
      <c r="J6" s="12"/>
      <c r="K6" s="12"/>
      <c r="L6" s="12"/>
      <c r="M6" s="13"/>
      <c r="N6" s="12">
        <f t="shared" si="0"/>
        <v>0</v>
      </c>
      <c r="O6" s="12">
        <f t="shared" si="1"/>
        <v>0</v>
      </c>
      <c r="P6" s="57"/>
      <c r="Q6" s="15">
        <v>0.06</v>
      </c>
      <c r="R6" s="15">
        <f t="shared" si="2"/>
        <v>0</v>
      </c>
      <c r="S6" s="43">
        <f>SUM(R6:R20)</f>
        <v>8.36</v>
      </c>
      <c r="T6" s="3">
        <f>S6*100/$S$145</f>
        <v>14.872798434442272</v>
      </c>
    </row>
    <row r="7" spans="1:20" x14ac:dyDescent="0.2">
      <c r="A7" s="11" t="s">
        <v>385</v>
      </c>
      <c r="B7" s="11" t="s">
        <v>386</v>
      </c>
      <c r="C7" s="11" t="s">
        <v>385</v>
      </c>
      <c r="D7" s="11" t="s">
        <v>275</v>
      </c>
      <c r="E7" s="12">
        <v>15</v>
      </c>
      <c r="F7" s="12">
        <v>300</v>
      </c>
      <c r="G7" s="12">
        <v>10</v>
      </c>
      <c r="H7" s="12">
        <v>300</v>
      </c>
      <c r="I7" s="12"/>
      <c r="J7" s="12"/>
      <c r="K7" s="12"/>
      <c r="L7" s="12"/>
      <c r="M7" s="13"/>
      <c r="N7" s="12">
        <f t="shared" si="0"/>
        <v>0</v>
      </c>
      <c r="O7" s="12">
        <f t="shared" si="1"/>
        <v>0</v>
      </c>
      <c r="P7" s="57"/>
      <c r="Q7" s="15">
        <v>0.06</v>
      </c>
      <c r="R7" s="15">
        <f t="shared" si="2"/>
        <v>0</v>
      </c>
      <c r="S7" s="43"/>
    </row>
    <row r="8" spans="1:20" x14ac:dyDescent="0.2">
      <c r="A8" s="36" t="s">
        <v>387</v>
      </c>
      <c r="B8" s="36" t="s">
        <v>259</v>
      </c>
      <c r="C8" s="31" t="s">
        <v>388</v>
      </c>
      <c r="D8" s="36" t="s">
        <v>277</v>
      </c>
      <c r="E8" s="12" t="s">
        <v>167</v>
      </c>
      <c r="F8" s="12">
        <v>300</v>
      </c>
      <c r="G8" s="12">
        <v>10</v>
      </c>
      <c r="H8" s="12">
        <v>300</v>
      </c>
      <c r="I8" s="12"/>
      <c r="J8" s="12"/>
      <c r="K8" s="12"/>
      <c r="L8" s="12"/>
      <c r="M8" s="13"/>
      <c r="N8" s="12">
        <f t="shared" si="0"/>
        <v>0</v>
      </c>
      <c r="O8" s="12">
        <f t="shared" si="1"/>
        <v>0</v>
      </c>
      <c r="P8" s="57"/>
      <c r="Q8" s="15">
        <v>0.06</v>
      </c>
      <c r="R8" s="15">
        <f t="shared" si="2"/>
        <v>0</v>
      </c>
      <c r="S8" s="43"/>
    </row>
    <row r="9" spans="1:20" x14ac:dyDescent="0.2">
      <c r="A9" s="11" t="s">
        <v>258</v>
      </c>
      <c r="B9" s="11" t="s">
        <v>259</v>
      </c>
      <c r="C9" s="11" t="s">
        <v>258</v>
      </c>
      <c r="D9" s="11" t="s">
        <v>275</v>
      </c>
      <c r="E9" s="12">
        <v>15</v>
      </c>
      <c r="F9" s="12">
        <v>375</v>
      </c>
      <c r="G9" s="12">
        <v>10</v>
      </c>
      <c r="H9" s="12">
        <v>200</v>
      </c>
      <c r="I9" s="12"/>
      <c r="J9" s="12"/>
      <c r="K9" s="12"/>
      <c r="L9" s="12"/>
      <c r="M9" s="13"/>
      <c r="N9" s="12">
        <f t="shared" si="0"/>
        <v>0</v>
      </c>
      <c r="O9" s="12">
        <f t="shared" si="1"/>
        <v>0</v>
      </c>
      <c r="P9" s="57"/>
      <c r="Q9" s="15">
        <v>0.06</v>
      </c>
      <c r="R9" s="15">
        <f t="shared" si="2"/>
        <v>0</v>
      </c>
      <c r="S9" s="43"/>
    </row>
    <row r="10" spans="1:20" x14ac:dyDescent="0.2">
      <c r="A10" s="11" t="s">
        <v>26</v>
      </c>
      <c r="B10" s="11" t="s">
        <v>27</v>
      </c>
      <c r="C10" s="11" t="s">
        <v>26</v>
      </c>
      <c r="D10" s="11" t="s">
        <v>275</v>
      </c>
      <c r="E10" s="12">
        <v>15</v>
      </c>
      <c r="F10" s="12">
        <v>457</v>
      </c>
      <c r="G10" s="12">
        <v>10</v>
      </c>
      <c r="H10" s="12">
        <v>200</v>
      </c>
      <c r="I10" s="12"/>
      <c r="J10" s="12">
        <v>4200</v>
      </c>
      <c r="K10" s="12"/>
      <c r="L10" s="12">
        <v>5000</v>
      </c>
      <c r="M10" s="13"/>
      <c r="N10" s="12">
        <f t="shared" si="0"/>
        <v>9200</v>
      </c>
      <c r="O10" s="12">
        <f t="shared" si="1"/>
        <v>46</v>
      </c>
      <c r="P10" s="57"/>
      <c r="Q10" s="15">
        <v>0.05</v>
      </c>
      <c r="R10" s="15">
        <f t="shared" si="2"/>
        <v>2.3000000000000003</v>
      </c>
    </row>
    <row r="11" spans="1:20" x14ac:dyDescent="0.2">
      <c r="A11" s="36" t="s">
        <v>169</v>
      </c>
      <c r="B11" s="36" t="s">
        <v>27</v>
      </c>
      <c r="C11" s="36">
        <v>90441400</v>
      </c>
      <c r="D11" s="36" t="s">
        <v>277</v>
      </c>
      <c r="E11" s="12" t="s">
        <v>167</v>
      </c>
      <c r="F11" s="12">
        <v>450</v>
      </c>
      <c r="G11" s="12">
        <v>10</v>
      </c>
      <c r="H11" s="12">
        <v>200</v>
      </c>
      <c r="I11" s="12"/>
      <c r="J11" s="12">
        <v>1000</v>
      </c>
      <c r="K11" s="12"/>
      <c r="L11" s="12">
        <v>1000</v>
      </c>
      <c r="M11" s="13"/>
      <c r="N11" s="12">
        <f t="shared" si="0"/>
        <v>2000</v>
      </c>
      <c r="O11" s="12">
        <f t="shared" si="1"/>
        <v>10</v>
      </c>
      <c r="P11" s="57"/>
      <c r="Q11" s="15">
        <v>0.05</v>
      </c>
      <c r="R11" s="15">
        <f t="shared" si="2"/>
        <v>0.5</v>
      </c>
    </row>
    <row r="12" spans="1:20" x14ac:dyDescent="0.2">
      <c r="A12" s="11" t="s">
        <v>24</v>
      </c>
      <c r="B12" s="11" t="s">
        <v>25</v>
      </c>
      <c r="C12" s="11" t="s">
        <v>24</v>
      </c>
      <c r="D12" s="11" t="s">
        <v>275</v>
      </c>
      <c r="E12" s="12">
        <v>15</v>
      </c>
      <c r="F12" s="12">
        <v>610</v>
      </c>
      <c r="G12" s="12">
        <v>10</v>
      </c>
      <c r="H12" s="12">
        <v>100</v>
      </c>
      <c r="I12" s="12"/>
      <c r="J12" s="12">
        <v>2000</v>
      </c>
      <c r="K12" s="12"/>
      <c r="L12" s="12">
        <v>5000</v>
      </c>
      <c r="M12" s="13"/>
      <c r="N12" s="12">
        <f t="shared" si="0"/>
        <v>7000</v>
      </c>
      <c r="O12" s="12">
        <f t="shared" si="1"/>
        <v>70</v>
      </c>
      <c r="P12" s="57"/>
      <c r="Q12" s="15">
        <v>0.04</v>
      </c>
      <c r="R12" s="15">
        <f t="shared" si="2"/>
        <v>2.8000000000000003</v>
      </c>
    </row>
    <row r="13" spans="1:20" x14ac:dyDescent="0.2">
      <c r="A13" s="36" t="s">
        <v>168</v>
      </c>
      <c r="B13" s="36" t="s">
        <v>25</v>
      </c>
      <c r="C13" s="36">
        <v>90441600</v>
      </c>
      <c r="D13" s="36" t="s">
        <v>277</v>
      </c>
      <c r="E13" s="12" t="s">
        <v>167</v>
      </c>
      <c r="F13" s="12">
        <v>600</v>
      </c>
      <c r="G13" s="12">
        <v>10</v>
      </c>
      <c r="H13" s="12">
        <v>100</v>
      </c>
      <c r="I13" s="12"/>
      <c r="J13" s="12">
        <v>900</v>
      </c>
      <c r="K13" s="12"/>
      <c r="L13" s="12">
        <v>1000</v>
      </c>
      <c r="M13" s="13"/>
      <c r="N13" s="12">
        <f t="shared" si="0"/>
        <v>1900</v>
      </c>
      <c r="O13" s="12">
        <f t="shared" si="1"/>
        <v>19</v>
      </c>
      <c r="P13" s="57"/>
      <c r="Q13" s="15">
        <v>0.04</v>
      </c>
      <c r="R13" s="15">
        <f t="shared" si="2"/>
        <v>0.76</v>
      </c>
    </row>
    <row r="14" spans="1:20" x14ac:dyDescent="0.2">
      <c r="A14" s="11" t="s">
        <v>150</v>
      </c>
      <c r="B14" s="11" t="s">
        <v>151</v>
      </c>
      <c r="C14" s="11" t="s">
        <v>150</v>
      </c>
      <c r="D14" s="11" t="s">
        <v>275</v>
      </c>
      <c r="E14" s="12">
        <v>15</v>
      </c>
      <c r="F14" s="12">
        <v>760</v>
      </c>
      <c r="G14" s="12">
        <v>10</v>
      </c>
      <c r="H14" s="12">
        <v>100</v>
      </c>
      <c r="I14" s="12"/>
      <c r="J14" s="12"/>
      <c r="K14" s="12"/>
      <c r="L14" s="12"/>
      <c r="M14" s="13"/>
      <c r="N14" s="12">
        <f t="shared" si="0"/>
        <v>0</v>
      </c>
      <c r="O14" s="12">
        <f t="shared" si="1"/>
        <v>0</v>
      </c>
      <c r="P14" s="57"/>
      <c r="Q14" s="15">
        <v>0.04</v>
      </c>
      <c r="R14" s="15">
        <f t="shared" si="2"/>
        <v>0</v>
      </c>
    </row>
    <row r="15" spans="1:20" x14ac:dyDescent="0.2">
      <c r="A15" s="11" t="s">
        <v>20</v>
      </c>
      <c r="B15" s="11" t="s">
        <v>21</v>
      </c>
      <c r="C15" s="11" t="s">
        <v>20</v>
      </c>
      <c r="D15" s="11" t="s">
        <v>275</v>
      </c>
      <c r="E15" s="12">
        <v>15</v>
      </c>
      <c r="F15" s="12">
        <v>915</v>
      </c>
      <c r="G15" s="12">
        <v>10</v>
      </c>
      <c r="H15" s="12">
        <v>100</v>
      </c>
      <c r="I15" s="12"/>
      <c r="J15" s="12"/>
      <c r="K15" s="12"/>
      <c r="L15" s="12">
        <v>2000</v>
      </c>
      <c r="M15" s="13"/>
      <c r="N15" s="12">
        <f t="shared" si="0"/>
        <v>2000</v>
      </c>
      <c r="O15" s="12">
        <f t="shared" si="1"/>
        <v>20</v>
      </c>
      <c r="P15" s="57"/>
      <c r="Q15" s="15">
        <v>0.05</v>
      </c>
      <c r="R15" s="15">
        <f t="shared" si="2"/>
        <v>1</v>
      </c>
    </row>
    <row r="16" spans="1:20" x14ac:dyDescent="0.2">
      <c r="A16" s="13" t="s">
        <v>166</v>
      </c>
      <c r="B16" s="13" t="s">
        <v>21</v>
      </c>
      <c r="C16" s="13">
        <v>90441800</v>
      </c>
      <c r="D16" s="36" t="s">
        <v>277</v>
      </c>
      <c r="E16" s="12" t="s">
        <v>167</v>
      </c>
      <c r="F16" s="12">
        <v>900</v>
      </c>
      <c r="G16" s="12">
        <v>10</v>
      </c>
      <c r="H16" s="12">
        <v>100</v>
      </c>
      <c r="I16" s="12"/>
      <c r="J16" s="12">
        <v>1000</v>
      </c>
      <c r="K16" s="12"/>
      <c r="L16" s="12">
        <v>1000</v>
      </c>
      <c r="M16" s="13"/>
      <c r="N16" s="12">
        <f t="shared" si="0"/>
        <v>2000</v>
      </c>
      <c r="O16" s="12">
        <f t="shared" si="1"/>
        <v>20</v>
      </c>
      <c r="P16" s="57"/>
      <c r="Q16" s="15">
        <v>0.05</v>
      </c>
      <c r="R16" s="15">
        <f t="shared" si="2"/>
        <v>1</v>
      </c>
    </row>
    <row r="17" spans="1:20" x14ac:dyDescent="0.2">
      <c r="A17" s="11" t="s">
        <v>16</v>
      </c>
      <c r="B17" s="11" t="s">
        <v>17</v>
      </c>
      <c r="C17" s="11" t="s">
        <v>16</v>
      </c>
      <c r="D17" s="11" t="s">
        <v>275</v>
      </c>
      <c r="E17" s="12">
        <v>15</v>
      </c>
      <c r="F17" s="12">
        <v>1220</v>
      </c>
      <c r="G17" s="12">
        <v>10</v>
      </c>
      <c r="H17" s="12">
        <v>50</v>
      </c>
      <c r="I17" s="12"/>
      <c r="J17" s="12"/>
      <c r="K17" s="12"/>
      <c r="L17" s="12"/>
      <c r="M17" s="13"/>
      <c r="N17" s="12">
        <f t="shared" si="0"/>
        <v>0</v>
      </c>
      <c r="O17" s="12">
        <f t="shared" si="1"/>
        <v>0</v>
      </c>
      <c r="P17" s="57"/>
      <c r="Q17" s="15">
        <v>0.04</v>
      </c>
      <c r="R17" s="15">
        <f t="shared" si="2"/>
        <v>0</v>
      </c>
    </row>
    <row r="18" spans="1:20" x14ac:dyDescent="0.2">
      <c r="A18" s="11" t="s">
        <v>148</v>
      </c>
      <c r="B18" s="11" t="s">
        <v>149</v>
      </c>
      <c r="C18" s="11" t="s">
        <v>148</v>
      </c>
      <c r="D18" s="11" t="s">
        <v>275</v>
      </c>
      <c r="E18" s="12">
        <v>15</v>
      </c>
      <c r="F18" s="12">
        <v>1524</v>
      </c>
      <c r="G18" s="12">
        <v>10</v>
      </c>
      <c r="H18" s="12">
        <v>50</v>
      </c>
      <c r="I18" s="12"/>
      <c r="J18" s="12"/>
      <c r="K18" s="12"/>
      <c r="L18" s="12"/>
      <c r="M18" s="13"/>
      <c r="N18" s="12">
        <f t="shared" si="0"/>
        <v>0</v>
      </c>
      <c r="O18" s="12">
        <f t="shared" si="1"/>
        <v>0</v>
      </c>
      <c r="P18" s="57"/>
      <c r="Q18" s="15">
        <v>0.05</v>
      </c>
      <c r="R18" s="15">
        <f t="shared" si="2"/>
        <v>0</v>
      </c>
    </row>
    <row r="19" spans="1:20" x14ac:dyDescent="0.2">
      <c r="A19" s="11" t="s">
        <v>146</v>
      </c>
      <c r="B19" s="11" t="s">
        <v>147</v>
      </c>
      <c r="C19" s="11" t="s">
        <v>146</v>
      </c>
      <c r="D19" s="11" t="s">
        <v>275</v>
      </c>
      <c r="E19" s="12">
        <v>15</v>
      </c>
      <c r="F19" s="12">
        <v>1800</v>
      </c>
      <c r="G19" s="12">
        <v>10</v>
      </c>
      <c r="H19" s="12">
        <v>50</v>
      </c>
      <c r="I19" s="12"/>
      <c r="J19" s="12"/>
      <c r="K19" s="12"/>
      <c r="L19" s="12"/>
      <c r="M19" s="13"/>
      <c r="N19" s="12">
        <f t="shared" si="0"/>
        <v>0</v>
      </c>
      <c r="O19" s="12">
        <f t="shared" si="1"/>
        <v>0</v>
      </c>
      <c r="P19" s="57"/>
      <c r="Q19" s="15">
        <v>0.06</v>
      </c>
      <c r="R19" s="15">
        <f t="shared" si="2"/>
        <v>0</v>
      </c>
    </row>
    <row r="20" spans="1:20" x14ac:dyDescent="0.2">
      <c r="A20" s="11" t="s">
        <v>353</v>
      </c>
      <c r="B20" s="11" t="s">
        <v>354</v>
      </c>
      <c r="C20" s="11" t="s">
        <v>146</v>
      </c>
      <c r="D20" s="11" t="s">
        <v>275</v>
      </c>
      <c r="E20" s="12">
        <v>15</v>
      </c>
      <c r="F20" s="12">
        <v>2100</v>
      </c>
      <c r="G20" s="12">
        <v>10</v>
      </c>
      <c r="H20" s="12">
        <v>50</v>
      </c>
      <c r="I20" s="12"/>
      <c r="J20" s="12"/>
      <c r="K20" s="12"/>
      <c r="L20" s="12"/>
      <c r="M20" s="13"/>
      <c r="N20" s="12">
        <f t="shared" si="0"/>
        <v>0</v>
      </c>
      <c r="O20" s="12">
        <f t="shared" si="1"/>
        <v>0</v>
      </c>
      <c r="P20" s="57"/>
      <c r="Q20" s="15">
        <v>0.06</v>
      </c>
      <c r="R20" s="15">
        <f t="shared" si="2"/>
        <v>0</v>
      </c>
    </row>
    <row r="21" spans="1:20" ht="15" x14ac:dyDescent="0.2">
      <c r="A21" s="60" t="s">
        <v>28</v>
      </c>
      <c r="B21" s="60"/>
      <c r="C21" s="60"/>
      <c r="D21" s="60"/>
      <c r="E21" s="60"/>
      <c r="F21" s="12"/>
      <c r="G21" s="20"/>
      <c r="H21" s="20"/>
      <c r="I21" s="12"/>
      <c r="J21" s="12"/>
      <c r="K21" s="12"/>
      <c r="L21" s="12"/>
      <c r="M21" s="21"/>
      <c r="N21" s="12"/>
      <c r="O21" s="12"/>
      <c r="P21" s="57"/>
      <c r="Q21" s="12"/>
      <c r="R21" s="15"/>
    </row>
    <row r="22" spans="1:20" x14ac:dyDescent="0.2">
      <c r="A22" s="11" t="s">
        <v>260</v>
      </c>
      <c r="B22" s="11" t="s">
        <v>229</v>
      </c>
      <c r="C22" s="11" t="s">
        <v>260</v>
      </c>
      <c r="D22" s="11" t="s">
        <v>275</v>
      </c>
      <c r="E22" s="12">
        <v>20</v>
      </c>
      <c r="F22" s="12">
        <v>100</v>
      </c>
      <c r="G22" s="12">
        <v>10</v>
      </c>
      <c r="H22" s="12">
        <v>500</v>
      </c>
      <c r="I22" s="12"/>
      <c r="J22" s="12"/>
      <c r="K22" s="12"/>
      <c r="L22" s="12"/>
      <c r="M22" s="13"/>
      <c r="N22" s="12">
        <f t="shared" ref="N22:N38" si="3">SUM(I22:M22)</f>
        <v>0</v>
      </c>
      <c r="O22" s="12">
        <f t="shared" ref="O22:O38" si="4">$N22/$H22</f>
        <v>0</v>
      </c>
      <c r="P22" s="57"/>
      <c r="Q22" s="15">
        <v>0.06</v>
      </c>
      <c r="R22" s="15">
        <f t="shared" ref="R22:R38" si="5">$O22*$Q22</f>
        <v>0</v>
      </c>
      <c r="S22" s="43">
        <f>SUM(R22:R38)</f>
        <v>21.729999999999997</v>
      </c>
      <c r="T22" s="3">
        <f>S22*100/$S$145</f>
        <v>38.6586016723003</v>
      </c>
    </row>
    <row r="23" spans="1:20" x14ac:dyDescent="0.2">
      <c r="A23" s="36" t="s">
        <v>228</v>
      </c>
      <c r="B23" s="36" t="s">
        <v>229</v>
      </c>
      <c r="C23" s="36">
        <v>90442100</v>
      </c>
      <c r="D23" s="36" t="s">
        <v>277</v>
      </c>
      <c r="E23" s="12" t="s">
        <v>46</v>
      </c>
      <c r="F23" s="12">
        <v>100</v>
      </c>
      <c r="G23" s="12">
        <v>10</v>
      </c>
      <c r="H23" s="12">
        <v>500</v>
      </c>
      <c r="I23" s="12"/>
      <c r="J23" s="12"/>
      <c r="K23" s="12"/>
      <c r="L23" s="12"/>
      <c r="M23" s="13"/>
      <c r="N23" s="12">
        <f t="shared" si="3"/>
        <v>0</v>
      </c>
      <c r="O23" s="12">
        <f t="shared" si="4"/>
        <v>0</v>
      </c>
      <c r="P23" s="57"/>
      <c r="Q23" s="15">
        <v>0.06</v>
      </c>
      <c r="R23" s="15">
        <f t="shared" si="5"/>
        <v>0</v>
      </c>
      <c r="S23" s="43"/>
    </row>
    <row r="24" spans="1:20" x14ac:dyDescent="0.2">
      <c r="A24" s="36" t="s">
        <v>172</v>
      </c>
      <c r="B24" s="36" t="s">
        <v>173</v>
      </c>
      <c r="C24" s="36">
        <v>90447000</v>
      </c>
      <c r="D24" s="36" t="s">
        <v>277</v>
      </c>
      <c r="E24" s="12" t="s">
        <v>46</v>
      </c>
      <c r="F24" s="12">
        <v>240</v>
      </c>
      <c r="G24" s="12">
        <v>10</v>
      </c>
      <c r="H24" s="12">
        <v>250</v>
      </c>
      <c r="I24" s="12">
        <v>2750</v>
      </c>
      <c r="J24" s="12"/>
      <c r="K24" s="12"/>
      <c r="L24" s="12">
        <v>5000</v>
      </c>
      <c r="M24" s="13"/>
      <c r="N24" s="12">
        <f t="shared" si="3"/>
        <v>7750</v>
      </c>
      <c r="O24" s="12">
        <f t="shared" si="4"/>
        <v>31</v>
      </c>
      <c r="P24" s="57"/>
      <c r="Q24" s="15">
        <v>0.06</v>
      </c>
      <c r="R24" s="15">
        <f t="shared" si="5"/>
        <v>1.8599999999999999</v>
      </c>
    </row>
    <row r="25" spans="1:20" x14ac:dyDescent="0.2">
      <c r="A25" s="11" t="s">
        <v>389</v>
      </c>
      <c r="B25" s="11" t="s">
        <v>390</v>
      </c>
      <c r="C25" s="11" t="s">
        <v>389</v>
      </c>
      <c r="D25" s="11" t="s">
        <v>275</v>
      </c>
      <c r="E25" s="12">
        <v>20</v>
      </c>
      <c r="F25" s="12">
        <v>300</v>
      </c>
      <c r="G25" s="12">
        <v>10</v>
      </c>
      <c r="H25" s="12">
        <v>200</v>
      </c>
      <c r="I25" s="12"/>
      <c r="J25" s="12"/>
      <c r="K25" s="12"/>
      <c r="L25" s="12"/>
      <c r="M25" s="13"/>
      <c r="N25" s="12">
        <f t="shared" si="3"/>
        <v>0</v>
      </c>
      <c r="O25" s="12">
        <f t="shared" si="4"/>
        <v>0</v>
      </c>
      <c r="P25" s="57"/>
      <c r="Q25" s="15">
        <v>0.06</v>
      </c>
      <c r="R25" s="15">
        <f t="shared" si="5"/>
        <v>0</v>
      </c>
    </row>
    <row r="26" spans="1:20" x14ac:dyDescent="0.2">
      <c r="A26" s="11" t="s">
        <v>50</v>
      </c>
      <c r="B26" s="11" t="s">
        <v>51</v>
      </c>
      <c r="C26" s="11" t="s">
        <v>50</v>
      </c>
      <c r="D26" s="11" t="s">
        <v>275</v>
      </c>
      <c r="E26" s="12">
        <v>20</v>
      </c>
      <c r="F26" s="12">
        <v>457</v>
      </c>
      <c r="G26" s="12">
        <v>10</v>
      </c>
      <c r="H26" s="12">
        <v>100</v>
      </c>
      <c r="I26" s="12"/>
      <c r="J26" s="12"/>
      <c r="K26" s="12"/>
      <c r="L26" s="12"/>
      <c r="M26" s="13"/>
      <c r="N26" s="12">
        <f t="shared" si="3"/>
        <v>0</v>
      </c>
      <c r="O26" s="12">
        <f t="shared" si="4"/>
        <v>0</v>
      </c>
      <c r="P26" s="57"/>
      <c r="Q26" s="15">
        <v>0.04</v>
      </c>
      <c r="R26" s="15">
        <f t="shared" si="5"/>
        <v>0</v>
      </c>
    </row>
    <row r="27" spans="1:20" x14ac:dyDescent="0.2">
      <c r="A27" s="36" t="s">
        <v>171</v>
      </c>
      <c r="B27" s="36" t="s">
        <v>51</v>
      </c>
      <c r="C27" s="36">
        <v>90442400</v>
      </c>
      <c r="D27" s="36" t="s">
        <v>277</v>
      </c>
      <c r="E27" s="12" t="s">
        <v>46</v>
      </c>
      <c r="F27" s="12">
        <v>450</v>
      </c>
      <c r="G27" s="12">
        <v>10</v>
      </c>
      <c r="H27" s="12">
        <v>100</v>
      </c>
      <c r="I27" s="12">
        <v>200</v>
      </c>
      <c r="J27" s="12">
        <v>2000</v>
      </c>
      <c r="K27" s="12"/>
      <c r="L27" s="12">
        <v>1000</v>
      </c>
      <c r="M27" s="13"/>
      <c r="N27" s="12">
        <f t="shared" si="3"/>
        <v>3200</v>
      </c>
      <c r="O27" s="12">
        <f t="shared" si="4"/>
        <v>32</v>
      </c>
      <c r="P27" s="57"/>
      <c r="Q27" s="15">
        <v>0.04</v>
      </c>
      <c r="R27" s="15">
        <f t="shared" si="5"/>
        <v>1.28</v>
      </c>
    </row>
    <row r="28" spans="1:20" x14ac:dyDescent="0.2">
      <c r="A28" s="11" t="s">
        <v>47</v>
      </c>
      <c r="B28" s="11" t="s">
        <v>48</v>
      </c>
      <c r="C28" s="11" t="s">
        <v>47</v>
      </c>
      <c r="D28" s="11" t="s">
        <v>275</v>
      </c>
      <c r="E28" s="12">
        <v>20</v>
      </c>
      <c r="F28" s="12">
        <v>610</v>
      </c>
      <c r="G28" s="12">
        <v>10</v>
      </c>
      <c r="H28" s="12">
        <v>100</v>
      </c>
      <c r="I28" s="12"/>
      <c r="J28" s="12">
        <v>2000</v>
      </c>
      <c r="K28" s="12"/>
      <c r="L28" s="12">
        <v>2000</v>
      </c>
      <c r="M28" s="13"/>
      <c r="N28" s="12">
        <f t="shared" si="3"/>
        <v>4000</v>
      </c>
      <c r="O28" s="12">
        <f t="shared" si="4"/>
        <v>40</v>
      </c>
      <c r="P28" s="57"/>
      <c r="Q28" s="15">
        <v>0.06</v>
      </c>
      <c r="R28" s="15">
        <f t="shared" si="5"/>
        <v>2.4</v>
      </c>
    </row>
    <row r="29" spans="1:20" x14ac:dyDescent="0.2">
      <c r="A29" s="36" t="s">
        <v>49</v>
      </c>
      <c r="B29" s="36" t="s">
        <v>48</v>
      </c>
      <c r="C29" s="36">
        <v>90442600</v>
      </c>
      <c r="D29" s="36" t="s">
        <v>277</v>
      </c>
      <c r="E29" s="12" t="s">
        <v>46</v>
      </c>
      <c r="F29" s="12">
        <v>600</v>
      </c>
      <c r="G29" s="12">
        <v>10</v>
      </c>
      <c r="H29" s="12">
        <v>100</v>
      </c>
      <c r="I29" s="12"/>
      <c r="J29" s="12">
        <v>1600</v>
      </c>
      <c r="K29" s="12"/>
      <c r="L29" s="12">
        <v>2000</v>
      </c>
      <c r="M29" s="13"/>
      <c r="N29" s="12">
        <f t="shared" si="3"/>
        <v>3600</v>
      </c>
      <c r="O29" s="12">
        <f t="shared" si="4"/>
        <v>36</v>
      </c>
      <c r="P29" s="57"/>
      <c r="Q29" s="15">
        <v>0.06</v>
      </c>
      <c r="R29" s="15">
        <f t="shared" si="5"/>
        <v>2.16</v>
      </c>
    </row>
    <row r="30" spans="1:20" x14ac:dyDescent="0.2">
      <c r="A30" s="11" t="s">
        <v>154</v>
      </c>
      <c r="B30" s="11" t="s">
        <v>43</v>
      </c>
      <c r="C30" s="11" t="s">
        <v>154</v>
      </c>
      <c r="D30" s="11" t="s">
        <v>275</v>
      </c>
      <c r="E30" s="12">
        <v>20</v>
      </c>
      <c r="F30" s="12">
        <v>760</v>
      </c>
      <c r="G30" s="12">
        <v>10</v>
      </c>
      <c r="H30" s="12">
        <v>100</v>
      </c>
      <c r="I30" s="12"/>
      <c r="J30" s="12">
        <v>500</v>
      </c>
      <c r="K30" s="12"/>
      <c r="L30" s="12"/>
      <c r="M30" s="13"/>
      <c r="N30" s="12">
        <f t="shared" si="3"/>
        <v>500</v>
      </c>
      <c r="O30" s="12">
        <f t="shared" si="4"/>
        <v>5</v>
      </c>
      <c r="P30" s="57"/>
      <c r="Q30" s="15">
        <v>7.0000000000000007E-2</v>
      </c>
      <c r="R30" s="15">
        <f t="shared" si="5"/>
        <v>0.35000000000000003</v>
      </c>
    </row>
    <row r="31" spans="1:20" x14ac:dyDescent="0.2">
      <c r="A31" s="36" t="s">
        <v>45</v>
      </c>
      <c r="B31" s="36" t="s">
        <v>43</v>
      </c>
      <c r="C31" s="36">
        <v>90442700</v>
      </c>
      <c r="D31" s="36" t="s">
        <v>277</v>
      </c>
      <c r="E31" s="12" t="s">
        <v>46</v>
      </c>
      <c r="F31" s="12">
        <v>750</v>
      </c>
      <c r="G31" s="12">
        <v>10</v>
      </c>
      <c r="H31" s="12">
        <v>100</v>
      </c>
      <c r="I31" s="12"/>
      <c r="J31" s="12">
        <v>2800</v>
      </c>
      <c r="K31" s="12"/>
      <c r="L31" s="12">
        <v>2000</v>
      </c>
      <c r="M31" s="13"/>
      <c r="N31" s="12">
        <f t="shared" si="3"/>
        <v>4800</v>
      </c>
      <c r="O31" s="12">
        <f t="shared" si="4"/>
        <v>48</v>
      </c>
      <c r="P31" s="57"/>
      <c r="Q31" s="15">
        <v>7.0000000000000007E-2</v>
      </c>
      <c r="R31" s="15">
        <f t="shared" si="5"/>
        <v>3.3600000000000003</v>
      </c>
    </row>
    <row r="32" spans="1:20" x14ac:dyDescent="0.2">
      <c r="A32" s="11" t="s">
        <v>38</v>
      </c>
      <c r="B32" s="11" t="s">
        <v>39</v>
      </c>
      <c r="C32" s="11" t="s">
        <v>38</v>
      </c>
      <c r="D32" s="11" t="s">
        <v>275</v>
      </c>
      <c r="E32" s="12">
        <v>20</v>
      </c>
      <c r="F32" s="12">
        <v>915</v>
      </c>
      <c r="G32" s="12">
        <v>10</v>
      </c>
      <c r="H32" s="12">
        <v>50</v>
      </c>
      <c r="I32" s="12"/>
      <c r="J32" s="12">
        <v>2000</v>
      </c>
      <c r="K32" s="12"/>
      <c r="L32" s="12">
        <v>2000</v>
      </c>
      <c r="M32" s="13"/>
      <c r="N32" s="12">
        <f t="shared" si="3"/>
        <v>4000</v>
      </c>
      <c r="O32" s="12">
        <f t="shared" si="4"/>
        <v>80</v>
      </c>
      <c r="P32" s="57"/>
      <c r="Q32" s="15">
        <v>0.04</v>
      </c>
      <c r="R32" s="15">
        <f t="shared" si="5"/>
        <v>3.2</v>
      </c>
    </row>
    <row r="33" spans="1:20" x14ac:dyDescent="0.2">
      <c r="A33" s="36" t="s">
        <v>170</v>
      </c>
      <c r="B33" s="36" t="s">
        <v>39</v>
      </c>
      <c r="C33" s="36">
        <v>90442800</v>
      </c>
      <c r="D33" s="36" t="s">
        <v>277</v>
      </c>
      <c r="E33" s="12" t="s">
        <v>46</v>
      </c>
      <c r="F33" s="12">
        <v>900</v>
      </c>
      <c r="G33" s="12">
        <v>10</v>
      </c>
      <c r="H33" s="12">
        <v>50</v>
      </c>
      <c r="I33" s="12"/>
      <c r="J33" s="12">
        <v>1400</v>
      </c>
      <c r="K33" s="12"/>
      <c r="L33" s="12">
        <v>3000</v>
      </c>
      <c r="M33" s="13"/>
      <c r="N33" s="12">
        <f t="shared" si="3"/>
        <v>4400</v>
      </c>
      <c r="O33" s="12">
        <f t="shared" si="4"/>
        <v>88</v>
      </c>
      <c r="P33" s="57"/>
      <c r="Q33" s="15">
        <v>0.04</v>
      </c>
      <c r="R33" s="15">
        <f t="shared" si="5"/>
        <v>3.52</v>
      </c>
    </row>
    <row r="34" spans="1:20" x14ac:dyDescent="0.2">
      <c r="A34" s="11" t="s">
        <v>34</v>
      </c>
      <c r="B34" s="11" t="s">
        <v>35</v>
      </c>
      <c r="C34" s="11" t="s">
        <v>34</v>
      </c>
      <c r="D34" s="11" t="s">
        <v>275</v>
      </c>
      <c r="E34" s="12">
        <v>20</v>
      </c>
      <c r="F34" s="12">
        <v>1220</v>
      </c>
      <c r="G34" s="12">
        <v>10</v>
      </c>
      <c r="H34" s="12">
        <v>50</v>
      </c>
      <c r="I34" s="12"/>
      <c r="J34" s="12">
        <v>2000</v>
      </c>
      <c r="K34" s="12"/>
      <c r="L34" s="12">
        <v>1000</v>
      </c>
      <c r="M34" s="13"/>
      <c r="N34" s="12">
        <f t="shared" si="3"/>
        <v>3000</v>
      </c>
      <c r="O34" s="12">
        <f t="shared" si="4"/>
        <v>60</v>
      </c>
      <c r="P34" s="57"/>
      <c r="Q34" s="15">
        <v>0.06</v>
      </c>
      <c r="R34" s="15">
        <f t="shared" si="5"/>
        <v>3.5999999999999996</v>
      </c>
    </row>
    <row r="35" spans="1:20" x14ac:dyDescent="0.2">
      <c r="A35" s="11" t="s">
        <v>32</v>
      </c>
      <c r="B35" s="11" t="s">
        <v>33</v>
      </c>
      <c r="C35" s="11" t="s">
        <v>32</v>
      </c>
      <c r="D35" s="11" t="s">
        <v>275</v>
      </c>
      <c r="E35" s="12">
        <v>20</v>
      </c>
      <c r="F35" s="12">
        <v>1524</v>
      </c>
      <c r="G35" s="12">
        <v>10</v>
      </c>
      <c r="H35" s="12">
        <v>50</v>
      </c>
      <c r="I35" s="12"/>
      <c r="J35" s="12"/>
      <c r="K35" s="12"/>
      <c r="L35" s="12"/>
      <c r="M35" s="13"/>
      <c r="N35" s="12">
        <f t="shared" si="3"/>
        <v>0</v>
      </c>
      <c r="O35" s="12">
        <f t="shared" si="4"/>
        <v>0</v>
      </c>
      <c r="P35" s="57"/>
      <c r="Q35" s="15">
        <v>7.0000000000000007E-2</v>
      </c>
      <c r="R35" s="15">
        <f t="shared" si="5"/>
        <v>0</v>
      </c>
    </row>
    <row r="36" spans="1:20" x14ac:dyDescent="0.2">
      <c r="A36" s="11" t="s">
        <v>214</v>
      </c>
      <c r="B36" s="11" t="s">
        <v>30</v>
      </c>
      <c r="C36" s="11" t="s">
        <v>214</v>
      </c>
      <c r="D36" s="11" t="s">
        <v>275</v>
      </c>
      <c r="E36" s="12">
        <v>20</v>
      </c>
      <c r="F36" s="12">
        <v>1800</v>
      </c>
      <c r="G36" s="12">
        <v>10</v>
      </c>
      <c r="H36" s="12">
        <v>50</v>
      </c>
      <c r="I36" s="12"/>
      <c r="J36" s="12"/>
      <c r="K36" s="12"/>
      <c r="L36" s="12"/>
      <c r="M36" s="13"/>
      <c r="N36" s="12">
        <f t="shared" si="3"/>
        <v>0</v>
      </c>
      <c r="O36" s="12">
        <f t="shared" si="4"/>
        <v>0</v>
      </c>
      <c r="P36" s="57"/>
      <c r="Q36" s="15">
        <v>0.09</v>
      </c>
      <c r="R36" s="15">
        <f t="shared" si="5"/>
        <v>0</v>
      </c>
    </row>
    <row r="37" spans="1:20" x14ac:dyDescent="0.2">
      <c r="A37" s="11" t="s">
        <v>212</v>
      </c>
      <c r="B37" s="11" t="s">
        <v>213</v>
      </c>
      <c r="C37" s="11" t="s">
        <v>212</v>
      </c>
      <c r="D37" s="11" t="s">
        <v>275</v>
      </c>
      <c r="E37" s="12">
        <v>20</v>
      </c>
      <c r="F37" s="12">
        <v>2100</v>
      </c>
      <c r="G37" s="12">
        <v>10</v>
      </c>
      <c r="H37" s="12">
        <v>50</v>
      </c>
      <c r="I37" s="12"/>
      <c r="J37" s="12"/>
      <c r="K37" s="12"/>
      <c r="L37" s="12"/>
      <c r="M37" s="13"/>
      <c r="N37" s="12">
        <f t="shared" si="3"/>
        <v>0</v>
      </c>
      <c r="O37" s="12">
        <f t="shared" si="4"/>
        <v>0</v>
      </c>
      <c r="P37" s="57"/>
      <c r="Q37" s="15">
        <v>7.0000000000000007E-2</v>
      </c>
      <c r="R37" s="15">
        <f t="shared" si="5"/>
        <v>0</v>
      </c>
    </row>
    <row r="38" spans="1:20" x14ac:dyDescent="0.2">
      <c r="A38" s="11" t="s">
        <v>242</v>
      </c>
      <c r="B38" s="11" t="s">
        <v>243</v>
      </c>
      <c r="C38" s="11" t="s">
        <v>242</v>
      </c>
      <c r="D38" s="11" t="s">
        <v>275</v>
      </c>
      <c r="E38" s="12">
        <v>20</v>
      </c>
      <c r="F38" s="12">
        <v>2400</v>
      </c>
      <c r="G38" s="12">
        <v>10</v>
      </c>
      <c r="H38" s="12">
        <v>50</v>
      </c>
      <c r="I38" s="12"/>
      <c r="J38" s="12"/>
      <c r="K38" s="12"/>
      <c r="L38" s="12"/>
      <c r="M38" s="13"/>
      <c r="N38" s="12">
        <f t="shared" si="3"/>
        <v>0</v>
      </c>
      <c r="O38" s="12">
        <f t="shared" si="4"/>
        <v>0</v>
      </c>
      <c r="P38" s="57"/>
      <c r="Q38" s="15">
        <v>7.0000000000000007E-2</v>
      </c>
      <c r="R38" s="15">
        <f t="shared" si="5"/>
        <v>0</v>
      </c>
    </row>
    <row r="39" spans="1:20" ht="15" x14ac:dyDescent="0.2">
      <c r="A39" s="60" t="s">
        <v>52</v>
      </c>
      <c r="B39" s="60"/>
      <c r="C39" s="60"/>
      <c r="D39" s="60"/>
      <c r="E39" s="60"/>
      <c r="F39" s="24"/>
      <c r="G39" s="10"/>
      <c r="H39" s="10"/>
      <c r="I39" s="12"/>
      <c r="J39" s="12"/>
      <c r="K39" s="12"/>
      <c r="L39" s="12"/>
      <c r="M39" s="25"/>
      <c r="N39" s="12"/>
      <c r="O39" s="12"/>
      <c r="P39" s="57"/>
      <c r="Q39" s="12"/>
      <c r="R39" s="15"/>
    </row>
    <row r="40" spans="1:20" x14ac:dyDescent="0.2">
      <c r="A40" s="11" t="s">
        <v>261</v>
      </c>
      <c r="B40" s="11" t="s">
        <v>262</v>
      </c>
      <c r="C40" s="11" t="s">
        <v>261</v>
      </c>
      <c r="D40" s="11" t="s">
        <v>275</v>
      </c>
      <c r="E40" s="12">
        <v>25</v>
      </c>
      <c r="F40" s="12">
        <v>200</v>
      </c>
      <c r="G40" s="12">
        <v>10</v>
      </c>
      <c r="H40" s="12">
        <v>150</v>
      </c>
      <c r="I40" s="12">
        <v>150</v>
      </c>
      <c r="J40" s="12"/>
      <c r="K40" s="12"/>
      <c r="L40" s="12">
        <v>600</v>
      </c>
      <c r="M40" s="13"/>
      <c r="N40" s="12">
        <f t="shared" ref="N40:N58" si="6">SUM(I40:M40)</f>
        <v>750</v>
      </c>
      <c r="O40" s="12">
        <f t="shared" ref="O40:O58" si="7">$N40/$H40</f>
        <v>5</v>
      </c>
      <c r="P40" s="57"/>
      <c r="Q40" s="15">
        <v>0.06</v>
      </c>
      <c r="R40" s="15">
        <f t="shared" ref="R40:R58" si="8">$O40*$Q40</f>
        <v>0.3</v>
      </c>
      <c r="S40" s="43">
        <f>SUM(R40:R58)</f>
        <v>17.18</v>
      </c>
      <c r="T40" s="3">
        <f>S40*100/$S$145</f>
        <v>30.563956591353854</v>
      </c>
    </row>
    <row r="41" spans="1:20" x14ac:dyDescent="0.2">
      <c r="A41" s="36" t="s">
        <v>198</v>
      </c>
      <c r="B41" s="36" t="s">
        <v>199</v>
      </c>
      <c r="C41" s="36">
        <v>90448000</v>
      </c>
      <c r="D41" s="36" t="s">
        <v>277</v>
      </c>
      <c r="E41" s="12" t="s">
        <v>63</v>
      </c>
      <c r="F41" s="12">
        <v>270</v>
      </c>
      <c r="G41" s="12">
        <v>10</v>
      </c>
      <c r="H41" s="12">
        <v>100</v>
      </c>
      <c r="I41" s="12"/>
      <c r="J41" s="12"/>
      <c r="K41" s="12"/>
      <c r="L41" s="12"/>
      <c r="M41" s="13"/>
      <c r="N41" s="12">
        <f t="shared" si="6"/>
        <v>0</v>
      </c>
      <c r="O41" s="12">
        <f t="shared" si="7"/>
        <v>0</v>
      </c>
      <c r="P41" s="57"/>
      <c r="Q41" s="15">
        <v>0.06</v>
      </c>
      <c r="R41" s="15">
        <f t="shared" si="8"/>
        <v>0</v>
      </c>
    </row>
    <row r="42" spans="1:20" x14ac:dyDescent="0.2">
      <c r="A42" s="36" t="s">
        <v>392</v>
      </c>
      <c r="B42" s="36" t="s">
        <v>391</v>
      </c>
      <c r="C42" s="31" t="s">
        <v>393</v>
      </c>
      <c r="D42" s="36" t="s">
        <v>277</v>
      </c>
      <c r="E42" s="12" t="s">
        <v>63</v>
      </c>
      <c r="F42" s="12">
        <v>300</v>
      </c>
      <c r="G42" s="12">
        <v>10</v>
      </c>
      <c r="H42" s="12">
        <v>100</v>
      </c>
      <c r="I42" s="12"/>
      <c r="J42" s="12"/>
      <c r="K42" s="12"/>
      <c r="L42" s="12"/>
      <c r="M42" s="13"/>
      <c r="N42" s="12">
        <f t="shared" si="6"/>
        <v>0</v>
      </c>
      <c r="O42" s="12">
        <f t="shared" si="7"/>
        <v>0</v>
      </c>
      <c r="P42" s="57"/>
      <c r="Q42" s="15">
        <v>0.06</v>
      </c>
      <c r="R42" s="15">
        <f t="shared" si="8"/>
        <v>0</v>
      </c>
    </row>
    <row r="43" spans="1:20" x14ac:dyDescent="0.2">
      <c r="A43" s="27" t="s">
        <v>67</v>
      </c>
      <c r="B43" s="27" t="s">
        <v>68</v>
      </c>
      <c r="C43" s="27" t="s">
        <v>69</v>
      </c>
      <c r="D43" s="11" t="s">
        <v>275</v>
      </c>
      <c r="E43" s="12">
        <v>25</v>
      </c>
      <c r="F43" s="12">
        <v>375</v>
      </c>
      <c r="G43" s="12">
        <v>10</v>
      </c>
      <c r="H43" s="12">
        <v>100</v>
      </c>
      <c r="I43" s="12">
        <v>400</v>
      </c>
      <c r="J43" s="12"/>
      <c r="K43" s="12"/>
      <c r="L43" s="12">
        <v>500</v>
      </c>
      <c r="M43" s="13"/>
      <c r="N43" s="12">
        <f t="shared" si="6"/>
        <v>900</v>
      </c>
      <c r="O43" s="12">
        <f t="shared" si="7"/>
        <v>9</v>
      </c>
      <c r="P43" s="57"/>
      <c r="Q43" s="15">
        <v>0.06</v>
      </c>
      <c r="R43" s="15">
        <f t="shared" si="8"/>
        <v>0.54</v>
      </c>
    </row>
    <row r="44" spans="1:20" x14ac:dyDescent="0.2">
      <c r="A44" s="11" t="s">
        <v>64</v>
      </c>
      <c r="B44" s="11" t="s">
        <v>65</v>
      </c>
      <c r="C44" s="11" t="s">
        <v>64</v>
      </c>
      <c r="D44" s="11" t="s">
        <v>275</v>
      </c>
      <c r="E44" s="12">
        <v>25</v>
      </c>
      <c r="F44" s="12">
        <v>457</v>
      </c>
      <c r="G44" s="12">
        <v>10</v>
      </c>
      <c r="H44" s="12">
        <v>100</v>
      </c>
      <c r="I44" s="12"/>
      <c r="J44" s="12">
        <v>500</v>
      </c>
      <c r="K44" s="12"/>
      <c r="L44" s="12">
        <v>1000</v>
      </c>
      <c r="M44" s="13"/>
      <c r="N44" s="12">
        <f t="shared" si="6"/>
        <v>1500</v>
      </c>
      <c r="O44" s="12">
        <f t="shared" si="7"/>
        <v>15</v>
      </c>
      <c r="P44" s="57"/>
      <c r="Q44" s="15">
        <v>0.06</v>
      </c>
      <c r="R44" s="15">
        <f t="shared" si="8"/>
        <v>0.89999999999999991</v>
      </c>
    </row>
    <row r="45" spans="1:20" x14ac:dyDescent="0.2">
      <c r="A45" s="36" t="s">
        <v>66</v>
      </c>
      <c r="B45" s="36" t="s">
        <v>65</v>
      </c>
      <c r="C45" s="36">
        <v>90443400</v>
      </c>
      <c r="D45" s="36" t="s">
        <v>277</v>
      </c>
      <c r="E45" s="12" t="s">
        <v>63</v>
      </c>
      <c r="F45" s="12">
        <v>450</v>
      </c>
      <c r="G45" s="12">
        <v>10</v>
      </c>
      <c r="H45" s="12">
        <v>100</v>
      </c>
      <c r="I45" s="12"/>
      <c r="J45" s="12">
        <v>1100</v>
      </c>
      <c r="K45" s="12"/>
      <c r="L45" s="12">
        <v>2000</v>
      </c>
      <c r="M45" s="13"/>
      <c r="N45" s="12">
        <f t="shared" si="6"/>
        <v>3100</v>
      </c>
      <c r="O45" s="12">
        <f t="shared" si="7"/>
        <v>31</v>
      </c>
      <c r="P45" s="57"/>
      <c r="Q45" s="15">
        <v>0.06</v>
      </c>
      <c r="R45" s="15">
        <f t="shared" si="8"/>
        <v>1.8599999999999999</v>
      </c>
    </row>
    <row r="46" spans="1:20" x14ac:dyDescent="0.2">
      <c r="A46" s="11" t="s">
        <v>60</v>
      </c>
      <c r="B46" s="11" t="s">
        <v>61</v>
      </c>
      <c r="C46" s="11" t="s">
        <v>60</v>
      </c>
      <c r="D46" s="11" t="s">
        <v>275</v>
      </c>
      <c r="E46" s="12">
        <v>25</v>
      </c>
      <c r="F46" s="12">
        <v>610</v>
      </c>
      <c r="G46" s="12">
        <v>10</v>
      </c>
      <c r="H46" s="12">
        <v>50</v>
      </c>
      <c r="I46" s="12"/>
      <c r="J46" s="12">
        <v>500</v>
      </c>
      <c r="K46" s="12"/>
      <c r="L46" s="12">
        <v>1000</v>
      </c>
      <c r="M46" s="13"/>
      <c r="N46" s="12">
        <f t="shared" si="6"/>
        <v>1500</v>
      </c>
      <c r="O46" s="12">
        <f t="shared" si="7"/>
        <v>30</v>
      </c>
      <c r="P46" s="57"/>
      <c r="Q46" s="15">
        <v>0.04</v>
      </c>
      <c r="R46" s="15">
        <f t="shared" si="8"/>
        <v>1.2</v>
      </c>
    </row>
    <row r="47" spans="1:20" x14ac:dyDescent="0.2">
      <c r="A47" s="36" t="s">
        <v>62</v>
      </c>
      <c r="B47" s="36" t="s">
        <v>61</v>
      </c>
      <c r="C47" s="36">
        <v>90443600</v>
      </c>
      <c r="D47" s="36" t="s">
        <v>277</v>
      </c>
      <c r="E47" s="12" t="s">
        <v>63</v>
      </c>
      <c r="F47" s="12">
        <v>600</v>
      </c>
      <c r="G47" s="12">
        <v>10</v>
      </c>
      <c r="H47" s="12">
        <v>50</v>
      </c>
      <c r="I47" s="12"/>
      <c r="J47" s="12">
        <v>2000</v>
      </c>
      <c r="K47" s="12"/>
      <c r="L47" s="12">
        <v>2000</v>
      </c>
      <c r="M47" s="13"/>
      <c r="N47" s="12">
        <f t="shared" si="6"/>
        <v>4000</v>
      </c>
      <c r="O47" s="12">
        <f t="shared" si="7"/>
        <v>80</v>
      </c>
      <c r="P47" s="57"/>
      <c r="Q47" s="15">
        <v>0.04</v>
      </c>
      <c r="R47" s="15">
        <f t="shared" si="8"/>
        <v>3.2</v>
      </c>
    </row>
    <row r="48" spans="1:20" x14ac:dyDescent="0.2">
      <c r="A48" s="11" t="s">
        <v>195</v>
      </c>
      <c r="B48" s="11" t="s">
        <v>178</v>
      </c>
      <c r="C48" s="11" t="s">
        <v>195</v>
      </c>
      <c r="D48" s="11" t="s">
        <v>275</v>
      </c>
      <c r="E48" s="12">
        <v>25</v>
      </c>
      <c r="F48" s="12">
        <v>750</v>
      </c>
      <c r="G48" s="12">
        <v>10</v>
      </c>
      <c r="H48" s="12">
        <v>50</v>
      </c>
      <c r="I48" s="12"/>
      <c r="J48" s="12"/>
      <c r="K48" s="12"/>
      <c r="L48" s="12"/>
      <c r="M48" s="13"/>
      <c r="N48" s="12">
        <f t="shared" si="6"/>
        <v>0</v>
      </c>
      <c r="O48" s="12">
        <f t="shared" si="7"/>
        <v>0</v>
      </c>
      <c r="P48" s="57"/>
      <c r="Q48" s="15">
        <v>0.05</v>
      </c>
      <c r="R48" s="15">
        <f t="shared" si="8"/>
        <v>0</v>
      </c>
    </row>
    <row r="49" spans="1:20" x14ac:dyDescent="0.2">
      <c r="A49" s="36" t="s">
        <v>177</v>
      </c>
      <c r="B49" s="36" t="s">
        <v>178</v>
      </c>
      <c r="C49" s="36">
        <v>90443700</v>
      </c>
      <c r="D49" s="36" t="s">
        <v>277</v>
      </c>
      <c r="E49" s="12" t="s">
        <v>63</v>
      </c>
      <c r="F49" s="12">
        <v>750</v>
      </c>
      <c r="G49" s="12">
        <v>10</v>
      </c>
      <c r="H49" s="12">
        <v>50</v>
      </c>
      <c r="I49" s="12"/>
      <c r="J49" s="12">
        <v>100</v>
      </c>
      <c r="K49" s="12"/>
      <c r="L49" s="12">
        <v>1000</v>
      </c>
      <c r="M49" s="13"/>
      <c r="N49" s="12">
        <f t="shared" si="6"/>
        <v>1100</v>
      </c>
      <c r="O49" s="12">
        <f t="shared" si="7"/>
        <v>22</v>
      </c>
      <c r="P49" s="57"/>
      <c r="Q49" s="15">
        <v>0.05</v>
      </c>
      <c r="R49" s="15">
        <f t="shared" si="8"/>
        <v>1.1000000000000001</v>
      </c>
    </row>
    <row r="50" spans="1:20" x14ac:dyDescent="0.2">
      <c r="A50" s="11" t="s">
        <v>155</v>
      </c>
      <c r="B50" s="11" t="s">
        <v>58</v>
      </c>
      <c r="C50" s="11" t="s">
        <v>155</v>
      </c>
      <c r="D50" s="11" t="s">
        <v>275</v>
      </c>
      <c r="E50" s="12">
        <v>25</v>
      </c>
      <c r="F50" s="12">
        <v>915</v>
      </c>
      <c r="G50" s="12">
        <v>10</v>
      </c>
      <c r="H50" s="12">
        <v>50</v>
      </c>
      <c r="I50" s="12"/>
      <c r="J50" s="12"/>
      <c r="K50" s="12"/>
      <c r="L50" s="12">
        <v>500</v>
      </c>
      <c r="M50" s="13"/>
      <c r="N50" s="12">
        <f t="shared" si="6"/>
        <v>500</v>
      </c>
      <c r="O50" s="12">
        <f t="shared" si="7"/>
        <v>10</v>
      </c>
      <c r="P50" s="57"/>
      <c r="Q50" s="15">
        <v>0.06</v>
      </c>
      <c r="R50" s="15">
        <f t="shared" si="8"/>
        <v>0.6</v>
      </c>
    </row>
    <row r="51" spans="1:20" x14ac:dyDescent="0.2">
      <c r="A51" s="36" t="s">
        <v>176</v>
      </c>
      <c r="B51" s="36" t="s">
        <v>58</v>
      </c>
      <c r="C51" s="36">
        <v>90443800</v>
      </c>
      <c r="D51" s="36" t="s">
        <v>277</v>
      </c>
      <c r="E51" s="12" t="s">
        <v>63</v>
      </c>
      <c r="F51" s="12">
        <v>900</v>
      </c>
      <c r="G51" s="12">
        <v>10</v>
      </c>
      <c r="H51" s="12">
        <v>50</v>
      </c>
      <c r="I51" s="12"/>
      <c r="J51" s="12">
        <v>350</v>
      </c>
      <c r="K51" s="12"/>
      <c r="L51" s="12">
        <v>3000</v>
      </c>
      <c r="M51" s="13"/>
      <c r="N51" s="12">
        <f t="shared" si="6"/>
        <v>3350</v>
      </c>
      <c r="O51" s="12">
        <f t="shared" si="7"/>
        <v>67</v>
      </c>
      <c r="P51" s="57"/>
      <c r="Q51" s="15">
        <v>0.06</v>
      </c>
      <c r="R51" s="15">
        <f t="shared" si="8"/>
        <v>4.0199999999999996</v>
      </c>
    </row>
    <row r="52" spans="1:20" x14ac:dyDescent="0.2">
      <c r="A52" s="11" t="s">
        <v>53</v>
      </c>
      <c r="B52" s="11" t="s">
        <v>54</v>
      </c>
      <c r="C52" s="11" t="s">
        <v>53</v>
      </c>
      <c r="D52" s="11" t="s">
        <v>275</v>
      </c>
      <c r="E52" s="12">
        <v>25</v>
      </c>
      <c r="F52" s="12">
        <v>1220</v>
      </c>
      <c r="G52" s="12">
        <v>10</v>
      </c>
      <c r="H52" s="12">
        <v>50</v>
      </c>
      <c r="I52" s="12"/>
      <c r="J52" s="12"/>
      <c r="K52" s="12"/>
      <c r="L52" s="12"/>
      <c r="M52" s="13"/>
      <c r="N52" s="12">
        <f t="shared" si="6"/>
        <v>0</v>
      </c>
      <c r="O52" s="12">
        <f t="shared" si="7"/>
        <v>0</v>
      </c>
      <c r="P52" s="57"/>
      <c r="Q52" s="15">
        <v>0.08</v>
      </c>
      <c r="R52" s="15">
        <f t="shared" si="8"/>
        <v>0</v>
      </c>
    </row>
    <row r="53" spans="1:20" x14ac:dyDescent="0.2">
      <c r="A53" s="26" t="s">
        <v>194</v>
      </c>
      <c r="B53" s="26" t="s">
        <v>54</v>
      </c>
      <c r="C53" s="26">
        <v>90444000</v>
      </c>
      <c r="D53" s="36" t="s">
        <v>277</v>
      </c>
      <c r="E53" s="12" t="s">
        <v>63</v>
      </c>
      <c r="F53" s="12">
        <v>1200</v>
      </c>
      <c r="G53" s="12">
        <v>10</v>
      </c>
      <c r="H53" s="12">
        <v>50</v>
      </c>
      <c r="I53" s="12"/>
      <c r="J53" s="12">
        <v>500</v>
      </c>
      <c r="K53" s="12"/>
      <c r="L53" s="12">
        <v>500</v>
      </c>
      <c r="M53" s="13"/>
      <c r="N53" s="12">
        <f t="shared" si="6"/>
        <v>1000</v>
      </c>
      <c r="O53" s="12">
        <f t="shared" si="7"/>
        <v>20</v>
      </c>
      <c r="P53" s="57"/>
      <c r="Q53" s="15">
        <v>0.08</v>
      </c>
      <c r="R53" s="15">
        <f t="shared" si="8"/>
        <v>1.6</v>
      </c>
    </row>
    <row r="54" spans="1:20" x14ac:dyDescent="0.2">
      <c r="A54" s="11" t="s">
        <v>230</v>
      </c>
      <c r="B54" s="11" t="s">
        <v>231</v>
      </c>
      <c r="C54" s="11" t="s">
        <v>230</v>
      </c>
      <c r="D54" s="11" t="s">
        <v>275</v>
      </c>
      <c r="E54" s="12">
        <v>25</v>
      </c>
      <c r="F54" s="12">
        <v>1500</v>
      </c>
      <c r="G54" s="12">
        <v>10</v>
      </c>
      <c r="H54" s="12">
        <v>50</v>
      </c>
      <c r="I54" s="12"/>
      <c r="J54" s="12"/>
      <c r="K54" s="12"/>
      <c r="L54" s="12"/>
      <c r="M54" s="13"/>
      <c r="N54" s="12">
        <f t="shared" si="6"/>
        <v>0</v>
      </c>
      <c r="O54" s="12">
        <f t="shared" si="7"/>
        <v>0</v>
      </c>
      <c r="P54" s="57"/>
      <c r="Q54" s="15">
        <v>0.11</v>
      </c>
      <c r="R54" s="15">
        <f t="shared" si="8"/>
        <v>0</v>
      </c>
    </row>
    <row r="55" spans="1:20" x14ac:dyDescent="0.2">
      <c r="A55" s="11" t="s">
        <v>254</v>
      </c>
      <c r="B55" s="11" t="s">
        <v>255</v>
      </c>
      <c r="C55" s="11" t="s">
        <v>254</v>
      </c>
      <c r="D55" s="11" t="s">
        <v>275</v>
      </c>
      <c r="E55" s="12">
        <v>25</v>
      </c>
      <c r="F55" s="12">
        <v>1650</v>
      </c>
      <c r="G55" s="12">
        <v>10</v>
      </c>
      <c r="H55" s="12">
        <v>50</v>
      </c>
      <c r="I55" s="12"/>
      <c r="J55" s="12"/>
      <c r="K55" s="12"/>
      <c r="L55" s="12"/>
      <c r="M55" s="13"/>
      <c r="N55" s="12">
        <f t="shared" si="6"/>
        <v>0</v>
      </c>
      <c r="O55" s="12">
        <f t="shared" si="7"/>
        <v>0</v>
      </c>
      <c r="P55" s="57"/>
      <c r="Q55" s="15">
        <v>0.12</v>
      </c>
      <c r="R55" s="15">
        <f t="shared" si="8"/>
        <v>0</v>
      </c>
    </row>
    <row r="56" spans="1:20" x14ac:dyDescent="0.2">
      <c r="A56" s="11" t="s">
        <v>193</v>
      </c>
      <c r="B56" s="11" t="s">
        <v>175</v>
      </c>
      <c r="C56" s="11" t="s">
        <v>193</v>
      </c>
      <c r="D56" s="11" t="s">
        <v>275</v>
      </c>
      <c r="E56" s="12">
        <v>25</v>
      </c>
      <c r="F56" s="12">
        <v>1800</v>
      </c>
      <c r="G56" s="12">
        <v>10</v>
      </c>
      <c r="H56" s="12">
        <v>50</v>
      </c>
      <c r="I56" s="12"/>
      <c r="J56" s="12"/>
      <c r="K56" s="12"/>
      <c r="L56" s="12"/>
      <c r="M56" s="13"/>
      <c r="N56" s="12">
        <f t="shared" si="6"/>
        <v>0</v>
      </c>
      <c r="O56" s="12">
        <f t="shared" si="7"/>
        <v>0</v>
      </c>
      <c r="P56" s="57"/>
      <c r="Q56" s="15">
        <v>0.12</v>
      </c>
      <c r="R56" s="15">
        <f t="shared" si="8"/>
        <v>0</v>
      </c>
    </row>
    <row r="57" spans="1:20" x14ac:dyDescent="0.2">
      <c r="A57" s="36" t="s">
        <v>174</v>
      </c>
      <c r="B57" s="36" t="s">
        <v>175</v>
      </c>
      <c r="C57" s="36">
        <v>90443900</v>
      </c>
      <c r="D57" s="36" t="s">
        <v>277</v>
      </c>
      <c r="E57" s="12" t="s">
        <v>63</v>
      </c>
      <c r="F57" s="12">
        <v>1800</v>
      </c>
      <c r="G57" s="12">
        <v>10</v>
      </c>
      <c r="H57" s="12">
        <v>50</v>
      </c>
      <c r="I57" s="12">
        <v>200</v>
      </c>
      <c r="J57" s="12">
        <v>200</v>
      </c>
      <c r="K57" s="12"/>
      <c r="L57" s="12">
        <v>300</v>
      </c>
      <c r="M57" s="13"/>
      <c r="N57" s="12">
        <f t="shared" si="6"/>
        <v>700</v>
      </c>
      <c r="O57" s="12">
        <f t="shared" si="7"/>
        <v>14</v>
      </c>
      <c r="P57" s="57"/>
      <c r="Q57" s="15">
        <v>0.12</v>
      </c>
      <c r="R57" s="15">
        <f>$O57*$Q57</f>
        <v>1.68</v>
      </c>
    </row>
    <row r="58" spans="1:20" x14ac:dyDescent="0.2">
      <c r="A58" s="36" t="s">
        <v>293</v>
      </c>
      <c r="B58" s="36" t="s">
        <v>294</v>
      </c>
      <c r="C58" s="36">
        <v>90443000</v>
      </c>
      <c r="D58" s="36" t="s">
        <v>277</v>
      </c>
      <c r="E58" s="12" t="s">
        <v>63</v>
      </c>
      <c r="F58" s="12">
        <v>2100</v>
      </c>
      <c r="G58" s="12">
        <v>10</v>
      </c>
      <c r="H58" s="12">
        <v>50</v>
      </c>
      <c r="I58" s="12"/>
      <c r="J58" s="12"/>
      <c r="K58" s="12"/>
      <c r="L58" s="12">
        <v>100</v>
      </c>
      <c r="M58" s="13"/>
      <c r="N58" s="12">
        <f t="shared" si="6"/>
        <v>100</v>
      </c>
      <c r="O58" s="12">
        <f t="shared" si="7"/>
        <v>2</v>
      </c>
      <c r="P58" s="57"/>
      <c r="Q58" s="15">
        <v>0.09</v>
      </c>
      <c r="R58" s="15">
        <f t="shared" si="8"/>
        <v>0.18</v>
      </c>
    </row>
    <row r="59" spans="1:20" x14ac:dyDescent="0.2">
      <c r="A59" s="8" t="s">
        <v>70</v>
      </c>
      <c r="B59" s="8"/>
      <c r="C59" s="8"/>
      <c r="D59" s="8"/>
      <c r="E59" s="8"/>
      <c r="F59" s="36"/>
      <c r="G59" s="20"/>
      <c r="H59" s="20"/>
      <c r="I59" s="12"/>
      <c r="J59" s="12"/>
      <c r="K59" s="12"/>
      <c r="L59" s="12"/>
      <c r="M59" s="20"/>
      <c r="N59" s="12"/>
      <c r="O59" s="12"/>
      <c r="P59" s="57"/>
      <c r="Q59" s="12"/>
      <c r="R59" s="15"/>
    </row>
    <row r="60" spans="1:20" x14ac:dyDescent="0.2">
      <c r="A60" s="11" t="s">
        <v>295</v>
      </c>
      <c r="B60" s="11" t="s">
        <v>296</v>
      </c>
      <c r="C60" s="11" t="s">
        <v>295</v>
      </c>
      <c r="D60" s="11" t="s">
        <v>275</v>
      </c>
      <c r="E60" s="12">
        <v>32</v>
      </c>
      <c r="F60" s="12">
        <v>100</v>
      </c>
      <c r="G60" s="12">
        <v>10</v>
      </c>
      <c r="H60" s="12">
        <v>300</v>
      </c>
      <c r="I60" s="12"/>
      <c r="J60" s="12">
        <v>300</v>
      </c>
      <c r="K60" s="12"/>
      <c r="L60" s="12"/>
      <c r="M60" s="13"/>
      <c r="N60" s="12">
        <f t="shared" ref="N60:N74" si="9">SUM(I60:M60)</f>
        <v>300</v>
      </c>
      <c r="O60" s="12">
        <f t="shared" ref="O60:O74" si="10">$N60/$H60</f>
        <v>1</v>
      </c>
      <c r="P60" s="57"/>
      <c r="Q60" s="15">
        <v>0.09</v>
      </c>
      <c r="R60" s="15">
        <f t="shared" ref="R60:R74" si="11">$O60*$Q60</f>
        <v>0.09</v>
      </c>
      <c r="S60" s="43">
        <f>SUM(R60:R74)</f>
        <v>2.52</v>
      </c>
      <c r="T60" s="3">
        <f>S60*100/$S$145</f>
        <v>4.4831880448318806</v>
      </c>
    </row>
    <row r="61" spans="1:20" x14ac:dyDescent="0.2">
      <c r="A61" s="11" t="s">
        <v>71</v>
      </c>
      <c r="B61" s="11" t="s">
        <v>72</v>
      </c>
      <c r="C61" s="11" t="s">
        <v>71</v>
      </c>
      <c r="D61" s="11" t="s">
        <v>275</v>
      </c>
      <c r="E61" s="12">
        <v>32</v>
      </c>
      <c r="F61" s="12">
        <v>150</v>
      </c>
      <c r="G61" s="12">
        <v>10</v>
      </c>
      <c r="H61" s="12">
        <v>300</v>
      </c>
      <c r="I61" s="12"/>
      <c r="J61" s="12">
        <v>300</v>
      </c>
      <c r="K61" s="12"/>
      <c r="L61" s="12">
        <v>300</v>
      </c>
      <c r="M61" s="13"/>
      <c r="N61" s="12">
        <f t="shared" si="9"/>
        <v>600</v>
      </c>
      <c r="O61" s="12">
        <f t="shared" si="10"/>
        <v>2</v>
      </c>
      <c r="P61" s="57"/>
      <c r="Q61" s="15">
        <v>0.09</v>
      </c>
      <c r="R61" s="15">
        <f t="shared" si="11"/>
        <v>0.18</v>
      </c>
    </row>
    <row r="62" spans="1:20" x14ac:dyDescent="0.2">
      <c r="A62" s="36" t="s">
        <v>256</v>
      </c>
      <c r="B62" s="36" t="s">
        <v>72</v>
      </c>
      <c r="C62" s="36">
        <v>90446200</v>
      </c>
      <c r="D62" s="36" t="s">
        <v>277</v>
      </c>
      <c r="E62" s="12">
        <v>32</v>
      </c>
      <c r="F62" s="12">
        <v>150</v>
      </c>
      <c r="G62" s="12">
        <v>10</v>
      </c>
      <c r="H62" s="12">
        <v>300</v>
      </c>
      <c r="I62" s="12"/>
      <c r="J62" s="12"/>
      <c r="K62" s="12"/>
      <c r="L62" s="12">
        <v>300</v>
      </c>
      <c r="M62" s="13"/>
      <c r="N62" s="12">
        <f t="shared" si="9"/>
        <v>300</v>
      </c>
      <c r="O62" s="12">
        <f t="shared" si="10"/>
        <v>1</v>
      </c>
      <c r="P62" s="57"/>
      <c r="Q62" s="15">
        <v>0.09</v>
      </c>
      <c r="R62" s="15">
        <f t="shared" si="11"/>
        <v>0.09</v>
      </c>
    </row>
    <row r="63" spans="1:20" x14ac:dyDescent="0.2">
      <c r="A63" s="11" t="s">
        <v>200</v>
      </c>
      <c r="B63" s="11" t="s">
        <v>201</v>
      </c>
      <c r="C63" s="11" t="s">
        <v>200</v>
      </c>
      <c r="D63" s="11" t="s">
        <v>275</v>
      </c>
      <c r="E63" s="12">
        <v>32</v>
      </c>
      <c r="F63" s="12">
        <v>200</v>
      </c>
      <c r="G63" s="12">
        <v>10</v>
      </c>
      <c r="H63" s="12">
        <v>300</v>
      </c>
      <c r="I63" s="12"/>
      <c r="J63" s="12"/>
      <c r="K63" s="12"/>
      <c r="L63" s="12"/>
      <c r="M63" s="13"/>
      <c r="N63" s="12">
        <f t="shared" si="9"/>
        <v>0</v>
      </c>
      <c r="O63" s="12">
        <f t="shared" si="10"/>
        <v>0</v>
      </c>
      <c r="P63" s="57"/>
      <c r="Q63" s="15">
        <v>0.09</v>
      </c>
      <c r="R63" s="15">
        <f t="shared" si="11"/>
        <v>0</v>
      </c>
    </row>
    <row r="64" spans="1:20" x14ac:dyDescent="0.2">
      <c r="A64" s="11" t="s">
        <v>73</v>
      </c>
      <c r="B64" s="11" t="s">
        <v>74</v>
      </c>
      <c r="C64" s="11" t="s">
        <v>73</v>
      </c>
      <c r="D64" s="11" t="s">
        <v>275</v>
      </c>
      <c r="E64" s="12">
        <v>32</v>
      </c>
      <c r="F64" s="12">
        <v>300</v>
      </c>
      <c r="G64" s="12">
        <v>10</v>
      </c>
      <c r="H64" s="12">
        <v>150</v>
      </c>
      <c r="I64" s="12"/>
      <c r="J64" s="12"/>
      <c r="K64" s="12"/>
      <c r="L64" s="12"/>
      <c r="M64" s="13"/>
      <c r="N64" s="12">
        <f t="shared" si="9"/>
        <v>0</v>
      </c>
      <c r="O64" s="12">
        <f t="shared" si="10"/>
        <v>0</v>
      </c>
      <c r="P64" s="57"/>
      <c r="Q64" s="15">
        <v>0.09</v>
      </c>
      <c r="R64" s="15">
        <f t="shared" si="11"/>
        <v>0</v>
      </c>
    </row>
    <row r="65" spans="1:20" x14ac:dyDescent="0.2">
      <c r="A65" s="36" t="s">
        <v>232</v>
      </c>
      <c r="B65" s="36" t="s">
        <v>74</v>
      </c>
      <c r="C65" s="36">
        <v>90446300</v>
      </c>
      <c r="D65" s="36" t="s">
        <v>277</v>
      </c>
      <c r="E65" s="12" t="s">
        <v>180</v>
      </c>
      <c r="F65" s="12">
        <v>300</v>
      </c>
      <c r="G65" s="12">
        <v>10</v>
      </c>
      <c r="H65" s="12">
        <v>150</v>
      </c>
      <c r="I65" s="12"/>
      <c r="J65" s="12">
        <v>150</v>
      </c>
      <c r="K65" s="12"/>
      <c r="L65" s="12">
        <v>300</v>
      </c>
      <c r="M65" s="13"/>
      <c r="N65" s="12">
        <f t="shared" si="9"/>
        <v>450</v>
      </c>
      <c r="O65" s="12">
        <f t="shared" si="10"/>
        <v>3</v>
      </c>
      <c r="P65" s="57"/>
      <c r="Q65" s="15">
        <v>0.09</v>
      </c>
      <c r="R65" s="15">
        <f t="shared" si="11"/>
        <v>0.27</v>
      </c>
    </row>
    <row r="66" spans="1:20" x14ac:dyDescent="0.2">
      <c r="A66" s="11" t="s">
        <v>75</v>
      </c>
      <c r="B66" s="11" t="s">
        <v>76</v>
      </c>
      <c r="C66" s="11" t="s">
        <v>75</v>
      </c>
      <c r="D66" s="11" t="s">
        <v>275</v>
      </c>
      <c r="E66" s="12">
        <v>32</v>
      </c>
      <c r="F66" s="12">
        <v>450</v>
      </c>
      <c r="G66" s="12">
        <v>10</v>
      </c>
      <c r="H66" s="12">
        <v>100</v>
      </c>
      <c r="I66" s="12"/>
      <c r="J66" s="12"/>
      <c r="K66" s="12"/>
      <c r="L66" s="12"/>
      <c r="M66" s="13"/>
      <c r="N66" s="12">
        <f t="shared" si="9"/>
        <v>0</v>
      </c>
      <c r="O66" s="12">
        <f t="shared" si="10"/>
        <v>0</v>
      </c>
      <c r="P66" s="57"/>
      <c r="Q66" s="15">
        <v>0.09</v>
      </c>
      <c r="R66" s="15">
        <f t="shared" si="11"/>
        <v>0</v>
      </c>
    </row>
    <row r="67" spans="1:20" x14ac:dyDescent="0.2">
      <c r="A67" s="36" t="s">
        <v>179</v>
      </c>
      <c r="B67" s="36" t="s">
        <v>76</v>
      </c>
      <c r="C67" s="36">
        <v>90446400</v>
      </c>
      <c r="D67" s="36" t="s">
        <v>277</v>
      </c>
      <c r="E67" s="12" t="s">
        <v>180</v>
      </c>
      <c r="F67" s="12">
        <v>450</v>
      </c>
      <c r="G67" s="12">
        <v>10</v>
      </c>
      <c r="H67" s="12">
        <v>100</v>
      </c>
      <c r="I67" s="12"/>
      <c r="J67" s="12">
        <v>300</v>
      </c>
      <c r="K67" s="12"/>
      <c r="L67" s="12">
        <v>200</v>
      </c>
      <c r="M67" s="13"/>
      <c r="N67" s="12">
        <f t="shared" si="9"/>
        <v>500</v>
      </c>
      <c r="O67" s="12">
        <f t="shared" si="10"/>
        <v>5</v>
      </c>
      <c r="P67" s="57"/>
      <c r="Q67" s="15">
        <v>0.09</v>
      </c>
      <c r="R67" s="15">
        <f t="shared" si="11"/>
        <v>0.44999999999999996</v>
      </c>
    </row>
    <row r="68" spans="1:20" x14ac:dyDescent="0.2">
      <c r="A68" s="11" t="s">
        <v>156</v>
      </c>
      <c r="B68" s="11" t="s">
        <v>157</v>
      </c>
      <c r="C68" s="11" t="s">
        <v>156</v>
      </c>
      <c r="D68" s="11" t="s">
        <v>275</v>
      </c>
      <c r="E68" s="12">
        <v>32</v>
      </c>
      <c r="F68" s="12">
        <v>600</v>
      </c>
      <c r="G68" s="12">
        <v>10</v>
      </c>
      <c r="H68" s="12">
        <v>100</v>
      </c>
      <c r="I68" s="12"/>
      <c r="J68" s="12"/>
      <c r="K68" s="12"/>
      <c r="L68" s="12"/>
      <c r="M68" s="13"/>
      <c r="N68" s="12">
        <f t="shared" si="9"/>
        <v>0</v>
      </c>
      <c r="O68" s="12">
        <f t="shared" si="10"/>
        <v>0</v>
      </c>
      <c r="P68" s="57"/>
      <c r="Q68" s="15">
        <v>0.12</v>
      </c>
      <c r="R68" s="15">
        <f t="shared" si="11"/>
        <v>0</v>
      </c>
    </row>
    <row r="69" spans="1:20" x14ac:dyDescent="0.2">
      <c r="A69" s="36" t="s">
        <v>181</v>
      </c>
      <c r="B69" s="36" t="s">
        <v>157</v>
      </c>
      <c r="C69" s="36">
        <v>90446600</v>
      </c>
      <c r="D69" s="36" t="s">
        <v>277</v>
      </c>
      <c r="E69" s="12" t="s">
        <v>180</v>
      </c>
      <c r="F69" s="12">
        <v>600</v>
      </c>
      <c r="G69" s="12">
        <v>10</v>
      </c>
      <c r="H69" s="12">
        <v>100</v>
      </c>
      <c r="I69" s="12"/>
      <c r="J69" s="12">
        <v>200</v>
      </c>
      <c r="K69" s="12"/>
      <c r="L69" s="12">
        <v>200</v>
      </c>
      <c r="M69" s="13"/>
      <c r="N69" s="12">
        <f t="shared" si="9"/>
        <v>400</v>
      </c>
      <c r="O69" s="12">
        <f t="shared" si="10"/>
        <v>4</v>
      </c>
      <c r="P69" s="57"/>
      <c r="Q69" s="15">
        <v>0.12</v>
      </c>
      <c r="R69" s="15">
        <f t="shared" si="11"/>
        <v>0.48</v>
      </c>
    </row>
    <row r="70" spans="1:20" x14ac:dyDescent="0.2">
      <c r="A70" s="11" t="s">
        <v>222</v>
      </c>
      <c r="B70" s="11" t="s">
        <v>223</v>
      </c>
      <c r="C70" s="11" t="s">
        <v>222</v>
      </c>
      <c r="D70" s="11" t="s">
        <v>275</v>
      </c>
      <c r="E70" s="12">
        <v>32</v>
      </c>
      <c r="F70" s="12">
        <v>750</v>
      </c>
      <c r="G70" s="12">
        <v>10</v>
      </c>
      <c r="H70" s="12">
        <v>60</v>
      </c>
      <c r="I70" s="12"/>
      <c r="J70" s="12">
        <v>120</v>
      </c>
      <c r="K70" s="12"/>
      <c r="L70" s="12"/>
      <c r="M70" s="13"/>
      <c r="N70" s="12">
        <f t="shared" si="9"/>
        <v>120</v>
      </c>
      <c r="O70" s="12">
        <f t="shared" si="10"/>
        <v>2</v>
      </c>
      <c r="P70" s="57"/>
      <c r="Q70" s="15">
        <v>0.09</v>
      </c>
      <c r="R70" s="15">
        <f t="shared" si="11"/>
        <v>0.18</v>
      </c>
    </row>
    <row r="71" spans="1:20" x14ac:dyDescent="0.2">
      <c r="A71" s="11" t="s">
        <v>158</v>
      </c>
      <c r="B71" s="11" t="s">
        <v>159</v>
      </c>
      <c r="C71" s="11" t="s">
        <v>158</v>
      </c>
      <c r="D71" s="11" t="s">
        <v>275</v>
      </c>
      <c r="E71" s="12">
        <v>32</v>
      </c>
      <c r="F71" s="12">
        <v>900</v>
      </c>
      <c r="G71" s="12">
        <v>10</v>
      </c>
      <c r="H71" s="12">
        <v>50</v>
      </c>
      <c r="I71" s="12"/>
      <c r="J71" s="12"/>
      <c r="K71" s="12"/>
      <c r="L71" s="12"/>
      <c r="M71" s="13"/>
      <c r="N71" s="12">
        <f t="shared" si="9"/>
        <v>0</v>
      </c>
      <c r="O71" s="12">
        <f t="shared" si="10"/>
        <v>0</v>
      </c>
      <c r="P71" s="57"/>
      <c r="Q71" s="15">
        <v>0.09</v>
      </c>
      <c r="R71" s="15">
        <f t="shared" si="11"/>
        <v>0</v>
      </c>
    </row>
    <row r="72" spans="1:20" x14ac:dyDescent="0.2">
      <c r="A72" s="36" t="s">
        <v>182</v>
      </c>
      <c r="B72" s="36" t="s">
        <v>159</v>
      </c>
      <c r="C72" s="36">
        <v>90446700</v>
      </c>
      <c r="D72" s="36" t="s">
        <v>277</v>
      </c>
      <c r="E72" s="12" t="s">
        <v>180</v>
      </c>
      <c r="F72" s="12">
        <v>900</v>
      </c>
      <c r="G72" s="12">
        <v>10</v>
      </c>
      <c r="H72" s="12">
        <v>50</v>
      </c>
      <c r="I72" s="12"/>
      <c r="J72" s="12"/>
      <c r="K72" s="12"/>
      <c r="L72" s="12">
        <v>200</v>
      </c>
      <c r="M72" s="13"/>
      <c r="N72" s="12">
        <f t="shared" si="9"/>
        <v>200</v>
      </c>
      <c r="O72" s="12">
        <f t="shared" si="10"/>
        <v>4</v>
      </c>
      <c r="P72" s="57"/>
      <c r="Q72" s="15">
        <v>0.09</v>
      </c>
      <c r="R72" s="15">
        <f t="shared" si="11"/>
        <v>0.36</v>
      </c>
    </row>
    <row r="73" spans="1:20" x14ac:dyDescent="0.2">
      <c r="A73" s="11" t="s">
        <v>233</v>
      </c>
      <c r="B73" s="11" t="s">
        <v>234</v>
      </c>
      <c r="C73" s="11" t="s">
        <v>233</v>
      </c>
      <c r="D73" s="11" t="s">
        <v>275</v>
      </c>
      <c r="E73" s="12">
        <v>32</v>
      </c>
      <c r="F73" s="12">
        <v>1200</v>
      </c>
      <c r="G73" s="12">
        <v>10</v>
      </c>
      <c r="H73" s="12">
        <v>50</v>
      </c>
      <c r="I73" s="12"/>
      <c r="J73" s="12"/>
      <c r="K73" s="12"/>
      <c r="L73" s="12">
        <v>100</v>
      </c>
      <c r="M73" s="13"/>
      <c r="N73" s="12">
        <f t="shared" si="9"/>
        <v>100</v>
      </c>
      <c r="O73" s="12">
        <f t="shared" si="10"/>
        <v>2</v>
      </c>
      <c r="P73" s="57"/>
      <c r="Q73" s="15">
        <v>0.12</v>
      </c>
      <c r="R73" s="15">
        <f t="shared" si="11"/>
        <v>0.24</v>
      </c>
    </row>
    <row r="74" spans="1:20" x14ac:dyDescent="0.2">
      <c r="A74" s="36" t="s">
        <v>236</v>
      </c>
      <c r="B74" s="36" t="s">
        <v>237</v>
      </c>
      <c r="C74" s="36">
        <v>90446800</v>
      </c>
      <c r="D74" s="36" t="s">
        <v>277</v>
      </c>
      <c r="E74" s="12" t="s">
        <v>180</v>
      </c>
      <c r="F74" s="12">
        <v>1800</v>
      </c>
      <c r="G74" s="12">
        <v>10</v>
      </c>
      <c r="H74" s="12">
        <v>25</v>
      </c>
      <c r="I74" s="12">
        <v>25</v>
      </c>
      <c r="J74" s="12"/>
      <c r="K74" s="12"/>
      <c r="L74" s="12"/>
      <c r="M74" s="13"/>
      <c r="N74" s="12">
        <f t="shared" si="9"/>
        <v>25</v>
      </c>
      <c r="O74" s="12">
        <f t="shared" si="10"/>
        <v>1</v>
      </c>
      <c r="P74" s="57"/>
      <c r="Q74" s="15">
        <v>0.18</v>
      </c>
      <c r="R74" s="15">
        <f t="shared" si="11"/>
        <v>0.18</v>
      </c>
      <c r="S74" s="43"/>
    </row>
    <row r="75" spans="1:20" x14ac:dyDescent="0.2">
      <c r="A75" s="8" t="s">
        <v>77</v>
      </c>
      <c r="B75" s="8"/>
      <c r="C75" s="8"/>
      <c r="D75" s="8"/>
      <c r="E75" s="8"/>
      <c r="F75" s="36"/>
      <c r="G75" s="12"/>
      <c r="H75" s="12"/>
      <c r="I75" s="12"/>
      <c r="J75" s="12"/>
      <c r="K75" s="12"/>
      <c r="L75" s="12"/>
      <c r="M75" s="8"/>
      <c r="N75" s="12"/>
      <c r="O75" s="12"/>
      <c r="P75" s="57"/>
      <c r="Q75" s="12"/>
      <c r="R75" s="15"/>
    </row>
    <row r="76" spans="1:20" x14ac:dyDescent="0.2">
      <c r="A76" s="11" t="s">
        <v>297</v>
      </c>
      <c r="B76" s="11" t="s">
        <v>298</v>
      </c>
      <c r="C76" s="11" t="s">
        <v>297</v>
      </c>
      <c r="D76" s="11" t="s">
        <v>275</v>
      </c>
      <c r="E76" s="12">
        <v>40</v>
      </c>
      <c r="F76" s="12">
        <v>100</v>
      </c>
      <c r="G76" s="12">
        <v>10</v>
      </c>
      <c r="H76" s="12">
        <v>300</v>
      </c>
      <c r="I76" s="12"/>
      <c r="J76" s="12"/>
      <c r="K76" s="12"/>
      <c r="L76" s="12"/>
      <c r="M76" s="13"/>
      <c r="N76" s="12">
        <f t="shared" ref="N76:N91" si="12">SUM(I76:M76)</f>
        <v>0</v>
      </c>
      <c r="O76" s="12">
        <f t="shared" ref="O76:O91" si="13">$N76/$H76</f>
        <v>0</v>
      </c>
      <c r="P76" s="57"/>
      <c r="Q76" s="15">
        <v>0.13</v>
      </c>
      <c r="R76" s="15">
        <f t="shared" ref="R76:R91" si="14">$O76*$Q76</f>
        <v>0</v>
      </c>
      <c r="S76" s="43">
        <f>SUM(R76:R91)</f>
        <v>5.5</v>
      </c>
      <c r="T76" s="3">
        <f>S76*100/$S$145</f>
        <v>9.7847358121330732</v>
      </c>
    </row>
    <row r="77" spans="1:20" x14ac:dyDescent="0.2">
      <c r="A77" s="11" t="s">
        <v>78</v>
      </c>
      <c r="B77" s="11" t="s">
        <v>79</v>
      </c>
      <c r="C77" s="11" t="s">
        <v>78</v>
      </c>
      <c r="D77" s="11" t="s">
        <v>275</v>
      </c>
      <c r="E77" s="12">
        <v>40</v>
      </c>
      <c r="F77" s="12">
        <v>150</v>
      </c>
      <c r="G77" s="12">
        <v>10</v>
      </c>
      <c r="H77" s="12">
        <v>300</v>
      </c>
      <c r="I77" s="12"/>
      <c r="J77" s="12"/>
      <c r="K77" s="12"/>
      <c r="L77" s="12"/>
      <c r="M77" s="13"/>
      <c r="N77" s="12">
        <f t="shared" si="12"/>
        <v>0</v>
      </c>
      <c r="O77" s="12">
        <f t="shared" si="13"/>
        <v>0</v>
      </c>
      <c r="P77" s="57"/>
      <c r="Q77" s="15">
        <v>0.13</v>
      </c>
      <c r="R77" s="15">
        <f t="shared" si="14"/>
        <v>0</v>
      </c>
    </row>
    <row r="78" spans="1:20" x14ac:dyDescent="0.2">
      <c r="A78" s="36" t="s">
        <v>240</v>
      </c>
      <c r="B78" s="36" t="s">
        <v>79</v>
      </c>
      <c r="C78" s="31" t="s">
        <v>241</v>
      </c>
      <c r="D78" s="36" t="s">
        <v>277</v>
      </c>
      <c r="E78" s="12">
        <v>40</v>
      </c>
      <c r="F78" s="12">
        <v>150</v>
      </c>
      <c r="G78" s="12">
        <v>10</v>
      </c>
      <c r="H78" s="12">
        <v>300</v>
      </c>
      <c r="I78" s="12"/>
      <c r="J78" s="12"/>
      <c r="K78" s="12"/>
      <c r="L78" s="12"/>
      <c r="M78" s="13"/>
      <c r="N78" s="12">
        <f t="shared" si="12"/>
        <v>0</v>
      </c>
      <c r="O78" s="12">
        <f t="shared" si="13"/>
        <v>0</v>
      </c>
      <c r="P78" s="57"/>
      <c r="Q78" s="15">
        <v>0.13</v>
      </c>
      <c r="R78" s="15">
        <f t="shared" si="14"/>
        <v>0</v>
      </c>
    </row>
    <row r="79" spans="1:20" x14ac:dyDescent="0.2">
      <c r="A79" s="11" t="s">
        <v>80</v>
      </c>
      <c r="B79" s="11" t="s">
        <v>81</v>
      </c>
      <c r="C79" s="11" t="s">
        <v>80</v>
      </c>
      <c r="D79" s="11" t="s">
        <v>275</v>
      </c>
      <c r="E79" s="12">
        <v>40</v>
      </c>
      <c r="F79" s="12">
        <v>200</v>
      </c>
      <c r="G79" s="12">
        <v>10</v>
      </c>
      <c r="H79" s="12">
        <v>150</v>
      </c>
      <c r="I79" s="12"/>
      <c r="J79" s="12">
        <v>300</v>
      </c>
      <c r="K79" s="12"/>
      <c r="L79" s="12"/>
      <c r="M79" s="13"/>
      <c r="N79" s="12">
        <f t="shared" si="12"/>
        <v>300</v>
      </c>
      <c r="O79" s="12">
        <f t="shared" si="13"/>
        <v>2</v>
      </c>
      <c r="P79" s="57"/>
      <c r="Q79" s="15">
        <v>0.13</v>
      </c>
      <c r="R79" s="15">
        <f t="shared" si="14"/>
        <v>0.26</v>
      </c>
    </row>
    <row r="80" spans="1:20" x14ac:dyDescent="0.2">
      <c r="A80" s="11" t="s">
        <v>82</v>
      </c>
      <c r="B80" s="11" t="s">
        <v>83</v>
      </c>
      <c r="C80" s="11" t="s">
        <v>82</v>
      </c>
      <c r="D80" s="11" t="s">
        <v>275</v>
      </c>
      <c r="E80" s="12">
        <v>40</v>
      </c>
      <c r="F80" s="12">
        <v>300</v>
      </c>
      <c r="G80" s="12">
        <v>10</v>
      </c>
      <c r="H80" s="12">
        <v>150</v>
      </c>
      <c r="I80" s="12"/>
      <c r="J80" s="12"/>
      <c r="K80" s="12"/>
      <c r="L80" s="12"/>
      <c r="M80" s="13"/>
      <c r="N80" s="12">
        <f t="shared" si="12"/>
        <v>0</v>
      </c>
      <c r="O80" s="12">
        <f t="shared" si="13"/>
        <v>0</v>
      </c>
      <c r="P80" s="57"/>
      <c r="Q80" s="15">
        <v>0.13</v>
      </c>
      <c r="R80" s="15">
        <f t="shared" si="14"/>
        <v>0</v>
      </c>
    </row>
    <row r="81" spans="1:20" x14ac:dyDescent="0.2">
      <c r="A81" s="36" t="s">
        <v>183</v>
      </c>
      <c r="B81" s="36" t="s">
        <v>83</v>
      </c>
      <c r="C81" s="36">
        <v>90447300</v>
      </c>
      <c r="D81" s="36" t="s">
        <v>277</v>
      </c>
      <c r="E81" s="12" t="s">
        <v>89</v>
      </c>
      <c r="F81" s="12">
        <v>300</v>
      </c>
      <c r="G81" s="12">
        <v>10</v>
      </c>
      <c r="H81" s="12">
        <v>150</v>
      </c>
      <c r="I81" s="12"/>
      <c r="J81" s="12">
        <v>300</v>
      </c>
      <c r="K81" s="12"/>
      <c r="L81" s="12">
        <v>600</v>
      </c>
      <c r="M81" s="13"/>
      <c r="N81" s="12">
        <f t="shared" si="12"/>
        <v>900</v>
      </c>
      <c r="O81" s="12">
        <f t="shared" si="13"/>
        <v>6</v>
      </c>
      <c r="P81" s="57"/>
      <c r="Q81" s="15">
        <v>0.13</v>
      </c>
      <c r="R81" s="15">
        <f t="shared" si="14"/>
        <v>0.78</v>
      </c>
    </row>
    <row r="82" spans="1:20" x14ac:dyDescent="0.2">
      <c r="A82" s="11" t="s">
        <v>84</v>
      </c>
      <c r="B82" s="11" t="s">
        <v>85</v>
      </c>
      <c r="C82" s="11" t="s">
        <v>84</v>
      </c>
      <c r="D82" s="11" t="s">
        <v>275</v>
      </c>
      <c r="E82" s="12">
        <v>40</v>
      </c>
      <c r="F82" s="12">
        <v>450</v>
      </c>
      <c r="G82" s="12">
        <v>10</v>
      </c>
      <c r="H82" s="12">
        <v>100</v>
      </c>
      <c r="I82" s="12"/>
      <c r="J82" s="12">
        <v>100</v>
      </c>
      <c r="K82" s="12"/>
      <c r="L82" s="12"/>
      <c r="M82" s="13"/>
      <c r="N82" s="12">
        <f t="shared" si="12"/>
        <v>100</v>
      </c>
      <c r="O82" s="12">
        <f t="shared" si="13"/>
        <v>1</v>
      </c>
      <c r="P82" s="57"/>
      <c r="Q82" s="15">
        <v>0.13</v>
      </c>
      <c r="R82" s="15">
        <f t="shared" si="14"/>
        <v>0.13</v>
      </c>
    </row>
    <row r="83" spans="1:20" x14ac:dyDescent="0.2">
      <c r="A83" s="36" t="s">
        <v>184</v>
      </c>
      <c r="B83" s="36" t="s">
        <v>85</v>
      </c>
      <c r="C83" s="36">
        <v>90447400</v>
      </c>
      <c r="D83" s="36" t="s">
        <v>277</v>
      </c>
      <c r="E83" s="12" t="s">
        <v>89</v>
      </c>
      <c r="F83" s="12">
        <v>450</v>
      </c>
      <c r="G83" s="12">
        <v>10</v>
      </c>
      <c r="H83" s="12">
        <v>100</v>
      </c>
      <c r="I83" s="12"/>
      <c r="J83" s="12">
        <v>200</v>
      </c>
      <c r="K83" s="12"/>
      <c r="L83" s="12">
        <v>200</v>
      </c>
      <c r="M83" s="13"/>
      <c r="N83" s="12">
        <f t="shared" si="12"/>
        <v>400</v>
      </c>
      <c r="O83" s="12">
        <f t="shared" si="13"/>
        <v>4</v>
      </c>
      <c r="P83" s="57"/>
      <c r="Q83" s="15">
        <v>0.13</v>
      </c>
      <c r="R83" s="15">
        <f t="shared" si="14"/>
        <v>0.52</v>
      </c>
    </row>
    <row r="84" spans="1:20" x14ac:dyDescent="0.2">
      <c r="A84" s="11" t="s">
        <v>86</v>
      </c>
      <c r="B84" s="11" t="s">
        <v>87</v>
      </c>
      <c r="C84" s="11" t="s">
        <v>86</v>
      </c>
      <c r="D84" s="11" t="s">
        <v>275</v>
      </c>
      <c r="E84" s="12">
        <v>40</v>
      </c>
      <c r="F84" s="12">
        <v>600</v>
      </c>
      <c r="G84" s="12">
        <v>10</v>
      </c>
      <c r="H84" s="12">
        <v>50</v>
      </c>
      <c r="I84" s="12"/>
      <c r="J84" s="12">
        <v>100</v>
      </c>
      <c r="K84" s="12"/>
      <c r="L84" s="12">
        <v>200</v>
      </c>
      <c r="M84" s="13"/>
      <c r="N84" s="12">
        <f t="shared" si="12"/>
        <v>300</v>
      </c>
      <c r="O84" s="12">
        <f t="shared" si="13"/>
        <v>6</v>
      </c>
      <c r="P84" s="57"/>
      <c r="Q84" s="15">
        <v>0.09</v>
      </c>
      <c r="R84" s="15">
        <f t="shared" si="14"/>
        <v>0.54</v>
      </c>
    </row>
    <row r="85" spans="1:20" x14ac:dyDescent="0.2">
      <c r="A85" s="36" t="s">
        <v>88</v>
      </c>
      <c r="B85" s="36" t="s">
        <v>87</v>
      </c>
      <c r="C85" s="36">
        <v>90447600</v>
      </c>
      <c r="D85" s="36" t="s">
        <v>277</v>
      </c>
      <c r="E85" s="12" t="s">
        <v>89</v>
      </c>
      <c r="F85" s="12">
        <v>600</v>
      </c>
      <c r="G85" s="12">
        <v>10</v>
      </c>
      <c r="H85" s="12">
        <v>50</v>
      </c>
      <c r="I85" s="12"/>
      <c r="J85" s="12">
        <v>300</v>
      </c>
      <c r="K85" s="12"/>
      <c r="L85" s="12">
        <v>400</v>
      </c>
      <c r="M85" s="13"/>
      <c r="N85" s="12">
        <f t="shared" si="12"/>
        <v>700</v>
      </c>
      <c r="O85" s="12">
        <f t="shared" si="13"/>
        <v>14</v>
      </c>
      <c r="P85" s="57"/>
      <c r="Q85" s="15">
        <v>0.09</v>
      </c>
      <c r="R85" s="15">
        <f t="shared" si="14"/>
        <v>1.26</v>
      </c>
    </row>
    <row r="86" spans="1:20" x14ac:dyDescent="0.2">
      <c r="A86" s="11" t="s">
        <v>90</v>
      </c>
      <c r="B86" s="11" t="s">
        <v>91</v>
      </c>
      <c r="C86" s="11" t="s">
        <v>90</v>
      </c>
      <c r="D86" s="11" t="s">
        <v>275</v>
      </c>
      <c r="E86" s="12">
        <v>40</v>
      </c>
      <c r="F86" s="12">
        <v>750</v>
      </c>
      <c r="G86" s="12">
        <v>10</v>
      </c>
      <c r="H86" s="12">
        <v>50</v>
      </c>
      <c r="I86" s="12"/>
      <c r="J86" s="12"/>
      <c r="K86" s="12"/>
      <c r="L86" s="12">
        <v>200</v>
      </c>
      <c r="M86" s="13"/>
      <c r="N86" s="12">
        <f t="shared" si="12"/>
        <v>200</v>
      </c>
      <c r="O86" s="12">
        <f t="shared" si="13"/>
        <v>4</v>
      </c>
      <c r="P86" s="57"/>
      <c r="Q86" s="15">
        <v>0.13</v>
      </c>
      <c r="R86" s="15">
        <f t="shared" si="14"/>
        <v>0.52</v>
      </c>
    </row>
    <row r="87" spans="1:20" x14ac:dyDescent="0.2">
      <c r="A87" s="11" t="s">
        <v>92</v>
      </c>
      <c r="B87" s="11" t="s">
        <v>93</v>
      </c>
      <c r="C87" s="11" t="s">
        <v>92</v>
      </c>
      <c r="D87" s="11" t="s">
        <v>275</v>
      </c>
      <c r="E87" s="12">
        <v>40</v>
      </c>
      <c r="F87" s="12">
        <v>900</v>
      </c>
      <c r="G87" s="12">
        <v>10</v>
      </c>
      <c r="H87" s="12">
        <v>50</v>
      </c>
      <c r="I87" s="12"/>
      <c r="J87" s="12">
        <v>50</v>
      </c>
      <c r="K87" s="12"/>
      <c r="L87" s="12">
        <v>100</v>
      </c>
      <c r="M87" s="13"/>
      <c r="N87" s="12">
        <f t="shared" si="12"/>
        <v>150</v>
      </c>
      <c r="O87" s="12">
        <f t="shared" si="13"/>
        <v>3</v>
      </c>
      <c r="P87" s="57"/>
      <c r="Q87" s="15">
        <v>0.13</v>
      </c>
      <c r="R87" s="15">
        <f t="shared" si="14"/>
        <v>0.39</v>
      </c>
    </row>
    <row r="88" spans="1:20" x14ac:dyDescent="0.2">
      <c r="A88" s="36" t="s">
        <v>185</v>
      </c>
      <c r="B88" s="36" t="s">
        <v>93</v>
      </c>
      <c r="C88" s="36">
        <v>90447700</v>
      </c>
      <c r="D88" s="36" t="s">
        <v>277</v>
      </c>
      <c r="E88" s="12" t="s">
        <v>89</v>
      </c>
      <c r="F88" s="12">
        <v>900</v>
      </c>
      <c r="G88" s="12">
        <v>10</v>
      </c>
      <c r="H88" s="12">
        <v>50</v>
      </c>
      <c r="I88" s="12"/>
      <c r="J88" s="12">
        <v>100</v>
      </c>
      <c r="K88" s="12"/>
      <c r="L88" s="12">
        <v>200</v>
      </c>
      <c r="M88" s="13"/>
      <c r="N88" s="12">
        <f t="shared" si="12"/>
        <v>300</v>
      </c>
      <c r="O88" s="12">
        <f t="shared" si="13"/>
        <v>6</v>
      </c>
      <c r="P88" s="57"/>
      <c r="Q88" s="15">
        <v>0.13</v>
      </c>
      <c r="R88" s="15">
        <f t="shared" si="14"/>
        <v>0.78</v>
      </c>
    </row>
    <row r="89" spans="1:20" x14ac:dyDescent="0.2">
      <c r="A89" s="11" t="s">
        <v>94</v>
      </c>
      <c r="B89" s="11" t="s">
        <v>95</v>
      </c>
      <c r="C89" s="11" t="s">
        <v>94</v>
      </c>
      <c r="D89" s="11" t="s">
        <v>275</v>
      </c>
      <c r="E89" s="12">
        <v>40</v>
      </c>
      <c r="F89" s="12">
        <v>1200</v>
      </c>
      <c r="G89" s="12">
        <v>5</v>
      </c>
      <c r="H89" s="12">
        <v>25</v>
      </c>
      <c r="I89" s="12"/>
      <c r="J89" s="12"/>
      <c r="K89" s="12"/>
      <c r="L89" s="12">
        <v>100</v>
      </c>
      <c r="M89" s="13"/>
      <c r="N89" s="12">
        <f t="shared" si="12"/>
        <v>100</v>
      </c>
      <c r="O89" s="12">
        <f t="shared" si="13"/>
        <v>4</v>
      </c>
      <c r="P89" s="57"/>
      <c r="Q89" s="15">
        <v>0.08</v>
      </c>
      <c r="R89" s="15">
        <f t="shared" si="14"/>
        <v>0.32</v>
      </c>
    </row>
    <row r="90" spans="1:20" x14ac:dyDescent="0.2">
      <c r="A90" s="36" t="s">
        <v>376</v>
      </c>
      <c r="B90" s="36" t="s">
        <v>377</v>
      </c>
      <c r="C90" s="31" t="s">
        <v>378</v>
      </c>
      <c r="D90" s="36" t="s">
        <v>277</v>
      </c>
      <c r="E90" s="12">
        <v>40</v>
      </c>
      <c r="F90" s="12">
        <v>1800</v>
      </c>
      <c r="G90" s="12">
        <v>5</v>
      </c>
      <c r="H90" s="12">
        <v>20</v>
      </c>
      <c r="I90" s="12"/>
      <c r="J90" s="12"/>
      <c r="K90" s="12"/>
      <c r="L90" s="12"/>
      <c r="M90" s="13"/>
      <c r="N90" s="12">
        <f t="shared" si="12"/>
        <v>0</v>
      </c>
      <c r="O90" s="12">
        <f t="shared" si="13"/>
        <v>0</v>
      </c>
      <c r="P90" s="57"/>
      <c r="Q90" s="15">
        <v>0.14000000000000001</v>
      </c>
      <c r="R90" s="15">
        <f t="shared" si="14"/>
        <v>0</v>
      </c>
    </row>
    <row r="91" spans="1:20" x14ac:dyDescent="0.2">
      <c r="A91" s="11" t="s">
        <v>220</v>
      </c>
      <c r="B91" s="11" t="s">
        <v>221</v>
      </c>
      <c r="C91" s="11" t="s">
        <v>220</v>
      </c>
      <c r="D91" s="11" t="s">
        <v>275</v>
      </c>
      <c r="E91" s="12">
        <v>40</v>
      </c>
      <c r="F91" s="12">
        <v>2000</v>
      </c>
      <c r="G91" s="12">
        <v>5</v>
      </c>
      <c r="H91" s="12">
        <v>25</v>
      </c>
      <c r="I91" s="12"/>
      <c r="J91" s="12"/>
      <c r="K91" s="12"/>
      <c r="L91" s="12"/>
      <c r="M91" s="13"/>
      <c r="N91" s="12">
        <f t="shared" si="12"/>
        <v>0</v>
      </c>
      <c r="O91" s="12">
        <f t="shared" si="13"/>
        <v>0</v>
      </c>
      <c r="P91" s="57"/>
      <c r="Q91" s="15">
        <v>0.08</v>
      </c>
      <c r="R91" s="15">
        <f t="shared" si="14"/>
        <v>0</v>
      </c>
      <c r="S91" s="43"/>
    </row>
    <row r="92" spans="1:20" x14ac:dyDescent="0.2">
      <c r="A92" s="8" t="s">
        <v>96</v>
      </c>
      <c r="B92" s="8"/>
      <c r="C92" s="8"/>
      <c r="D92" s="8"/>
      <c r="E92" s="20"/>
      <c r="F92" s="12"/>
      <c r="G92" s="12"/>
      <c r="H92" s="12"/>
      <c r="I92" s="12"/>
      <c r="J92" s="12"/>
      <c r="K92" s="12"/>
      <c r="L92" s="12"/>
      <c r="M92" s="8"/>
      <c r="N92" s="12"/>
      <c r="O92" s="12"/>
      <c r="P92" s="57"/>
      <c r="Q92" s="12"/>
      <c r="R92" s="15"/>
    </row>
    <row r="93" spans="1:20" x14ac:dyDescent="0.2">
      <c r="A93" s="11" t="s">
        <v>299</v>
      </c>
      <c r="B93" s="11" t="s">
        <v>300</v>
      </c>
      <c r="C93" s="11" t="s">
        <v>299</v>
      </c>
      <c r="D93" s="11" t="s">
        <v>275</v>
      </c>
      <c r="E93" s="12">
        <v>50</v>
      </c>
      <c r="F93" s="12">
        <v>100</v>
      </c>
      <c r="G93" s="12">
        <v>10</v>
      </c>
      <c r="H93" s="12">
        <v>150</v>
      </c>
      <c r="I93" s="12"/>
      <c r="J93" s="12"/>
      <c r="K93" s="12"/>
      <c r="L93" s="12"/>
      <c r="M93" s="13"/>
      <c r="N93" s="12">
        <f t="shared" ref="N93:N109" si="15">SUM(I93:M93)</f>
        <v>0</v>
      </c>
      <c r="O93" s="12">
        <f t="shared" ref="O93:O109" si="16">$N93/$H93</f>
        <v>0</v>
      </c>
      <c r="P93" s="57"/>
      <c r="Q93" s="15">
        <v>0.1</v>
      </c>
      <c r="R93" s="15">
        <f t="shared" ref="R93:R109" si="17">$O93*$Q93</f>
        <v>0</v>
      </c>
      <c r="S93" s="43">
        <f>SUM(R93:R109)</f>
        <v>4.34</v>
      </c>
      <c r="T93" s="3">
        <f>S93*100/$S$145</f>
        <v>7.7210460772104614</v>
      </c>
    </row>
    <row r="94" spans="1:20" x14ac:dyDescent="0.2">
      <c r="A94" s="11" t="s">
        <v>97</v>
      </c>
      <c r="B94" s="11" t="s">
        <v>98</v>
      </c>
      <c r="C94" s="11" t="s">
        <v>97</v>
      </c>
      <c r="D94" s="11" t="s">
        <v>275</v>
      </c>
      <c r="E94" s="12">
        <v>50</v>
      </c>
      <c r="F94" s="12">
        <v>150</v>
      </c>
      <c r="G94" s="12">
        <v>10</v>
      </c>
      <c r="H94" s="12">
        <v>150</v>
      </c>
      <c r="I94" s="12"/>
      <c r="J94" s="12"/>
      <c r="K94" s="12"/>
      <c r="L94" s="12">
        <v>150</v>
      </c>
      <c r="M94" s="13"/>
      <c r="N94" s="12">
        <f t="shared" si="15"/>
        <v>150</v>
      </c>
      <c r="O94" s="12">
        <f t="shared" si="16"/>
        <v>1</v>
      </c>
      <c r="P94" s="57"/>
      <c r="Q94" s="15">
        <v>0.1</v>
      </c>
      <c r="R94" s="15">
        <f t="shared" si="17"/>
        <v>0.1</v>
      </c>
    </row>
    <row r="95" spans="1:20" x14ac:dyDescent="0.2">
      <c r="A95" s="36" t="s">
        <v>235</v>
      </c>
      <c r="B95" s="36" t="s">
        <v>98</v>
      </c>
      <c r="C95" s="36">
        <v>90448200</v>
      </c>
      <c r="D95" s="36" t="s">
        <v>277</v>
      </c>
      <c r="E95" s="12" t="s">
        <v>102</v>
      </c>
      <c r="F95" s="12">
        <v>150</v>
      </c>
      <c r="G95" s="12">
        <v>10</v>
      </c>
      <c r="H95" s="12">
        <v>150</v>
      </c>
      <c r="I95" s="12"/>
      <c r="J95" s="12">
        <v>150</v>
      </c>
      <c r="K95" s="12"/>
      <c r="L95" s="12"/>
      <c r="M95" s="13"/>
      <c r="N95" s="12">
        <f t="shared" si="15"/>
        <v>150</v>
      </c>
      <c r="O95" s="12">
        <f t="shared" si="16"/>
        <v>1</v>
      </c>
      <c r="P95" s="57"/>
      <c r="Q95" s="15">
        <v>0.1</v>
      </c>
      <c r="R95" s="15">
        <f t="shared" si="17"/>
        <v>0.1</v>
      </c>
    </row>
    <row r="96" spans="1:20" x14ac:dyDescent="0.2">
      <c r="A96" s="11" t="s">
        <v>224</v>
      </c>
      <c r="B96" s="11" t="s">
        <v>225</v>
      </c>
      <c r="C96" s="11" t="s">
        <v>224</v>
      </c>
      <c r="D96" s="11" t="s">
        <v>275</v>
      </c>
      <c r="E96" s="12">
        <v>50</v>
      </c>
      <c r="F96" s="12">
        <v>200</v>
      </c>
      <c r="G96" s="12">
        <v>10</v>
      </c>
      <c r="H96" s="12">
        <v>150</v>
      </c>
      <c r="I96" s="12"/>
      <c r="J96" s="12"/>
      <c r="K96" s="12"/>
      <c r="L96" s="12"/>
      <c r="M96" s="13"/>
      <c r="N96" s="12">
        <f t="shared" si="15"/>
        <v>0</v>
      </c>
      <c r="O96" s="12">
        <f t="shared" si="16"/>
        <v>0</v>
      </c>
      <c r="P96" s="57"/>
      <c r="Q96" s="15">
        <v>0.1</v>
      </c>
      <c r="R96" s="15">
        <f t="shared" si="17"/>
        <v>0</v>
      </c>
    </row>
    <row r="97" spans="1:20" x14ac:dyDescent="0.2">
      <c r="A97" s="11" t="s">
        <v>99</v>
      </c>
      <c r="B97" s="11" t="s">
        <v>100</v>
      </c>
      <c r="C97" s="11" t="s">
        <v>99</v>
      </c>
      <c r="D97" s="11" t="s">
        <v>275</v>
      </c>
      <c r="E97" s="12">
        <v>50</v>
      </c>
      <c r="F97" s="12">
        <v>300</v>
      </c>
      <c r="G97" s="12">
        <v>10</v>
      </c>
      <c r="H97" s="12">
        <v>75</v>
      </c>
      <c r="I97" s="12"/>
      <c r="J97" s="12"/>
      <c r="K97" s="12"/>
      <c r="L97" s="12">
        <v>300</v>
      </c>
      <c r="M97" s="13"/>
      <c r="N97" s="12">
        <f t="shared" si="15"/>
        <v>300</v>
      </c>
      <c r="O97" s="12">
        <f t="shared" si="16"/>
        <v>4</v>
      </c>
      <c r="P97" s="57"/>
      <c r="Q97" s="15">
        <v>0.1</v>
      </c>
      <c r="R97" s="15">
        <f t="shared" si="17"/>
        <v>0.4</v>
      </c>
    </row>
    <row r="98" spans="1:20" x14ac:dyDescent="0.2">
      <c r="A98" s="36" t="s">
        <v>101</v>
      </c>
      <c r="B98" s="36" t="s">
        <v>100</v>
      </c>
      <c r="C98" s="36">
        <v>90448300</v>
      </c>
      <c r="D98" s="36" t="s">
        <v>277</v>
      </c>
      <c r="E98" s="12" t="s">
        <v>102</v>
      </c>
      <c r="F98" s="12">
        <v>300</v>
      </c>
      <c r="G98" s="12">
        <v>10</v>
      </c>
      <c r="H98" s="12">
        <v>75</v>
      </c>
      <c r="I98" s="12"/>
      <c r="J98" s="12">
        <v>75</v>
      </c>
      <c r="K98" s="12"/>
      <c r="L98" s="12">
        <v>450</v>
      </c>
      <c r="M98" s="13"/>
      <c r="N98" s="12">
        <f t="shared" si="15"/>
        <v>525</v>
      </c>
      <c r="O98" s="12">
        <f t="shared" si="16"/>
        <v>7</v>
      </c>
      <c r="P98" s="57"/>
      <c r="Q98" s="15">
        <v>0.1</v>
      </c>
      <c r="R98" s="15">
        <f t="shared" si="17"/>
        <v>0.70000000000000007</v>
      </c>
    </row>
    <row r="99" spans="1:20" x14ac:dyDescent="0.2">
      <c r="A99" s="11" t="s">
        <v>103</v>
      </c>
      <c r="B99" s="11" t="s">
        <v>104</v>
      </c>
      <c r="C99" s="11" t="s">
        <v>103</v>
      </c>
      <c r="D99" s="11" t="s">
        <v>275</v>
      </c>
      <c r="E99" s="12">
        <v>50</v>
      </c>
      <c r="F99" s="12">
        <v>450</v>
      </c>
      <c r="G99" s="12">
        <v>10</v>
      </c>
      <c r="H99" s="12">
        <v>50</v>
      </c>
      <c r="I99" s="12"/>
      <c r="J99" s="12"/>
      <c r="K99" s="12"/>
      <c r="L99" s="12">
        <v>100</v>
      </c>
      <c r="M99" s="13"/>
      <c r="N99" s="12">
        <f t="shared" si="15"/>
        <v>100</v>
      </c>
      <c r="O99" s="12">
        <f t="shared" si="16"/>
        <v>2</v>
      </c>
      <c r="P99" s="57"/>
      <c r="Q99" s="15">
        <v>0.1</v>
      </c>
      <c r="R99" s="15">
        <f t="shared" si="17"/>
        <v>0.2</v>
      </c>
    </row>
    <row r="100" spans="1:20" x14ac:dyDescent="0.2">
      <c r="A100" s="36" t="s">
        <v>186</v>
      </c>
      <c r="B100" s="36" t="s">
        <v>104</v>
      </c>
      <c r="C100" s="36">
        <v>90448400</v>
      </c>
      <c r="D100" s="36" t="s">
        <v>277</v>
      </c>
      <c r="E100" s="12" t="s">
        <v>102</v>
      </c>
      <c r="F100" s="12">
        <v>450</v>
      </c>
      <c r="G100" s="12">
        <v>10</v>
      </c>
      <c r="H100" s="12">
        <v>50</v>
      </c>
      <c r="I100" s="12"/>
      <c r="J100" s="12"/>
      <c r="K100" s="12"/>
      <c r="L100" s="12">
        <v>300</v>
      </c>
      <c r="M100" s="13"/>
      <c r="N100" s="12">
        <f t="shared" si="15"/>
        <v>300</v>
      </c>
      <c r="O100" s="12">
        <f t="shared" si="16"/>
        <v>6</v>
      </c>
      <c r="P100" s="57"/>
      <c r="Q100" s="15">
        <v>0.1</v>
      </c>
      <c r="R100" s="15">
        <f t="shared" si="17"/>
        <v>0.60000000000000009</v>
      </c>
    </row>
    <row r="101" spans="1:20" x14ac:dyDescent="0.2">
      <c r="A101" s="11" t="s">
        <v>105</v>
      </c>
      <c r="B101" s="11" t="s">
        <v>106</v>
      </c>
      <c r="C101" s="11" t="s">
        <v>105</v>
      </c>
      <c r="D101" s="11" t="s">
        <v>275</v>
      </c>
      <c r="E101" s="12">
        <v>50</v>
      </c>
      <c r="F101" s="12">
        <v>600</v>
      </c>
      <c r="G101" s="12">
        <v>10</v>
      </c>
      <c r="H101" s="12">
        <v>50</v>
      </c>
      <c r="I101" s="12"/>
      <c r="J101" s="12"/>
      <c r="K101" s="12"/>
      <c r="L101" s="12">
        <v>100</v>
      </c>
      <c r="M101" s="13"/>
      <c r="N101" s="12">
        <f t="shared" si="15"/>
        <v>100</v>
      </c>
      <c r="O101" s="12">
        <f t="shared" si="16"/>
        <v>2</v>
      </c>
      <c r="P101" s="57"/>
      <c r="Q101" s="15">
        <v>0.13</v>
      </c>
      <c r="R101" s="15">
        <f t="shared" si="17"/>
        <v>0.26</v>
      </c>
    </row>
    <row r="102" spans="1:20" x14ac:dyDescent="0.2">
      <c r="A102" s="36" t="s">
        <v>107</v>
      </c>
      <c r="B102" s="36" t="s">
        <v>106</v>
      </c>
      <c r="C102" s="36">
        <v>90448600</v>
      </c>
      <c r="D102" s="36" t="s">
        <v>277</v>
      </c>
      <c r="E102" s="12" t="s">
        <v>102</v>
      </c>
      <c r="F102" s="12">
        <v>600</v>
      </c>
      <c r="G102" s="12">
        <v>10</v>
      </c>
      <c r="H102" s="12">
        <v>50</v>
      </c>
      <c r="I102" s="12"/>
      <c r="J102" s="12"/>
      <c r="K102" s="12"/>
      <c r="L102" s="12"/>
      <c r="M102" s="13"/>
      <c r="N102" s="12">
        <f t="shared" si="15"/>
        <v>0</v>
      </c>
      <c r="O102" s="12">
        <f t="shared" si="16"/>
        <v>0</v>
      </c>
      <c r="P102" s="57"/>
      <c r="Q102" s="15">
        <v>0.13</v>
      </c>
      <c r="R102" s="15">
        <f t="shared" si="17"/>
        <v>0</v>
      </c>
    </row>
    <row r="103" spans="1:20" x14ac:dyDescent="0.2">
      <c r="A103" s="36" t="s">
        <v>266</v>
      </c>
      <c r="B103" s="36" t="s">
        <v>267</v>
      </c>
      <c r="C103" s="36">
        <v>90448605</v>
      </c>
      <c r="D103" s="36" t="s">
        <v>277</v>
      </c>
      <c r="E103" s="12" t="s">
        <v>102</v>
      </c>
      <c r="F103" s="12">
        <v>700</v>
      </c>
      <c r="G103" s="12">
        <v>5</v>
      </c>
      <c r="H103" s="12">
        <v>25</v>
      </c>
      <c r="I103" s="12"/>
      <c r="J103" s="12"/>
      <c r="K103" s="12"/>
      <c r="L103" s="12"/>
      <c r="M103" s="13"/>
      <c r="N103" s="12">
        <f t="shared" si="15"/>
        <v>0</v>
      </c>
      <c r="O103" s="12">
        <f t="shared" si="16"/>
        <v>0</v>
      </c>
      <c r="P103" s="57"/>
      <c r="Q103" s="15">
        <v>0.1</v>
      </c>
      <c r="R103" s="15">
        <f t="shared" si="17"/>
        <v>0</v>
      </c>
    </row>
    <row r="104" spans="1:20" x14ac:dyDescent="0.2">
      <c r="A104" s="11" t="s">
        <v>202</v>
      </c>
      <c r="B104" s="11" t="s">
        <v>203</v>
      </c>
      <c r="C104" s="11" t="s">
        <v>202</v>
      </c>
      <c r="D104" s="11" t="s">
        <v>275</v>
      </c>
      <c r="E104" s="12">
        <v>50</v>
      </c>
      <c r="F104" s="12">
        <v>750</v>
      </c>
      <c r="G104" s="12">
        <v>5</v>
      </c>
      <c r="H104" s="12">
        <v>25</v>
      </c>
      <c r="I104" s="12"/>
      <c r="J104" s="12"/>
      <c r="K104" s="12"/>
      <c r="L104" s="12">
        <v>100</v>
      </c>
      <c r="M104" s="13"/>
      <c r="N104" s="12">
        <f t="shared" si="15"/>
        <v>100</v>
      </c>
      <c r="O104" s="12">
        <f t="shared" si="16"/>
        <v>4</v>
      </c>
      <c r="P104" s="57"/>
      <c r="Q104" s="15">
        <v>0.1</v>
      </c>
      <c r="R104" s="15">
        <f t="shared" si="17"/>
        <v>0.4</v>
      </c>
    </row>
    <row r="105" spans="1:20" x14ac:dyDescent="0.2">
      <c r="A105" s="11" t="s">
        <v>108</v>
      </c>
      <c r="B105" s="11" t="s">
        <v>109</v>
      </c>
      <c r="C105" s="11" t="s">
        <v>108</v>
      </c>
      <c r="D105" s="11" t="s">
        <v>275</v>
      </c>
      <c r="E105" s="12">
        <v>50</v>
      </c>
      <c r="F105" s="12">
        <v>900</v>
      </c>
      <c r="G105" s="12">
        <v>5</v>
      </c>
      <c r="H105" s="12">
        <v>25</v>
      </c>
      <c r="I105" s="12"/>
      <c r="J105" s="12"/>
      <c r="K105" s="12"/>
      <c r="L105" s="12">
        <v>100</v>
      </c>
      <c r="M105" s="13"/>
      <c r="N105" s="12">
        <f t="shared" si="15"/>
        <v>100</v>
      </c>
      <c r="O105" s="12">
        <f t="shared" si="16"/>
        <v>4</v>
      </c>
      <c r="P105" s="57"/>
      <c r="Q105" s="15">
        <v>0.1</v>
      </c>
      <c r="R105" s="15">
        <f t="shared" si="17"/>
        <v>0.4</v>
      </c>
    </row>
    <row r="106" spans="1:20" x14ac:dyDescent="0.2">
      <c r="A106" s="36" t="s">
        <v>187</v>
      </c>
      <c r="B106" s="36" t="s">
        <v>109</v>
      </c>
      <c r="C106" s="36">
        <v>90448700</v>
      </c>
      <c r="D106" s="36" t="s">
        <v>277</v>
      </c>
      <c r="E106" s="12" t="s">
        <v>102</v>
      </c>
      <c r="F106" s="12">
        <v>900</v>
      </c>
      <c r="G106" s="12">
        <v>5</v>
      </c>
      <c r="H106" s="12">
        <v>25</v>
      </c>
      <c r="I106" s="12"/>
      <c r="J106" s="12"/>
      <c r="K106" s="12"/>
      <c r="L106" s="12">
        <v>100</v>
      </c>
      <c r="M106" s="13"/>
      <c r="N106" s="12">
        <f t="shared" si="15"/>
        <v>100</v>
      </c>
      <c r="O106" s="12">
        <f t="shared" si="16"/>
        <v>4</v>
      </c>
      <c r="P106" s="57"/>
      <c r="Q106" s="15">
        <v>0.1</v>
      </c>
      <c r="R106" s="15">
        <f t="shared" si="17"/>
        <v>0.4</v>
      </c>
    </row>
    <row r="107" spans="1:20" x14ac:dyDescent="0.2">
      <c r="A107" s="11" t="s">
        <v>110</v>
      </c>
      <c r="B107" s="11" t="s">
        <v>111</v>
      </c>
      <c r="C107" s="11" t="s">
        <v>110</v>
      </c>
      <c r="D107" s="11" t="s">
        <v>275</v>
      </c>
      <c r="E107" s="12">
        <v>50</v>
      </c>
      <c r="F107" s="12">
        <v>1200</v>
      </c>
      <c r="G107" s="12">
        <v>5</v>
      </c>
      <c r="H107" s="12">
        <v>25</v>
      </c>
      <c r="I107" s="12"/>
      <c r="J107" s="12"/>
      <c r="K107" s="12"/>
      <c r="L107" s="12">
        <v>50</v>
      </c>
      <c r="M107" s="13"/>
      <c r="N107" s="12">
        <f t="shared" si="15"/>
        <v>50</v>
      </c>
      <c r="O107" s="12">
        <f t="shared" si="16"/>
        <v>2</v>
      </c>
      <c r="P107" s="57"/>
      <c r="Q107" s="15">
        <v>0.13</v>
      </c>
      <c r="R107" s="15">
        <f t="shared" si="17"/>
        <v>0.26</v>
      </c>
    </row>
    <row r="108" spans="1:20" x14ac:dyDescent="0.2">
      <c r="A108" s="36" t="s">
        <v>204</v>
      </c>
      <c r="B108" s="36" t="s">
        <v>111</v>
      </c>
      <c r="C108" s="31" t="s">
        <v>205</v>
      </c>
      <c r="D108" s="36" t="s">
        <v>277</v>
      </c>
      <c r="E108" s="12">
        <v>50</v>
      </c>
      <c r="F108" s="12">
        <v>1200</v>
      </c>
      <c r="G108" s="12">
        <v>5</v>
      </c>
      <c r="H108" s="12">
        <v>25</v>
      </c>
      <c r="I108" s="12"/>
      <c r="J108" s="12"/>
      <c r="K108" s="12"/>
      <c r="L108" s="12"/>
      <c r="M108" s="13"/>
      <c r="N108" s="12">
        <f t="shared" si="15"/>
        <v>0</v>
      </c>
      <c r="O108" s="12">
        <f t="shared" si="16"/>
        <v>0</v>
      </c>
      <c r="P108" s="57"/>
      <c r="Q108" s="15">
        <v>0.13</v>
      </c>
      <c r="R108" s="15">
        <f t="shared" si="17"/>
        <v>0</v>
      </c>
    </row>
    <row r="109" spans="1:20" x14ac:dyDescent="0.2">
      <c r="A109" s="36" t="s">
        <v>268</v>
      </c>
      <c r="B109" s="36" t="s">
        <v>269</v>
      </c>
      <c r="C109" s="31" t="s">
        <v>270</v>
      </c>
      <c r="D109" s="36" t="s">
        <v>277</v>
      </c>
      <c r="E109" s="12">
        <v>50</v>
      </c>
      <c r="F109" s="12">
        <v>2400</v>
      </c>
      <c r="G109" s="12">
        <v>5</v>
      </c>
      <c r="H109" s="12">
        <v>25</v>
      </c>
      <c r="I109" s="12"/>
      <c r="J109" s="12"/>
      <c r="K109" s="12"/>
      <c r="L109" s="12">
        <v>50</v>
      </c>
      <c r="M109" s="13"/>
      <c r="N109" s="12">
        <f t="shared" si="15"/>
        <v>50</v>
      </c>
      <c r="O109" s="12">
        <f t="shared" si="16"/>
        <v>2</v>
      </c>
      <c r="P109" s="57"/>
      <c r="Q109" s="15">
        <v>0.26</v>
      </c>
      <c r="R109" s="15">
        <f t="shared" si="17"/>
        <v>0.52</v>
      </c>
      <c r="S109" s="43"/>
    </row>
    <row r="110" spans="1:20" x14ac:dyDescent="0.2">
      <c r="A110" s="307" t="s">
        <v>112</v>
      </c>
      <c r="B110" s="307"/>
      <c r="C110" s="8"/>
      <c r="D110" s="8"/>
      <c r="E110" s="8"/>
      <c r="F110" s="12"/>
      <c r="G110" s="12"/>
      <c r="H110" s="12"/>
      <c r="I110" s="12"/>
      <c r="J110" s="12"/>
      <c r="K110" s="12"/>
      <c r="L110" s="12"/>
      <c r="M110" s="36"/>
      <c r="N110" s="12"/>
      <c r="O110" s="12"/>
      <c r="P110" s="57"/>
      <c r="Q110" s="12"/>
      <c r="R110" s="15"/>
    </row>
    <row r="111" spans="1:20" x14ac:dyDescent="0.2">
      <c r="A111" s="11" t="s">
        <v>216</v>
      </c>
      <c r="B111" s="11" t="s">
        <v>217</v>
      </c>
      <c r="C111" s="11" t="s">
        <v>216</v>
      </c>
      <c r="D111" s="11" t="s">
        <v>275</v>
      </c>
      <c r="E111" s="12">
        <v>20</v>
      </c>
      <c r="F111" s="12">
        <v>150</v>
      </c>
      <c r="G111" s="12">
        <v>10</v>
      </c>
      <c r="H111" s="12">
        <v>400</v>
      </c>
      <c r="I111" s="12"/>
      <c r="J111" s="12"/>
      <c r="K111" s="12"/>
      <c r="L111" s="12"/>
      <c r="M111" s="36"/>
      <c r="N111" s="12">
        <f t="shared" ref="N111:N144" si="18">SUM(I111:M111)</f>
        <v>0</v>
      </c>
      <c r="O111" s="12">
        <f t="shared" ref="O111:O144" si="19">$N111/$H111</f>
        <v>0</v>
      </c>
      <c r="P111" s="57"/>
      <c r="Q111" s="12">
        <v>0.06</v>
      </c>
      <c r="R111" s="15">
        <f t="shared" ref="R111:R144" si="20">$O111*$Q111</f>
        <v>0</v>
      </c>
      <c r="S111" s="43">
        <f>SUM(R111:R126)</f>
        <v>0.67999999999999994</v>
      </c>
      <c r="T111" s="3">
        <f>S111*100/$S$145</f>
        <v>1.2097491549546346</v>
      </c>
    </row>
    <row r="112" spans="1:20" x14ac:dyDescent="0.2">
      <c r="A112" s="36" t="s">
        <v>226</v>
      </c>
      <c r="B112" s="36" t="s">
        <v>217</v>
      </c>
      <c r="C112" s="36">
        <v>90444200</v>
      </c>
      <c r="D112" s="36" t="s">
        <v>277</v>
      </c>
      <c r="E112" s="12">
        <v>20</v>
      </c>
      <c r="F112" s="12">
        <v>150</v>
      </c>
      <c r="G112" s="12">
        <v>10</v>
      </c>
      <c r="H112" s="12">
        <v>400</v>
      </c>
      <c r="I112" s="12"/>
      <c r="J112" s="12"/>
      <c r="K112" s="12"/>
      <c r="L112" s="12"/>
      <c r="M112" s="36"/>
      <c r="N112" s="12">
        <f t="shared" si="18"/>
        <v>0</v>
      </c>
      <c r="O112" s="12">
        <f t="shared" si="19"/>
        <v>0</v>
      </c>
      <c r="P112" s="57"/>
      <c r="Q112" s="12">
        <v>0.06</v>
      </c>
      <c r="R112" s="15">
        <f t="shared" si="20"/>
        <v>0</v>
      </c>
    </row>
    <row r="113" spans="1:20" x14ac:dyDescent="0.2">
      <c r="A113" s="11" t="s">
        <v>191</v>
      </c>
      <c r="B113" s="11" t="s">
        <v>192</v>
      </c>
      <c r="C113" s="11" t="s">
        <v>191</v>
      </c>
      <c r="D113" s="11" t="s">
        <v>275</v>
      </c>
      <c r="E113" s="12">
        <v>20</v>
      </c>
      <c r="F113" s="12">
        <v>200</v>
      </c>
      <c r="G113" s="12">
        <v>10</v>
      </c>
      <c r="H113" s="12">
        <v>300</v>
      </c>
      <c r="I113" s="12"/>
      <c r="J113" s="12"/>
      <c r="K113" s="12"/>
      <c r="L113" s="12"/>
      <c r="M113" s="36"/>
      <c r="N113" s="12">
        <f t="shared" si="18"/>
        <v>0</v>
      </c>
      <c r="O113" s="12">
        <f t="shared" si="19"/>
        <v>0</v>
      </c>
      <c r="P113" s="57"/>
      <c r="Q113" s="12">
        <v>0.06</v>
      </c>
      <c r="R113" s="15">
        <f t="shared" si="20"/>
        <v>0</v>
      </c>
    </row>
    <row r="114" spans="1:20" x14ac:dyDescent="0.2">
      <c r="A114" s="11" t="s">
        <v>160</v>
      </c>
      <c r="B114" s="11" t="s">
        <v>161</v>
      </c>
      <c r="C114" s="11" t="s">
        <v>160</v>
      </c>
      <c r="D114" s="11" t="s">
        <v>275</v>
      </c>
      <c r="E114" s="12">
        <v>20</v>
      </c>
      <c r="F114" s="12">
        <v>300</v>
      </c>
      <c r="G114" s="12">
        <v>10</v>
      </c>
      <c r="H114" s="12">
        <v>200</v>
      </c>
      <c r="I114" s="12">
        <v>200</v>
      </c>
      <c r="J114" s="12"/>
      <c r="K114" s="12"/>
      <c r="L114" s="12">
        <v>600</v>
      </c>
      <c r="M114" s="13"/>
      <c r="N114" s="12">
        <f t="shared" si="18"/>
        <v>800</v>
      </c>
      <c r="O114" s="12">
        <f t="shared" si="19"/>
        <v>4</v>
      </c>
      <c r="P114" s="57"/>
      <c r="Q114" s="15">
        <v>0.06</v>
      </c>
      <c r="R114" s="15">
        <f t="shared" si="20"/>
        <v>0.24</v>
      </c>
    </row>
    <row r="115" spans="1:20" x14ac:dyDescent="0.2">
      <c r="A115" s="36" t="s">
        <v>215</v>
      </c>
      <c r="B115" s="36" t="s">
        <v>161</v>
      </c>
      <c r="C115" s="36">
        <v>90444300</v>
      </c>
      <c r="D115" s="36" t="s">
        <v>277</v>
      </c>
      <c r="E115" s="12" t="s">
        <v>46</v>
      </c>
      <c r="F115" s="12">
        <v>300</v>
      </c>
      <c r="G115" s="12">
        <v>10</v>
      </c>
      <c r="H115" s="12">
        <v>200</v>
      </c>
      <c r="I115" s="12"/>
      <c r="J115" s="12">
        <v>200</v>
      </c>
      <c r="K115" s="12"/>
      <c r="L115" s="12">
        <v>200</v>
      </c>
      <c r="M115" s="13"/>
      <c r="N115" s="12">
        <f t="shared" si="18"/>
        <v>400</v>
      </c>
      <c r="O115" s="12">
        <f t="shared" si="19"/>
        <v>2</v>
      </c>
      <c r="P115" s="57"/>
      <c r="Q115" s="15">
        <v>0.06</v>
      </c>
      <c r="R115" s="15">
        <f t="shared" si="20"/>
        <v>0.12</v>
      </c>
    </row>
    <row r="116" spans="1:20" x14ac:dyDescent="0.2">
      <c r="A116" s="11" t="s">
        <v>206</v>
      </c>
      <c r="B116" s="11" t="s">
        <v>114</v>
      </c>
      <c r="C116" s="11" t="s">
        <v>206</v>
      </c>
      <c r="D116" s="11" t="s">
        <v>275</v>
      </c>
      <c r="E116" s="12">
        <v>20</v>
      </c>
      <c r="F116" s="12">
        <v>450</v>
      </c>
      <c r="G116" s="12">
        <v>10</v>
      </c>
      <c r="H116" s="12">
        <v>100</v>
      </c>
      <c r="I116" s="12"/>
      <c r="J116" s="12"/>
      <c r="K116" s="12"/>
      <c r="L116" s="12">
        <v>100</v>
      </c>
      <c r="M116" s="25"/>
      <c r="N116" s="12">
        <f t="shared" si="18"/>
        <v>100</v>
      </c>
      <c r="O116" s="12">
        <f t="shared" si="19"/>
        <v>1</v>
      </c>
      <c r="P116" s="57"/>
      <c r="Q116" s="15">
        <v>0.08</v>
      </c>
      <c r="R116" s="15">
        <f t="shared" si="20"/>
        <v>0.08</v>
      </c>
    </row>
    <row r="117" spans="1:20" x14ac:dyDescent="0.2">
      <c r="A117" s="36" t="s">
        <v>113</v>
      </c>
      <c r="B117" s="36" t="s">
        <v>114</v>
      </c>
      <c r="C117" s="36">
        <v>90444400</v>
      </c>
      <c r="D117" s="36" t="s">
        <v>277</v>
      </c>
      <c r="E117" s="12" t="s">
        <v>46</v>
      </c>
      <c r="F117" s="12">
        <v>450</v>
      </c>
      <c r="G117" s="12">
        <v>10</v>
      </c>
      <c r="H117" s="12">
        <v>100</v>
      </c>
      <c r="I117" s="12"/>
      <c r="J117" s="12"/>
      <c r="K117" s="12"/>
      <c r="L117" s="12"/>
      <c r="M117" s="13"/>
      <c r="N117" s="12">
        <f t="shared" si="18"/>
        <v>0</v>
      </c>
      <c r="O117" s="12">
        <f t="shared" si="19"/>
        <v>0</v>
      </c>
      <c r="P117" s="57"/>
      <c r="Q117" s="15">
        <v>0.08</v>
      </c>
      <c r="R117" s="15">
        <f t="shared" si="20"/>
        <v>0</v>
      </c>
    </row>
    <row r="118" spans="1:20" x14ac:dyDescent="0.2">
      <c r="A118" s="11" t="s">
        <v>115</v>
      </c>
      <c r="B118" s="11" t="s">
        <v>116</v>
      </c>
      <c r="C118" s="11" t="s">
        <v>115</v>
      </c>
      <c r="D118" s="11" t="s">
        <v>275</v>
      </c>
      <c r="E118" s="12">
        <v>20</v>
      </c>
      <c r="F118" s="12">
        <v>600</v>
      </c>
      <c r="G118" s="12">
        <v>10</v>
      </c>
      <c r="H118" s="12">
        <v>100</v>
      </c>
      <c r="I118" s="12"/>
      <c r="J118" s="12"/>
      <c r="K118" s="12"/>
      <c r="L118" s="12"/>
      <c r="M118" s="13"/>
      <c r="N118" s="12">
        <f t="shared" si="18"/>
        <v>0</v>
      </c>
      <c r="O118" s="12">
        <f t="shared" si="19"/>
        <v>0</v>
      </c>
      <c r="P118" s="57"/>
      <c r="Q118" s="15">
        <v>0.06</v>
      </c>
      <c r="R118" s="15">
        <f t="shared" si="20"/>
        <v>0</v>
      </c>
    </row>
    <row r="119" spans="1:20" x14ac:dyDescent="0.2">
      <c r="A119" s="36" t="s">
        <v>188</v>
      </c>
      <c r="B119" s="36" t="s">
        <v>116</v>
      </c>
      <c r="C119" s="36">
        <v>90444600</v>
      </c>
      <c r="D119" s="36" t="s">
        <v>277</v>
      </c>
      <c r="E119" s="12" t="s">
        <v>46</v>
      </c>
      <c r="F119" s="12">
        <v>600</v>
      </c>
      <c r="G119" s="12">
        <v>10</v>
      </c>
      <c r="H119" s="12">
        <v>100</v>
      </c>
      <c r="I119" s="12">
        <v>200</v>
      </c>
      <c r="J119" s="12"/>
      <c r="K119" s="12"/>
      <c r="L119" s="12">
        <v>200</v>
      </c>
      <c r="M119" s="13"/>
      <c r="N119" s="12">
        <f t="shared" si="18"/>
        <v>400</v>
      </c>
      <c r="O119" s="12">
        <f t="shared" si="19"/>
        <v>4</v>
      </c>
      <c r="P119" s="57"/>
      <c r="Q119" s="15">
        <v>0.06</v>
      </c>
      <c r="R119" s="15">
        <f t="shared" si="20"/>
        <v>0.24</v>
      </c>
    </row>
    <row r="120" spans="1:20" x14ac:dyDescent="0.2">
      <c r="A120" s="11" t="s">
        <v>117</v>
      </c>
      <c r="B120" s="11" t="s">
        <v>118</v>
      </c>
      <c r="C120" s="11" t="s">
        <v>117</v>
      </c>
      <c r="D120" s="11" t="s">
        <v>275</v>
      </c>
      <c r="E120" s="12">
        <v>20</v>
      </c>
      <c r="F120" s="12">
        <v>750</v>
      </c>
      <c r="G120" s="12">
        <v>10</v>
      </c>
      <c r="H120" s="12">
        <v>100</v>
      </c>
      <c r="I120" s="12"/>
      <c r="J120" s="12"/>
      <c r="K120" s="12"/>
      <c r="L120" s="12"/>
      <c r="M120" s="13"/>
      <c r="N120" s="12">
        <f t="shared" si="18"/>
        <v>0</v>
      </c>
      <c r="O120" s="12">
        <f t="shared" si="19"/>
        <v>0</v>
      </c>
      <c r="P120" s="57"/>
      <c r="Q120" s="15">
        <v>7.0000000000000007E-2</v>
      </c>
      <c r="R120" s="15">
        <f t="shared" si="20"/>
        <v>0</v>
      </c>
    </row>
    <row r="121" spans="1:20" x14ac:dyDescent="0.2">
      <c r="A121" s="36" t="s">
        <v>189</v>
      </c>
      <c r="B121" s="36" t="s">
        <v>118</v>
      </c>
      <c r="C121" s="36">
        <v>90444700</v>
      </c>
      <c r="D121" s="36" t="s">
        <v>277</v>
      </c>
      <c r="E121" s="12" t="s">
        <v>46</v>
      </c>
      <c r="F121" s="12">
        <v>750</v>
      </c>
      <c r="G121" s="12">
        <v>10</v>
      </c>
      <c r="H121" s="12">
        <v>100</v>
      </c>
      <c r="I121" s="12"/>
      <c r="J121" s="12"/>
      <c r="K121" s="12"/>
      <c r="L121" s="12"/>
      <c r="M121" s="13"/>
      <c r="N121" s="12">
        <f t="shared" si="18"/>
        <v>0</v>
      </c>
      <c r="O121" s="12">
        <f t="shared" si="19"/>
        <v>0</v>
      </c>
      <c r="P121" s="57"/>
      <c r="Q121" s="15">
        <v>7.0000000000000007E-2</v>
      </c>
      <c r="R121" s="15">
        <f t="shared" si="20"/>
        <v>0</v>
      </c>
    </row>
    <row r="122" spans="1:20" x14ac:dyDescent="0.2">
      <c r="A122" s="11" t="s">
        <v>119</v>
      </c>
      <c r="B122" s="11" t="s">
        <v>120</v>
      </c>
      <c r="C122" s="11" t="s">
        <v>119</v>
      </c>
      <c r="D122" s="11" t="s">
        <v>275</v>
      </c>
      <c r="E122" s="12">
        <v>20</v>
      </c>
      <c r="F122" s="12">
        <v>900</v>
      </c>
      <c r="G122" s="12">
        <v>10</v>
      </c>
      <c r="H122" s="12">
        <v>50</v>
      </c>
      <c r="I122" s="12"/>
      <c r="J122" s="12"/>
      <c r="K122" s="12"/>
      <c r="L122" s="12"/>
      <c r="M122" s="13"/>
      <c r="N122" s="12">
        <f t="shared" si="18"/>
        <v>0</v>
      </c>
      <c r="O122" s="12">
        <f t="shared" si="19"/>
        <v>0</v>
      </c>
      <c r="P122" s="57"/>
      <c r="Q122" s="15">
        <v>0.08</v>
      </c>
      <c r="R122" s="15">
        <f t="shared" si="20"/>
        <v>0</v>
      </c>
    </row>
    <row r="123" spans="1:20" x14ac:dyDescent="0.2">
      <c r="A123" s="36" t="s">
        <v>263</v>
      </c>
      <c r="B123" s="36" t="s">
        <v>120</v>
      </c>
      <c r="C123" s="36">
        <v>90444800</v>
      </c>
      <c r="D123" s="36" t="s">
        <v>277</v>
      </c>
      <c r="E123" s="12" t="s">
        <v>46</v>
      </c>
      <c r="F123" s="12">
        <v>900</v>
      </c>
      <c r="G123" s="12">
        <v>10</v>
      </c>
      <c r="H123" s="12">
        <v>50</v>
      </c>
      <c r="I123" s="12"/>
      <c r="J123" s="12"/>
      <c r="K123" s="12"/>
      <c r="L123" s="12"/>
      <c r="M123" s="13"/>
      <c r="N123" s="12">
        <f t="shared" si="18"/>
        <v>0</v>
      </c>
      <c r="O123" s="12">
        <f t="shared" si="19"/>
        <v>0</v>
      </c>
      <c r="P123" s="57"/>
      <c r="Q123" s="15">
        <v>0.08</v>
      </c>
      <c r="R123" s="15">
        <f t="shared" si="20"/>
        <v>0</v>
      </c>
    </row>
    <row r="124" spans="1:20" x14ac:dyDescent="0.2">
      <c r="A124" s="11" t="s">
        <v>121</v>
      </c>
      <c r="B124" s="11" t="s">
        <v>122</v>
      </c>
      <c r="C124" s="11" t="s">
        <v>121</v>
      </c>
      <c r="D124" s="11" t="s">
        <v>275</v>
      </c>
      <c r="E124" s="12">
        <v>20</v>
      </c>
      <c r="F124" s="12">
        <v>1200</v>
      </c>
      <c r="G124" s="12">
        <v>10</v>
      </c>
      <c r="H124" s="12">
        <v>50</v>
      </c>
      <c r="I124" s="12"/>
      <c r="J124" s="12"/>
      <c r="K124" s="12"/>
      <c r="L124" s="12"/>
      <c r="M124" s="13"/>
      <c r="N124" s="12">
        <f t="shared" si="18"/>
        <v>0</v>
      </c>
      <c r="O124" s="12">
        <f t="shared" si="19"/>
        <v>0</v>
      </c>
      <c r="P124" s="57"/>
      <c r="Q124" s="15">
        <v>0.11</v>
      </c>
      <c r="R124" s="15">
        <f t="shared" si="20"/>
        <v>0</v>
      </c>
    </row>
    <row r="125" spans="1:20" x14ac:dyDescent="0.2">
      <c r="A125" s="11" t="s">
        <v>207</v>
      </c>
      <c r="B125" s="11" t="s">
        <v>208</v>
      </c>
      <c r="C125" s="11" t="s">
        <v>207</v>
      </c>
      <c r="D125" s="11" t="s">
        <v>275</v>
      </c>
      <c r="E125" s="12">
        <v>20</v>
      </c>
      <c r="F125" s="12">
        <v>1500</v>
      </c>
      <c r="G125" s="12">
        <v>10</v>
      </c>
      <c r="H125" s="12">
        <v>50</v>
      </c>
      <c r="I125" s="12"/>
      <c r="J125" s="12"/>
      <c r="K125" s="12"/>
      <c r="L125" s="12"/>
      <c r="M125" s="13"/>
      <c r="N125" s="12">
        <f t="shared" si="18"/>
        <v>0</v>
      </c>
      <c r="O125" s="12">
        <f t="shared" si="19"/>
        <v>0</v>
      </c>
      <c r="P125" s="57"/>
      <c r="Q125" s="15">
        <v>7.0000000000000007E-2</v>
      </c>
      <c r="R125" s="15">
        <f t="shared" si="20"/>
        <v>0</v>
      </c>
    </row>
    <row r="126" spans="1:20" x14ac:dyDescent="0.2">
      <c r="A126" s="11" t="s">
        <v>209</v>
      </c>
      <c r="B126" s="11" t="s">
        <v>210</v>
      </c>
      <c r="C126" s="11" t="s">
        <v>209</v>
      </c>
      <c r="D126" s="11" t="s">
        <v>275</v>
      </c>
      <c r="E126" s="12">
        <v>20</v>
      </c>
      <c r="F126" s="12">
        <v>1800</v>
      </c>
      <c r="G126" s="12">
        <v>10</v>
      </c>
      <c r="H126" s="12">
        <v>50</v>
      </c>
      <c r="I126" s="12"/>
      <c r="J126" s="12"/>
      <c r="K126" s="12"/>
      <c r="L126" s="12"/>
      <c r="M126" s="13"/>
      <c r="N126" s="12">
        <f t="shared" si="18"/>
        <v>0</v>
      </c>
      <c r="O126" s="12">
        <f t="shared" si="19"/>
        <v>0</v>
      </c>
      <c r="P126" s="58"/>
      <c r="Q126" s="15">
        <v>0.09</v>
      </c>
      <c r="R126" s="15">
        <f t="shared" si="20"/>
        <v>0</v>
      </c>
      <c r="S126" s="43"/>
    </row>
    <row r="127" spans="1:20" x14ac:dyDescent="0.2">
      <c r="A127" s="11" t="s">
        <v>123</v>
      </c>
      <c r="B127" s="11" t="s">
        <v>124</v>
      </c>
      <c r="C127" s="11" t="s">
        <v>123</v>
      </c>
      <c r="D127" s="11" t="s">
        <v>275</v>
      </c>
      <c r="E127" s="12">
        <v>25</v>
      </c>
      <c r="F127" s="12">
        <v>150</v>
      </c>
      <c r="G127" s="12">
        <v>10</v>
      </c>
      <c r="H127" s="12">
        <v>200</v>
      </c>
      <c r="I127" s="12"/>
      <c r="J127" s="12"/>
      <c r="K127" s="12"/>
      <c r="L127" s="12"/>
      <c r="M127" s="13"/>
      <c r="N127" s="12">
        <f t="shared" si="18"/>
        <v>0</v>
      </c>
      <c r="O127" s="12">
        <f t="shared" si="19"/>
        <v>0</v>
      </c>
      <c r="P127" s="57"/>
      <c r="Q127" s="15">
        <v>0.04</v>
      </c>
      <c r="R127" s="15">
        <f t="shared" si="20"/>
        <v>0</v>
      </c>
      <c r="S127" s="43">
        <f>SUM(R127:R144)</f>
        <v>4.26</v>
      </c>
      <c r="T127" s="3">
        <f>S127*100/$S$145</f>
        <v>7.5787226472157991</v>
      </c>
    </row>
    <row r="128" spans="1:20" x14ac:dyDescent="0.2">
      <c r="A128" s="36" t="s">
        <v>257</v>
      </c>
      <c r="B128" s="36" t="s">
        <v>124</v>
      </c>
      <c r="C128" s="36">
        <v>90445200</v>
      </c>
      <c r="D128" s="36" t="s">
        <v>277</v>
      </c>
      <c r="E128" s="12">
        <v>25</v>
      </c>
      <c r="F128" s="12">
        <v>150</v>
      </c>
      <c r="G128" s="12">
        <v>10</v>
      </c>
      <c r="H128" s="12">
        <v>200</v>
      </c>
      <c r="I128" s="12"/>
      <c r="J128" s="12"/>
      <c r="K128" s="12"/>
      <c r="L128" s="12">
        <v>200</v>
      </c>
      <c r="M128" s="13"/>
      <c r="N128" s="12">
        <f t="shared" si="18"/>
        <v>200</v>
      </c>
      <c r="O128" s="12">
        <f t="shared" si="19"/>
        <v>1</v>
      </c>
      <c r="P128" s="57"/>
      <c r="Q128" s="15">
        <v>0.04</v>
      </c>
      <c r="R128" s="15">
        <f t="shared" si="20"/>
        <v>0.04</v>
      </c>
    </row>
    <row r="129" spans="1:19" x14ac:dyDescent="0.2">
      <c r="A129" s="11" t="s">
        <v>125</v>
      </c>
      <c r="B129" s="11" t="s">
        <v>126</v>
      </c>
      <c r="C129" s="11" t="s">
        <v>125</v>
      </c>
      <c r="D129" s="11" t="s">
        <v>275</v>
      </c>
      <c r="E129" s="12">
        <v>25</v>
      </c>
      <c r="F129" s="12">
        <v>300</v>
      </c>
      <c r="G129" s="12">
        <v>10</v>
      </c>
      <c r="H129" s="12">
        <v>100</v>
      </c>
      <c r="I129" s="12"/>
      <c r="J129" s="12"/>
      <c r="K129" s="12"/>
      <c r="L129" s="12">
        <v>100</v>
      </c>
      <c r="M129" s="13"/>
      <c r="N129" s="12">
        <f t="shared" si="18"/>
        <v>100</v>
      </c>
      <c r="O129" s="12">
        <f t="shared" si="19"/>
        <v>1</v>
      </c>
      <c r="P129" s="57"/>
      <c r="Q129" s="15">
        <v>0.04</v>
      </c>
      <c r="R129" s="15">
        <f t="shared" si="20"/>
        <v>0.04</v>
      </c>
    </row>
    <row r="130" spans="1:19" x14ac:dyDescent="0.2">
      <c r="A130" s="36" t="s">
        <v>127</v>
      </c>
      <c r="B130" s="36" t="s">
        <v>126</v>
      </c>
      <c r="C130" s="36">
        <v>90445300</v>
      </c>
      <c r="D130" s="36" t="s">
        <v>277</v>
      </c>
      <c r="E130" s="12" t="s">
        <v>63</v>
      </c>
      <c r="F130" s="12">
        <v>300</v>
      </c>
      <c r="G130" s="12">
        <v>10</v>
      </c>
      <c r="H130" s="12">
        <v>100</v>
      </c>
      <c r="I130" s="12">
        <v>300</v>
      </c>
      <c r="J130" s="12">
        <v>300</v>
      </c>
      <c r="K130" s="12"/>
      <c r="L130" s="12">
        <v>200</v>
      </c>
      <c r="M130" s="13"/>
      <c r="N130" s="12">
        <f t="shared" si="18"/>
        <v>800</v>
      </c>
      <c r="O130" s="12">
        <f t="shared" si="19"/>
        <v>8</v>
      </c>
      <c r="P130" s="57"/>
      <c r="Q130" s="15">
        <v>0.04</v>
      </c>
      <c r="R130" s="15">
        <f t="shared" si="20"/>
        <v>0.32</v>
      </c>
    </row>
    <row r="131" spans="1:19" x14ac:dyDescent="0.2">
      <c r="A131" s="11" t="s">
        <v>128</v>
      </c>
      <c r="B131" s="11" t="s">
        <v>129</v>
      </c>
      <c r="C131" s="11" t="s">
        <v>128</v>
      </c>
      <c r="D131" s="11" t="s">
        <v>275</v>
      </c>
      <c r="E131" s="12">
        <v>25</v>
      </c>
      <c r="F131" s="12">
        <v>450</v>
      </c>
      <c r="G131" s="12">
        <v>10</v>
      </c>
      <c r="H131" s="12">
        <v>100</v>
      </c>
      <c r="I131" s="12">
        <v>200</v>
      </c>
      <c r="J131" s="12">
        <v>100</v>
      </c>
      <c r="K131" s="12"/>
      <c r="L131" s="12">
        <v>100</v>
      </c>
      <c r="M131" s="13"/>
      <c r="N131" s="12">
        <f t="shared" si="18"/>
        <v>400</v>
      </c>
      <c r="O131" s="12">
        <f t="shared" si="19"/>
        <v>4</v>
      </c>
      <c r="P131" s="57"/>
      <c r="Q131" s="15">
        <v>0.06</v>
      </c>
      <c r="R131" s="15">
        <f t="shared" si="20"/>
        <v>0.24</v>
      </c>
    </row>
    <row r="132" spans="1:19" x14ac:dyDescent="0.2">
      <c r="A132" s="36" t="s">
        <v>190</v>
      </c>
      <c r="B132" s="36" t="s">
        <v>129</v>
      </c>
      <c r="C132" s="36">
        <v>90445400</v>
      </c>
      <c r="D132" s="36" t="s">
        <v>277</v>
      </c>
      <c r="E132" s="12" t="s">
        <v>63</v>
      </c>
      <c r="F132" s="12">
        <v>450</v>
      </c>
      <c r="G132" s="12">
        <v>10</v>
      </c>
      <c r="H132" s="12">
        <v>100</v>
      </c>
      <c r="I132" s="12">
        <v>300</v>
      </c>
      <c r="J132" s="12">
        <v>300</v>
      </c>
      <c r="K132" s="12"/>
      <c r="L132" s="12">
        <v>500</v>
      </c>
      <c r="M132" s="13"/>
      <c r="N132" s="12">
        <f t="shared" si="18"/>
        <v>1100</v>
      </c>
      <c r="O132" s="12">
        <f t="shared" si="19"/>
        <v>11</v>
      </c>
      <c r="P132" s="57"/>
      <c r="Q132" s="15">
        <v>0.06</v>
      </c>
      <c r="R132" s="15">
        <f t="shared" si="20"/>
        <v>0.65999999999999992</v>
      </c>
    </row>
    <row r="133" spans="1:19" x14ac:dyDescent="0.2">
      <c r="A133" s="11" t="s">
        <v>130</v>
      </c>
      <c r="B133" s="11" t="s">
        <v>131</v>
      </c>
      <c r="C133" s="11" t="s">
        <v>130</v>
      </c>
      <c r="D133" s="11" t="s">
        <v>275</v>
      </c>
      <c r="E133" s="12">
        <v>25</v>
      </c>
      <c r="F133" s="12">
        <v>600</v>
      </c>
      <c r="G133" s="12">
        <v>10</v>
      </c>
      <c r="H133" s="12">
        <v>50</v>
      </c>
      <c r="I133" s="12"/>
      <c r="J133" s="12"/>
      <c r="K133" s="12"/>
      <c r="L133" s="12"/>
      <c r="M133" s="13"/>
      <c r="N133" s="12">
        <f t="shared" si="18"/>
        <v>0</v>
      </c>
      <c r="O133" s="12">
        <f t="shared" si="19"/>
        <v>0</v>
      </c>
      <c r="P133" s="57"/>
      <c r="Q133" s="15">
        <v>0.04</v>
      </c>
      <c r="R133" s="15">
        <f t="shared" si="20"/>
        <v>0</v>
      </c>
    </row>
    <row r="134" spans="1:19" x14ac:dyDescent="0.2">
      <c r="A134" s="36" t="s">
        <v>211</v>
      </c>
      <c r="B134" s="36" t="s">
        <v>131</v>
      </c>
      <c r="C134" s="36">
        <v>90445600</v>
      </c>
      <c r="D134" s="36" t="s">
        <v>277</v>
      </c>
      <c r="E134" s="12">
        <v>25</v>
      </c>
      <c r="F134" s="12">
        <v>600</v>
      </c>
      <c r="G134" s="12">
        <v>10</v>
      </c>
      <c r="H134" s="12">
        <v>50</v>
      </c>
      <c r="I134" s="12">
        <v>200</v>
      </c>
      <c r="J134" s="12"/>
      <c r="K134" s="12"/>
      <c r="L134" s="12">
        <v>200</v>
      </c>
      <c r="M134" s="13"/>
      <c r="N134" s="12">
        <f t="shared" si="18"/>
        <v>400</v>
      </c>
      <c r="O134" s="12">
        <f t="shared" si="19"/>
        <v>8</v>
      </c>
      <c r="P134" s="57"/>
      <c r="Q134" s="15">
        <v>0.04</v>
      </c>
      <c r="R134" s="15">
        <f t="shared" si="20"/>
        <v>0.32</v>
      </c>
    </row>
    <row r="135" spans="1:19" x14ac:dyDescent="0.2">
      <c r="A135" s="11" t="s">
        <v>162</v>
      </c>
      <c r="B135" s="11" t="s">
        <v>163</v>
      </c>
      <c r="C135" s="11" t="s">
        <v>162</v>
      </c>
      <c r="D135" s="11" t="s">
        <v>275</v>
      </c>
      <c r="E135" s="12">
        <v>25</v>
      </c>
      <c r="F135" s="12">
        <v>750</v>
      </c>
      <c r="G135" s="12">
        <v>10</v>
      </c>
      <c r="H135" s="12">
        <v>50</v>
      </c>
      <c r="I135" s="12">
        <v>200</v>
      </c>
      <c r="J135" s="12"/>
      <c r="K135" s="12"/>
      <c r="L135" s="12"/>
      <c r="M135" s="13"/>
      <c r="N135" s="12">
        <f t="shared" si="18"/>
        <v>200</v>
      </c>
      <c r="O135" s="12">
        <f t="shared" si="19"/>
        <v>4</v>
      </c>
      <c r="P135" s="57"/>
      <c r="Q135" s="15">
        <v>0.04</v>
      </c>
      <c r="R135" s="15">
        <f t="shared" si="20"/>
        <v>0.16</v>
      </c>
    </row>
    <row r="136" spans="1:19" x14ac:dyDescent="0.2">
      <c r="A136" s="36" t="s">
        <v>218</v>
      </c>
      <c r="B136" s="36" t="s">
        <v>163</v>
      </c>
      <c r="C136" s="31" t="s">
        <v>219</v>
      </c>
      <c r="D136" s="36" t="s">
        <v>277</v>
      </c>
      <c r="E136" s="12">
        <v>25</v>
      </c>
      <c r="F136" s="12">
        <v>750</v>
      </c>
      <c r="G136" s="12">
        <v>10</v>
      </c>
      <c r="H136" s="12">
        <v>50</v>
      </c>
      <c r="I136" s="12"/>
      <c r="J136" s="12">
        <v>400</v>
      </c>
      <c r="K136" s="12"/>
      <c r="L136" s="12">
        <v>500</v>
      </c>
      <c r="M136" s="13"/>
      <c r="N136" s="12">
        <f t="shared" si="18"/>
        <v>900</v>
      </c>
      <c r="O136" s="12">
        <f t="shared" si="19"/>
        <v>18</v>
      </c>
      <c r="P136" s="57"/>
      <c r="Q136" s="15">
        <v>0.04</v>
      </c>
      <c r="R136" s="15">
        <f t="shared" si="20"/>
        <v>0.72</v>
      </c>
    </row>
    <row r="137" spans="1:19" x14ac:dyDescent="0.2">
      <c r="A137" s="11" t="s">
        <v>132</v>
      </c>
      <c r="B137" s="11" t="s">
        <v>133</v>
      </c>
      <c r="C137" s="11" t="s">
        <v>132</v>
      </c>
      <c r="D137" s="11" t="s">
        <v>275</v>
      </c>
      <c r="E137" s="12">
        <v>25</v>
      </c>
      <c r="F137" s="12">
        <v>900</v>
      </c>
      <c r="G137" s="12">
        <v>10</v>
      </c>
      <c r="H137" s="12">
        <v>50</v>
      </c>
      <c r="I137" s="12"/>
      <c r="J137" s="12"/>
      <c r="K137" s="12"/>
      <c r="L137" s="12"/>
      <c r="M137" s="13"/>
      <c r="N137" s="12">
        <f t="shared" si="18"/>
        <v>0</v>
      </c>
      <c r="O137" s="12">
        <f t="shared" si="19"/>
        <v>0</v>
      </c>
      <c r="P137" s="57"/>
      <c r="Q137" s="15">
        <v>0.06</v>
      </c>
      <c r="R137" s="15">
        <f t="shared" si="20"/>
        <v>0</v>
      </c>
    </row>
    <row r="138" spans="1:19" x14ac:dyDescent="0.2">
      <c r="A138" s="36" t="s">
        <v>264</v>
      </c>
      <c r="B138" s="36" t="s">
        <v>133</v>
      </c>
      <c r="C138" s="31" t="s">
        <v>265</v>
      </c>
      <c r="D138" s="36" t="s">
        <v>277</v>
      </c>
      <c r="E138" s="12">
        <v>25</v>
      </c>
      <c r="F138" s="12">
        <v>900</v>
      </c>
      <c r="G138" s="12">
        <v>10</v>
      </c>
      <c r="H138" s="12">
        <v>50</v>
      </c>
      <c r="I138" s="12">
        <v>200</v>
      </c>
      <c r="J138" s="12">
        <v>200</v>
      </c>
      <c r="K138" s="12"/>
      <c r="L138" s="12">
        <v>200</v>
      </c>
      <c r="M138" s="13"/>
      <c r="N138" s="12">
        <f t="shared" si="18"/>
        <v>600</v>
      </c>
      <c r="O138" s="12">
        <f t="shared" si="19"/>
        <v>12</v>
      </c>
      <c r="P138" s="57"/>
      <c r="Q138" s="15">
        <v>0.06</v>
      </c>
      <c r="R138" s="15">
        <f t="shared" si="20"/>
        <v>0.72</v>
      </c>
    </row>
    <row r="139" spans="1:19" x14ac:dyDescent="0.2">
      <c r="A139" s="11" t="s">
        <v>134</v>
      </c>
      <c r="B139" s="11" t="s">
        <v>135</v>
      </c>
      <c r="C139" s="11" t="s">
        <v>134</v>
      </c>
      <c r="D139" s="11" t="s">
        <v>275</v>
      </c>
      <c r="E139" s="12">
        <v>25</v>
      </c>
      <c r="F139" s="12">
        <v>1200</v>
      </c>
      <c r="G139" s="12">
        <v>10</v>
      </c>
      <c r="H139" s="12">
        <v>50</v>
      </c>
      <c r="I139" s="12"/>
      <c r="J139" s="12">
        <v>100</v>
      </c>
      <c r="K139" s="12"/>
      <c r="L139" s="12"/>
      <c r="M139" s="13"/>
      <c r="N139" s="12">
        <f t="shared" si="18"/>
        <v>100</v>
      </c>
      <c r="O139" s="12">
        <f t="shared" si="19"/>
        <v>2</v>
      </c>
      <c r="P139" s="57"/>
      <c r="Q139" s="15">
        <v>0.08</v>
      </c>
      <c r="R139" s="15">
        <f t="shared" si="20"/>
        <v>0.16</v>
      </c>
    </row>
    <row r="140" spans="1:19" x14ac:dyDescent="0.2">
      <c r="A140" s="26" t="s">
        <v>451</v>
      </c>
      <c r="B140" s="36" t="s">
        <v>135</v>
      </c>
      <c r="C140" s="26">
        <v>90445810</v>
      </c>
      <c r="D140" s="36" t="s">
        <v>277</v>
      </c>
      <c r="E140" s="12" t="s">
        <v>63</v>
      </c>
      <c r="F140" s="12">
        <v>1200</v>
      </c>
      <c r="G140" s="12">
        <v>10</v>
      </c>
      <c r="H140" s="12">
        <v>50</v>
      </c>
      <c r="I140" s="12">
        <v>200</v>
      </c>
      <c r="J140" s="12">
        <v>200</v>
      </c>
      <c r="K140" s="12"/>
      <c r="L140" s="12"/>
      <c r="M140" s="13"/>
      <c r="N140" s="12">
        <f t="shared" si="18"/>
        <v>400</v>
      </c>
      <c r="O140" s="12">
        <f t="shared" si="19"/>
        <v>8</v>
      </c>
      <c r="P140" s="57"/>
      <c r="Q140" s="15">
        <v>0.08</v>
      </c>
      <c r="R140" s="15">
        <f t="shared" si="20"/>
        <v>0.64</v>
      </c>
    </row>
    <row r="141" spans="1:19" x14ac:dyDescent="0.2">
      <c r="A141" s="11" t="s">
        <v>238</v>
      </c>
      <c r="B141" s="11" t="s">
        <v>239</v>
      </c>
      <c r="C141" s="11" t="s">
        <v>238</v>
      </c>
      <c r="D141" s="11" t="s">
        <v>275</v>
      </c>
      <c r="E141" s="12">
        <v>25</v>
      </c>
      <c r="F141" s="12">
        <v>1524</v>
      </c>
      <c r="G141" s="12">
        <v>10</v>
      </c>
      <c r="H141" s="12">
        <v>50</v>
      </c>
      <c r="I141" s="12"/>
      <c r="J141" s="12"/>
      <c r="K141" s="12"/>
      <c r="L141" s="12"/>
      <c r="M141" s="13"/>
      <c r="N141" s="12">
        <f t="shared" si="18"/>
        <v>0</v>
      </c>
      <c r="O141" s="12">
        <f t="shared" si="19"/>
        <v>0</v>
      </c>
      <c r="P141" s="57"/>
      <c r="Q141" s="15">
        <v>0.08</v>
      </c>
      <c r="R141" s="15">
        <f t="shared" si="20"/>
        <v>0</v>
      </c>
    </row>
    <row r="142" spans="1:19" x14ac:dyDescent="0.2">
      <c r="A142" s="11" t="s">
        <v>164</v>
      </c>
      <c r="B142" s="11" t="s">
        <v>165</v>
      </c>
      <c r="C142" s="11" t="s">
        <v>164</v>
      </c>
      <c r="D142" s="11" t="s">
        <v>275</v>
      </c>
      <c r="E142" s="12">
        <v>25</v>
      </c>
      <c r="F142" s="12">
        <v>1800</v>
      </c>
      <c r="G142" s="12">
        <v>10</v>
      </c>
      <c r="H142" s="12">
        <v>50</v>
      </c>
      <c r="I142" s="12"/>
      <c r="J142" s="12"/>
      <c r="K142" s="12"/>
      <c r="L142" s="12"/>
      <c r="M142" s="13"/>
      <c r="N142" s="12">
        <f t="shared" si="18"/>
        <v>0</v>
      </c>
      <c r="O142" s="12">
        <f t="shared" si="19"/>
        <v>0</v>
      </c>
      <c r="P142" s="57"/>
      <c r="Q142" s="15">
        <v>0.12</v>
      </c>
      <c r="R142" s="15">
        <f t="shared" si="20"/>
        <v>0</v>
      </c>
    </row>
    <row r="143" spans="1:19" x14ac:dyDescent="0.2">
      <c r="A143" s="36" t="s">
        <v>227</v>
      </c>
      <c r="B143" s="36" t="s">
        <v>165</v>
      </c>
      <c r="C143" s="36">
        <v>90445900</v>
      </c>
      <c r="D143" s="36" t="s">
        <v>277</v>
      </c>
      <c r="E143" s="12">
        <v>25</v>
      </c>
      <c r="F143" s="12">
        <v>1800</v>
      </c>
      <c r="G143" s="12">
        <v>10</v>
      </c>
      <c r="H143" s="12">
        <v>50</v>
      </c>
      <c r="I143" s="12">
        <v>100</v>
      </c>
      <c r="J143" s="12"/>
      <c r="K143" s="12"/>
      <c r="L143" s="12"/>
      <c r="M143" s="13"/>
      <c r="N143" s="12">
        <f t="shared" si="18"/>
        <v>100</v>
      </c>
      <c r="O143" s="12">
        <f t="shared" si="19"/>
        <v>2</v>
      </c>
      <c r="P143" s="57"/>
      <c r="Q143" s="15">
        <v>0.12</v>
      </c>
      <c r="R143" s="15">
        <f t="shared" si="20"/>
        <v>0.24</v>
      </c>
      <c r="S143" s="43"/>
    </row>
    <row r="144" spans="1:19" x14ac:dyDescent="0.2">
      <c r="A144" s="36" t="s">
        <v>301</v>
      </c>
      <c r="B144" s="36" t="s">
        <v>302</v>
      </c>
      <c r="C144" s="36">
        <v>90446000</v>
      </c>
      <c r="D144" s="36" t="s">
        <v>277</v>
      </c>
      <c r="E144" s="12">
        <v>25</v>
      </c>
      <c r="F144" s="12">
        <v>2400</v>
      </c>
      <c r="G144" s="12">
        <v>10</v>
      </c>
      <c r="H144" s="12">
        <v>50</v>
      </c>
      <c r="I144" s="12"/>
      <c r="J144" s="12"/>
      <c r="K144" s="12"/>
      <c r="L144" s="12"/>
      <c r="M144" s="13"/>
      <c r="N144" s="12">
        <f t="shared" si="18"/>
        <v>0</v>
      </c>
      <c r="O144" s="12">
        <f t="shared" si="19"/>
        <v>0</v>
      </c>
      <c r="P144" s="57"/>
      <c r="Q144" s="15">
        <v>0.12</v>
      </c>
      <c r="R144" s="15">
        <f t="shared" si="20"/>
        <v>0</v>
      </c>
      <c r="S144" s="43"/>
    </row>
    <row r="145" spans="1:20" x14ac:dyDescent="0.2">
      <c r="A145" s="305"/>
      <c r="B145" s="305"/>
      <c r="C145" s="305"/>
      <c r="D145" s="305"/>
      <c r="E145" s="305"/>
      <c r="F145" s="305"/>
      <c r="G145" s="305"/>
      <c r="H145" s="305"/>
      <c r="I145" s="36">
        <f t="shared" ref="I145:M145" si="21">SUBTOTAL(9,I6:I144)</f>
        <v>5825</v>
      </c>
      <c r="J145" s="36">
        <f t="shared" si="21"/>
        <v>33495</v>
      </c>
      <c r="K145" s="36">
        <f>SUBTOTAL(9,K5:K144)</f>
        <v>8000</v>
      </c>
      <c r="L145" s="36">
        <f t="shared" si="21"/>
        <v>54000</v>
      </c>
      <c r="M145" s="36">
        <f t="shared" si="21"/>
        <v>0</v>
      </c>
      <c r="N145" s="36">
        <f>SUBTOTAL(9,N5:N144)</f>
        <v>101320</v>
      </c>
      <c r="O145" s="36">
        <f>SUBTOTAL(9,O5:O144)</f>
        <v>1118</v>
      </c>
      <c r="P145" s="59"/>
      <c r="Q145" s="12"/>
      <c r="R145" s="36">
        <f>SUBTOTAL(9,R5:R144)</f>
        <v>64.810000000000016</v>
      </c>
      <c r="S145" s="3">
        <f>SUM(S14:S144)</f>
        <v>56.209999999999994</v>
      </c>
      <c r="T145" s="3">
        <f>SUM(T14:T144)</f>
        <v>100</v>
      </c>
    </row>
    <row r="146" spans="1:20" x14ac:dyDescent="0.2">
      <c r="A146" s="305"/>
      <c r="B146" s="305"/>
      <c r="C146" s="305"/>
      <c r="D146" s="305"/>
      <c r="E146" s="305"/>
      <c r="F146" s="305"/>
      <c r="G146" s="305"/>
      <c r="H146" s="305"/>
      <c r="I146" s="36">
        <v>52</v>
      </c>
      <c r="J146" s="36">
        <v>407</v>
      </c>
      <c r="K146" s="36">
        <f>12-8</f>
        <v>4</v>
      </c>
      <c r="L146" s="36">
        <v>655</v>
      </c>
      <c r="M146" s="36"/>
      <c r="N146" s="36"/>
      <c r="O146" s="36">
        <f>SUM(I146:M146)</f>
        <v>1118</v>
      </c>
      <c r="R146" s="3">
        <f>R145/30</f>
        <v>2.1603333333333339</v>
      </c>
    </row>
    <row r="147" spans="1:20" x14ac:dyDescent="0.2">
      <c r="A147" s="305"/>
      <c r="B147" s="305"/>
      <c r="C147" s="305"/>
      <c r="D147" s="305"/>
      <c r="E147" s="305"/>
      <c r="F147" s="305"/>
      <c r="G147" s="305"/>
      <c r="H147" s="305"/>
      <c r="I147" s="36">
        <v>3.42</v>
      </c>
      <c r="J147" s="36">
        <v>22.75</v>
      </c>
      <c r="K147" s="36">
        <f>0.56-0.32</f>
        <v>0.24000000000000005</v>
      </c>
      <c r="L147" s="36">
        <v>38.4</v>
      </c>
      <c r="M147" s="36"/>
      <c r="N147" s="36"/>
      <c r="O147" s="36">
        <f>SUM(I147:M147)</f>
        <v>64.81</v>
      </c>
    </row>
    <row r="148" spans="1:20" x14ac:dyDescent="0.2">
      <c r="A148" s="34"/>
      <c r="B148" s="34"/>
      <c r="C148" s="34"/>
      <c r="D148" s="34"/>
      <c r="E148" s="34"/>
      <c r="F148" s="34"/>
      <c r="G148" s="34"/>
      <c r="H148" s="34"/>
    </row>
    <row r="149" spans="1:20" x14ac:dyDescent="0.2">
      <c r="A149" s="28" t="s">
        <v>136</v>
      </c>
      <c r="B149" s="28" t="s">
        <v>136</v>
      </c>
      <c r="C149" s="30"/>
      <c r="D149" s="30"/>
      <c r="E149" s="8" t="s">
        <v>10</v>
      </c>
      <c r="F149" s="8" t="s">
        <v>137</v>
      </c>
      <c r="G149" s="300" t="s">
        <v>138</v>
      </c>
      <c r="H149" s="301"/>
      <c r="I149" s="20"/>
      <c r="J149" s="20"/>
      <c r="K149" s="20"/>
      <c r="L149" s="20"/>
      <c r="M149" s="20"/>
      <c r="N149" s="12"/>
      <c r="O149" s="12"/>
      <c r="P149" s="35"/>
      <c r="Q149" s="12"/>
      <c r="R149" s="15"/>
    </row>
    <row r="150" spans="1:20" x14ac:dyDescent="0.2">
      <c r="A150" s="36"/>
      <c r="B150" s="36"/>
      <c r="C150" s="36"/>
      <c r="D150" s="36"/>
      <c r="E150" s="8"/>
      <c r="F150" s="8"/>
      <c r="G150" s="8" t="s">
        <v>139</v>
      </c>
      <c r="H150" s="8" t="s">
        <v>140</v>
      </c>
      <c r="I150" s="8" t="s">
        <v>140</v>
      </c>
      <c r="J150" s="8" t="s">
        <v>140</v>
      </c>
      <c r="K150" s="8" t="s">
        <v>140</v>
      </c>
      <c r="L150" s="8" t="s">
        <v>140</v>
      </c>
      <c r="M150" s="8" t="s">
        <v>140</v>
      </c>
      <c r="N150" s="36" t="s">
        <v>140</v>
      </c>
      <c r="O150" s="36" t="s">
        <v>12</v>
      </c>
      <c r="P150" s="37"/>
      <c r="Q150" s="12"/>
      <c r="R150" s="15"/>
    </row>
    <row r="151" spans="1:20" x14ac:dyDescent="0.2">
      <c r="A151" s="38" t="s">
        <v>142</v>
      </c>
      <c r="B151" s="38" t="s">
        <v>143</v>
      </c>
      <c r="C151" s="38" t="s">
        <v>142</v>
      </c>
      <c r="D151" s="38" t="s">
        <v>142</v>
      </c>
      <c r="E151" s="12">
        <v>13</v>
      </c>
      <c r="F151" s="12">
        <v>25</v>
      </c>
      <c r="G151" s="12">
        <v>5</v>
      </c>
      <c r="H151" s="12">
        <v>125</v>
      </c>
      <c r="I151" s="12"/>
      <c r="J151" s="12"/>
      <c r="K151" s="12"/>
      <c r="L151" s="12"/>
      <c r="M151" s="12"/>
      <c r="N151" s="12">
        <f>SUM(I151:M151)</f>
        <v>0</v>
      </c>
      <c r="O151" s="12">
        <f>$N151/$H151</f>
        <v>0</v>
      </c>
      <c r="P151" s="39"/>
      <c r="Q151" s="15">
        <v>0.09</v>
      </c>
      <c r="R151" s="15">
        <f>$O151*$Q151</f>
        <v>0</v>
      </c>
    </row>
    <row r="152" spans="1:20" x14ac:dyDescent="0.2">
      <c r="A152" s="38" t="s">
        <v>144</v>
      </c>
      <c r="B152" s="38" t="s">
        <v>145</v>
      </c>
      <c r="C152" s="38" t="s">
        <v>144</v>
      </c>
      <c r="D152" s="38" t="s">
        <v>144</v>
      </c>
      <c r="E152" s="12">
        <v>19</v>
      </c>
      <c r="F152" s="12">
        <v>25</v>
      </c>
      <c r="G152" s="12">
        <v>5</v>
      </c>
      <c r="H152" s="12">
        <v>125</v>
      </c>
      <c r="I152" s="12"/>
      <c r="J152" s="12"/>
      <c r="K152" s="12"/>
      <c r="L152" s="12"/>
      <c r="M152" s="12"/>
      <c r="N152" s="12">
        <f>SUM(I152:M152)</f>
        <v>0</v>
      </c>
      <c r="O152" s="12">
        <f>$N152/$H152</f>
        <v>0</v>
      </c>
      <c r="P152" s="39"/>
      <c r="Q152" s="15">
        <v>0.15</v>
      </c>
      <c r="R152" s="15">
        <f>$O152*$Q152</f>
        <v>0</v>
      </c>
    </row>
    <row r="153" spans="1:20" x14ac:dyDescent="0.2">
      <c r="B153" s="3"/>
      <c r="I153" s="36">
        <f t="shared" ref="I153:M153" si="22">SUM(I151:I152)</f>
        <v>0</v>
      </c>
      <c r="J153" s="36">
        <f t="shared" si="22"/>
        <v>0</v>
      </c>
      <c r="K153" s="36">
        <f t="shared" si="22"/>
        <v>0</v>
      </c>
      <c r="L153" s="36">
        <f t="shared" si="22"/>
        <v>0</v>
      </c>
      <c r="M153" s="36">
        <f t="shared" si="22"/>
        <v>0</v>
      </c>
      <c r="N153" s="36">
        <f>SUBTOTAL(9,N151:N152)</f>
        <v>0</v>
      </c>
      <c r="O153" s="36">
        <f>SUBTOTAL(9,O151:O152)</f>
        <v>0</v>
      </c>
      <c r="P153" s="37"/>
      <c r="Q153" s="12"/>
      <c r="R153" s="33">
        <f>SUBTOTAL(9,R151:R152)</f>
        <v>0</v>
      </c>
    </row>
    <row r="154" spans="1:20" x14ac:dyDescent="0.2">
      <c r="B154" s="3"/>
      <c r="I154" s="40"/>
      <c r="J154" s="40"/>
      <c r="K154" s="40"/>
      <c r="L154" s="40"/>
      <c r="M154" s="40"/>
      <c r="N154" s="36">
        <v>0</v>
      </c>
      <c r="O154" s="36">
        <v>0</v>
      </c>
      <c r="P154" s="35"/>
      <c r="Q154" s="12"/>
      <c r="R154" s="33">
        <v>0</v>
      </c>
    </row>
  </sheetData>
  <autoFilter ref="D3:D147"/>
  <mergeCells count="11">
    <mergeCell ref="Q3:R3"/>
    <mergeCell ref="A1:H1"/>
    <mergeCell ref="A2:D2"/>
    <mergeCell ref="E2:H2"/>
    <mergeCell ref="G3:H3"/>
    <mergeCell ref="N3:O3"/>
    <mergeCell ref="A110:B110"/>
    <mergeCell ref="A145:H145"/>
    <mergeCell ref="A146:H146"/>
    <mergeCell ref="A147:H147"/>
    <mergeCell ref="G149:H149"/>
  </mergeCells>
  <conditionalFormatting sqref="A5:H5">
    <cfRule type="expression" dxfId="501" priority="1">
      <formula>MOD(ROW(),2)</formula>
    </cfRule>
  </conditionalFormatting>
  <conditionalFormatting sqref="A6:XFD144">
    <cfRule type="expression" dxfId="500" priority="3">
      <formula>MOD(ROW(),2)</formula>
    </cfRule>
  </conditionalFormatting>
  <conditionalFormatting sqref="N6:N144">
    <cfRule type="cellIs" dxfId="499" priority="5" operator="greaterThan">
      <formula>10000</formula>
    </cfRule>
  </conditionalFormatting>
  <conditionalFormatting sqref="N111:N144">
    <cfRule type="cellIs" dxfId="498" priority="6" operator="greaterThan">
      <formula>2000</formula>
    </cfRule>
  </conditionalFormatting>
  <conditionalFormatting sqref="R6:R109">
    <cfRule type="cellIs" dxfId="497" priority="4" operator="greaterThan">
      <formula>10</formula>
    </cfRule>
  </conditionalFormatting>
  <conditionalFormatting sqref="R140">
    <cfRule type="cellIs" dxfId="496" priority="2" operator="greaterThan">
      <formula>10</formula>
    </cfRule>
  </conditionalFormatting>
  <pageMargins left="0.25" right="0.25" top="0.75" bottom="0.75" header="0.3" footer="0.3"/>
  <pageSetup paperSize="9" scale="69" fitToHeight="0" orientation="landscape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7">
    <pageSetUpPr fitToPage="1"/>
  </sheetPr>
  <dimension ref="A1:T154"/>
  <sheetViews>
    <sheetView zoomScaleNormal="100" workbookViewId="0">
      <pane xSplit="4" ySplit="4" topLeftCell="E5" activePane="bottomRight" state="frozen"/>
      <selection pane="topRight" activeCell="D1" sqref="D1"/>
      <selection pane="bottomLeft" activeCell="A4" sqref="A4"/>
      <selection pane="bottomRight" activeCell="K5" sqref="K5"/>
    </sheetView>
  </sheetViews>
  <sheetFormatPr defaultColWidth="9.140625" defaultRowHeight="12.75" x14ac:dyDescent="0.2"/>
  <cols>
    <col min="1" max="1" width="12.5703125" style="3" customWidth="1"/>
    <col min="2" max="2" width="14" style="41" customWidth="1"/>
    <col min="3" max="3" width="14" style="3" bestFit="1" customWidth="1"/>
    <col min="4" max="4" width="12.28515625" style="3" customWidth="1"/>
    <col min="5" max="5" width="7.85546875" style="3" customWidth="1"/>
    <col min="6" max="6" width="8.5703125" style="3" customWidth="1"/>
    <col min="7" max="7" width="6.140625" style="3" customWidth="1"/>
    <col min="8" max="8" width="6.42578125" style="3" customWidth="1"/>
    <col min="9" max="12" width="10.140625" style="3" customWidth="1"/>
    <col min="13" max="13" width="8.28515625" style="3" customWidth="1"/>
    <col min="14" max="14" width="10.7109375" style="3" bestFit="1" customWidth="1"/>
    <col min="15" max="15" width="8.28515625" style="3" bestFit="1" customWidth="1"/>
    <col min="16" max="17" width="9.42578125" style="3" customWidth="1"/>
    <col min="18" max="18" width="9.28515625" style="3" customWidth="1"/>
    <col min="19" max="16384" width="9.140625" style="3"/>
  </cols>
  <sheetData>
    <row r="1" spans="1:20" x14ac:dyDescent="0.2">
      <c r="A1" s="303" t="s">
        <v>281</v>
      </c>
      <c r="B1" s="303"/>
      <c r="C1" s="303"/>
      <c r="D1" s="303"/>
      <c r="E1" s="303"/>
      <c r="F1" s="303"/>
      <c r="G1" s="303"/>
      <c r="H1" s="303"/>
      <c r="I1" s="30" t="s">
        <v>541</v>
      </c>
      <c r="J1" s="30" t="s">
        <v>548</v>
      </c>
      <c r="K1" s="30" t="s">
        <v>551</v>
      </c>
      <c r="L1" s="30"/>
      <c r="M1" s="20"/>
      <c r="N1" s="20"/>
      <c r="O1" s="20"/>
    </row>
    <row r="2" spans="1:20" x14ac:dyDescent="0.2">
      <c r="A2" s="303" t="s">
        <v>556</v>
      </c>
      <c r="B2" s="303"/>
      <c r="C2" s="303"/>
      <c r="D2" s="303"/>
      <c r="E2" s="303"/>
      <c r="F2" s="303"/>
      <c r="G2" s="303"/>
      <c r="H2" s="303"/>
      <c r="I2" s="10"/>
      <c r="J2" s="10"/>
      <c r="K2" s="10"/>
      <c r="L2" s="10"/>
      <c r="M2" s="8"/>
      <c r="N2" s="8"/>
      <c r="O2" s="8"/>
      <c r="P2" s="29"/>
      <c r="Q2" s="29"/>
      <c r="R2" s="30"/>
    </row>
    <row r="3" spans="1:20" x14ac:dyDescent="0.2">
      <c r="A3" s="8" t="s">
        <v>0</v>
      </c>
      <c r="B3" s="8" t="s">
        <v>1</v>
      </c>
      <c r="C3" s="8" t="s">
        <v>2</v>
      </c>
      <c r="D3" s="8" t="s">
        <v>274</v>
      </c>
      <c r="E3" s="8" t="s">
        <v>3</v>
      </c>
      <c r="F3" s="8" t="s">
        <v>4</v>
      </c>
      <c r="G3" s="302" t="s">
        <v>5</v>
      </c>
      <c r="H3" s="302"/>
      <c r="I3" s="31" t="s">
        <v>539</v>
      </c>
      <c r="J3" s="31" t="s">
        <v>545</v>
      </c>
      <c r="K3" s="31" t="s">
        <v>552</v>
      </c>
      <c r="L3" s="31" t="s">
        <v>554</v>
      </c>
      <c r="M3" s="36"/>
      <c r="N3" s="302" t="s">
        <v>6</v>
      </c>
      <c r="O3" s="302"/>
      <c r="P3" s="55"/>
      <c r="Q3" s="300" t="s">
        <v>7</v>
      </c>
      <c r="R3" s="301"/>
    </row>
    <row r="4" spans="1:20" x14ac:dyDescent="0.2">
      <c r="A4" s="36" t="s">
        <v>8</v>
      </c>
      <c r="B4" s="36"/>
      <c r="C4" s="36"/>
      <c r="D4" s="36"/>
      <c r="E4" s="7" t="s">
        <v>9</v>
      </c>
      <c r="F4" s="36" t="s">
        <v>10</v>
      </c>
      <c r="G4" s="8" t="s">
        <v>11</v>
      </c>
      <c r="H4" s="8" t="s">
        <v>12</v>
      </c>
      <c r="I4" s="36" t="s">
        <v>540</v>
      </c>
      <c r="J4" s="36" t="s">
        <v>546</v>
      </c>
      <c r="K4" s="36" t="s">
        <v>551</v>
      </c>
      <c r="L4" s="36" t="s">
        <v>555</v>
      </c>
      <c r="M4" s="36"/>
      <c r="N4" s="8" t="s">
        <v>13</v>
      </c>
      <c r="O4" s="8" t="s">
        <v>12</v>
      </c>
      <c r="P4" s="56"/>
      <c r="Q4" s="10" t="s">
        <v>14</v>
      </c>
      <c r="R4" s="10" t="s">
        <v>15</v>
      </c>
    </row>
    <row r="5" spans="1:20" x14ac:dyDescent="0.2">
      <c r="A5" s="11" t="s">
        <v>549</v>
      </c>
      <c r="B5" s="11" t="s">
        <v>550</v>
      </c>
      <c r="C5" s="11" t="s">
        <v>549</v>
      </c>
      <c r="D5" s="11" t="s">
        <v>275</v>
      </c>
      <c r="E5" s="12">
        <v>15</v>
      </c>
      <c r="F5" s="12">
        <v>50</v>
      </c>
      <c r="G5" s="12">
        <v>50</v>
      </c>
      <c r="H5" s="12">
        <v>2000</v>
      </c>
      <c r="I5" s="36"/>
      <c r="J5" s="36"/>
      <c r="K5" s="12">
        <v>10000</v>
      </c>
      <c r="L5" s="12"/>
      <c r="M5" s="36"/>
      <c r="N5" s="12">
        <f t="shared" ref="N5:N20" si="0">SUM(I5:M5)</f>
        <v>10000</v>
      </c>
      <c r="O5" s="12">
        <f t="shared" ref="O5:O20" si="1">$N5/$H5</f>
        <v>5</v>
      </c>
      <c r="P5" s="62"/>
      <c r="Q5" s="12">
        <v>0.06</v>
      </c>
      <c r="R5" s="12">
        <f t="shared" ref="R5:R20" si="2">$O5*$Q5</f>
        <v>0.3</v>
      </c>
    </row>
    <row r="6" spans="1:20" x14ac:dyDescent="0.2">
      <c r="A6" s="11" t="s">
        <v>383</v>
      </c>
      <c r="B6" s="11" t="s">
        <v>384</v>
      </c>
      <c r="C6" s="11" t="s">
        <v>383</v>
      </c>
      <c r="D6" s="11" t="s">
        <v>275</v>
      </c>
      <c r="E6" s="12">
        <v>15</v>
      </c>
      <c r="F6" s="12">
        <v>225</v>
      </c>
      <c r="G6" s="12">
        <v>10</v>
      </c>
      <c r="H6" s="12">
        <v>400</v>
      </c>
      <c r="I6" s="12"/>
      <c r="J6" s="12"/>
      <c r="K6" s="12"/>
      <c r="L6" s="12"/>
      <c r="M6" s="13"/>
      <c r="N6" s="12">
        <f t="shared" si="0"/>
        <v>0</v>
      </c>
      <c r="O6" s="12">
        <f t="shared" si="1"/>
        <v>0</v>
      </c>
      <c r="P6" s="57"/>
      <c r="Q6" s="15">
        <v>0.06</v>
      </c>
      <c r="R6" s="15">
        <f t="shared" si="2"/>
        <v>0</v>
      </c>
      <c r="S6" s="43">
        <f>SUM(R6:R20)</f>
        <v>8.36</v>
      </c>
      <c r="T6" s="3">
        <f>S6*100/$S$145</f>
        <v>12.921174652241112</v>
      </c>
    </row>
    <row r="7" spans="1:20" x14ac:dyDescent="0.2">
      <c r="A7" s="11" t="s">
        <v>385</v>
      </c>
      <c r="B7" s="11" t="s">
        <v>386</v>
      </c>
      <c r="C7" s="11" t="s">
        <v>385</v>
      </c>
      <c r="D7" s="11" t="s">
        <v>275</v>
      </c>
      <c r="E7" s="12">
        <v>15</v>
      </c>
      <c r="F7" s="12">
        <v>300</v>
      </c>
      <c r="G7" s="12">
        <v>10</v>
      </c>
      <c r="H7" s="12">
        <v>300</v>
      </c>
      <c r="I7" s="12"/>
      <c r="J7" s="12"/>
      <c r="K7" s="12"/>
      <c r="L7" s="12"/>
      <c r="M7" s="13"/>
      <c r="N7" s="12">
        <f t="shared" si="0"/>
        <v>0</v>
      </c>
      <c r="O7" s="12">
        <f t="shared" si="1"/>
        <v>0</v>
      </c>
      <c r="P7" s="57"/>
      <c r="Q7" s="15">
        <v>0.06</v>
      </c>
      <c r="R7" s="15">
        <f t="shared" si="2"/>
        <v>0</v>
      </c>
      <c r="S7" s="43"/>
    </row>
    <row r="8" spans="1:20" x14ac:dyDescent="0.2">
      <c r="A8" s="36" t="s">
        <v>387</v>
      </c>
      <c r="B8" s="36" t="s">
        <v>259</v>
      </c>
      <c r="C8" s="31" t="s">
        <v>388</v>
      </c>
      <c r="D8" s="36" t="s">
        <v>277</v>
      </c>
      <c r="E8" s="12" t="s">
        <v>167</v>
      </c>
      <c r="F8" s="12">
        <v>300</v>
      </c>
      <c r="G8" s="12">
        <v>10</v>
      </c>
      <c r="H8" s="12">
        <v>300</v>
      </c>
      <c r="I8" s="12"/>
      <c r="J8" s="12"/>
      <c r="K8" s="12"/>
      <c r="L8" s="12"/>
      <c r="M8" s="13"/>
      <c r="N8" s="12">
        <f t="shared" si="0"/>
        <v>0</v>
      </c>
      <c r="O8" s="12">
        <f t="shared" si="1"/>
        <v>0</v>
      </c>
      <c r="P8" s="57"/>
      <c r="Q8" s="15">
        <v>0.06</v>
      </c>
      <c r="R8" s="15">
        <f t="shared" si="2"/>
        <v>0</v>
      </c>
      <c r="S8" s="43"/>
    </row>
    <row r="9" spans="1:20" x14ac:dyDescent="0.2">
      <c r="A9" s="11" t="s">
        <v>258</v>
      </c>
      <c r="B9" s="11" t="s">
        <v>259</v>
      </c>
      <c r="C9" s="11" t="s">
        <v>258</v>
      </c>
      <c r="D9" s="11" t="s">
        <v>275</v>
      </c>
      <c r="E9" s="12">
        <v>15</v>
      </c>
      <c r="F9" s="12">
        <v>375</v>
      </c>
      <c r="G9" s="12">
        <v>10</v>
      </c>
      <c r="H9" s="12">
        <v>200</v>
      </c>
      <c r="I9" s="12"/>
      <c r="J9" s="12"/>
      <c r="K9" s="12"/>
      <c r="L9" s="12"/>
      <c r="M9" s="13"/>
      <c r="N9" s="12">
        <f t="shared" si="0"/>
        <v>0</v>
      </c>
      <c r="O9" s="12">
        <f t="shared" si="1"/>
        <v>0</v>
      </c>
      <c r="P9" s="57"/>
      <c r="Q9" s="15">
        <v>0.06</v>
      </c>
      <c r="R9" s="15">
        <f t="shared" si="2"/>
        <v>0</v>
      </c>
      <c r="S9" s="43"/>
    </row>
    <row r="10" spans="1:20" x14ac:dyDescent="0.2">
      <c r="A10" s="11" t="s">
        <v>26</v>
      </c>
      <c r="B10" s="11" t="s">
        <v>27</v>
      </c>
      <c r="C10" s="11" t="s">
        <v>26</v>
      </c>
      <c r="D10" s="11" t="s">
        <v>275</v>
      </c>
      <c r="E10" s="12">
        <v>15</v>
      </c>
      <c r="F10" s="12">
        <v>457</v>
      </c>
      <c r="G10" s="12">
        <v>10</v>
      </c>
      <c r="H10" s="12">
        <v>200</v>
      </c>
      <c r="I10" s="12"/>
      <c r="J10" s="12">
        <v>4200</v>
      </c>
      <c r="K10" s="12"/>
      <c r="L10" s="12">
        <v>5000</v>
      </c>
      <c r="M10" s="13"/>
      <c r="N10" s="12">
        <f t="shared" si="0"/>
        <v>9200</v>
      </c>
      <c r="O10" s="12">
        <f t="shared" si="1"/>
        <v>46</v>
      </c>
      <c r="P10" s="57"/>
      <c r="Q10" s="15">
        <v>0.05</v>
      </c>
      <c r="R10" s="15">
        <f t="shared" si="2"/>
        <v>2.3000000000000003</v>
      </c>
    </row>
    <row r="11" spans="1:20" x14ac:dyDescent="0.2">
      <c r="A11" s="36" t="s">
        <v>169</v>
      </c>
      <c r="B11" s="36" t="s">
        <v>27</v>
      </c>
      <c r="C11" s="36">
        <v>90441400</v>
      </c>
      <c r="D11" s="36" t="s">
        <v>277</v>
      </c>
      <c r="E11" s="12" t="s">
        <v>167</v>
      </c>
      <c r="F11" s="12">
        <v>450</v>
      </c>
      <c r="G11" s="12">
        <v>10</v>
      </c>
      <c r="H11" s="12">
        <v>200</v>
      </c>
      <c r="I11" s="12"/>
      <c r="J11" s="12">
        <v>1000</v>
      </c>
      <c r="K11" s="12"/>
      <c r="L11" s="12">
        <v>1000</v>
      </c>
      <c r="M11" s="13"/>
      <c r="N11" s="12">
        <f t="shared" si="0"/>
        <v>2000</v>
      </c>
      <c r="O11" s="12">
        <f t="shared" si="1"/>
        <v>10</v>
      </c>
      <c r="P11" s="57"/>
      <c r="Q11" s="15">
        <v>0.05</v>
      </c>
      <c r="R11" s="15">
        <f t="shared" si="2"/>
        <v>0.5</v>
      </c>
    </row>
    <row r="12" spans="1:20" x14ac:dyDescent="0.2">
      <c r="A12" s="11" t="s">
        <v>24</v>
      </c>
      <c r="B12" s="11" t="s">
        <v>25</v>
      </c>
      <c r="C12" s="11" t="s">
        <v>24</v>
      </c>
      <c r="D12" s="11" t="s">
        <v>275</v>
      </c>
      <c r="E12" s="12">
        <v>15</v>
      </c>
      <c r="F12" s="12">
        <v>610</v>
      </c>
      <c r="G12" s="12">
        <v>10</v>
      </c>
      <c r="H12" s="12">
        <v>100</v>
      </c>
      <c r="I12" s="12"/>
      <c r="J12" s="12">
        <v>2000</v>
      </c>
      <c r="K12" s="12"/>
      <c r="L12" s="12">
        <v>5000</v>
      </c>
      <c r="M12" s="13"/>
      <c r="N12" s="12">
        <f t="shared" si="0"/>
        <v>7000</v>
      </c>
      <c r="O12" s="12">
        <f t="shared" si="1"/>
        <v>70</v>
      </c>
      <c r="P12" s="57"/>
      <c r="Q12" s="15">
        <v>0.04</v>
      </c>
      <c r="R12" s="15">
        <f t="shared" si="2"/>
        <v>2.8000000000000003</v>
      </c>
    </row>
    <row r="13" spans="1:20" x14ac:dyDescent="0.2">
      <c r="A13" s="36" t="s">
        <v>168</v>
      </c>
      <c r="B13" s="36" t="s">
        <v>25</v>
      </c>
      <c r="C13" s="36">
        <v>90441600</v>
      </c>
      <c r="D13" s="36" t="s">
        <v>277</v>
      </c>
      <c r="E13" s="12" t="s">
        <v>167</v>
      </c>
      <c r="F13" s="12">
        <v>600</v>
      </c>
      <c r="G13" s="12">
        <v>10</v>
      </c>
      <c r="H13" s="12">
        <v>100</v>
      </c>
      <c r="I13" s="12"/>
      <c r="J13" s="12">
        <v>900</v>
      </c>
      <c r="K13" s="12"/>
      <c r="L13" s="12">
        <v>1000</v>
      </c>
      <c r="M13" s="13"/>
      <c r="N13" s="12">
        <f t="shared" si="0"/>
        <v>1900</v>
      </c>
      <c r="O13" s="12">
        <f t="shared" si="1"/>
        <v>19</v>
      </c>
      <c r="P13" s="57"/>
      <c r="Q13" s="15">
        <v>0.04</v>
      </c>
      <c r="R13" s="15">
        <f t="shared" si="2"/>
        <v>0.76</v>
      </c>
    </row>
    <row r="14" spans="1:20" x14ac:dyDescent="0.2">
      <c r="A14" s="11" t="s">
        <v>150</v>
      </c>
      <c r="B14" s="11" t="s">
        <v>151</v>
      </c>
      <c r="C14" s="11" t="s">
        <v>150</v>
      </c>
      <c r="D14" s="11" t="s">
        <v>275</v>
      </c>
      <c r="E14" s="12">
        <v>15</v>
      </c>
      <c r="F14" s="12">
        <v>760</v>
      </c>
      <c r="G14" s="12">
        <v>10</v>
      </c>
      <c r="H14" s="12">
        <v>100</v>
      </c>
      <c r="I14" s="12"/>
      <c r="J14" s="12"/>
      <c r="K14" s="12"/>
      <c r="L14" s="12"/>
      <c r="M14" s="13"/>
      <c r="N14" s="12">
        <f t="shared" si="0"/>
        <v>0</v>
      </c>
      <c r="O14" s="12">
        <f t="shared" si="1"/>
        <v>0</v>
      </c>
      <c r="P14" s="57"/>
      <c r="Q14" s="15">
        <v>0.04</v>
      </c>
      <c r="R14" s="15">
        <f t="shared" si="2"/>
        <v>0</v>
      </c>
    </row>
    <row r="15" spans="1:20" x14ac:dyDescent="0.2">
      <c r="A15" s="11" t="s">
        <v>20</v>
      </c>
      <c r="B15" s="11" t="s">
        <v>21</v>
      </c>
      <c r="C15" s="11" t="s">
        <v>20</v>
      </c>
      <c r="D15" s="11" t="s">
        <v>275</v>
      </c>
      <c r="E15" s="12">
        <v>15</v>
      </c>
      <c r="F15" s="12">
        <v>915</v>
      </c>
      <c r="G15" s="12">
        <v>10</v>
      </c>
      <c r="H15" s="12">
        <v>100</v>
      </c>
      <c r="I15" s="12"/>
      <c r="J15" s="12"/>
      <c r="K15" s="12"/>
      <c r="L15" s="12">
        <v>2000</v>
      </c>
      <c r="M15" s="13"/>
      <c r="N15" s="12">
        <f t="shared" si="0"/>
        <v>2000</v>
      </c>
      <c r="O15" s="12">
        <f t="shared" si="1"/>
        <v>20</v>
      </c>
      <c r="P15" s="57"/>
      <c r="Q15" s="15">
        <v>0.05</v>
      </c>
      <c r="R15" s="15">
        <f t="shared" si="2"/>
        <v>1</v>
      </c>
    </row>
    <row r="16" spans="1:20" x14ac:dyDescent="0.2">
      <c r="A16" s="13" t="s">
        <v>166</v>
      </c>
      <c r="B16" s="13" t="s">
        <v>21</v>
      </c>
      <c r="C16" s="13">
        <v>90441800</v>
      </c>
      <c r="D16" s="36" t="s">
        <v>277</v>
      </c>
      <c r="E16" s="12" t="s">
        <v>167</v>
      </c>
      <c r="F16" s="12">
        <v>900</v>
      </c>
      <c r="G16" s="12">
        <v>10</v>
      </c>
      <c r="H16" s="12">
        <v>100</v>
      </c>
      <c r="I16" s="12"/>
      <c r="J16" s="12">
        <v>1000</v>
      </c>
      <c r="K16" s="12"/>
      <c r="L16" s="12">
        <v>1000</v>
      </c>
      <c r="M16" s="13"/>
      <c r="N16" s="12">
        <f t="shared" si="0"/>
        <v>2000</v>
      </c>
      <c r="O16" s="12">
        <f t="shared" si="1"/>
        <v>20</v>
      </c>
      <c r="P16" s="57"/>
      <c r="Q16" s="15">
        <v>0.05</v>
      </c>
      <c r="R16" s="15">
        <f t="shared" si="2"/>
        <v>1</v>
      </c>
    </row>
    <row r="17" spans="1:20" x14ac:dyDescent="0.2">
      <c r="A17" s="11" t="s">
        <v>16</v>
      </c>
      <c r="B17" s="11" t="s">
        <v>17</v>
      </c>
      <c r="C17" s="11" t="s">
        <v>16</v>
      </c>
      <c r="D17" s="11" t="s">
        <v>275</v>
      </c>
      <c r="E17" s="12">
        <v>15</v>
      </c>
      <c r="F17" s="12">
        <v>1220</v>
      </c>
      <c r="G17" s="12">
        <v>10</v>
      </c>
      <c r="H17" s="12">
        <v>50</v>
      </c>
      <c r="I17" s="12"/>
      <c r="J17" s="12"/>
      <c r="K17" s="12"/>
      <c r="L17" s="12"/>
      <c r="M17" s="13"/>
      <c r="N17" s="12">
        <f t="shared" si="0"/>
        <v>0</v>
      </c>
      <c r="O17" s="12">
        <f t="shared" si="1"/>
        <v>0</v>
      </c>
      <c r="P17" s="57"/>
      <c r="Q17" s="15">
        <v>0.04</v>
      </c>
      <c r="R17" s="15">
        <f t="shared" si="2"/>
        <v>0</v>
      </c>
    </row>
    <row r="18" spans="1:20" x14ac:dyDescent="0.2">
      <c r="A18" s="11" t="s">
        <v>148</v>
      </c>
      <c r="B18" s="11" t="s">
        <v>149</v>
      </c>
      <c r="C18" s="11" t="s">
        <v>148</v>
      </c>
      <c r="D18" s="11" t="s">
        <v>275</v>
      </c>
      <c r="E18" s="12">
        <v>15</v>
      </c>
      <c r="F18" s="12">
        <v>1524</v>
      </c>
      <c r="G18" s="12">
        <v>10</v>
      </c>
      <c r="H18" s="12">
        <v>50</v>
      </c>
      <c r="I18" s="12"/>
      <c r="J18" s="12"/>
      <c r="K18" s="12"/>
      <c r="L18" s="12"/>
      <c r="M18" s="13"/>
      <c r="N18" s="12">
        <f t="shared" si="0"/>
        <v>0</v>
      </c>
      <c r="O18" s="12">
        <f t="shared" si="1"/>
        <v>0</v>
      </c>
      <c r="P18" s="57"/>
      <c r="Q18" s="15">
        <v>0.05</v>
      </c>
      <c r="R18" s="15">
        <f t="shared" si="2"/>
        <v>0</v>
      </c>
    </row>
    <row r="19" spans="1:20" x14ac:dyDescent="0.2">
      <c r="A19" s="11" t="s">
        <v>146</v>
      </c>
      <c r="B19" s="11" t="s">
        <v>147</v>
      </c>
      <c r="C19" s="11" t="s">
        <v>146</v>
      </c>
      <c r="D19" s="11" t="s">
        <v>275</v>
      </c>
      <c r="E19" s="12">
        <v>15</v>
      </c>
      <c r="F19" s="12">
        <v>1800</v>
      </c>
      <c r="G19" s="12">
        <v>10</v>
      </c>
      <c r="H19" s="12">
        <v>50</v>
      </c>
      <c r="I19" s="12"/>
      <c r="J19" s="12"/>
      <c r="K19" s="12"/>
      <c r="L19" s="12"/>
      <c r="M19" s="13"/>
      <c r="N19" s="12">
        <f t="shared" si="0"/>
        <v>0</v>
      </c>
      <c r="O19" s="12">
        <f t="shared" si="1"/>
        <v>0</v>
      </c>
      <c r="P19" s="57"/>
      <c r="Q19" s="15">
        <v>0.06</v>
      </c>
      <c r="R19" s="15">
        <f t="shared" si="2"/>
        <v>0</v>
      </c>
    </row>
    <row r="20" spans="1:20" x14ac:dyDescent="0.2">
      <c r="A20" s="11" t="s">
        <v>353</v>
      </c>
      <c r="B20" s="11" t="s">
        <v>354</v>
      </c>
      <c r="C20" s="11" t="s">
        <v>146</v>
      </c>
      <c r="D20" s="11" t="s">
        <v>275</v>
      </c>
      <c r="E20" s="12">
        <v>15</v>
      </c>
      <c r="F20" s="12">
        <v>2100</v>
      </c>
      <c r="G20" s="12">
        <v>10</v>
      </c>
      <c r="H20" s="12">
        <v>50</v>
      </c>
      <c r="I20" s="12"/>
      <c r="J20" s="12"/>
      <c r="K20" s="12"/>
      <c r="L20" s="12"/>
      <c r="M20" s="13"/>
      <c r="N20" s="12">
        <f t="shared" si="0"/>
        <v>0</v>
      </c>
      <c r="O20" s="12">
        <f t="shared" si="1"/>
        <v>0</v>
      </c>
      <c r="P20" s="57"/>
      <c r="Q20" s="15">
        <v>0.06</v>
      </c>
      <c r="R20" s="15">
        <f t="shared" si="2"/>
        <v>0</v>
      </c>
    </row>
    <row r="21" spans="1:20" ht="15" x14ac:dyDescent="0.2">
      <c r="A21" s="60" t="s">
        <v>28</v>
      </c>
      <c r="B21" s="60"/>
      <c r="C21" s="60"/>
      <c r="D21" s="60"/>
      <c r="E21" s="60"/>
      <c r="F21" s="12"/>
      <c r="G21" s="20"/>
      <c r="H21" s="20"/>
      <c r="I21" s="12"/>
      <c r="J21" s="12"/>
      <c r="K21" s="12"/>
      <c r="L21" s="12"/>
      <c r="M21" s="21"/>
      <c r="N21" s="12"/>
      <c r="O21" s="12"/>
      <c r="P21" s="57"/>
      <c r="Q21" s="12"/>
      <c r="R21" s="15"/>
    </row>
    <row r="22" spans="1:20" x14ac:dyDescent="0.2">
      <c r="A22" s="11" t="s">
        <v>260</v>
      </c>
      <c r="B22" s="11" t="s">
        <v>229</v>
      </c>
      <c r="C22" s="11" t="s">
        <v>260</v>
      </c>
      <c r="D22" s="11" t="s">
        <v>275</v>
      </c>
      <c r="E22" s="12">
        <v>20</v>
      </c>
      <c r="F22" s="12">
        <v>100</v>
      </c>
      <c r="G22" s="12">
        <v>10</v>
      </c>
      <c r="H22" s="12">
        <v>500</v>
      </c>
      <c r="I22" s="12"/>
      <c r="J22" s="12"/>
      <c r="K22" s="12"/>
      <c r="L22" s="12"/>
      <c r="M22" s="13"/>
      <c r="N22" s="12">
        <f t="shared" ref="N22:N38" si="3">SUM(I22:M22)</f>
        <v>0</v>
      </c>
      <c r="O22" s="12">
        <f t="shared" ref="O22:O38" si="4">$N22/$H22</f>
        <v>0</v>
      </c>
      <c r="P22" s="57"/>
      <c r="Q22" s="15">
        <v>0.06</v>
      </c>
      <c r="R22" s="15">
        <f t="shared" ref="R22:R38" si="5">$O22*$Q22</f>
        <v>0</v>
      </c>
      <c r="S22" s="43">
        <f>SUM(R22:R38)</f>
        <v>22.93</v>
      </c>
      <c r="T22" s="3">
        <f>S22*100/$S$145</f>
        <v>35.440494590417309</v>
      </c>
    </row>
    <row r="23" spans="1:20" x14ac:dyDescent="0.2">
      <c r="A23" s="36" t="s">
        <v>228</v>
      </c>
      <c r="B23" s="36" t="s">
        <v>229</v>
      </c>
      <c r="C23" s="36">
        <v>90442100</v>
      </c>
      <c r="D23" s="36" t="s">
        <v>277</v>
      </c>
      <c r="E23" s="12" t="s">
        <v>46</v>
      </c>
      <c r="F23" s="12">
        <v>100</v>
      </c>
      <c r="G23" s="12">
        <v>10</v>
      </c>
      <c r="H23" s="12">
        <v>500</v>
      </c>
      <c r="I23" s="12"/>
      <c r="J23" s="12"/>
      <c r="K23" s="12"/>
      <c r="L23" s="12"/>
      <c r="M23" s="13"/>
      <c r="N23" s="12">
        <f t="shared" si="3"/>
        <v>0</v>
      </c>
      <c r="O23" s="12">
        <f t="shared" si="4"/>
        <v>0</v>
      </c>
      <c r="P23" s="57"/>
      <c r="Q23" s="15">
        <v>0.06</v>
      </c>
      <c r="R23" s="15">
        <f t="shared" si="5"/>
        <v>0</v>
      </c>
      <c r="S23" s="43"/>
    </row>
    <row r="24" spans="1:20" x14ac:dyDescent="0.2">
      <c r="A24" s="36" t="s">
        <v>172</v>
      </c>
      <c r="B24" s="36" t="s">
        <v>173</v>
      </c>
      <c r="C24" s="36">
        <v>90447000</v>
      </c>
      <c r="D24" s="36" t="s">
        <v>277</v>
      </c>
      <c r="E24" s="12" t="s">
        <v>46</v>
      </c>
      <c r="F24" s="12">
        <v>240</v>
      </c>
      <c r="G24" s="12">
        <v>10</v>
      </c>
      <c r="H24" s="12">
        <v>250</v>
      </c>
      <c r="I24" s="12">
        <v>2750</v>
      </c>
      <c r="J24" s="12"/>
      <c r="K24" s="12"/>
      <c r="L24" s="12">
        <v>5000</v>
      </c>
      <c r="M24" s="13"/>
      <c r="N24" s="12">
        <f t="shared" si="3"/>
        <v>7750</v>
      </c>
      <c r="O24" s="12">
        <f t="shared" si="4"/>
        <v>31</v>
      </c>
      <c r="P24" s="57"/>
      <c r="Q24" s="15">
        <v>0.06</v>
      </c>
      <c r="R24" s="15">
        <f t="shared" si="5"/>
        <v>1.8599999999999999</v>
      </c>
    </row>
    <row r="25" spans="1:20" x14ac:dyDescent="0.2">
      <c r="A25" s="11" t="s">
        <v>389</v>
      </c>
      <c r="B25" s="11" t="s">
        <v>390</v>
      </c>
      <c r="C25" s="11" t="s">
        <v>389</v>
      </c>
      <c r="D25" s="11" t="s">
        <v>275</v>
      </c>
      <c r="E25" s="12">
        <v>20</v>
      </c>
      <c r="F25" s="12">
        <v>300</v>
      </c>
      <c r="G25" s="12">
        <v>10</v>
      </c>
      <c r="H25" s="12">
        <v>200</v>
      </c>
      <c r="I25" s="12"/>
      <c r="J25" s="12"/>
      <c r="K25" s="12"/>
      <c r="L25" s="12"/>
      <c r="M25" s="13"/>
      <c r="N25" s="12">
        <f t="shared" si="3"/>
        <v>0</v>
      </c>
      <c r="O25" s="12">
        <f t="shared" si="4"/>
        <v>0</v>
      </c>
      <c r="P25" s="57"/>
      <c r="Q25" s="15">
        <v>0.06</v>
      </c>
      <c r="R25" s="15">
        <f t="shared" si="5"/>
        <v>0</v>
      </c>
    </row>
    <row r="26" spans="1:20" x14ac:dyDescent="0.2">
      <c r="A26" s="11" t="s">
        <v>50</v>
      </c>
      <c r="B26" s="11" t="s">
        <v>51</v>
      </c>
      <c r="C26" s="11" t="s">
        <v>50</v>
      </c>
      <c r="D26" s="11" t="s">
        <v>275</v>
      </c>
      <c r="E26" s="12">
        <v>20</v>
      </c>
      <c r="F26" s="12">
        <v>457</v>
      </c>
      <c r="G26" s="12">
        <v>10</v>
      </c>
      <c r="H26" s="12">
        <v>100</v>
      </c>
      <c r="I26" s="12"/>
      <c r="J26" s="12"/>
      <c r="K26" s="12"/>
      <c r="L26" s="12"/>
      <c r="M26" s="13"/>
      <c r="N26" s="12">
        <f t="shared" si="3"/>
        <v>0</v>
      </c>
      <c r="O26" s="12">
        <f t="shared" si="4"/>
        <v>0</v>
      </c>
      <c r="P26" s="57"/>
      <c r="Q26" s="15">
        <v>0.04</v>
      </c>
      <c r="R26" s="15">
        <f t="shared" si="5"/>
        <v>0</v>
      </c>
    </row>
    <row r="27" spans="1:20" x14ac:dyDescent="0.2">
      <c r="A27" s="36" t="s">
        <v>171</v>
      </c>
      <c r="B27" s="36" t="s">
        <v>51</v>
      </c>
      <c r="C27" s="36">
        <v>90442400</v>
      </c>
      <c r="D27" s="36" t="s">
        <v>277</v>
      </c>
      <c r="E27" s="12" t="s">
        <v>46</v>
      </c>
      <c r="F27" s="12">
        <v>450</v>
      </c>
      <c r="G27" s="12">
        <v>10</v>
      </c>
      <c r="H27" s="12">
        <v>100</v>
      </c>
      <c r="I27" s="12">
        <v>200</v>
      </c>
      <c r="J27" s="12">
        <v>2000</v>
      </c>
      <c r="K27" s="12"/>
      <c r="L27" s="12">
        <v>1000</v>
      </c>
      <c r="M27" s="13"/>
      <c r="N27" s="12">
        <f t="shared" si="3"/>
        <v>3200</v>
      </c>
      <c r="O27" s="12">
        <f t="shared" si="4"/>
        <v>32</v>
      </c>
      <c r="P27" s="57"/>
      <c r="Q27" s="15">
        <v>0.04</v>
      </c>
      <c r="R27" s="15">
        <f t="shared" si="5"/>
        <v>1.28</v>
      </c>
    </row>
    <row r="28" spans="1:20" x14ac:dyDescent="0.2">
      <c r="A28" s="11" t="s">
        <v>47</v>
      </c>
      <c r="B28" s="11" t="s">
        <v>48</v>
      </c>
      <c r="C28" s="11" t="s">
        <v>47</v>
      </c>
      <c r="D28" s="11" t="s">
        <v>275</v>
      </c>
      <c r="E28" s="12">
        <v>20</v>
      </c>
      <c r="F28" s="12">
        <v>610</v>
      </c>
      <c r="G28" s="12">
        <v>10</v>
      </c>
      <c r="H28" s="12">
        <v>100</v>
      </c>
      <c r="I28" s="12"/>
      <c r="J28" s="12">
        <v>2000</v>
      </c>
      <c r="K28" s="12"/>
      <c r="L28" s="12">
        <v>2000</v>
      </c>
      <c r="M28" s="13"/>
      <c r="N28" s="12">
        <f t="shared" si="3"/>
        <v>4000</v>
      </c>
      <c r="O28" s="12">
        <f t="shared" si="4"/>
        <v>40</v>
      </c>
      <c r="P28" s="57"/>
      <c r="Q28" s="15">
        <v>0.06</v>
      </c>
      <c r="R28" s="15">
        <f t="shared" si="5"/>
        <v>2.4</v>
      </c>
    </row>
    <row r="29" spans="1:20" x14ac:dyDescent="0.2">
      <c r="A29" s="36" t="s">
        <v>49</v>
      </c>
      <c r="B29" s="36" t="s">
        <v>48</v>
      </c>
      <c r="C29" s="36">
        <v>90442600</v>
      </c>
      <c r="D29" s="36" t="s">
        <v>277</v>
      </c>
      <c r="E29" s="12" t="s">
        <v>46</v>
      </c>
      <c r="F29" s="12">
        <v>600</v>
      </c>
      <c r="G29" s="12">
        <v>10</v>
      </c>
      <c r="H29" s="12">
        <v>100</v>
      </c>
      <c r="I29" s="12"/>
      <c r="J29" s="12">
        <v>1600</v>
      </c>
      <c r="K29" s="12"/>
      <c r="L29" s="12">
        <v>2000</v>
      </c>
      <c r="M29" s="13"/>
      <c r="N29" s="12">
        <f t="shared" si="3"/>
        <v>3600</v>
      </c>
      <c r="O29" s="12">
        <f t="shared" si="4"/>
        <v>36</v>
      </c>
      <c r="P29" s="57"/>
      <c r="Q29" s="15">
        <v>0.06</v>
      </c>
      <c r="R29" s="15">
        <f t="shared" si="5"/>
        <v>2.16</v>
      </c>
    </row>
    <row r="30" spans="1:20" x14ac:dyDescent="0.2">
      <c r="A30" s="11" t="s">
        <v>154</v>
      </c>
      <c r="B30" s="11" t="s">
        <v>43</v>
      </c>
      <c r="C30" s="11" t="s">
        <v>154</v>
      </c>
      <c r="D30" s="11" t="s">
        <v>275</v>
      </c>
      <c r="E30" s="12">
        <v>20</v>
      </c>
      <c r="F30" s="12">
        <v>760</v>
      </c>
      <c r="G30" s="12">
        <v>10</v>
      </c>
      <c r="H30" s="12">
        <v>100</v>
      </c>
      <c r="I30" s="12"/>
      <c r="J30" s="12">
        <v>500</v>
      </c>
      <c r="K30" s="12"/>
      <c r="L30" s="12"/>
      <c r="M30" s="13"/>
      <c r="N30" s="12">
        <f t="shared" si="3"/>
        <v>500</v>
      </c>
      <c r="O30" s="12">
        <f t="shared" si="4"/>
        <v>5</v>
      </c>
      <c r="P30" s="57"/>
      <c r="Q30" s="15">
        <v>7.0000000000000007E-2</v>
      </c>
      <c r="R30" s="15">
        <f t="shared" si="5"/>
        <v>0.35000000000000003</v>
      </c>
    </row>
    <row r="31" spans="1:20" x14ac:dyDescent="0.2">
      <c r="A31" s="36" t="s">
        <v>45</v>
      </c>
      <c r="B31" s="36" t="s">
        <v>43</v>
      </c>
      <c r="C31" s="36">
        <v>90442700</v>
      </c>
      <c r="D31" s="36" t="s">
        <v>277</v>
      </c>
      <c r="E31" s="12" t="s">
        <v>46</v>
      </c>
      <c r="F31" s="12">
        <v>750</v>
      </c>
      <c r="G31" s="12">
        <v>10</v>
      </c>
      <c r="H31" s="12">
        <v>100</v>
      </c>
      <c r="I31" s="12"/>
      <c r="J31" s="12">
        <v>2800</v>
      </c>
      <c r="K31" s="12"/>
      <c r="L31" s="12">
        <v>2000</v>
      </c>
      <c r="M31" s="13"/>
      <c r="N31" s="12">
        <f t="shared" si="3"/>
        <v>4800</v>
      </c>
      <c r="O31" s="12">
        <f t="shared" si="4"/>
        <v>48</v>
      </c>
      <c r="P31" s="57"/>
      <c r="Q31" s="15">
        <v>7.0000000000000007E-2</v>
      </c>
      <c r="R31" s="15">
        <f t="shared" si="5"/>
        <v>3.3600000000000003</v>
      </c>
    </row>
    <row r="32" spans="1:20" x14ac:dyDescent="0.2">
      <c r="A32" s="11" t="s">
        <v>38</v>
      </c>
      <c r="B32" s="11" t="s">
        <v>39</v>
      </c>
      <c r="C32" s="11" t="s">
        <v>38</v>
      </c>
      <c r="D32" s="11" t="s">
        <v>275</v>
      </c>
      <c r="E32" s="12">
        <v>20</v>
      </c>
      <c r="F32" s="12">
        <v>915</v>
      </c>
      <c r="G32" s="12">
        <v>10</v>
      </c>
      <c r="H32" s="12">
        <v>50</v>
      </c>
      <c r="I32" s="12"/>
      <c r="J32" s="12">
        <v>2000</v>
      </c>
      <c r="K32" s="12"/>
      <c r="L32" s="12">
        <v>2000</v>
      </c>
      <c r="M32" s="13"/>
      <c r="N32" s="12">
        <f t="shared" si="3"/>
        <v>4000</v>
      </c>
      <c r="O32" s="12">
        <f t="shared" si="4"/>
        <v>80</v>
      </c>
      <c r="P32" s="57"/>
      <c r="Q32" s="15">
        <v>0.04</v>
      </c>
      <c r="R32" s="15">
        <f t="shared" si="5"/>
        <v>3.2</v>
      </c>
    </row>
    <row r="33" spans="1:20" x14ac:dyDescent="0.2">
      <c r="A33" s="36" t="s">
        <v>170</v>
      </c>
      <c r="B33" s="36" t="s">
        <v>39</v>
      </c>
      <c r="C33" s="36">
        <v>90442800</v>
      </c>
      <c r="D33" s="36" t="s">
        <v>277</v>
      </c>
      <c r="E33" s="12" t="s">
        <v>46</v>
      </c>
      <c r="F33" s="12">
        <v>900</v>
      </c>
      <c r="G33" s="12">
        <v>10</v>
      </c>
      <c r="H33" s="12">
        <v>50</v>
      </c>
      <c r="I33" s="12"/>
      <c r="J33" s="12">
        <v>2900</v>
      </c>
      <c r="K33" s="12"/>
      <c r="L33" s="12">
        <v>3000</v>
      </c>
      <c r="M33" s="13"/>
      <c r="N33" s="12">
        <f t="shared" si="3"/>
        <v>5900</v>
      </c>
      <c r="O33" s="12">
        <f t="shared" si="4"/>
        <v>118</v>
      </c>
      <c r="P33" s="57"/>
      <c r="Q33" s="15">
        <v>0.04</v>
      </c>
      <c r="R33" s="15">
        <f t="shared" si="5"/>
        <v>4.72</v>
      </c>
    </row>
    <row r="34" spans="1:20" x14ac:dyDescent="0.2">
      <c r="A34" s="11" t="s">
        <v>34</v>
      </c>
      <c r="B34" s="11" t="s">
        <v>35</v>
      </c>
      <c r="C34" s="11" t="s">
        <v>34</v>
      </c>
      <c r="D34" s="11" t="s">
        <v>275</v>
      </c>
      <c r="E34" s="12">
        <v>20</v>
      </c>
      <c r="F34" s="12">
        <v>1220</v>
      </c>
      <c r="G34" s="12">
        <v>10</v>
      </c>
      <c r="H34" s="12">
        <v>50</v>
      </c>
      <c r="I34" s="12"/>
      <c r="J34" s="12">
        <v>2000</v>
      </c>
      <c r="K34" s="12"/>
      <c r="L34" s="12">
        <v>1000</v>
      </c>
      <c r="M34" s="13"/>
      <c r="N34" s="12">
        <f t="shared" si="3"/>
        <v>3000</v>
      </c>
      <c r="O34" s="12">
        <f t="shared" si="4"/>
        <v>60</v>
      </c>
      <c r="P34" s="57"/>
      <c r="Q34" s="15">
        <v>0.06</v>
      </c>
      <c r="R34" s="15">
        <f t="shared" si="5"/>
        <v>3.5999999999999996</v>
      </c>
    </row>
    <row r="35" spans="1:20" x14ac:dyDescent="0.2">
      <c r="A35" s="11" t="s">
        <v>32</v>
      </c>
      <c r="B35" s="11" t="s">
        <v>33</v>
      </c>
      <c r="C35" s="11" t="s">
        <v>32</v>
      </c>
      <c r="D35" s="11" t="s">
        <v>275</v>
      </c>
      <c r="E35" s="12">
        <v>20</v>
      </c>
      <c r="F35" s="12">
        <v>1524</v>
      </c>
      <c r="G35" s="12">
        <v>10</v>
      </c>
      <c r="H35" s="12">
        <v>50</v>
      </c>
      <c r="I35" s="12"/>
      <c r="J35" s="12"/>
      <c r="K35" s="12"/>
      <c r="L35" s="12"/>
      <c r="M35" s="13"/>
      <c r="N35" s="12">
        <f t="shared" si="3"/>
        <v>0</v>
      </c>
      <c r="O35" s="12">
        <f t="shared" si="4"/>
        <v>0</v>
      </c>
      <c r="P35" s="57"/>
      <c r="Q35" s="15">
        <v>7.0000000000000007E-2</v>
      </c>
      <c r="R35" s="15">
        <f t="shared" si="5"/>
        <v>0</v>
      </c>
    </row>
    <row r="36" spans="1:20" x14ac:dyDescent="0.2">
      <c r="A36" s="11" t="s">
        <v>214</v>
      </c>
      <c r="B36" s="11" t="s">
        <v>30</v>
      </c>
      <c r="C36" s="11" t="s">
        <v>214</v>
      </c>
      <c r="D36" s="11" t="s">
        <v>275</v>
      </c>
      <c r="E36" s="12">
        <v>20</v>
      </c>
      <c r="F36" s="12">
        <v>1800</v>
      </c>
      <c r="G36" s="12">
        <v>10</v>
      </c>
      <c r="H36" s="12">
        <v>50</v>
      </c>
      <c r="I36" s="12"/>
      <c r="J36" s="12"/>
      <c r="K36" s="12"/>
      <c r="L36" s="12"/>
      <c r="M36" s="13"/>
      <c r="N36" s="12">
        <f t="shared" si="3"/>
        <v>0</v>
      </c>
      <c r="O36" s="12">
        <f t="shared" si="4"/>
        <v>0</v>
      </c>
      <c r="P36" s="57"/>
      <c r="Q36" s="15">
        <v>0.09</v>
      </c>
      <c r="R36" s="15">
        <f t="shared" si="5"/>
        <v>0</v>
      </c>
    </row>
    <row r="37" spans="1:20" x14ac:dyDescent="0.2">
      <c r="A37" s="11" t="s">
        <v>212</v>
      </c>
      <c r="B37" s="11" t="s">
        <v>213</v>
      </c>
      <c r="C37" s="11" t="s">
        <v>212</v>
      </c>
      <c r="D37" s="11" t="s">
        <v>275</v>
      </c>
      <c r="E37" s="12">
        <v>20</v>
      </c>
      <c r="F37" s="12">
        <v>2100</v>
      </c>
      <c r="G37" s="12">
        <v>10</v>
      </c>
      <c r="H37" s="12">
        <v>50</v>
      </c>
      <c r="I37" s="12"/>
      <c r="J37" s="12"/>
      <c r="K37" s="12"/>
      <c r="L37" s="12"/>
      <c r="M37" s="13"/>
      <c r="N37" s="12">
        <f t="shared" si="3"/>
        <v>0</v>
      </c>
      <c r="O37" s="12">
        <f t="shared" si="4"/>
        <v>0</v>
      </c>
      <c r="P37" s="57"/>
      <c r="Q37" s="15">
        <v>7.0000000000000007E-2</v>
      </c>
      <c r="R37" s="15">
        <f t="shared" si="5"/>
        <v>0</v>
      </c>
    </row>
    <row r="38" spans="1:20" x14ac:dyDescent="0.2">
      <c r="A38" s="11" t="s">
        <v>242</v>
      </c>
      <c r="B38" s="11" t="s">
        <v>243</v>
      </c>
      <c r="C38" s="11" t="s">
        <v>242</v>
      </c>
      <c r="D38" s="11" t="s">
        <v>275</v>
      </c>
      <c r="E38" s="12">
        <v>20</v>
      </c>
      <c r="F38" s="12">
        <v>2400</v>
      </c>
      <c r="G38" s="12">
        <v>10</v>
      </c>
      <c r="H38" s="12">
        <v>50</v>
      </c>
      <c r="I38" s="12"/>
      <c r="J38" s="12"/>
      <c r="K38" s="12"/>
      <c r="L38" s="12"/>
      <c r="M38" s="13"/>
      <c r="N38" s="12">
        <f t="shared" si="3"/>
        <v>0</v>
      </c>
      <c r="O38" s="12">
        <f t="shared" si="4"/>
        <v>0</v>
      </c>
      <c r="P38" s="57"/>
      <c r="Q38" s="15">
        <v>7.0000000000000007E-2</v>
      </c>
      <c r="R38" s="15">
        <f t="shared" si="5"/>
        <v>0</v>
      </c>
    </row>
    <row r="39" spans="1:20" ht="15" x14ac:dyDescent="0.2">
      <c r="A39" s="60" t="s">
        <v>52</v>
      </c>
      <c r="B39" s="60"/>
      <c r="C39" s="60"/>
      <c r="D39" s="60"/>
      <c r="E39" s="60"/>
      <c r="F39" s="24"/>
      <c r="G39" s="10"/>
      <c r="H39" s="10"/>
      <c r="I39" s="12"/>
      <c r="J39" s="12"/>
      <c r="K39" s="12"/>
      <c r="L39" s="12"/>
      <c r="M39" s="25"/>
      <c r="N39" s="12"/>
      <c r="O39" s="12"/>
      <c r="P39" s="57"/>
      <c r="Q39" s="12"/>
      <c r="R39" s="15"/>
    </row>
    <row r="40" spans="1:20" x14ac:dyDescent="0.2">
      <c r="A40" s="11" t="s">
        <v>261</v>
      </c>
      <c r="B40" s="11" t="s">
        <v>262</v>
      </c>
      <c r="C40" s="11" t="s">
        <v>261</v>
      </c>
      <c r="D40" s="11" t="s">
        <v>275</v>
      </c>
      <c r="E40" s="12">
        <v>25</v>
      </c>
      <c r="F40" s="12">
        <v>200</v>
      </c>
      <c r="G40" s="12">
        <v>10</v>
      </c>
      <c r="H40" s="12">
        <v>150</v>
      </c>
      <c r="I40" s="12">
        <v>150</v>
      </c>
      <c r="J40" s="12"/>
      <c r="K40" s="12"/>
      <c r="L40" s="12">
        <v>600</v>
      </c>
      <c r="M40" s="13"/>
      <c r="N40" s="12">
        <f t="shared" ref="N40:N58" si="6">SUM(I40:M40)</f>
        <v>750</v>
      </c>
      <c r="O40" s="12">
        <f t="shared" ref="O40:O58" si="7">$N40/$H40</f>
        <v>5</v>
      </c>
      <c r="P40" s="57"/>
      <c r="Q40" s="15">
        <v>0.06</v>
      </c>
      <c r="R40" s="15">
        <f t="shared" ref="R40:R58" si="8">$O40*$Q40</f>
        <v>0.3</v>
      </c>
      <c r="S40" s="43">
        <f>SUM(R40:R58)</f>
        <v>21.18</v>
      </c>
      <c r="T40" s="3">
        <f>S40*100/$S$145</f>
        <v>32.735703245749612</v>
      </c>
    </row>
    <row r="41" spans="1:20" x14ac:dyDescent="0.2">
      <c r="A41" s="36" t="s">
        <v>198</v>
      </c>
      <c r="B41" s="36" t="s">
        <v>199</v>
      </c>
      <c r="C41" s="36">
        <v>90448000</v>
      </c>
      <c r="D41" s="36" t="s">
        <v>277</v>
      </c>
      <c r="E41" s="12" t="s">
        <v>63</v>
      </c>
      <c r="F41" s="12">
        <v>270</v>
      </c>
      <c r="G41" s="12">
        <v>10</v>
      </c>
      <c r="H41" s="12">
        <v>100</v>
      </c>
      <c r="I41" s="12"/>
      <c r="J41" s="12"/>
      <c r="K41" s="12"/>
      <c r="L41" s="12"/>
      <c r="M41" s="13"/>
      <c r="N41" s="12">
        <f t="shared" si="6"/>
        <v>0</v>
      </c>
      <c r="O41" s="12">
        <f t="shared" si="7"/>
        <v>0</v>
      </c>
      <c r="P41" s="57"/>
      <c r="Q41" s="15">
        <v>0.06</v>
      </c>
      <c r="R41" s="15">
        <f t="shared" si="8"/>
        <v>0</v>
      </c>
    </row>
    <row r="42" spans="1:20" x14ac:dyDescent="0.2">
      <c r="A42" s="36" t="s">
        <v>392</v>
      </c>
      <c r="B42" s="36" t="s">
        <v>391</v>
      </c>
      <c r="C42" s="31" t="s">
        <v>393</v>
      </c>
      <c r="D42" s="36" t="s">
        <v>277</v>
      </c>
      <c r="E42" s="12" t="s">
        <v>63</v>
      </c>
      <c r="F42" s="12">
        <v>300</v>
      </c>
      <c r="G42" s="12">
        <v>10</v>
      </c>
      <c r="H42" s="12">
        <v>100</v>
      </c>
      <c r="I42" s="12"/>
      <c r="J42" s="12"/>
      <c r="K42" s="12"/>
      <c r="L42" s="12"/>
      <c r="M42" s="13"/>
      <c r="N42" s="12">
        <f t="shared" si="6"/>
        <v>0</v>
      </c>
      <c r="O42" s="12">
        <f t="shared" si="7"/>
        <v>0</v>
      </c>
      <c r="P42" s="57"/>
      <c r="Q42" s="15">
        <v>0.06</v>
      </c>
      <c r="R42" s="15">
        <f t="shared" si="8"/>
        <v>0</v>
      </c>
    </row>
    <row r="43" spans="1:20" x14ac:dyDescent="0.2">
      <c r="A43" s="27" t="s">
        <v>67</v>
      </c>
      <c r="B43" s="27" t="s">
        <v>68</v>
      </c>
      <c r="C43" s="27" t="s">
        <v>69</v>
      </c>
      <c r="D43" s="11" t="s">
        <v>275</v>
      </c>
      <c r="E43" s="12">
        <v>25</v>
      </c>
      <c r="F43" s="12">
        <v>375</v>
      </c>
      <c r="G43" s="12">
        <v>10</v>
      </c>
      <c r="H43" s="12">
        <v>100</v>
      </c>
      <c r="I43" s="12">
        <v>400</v>
      </c>
      <c r="J43" s="12"/>
      <c r="K43" s="12"/>
      <c r="L43" s="12">
        <v>500</v>
      </c>
      <c r="M43" s="13"/>
      <c r="N43" s="12">
        <f t="shared" si="6"/>
        <v>900</v>
      </c>
      <c r="O43" s="12">
        <f t="shared" si="7"/>
        <v>9</v>
      </c>
      <c r="P43" s="57"/>
      <c r="Q43" s="15">
        <v>0.06</v>
      </c>
      <c r="R43" s="15">
        <f t="shared" si="8"/>
        <v>0.54</v>
      </c>
    </row>
    <row r="44" spans="1:20" x14ac:dyDescent="0.2">
      <c r="A44" s="11" t="s">
        <v>64</v>
      </c>
      <c r="B44" s="11" t="s">
        <v>65</v>
      </c>
      <c r="C44" s="11" t="s">
        <v>64</v>
      </c>
      <c r="D44" s="11" t="s">
        <v>275</v>
      </c>
      <c r="E44" s="12">
        <v>25</v>
      </c>
      <c r="F44" s="12">
        <v>457</v>
      </c>
      <c r="G44" s="12">
        <v>10</v>
      </c>
      <c r="H44" s="12">
        <v>100</v>
      </c>
      <c r="I44" s="12"/>
      <c r="J44" s="12">
        <v>500</v>
      </c>
      <c r="K44" s="12"/>
      <c r="L44" s="12">
        <v>1000</v>
      </c>
      <c r="M44" s="13"/>
      <c r="N44" s="12">
        <f t="shared" si="6"/>
        <v>1500</v>
      </c>
      <c r="O44" s="12">
        <f t="shared" si="7"/>
        <v>15</v>
      </c>
      <c r="P44" s="57"/>
      <c r="Q44" s="15">
        <v>0.06</v>
      </c>
      <c r="R44" s="15">
        <f t="shared" si="8"/>
        <v>0.89999999999999991</v>
      </c>
    </row>
    <row r="45" spans="1:20" x14ac:dyDescent="0.2">
      <c r="A45" s="36" t="s">
        <v>66</v>
      </c>
      <c r="B45" s="36" t="s">
        <v>65</v>
      </c>
      <c r="C45" s="36">
        <v>90443400</v>
      </c>
      <c r="D45" s="36" t="s">
        <v>277</v>
      </c>
      <c r="E45" s="12" t="s">
        <v>63</v>
      </c>
      <c r="F45" s="12">
        <v>450</v>
      </c>
      <c r="G45" s="12">
        <v>10</v>
      </c>
      <c r="H45" s="12">
        <v>100</v>
      </c>
      <c r="I45" s="12"/>
      <c r="J45" s="12">
        <v>1100</v>
      </c>
      <c r="K45" s="12"/>
      <c r="L45" s="12">
        <v>2000</v>
      </c>
      <c r="M45" s="13"/>
      <c r="N45" s="12">
        <f t="shared" si="6"/>
        <v>3100</v>
      </c>
      <c r="O45" s="12">
        <f t="shared" si="7"/>
        <v>31</v>
      </c>
      <c r="P45" s="57"/>
      <c r="Q45" s="15">
        <v>0.06</v>
      </c>
      <c r="R45" s="15">
        <f t="shared" si="8"/>
        <v>1.8599999999999999</v>
      </c>
    </row>
    <row r="46" spans="1:20" x14ac:dyDescent="0.2">
      <c r="A46" s="11" t="s">
        <v>60</v>
      </c>
      <c r="B46" s="11" t="s">
        <v>61</v>
      </c>
      <c r="C46" s="11" t="s">
        <v>60</v>
      </c>
      <c r="D46" s="11" t="s">
        <v>275</v>
      </c>
      <c r="E46" s="12">
        <v>25</v>
      </c>
      <c r="F46" s="12">
        <v>610</v>
      </c>
      <c r="G46" s="12">
        <v>10</v>
      </c>
      <c r="H46" s="12">
        <v>50</v>
      </c>
      <c r="I46" s="12"/>
      <c r="J46" s="12">
        <v>500</v>
      </c>
      <c r="K46" s="12"/>
      <c r="L46" s="12">
        <v>1000</v>
      </c>
      <c r="M46" s="13"/>
      <c r="N46" s="12">
        <f t="shared" si="6"/>
        <v>1500</v>
      </c>
      <c r="O46" s="12">
        <f t="shared" si="7"/>
        <v>30</v>
      </c>
      <c r="P46" s="57"/>
      <c r="Q46" s="15">
        <v>0.04</v>
      </c>
      <c r="R46" s="15">
        <f t="shared" si="8"/>
        <v>1.2</v>
      </c>
    </row>
    <row r="47" spans="1:20" x14ac:dyDescent="0.2">
      <c r="A47" s="36" t="s">
        <v>62</v>
      </c>
      <c r="B47" s="36" t="s">
        <v>61</v>
      </c>
      <c r="C47" s="36">
        <v>90443600</v>
      </c>
      <c r="D47" s="36" t="s">
        <v>277</v>
      </c>
      <c r="E47" s="12" t="s">
        <v>63</v>
      </c>
      <c r="F47" s="12">
        <v>600</v>
      </c>
      <c r="G47" s="12">
        <v>10</v>
      </c>
      <c r="H47" s="12">
        <v>50</v>
      </c>
      <c r="I47" s="12"/>
      <c r="J47" s="12">
        <v>2000</v>
      </c>
      <c r="K47" s="12"/>
      <c r="L47" s="12">
        <v>2000</v>
      </c>
      <c r="M47" s="13"/>
      <c r="N47" s="12">
        <f t="shared" si="6"/>
        <v>4000</v>
      </c>
      <c r="O47" s="12">
        <f t="shared" si="7"/>
        <v>80</v>
      </c>
      <c r="P47" s="57"/>
      <c r="Q47" s="15">
        <v>0.04</v>
      </c>
      <c r="R47" s="15">
        <f t="shared" si="8"/>
        <v>3.2</v>
      </c>
    </row>
    <row r="48" spans="1:20" x14ac:dyDescent="0.2">
      <c r="A48" s="11" t="s">
        <v>195</v>
      </c>
      <c r="B48" s="11" t="s">
        <v>178</v>
      </c>
      <c r="C48" s="11" t="s">
        <v>195</v>
      </c>
      <c r="D48" s="11" t="s">
        <v>275</v>
      </c>
      <c r="E48" s="12">
        <v>25</v>
      </c>
      <c r="F48" s="12">
        <v>750</v>
      </c>
      <c r="G48" s="12">
        <v>10</v>
      </c>
      <c r="H48" s="12">
        <v>50</v>
      </c>
      <c r="I48" s="12"/>
      <c r="J48" s="12"/>
      <c r="K48" s="12"/>
      <c r="L48" s="12"/>
      <c r="M48" s="13"/>
      <c r="N48" s="12">
        <f t="shared" si="6"/>
        <v>0</v>
      </c>
      <c r="O48" s="12">
        <f t="shared" si="7"/>
        <v>0</v>
      </c>
      <c r="P48" s="57"/>
      <c r="Q48" s="15">
        <v>0.05</v>
      </c>
      <c r="R48" s="15">
        <f t="shared" si="8"/>
        <v>0</v>
      </c>
    </row>
    <row r="49" spans="1:20" x14ac:dyDescent="0.2">
      <c r="A49" s="36" t="s">
        <v>177</v>
      </c>
      <c r="B49" s="36" t="s">
        <v>178</v>
      </c>
      <c r="C49" s="36">
        <v>90443700</v>
      </c>
      <c r="D49" s="36" t="s">
        <v>277</v>
      </c>
      <c r="E49" s="12" t="s">
        <v>63</v>
      </c>
      <c r="F49" s="12">
        <v>750</v>
      </c>
      <c r="G49" s="12">
        <v>10</v>
      </c>
      <c r="H49" s="12">
        <v>50</v>
      </c>
      <c r="I49" s="12"/>
      <c r="J49" s="12">
        <v>900</v>
      </c>
      <c r="K49" s="12"/>
      <c r="L49" s="12">
        <v>1000</v>
      </c>
      <c r="M49" s="13"/>
      <c r="N49" s="12">
        <f t="shared" si="6"/>
        <v>1900</v>
      </c>
      <c r="O49" s="12">
        <f t="shared" si="7"/>
        <v>38</v>
      </c>
      <c r="P49" s="57"/>
      <c r="Q49" s="15">
        <v>0.05</v>
      </c>
      <c r="R49" s="15">
        <f t="shared" si="8"/>
        <v>1.9000000000000001</v>
      </c>
    </row>
    <row r="50" spans="1:20" x14ac:dyDescent="0.2">
      <c r="A50" s="11" t="s">
        <v>155</v>
      </c>
      <c r="B50" s="11" t="s">
        <v>58</v>
      </c>
      <c r="C50" s="11" t="s">
        <v>155</v>
      </c>
      <c r="D50" s="11" t="s">
        <v>275</v>
      </c>
      <c r="E50" s="12">
        <v>25</v>
      </c>
      <c r="F50" s="12">
        <v>915</v>
      </c>
      <c r="G50" s="12">
        <v>10</v>
      </c>
      <c r="H50" s="12">
        <v>50</v>
      </c>
      <c r="I50" s="12"/>
      <c r="J50" s="12"/>
      <c r="K50" s="12"/>
      <c r="L50" s="12">
        <v>500</v>
      </c>
      <c r="M50" s="13"/>
      <c r="N50" s="12">
        <f t="shared" si="6"/>
        <v>500</v>
      </c>
      <c r="O50" s="12">
        <f t="shared" si="7"/>
        <v>10</v>
      </c>
      <c r="P50" s="57"/>
      <c r="Q50" s="15">
        <v>0.06</v>
      </c>
      <c r="R50" s="15">
        <f t="shared" si="8"/>
        <v>0.6</v>
      </c>
    </row>
    <row r="51" spans="1:20" x14ac:dyDescent="0.2">
      <c r="A51" s="36" t="s">
        <v>176</v>
      </c>
      <c r="B51" s="36" t="s">
        <v>58</v>
      </c>
      <c r="C51" s="36">
        <v>90443800</v>
      </c>
      <c r="D51" s="36" t="s">
        <v>277</v>
      </c>
      <c r="E51" s="12" t="s">
        <v>63</v>
      </c>
      <c r="F51" s="12">
        <v>900</v>
      </c>
      <c r="G51" s="12">
        <v>10</v>
      </c>
      <c r="H51" s="12">
        <v>50</v>
      </c>
      <c r="I51" s="12">
        <v>350</v>
      </c>
      <c r="J51" s="12">
        <v>2000</v>
      </c>
      <c r="K51" s="12"/>
      <c r="L51" s="12">
        <v>3000</v>
      </c>
      <c r="M51" s="13"/>
      <c r="N51" s="12">
        <f t="shared" si="6"/>
        <v>5350</v>
      </c>
      <c r="O51" s="12">
        <f t="shared" si="7"/>
        <v>107</v>
      </c>
      <c r="P51" s="57"/>
      <c r="Q51" s="15">
        <v>0.06</v>
      </c>
      <c r="R51" s="15">
        <f t="shared" si="8"/>
        <v>6.42</v>
      </c>
    </row>
    <row r="52" spans="1:20" x14ac:dyDescent="0.2">
      <c r="A52" s="11" t="s">
        <v>53</v>
      </c>
      <c r="B52" s="11" t="s">
        <v>54</v>
      </c>
      <c r="C52" s="11" t="s">
        <v>53</v>
      </c>
      <c r="D52" s="11" t="s">
        <v>275</v>
      </c>
      <c r="E52" s="12">
        <v>25</v>
      </c>
      <c r="F52" s="12">
        <v>1220</v>
      </c>
      <c r="G52" s="12">
        <v>10</v>
      </c>
      <c r="H52" s="12">
        <v>50</v>
      </c>
      <c r="I52" s="12"/>
      <c r="J52" s="12"/>
      <c r="K52" s="12"/>
      <c r="L52" s="12"/>
      <c r="M52" s="13"/>
      <c r="N52" s="12">
        <f t="shared" si="6"/>
        <v>0</v>
      </c>
      <c r="O52" s="12">
        <f t="shared" si="7"/>
        <v>0</v>
      </c>
      <c r="P52" s="57"/>
      <c r="Q52" s="15">
        <v>0.08</v>
      </c>
      <c r="R52" s="15">
        <f t="shared" si="8"/>
        <v>0</v>
      </c>
    </row>
    <row r="53" spans="1:20" x14ac:dyDescent="0.2">
      <c r="A53" s="26" t="s">
        <v>194</v>
      </c>
      <c r="B53" s="26" t="s">
        <v>54</v>
      </c>
      <c r="C53" s="26">
        <v>90444000</v>
      </c>
      <c r="D53" s="36" t="s">
        <v>277</v>
      </c>
      <c r="E53" s="12" t="s">
        <v>63</v>
      </c>
      <c r="F53" s="12">
        <v>1200</v>
      </c>
      <c r="G53" s="12">
        <v>10</v>
      </c>
      <c r="H53" s="12">
        <v>50</v>
      </c>
      <c r="I53" s="12">
        <v>500</v>
      </c>
      <c r="J53" s="12">
        <v>500</v>
      </c>
      <c r="K53" s="12"/>
      <c r="L53" s="12">
        <v>500</v>
      </c>
      <c r="M53" s="13"/>
      <c r="N53" s="12">
        <f t="shared" si="6"/>
        <v>1500</v>
      </c>
      <c r="O53" s="12">
        <f t="shared" si="7"/>
        <v>30</v>
      </c>
      <c r="P53" s="57"/>
      <c r="Q53" s="15">
        <v>0.08</v>
      </c>
      <c r="R53" s="15">
        <f t="shared" si="8"/>
        <v>2.4</v>
      </c>
    </row>
    <row r="54" spans="1:20" x14ac:dyDescent="0.2">
      <c r="A54" s="11" t="s">
        <v>230</v>
      </c>
      <c r="B54" s="11" t="s">
        <v>231</v>
      </c>
      <c r="C54" s="11" t="s">
        <v>230</v>
      </c>
      <c r="D54" s="11" t="s">
        <v>275</v>
      </c>
      <c r="E54" s="12">
        <v>25</v>
      </c>
      <c r="F54" s="12">
        <v>1500</v>
      </c>
      <c r="G54" s="12">
        <v>10</v>
      </c>
      <c r="H54" s="12">
        <v>50</v>
      </c>
      <c r="I54" s="12"/>
      <c r="J54" s="12"/>
      <c r="K54" s="12"/>
      <c r="L54" s="12"/>
      <c r="M54" s="13"/>
      <c r="N54" s="12">
        <f t="shared" si="6"/>
        <v>0</v>
      </c>
      <c r="O54" s="12">
        <f t="shared" si="7"/>
        <v>0</v>
      </c>
      <c r="P54" s="57"/>
      <c r="Q54" s="15">
        <v>0.11</v>
      </c>
      <c r="R54" s="15">
        <f t="shared" si="8"/>
        <v>0</v>
      </c>
    </row>
    <row r="55" spans="1:20" x14ac:dyDescent="0.2">
      <c r="A55" s="11" t="s">
        <v>254</v>
      </c>
      <c r="B55" s="11" t="s">
        <v>255</v>
      </c>
      <c r="C55" s="11" t="s">
        <v>254</v>
      </c>
      <c r="D55" s="11" t="s">
        <v>275</v>
      </c>
      <c r="E55" s="12">
        <v>25</v>
      </c>
      <c r="F55" s="12">
        <v>1650</v>
      </c>
      <c r="G55" s="12">
        <v>10</v>
      </c>
      <c r="H55" s="12">
        <v>50</v>
      </c>
      <c r="I55" s="12"/>
      <c r="J55" s="12"/>
      <c r="K55" s="12"/>
      <c r="L55" s="12"/>
      <c r="M55" s="13"/>
      <c r="N55" s="12">
        <f t="shared" si="6"/>
        <v>0</v>
      </c>
      <c r="O55" s="12">
        <f t="shared" si="7"/>
        <v>0</v>
      </c>
      <c r="P55" s="57"/>
      <c r="Q55" s="15">
        <v>0.12</v>
      </c>
      <c r="R55" s="15">
        <f t="shared" si="8"/>
        <v>0</v>
      </c>
    </row>
    <row r="56" spans="1:20" x14ac:dyDescent="0.2">
      <c r="A56" s="11" t="s">
        <v>193</v>
      </c>
      <c r="B56" s="11" t="s">
        <v>175</v>
      </c>
      <c r="C56" s="11" t="s">
        <v>193</v>
      </c>
      <c r="D56" s="11" t="s">
        <v>275</v>
      </c>
      <c r="E56" s="12">
        <v>25</v>
      </c>
      <c r="F56" s="12">
        <v>1800</v>
      </c>
      <c r="G56" s="12">
        <v>10</v>
      </c>
      <c r="H56" s="12">
        <v>50</v>
      </c>
      <c r="I56" s="12"/>
      <c r="J56" s="12"/>
      <c r="K56" s="12"/>
      <c r="L56" s="12"/>
      <c r="M56" s="13"/>
      <c r="N56" s="12">
        <f t="shared" si="6"/>
        <v>0</v>
      </c>
      <c r="O56" s="12">
        <f t="shared" si="7"/>
        <v>0</v>
      </c>
      <c r="P56" s="57"/>
      <c r="Q56" s="15">
        <v>0.12</v>
      </c>
      <c r="R56" s="15">
        <f t="shared" si="8"/>
        <v>0</v>
      </c>
    </row>
    <row r="57" spans="1:20" x14ac:dyDescent="0.2">
      <c r="A57" s="36" t="s">
        <v>174</v>
      </c>
      <c r="B57" s="36" t="s">
        <v>175</v>
      </c>
      <c r="C57" s="36">
        <v>90443900</v>
      </c>
      <c r="D57" s="36" t="s">
        <v>277</v>
      </c>
      <c r="E57" s="12" t="s">
        <v>63</v>
      </c>
      <c r="F57" s="12">
        <v>1800</v>
      </c>
      <c r="G57" s="12">
        <v>10</v>
      </c>
      <c r="H57" s="12">
        <v>50</v>
      </c>
      <c r="I57" s="12">
        <v>200</v>
      </c>
      <c r="J57" s="12">
        <v>200</v>
      </c>
      <c r="K57" s="12"/>
      <c r="L57" s="12">
        <v>300</v>
      </c>
      <c r="M57" s="13"/>
      <c r="N57" s="12">
        <f t="shared" si="6"/>
        <v>700</v>
      </c>
      <c r="O57" s="12">
        <f t="shared" si="7"/>
        <v>14</v>
      </c>
      <c r="P57" s="57"/>
      <c r="Q57" s="15">
        <v>0.12</v>
      </c>
      <c r="R57" s="15">
        <f>$O57*$Q57</f>
        <v>1.68</v>
      </c>
    </row>
    <row r="58" spans="1:20" x14ac:dyDescent="0.2">
      <c r="A58" s="36" t="s">
        <v>293</v>
      </c>
      <c r="B58" s="36" t="s">
        <v>294</v>
      </c>
      <c r="C58" s="36">
        <v>90443000</v>
      </c>
      <c r="D58" s="36" t="s">
        <v>277</v>
      </c>
      <c r="E58" s="12" t="s">
        <v>63</v>
      </c>
      <c r="F58" s="12">
        <v>2100</v>
      </c>
      <c r="G58" s="12">
        <v>10</v>
      </c>
      <c r="H58" s="12">
        <v>50</v>
      </c>
      <c r="I58" s="12"/>
      <c r="J58" s="12"/>
      <c r="K58" s="12"/>
      <c r="L58" s="12">
        <v>100</v>
      </c>
      <c r="M58" s="13"/>
      <c r="N58" s="12">
        <f t="shared" si="6"/>
        <v>100</v>
      </c>
      <c r="O58" s="12">
        <f t="shared" si="7"/>
        <v>2</v>
      </c>
      <c r="P58" s="57"/>
      <c r="Q58" s="15">
        <v>0.09</v>
      </c>
      <c r="R58" s="15">
        <f t="shared" si="8"/>
        <v>0.18</v>
      </c>
    </row>
    <row r="59" spans="1:20" x14ac:dyDescent="0.2">
      <c r="A59" s="8" t="s">
        <v>70</v>
      </c>
      <c r="B59" s="8"/>
      <c r="C59" s="8"/>
      <c r="D59" s="8"/>
      <c r="E59" s="8"/>
      <c r="F59" s="36"/>
      <c r="G59" s="20"/>
      <c r="H59" s="20"/>
      <c r="I59" s="12"/>
      <c r="J59" s="12"/>
      <c r="K59" s="12"/>
      <c r="L59" s="12"/>
      <c r="M59" s="20"/>
      <c r="N59" s="12"/>
      <c r="O59" s="12"/>
      <c r="P59" s="57"/>
      <c r="Q59" s="12"/>
      <c r="R59" s="15"/>
    </row>
    <row r="60" spans="1:20" x14ac:dyDescent="0.2">
      <c r="A60" s="11" t="s">
        <v>295</v>
      </c>
      <c r="B60" s="11" t="s">
        <v>296</v>
      </c>
      <c r="C60" s="11" t="s">
        <v>295</v>
      </c>
      <c r="D60" s="11" t="s">
        <v>275</v>
      </c>
      <c r="E60" s="12">
        <v>32</v>
      </c>
      <c r="F60" s="12">
        <v>100</v>
      </c>
      <c r="G60" s="12">
        <v>10</v>
      </c>
      <c r="H60" s="12">
        <v>300</v>
      </c>
      <c r="I60" s="12"/>
      <c r="J60" s="12">
        <v>300</v>
      </c>
      <c r="K60" s="12"/>
      <c r="L60" s="12"/>
      <c r="M60" s="13"/>
      <c r="N60" s="12">
        <f t="shared" ref="N60:N74" si="9">SUM(I60:M60)</f>
        <v>300</v>
      </c>
      <c r="O60" s="12">
        <f t="shared" ref="O60:O74" si="10">$N60/$H60</f>
        <v>1</v>
      </c>
      <c r="P60" s="57"/>
      <c r="Q60" s="15">
        <v>0.09</v>
      </c>
      <c r="R60" s="15">
        <f t="shared" ref="R60:R74" si="11">$O60*$Q60</f>
        <v>0.09</v>
      </c>
      <c r="S60" s="43">
        <f>SUM(R60:R74)</f>
        <v>2.64</v>
      </c>
      <c r="T60" s="3">
        <f>S60*100/$S$145</f>
        <v>4.0803709428129826</v>
      </c>
    </row>
    <row r="61" spans="1:20" x14ac:dyDescent="0.2">
      <c r="A61" s="11" t="s">
        <v>71</v>
      </c>
      <c r="B61" s="11" t="s">
        <v>72</v>
      </c>
      <c r="C61" s="11" t="s">
        <v>71</v>
      </c>
      <c r="D61" s="11" t="s">
        <v>275</v>
      </c>
      <c r="E61" s="12">
        <v>32</v>
      </c>
      <c r="F61" s="12">
        <v>150</v>
      </c>
      <c r="G61" s="12">
        <v>10</v>
      </c>
      <c r="H61" s="12">
        <v>300</v>
      </c>
      <c r="I61" s="12"/>
      <c r="J61" s="12">
        <v>300</v>
      </c>
      <c r="K61" s="12"/>
      <c r="L61" s="12">
        <v>300</v>
      </c>
      <c r="M61" s="13"/>
      <c r="N61" s="12">
        <f t="shared" si="9"/>
        <v>600</v>
      </c>
      <c r="O61" s="12">
        <f t="shared" si="10"/>
        <v>2</v>
      </c>
      <c r="P61" s="57"/>
      <c r="Q61" s="15">
        <v>0.09</v>
      </c>
      <c r="R61" s="15">
        <f t="shared" si="11"/>
        <v>0.18</v>
      </c>
    </row>
    <row r="62" spans="1:20" x14ac:dyDescent="0.2">
      <c r="A62" s="36" t="s">
        <v>256</v>
      </c>
      <c r="B62" s="36" t="s">
        <v>72</v>
      </c>
      <c r="C62" s="36">
        <v>90446200</v>
      </c>
      <c r="D62" s="36" t="s">
        <v>277</v>
      </c>
      <c r="E62" s="12">
        <v>32</v>
      </c>
      <c r="F62" s="12">
        <v>150</v>
      </c>
      <c r="G62" s="12">
        <v>10</v>
      </c>
      <c r="H62" s="12">
        <v>300</v>
      </c>
      <c r="I62" s="12"/>
      <c r="J62" s="12"/>
      <c r="K62" s="12"/>
      <c r="L62" s="12">
        <v>300</v>
      </c>
      <c r="M62" s="13"/>
      <c r="N62" s="12">
        <f t="shared" si="9"/>
        <v>300</v>
      </c>
      <c r="O62" s="12">
        <f t="shared" si="10"/>
        <v>1</v>
      </c>
      <c r="P62" s="57"/>
      <c r="Q62" s="15">
        <v>0.09</v>
      </c>
      <c r="R62" s="15">
        <f t="shared" si="11"/>
        <v>0.09</v>
      </c>
    </row>
    <row r="63" spans="1:20" x14ac:dyDescent="0.2">
      <c r="A63" s="11" t="s">
        <v>200</v>
      </c>
      <c r="B63" s="11" t="s">
        <v>201</v>
      </c>
      <c r="C63" s="11" t="s">
        <v>200</v>
      </c>
      <c r="D63" s="11" t="s">
        <v>275</v>
      </c>
      <c r="E63" s="12">
        <v>32</v>
      </c>
      <c r="F63" s="12">
        <v>200</v>
      </c>
      <c r="G63" s="12">
        <v>10</v>
      </c>
      <c r="H63" s="12">
        <v>300</v>
      </c>
      <c r="I63" s="12"/>
      <c r="J63" s="12"/>
      <c r="K63" s="12"/>
      <c r="L63" s="12"/>
      <c r="M63" s="13"/>
      <c r="N63" s="12">
        <f t="shared" si="9"/>
        <v>0</v>
      </c>
      <c r="O63" s="12">
        <f t="shared" si="10"/>
        <v>0</v>
      </c>
      <c r="P63" s="57"/>
      <c r="Q63" s="15">
        <v>0.09</v>
      </c>
      <c r="R63" s="15">
        <f t="shared" si="11"/>
        <v>0</v>
      </c>
    </row>
    <row r="64" spans="1:20" x14ac:dyDescent="0.2">
      <c r="A64" s="11" t="s">
        <v>73</v>
      </c>
      <c r="B64" s="11" t="s">
        <v>74</v>
      </c>
      <c r="C64" s="11" t="s">
        <v>73</v>
      </c>
      <c r="D64" s="11" t="s">
        <v>275</v>
      </c>
      <c r="E64" s="12">
        <v>32</v>
      </c>
      <c r="F64" s="12">
        <v>300</v>
      </c>
      <c r="G64" s="12">
        <v>10</v>
      </c>
      <c r="H64" s="12">
        <v>150</v>
      </c>
      <c r="I64" s="12"/>
      <c r="J64" s="12"/>
      <c r="K64" s="12"/>
      <c r="L64" s="12"/>
      <c r="M64" s="13"/>
      <c r="N64" s="12">
        <f t="shared" si="9"/>
        <v>0</v>
      </c>
      <c r="O64" s="12">
        <f t="shared" si="10"/>
        <v>0</v>
      </c>
      <c r="P64" s="57"/>
      <c r="Q64" s="15">
        <v>0.09</v>
      </c>
      <c r="R64" s="15">
        <f t="shared" si="11"/>
        <v>0</v>
      </c>
    </row>
    <row r="65" spans="1:20" x14ac:dyDescent="0.2">
      <c r="A65" s="36" t="s">
        <v>232</v>
      </c>
      <c r="B65" s="36" t="s">
        <v>74</v>
      </c>
      <c r="C65" s="36">
        <v>90446300</v>
      </c>
      <c r="D65" s="36" t="s">
        <v>277</v>
      </c>
      <c r="E65" s="12" t="s">
        <v>180</v>
      </c>
      <c r="F65" s="12">
        <v>300</v>
      </c>
      <c r="G65" s="12">
        <v>10</v>
      </c>
      <c r="H65" s="12">
        <v>150</v>
      </c>
      <c r="I65" s="12"/>
      <c r="J65" s="12">
        <v>150</v>
      </c>
      <c r="K65" s="12"/>
      <c r="L65" s="12">
        <v>300</v>
      </c>
      <c r="M65" s="13"/>
      <c r="N65" s="12">
        <f t="shared" si="9"/>
        <v>450</v>
      </c>
      <c r="O65" s="12">
        <f t="shared" si="10"/>
        <v>3</v>
      </c>
      <c r="P65" s="57"/>
      <c r="Q65" s="15">
        <v>0.09</v>
      </c>
      <c r="R65" s="15">
        <f t="shared" si="11"/>
        <v>0.27</v>
      </c>
    </row>
    <row r="66" spans="1:20" x14ac:dyDescent="0.2">
      <c r="A66" s="11" t="s">
        <v>75</v>
      </c>
      <c r="B66" s="11" t="s">
        <v>76</v>
      </c>
      <c r="C66" s="11" t="s">
        <v>75</v>
      </c>
      <c r="D66" s="11" t="s">
        <v>275</v>
      </c>
      <c r="E66" s="12">
        <v>32</v>
      </c>
      <c r="F66" s="12">
        <v>450</v>
      </c>
      <c r="G66" s="12">
        <v>10</v>
      </c>
      <c r="H66" s="12">
        <v>100</v>
      </c>
      <c r="I66" s="12"/>
      <c r="J66" s="12"/>
      <c r="K66" s="12"/>
      <c r="L66" s="12"/>
      <c r="M66" s="13"/>
      <c r="N66" s="12">
        <f t="shared" si="9"/>
        <v>0</v>
      </c>
      <c r="O66" s="12">
        <f t="shared" si="10"/>
        <v>0</v>
      </c>
      <c r="P66" s="57"/>
      <c r="Q66" s="15">
        <v>0.09</v>
      </c>
      <c r="R66" s="15">
        <f t="shared" si="11"/>
        <v>0</v>
      </c>
    </row>
    <row r="67" spans="1:20" x14ac:dyDescent="0.2">
      <c r="A67" s="36" t="s">
        <v>179</v>
      </c>
      <c r="B67" s="36" t="s">
        <v>76</v>
      </c>
      <c r="C67" s="36">
        <v>90446400</v>
      </c>
      <c r="D67" s="36" t="s">
        <v>277</v>
      </c>
      <c r="E67" s="12" t="s">
        <v>180</v>
      </c>
      <c r="F67" s="12">
        <v>450</v>
      </c>
      <c r="G67" s="12">
        <v>10</v>
      </c>
      <c r="H67" s="12">
        <v>100</v>
      </c>
      <c r="I67" s="12"/>
      <c r="J67" s="12">
        <v>300</v>
      </c>
      <c r="K67" s="12"/>
      <c r="L67" s="12">
        <v>200</v>
      </c>
      <c r="M67" s="13"/>
      <c r="N67" s="12">
        <f t="shared" si="9"/>
        <v>500</v>
      </c>
      <c r="O67" s="12">
        <f t="shared" si="10"/>
        <v>5</v>
      </c>
      <c r="P67" s="57"/>
      <c r="Q67" s="15">
        <v>0.09</v>
      </c>
      <c r="R67" s="15">
        <f t="shared" si="11"/>
        <v>0.44999999999999996</v>
      </c>
    </row>
    <row r="68" spans="1:20" x14ac:dyDescent="0.2">
      <c r="A68" s="11" t="s">
        <v>156</v>
      </c>
      <c r="B68" s="11" t="s">
        <v>157</v>
      </c>
      <c r="C68" s="11" t="s">
        <v>156</v>
      </c>
      <c r="D68" s="11" t="s">
        <v>275</v>
      </c>
      <c r="E68" s="12">
        <v>32</v>
      </c>
      <c r="F68" s="12">
        <v>600</v>
      </c>
      <c r="G68" s="12">
        <v>10</v>
      </c>
      <c r="H68" s="12">
        <v>100</v>
      </c>
      <c r="I68" s="12"/>
      <c r="J68" s="12"/>
      <c r="K68" s="12"/>
      <c r="L68" s="12"/>
      <c r="M68" s="13"/>
      <c r="N68" s="12">
        <f t="shared" si="9"/>
        <v>0</v>
      </c>
      <c r="O68" s="12">
        <f t="shared" si="10"/>
        <v>0</v>
      </c>
      <c r="P68" s="57"/>
      <c r="Q68" s="15">
        <v>0.12</v>
      </c>
      <c r="R68" s="15">
        <f t="shared" si="11"/>
        <v>0</v>
      </c>
    </row>
    <row r="69" spans="1:20" x14ac:dyDescent="0.2">
      <c r="A69" s="36" t="s">
        <v>181</v>
      </c>
      <c r="B69" s="36" t="s">
        <v>157</v>
      </c>
      <c r="C69" s="36">
        <v>90446600</v>
      </c>
      <c r="D69" s="36" t="s">
        <v>277</v>
      </c>
      <c r="E69" s="12" t="s">
        <v>180</v>
      </c>
      <c r="F69" s="12">
        <v>600</v>
      </c>
      <c r="G69" s="12">
        <v>10</v>
      </c>
      <c r="H69" s="12">
        <v>100</v>
      </c>
      <c r="I69" s="12"/>
      <c r="J69" s="12">
        <v>200</v>
      </c>
      <c r="K69" s="12"/>
      <c r="L69" s="12">
        <v>200</v>
      </c>
      <c r="M69" s="13"/>
      <c r="N69" s="12">
        <f t="shared" si="9"/>
        <v>400</v>
      </c>
      <c r="O69" s="12">
        <f t="shared" si="10"/>
        <v>4</v>
      </c>
      <c r="P69" s="57"/>
      <c r="Q69" s="15">
        <v>0.12</v>
      </c>
      <c r="R69" s="15">
        <f t="shared" si="11"/>
        <v>0.48</v>
      </c>
    </row>
    <row r="70" spans="1:20" x14ac:dyDescent="0.2">
      <c r="A70" s="11" t="s">
        <v>222</v>
      </c>
      <c r="B70" s="11" t="s">
        <v>223</v>
      </c>
      <c r="C70" s="11" t="s">
        <v>222</v>
      </c>
      <c r="D70" s="11" t="s">
        <v>275</v>
      </c>
      <c r="E70" s="12">
        <v>32</v>
      </c>
      <c r="F70" s="12">
        <v>750</v>
      </c>
      <c r="G70" s="12">
        <v>10</v>
      </c>
      <c r="H70" s="12">
        <v>60</v>
      </c>
      <c r="I70" s="12"/>
      <c r="J70" s="12">
        <v>120</v>
      </c>
      <c r="K70" s="12"/>
      <c r="L70" s="12"/>
      <c r="M70" s="13"/>
      <c r="N70" s="12">
        <f t="shared" si="9"/>
        <v>120</v>
      </c>
      <c r="O70" s="12">
        <f t="shared" si="10"/>
        <v>2</v>
      </c>
      <c r="P70" s="57"/>
      <c r="Q70" s="15">
        <v>0.09</v>
      </c>
      <c r="R70" s="15">
        <f t="shared" si="11"/>
        <v>0.18</v>
      </c>
    </row>
    <row r="71" spans="1:20" x14ac:dyDescent="0.2">
      <c r="A71" s="11" t="s">
        <v>158</v>
      </c>
      <c r="B71" s="11" t="s">
        <v>159</v>
      </c>
      <c r="C71" s="11" t="s">
        <v>158</v>
      </c>
      <c r="D71" s="11" t="s">
        <v>275</v>
      </c>
      <c r="E71" s="12">
        <v>32</v>
      </c>
      <c r="F71" s="12">
        <v>900</v>
      </c>
      <c r="G71" s="12">
        <v>10</v>
      </c>
      <c r="H71" s="12">
        <v>50</v>
      </c>
      <c r="I71" s="12"/>
      <c r="J71" s="12"/>
      <c r="K71" s="12"/>
      <c r="L71" s="12"/>
      <c r="M71" s="13"/>
      <c r="N71" s="12">
        <f t="shared" si="9"/>
        <v>0</v>
      </c>
      <c r="O71" s="12">
        <f t="shared" si="10"/>
        <v>0</v>
      </c>
      <c r="P71" s="57"/>
      <c r="Q71" s="15">
        <v>0.09</v>
      </c>
      <c r="R71" s="15">
        <f t="shared" si="11"/>
        <v>0</v>
      </c>
    </row>
    <row r="72" spans="1:20" x14ac:dyDescent="0.2">
      <c r="A72" s="36" t="s">
        <v>182</v>
      </c>
      <c r="B72" s="36" t="s">
        <v>159</v>
      </c>
      <c r="C72" s="36">
        <v>90446700</v>
      </c>
      <c r="D72" s="36" t="s">
        <v>277</v>
      </c>
      <c r="E72" s="12" t="s">
        <v>180</v>
      </c>
      <c r="F72" s="12">
        <v>900</v>
      </c>
      <c r="G72" s="12">
        <v>10</v>
      </c>
      <c r="H72" s="12">
        <v>50</v>
      </c>
      <c r="I72" s="12"/>
      <c r="J72" s="12"/>
      <c r="K72" s="12"/>
      <c r="L72" s="12">
        <v>200</v>
      </c>
      <c r="M72" s="13"/>
      <c r="N72" s="12">
        <f t="shared" si="9"/>
        <v>200</v>
      </c>
      <c r="O72" s="12">
        <f t="shared" si="10"/>
        <v>4</v>
      </c>
      <c r="P72" s="57"/>
      <c r="Q72" s="15">
        <v>0.09</v>
      </c>
      <c r="R72" s="15">
        <f t="shared" si="11"/>
        <v>0.36</v>
      </c>
    </row>
    <row r="73" spans="1:20" x14ac:dyDescent="0.2">
      <c r="A73" s="11" t="s">
        <v>233</v>
      </c>
      <c r="B73" s="11" t="s">
        <v>234</v>
      </c>
      <c r="C73" s="11" t="s">
        <v>233</v>
      </c>
      <c r="D73" s="11" t="s">
        <v>275</v>
      </c>
      <c r="E73" s="12">
        <v>32</v>
      </c>
      <c r="F73" s="12">
        <v>1200</v>
      </c>
      <c r="G73" s="12">
        <v>10</v>
      </c>
      <c r="H73" s="12">
        <v>50</v>
      </c>
      <c r="I73" s="12"/>
      <c r="J73" s="12">
        <v>50</v>
      </c>
      <c r="K73" s="12"/>
      <c r="L73" s="12">
        <v>100</v>
      </c>
      <c r="M73" s="13"/>
      <c r="N73" s="12">
        <f t="shared" si="9"/>
        <v>150</v>
      </c>
      <c r="O73" s="12">
        <f t="shared" si="10"/>
        <v>3</v>
      </c>
      <c r="P73" s="57"/>
      <c r="Q73" s="15">
        <v>0.12</v>
      </c>
      <c r="R73" s="15">
        <f t="shared" si="11"/>
        <v>0.36</v>
      </c>
    </row>
    <row r="74" spans="1:20" x14ac:dyDescent="0.2">
      <c r="A74" s="36" t="s">
        <v>236</v>
      </c>
      <c r="B74" s="36" t="s">
        <v>237</v>
      </c>
      <c r="C74" s="36">
        <v>90446800</v>
      </c>
      <c r="D74" s="36" t="s">
        <v>277</v>
      </c>
      <c r="E74" s="12" t="s">
        <v>180</v>
      </c>
      <c r="F74" s="12">
        <v>1800</v>
      </c>
      <c r="G74" s="12">
        <v>10</v>
      </c>
      <c r="H74" s="12">
        <v>25</v>
      </c>
      <c r="I74" s="12">
        <v>25</v>
      </c>
      <c r="J74" s="12"/>
      <c r="K74" s="12"/>
      <c r="L74" s="12"/>
      <c r="M74" s="13"/>
      <c r="N74" s="12">
        <f t="shared" si="9"/>
        <v>25</v>
      </c>
      <c r="O74" s="12">
        <f t="shared" si="10"/>
        <v>1</v>
      </c>
      <c r="P74" s="57"/>
      <c r="Q74" s="15">
        <v>0.18</v>
      </c>
      <c r="R74" s="15">
        <f t="shared" si="11"/>
        <v>0.18</v>
      </c>
      <c r="S74" s="43"/>
    </row>
    <row r="75" spans="1:20" x14ac:dyDescent="0.2">
      <c r="A75" s="8" t="s">
        <v>77</v>
      </c>
      <c r="B75" s="8"/>
      <c r="C75" s="8"/>
      <c r="D75" s="8"/>
      <c r="E75" s="8"/>
      <c r="F75" s="36"/>
      <c r="G75" s="12"/>
      <c r="H75" s="12"/>
      <c r="I75" s="12"/>
      <c r="J75" s="12"/>
      <c r="K75" s="12"/>
      <c r="L75" s="12"/>
      <c r="M75" s="8"/>
      <c r="N75" s="12"/>
      <c r="O75" s="12"/>
      <c r="P75" s="57"/>
      <c r="Q75" s="12"/>
      <c r="R75" s="15"/>
    </row>
    <row r="76" spans="1:20" x14ac:dyDescent="0.2">
      <c r="A76" s="11" t="s">
        <v>297</v>
      </c>
      <c r="B76" s="11" t="s">
        <v>298</v>
      </c>
      <c r="C76" s="11" t="s">
        <v>297</v>
      </c>
      <c r="D76" s="11" t="s">
        <v>275</v>
      </c>
      <c r="E76" s="12">
        <v>40</v>
      </c>
      <c r="F76" s="12">
        <v>100</v>
      </c>
      <c r="G76" s="12">
        <v>10</v>
      </c>
      <c r="H76" s="12">
        <v>300</v>
      </c>
      <c r="I76" s="12"/>
      <c r="J76" s="12"/>
      <c r="K76" s="12"/>
      <c r="L76" s="12"/>
      <c r="M76" s="13"/>
      <c r="N76" s="12">
        <f t="shared" ref="N76:N91" si="12">SUM(I76:M76)</f>
        <v>0</v>
      </c>
      <c r="O76" s="12">
        <f t="shared" ref="O76:O91" si="13">$N76/$H76</f>
        <v>0</v>
      </c>
      <c r="P76" s="57"/>
      <c r="Q76" s="15">
        <v>0.13</v>
      </c>
      <c r="R76" s="15">
        <f t="shared" ref="R76:R91" si="14">$O76*$Q76</f>
        <v>0</v>
      </c>
      <c r="S76" s="43">
        <f>SUM(R76:R91)</f>
        <v>6.21</v>
      </c>
      <c r="T76" s="3">
        <f>S76*100/$S$145</f>
        <v>9.5981452859350842</v>
      </c>
    </row>
    <row r="77" spans="1:20" x14ac:dyDescent="0.2">
      <c r="A77" s="11" t="s">
        <v>78</v>
      </c>
      <c r="B77" s="11" t="s">
        <v>79</v>
      </c>
      <c r="C77" s="11" t="s">
        <v>78</v>
      </c>
      <c r="D77" s="11" t="s">
        <v>275</v>
      </c>
      <c r="E77" s="12">
        <v>40</v>
      </c>
      <c r="F77" s="12">
        <v>150</v>
      </c>
      <c r="G77" s="12">
        <v>10</v>
      </c>
      <c r="H77" s="12">
        <v>300</v>
      </c>
      <c r="I77" s="12"/>
      <c r="J77" s="12"/>
      <c r="K77" s="12"/>
      <c r="L77" s="12"/>
      <c r="M77" s="13"/>
      <c r="N77" s="12">
        <f t="shared" si="12"/>
        <v>0</v>
      </c>
      <c r="O77" s="12">
        <f t="shared" si="13"/>
        <v>0</v>
      </c>
      <c r="P77" s="57"/>
      <c r="Q77" s="15">
        <v>0.13</v>
      </c>
      <c r="R77" s="15">
        <f t="shared" si="14"/>
        <v>0</v>
      </c>
    </row>
    <row r="78" spans="1:20" x14ac:dyDescent="0.2">
      <c r="A78" s="36" t="s">
        <v>240</v>
      </c>
      <c r="B78" s="36" t="s">
        <v>79</v>
      </c>
      <c r="C78" s="31" t="s">
        <v>241</v>
      </c>
      <c r="D78" s="36" t="s">
        <v>277</v>
      </c>
      <c r="E78" s="12">
        <v>40</v>
      </c>
      <c r="F78" s="12">
        <v>150</v>
      </c>
      <c r="G78" s="12">
        <v>10</v>
      </c>
      <c r="H78" s="12">
        <v>300</v>
      </c>
      <c r="I78" s="12"/>
      <c r="J78" s="12"/>
      <c r="K78" s="12"/>
      <c r="L78" s="12"/>
      <c r="M78" s="13"/>
      <c r="N78" s="12">
        <f t="shared" si="12"/>
        <v>0</v>
      </c>
      <c r="O78" s="12">
        <f t="shared" si="13"/>
        <v>0</v>
      </c>
      <c r="P78" s="57"/>
      <c r="Q78" s="15">
        <v>0.13</v>
      </c>
      <c r="R78" s="15">
        <f t="shared" si="14"/>
        <v>0</v>
      </c>
    </row>
    <row r="79" spans="1:20" x14ac:dyDescent="0.2">
      <c r="A79" s="11" t="s">
        <v>80</v>
      </c>
      <c r="B79" s="11" t="s">
        <v>81</v>
      </c>
      <c r="C79" s="11" t="s">
        <v>80</v>
      </c>
      <c r="D79" s="11" t="s">
        <v>275</v>
      </c>
      <c r="E79" s="12">
        <v>40</v>
      </c>
      <c r="F79" s="12">
        <v>200</v>
      </c>
      <c r="G79" s="12">
        <v>10</v>
      </c>
      <c r="H79" s="12">
        <v>150</v>
      </c>
      <c r="I79" s="12"/>
      <c r="J79" s="12">
        <v>300</v>
      </c>
      <c r="K79" s="12"/>
      <c r="L79" s="12"/>
      <c r="M79" s="13"/>
      <c r="N79" s="12">
        <f t="shared" si="12"/>
        <v>300</v>
      </c>
      <c r="O79" s="12">
        <f t="shared" si="13"/>
        <v>2</v>
      </c>
      <c r="P79" s="57"/>
      <c r="Q79" s="15">
        <v>0.13</v>
      </c>
      <c r="R79" s="15">
        <f t="shared" si="14"/>
        <v>0.26</v>
      </c>
    </row>
    <row r="80" spans="1:20" x14ac:dyDescent="0.2">
      <c r="A80" s="11" t="s">
        <v>82</v>
      </c>
      <c r="B80" s="11" t="s">
        <v>83</v>
      </c>
      <c r="C80" s="11" t="s">
        <v>82</v>
      </c>
      <c r="D80" s="11" t="s">
        <v>275</v>
      </c>
      <c r="E80" s="12">
        <v>40</v>
      </c>
      <c r="F80" s="12">
        <v>300</v>
      </c>
      <c r="G80" s="12">
        <v>10</v>
      </c>
      <c r="H80" s="12">
        <v>150</v>
      </c>
      <c r="I80" s="12"/>
      <c r="J80" s="12"/>
      <c r="K80" s="12"/>
      <c r="L80" s="12"/>
      <c r="M80" s="13"/>
      <c r="N80" s="12">
        <f t="shared" si="12"/>
        <v>0</v>
      </c>
      <c r="O80" s="12">
        <f t="shared" si="13"/>
        <v>0</v>
      </c>
      <c r="P80" s="57"/>
      <c r="Q80" s="15">
        <v>0.13</v>
      </c>
      <c r="R80" s="15">
        <f t="shared" si="14"/>
        <v>0</v>
      </c>
    </row>
    <row r="81" spans="1:20" x14ac:dyDescent="0.2">
      <c r="A81" s="36" t="s">
        <v>183</v>
      </c>
      <c r="B81" s="36" t="s">
        <v>83</v>
      </c>
      <c r="C81" s="36">
        <v>90447300</v>
      </c>
      <c r="D81" s="36" t="s">
        <v>277</v>
      </c>
      <c r="E81" s="12" t="s">
        <v>89</v>
      </c>
      <c r="F81" s="12">
        <v>300</v>
      </c>
      <c r="G81" s="12">
        <v>10</v>
      </c>
      <c r="H81" s="12">
        <v>150</v>
      </c>
      <c r="I81" s="12"/>
      <c r="J81" s="12">
        <v>300</v>
      </c>
      <c r="K81" s="12"/>
      <c r="L81" s="12">
        <v>600</v>
      </c>
      <c r="M81" s="13"/>
      <c r="N81" s="12">
        <f t="shared" si="12"/>
        <v>900</v>
      </c>
      <c r="O81" s="12">
        <f t="shared" si="13"/>
        <v>6</v>
      </c>
      <c r="P81" s="57"/>
      <c r="Q81" s="15">
        <v>0.13</v>
      </c>
      <c r="R81" s="15">
        <f t="shared" si="14"/>
        <v>0.78</v>
      </c>
    </row>
    <row r="82" spans="1:20" x14ac:dyDescent="0.2">
      <c r="A82" s="11" t="s">
        <v>84</v>
      </c>
      <c r="B82" s="11" t="s">
        <v>85</v>
      </c>
      <c r="C82" s="11" t="s">
        <v>84</v>
      </c>
      <c r="D82" s="11" t="s">
        <v>275</v>
      </c>
      <c r="E82" s="12">
        <v>40</v>
      </c>
      <c r="F82" s="12">
        <v>450</v>
      </c>
      <c r="G82" s="12">
        <v>10</v>
      </c>
      <c r="H82" s="12">
        <v>100</v>
      </c>
      <c r="I82" s="12"/>
      <c r="J82" s="12">
        <v>100</v>
      </c>
      <c r="K82" s="12"/>
      <c r="L82" s="12"/>
      <c r="M82" s="13"/>
      <c r="N82" s="12">
        <f t="shared" si="12"/>
        <v>100</v>
      </c>
      <c r="O82" s="12">
        <f t="shared" si="13"/>
        <v>1</v>
      </c>
      <c r="P82" s="57"/>
      <c r="Q82" s="15">
        <v>0.13</v>
      </c>
      <c r="R82" s="15">
        <f t="shared" si="14"/>
        <v>0.13</v>
      </c>
    </row>
    <row r="83" spans="1:20" x14ac:dyDescent="0.2">
      <c r="A83" s="36" t="s">
        <v>184</v>
      </c>
      <c r="B83" s="36" t="s">
        <v>85</v>
      </c>
      <c r="C83" s="36">
        <v>90447400</v>
      </c>
      <c r="D83" s="36" t="s">
        <v>277</v>
      </c>
      <c r="E83" s="12" t="s">
        <v>89</v>
      </c>
      <c r="F83" s="12">
        <v>450</v>
      </c>
      <c r="G83" s="12">
        <v>10</v>
      </c>
      <c r="H83" s="12">
        <v>100</v>
      </c>
      <c r="I83" s="12">
        <v>100</v>
      </c>
      <c r="J83" s="12">
        <v>200</v>
      </c>
      <c r="K83" s="12"/>
      <c r="L83" s="12">
        <v>200</v>
      </c>
      <c r="M83" s="13"/>
      <c r="N83" s="12">
        <f t="shared" si="12"/>
        <v>500</v>
      </c>
      <c r="O83" s="12">
        <f t="shared" si="13"/>
        <v>5</v>
      </c>
      <c r="P83" s="57"/>
      <c r="Q83" s="15">
        <v>0.13</v>
      </c>
      <c r="R83" s="15">
        <f t="shared" si="14"/>
        <v>0.65</v>
      </c>
    </row>
    <row r="84" spans="1:20" x14ac:dyDescent="0.2">
      <c r="A84" s="11" t="s">
        <v>86</v>
      </c>
      <c r="B84" s="11" t="s">
        <v>87</v>
      </c>
      <c r="C84" s="11" t="s">
        <v>86</v>
      </c>
      <c r="D84" s="11" t="s">
        <v>275</v>
      </c>
      <c r="E84" s="12">
        <v>40</v>
      </c>
      <c r="F84" s="12">
        <v>600</v>
      </c>
      <c r="G84" s="12">
        <v>10</v>
      </c>
      <c r="H84" s="12">
        <v>50</v>
      </c>
      <c r="I84" s="12"/>
      <c r="J84" s="12">
        <v>100</v>
      </c>
      <c r="K84" s="12"/>
      <c r="L84" s="12">
        <v>200</v>
      </c>
      <c r="M84" s="13"/>
      <c r="N84" s="12">
        <f t="shared" si="12"/>
        <v>300</v>
      </c>
      <c r="O84" s="12">
        <f t="shared" si="13"/>
        <v>6</v>
      </c>
      <c r="P84" s="57"/>
      <c r="Q84" s="15">
        <v>0.09</v>
      </c>
      <c r="R84" s="15">
        <f t="shared" si="14"/>
        <v>0.54</v>
      </c>
    </row>
    <row r="85" spans="1:20" x14ac:dyDescent="0.2">
      <c r="A85" s="36" t="s">
        <v>88</v>
      </c>
      <c r="B85" s="36" t="s">
        <v>87</v>
      </c>
      <c r="C85" s="36">
        <v>90447600</v>
      </c>
      <c r="D85" s="36" t="s">
        <v>277</v>
      </c>
      <c r="E85" s="12" t="s">
        <v>89</v>
      </c>
      <c r="F85" s="12">
        <v>600</v>
      </c>
      <c r="G85" s="12">
        <v>10</v>
      </c>
      <c r="H85" s="12">
        <v>50</v>
      </c>
      <c r="I85" s="12"/>
      <c r="J85" s="12">
        <v>300</v>
      </c>
      <c r="K85" s="12"/>
      <c r="L85" s="12">
        <v>400</v>
      </c>
      <c r="M85" s="13"/>
      <c r="N85" s="12">
        <f t="shared" si="12"/>
        <v>700</v>
      </c>
      <c r="O85" s="12">
        <f t="shared" si="13"/>
        <v>14</v>
      </c>
      <c r="P85" s="57"/>
      <c r="Q85" s="15">
        <v>0.09</v>
      </c>
      <c r="R85" s="15">
        <f t="shared" si="14"/>
        <v>1.26</v>
      </c>
    </row>
    <row r="86" spans="1:20" x14ac:dyDescent="0.2">
      <c r="A86" s="11" t="s">
        <v>90</v>
      </c>
      <c r="B86" s="11" t="s">
        <v>91</v>
      </c>
      <c r="C86" s="11" t="s">
        <v>90</v>
      </c>
      <c r="D86" s="11" t="s">
        <v>275</v>
      </c>
      <c r="E86" s="12">
        <v>40</v>
      </c>
      <c r="F86" s="12">
        <v>750</v>
      </c>
      <c r="G86" s="12">
        <v>10</v>
      </c>
      <c r="H86" s="12">
        <v>50</v>
      </c>
      <c r="I86" s="12"/>
      <c r="J86" s="12">
        <v>200</v>
      </c>
      <c r="K86" s="12"/>
      <c r="L86" s="12">
        <v>200</v>
      </c>
      <c r="M86" s="13"/>
      <c r="N86" s="12">
        <f t="shared" si="12"/>
        <v>400</v>
      </c>
      <c r="O86" s="12">
        <f t="shared" si="13"/>
        <v>8</v>
      </c>
      <c r="P86" s="57"/>
      <c r="Q86" s="15">
        <v>0.13</v>
      </c>
      <c r="R86" s="15">
        <f t="shared" si="14"/>
        <v>1.04</v>
      </c>
    </row>
    <row r="87" spans="1:20" x14ac:dyDescent="0.2">
      <c r="A87" s="11" t="s">
        <v>92</v>
      </c>
      <c r="B87" s="11" t="s">
        <v>93</v>
      </c>
      <c r="C87" s="11" t="s">
        <v>92</v>
      </c>
      <c r="D87" s="11" t="s">
        <v>275</v>
      </c>
      <c r="E87" s="12">
        <v>40</v>
      </c>
      <c r="F87" s="12">
        <v>900</v>
      </c>
      <c r="G87" s="12">
        <v>10</v>
      </c>
      <c r="H87" s="12">
        <v>50</v>
      </c>
      <c r="I87" s="12"/>
      <c r="J87" s="12">
        <v>50</v>
      </c>
      <c r="K87" s="12"/>
      <c r="L87" s="12">
        <v>100</v>
      </c>
      <c r="M87" s="13"/>
      <c r="N87" s="12">
        <f t="shared" si="12"/>
        <v>150</v>
      </c>
      <c r="O87" s="12">
        <f t="shared" si="13"/>
        <v>3</v>
      </c>
      <c r="P87" s="57"/>
      <c r="Q87" s="15">
        <v>0.13</v>
      </c>
      <c r="R87" s="15">
        <f t="shared" si="14"/>
        <v>0.39</v>
      </c>
    </row>
    <row r="88" spans="1:20" x14ac:dyDescent="0.2">
      <c r="A88" s="36" t="s">
        <v>185</v>
      </c>
      <c r="B88" s="36" t="s">
        <v>93</v>
      </c>
      <c r="C88" s="36">
        <v>90447700</v>
      </c>
      <c r="D88" s="36" t="s">
        <v>277</v>
      </c>
      <c r="E88" s="12" t="s">
        <v>89</v>
      </c>
      <c r="F88" s="12">
        <v>900</v>
      </c>
      <c r="G88" s="12">
        <v>10</v>
      </c>
      <c r="H88" s="12">
        <v>50</v>
      </c>
      <c r="I88" s="12"/>
      <c r="J88" s="12"/>
      <c r="K88" s="12"/>
      <c r="L88" s="12">
        <v>200</v>
      </c>
      <c r="M88" s="13"/>
      <c r="N88" s="12">
        <f t="shared" si="12"/>
        <v>200</v>
      </c>
      <c r="O88" s="12">
        <f t="shared" si="13"/>
        <v>4</v>
      </c>
      <c r="P88" s="57"/>
      <c r="Q88" s="15">
        <v>0.13</v>
      </c>
      <c r="R88" s="15">
        <f t="shared" si="14"/>
        <v>0.52</v>
      </c>
    </row>
    <row r="89" spans="1:20" x14ac:dyDescent="0.2">
      <c r="A89" s="11" t="s">
        <v>94</v>
      </c>
      <c r="B89" s="11" t="s">
        <v>95</v>
      </c>
      <c r="C89" s="11" t="s">
        <v>94</v>
      </c>
      <c r="D89" s="11" t="s">
        <v>275</v>
      </c>
      <c r="E89" s="12">
        <v>40</v>
      </c>
      <c r="F89" s="12">
        <v>1200</v>
      </c>
      <c r="G89" s="12">
        <v>5</v>
      </c>
      <c r="H89" s="12">
        <v>25</v>
      </c>
      <c r="I89" s="12"/>
      <c r="J89" s="12">
        <v>100</v>
      </c>
      <c r="K89" s="12"/>
      <c r="L89" s="12">
        <v>100</v>
      </c>
      <c r="M89" s="13"/>
      <c r="N89" s="12">
        <f t="shared" si="12"/>
        <v>200</v>
      </c>
      <c r="O89" s="12">
        <f t="shared" si="13"/>
        <v>8</v>
      </c>
      <c r="P89" s="57"/>
      <c r="Q89" s="15">
        <v>0.08</v>
      </c>
      <c r="R89" s="15">
        <f t="shared" si="14"/>
        <v>0.64</v>
      </c>
    </row>
    <row r="90" spans="1:20" x14ac:dyDescent="0.2">
      <c r="A90" s="36" t="s">
        <v>376</v>
      </c>
      <c r="B90" s="36" t="s">
        <v>377</v>
      </c>
      <c r="C90" s="31" t="s">
        <v>378</v>
      </c>
      <c r="D90" s="36" t="s">
        <v>277</v>
      </c>
      <c r="E90" s="12">
        <v>40</v>
      </c>
      <c r="F90" s="12">
        <v>1800</v>
      </c>
      <c r="G90" s="12">
        <v>5</v>
      </c>
      <c r="H90" s="12">
        <v>20</v>
      </c>
      <c r="I90" s="12"/>
      <c r="J90" s="12"/>
      <c r="K90" s="12"/>
      <c r="L90" s="12"/>
      <c r="M90" s="13"/>
      <c r="N90" s="12">
        <f t="shared" si="12"/>
        <v>0</v>
      </c>
      <c r="O90" s="12">
        <f t="shared" si="13"/>
        <v>0</v>
      </c>
      <c r="P90" s="57"/>
      <c r="Q90" s="15">
        <v>0.14000000000000001</v>
      </c>
      <c r="R90" s="15">
        <f t="shared" si="14"/>
        <v>0</v>
      </c>
    </row>
    <row r="91" spans="1:20" x14ac:dyDescent="0.2">
      <c r="A91" s="11" t="s">
        <v>220</v>
      </c>
      <c r="B91" s="11" t="s">
        <v>221</v>
      </c>
      <c r="C91" s="11" t="s">
        <v>220</v>
      </c>
      <c r="D91" s="11" t="s">
        <v>275</v>
      </c>
      <c r="E91" s="12">
        <v>40</v>
      </c>
      <c r="F91" s="12">
        <v>2000</v>
      </c>
      <c r="G91" s="12">
        <v>5</v>
      </c>
      <c r="H91" s="12">
        <v>25</v>
      </c>
      <c r="I91" s="12"/>
      <c r="J91" s="12"/>
      <c r="K91" s="12"/>
      <c r="L91" s="12"/>
      <c r="M91" s="13"/>
      <c r="N91" s="12">
        <f t="shared" si="12"/>
        <v>0</v>
      </c>
      <c r="O91" s="12">
        <f t="shared" si="13"/>
        <v>0</v>
      </c>
      <c r="P91" s="57"/>
      <c r="Q91" s="15">
        <v>0.08</v>
      </c>
      <c r="R91" s="15">
        <f t="shared" si="14"/>
        <v>0</v>
      </c>
      <c r="S91" s="43"/>
    </row>
    <row r="92" spans="1:20" x14ac:dyDescent="0.2">
      <c r="A92" s="8" t="s">
        <v>96</v>
      </c>
      <c r="B92" s="8"/>
      <c r="C92" s="8"/>
      <c r="D92" s="8"/>
      <c r="E92" s="20"/>
      <c r="F92" s="12"/>
      <c r="G92" s="12"/>
      <c r="H92" s="12"/>
      <c r="I92" s="12"/>
      <c r="J92" s="12"/>
      <c r="K92" s="12"/>
      <c r="L92" s="12"/>
      <c r="M92" s="8"/>
      <c r="N92" s="12"/>
      <c r="O92" s="12"/>
      <c r="P92" s="57"/>
      <c r="Q92" s="12"/>
      <c r="R92" s="15"/>
    </row>
    <row r="93" spans="1:20" x14ac:dyDescent="0.2">
      <c r="A93" s="11" t="s">
        <v>299</v>
      </c>
      <c r="B93" s="11" t="s">
        <v>300</v>
      </c>
      <c r="C93" s="11" t="s">
        <v>299</v>
      </c>
      <c r="D93" s="11" t="s">
        <v>275</v>
      </c>
      <c r="E93" s="12">
        <v>50</v>
      </c>
      <c r="F93" s="12">
        <v>100</v>
      </c>
      <c r="G93" s="12">
        <v>10</v>
      </c>
      <c r="H93" s="12">
        <v>150</v>
      </c>
      <c r="I93" s="12"/>
      <c r="J93" s="12"/>
      <c r="K93" s="12"/>
      <c r="L93" s="12"/>
      <c r="M93" s="13"/>
      <c r="N93" s="12">
        <f t="shared" ref="N93:N109" si="15">SUM(I93:M93)</f>
        <v>0</v>
      </c>
      <c r="O93" s="12">
        <f t="shared" ref="O93:O109" si="16">$N93/$H93</f>
        <v>0</v>
      </c>
      <c r="P93" s="57"/>
      <c r="Q93" s="15">
        <v>0.1</v>
      </c>
      <c r="R93" s="15">
        <f t="shared" ref="R93:R109" si="17">$O93*$Q93</f>
        <v>0</v>
      </c>
      <c r="S93" s="43">
        <f>SUM(R93:R109)</f>
        <v>5.6</v>
      </c>
      <c r="T93" s="3">
        <f>S93*100/$S$145</f>
        <v>8.65533230293663</v>
      </c>
    </row>
    <row r="94" spans="1:20" x14ac:dyDescent="0.2">
      <c r="A94" s="11" t="s">
        <v>97</v>
      </c>
      <c r="B94" s="11" t="s">
        <v>98</v>
      </c>
      <c r="C94" s="11" t="s">
        <v>97</v>
      </c>
      <c r="D94" s="11" t="s">
        <v>275</v>
      </c>
      <c r="E94" s="12">
        <v>50</v>
      </c>
      <c r="F94" s="12">
        <v>150</v>
      </c>
      <c r="G94" s="12">
        <v>10</v>
      </c>
      <c r="H94" s="12">
        <v>150</v>
      </c>
      <c r="I94" s="12"/>
      <c r="J94" s="12">
        <v>150</v>
      </c>
      <c r="K94" s="12"/>
      <c r="L94" s="12">
        <v>150</v>
      </c>
      <c r="M94" s="13"/>
      <c r="N94" s="12">
        <f t="shared" si="15"/>
        <v>300</v>
      </c>
      <c r="O94" s="12">
        <f t="shared" si="16"/>
        <v>2</v>
      </c>
      <c r="P94" s="57"/>
      <c r="Q94" s="15">
        <v>0.1</v>
      </c>
      <c r="R94" s="15">
        <f t="shared" si="17"/>
        <v>0.2</v>
      </c>
    </row>
    <row r="95" spans="1:20" x14ac:dyDescent="0.2">
      <c r="A95" s="36" t="s">
        <v>235</v>
      </c>
      <c r="B95" s="36" t="s">
        <v>98</v>
      </c>
      <c r="C95" s="36">
        <v>90448200</v>
      </c>
      <c r="D95" s="36" t="s">
        <v>277</v>
      </c>
      <c r="E95" s="12" t="s">
        <v>102</v>
      </c>
      <c r="F95" s="12">
        <v>150</v>
      </c>
      <c r="G95" s="12">
        <v>10</v>
      </c>
      <c r="H95" s="12">
        <v>150</v>
      </c>
      <c r="I95" s="12"/>
      <c r="J95" s="12">
        <v>300</v>
      </c>
      <c r="K95" s="12"/>
      <c r="L95" s="12"/>
      <c r="M95" s="13"/>
      <c r="N95" s="12">
        <f t="shared" si="15"/>
        <v>300</v>
      </c>
      <c r="O95" s="12">
        <f t="shared" si="16"/>
        <v>2</v>
      </c>
      <c r="P95" s="57"/>
      <c r="Q95" s="15">
        <v>0.1</v>
      </c>
      <c r="R95" s="15">
        <f t="shared" si="17"/>
        <v>0.2</v>
      </c>
    </row>
    <row r="96" spans="1:20" x14ac:dyDescent="0.2">
      <c r="A96" s="11" t="s">
        <v>224</v>
      </c>
      <c r="B96" s="11" t="s">
        <v>225</v>
      </c>
      <c r="C96" s="11" t="s">
        <v>224</v>
      </c>
      <c r="D96" s="11" t="s">
        <v>275</v>
      </c>
      <c r="E96" s="12">
        <v>50</v>
      </c>
      <c r="F96" s="12">
        <v>200</v>
      </c>
      <c r="G96" s="12">
        <v>10</v>
      </c>
      <c r="H96" s="12">
        <v>150</v>
      </c>
      <c r="I96" s="12"/>
      <c r="J96" s="12"/>
      <c r="K96" s="12"/>
      <c r="L96" s="12"/>
      <c r="M96" s="13"/>
      <c r="N96" s="12">
        <f t="shared" si="15"/>
        <v>0</v>
      </c>
      <c r="O96" s="12">
        <f t="shared" si="16"/>
        <v>0</v>
      </c>
      <c r="P96" s="57"/>
      <c r="Q96" s="15">
        <v>0.1</v>
      </c>
      <c r="R96" s="15">
        <f t="shared" si="17"/>
        <v>0</v>
      </c>
    </row>
    <row r="97" spans="1:20" x14ac:dyDescent="0.2">
      <c r="A97" s="11" t="s">
        <v>99</v>
      </c>
      <c r="B97" s="11" t="s">
        <v>100</v>
      </c>
      <c r="C97" s="11" t="s">
        <v>99</v>
      </c>
      <c r="D97" s="11" t="s">
        <v>275</v>
      </c>
      <c r="E97" s="12">
        <v>50</v>
      </c>
      <c r="F97" s="12">
        <v>300</v>
      </c>
      <c r="G97" s="12">
        <v>10</v>
      </c>
      <c r="H97" s="12">
        <v>75</v>
      </c>
      <c r="I97" s="12"/>
      <c r="J97" s="12">
        <v>75</v>
      </c>
      <c r="K97" s="12"/>
      <c r="L97" s="12">
        <v>300</v>
      </c>
      <c r="M97" s="13"/>
      <c r="N97" s="12">
        <f t="shared" si="15"/>
        <v>375</v>
      </c>
      <c r="O97" s="12">
        <f t="shared" si="16"/>
        <v>5</v>
      </c>
      <c r="P97" s="57"/>
      <c r="Q97" s="15">
        <v>0.1</v>
      </c>
      <c r="R97" s="15">
        <f t="shared" si="17"/>
        <v>0.5</v>
      </c>
    </row>
    <row r="98" spans="1:20" x14ac:dyDescent="0.2">
      <c r="A98" s="36" t="s">
        <v>101</v>
      </c>
      <c r="B98" s="36" t="s">
        <v>100</v>
      </c>
      <c r="C98" s="36">
        <v>90448300</v>
      </c>
      <c r="D98" s="36" t="s">
        <v>277</v>
      </c>
      <c r="E98" s="12" t="s">
        <v>102</v>
      </c>
      <c r="F98" s="12">
        <v>300</v>
      </c>
      <c r="G98" s="12">
        <v>10</v>
      </c>
      <c r="H98" s="12">
        <v>75</v>
      </c>
      <c r="I98" s="12"/>
      <c r="J98" s="12">
        <v>300</v>
      </c>
      <c r="K98" s="12"/>
      <c r="L98" s="12">
        <v>450</v>
      </c>
      <c r="M98" s="13"/>
      <c r="N98" s="12">
        <f t="shared" si="15"/>
        <v>750</v>
      </c>
      <c r="O98" s="12">
        <f t="shared" si="16"/>
        <v>10</v>
      </c>
      <c r="P98" s="57"/>
      <c r="Q98" s="15">
        <v>0.1</v>
      </c>
      <c r="R98" s="15">
        <f t="shared" si="17"/>
        <v>1</v>
      </c>
    </row>
    <row r="99" spans="1:20" x14ac:dyDescent="0.2">
      <c r="A99" s="11" t="s">
        <v>103</v>
      </c>
      <c r="B99" s="11" t="s">
        <v>104</v>
      </c>
      <c r="C99" s="11" t="s">
        <v>103</v>
      </c>
      <c r="D99" s="11" t="s">
        <v>275</v>
      </c>
      <c r="E99" s="12">
        <v>50</v>
      </c>
      <c r="F99" s="12">
        <v>450</v>
      </c>
      <c r="G99" s="12">
        <v>10</v>
      </c>
      <c r="H99" s="12">
        <v>50</v>
      </c>
      <c r="I99" s="12"/>
      <c r="J99" s="12"/>
      <c r="K99" s="12"/>
      <c r="L99" s="12">
        <v>100</v>
      </c>
      <c r="M99" s="13"/>
      <c r="N99" s="12">
        <f t="shared" si="15"/>
        <v>100</v>
      </c>
      <c r="O99" s="12">
        <f t="shared" si="16"/>
        <v>2</v>
      </c>
      <c r="P99" s="57"/>
      <c r="Q99" s="15">
        <v>0.1</v>
      </c>
      <c r="R99" s="15">
        <f t="shared" si="17"/>
        <v>0.2</v>
      </c>
    </row>
    <row r="100" spans="1:20" x14ac:dyDescent="0.2">
      <c r="A100" s="36" t="s">
        <v>186</v>
      </c>
      <c r="B100" s="36" t="s">
        <v>104</v>
      </c>
      <c r="C100" s="36">
        <v>90448400</v>
      </c>
      <c r="D100" s="36" t="s">
        <v>277</v>
      </c>
      <c r="E100" s="12" t="s">
        <v>102</v>
      </c>
      <c r="F100" s="12">
        <v>450</v>
      </c>
      <c r="G100" s="12">
        <v>10</v>
      </c>
      <c r="H100" s="12">
        <v>50</v>
      </c>
      <c r="I100" s="12"/>
      <c r="J100" s="12"/>
      <c r="K100" s="12"/>
      <c r="L100" s="12">
        <v>300</v>
      </c>
      <c r="M100" s="13"/>
      <c r="N100" s="12">
        <f t="shared" si="15"/>
        <v>300</v>
      </c>
      <c r="O100" s="12">
        <f t="shared" si="16"/>
        <v>6</v>
      </c>
      <c r="P100" s="57"/>
      <c r="Q100" s="15">
        <v>0.1</v>
      </c>
      <c r="R100" s="15">
        <f t="shared" si="17"/>
        <v>0.60000000000000009</v>
      </c>
    </row>
    <row r="101" spans="1:20" x14ac:dyDescent="0.2">
      <c r="A101" s="11" t="s">
        <v>105</v>
      </c>
      <c r="B101" s="11" t="s">
        <v>106</v>
      </c>
      <c r="C101" s="11" t="s">
        <v>105</v>
      </c>
      <c r="D101" s="11" t="s">
        <v>275</v>
      </c>
      <c r="E101" s="12">
        <v>50</v>
      </c>
      <c r="F101" s="12">
        <v>600</v>
      </c>
      <c r="G101" s="12">
        <v>10</v>
      </c>
      <c r="H101" s="12">
        <v>50</v>
      </c>
      <c r="I101" s="12"/>
      <c r="J101" s="12"/>
      <c r="K101" s="12"/>
      <c r="L101" s="12">
        <v>100</v>
      </c>
      <c r="M101" s="13"/>
      <c r="N101" s="12">
        <f t="shared" si="15"/>
        <v>100</v>
      </c>
      <c r="O101" s="12">
        <f t="shared" si="16"/>
        <v>2</v>
      </c>
      <c r="P101" s="57"/>
      <c r="Q101" s="15">
        <v>0.13</v>
      </c>
      <c r="R101" s="15">
        <f t="shared" si="17"/>
        <v>0.26</v>
      </c>
    </row>
    <row r="102" spans="1:20" x14ac:dyDescent="0.2">
      <c r="A102" s="36" t="s">
        <v>107</v>
      </c>
      <c r="B102" s="36" t="s">
        <v>106</v>
      </c>
      <c r="C102" s="36">
        <v>90448600</v>
      </c>
      <c r="D102" s="36" t="s">
        <v>277</v>
      </c>
      <c r="E102" s="12" t="s">
        <v>102</v>
      </c>
      <c r="F102" s="12">
        <v>600</v>
      </c>
      <c r="G102" s="12">
        <v>10</v>
      </c>
      <c r="H102" s="12">
        <v>50</v>
      </c>
      <c r="I102" s="12"/>
      <c r="J102" s="12">
        <v>100</v>
      </c>
      <c r="K102" s="12"/>
      <c r="L102" s="12"/>
      <c r="M102" s="13"/>
      <c r="N102" s="12">
        <f t="shared" si="15"/>
        <v>100</v>
      </c>
      <c r="O102" s="12">
        <f t="shared" si="16"/>
        <v>2</v>
      </c>
      <c r="P102" s="57"/>
      <c r="Q102" s="15">
        <v>0.13</v>
      </c>
      <c r="R102" s="15">
        <f t="shared" si="17"/>
        <v>0.26</v>
      </c>
    </row>
    <row r="103" spans="1:20" x14ac:dyDescent="0.2">
      <c r="A103" s="36" t="s">
        <v>266</v>
      </c>
      <c r="B103" s="36" t="s">
        <v>267</v>
      </c>
      <c r="C103" s="36">
        <v>90448605</v>
      </c>
      <c r="D103" s="36" t="s">
        <v>277</v>
      </c>
      <c r="E103" s="12" t="s">
        <v>102</v>
      </c>
      <c r="F103" s="12">
        <v>700</v>
      </c>
      <c r="G103" s="12">
        <v>5</v>
      </c>
      <c r="H103" s="12">
        <v>25</v>
      </c>
      <c r="I103" s="12"/>
      <c r="J103" s="12"/>
      <c r="K103" s="12"/>
      <c r="L103" s="12"/>
      <c r="M103" s="13"/>
      <c r="N103" s="12">
        <f t="shared" si="15"/>
        <v>0</v>
      </c>
      <c r="O103" s="12">
        <f t="shared" si="16"/>
        <v>0</v>
      </c>
      <c r="P103" s="57"/>
      <c r="Q103" s="15">
        <v>0.1</v>
      </c>
      <c r="R103" s="15">
        <f t="shared" si="17"/>
        <v>0</v>
      </c>
    </row>
    <row r="104" spans="1:20" x14ac:dyDescent="0.2">
      <c r="A104" s="11" t="s">
        <v>202</v>
      </c>
      <c r="B104" s="11" t="s">
        <v>203</v>
      </c>
      <c r="C104" s="11" t="s">
        <v>202</v>
      </c>
      <c r="D104" s="11" t="s">
        <v>275</v>
      </c>
      <c r="E104" s="12">
        <v>50</v>
      </c>
      <c r="F104" s="12">
        <v>750</v>
      </c>
      <c r="G104" s="12">
        <v>5</v>
      </c>
      <c r="H104" s="12">
        <v>25</v>
      </c>
      <c r="I104" s="12"/>
      <c r="J104" s="12"/>
      <c r="K104" s="12"/>
      <c r="L104" s="12">
        <v>100</v>
      </c>
      <c r="M104" s="13"/>
      <c r="N104" s="12">
        <f t="shared" si="15"/>
        <v>100</v>
      </c>
      <c r="O104" s="12">
        <f t="shared" si="16"/>
        <v>4</v>
      </c>
      <c r="P104" s="57"/>
      <c r="Q104" s="15">
        <v>0.1</v>
      </c>
      <c r="R104" s="15">
        <f t="shared" si="17"/>
        <v>0.4</v>
      </c>
    </row>
    <row r="105" spans="1:20" x14ac:dyDescent="0.2">
      <c r="A105" s="11" t="s">
        <v>108</v>
      </c>
      <c r="B105" s="11" t="s">
        <v>109</v>
      </c>
      <c r="C105" s="11" t="s">
        <v>108</v>
      </c>
      <c r="D105" s="11" t="s">
        <v>275</v>
      </c>
      <c r="E105" s="12">
        <v>50</v>
      </c>
      <c r="F105" s="12">
        <v>900</v>
      </c>
      <c r="G105" s="12">
        <v>5</v>
      </c>
      <c r="H105" s="12">
        <v>25</v>
      </c>
      <c r="I105" s="12"/>
      <c r="J105" s="12"/>
      <c r="K105" s="12"/>
      <c r="L105" s="12">
        <v>100</v>
      </c>
      <c r="M105" s="13"/>
      <c r="N105" s="12">
        <f t="shared" si="15"/>
        <v>100</v>
      </c>
      <c r="O105" s="12">
        <f t="shared" si="16"/>
        <v>4</v>
      </c>
      <c r="P105" s="57"/>
      <c r="Q105" s="15">
        <v>0.1</v>
      </c>
      <c r="R105" s="15">
        <f t="shared" si="17"/>
        <v>0.4</v>
      </c>
    </row>
    <row r="106" spans="1:20" x14ac:dyDescent="0.2">
      <c r="A106" s="36" t="s">
        <v>187</v>
      </c>
      <c r="B106" s="36" t="s">
        <v>109</v>
      </c>
      <c r="C106" s="36">
        <v>90448700</v>
      </c>
      <c r="D106" s="36" t="s">
        <v>277</v>
      </c>
      <c r="E106" s="12" t="s">
        <v>102</v>
      </c>
      <c r="F106" s="12">
        <v>900</v>
      </c>
      <c r="G106" s="12">
        <v>5</v>
      </c>
      <c r="H106" s="12">
        <v>25</v>
      </c>
      <c r="I106" s="12"/>
      <c r="J106" s="12">
        <v>100</v>
      </c>
      <c r="K106" s="12"/>
      <c r="L106" s="12">
        <v>100</v>
      </c>
      <c r="M106" s="13"/>
      <c r="N106" s="12">
        <f t="shared" si="15"/>
        <v>200</v>
      </c>
      <c r="O106" s="12">
        <f t="shared" si="16"/>
        <v>8</v>
      </c>
      <c r="P106" s="57"/>
      <c r="Q106" s="15">
        <v>0.1</v>
      </c>
      <c r="R106" s="15">
        <f t="shared" si="17"/>
        <v>0.8</v>
      </c>
    </row>
    <row r="107" spans="1:20" x14ac:dyDescent="0.2">
      <c r="A107" s="11" t="s">
        <v>110</v>
      </c>
      <c r="B107" s="11" t="s">
        <v>111</v>
      </c>
      <c r="C107" s="11" t="s">
        <v>110</v>
      </c>
      <c r="D107" s="11" t="s">
        <v>275</v>
      </c>
      <c r="E107" s="12">
        <v>50</v>
      </c>
      <c r="F107" s="12">
        <v>1200</v>
      </c>
      <c r="G107" s="12">
        <v>5</v>
      </c>
      <c r="H107" s="12">
        <v>25</v>
      </c>
      <c r="I107" s="12"/>
      <c r="J107" s="12"/>
      <c r="K107" s="12"/>
      <c r="L107" s="12">
        <v>50</v>
      </c>
      <c r="M107" s="13"/>
      <c r="N107" s="12">
        <f t="shared" si="15"/>
        <v>50</v>
      </c>
      <c r="O107" s="12">
        <f t="shared" si="16"/>
        <v>2</v>
      </c>
      <c r="P107" s="57"/>
      <c r="Q107" s="15">
        <v>0.13</v>
      </c>
      <c r="R107" s="15">
        <f t="shared" si="17"/>
        <v>0.26</v>
      </c>
    </row>
    <row r="108" spans="1:20" x14ac:dyDescent="0.2">
      <c r="A108" s="36" t="s">
        <v>204</v>
      </c>
      <c r="B108" s="36" t="s">
        <v>111</v>
      </c>
      <c r="C108" s="31" t="s">
        <v>205</v>
      </c>
      <c r="D108" s="36" t="s">
        <v>277</v>
      </c>
      <c r="E108" s="12">
        <v>50</v>
      </c>
      <c r="F108" s="12">
        <v>1200</v>
      </c>
      <c r="G108" s="12">
        <v>5</v>
      </c>
      <c r="H108" s="12">
        <v>25</v>
      </c>
      <c r="I108" s="12"/>
      <c r="J108" s="12"/>
      <c r="K108" s="12"/>
      <c r="L108" s="12"/>
      <c r="M108" s="13"/>
      <c r="N108" s="12">
        <f t="shared" si="15"/>
        <v>0</v>
      </c>
      <c r="O108" s="12">
        <f t="shared" si="16"/>
        <v>0</v>
      </c>
      <c r="P108" s="57"/>
      <c r="Q108" s="15">
        <v>0.13</v>
      </c>
      <c r="R108" s="15">
        <f t="shared" si="17"/>
        <v>0</v>
      </c>
    </row>
    <row r="109" spans="1:20" x14ac:dyDescent="0.2">
      <c r="A109" s="36" t="s">
        <v>268</v>
      </c>
      <c r="B109" s="36" t="s">
        <v>269</v>
      </c>
      <c r="C109" s="31" t="s">
        <v>270</v>
      </c>
      <c r="D109" s="36" t="s">
        <v>277</v>
      </c>
      <c r="E109" s="12">
        <v>50</v>
      </c>
      <c r="F109" s="12">
        <v>2400</v>
      </c>
      <c r="G109" s="12">
        <v>5</v>
      </c>
      <c r="H109" s="12">
        <v>25</v>
      </c>
      <c r="I109" s="12"/>
      <c r="J109" s="12"/>
      <c r="K109" s="12"/>
      <c r="L109" s="12">
        <v>50</v>
      </c>
      <c r="M109" s="13"/>
      <c r="N109" s="12">
        <f t="shared" si="15"/>
        <v>50</v>
      </c>
      <c r="O109" s="12">
        <f t="shared" si="16"/>
        <v>2</v>
      </c>
      <c r="P109" s="57"/>
      <c r="Q109" s="15">
        <v>0.26</v>
      </c>
      <c r="R109" s="15">
        <f t="shared" si="17"/>
        <v>0.52</v>
      </c>
      <c r="S109" s="43"/>
    </row>
    <row r="110" spans="1:20" x14ac:dyDescent="0.2">
      <c r="A110" s="307" t="s">
        <v>112</v>
      </c>
      <c r="B110" s="307"/>
      <c r="C110" s="8"/>
      <c r="D110" s="8"/>
      <c r="E110" s="8"/>
      <c r="F110" s="12"/>
      <c r="G110" s="12"/>
      <c r="H110" s="12"/>
      <c r="I110" s="12"/>
      <c r="J110" s="12"/>
      <c r="K110" s="12"/>
      <c r="L110" s="12"/>
      <c r="M110" s="36"/>
      <c r="N110" s="12"/>
      <c r="O110" s="12"/>
      <c r="P110" s="57"/>
      <c r="Q110" s="12"/>
      <c r="R110" s="15"/>
    </row>
    <row r="111" spans="1:20" x14ac:dyDescent="0.2">
      <c r="A111" s="11" t="s">
        <v>216</v>
      </c>
      <c r="B111" s="11" t="s">
        <v>217</v>
      </c>
      <c r="C111" s="11" t="s">
        <v>216</v>
      </c>
      <c r="D111" s="11" t="s">
        <v>275</v>
      </c>
      <c r="E111" s="12">
        <v>20</v>
      </c>
      <c r="F111" s="12">
        <v>150</v>
      </c>
      <c r="G111" s="12">
        <v>10</v>
      </c>
      <c r="H111" s="12">
        <v>400</v>
      </c>
      <c r="I111" s="12"/>
      <c r="J111" s="12"/>
      <c r="K111" s="12"/>
      <c r="L111" s="12"/>
      <c r="M111" s="36"/>
      <c r="N111" s="12">
        <f t="shared" ref="N111:N144" si="18">SUM(I111:M111)</f>
        <v>0</v>
      </c>
      <c r="O111" s="12">
        <f t="shared" ref="O111:O144" si="19">$N111/$H111</f>
        <v>0</v>
      </c>
      <c r="P111" s="57"/>
      <c r="Q111" s="12">
        <v>0.06</v>
      </c>
      <c r="R111" s="15">
        <f t="shared" ref="R111:R144" si="20">$O111*$Q111</f>
        <v>0</v>
      </c>
      <c r="S111" s="43">
        <f>SUM(R111:R126)</f>
        <v>0.67999999999999994</v>
      </c>
      <c r="T111" s="3">
        <f>S111*100/$S$145</f>
        <v>1.0510046367851622</v>
      </c>
    </row>
    <row r="112" spans="1:20" x14ac:dyDescent="0.2">
      <c r="A112" s="36" t="s">
        <v>226</v>
      </c>
      <c r="B112" s="36" t="s">
        <v>217</v>
      </c>
      <c r="C112" s="36">
        <v>90444200</v>
      </c>
      <c r="D112" s="36" t="s">
        <v>277</v>
      </c>
      <c r="E112" s="12">
        <v>20</v>
      </c>
      <c r="F112" s="12">
        <v>150</v>
      </c>
      <c r="G112" s="12">
        <v>10</v>
      </c>
      <c r="H112" s="12">
        <v>400</v>
      </c>
      <c r="I112" s="12"/>
      <c r="J112" s="12"/>
      <c r="K112" s="12"/>
      <c r="L112" s="12"/>
      <c r="M112" s="36"/>
      <c r="N112" s="12">
        <f t="shared" si="18"/>
        <v>0</v>
      </c>
      <c r="O112" s="12">
        <f t="shared" si="19"/>
        <v>0</v>
      </c>
      <c r="P112" s="57"/>
      <c r="Q112" s="12">
        <v>0.06</v>
      </c>
      <c r="R112" s="15">
        <f t="shared" si="20"/>
        <v>0</v>
      </c>
    </row>
    <row r="113" spans="1:20" x14ac:dyDescent="0.2">
      <c r="A113" s="11" t="s">
        <v>191</v>
      </c>
      <c r="B113" s="11" t="s">
        <v>192</v>
      </c>
      <c r="C113" s="11" t="s">
        <v>191</v>
      </c>
      <c r="D113" s="11" t="s">
        <v>275</v>
      </c>
      <c r="E113" s="12">
        <v>20</v>
      </c>
      <c r="F113" s="12">
        <v>200</v>
      </c>
      <c r="G113" s="12">
        <v>10</v>
      </c>
      <c r="H113" s="12">
        <v>300</v>
      </c>
      <c r="I113" s="12"/>
      <c r="J113" s="12"/>
      <c r="K113" s="12"/>
      <c r="L113" s="12"/>
      <c r="M113" s="36"/>
      <c r="N113" s="12">
        <f t="shared" si="18"/>
        <v>0</v>
      </c>
      <c r="O113" s="12">
        <f t="shared" si="19"/>
        <v>0</v>
      </c>
      <c r="P113" s="57"/>
      <c r="Q113" s="12">
        <v>0.06</v>
      </c>
      <c r="R113" s="15">
        <f t="shared" si="20"/>
        <v>0</v>
      </c>
    </row>
    <row r="114" spans="1:20" x14ac:dyDescent="0.2">
      <c r="A114" s="11" t="s">
        <v>160</v>
      </c>
      <c r="B114" s="11" t="s">
        <v>161</v>
      </c>
      <c r="C114" s="11" t="s">
        <v>160</v>
      </c>
      <c r="D114" s="11" t="s">
        <v>275</v>
      </c>
      <c r="E114" s="12">
        <v>20</v>
      </c>
      <c r="F114" s="12">
        <v>300</v>
      </c>
      <c r="G114" s="12">
        <v>10</v>
      </c>
      <c r="H114" s="12">
        <v>200</v>
      </c>
      <c r="I114" s="12">
        <v>200</v>
      </c>
      <c r="J114" s="12"/>
      <c r="K114" s="12"/>
      <c r="L114" s="12">
        <v>600</v>
      </c>
      <c r="M114" s="13"/>
      <c r="N114" s="12">
        <f t="shared" si="18"/>
        <v>800</v>
      </c>
      <c r="O114" s="12">
        <f t="shared" si="19"/>
        <v>4</v>
      </c>
      <c r="P114" s="57"/>
      <c r="Q114" s="15">
        <v>0.06</v>
      </c>
      <c r="R114" s="15">
        <f t="shared" si="20"/>
        <v>0.24</v>
      </c>
    </row>
    <row r="115" spans="1:20" x14ac:dyDescent="0.2">
      <c r="A115" s="36" t="s">
        <v>215</v>
      </c>
      <c r="B115" s="36" t="s">
        <v>161</v>
      </c>
      <c r="C115" s="36">
        <v>90444300</v>
      </c>
      <c r="D115" s="36" t="s">
        <v>277</v>
      </c>
      <c r="E115" s="12" t="s">
        <v>46</v>
      </c>
      <c r="F115" s="12">
        <v>300</v>
      </c>
      <c r="G115" s="12">
        <v>10</v>
      </c>
      <c r="H115" s="12">
        <v>200</v>
      </c>
      <c r="I115" s="12"/>
      <c r="J115" s="12">
        <v>200</v>
      </c>
      <c r="K115" s="12"/>
      <c r="L115" s="12">
        <v>200</v>
      </c>
      <c r="M115" s="13"/>
      <c r="N115" s="12">
        <f t="shared" si="18"/>
        <v>400</v>
      </c>
      <c r="O115" s="12">
        <f t="shared" si="19"/>
        <v>2</v>
      </c>
      <c r="P115" s="57"/>
      <c r="Q115" s="15">
        <v>0.06</v>
      </c>
      <c r="R115" s="15">
        <f t="shared" si="20"/>
        <v>0.12</v>
      </c>
    </row>
    <row r="116" spans="1:20" x14ac:dyDescent="0.2">
      <c r="A116" s="11" t="s">
        <v>206</v>
      </c>
      <c r="B116" s="11" t="s">
        <v>114</v>
      </c>
      <c r="C116" s="11" t="s">
        <v>206</v>
      </c>
      <c r="D116" s="11" t="s">
        <v>275</v>
      </c>
      <c r="E116" s="12">
        <v>20</v>
      </c>
      <c r="F116" s="12">
        <v>450</v>
      </c>
      <c r="G116" s="12">
        <v>10</v>
      </c>
      <c r="H116" s="12">
        <v>100</v>
      </c>
      <c r="I116" s="12"/>
      <c r="J116" s="12"/>
      <c r="K116" s="12"/>
      <c r="L116" s="12">
        <v>100</v>
      </c>
      <c r="M116" s="25"/>
      <c r="N116" s="12">
        <f t="shared" si="18"/>
        <v>100</v>
      </c>
      <c r="O116" s="12">
        <f t="shared" si="19"/>
        <v>1</v>
      </c>
      <c r="P116" s="57"/>
      <c r="Q116" s="15">
        <v>0.08</v>
      </c>
      <c r="R116" s="15">
        <f t="shared" si="20"/>
        <v>0.08</v>
      </c>
    </row>
    <row r="117" spans="1:20" x14ac:dyDescent="0.2">
      <c r="A117" s="36" t="s">
        <v>113</v>
      </c>
      <c r="B117" s="36" t="s">
        <v>114</v>
      </c>
      <c r="C117" s="36">
        <v>90444400</v>
      </c>
      <c r="D117" s="36" t="s">
        <v>277</v>
      </c>
      <c r="E117" s="12" t="s">
        <v>46</v>
      </c>
      <c r="F117" s="12">
        <v>450</v>
      </c>
      <c r="G117" s="12">
        <v>10</v>
      </c>
      <c r="H117" s="12">
        <v>100</v>
      </c>
      <c r="I117" s="12"/>
      <c r="J117" s="12"/>
      <c r="K117" s="12"/>
      <c r="L117" s="12"/>
      <c r="M117" s="13"/>
      <c r="N117" s="12">
        <f t="shared" si="18"/>
        <v>0</v>
      </c>
      <c r="O117" s="12">
        <f t="shared" si="19"/>
        <v>0</v>
      </c>
      <c r="P117" s="57"/>
      <c r="Q117" s="15">
        <v>0.08</v>
      </c>
      <c r="R117" s="15">
        <f t="shared" si="20"/>
        <v>0</v>
      </c>
    </row>
    <row r="118" spans="1:20" x14ac:dyDescent="0.2">
      <c r="A118" s="11" t="s">
        <v>115</v>
      </c>
      <c r="B118" s="11" t="s">
        <v>116</v>
      </c>
      <c r="C118" s="11" t="s">
        <v>115</v>
      </c>
      <c r="D118" s="11" t="s">
        <v>275</v>
      </c>
      <c r="E118" s="12">
        <v>20</v>
      </c>
      <c r="F118" s="12">
        <v>600</v>
      </c>
      <c r="G118" s="12">
        <v>10</v>
      </c>
      <c r="H118" s="12">
        <v>100</v>
      </c>
      <c r="I118" s="12"/>
      <c r="J118" s="12"/>
      <c r="K118" s="12"/>
      <c r="L118" s="12"/>
      <c r="M118" s="13"/>
      <c r="N118" s="12">
        <f t="shared" si="18"/>
        <v>0</v>
      </c>
      <c r="O118" s="12">
        <f t="shared" si="19"/>
        <v>0</v>
      </c>
      <c r="P118" s="57"/>
      <c r="Q118" s="15">
        <v>0.06</v>
      </c>
      <c r="R118" s="15">
        <f t="shared" si="20"/>
        <v>0</v>
      </c>
    </row>
    <row r="119" spans="1:20" x14ac:dyDescent="0.2">
      <c r="A119" s="36" t="s">
        <v>188</v>
      </c>
      <c r="B119" s="36" t="s">
        <v>116</v>
      </c>
      <c r="C119" s="36">
        <v>90444600</v>
      </c>
      <c r="D119" s="36" t="s">
        <v>277</v>
      </c>
      <c r="E119" s="12" t="s">
        <v>46</v>
      </c>
      <c r="F119" s="12">
        <v>600</v>
      </c>
      <c r="G119" s="12">
        <v>10</v>
      </c>
      <c r="H119" s="12">
        <v>100</v>
      </c>
      <c r="I119" s="12">
        <v>200</v>
      </c>
      <c r="J119" s="12"/>
      <c r="K119" s="12"/>
      <c r="L119" s="12">
        <v>200</v>
      </c>
      <c r="M119" s="13"/>
      <c r="N119" s="12">
        <f t="shared" si="18"/>
        <v>400</v>
      </c>
      <c r="O119" s="12">
        <f t="shared" si="19"/>
        <v>4</v>
      </c>
      <c r="P119" s="57"/>
      <c r="Q119" s="15">
        <v>0.06</v>
      </c>
      <c r="R119" s="15">
        <f t="shared" si="20"/>
        <v>0.24</v>
      </c>
    </row>
    <row r="120" spans="1:20" x14ac:dyDescent="0.2">
      <c r="A120" s="11" t="s">
        <v>117</v>
      </c>
      <c r="B120" s="11" t="s">
        <v>118</v>
      </c>
      <c r="C120" s="11" t="s">
        <v>117</v>
      </c>
      <c r="D120" s="11" t="s">
        <v>275</v>
      </c>
      <c r="E120" s="12">
        <v>20</v>
      </c>
      <c r="F120" s="12">
        <v>750</v>
      </c>
      <c r="G120" s="12">
        <v>10</v>
      </c>
      <c r="H120" s="12">
        <v>100</v>
      </c>
      <c r="I120" s="12"/>
      <c r="J120" s="12"/>
      <c r="K120" s="12"/>
      <c r="L120" s="12"/>
      <c r="M120" s="13"/>
      <c r="N120" s="12">
        <f t="shared" si="18"/>
        <v>0</v>
      </c>
      <c r="O120" s="12">
        <f t="shared" si="19"/>
        <v>0</v>
      </c>
      <c r="P120" s="57"/>
      <c r="Q120" s="15">
        <v>7.0000000000000007E-2</v>
      </c>
      <c r="R120" s="15">
        <f t="shared" si="20"/>
        <v>0</v>
      </c>
    </row>
    <row r="121" spans="1:20" x14ac:dyDescent="0.2">
      <c r="A121" s="36" t="s">
        <v>189</v>
      </c>
      <c r="B121" s="36" t="s">
        <v>118</v>
      </c>
      <c r="C121" s="36">
        <v>90444700</v>
      </c>
      <c r="D121" s="36" t="s">
        <v>277</v>
      </c>
      <c r="E121" s="12" t="s">
        <v>46</v>
      </c>
      <c r="F121" s="12">
        <v>750</v>
      </c>
      <c r="G121" s="12">
        <v>10</v>
      </c>
      <c r="H121" s="12">
        <v>100</v>
      </c>
      <c r="I121" s="12"/>
      <c r="J121" s="12"/>
      <c r="K121" s="12"/>
      <c r="L121" s="12"/>
      <c r="M121" s="13"/>
      <c r="N121" s="12">
        <f t="shared" si="18"/>
        <v>0</v>
      </c>
      <c r="O121" s="12">
        <f t="shared" si="19"/>
        <v>0</v>
      </c>
      <c r="P121" s="57"/>
      <c r="Q121" s="15">
        <v>7.0000000000000007E-2</v>
      </c>
      <c r="R121" s="15">
        <f t="shared" si="20"/>
        <v>0</v>
      </c>
    </row>
    <row r="122" spans="1:20" x14ac:dyDescent="0.2">
      <c r="A122" s="11" t="s">
        <v>119</v>
      </c>
      <c r="B122" s="11" t="s">
        <v>120</v>
      </c>
      <c r="C122" s="11" t="s">
        <v>119</v>
      </c>
      <c r="D122" s="11" t="s">
        <v>275</v>
      </c>
      <c r="E122" s="12">
        <v>20</v>
      </c>
      <c r="F122" s="12">
        <v>900</v>
      </c>
      <c r="G122" s="12">
        <v>10</v>
      </c>
      <c r="H122" s="12">
        <v>50</v>
      </c>
      <c r="I122" s="12"/>
      <c r="J122" s="12"/>
      <c r="K122" s="12"/>
      <c r="L122" s="12"/>
      <c r="M122" s="13"/>
      <c r="N122" s="12">
        <f t="shared" si="18"/>
        <v>0</v>
      </c>
      <c r="O122" s="12">
        <f t="shared" si="19"/>
        <v>0</v>
      </c>
      <c r="P122" s="57"/>
      <c r="Q122" s="15">
        <v>0.08</v>
      </c>
      <c r="R122" s="15">
        <f t="shared" si="20"/>
        <v>0</v>
      </c>
    </row>
    <row r="123" spans="1:20" x14ac:dyDescent="0.2">
      <c r="A123" s="36" t="s">
        <v>263</v>
      </c>
      <c r="B123" s="36" t="s">
        <v>120</v>
      </c>
      <c r="C123" s="36">
        <v>90444800</v>
      </c>
      <c r="D123" s="36" t="s">
        <v>277</v>
      </c>
      <c r="E123" s="12" t="s">
        <v>46</v>
      </c>
      <c r="F123" s="12">
        <v>900</v>
      </c>
      <c r="G123" s="12">
        <v>10</v>
      </c>
      <c r="H123" s="12">
        <v>50</v>
      </c>
      <c r="I123" s="12"/>
      <c r="J123" s="12"/>
      <c r="K123" s="12"/>
      <c r="L123" s="12"/>
      <c r="M123" s="13"/>
      <c r="N123" s="12">
        <f t="shared" si="18"/>
        <v>0</v>
      </c>
      <c r="O123" s="12">
        <f t="shared" si="19"/>
        <v>0</v>
      </c>
      <c r="P123" s="57"/>
      <c r="Q123" s="15">
        <v>0.08</v>
      </c>
      <c r="R123" s="15">
        <f t="shared" si="20"/>
        <v>0</v>
      </c>
    </row>
    <row r="124" spans="1:20" x14ac:dyDescent="0.2">
      <c r="A124" s="11" t="s">
        <v>121</v>
      </c>
      <c r="B124" s="11" t="s">
        <v>122</v>
      </c>
      <c r="C124" s="11" t="s">
        <v>121</v>
      </c>
      <c r="D124" s="11" t="s">
        <v>275</v>
      </c>
      <c r="E124" s="12">
        <v>20</v>
      </c>
      <c r="F124" s="12">
        <v>1200</v>
      </c>
      <c r="G124" s="12">
        <v>10</v>
      </c>
      <c r="H124" s="12">
        <v>50</v>
      </c>
      <c r="I124" s="12"/>
      <c r="J124" s="12"/>
      <c r="K124" s="12"/>
      <c r="L124" s="12"/>
      <c r="M124" s="13"/>
      <c r="N124" s="12">
        <f t="shared" si="18"/>
        <v>0</v>
      </c>
      <c r="O124" s="12">
        <f t="shared" si="19"/>
        <v>0</v>
      </c>
      <c r="P124" s="57"/>
      <c r="Q124" s="15">
        <v>0.11</v>
      </c>
      <c r="R124" s="15">
        <f t="shared" si="20"/>
        <v>0</v>
      </c>
    </row>
    <row r="125" spans="1:20" x14ac:dyDescent="0.2">
      <c r="A125" s="11" t="s">
        <v>207</v>
      </c>
      <c r="B125" s="11" t="s">
        <v>208</v>
      </c>
      <c r="C125" s="11" t="s">
        <v>207</v>
      </c>
      <c r="D125" s="11" t="s">
        <v>275</v>
      </c>
      <c r="E125" s="12">
        <v>20</v>
      </c>
      <c r="F125" s="12">
        <v>1500</v>
      </c>
      <c r="G125" s="12">
        <v>10</v>
      </c>
      <c r="H125" s="12">
        <v>50</v>
      </c>
      <c r="I125" s="12"/>
      <c r="J125" s="12"/>
      <c r="K125" s="12"/>
      <c r="L125" s="12"/>
      <c r="M125" s="13"/>
      <c r="N125" s="12">
        <f t="shared" si="18"/>
        <v>0</v>
      </c>
      <c r="O125" s="12">
        <f t="shared" si="19"/>
        <v>0</v>
      </c>
      <c r="P125" s="57"/>
      <c r="Q125" s="15">
        <v>7.0000000000000007E-2</v>
      </c>
      <c r="R125" s="15">
        <f t="shared" si="20"/>
        <v>0</v>
      </c>
    </row>
    <row r="126" spans="1:20" x14ac:dyDescent="0.2">
      <c r="A126" s="11" t="s">
        <v>209</v>
      </c>
      <c r="B126" s="11" t="s">
        <v>210</v>
      </c>
      <c r="C126" s="11" t="s">
        <v>209</v>
      </c>
      <c r="D126" s="11" t="s">
        <v>275</v>
      </c>
      <c r="E126" s="12">
        <v>20</v>
      </c>
      <c r="F126" s="12">
        <v>1800</v>
      </c>
      <c r="G126" s="12">
        <v>10</v>
      </c>
      <c r="H126" s="12">
        <v>50</v>
      </c>
      <c r="I126" s="12"/>
      <c r="J126" s="12"/>
      <c r="K126" s="12"/>
      <c r="L126" s="12"/>
      <c r="M126" s="13"/>
      <c r="N126" s="12">
        <f t="shared" si="18"/>
        <v>0</v>
      </c>
      <c r="O126" s="12">
        <f t="shared" si="19"/>
        <v>0</v>
      </c>
      <c r="P126" s="58"/>
      <c r="Q126" s="15">
        <v>0.09</v>
      </c>
      <c r="R126" s="15">
        <f t="shared" si="20"/>
        <v>0</v>
      </c>
      <c r="S126" s="43"/>
    </row>
    <row r="127" spans="1:20" x14ac:dyDescent="0.2">
      <c r="A127" s="11" t="s">
        <v>123</v>
      </c>
      <c r="B127" s="11" t="s">
        <v>124</v>
      </c>
      <c r="C127" s="11" t="s">
        <v>123</v>
      </c>
      <c r="D127" s="11" t="s">
        <v>275</v>
      </c>
      <c r="E127" s="12">
        <v>25</v>
      </c>
      <c r="F127" s="12">
        <v>150</v>
      </c>
      <c r="G127" s="12">
        <v>10</v>
      </c>
      <c r="H127" s="12">
        <v>200</v>
      </c>
      <c r="I127" s="12"/>
      <c r="J127" s="12"/>
      <c r="K127" s="12"/>
      <c r="L127" s="12"/>
      <c r="M127" s="13"/>
      <c r="N127" s="12">
        <f t="shared" si="18"/>
        <v>0</v>
      </c>
      <c r="O127" s="12">
        <f t="shared" si="19"/>
        <v>0</v>
      </c>
      <c r="P127" s="57"/>
      <c r="Q127" s="15">
        <v>0.04</v>
      </c>
      <c r="R127" s="15">
        <f t="shared" si="20"/>
        <v>0</v>
      </c>
      <c r="S127" s="43">
        <f>SUM(R127:R144)</f>
        <v>5.46</v>
      </c>
      <c r="T127" s="3">
        <f>S127*100/$S$145</f>
        <v>8.438948995363214</v>
      </c>
    </row>
    <row r="128" spans="1:20" x14ac:dyDescent="0.2">
      <c r="A128" s="36" t="s">
        <v>257</v>
      </c>
      <c r="B128" s="36" t="s">
        <v>124</v>
      </c>
      <c r="C128" s="36">
        <v>90445200</v>
      </c>
      <c r="D128" s="36" t="s">
        <v>277</v>
      </c>
      <c r="E128" s="12">
        <v>25</v>
      </c>
      <c r="F128" s="12">
        <v>150</v>
      </c>
      <c r="G128" s="12">
        <v>10</v>
      </c>
      <c r="H128" s="12">
        <v>200</v>
      </c>
      <c r="I128" s="12"/>
      <c r="J128" s="12"/>
      <c r="K128" s="12"/>
      <c r="L128" s="12">
        <v>200</v>
      </c>
      <c r="M128" s="13"/>
      <c r="N128" s="12">
        <f t="shared" si="18"/>
        <v>200</v>
      </c>
      <c r="O128" s="12">
        <f t="shared" si="19"/>
        <v>1</v>
      </c>
      <c r="P128" s="57"/>
      <c r="Q128" s="15">
        <v>0.04</v>
      </c>
      <c r="R128" s="15">
        <f t="shared" si="20"/>
        <v>0.04</v>
      </c>
    </row>
    <row r="129" spans="1:19" x14ac:dyDescent="0.2">
      <c r="A129" s="11" t="s">
        <v>125</v>
      </c>
      <c r="B129" s="11" t="s">
        <v>126</v>
      </c>
      <c r="C129" s="11" t="s">
        <v>125</v>
      </c>
      <c r="D129" s="11" t="s">
        <v>275</v>
      </c>
      <c r="E129" s="12">
        <v>25</v>
      </c>
      <c r="F129" s="12">
        <v>300</v>
      </c>
      <c r="G129" s="12">
        <v>10</v>
      </c>
      <c r="H129" s="12">
        <v>100</v>
      </c>
      <c r="I129" s="12"/>
      <c r="J129" s="12"/>
      <c r="K129" s="12"/>
      <c r="L129" s="12">
        <v>100</v>
      </c>
      <c r="M129" s="13"/>
      <c r="N129" s="12">
        <f t="shared" si="18"/>
        <v>100</v>
      </c>
      <c r="O129" s="12">
        <f t="shared" si="19"/>
        <v>1</v>
      </c>
      <c r="P129" s="57"/>
      <c r="Q129" s="15">
        <v>0.04</v>
      </c>
      <c r="R129" s="15">
        <f t="shared" si="20"/>
        <v>0.04</v>
      </c>
    </row>
    <row r="130" spans="1:19" x14ac:dyDescent="0.2">
      <c r="A130" s="36" t="s">
        <v>127</v>
      </c>
      <c r="B130" s="36" t="s">
        <v>126</v>
      </c>
      <c r="C130" s="36">
        <v>90445300</v>
      </c>
      <c r="D130" s="36" t="s">
        <v>277</v>
      </c>
      <c r="E130" s="12" t="s">
        <v>63</v>
      </c>
      <c r="F130" s="12">
        <v>300</v>
      </c>
      <c r="G130" s="12">
        <v>10</v>
      </c>
      <c r="H130" s="12">
        <v>100</v>
      </c>
      <c r="I130" s="12">
        <v>300</v>
      </c>
      <c r="J130" s="12">
        <v>300</v>
      </c>
      <c r="K130" s="12"/>
      <c r="L130" s="12">
        <v>200</v>
      </c>
      <c r="M130" s="13"/>
      <c r="N130" s="12">
        <f t="shared" si="18"/>
        <v>800</v>
      </c>
      <c r="O130" s="12">
        <f t="shared" si="19"/>
        <v>8</v>
      </c>
      <c r="P130" s="57"/>
      <c r="Q130" s="15">
        <v>0.04</v>
      </c>
      <c r="R130" s="15">
        <f t="shared" si="20"/>
        <v>0.32</v>
      </c>
    </row>
    <row r="131" spans="1:19" x14ac:dyDescent="0.2">
      <c r="A131" s="11" t="s">
        <v>128</v>
      </c>
      <c r="B131" s="11" t="s">
        <v>129</v>
      </c>
      <c r="C131" s="11" t="s">
        <v>128</v>
      </c>
      <c r="D131" s="11" t="s">
        <v>275</v>
      </c>
      <c r="E131" s="12">
        <v>25</v>
      </c>
      <c r="F131" s="12">
        <v>450</v>
      </c>
      <c r="G131" s="12">
        <v>10</v>
      </c>
      <c r="H131" s="12">
        <v>100</v>
      </c>
      <c r="I131" s="12">
        <v>200</v>
      </c>
      <c r="J131" s="12">
        <v>100</v>
      </c>
      <c r="K131" s="12"/>
      <c r="L131" s="12">
        <v>100</v>
      </c>
      <c r="M131" s="13"/>
      <c r="N131" s="12">
        <f t="shared" si="18"/>
        <v>400</v>
      </c>
      <c r="O131" s="12">
        <f t="shared" si="19"/>
        <v>4</v>
      </c>
      <c r="P131" s="57"/>
      <c r="Q131" s="15">
        <v>0.06</v>
      </c>
      <c r="R131" s="15">
        <f t="shared" si="20"/>
        <v>0.24</v>
      </c>
    </row>
    <row r="132" spans="1:19" x14ac:dyDescent="0.2">
      <c r="A132" s="36" t="s">
        <v>190</v>
      </c>
      <c r="B132" s="36" t="s">
        <v>129</v>
      </c>
      <c r="C132" s="36">
        <v>90445400</v>
      </c>
      <c r="D132" s="36" t="s">
        <v>277</v>
      </c>
      <c r="E132" s="12" t="s">
        <v>63</v>
      </c>
      <c r="F132" s="12">
        <v>450</v>
      </c>
      <c r="G132" s="12">
        <v>10</v>
      </c>
      <c r="H132" s="12">
        <v>100</v>
      </c>
      <c r="I132" s="12">
        <v>300</v>
      </c>
      <c r="J132" s="12">
        <v>300</v>
      </c>
      <c r="K132" s="12"/>
      <c r="L132" s="12">
        <v>500</v>
      </c>
      <c r="M132" s="13"/>
      <c r="N132" s="12">
        <f t="shared" si="18"/>
        <v>1100</v>
      </c>
      <c r="O132" s="12">
        <f t="shared" si="19"/>
        <v>11</v>
      </c>
      <c r="P132" s="57"/>
      <c r="Q132" s="15">
        <v>0.06</v>
      </c>
      <c r="R132" s="15">
        <f t="shared" si="20"/>
        <v>0.65999999999999992</v>
      </c>
    </row>
    <row r="133" spans="1:19" x14ac:dyDescent="0.2">
      <c r="A133" s="11" t="s">
        <v>130</v>
      </c>
      <c r="B133" s="11" t="s">
        <v>131</v>
      </c>
      <c r="C133" s="11" t="s">
        <v>130</v>
      </c>
      <c r="D133" s="11" t="s">
        <v>275</v>
      </c>
      <c r="E133" s="12">
        <v>25</v>
      </c>
      <c r="F133" s="12">
        <v>600</v>
      </c>
      <c r="G133" s="12">
        <v>10</v>
      </c>
      <c r="H133" s="12">
        <v>50</v>
      </c>
      <c r="I133" s="12"/>
      <c r="J133" s="12"/>
      <c r="K133" s="12"/>
      <c r="L133" s="12"/>
      <c r="M133" s="13"/>
      <c r="N133" s="12">
        <f t="shared" si="18"/>
        <v>0</v>
      </c>
      <c r="O133" s="12">
        <f t="shared" si="19"/>
        <v>0</v>
      </c>
      <c r="P133" s="57"/>
      <c r="Q133" s="15">
        <v>0.04</v>
      </c>
      <c r="R133" s="15">
        <f t="shared" si="20"/>
        <v>0</v>
      </c>
    </row>
    <row r="134" spans="1:19" x14ac:dyDescent="0.2">
      <c r="A134" s="36" t="s">
        <v>211</v>
      </c>
      <c r="B134" s="36" t="s">
        <v>131</v>
      </c>
      <c r="C134" s="36">
        <v>90445600</v>
      </c>
      <c r="D134" s="36" t="s">
        <v>277</v>
      </c>
      <c r="E134" s="12">
        <v>25</v>
      </c>
      <c r="F134" s="12">
        <v>600</v>
      </c>
      <c r="G134" s="12">
        <v>10</v>
      </c>
      <c r="H134" s="12">
        <v>50</v>
      </c>
      <c r="I134" s="12">
        <v>200</v>
      </c>
      <c r="J134" s="12"/>
      <c r="K134" s="12"/>
      <c r="L134" s="12">
        <v>200</v>
      </c>
      <c r="M134" s="13"/>
      <c r="N134" s="12">
        <f t="shared" si="18"/>
        <v>400</v>
      </c>
      <c r="O134" s="12">
        <f t="shared" si="19"/>
        <v>8</v>
      </c>
      <c r="P134" s="57"/>
      <c r="Q134" s="15">
        <v>0.04</v>
      </c>
      <c r="R134" s="15">
        <f t="shared" si="20"/>
        <v>0.32</v>
      </c>
    </row>
    <row r="135" spans="1:19" x14ac:dyDescent="0.2">
      <c r="A135" s="11" t="s">
        <v>162</v>
      </c>
      <c r="B135" s="11" t="s">
        <v>163</v>
      </c>
      <c r="C135" s="11" t="s">
        <v>162</v>
      </c>
      <c r="D135" s="11" t="s">
        <v>275</v>
      </c>
      <c r="E135" s="12">
        <v>25</v>
      </c>
      <c r="F135" s="12">
        <v>750</v>
      </c>
      <c r="G135" s="12">
        <v>10</v>
      </c>
      <c r="H135" s="12">
        <v>50</v>
      </c>
      <c r="I135" s="12">
        <v>200</v>
      </c>
      <c r="J135" s="12"/>
      <c r="K135" s="12"/>
      <c r="L135" s="12"/>
      <c r="M135" s="13"/>
      <c r="N135" s="12">
        <f t="shared" si="18"/>
        <v>200</v>
      </c>
      <c r="O135" s="12">
        <f t="shared" si="19"/>
        <v>4</v>
      </c>
      <c r="P135" s="57"/>
      <c r="Q135" s="15">
        <v>0.04</v>
      </c>
      <c r="R135" s="15">
        <f t="shared" si="20"/>
        <v>0.16</v>
      </c>
    </row>
    <row r="136" spans="1:19" x14ac:dyDescent="0.2">
      <c r="A136" s="36" t="s">
        <v>218</v>
      </c>
      <c r="B136" s="36" t="s">
        <v>163</v>
      </c>
      <c r="C136" s="31" t="s">
        <v>219</v>
      </c>
      <c r="D136" s="36" t="s">
        <v>277</v>
      </c>
      <c r="E136" s="12">
        <v>25</v>
      </c>
      <c r="F136" s="12">
        <v>750</v>
      </c>
      <c r="G136" s="12">
        <v>10</v>
      </c>
      <c r="H136" s="12">
        <v>50</v>
      </c>
      <c r="I136" s="12">
        <v>400</v>
      </c>
      <c r="J136" s="12">
        <v>500</v>
      </c>
      <c r="K136" s="12">
        <v>1000</v>
      </c>
      <c r="L136" s="12">
        <v>500</v>
      </c>
      <c r="M136" s="13"/>
      <c r="N136" s="12">
        <f t="shared" si="18"/>
        <v>2400</v>
      </c>
      <c r="O136" s="12">
        <f t="shared" si="19"/>
        <v>48</v>
      </c>
      <c r="P136" s="57"/>
      <c r="Q136" s="15">
        <v>0.04</v>
      </c>
      <c r="R136" s="15">
        <f t="shared" si="20"/>
        <v>1.92</v>
      </c>
    </row>
    <row r="137" spans="1:19" x14ac:dyDescent="0.2">
      <c r="A137" s="11" t="s">
        <v>132</v>
      </c>
      <c r="B137" s="11" t="s">
        <v>133</v>
      </c>
      <c r="C137" s="11" t="s">
        <v>132</v>
      </c>
      <c r="D137" s="11" t="s">
        <v>275</v>
      </c>
      <c r="E137" s="12">
        <v>25</v>
      </c>
      <c r="F137" s="12">
        <v>900</v>
      </c>
      <c r="G137" s="12">
        <v>10</v>
      </c>
      <c r="H137" s="12">
        <v>50</v>
      </c>
      <c r="I137" s="12"/>
      <c r="J137" s="12"/>
      <c r="K137" s="12"/>
      <c r="L137" s="12"/>
      <c r="M137" s="13"/>
      <c r="N137" s="12">
        <f t="shared" si="18"/>
        <v>0</v>
      </c>
      <c r="O137" s="12">
        <f t="shared" si="19"/>
        <v>0</v>
      </c>
      <c r="P137" s="57"/>
      <c r="Q137" s="15">
        <v>0.06</v>
      </c>
      <c r="R137" s="15">
        <f t="shared" si="20"/>
        <v>0</v>
      </c>
    </row>
    <row r="138" spans="1:19" x14ac:dyDescent="0.2">
      <c r="A138" s="36" t="s">
        <v>264</v>
      </c>
      <c r="B138" s="36" t="s">
        <v>133</v>
      </c>
      <c r="C138" s="31" t="s">
        <v>265</v>
      </c>
      <c r="D138" s="36" t="s">
        <v>277</v>
      </c>
      <c r="E138" s="12">
        <v>25</v>
      </c>
      <c r="F138" s="12">
        <v>900</v>
      </c>
      <c r="G138" s="12">
        <v>10</v>
      </c>
      <c r="H138" s="12">
        <v>50</v>
      </c>
      <c r="I138" s="12">
        <v>200</v>
      </c>
      <c r="J138" s="12">
        <v>200</v>
      </c>
      <c r="K138" s="12"/>
      <c r="L138" s="12">
        <v>200</v>
      </c>
      <c r="M138" s="13"/>
      <c r="N138" s="12">
        <f t="shared" si="18"/>
        <v>600</v>
      </c>
      <c r="O138" s="12">
        <f t="shared" si="19"/>
        <v>12</v>
      </c>
      <c r="P138" s="57"/>
      <c r="Q138" s="15">
        <v>0.06</v>
      </c>
      <c r="R138" s="15">
        <f t="shared" si="20"/>
        <v>0.72</v>
      </c>
    </row>
    <row r="139" spans="1:19" x14ac:dyDescent="0.2">
      <c r="A139" s="11" t="s">
        <v>134</v>
      </c>
      <c r="B139" s="11" t="s">
        <v>135</v>
      </c>
      <c r="C139" s="11" t="s">
        <v>134</v>
      </c>
      <c r="D139" s="11" t="s">
        <v>275</v>
      </c>
      <c r="E139" s="12">
        <v>25</v>
      </c>
      <c r="F139" s="12">
        <v>1200</v>
      </c>
      <c r="G139" s="12">
        <v>10</v>
      </c>
      <c r="H139" s="12">
        <v>50</v>
      </c>
      <c r="I139" s="12"/>
      <c r="J139" s="12">
        <v>100</v>
      </c>
      <c r="K139" s="12"/>
      <c r="L139" s="12"/>
      <c r="M139" s="13"/>
      <c r="N139" s="12">
        <f t="shared" si="18"/>
        <v>100</v>
      </c>
      <c r="O139" s="12">
        <f t="shared" si="19"/>
        <v>2</v>
      </c>
      <c r="P139" s="57"/>
      <c r="Q139" s="15">
        <v>0.08</v>
      </c>
      <c r="R139" s="15">
        <f t="shared" si="20"/>
        <v>0.16</v>
      </c>
    </row>
    <row r="140" spans="1:19" x14ac:dyDescent="0.2">
      <c r="A140" s="26" t="s">
        <v>451</v>
      </c>
      <c r="B140" s="36" t="s">
        <v>135</v>
      </c>
      <c r="C140" s="26">
        <v>90445810</v>
      </c>
      <c r="D140" s="36" t="s">
        <v>277</v>
      </c>
      <c r="E140" s="12" t="s">
        <v>63</v>
      </c>
      <c r="F140" s="12">
        <v>1200</v>
      </c>
      <c r="G140" s="12">
        <v>10</v>
      </c>
      <c r="H140" s="12">
        <v>50</v>
      </c>
      <c r="I140" s="12">
        <v>200</v>
      </c>
      <c r="J140" s="12">
        <v>200</v>
      </c>
      <c r="K140" s="12"/>
      <c r="L140" s="12"/>
      <c r="M140" s="13"/>
      <c r="N140" s="12">
        <f t="shared" si="18"/>
        <v>400</v>
      </c>
      <c r="O140" s="12">
        <f t="shared" si="19"/>
        <v>8</v>
      </c>
      <c r="P140" s="57"/>
      <c r="Q140" s="15">
        <v>0.08</v>
      </c>
      <c r="R140" s="15">
        <f t="shared" si="20"/>
        <v>0.64</v>
      </c>
    </row>
    <row r="141" spans="1:19" x14ac:dyDescent="0.2">
      <c r="A141" s="11" t="s">
        <v>238</v>
      </c>
      <c r="B141" s="11" t="s">
        <v>239</v>
      </c>
      <c r="C141" s="11" t="s">
        <v>238</v>
      </c>
      <c r="D141" s="11" t="s">
        <v>275</v>
      </c>
      <c r="E141" s="12">
        <v>25</v>
      </c>
      <c r="F141" s="12">
        <v>1524</v>
      </c>
      <c r="G141" s="12">
        <v>10</v>
      </c>
      <c r="H141" s="12">
        <v>50</v>
      </c>
      <c r="I141" s="12"/>
      <c r="J141" s="12"/>
      <c r="K141" s="12"/>
      <c r="L141" s="12"/>
      <c r="M141" s="13"/>
      <c r="N141" s="12">
        <f t="shared" si="18"/>
        <v>0</v>
      </c>
      <c r="O141" s="12">
        <f t="shared" si="19"/>
        <v>0</v>
      </c>
      <c r="P141" s="57"/>
      <c r="Q141" s="15">
        <v>0.08</v>
      </c>
      <c r="R141" s="15">
        <f t="shared" si="20"/>
        <v>0</v>
      </c>
    </row>
    <row r="142" spans="1:19" x14ac:dyDescent="0.2">
      <c r="A142" s="11" t="s">
        <v>164</v>
      </c>
      <c r="B142" s="11" t="s">
        <v>165</v>
      </c>
      <c r="C142" s="11" t="s">
        <v>164</v>
      </c>
      <c r="D142" s="11" t="s">
        <v>275</v>
      </c>
      <c r="E142" s="12">
        <v>25</v>
      </c>
      <c r="F142" s="12">
        <v>1800</v>
      </c>
      <c r="G142" s="12">
        <v>10</v>
      </c>
      <c r="H142" s="12">
        <v>50</v>
      </c>
      <c r="I142" s="12"/>
      <c r="J142" s="12"/>
      <c r="K142" s="12"/>
      <c r="L142" s="12"/>
      <c r="M142" s="13"/>
      <c r="N142" s="12">
        <f t="shared" si="18"/>
        <v>0</v>
      </c>
      <c r="O142" s="12">
        <f t="shared" si="19"/>
        <v>0</v>
      </c>
      <c r="P142" s="57"/>
      <c r="Q142" s="15">
        <v>0.12</v>
      </c>
      <c r="R142" s="15">
        <f t="shared" si="20"/>
        <v>0</v>
      </c>
    </row>
    <row r="143" spans="1:19" x14ac:dyDescent="0.2">
      <c r="A143" s="36" t="s">
        <v>227</v>
      </c>
      <c r="B143" s="36" t="s">
        <v>165</v>
      </c>
      <c r="C143" s="36">
        <v>90445900</v>
      </c>
      <c r="D143" s="36" t="s">
        <v>277</v>
      </c>
      <c r="E143" s="12">
        <v>25</v>
      </c>
      <c r="F143" s="12">
        <v>1800</v>
      </c>
      <c r="G143" s="12">
        <v>10</v>
      </c>
      <c r="H143" s="12">
        <v>50</v>
      </c>
      <c r="I143" s="12">
        <v>100</v>
      </c>
      <c r="J143" s="12"/>
      <c r="K143" s="12"/>
      <c r="L143" s="12"/>
      <c r="M143" s="13"/>
      <c r="N143" s="12">
        <f t="shared" si="18"/>
        <v>100</v>
      </c>
      <c r="O143" s="12">
        <f t="shared" si="19"/>
        <v>2</v>
      </c>
      <c r="P143" s="57"/>
      <c r="Q143" s="15">
        <v>0.12</v>
      </c>
      <c r="R143" s="15">
        <f t="shared" si="20"/>
        <v>0.24</v>
      </c>
      <c r="S143" s="43"/>
    </row>
    <row r="144" spans="1:19" x14ac:dyDescent="0.2">
      <c r="A144" s="36" t="s">
        <v>301</v>
      </c>
      <c r="B144" s="36" t="s">
        <v>302</v>
      </c>
      <c r="C144" s="36">
        <v>90446000</v>
      </c>
      <c r="D144" s="36" t="s">
        <v>277</v>
      </c>
      <c r="E144" s="12">
        <v>25</v>
      </c>
      <c r="F144" s="12">
        <v>2400</v>
      </c>
      <c r="G144" s="12">
        <v>10</v>
      </c>
      <c r="H144" s="12">
        <v>50</v>
      </c>
      <c r="I144" s="12"/>
      <c r="J144" s="12"/>
      <c r="K144" s="12"/>
      <c r="L144" s="12"/>
      <c r="M144" s="13"/>
      <c r="N144" s="12">
        <f t="shared" si="18"/>
        <v>0</v>
      </c>
      <c r="O144" s="12">
        <f t="shared" si="19"/>
        <v>0</v>
      </c>
      <c r="P144" s="57"/>
      <c r="Q144" s="15">
        <v>0.12</v>
      </c>
      <c r="R144" s="15">
        <f t="shared" si="20"/>
        <v>0</v>
      </c>
      <c r="S144" s="43"/>
    </row>
    <row r="145" spans="1:20" x14ac:dyDescent="0.2">
      <c r="A145" s="305"/>
      <c r="B145" s="305"/>
      <c r="C145" s="305"/>
      <c r="D145" s="305"/>
      <c r="E145" s="305"/>
      <c r="F145" s="305"/>
      <c r="G145" s="305"/>
      <c r="H145" s="305"/>
      <c r="I145" s="36">
        <f t="shared" ref="I145:M145" si="21">SUBTOTAL(9,I6:I144)</f>
        <v>7175</v>
      </c>
      <c r="J145" s="36">
        <f t="shared" si="21"/>
        <v>38595</v>
      </c>
      <c r="K145" s="36">
        <f>SUBTOTAL(9,K5:K144)</f>
        <v>11000</v>
      </c>
      <c r="L145" s="36">
        <f t="shared" si="21"/>
        <v>54000</v>
      </c>
      <c r="M145" s="36">
        <f t="shared" si="21"/>
        <v>0</v>
      </c>
      <c r="N145" s="36">
        <f>SUBTOTAL(9,N5:N144)</f>
        <v>110770</v>
      </c>
      <c r="O145" s="36">
        <f>SUBTOTAL(9,O5:O144)</f>
        <v>1265</v>
      </c>
      <c r="P145" s="59"/>
      <c r="Q145" s="12"/>
      <c r="R145" s="36">
        <f>SUBTOTAL(9,R5:R144)</f>
        <v>73.360000000000014</v>
      </c>
      <c r="S145" s="3">
        <f>SUM(S14:S144)</f>
        <v>64.7</v>
      </c>
      <c r="T145" s="3">
        <f>SUM(T14:T144)</f>
        <v>100</v>
      </c>
    </row>
    <row r="146" spans="1:20" x14ac:dyDescent="0.2">
      <c r="A146" s="305"/>
      <c r="B146" s="305"/>
      <c r="C146" s="305"/>
      <c r="D146" s="305"/>
      <c r="E146" s="305"/>
      <c r="F146" s="305"/>
      <c r="G146" s="305"/>
      <c r="H146" s="305"/>
      <c r="I146" s="36">
        <v>78</v>
      </c>
      <c r="J146" s="36">
        <v>507</v>
      </c>
      <c r="K146" s="36">
        <v>25</v>
      </c>
      <c r="L146" s="36">
        <v>655</v>
      </c>
      <c r="M146" s="36"/>
      <c r="N146" s="36"/>
      <c r="O146" s="36">
        <f>SUM(I146:M146)</f>
        <v>1265</v>
      </c>
      <c r="R146" s="3">
        <f>R145/30</f>
        <v>2.4453333333333336</v>
      </c>
    </row>
    <row r="147" spans="1:20" x14ac:dyDescent="0.2">
      <c r="A147" s="305"/>
      <c r="B147" s="305"/>
      <c r="C147" s="305"/>
      <c r="D147" s="305"/>
      <c r="E147" s="305"/>
      <c r="F147" s="305"/>
      <c r="G147" s="305"/>
      <c r="H147" s="305"/>
      <c r="I147" s="36">
        <v>5.09</v>
      </c>
      <c r="J147" s="36">
        <v>28.77</v>
      </c>
      <c r="K147" s="36">
        <v>1.1000000000000001</v>
      </c>
      <c r="L147" s="36">
        <v>38.4</v>
      </c>
      <c r="M147" s="36"/>
      <c r="N147" s="36"/>
      <c r="O147" s="36">
        <f>SUM(I147:M147)</f>
        <v>73.36</v>
      </c>
    </row>
    <row r="148" spans="1:20" x14ac:dyDescent="0.2">
      <c r="A148" s="34"/>
      <c r="B148" s="34"/>
      <c r="C148" s="34"/>
      <c r="D148" s="34"/>
      <c r="E148" s="34"/>
      <c r="F148" s="34"/>
      <c r="G148" s="34"/>
      <c r="H148" s="34"/>
    </row>
    <row r="149" spans="1:20" x14ac:dyDescent="0.2">
      <c r="A149" s="28" t="s">
        <v>136</v>
      </c>
      <c r="B149" s="28" t="s">
        <v>136</v>
      </c>
      <c r="C149" s="30"/>
      <c r="D149" s="30"/>
      <c r="E149" s="8" t="s">
        <v>10</v>
      </c>
      <c r="F149" s="8" t="s">
        <v>137</v>
      </c>
      <c r="G149" s="300" t="s">
        <v>138</v>
      </c>
      <c r="H149" s="301"/>
      <c r="I149" s="20"/>
      <c r="J149" s="20"/>
      <c r="K149" s="20"/>
      <c r="L149" s="20"/>
      <c r="M149" s="20"/>
      <c r="N149" s="12"/>
      <c r="O149" s="12"/>
      <c r="P149" s="35"/>
      <c r="Q149" s="12"/>
      <c r="R149" s="15"/>
    </row>
    <row r="150" spans="1:20" x14ac:dyDescent="0.2">
      <c r="A150" s="36"/>
      <c r="B150" s="36"/>
      <c r="C150" s="36"/>
      <c r="D150" s="36"/>
      <c r="E150" s="8"/>
      <c r="F150" s="8"/>
      <c r="G150" s="8" t="s">
        <v>139</v>
      </c>
      <c r="H150" s="8" t="s">
        <v>140</v>
      </c>
      <c r="I150" s="8" t="s">
        <v>140</v>
      </c>
      <c r="J150" s="8" t="s">
        <v>140</v>
      </c>
      <c r="K150" s="8" t="s">
        <v>140</v>
      </c>
      <c r="L150" s="8" t="s">
        <v>140</v>
      </c>
      <c r="M150" s="8" t="s">
        <v>140</v>
      </c>
      <c r="N150" s="36" t="s">
        <v>140</v>
      </c>
      <c r="O150" s="36" t="s">
        <v>12</v>
      </c>
      <c r="P150" s="37"/>
      <c r="Q150" s="12"/>
      <c r="R150" s="15"/>
    </row>
    <row r="151" spans="1:20" x14ac:dyDescent="0.2">
      <c r="A151" s="38" t="s">
        <v>142</v>
      </c>
      <c r="B151" s="38" t="s">
        <v>143</v>
      </c>
      <c r="C151" s="38" t="s">
        <v>142</v>
      </c>
      <c r="D151" s="38" t="s">
        <v>142</v>
      </c>
      <c r="E151" s="12">
        <v>13</v>
      </c>
      <c r="F151" s="12">
        <v>25</v>
      </c>
      <c r="G151" s="12">
        <v>5</v>
      </c>
      <c r="H151" s="12">
        <v>125</v>
      </c>
      <c r="I151" s="12"/>
      <c r="J151" s="12"/>
      <c r="K151" s="12"/>
      <c r="L151" s="12"/>
      <c r="M151" s="12"/>
      <c r="N151" s="12">
        <f>SUM(I151:M151)</f>
        <v>0</v>
      </c>
      <c r="O151" s="12">
        <f>$N151/$H151</f>
        <v>0</v>
      </c>
      <c r="P151" s="39"/>
      <c r="Q151" s="15">
        <v>0.09</v>
      </c>
      <c r="R151" s="15">
        <f>$O151*$Q151</f>
        <v>0</v>
      </c>
    </row>
    <row r="152" spans="1:20" x14ac:dyDescent="0.2">
      <c r="A152" s="38" t="s">
        <v>144</v>
      </c>
      <c r="B152" s="38" t="s">
        <v>145</v>
      </c>
      <c r="C152" s="38" t="s">
        <v>144</v>
      </c>
      <c r="D152" s="38" t="s">
        <v>144</v>
      </c>
      <c r="E152" s="12">
        <v>19</v>
      </c>
      <c r="F152" s="12">
        <v>25</v>
      </c>
      <c r="G152" s="12">
        <v>5</v>
      </c>
      <c r="H152" s="12">
        <v>125</v>
      </c>
      <c r="I152" s="12"/>
      <c r="J152" s="12"/>
      <c r="K152" s="12"/>
      <c r="L152" s="12"/>
      <c r="M152" s="12"/>
      <c r="N152" s="12">
        <f>SUM(I152:M152)</f>
        <v>0</v>
      </c>
      <c r="O152" s="12">
        <f>$N152/$H152</f>
        <v>0</v>
      </c>
      <c r="P152" s="39"/>
      <c r="Q152" s="15">
        <v>0.15</v>
      </c>
      <c r="R152" s="15">
        <f>$O152*$Q152</f>
        <v>0</v>
      </c>
    </row>
    <row r="153" spans="1:20" x14ac:dyDescent="0.2">
      <c r="B153" s="3"/>
      <c r="I153" s="36">
        <f t="shared" ref="I153:M153" si="22">SUM(I151:I152)</f>
        <v>0</v>
      </c>
      <c r="J153" s="36">
        <f t="shared" ref="J153:L153" si="23">SUM(J151:J152)</f>
        <v>0</v>
      </c>
      <c r="K153" s="36">
        <f t="shared" si="23"/>
        <v>0</v>
      </c>
      <c r="L153" s="36">
        <f t="shared" si="23"/>
        <v>0</v>
      </c>
      <c r="M153" s="36">
        <f t="shared" si="22"/>
        <v>0</v>
      </c>
      <c r="N153" s="36">
        <f>SUBTOTAL(9,N151:N152)</f>
        <v>0</v>
      </c>
      <c r="O153" s="36">
        <f>SUBTOTAL(9,O151:O152)</f>
        <v>0</v>
      </c>
      <c r="P153" s="37"/>
      <c r="Q153" s="12"/>
      <c r="R153" s="33">
        <f>SUBTOTAL(9,R151:R152)</f>
        <v>0</v>
      </c>
    </row>
    <row r="154" spans="1:20" x14ac:dyDescent="0.2">
      <c r="B154" s="3"/>
      <c r="I154" s="40"/>
      <c r="J154" s="40"/>
      <c r="K154" s="40"/>
      <c r="L154" s="40"/>
      <c r="M154" s="40"/>
      <c r="N154" s="36">
        <v>0</v>
      </c>
      <c r="O154" s="36">
        <v>0</v>
      </c>
      <c r="P154" s="35"/>
      <c r="Q154" s="12"/>
      <c r="R154" s="33">
        <v>0</v>
      </c>
    </row>
  </sheetData>
  <autoFilter ref="D3:D147"/>
  <mergeCells count="11">
    <mergeCell ref="Q3:R3"/>
    <mergeCell ref="A1:H1"/>
    <mergeCell ref="A2:D2"/>
    <mergeCell ref="E2:H2"/>
    <mergeCell ref="G3:H3"/>
    <mergeCell ref="N3:O3"/>
    <mergeCell ref="A110:B110"/>
    <mergeCell ref="A145:H145"/>
    <mergeCell ref="A146:H146"/>
    <mergeCell ref="A147:H147"/>
    <mergeCell ref="G149:H149"/>
  </mergeCells>
  <conditionalFormatting sqref="A5:H5">
    <cfRule type="expression" dxfId="495" priority="1">
      <formula>MOD(ROW(),2)</formula>
    </cfRule>
  </conditionalFormatting>
  <conditionalFormatting sqref="A6:XFD144">
    <cfRule type="expression" dxfId="494" priority="3">
      <formula>MOD(ROW(),2)</formula>
    </cfRule>
  </conditionalFormatting>
  <conditionalFormatting sqref="N6:N144">
    <cfRule type="cellIs" dxfId="493" priority="5" operator="greaterThan">
      <formula>10000</formula>
    </cfRule>
  </conditionalFormatting>
  <conditionalFormatting sqref="N111:N144">
    <cfRule type="cellIs" dxfId="492" priority="6" operator="greaterThan">
      <formula>2000</formula>
    </cfRule>
  </conditionalFormatting>
  <conditionalFormatting sqref="R6:R109">
    <cfRule type="cellIs" dxfId="491" priority="4" operator="greaterThan">
      <formula>10</formula>
    </cfRule>
  </conditionalFormatting>
  <conditionalFormatting sqref="R140">
    <cfRule type="cellIs" dxfId="490" priority="2" operator="greaterThan">
      <formula>10</formula>
    </cfRule>
  </conditionalFormatting>
  <pageMargins left="0.25" right="0.25" top="0.75" bottom="0.75" header="0.3" footer="0.3"/>
  <pageSetup paperSize="9" scale="69" fitToHeight="0" orientation="landscape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8">
    <pageSetUpPr fitToPage="1"/>
  </sheetPr>
  <dimension ref="A1:S154"/>
  <sheetViews>
    <sheetView zoomScaleNormal="100" workbookViewId="0">
      <pane xSplit="4" ySplit="4" topLeftCell="E5" activePane="bottomRight" state="frozen"/>
      <selection pane="topRight" activeCell="D1" sqref="D1"/>
      <selection pane="bottomLeft" activeCell="A4" sqref="A4"/>
      <selection pane="bottomRight" activeCell="E5" sqref="E5"/>
    </sheetView>
  </sheetViews>
  <sheetFormatPr defaultColWidth="9.140625" defaultRowHeight="12.75" x14ac:dyDescent="0.2"/>
  <cols>
    <col min="1" max="1" width="12.5703125" style="3" customWidth="1"/>
    <col min="2" max="2" width="14" style="41" customWidth="1"/>
    <col min="3" max="3" width="14" style="3" bestFit="1" customWidth="1"/>
    <col min="4" max="4" width="12.28515625" style="3" customWidth="1"/>
    <col min="5" max="5" width="7.85546875" style="3" customWidth="1"/>
    <col min="6" max="6" width="8.5703125" style="3" customWidth="1"/>
    <col min="7" max="7" width="6.140625" style="3" customWidth="1"/>
    <col min="8" max="8" width="6.42578125" style="3" customWidth="1"/>
    <col min="9" max="11" width="10.140625" style="3" customWidth="1"/>
    <col min="12" max="12" width="8.28515625" style="3" customWidth="1"/>
    <col min="13" max="13" width="10.7109375" style="3" bestFit="1" customWidth="1"/>
    <col min="14" max="14" width="8.28515625" style="3" bestFit="1" customWidth="1"/>
    <col min="15" max="16" width="9.42578125" style="3" customWidth="1"/>
    <col min="17" max="17" width="9.28515625" style="3" customWidth="1"/>
    <col min="18" max="16384" width="9.140625" style="3"/>
  </cols>
  <sheetData>
    <row r="1" spans="1:19" x14ac:dyDescent="0.2">
      <c r="A1" s="303" t="s">
        <v>281</v>
      </c>
      <c r="B1" s="303"/>
      <c r="C1" s="303"/>
      <c r="D1" s="303"/>
      <c r="E1" s="303"/>
      <c r="F1" s="303"/>
      <c r="G1" s="303"/>
      <c r="H1" s="303"/>
      <c r="I1" s="30" t="s">
        <v>541</v>
      </c>
      <c r="J1" s="30" t="s">
        <v>548</v>
      </c>
      <c r="K1" s="30" t="s">
        <v>551</v>
      </c>
      <c r="L1" s="20"/>
      <c r="M1" s="20"/>
      <c r="N1" s="20"/>
    </row>
    <row r="2" spans="1:19" x14ac:dyDescent="0.2">
      <c r="A2" s="303" t="s">
        <v>553</v>
      </c>
      <c r="B2" s="303"/>
      <c r="C2" s="303"/>
      <c r="D2" s="303"/>
      <c r="E2" s="303"/>
      <c r="F2" s="303"/>
      <c r="G2" s="303"/>
      <c r="H2" s="303"/>
      <c r="I2" s="10"/>
      <c r="J2" s="10"/>
      <c r="K2" s="10"/>
      <c r="L2" s="8"/>
      <c r="M2" s="8"/>
      <c r="N2" s="8"/>
      <c r="O2" s="29"/>
      <c r="P2" s="29"/>
      <c r="Q2" s="30"/>
    </row>
    <row r="3" spans="1:19" x14ac:dyDescent="0.2">
      <c r="A3" s="8" t="s">
        <v>0</v>
      </c>
      <c r="B3" s="8" t="s">
        <v>1</v>
      </c>
      <c r="C3" s="8" t="s">
        <v>2</v>
      </c>
      <c r="D3" s="8" t="s">
        <v>274</v>
      </c>
      <c r="E3" s="8" t="s">
        <v>3</v>
      </c>
      <c r="F3" s="8" t="s">
        <v>4</v>
      </c>
      <c r="G3" s="302" t="s">
        <v>5</v>
      </c>
      <c r="H3" s="302"/>
      <c r="I3" s="31" t="s">
        <v>539</v>
      </c>
      <c r="J3" s="31" t="s">
        <v>545</v>
      </c>
      <c r="K3" s="31" t="s">
        <v>552</v>
      </c>
      <c r="L3" s="36"/>
      <c r="M3" s="302" t="s">
        <v>6</v>
      </c>
      <c r="N3" s="302"/>
      <c r="O3" s="55"/>
      <c r="P3" s="300" t="s">
        <v>7</v>
      </c>
      <c r="Q3" s="301"/>
    </row>
    <row r="4" spans="1:19" x14ac:dyDescent="0.2">
      <c r="A4" s="36" t="s">
        <v>8</v>
      </c>
      <c r="B4" s="36"/>
      <c r="C4" s="36"/>
      <c r="D4" s="36"/>
      <c r="E4" s="7" t="s">
        <v>9</v>
      </c>
      <c r="F4" s="36" t="s">
        <v>10</v>
      </c>
      <c r="G4" s="8" t="s">
        <v>11</v>
      </c>
      <c r="H4" s="8" t="s">
        <v>12</v>
      </c>
      <c r="I4" s="36" t="s">
        <v>540</v>
      </c>
      <c r="J4" s="36" t="s">
        <v>546</v>
      </c>
      <c r="K4" s="36" t="s">
        <v>551</v>
      </c>
      <c r="L4" s="36"/>
      <c r="M4" s="8" t="s">
        <v>13</v>
      </c>
      <c r="N4" s="8" t="s">
        <v>12</v>
      </c>
      <c r="O4" s="56"/>
      <c r="P4" s="10" t="s">
        <v>14</v>
      </c>
      <c r="Q4" s="10" t="s">
        <v>15</v>
      </c>
    </row>
    <row r="5" spans="1:19" x14ac:dyDescent="0.2">
      <c r="A5" s="11" t="s">
        <v>549</v>
      </c>
      <c r="B5" s="11" t="s">
        <v>550</v>
      </c>
      <c r="C5" s="11" t="s">
        <v>549</v>
      </c>
      <c r="D5" s="11" t="s">
        <v>275</v>
      </c>
      <c r="E5" s="12">
        <v>15</v>
      </c>
      <c r="F5" s="12">
        <v>50</v>
      </c>
      <c r="G5" s="12">
        <v>50</v>
      </c>
      <c r="H5" s="12">
        <v>2000</v>
      </c>
      <c r="I5" s="36"/>
      <c r="J5" s="36"/>
      <c r="K5" s="12">
        <v>10000</v>
      </c>
      <c r="L5" s="36"/>
      <c r="M5" s="12">
        <f t="shared" ref="M5:M20" si="0">SUM(I5:L5)</f>
        <v>10000</v>
      </c>
      <c r="N5" s="12">
        <f t="shared" ref="N5:N20" si="1">$M5/$H5</f>
        <v>5</v>
      </c>
      <c r="O5" s="62"/>
      <c r="P5" s="12">
        <v>0.06</v>
      </c>
      <c r="Q5" s="12">
        <f t="shared" ref="Q5:Q20" si="2">$N5*$P5</f>
        <v>0.3</v>
      </c>
    </row>
    <row r="6" spans="1:19" x14ac:dyDescent="0.2">
      <c r="A6" s="11" t="s">
        <v>383</v>
      </c>
      <c r="B6" s="11" t="s">
        <v>384</v>
      </c>
      <c r="C6" s="11" t="s">
        <v>383</v>
      </c>
      <c r="D6" s="11" t="s">
        <v>275</v>
      </c>
      <c r="E6" s="12">
        <v>15</v>
      </c>
      <c r="F6" s="12">
        <v>225</v>
      </c>
      <c r="G6" s="12">
        <v>10</v>
      </c>
      <c r="H6" s="12">
        <v>400</v>
      </c>
      <c r="I6" s="12"/>
      <c r="J6" s="12"/>
      <c r="K6" s="12"/>
      <c r="L6" s="13"/>
      <c r="M6" s="12">
        <f t="shared" si="0"/>
        <v>0</v>
      </c>
      <c r="N6" s="12">
        <f t="shared" si="1"/>
        <v>0</v>
      </c>
      <c r="O6" s="57"/>
      <c r="P6" s="15">
        <v>0.06</v>
      </c>
      <c r="Q6" s="15">
        <f t="shared" si="2"/>
        <v>0</v>
      </c>
      <c r="R6" s="43">
        <f>SUM(Q6:Q20)</f>
        <v>2.96</v>
      </c>
      <c r="S6" s="3">
        <f>R6*100/$R$145</f>
        <v>9.3375394321766567</v>
      </c>
    </row>
    <row r="7" spans="1:19" x14ac:dyDescent="0.2">
      <c r="A7" s="11" t="s">
        <v>385</v>
      </c>
      <c r="B7" s="11" t="s">
        <v>386</v>
      </c>
      <c r="C7" s="11" t="s">
        <v>385</v>
      </c>
      <c r="D7" s="11" t="s">
        <v>275</v>
      </c>
      <c r="E7" s="12">
        <v>15</v>
      </c>
      <c r="F7" s="12">
        <v>300</v>
      </c>
      <c r="G7" s="12">
        <v>10</v>
      </c>
      <c r="H7" s="12">
        <v>300</v>
      </c>
      <c r="I7" s="12"/>
      <c r="J7" s="12"/>
      <c r="K7" s="12"/>
      <c r="L7" s="13"/>
      <c r="M7" s="12">
        <f t="shared" si="0"/>
        <v>0</v>
      </c>
      <c r="N7" s="12">
        <f t="shared" si="1"/>
        <v>0</v>
      </c>
      <c r="O7" s="57"/>
      <c r="P7" s="15">
        <v>0.06</v>
      </c>
      <c r="Q7" s="15">
        <f t="shared" si="2"/>
        <v>0</v>
      </c>
      <c r="R7" s="43"/>
    </row>
    <row r="8" spans="1:19" x14ac:dyDescent="0.2">
      <c r="A8" s="36" t="s">
        <v>387</v>
      </c>
      <c r="B8" s="36" t="s">
        <v>259</v>
      </c>
      <c r="C8" s="31" t="s">
        <v>388</v>
      </c>
      <c r="D8" s="36" t="s">
        <v>277</v>
      </c>
      <c r="E8" s="12" t="s">
        <v>167</v>
      </c>
      <c r="F8" s="12">
        <v>300</v>
      </c>
      <c r="G8" s="12">
        <v>10</v>
      </c>
      <c r="H8" s="12">
        <v>300</v>
      </c>
      <c r="I8" s="12"/>
      <c r="J8" s="12"/>
      <c r="K8" s="12"/>
      <c r="L8" s="13"/>
      <c r="M8" s="12">
        <f t="shared" si="0"/>
        <v>0</v>
      </c>
      <c r="N8" s="12">
        <f t="shared" si="1"/>
        <v>0</v>
      </c>
      <c r="O8" s="57"/>
      <c r="P8" s="15">
        <v>0.06</v>
      </c>
      <c r="Q8" s="15">
        <f t="shared" si="2"/>
        <v>0</v>
      </c>
      <c r="R8" s="43"/>
    </row>
    <row r="9" spans="1:19" x14ac:dyDescent="0.2">
      <c r="A9" s="11" t="s">
        <v>258</v>
      </c>
      <c r="B9" s="11" t="s">
        <v>259</v>
      </c>
      <c r="C9" s="11" t="s">
        <v>258</v>
      </c>
      <c r="D9" s="11" t="s">
        <v>275</v>
      </c>
      <c r="E9" s="12">
        <v>15</v>
      </c>
      <c r="F9" s="12">
        <v>375</v>
      </c>
      <c r="G9" s="12">
        <v>10</v>
      </c>
      <c r="H9" s="12">
        <v>200</v>
      </c>
      <c r="I9" s="12"/>
      <c r="J9" s="12"/>
      <c r="K9" s="12"/>
      <c r="L9" s="13"/>
      <c r="M9" s="12">
        <f t="shared" si="0"/>
        <v>0</v>
      </c>
      <c r="N9" s="12">
        <f t="shared" si="1"/>
        <v>0</v>
      </c>
      <c r="O9" s="57"/>
      <c r="P9" s="15">
        <v>0.06</v>
      </c>
      <c r="Q9" s="15">
        <f t="shared" si="2"/>
        <v>0</v>
      </c>
      <c r="R9" s="43"/>
    </row>
    <row r="10" spans="1:19" x14ac:dyDescent="0.2">
      <c r="A10" s="11" t="s">
        <v>26</v>
      </c>
      <c r="B10" s="11" t="s">
        <v>27</v>
      </c>
      <c r="C10" s="11" t="s">
        <v>26</v>
      </c>
      <c r="D10" s="11" t="s">
        <v>275</v>
      </c>
      <c r="E10" s="12">
        <v>15</v>
      </c>
      <c r="F10" s="12">
        <v>457</v>
      </c>
      <c r="G10" s="12">
        <v>10</v>
      </c>
      <c r="H10" s="12">
        <v>200</v>
      </c>
      <c r="I10" s="12"/>
      <c r="J10" s="12">
        <v>4200</v>
      </c>
      <c r="K10" s="12"/>
      <c r="L10" s="13"/>
      <c r="M10" s="12">
        <f t="shared" si="0"/>
        <v>4200</v>
      </c>
      <c r="N10" s="12">
        <f t="shared" si="1"/>
        <v>21</v>
      </c>
      <c r="O10" s="57"/>
      <c r="P10" s="15">
        <v>0.05</v>
      </c>
      <c r="Q10" s="15">
        <f t="shared" si="2"/>
        <v>1.05</v>
      </c>
    </row>
    <row r="11" spans="1:19" x14ac:dyDescent="0.2">
      <c r="A11" s="36" t="s">
        <v>169</v>
      </c>
      <c r="B11" s="36" t="s">
        <v>27</v>
      </c>
      <c r="C11" s="36">
        <v>90441400</v>
      </c>
      <c r="D11" s="36" t="s">
        <v>277</v>
      </c>
      <c r="E11" s="12" t="s">
        <v>167</v>
      </c>
      <c r="F11" s="12">
        <v>450</v>
      </c>
      <c r="G11" s="12">
        <v>10</v>
      </c>
      <c r="H11" s="12">
        <v>200</v>
      </c>
      <c r="I11" s="12"/>
      <c r="J11" s="12">
        <v>1000</v>
      </c>
      <c r="K11" s="12"/>
      <c r="L11" s="13"/>
      <c r="M11" s="12">
        <f t="shared" si="0"/>
        <v>1000</v>
      </c>
      <c r="N11" s="12">
        <f t="shared" si="1"/>
        <v>5</v>
      </c>
      <c r="O11" s="57"/>
      <c r="P11" s="15">
        <v>0.05</v>
      </c>
      <c r="Q11" s="15">
        <f t="shared" si="2"/>
        <v>0.25</v>
      </c>
    </row>
    <row r="12" spans="1:19" x14ac:dyDescent="0.2">
      <c r="A12" s="11" t="s">
        <v>24</v>
      </c>
      <c r="B12" s="11" t="s">
        <v>25</v>
      </c>
      <c r="C12" s="11" t="s">
        <v>24</v>
      </c>
      <c r="D12" s="11" t="s">
        <v>275</v>
      </c>
      <c r="E12" s="12">
        <v>15</v>
      </c>
      <c r="F12" s="12">
        <v>610</v>
      </c>
      <c r="G12" s="12">
        <v>10</v>
      </c>
      <c r="H12" s="12">
        <v>100</v>
      </c>
      <c r="I12" s="12"/>
      <c r="J12" s="12">
        <v>2000</v>
      </c>
      <c r="K12" s="12"/>
      <c r="L12" s="13"/>
      <c r="M12" s="12">
        <f t="shared" si="0"/>
        <v>2000</v>
      </c>
      <c r="N12" s="12">
        <f t="shared" si="1"/>
        <v>20</v>
      </c>
      <c r="O12" s="57"/>
      <c r="P12" s="15">
        <v>0.04</v>
      </c>
      <c r="Q12" s="15">
        <f t="shared" si="2"/>
        <v>0.8</v>
      </c>
    </row>
    <row r="13" spans="1:19" x14ac:dyDescent="0.2">
      <c r="A13" s="36" t="s">
        <v>168</v>
      </c>
      <c r="B13" s="36" t="s">
        <v>25</v>
      </c>
      <c r="C13" s="36">
        <v>90441600</v>
      </c>
      <c r="D13" s="36" t="s">
        <v>277</v>
      </c>
      <c r="E13" s="12" t="s">
        <v>167</v>
      </c>
      <c r="F13" s="12">
        <v>600</v>
      </c>
      <c r="G13" s="12">
        <v>10</v>
      </c>
      <c r="H13" s="12">
        <v>100</v>
      </c>
      <c r="I13" s="12"/>
      <c r="J13" s="12">
        <v>900</v>
      </c>
      <c r="K13" s="12"/>
      <c r="L13" s="13"/>
      <c r="M13" s="12">
        <f t="shared" si="0"/>
        <v>900</v>
      </c>
      <c r="N13" s="12">
        <f t="shared" si="1"/>
        <v>9</v>
      </c>
      <c r="O13" s="57"/>
      <c r="P13" s="15">
        <v>0.04</v>
      </c>
      <c r="Q13" s="15">
        <f t="shared" si="2"/>
        <v>0.36</v>
      </c>
    </row>
    <row r="14" spans="1:19" x14ac:dyDescent="0.2">
      <c r="A14" s="11" t="s">
        <v>150</v>
      </c>
      <c r="B14" s="11" t="s">
        <v>151</v>
      </c>
      <c r="C14" s="11" t="s">
        <v>150</v>
      </c>
      <c r="D14" s="11" t="s">
        <v>275</v>
      </c>
      <c r="E14" s="12">
        <v>15</v>
      </c>
      <c r="F14" s="12">
        <v>760</v>
      </c>
      <c r="G14" s="12">
        <v>10</v>
      </c>
      <c r="H14" s="12">
        <v>100</v>
      </c>
      <c r="I14" s="12"/>
      <c r="J14" s="12"/>
      <c r="K14" s="12"/>
      <c r="L14" s="13"/>
      <c r="M14" s="12">
        <f t="shared" si="0"/>
        <v>0</v>
      </c>
      <c r="N14" s="12">
        <f t="shared" si="1"/>
        <v>0</v>
      </c>
      <c r="O14" s="57"/>
      <c r="P14" s="15">
        <v>0.04</v>
      </c>
      <c r="Q14" s="15">
        <f t="shared" si="2"/>
        <v>0</v>
      </c>
    </row>
    <row r="15" spans="1:19" x14ac:dyDescent="0.2">
      <c r="A15" s="11" t="s">
        <v>20</v>
      </c>
      <c r="B15" s="11" t="s">
        <v>21</v>
      </c>
      <c r="C15" s="11" t="s">
        <v>20</v>
      </c>
      <c r="D15" s="11" t="s">
        <v>275</v>
      </c>
      <c r="E15" s="12">
        <v>15</v>
      </c>
      <c r="F15" s="12">
        <v>915</v>
      </c>
      <c r="G15" s="12">
        <v>10</v>
      </c>
      <c r="H15" s="12">
        <v>100</v>
      </c>
      <c r="I15" s="12"/>
      <c r="J15" s="12"/>
      <c r="K15" s="12"/>
      <c r="L15" s="13"/>
      <c r="M15" s="12">
        <f t="shared" si="0"/>
        <v>0</v>
      </c>
      <c r="N15" s="12">
        <f t="shared" si="1"/>
        <v>0</v>
      </c>
      <c r="O15" s="57"/>
      <c r="P15" s="15">
        <v>0.05</v>
      </c>
      <c r="Q15" s="15">
        <f t="shared" si="2"/>
        <v>0</v>
      </c>
    </row>
    <row r="16" spans="1:19" x14ac:dyDescent="0.2">
      <c r="A16" s="13" t="s">
        <v>166</v>
      </c>
      <c r="B16" s="13" t="s">
        <v>21</v>
      </c>
      <c r="C16" s="13">
        <v>90441800</v>
      </c>
      <c r="D16" s="36" t="s">
        <v>277</v>
      </c>
      <c r="E16" s="12" t="s">
        <v>167</v>
      </c>
      <c r="F16" s="12">
        <v>900</v>
      </c>
      <c r="G16" s="12">
        <v>10</v>
      </c>
      <c r="H16" s="12">
        <v>100</v>
      </c>
      <c r="I16" s="12"/>
      <c r="J16" s="12">
        <v>1000</v>
      </c>
      <c r="K16" s="12"/>
      <c r="L16" s="13"/>
      <c r="M16" s="12">
        <f t="shared" si="0"/>
        <v>1000</v>
      </c>
      <c r="N16" s="12">
        <f t="shared" si="1"/>
        <v>10</v>
      </c>
      <c r="O16" s="57"/>
      <c r="P16" s="15">
        <v>0.05</v>
      </c>
      <c r="Q16" s="15">
        <f t="shared" si="2"/>
        <v>0.5</v>
      </c>
    </row>
    <row r="17" spans="1:19" x14ac:dyDescent="0.2">
      <c r="A17" s="11" t="s">
        <v>16</v>
      </c>
      <c r="B17" s="11" t="s">
        <v>17</v>
      </c>
      <c r="C17" s="11" t="s">
        <v>16</v>
      </c>
      <c r="D17" s="11" t="s">
        <v>275</v>
      </c>
      <c r="E17" s="12">
        <v>15</v>
      </c>
      <c r="F17" s="12">
        <v>1220</v>
      </c>
      <c r="G17" s="12">
        <v>10</v>
      </c>
      <c r="H17" s="12">
        <v>50</v>
      </c>
      <c r="I17" s="12"/>
      <c r="J17" s="12"/>
      <c r="K17" s="12"/>
      <c r="L17" s="13"/>
      <c r="M17" s="12">
        <f t="shared" si="0"/>
        <v>0</v>
      </c>
      <c r="N17" s="12">
        <f t="shared" si="1"/>
        <v>0</v>
      </c>
      <c r="O17" s="57"/>
      <c r="P17" s="15">
        <v>0.04</v>
      </c>
      <c r="Q17" s="15">
        <f t="shared" si="2"/>
        <v>0</v>
      </c>
    </row>
    <row r="18" spans="1:19" x14ac:dyDescent="0.2">
      <c r="A18" s="11" t="s">
        <v>148</v>
      </c>
      <c r="B18" s="11" t="s">
        <v>149</v>
      </c>
      <c r="C18" s="11" t="s">
        <v>148</v>
      </c>
      <c r="D18" s="11" t="s">
        <v>275</v>
      </c>
      <c r="E18" s="12">
        <v>15</v>
      </c>
      <c r="F18" s="12">
        <v>1524</v>
      </c>
      <c r="G18" s="12">
        <v>10</v>
      </c>
      <c r="H18" s="12">
        <v>50</v>
      </c>
      <c r="I18" s="12"/>
      <c r="J18" s="12"/>
      <c r="K18" s="12"/>
      <c r="L18" s="13"/>
      <c r="M18" s="12">
        <f t="shared" si="0"/>
        <v>0</v>
      </c>
      <c r="N18" s="12">
        <f t="shared" si="1"/>
        <v>0</v>
      </c>
      <c r="O18" s="57"/>
      <c r="P18" s="15">
        <v>0.05</v>
      </c>
      <c r="Q18" s="15">
        <f t="shared" si="2"/>
        <v>0</v>
      </c>
    </row>
    <row r="19" spans="1:19" x14ac:dyDescent="0.2">
      <c r="A19" s="11" t="s">
        <v>146</v>
      </c>
      <c r="B19" s="11" t="s">
        <v>147</v>
      </c>
      <c r="C19" s="11" t="s">
        <v>146</v>
      </c>
      <c r="D19" s="11" t="s">
        <v>275</v>
      </c>
      <c r="E19" s="12">
        <v>15</v>
      </c>
      <c r="F19" s="12">
        <v>1800</v>
      </c>
      <c r="G19" s="12">
        <v>10</v>
      </c>
      <c r="H19" s="12">
        <v>50</v>
      </c>
      <c r="I19" s="12"/>
      <c r="J19" s="12"/>
      <c r="K19" s="12"/>
      <c r="L19" s="13"/>
      <c r="M19" s="12">
        <f t="shared" si="0"/>
        <v>0</v>
      </c>
      <c r="N19" s="12">
        <f t="shared" si="1"/>
        <v>0</v>
      </c>
      <c r="O19" s="57"/>
      <c r="P19" s="15">
        <v>0.06</v>
      </c>
      <c r="Q19" s="15">
        <f t="shared" si="2"/>
        <v>0</v>
      </c>
    </row>
    <row r="20" spans="1:19" x14ac:dyDescent="0.2">
      <c r="A20" s="11" t="s">
        <v>353</v>
      </c>
      <c r="B20" s="11" t="s">
        <v>354</v>
      </c>
      <c r="C20" s="11" t="s">
        <v>146</v>
      </c>
      <c r="D20" s="11" t="s">
        <v>275</v>
      </c>
      <c r="E20" s="12">
        <v>15</v>
      </c>
      <c r="F20" s="12">
        <v>2100</v>
      </c>
      <c r="G20" s="12">
        <v>10</v>
      </c>
      <c r="H20" s="12">
        <v>50</v>
      </c>
      <c r="I20" s="12"/>
      <c r="J20" s="12"/>
      <c r="K20" s="12"/>
      <c r="L20" s="13"/>
      <c r="M20" s="12">
        <f t="shared" si="0"/>
        <v>0</v>
      </c>
      <c r="N20" s="12">
        <f t="shared" si="1"/>
        <v>0</v>
      </c>
      <c r="O20" s="57"/>
      <c r="P20" s="15">
        <v>0.06</v>
      </c>
      <c r="Q20" s="15">
        <f t="shared" si="2"/>
        <v>0</v>
      </c>
    </row>
    <row r="21" spans="1:19" ht="15" x14ac:dyDescent="0.2">
      <c r="A21" s="60" t="s">
        <v>28</v>
      </c>
      <c r="B21" s="60"/>
      <c r="C21" s="60"/>
      <c r="D21" s="60"/>
      <c r="E21" s="60"/>
      <c r="F21" s="12"/>
      <c r="G21" s="20"/>
      <c r="H21" s="20"/>
      <c r="I21" s="12"/>
      <c r="J21" s="12"/>
      <c r="K21" s="12"/>
      <c r="L21" s="21"/>
      <c r="M21" s="12"/>
      <c r="N21" s="12"/>
      <c r="O21" s="57"/>
      <c r="P21" s="12"/>
      <c r="Q21" s="15"/>
    </row>
    <row r="22" spans="1:19" x14ac:dyDescent="0.2">
      <c r="A22" s="11" t="s">
        <v>260</v>
      </c>
      <c r="B22" s="11" t="s">
        <v>229</v>
      </c>
      <c r="C22" s="11" t="s">
        <v>260</v>
      </c>
      <c r="D22" s="11" t="s">
        <v>275</v>
      </c>
      <c r="E22" s="12">
        <v>20</v>
      </c>
      <c r="F22" s="12">
        <v>100</v>
      </c>
      <c r="G22" s="12">
        <v>10</v>
      </c>
      <c r="H22" s="12">
        <v>500</v>
      </c>
      <c r="I22" s="12"/>
      <c r="J22" s="12"/>
      <c r="K22" s="12"/>
      <c r="L22" s="13"/>
      <c r="M22" s="12">
        <f t="shared" ref="M22:M38" si="3">SUM(I22:L22)</f>
        <v>0</v>
      </c>
      <c r="N22" s="12">
        <f t="shared" ref="N22:N38" si="4">$M22/$H22</f>
        <v>0</v>
      </c>
      <c r="O22" s="57"/>
      <c r="P22" s="15">
        <v>0.06</v>
      </c>
      <c r="Q22" s="15">
        <f t="shared" ref="Q22:Q38" si="5">$N22*$P22</f>
        <v>0</v>
      </c>
      <c r="R22" s="43">
        <f>SUM(Q22:Q38)</f>
        <v>12.33</v>
      </c>
      <c r="S22" s="3">
        <f>R22*100/$R$145</f>
        <v>38.895899053627758</v>
      </c>
    </row>
    <row r="23" spans="1:19" x14ac:dyDescent="0.2">
      <c r="A23" s="36" t="s">
        <v>228</v>
      </c>
      <c r="B23" s="36" t="s">
        <v>229</v>
      </c>
      <c r="C23" s="36">
        <v>90442100</v>
      </c>
      <c r="D23" s="36" t="s">
        <v>277</v>
      </c>
      <c r="E23" s="12" t="s">
        <v>46</v>
      </c>
      <c r="F23" s="12">
        <v>100</v>
      </c>
      <c r="G23" s="12">
        <v>10</v>
      </c>
      <c r="H23" s="12">
        <v>500</v>
      </c>
      <c r="I23" s="12"/>
      <c r="J23" s="12"/>
      <c r="K23" s="12"/>
      <c r="L23" s="13"/>
      <c r="M23" s="12">
        <f t="shared" si="3"/>
        <v>0</v>
      </c>
      <c r="N23" s="12">
        <f t="shared" si="4"/>
        <v>0</v>
      </c>
      <c r="O23" s="57"/>
      <c r="P23" s="15">
        <v>0.06</v>
      </c>
      <c r="Q23" s="15">
        <f t="shared" si="5"/>
        <v>0</v>
      </c>
      <c r="R23" s="43"/>
    </row>
    <row r="24" spans="1:19" x14ac:dyDescent="0.2">
      <c r="A24" s="36" t="s">
        <v>172</v>
      </c>
      <c r="B24" s="36" t="s">
        <v>173</v>
      </c>
      <c r="C24" s="36">
        <v>90447000</v>
      </c>
      <c r="D24" s="36" t="s">
        <v>277</v>
      </c>
      <c r="E24" s="12" t="s">
        <v>46</v>
      </c>
      <c r="F24" s="12">
        <v>240</v>
      </c>
      <c r="G24" s="12">
        <v>10</v>
      </c>
      <c r="H24" s="12">
        <v>250</v>
      </c>
      <c r="I24" s="12">
        <v>2750</v>
      </c>
      <c r="J24" s="12"/>
      <c r="K24" s="12"/>
      <c r="L24" s="13"/>
      <c r="M24" s="12">
        <f t="shared" si="3"/>
        <v>2750</v>
      </c>
      <c r="N24" s="12">
        <f t="shared" si="4"/>
        <v>11</v>
      </c>
      <c r="O24" s="57"/>
      <c r="P24" s="15">
        <v>0.06</v>
      </c>
      <c r="Q24" s="15">
        <f t="shared" si="5"/>
        <v>0.65999999999999992</v>
      </c>
    </row>
    <row r="25" spans="1:19" x14ac:dyDescent="0.2">
      <c r="A25" s="11" t="s">
        <v>389</v>
      </c>
      <c r="B25" s="11" t="s">
        <v>390</v>
      </c>
      <c r="C25" s="11" t="s">
        <v>389</v>
      </c>
      <c r="D25" s="11" t="s">
        <v>275</v>
      </c>
      <c r="E25" s="12">
        <v>20</v>
      </c>
      <c r="F25" s="12">
        <v>300</v>
      </c>
      <c r="G25" s="12">
        <v>10</v>
      </c>
      <c r="H25" s="12">
        <v>200</v>
      </c>
      <c r="I25" s="12"/>
      <c r="J25" s="12"/>
      <c r="K25" s="12"/>
      <c r="L25" s="13"/>
      <c r="M25" s="12">
        <f t="shared" si="3"/>
        <v>0</v>
      </c>
      <c r="N25" s="12">
        <f t="shared" si="4"/>
        <v>0</v>
      </c>
      <c r="O25" s="57"/>
      <c r="P25" s="15">
        <v>0.06</v>
      </c>
      <c r="Q25" s="15">
        <f t="shared" si="5"/>
        <v>0</v>
      </c>
    </row>
    <row r="26" spans="1:19" x14ac:dyDescent="0.2">
      <c r="A26" s="11" t="s">
        <v>50</v>
      </c>
      <c r="B26" s="11" t="s">
        <v>51</v>
      </c>
      <c r="C26" s="11" t="s">
        <v>50</v>
      </c>
      <c r="D26" s="11" t="s">
        <v>275</v>
      </c>
      <c r="E26" s="12">
        <v>20</v>
      </c>
      <c r="F26" s="12">
        <v>457</v>
      </c>
      <c r="G26" s="12">
        <v>10</v>
      </c>
      <c r="H26" s="12">
        <v>100</v>
      </c>
      <c r="I26" s="12"/>
      <c r="J26" s="12"/>
      <c r="K26" s="12"/>
      <c r="L26" s="13"/>
      <c r="M26" s="12">
        <f t="shared" si="3"/>
        <v>0</v>
      </c>
      <c r="N26" s="12">
        <f t="shared" si="4"/>
        <v>0</v>
      </c>
      <c r="O26" s="57"/>
      <c r="P26" s="15">
        <v>0.04</v>
      </c>
      <c r="Q26" s="15">
        <f t="shared" si="5"/>
        <v>0</v>
      </c>
    </row>
    <row r="27" spans="1:19" x14ac:dyDescent="0.2">
      <c r="A27" s="36" t="s">
        <v>171</v>
      </c>
      <c r="B27" s="36" t="s">
        <v>51</v>
      </c>
      <c r="C27" s="36">
        <v>90442400</v>
      </c>
      <c r="D27" s="36" t="s">
        <v>277</v>
      </c>
      <c r="E27" s="12" t="s">
        <v>46</v>
      </c>
      <c r="F27" s="12">
        <v>450</v>
      </c>
      <c r="G27" s="12">
        <v>10</v>
      </c>
      <c r="H27" s="12">
        <v>100</v>
      </c>
      <c r="I27" s="12">
        <v>200</v>
      </c>
      <c r="J27" s="12">
        <v>2000</v>
      </c>
      <c r="K27" s="12"/>
      <c r="L27" s="13"/>
      <c r="M27" s="12">
        <f t="shared" si="3"/>
        <v>2200</v>
      </c>
      <c r="N27" s="12">
        <f t="shared" si="4"/>
        <v>22</v>
      </c>
      <c r="O27" s="57"/>
      <c r="P27" s="15">
        <v>0.04</v>
      </c>
      <c r="Q27" s="15">
        <f t="shared" si="5"/>
        <v>0.88</v>
      </c>
    </row>
    <row r="28" spans="1:19" x14ac:dyDescent="0.2">
      <c r="A28" s="11" t="s">
        <v>47</v>
      </c>
      <c r="B28" s="11" t="s">
        <v>48</v>
      </c>
      <c r="C28" s="11" t="s">
        <v>47</v>
      </c>
      <c r="D28" s="11" t="s">
        <v>275</v>
      </c>
      <c r="E28" s="12">
        <v>20</v>
      </c>
      <c r="F28" s="12">
        <v>610</v>
      </c>
      <c r="G28" s="12">
        <v>10</v>
      </c>
      <c r="H28" s="12">
        <v>100</v>
      </c>
      <c r="I28" s="12"/>
      <c r="J28" s="12">
        <v>2000</v>
      </c>
      <c r="K28" s="12"/>
      <c r="L28" s="13"/>
      <c r="M28" s="12">
        <f t="shared" si="3"/>
        <v>2000</v>
      </c>
      <c r="N28" s="12">
        <f t="shared" si="4"/>
        <v>20</v>
      </c>
      <c r="O28" s="57"/>
      <c r="P28" s="15">
        <v>0.06</v>
      </c>
      <c r="Q28" s="15">
        <f t="shared" si="5"/>
        <v>1.2</v>
      </c>
    </row>
    <row r="29" spans="1:19" x14ac:dyDescent="0.2">
      <c r="A29" s="36" t="s">
        <v>49</v>
      </c>
      <c r="B29" s="36" t="s">
        <v>48</v>
      </c>
      <c r="C29" s="36">
        <v>90442600</v>
      </c>
      <c r="D29" s="36" t="s">
        <v>277</v>
      </c>
      <c r="E29" s="12" t="s">
        <v>46</v>
      </c>
      <c r="F29" s="12">
        <v>600</v>
      </c>
      <c r="G29" s="12">
        <v>10</v>
      </c>
      <c r="H29" s="12">
        <v>100</v>
      </c>
      <c r="I29" s="12"/>
      <c r="J29" s="12">
        <v>1600</v>
      </c>
      <c r="K29" s="12"/>
      <c r="L29" s="13"/>
      <c r="M29" s="12">
        <f t="shared" si="3"/>
        <v>1600</v>
      </c>
      <c r="N29" s="12">
        <f t="shared" si="4"/>
        <v>16</v>
      </c>
      <c r="O29" s="57"/>
      <c r="P29" s="15">
        <v>0.06</v>
      </c>
      <c r="Q29" s="15">
        <f t="shared" si="5"/>
        <v>0.96</v>
      </c>
    </row>
    <row r="30" spans="1:19" x14ac:dyDescent="0.2">
      <c r="A30" s="11" t="s">
        <v>154</v>
      </c>
      <c r="B30" s="11" t="s">
        <v>43</v>
      </c>
      <c r="C30" s="11" t="s">
        <v>154</v>
      </c>
      <c r="D30" s="11" t="s">
        <v>275</v>
      </c>
      <c r="E30" s="12">
        <v>20</v>
      </c>
      <c r="F30" s="12">
        <v>760</v>
      </c>
      <c r="G30" s="12">
        <v>10</v>
      </c>
      <c r="H30" s="12">
        <v>100</v>
      </c>
      <c r="I30" s="12"/>
      <c r="J30" s="12">
        <v>500</v>
      </c>
      <c r="K30" s="12"/>
      <c r="L30" s="13"/>
      <c r="M30" s="12">
        <f t="shared" si="3"/>
        <v>500</v>
      </c>
      <c r="N30" s="12">
        <f t="shared" si="4"/>
        <v>5</v>
      </c>
      <c r="O30" s="57"/>
      <c r="P30" s="15">
        <v>7.0000000000000007E-2</v>
      </c>
      <c r="Q30" s="15">
        <f t="shared" si="5"/>
        <v>0.35000000000000003</v>
      </c>
    </row>
    <row r="31" spans="1:19" x14ac:dyDescent="0.2">
      <c r="A31" s="36" t="s">
        <v>45</v>
      </c>
      <c r="B31" s="36" t="s">
        <v>43</v>
      </c>
      <c r="C31" s="36">
        <v>90442700</v>
      </c>
      <c r="D31" s="36" t="s">
        <v>277</v>
      </c>
      <c r="E31" s="12" t="s">
        <v>46</v>
      </c>
      <c r="F31" s="12">
        <v>750</v>
      </c>
      <c r="G31" s="12">
        <v>10</v>
      </c>
      <c r="H31" s="12">
        <v>100</v>
      </c>
      <c r="I31" s="12"/>
      <c r="J31" s="12">
        <v>2800</v>
      </c>
      <c r="K31" s="12"/>
      <c r="L31" s="13"/>
      <c r="M31" s="12">
        <f t="shared" si="3"/>
        <v>2800</v>
      </c>
      <c r="N31" s="12">
        <f t="shared" si="4"/>
        <v>28</v>
      </c>
      <c r="O31" s="57"/>
      <c r="P31" s="15">
        <v>7.0000000000000007E-2</v>
      </c>
      <c r="Q31" s="15">
        <f t="shared" si="5"/>
        <v>1.9600000000000002</v>
      </c>
    </row>
    <row r="32" spans="1:19" x14ac:dyDescent="0.2">
      <c r="A32" s="11" t="s">
        <v>38</v>
      </c>
      <c r="B32" s="11" t="s">
        <v>39</v>
      </c>
      <c r="C32" s="11" t="s">
        <v>38</v>
      </c>
      <c r="D32" s="11" t="s">
        <v>275</v>
      </c>
      <c r="E32" s="12">
        <v>20</v>
      </c>
      <c r="F32" s="12">
        <v>915</v>
      </c>
      <c r="G32" s="12">
        <v>10</v>
      </c>
      <c r="H32" s="12">
        <v>50</v>
      </c>
      <c r="I32" s="12"/>
      <c r="J32" s="12">
        <v>2000</v>
      </c>
      <c r="K32" s="12"/>
      <c r="L32" s="13"/>
      <c r="M32" s="12">
        <f t="shared" si="3"/>
        <v>2000</v>
      </c>
      <c r="N32" s="12">
        <f t="shared" si="4"/>
        <v>40</v>
      </c>
      <c r="O32" s="57"/>
      <c r="P32" s="15">
        <v>0.04</v>
      </c>
      <c r="Q32" s="15">
        <f t="shared" si="5"/>
        <v>1.6</v>
      </c>
    </row>
    <row r="33" spans="1:19" x14ac:dyDescent="0.2">
      <c r="A33" s="36" t="s">
        <v>170</v>
      </c>
      <c r="B33" s="36" t="s">
        <v>39</v>
      </c>
      <c r="C33" s="36">
        <v>90442800</v>
      </c>
      <c r="D33" s="36" t="s">
        <v>277</v>
      </c>
      <c r="E33" s="12" t="s">
        <v>46</v>
      </c>
      <c r="F33" s="12">
        <v>900</v>
      </c>
      <c r="G33" s="12">
        <v>10</v>
      </c>
      <c r="H33" s="12">
        <v>50</v>
      </c>
      <c r="I33" s="12"/>
      <c r="J33" s="12">
        <v>2900</v>
      </c>
      <c r="K33" s="12"/>
      <c r="L33" s="13"/>
      <c r="M33" s="12">
        <f t="shared" si="3"/>
        <v>2900</v>
      </c>
      <c r="N33" s="12">
        <f t="shared" si="4"/>
        <v>58</v>
      </c>
      <c r="O33" s="57"/>
      <c r="P33" s="15">
        <v>0.04</v>
      </c>
      <c r="Q33" s="15">
        <f t="shared" si="5"/>
        <v>2.3199999999999998</v>
      </c>
    </row>
    <row r="34" spans="1:19" x14ac:dyDescent="0.2">
      <c r="A34" s="11" t="s">
        <v>34</v>
      </c>
      <c r="B34" s="11" t="s">
        <v>35</v>
      </c>
      <c r="C34" s="11" t="s">
        <v>34</v>
      </c>
      <c r="D34" s="11" t="s">
        <v>275</v>
      </c>
      <c r="E34" s="12">
        <v>20</v>
      </c>
      <c r="F34" s="12">
        <v>1220</v>
      </c>
      <c r="G34" s="12">
        <v>10</v>
      </c>
      <c r="H34" s="12">
        <v>50</v>
      </c>
      <c r="I34" s="12"/>
      <c r="J34" s="12">
        <v>2000</v>
      </c>
      <c r="K34" s="12"/>
      <c r="L34" s="13"/>
      <c r="M34" s="12">
        <f t="shared" si="3"/>
        <v>2000</v>
      </c>
      <c r="N34" s="12">
        <f t="shared" si="4"/>
        <v>40</v>
      </c>
      <c r="O34" s="57"/>
      <c r="P34" s="15">
        <v>0.06</v>
      </c>
      <c r="Q34" s="15">
        <f t="shared" si="5"/>
        <v>2.4</v>
      </c>
    </row>
    <row r="35" spans="1:19" x14ac:dyDescent="0.2">
      <c r="A35" s="11" t="s">
        <v>32</v>
      </c>
      <c r="B35" s="11" t="s">
        <v>33</v>
      </c>
      <c r="C35" s="11" t="s">
        <v>32</v>
      </c>
      <c r="D35" s="11" t="s">
        <v>275</v>
      </c>
      <c r="E35" s="12">
        <v>20</v>
      </c>
      <c r="F35" s="12">
        <v>1524</v>
      </c>
      <c r="G35" s="12">
        <v>10</v>
      </c>
      <c r="H35" s="12">
        <v>50</v>
      </c>
      <c r="I35" s="12"/>
      <c r="J35" s="12"/>
      <c r="K35" s="12"/>
      <c r="L35" s="13"/>
      <c r="M35" s="12">
        <f t="shared" si="3"/>
        <v>0</v>
      </c>
      <c r="N35" s="12">
        <f t="shared" si="4"/>
        <v>0</v>
      </c>
      <c r="O35" s="57"/>
      <c r="P35" s="15">
        <v>7.0000000000000007E-2</v>
      </c>
      <c r="Q35" s="15">
        <f t="shared" si="5"/>
        <v>0</v>
      </c>
    </row>
    <row r="36" spans="1:19" x14ac:dyDescent="0.2">
      <c r="A36" s="11" t="s">
        <v>214</v>
      </c>
      <c r="B36" s="11" t="s">
        <v>30</v>
      </c>
      <c r="C36" s="11" t="s">
        <v>214</v>
      </c>
      <c r="D36" s="11" t="s">
        <v>275</v>
      </c>
      <c r="E36" s="12">
        <v>20</v>
      </c>
      <c r="F36" s="12">
        <v>1800</v>
      </c>
      <c r="G36" s="12">
        <v>10</v>
      </c>
      <c r="H36" s="12">
        <v>50</v>
      </c>
      <c r="I36" s="12"/>
      <c r="J36" s="12"/>
      <c r="K36" s="12"/>
      <c r="L36" s="13"/>
      <c r="M36" s="12">
        <f t="shared" si="3"/>
        <v>0</v>
      </c>
      <c r="N36" s="12">
        <f t="shared" si="4"/>
        <v>0</v>
      </c>
      <c r="O36" s="57"/>
      <c r="P36" s="15">
        <v>0.09</v>
      </c>
      <c r="Q36" s="15">
        <f t="shared" si="5"/>
        <v>0</v>
      </c>
    </row>
    <row r="37" spans="1:19" x14ac:dyDescent="0.2">
      <c r="A37" s="11" t="s">
        <v>212</v>
      </c>
      <c r="B37" s="11" t="s">
        <v>213</v>
      </c>
      <c r="C37" s="11" t="s">
        <v>212</v>
      </c>
      <c r="D37" s="11" t="s">
        <v>275</v>
      </c>
      <c r="E37" s="12">
        <v>20</v>
      </c>
      <c r="F37" s="12">
        <v>2100</v>
      </c>
      <c r="G37" s="12">
        <v>10</v>
      </c>
      <c r="H37" s="12">
        <v>50</v>
      </c>
      <c r="I37" s="12"/>
      <c r="J37" s="12"/>
      <c r="K37" s="12"/>
      <c r="L37" s="13"/>
      <c r="M37" s="12">
        <f t="shared" si="3"/>
        <v>0</v>
      </c>
      <c r="N37" s="12">
        <f t="shared" si="4"/>
        <v>0</v>
      </c>
      <c r="O37" s="57"/>
      <c r="P37" s="15">
        <v>7.0000000000000007E-2</v>
      </c>
      <c r="Q37" s="15">
        <f t="shared" si="5"/>
        <v>0</v>
      </c>
    </row>
    <row r="38" spans="1:19" x14ac:dyDescent="0.2">
      <c r="A38" s="11" t="s">
        <v>242</v>
      </c>
      <c r="B38" s="11" t="s">
        <v>243</v>
      </c>
      <c r="C38" s="11" t="s">
        <v>242</v>
      </c>
      <c r="D38" s="11" t="s">
        <v>275</v>
      </c>
      <c r="E38" s="12">
        <v>20</v>
      </c>
      <c r="F38" s="12">
        <v>2400</v>
      </c>
      <c r="G38" s="12">
        <v>10</v>
      </c>
      <c r="H38" s="12">
        <v>50</v>
      </c>
      <c r="I38" s="12"/>
      <c r="J38" s="12"/>
      <c r="K38" s="12"/>
      <c r="L38" s="13"/>
      <c r="M38" s="12">
        <f t="shared" si="3"/>
        <v>0</v>
      </c>
      <c r="N38" s="12">
        <f t="shared" si="4"/>
        <v>0</v>
      </c>
      <c r="O38" s="57"/>
      <c r="P38" s="15">
        <v>7.0000000000000007E-2</v>
      </c>
      <c r="Q38" s="15">
        <f t="shared" si="5"/>
        <v>0</v>
      </c>
    </row>
    <row r="39" spans="1:19" ht="15" x14ac:dyDescent="0.2">
      <c r="A39" s="60" t="s">
        <v>52</v>
      </c>
      <c r="B39" s="60"/>
      <c r="C39" s="60"/>
      <c r="D39" s="60"/>
      <c r="E39" s="60"/>
      <c r="F39" s="24"/>
      <c r="G39" s="10"/>
      <c r="H39" s="10"/>
      <c r="I39" s="12"/>
      <c r="J39" s="12"/>
      <c r="K39" s="12"/>
      <c r="L39" s="25"/>
      <c r="M39" s="12"/>
      <c r="N39" s="12"/>
      <c r="O39" s="57"/>
      <c r="P39" s="12"/>
      <c r="Q39" s="15"/>
    </row>
    <row r="40" spans="1:19" x14ac:dyDescent="0.2">
      <c r="A40" s="11" t="s">
        <v>261</v>
      </c>
      <c r="B40" s="11" t="s">
        <v>262</v>
      </c>
      <c r="C40" s="11" t="s">
        <v>261</v>
      </c>
      <c r="D40" s="11" t="s">
        <v>275</v>
      </c>
      <c r="E40" s="12">
        <v>25</v>
      </c>
      <c r="F40" s="12">
        <v>200</v>
      </c>
      <c r="G40" s="12">
        <v>10</v>
      </c>
      <c r="H40" s="12">
        <v>150</v>
      </c>
      <c r="I40" s="12">
        <v>150</v>
      </c>
      <c r="J40" s="12"/>
      <c r="K40" s="12"/>
      <c r="L40" s="13"/>
      <c r="M40" s="12">
        <f t="shared" ref="M40:M58" si="6">SUM(I40:L40)</f>
        <v>150</v>
      </c>
      <c r="N40" s="12">
        <f t="shared" ref="N40:N58" si="7">$M40/$H40</f>
        <v>1</v>
      </c>
      <c r="O40" s="57"/>
      <c r="P40" s="15">
        <v>0.06</v>
      </c>
      <c r="Q40" s="15">
        <f t="shared" ref="Q40:Q58" si="8">$N40*$P40</f>
        <v>0.06</v>
      </c>
      <c r="R40" s="43">
        <f>SUM(Q40:Q58)</f>
        <v>9.5399999999999991</v>
      </c>
      <c r="S40" s="3">
        <f>R40*100/$R$145</f>
        <v>30.094637223974761</v>
      </c>
    </row>
    <row r="41" spans="1:19" x14ac:dyDescent="0.2">
      <c r="A41" s="36" t="s">
        <v>198</v>
      </c>
      <c r="B41" s="36" t="s">
        <v>199</v>
      </c>
      <c r="C41" s="36">
        <v>90448000</v>
      </c>
      <c r="D41" s="36" t="s">
        <v>277</v>
      </c>
      <c r="E41" s="12" t="s">
        <v>63</v>
      </c>
      <c r="F41" s="12">
        <v>270</v>
      </c>
      <c r="G41" s="12">
        <v>10</v>
      </c>
      <c r="H41" s="12">
        <v>100</v>
      </c>
      <c r="I41" s="12"/>
      <c r="J41" s="12"/>
      <c r="K41" s="12"/>
      <c r="L41" s="13"/>
      <c r="M41" s="12">
        <f t="shared" si="6"/>
        <v>0</v>
      </c>
      <c r="N41" s="12">
        <f t="shared" si="7"/>
        <v>0</v>
      </c>
      <c r="O41" s="57"/>
      <c r="P41" s="15">
        <v>0.06</v>
      </c>
      <c r="Q41" s="15">
        <f t="shared" si="8"/>
        <v>0</v>
      </c>
    </row>
    <row r="42" spans="1:19" x14ac:dyDescent="0.2">
      <c r="A42" s="36" t="s">
        <v>392</v>
      </c>
      <c r="B42" s="36" t="s">
        <v>391</v>
      </c>
      <c r="C42" s="31" t="s">
        <v>393</v>
      </c>
      <c r="D42" s="36" t="s">
        <v>277</v>
      </c>
      <c r="E42" s="12" t="s">
        <v>63</v>
      </c>
      <c r="F42" s="12">
        <v>300</v>
      </c>
      <c r="G42" s="12">
        <v>10</v>
      </c>
      <c r="H42" s="12">
        <v>100</v>
      </c>
      <c r="I42" s="12"/>
      <c r="J42" s="12"/>
      <c r="K42" s="12"/>
      <c r="L42" s="13"/>
      <c r="M42" s="12">
        <f t="shared" si="6"/>
        <v>0</v>
      </c>
      <c r="N42" s="12">
        <f t="shared" si="7"/>
        <v>0</v>
      </c>
      <c r="O42" s="57"/>
      <c r="P42" s="15">
        <v>0.06</v>
      </c>
      <c r="Q42" s="15">
        <f t="shared" si="8"/>
        <v>0</v>
      </c>
    </row>
    <row r="43" spans="1:19" x14ac:dyDescent="0.2">
      <c r="A43" s="27" t="s">
        <v>67</v>
      </c>
      <c r="B43" s="27" t="s">
        <v>68</v>
      </c>
      <c r="C43" s="27" t="s">
        <v>69</v>
      </c>
      <c r="D43" s="11" t="s">
        <v>275</v>
      </c>
      <c r="E43" s="12">
        <v>25</v>
      </c>
      <c r="F43" s="12">
        <v>375</v>
      </c>
      <c r="G43" s="12">
        <v>10</v>
      </c>
      <c r="H43" s="12">
        <v>100</v>
      </c>
      <c r="I43" s="12">
        <v>400</v>
      </c>
      <c r="J43" s="12"/>
      <c r="K43" s="12"/>
      <c r="L43" s="13"/>
      <c r="M43" s="12">
        <f t="shared" si="6"/>
        <v>400</v>
      </c>
      <c r="N43" s="12">
        <f t="shared" si="7"/>
        <v>4</v>
      </c>
      <c r="O43" s="57"/>
      <c r="P43" s="15">
        <v>0.06</v>
      </c>
      <c r="Q43" s="15">
        <f t="shared" si="8"/>
        <v>0.24</v>
      </c>
    </row>
    <row r="44" spans="1:19" x14ac:dyDescent="0.2">
      <c r="A44" s="11" t="s">
        <v>64</v>
      </c>
      <c r="B44" s="11" t="s">
        <v>65</v>
      </c>
      <c r="C44" s="11" t="s">
        <v>64</v>
      </c>
      <c r="D44" s="11" t="s">
        <v>275</v>
      </c>
      <c r="E44" s="12">
        <v>25</v>
      </c>
      <c r="F44" s="12">
        <v>457</v>
      </c>
      <c r="G44" s="12">
        <v>10</v>
      </c>
      <c r="H44" s="12">
        <v>100</v>
      </c>
      <c r="I44" s="12"/>
      <c r="J44" s="12">
        <v>500</v>
      </c>
      <c r="K44" s="12"/>
      <c r="L44" s="13"/>
      <c r="M44" s="12">
        <f t="shared" si="6"/>
        <v>500</v>
      </c>
      <c r="N44" s="12">
        <f t="shared" si="7"/>
        <v>5</v>
      </c>
      <c r="O44" s="57"/>
      <c r="P44" s="15">
        <v>0.06</v>
      </c>
      <c r="Q44" s="15">
        <f t="shared" si="8"/>
        <v>0.3</v>
      </c>
    </row>
    <row r="45" spans="1:19" x14ac:dyDescent="0.2">
      <c r="A45" s="36" t="s">
        <v>66</v>
      </c>
      <c r="B45" s="36" t="s">
        <v>65</v>
      </c>
      <c r="C45" s="36">
        <v>90443400</v>
      </c>
      <c r="D45" s="36" t="s">
        <v>277</v>
      </c>
      <c r="E45" s="12" t="s">
        <v>63</v>
      </c>
      <c r="F45" s="12">
        <v>450</v>
      </c>
      <c r="G45" s="12">
        <v>10</v>
      </c>
      <c r="H45" s="12">
        <v>100</v>
      </c>
      <c r="I45" s="12"/>
      <c r="J45" s="12">
        <v>1100</v>
      </c>
      <c r="K45" s="12"/>
      <c r="L45" s="13"/>
      <c r="M45" s="12">
        <f t="shared" si="6"/>
        <v>1100</v>
      </c>
      <c r="N45" s="12">
        <f t="shared" si="7"/>
        <v>11</v>
      </c>
      <c r="O45" s="57"/>
      <c r="P45" s="15">
        <v>0.06</v>
      </c>
      <c r="Q45" s="15">
        <f t="shared" si="8"/>
        <v>0.65999999999999992</v>
      </c>
    </row>
    <row r="46" spans="1:19" x14ac:dyDescent="0.2">
      <c r="A46" s="11" t="s">
        <v>60</v>
      </c>
      <c r="B46" s="11" t="s">
        <v>61</v>
      </c>
      <c r="C46" s="11" t="s">
        <v>60</v>
      </c>
      <c r="D46" s="11" t="s">
        <v>275</v>
      </c>
      <c r="E46" s="12">
        <v>25</v>
      </c>
      <c r="F46" s="12">
        <v>610</v>
      </c>
      <c r="G46" s="12">
        <v>10</v>
      </c>
      <c r="H46" s="12">
        <v>50</v>
      </c>
      <c r="I46" s="12"/>
      <c r="J46" s="12">
        <v>500</v>
      </c>
      <c r="K46" s="12"/>
      <c r="L46" s="13"/>
      <c r="M46" s="12">
        <f t="shared" si="6"/>
        <v>500</v>
      </c>
      <c r="N46" s="12">
        <f t="shared" si="7"/>
        <v>10</v>
      </c>
      <c r="O46" s="57"/>
      <c r="P46" s="15">
        <v>0.04</v>
      </c>
      <c r="Q46" s="15">
        <f t="shared" si="8"/>
        <v>0.4</v>
      </c>
    </row>
    <row r="47" spans="1:19" x14ac:dyDescent="0.2">
      <c r="A47" s="36" t="s">
        <v>62</v>
      </c>
      <c r="B47" s="36" t="s">
        <v>61</v>
      </c>
      <c r="C47" s="36">
        <v>90443600</v>
      </c>
      <c r="D47" s="36" t="s">
        <v>277</v>
      </c>
      <c r="E47" s="12" t="s">
        <v>63</v>
      </c>
      <c r="F47" s="12">
        <v>600</v>
      </c>
      <c r="G47" s="12">
        <v>10</v>
      </c>
      <c r="H47" s="12">
        <v>50</v>
      </c>
      <c r="I47" s="12"/>
      <c r="J47" s="12">
        <v>2000</v>
      </c>
      <c r="K47" s="12"/>
      <c r="L47" s="13"/>
      <c r="M47" s="12">
        <f t="shared" si="6"/>
        <v>2000</v>
      </c>
      <c r="N47" s="12">
        <f t="shared" si="7"/>
        <v>40</v>
      </c>
      <c r="O47" s="57"/>
      <c r="P47" s="15">
        <v>0.04</v>
      </c>
      <c r="Q47" s="15">
        <f t="shared" si="8"/>
        <v>1.6</v>
      </c>
    </row>
    <row r="48" spans="1:19" x14ac:dyDescent="0.2">
      <c r="A48" s="11" t="s">
        <v>195</v>
      </c>
      <c r="B48" s="11" t="s">
        <v>178</v>
      </c>
      <c r="C48" s="11" t="s">
        <v>195</v>
      </c>
      <c r="D48" s="11" t="s">
        <v>275</v>
      </c>
      <c r="E48" s="12">
        <v>25</v>
      </c>
      <c r="F48" s="12">
        <v>750</v>
      </c>
      <c r="G48" s="12">
        <v>10</v>
      </c>
      <c r="H48" s="12">
        <v>50</v>
      </c>
      <c r="I48" s="12"/>
      <c r="J48" s="12"/>
      <c r="K48" s="12"/>
      <c r="L48" s="13"/>
      <c r="M48" s="12">
        <f t="shared" si="6"/>
        <v>0</v>
      </c>
      <c r="N48" s="12">
        <f t="shared" si="7"/>
        <v>0</v>
      </c>
      <c r="O48" s="57"/>
      <c r="P48" s="15">
        <v>0.05</v>
      </c>
      <c r="Q48" s="15">
        <f t="shared" si="8"/>
        <v>0</v>
      </c>
    </row>
    <row r="49" spans="1:19" x14ac:dyDescent="0.2">
      <c r="A49" s="36" t="s">
        <v>177</v>
      </c>
      <c r="B49" s="36" t="s">
        <v>178</v>
      </c>
      <c r="C49" s="36">
        <v>90443700</v>
      </c>
      <c r="D49" s="36" t="s">
        <v>277</v>
      </c>
      <c r="E49" s="12" t="s">
        <v>63</v>
      </c>
      <c r="F49" s="12">
        <v>750</v>
      </c>
      <c r="G49" s="12">
        <v>10</v>
      </c>
      <c r="H49" s="12">
        <v>50</v>
      </c>
      <c r="I49" s="12"/>
      <c r="J49" s="12">
        <v>900</v>
      </c>
      <c r="K49" s="12"/>
      <c r="L49" s="13"/>
      <c r="M49" s="12">
        <f t="shared" si="6"/>
        <v>900</v>
      </c>
      <c r="N49" s="12">
        <f t="shared" si="7"/>
        <v>18</v>
      </c>
      <c r="O49" s="57"/>
      <c r="P49" s="15">
        <v>0.05</v>
      </c>
      <c r="Q49" s="15">
        <f t="shared" si="8"/>
        <v>0.9</v>
      </c>
    </row>
    <row r="50" spans="1:19" x14ac:dyDescent="0.2">
      <c r="A50" s="11" t="s">
        <v>155</v>
      </c>
      <c r="B50" s="11" t="s">
        <v>58</v>
      </c>
      <c r="C50" s="11" t="s">
        <v>155</v>
      </c>
      <c r="D50" s="11" t="s">
        <v>275</v>
      </c>
      <c r="E50" s="12">
        <v>25</v>
      </c>
      <c r="F50" s="12">
        <v>915</v>
      </c>
      <c r="G50" s="12">
        <v>10</v>
      </c>
      <c r="H50" s="12">
        <v>50</v>
      </c>
      <c r="I50" s="12"/>
      <c r="J50" s="12"/>
      <c r="K50" s="12"/>
      <c r="L50" s="13"/>
      <c r="M50" s="12">
        <f t="shared" si="6"/>
        <v>0</v>
      </c>
      <c r="N50" s="12">
        <f t="shared" si="7"/>
        <v>0</v>
      </c>
      <c r="O50" s="57"/>
      <c r="P50" s="15">
        <v>0.06</v>
      </c>
      <c r="Q50" s="15">
        <f t="shared" si="8"/>
        <v>0</v>
      </c>
    </row>
    <row r="51" spans="1:19" x14ac:dyDescent="0.2">
      <c r="A51" s="36" t="s">
        <v>176</v>
      </c>
      <c r="B51" s="36" t="s">
        <v>58</v>
      </c>
      <c r="C51" s="36">
        <v>90443800</v>
      </c>
      <c r="D51" s="36" t="s">
        <v>277</v>
      </c>
      <c r="E51" s="12" t="s">
        <v>63</v>
      </c>
      <c r="F51" s="12">
        <v>900</v>
      </c>
      <c r="G51" s="12">
        <v>10</v>
      </c>
      <c r="H51" s="12">
        <v>50</v>
      </c>
      <c r="I51" s="12">
        <v>350</v>
      </c>
      <c r="J51" s="12">
        <v>2000</v>
      </c>
      <c r="K51" s="12"/>
      <c r="L51" s="13"/>
      <c r="M51" s="12">
        <f t="shared" si="6"/>
        <v>2350</v>
      </c>
      <c r="N51" s="12">
        <f t="shared" si="7"/>
        <v>47</v>
      </c>
      <c r="O51" s="57"/>
      <c r="P51" s="15">
        <v>0.06</v>
      </c>
      <c r="Q51" s="15">
        <f t="shared" si="8"/>
        <v>2.82</v>
      </c>
    </row>
    <row r="52" spans="1:19" x14ac:dyDescent="0.2">
      <c r="A52" s="11" t="s">
        <v>53</v>
      </c>
      <c r="B52" s="11" t="s">
        <v>54</v>
      </c>
      <c r="C52" s="11" t="s">
        <v>53</v>
      </c>
      <c r="D52" s="11" t="s">
        <v>275</v>
      </c>
      <c r="E52" s="12">
        <v>25</v>
      </c>
      <c r="F52" s="12">
        <v>1220</v>
      </c>
      <c r="G52" s="12">
        <v>10</v>
      </c>
      <c r="H52" s="12">
        <v>50</v>
      </c>
      <c r="I52" s="12"/>
      <c r="J52" s="12"/>
      <c r="K52" s="12"/>
      <c r="L52" s="13"/>
      <c r="M52" s="12">
        <f t="shared" si="6"/>
        <v>0</v>
      </c>
      <c r="N52" s="12">
        <f t="shared" si="7"/>
        <v>0</v>
      </c>
      <c r="O52" s="57"/>
      <c r="P52" s="15">
        <v>0.08</v>
      </c>
      <c r="Q52" s="15">
        <f t="shared" si="8"/>
        <v>0</v>
      </c>
    </row>
    <row r="53" spans="1:19" x14ac:dyDescent="0.2">
      <c r="A53" s="26" t="s">
        <v>194</v>
      </c>
      <c r="B53" s="26" t="s">
        <v>54</v>
      </c>
      <c r="C53" s="26">
        <v>90444000</v>
      </c>
      <c r="D53" s="36" t="s">
        <v>277</v>
      </c>
      <c r="E53" s="12" t="s">
        <v>63</v>
      </c>
      <c r="F53" s="12">
        <v>1200</v>
      </c>
      <c r="G53" s="12">
        <v>10</v>
      </c>
      <c r="H53" s="12">
        <v>50</v>
      </c>
      <c r="I53" s="12">
        <v>500</v>
      </c>
      <c r="J53" s="12">
        <v>500</v>
      </c>
      <c r="K53" s="12"/>
      <c r="L53" s="13"/>
      <c r="M53" s="12">
        <f t="shared" si="6"/>
        <v>1000</v>
      </c>
      <c r="N53" s="12">
        <f t="shared" si="7"/>
        <v>20</v>
      </c>
      <c r="O53" s="57"/>
      <c r="P53" s="15">
        <v>0.08</v>
      </c>
      <c r="Q53" s="15">
        <f t="shared" si="8"/>
        <v>1.6</v>
      </c>
    </row>
    <row r="54" spans="1:19" x14ac:dyDescent="0.2">
      <c r="A54" s="11" t="s">
        <v>230</v>
      </c>
      <c r="B54" s="11" t="s">
        <v>231</v>
      </c>
      <c r="C54" s="11" t="s">
        <v>230</v>
      </c>
      <c r="D54" s="11" t="s">
        <v>275</v>
      </c>
      <c r="E54" s="12">
        <v>25</v>
      </c>
      <c r="F54" s="12">
        <v>1500</v>
      </c>
      <c r="G54" s="12">
        <v>10</v>
      </c>
      <c r="H54" s="12">
        <v>50</v>
      </c>
      <c r="I54" s="12"/>
      <c r="J54" s="12"/>
      <c r="K54" s="12"/>
      <c r="L54" s="13"/>
      <c r="M54" s="12">
        <f t="shared" si="6"/>
        <v>0</v>
      </c>
      <c r="N54" s="12">
        <f t="shared" si="7"/>
        <v>0</v>
      </c>
      <c r="O54" s="57"/>
      <c r="P54" s="15">
        <v>0.11</v>
      </c>
      <c r="Q54" s="15">
        <f t="shared" si="8"/>
        <v>0</v>
      </c>
    </row>
    <row r="55" spans="1:19" x14ac:dyDescent="0.2">
      <c r="A55" s="11" t="s">
        <v>254</v>
      </c>
      <c r="B55" s="11" t="s">
        <v>255</v>
      </c>
      <c r="C55" s="11" t="s">
        <v>254</v>
      </c>
      <c r="D55" s="11" t="s">
        <v>275</v>
      </c>
      <c r="E55" s="12">
        <v>25</v>
      </c>
      <c r="F55" s="12">
        <v>1650</v>
      </c>
      <c r="G55" s="12">
        <v>10</v>
      </c>
      <c r="H55" s="12">
        <v>50</v>
      </c>
      <c r="I55" s="12"/>
      <c r="J55" s="12"/>
      <c r="K55" s="12"/>
      <c r="L55" s="13"/>
      <c r="M55" s="12">
        <f t="shared" si="6"/>
        <v>0</v>
      </c>
      <c r="N55" s="12">
        <f t="shared" si="7"/>
        <v>0</v>
      </c>
      <c r="O55" s="57"/>
      <c r="P55" s="15">
        <v>0.12</v>
      </c>
      <c r="Q55" s="15">
        <f t="shared" si="8"/>
        <v>0</v>
      </c>
    </row>
    <row r="56" spans="1:19" x14ac:dyDescent="0.2">
      <c r="A56" s="11" t="s">
        <v>193</v>
      </c>
      <c r="B56" s="11" t="s">
        <v>175</v>
      </c>
      <c r="C56" s="11" t="s">
        <v>193</v>
      </c>
      <c r="D56" s="11" t="s">
        <v>275</v>
      </c>
      <c r="E56" s="12">
        <v>25</v>
      </c>
      <c r="F56" s="12">
        <v>1800</v>
      </c>
      <c r="G56" s="12">
        <v>10</v>
      </c>
      <c r="H56" s="12">
        <v>50</v>
      </c>
      <c r="I56" s="12"/>
      <c r="J56" s="12"/>
      <c r="K56" s="12"/>
      <c r="L56" s="13"/>
      <c r="M56" s="12">
        <f t="shared" si="6"/>
        <v>0</v>
      </c>
      <c r="N56" s="12">
        <f t="shared" si="7"/>
        <v>0</v>
      </c>
      <c r="O56" s="57"/>
      <c r="P56" s="15">
        <v>0.12</v>
      </c>
      <c r="Q56" s="15">
        <f t="shared" si="8"/>
        <v>0</v>
      </c>
    </row>
    <row r="57" spans="1:19" x14ac:dyDescent="0.2">
      <c r="A57" s="36" t="s">
        <v>174</v>
      </c>
      <c r="B57" s="36" t="s">
        <v>175</v>
      </c>
      <c r="C57" s="36">
        <v>90443900</v>
      </c>
      <c r="D57" s="36" t="s">
        <v>277</v>
      </c>
      <c r="E57" s="12" t="s">
        <v>63</v>
      </c>
      <c r="F57" s="12">
        <v>1800</v>
      </c>
      <c r="G57" s="12">
        <v>10</v>
      </c>
      <c r="H57" s="12">
        <v>50</v>
      </c>
      <c r="I57" s="12">
        <v>200</v>
      </c>
      <c r="J57" s="12">
        <v>200</v>
      </c>
      <c r="K57" s="12"/>
      <c r="L57" s="13"/>
      <c r="M57" s="12">
        <f t="shared" si="6"/>
        <v>400</v>
      </c>
      <c r="N57" s="12">
        <f t="shared" si="7"/>
        <v>8</v>
      </c>
      <c r="O57" s="57"/>
      <c r="P57" s="15">
        <v>0.12</v>
      </c>
      <c r="Q57" s="15">
        <f>$N57*$P57</f>
        <v>0.96</v>
      </c>
    </row>
    <row r="58" spans="1:19" x14ac:dyDescent="0.2">
      <c r="A58" s="36" t="s">
        <v>293</v>
      </c>
      <c r="B58" s="36" t="s">
        <v>294</v>
      </c>
      <c r="C58" s="36">
        <v>90443000</v>
      </c>
      <c r="D58" s="36" t="s">
        <v>277</v>
      </c>
      <c r="E58" s="12" t="s">
        <v>63</v>
      </c>
      <c r="F58" s="12">
        <v>2100</v>
      </c>
      <c r="G58" s="12">
        <v>10</v>
      </c>
      <c r="H58" s="12">
        <v>50</v>
      </c>
      <c r="I58" s="12"/>
      <c r="J58" s="12"/>
      <c r="K58" s="12"/>
      <c r="L58" s="13"/>
      <c r="M58" s="12">
        <f t="shared" si="6"/>
        <v>0</v>
      </c>
      <c r="N58" s="12">
        <f t="shared" si="7"/>
        <v>0</v>
      </c>
      <c r="O58" s="57"/>
      <c r="P58" s="15">
        <v>0.09</v>
      </c>
      <c r="Q58" s="15">
        <f t="shared" si="8"/>
        <v>0</v>
      </c>
    </row>
    <row r="59" spans="1:19" x14ac:dyDescent="0.2">
      <c r="A59" s="8" t="s">
        <v>70</v>
      </c>
      <c r="B59" s="8"/>
      <c r="C59" s="8"/>
      <c r="D59" s="8"/>
      <c r="E59" s="8"/>
      <c r="F59" s="36"/>
      <c r="G59" s="20"/>
      <c r="H59" s="20"/>
      <c r="I59" s="12"/>
      <c r="J59" s="12"/>
      <c r="K59" s="12"/>
      <c r="L59" s="20"/>
      <c r="M59" s="12"/>
      <c r="N59" s="12"/>
      <c r="O59" s="57"/>
      <c r="P59" s="12"/>
      <c r="Q59" s="15"/>
    </row>
    <row r="60" spans="1:19" x14ac:dyDescent="0.2">
      <c r="A60" s="11" t="s">
        <v>295</v>
      </c>
      <c r="B60" s="11" t="s">
        <v>296</v>
      </c>
      <c r="C60" s="11" t="s">
        <v>295</v>
      </c>
      <c r="D60" s="11" t="s">
        <v>275</v>
      </c>
      <c r="E60" s="12">
        <v>32</v>
      </c>
      <c r="F60" s="12">
        <v>100</v>
      </c>
      <c r="G60" s="12">
        <v>10</v>
      </c>
      <c r="H60" s="12">
        <v>300</v>
      </c>
      <c r="I60" s="12"/>
      <c r="J60" s="12">
        <v>300</v>
      </c>
      <c r="K60" s="12"/>
      <c r="L60" s="13"/>
      <c r="M60" s="12">
        <f t="shared" ref="M60:M74" si="9">SUM(I60:L60)</f>
        <v>300</v>
      </c>
      <c r="N60" s="12">
        <f t="shared" ref="N60:N74" si="10">$M60/$H60</f>
        <v>1</v>
      </c>
      <c r="O60" s="57"/>
      <c r="P60" s="15">
        <v>0.09</v>
      </c>
      <c r="Q60" s="15">
        <f t="shared" ref="Q60:Q74" si="11">$N60*$P60</f>
        <v>0.09</v>
      </c>
      <c r="R60" s="43">
        <f>SUM(Q60:Q74)</f>
        <v>1.26</v>
      </c>
      <c r="S60" s="3">
        <f>R60*100/$R$145</f>
        <v>3.9747634069400632</v>
      </c>
    </row>
    <row r="61" spans="1:19" x14ac:dyDescent="0.2">
      <c r="A61" s="11" t="s">
        <v>71</v>
      </c>
      <c r="B61" s="11" t="s">
        <v>72</v>
      </c>
      <c r="C61" s="11" t="s">
        <v>71</v>
      </c>
      <c r="D61" s="11" t="s">
        <v>275</v>
      </c>
      <c r="E61" s="12">
        <v>32</v>
      </c>
      <c r="F61" s="12">
        <v>150</v>
      </c>
      <c r="G61" s="12">
        <v>10</v>
      </c>
      <c r="H61" s="12">
        <v>300</v>
      </c>
      <c r="I61" s="12"/>
      <c r="J61" s="12">
        <v>300</v>
      </c>
      <c r="K61" s="12"/>
      <c r="L61" s="13"/>
      <c r="M61" s="12">
        <f t="shared" si="9"/>
        <v>300</v>
      </c>
      <c r="N61" s="12">
        <f t="shared" si="10"/>
        <v>1</v>
      </c>
      <c r="O61" s="57"/>
      <c r="P61" s="15">
        <v>0.09</v>
      </c>
      <c r="Q61" s="15">
        <f t="shared" si="11"/>
        <v>0.09</v>
      </c>
    </row>
    <row r="62" spans="1:19" x14ac:dyDescent="0.2">
      <c r="A62" s="36" t="s">
        <v>256</v>
      </c>
      <c r="B62" s="36" t="s">
        <v>72</v>
      </c>
      <c r="C62" s="36">
        <v>90446200</v>
      </c>
      <c r="D62" s="36" t="s">
        <v>277</v>
      </c>
      <c r="E62" s="12">
        <v>32</v>
      </c>
      <c r="F62" s="12">
        <v>150</v>
      </c>
      <c r="G62" s="12">
        <v>10</v>
      </c>
      <c r="H62" s="12">
        <v>300</v>
      </c>
      <c r="I62" s="12"/>
      <c r="J62" s="12"/>
      <c r="K62" s="12"/>
      <c r="L62" s="13"/>
      <c r="M62" s="12">
        <f t="shared" si="9"/>
        <v>0</v>
      </c>
      <c r="N62" s="12">
        <f t="shared" si="10"/>
        <v>0</v>
      </c>
      <c r="O62" s="57"/>
      <c r="P62" s="15">
        <v>0.09</v>
      </c>
      <c r="Q62" s="15">
        <f t="shared" si="11"/>
        <v>0</v>
      </c>
    </row>
    <row r="63" spans="1:19" x14ac:dyDescent="0.2">
      <c r="A63" s="11" t="s">
        <v>200</v>
      </c>
      <c r="B63" s="11" t="s">
        <v>201</v>
      </c>
      <c r="C63" s="11" t="s">
        <v>200</v>
      </c>
      <c r="D63" s="11" t="s">
        <v>275</v>
      </c>
      <c r="E63" s="12">
        <v>32</v>
      </c>
      <c r="F63" s="12">
        <v>200</v>
      </c>
      <c r="G63" s="12">
        <v>10</v>
      </c>
      <c r="H63" s="12">
        <v>300</v>
      </c>
      <c r="I63" s="12"/>
      <c r="J63" s="12"/>
      <c r="K63" s="12"/>
      <c r="L63" s="13"/>
      <c r="M63" s="12">
        <f t="shared" si="9"/>
        <v>0</v>
      </c>
      <c r="N63" s="12">
        <f t="shared" si="10"/>
        <v>0</v>
      </c>
      <c r="O63" s="57"/>
      <c r="P63" s="15">
        <v>0.09</v>
      </c>
      <c r="Q63" s="15">
        <f t="shared" si="11"/>
        <v>0</v>
      </c>
    </row>
    <row r="64" spans="1:19" x14ac:dyDescent="0.2">
      <c r="A64" s="11" t="s">
        <v>73</v>
      </c>
      <c r="B64" s="11" t="s">
        <v>74</v>
      </c>
      <c r="C64" s="11" t="s">
        <v>73</v>
      </c>
      <c r="D64" s="11" t="s">
        <v>275</v>
      </c>
      <c r="E64" s="12">
        <v>32</v>
      </c>
      <c r="F64" s="12">
        <v>300</v>
      </c>
      <c r="G64" s="12">
        <v>10</v>
      </c>
      <c r="H64" s="12">
        <v>150</v>
      </c>
      <c r="I64" s="12"/>
      <c r="J64" s="12"/>
      <c r="K64" s="12"/>
      <c r="L64" s="13"/>
      <c r="M64" s="12">
        <f t="shared" si="9"/>
        <v>0</v>
      </c>
      <c r="N64" s="12">
        <f t="shared" si="10"/>
        <v>0</v>
      </c>
      <c r="O64" s="57"/>
      <c r="P64" s="15">
        <v>0.09</v>
      </c>
      <c r="Q64" s="15">
        <f t="shared" si="11"/>
        <v>0</v>
      </c>
    </row>
    <row r="65" spans="1:19" x14ac:dyDescent="0.2">
      <c r="A65" s="36" t="s">
        <v>232</v>
      </c>
      <c r="B65" s="36" t="s">
        <v>74</v>
      </c>
      <c r="C65" s="36">
        <v>90446300</v>
      </c>
      <c r="D65" s="36" t="s">
        <v>277</v>
      </c>
      <c r="E65" s="12" t="s">
        <v>180</v>
      </c>
      <c r="F65" s="12">
        <v>300</v>
      </c>
      <c r="G65" s="12">
        <v>10</v>
      </c>
      <c r="H65" s="12">
        <v>150</v>
      </c>
      <c r="I65" s="12"/>
      <c r="J65" s="12">
        <v>150</v>
      </c>
      <c r="K65" s="12"/>
      <c r="L65" s="13"/>
      <c r="M65" s="12">
        <f t="shared" si="9"/>
        <v>150</v>
      </c>
      <c r="N65" s="12">
        <f t="shared" si="10"/>
        <v>1</v>
      </c>
      <c r="O65" s="57"/>
      <c r="P65" s="15">
        <v>0.09</v>
      </c>
      <c r="Q65" s="15">
        <f t="shared" si="11"/>
        <v>0.09</v>
      </c>
    </row>
    <row r="66" spans="1:19" x14ac:dyDescent="0.2">
      <c r="A66" s="11" t="s">
        <v>75</v>
      </c>
      <c r="B66" s="11" t="s">
        <v>76</v>
      </c>
      <c r="C66" s="11" t="s">
        <v>75</v>
      </c>
      <c r="D66" s="11" t="s">
        <v>275</v>
      </c>
      <c r="E66" s="12">
        <v>32</v>
      </c>
      <c r="F66" s="12">
        <v>450</v>
      </c>
      <c r="G66" s="12">
        <v>10</v>
      </c>
      <c r="H66" s="12">
        <v>100</v>
      </c>
      <c r="I66" s="12"/>
      <c r="J66" s="12"/>
      <c r="K66" s="12"/>
      <c r="L66" s="13"/>
      <c r="M66" s="12">
        <f t="shared" si="9"/>
        <v>0</v>
      </c>
      <c r="N66" s="12">
        <f t="shared" si="10"/>
        <v>0</v>
      </c>
      <c r="O66" s="57"/>
      <c r="P66" s="15">
        <v>0.09</v>
      </c>
      <c r="Q66" s="15">
        <f t="shared" si="11"/>
        <v>0</v>
      </c>
    </row>
    <row r="67" spans="1:19" x14ac:dyDescent="0.2">
      <c r="A67" s="36" t="s">
        <v>179</v>
      </c>
      <c r="B67" s="36" t="s">
        <v>76</v>
      </c>
      <c r="C67" s="36">
        <v>90446400</v>
      </c>
      <c r="D67" s="36" t="s">
        <v>277</v>
      </c>
      <c r="E67" s="12" t="s">
        <v>180</v>
      </c>
      <c r="F67" s="12">
        <v>450</v>
      </c>
      <c r="G67" s="12">
        <v>10</v>
      </c>
      <c r="H67" s="12">
        <v>100</v>
      </c>
      <c r="I67" s="12"/>
      <c r="J67" s="12">
        <v>300</v>
      </c>
      <c r="K67" s="12"/>
      <c r="L67" s="13"/>
      <c r="M67" s="12">
        <f t="shared" si="9"/>
        <v>300</v>
      </c>
      <c r="N67" s="12">
        <f t="shared" si="10"/>
        <v>3</v>
      </c>
      <c r="O67" s="57"/>
      <c r="P67" s="15">
        <v>0.09</v>
      </c>
      <c r="Q67" s="15">
        <f t="shared" si="11"/>
        <v>0.27</v>
      </c>
    </row>
    <row r="68" spans="1:19" x14ac:dyDescent="0.2">
      <c r="A68" s="11" t="s">
        <v>156</v>
      </c>
      <c r="B68" s="11" t="s">
        <v>157</v>
      </c>
      <c r="C68" s="11" t="s">
        <v>156</v>
      </c>
      <c r="D68" s="11" t="s">
        <v>275</v>
      </c>
      <c r="E68" s="12">
        <v>32</v>
      </c>
      <c r="F68" s="12">
        <v>600</v>
      </c>
      <c r="G68" s="12">
        <v>10</v>
      </c>
      <c r="H68" s="12">
        <v>100</v>
      </c>
      <c r="I68" s="12"/>
      <c r="J68" s="12"/>
      <c r="K68" s="12"/>
      <c r="L68" s="13"/>
      <c r="M68" s="12">
        <f t="shared" si="9"/>
        <v>0</v>
      </c>
      <c r="N68" s="12">
        <f t="shared" si="10"/>
        <v>0</v>
      </c>
      <c r="O68" s="57"/>
      <c r="P68" s="15">
        <v>0.12</v>
      </c>
      <c r="Q68" s="15">
        <f t="shared" si="11"/>
        <v>0</v>
      </c>
    </row>
    <row r="69" spans="1:19" x14ac:dyDescent="0.2">
      <c r="A69" s="36" t="s">
        <v>181</v>
      </c>
      <c r="B69" s="36" t="s">
        <v>157</v>
      </c>
      <c r="C69" s="36">
        <v>90446600</v>
      </c>
      <c r="D69" s="36" t="s">
        <v>277</v>
      </c>
      <c r="E69" s="12" t="s">
        <v>180</v>
      </c>
      <c r="F69" s="12">
        <v>600</v>
      </c>
      <c r="G69" s="12">
        <v>10</v>
      </c>
      <c r="H69" s="12">
        <v>100</v>
      </c>
      <c r="I69" s="12"/>
      <c r="J69" s="12">
        <v>200</v>
      </c>
      <c r="K69" s="12"/>
      <c r="L69" s="13"/>
      <c r="M69" s="12">
        <f t="shared" si="9"/>
        <v>200</v>
      </c>
      <c r="N69" s="12">
        <f t="shared" si="10"/>
        <v>2</v>
      </c>
      <c r="O69" s="57"/>
      <c r="P69" s="15">
        <v>0.12</v>
      </c>
      <c r="Q69" s="15">
        <f t="shared" si="11"/>
        <v>0.24</v>
      </c>
    </row>
    <row r="70" spans="1:19" x14ac:dyDescent="0.2">
      <c r="A70" s="11" t="s">
        <v>222</v>
      </c>
      <c r="B70" s="11" t="s">
        <v>223</v>
      </c>
      <c r="C70" s="11" t="s">
        <v>222</v>
      </c>
      <c r="D70" s="11" t="s">
        <v>275</v>
      </c>
      <c r="E70" s="12">
        <v>32</v>
      </c>
      <c r="F70" s="12">
        <v>750</v>
      </c>
      <c r="G70" s="12">
        <v>10</v>
      </c>
      <c r="H70" s="12">
        <v>60</v>
      </c>
      <c r="I70" s="12"/>
      <c r="J70" s="12">
        <v>120</v>
      </c>
      <c r="K70" s="12"/>
      <c r="L70" s="13"/>
      <c r="M70" s="12">
        <f t="shared" si="9"/>
        <v>120</v>
      </c>
      <c r="N70" s="12">
        <f t="shared" si="10"/>
        <v>2</v>
      </c>
      <c r="O70" s="57"/>
      <c r="P70" s="15">
        <v>0.09</v>
      </c>
      <c r="Q70" s="15">
        <f t="shared" si="11"/>
        <v>0.18</v>
      </c>
    </row>
    <row r="71" spans="1:19" x14ac:dyDescent="0.2">
      <c r="A71" s="11" t="s">
        <v>158</v>
      </c>
      <c r="B71" s="11" t="s">
        <v>159</v>
      </c>
      <c r="C71" s="11" t="s">
        <v>158</v>
      </c>
      <c r="D71" s="11" t="s">
        <v>275</v>
      </c>
      <c r="E71" s="12">
        <v>32</v>
      </c>
      <c r="F71" s="12">
        <v>900</v>
      </c>
      <c r="G71" s="12">
        <v>10</v>
      </c>
      <c r="H71" s="12">
        <v>50</v>
      </c>
      <c r="I71" s="12"/>
      <c r="J71" s="12"/>
      <c r="K71" s="12"/>
      <c r="L71" s="13"/>
      <c r="M71" s="12">
        <f t="shared" si="9"/>
        <v>0</v>
      </c>
      <c r="N71" s="12">
        <f t="shared" si="10"/>
        <v>0</v>
      </c>
      <c r="O71" s="57"/>
      <c r="P71" s="15">
        <v>0.09</v>
      </c>
      <c r="Q71" s="15">
        <f t="shared" si="11"/>
        <v>0</v>
      </c>
    </row>
    <row r="72" spans="1:19" x14ac:dyDescent="0.2">
      <c r="A72" s="36" t="s">
        <v>182</v>
      </c>
      <c r="B72" s="36" t="s">
        <v>159</v>
      </c>
      <c r="C72" s="36">
        <v>90446700</v>
      </c>
      <c r="D72" s="36" t="s">
        <v>277</v>
      </c>
      <c r="E72" s="12" t="s">
        <v>180</v>
      </c>
      <c r="F72" s="12">
        <v>900</v>
      </c>
      <c r="G72" s="12">
        <v>10</v>
      </c>
      <c r="H72" s="12">
        <v>50</v>
      </c>
      <c r="I72" s="12"/>
      <c r="J72" s="12"/>
      <c r="K72" s="12"/>
      <c r="L72" s="13"/>
      <c r="M72" s="12">
        <f t="shared" si="9"/>
        <v>0</v>
      </c>
      <c r="N72" s="12">
        <f t="shared" si="10"/>
        <v>0</v>
      </c>
      <c r="O72" s="57"/>
      <c r="P72" s="15">
        <v>0.09</v>
      </c>
      <c r="Q72" s="15">
        <f t="shared" si="11"/>
        <v>0</v>
      </c>
    </row>
    <row r="73" spans="1:19" x14ac:dyDescent="0.2">
      <c r="A73" s="11" t="s">
        <v>233</v>
      </c>
      <c r="B73" s="11" t="s">
        <v>234</v>
      </c>
      <c r="C73" s="11" t="s">
        <v>233</v>
      </c>
      <c r="D73" s="11" t="s">
        <v>275</v>
      </c>
      <c r="E73" s="12">
        <v>32</v>
      </c>
      <c r="F73" s="12">
        <v>1200</v>
      </c>
      <c r="G73" s="12">
        <v>10</v>
      </c>
      <c r="H73" s="12">
        <v>50</v>
      </c>
      <c r="I73" s="12"/>
      <c r="J73" s="12">
        <v>50</v>
      </c>
      <c r="K73" s="12"/>
      <c r="L73" s="13"/>
      <c r="M73" s="12">
        <f t="shared" si="9"/>
        <v>50</v>
      </c>
      <c r="N73" s="12">
        <f t="shared" si="10"/>
        <v>1</v>
      </c>
      <c r="O73" s="57"/>
      <c r="P73" s="15">
        <v>0.12</v>
      </c>
      <c r="Q73" s="15">
        <f t="shared" si="11"/>
        <v>0.12</v>
      </c>
    </row>
    <row r="74" spans="1:19" x14ac:dyDescent="0.2">
      <c r="A74" s="36" t="s">
        <v>236</v>
      </c>
      <c r="B74" s="36" t="s">
        <v>237</v>
      </c>
      <c r="C74" s="36">
        <v>90446800</v>
      </c>
      <c r="D74" s="36" t="s">
        <v>277</v>
      </c>
      <c r="E74" s="12" t="s">
        <v>180</v>
      </c>
      <c r="F74" s="12">
        <v>1800</v>
      </c>
      <c r="G74" s="12">
        <v>10</v>
      </c>
      <c r="H74" s="12">
        <v>25</v>
      </c>
      <c r="I74" s="12">
        <v>25</v>
      </c>
      <c r="J74" s="12"/>
      <c r="K74" s="12"/>
      <c r="L74" s="13"/>
      <c r="M74" s="12">
        <f t="shared" si="9"/>
        <v>25</v>
      </c>
      <c r="N74" s="12">
        <f t="shared" si="10"/>
        <v>1</v>
      </c>
      <c r="O74" s="57"/>
      <c r="P74" s="15">
        <v>0.18</v>
      </c>
      <c r="Q74" s="15">
        <f t="shared" si="11"/>
        <v>0.18</v>
      </c>
      <c r="R74" s="43"/>
    </row>
    <row r="75" spans="1:19" x14ac:dyDescent="0.2">
      <c r="A75" s="8" t="s">
        <v>77</v>
      </c>
      <c r="B75" s="8"/>
      <c r="C75" s="8"/>
      <c r="D75" s="8"/>
      <c r="E75" s="8"/>
      <c r="F75" s="36"/>
      <c r="G75" s="12"/>
      <c r="H75" s="12"/>
      <c r="I75" s="12"/>
      <c r="J75" s="12"/>
      <c r="K75" s="12"/>
      <c r="L75" s="8"/>
      <c r="M75" s="12"/>
      <c r="N75" s="12"/>
      <c r="O75" s="57"/>
      <c r="P75" s="12"/>
      <c r="Q75" s="15"/>
    </row>
    <row r="76" spans="1:19" x14ac:dyDescent="0.2">
      <c r="A76" s="11" t="s">
        <v>297</v>
      </c>
      <c r="B76" s="11" t="s">
        <v>298</v>
      </c>
      <c r="C76" s="11" t="s">
        <v>297</v>
      </c>
      <c r="D76" s="11" t="s">
        <v>275</v>
      </c>
      <c r="E76" s="12">
        <v>40</v>
      </c>
      <c r="F76" s="12">
        <v>100</v>
      </c>
      <c r="G76" s="12">
        <v>10</v>
      </c>
      <c r="H76" s="12">
        <v>300</v>
      </c>
      <c r="I76" s="12"/>
      <c r="J76" s="12"/>
      <c r="K76" s="12"/>
      <c r="L76" s="13"/>
      <c r="M76" s="12">
        <f t="shared" ref="M76:M91" si="12">SUM(I76:L76)</f>
        <v>0</v>
      </c>
      <c r="N76" s="12">
        <f t="shared" ref="N76:N91" si="13">$M76/$H76</f>
        <v>0</v>
      </c>
      <c r="O76" s="57"/>
      <c r="P76" s="15">
        <v>0.13</v>
      </c>
      <c r="Q76" s="15">
        <f t="shared" ref="Q76:Q91" si="14">$N76*$P76</f>
        <v>0</v>
      </c>
      <c r="R76" s="43">
        <f>SUM(Q76:Q91)</f>
        <v>2.73</v>
      </c>
      <c r="S76" s="3">
        <f>R76*100/$R$145</f>
        <v>8.6119873817034698</v>
      </c>
    </row>
    <row r="77" spans="1:19" x14ac:dyDescent="0.2">
      <c r="A77" s="11" t="s">
        <v>78</v>
      </c>
      <c r="B77" s="11" t="s">
        <v>79</v>
      </c>
      <c r="C77" s="11" t="s">
        <v>78</v>
      </c>
      <c r="D77" s="11" t="s">
        <v>275</v>
      </c>
      <c r="E77" s="12">
        <v>40</v>
      </c>
      <c r="F77" s="12">
        <v>150</v>
      </c>
      <c r="G77" s="12">
        <v>10</v>
      </c>
      <c r="H77" s="12">
        <v>300</v>
      </c>
      <c r="I77" s="12"/>
      <c r="J77" s="12"/>
      <c r="K77" s="12"/>
      <c r="L77" s="13"/>
      <c r="M77" s="12">
        <f t="shared" si="12"/>
        <v>0</v>
      </c>
      <c r="N77" s="12">
        <f t="shared" si="13"/>
        <v>0</v>
      </c>
      <c r="O77" s="57"/>
      <c r="P77" s="15">
        <v>0.13</v>
      </c>
      <c r="Q77" s="15">
        <f t="shared" si="14"/>
        <v>0</v>
      </c>
    </row>
    <row r="78" spans="1:19" x14ac:dyDescent="0.2">
      <c r="A78" s="36" t="s">
        <v>240</v>
      </c>
      <c r="B78" s="36" t="s">
        <v>79</v>
      </c>
      <c r="C78" s="31" t="s">
        <v>241</v>
      </c>
      <c r="D78" s="36" t="s">
        <v>277</v>
      </c>
      <c r="E78" s="12">
        <v>40</v>
      </c>
      <c r="F78" s="12">
        <v>150</v>
      </c>
      <c r="G78" s="12">
        <v>10</v>
      </c>
      <c r="H78" s="12">
        <v>300</v>
      </c>
      <c r="I78" s="12"/>
      <c r="J78" s="12"/>
      <c r="K78" s="12"/>
      <c r="L78" s="13"/>
      <c r="M78" s="12">
        <f t="shared" si="12"/>
        <v>0</v>
      </c>
      <c r="N78" s="12">
        <f t="shared" si="13"/>
        <v>0</v>
      </c>
      <c r="O78" s="57"/>
      <c r="P78" s="15">
        <v>0.13</v>
      </c>
      <c r="Q78" s="15">
        <f t="shared" si="14"/>
        <v>0</v>
      </c>
    </row>
    <row r="79" spans="1:19" x14ac:dyDescent="0.2">
      <c r="A79" s="11" t="s">
        <v>80</v>
      </c>
      <c r="B79" s="11" t="s">
        <v>81</v>
      </c>
      <c r="C79" s="11" t="s">
        <v>80</v>
      </c>
      <c r="D79" s="11" t="s">
        <v>275</v>
      </c>
      <c r="E79" s="12">
        <v>40</v>
      </c>
      <c r="F79" s="12">
        <v>200</v>
      </c>
      <c r="G79" s="12">
        <v>10</v>
      </c>
      <c r="H79" s="12">
        <v>150</v>
      </c>
      <c r="I79" s="12"/>
      <c r="J79" s="12">
        <v>300</v>
      </c>
      <c r="K79" s="12"/>
      <c r="L79" s="13"/>
      <c r="M79" s="12">
        <f t="shared" si="12"/>
        <v>300</v>
      </c>
      <c r="N79" s="12">
        <f t="shared" si="13"/>
        <v>2</v>
      </c>
      <c r="O79" s="57"/>
      <c r="P79" s="15">
        <v>0.13</v>
      </c>
      <c r="Q79" s="15">
        <f t="shared" si="14"/>
        <v>0.26</v>
      </c>
    </row>
    <row r="80" spans="1:19" x14ac:dyDescent="0.2">
      <c r="A80" s="11" t="s">
        <v>82</v>
      </c>
      <c r="B80" s="11" t="s">
        <v>83</v>
      </c>
      <c r="C80" s="11" t="s">
        <v>82</v>
      </c>
      <c r="D80" s="11" t="s">
        <v>275</v>
      </c>
      <c r="E80" s="12">
        <v>40</v>
      </c>
      <c r="F80" s="12">
        <v>300</v>
      </c>
      <c r="G80" s="12">
        <v>10</v>
      </c>
      <c r="H80" s="12">
        <v>150</v>
      </c>
      <c r="I80" s="12"/>
      <c r="J80" s="12"/>
      <c r="K80" s="12"/>
      <c r="L80" s="13"/>
      <c r="M80" s="12">
        <f t="shared" si="12"/>
        <v>0</v>
      </c>
      <c r="N80" s="12">
        <f t="shared" si="13"/>
        <v>0</v>
      </c>
      <c r="O80" s="57"/>
      <c r="P80" s="15">
        <v>0.13</v>
      </c>
      <c r="Q80" s="15">
        <f t="shared" si="14"/>
        <v>0</v>
      </c>
    </row>
    <row r="81" spans="1:19" x14ac:dyDescent="0.2">
      <c r="A81" s="36" t="s">
        <v>183</v>
      </c>
      <c r="B81" s="36" t="s">
        <v>83</v>
      </c>
      <c r="C81" s="36">
        <v>90447300</v>
      </c>
      <c r="D81" s="36" t="s">
        <v>277</v>
      </c>
      <c r="E81" s="12" t="s">
        <v>89</v>
      </c>
      <c r="F81" s="12">
        <v>300</v>
      </c>
      <c r="G81" s="12">
        <v>10</v>
      </c>
      <c r="H81" s="12">
        <v>150</v>
      </c>
      <c r="I81" s="12"/>
      <c r="J81" s="12">
        <v>300</v>
      </c>
      <c r="K81" s="12"/>
      <c r="L81" s="13"/>
      <c r="M81" s="12">
        <f t="shared" si="12"/>
        <v>300</v>
      </c>
      <c r="N81" s="12">
        <f t="shared" si="13"/>
        <v>2</v>
      </c>
      <c r="O81" s="57"/>
      <c r="P81" s="15">
        <v>0.13</v>
      </c>
      <c r="Q81" s="15">
        <f t="shared" si="14"/>
        <v>0.26</v>
      </c>
    </row>
    <row r="82" spans="1:19" x14ac:dyDescent="0.2">
      <c r="A82" s="11" t="s">
        <v>84</v>
      </c>
      <c r="B82" s="11" t="s">
        <v>85</v>
      </c>
      <c r="C82" s="11" t="s">
        <v>84</v>
      </c>
      <c r="D82" s="11" t="s">
        <v>275</v>
      </c>
      <c r="E82" s="12">
        <v>40</v>
      </c>
      <c r="F82" s="12">
        <v>450</v>
      </c>
      <c r="G82" s="12">
        <v>10</v>
      </c>
      <c r="H82" s="12">
        <v>100</v>
      </c>
      <c r="I82" s="12"/>
      <c r="J82" s="12">
        <v>100</v>
      </c>
      <c r="K82" s="12"/>
      <c r="L82" s="13"/>
      <c r="M82" s="12">
        <f t="shared" si="12"/>
        <v>100</v>
      </c>
      <c r="N82" s="12">
        <f t="shared" si="13"/>
        <v>1</v>
      </c>
      <c r="O82" s="57"/>
      <c r="P82" s="15">
        <v>0.13</v>
      </c>
      <c r="Q82" s="15">
        <f t="shared" si="14"/>
        <v>0.13</v>
      </c>
    </row>
    <row r="83" spans="1:19" x14ac:dyDescent="0.2">
      <c r="A83" s="36" t="s">
        <v>184</v>
      </c>
      <c r="B83" s="36" t="s">
        <v>85</v>
      </c>
      <c r="C83" s="36">
        <v>90447400</v>
      </c>
      <c r="D83" s="36" t="s">
        <v>277</v>
      </c>
      <c r="E83" s="12" t="s">
        <v>89</v>
      </c>
      <c r="F83" s="12">
        <v>450</v>
      </c>
      <c r="G83" s="12">
        <v>10</v>
      </c>
      <c r="H83" s="12">
        <v>100</v>
      </c>
      <c r="I83" s="12">
        <v>100</v>
      </c>
      <c r="J83" s="12">
        <v>200</v>
      </c>
      <c r="K83" s="12"/>
      <c r="L83" s="13"/>
      <c r="M83" s="12">
        <f t="shared" si="12"/>
        <v>300</v>
      </c>
      <c r="N83" s="12">
        <f t="shared" si="13"/>
        <v>3</v>
      </c>
      <c r="O83" s="57"/>
      <c r="P83" s="15">
        <v>0.13</v>
      </c>
      <c r="Q83" s="15">
        <f t="shared" si="14"/>
        <v>0.39</v>
      </c>
    </row>
    <row r="84" spans="1:19" x14ac:dyDescent="0.2">
      <c r="A84" s="11" t="s">
        <v>86</v>
      </c>
      <c r="B84" s="11" t="s">
        <v>87</v>
      </c>
      <c r="C84" s="11" t="s">
        <v>86</v>
      </c>
      <c r="D84" s="11" t="s">
        <v>275</v>
      </c>
      <c r="E84" s="12">
        <v>40</v>
      </c>
      <c r="F84" s="12">
        <v>600</v>
      </c>
      <c r="G84" s="12">
        <v>10</v>
      </c>
      <c r="H84" s="12">
        <v>50</v>
      </c>
      <c r="I84" s="12"/>
      <c r="J84" s="12">
        <v>100</v>
      </c>
      <c r="K84" s="12"/>
      <c r="L84" s="13"/>
      <c r="M84" s="12">
        <f t="shared" si="12"/>
        <v>100</v>
      </c>
      <c r="N84" s="12">
        <f t="shared" si="13"/>
        <v>2</v>
      </c>
      <c r="O84" s="57"/>
      <c r="P84" s="15">
        <v>0.09</v>
      </c>
      <c r="Q84" s="15">
        <f t="shared" si="14"/>
        <v>0.18</v>
      </c>
    </row>
    <row r="85" spans="1:19" x14ac:dyDescent="0.2">
      <c r="A85" s="36" t="s">
        <v>88</v>
      </c>
      <c r="B85" s="36" t="s">
        <v>87</v>
      </c>
      <c r="C85" s="36">
        <v>90447600</v>
      </c>
      <c r="D85" s="36" t="s">
        <v>277</v>
      </c>
      <c r="E85" s="12" t="s">
        <v>89</v>
      </c>
      <c r="F85" s="12">
        <v>600</v>
      </c>
      <c r="G85" s="12">
        <v>10</v>
      </c>
      <c r="H85" s="12">
        <v>50</v>
      </c>
      <c r="I85" s="12"/>
      <c r="J85" s="12">
        <v>300</v>
      </c>
      <c r="K85" s="12"/>
      <c r="L85" s="13"/>
      <c r="M85" s="12">
        <f t="shared" si="12"/>
        <v>300</v>
      </c>
      <c r="N85" s="12">
        <f t="shared" si="13"/>
        <v>6</v>
      </c>
      <c r="O85" s="57"/>
      <c r="P85" s="15">
        <v>0.09</v>
      </c>
      <c r="Q85" s="15">
        <f t="shared" si="14"/>
        <v>0.54</v>
      </c>
    </row>
    <row r="86" spans="1:19" x14ac:dyDescent="0.2">
      <c r="A86" s="11" t="s">
        <v>90</v>
      </c>
      <c r="B86" s="11" t="s">
        <v>91</v>
      </c>
      <c r="C86" s="11" t="s">
        <v>90</v>
      </c>
      <c r="D86" s="11" t="s">
        <v>275</v>
      </c>
      <c r="E86" s="12">
        <v>40</v>
      </c>
      <c r="F86" s="12">
        <v>750</v>
      </c>
      <c r="G86" s="12">
        <v>10</v>
      </c>
      <c r="H86" s="12">
        <v>50</v>
      </c>
      <c r="I86" s="12"/>
      <c r="J86" s="12">
        <v>200</v>
      </c>
      <c r="K86" s="12"/>
      <c r="L86" s="13"/>
      <c r="M86" s="12">
        <f t="shared" si="12"/>
        <v>200</v>
      </c>
      <c r="N86" s="12">
        <f t="shared" si="13"/>
        <v>4</v>
      </c>
      <c r="O86" s="57"/>
      <c r="P86" s="15">
        <v>0.13</v>
      </c>
      <c r="Q86" s="15">
        <f t="shared" si="14"/>
        <v>0.52</v>
      </c>
    </row>
    <row r="87" spans="1:19" x14ac:dyDescent="0.2">
      <c r="A87" s="11" t="s">
        <v>92</v>
      </c>
      <c r="B87" s="11" t="s">
        <v>93</v>
      </c>
      <c r="C87" s="11" t="s">
        <v>92</v>
      </c>
      <c r="D87" s="11" t="s">
        <v>275</v>
      </c>
      <c r="E87" s="12">
        <v>40</v>
      </c>
      <c r="F87" s="12">
        <v>900</v>
      </c>
      <c r="G87" s="12">
        <v>10</v>
      </c>
      <c r="H87" s="12">
        <v>50</v>
      </c>
      <c r="I87" s="12"/>
      <c r="J87" s="12">
        <v>50</v>
      </c>
      <c r="K87" s="12"/>
      <c r="L87" s="13"/>
      <c r="M87" s="12">
        <f t="shared" si="12"/>
        <v>50</v>
      </c>
      <c r="N87" s="12">
        <f t="shared" si="13"/>
        <v>1</v>
      </c>
      <c r="O87" s="57"/>
      <c r="P87" s="15">
        <v>0.13</v>
      </c>
      <c r="Q87" s="15">
        <f t="shared" si="14"/>
        <v>0.13</v>
      </c>
    </row>
    <row r="88" spans="1:19" x14ac:dyDescent="0.2">
      <c r="A88" s="36" t="s">
        <v>185</v>
      </c>
      <c r="B88" s="36" t="s">
        <v>93</v>
      </c>
      <c r="C88" s="36">
        <v>90447700</v>
      </c>
      <c r="D88" s="36" t="s">
        <v>277</v>
      </c>
      <c r="E88" s="12" t="s">
        <v>89</v>
      </c>
      <c r="F88" s="12">
        <v>900</v>
      </c>
      <c r="G88" s="12">
        <v>10</v>
      </c>
      <c r="H88" s="12">
        <v>50</v>
      </c>
      <c r="I88" s="12"/>
      <c r="J88" s="12"/>
      <c r="K88" s="12"/>
      <c r="L88" s="13"/>
      <c r="M88" s="12">
        <f t="shared" si="12"/>
        <v>0</v>
      </c>
      <c r="N88" s="12">
        <f t="shared" si="13"/>
        <v>0</v>
      </c>
      <c r="O88" s="57"/>
      <c r="P88" s="15">
        <v>0.13</v>
      </c>
      <c r="Q88" s="15">
        <f t="shared" si="14"/>
        <v>0</v>
      </c>
    </row>
    <row r="89" spans="1:19" x14ac:dyDescent="0.2">
      <c r="A89" s="11" t="s">
        <v>94</v>
      </c>
      <c r="B89" s="11" t="s">
        <v>95</v>
      </c>
      <c r="C89" s="11" t="s">
        <v>94</v>
      </c>
      <c r="D89" s="11" t="s">
        <v>275</v>
      </c>
      <c r="E89" s="12">
        <v>40</v>
      </c>
      <c r="F89" s="12">
        <v>1200</v>
      </c>
      <c r="G89" s="12">
        <v>5</v>
      </c>
      <c r="H89" s="12">
        <v>25</v>
      </c>
      <c r="I89" s="12"/>
      <c r="J89" s="12">
        <v>100</v>
      </c>
      <c r="K89" s="12"/>
      <c r="L89" s="13"/>
      <c r="M89" s="12">
        <f t="shared" si="12"/>
        <v>100</v>
      </c>
      <c r="N89" s="12">
        <f t="shared" si="13"/>
        <v>4</v>
      </c>
      <c r="O89" s="57"/>
      <c r="P89" s="15">
        <v>0.08</v>
      </c>
      <c r="Q89" s="15">
        <f t="shared" si="14"/>
        <v>0.32</v>
      </c>
    </row>
    <row r="90" spans="1:19" x14ac:dyDescent="0.2">
      <c r="A90" s="36" t="s">
        <v>376</v>
      </c>
      <c r="B90" s="36" t="s">
        <v>377</v>
      </c>
      <c r="C90" s="31" t="s">
        <v>378</v>
      </c>
      <c r="D90" s="36" t="s">
        <v>277</v>
      </c>
      <c r="E90" s="12">
        <v>40</v>
      </c>
      <c r="F90" s="12">
        <v>1800</v>
      </c>
      <c r="G90" s="12">
        <v>5</v>
      </c>
      <c r="H90" s="12">
        <v>20</v>
      </c>
      <c r="I90" s="12"/>
      <c r="J90" s="12"/>
      <c r="K90" s="12"/>
      <c r="L90" s="13"/>
      <c r="M90" s="12">
        <f t="shared" si="12"/>
        <v>0</v>
      </c>
      <c r="N90" s="12">
        <f t="shared" si="13"/>
        <v>0</v>
      </c>
      <c r="O90" s="57"/>
      <c r="P90" s="15">
        <v>0.14000000000000001</v>
      </c>
      <c r="Q90" s="15">
        <f t="shared" si="14"/>
        <v>0</v>
      </c>
    </row>
    <row r="91" spans="1:19" x14ac:dyDescent="0.2">
      <c r="A91" s="11" t="s">
        <v>220</v>
      </c>
      <c r="B91" s="11" t="s">
        <v>221</v>
      </c>
      <c r="C91" s="11" t="s">
        <v>220</v>
      </c>
      <c r="D91" s="11" t="s">
        <v>275</v>
      </c>
      <c r="E91" s="12">
        <v>40</v>
      </c>
      <c r="F91" s="12">
        <v>2000</v>
      </c>
      <c r="G91" s="12">
        <v>5</v>
      </c>
      <c r="H91" s="12">
        <v>25</v>
      </c>
      <c r="I91" s="12"/>
      <c r="J91" s="12"/>
      <c r="K91" s="12"/>
      <c r="L91" s="13"/>
      <c r="M91" s="12">
        <f t="shared" si="12"/>
        <v>0</v>
      </c>
      <c r="N91" s="12">
        <f t="shared" si="13"/>
        <v>0</v>
      </c>
      <c r="O91" s="57"/>
      <c r="P91" s="15">
        <v>0.08</v>
      </c>
      <c r="Q91" s="15">
        <f t="shared" si="14"/>
        <v>0</v>
      </c>
      <c r="R91" s="43"/>
    </row>
    <row r="92" spans="1:19" x14ac:dyDescent="0.2">
      <c r="A92" s="8" t="s">
        <v>96</v>
      </c>
      <c r="B92" s="8"/>
      <c r="C92" s="8"/>
      <c r="D92" s="8"/>
      <c r="E92" s="20"/>
      <c r="F92" s="12"/>
      <c r="G92" s="12"/>
      <c r="H92" s="12"/>
      <c r="I92" s="12"/>
      <c r="J92" s="12"/>
      <c r="K92" s="12"/>
      <c r="L92" s="8"/>
      <c r="M92" s="12"/>
      <c r="N92" s="12"/>
      <c r="O92" s="57"/>
      <c r="P92" s="12"/>
      <c r="Q92" s="15"/>
    </row>
    <row r="93" spans="1:19" x14ac:dyDescent="0.2">
      <c r="A93" s="11" t="s">
        <v>299</v>
      </c>
      <c r="B93" s="11" t="s">
        <v>300</v>
      </c>
      <c r="C93" s="11" t="s">
        <v>299</v>
      </c>
      <c r="D93" s="11" t="s">
        <v>275</v>
      </c>
      <c r="E93" s="12">
        <v>50</v>
      </c>
      <c r="F93" s="12">
        <v>100</v>
      </c>
      <c r="G93" s="12">
        <v>10</v>
      </c>
      <c r="H93" s="12">
        <v>150</v>
      </c>
      <c r="I93" s="12"/>
      <c r="J93" s="12"/>
      <c r="K93" s="12"/>
      <c r="L93" s="13"/>
      <c r="M93" s="12">
        <f t="shared" ref="M93:M109" si="15">SUM(I93:L93)</f>
        <v>0</v>
      </c>
      <c r="N93" s="12">
        <f t="shared" ref="N93:N109" si="16">$M93/$H93</f>
        <v>0</v>
      </c>
      <c r="O93" s="57"/>
      <c r="P93" s="15">
        <v>0.1</v>
      </c>
      <c r="Q93" s="15">
        <f t="shared" ref="Q93:Q109" si="17">$N93*$P93</f>
        <v>0</v>
      </c>
      <c r="R93" s="43">
        <f>SUM(Q93:Q109)</f>
        <v>1.46</v>
      </c>
      <c r="S93" s="3">
        <f>R93*100/$R$145</f>
        <v>4.6056782334384856</v>
      </c>
    </row>
    <row r="94" spans="1:19" x14ac:dyDescent="0.2">
      <c r="A94" s="11" t="s">
        <v>97</v>
      </c>
      <c r="B94" s="11" t="s">
        <v>98</v>
      </c>
      <c r="C94" s="11" t="s">
        <v>97</v>
      </c>
      <c r="D94" s="11" t="s">
        <v>275</v>
      </c>
      <c r="E94" s="12">
        <v>50</v>
      </c>
      <c r="F94" s="12">
        <v>150</v>
      </c>
      <c r="G94" s="12">
        <v>10</v>
      </c>
      <c r="H94" s="12">
        <v>150</v>
      </c>
      <c r="I94" s="12"/>
      <c r="J94" s="12">
        <v>150</v>
      </c>
      <c r="K94" s="12"/>
      <c r="L94" s="13"/>
      <c r="M94" s="12">
        <f t="shared" si="15"/>
        <v>150</v>
      </c>
      <c r="N94" s="12">
        <f t="shared" si="16"/>
        <v>1</v>
      </c>
      <c r="O94" s="57"/>
      <c r="P94" s="15">
        <v>0.1</v>
      </c>
      <c r="Q94" s="15">
        <f t="shared" si="17"/>
        <v>0.1</v>
      </c>
    </row>
    <row r="95" spans="1:19" x14ac:dyDescent="0.2">
      <c r="A95" s="36" t="s">
        <v>235</v>
      </c>
      <c r="B95" s="36" t="s">
        <v>98</v>
      </c>
      <c r="C95" s="36">
        <v>90448200</v>
      </c>
      <c r="D95" s="36" t="s">
        <v>277</v>
      </c>
      <c r="E95" s="12" t="s">
        <v>102</v>
      </c>
      <c r="F95" s="12">
        <v>150</v>
      </c>
      <c r="G95" s="12">
        <v>10</v>
      </c>
      <c r="H95" s="12">
        <v>150</v>
      </c>
      <c r="I95" s="12"/>
      <c r="J95" s="12">
        <v>300</v>
      </c>
      <c r="K95" s="12"/>
      <c r="L95" s="13"/>
      <c r="M95" s="12">
        <f t="shared" si="15"/>
        <v>300</v>
      </c>
      <c r="N95" s="12">
        <f t="shared" si="16"/>
        <v>2</v>
      </c>
      <c r="O95" s="57"/>
      <c r="P95" s="15">
        <v>0.1</v>
      </c>
      <c r="Q95" s="15">
        <f t="shared" si="17"/>
        <v>0.2</v>
      </c>
    </row>
    <row r="96" spans="1:19" x14ac:dyDescent="0.2">
      <c r="A96" s="11" t="s">
        <v>224</v>
      </c>
      <c r="B96" s="11" t="s">
        <v>225</v>
      </c>
      <c r="C96" s="11" t="s">
        <v>224</v>
      </c>
      <c r="D96" s="11" t="s">
        <v>275</v>
      </c>
      <c r="E96" s="12">
        <v>50</v>
      </c>
      <c r="F96" s="12">
        <v>200</v>
      </c>
      <c r="G96" s="12">
        <v>10</v>
      </c>
      <c r="H96" s="12">
        <v>150</v>
      </c>
      <c r="I96" s="12"/>
      <c r="J96" s="12"/>
      <c r="K96" s="12"/>
      <c r="L96" s="13"/>
      <c r="M96" s="12">
        <f t="shared" si="15"/>
        <v>0</v>
      </c>
      <c r="N96" s="12">
        <f t="shared" si="16"/>
        <v>0</v>
      </c>
      <c r="O96" s="57"/>
      <c r="P96" s="15">
        <v>0.1</v>
      </c>
      <c r="Q96" s="15">
        <f t="shared" si="17"/>
        <v>0</v>
      </c>
    </row>
    <row r="97" spans="1:19" x14ac:dyDescent="0.2">
      <c r="A97" s="11" t="s">
        <v>99</v>
      </c>
      <c r="B97" s="11" t="s">
        <v>100</v>
      </c>
      <c r="C97" s="11" t="s">
        <v>99</v>
      </c>
      <c r="D97" s="11" t="s">
        <v>275</v>
      </c>
      <c r="E97" s="12">
        <v>50</v>
      </c>
      <c r="F97" s="12">
        <v>300</v>
      </c>
      <c r="G97" s="12">
        <v>10</v>
      </c>
      <c r="H97" s="12">
        <v>75</v>
      </c>
      <c r="I97" s="12"/>
      <c r="J97" s="12">
        <v>75</v>
      </c>
      <c r="K97" s="12"/>
      <c r="L97" s="13"/>
      <c r="M97" s="12">
        <f t="shared" si="15"/>
        <v>75</v>
      </c>
      <c r="N97" s="12">
        <f t="shared" si="16"/>
        <v>1</v>
      </c>
      <c r="O97" s="57"/>
      <c r="P97" s="15">
        <v>0.1</v>
      </c>
      <c r="Q97" s="15">
        <f t="shared" si="17"/>
        <v>0.1</v>
      </c>
    </row>
    <row r="98" spans="1:19" x14ac:dyDescent="0.2">
      <c r="A98" s="36" t="s">
        <v>101</v>
      </c>
      <c r="B98" s="36" t="s">
        <v>100</v>
      </c>
      <c r="C98" s="36">
        <v>90448300</v>
      </c>
      <c r="D98" s="36" t="s">
        <v>277</v>
      </c>
      <c r="E98" s="12" t="s">
        <v>102</v>
      </c>
      <c r="F98" s="12">
        <v>300</v>
      </c>
      <c r="G98" s="12">
        <v>10</v>
      </c>
      <c r="H98" s="12">
        <v>75</v>
      </c>
      <c r="I98" s="12"/>
      <c r="J98" s="12">
        <v>300</v>
      </c>
      <c r="K98" s="12"/>
      <c r="L98" s="13"/>
      <c r="M98" s="12">
        <f t="shared" si="15"/>
        <v>300</v>
      </c>
      <c r="N98" s="12">
        <f t="shared" si="16"/>
        <v>4</v>
      </c>
      <c r="O98" s="57"/>
      <c r="P98" s="15">
        <v>0.1</v>
      </c>
      <c r="Q98" s="15">
        <f t="shared" si="17"/>
        <v>0.4</v>
      </c>
    </row>
    <row r="99" spans="1:19" x14ac:dyDescent="0.2">
      <c r="A99" s="11" t="s">
        <v>103</v>
      </c>
      <c r="B99" s="11" t="s">
        <v>104</v>
      </c>
      <c r="C99" s="11" t="s">
        <v>103</v>
      </c>
      <c r="D99" s="11" t="s">
        <v>275</v>
      </c>
      <c r="E99" s="12">
        <v>50</v>
      </c>
      <c r="F99" s="12">
        <v>450</v>
      </c>
      <c r="G99" s="12">
        <v>10</v>
      </c>
      <c r="H99" s="12">
        <v>50</v>
      </c>
      <c r="I99" s="12"/>
      <c r="J99" s="12"/>
      <c r="K99" s="12"/>
      <c r="L99" s="13"/>
      <c r="M99" s="12">
        <f t="shared" si="15"/>
        <v>0</v>
      </c>
      <c r="N99" s="12">
        <f t="shared" si="16"/>
        <v>0</v>
      </c>
      <c r="O99" s="57"/>
      <c r="P99" s="15">
        <v>0.1</v>
      </c>
      <c r="Q99" s="15">
        <f t="shared" si="17"/>
        <v>0</v>
      </c>
    </row>
    <row r="100" spans="1:19" x14ac:dyDescent="0.2">
      <c r="A100" s="36" t="s">
        <v>186</v>
      </c>
      <c r="B100" s="36" t="s">
        <v>104</v>
      </c>
      <c r="C100" s="36">
        <v>90448400</v>
      </c>
      <c r="D100" s="36" t="s">
        <v>277</v>
      </c>
      <c r="E100" s="12" t="s">
        <v>102</v>
      </c>
      <c r="F100" s="12">
        <v>450</v>
      </c>
      <c r="G100" s="12">
        <v>10</v>
      </c>
      <c r="H100" s="12">
        <v>50</v>
      </c>
      <c r="I100" s="12"/>
      <c r="J100" s="12"/>
      <c r="K100" s="12"/>
      <c r="L100" s="13"/>
      <c r="M100" s="12">
        <f t="shared" si="15"/>
        <v>0</v>
      </c>
      <c r="N100" s="12">
        <f t="shared" si="16"/>
        <v>0</v>
      </c>
      <c r="O100" s="57"/>
      <c r="P100" s="15">
        <v>0.1</v>
      </c>
      <c r="Q100" s="15">
        <f t="shared" si="17"/>
        <v>0</v>
      </c>
    </row>
    <row r="101" spans="1:19" x14ac:dyDescent="0.2">
      <c r="A101" s="11" t="s">
        <v>105</v>
      </c>
      <c r="B101" s="11" t="s">
        <v>106</v>
      </c>
      <c r="C101" s="11" t="s">
        <v>105</v>
      </c>
      <c r="D101" s="11" t="s">
        <v>275</v>
      </c>
      <c r="E101" s="12">
        <v>50</v>
      </c>
      <c r="F101" s="12">
        <v>600</v>
      </c>
      <c r="G101" s="12">
        <v>10</v>
      </c>
      <c r="H101" s="12">
        <v>50</v>
      </c>
      <c r="I101" s="12"/>
      <c r="J101" s="12"/>
      <c r="K101" s="12"/>
      <c r="L101" s="13"/>
      <c r="M101" s="12">
        <f t="shared" si="15"/>
        <v>0</v>
      </c>
      <c r="N101" s="12">
        <f t="shared" si="16"/>
        <v>0</v>
      </c>
      <c r="O101" s="57"/>
      <c r="P101" s="15">
        <v>0.13</v>
      </c>
      <c r="Q101" s="15">
        <f t="shared" si="17"/>
        <v>0</v>
      </c>
    </row>
    <row r="102" spans="1:19" x14ac:dyDescent="0.2">
      <c r="A102" s="36" t="s">
        <v>107</v>
      </c>
      <c r="B102" s="36" t="s">
        <v>106</v>
      </c>
      <c r="C102" s="36">
        <v>90448600</v>
      </c>
      <c r="D102" s="36" t="s">
        <v>277</v>
      </c>
      <c r="E102" s="12" t="s">
        <v>102</v>
      </c>
      <c r="F102" s="12">
        <v>600</v>
      </c>
      <c r="G102" s="12">
        <v>10</v>
      </c>
      <c r="H102" s="12">
        <v>50</v>
      </c>
      <c r="I102" s="12"/>
      <c r="J102" s="12">
        <v>100</v>
      </c>
      <c r="K102" s="12"/>
      <c r="L102" s="13"/>
      <c r="M102" s="12">
        <f t="shared" si="15"/>
        <v>100</v>
      </c>
      <c r="N102" s="12">
        <f t="shared" si="16"/>
        <v>2</v>
      </c>
      <c r="O102" s="57"/>
      <c r="P102" s="15">
        <v>0.13</v>
      </c>
      <c r="Q102" s="15">
        <f t="shared" si="17"/>
        <v>0.26</v>
      </c>
    </row>
    <row r="103" spans="1:19" x14ac:dyDescent="0.2">
      <c r="A103" s="36" t="s">
        <v>266</v>
      </c>
      <c r="B103" s="36" t="s">
        <v>267</v>
      </c>
      <c r="C103" s="36">
        <v>90448605</v>
      </c>
      <c r="D103" s="36" t="s">
        <v>277</v>
      </c>
      <c r="E103" s="12" t="s">
        <v>102</v>
      </c>
      <c r="F103" s="12">
        <v>700</v>
      </c>
      <c r="G103" s="12">
        <v>5</v>
      </c>
      <c r="H103" s="12">
        <v>25</v>
      </c>
      <c r="I103" s="12"/>
      <c r="J103" s="12"/>
      <c r="K103" s="12"/>
      <c r="L103" s="13"/>
      <c r="M103" s="12">
        <f t="shared" si="15"/>
        <v>0</v>
      </c>
      <c r="N103" s="12">
        <f t="shared" si="16"/>
        <v>0</v>
      </c>
      <c r="O103" s="57"/>
      <c r="P103" s="15">
        <v>0.1</v>
      </c>
      <c r="Q103" s="15">
        <f t="shared" si="17"/>
        <v>0</v>
      </c>
    </row>
    <row r="104" spans="1:19" x14ac:dyDescent="0.2">
      <c r="A104" s="11" t="s">
        <v>202</v>
      </c>
      <c r="B104" s="11" t="s">
        <v>203</v>
      </c>
      <c r="C104" s="11" t="s">
        <v>202</v>
      </c>
      <c r="D104" s="11" t="s">
        <v>275</v>
      </c>
      <c r="E104" s="12">
        <v>50</v>
      </c>
      <c r="F104" s="12">
        <v>750</v>
      </c>
      <c r="G104" s="12">
        <v>5</v>
      </c>
      <c r="H104" s="12">
        <v>25</v>
      </c>
      <c r="I104" s="12"/>
      <c r="J104" s="12"/>
      <c r="K104" s="12"/>
      <c r="L104" s="13"/>
      <c r="M104" s="12">
        <f t="shared" si="15"/>
        <v>0</v>
      </c>
      <c r="N104" s="12">
        <f t="shared" si="16"/>
        <v>0</v>
      </c>
      <c r="O104" s="57"/>
      <c r="P104" s="15">
        <v>0.1</v>
      </c>
      <c r="Q104" s="15">
        <f t="shared" si="17"/>
        <v>0</v>
      </c>
    </row>
    <row r="105" spans="1:19" x14ac:dyDescent="0.2">
      <c r="A105" s="11" t="s">
        <v>108</v>
      </c>
      <c r="B105" s="11" t="s">
        <v>109</v>
      </c>
      <c r="C105" s="11" t="s">
        <v>108</v>
      </c>
      <c r="D105" s="11" t="s">
        <v>275</v>
      </c>
      <c r="E105" s="12">
        <v>50</v>
      </c>
      <c r="F105" s="12">
        <v>900</v>
      </c>
      <c r="G105" s="12">
        <v>5</v>
      </c>
      <c r="H105" s="12">
        <v>25</v>
      </c>
      <c r="I105" s="12"/>
      <c r="J105" s="12"/>
      <c r="K105" s="12"/>
      <c r="L105" s="13"/>
      <c r="M105" s="12">
        <f t="shared" si="15"/>
        <v>0</v>
      </c>
      <c r="N105" s="12">
        <f t="shared" si="16"/>
        <v>0</v>
      </c>
      <c r="O105" s="57"/>
      <c r="P105" s="15">
        <v>0.1</v>
      </c>
      <c r="Q105" s="15">
        <f t="shared" si="17"/>
        <v>0</v>
      </c>
    </row>
    <row r="106" spans="1:19" x14ac:dyDescent="0.2">
      <c r="A106" s="36" t="s">
        <v>187</v>
      </c>
      <c r="B106" s="36" t="s">
        <v>109</v>
      </c>
      <c r="C106" s="36">
        <v>90448700</v>
      </c>
      <c r="D106" s="36" t="s">
        <v>277</v>
      </c>
      <c r="E106" s="12" t="s">
        <v>102</v>
      </c>
      <c r="F106" s="12">
        <v>900</v>
      </c>
      <c r="G106" s="12">
        <v>5</v>
      </c>
      <c r="H106" s="12">
        <v>25</v>
      </c>
      <c r="I106" s="12"/>
      <c r="J106" s="12">
        <v>100</v>
      </c>
      <c r="K106" s="12"/>
      <c r="L106" s="13"/>
      <c r="M106" s="12">
        <f t="shared" si="15"/>
        <v>100</v>
      </c>
      <c r="N106" s="12">
        <f t="shared" si="16"/>
        <v>4</v>
      </c>
      <c r="O106" s="57"/>
      <c r="P106" s="15">
        <v>0.1</v>
      </c>
      <c r="Q106" s="15">
        <f t="shared" si="17"/>
        <v>0.4</v>
      </c>
    </row>
    <row r="107" spans="1:19" x14ac:dyDescent="0.2">
      <c r="A107" s="11" t="s">
        <v>110</v>
      </c>
      <c r="B107" s="11" t="s">
        <v>111</v>
      </c>
      <c r="C107" s="11" t="s">
        <v>110</v>
      </c>
      <c r="D107" s="11" t="s">
        <v>275</v>
      </c>
      <c r="E107" s="12">
        <v>50</v>
      </c>
      <c r="F107" s="12">
        <v>1200</v>
      </c>
      <c r="G107" s="12">
        <v>5</v>
      </c>
      <c r="H107" s="12">
        <v>25</v>
      </c>
      <c r="I107" s="12"/>
      <c r="J107" s="12"/>
      <c r="K107" s="12"/>
      <c r="L107" s="13"/>
      <c r="M107" s="12">
        <f t="shared" si="15"/>
        <v>0</v>
      </c>
      <c r="N107" s="12">
        <f t="shared" si="16"/>
        <v>0</v>
      </c>
      <c r="O107" s="57"/>
      <c r="P107" s="15">
        <v>0.13</v>
      </c>
      <c r="Q107" s="15">
        <f t="shared" si="17"/>
        <v>0</v>
      </c>
    </row>
    <row r="108" spans="1:19" x14ac:dyDescent="0.2">
      <c r="A108" s="36" t="s">
        <v>204</v>
      </c>
      <c r="B108" s="36" t="s">
        <v>111</v>
      </c>
      <c r="C108" s="31" t="s">
        <v>205</v>
      </c>
      <c r="D108" s="36" t="s">
        <v>277</v>
      </c>
      <c r="E108" s="12">
        <v>50</v>
      </c>
      <c r="F108" s="12">
        <v>1200</v>
      </c>
      <c r="G108" s="12">
        <v>5</v>
      </c>
      <c r="H108" s="12">
        <v>25</v>
      </c>
      <c r="I108" s="12"/>
      <c r="J108" s="12"/>
      <c r="K108" s="12"/>
      <c r="L108" s="13"/>
      <c r="M108" s="12">
        <f t="shared" si="15"/>
        <v>0</v>
      </c>
      <c r="N108" s="12">
        <f t="shared" si="16"/>
        <v>0</v>
      </c>
      <c r="O108" s="57"/>
      <c r="P108" s="15">
        <v>0.13</v>
      </c>
      <c r="Q108" s="15">
        <f t="shared" si="17"/>
        <v>0</v>
      </c>
    </row>
    <row r="109" spans="1:19" x14ac:dyDescent="0.2">
      <c r="A109" s="36" t="s">
        <v>268</v>
      </c>
      <c r="B109" s="36" t="s">
        <v>269</v>
      </c>
      <c r="C109" s="31" t="s">
        <v>270</v>
      </c>
      <c r="D109" s="36" t="s">
        <v>277</v>
      </c>
      <c r="E109" s="12">
        <v>50</v>
      </c>
      <c r="F109" s="12">
        <v>2400</v>
      </c>
      <c r="G109" s="12">
        <v>5</v>
      </c>
      <c r="H109" s="12">
        <v>25</v>
      </c>
      <c r="I109" s="12"/>
      <c r="J109" s="12"/>
      <c r="K109" s="12"/>
      <c r="L109" s="13"/>
      <c r="M109" s="12">
        <f t="shared" si="15"/>
        <v>0</v>
      </c>
      <c r="N109" s="12">
        <f t="shared" si="16"/>
        <v>0</v>
      </c>
      <c r="O109" s="57"/>
      <c r="P109" s="15">
        <v>0.26</v>
      </c>
      <c r="Q109" s="15">
        <f t="shared" si="17"/>
        <v>0</v>
      </c>
      <c r="R109" s="43"/>
    </row>
    <row r="110" spans="1:19" x14ac:dyDescent="0.2">
      <c r="A110" s="307" t="s">
        <v>112</v>
      </c>
      <c r="B110" s="307"/>
      <c r="C110" s="8"/>
      <c r="D110" s="8"/>
      <c r="E110" s="8"/>
      <c r="F110" s="12"/>
      <c r="G110" s="12"/>
      <c r="H110" s="12"/>
      <c r="I110" s="12"/>
      <c r="J110" s="12"/>
      <c r="K110" s="12"/>
      <c r="L110" s="36"/>
      <c r="M110" s="12"/>
      <c r="N110" s="12"/>
      <c r="O110" s="57"/>
      <c r="P110" s="12"/>
      <c r="Q110" s="15"/>
    </row>
    <row r="111" spans="1:19" x14ac:dyDescent="0.2">
      <c r="A111" s="11" t="s">
        <v>216</v>
      </c>
      <c r="B111" s="11" t="s">
        <v>217</v>
      </c>
      <c r="C111" s="11" t="s">
        <v>216</v>
      </c>
      <c r="D111" s="11" t="s">
        <v>275</v>
      </c>
      <c r="E111" s="12">
        <v>20</v>
      </c>
      <c r="F111" s="12">
        <v>150</v>
      </c>
      <c r="G111" s="12">
        <v>10</v>
      </c>
      <c r="H111" s="12">
        <v>400</v>
      </c>
      <c r="I111" s="12"/>
      <c r="J111" s="12"/>
      <c r="K111" s="12"/>
      <c r="L111" s="36"/>
      <c r="M111" s="12">
        <f t="shared" ref="M111:M144" si="18">SUM(I111:L111)</f>
        <v>0</v>
      </c>
      <c r="N111" s="12">
        <f t="shared" ref="N111:N144" si="19">$M111/$H111</f>
        <v>0</v>
      </c>
      <c r="O111" s="57"/>
      <c r="P111" s="12">
        <v>0.06</v>
      </c>
      <c r="Q111" s="15">
        <f t="shared" ref="Q111:Q144" si="20">$N111*$P111</f>
        <v>0</v>
      </c>
      <c r="R111" s="43">
        <f>SUM(Q111:Q126)</f>
        <v>0.24</v>
      </c>
      <c r="S111" s="3">
        <f>R111*100/$R$145</f>
        <v>0.75709779179810732</v>
      </c>
    </row>
    <row r="112" spans="1:19" x14ac:dyDescent="0.2">
      <c r="A112" s="36" t="s">
        <v>226</v>
      </c>
      <c r="B112" s="36" t="s">
        <v>217</v>
      </c>
      <c r="C112" s="36">
        <v>90444200</v>
      </c>
      <c r="D112" s="36" t="s">
        <v>277</v>
      </c>
      <c r="E112" s="12">
        <v>20</v>
      </c>
      <c r="F112" s="12">
        <v>150</v>
      </c>
      <c r="G112" s="12">
        <v>10</v>
      </c>
      <c r="H112" s="12">
        <v>400</v>
      </c>
      <c r="I112" s="12"/>
      <c r="J112" s="12"/>
      <c r="K112" s="12"/>
      <c r="L112" s="36"/>
      <c r="M112" s="12">
        <f t="shared" si="18"/>
        <v>0</v>
      </c>
      <c r="N112" s="12">
        <f t="shared" si="19"/>
        <v>0</v>
      </c>
      <c r="O112" s="57"/>
      <c r="P112" s="12">
        <v>0.06</v>
      </c>
      <c r="Q112" s="15">
        <f t="shared" si="20"/>
        <v>0</v>
      </c>
    </row>
    <row r="113" spans="1:19" x14ac:dyDescent="0.2">
      <c r="A113" s="11" t="s">
        <v>191</v>
      </c>
      <c r="B113" s="11" t="s">
        <v>192</v>
      </c>
      <c r="C113" s="11" t="s">
        <v>191</v>
      </c>
      <c r="D113" s="11" t="s">
        <v>275</v>
      </c>
      <c r="E113" s="12">
        <v>20</v>
      </c>
      <c r="F113" s="12">
        <v>200</v>
      </c>
      <c r="G113" s="12">
        <v>10</v>
      </c>
      <c r="H113" s="12">
        <v>300</v>
      </c>
      <c r="I113" s="12"/>
      <c r="J113" s="12"/>
      <c r="K113" s="12"/>
      <c r="L113" s="36"/>
      <c r="M113" s="12">
        <f t="shared" si="18"/>
        <v>0</v>
      </c>
      <c r="N113" s="12">
        <f t="shared" si="19"/>
        <v>0</v>
      </c>
      <c r="O113" s="57"/>
      <c r="P113" s="12">
        <v>0.06</v>
      </c>
      <c r="Q113" s="15">
        <f t="shared" si="20"/>
        <v>0</v>
      </c>
    </row>
    <row r="114" spans="1:19" x14ac:dyDescent="0.2">
      <c r="A114" s="11" t="s">
        <v>160</v>
      </c>
      <c r="B114" s="11" t="s">
        <v>161</v>
      </c>
      <c r="C114" s="11" t="s">
        <v>160</v>
      </c>
      <c r="D114" s="11" t="s">
        <v>275</v>
      </c>
      <c r="E114" s="12">
        <v>20</v>
      </c>
      <c r="F114" s="12">
        <v>300</v>
      </c>
      <c r="G114" s="12">
        <v>10</v>
      </c>
      <c r="H114" s="12">
        <v>200</v>
      </c>
      <c r="I114" s="12">
        <v>200</v>
      </c>
      <c r="J114" s="12"/>
      <c r="K114" s="12"/>
      <c r="L114" s="13"/>
      <c r="M114" s="12">
        <f t="shared" si="18"/>
        <v>200</v>
      </c>
      <c r="N114" s="12">
        <f t="shared" si="19"/>
        <v>1</v>
      </c>
      <c r="O114" s="57"/>
      <c r="P114" s="15">
        <v>0.06</v>
      </c>
      <c r="Q114" s="15">
        <f t="shared" si="20"/>
        <v>0.06</v>
      </c>
    </row>
    <row r="115" spans="1:19" x14ac:dyDescent="0.2">
      <c r="A115" s="36" t="s">
        <v>215</v>
      </c>
      <c r="B115" s="36" t="s">
        <v>161</v>
      </c>
      <c r="C115" s="36">
        <v>90444300</v>
      </c>
      <c r="D115" s="36" t="s">
        <v>277</v>
      </c>
      <c r="E115" s="12" t="s">
        <v>46</v>
      </c>
      <c r="F115" s="12">
        <v>300</v>
      </c>
      <c r="G115" s="12">
        <v>10</v>
      </c>
      <c r="H115" s="12">
        <v>200</v>
      </c>
      <c r="I115" s="12"/>
      <c r="J115" s="12">
        <v>200</v>
      </c>
      <c r="K115" s="12"/>
      <c r="L115" s="13"/>
      <c r="M115" s="12">
        <f t="shared" si="18"/>
        <v>200</v>
      </c>
      <c r="N115" s="12">
        <f t="shared" si="19"/>
        <v>1</v>
      </c>
      <c r="O115" s="57"/>
      <c r="P115" s="15">
        <v>0.06</v>
      </c>
      <c r="Q115" s="15">
        <f t="shared" si="20"/>
        <v>0.06</v>
      </c>
    </row>
    <row r="116" spans="1:19" x14ac:dyDescent="0.2">
      <c r="A116" s="11" t="s">
        <v>206</v>
      </c>
      <c r="B116" s="11" t="s">
        <v>114</v>
      </c>
      <c r="C116" s="11" t="s">
        <v>206</v>
      </c>
      <c r="D116" s="11" t="s">
        <v>275</v>
      </c>
      <c r="E116" s="12">
        <v>20</v>
      </c>
      <c r="F116" s="12">
        <v>450</v>
      </c>
      <c r="G116" s="12">
        <v>10</v>
      </c>
      <c r="H116" s="12">
        <v>100</v>
      </c>
      <c r="I116" s="12"/>
      <c r="J116" s="12"/>
      <c r="K116" s="12"/>
      <c r="L116" s="25"/>
      <c r="M116" s="12">
        <f t="shared" si="18"/>
        <v>0</v>
      </c>
      <c r="N116" s="12">
        <f t="shared" si="19"/>
        <v>0</v>
      </c>
      <c r="O116" s="57"/>
      <c r="P116" s="15">
        <v>0.08</v>
      </c>
      <c r="Q116" s="15">
        <f t="shared" si="20"/>
        <v>0</v>
      </c>
    </row>
    <row r="117" spans="1:19" x14ac:dyDescent="0.2">
      <c r="A117" s="36" t="s">
        <v>113</v>
      </c>
      <c r="B117" s="36" t="s">
        <v>114</v>
      </c>
      <c r="C117" s="36">
        <v>90444400</v>
      </c>
      <c r="D117" s="36" t="s">
        <v>277</v>
      </c>
      <c r="E117" s="12" t="s">
        <v>46</v>
      </c>
      <c r="F117" s="12">
        <v>450</v>
      </c>
      <c r="G117" s="12">
        <v>10</v>
      </c>
      <c r="H117" s="12">
        <v>100</v>
      </c>
      <c r="I117" s="12"/>
      <c r="J117" s="12"/>
      <c r="K117" s="12"/>
      <c r="L117" s="13"/>
      <c r="M117" s="12">
        <f t="shared" si="18"/>
        <v>0</v>
      </c>
      <c r="N117" s="12">
        <f t="shared" si="19"/>
        <v>0</v>
      </c>
      <c r="O117" s="57"/>
      <c r="P117" s="15">
        <v>0.08</v>
      </c>
      <c r="Q117" s="15">
        <f t="shared" si="20"/>
        <v>0</v>
      </c>
    </row>
    <row r="118" spans="1:19" x14ac:dyDescent="0.2">
      <c r="A118" s="11" t="s">
        <v>115</v>
      </c>
      <c r="B118" s="11" t="s">
        <v>116</v>
      </c>
      <c r="C118" s="11" t="s">
        <v>115</v>
      </c>
      <c r="D118" s="11" t="s">
        <v>275</v>
      </c>
      <c r="E118" s="12">
        <v>20</v>
      </c>
      <c r="F118" s="12">
        <v>600</v>
      </c>
      <c r="G118" s="12">
        <v>10</v>
      </c>
      <c r="H118" s="12">
        <v>100</v>
      </c>
      <c r="I118" s="12"/>
      <c r="J118" s="12"/>
      <c r="K118" s="12"/>
      <c r="L118" s="13"/>
      <c r="M118" s="12">
        <f t="shared" si="18"/>
        <v>0</v>
      </c>
      <c r="N118" s="12">
        <f t="shared" si="19"/>
        <v>0</v>
      </c>
      <c r="O118" s="57"/>
      <c r="P118" s="15">
        <v>0.06</v>
      </c>
      <c r="Q118" s="15">
        <f t="shared" si="20"/>
        <v>0</v>
      </c>
    </row>
    <row r="119" spans="1:19" x14ac:dyDescent="0.2">
      <c r="A119" s="36" t="s">
        <v>188</v>
      </c>
      <c r="B119" s="36" t="s">
        <v>116</v>
      </c>
      <c r="C119" s="36">
        <v>90444600</v>
      </c>
      <c r="D119" s="36" t="s">
        <v>277</v>
      </c>
      <c r="E119" s="12" t="s">
        <v>46</v>
      </c>
      <c r="F119" s="12">
        <v>600</v>
      </c>
      <c r="G119" s="12">
        <v>10</v>
      </c>
      <c r="H119" s="12">
        <v>100</v>
      </c>
      <c r="I119" s="12">
        <v>200</v>
      </c>
      <c r="J119" s="12"/>
      <c r="K119" s="12"/>
      <c r="L119" s="13"/>
      <c r="M119" s="12">
        <f t="shared" si="18"/>
        <v>200</v>
      </c>
      <c r="N119" s="12">
        <f t="shared" si="19"/>
        <v>2</v>
      </c>
      <c r="O119" s="57"/>
      <c r="P119" s="15">
        <v>0.06</v>
      </c>
      <c r="Q119" s="15">
        <f t="shared" si="20"/>
        <v>0.12</v>
      </c>
    </row>
    <row r="120" spans="1:19" x14ac:dyDescent="0.2">
      <c r="A120" s="11" t="s">
        <v>117</v>
      </c>
      <c r="B120" s="11" t="s">
        <v>118</v>
      </c>
      <c r="C120" s="11" t="s">
        <v>117</v>
      </c>
      <c r="D120" s="11" t="s">
        <v>275</v>
      </c>
      <c r="E120" s="12">
        <v>20</v>
      </c>
      <c r="F120" s="12">
        <v>750</v>
      </c>
      <c r="G120" s="12">
        <v>10</v>
      </c>
      <c r="H120" s="12">
        <v>100</v>
      </c>
      <c r="I120" s="12"/>
      <c r="J120" s="12"/>
      <c r="K120" s="12"/>
      <c r="L120" s="13"/>
      <c r="M120" s="12">
        <f t="shared" si="18"/>
        <v>0</v>
      </c>
      <c r="N120" s="12">
        <f t="shared" si="19"/>
        <v>0</v>
      </c>
      <c r="O120" s="57"/>
      <c r="P120" s="15">
        <v>7.0000000000000007E-2</v>
      </c>
      <c r="Q120" s="15">
        <f t="shared" si="20"/>
        <v>0</v>
      </c>
    </row>
    <row r="121" spans="1:19" x14ac:dyDescent="0.2">
      <c r="A121" s="36" t="s">
        <v>189</v>
      </c>
      <c r="B121" s="36" t="s">
        <v>118</v>
      </c>
      <c r="C121" s="36">
        <v>90444700</v>
      </c>
      <c r="D121" s="36" t="s">
        <v>277</v>
      </c>
      <c r="E121" s="12" t="s">
        <v>46</v>
      </c>
      <c r="F121" s="12">
        <v>750</v>
      </c>
      <c r="G121" s="12">
        <v>10</v>
      </c>
      <c r="H121" s="12">
        <v>100</v>
      </c>
      <c r="I121" s="12"/>
      <c r="J121" s="12"/>
      <c r="K121" s="12"/>
      <c r="L121" s="13"/>
      <c r="M121" s="12">
        <f t="shared" si="18"/>
        <v>0</v>
      </c>
      <c r="N121" s="12">
        <f t="shared" si="19"/>
        <v>0</v>
      </c>
      <c r="O121" s="57"/>
      <c r="P121" s="15">
        <v>7.0000000000000007E-2</v>
      </c>
      <c r="Q121" s="15">
        <f t="shared" si="20"/>
        <v>0</v>
      </c>
    </row>
    <row r="122" spans="1:19" x14ac:dyDescent="0.2">
      <c r="A122" s="11" t="s">
        <v>119</v>
      </c>
      <c r="B122" s="11" t="s">
        <v>120</v>
      </c>
      <c r="C122" s="11" t="s">
        <v>119</v>
      </c>
      <c r="D122" s="11" t="s">
        <v>275</v>
      </c>
      <c r="E122" s="12">
        <v>20</v>
      </c>
      <c r="F122" s="12">
        <v>900</v>
      </c>
      <c r="G122" s="12">
        <v>10</v>
      </c>
      <c r="H122" s="12">
        <v>50</v>
      </c>
      <c r="I122" s="12"/>
      <c r="J122" s="12"/>
      <c r="K122" s="12"/>
      <c r="L122" s="13"/>
      <c r="M122" s="12">
        <f t="shared" si="18"/>
        <v>0</v>
      </c>
      <c r="N122" s="12">
        <f t="shared" si="19"/>
        <v>0</v>
      </c>
      <c r="O122" s="57"/>
      <c r="P122" s="15">
        <v>0.08</v>
      </c>
      <c r="Q122" s="15">
        <f t="shared" si="20"/>
        <v>0</v>
      </c>
    </row>
    <row r="123" spans="1:19" x14ac:dyDescent="0.2">
      <c r="A123" s="36" t="s">
        <v>263</v>
      </c>
      <c r="B123" s="36" t="s">
        <v>120</v>
      </c>
      <c r="C123" s="36">
        <v>90444800</v>
      </c>
      <c r="D123" s="36" t="s">
        <v>277</v>
      </c>
      <c r="E123" s="12" t="s">
        <v>46</v>
      </c>
      <c r="F123" s="12">
        <v>900</v>
      </c>
      <c r="G123" s="12">
        <v>10</v>
      </c>
      <c r="H123" s="12">
        <v>50</v>
      </c>
      <c r="I123" s="12"/>
      <c r="J123" s="12"/>
      <c r="K123" s="12"/>
      <c r="L123" s="13"/>
      <c r="M123" s="12">
        <f t="shared" si="18"/>
        <v>0</v>
      </c>
      <c r="N123" s="12">
        <f t="shared" si="19"/>
        <v>0</v>
      </c>
      <c r="O123" s="57"/>
      <c r="P123" s="15">
        <v>0.08</v>
      </c>
      <c r="Q123" s="15">
        <f t="shared" si="20"/>
        <v>0</v>
      </c>
    </row>
    <row r="124" spans="1:19" x14ac:dyDescent="0.2">
      <c r="A124" s="11" t="s">
        <v>121</v>
      </c>
      <c r="B124" s="11" t="s">
        <v>122</v>
      </c>
      <c r="C124" s="11" t="s">
        <v>121</v>
      </c>
      <c r="D124" s="11" t="s">
        <v>275</v>
      </c>
      <c r="E124" s="12">
        <v>20</v>
      </c>
      <c r="F124" s="12">
        <v>1200</v>
      </c>
      <c r="G124" s="12">
        <v>10</v>
      </c>
      <c r="H124" s="12">
        <v>50</v>
      </c>
      <c r="I124" s="12"/>
      <c r="J124" s="12"/>
      <c r="K124" s="12"/>
      <c r="L124" s="13"/>
      <c r="M124" s="12">
        <f t="shared" si="18"/>
        <v>0</v>
      </c>
      <c r="N124" s="12">
        <f t="shared" si="19"/>
        <v>0</v>
      </c>
      <c r="O124" s="57"/>
      <c r="P124" s="15">
        <v>0.11</v>
      </c>
      <c r="Q124" s="15">
        <f t="shared" si="20"/>
        <v>0</v>
      </c>
    </row>
    <row r="125" spans="1:19" x14ac:dyDescent="0.2">
      <c r="A125" s="11" t="s">
        <v>207</v>
      </c>
      <c r="B125" s="11" t="s">
        <v>208</v>
      </c>
      <c r="C125" s="11" t="s">
        <v>207</v>
      </c>
      <c r="D125" s="11" t="s">
        <v>275</v>
      </c>
      <c r="E125" s="12">
        <v>20</v>
      </c>
      <c r="F125" s="12">
        <v>1500</v>
      </c>
      <c r="G125" s="12">
        <v>10</v>
      </c>
      <c r="H125" s="12">
        <v>50</v>
      </c>
      <c r="I125" s="12"/>
      <c r="J125" s="12"/>
      <c r="K125" s="12"/>
      <c r="L125" s="13"/>
      <c r="M125" s="12">
        <f t="shared" si="18"/>
        <v>0</v>
      </c>
      <c r="N125" s="12">
        <f t="shared" si="19"/>
        <v>0</v>
      </c>
      <c r="O125" s="57"/>
      <c r="P125" s="15">
        <v>7.0000000000000007E-2</v>
      </c>
      <c r="Q125" s="15">
        <f t="shared" si="20"/>
        <v>0</v>
      </c>
    </row>
    <row r="126" spans="1:19" x14ac:dyDescent="0.2">
      <c r="A126" s="11" t="s">
        <v>209</v>
      </c>
      <c r="B126" s="11" t="s">
        <v>210</v>
      </c>
      <c r="C126" s="11" t="s">
        <v>209</v>
      </c>
      <c r="D126" s="11" t="s">
        <v>275</v>
      </c>
      <c r="E126" s="12">
        <v>20</v>
      </c>
      <c r="F126" s="12">
        <v>1800</v>
      </c>
      <c r="G126" s="12">
        <v>10</v>
      </c>
      <c r="H126" s="12">
        <v>50</v>
      </c>
      <c r="I126" s="12"/>
      <c r="J126" s="12"/>
      <c r="K126" s="12"/>
      <c r="L126" s="13"/>
      <c r="M126" s="12">
        <f t="shared" si="18"/>
        <v>0</v>
      </c>
      <c r="N126" s="12">
        <f t="shared" si="19"/>
        <v>0</v>
      </c>
      <c r="O126" s="58"/>
      <c r="P126" s="15">
        <v>0.09</v>
      </c>
      <c r="Q126" s="15">
        <f t="shared" si="20"/>
        <v>0</v>
      </c>
      <c r="R126" s="43"/>
    </row>
    <row r="127" spans="1:19" x14ac:dyDescent="0.2">
      <c r="A127" s="11" t="s">
        <v>123</v>
      </c>
      <c r="B127" s="11" t="s">
        <v>124</v>
      </c>
      <c r="C127" s="11" t="s">
        <v>123</v>
      </c>
      <c r="D127" s="11" t="s">
        <v>275</v>
      </c>
      <c r="E127" s="12">
        <v>25</v>
      </c>
      <c r="F127" s="12">
        <v>150</v>
      </c>
      <c r="G127" s="12">
        <v>10</v>
      </c>
      <c r="H127" s="12">
        <v>200</v>
      </c>
      <c r="I127" s="12"/>
      <c r="J127" s="12"/>
      <c r="K127" s="12"/>
      <c r="L127" s="13"/>
      <c r="M127" s="12">
        <f t="shared" si="18"/>
        <v>0</v>
      </c>
      <c r="N127" s="12">
        <f t="shared" si="19"/>
        <v>0</v>
      </c>
      <c r="O127" s="57"/>
      <c r="P127" s="15">
        <v>0.04</v>
      </c>
      <c r="Q127" s="15">
        <f t="shared" si="20"/>
        <v>0</v>
      </c>
      <c r="R127" s="43">
        <f>SUM(Q127:Q144)</f>
        <v>4.1400000000000006</v>
      </c>
      <c r="S127" s="3">
        <f>R127*100/$R$145</f>
        <v>13.059936908517352</v>
      </c>
    </row>
    <row r="128" spans="1:19" x14ac:dyDescent="0.2">
      <c r="A128" s="36" t="s">
        <v>257</v>
      </c>
      <c r="B128" s="36" t="s">
        <v>124</v>
      </c>
      <c r="C128" s="36">
        <v>90445200</v>
      </c>
      <c r="D128" s="36" t="s">
        <v>277</v>
      </c>
      <c r="E128" s="12">
        <v>25</v>
      </c>
      <c r="F128" s="12">
        <v>150</v>
      </c>
      <c r="G128" s="12">
        <v>10</v>
      </c>
      <c r="H128" s="12">
        <v>200</v>
      </c>
      <c r="I128" s="12"/>
      <c r="J128" s="12"/>
      <c r="K128" s="12"/>
      <c r="L128" s="13"/>
      <c r="M128" s="12">
        <f t="shared" si="18"/>
        <v>0</v>
      </c>
      <c r="N128" s="12">
        <f t="shared" si="19"/>
        <v>0</v>
      </c>
      <c r="O128" s="57"/>
      <c r="P128" s="15">
        <v>0.04</v>
      </c>
      <c r="Q128" s="15">
        <f t="shared" si="20"/>
        <v>0</v>
      </c>
    </row>
    <row r="129" spans="1:18" x14ac:dyDescent="0.2">
      <c r="A129" s="11" t="s">
        <v>125</v>
      </c>
      <c r="B129" s="11" t="s">
        <v>126</v>
      </c>
      <c r="C129" s="11" t="s">
        <v>125</v>
      </c>
      <c r="D129" s="11" t="s">
        <v>275</v>
      </c>
      <c r="E129" s="12">
        <v>25</v>
      </c>
      <c r="F129" s="12">
        <v>300</v>
      </c>
      <c r="G129" s="12">
        <v>10</v>
      </c>
      <c r="H129" s="12">
        <v>100</v>
      </c>
      <c r="I129" s="12"/>
      <c r="J129" s="12"/>
      <c r="K129" s="12"/>
      <c r="L129" s="13"/>
      <c r="M129" s="12">
        <f t="shared" si="18"/>
        <v>0</v>
      </c>
      <c r="N129" s="12">
        <f t="shared" si="19"/>
        <v>0</v>
      </c>
      <c r="O129" s="57"/>
      <c r="P129" s="15">
        <v>0.04</v>
      </c>
      <c r="Q129" s="15">
        <f t="shared" si="20"/>
        <v>0</v>
      </c>
    </row>
    <row r="130" spans="1:18" x14ac:dyDescent="0.2">
      <c r="A130" s="36" t="s">
        <v>127</v>
      </c>
      <c r="B130" s="36" t="s">
        <v>126</v>
      </c>
      <c r="C130" s="36">
        <v>90445300</v>
      </c>
      <c r="D130" s="36" t="s">
        <v>277</v>
      </c>
      <c r="E130" s="12" t="s">
        <v>63</v>
      </c>
      <c r="F130" s="12">
        <v>300</v>
      </c>
      <c r="G130" s="12">
        <v>10</v>
      </c>
      <c r="H130" s="12">
        <v>100</v>
      </c>
      <c r="I130" s="12">
        <v>300</v>
      </c>
      <c r="J130" s="12">
        <v>300</v>
      </c>
      <c r="K130" s="12"/>
      <c r="L130" s="13"/>
      <c r="M130" s="12">
        <f t="shared" si="18"/>
        <v>600</v>
      </c>
      <c r="N130" s="12">
        <f t="shared" si="19"/>
        <v>6</v>
      </c>
      <c r="O130" s="57"/>
      <c r="P130" s="15">
        <v>0.04</v>
      </c>
      <c r="Q130" s="15">
        <f t="shared" si="20"/>
        <v>0.24</v>
      </c>
    </row>
    <row r="131" spans="1:18" x14ac:dyDescent="0.2">
      <c r="A131" s="11" t="s">
        <v>128</v>
      </c>
      <c r="B131" s="11" t="s">
        <v>129</v>
      </c>
      <c r="C131" s="11" t="s">
        <v>128</v>
      </c>
      <c r="D131" s="11" t="s">
        <v>275</v>
      </c>
      <c r="E131" s="12">
        <v>25</v>
      </c>
      <c r="F131" s="12">
        <v>450</v>
      </c>
      <c r="G131" s="12">
        <v>10</v>
      </c>
      <c r="H131" s="12">
        <v>100</v>
      </c>
      <c r="I131" s="12">
        <v>200</v>
      </c>
      <c r="J131" s="12">
        <v>100</v>
      </c>
      <c r="K131" s="12"/>
      <c r="L131" s="13"/>
      <c r="M131" s="12">
        <f t="shared" si="18"/>
        <v>300</v>
      </c>
      <c r="N131" s="12">
        <f t="shared" si="19"/>
        <v>3</v>
      </c>
      <c r="O131" s="57"/>
      <c r="P131" s="15">
        <v>0.06</v>
      </c>
      <c r="Q131" s="15">
        <f t="shared" si="20"/>
        <v>0.18</v>
      </c>
    </row>
    <row r="132" spans="1:18" x14ac:dyDescent="0.2">
      <c r="A132" s="36" t="s">
        <v>190</v>
      </c>
      <c r="B132" s="36" t="s">
        <v>129</v>
      </c>
      <c r="C132" s="36">
        <v>90445400</v>
      </c>
      <c r="D132" s="36" t="s">
        <v>277</v>
      </c>
      <c r="E132" s="12" t="s">
        <v>63</v>
      </c>
      <c r="F132" s="12">
        <v>450</v>
      </c>
      <c r="G132" s="12">
        <v>10</v>
      </c>
      <c r="H132" s="12">
        <v>100</v>
      </c>
      <c r="I132" s="12">
        <v>300</v>
      </c>
      <c r="J132" s="12">
        <v>300</v>
      </c>
      <c r="K132" s="12"/>
      <c r="L132" s="13"/>
      <c r="M132" s="12">
        <f t="shared" si="18"/>
        <v>600</v>
      </c>
      <c r="N132" s="12">
        <f t="shared" si="19"/>
        <v>6</v>
      </c>
      <c r="O132" s="57"/>
      <c r="P132" s="15">
        <v>0.06</v>
      </c>
      <c r="Q132" s="15">
        <f t="shared" si="20"/>
        <v>0.36</v>
      </c>
    </row>
    <row r="133" spans="1:18" x14ac:dyDescent="0.2">
      <c r="A133" s="11" t="s">
        <v>130</v>
      </c>
      <c r="B133" s="11" t="s">
        <v>131</v>
      </c>
      <c r="C133" s="11" t="s">
        <v>130</v>
      </c>
      <c r="D133" s="11" t="s">
        <v>275</v>
      </c>
      <c r="E133" s="12">
        <v>25</v>
      </c>
      <c r="F133" s="12">
        <v>600</v>
      </c>
      <c r="G133" s="12">
        <v>10</v>
      </c>
      <c r="H133" s="12">
        <v>50</v>
      </c>
      <c r="I133" s="12"/>
      <c r="J133" s="12"/>
      <c r="K133" s="12"/>
      <c r="L133" s="13"/>
      <c r="M133" s="12">
        <f t="shared" si="18"/>
        <v>0</v>
      </c>
      <c r="N133" s="12">
        <f t="shared" si="19"/>
        <v>0</v>
      </c>
      <c r="O133" s="57"/>
      <c r="P133" s="15">
        <v>0.04</v>
      </c>
      <c r="Q133" s="15">
        <f t="shared" si="20"/>
        <v>0</v>
      </c>
    </row>
    <row r="134" spans="1:18" x14ac:dyDescent="0.2">
      <c r="A134" s="36" t="s">
        <v>211</v>
      </c>
      <c r="B134" s="36" t="s">
        <v>131</v>
      </c>
      <c r="C134" s="36">
        <v>90445600</v>
      </c>
      <c r="D134" s="36" t="s">
        <v>277</v>
      </c>
      <c r="E134" s="12">
        <v>25</v>
      </c>
      <c r="F134" s="12">
        <v>600</v>
      </c>
      <c r="G134" s="12">
        <v>10</v>
      </c>
      <c r="H134" s="12">
        <v>50</v>
      </c>
      <c r="I134" s="12">
        <v>200</v>
      </c>
      <c r="J134" s="12"/>
      <c r="K134" s="12"/>
      <c r="L134" s="13"/>
      <c r="M134" s="12">
        <f t="shared" si="18"/>
        <v>200</v>
      </c>
      <c r="N134" s="12">
        <f t="shared" si="19"/>
        <v>4</v>
      </c>
      <c r="O134" s="57"/>
      <c r="P134" s="15">
        <v>0.04</v>
      </c>
      <c r="Q134" s="15">
        <f t="shared" si="20"/>
        <v>0.16</v>
      </c>
    </row>
    <row r="135" spans="1:18" x14ac:dyDescent="0.2">
      <c r="A135" s="11" t="s">
        <v>162</v>
      </c>
      <c r="B135" s="11" t="s">
        <v>163</v>
      </c>
      <c r="C135" s="11" t="s">
        <v>162</v>
      </c>
      <c r="D135" s="11" t="s">
        <v>275</v>
      </c>
      <c r="E135" s="12">
        <v>25</v>
      </c>
      <c r="F135" s="12">
        <v>750</v>
      </c>
      <c r="G135" s="12">
        <v>10</v>
      </c>
      <c r="H135" s="12">
        <v>50</v>
      </c>
      <c r="I135" s="12">
        <v>200</v>
      </c>
      <c r="J135" s="12"/>
      <c r="K135" s="12"/>
      <c r="L135" s="13"/>
      <c r="M135" s="12">
        <f t="shared" si="18"/>
        <v>200</v>
      </c>
      <c r="N135" s="12">
        <f t="shared" si="19"/>
        <v>4</v>
      </c>
      <c r="O135" s="57"/>
      <c r="P135" s="15">
        <v>0.04</v>
      </c>
      <c r="Q135" s="15">
        <f t="shared" si="20"/>
        <v>0.16</v>
      </c>
    </row>
    <row r="136" spans="1:18" x14ac:dyDescent="0.2">
      <c r="A136" s="36" t="s">
        <v>218</v>
      </c>
      <c r="B136" s="36" t="s">
        <v>163</v>
      </c>
      <c r="C136" s="31" t="s">
        <v>219</v>
      </c>
      <c r="D136" s="36" t="s">
        <v>277</v>
      </c>
      <c r="E136" s="12">
        <v>25</v>
      </c>
      <c r="F136" s="12">
        <v>750</v>
      </c>
      <c r="G136" s="12">
        <v>10</v>
      </c>
      <c r="H136" s="12">
        <v>50</v>
      </c>
      <c r="I136" s="12">
        <v>400</v>
      </c>
      <c r="J136" s="12">
        <v>500</v>
      </c>
      <c r="K136" s="12">
        <v>1000</v>
      </c>
      <c r="L136" s="13"/>
      <c r="M136" s="12">
        <f t="shared" si="18"/>
        <v>1900</v>
      </c>
      <c r="N136" s="12">
        <f t="shared" si="19"/>
        <v>38</v>
      </c>
      <c r="O136" s="57"/>
      <c r="P136" s="15">
        <v>0.04</v>
      </c>
      <c r="Q136" s="15">
        <f t="shared" si="20"/>
        <v>1.52</v>
      </c>
    </row>
    <row r="137" spans="1:18" x14ac:dyDescent="0.2">
      <c r="A137" s="11" t="s">
        <v>132</v>
      </c>
      <c r="B137" s="11" t="s">
        <v>133</v>
      </c>
      <c r="C137" s="11" t="s">
        <v>132</v>
      </c>
      <c r="D137" s="11" t="s">
        <v>275</v>
      </c>
      <c r="E137" s="12">
        <v>25</v>
      </c>
      <c r="F137" s="12">
        <v>900</v>
      </c>
      <c r="G137" s="12">
        <v>10</v>
      </c>
      <c r="H137" s="12">
        <v>50</v>
      </c>
      <c r="I137" s="12"/>
      <c r="J137" s="12"/>
      <c r="K137" s="12"/>
      <c r="L137" s="13"/>
      <c r="M137" s="12">
        <f t="shared" si="18"/>
        <v>0</v>
      </c>
      <c r="N137" s="12">
        <f t="shared" si="19"/>
        <v>0</v>
      </c>
      <c r="O137" s="57"/>
      <c r="P137" s="15">
        <v>0.06</v>
      </c>
      <c r="Q137" s="15">
        <f t="shared" si="20"/>
        <v>0</v>
      </c>
    </row>
    <row r="138" spans="1:18" x14ac:dyDescent="0.2">
      <c r="A138" s="36" t="s">
        <v>264</v>
      </c>
      <c r="B138" s="36" t="s">
        <v>133</v>
      </c>
      <c r="C138" s="31" t="s">
        <v>265</v>
      </c>
      <c r="D138" s="36" t="s">
        <v>277</v>
      </c>
      <c r="E138" s="12">
        <v>25</v>
      </c>
      <c r="F138" s="12">
        <v>900</v>
      </c>
      <c r="G138" s="12">
        <v>10</v>
      </c>
      <c r="H138" s="12">
        <v>50</v>
      </c>
      <c r="I138" s="12">
        <v>200</v>
      </c>
      <c r="J138" s="12">
        <v>200</v>
      </c>
      <c r="K138" s="12"/>
      <c r="L138" s="13"/>
      <c r="M138" s="12">
        <f t="shared" si="18"/>
        <v>400</v>
      </c>
      <c r="N138" s="12">
        <f t="shared" si="19"/>
        <v>8</v>
      </c>
      <c r="O138" s="57"/>
      <c r="P138" s="15">
        <v>0.06</v>
      </c>
      <c r="Q138" s="15">
        <f t="shared" si="20"/>
        <v>0.48</v>
      </c>
    </row>
    <row r="139" spans="1:18" x14ac:dyDescent="0.2">
      <c r="A139" s="11" t="s">
        <v>134</v>
      </c>
      <c r="B139" s="11" t="s">
        <v>135</v>
      </c>
      <c r="C139" s="11" t="s">
        <v>134</v>
      </c>
      <c r="D139" s="11" t="s">
        <v>275</v>
      </c>
      <c r="E139" s="12">
        <v>25</v>
      </c>
      <c r="F139" s="12">
        <v>1200</v>
      </c>
      <c r="G139" s="12">
        <v>10</v>
      </c>
      <c r="H139" s="12">
        <v>50</v>
      </c>
      <c r="I139" s="12"/>
      <c r="J139" s="12">
        <v>100</v>
      </c>
      <c r="K139" s="12"/>
      <c r="L139" s="13"/>
      <c r="M139" s="12">
        <f t="shared" si="18"/>
        <v>100</v>
      </c>
      <c r="N139" s="12">
        <f t="shared" si="19"/>
        <v>2</v>
      </c>
      <c r="O139" s="57"/>
      <c r="P139" s="15">
        <v>0.08</v>
      </c>
      <c r="Q139" s="15">
        <f t="shared" si="20"/>
        <v>0.16</v>
      </c>
    </row>
    <row r="140" spans="1:18" x14ac:dyDescent="0.2">
      <c r="A140" s="26" t="s">
        <v>451</v>
      </c>
      <c r="B140" s="36" t="s">
        <v>135</v>
      </c>
      <c r="C140" s="26">
        <v>90445810</v>
      </c>
      <c r="D140" s="36" t="s">
        <v>277</v>
      </c>
      <c r="E140" s="12" t="s">
        <v>63</v>
      </c>
      <c r="F140" s="12">
        <v>1200</v>
      </c>
      <c r="G140" s="12">
        <v>10</v>
      </c>
      <c r="H140" s="12">
        <v>50</v>
      </c>
      <c r="I140" s="12">
        <v>200</v>
      </c>
      <c r="J140" s="12">
        <v>200</v>
      </c>
      <c r="K140" s="12"/>
      <c r="L140" s="13"/>
      <c r="M140" s="12">
        <f t="shared" si="18"/>
        <v>400</v>
      </c>
      <c r="N140" s="12">
        <f t="shared" si="19"/>
        <v>8</v>
      </c>
      <c r="O140" s="57"/>
      <c r="P140" s="15">
        <v>0.08</v>
      </c>
      <c r="Q140" s="15">
        <f t="shared" si="20"/>
        <v>0.64</v>
      </c>
    </row>
    <row r="141" spans="1:18" x14ac:dyDescent="0.2">
      <c r="A141" s="11" t="s">
        <v>238</v>
      </c>
      <c r="B141" s="11" t="s">
        <v>239</v>
      </c>
      <c r="C141" s="11" t="s">
        <v>238</v>
      </c>
      <c r="D141" s="11" t="s">
        <v>275</v>
      </c>
      <c r="E141" s="12">
        <v>25</v>
      </c>
      <c r="F141" s="12">
        <v>1524</v>
      </c>
      <c r="G141" s="12">
        <v>10</v>
      </c>
      <c r="H141" s="12">
        <v>50</v>
      </c>
      <c r="I141" s="12"/>
      <c r="J141" s="12"/>
      <c r="K141" s="12"/>
      <c r="L141" s="13"/>
      <c r="M141" s="12">
        <f t="shared" si="18"/>
        <v>0</v>
      </c>
      <c r="N141" s="12">
        <f t="shared" si="19"/>
        <v>0</v>
      </c>
      <c r="O141" s="57"/>
      <c r="P141" s="15">
        <v>0.08</v>
      </c>
      <c r="Q141" s="15">
        <f t="shared" si="20"/>
        <v>0</v>
      </c>
    </row>
    <row r="142" spans="1:18" x14ac:dyDescent="0.2">
      <c r="A142" s="11" t="s">
        <v>164</v>
      </c>
      <c r="B142" s="11" t="s">
        <v>165</v>
      </c>
      <c r="C142" s="11" t="s">
        <v>164</v>
      </c>
      <c r="D142" s="11" t="s">
        <v>275</v>
      </c>
      <c r="E142" s="12">
        <v>25</v>
      </c>
      <c r="F142" s="12">
        <v>1800</v>
      </c>
      <c r="G142" s="12">
        <v>10</v>
      </c>
      <c r="H142" s="12">
        <v>50</v>
      </c>
      <c r="I142" s="12"/>
      <c r="J142" s="12"/>
      <c r="K142" s="12"/>
      <c r="L142" s="13"/>
      <c r="M142" s="12">
        <f t="shared" si="18"/>
        <v>0</v>
      </c>
      <c r="N142" s="12">
        <f t="shared" si="19"/>
        <v>0</v>
      </c>
      <c r="O142" s="57"/>
      <c r="P142" s="15">
        <v>0.12</v>
      </c>
      <c r="Q142" s="15">
        <f t="shared" si="20"/>
        <v>0</v>
      </c>
    </row>
    <row r="143" spans="1:18" x14ac:dyDescent="0.2">
      <c r="A143" s="36" t="s">
        <v>227</v>
      </c>
      <c r="B143" s="36" t="s">
        <v>165</v>
      </c>
      <c r="C143" s="36">
        <v>90445900</v>
      </c>
      <c r="D143" s="36" t="s">
        <v>277</v>
      </c>
      <c r="E143" s="12">
        <v>25</v>
      </c>
      <c r="F143" s="12">
        <v>1800</v>
      </c>
      <c r="G143" s="12">
        <v>10</v>
      </c>
      <c r="H143" s="12">
        <v>50</v>
      </c>
      <c r="I143" s="12">
        <v>100</v>
      </c>
      <c r="J143" s="12"/>
      <c r="K143" s="12"/>
      <c r="L143" s="13"/>
      <c r="M143" s="12">
        <f t="shared" si="18"/>
        <v>100</v>
      </c>
      <c r="N143" s="12">
        <f t="shared" si="19"/>
        <v>2</v>
      </c>
      <c r="O143" s="57"/>
      <c r="P143" s="15">
        <v>0.12</v>
      </c>
      <c r="Q143" s="15">
        <f t="shared" si="20"/>
        <v>0.24</v>
      </c>
      <c r="R143" s="43"/>
    </row>
    <row r="144" spans="1:18" x14ac:dyDescent="0.2">
      <c r="A144" s="36" t="s">
        <v>301</v>
      </c>
      <c r="B144" s="36" t="s">
        <v>302</v>
      </c>
      <c r="C144" s="36">
        <v>90446000</v>
      </c>
      <c r="D144" s="36" t="s">
        <v>277</v>
      </c>
      <c r="E144" s="12">
        <v>25</v>
      </c>
      <c r="F144" s="12">
        <v>2400</v>
      </c>
      <c r="G144" s="12">
        <v>10</v>
      </c>
      <c r="H144" s="12">
        <v>50</v>
      </c>
      <c r="I144" s="12"/>
      <c r="J144" s="12"/>
      <c r="K144" s="12"/>
      <c r="L144" s="13"/>
      <c r="M144" s="12">
        <f t="shared" si="18"/>
        <v>0</v>
      </c>
      <c r="N144" s="12">
        <f t="shared" si="19"/>
        <v>0</v>
      </c>
      <c r="O144" s="57"/>
      <c r="P144" s="15">
        <v>0.12</v>
      </c>
      <c r="Q144" s="15">
        <f t="shared" si="20"/>
        <v>0</v>
      </c>
      <c r="R144" s="43"/>
    </row>
    <row r="145" spans="1:19" x14ac:dyDescent="0.2">
      <c r="A145" s="305"/>
      <c r="B145" s="305"/>
      <c r="C145" s="305"/>
      <c r="D145" s="305"/>
      <c r="E145" s="305"/>
      <c r="F145" s="305"/>
      <c r="G145" s="305"/>
      <c r="H145" s="305"/>
      <c r="I145" s="36">
        <f t="shared" ref="I145:L145" si="21">SUBTOTAL(9,I6:I144)</f>
        <v>7175</v>
      </c>
      <c r="J145" s="36">
        <f t="shared" si="21"/>
        <v>38595</v>
      </c>
      <c r="K145" s="36">
        <f>SUBTOTAL(9,K5:K144)</f>
        <v>11000</v>
      </c>
      <c r="L145" s="36">
        <f t="shared" si="21"/>
        <v>0</v>
      </c>
      <c r="M145" s="36">
        <f>SUBTOTAL(9,M5:M144)</f>
        <v>56770</v>
      </c>
      <c r="N145" s="36">
        <f>SUBTOTAL(9,N5:N144)</f>
        <v>610</v>
      </c>
      <c r="O145" s="59"/>
      <c r="P145" s="12"/>
      <c r="Q145" s="36">
        <f>SUBTOTAL(9,Q5:Q144)</f>
        <v>34.959999999999994</v>
      </c>
      <c r="R145" s="3">
        <f>SUM(R14:R144)</f>
        <v>31.7</v>
      </c>
      <c r="S145" s="3">
        <f>SUM(S14:S144)</f>
        <v>99.999999999999986</v>
      </c>
    </row>
    <row r="146" spans="1:19" x14ac:dyDescent="0.2">
      <c r="A146" s="305"/>
      <c r="B146" s="305"/>
      <c r="C146" s="305"/>
      <c r="D146" s="305"/>
      <c r="E146" s="305"/>
      <c r="F146" s="305"/>
      <c r="G146" s="305"/>
      <c r="H146" s="305"/>
      <c r="I146" s="36">
        <v>78</v>
      </c>
      <c r="J146" s="36">
        <v>507</v>
      </c>
      <c r="K146" s="36">
        <v>25</v>
      </c>
      <c r="L146" s="36"/>
      <c r="M146" s="36"/>
      <c r="N146" s="36">
        <f>SUM(I146:L146)</f>
        <v>610</v>
      </c>
      <c r="Q146" s="3">
        <f>Q145/30</f>
        <v>1.1653333333333331</v>
      </c>
    </row>
    <row r="147" spans="1:19" x14ac:dyDescent="0.2">
      <c r="A147" s="305"/>
      <c r="B147" s="305"/>
      <c r="C147" s="305"/>
      <c r="D147" s="305"/>
      <c r="E147" s="305"/>
      <c r="F147" s="305"/>
      <c r="G147" s="305"/>
      <c r="H147" s="305"/>
      <c r="I147" s="36">
        <v>5.09</v>
      </c>
      <c r="J147" s="36">
        <v>28.77</v>
      </c>
      <c r="K147" s="36">
        <v>1.1000000000000001</v>
      </c>
      <c r="L147" s="36"/>
      <c r="M147" s="36"/>
      <c r="N147" s="36">
        <f>SUM(I147:L147)</f>
        <v>34.96</v>
      </c>
    </row>
    <row r="148" spans="1:19" x14ac:dyDescent="0.2">
      <c r="A148" s="34"/>
      <c r="B148" s="34"/>
      <c r="C148" s="34"/>
      <c r="D148" s="34"/>
      <c r="E148" s="34"/>
      <c r="F148" s="34"/>
      <c r="G148" s="34"/>
      <c r="H148" s="34"/>
    </row>
    <row r="149" spans="1:19" x14ac:dyDescent="0.2">
      <c r="A149" s="28" t="s">
        <v>136</v>
      </c>
      <c r="B149" s="28" t="s">
        <v>136</v>
      </c>
      <c r="C149" s="30"/>
      <c r="D149" s="30"/>
      <c r="E149" s="8" t="s">
        <v>10</v>
      </c>
      <c r="F149" s="8" t="s">
        <v>137</v>
      </c>
      <c r="G149" s="300" t="s">
        <v>138</v>
      </c>
      <c r="H149" s="301"/>
      <c r="I149" s="20"/>
      <c r="J149" s="20"/>
      <c r="K149" s="20"/>
      <c r="L149" s="20"/>
      <c r="M149" s="12"/>
      <c r="N149" s="12"/>
      <c r="O149" s="35"/>
      <c r="P149" s="12"/>
      <c r="Q149" s="15"/>
    </row>
    <row r="150" spans="1:19" x14ac:dyDescent="0.2">
      <c r="A150" s="36"/>
      <c r="B150" s="36"/>
      <c r="C150" s="36"/>
      <c r="D150" s="36"/>
      <c r="E150" s="8"/>
      <c r="F150" s="8"/>
      <c r="G150" s="8" t="s">
        <v>139</v>
      </c>
      <c r="H150" s="8" t="s">
        <v>140</v>
      </c>
      <c r="I150" s="8" t="s">
        <v>140</v>
      </c>
      <c r="J150" s="8"/>
      <c r="K150" s="8"/>
      <c r="L150" s="8" t="s">
        <v>140</v>
      </c>
      <c r="M150" s="36" t="s">
        <v>140</v>
      </c>
      <c r="N150" s="36" t="s">
        <v>12</v>
      </c>
      <c r="O150" s="37"/>
      <c r="P150" s="12"/>
      <c r="Q150" s="15"/>
    </row>
    <row r="151" spans="1:19" x14ac:dyDescent="0.2">
      <c r="A151" s="38" t="s">
        <v>142</v>
      </c>
      <c r="B151" s="38" t="s">
        <v>143</v>
      </c>
      <c r="C151" s="38" t="s">
        <v>142</v>
      </c>
      <c r="D151" s="38" t="s">
        <v>142</v>
      </c>
      <c r="E151" s="12">
        <v>13</v>
      </c>
      <c r="F151" s="12">
        <v>25</v>
      </c>
      <c r="G151" s="12">
        <v>5</v>
      </c>
      <c r="H151" s="12">
        <v>125</v>
      </c>
      <c r="I151" s="12"/>
      <c r="J151" s="12"/>
      <c r="K151" s="12"/>
      <c r="L151" s="12"/>
      <c r="M151" s="12">
        <f>SUM(I151:L151)</f>
        <v>0</v>
      </c>
      <c r="N151" s="12">
        <f>$M151/$H151</f>
        <v>0</v>
      </c>
      <c r="O151" s="39"/>
      <c r="P151" s="15">
        <v>0.09</v>
      </c>
      <c r="Q151" s="15">
        <f>$N151*$P151</f>
        <v>0</v>
      </c>
    </row>
    <row r="152" spans="1:19" x14ac:dyDescent="0.2">
      <c r="A152" s="38" t="s">
        <v>144</v>
      </c>
      <c r="B152" s="38" t="s">
        <v>145</v>
      </c>
      <c r="C152" s="38" t="s">
        <v>144</v>
      </c>
      <c r="D152" s="38" t="s">
        <v>144</v>
      </c>
      <c r="E152" s="12">
        <v>19</v>
      </c>
      <c r="F152" s="12">
        <v>25</v>
      </c>
      <c r="G152" s="12">
        <v>5</v>
      </c>
      <c r="H152" s="12">
        <v>125</v>
      </c>
      <c r="I152" s="12"/>
      <c r="J152" s="12"/>
      <c r="K152" s="12"/>
      <c r="L152" s="12"/>
      <c r="M152" s="12">
        <f>SUM(I152:L152)</f>
        <v>0</v>
      </c>
      <c r="N152" s="12">
        <f>$M152/$H152</f>
        <v>0</v>
      </c>
      <c r="O152" s="39"/>
      <c r="P152" s="15">
        <v>0.15</v>
      </c>
      <c r="Q152" s="15">
        <f>$N152*$P152</f>
        <v>0</v>
      </c>
    </row>
    <row r="153" spans="1:19" x14ac:dyDescent="0.2">
      <c r="B153" s="3"/>
      <c r="I153" s="36">
        <f t="shared" ref="I153:L153" si="22">SUM(I151:I152)</f>
        <v>0</v>
      </c>
      <c r="J153" s="36"/>
      <c r="K153" s="36"/>
      <c r="L153" s="36">
        <f t="shared" si="22"/>
        <v>0</v>
      </c>
      <c r="M153" s="36">
        <f>SUBTOTAL(9,M151:M152)</f>
        <v>0</v>
      </c>
      <c r="N153" s="36">
        <f>SUBTOTAL(9,N151:N152)</f>
        <v>0</v>
      </c>
      <c r="O153" s="37"/>
      <c r="P153" s="12"/>
      <c r="Q153" s="33">
        <f>SUBTOTAL(9,Q151:Q152)</f>
        <v>0</v>
      </c>
    </row>
    <row r="154" spans="1:19" x14ac:dyDescent="0.2">
      <c r="B154" s="3"/>
      <c r="I154" s="40"/>
      <c r="J154" s="40"/>
      <c r="K154" s="40"/>
      <c r="L154" s="40"/>
      <c r="M154" s="36">
        <v>0</v>
      </c>
      <c r="N154" s="36">
        <v>0</v>
      </c>
      <c r="O154" s="35"/>
      <c r="P154" s="12"/>
      <c r="Q154" s="33">
        <v>0</v>
      </c>
    </row>
  </sheetData>
  <autoFilter ref="D3:D147"/>
  <mergeCells count="11">
    <mergeCell ref="P3:Q3"/>
    <mergeCell ref="A1:H1"/>
    <mergeCell ref="A2:D2"/>
    <mergeCell ref="E2:H2"/>
    <mergeCell ref="G3:H3"/>
    <mergeCell ref="M3:N3"/>
    <mergeCell ref="A110:B110"/>
    <mergeCell ref="A145:H145"/>
    <mergeCell ref="A146:H146"/>
    <mergeCell ref="A147:H147"/>
    <mergeCell ref="G149:H149"/>
  </mergeCells>
  <conditionalFormatting sqref="A5:H5">
    <cfRule type="expression" dxfId="489" priority="1">
      <formula>MOD(ROW(),2)</formula>
    </cfRule>
  </conditionalFormatting>
  <conditionalFormatting sqref="A6:XFD144">
    <cfRule type="expression" dxfId="488" priority="3">
      <formula>MOD(ROW(),2)</formula>
    </cfRule>
  </conditionalFormatting>
  <conditionalFormatting sqref="M6:M144">
    <cfRule type="cellIs" dxfId="487" priority="5" operator="greaterThan">
      <formula>10000</formula>
    </cfRule>
  </conditionalFormatting>
  <conditionalFormatting sqref="M111:M144">
    <cfRule type="cellIs" dxfId="486" priority="6" operator="greaterThan">
      <formula>2000</formula>
    </cfRule>
  </conditionalFormatting>
  <conditionalFormatting sqref="Q6:Q109">
    <cfRule type="cellIs" dxfId="485" priority="4" operator="greaterThan">
      <formula>10</formula>
    </cfRule>
  </conditionalFormatting>
  <conditionalFormatting sqref="Q140">
    <cfRule type="cellIs" dxfId="484" priority="2" operator="greaterThan">
      <formula>10</formula>
    </cfRule>
  </conditionalFormatting>
  <pageMargins left="0.25" right="0.25" top="0.75" bottom="0.75" header="0.3" footer="0.3"/>
  <pageSetup paperSize="9" scale="69" fitToHeight="0" orientation="landscape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9">
    <pageSetUpPr fitToPage="1"/>
  </sheetPr>
  <dimension ref="A1:T154"/>
  <sheetViews>
    <sheetView zoomScaleNormal="100" workbookViewId="0">
      <pane xSplit="4" ySplit="4" topLeftCell="E5" activePane="bottomRight" state="frozen"/>
      <selection pane="topRight" activeCell="D1" sqref="D1"/>
      <selection pane="bottomLeft" activeCell="A4" sqref="A4"/>
      <selection pane="bottomRight" activeCell="E5" sqref="E5"/>
    </sheetView>
  </sheetViews>
  <sheetFormatPr defaultColWidth="9.140625" defaultRowHeight="12.75" x14ac:dyDescent="0.2"/>
  <cols>
    <col min="1" max="1" width="12.5703125" style="3" customWidth="1"/>
    <col min="2" max="2" width="14" style="41" customWidth="1"/>
    <col min="3" max="3" width="14" style="3" bestFit="1" customWidth="1"/>
    <col min="4" max="4" width="12.28515625" style="3" customWidth="1"/>
    <col min="5" max="5" width="7.85546875" style="3" customWidth="1"/>
    <col min="6" max="6" width="8.5703125" style="3" customWidth="1"/>
    <col min="7" max="7" width="6.140625" style="3" customWidth="1"/>
    <col min="8" max="8" width="6.42578125" style="3" customWidth="1"/>
    <col min="9" max="12" width="10.140625" style="3" customWidth="1"/>
    <col min="13" max="13" width="8.28515625" style="3" customWidth="1"/>
    <col min="14" max="14" width="10.7109375" style="3" bestFit="1" customWidth="1"/>
    <col min="15" max="15" width="8.28515625" style="3" bestFit="1" customWidth="1"/>
    <col min="16" max="17" width="9.42578125" style="3" customWidth="1"/>
    <col min="18" max="18" width="9.28515625" style="3" customWidth="1"/>
    <col min="19" max="16384" width="9.140625" style="3"/>
  </cols>
  <sheetData>
    <row r="1" spans="1:20" x14ac:dyDescent="0.2">
      <c r="A1" s="303" t="s">
        <v>281</v>
      </c>
      <c r="B1" s="303"/>
      <c r="C1" s="303"/>
      <c r="D1" s="303"/>
      <c r="E1" s="303"/>
      <c r="F1" s="303"/>
      <c r="G1" s="303"/>
      <c r="H1" s="303"/>
      <c r="I1" s="30" t="s">
        <v>542</v>
      </c>
      <c r="J1" s="30" t="s">
        <v>541</v>
      </c>
      <c r="K1" s="30" t="s">
        <v>548</v>
      </c>
      <c r="L1" s="30"/>
      <c r="M1" s="20"/>
      <c r="N1" s="20"/>
      <c r="O1" s="20"/>
    </row>
    <row r="2" spans="1:20" x14ac:dyDescent="0.2">
      <c r="A2" s="303" t="s">
        <v>547</v>
      </c>
      <c r="B2" s="303"/>
      <c r="C2" s="303"/>
      <c r="D2" s="303"/>
      <c r="E2" s="303"/>
      <c r="F2" s="303"/>
      <c r="G2" s="303"/>
      <c r="H2" s="303"/>
      <c r="I2" s="10"/>
      <c r="J2" s="10"/>
      <c r="K2" s="10"/>
      <c r="L2" s="10"/>
      <c r="M2" s="8"/>
      <c r="N2" s="8"/>
      <c r="O2" s="8"/>
      <c r="P2" s="29"/>
      <c r="Q2" s="29"/>
      <c r="R2" s="30"/>
    </row>
    <row r="3" spans="1:20" x14ac:dyDescent="0.2">
      <c r="A3" s="8" t="s">
        <v>0</v>
      </c>
      <c r="B3" s="8" t="s">
        <v>1</v>
      </c>
      <c r="C3" s="8" t="s">
        <v>2</v>
      </c>
      <c r="D3" s="8" t="s">
        <v>274</v>
      </c>
      <c r="E3" s="8" t="s">
        <v>3</v>
      </c>
      <c r="F3" s="8" t="s">
        <v>4</v>
      </c>
      <c r="G3" s="302" t="s">
        <v>5</v>
      </c>
      <c r="H3" s="302"/>
      <c r="I3" s="31" t="s">
        <v>536</v>
      </c>
      <c r="J3" s="31" t="s">
        <v>539</v>
      </c>
      <c r="K3" s="31" t="s">
        <v>545</v>
      </c>
      <c r="L3" s="31" t="s">
        <v>552</v>
      </c>
      <c r="M3" s="36"/>
      <c r="N3" s="302" t="s">
        <v>6</v>
      </c>
      <c r="O3" s="302"/>
      <c r="P3" s="55"/>
      <c r="Q3" s="300" t="s">
        <v>7</v>
      </c>
      <c r="R3" s="301"/>
    </row>
    <row r="4" spans="1:20" x14ac:dyDescent="0.2">
      <c r="A4" s="36" t="s">
        <v>8</v>
      </c>
      <c r="B4" s="36"/>
      <c r="C4" s="36"/>
      <c r="D4" s="36"/>
      <c r="E4" s="7" t="s">
        <v>9</v>
      </c>
      <c r="F4" s="36" t="s">
        <v>10</v>
      </c>
      <c r="G4" s="8" t="s">
        <v>11</v>
      </c>
      <c r="H4" s="8" t="s">
        <v>12</v>
      </c>
      <c r="I4" s="36" t="s">
        <v>537</v>
      </c>
      <c r="J4" s="36" t="s">
        <v>540</v>
      </c>
      <c r="K4" s="36" t="s">
        <v>546</v>
      </c>
      <c r="L4" s="36" t="s">
        <v>551</v>
      </c>
      <c r="M4" s="36"/>
      <c r="N4" s="8" t="s">
        <v>13</v>
      </c>
      <c r="O4" s="8" t="s">
        <v>12</v>
      </c>
      <c r="P4" s="56"/>
      <c r="Q4" s="10" t="s">
        <v>14</v>
      </c>
      <c r="R4" s="10" t="s">
        <v>15</v>
      </c>
    </row>
    <row r="5" spans="1:20" x14ac:dyDescent="0.2">
      <c r="A5" s="11" t="s">
        <v>549</v>
      </c>
      <c r="B5" s="11" t="s">
        <v>550</v>
      </c>
      <c r="C5" s="11" t="s">
        <v>549</v>
      </c>
      <c r="D5" s="11" t="s">
        <v>275</v>
      </c>
      <c r="E5" s="12">
        <v>15</v>
      </c>
      <c r="F5" s="12">
        <v>50</v>
      </c>
      <c r="G5" s="12">
        <v>50</v>
      </c>
      <c r="H5" s="12">
        <v>2000</v>
      </c>
      <c r="I5" s="36"/>
      <c r="J5" s="36"/>
      <c r="K5" s="36"/>
      <c r="L5" s="12">
        <v>10000</v>
      </c>
      <c r="M5" s="36"/>
      <c r="N5" s="12">
        <f t="shared" ref="N5" si="0">SUM(I5:M5)</f>
        <v>10000</v>
      </c>
      <c r="O5" s="12">
        <f t="shared" ref="O5:O20" si="1">$N5/$H5</f>
        <v>5</v>
      </c>
      <c r="P5" s="62"/>
      <c r="Q5" s="12">
        <v>0.06</v>
      </c>
      <c r="R5" s="12">
        <f t="shared" ref="R5" si="2">$O5*$Q5</f>
        <v>0.3</v>
      </c>
    </row>
    <row r="6" spans="1:20" x14ac:dyDescent="0.2">
      <c r="A6" s="11" t="s">
        <v>383</v>
      </c>
      <c r="B6" s="11" t="s">
        <v>384</v>
      </c>
      <c r="C6" s="11" t="s">
        <v>383</v>
      </c>
      <c r="D6" s="11" t="s">
        <v>275</v>
      </c>
      <c r="E6" s="12">
        <v>15</v>
      </c>
      <c r="F6" s="12">
        <v>225</v>
      </c>
      <c r="G6" s="12">
        <v>10</v>
      </c>
      <c r="H6" s="12">
        <v>400</v>
      </c>
      <c r="I6" s="12"/>
      <c r="J6" s="12"/>
      <c r="K6" s="12"/>
      <c r="L6" s="12"/>
      <c r="M6" s="13"/>
      <c r="N6" s="12">
        <f t="shared" ref="N6:N20" si="3">SUM(I6:M6)</f>
        <v>0</v>
      </c>
      <c r="O6" s="12">
        <f t="shared" si="1"/>
        <v>0</v>
      </c>
      <c r="P6" s="57"/>
      <c r="Q6" s="15">
        <v>0.06</v>
      </c>
      <c r="R6" s="15">
        <f t="shared" ref="R6:R20" si="4">$O6*$Q6</f>
        <v>0</v>
      </c>
      <c r="S6" s="43">
        <f>SUM(R6:R20)</f>
        <v>4.3499999999999996</v>
      </c>
      <c r="T6" s="3">
        <f>S6*100/$S$145</f>
        <v>7.3368190251307119</v>
      </c>
    </row>
    <row r="7" spans="1:20" x14ac:dyDescent="0.2">
      <c r="A7" s="11" t="s">
        <v>385</v>
      </c>
      <c r="B7" s="11" t="s">
        <v>386</v>
      </c>
      <c r="C7" s="11" t="s">
        <v>385</v>
      </c>
      <c r="D7" s="11" t="s">
        <v>275</v>
      </c>
      <c r="E7" s="12">
        <v>15</v>
      </c>
      <c r="F7" s="12">
        <v>300</v>
      </c>
      <c r="G7" s="12">
        <v>10</v>
      </c>
      <c r="H7" s="12">
        <v>300</v>
      </c>
      <c r="I7" s="12"/>
      <c r="J7" s="12"/>
      <c r="K7" s="12"/>
      <c r="L7" s="12"/>
      <c r="M7" s="13"/>
      <c r="N7" s="12">
        <f t="shared" si="3"/>
        <v>0</v>
      </c>
      <c r="O7" s="12">
        <f t="shared" si="1"/>
        <v>0</v>
      </c>
      <c r="P7" s="57"/>
      <c r="Q7" s="15">
        <v>0.06</v>
      </c>
      <c r="R7" s="15">
        <f t="shared" si="4"/>
        <v>0</v>
      </c>
      <c r="S7" s="43"/>
    </row>
    <row r="8" spans="1:20" x14ac:dyDescent="0.2">
      <c r="A8" s="36" t="s">
        <v>387</v>
      </c>
      <c r="B8" s="36" t="s">
        <v>259</v>
      </c>
      <c r="C8" s="31" t="s">
        <v>388</v>
      </c>
      <c r="D8" s="36" t="s">
        <v>277</v>
      </c>
      <c r="E8" s="12" t="s">
        <v>167</v>
      </c>
      <c r="F8" s="12">
        <v>300</v>
      </c>
      <c r="G8" s="12">
        <v>10</v>
      </c>
      <c r="H8" s="12">
        <v>300</v>
      </c>
      <c r="I8" s="12"/>
      <c r="J8" s="12"/>
      <c r="K8" s="12"/>
      <c r="L8" s="12"/>
      <c r="M8" s="13"/>
      <c r="N8" s="12">
        <f t="shared" si="3"/>
        <v>0</v>
      </c>
      <c r="O8" s="12">
        <f t="shared" si="1"/>
        <v>0</v>
      </c>
      <c r="P8" s="57"/>
      <c r="Q8" s="15">
        <v>0.06</v>
      </c>
      <c r="R8" s="15">
        <f t="shared" si="4"/>
        <v>0</v>
      </c>
      <c r="S8" s="43"/>
    </row>
    <row r="9" spans="1:20" x14ac:dyDescent="0.2">
      <c r="A9" s="11" t="s">
        <v>258</v>
      </c>
      <c r="B9" s="11" t="s">
        <v>259</v>
      </c>
      <c r="C9" s="11" t="s">
        <v>258</v>
      </c>
      <c r="D9" s="11" t="s">
        <v>275</v>
      </c>
      <c r="E9" s="12">
        <v>15</v>
      </c>
      <c r="F9" s="12">
        <v>375</v>
      </c>
      <c r="G9" s="12">
        <v>10</v>
      </c>
      <c r="H9" s="12">
        <v>200</v>
      </c>
      <c r="I9" s="12"/>
      <c r="J9" s="12"/>
      <c r="K9" s="12"/>
      <c r="L9" s="12"/>
      <c r="M9" s="13"/>
      <c r="N9" s="12">
        <f t="shared" si="3"/>
        <v>0</v>
      </c>
      <c r="O9" s="12">
        <f t="shared" si="1"/>
        <v>0</v>
      </c>
      <c r="P9" s="57"/>
      <c r="Q9" s="15">
        <v>0.06</v>
      </c>
      <c r="R9" s="15">
        <f t="shared" si="4"/>
        <v>0</v>
      </c>
      <c r="S9" s="43"/>
    </row>
    <row r="10" spans="1:20" x14ac:dyDescent="0.2">
      <c r="A10" s="11" t="s">
        <v>26</v>
      </c>
      <c r="B10" s="11" t="s">
        <v>27</v>
      </c>
      <c r="C10" s="11" t="s">
        <v>26</v>
      </c>
      <c r="D10" s="11" t="s">
        <v>275</v>
      </c>
      <c r="E10" s="12">
        <v>15</v>
      </c>
      <c r="F10" s="12">
        <v>457</v>
      </c>
      <c r="G10" s="12">
        <v>10</v>
      </c>
      <c r="H10" s="12">
        <v>200</v>
      </c>
      <c r="I10" s="12"/>
      <c r="J10" s="12"/>
      <c r="K10" s="12">
        <v>5000</v>
      </c>
      <c r="L10" s="12"/>
      <c r="M10" s="13"/>
      <c r="N10" s="12">
        <f t="shared" si="3"/>
        <v>5000</v>
      </c>
      <c r="O10" s="12">
        <f t="shared" si="1"/>
        <v>25</v>
      </c>
      <c r="P10" s="57"/>
      <c r="Q10" s="15">
        <v>0.05</v>
      </c>
      <c r="R10" s="15">
        <f t="shared" si="4"/>
        <v>1.25</v>
      </c>
    </row>
    <row r="11" spans="1:20" x14ac:dyDescent="0.2">
      <c r="A11" s="36" t="s">
        <v>169</v>
      </c>
      <c r="B11" s="36" t="s">
        <v>27</v>
      </c>
      <c r="C11" s="36">
        <v>90441400</v>
      </c>
      <c r="D11" s="36" t="s">
        <v>277</v>
      </c>
      <c r="E11" s="12" t="s">
        <v>167</v>
      </c>
      <c r="F11" s="12">
        <v>450</v>
      </c>
      <c r="G11" s="12">
        <v>10</v>
      </c>
      <c r="H11" s="12">
        <v>200</v>
      </c>
      <c r="I11" s="12"/>
      <c r="J11" s="12">
        <v>1000</v>
      </c>
      <c r="K11" s="12">
        <v>1000</v>
      </c>
      <c r="L11" s="12"/>
      <c r="M11" s="13"/>
      <c r="N11" s="12">
        <f t="shared" si="3"/>
        <v>2000</v>
      </c>
      <c r="O11" s="12">
        <f t="shared" si="1"/>
        <v>10</v>
      </c>
      <c r="P11" s="57"/>
      <c r="Q11" s="15">
        <v>0.05</v>
      </c>
      <c r="R11" s="15">
        <f t="shared" si="4"/>
        <v>0.5</v>
      </c>
    </row>
    <row r="12" spans="1:20" x14ac:dyDescent="0.2">
      <c r="A12" s="11" t="s">
        <v>24</v>
      </c>
      <c r="B12" s="11" t="s">
        <v>25</v>
      </c>
      <c r="C12" s="11" t="s">
        <v>24</v>
      </c>
      <c r="D12" s="11" t="s">
        <v>275</v>
      </c>
      <c r="E12" s="12">
        <v>15</v>
      </c>
      <c r="F12" s="12">
        <v>610</v>
      </c>
      <c r="G12" s="12">
        <v>10</v>
      </c>
      <c r="H12" s="12">
        <v>100</v>
      </c>
      <c r="I12" s="12"/>
      <c r="J12" s="12"/>
      <c r="K12" s="12">
        <v>2000</v>
      </c>
      <c r="L12" s="12"/>
      <c r="M12" s="13"/>
      <c r="N12" s="12">
        <f t="shared" si="3"/>
        <v>2000</v>
      </c>
      <c r="O12" s="12">
        <f t="shared" si="1"/>
        <v>20</v>
      </c>
      <c r="P12" s="57"/>
      <c r="Q12" s="15">
        <v>0.04</v>
      </c>
      <c r="R12" s="15">
        <f t="shared" si="4"/>
        <v>0.8</v>
      </c>
    </row>
    <row r="13" spans="1:20" x14ac:dyDescent="0.2">
      <c r="A13" s="36" t="s">
        <v>168</v>
      </c>
      <c r="B13" s="36" t="s">
        <v>25</v>
      </c>
      <c r="C13" s="36">
        <v>90441600</v>
      </c>
      <c r="D13" s="36" t="s">
        <v>277</v>
      </c>
      <c r="E13" s="12" t="s">
        <v>167</v>
      </c>
      <c r="F13" s="12">
        <v>600</v>
      </c>
      <c r="G13" s="12">
        <v>10</v>
      </c>
      <c r="H13" s="12">
        <v>100</v>
      </c>
      <c r="I13" s="12"/>
      <c r="J13" s="12">
        <v>1000</v>
      </c>
      <c r="K13" s="12">
        <v>1000</v>
      </c>
      <c r="L13" s="12"/>
      <c r="M13" s="13"/>
      <c r="N13" s="12">
        <f t="shared" si="3"/>
        <v>2000</v>
      </c>
      <c r="O13" s="12">
        <f t="shared" si="1"/>
        <v>20</v>
      </c>
      <c r="P13" s="57"/>
      <c r="Q13" s="15">
        <v>0.04</v>
      </c>
      <c r="R13" s="15">
        <f t="shared" si="4"/>
        <v>0.8</v>
      </c>
    </row>
    <row r="14" spans="1:20" x14ac:dyDescent="0.2">
      <c r="A14" s="11" t="s">
        <v>150</v>
      </c>
      <c r="B14" s="11" t="s">
        <v>151</v>
      </c>
      <c r="C14" s="11" t="s">
        <v>150</v>
      </c>
      <c r="D14" s="11" t="s">
        <v>275</v>
      </c>
      <c r="E14" s="12">
        <v>15</v>
      </c>
      <c r="F14" s="12">
        <v>760</v>
      </c>
      <c r="G14" s="12">
        <v>10</v>
      </c>
      <c r="H14" s="12">
        <v>100</v>
      </c>
      <c r="I14" s="12"/>
      <c r="J14" s="12"/>
      <c r="K14" s="12"/>
      <c r="L14" s="12"/>
      <c r="M14" s="13"/>
      <c r="N14" s="12">
        <f t="shared" si="3"/>
        <v>0</v>
      </c>
      <c r="O14" s="12">
        <f t="shared" si="1"/>
        <v>0</v>
      </c>
      <c r="P14" s="57"/>
      <c r="Q14" s="15">
        <v>0.04</v>
      </c>
      <c r="R14" s="15">
        <f t="shared" si="4"/>
        <v>0</v>
      </c>
    </row>
    <row r="15" spans="1:20" x14ac:dyDescent="0.2">
      <c r="A15" s="11" t="s">
        <v>20</v>
      </c>
      <c r="B15" s="11" t="s">
        <v>21</v>
      </c>
      <c r="C15" s="11" t="s">
        <v>20</v>
      </c>
      <c r="D15" s="11" t="s">
        <v>275</v>
      </c>
      <c r="E15" s="12">
        <v>15</v>
      </c>
      <c r="F15" s="12">
        <v>915</v>
      </c>
      <c r="G15" s="12">
        <v>10</v>
      </c>
      <c r="H15" s="12">
        <v>100</v>
      </c>
      <c r="I15" s="12"/>
      <c r="J15" s="12"/>
      <c r="K15" s="12"/>
      <c r="L15" s="12"/>
      <c r="M15" s="13"/>
      <c r="N15" s="12">
        <f t="shared" si="3"/>
        <v>0</v>
      </c>
      <c r="O15" s="12">
        <f t="shared" si="1"/>
        <v>0</v>
      </c>
      <c r="P15" s="57"/>
      <c r="Q15" s="15">
        <v>0.05</v>
      </c>
      <c r="R15" s="15">
        <f t="shared" si="4"/>
        <v>0</v>
      </c>
    </row>
    <row r="16" spans="1:20" x14ac:dyDescent="0.2">
      <c r="A16" s="13" t="s">
        <v>166</v>
      </c>
      <c r="B16" s="13" t="s">
        <v>21</v>
      </c>
      <c r="C16" s="13">
        <v>90441800</v>
      </c>
      <c r="D16" s="36" t="s">
        <v>277</v>
      </c>
      <c r="E16" s="12" t="s">
        <v>167</v>
      </c>
      <c r="F16" s="12">
        <v>900</v>
      </c>
      <c r="G16" s="12">
        <v>10</v>
      </c>
      <c r="H16" s="12">
        <v>100</v>
      </c>
      <c r="I16" s="12"/>
      <c r="J16" s="12">
        <v>1000</v>
      </c>
      <c r="K16" s="12">
        <v>1000</v>
      </c>
      <c r="L16" s="12"/>
      <c r="M16" s="13"/>
      <c r="N16" s="12">
        <f t="shared" si="3"/>
        <v>2000</v>
      </c>
      <c r="O16" s="12">
        <f t="shared" si="1"/>
        <v>20</v>
      </c>
      <c r="P16" s="57"/>
      <c r="Q16" s="15">
        <v>0.05</v>
      </c>
      <c r="R16" s="15">
        <f t="shared" si="4"/>
        <v>1</v>
      </c>
    </row>
    <row r="17" spans="1:20" x14ac:dyDescent="0.2">
      <c r="A17" s="11" t="s">
        <v>16</v>
      </c>
      <c r="B17" s="11" t="s">
        <v>17</v>
      </c>
      <c r="C17" s="11" t="s">
        <v>16</v>
      </c>
      <c r="D17" s="11" t="s">
        <v>275</v>
      </c>
      <c r="E17" s="12">
        <v>15</v>
      </c>
      <c r="F17" s="12">
        <v>1220</v>
      </c>
      <c r="G17" s="12">
        <v>10</v>
      </c>
      <c r="H17" s="12">
        <v>50</v>
      </c>
      <c r="I17" s="12"/>
      <c r="J17" s="12"/>
      <c r="K17" s="12"/>
      <c r="L17" s="12"/>
      <c r="M17" s="13"/>
      <c r="N17" s="12">
        <f t="shared" si="3"/>
        <v>0</v>
      </c>
      <c r="O17" s="12">
        <f t="shared" si="1"/>
        <v>0</v>
      </c>
      <c r="P17" s="57"/>
      <c r="Q17" s="15">
        <v>0.04</v>
      </c>
      <c r="R17" s="15">
        <f t="shared" si="4"/>
        <v>0</v>
      </c>
    </row>
    <row r="18" spans="1:20" x14ac:dyDescent="0.2">
      <c r="A18" s="11" t="s">
        <v>148</v>
      </c>
      <c r="B18" s="11" t="s">
        <v>149</v>
      </c>
      <c r="C18" s="11" t="s">
        <v>148</v>
      </c>
      <c r="D18" s="11" t="s">
        <v>275</v>
      </c>
      <c r="E18" s="12">
        <v>15</v>
      </c>
      <c r="F18" s="12">
        <v>1524</v>
      </c>
      <c r="G18" s="12">
        <v>10</v>
      </c>
      <c r="H18" s="12">
        <v>50</v>
      </c>
      <c r="I18" s="12"/>
      <c r="J18" s="12"/>
      <c r="K18" s="12"/>
      <c r="L18" s="12"/>
      <c r="M18" s="13"/>
      <c r="N18" s="12">
        <f t="shared" si="3"/>
        <v>0</v>
      </c>
      <c r="O18" s="12">
        <f t="shared" si="1"/>
        <v>0</v>
      </c>
      <c r="P18" s="57"/>
      <c r="Q18" s="15">
        <v>0.05</v>
      </c>
      <c r="R18" s="15">
        <f t="shared" si="4"/>
        <v>0</v>
      </c>
    </row>
    <row r="19" spans="1:20" x14ac:dyDescent="0.2">
      <c r="A19" s="11" t="s">
        <v>146</v>
      </c>
      <c r="B19" s="11" t="s">
        <v>147</v>
      </c>
      <c r="C19" s="11" t="s">
        <v>146</v>
      </c>
      <c r="D19" s="11" t="s">
        <v>275</v>
      </c>
      <c r="E19" s="12">
        <v>15</v>
      </c>
      <c r="F19" s="12">
        <v>1800</v>
      </c>
      <c r="G19" s="12">
        <v>10</v>
      </c>
      <c r="H19" s="12">
        <v>50</v>
      </c>
      <c r="I19" s="12"/>
      <c r="J19" s="12"/>
      <c r="K19" s="12"/>
      <c r="L19" s="12"/>
      <c r="M19" s="13"/>
      <c r="N19" s="12">
        <f t="shared" si="3"/>
        <v>0</v>
      </c>
      <c r="O19" s="12">
        <f t="shared" si="1"/>
        <v>0</v>
      </c>
      <c r="P19" s="57"/>
      <c r="Q19" s="15">
        <v>0.06</v>
      </c>
      <c r="R19" s="15">
        <f t="shared" si="4"/>
        <v>0</v>
      </c>
    </row>
    <row r="20" spans="1:20" x14ac:dyDescent="0.2">
      <c r="A20" s="11" t="s">
        <v>353</v>
      </c>
      <c r="B20" s="11" t="s">
        <v>354</v>
      </c>
      <c r="C20" s="11" t="s">
        <v>146</v>
      </c>
      <c r="D20" s="11" t="s">
        <v>275</v>
      </c>
      <c r="E20" s="12">
        <v>15</v>
      </c>
      <c r="F20" s="12">
        <v>2100</v>
      </c>
      <c r="G20" s="12">
        <v>10</v>
      </c>
      <c r="H20" s="12">
        <v>50</v>
      </c>
      <c r="I20" s="12"/>
      <c r="J20" s="12"/>
      <c r="K20" s="12"/>
      <c r="L20" s="12"/>
      <c r="M20" s="13"/>
      <c r="N20" s="12">
        <f t="shared" si="3"/>
        <v>0</v>
      </c>
      <c r="O20" s="12">
        <f t="shared" si="1"/>
        <v>0</v>
      </c>
      <c r="P20" s="57"/>
      <c r="Q20" s="15">
        <v>0.06</v>
      </c>
      <c r="R20" s="15">
        <f t="shared" si="4"/>
        <v>0</v>
      </c>
    </row>
    <row r="21" spans="1:20" ht="15" x14ac:dyDescent="0.2">
      <c r="A21" s="60" t="s">
        <v>28</v>
      </c>
      <c r="B21" s="60"/>
      <c r="C21" s="60"/>
      <c r="D21" s="60"/>
      <c r="E21" s="60"/>
      <c r="F21" s="12"/>
      <c r="G21" s="20"/>
      <c r="H21" s="20"/>
      <c r="I21" s="12"/>
      <c r="J21" s="12"/>
      <c r="K21" s="12"/>
      <c r="L21" s="12"/>
      <c r="M21" s="21"/>
      <c r="N21" s="12"/>
      <c r="O21" s="12"/>
      <c r="P21" s="57"/>
      <c r="Q21" s="12"/>
      <c r="R21" s="15"/>
    </row>
    <row r="22" spans="1:20" x14ac:dyDescent="0.2">
      <c r="A22" s="11" t="s">
        <v>260</v>
      </c>
      <c r="B22" s="11" t="s">
        <v>229</v>
      </c>
      <c r="C22" s="11" t="s">
        <v>260</v>
      </c>
      <c r="D22" s="11" t="s">
        <v>275</v>
      </c>
      <c r="E22" s="12">
        <v>20</v>
      </c>
      <c r="F22" s="12">
        <v>100</v>
      </c>
      <c r="G22" s="12">
        <v>10</v>
      </c>
      <c r="H22" s="12">
        <v>500</v>
      </c>
      <c r="I22" s="12"/>
      <c r="J22" s="12"/>
      <c r="K22" s="12"/>
      <c r="L22" s="12"/>
      <c r="M22" s="13"/>
      <c r="N22" s="12">
        <f t="shared" ref="N22:N38" si="5">SUM(I22:M22)</f>
        <v>0</v>
      </c>
      <c r="O22" s="12">
        <f t="shared" ref="O22:O38" si="6">$N22/$H22</f>
        <v>0</v>
      </c>
      <c r="P22" s="57"/>
      <c r="Q22" s="15">
        <v>0.06</v>
      </c>
      <c r="R22" s="15">
        <f t="shared" ref="R22:R38" si="7">$O22*$Q22</f>
        <v>0</v>
      </c>
      <c r="S22" s="43">
        <f>SUM(R22:R38)</f>
        <v>19.93</v>
      </c>
      <c r="T22" s="3">
        <f>S22*100/$S$145</f>
        <v>33.6144375105414</v>
      </c>
    </row>
    <row r="23" spans="1:20" x14ac:dyDescent="0.2">
      <c r="A23" s="36" t="s">
        <v>228</v>
      </c>
      <c r="B23" s="36" t="s">
        <v>229</v>
      </c>
      <c r="C23" s="36">
        <v>90442100</v>
      </c>
      <c r="D23" s="36" t="s">
        <v>277</v>
      </c>
      <c r="E23" s="12" t="s">
        <v>46</v>
      </c>
      <c r="F23" s="12">
        <v>100</v>
      </c>
      <c r="G23" s="12">
        <v>10</v>
      </c>
      <c r="H23" s="12">
        <v>500</v>
      </c>
      <c r="I23" s="12"/>
      <c r="J23" s="12"/>
      <c r="K23" s="12"/>
      <c r="L23" s="12"/>
      <c r="M23" s="13"/>
      <c r="N23" s="12">
        <f t="shared" si="5"/>
        <v>0</v>
      </c>
      <c r="O23" s="12">
        <f t="shared" si="6"/>
        <v>0</v>
      </c>
      <c r="P23" s="57"/>
      <c r="Q23" s="15">
        <v>0.06</v>
      </c>
      <c r="R23" s="15">
        <f t="shared" si="7"/>
        <v>0</v>
      </c>
      <c r="S23" s="43"/>
    </row>
    <row r="24" spans="1:20" x14ac:dyDescent="0.2">
      <c r="A24" s="36" t="s">
        <v>172</v>
      </c>
      <c r="B24" s="36" t="s">
        <v>173</v>
      </c>
      <c r="C24" s="36">
        <v>90447000</v>
      </c>
      <c r="D24" s="36" t="s">
        <v>277</v>
      </c>
      <c r="E24" s="12" t="s">
        <v>46</v>
      </c>
      <c r="F24" s="12">
        <v>240</v>
      </c>
      <c r="G24" s="12">
        <v>10</v>
      </c>
      <c r="H24" s="12">
        <v>250</v>
      </c>
      <c r="I24" s="12">
        <v>2000</v>
      </c>
      <c r="J24" s="12">
        <v>5000</v>
      </c>
      <c r="K24" s="12"/>
      <c r="L24" s="12"/>
      <c r="M24" s="13"/>
      <c r="N24" s="12">
        <f t="shared" si="5"/>
        <v>7000</v>
      </c>
      <c r="O24" s="12">
        <f t="shared" si="6"/>
        <v>28</v>
      </c>
      <c r="P24" s="57"/>
      <c r="Q24" s="15">
        <v>0.06</v>
      </c>
      <c r="R24" s="15">
        <f t="shared" si="7"/>
        <v>1.68</v>
      </c>
    </row>
    <row r="25" spans="1:20" x14ac:dyDescent="0.2">
      <c r="A25" s="11" t="s">
        <v>389</v>
      </c>
      <c r="B25" s="11" t="s">
        <v>390</v>
      </c>
      <c r="C25" s="11" t="s">
        <v>389</v>
      </c>
      <c r="D25" s="11" t="s">
        <v>275</v>
      </c>
      <c r="E25" s="12">
        <v>20</v>
      </c>
      <c r="F25" s="12">
        <v>300</v>
      </c>
      <c r="G25" s="12">
        <v>10</v>
      </c>
      <c r="H25" s="12">
        <v>200</v>
      </c>
      <c r="I25" s="12"/>
      <c r="J25" s="12"/>
      <c r="K25" s="12"/>
      <c r="L25" s="12"/>
      <c r="M25" s="13"/>
      <c r="N25" s="12">
        <f t="shared" si="5"/>
        <v>0</v>
      </c>
      <c r="O25" s="12">
        <f t="shared" si="6"/>
        <v>0</v>
      </c>
      <c r="P25" s="57"/>
      <c r="Q25" s="15">
        <v>0.06</v>
      </c>
      <c r="R25" s="15">
        <f t="shared" si="7"/>
        <v>0</v>
      </c>
    </row>
    <row r="26" spans="1:20" x14ac:dyDescent="0.2">
      <c r="A26" s="11" t="s">
        <v>50</v>
      </c>
      <c r="B26" s="11" t="s">
        <v>51</v>
      </c>
      <c r="C26" s="11" t="s">
        <v>50</v>
      </c>
      <c r="D26" s="11" t="s">
        <v>275</v>
      </c>
      <c r="E26" s="12">
        <v>20</v>
      </c>
      <c r="F26" s="12">
        <v>457</v>
      </c>
      <c r="G26" s="12">
        <v>10</v>
      </c>
      <c r="H26" s="12">
        <v>100</v>
      </c>
      <c r="I26" s="12"/>
      <c r="J26" s="12"/>
      <c r="K26" s="12"/>
      <c r="L26" s="12"/>
      <c r="M26" s="13"/>
      <c r="N26" s="12">
        <f t="shared" si="5"/>
        <v>0</v>
      </c>
      <c r="O26" s="12">
        <f t="shared" si="6"/>
        <v>0</v>
      </c>
      <c r="P26" s="57"/>
      <c r="Q26" s="15">
        <v>0.04</v>
      </c>
      <c r="R26" s="15">
        <f t="shared" si="7"/>
        <v>0</v>
      </c>
    </row>
    <row r="27" spans="1:20" x14ac:dyDescent="0.2">
      <c r="A27" s="36" t="s">
        <v>171</v>
      </c>
      <c r="B27" s="36" t="s">
        <v>51</v>
      </c>
      <c r="C27" s="36">
        <v>90442400</v>
      </c>
      <c r="D27" s="36" t="s">
        <v>277</v>
      </c>
      <c r="E27" s="12" t="s">
        <v>46</v>
      </c>
      <c r="F27" s="12">
        <v>450</v>
      </c>
      <c r="G27" s="12">
        <v>10</v>
      </c>
      <c r="H27" s="12">
        <v>100</v>
      </c>
      <c r="I27" s="12"/>
      <c r="J27" s="12">
        <v>2000</v>
      </c>
      <c r="K27" s="12">
        <v>2000</v>
      </c>
      <c r="L27" s="12"/>
      <c r="M27" s="13"/>
      <c r="N27" s="12">
        <f t="shared" si="5"/>
        <v>4000</v>
      </c>
      <c r="O27" s="12">
        <f t="shared" si="6"/>
        <v>40</v>
      </c>
      <c r="P27" s="57"/>
      <c r="Q27" s="15">
        <v>0.04</v>
      </c>
      <c r="R27" s="15">
        <f t="shared" si="7"/>
        <v>1.6</v>
      </c>
    </row>
    <row r="28" spans="1:20" x14ac:dyDescent="0.2">
      <c r="A28" s="11" t="s">
        <v>47</v>
      </c>
      <c r="B28" s="11" t="s">
        <v>48</v>
      </c>
      <c r="C28" s="11" t="s">
        <v>47</v>
      </c>
      <c r="D28" s="11" t="s">
        <v>275</v>
      </c>
      <c r="E28" s="12">
        <v>20</v>
      </c>
      <c r="F28" s="12">
        <v>610</v>
      </c>
      <c r="G28" s="12">
        <v>10</v>
      </c>
      <c r="H28" s="12">
        <v>100</v>
      </c>
      <c r="I28" s="12"/>
      <c r="J28" s="12"/>
      <c r="K28" s="12">
        <v>2000</v>
      </c>
      <c r="L28" s="12"/>
      <c r="M28" s="13"/>
      <c r="N28" s="12">
        <f t="shared" si="5"/>
        <v>2000</v>
      </c>
      <c r="O28" s="12">
        <f t="shared" si="6"/>
        <v>20</v>
      </c>
      <c r="P28" s="57"/>
      <c r="Q28" s="15">
        <v>0.06</v>
      </c>
      <c r="R28" s="15">
        <f t="shared" si="7"/>
        <v>1.2</v>
      </c>
    </row>
    <row r="29" spans="1:20" x14ac:dyDescent="0.2">
      <c r="A29" s="36" t="s">
        <v>49</v>
      </c>
      <c r="B29" s="36" t="s">
        <v>48</v>
      </c>
      <c r="C29" s="36">
        <v>90442600</v>
      </c>
      <c r="D29" s="36" t="s">
        <v>277</v>
      </c>
      <c r="E29" s="12" t="s">
        <v>46</v>
      </c>
      <c r="F29" s="12">
        <v>600</v>
      </c>
      <c r="G29" s="12">
        <v>10</v>
      </c>
      <c r="H29" s="12">
        <v>100</v>
      </c>
      <c r="I29" s="12"/>
      <c r="J29" s="12">
        <v>1500</v>
      </c>
      <c r="K29" s="12">
        <v>2000</v>
      </c>
      <c r="L29" s="12"/>
      <c r="M29" s="13"/>
      <c r="N29" s="12">
        <f t="shared" si="5"/>
        <v>3500</v>
      </c>
      <c r="O29" s="12">
        <f t="shared" si="6"/>
        <v>35</v>
      </c>
      <c r="P29" s="57"/>
      <c r="Q29" s="15">
        <v>0.06</v>
      </c>
      <c r="R29" s="15">
        <f t="shared" si="7"/>
        <v>2.1</v>
      </c>
    </row>
    <row r="30" spans="1:20" x14ac:dyDescent="0.2">
      <c r="A30" s="11" t="s">
        <v>154</v>
      </c>
      <c r="B30" s="11" t="s">
        <v>43</v>
      </c>
      <c r="C30" s="11" t="s">
        <v>154</v>
      </c>
      <c r="D30" s="11" t="s">
        <v>275</v>
      </c>
      <c r="E30" s="12">
        <v>20</v>
      </c>
      <c r="F30" s="12">
        <v>760</v>
      </c>
      <c r="G30" s="12">
        <v>10</v>
      </c>
      <c r="H30" s="12">
        <v>100</v>
      </c>
      <c r="I30" s="12"/>
      <c r="J30" s="12">
        <v>500</v>
      </c>
      <c r="K30" s="12">
        <v>500</v>
      </c>
      <c r="L30" s="12"/>
      <c r="M30" s="13"/>
      <c r="N30" s="12">
        <f t="shared" si="5"/>
        <v>1000</v>
      </c>
      <c r="O30" s="12">
        <f t="shared" si="6"/>
        <v>10</v>
      </c>
      <c r="P30" s="57"/>
      <c r="Q30" s="15">
        <v>7.0000000000000007E-2</v>
      </c>
      <c r="R30" s="15">
        <f t="shared" si="7"/>
        <v>0.70000000000000007</v>
      </c>
    </row>
    <row r="31" spans="1:20" x14ac:dyDescent="0.2">
      <c r="A31" s="36" t="s">
        <v>45</v>
      </c>
      <c r="B31" s="36" t="s">
        <v>43</v>
      </c>
      <c r="C31" s="36">
        <v>90442700</v>
      </c>
      <c r="D31" s="36" t="s">
        <v>277</v>
      </c>
      <c r="E31" s="12" t="s">
        <v>46</v>
      </c>
      <c r="F31" s="12">
        <v>750</v>
      </c>
      <c r="G31" s="12">
        <v>10</v>
      </c>
      <c r="H31" s="12">
        <v>100</v>
      </c>
      <c r="I31" s="12"/>
      <c r="J31" s="12">
        <v>1700</v>
      </c>
      <c r="K31" s="12">
        <v>3000</v>
      </c>
      <c r="L31" s="12"/>
      <c r="M31" s="13"/>
      <c r="N31" s="12">
        <f t="shared" si="5"/>
        <v>4700</v>
      </c>
      <c r="O31" s="12">
        <f t="shared" si="6"/>
        <v>47</v>
      </c>
      <c r="P31" s="57"/>
      <c r="Q31" s="15">
        <v>7.0000000000000007E-2</v>
      </c>
      <c r="R31" s="15">
        <f t="shared" si="7"/>
        <v>3.2900000000000005</v>
      </c>
    </row>
    <row r="32" spans="1:20" x14ac:dyDescent="0.2">
      <c r="A32" s="11" t="s">
        <v>38</v>
      </c>
      <c r="B32" s="11" t="s">
        <v>39</v>
      </c>
      <c r="C32" s="11" t="s">
        <v>38</v>
      </c>
      <c r="D32" s="11" t="s">
        <v>275</v>
      </c>
      <c r="E32" s="12">
        <v>20</v>
      </c>
      <c r="F32" s="12">
        <v>915</v>
      </c>
      <c r="G32" s="12">
        <v>10</v>
      </c>
      <c r="H32" s="12">
        <v>50</v>
      </c>
      <c r="I32" s="12"/>
      <c r="J32" s="12"/>
      <c r="K32" s="12">
        <v>2000</v>
      </c>
      <c r="L32" s="12"/>
      <c r="M32" s="13"/>
      <c r="N32" s="12">
        <f t="shared" si="5"/>
        <v>2000</v>
      </c>
      <c r="O32" s="12">
        <f t="shared" si="6"/>
        <v>40</v>
      </c>
      <c r="P32" s="57"/>
      <c r="Q32" s="15">
        <v>0.04</v>
      </c>
      <c r="R32" s="15">
        <f t="shared" si="7"/>
        <v>1.6</v>
      </c>
    </row>
    <row r="33" spans="1:20" x14ac:dyDescent="0.2">
      <c r="A33" s="36" t="s">
        <v>170</v>
      </c>
      <c r="B33" s="36" t="s">
        <v>39</v>
      </c>
      <c r="C33" s="36">
        <v>90442800</v>
      </c>
      <c r="D33" s="36" t="s">
        <v>277</v>
      </c>
      <c r="E33" s="12" t="s">
        <v>46</v>
      </c>
      <c r="F33" s="12">
        <v>900</v>
      </c>
      <c r="G33" s="12">
        <v>10</v>
      </c>
      <c r="H33" s="12">
        <v>50</v>
      </c>
      <c r="I33" s="12"/>
      <c r="J33" s="12">
        <v>3700</v>
      </c>
      <c r="K33" s="12">
        <v>3000</v>
      </c>
      <c r="L33" s="12"/>
      <c r="M33" s="13"/>
      <c r="N33" s="12">
        <f t="shared" si="5"/>
        <v>6700</v>
      </c>
      <c r="O33" s="12">
        <f t="shared" si="6"/>
        <v>134</v>
      </c>
      <c r="P33" s="57"/>
      <c r="Q33" s="15">
        <v>0.04</v>
      </c>
      <c r="R33" s="15">
        <f t="shared" si="7"/>
        <v>5.36</v>
      </c>
    </row>
    <row r="34" spans="1:20" x14ac:dyDescent="0.2">
      <c r="A34" s="11" t="s">
        <v>34</v>
      </c>
      <c r="B34" s="11" t="s">
        <v>35</v>
      </c>
      <c r="C34" s="11" t="s">
        <v>34</v>
      </c>
      <c r="D34" s="11" t="s">
        <v>275</v>
      </c>
      <c r="E34" s="12">
        <v>20</v>
      </c>
      <c r="F34" s="12">
        <v>1220</v>
      </c>
      <c r="G34" s="12">
        <v>10</v>
      </c>
      <c r="H34" s="12">
        <v>50</v>
      </c>
      <c r="I34" s="12"/>
      <c r="J34" s="12"/>
      <c r="K34" s="12">
        <v>2000</v>
      </c>
      <c r="L34" s="12"/>
      <c r="M34" s="13"/>
      <c r="N34" s="12">
        <f t="shared" si="5"/>
        <v>2000</v>
      </c>
      <c r="O34" s="12">
        <f t="shared" si="6"/>
        <v>40</v>
      </c>
      <c r="P34" s="57"/>
      <c r="Q34" s="15">
        <v>0.06</v>
      </c>
      <c r="R34" s="15">
        <f t="shared" si="7"/>
        <v>2.4</v>
      </c>
    </row>
    <row r="35" spans="1:20" x14ac:dyDescent="0.2">
      <c r="A35" s="11" t="s">
        <v>32</v>
      </c>
      <c r="B35" s="11" t="s">
        <v>33</v>
      </c>
      <c r="C35" s="11" t="s">
        <v>32</v>
      </c>
      <c r="D35" s="11" t="s">
        <v>275</v>
      </c>
      <c r="E35" s="12">
        <v>20</v>
      </c>
      <c r="F35" s="12">
        <v>1524</v>
      </c>
      <c r="G35" s="12">
        <v>10</v>
      </c>
      <c r="H35" s="12">
        <v>50</v>
      </c>
      <c r="I35" s="12"/>
      <c r="J35" s="12"/>
      <c r="K35" s="12"/>
      <c r="L35" s="12"/>
      <c r="M35" s="13"/>
      <c r="N35" s="12">
        <f t="shared" si="5"/>
        <v>0</v>
      </c>
      <c r="O35" s="12">
        <f t="shared" si="6"/>
        <v>0</v>
      </c>
      <c r="P35" s="57"/>
      <c r="Q35" s="15">
        <v>7.0000000000000007E-2</v>
      </c>
      <c r="R35" s="15">
        <f t="shared" si="7"/>
        <v>0</v>
      </c>
    </row>
    <row r="36" spans="1:20" x14ac:dyDescent="0.2">
      <c r="A36" s="11" t="s">
        <v>214</v>
      </c>
      <c r="B36" s="11" t="s">
        <v>30</v>
      </c>
      <c r="C36" s="11" t="s">
        <v>214</v>
      </c>
      <c r="D36" s="11" t="s">
        <v>275</v>
      </c>
      <c r="E36" s="12">
        <v>20</v>
      </c>
      <c r="F36" s="12">
        <v>1800</v>
      </c>
      <c r="G36" s="12">
        <v>10</v>
      </c>
      <c r="H36" s="12">
        <v>50</v>
      </c>
      <c r="I36" s="12"/>
      <c r="J36" s="12"/>
      <c r="K36" s="12"/>
      <c r="L36" s="12"/>
      <c r="M36" s="13"/>
      <c r="N36" s="12">
        <f t="shared" si="5"/>
        <v>0</v>
      </c>
      <c r="O36" s="12">
        <f t="shared" si="6"/>
        <v>0</v>
      </c>
      <c r="P36" s="57"/>
      <c r="Q36" s="15">
        <v>0.09</v>
      </c>
      <c r="R36" s="15">
        <f t="shared" si="7"/>
        <v>0</v>
      </c>
    </row>
    <row r="37" spans="1:20" x14ac:dyDescent="0.2">
      <c r="A37" s="11" t="s">
        <v>212</v>
      </c>
      <c r="B37" s="11" t="s">
        <v>213</v>
      </c>
      <c r="C37" s="11" t="s">
        <v>212</v>
      </c>
      <c r="D37" s="11" t="s">
        <v>275</v>
      </c>
      <c r="E37" s="12">
        <v>20</v>
      </c>
      <c r="F37" s="12">
        <v>2100</v>
      </c>
      <c r="G37" s="12">
        <v>10</v>
      </c>
      <c r="H37" s="12">
        <v>50</v>
      </c>
      <c r="I37" s="12"/>
      <c r="J37" s="12"/>
      <c r="K37" s="12"/>
      <c r="L37" s="12"/>
      <c r="M37" s="13"/>
      <c r="N37" s="12">
        <f t="shared" si="5"/>
        <v>0</v>
      </c>
      <c r="O37" s="12">
        <f t="shared" si="6"/>
        <v>0</v>
      </c>
      <c r="P37" s="57"/>
      <c r="Q37" s="15">
        <v>7.0000000000000007E-2</v>
      </c>
      <c r="R37" s="15">
        <f t="shared" si="7"/>
        <v>0</v>
      </c>
    </row>
    <row r="38" spans="1:20" x14ac:dyDescent="0.2">
      <c r="A38" s="11" t="s">
        <v>242</v>
      </c>
      <c r="B38" s="11" t="s">
        <v>243</v>
      </c>
      <c r="C38" s="11" t="s">
        <v>242</v>
      </c>
      <c r="D38" s="11" t="s">
        <v>275</v>
      </c>
      <c r="E38" s="12">
        <v>20</v>
      </c>
      <c r="F38" s="12">
        <v>2400</v>
      </c>
      <c r="G38" s="12">
        <v>10</v>
      </c>
      <c r="H38" s="12">
        <v>50</v>
      </c>
      <c r="I38" s="12"/>
      <c r="J38" s="12"/>
      <c r="K38" s="12"/>
      <c r="L38" s="12"/>
      <c r="M38" s="13"/>
      <c r="N38" s="12">
        <f t="shared" si="5"/>
        <v>0</v>
      </c>
      <c r="O38" s="12">
        <f t="shared" si="6"/>
        <v>0</v>
      </c>
      <c r="P38" s="57"/>
      <c r="Q38" s="15">
        <v>7.0000000000000007E-2</v>
      </c>
      <c r="R38" s="15">
        <f t="shared" si="7"/>
        <v>0</v>
      </c>
    </row>
    <row r="39" spans="1:20" ht="15" x14ac:dyDescent="0.2">
      <c r="A39" s="60" t="s">
        <v>52</v>
      </c>
      <c r="B39" s="60"/>
      <c r="C39" s="60"/>
      <c r="D39" s="60"/>
      <c r="E39" s="60"/>
      <c r="F39" s="24"/>
      <c r="G39" s="10"/>
      <c r="H39" s="10"/>
      <c r="I39" s="12"/>
      <c r="J39" s="12"/>
      <c r="K39" s="12"/>
      <c r="L39" s="12"/>
      <c r="M39" s="25"/>
      <c r="N39" s="12"/>
      <c r="O39" s="12"/>
      <c r="P39" s="57"/>
      <c r="Q39" s="12"/>
      <c r="R39" s="15"/>
    </row>
    <row r="40" spans="1:20" x14ac:dyDescent="0.2">
      <c r="A40" s="11" t="s">
        <v>261</v>
      </c>
      <c r="B40" s="11" t="s">
        <v>262</v>
      </c>
      <c r="C40" s="11" t="s">
        <v>261</v>
      </c>
      <c r="D40" s="11" t="s">
        <v>275</v>
      </c>
      <c r="E40" s="12">
        <v>25</v>
      </c>
      <c r="F40" s="12">
        <v>200</v>
      </c>
      <c r="G40" s="12">
        <v>10</v>
      </c>
      <c r="H40" s="12">
        <v>150</v>
      </c>
      <c r="I40" s="12"/>
      <c r="J40" s="12">
        <v>300</v>
      </c>
      <c r="K40" s="12"/>
      <c r="L40" s="12"/>
      <c r="M40" s="13"/>
      <c r="N40" s="12">
        <f t="shared" ref="N40:N58" si="8">SUM(I40:M40)</f>
        <v>300</v>
      </c>
      <c r="O40" s="12">
        <f t="shared" ref="O40:O58" si="9">$N40/$H40</f>
        <v>2</v>
      </c>
      <c r="P40" s="57"/>
      <c r="Q40" s="15">
        <v>0.06</v>
      </c>
      <c r="R40" s="15">
        <f t="shared" ref="R40:R58" si="10">$O40*$Q40</f>
        <v>0.12</v>
      </c>
      <c r="S40" s="43">
        <f>SUM(R40:R58)</f>
        <v>18.310000000000002</v>
      </c>
      <c r="T40" s="3">
        <f>S40*100/$S$145</f>
        <v>30.882104908078933</v>
      </c>
    </row>
    <row r="41" spans="1:20" x14ac:dyDescent="0.2">
      <c r="A41" s="36" t="s">
        <v>198</v>
      </c>
      <c r="B41" s="36" t="s">
        <v>199</v>
      </c>
      <c r="C41" s="36">
        <v>90448000</v>
      </c>
      <c r="D41" s="36" t="s">
        <v>277</v>
      </c>
      <c r="E41" s="12" t="s">
        <v>63</v>
      </c>
      <c r="F41" s="12">
        <v>270</v>
      </c>
      <c r="G41" s="12">
        <v>10</v>
      </c>
      <c r="H41" s="12">
        <v>100</v>
      </c>
      <c r="I41" s="12"/>
      <c r="J41" s="12">
        <v>500</v>
      </c>
      <c r="K41" s="12"/>
      <c r="L41" s="12"/>
      <c r="M41" s="13"/>
      <c r="N41" s="12">
        <f t="shared" si="8"/>
        <v>500</v>
      </c>
      <c r="O41" s="12">
        <f t="shared" si="9"/>
        <v>5</v>
      </c>
      <c r="P41" s="57"/>
      <c r="Q41" s="15">
        <v>0.06</v>
      </c>
      <c r="R41" s="15">
        <f t="shared" si="10"/>
        <v>0.3</v>
      </c>
    </row>
    <row r="42" spans="1:20" x14ac:dyDescent="0.2">
      <c r="A42" s="36" t="s">
        <v>392</v>
      </c>
      <c r="B42" s="36" t="s">
        <v>391</v>
      </c>
      <c r="C42" s="31" t="s">
        <v>393</v>
      </c>
      <c r="D42" s="36" t="s">
        <v>277</v>
      </c>
      <c r="E42" s="12" t="s">
        <v>63</v>
      </c>
      <c r="F42" s="12">
        <v>300</v>
      </c>
      <c r="G42" s="12">
        <v>10</v>
      </c>
      <c r="H42" s="12">
        <v>100</v>
      </c>
      <c r="I42" s="12"/>
      <c r="J42" s="12"/>
      <c r="K42" s="12"/>
      <c r="L42" s="12"/>
      <c r="M42" s="13"/>
      <c r="N42" s="12">
        <f t="shared" si="8"/>
        <v>0</v>
      </c>
      <c r="O42" s="12">
        <f t="shared" si="9"/>
        <v>0</v>
      </c>
      <c r="P42" s="57"/>
      <c r="Q42" s="15">
        <v>0.06</v>
      </c>
      <c r="R42" s="15">
        <f t="shared" si="10"/>
        <v>0</v>
      </c>
    </row>
    <row r="43" spans="1:20" x14ac:dyDescent="0.2">
      <c r="A43" s="27" t="s">
        <v>67</v>
      </c>
      <c r="B43" s="27" t="s">
        <v>68</v>
      </c>
      <c r="C43" s="27" t="s">
        <v>69</v>
      </c>
      <c r="D43" s="11" t="s">
        <v>275</v>
      </c>
      <c r="E43" s="12">
        <v>25</v>
      </c>
      <c r="F43" s="12">
        <v>375</v>
      </c>
      <c r="G43" s="12">
        <v>10</v>
      </c>
      <c r="H43" s="12">
        <v>100</v>
      </c>
      <c r="I43" s="12"/>
      <c r="J43" s="12">
        <v>500</v>
      </c>
      <c r="K43" s="12"/>
      <c r="L43" s="12"/>
      <c r="M43" s="13"/>
      <c r="N43" s="12">
        <f t="shared" si="8"/>
        <v>500</v>
      </c>
      <c r="O43" s="12">
        <f t="shared" si="9"/>
        <v>5</v>
      </c>
      <c r="P43" s="57"/>
      <c r="Q43" s="15">
        <v>0.06</v>
      </c>
      <c r="R43" s="15">
        <f t="shared" si="10"/>
        <v>0.3</v>
      </c>
    </row>
    <row r="44" spans="1:20" x14ac:dyDescent="0.2">
      <c r="A44" s="11" t="s">
        <v>64</v>
      </c>
      <c r="B44" s="11" t="s">
        <v>65</v>
      </c>
      <c r="C44" s="11" t="s">
        <v>64</v>
      </c>
      <c r="D44" s="11" t="s">
        <v>275</v>
      </c>
      <c r="E44" s="12">
        <v>25</v>
      </c>
      <c r="F44" s="12">
        <v>457</v>
      </c>
      <c r="G44" s="12">
        <v>10</v>
      </c>
      <c r="H44" s="12">
        <v>100</v>
      </c>
      <c r="I44" s="12"/>
      <c r="J44" s="12">
        <v>500</v>
      </c>
      <c r="K44" s="12">
        <v>500</v>
      </c>
      <c r="L44" s="12"/>
      <c r="M44" s="13"/>
      <c r="N44" s="12">
        <f t="shared" si="8"/>
        <v>1000</v>
      </c>
      <c r="O44" s="12">
        <f t="shared" si="9"/>
        <v>10</v>
      </c>
      <c r="P44" s="57"/>
      <c r="Q44" s="15">
        <v>0.06</v>
      </c>
      <c r="R44" s="15">
        <f t="shared" si="10"/>
        <v>0.6</v>
      </c>
    </row>
    <row r="45" spans="1:20" x14ac:dyDescent="0.2">
      <c r="A45" s="36" t="s">
        <v>66</v>
      </c>
      <c r="B45" s="36" t="s">
        <v>65</v>
      </c>
      <c r="C45" s="36">
        <v>90443400</v>
      </c>
      <c r="D45" s="36" t="s">
        <v>277</v>
      </c>
      <c r="E45" s="12" t="s">
        <v>63</v>
      </c>
      <c r="F45" s="12">
        <v>450</v>
      </c>
      <c r="G45" s="12">
        <v>10</v>
      </c>
      <c r="H45" s="12">
        <v>100</v>
      </c>
      <c r="I45" s="12">
        <v>1300</v>
      </c>
      <c r="J45" s="12">
        <v>2000</v>
      </c>
      <c r="K45" s="12">
        <v>2000</v>
      </c>
      <c r="L45" s="12"/>
      <c r="M45" s="13"/>
      <c r="N45" s="12">
        <f t="shared" si="8"/>
        <v>5300</v>
      </c>
      <c r="O45" s="12">
        <f t="shared" si="9"/>
        <v>53</v>
      </c>
      <c r="P45" s="57"/>
      <c r="Q45" s="15">
        <v>0.06</v>
      </c>
      <c r="R45" s="15">
        <f t="shared" si="10"/>
        <v>3.1799999999999997</v>
      </c>
    </row>
    <row r="46" spans="1:20" x14ac:dyDescent="0.2">
      <c r="A46" s="11" t="s">
        <v>60</v>
      </c>
      <c r="B46" s="11" t="s">
        <v>61</v>
      </c>
      <c r="C46" s="11" t="s">
        <v>60</v>
      </c>
      <c r="D46" s="11" t="s">
        <v>275</v>
      </c>
      <c r="E46" s="12">
        <v>25</v>
      </c>
      <c r="F46" s="12">
        <v>610</v>
      </c>
      <c r="G46" s="12">
        <v>10</v>
      </c>
      <c r="H46" s="12">
        <v>50</v>
      </c>
      <c r="I46" s="12"/>
      <c r="J46" s="12">
        <v>250</v>
      </c>
      <c r="K46" s="12">
        <v>500</v>
      </c>
      <c r="L46" s="12"/>
      <c r="M46" s="13"/>
      <c r="N46" s="12">
        <f t="shared" si="8"/>
        <v>750</v>
      </c>
      <c r="O46" s="12">
        <f t="shared" si="9"/>
        <v>15</v>
      </c>
      <c r="P46" s="57"/>
      <c r="Q46" s="15">
        <v>0.04</v>
      </c>
      <c r="R46" s="15">
        <f t="shared" si="10"/>
        <v>0.6</v>
      </c>
    </row>
    <row r="47" spans="1:20" x14ac:dyDescent="0.2">
      <c r="A47" s="36" t="s">
        <v>62</v>
      </c>
      <c r="B47" s="36" t="s">
        <v>61</v>
      </c>
      <c r="C47" s="36">
        <v>90443600</v>
      </c>
      <c r="D47" s="36" t="s">
        <v>277</v>
      </c>
      <c r="E47" s="12" t="s">
        <v>63</v>
      </c>
      <c r="F47" s="12">
        <v>600</v>
      </c>
      <c r="G47" s="12">
        <v>10</v>
      </c>
      <c r="H47" s="12">
        <v>50</v>
      </c>
      <c r="I47" s="12"/>
      <c r="J47" s="12">
        <v>1500</v>
      </c>
      <c r="K47" s="12">
        <v>2000</v>
      </c>
      <c r="L47" s="12"/>
      <c r="M47" s="13"/>
      <c r="N47" s="12">
        <f t="shared" si="8"/>
        <v>3500</v>
      </c>
      <c r="O47" s="12">
        <f t="shared" si="9"/>
        <v>70</v>
      </c>
      <c r="P47" s="57"/>
      <c r="Q47" s="15">
        <v>0.04</v>
      </c>
      <c r="R47" s="15">
        <f t="shared" si="10"/>
        <v>2.8000000000000003</v>
      </c>
    </row>
    <row r="48" spans="1:20" x14ac:dyDescent="0.2">
      <c r="A48" s="11" t="s">
        <v>195</v>
      </c>
      <c r="B48" s="11" t="s">
        <v>178</v>
      </c>
      <c r="C48" s="11" t="s">
        <v>195</v>
      </c>
      <c r="D48" s="11" t="s">
        <v>275</v>
      </c>
      <c r="E48" s="12">
        <v>25</v>
      </c>
      <c r="F48" s="12">
        <v>750</v>
      </c>
      <c r="G48" s="12">
        <v>10</v>
      </c>
      <c r="H48" s="12">
        <v>50</v>
      </c>
      <c r="I48" s="12"/>
      <c r="J48" s="12"/>
      <c r="K48" s="12"/>
      <c r="L48" s="12"/>
      <c r="M48" s="13"/>
      <c r="N48" s="12">
        <f t="shared" si="8"/>
        <v>0</v>
      </c>
      <c r="O48" s="12">
        <f t="shared" si="9"/>
        <v>0</v>
      </c>
      <c r="P48" s="57"/>
      <c r="Q48" s="15">
        <v>0.05</v>
      </c>
      <c r="R48" s="15">
        <f t="shared" si="10"/>
        <v>0</v>
      </c>
    </row>
    <row r="49" spans="1:20" x14ac:dyDescent="0.2">
      <c r="A49" s="36" t="s">
        <v>177</v>
      </c>
      <c r="B49" s="36" t="s">
        <v>178</v>
      </c>
      <c r="C49" s="36">
        <v>90443700</v>
      </c>
      <c r="D49" s="36" t="s">
        <v>277</v>
      </c>
      <c r="E49" s="12" t="s">
        <v>63</v>
      </c>
      <c r="F49" s="12">
        <v>750</v>
      </c>
      <c r="G49" s="12">
        <v>10</v>
      </c>
      <c r="H49" s="12">
        <v>50</v>
      </c>
      <c r="I49" s="12"/>
      <c r="J49" s="12">
        <v>750</v>
      </c>
      <c r="K49" s="12">
        <v>1000</v>
      </c>
      <c r="L49" s="12"/>
      <c r="M49" s="13"/>
      <c r="N49" s="12">
        <f t="shared" si="8"/>
        <v>1750</v>
      </c>
      <c r="O49" s="12">
        <f t="shared" si="9"/>
        <v>35</v>
      </c>
      <c r="P49" s="57"/>
      <c r="Q49" s="15">
        <v>0.05</v>
      </c>
      <c r="R49" s="15">
        <f t="shared" si="10"/>
        <v>1.75</v>
      </c>
    </row>
    <row r="50" spans="1:20" x14ac:dyDescent="0.2">
      <c r="A50" s="11" t="s">
        <v>155</v>
      </c>
      <c r="B50" s="11" t="s">
        <v>58</v>
      </c>
      <c r="C50" s="11" t="s">
        <v>155</v>
      </c>
      <c r="D50" s="11" t="s">
        <v>275</v>
      </c>
      <c r="E50" s="12">
        <v>25</v>
      </c>
      <c r="F50" s="12">
        <v>915</v>
      </c>
      <c r="G50" s="12">
        <v>10</v>
      </c>
      <c r="H50" s="12">
        <v>50</v>
      </c>
      <c r="I50" s="12"/>
      <c r="J50" s="12"/>
      <c r="K50" s="12"/>
      <c r="L50" s="12"/>
      <c r="M50" s="13"/>
      <c r="N50" s="12">
        <f t="shared" si="8"/>
        <v>0</v>
      </c>
      <c r="O50" s="12">
        <f t="shared" si="9"/>
        <v>0</v>
      </c>
      <c r="P50" s="57"/>
      <c r="Q50" s="15">
        <v>0.06</v>
      </c>
      <c r="R50" s="15">
        <f t="shared" si="10"/>
        <v>0</v>
      </c>
    </row>
    <row r="51" spans="1:20" x14ac:dyDescent="0.2">
      <c r="A51" s="36" t="s">
        <v>176</v>
      </c>
      <c r="B51" s="36" t="s">
        <v>58</v>
      </c>
      <c r="C51" s="36">
        <v>90443800</v>
      </c>
      <c r="D51" s="36" t="s">
        <v>277</v>
      </c>
      <c r="E51" s="12" t="s">
        <v>63</v>
      </c>
      <c r="F51" s="12">
        <v>900</v>
      </c>
      <c r="G51" s="12">
        <v>10</v>
      </c>
      <c r="H51" s="12">
        <v>50</v>
      </c>
      <c r="I51" s="12">
        <v>750</v>
      </c>
      <c r="J51" s="12">
        <v>2000</v>
      </c>
      <c r="K51" s="12">
        <v>2000</v>
      </c>
      <c r="L51" s="12"/>
      <c r="M51" s="13"/>
      <c r="N51" s="12">
        <f t="shared" si="8"/>
        <v>4750</v>
      </c>
      <c r="O51" s="12">
        <f t="shared" si="9"/>
        <v>95</v>
      </c>
      <c r="P51" s="57"/>
      <c r="Q51" s="15">
        <v>0.06</v>
      </c>
      <c r="R51" s="15">
        <f t="shared" si="10"/>
        <v>5.7</v>
      </c>
    </row>
    <row r="52" spans="1:20" x14ac:dyDescent="0.2">
      <c r="A52" s="11" t="s">
        <v>53</v>
      </c>
      <c r="B52" s="11" t="s">
        <v>54</v>
      </c>
      <c r="C52" s="11" t="s">
        <v>53</v>
      </c>
      <c r="D52" s="11" t="s">
        <v>275</v>
      </c>
      <c r="E52" s="12">
        <v>25</v>
      </c>
      <c r="F52" s="12">
        <v>1220</v>
      </c>
      <c r="G52" s="12">
        <v>10</v>
      </c>
      <c r="H52" s="12">
        <v>50</v>
      </c>
      <c r="I52" s="12"/>
      <c r="J52" s="12"/>
      <c r="K52" s="12"/>
      <c r="L52" s="12"/>
      <c r="M52" s="13"/>
      <c r="N52" s="12">
        <f t="shared" si="8"/>
        <v>0</v>
      </c>
      <c r="O52" s="12">
        <f t="shared" si="9"/>
        <v>0</v>
      </c>
      <c r="P52" s="57"/>
      <c r="Q52" s="15">
        <v>0.08</v>
      </c>
      <c r="R52" s="15">
        <f t="shared" si="10"/>
        <v>0</v>
      </c>
    </row>
    <row r="53" spans="1:20" x14ac:dyDescent="0.2">
      <c r="A53" s="26" t="s">
        <v>194</v>
      </c>
      <c r="B53" s="26" t="s">
        <v>54</v>
      </c>
      <c r="C53" s="26">
        <v>90444000</v>
      </c>
      <c r="D53" s="36" t="s">
        <v>277</v>
      </c>
      <c r="E53" s="12" t="s">
        <v>63</v>
      </c>
      <c r="F53" s="12">
        <v>1200</v>
      </c>
      <c r="G53" s="12">
        <v>10</v>
      </c>
      <c r="H53" s="12">
        <v>50</v>
      </c>
      <c r="I53" s="12">
        <v>250</v>
      </c>
      <c r="J53" s="12">
        <v>500</v>
      </c>
      <c r="K53" s="12">
        <v>500</v>
      </c>
      <c r="L53" s="12"/>
      <c r="M53" s="13"/>
      <c r="N53" s="12">
        <f t="shared" si="8"/>
        <v>1250</v>
      </c>
      <c r="O53" s="12">
        <f t="shared" si="9"/>
        <v>25</v>
      </c>
      <c r="P53" s="57"/>
      <c r="Q53" s="15">
        <v>0.08</v>
      </c>
      <c r="R53" s="15">
        <f t="shared" si="10"/>
        <v>2</v>
      </c>
    </row>
    <row r="54" spans="1:20" x14ac:dyDescent="0.2">
      <c r="A54" s="11" t="s">
        <v>230</v>
      </c>
      <c r="B54" s="11" t="s">
        <v>231</v>
      </c>
      <c r="C54" s="11" t="s">
        <v>230</v>
      </c>
      <c r="D54" s="11" t="s">
        <v>275</v>
      </c>
      <c r="E54" s="12">
        <v>25</v>
      </c>
      <c r="F54" s="12">
        <v>1500</v>
      </c>
      <c r="G54" s="12">
        <v>10</v>
      </c>
      <c r="H54" s="12">
        <v>50</v>
      </c>
      <c r="I54" s="12"/>
      <c r="J54" s="12"/>
      <c r="K54" s="12"/>
      <c r="L54" s="12"/>
      <c r="M54" s="13"/>
      <c r="N54" s="12">
        <f t="shared" si="8"/>
        <v>0</v>
      </c>
      <c r="O54" s="12">
        <f t="shared" si="9"/>
        <v>0</v>
      </c>
      <c r="P54" s="57"/>
      <c r="Q54" s="15">
        <v>0.11</v>
      </c>
      <c r="R54" s="15">
        <f t="shared" si="10"/>
        <v>0</v>
      </c>
    </row>
    <row r="55" spans="1:20" x14ac:dyDescent="0.2">
      <c r="A55" s="11" t="s">
        <v>254</v>
      </c>
      <c r="B55" s="11" t="s">
        <v>255</v>
      </c>
      <c r="C55" s="11" t="s">
        <v>254</v>
      </c>
      <c r="D55" s="11" t="s">
        <v>275</v>
      </c>
      <c r="E55" s="12">
        <v>25</v>
      </c>
      <c r="F55" s="12">
        <v>1650</v>
      </c>
      <c r="G55" s="12">
        <v>10</v>
      </c>
      <c r="H55" s="12">
        <v>50</v>
      </c>
      <c r="I55" s="12"/>
      <c r="J55" s="12"/>
      <c r="K55" s="12"/>
      <c r="L55" s="12"/>
      <c r="M55" s="13"/>
      <c r="N55" s="12">
        <f t="shared" si="8"/>
        <v>0</v>
      </c>
      <c r="O55" s="12">
        <f t="shared" si="9"/>
        <v>0</v>
      </c>
      <c r="P55" s="57"/>
      <c r="Q55" s="15">
        <v>0.12</v>
      </c>
      <c r="R55" s="15">
        <f t="shared" si="10"/>
        <v>0</v>
      </c>
    </row>
    <row r="56" spans="1:20" x14ac:dyDescent="0.2">
      <c r="A56" s="11" t="s">
        <v>193</v>
      </c>
      <c r="B56" s="11" t="s">
        <v>175</v>
      </c>
      <c r="C56" s="11" t="s">
        <v>193</v>
      </c>
      <c r="D56" s="11" t="s">
        <v>275</v>
      </c>
      <c r="E56" s="12">
        <v>25</v>
      </c>
      <c r="F56" s="12">
        <v>1800</v>
      </c>
      <c r="G56" s="12">
        <v>10</v>
      </c>
      <c r="H56" s="12">
        <v>50</v>
      </c>
      <c r="I56" s="12"/>
      <c r="J56" s="12"/>
      <c r="K56" s="12"/>
      <c r="L56" s="12"/>
      <c r="M56" s="13"/>
      <c r="N56" s="12">
        <f t="shared" si="8"/>
        <v>0</v>
      </c>
      <c r="O56" s="12">
        <f t="shared" si="9"/>
        <v>0</v>
      </c>
      <c r="P56" s="57"/>
      <c r="Q56" s="15">
        <v>0.12</v>
      </c>
      <c r="R56" s="15">
        <f t="shared" si="10"/>
        <v>0</v>
      </c>
    </row>
    <row r="57" spans="1:20" x14ac:dyDescent="0.2">
      <c r="A57" s="36" t="s">
        <v>174</v>
      </c>
      <c r="B57" s="36" t="s">
        <v>175</v>
      </c>
      <c r="C57" s="36">
        <v>90443900</v>
      </c>
      <c r="D57" s="36" t="s">
        <v>277</v>
      </c>
      <c r="E57" s="12" t="s">
        <v>63</v>
      </c>
      <c r="F57" s="12">
        <v>1800</v>
      </c>
      <c r="G57" s="12">
        <v>10</v>
      </c>
      <c r="H57" s="12">
        <v>50</v>
      </c>
      <c r="I57" s="12"/>
      <c r="J57" s="12">
        <v>200</v>
      </c>
      <c r="K57" s="12">
        <v>200</v>
      </c>
      <c r="L57" s="12"/>
      <c r="M57" s="13"/>
      <c r="N57" s="12">
        <f t="shared" si="8"/>
        <v>400</v>
      </c>
      <c r="O57" s="12">
        <f t="shared" si="9"/>
        <v>8</v>
      </c>
      <c r="P57" s="57"/>
      <c r="Q57" s="15">
        <v>0.12</v>
      </c>
      <c r="R57" s="15">
        <f>$O57*$Q57</f>
        <v>0.96</v>
      </c>
    </row>
    <row r="58" spans="1:20" x14ac:dyDescent="0.2">
      <c r="A58" s="36" t="s">
        <v>293</v>
      </c>
      <c r="B58" s="36" t="s">
        <v>294</v>
      </c>
      <c r="C58" s="36">
        <v>90443000</v>
      </c>
      <c r="D58" s="36" t="s">
        <v>277</v>
      </c>
      <c r="E58" s="12" t="s">
        <v>63</v>
      </c>
      <c r="F58" s="12">
        <v>2100</v>
      </c>
      <c r="G58" s="12">
        <v>10</v>
      </c>
      <c r="H58" s="12">
        <v>50</v>
      </c>
      <c r="I58" s="12"/>
      <c r="J58" s="12"/>
      <c r="K58" s="12"/>
      <c r="L58" s="12"/>
      <c r="M58" s="13"/>
      <c r="N58" s="12">
        <f t="shared" si="8"/>
        <v>0</v>
      </c>
      <c r="O58" s="12">
        <f t="shared" si="9"/>
        <v>0</v>
      </c>
      <c r="P58" s="57"/>
      <c r="Q58" s="15">
        <v>0.09</v>
      </c>
      <c r="R58" s="15">
        <f t="shared" si="10"/>
        <v>0</v>
      </c>
    </row>
    <row r="59" spans="1:20" x14ac:dyDescent="0.2">
      <c r="A59" s="8" t="s">
        <v>70</v>
      </c>
      <c r="B59" s="8"/>
      <c r="C59" s="8"/>
      <c r="D59" s="8"/>
      <c r="E59" s="8"/>
      <c r="F59" s="36"/>
      <c r="G59" s="20"/>
      <c r="H59" s="20"/>
      <c r="I59" s="12"/>
      <c r="J59" s="12"/>
      <c r="K59" s="12"/>
      <c r="L59" s="12"/>
      <c r="M59" s="20"/>
      <c r="N59" s="12"/>
      <c r="O59" s="12"/>
      <c r="P59" s="57"/>
      <c r="Q59" s="12"/>
      <c r="R59" s="15"/>
    </row>
    <row r="60" spans="1:20" x14ac:dyDescent="0.2">
      <c r="A60" s="11" t="s">
        <v>295</v>
      </c>
      <c r="B60" s="11" t="s">
        <v>296</v>
      </c>
      <c r="C60" s="11" t="s">
        <v>295</v>
      </c>
      <c r="D60" s="11" t="s">
        <v>275</v>
      </c>
      <c r="E60" s="12">
        <v>32</v>
      </c>
      <c r="F60" s="12">
        <v>100</v>
      </c>
      <c r="G60" s="12">
        <v>10</v>
      </c>
      <c r="H60" s="12">
        <v>300</v>
      </c>
      <c r="I60" s="12"/>
      <c r="J60" s="12"/>
      <c r="K60" s="12">
        <v>300</v>
      </c>
      <c r="L60" s="12"/>
      <c r="M60" s="13"/>
      <c r="N60" s="12">
        <f t="shared" ref="N60:N74" si="11">SUM(I60:M60)</f>
        <v>300</v>
      </c>
      <c r="O60" s="12">
        <f t="shared" ref="O60:O74" si="12">$N60/$H60</f>
        <v>1</v>
      </c>
      <c r="P60" s="57"/>
      <c r="Q60" s="15">
        <v>0.09</v>
      </c>
      <c r="R60" s="15">
        <f t="shared" ref="R60:R74" si="13">$O60*$Q60</f>
        <v>0.09</v>
      </c>
      <c r="S60" s="43">
        <f>SUM(R60:R74)</f>
        <v>2.91</v>
      </c>
      <c r="T60" s="3">
        <f>S60*100/$S$145</f>
        <v>4.9080789340529591</v>
      </c>
    </row>
    <row r="61" spans="1:20" x14ac:dyDescent="0.2">
      <c r="A61" s="11" t="s">
        <v>71</v>
      </c>
      <c r="B61" s="11" t="s">
        <v>72</v>
      </c>
      <c r="C61" s="11" t="s">
        <v>71</v>
      </c>
      <c r="D61" s="11" t="s">
        <v>275</v>
      </c>
      <c r="E61" s="12">
        <v>32</v>
      </c>
      <c r="F61" s="12">
        <v>150</v>
      </c>
      <c r="G61" s="12">
        <v>10</v>
      </c>
      <c r="H61" s="12">
        <v>300</v>
      </c>
      <c r="I61" s="12"/>
      <c r="J61" s="12"/>
      <c r="K61" s="12">
        <v>300</v>
      </c>
      <c r="L61" s="12"/>
      <c r="M61" s="13"/>
      <c r="N61" s="12">
        <f t="shared" si="11"/>
        <v>300</v>
      </c>
      <c r="O61" s="12">
        <f t="shared" si="12"/>
        <v>1</v>
      </c>
      <c r="P61" s="57"/>
      <c r="Q61" s="15">
        <v>0.09</v>
      </c>
      <c r="R61" s="15">
        <f t="shared" si="13"/>
        <v>0.09</v>
      </c>
    </row>
    <row r="62" spans="1:20" x14ac:dyDescent="0.2">
      <c r="A62" s="36" t="s">
        <v>256</v>
      </c>
      <c r="B62" s="36" t="s">
        <v>72</v>
      </c>
      <c r="C62" s="36">
        <v>90446200</v>
      </c>
      <c r="D62" s="36" t="s">
        <v>277</v>
      </c>
      <c r="E62" s="12">
        <v>32</v>
      </c>
      <c r="F62" s="12">
        <v>150</v>
      </c>
      <c r="G62" s="12">
        <v>10</v>
      </c>
      <c r="H62" s="12">
        <v>300</v>
      </c>
      <c r="I62" s="12"/>
      <c r="J62" s="12">
        <v>300</v>
      </c>
      <c r="K62" s="12">
        <v>300</v>
      </c>
      <c r="L62" s="12"/>
      <c r="M62" s="13"/>
      <c r="N62" s="12">
        <f t="shared" si="11"/>
        <v>600</v>
      </c>
      <c r="O62" s="12">
        <f t="shared" si="12"/>
        <v>2</v>
      </c>
      <c r="P62" s="57"/>
      <c r="Q62" s="15">
        <v>0.09</v>
      </c>
      <c r="R62" s="15">
        <f t="shared" si="13"/>
        <v>0.18</v>
      </c>
    </row>
    <row r="63" spans="1:20" x14ac:dyDescent="0.2">
      <c r="A63" s="11" t="s">
        <v>200</v>
      </c>
      <c r="B63" s="11" t="s">
        <v>201</v>
      </c>
      <c r="C63" s="11" t="s">
        <v>200</v>
      </c>
      <c r="D63" s="11" t="s">
        <v>275</v>
      </c>
      <c r="E63" s="12">
        <v>32</v>
      </c>
      <c r="F63" s="12">
        <v>200</v>
      </c>
      <c r="G63" s="12">
        <v>10</v>
      </c>
      <c r="H63" s="12">
        <v>300</v>
      </c>
      <c r="I63" s="12"/>
      <c r="J63" s="12"/>
      <c r="K63" s="12"/>
      <c r="L63" s="12"/>
      <c r="M63" s="13"/>
      <c r="N63" s="12">
        <f t="shared" si="11"/>
        <v>0</v>
      </c>
      <c r="O63" s="12">
        <f t="shared" si="12"/>
        <v>0</v>
      </c>
      <c r="P63" s="57"/>
      <c r="Q63" s="15">
        <v>0.09</v>
      </c>
      <c r="R63" s="15">
        <f t="shared" si="13"/>
        <v>0</v>
      </c>
    </row>
    <row r="64" spans="1:20" x14ac:dyDescent="0.2">
      <c r="A64" s="11" t="s">
        <v>73</v>
      </c>
      <c r="B64" s="11" t="s">
        <v>74</v>
      </c>
      <c r="C64" s="11" t="s">
        <v>73</v>
      </c>
      <c r="D64" s="11" t="s">
        <v>275</v>
      </c>
      <c r="E64" s="12">
        <v>32</v>
      </c>
      <c r="F64" s="12">
        <v>300</v>
      </c>
      <c r="G64" s="12">
        <v>10</v>
      </c>
      <c r="H64" s="12">
        <v>150</v>
      </c>
      <c r="I64" s="12"/>
      <c r="J64" s="12"/>
      <c r="K64" s="12"/>
      <c r="L64" s="12"/>
      <c r="M64" s="13"/>
      <c r="N64" s="12">
        <f t="shared" si="11"/>
        <v>0</v>
      </c>
      <c r="O64" s="12">
        <f t="shared" si="12"/>
        <v>0</v>
      </c>
      <c r="P64" s="57"/>
      <c r="Q64" s="15">
        <v>0.09</v>
      </c>
      <c r="R64" s="15">
        <f t="shared" si="13"/>
        <v>0</v>
      </c>
    </row>
    <row r="65" spans="1:20" x14ac:dyDescent="0.2">
      <c r="A65" s="36" t="s">
        <v>232</v>
      </c>
      <c r="B65" s="36" t="s">
        <v>74</v>
      </c>
      <c r="C65" s="36">
        <v>90446300</v>
      </c>
      <c r="D65" s="36" t="s">
        <v>277</v>
      </c>
      <c r="E65" s="12" t="s">
        <v>180</v>
      </c>
      <c r="F65" s="12">
        <v>300</v>
      </c>
      <c r="G65" s="12">
        <v>10</v>
      </c>
      <c r="H65" s="12">
        <v>150</v>
      </c>
      <c r="I65" s="12"/>
      <c r="J65" s="12">
        <v>300</v>
      </c>
      <c r="K65" s="12">
        <v>300</v>
      </c>
      <c r="L65" s="12"/>
      <c r="M65" s="13"/>
      <c r="N65" s="12">
        <f t="shared" si="11"/>
        <v>600</v>
      </c>
      <c r="O65" s="12">
        <f t="shared" si="12"/>
        <v>4</v>
      </c>
      <c r="P65" s="57"/>
      <c r="Q65" s="15">
        <v>0.09</v>
      </c>
      <c r="R65" s="15">
        <f t="shared" si="13"/>
        <v>0.36</v>
      </c>
    </row>
    <row r="66" spans="1:20" x14ac:dyDescent="0.2">
      <c r="A66" s="11" t="s">
        <v>75</v>
      </c>
      <c r="B66" s="11" t="s">
        <v>76</v>
      </c>
      <c r="C66" s="11" t="s">
        <v>75</v>
      </c>
      <c r="D66" s="11" t="s">
        <v>275</v>
      </c>
      <c r="E66" s="12">
        <v>32</v>
      </c>
      <c r="F66" s="12">
        <v>450</v>
      </c>
      <c r="G66" s="12">
        <v>10</v>
      </c>
      <c r="H66" s="12">
        <v>100</v>
      </c>
      <c r="I66" s="12"/>
      <c r="J66" s="12"/>
      <c r="K66" s="12"/>
      <c r="L66" s="12"/>
      <c r="M66" s="13"/>
      <c r="N66" s="12">
        <f t="shared" si="11"/>
        <v>0</v>
      </c>
      <c r="O66" s="12">
        <f t="shared" si="12"/>
        <v>0</v>
      </c>
      <c r="P66" s="57"/>
      <c r="Q66" s="15">
        <v>0.09</v>
      </c>
      <c r="R66" s="15">
        <f t="shared" si="13"/>
        <v>0</v>
      </c>
    </row>
    <row r="67" spans="1:20" x14ac:dyDescent="0.2">
      <c r="A67" s="36" t="s">
        <v>179</v>
      </c>
      <c r="B67" s="36" t="s">
        <v>76</v>
      </c>
      <c r="C67" s="36">
        <v>90446400</v>
      </c>
      <c r="D67" s="36" t="s">
        <v>277</v>
      </c>
      <c r="E67" s="12" t="s">
        <v>180</v>
      </c>
      <c r="F67" s="12">
        <v>450</v>
      </c>
      <c r="G67" s="12">
        <v>10</v>
      </c>
      <c r="H67" s="12">
        <v>100</v>
      </c>
      <c r="I67" s="12"/>
      <c r="J67" s="12">
        <v>200</v>
      </c>
      <c r="K67" s="12">
        <v>300</v>
      </c>
      <c r="L67" s="12"/>
      <c r="M67" s="13"/>
      <c r="N67" s="12">
        <f t="shared" si="11"/>
        <v>500</v>
      </c>
      <c r="O67" s="12">
        <f t="shared" si="12"/>
        <v>5</v>
      </c>
      <c r="P67" s="57"/>
      <c r="Q67" s="15">
        <v>0.09</v>
      </c>
      <c r="R67" s="15">
        <f t="shared" si="13"/>
        <v>0.44999999999999996</v>
      </c>
    </row>
    <row r="68" spans="1:20" x14ac:dyDescent="0.2">
      <c r="A68" s="11" t="s">
        <v>156</v>
      </c>
      <c r="B68" s="11" t="s">
        <v>157</v>
      </c>
      <c r="C68" s="11" t="s">
        <v>156</v>
      </c>
      <c r="D68" s="11" t="s">
        <v>275</v>
      </c>
      <c r="E68" s="12">
        <v>32</v>
      </c>
      <c r="F68" s="12">
        <v>600</v>
      </c>
      <c r="G68" s="12">
        <v>10</v>
      </c>
      <c r="H68" s="12">
        <v>100</v>
      </c>
      <c r="I68" s="12"/>
      <c r="J68" s="12"/>
      <c r="K68" s="12"/>
      <c r="L68" s="12"/>
      <c r="M68" s="13"/>
      <c r="N68" s="12">
        <f t="shared" si="11"/>
        <v>0</v>
      </c>
      <c r="O68" s="12">
        <f t="shared" si="12"/>
        <v>0</v>
      </c>
      <c r="P68" s="57"/>
      <c r="Q68" s="15">
        <v>0.12</v>
      </c>
      <c r="R68" s="15">
        <f t="shared" si="13"/>
        <v>0</v>
      </c>
    </row>
    <row r="69" spans="1:20" x14ac:dyDescent="0.2">
      <c r="A69" s="36" t="s">
        <v>181</v>
      </c>
      <c r="B69" s="36" t="s">
        <v>157</v>
      </c>
      <c r="C69" s="36">
        <v>90446600</v>
      </c>
      <c r="D69" s="36" t="s">
        <v>277</v>
      </c>
      <c r="E69" s="12" t="s">
        <v>180</v>
      </c>
      <c r="F69" s="12">
        <v>600</v>
      </c>
      <c r="G69" s="12">
        <v>10</v>
      </c>
      <c r="H69" s="12">
        <v>100</v>
      </c>
      <c r="I69" s="12"/>
      <c r="J69" s="12">
        <v>200</v>
      </c>
      <c r="K69" s="12">
        <v>300</v>
      </c>
      <c r="L69" s="12"/>
      <c r="M69" s="13"/>
      <c r="N69" s="12">
        <f t="shared" si="11"/>
        <v>500</v>
      </c>
      <c r="O69" s="12">
        <f t="shared" si="12"/>
        <v>5</v>
      </c>
      <c r="P69" s="57"/>
      <c r="Q69" s="15">
        <v>0.12</v>
      </c>
      <c r="R69" s="15">
        <f t="shared" si="13"/>
        <v>0.6</v>
      </c>
    </row>
    <row r="70" spans="1:20" x14ac:dyDescent="0.2">
      <c r="A70" s="11" t="s">
        <v>222</v>
      </c>
      <c r="B70" s="11" t="s">
        <v>223</v>
      </c>
      <c r="C70" s="11" t="s">
        <v>222</v>
      </c>
      <c r="D70" s="11" t="s">
        <v>275</v>
      </c>
      <c r="E70" s="12">
        <v>32</v>
      </c>
      <c r="F70" s="12">
        <v>750</v>
      </c>
      <c r="G70" s="12">
        <v>10</v>
      </c>
      <c r="H70" s="12">
        <v>60</v>
      </c>
      <c r="I70" s="12"/>
      <c r="J70" s="12"/>
      <c r="K70" s="12">
        <v>120</v>
      </c>
      <c r="L70" s="12"/>
      <c r="M70" s="13"/>
      <c r="N70" s="12">
        <f t="shared" si="11"/>
        <v>120</v>
      </c>
      <c r="O70" s="12">
        <f t="shared" si="12"/>
        <v>2</v>
      </c>
      <c r="P70" s="57"/>
      <c r="Q70" s="15">
        <v>0.09</v>
      </c>
      <c r="R70" s="15">
        <f t="shared" si="13"/>
        <v>0.18</v>
      </c>
    </row>
    <row r="71" spans="1:20" x14ac:dyDescent="0.2">
      <c r="A71" s="11" t="s">
        <v>158</v>
      </c>
      <c r="B71" s="11" t="s">
        <v>159</v>
      </c>
      <c r="C71" s="11" t="s">
        <v>158</v>
      </c>
      <c r="D71" s="11" t="s">
        <v>275</v>
      </c>
      <c r="E71" s="12">
        <v>32</v>
      </c>
      <c r="F71" s="12">
        <v>900</v>
      </c>
      <c r="G71" s="12">
        <v>10</v>
      </c>
      <c r="H71" s="12">
        <v>50</v>
      </c>
      <c r="I71" s="12"/>
      <c r="J71" s="12"/>
      <c r="K71" s="12"/>
      <c r="L71" s="12"/>
      <c r="M71" s="13"/>
      <c r="N71" s="12">
        <f t="shared" si="11"/>
        <v>0</v>
      </c>
      <c r="O71" s="12">
        <f t="shared" si="12"/>
        <v>0</v>
      </c>
      <c r="P71" s="57"/>
      <c r="Q71" s="15">
        <v>0.09</v>
      </c>
      <c r="R71" s="15">
        <f t="shared" si="13"/>
        <v>0</v>
      </c>
    </row>
    <row r="72" spans="1:20" x14ac:dyDescent="0.2">
      <c r="A72" s="36" t="s">
        <v>182</v>
      </c>
      <c r="B72" s="36" t="s">
        <v>159</v>
      </c>
      <c r="C72" s="36">
        <v>90446700</v>
      </c>
      <c r="D72" s="36" t="s">
        <v>277</v>
      </c>
      <c r="E72" s="12" t="s">
        <v>180</v>
      </c>
      <c r="F72" s="12">
        <v>900</v>
      </c>
      <c r="G72" s="12">
        <v>10</v>
      </c>
      <c r="H72" s="12">
        <v>50</v>
      </c>
      <c r="I72" s="12"/>
      <c r="J72" s="12"/>
      <c r="K72" s="12"/>
      <c r="L72" s="12"/>
      <c r="M72" s="13"/>
      <c r="N72" s="12">
        <f t="shared" si="11"/>
        <v>0</v>
      </c>
      <c r="O72" s="12">
        <f t="shared" si="12"/>
        <v>0</v>
      </c>
      <c r="P72" s="57"/>
      <c r="Q72" s="15">
        <v>0.09</v>
      </c>
      <c r="R72" s="15">
        <f t="shared" si="13"/>
        <v>0</v>
      </c>
    </row>
    <row r="73" spans="1:20" x14ac:dyDescent="0.2">
      <c r="A73" s="11" t="s">
        <v>233</v>
      </c>
      <c r="B73" s="11" t="s">
        <v>234</v>
      </c>
      <c r="C73" s="11" t="s">
        <v>233</v>
      </c>
      <c r="D73" s="11" t="s">
        <v>275</v>
      </c>
      <c r="E73" s="12">
        <v>32</v>
      </c>
      <c r="F73" s="12">
        <v>1200</v>
      </c>
      <c r="G73" s="12">
        <v>10</v>
      </c>
      <c r="H73" s="12">
        <v>50</v>
      </c>
      <c r="I73" s="12"/>
      <c r="J73" s="12">
        <v>50</v>
      </c>
      <c r="K73" s="12">
        <v>50</v>
      </c>
      <c r="L73" s="12"/>
      <c r="M73" s="13"/>
      <c r="N73" s="12">
        <f t="shared" si="11"/>
        <v>100</v>
      </c>
      <c r="O73" s="12">
        <f t="shared" si="12"/>
        <v>2</v>
      </c>
      <c r="P73" s="57"/>
      <c r="Q73" s="15">
        <v>0.12</v>
      </c>
      <c r="R73" s="15">
        <f t="shared" si="13"/>
        <v>0.24</v>
      </c>
    </row>
    <row r="74" spans="1:20" x14ac:dyDescent="0.2">
      <c r="A74" s="36" t="s">
        <v>236</v>
      </c>
      <c r="B74" s="36" t="s">
        <v>237</v>
      </c>
      <c r="C74" s="36">
        <v>90446800</v>
      </c>
      <c r="D74" s="36" t="s">
        <v>277</v>
      </c>
      <c r="E74" s="12" t="s">
        <v>180</v>
      </c>
      <c r="F74" s="12">
        <v>1800</v>
      </c>
      <c r="G74" s="12">
        <v>10</v>
      </c>
      <c r="H74" s="12">
        <v>25</v>
      </c>
      <c r="I74" s="12">
        <v>50</v>
      </c>
      <c r="J74" s="12">
        <v>50</v>
      </c>
      <c r="K74" s="12"/>
      <c r="L74" s="12"/>
      <c r="M74" s="13"/>
      <c r="N74" s="12">
        <f t="shared" si="11"/>
        <v>100</v>
      </c>
      <c r="O74" s="12">
        <f t="shared" si="12"/>
        <v>4</v>
      </c>
      <c r="P74" s="57"/>
      <c r="Q74" s="15">
        <v>0.18</v>
      </c>
      <c r="R74" s="15">
        <f t="shared" si="13"/>
        <v>0.72</v>
      </c>
      <c r="S74" s="43"/>
    </row>
    <row r="75" spans="1:20" x14ac:dyDescent="0.2">
      <c r="A75" s="8" t="s">
        <v>77</v>
      </c>
      <c r="B75" s="8"/>
      <c r="C75" s="8"/>
      <c r="D75" s="8"/>
      <c r="E75" s="8"/>
      <c r="F75" s="36"/>
      <c r="G75" s="12"/>
      <c r="H75" s="12"/>
      <c r="I75" s="12"/>
      <c r="J75" s="12"/>
      <c r="K75" s="12"/>
      <c r="L75" s="12"/>
      <c r="M75" s="8"/>
      <c r="N75" s="12"/>
      <c r="O75" s="12"/>
      <c r="P75" s="57"/>
      <c r="Q75" s="12"/>
      <c r="R75" s="15"/>
    </row>
    <row r="76" spans="1:20" x14ac:dyDescent="0.2">
      <c r="A76" s="11" t="s">
        <v>297</v>
      </c>
      <c r="B76" s="11" t="s">
        <v>298</v>
      </c>
      <c r="C76" s="11" t="s">
        <v>297</v>
      </c>
      <c r="D76" s="11" t="s">
        <v>275</v>
      </c>
      <c r="E76" s="12">
        <v>40</v>
      </c>
      <c r="F76" s="12">
        <v>100</v>
      </c>
      <c r="G76" s="12">
        <v>10</v>
      </c>
      <c r="H76" s="12">
        <v>300</v>
      </c>
      <c r="I76" s="12"/>
      <c r="J76" s="12"/>
      <c r="K76" s="12"/>
      <c r="L76" s="12"/>
      <c r="M76" s="13"/>
      <c r="N76" s="12">
        <f t="shared" ref="N76:N91" si="14">SUM(I76:M76)</f>
        <v>0</v>
      </c>
      <c r="O76" s="12">
        <f t="shared" ref="O76:O91" si="15">$N76/$H76</f>
        <v>0</v>
      </c>
      <c r="P76" s="57"/>
      <c r="Q76" s="15">
        <v>0.13</v>
      </c>
      <c r="R76" s="15">
        <f t="shared" ref="R76:R91" si="16">$O76*$Q76</f>
        <v>0</v>
      </c>
      <c r="S76" s="43">
        <f>SUM(R76:R91)</f>
        <v>6.6</v>
      </c>
      <c r="T76" s="3">
        <f>S76*100/$S$145</f>
        <v>11.131725417439702</v>
      </c>
    </row>
    <row r="77" spans="1:20" x14ac:dyDescent="0.2">
      <c r="A77" s="11" t="s">
        <v>78</v>
      </c>
      <c r="B77" s="11" t="s">
        <v>79</v>
      </c>
      <c r="C77" s="11" t="s">
        <v>78</v>
      </c>
      <c r="D77" s="11" t="s">
        <v>275</v>
      </c>
      <c r="E77" s="12">
        <v>40</v>
      </c>
      <c r="F77" s="12">
        <v>150</v>
      </c>
      <c r="G77" s="12">
        <v>10</v>
      </c>
      <c r="H77" s="12">
        <v>300</v>
      </c>
      <c r="I77" s="12"/>
      <c r="J77" s="12"/>
      <c r="K77" s="12"/>
      <c r="L77" s="12"/>
      <c r="M77" s="13"/>
      <c r="N77" s="12">
        <f t="shared" si="14"/>
        <v>0</v>
      </c>
      <c r="O77" s="12">
        <f t="shared" si="15"/>
        <v>0</v>
      </c>
      <c r="P77" s="57"/>
      <c r="Q77" s="15">
        <v>0.13</v>
      </c>
      <c r="R77" s="15">
        <f t="shared" si="16"/>
        <v>0</v>
      </c>
    </row>
    <row r="78" spans="1:20" x14ac:dyDescent="0.2">
      <c r="A78" s="36" t="s">
        <v>240</v>
      </c>
      <c r="B78" s="36" t="s">
        <v>79</v>
      </c>
      <c r="C78" s="31" t="s">
        <v>241</v>
      </c>
      <c r="D78" s="36" t="s">
        <v>277</v>
      </c>
      <c r="E78" s="12">
        <v>40</v>
      </c>
      <c r="F78" s="12">
        <v>150</v>
      </c>
      <c r="G78" s="12">
        <v>10</v>
      </c>
      <c r="H78" s="12">
        <v>300</v>
      </c>
      <c r="I78" s="12"/>
      <c r="J78" s="12">
        <v>300</v>
      </c>
      <c r="K78" s="12"/>
      <c r="L78" s="12"/>
      <c r="M78" s="13"/>
      <c r="N78" s="12">
        <f t="shared" si="14"/>
        <v>300</v>
      </c>
      <c r="O78" s="12">
        <f t="shared" si="15"/>
        <v>1</v>
      </c>
      <c r="P78" s="57"/>
      <c r="Q78" s="15">
        <v>0.13</v>
      </c>
      <c r="R78" s="15">
        <f t="shared" si="16"/>
        <v>0.13</v>
      </c>
    </row>
    <row r="79" spans="1:20" x14ac:dyDescent="0.2">
      <c r="A79" s="11" t="s">
        <v>80</v>
      </c>
      <c r="B79" s="11" t="s">
        <v>81</v>
      </c>
      <c r="C79" s="11" t="s">
        <v>80</v>
      </c>
      <c r="D79" s="11" t="s">
        <v>275</v>
      </c>
      <c r="E79" s="12">
        <v>40</v>
      </c>
      <c r="F79" s="12">
        <v>200</v>
      </c>
      <c r="G79" s="12">
        <v>10</v>
      </c>
      <c r="H79" s="12">
        <v>150</v>
      </c>
      <c r="I79" s="12"/>
      <c r="J79" s="12">
        <v>150</v>
      </c>
      <c r="K79" s="12">
        <v>300</v>
      </c>
      <c r="L79" s="12"/>
      <c r="M79" s="13"/>
      <c r="N79" s="12">
        <f t="shared" si="14"/>
        <v>450</v>
      </c>
      <c r="O79" s="12">
        <f t="shared" si="15"/>
        <v>3</v>
      </c>
      <c r="P79" s="57"/>
      <c r="Q79" s="15">
        <v>0.13</v>
      </c>
      <c r="R79" s="15">
        <f t="shared" si="16"/>
        <v>0.39</v>
      </c>
    </row>
    <row r="80" spans="1:20" x14ac:dyDescent="0.2">
      <c r="A80" s="11" t="s">
        <v>82</v>
      </c>
      <c r="B80" s="11" t="s">
        <v>83</v>
      </c>
      <c r="C80" s="11" t="s">
        <v>82</v>
      </c>
      <c r="D80" s="11" t="s">
        <v>275</v>
      </c>
      <c r="E80" s="12">
        <v>40</v>
      </c>
      <c r="F80" s="12">
        <v>300</v>
      </c>
      <c r="G80" s="12">
        <v>10</v>
      </c>
      <c r="H80" s="12">
        <v>150</v>
      </c>
      <c r="I80" s="12"/>
      <c r="J80" s="12"/>
      <c r="K80" s="12"/>
      <c r="L80" s="12"/>
      <c r="M80" s="13"/>
      <c r="N80" s="12">
        <f t="shared" si="14"/>
        <v>0</v>
      </c>
      <c r="O80" s="12">
        <f t="shared" si="15"/>
        <v>0</v>
      </c>
      <c r="P80" s="57"/>
      <c r="Q80" s="15">
        <v>0.13</v>
      </c>
      <c r="R80" s="15">
        <f t="shared" si="16"/>
        <v>0</v>
      </c>
    </row>
    <row r="81" spans="1:20" x14ac:dyDescent="0.2">
      <c r="A81" s="36" t="s">
        <v>183</v>
      </c>
      <c r="B81" s="36" t="s">
        <v>83</v>
      </c>
      <c r="C81" s="36">
        <v>90447300</v>
      </c>
      <c r="D81" s="36" t="s">
        <v>277</v>
      </c>
      <c r="E81" s="12" t="s">
        <v>89</v>
      </c>
      <c r="F81" s="12">
        <v>300</v>
      </c>
      <c r="G81" s="12">
        <v>10</v>
      </c>
      <c r="H81" s="12">
        <v>150</v>
      </c>
      <c r="I81" s="12"/>
      <c r="J81" s="12">
        <v>300</v>
      </c>
      <c r="K81" s="12">
        <v>300</v>
      </c>
      <c r="L81" s="12"/>
      <c r="M81" s="13"/>
      <c r="N81" s="12">
        <f t="shared" si="14"/>
        <v>600</v>
      </c>
      <c r="O81" s="12">
        <f t="shared" si="15"/>
        <v>4</v>
      </c>
      <c r="P81" s="57"/>
      <c r="Q81" s="15">
        <v>0.13</v>
      </c>
      <c r="R81" s="15">
        <f t="shared" si="16"/>
        <v>0.52</v>
      </c>
    </row>
    <row r="82" spans="1:20" x14ac:dyDescent="0.2">
      <c r="A82" s="11" t="s">
        <v>84</v>
      </c>
      <c r="B82" s="11" t="s">
        <v>85</v>
      </c>
      <c r="C82" s="11" t="s">
        <v>84</v>
      </c>
      <c r="D82" s="11" t="s">
        <v>275</v>
      </c>
      <c r="E82" s="12">
        <v>40</v>
      </c>
      <c r="F82" s="12">
        <v>450</v>
      </c>
      <c r="G82" s="12">
        <v>10</v>
      </c>
      <c r="H82" s="12">
        <v>100</v>
      </c>
      <c r="I82" s="12"/>
      <c r="J82" s="12"/>
      <c r="K82" s="12">
        <v>100</v>
      </c>
      <c r="L82" s="12"/>
      <c r="M82" s="13"/>
      <c r="N82" s="12">
        <f t="shared" si="14"/>
        <v>100</v>
      </c>
      <c r="O82" s="12">
        <f t="shared" si="15"/>
        <v>1</v>
      </c>
      <c r="P82" s="57"/>
      <c r="Q82" s="15">
        <v>0.13</v>
      </c>
      <c r="R82" s="15">
        <f t="shared" si="16"/>
        <v>0.13</v>
      </c>
    </row>
    <row r="83" spans="1:20" x14ac:dyDescent="0.2">
      <c r="A83" s="36" t="s">
        <v>184</v>
      </c>
      <c r="B83" s="36" t="s">
        <v>85</v>
      </c>
      <c r="C83" s="36">
        <v>90447400</v>
      </c>
      <c r="D83" s="36" t="s">
        <v>277</v>
      </c>
      <c r="E83" s="12" t="s">
        <v>89</v>
      </c>
      <c r="F83" s="12">
        <v>450</v>
      </c>
      <c r="G83" s="12">
        <v>10</v>
      </c>
      <c r="H83" s="12">
        <v>100</v>
      </c>
      <c r="I83" s="12"/>
      <c r="J83" s="12">
        <v>300</v>
      </c>
      <c r="K83" s="12">
        <v>200</v>
      </c>
      <c r="L83" s="12"/>
      <c r="M83" s="13"/>
      <c r="N83" s="12">
        <f t="shared" si="14"/>
        <v>500</v>
      </c>
      <c r="O83" s="12">
        <f t="shared" si="15"/>
        <v>5</v>
      </c>
      <c r="P83" s="57"/>
      <c r="Q83" s="15">
        <v>0.13</v>
      </c>
      <c r="R83" s="15">
        <f t="shared" si="16"/>
        <v>0.65</v>
      </c>
    </row>
    <row r="84" spans="1:20" x14ac:dyDescent="0.2">
      <c r="A84" s="11" t="s">
        <v>86</v>
      </c>
      <c r="B84" s="11" t="s">
        <v>87</v>
      </c>
      <c r="C84" s="11" t="s">
        <v>86</v>
      </c>
      <c r="D84" s="11" t="s">
        <v>275</v>
      </c>
      <c r="E84" s="12">
        <v>40</v>
      </c>
      <c r="F84" s="12">
        <v>600</v>
      </c>
      <c r="G84" s="12">
        <v>10</v>
      </c>
      <c r="H84" s="12">
        <v>50</v>
      </c>
      <c r="I84" s="12"/>
      <c r="J84" s="12"/>
      <c r="K84" s="12">
        <v>100</v>
      </c>
      <c r="L84" s="12"/>
      <c r="M84" s="13"/>
      <c r="N84" s="12">
        <f t="shared" si="14"/>
        <v>100</v>
      </c>
      <c r="O84" s="12">
        <f t="shared" si="15"/>
        <v>2</v>
      </c>
      <c r="P84" s="57"/>
      <c r="Q84" s="15">
        <v>0.09</v>
      </c>
      <c r="R84" s="15">
        <f t="shared" si="16"/>
        <v>0.18</v>
      </c>
    </row>
    <row r="85" spans="1:20" x14ac:dyDescent="0.2">
      <c r="A85" s="36" t="s">
        <v>88</v>
      </c>
      <c r="B85" s="36" t="s">
        <v>87</v>
      </c>
      <c r="C85" s="36">
        <v>90447600</v>
      </c>
      <c r="D85" s="36" t="s">
        <v>277</v>
      </c>
      <c r="E85" s="12" t="s">
        <v>89</v>
      </c>
      <c r="F85" s="12">
        <v>600</v>
      </c>
      <c r="G85" s="12">
        <v>10</v>
      </c>
      <c r="H85" s="12">
        <v>50</v>
      </c>
      <c r="I85" s="12"/>
      <c r="J85" s="12">
        <v>600</v>
      </c>
      <c r="K85" s="12">
        <v>300</v>
      </c>
      <c r="L85" s="12"/>
      <c r="M85" s="13"/>
      <c r="N85" s="12">
        <f t="shared" si="14"/>
        <v>900</v>
      </c>
      <c r="O85" s="12">
        <f t="shared" si="15"/>
        <v>18</v>
      </c>
      <c r="P85" s="57"/>
      <c r="Q85" s="15">
        <v>0.09</v>
      </c>
      <c r="R85" s="15">
        <f t="shared" si="16"/>
        <v>1.6199999999999999</v>
      </c>
    </row>
    <row r="86" spans="1:20" x14ac:dyDescent="0.2">
      <c r="A86" s="11" t="s">
        <v>90</v>
      </c>
      <c r="B86" s="11" t="s">
        <v>91</v>
      </c>
      <c r="C86" s="11" t="s">
        <v>90</v>
      </c>
      <c r="D86" s="11" t="s">
        <v>275</v>
      </c>
      <c r="E86" s="12">
        <v>40</v>
      </c>
      <c r="F86" s="12">
        <v>750</v>
      </c>
      <c r="G86" s="12">
        <v>10</v>
      </c>
      <c r="H86" s="12">
        <v>50</v>
      </c>
      <c r="I86" s="12"/>
      <c r="J86" s="12">
        <v>200</v>
      </c>
      <c r="K86" s="12">
        <v>200</v>
      </c>
      <c r="L86" s="12"/>
      <c r="M86" s="13"/>
      <c r="N86" s="12">
        <f t="shared" si="14"/>
        <v>400</v>
      </c>
      <c r="O86" s="12">
        <f t="shared" si="15"/>
        <v>8</v>
      </c>
      <c r="P86" s="57"/>
      <c r="Q86" s="15">
        <v>0.13</v>
      </c>
      <c r="R86" s="15">
        <f t="shared" si="16"/>
        <v>1.04</v>
      </c>
    </row>
    <row r="87" spans="1:20" x14ac:dyDescent="0.2">
      <c r="A87" s="11" t="s">
        <v>92</v>
      </c>
      <c r="B87" s="11" t="s">
        <v>93</v>
      </c>
      <c r="C87" s="11" t="s">
        <v>92</v>
      </c>
      <c r="D87" s="11" t="s">
        <v>275</v>
      </c>
      <c r="E87" s="12">
        <v>40</v>
      </c>
      <c r="F87" s="12">
        <v>900</v>
      </c>
      <c r="G87" s="12">
        <v>10</v>
      </c>
      <c r="H87" s="12">
        <v>50</v>
      </c>
      <c r="I87" s="12"/>
      <c r="J87" s="12"/>
      <c r="K87" s="12">
        <v>100</v>
      </c>
      <c r="L87" s="12"/>
      <c r="M87" s="13"/>
      <c r="N87" s="12">
        <f t="shared" si="14"/>
        <v>100</v>
      </c>
      <c r="O87" s="12">
        <f t="shared" si="15"/>
        <v>2</v>
      </c>
      <c r="P87" s="57"/>
      <c r="Q87" s="15">
        <v>0.13</v>
      </c>
      <c r="R87" s="15">
        <f t="shared" si="16"/>
        <v>0.26</v>
      </c>
    </row>
    <row r="88" spans="1:20" x14ac:dyDescent="0.2">
      <c r="A88" s="36" t="s">
        <v>185</v>
      </c>
      <c r="B88" s="36" t="s">
        <v>93</v>
      </c>
      <c r="C88" s="36">
        <v>90447700</v>
      </c>
      <c r="D88" s="36" t="s">
        <v>277</v>
      </c>
      <c r="E88" s="12" t="s">
        <v>89</v>
      </c>
      <c r="F88" s="12">
        <v>900</v>
      </c>
      <c r="G88" s="12">
        <v>10</v>
      </c>
      <c r="H88" s="12">
        <v>50</v>
      </c>
      <c r="I88" s="12"/>
      <c r="J88" s="12">
        <v>300</v>
      </c>
      <c r="K88" s="12">
        <v>100</v>
      </c>
      <c r="L88" s="12"/>
      <c r="M88" s="13"/>
      <c r="N88" s="12">
        <f t="shared" si="14"/>
        <v>400</v>
      </c>
      <c r="O88" s="12">
        <f t="shared" si="15"/>
        <v>8</v>
      </c>
      <c r="P88" s="57"/>
      <c r="Q88" s="15">
        <v>0.13</v>
      </c>
      <c r="R88" s="15">
        <f t="shared" si="16"/>
        <v>1.04</v>
      </c>
    </row>
    <row r="89" spans="1:20" x14ac:dyDescent="0.2">
      <c r="A89" s="11" t="s">
        <v>94</v>
      </c>
      <c r="B89" s="11" t="s">
        <v>95</v>
      </c>
      <c r="C89" s="11" t="s">
        <v>94</v>
      </c>
      <c r="D89" s="11" t="s">
        <v>275</v>
      </c>
      <c r="E89" s="12">
        <v>40</v>
      </c>
      <c r="F89" s="12">
        <v>1200</v>
      </c>
      <c r="G89" s="12">
        <v>5</v>
      </c>
      <c r="H89" s="12">
        <v>25</v>
      </c>
      <c r="I89" s="12"/>
      <c r="J89" s="12">
        <v>100</v>
      </c>
      <c r="K89" s="12">
        <v>100</v>
      </c>
      <c r="L89" s="12"/>
      <c r="M89" s="13"/>
      <c r="N89" s="12">
        <f t="shared" si="14"/>
        <v>200</v>
      </c>
      <c r="O89" s="12">
        <f t="shared" si="15"/>
        <v>8</v>
      </c>
      <c r="P89" s="57"/>
      <c r="Q89" s="15">
        <v>0.08</v>
      </c>
      <c r="R89" s="15">
        <f t="shared" si="16"/>
        <v>0.64</v>
      </c>
    </row>
    <row r="90" spans="1:20" x14ac:dyDescent="0.2">
      <c r="A90" s="36" t="s">
        <v>376</v>
      </c>
      <c r="B90" s="36" t="s">
        <v>377</v>
      </c>
      <c r="C90" s="31" t="s">
        <v>378</v>
      </c>
      <c r="D90" s="36" t="s">
        <v>277</v>
      </c>
      <c r="E90" s="12">
        <v>40</v>
      </c>
      <c r="F90" s="12">
        <v>1800</v>
      </c>
      <c r="G90" s="12">
        <v>5</v>
      </c>
      <c r="H90" s="12">
        <v>20</v>
      </c>
      <c r="I90" s="12"/>
      <c r="J90" s="12"/>
      <c r="K90" s="12"/>
      <c r="L90" s="12"/>
      <c r="M90" s="13"/>
      <c r="N90" s="12">
        <f t="shared" si="14"/>
        <v>0</v>
      </c>
      <c r="O90" s="12">
        <f t="shared" si="15"/>
        <v>0</v>
      </c>
      <c r="P90" s="57"/>
      <c r="Q90" s="15">
        <v>0.14000000000000001</v>
      </c>
      <c r="R90" s="15">
        <f t="shared" si="16"/>
        <v>0</v>
      </c>
    </row>
    <row r="91" spans="1:20" x14ac:dyDescent="0.2">
      <c r="A91" s="11" t="s">
        <v>220</v>
      </c>
      <c r="B91" s="11" t="s">
        <v>221</v>
      </c>
      <c r="C91" s="11" t="s">
        <v>220</v>
      </c>
      <c r="D91" s="11" t="s">
        <v>275</v>
      </c>
      <c r="E91" s="12">
        <v>40</v>
      </c>
      <c r="F91" s="12">
        <v>2000</v>
      </c>
      <c r="G91" s="12">
        <v>5</v>
      </c>
      <c r="H91" s="12">
        <v>25</v>
      </c>
      <c r="I91" s="12"/>
      <c r="J91" s="12"/>
      <c r="K91" s="12"/>
      <c r="L91" s="12"/>
      <c r="M91" s="13"/>
      <c r="N91" s="12">
        <f t="shared" si="14"/>
        <v>0</v>
      </c>
      <c r="O91" s="12">
        <f t="shared" si="15"/>
        <v>0</v>
      </c>
      <c r="P91" s="57"/>
      <c r="Q91" s="15">
        <v>0.08</v>
      </c>
      <c r="R91" s="15">
        <f t="shared" si="16"/>
        <v>0</v>
      </c>
      <c r="S91" s="43"/>
    </row>
    <row r="92" spans="1:20" x14ac:dyDescent="0.2">
      <c r="A92" s="8" t="s">
        <v>96</v>
      </c>
      <c r="B92" s="8"/>
      <c r="C92" s="8"/>
      <c r="D92" s="8"/>
      <c r="E92" s="20"/>
      <c r="F92" s="12"/>
      <c r="G92" s="12"/>
      <c r="H92" s="12"/>
      <c r="I92" s="12"/>
      <c r="J92" s="12"/>
      <c r="K92" s="12"/>
      <c r="L92" s="12"/>
      <c r="M92" s="8"/>
      <c r="N92" s="12"/>
      <c r="O92" s="12"/>
      <c r="P92" s="57"/>
      <c r="Q92" s="12"/>
      <c r="R92" s="15"/>
    </row>
    <row r="93" spans="1:20" x14ac:dyDescent="0.2">
      <c r="A93" s="11" t="s">
        <v>299</v>
      </c>
      <c r="B93" s="11" t="s">
        <v>300</v>
      </c>
      <c r="C93" s="11" t="s">
        <v>299</v>
      </c>
      <c r="D93" s="11" t="s">
        <v>275</v>
      </c>
      <c r="E93" s="12">
        <v>50</v>
      </c>
      <c r="F93" s="12">
        <v>100</v>
      </c>
      <c r="G93" s="12">
        <v>10</v>
      </c>
      <c r="H93" s="12">
        <v>150</v>
      </c>
      <c r="I93" s="12"/>
      <c r="J93" s="12"/>
      <c r="K93" s="12"/>
      <c r="L93" s="12"/>
      <c r="M93" s="13"/>
      <c r="N93" s="12">
        <f t="shared" ref="N93:N109" si="17">SUM(I93:M93)</f>
        <v>0</v>
      </c>
      <c r="O93" s="12">
        <f t="shared" ref="O93:O109" si="18">$N93/$H93</f>
        <v>0</v>
      </c>
      <c r="P93" s="57"/>
      <c r="Q93" s="15">
        <v>0.1</v>
      </c>
      <c r="R93" s="15">
        <f t="shared" ref="R93:R109" si="19">$O93*$Q93</f>
        <v>0</v>
      </c>
      <c r="S93" s="43">
        <f>SUM(R93:R109)</f>
        <v>6.9999999999999991</v>
      </c>
      <c r="T93" s="3">
        <f>S93*100/$S$145</f>
        <v>11.806375442739077</v>
      </c>
    </row>
    <row r="94" spans="1:20" x14ac:dyDescent="0.2">
      <c r="A94" s="11" t="s">
        <v>97</v>
      </c>
      <c r="B94" s="11" t="s">
        <v>98</v>
      </c>
      <c r="C94" s="11" t="s">
        <v>97</v>
      </c>
      <c r="D94" s="11" t="s">
        <v>275</v>
      </c>
      <c r="E94" s="12">
        <v>50</v>
      </c>
      <c r="F94" s="12">
        <v>150</v>
      </c>
      <c r="G94" s="12">
        <v>10</v>
      </c>
      <c r="H94" s="12">
        <v>150</v>
      </c>
      <c r="I94" s="12"/>
      <c r="J94" s="12">
        <v>150</v>
      </c>
      <c r="K94" s="12">
        <v>150</v>
      </c>
      <c r="L94" s="12"/>
      <c r="M94" s="13"/>
      <c r="N94" s="12">
        <f t="shared" si="17"/>
        <v>300</v>
      </c>
      <c r="O94" s="12">
        <f t="shared" si="18"/>
        <v>2</v>
      </c>
      <c r="P94" s="57"/>
      <c r="Q94" s="15">
        <v>0.1</v>
      </c>
      <c r="R94" s="15">
        <f t="shared" si="19"/>
        <v>0.2</v>
      </c>
    </row>
    <row r="95" spans="1:20" x14ac:dyDescent="0.2">
      <c r="A95" s="36" t="s">
        <v>235</v>
      </c>
      <c r="B95" s="36" t="s">
        <v>98</v>
      </c>
      <c r="C95" s="36">
        <v>90448200</v>
      </c>
      <c r="D95" s="36" t="s">
        <v>277</v>
      </c>
      <c r="E95" s="12" t="s">
        <v>102</v>
      </c>
      <c r="F95" s="12">
        <v>150</v>
      </c>
      <c r="G95" s="12">
        <v>10</v>
      </c>
      <c r="H95" s="12">
        <v>150</v>
      </c>
      <c r="I95" s="12"/>
      <c r="J95" s="12">
        <v>300</v>
      </c>
      <c r="K95" s="12">
        <v>300</v>
      </c>
      <c r="L95" s="12"/>
      <c r="M95" s="13"/>
      <c r="N95" s="12">
        <f t="shared" si="17"/>
        <v>600</v>
      </c>
      <c r="O95" s="12">
        <f t="shared" si="18"/>
        <v>4</v>
      </c>
      <c r="P95" s="57"/>
      <c r="Q95" s="15">
        <v>0.1</v>
      </c>
      <c r="R95" s="15">
        <f t="shared" si="19"/>
        <v>0.4</v>
      </c>
    </row>
    <row r="96" spans="1:20" x14ac:dyDescent="0.2">
      <c r="A96" s="11" t="s">
        <v>224</v>
      </c>
      <c r="B96" s="11" t="s">
        <v>225</v>
      </c>
      <c r="C96" s="11" t="s">
        <v>224</v>
      </c>
      <c r="D96" s="11" t="s">
        <v>275</v>
      </c>
      <c r="E96" s="12">
        <v>50</v>
      </c>
      <c r="F96" s="12">
        <v>200</v>
      </c>
      <c r="G96" s="12">
        <v>10</v>
      </c>
      <c r="H96" s="12">
        <v>150</v>
      </c>
      <c r="I96" s="12"/>
      <c r="J96" s="12"/>
      <c r="K96" s="12"/>
      <c r="L96" s="12"/>
      <c r="M96" s="13"/>
      <c r="N96" s="12">
        <f t="shared" si="17"/>
        <v>0</v>
      </c>
      <c r="O96" s="12">
        <f t="shared" si="18"/>
        <v>0</v>
      </c>
      <c r="P96" s="57"/>
      <c r="Q96" s="15">
        <v>0.1</v>
      </c>
      <c r="R96" s="15">
        <f t="shared" si="19"/>
        <v>0</v>
      </c>
    </row>
    <row r="97" spans="1:20" x14ac:dyDescent="0.2">
      <c r="A97" s="11" t="s">
        <v>99</v>
      </c>
      <c r="B97" s="11" t="s">
        <v>100</v>
      </c>
      <c r="C97" s="11" t="s">
        <v>99</v>
      </c>
      <c r="D97" s="11" t="s">
        <v>275</v>
      </c>
      <c r="E97" s="12">
        <v>50</v>
      </c>
      <c r="F97" s="12">
        <v>300</v>
      </c>
      <c r="G97" s="12">
        <v>10</v>
      </c>
      <c r="H97" s="12">
        <v>75</v>
      </c>
      <c r="I97" s="12"/>
      <c r="J97" s="12">
        <v>150</v>
      </c>
      <c r="K97" s="12">
        <v>150</v>
      </c>
      <c r="L97" s="12"/>
      <c r="M97" s="13"/>
      <c r="N97" s="12">
        <f t="shared" si="17"/>
        <v>300</v>
      </c>
      <c r="O97" s="12">
        <f t="shared" si="18"/>
        <v>4</v>
      </c>
      <c r="P97" s="57"/>
      <c r="Q97" s="15">
        <v>0.1</v>
      </c>
      <c r="R97" s="15">
        <f t="shared" si="19"/>
        <v>0.4</v>
      </c>
    </row>
    <row r="98" spans="1:20" x14ac:dyDescent="0.2">
      <c r="A98" s="36" t="s">
        <v>101</v>
      </c>
      <c r="B98" s="36" t="s">
        <v>100</v>
      </c>
      <c r="C98" s="36">
        <v>90448300</v>
      </c>
      <c r="D98" s="36" t="s">
        <v>277</v>
      </c>
      <c r="E98" s="12" t="s">
        <v>102</v>
      </c>
      <c r="F98" s="12">
        <v>300</v>
      </c>
      <c r="G98" s="12">
        <v>10</v>
      </c>
      <c r="H98" s="12">
        <v>75</v>
      </c>
      <c r="I98" s="12"/>
      <c r="J98" s="12">
        <v>300</v>
      </c>
      <c r="K98" s="12">
        <v>300</v>
      </c>
      <c r="L98" s="12"/>
      <c r="M98" s="13"/>
      <c r="N98" s="12">
        <f t="shared" si="17"/>
        <v>600</v>
      </c>
      <c r="O98" s="12">
        <f t="shared" si="18"/>
        <v>8</v>
      </c>
      <c r="P98" s="57"/>
      <c r="Q98" s="15">
        <v>0.1</v>
      </c>
      <c r="R98" s="15">
        <f t="shared" si="19"/>
        <v>0.8</v>
      </c>
    </row>
    <row r="99" spans="1:20" x14ac:dyDescent="0.2">
      <c r="A99" s="11" t="s">
        <v>103</v>
      </c>
      <c r="B99" s="11" t="s">
        <v>104</v>
      </c>
      <c r="C99" s="11" t="s">
        <v>103</v>
      </c>
      <c r="D99" s="11" t="s">
        <v>275</v>
      </c>
      <c r="E99" s="12">
        <v>50</v>
      </c>
      <c r="F99" s="12">
        <v>450</v>
      </c>
      <c r="G99" s="12">
        <v>10</v>
      </c>
      <c r="H99" s="12">
        <v>50</v>
      </c>
      <c r="I99" s="12"/>
      <c r="J99" s="12"/>
      <c r="K99" s="12"/>
      <c r="L99" s="12"/>
      <c r="M99" s="13"/>
      <c r="N99" s="12">
        <f t="shared" si="17"/>
        <v>0</v>
      </c>
      <c r="O99" s="12">
        <f t="shared" si="18"/>
        <v>0</v>
      </c>
      <c r="P99" s="57"/>
      <c r="Q99" s="15">
        <v>0.1</v>
      </c>
      <c r="R99" s="15">
        <f t="shared" si="19"/>
        <v>0</v>
      </c>
    </row>
    <row r="100" spans="1:20" x14ac:dyDescent="0.2">
      <c r="A100" s="36" t="s">
        <v>186</v>
      </c>
      <c r="B100" s="36" t="s">
        <v>104</v>
      </c>
      <c r="C100" s="36">
        <v>90448400</v>
      </c>
      <c r="D100" s="36" t="s">
        <v>277</v>
      </c>
      <c r="E100" s="12" t="s">
        <v>102</v>
      </c>
      <c r="F100" s="12">
        <v>450</v>
      </c>
      <c r="G100" s="12">
        <v>10</v>
      </c>
      <c r="H100" s="12">
        <v>50</v>
      </c>
      <c r="I100" s="12"/>
      <c r="J100" s="12">
        <v>300</v>
      </c>
      <c r="K100" s="12">
        <v>200</v>
      </c>
      <c r="L100" s="12"/>
      <c r="M100" s="13"/>
      <c r="N100" s="12">
        <f t="shared" si="17"/>
        <v>500</v>
      </c>
      <c r="O100" s="12">
        <f t="shared" si="18"/>
        <v>10</v>
      </c>
      <c r="P100" s="57"/>
      <c r="Q100" s="15">
        <v>0.1</v>
      </c>
      <c r="R100" s="15">
        <f t="shared" si="19"/>
        <v>1</v>
      </c>
    </row>
    <row r="101" spans="1:20" x14ac:dyDescent="0.2">
      <c r="A101" s="11" t="s">
        <v>105</v>
      </c>
      <c r="B101" s="11" t="s">
        <v>106</v>
      </c>
      <c r="C101" s="11" t="s">
        <v>105</v>
      </c>
      <c r="D101" s="11" t="s">
        <v>275</v>
      </c>
      <c r="E101" s="12">
        <v>50</v>
      </c>
      <c r="F101" s="12">
        <v>600</v>
      </c>
      <c r="G101" s="12">
        <v>10</v>
      </c>
      <c r="H101" s="12">
        <v>50</v>
      </c>
      <c r="I101" s="12"/>
      <c r="J101" s="12">
        <v>100</v>
      </c>
      <c r="K101" s="12"/>
      <c r="L101" s="12"/>
      <c r="M101" s="13"/>
      <c r="N101" s="12">
        <f t="shared" si="17"/>
        <v>100</v>
      </c>
      <c r="O101" s="12">
        <f t="shared" si="18"/>
        <v>2</v>
      </c>
      <c r="P101" s="57"/>
      <c r="Q101" s="15">
        <v>0.13</v>
      </c>
      <c r="R101" s="15">
        <f t="shared" si="19"/>
        <v>0.26</v>
      </c>
    </row>
    <row r="102" spans="1:20" x14ac:dyDescent="0.2">
      <c r="A102" s="36" t="s">
        <v>107</v>
      </c>
      <c r="B102" s="36" t="s">
        <v>106</v>
      </c>
      <c r="C102" s="36">
        <v>90448600</v>
      </c>
      <c r="D102" s="36" t="s">
        <v>277</v>
      </c>
      <c r="E102" s="12" t="s">
        <v>102</v>
      </c>
      <c r="F102" s="12">
        <v>600</v>
      </c>
      <c r="G102" s="12">
        <v>10</v>
      </c>
      <c r="H102" s="12">
        <v>50</v>
      </c>
      <c r="I102" s="12"/>
      <c r="J102" s="12">
        <v>300</v>
      </c>
      <c r="K102" s="12">
        <v>200</v>
      </c>
      <c r="L102" s="12"/>
      <c r="M102" s="13"/>
      <c r="N102" s="12">
        <f t="shared" si="17"/>
        <v>500</v>
      </c>
      <c r="O102" s="12">
        <f t="shared" si="18"/>
        <v>10</v>
      </c>
      <c r="P102" s="57"/>
      <c r="Q102" s="15">
        <v>0.13</v>
      </c>
      <c r="R102" s="15">
        <f t="shared" si="19"/>
        <v>1.3</v>
      </c>
    </row>
    <row r="103" spans="1:20" x14ac:dyDescent="0.2">
      <c r="A103" s="36" t="s">
        <v>266</v>
      </c>
      <c r="B103" s="36" t="s">
        <v>267</v>
      </c>
      <c r="C103" s="36">
        <v>90448605</v>
      </c>
      <c r="D103" s="36" t="s">
        <v>277</v>
      </c>
      <c r="E103" s="12" t="s">
        <v>102</v>
      </c>
      <c r="F103" s="12">
        <v>700</v>
      </c>
      <c r="G103" s="12">
        <v>5</v>
      </c>
      <c r="H103" s="12">
        <v>25</v>
      </c>
      <c r="I103" s="12"/>
      <c r="J103" s="12"/>
      <c r="K103" s="12"/>
      <c r="L103" s="12"/>
      <c r="M103" s="13"/>
      <c r="N103" s="12">
        <f t="shared" si="17"/>
        <v>0</v>
      </c>
      <c r="O103" s="12">
        <f t="shared" si="18"/>
        <v>0</v>
      </c>
      <c r="P103" s="57"/>
      <c r="Q103" s="15">
        <v>0.1</v>
      </c>
      <c r="R103" s="15">
        <f t="shared" si="19"/>
        <v>0</v>
      </c>
    </row>
    <row r="104" spans="1:20" x14ac:dyDescent="0.2">
      <c r="A104" s="11" t="s">
        <v>202</v>
      </c>
      <c r="B104" s="11" t="s">
        <v>203</v>
      </c>
      <c r="C104" s="11" t="s">
        <v>202</v>
      </c>
      <c r="D104" s="11" t="s">
        <v>275</v>
      </c>
      <c r="E104" s="12">
        <v>50</v>
      </c>
      <c r="F104" s="12">
        <v>750</v>
      </c>
      <c r="G104" s="12">
        <v>5</v>
      </c>
      <c r="H104" s="12">
        <v>25</v>
      </c>
      <c r="I104" s="12"/>
      <c r="J104" s="12">
        <v>100</v>
      </c>
      <c r="K104" s="12">
        <v>100</v>
      </c>
      <c r="L104" s="12"/>
      <c r="M104" s="13"/>
      <c r="N104" s="12">
        <f t="shared" si="17"/>
        <v>200</v>
      </c>
      <c r="O104" s="12">
        <f t="shared" si="18"/>
        <v>8</v>
      </c>
      <c r="P104" s="57"/>
      <c r="Q104" s="15">
        <v>0.1</v>
      </c>
      <c r="R104" s="15">
        <f t="shared" si="19"/>
        <v>0.8</v>
      </c>
    </row>
    <row r="105" spans="1:20" x14ac:dyDescent="0.2">
      <c r="A105" s="11" t="s">
        <v>108</v>
      </c>
      <c r="B105" s="11" t="s">
        <v>109</v>
      </c>
      <c r="C105" s="11" t="s">
        <v>108</v>
      </c>
      <c r="D105" s="11" t="s">
        <v>275</v>
      </c>
      <c r="E105" s="12">
        <v>50</v>
      </c>
      <c r="F105" s="12">
        <v>900</v>
      </c>
      <c r="G105" s="12">
        <v>5</v>
      </c>
      <c r="H105" s="12">
        <v>25</v>
      </c>
      <c r="I105" s="12"/>
      <c r="J105" s="12"/>
      <c r="K105" s="12"/>
      <c r="L105" s="12"/>
      <c r="M105" s="13"/>
      <c r="N105" s="12">
        <f t="shared" si="17"/>
        <v>0</v>
      </c>
      <c r="O105" s="12">
        <f t="shared" si="18"/>
        <v>0</v>
      </c>
      <c r="P105" s="57"/>
      <c r="Q105" s="15">
        <v>0.1</v>
      </c>
      <c r="R105" s="15">
        <f t="shared" si="19"/>
        <v>0</v>
      </c>
    </row>
    <row r="106" spans="1:20" x14ac:dyDescent="0.2">
      <c r="A106" s="36" t="s">
        <v>187</v>
      </c>
      <c r="B106" s="36" t="s">
        <v>109</v>
      </c>
      <c r="C106" s="36">
        <v>90448700</v>
      </c>
      <c r="D106" s="36" t="s">
        <v>277</v>
      </c>
      <c r="E106" s="12" t="s">
        <v>102</v>
      </c>
      <c r="F106" s="12">
        <v>900</v>
      </c>
      <c r="G106" s="12">
        <v>5</v>
      </c>
      <c r="H106" s="12">
        <v>25</v>
      </c>
      <c r="I106" s="12"/>
      <c r="J106" s="12">
        <v>100</v>
      </c>
      <c r="K106" s="12">
        <v>100</v>
      </c>
      <c r="L106" s="12"/>
      <c r="M106" s="13"/>
      <c r="N106" s="12">
        <f t="shared" si="17"/>
        <v>200</v>
      </c>
      <c r="O106" s="12">
        <f t="shared" si="18"/>
        <v>8</v>
      </c>
      <c r="P106" s="57"/>
      <c r="Q106" s="15">
        <v>0.1</v>
      </c>
      <c r="R106" s="15">
        <f t="shared" si="19"/>
        <v>0.8</v>
      </c>
    </row>
    <row r="107" spans="1:20" x14ac:dyDescent="0.2">
      <c r="A107" s="11" t="s">
        <v>110</v>
      </c>
      <c r="B107" s="11" t="s">
        <v>111</v>
      </c>
      <c r="C107" s="11" t="s">
        <v>110</v>
      </c>
      <c r="D107" s="11" t="s">
        <v>275</v>
      </c>
      <c r="E107" s="12">
        <v>50</v>
      </c>
      <c r="F107" s="12">
        <v>1200</v>
      </c>
      <c r="G107" s="12">
        <v>5</v>
      </c>
      <c r="H107" s="12">
        <v>25</v>
      </c>
      <c r="I107" s="12"/>
      <c r="J107" s="12"/>
      <c r="K107" s="12"/>
      <c r="L107" s="12"/>
      <c r="M107" s="13"/>
      <c r="N107" s="12">
        <f t="shared" si="17"/>
        <v>0</v>
      </c>
      <c r="O107" s="12">
        <f t="shared" si="18"/>
        <v>0</v>
      </c>
      <c r="P107" s="57"/>
      <c r="Q107" s="15">
        <v>0.13</v>
      </c>
      <c r="R107" s="15">
        <f t="shared" si="19"/>
        <v>0</v>
      </c>
    </row>
    <row r="108" spans="1:20" x14ac:dyDescent="0.2">
      <c r="A108" s="36" t="s">
        <v>204</v>
      </c>
      <c r="B108" s="36" t="s">
        <v>111</v>
      </c>
      <c r="C108" s="31" t="s">
        <v>205</v>
      </c>
      <c r="D108" s="36" t="s">
        <v>277</v>
      </c>
      <c r="E108" s="12">
        <v>50</v>
      </c>
      <c r="F108" s="12">
        <v>1200</v>
      </c>
      <c r="G108" s="12">
        <v>5</v>
      </c>
      <c r="H108" s="12">
        <v>25</v>
      </c>
      <c r="I108" s="12"/>
      <c r="J108" s="12">
        <v>100</v>
      </c>
      <c r="K108" s="12">
        <v>100</v>
      </c>
      <c r="L108" s="12"/>
      <c r="M108" s="13"/>
      <c r="N108" s="12">
        <f t="shared" si="17"/>
        <v>200</v>
      </c>
      <c r="O108" s="12">
        <f t="shared" si="18"/>
        <v>8</v>
      </c>
      <c r="P108" s="57"/>
      <c r="Q108" s="15">
        <v>0.13</v>
      </c>
      <c r="R108" s="15">
        <f t="shared" si="19"/>
        <v>1.04</v>
      </c>
    </row>
    <row r="109" spans="1:20" x14ac:dyDescent="0.2">
      <c r="A109" s="36" t="s">
        <v>268</v>
      </c>
      <c r="B109" s="36" t="s">
        <v>269</v>
      </c>
      <c r="C109" s="31" t="s">
        <v>270</v>
      </c>
      <c r="D109" s="36" t="s">
        <v>277</v>
      </c>
      <c r="E109" s="12">
        <v>50</v>
      </c>
      <c r="F109" s="12">
        <v>2400</v>
      </c>
      <c r="G109" s="12">
        <v>5</v>
      </c>
      <c r="H109" s="12">
        <v>25</v>
      </c>
      <c r="I109" s="12"/>
      <c r="J109" s="12"/>
      <c r="K109" s="12"/>
      <c r="L109" s="12"/>
      <c r="M109" s="13"/>
      <c r="N109" s="12">
        <f t="shared" si="17"/>
        <v>0</v>
      </c>
      <c r="O109" s="12">
        <f t="shared" si="18"/>
        <v>0</v>
      </c>
      <c r="P109" s="57"/>
      <c r="Q109" s="15">
        <v>0.26</v>
      </c>
      <c r="R109" s="15">
        <f t="shared" si="19"/>
        <v>0</v>
      </c>
      <c r="S109" s="43"/>
    </row>
    <row r="110" spans="1:20" x14ac:dyDescent="0.2">
      <c r="A110" s="307" t="s">
        <v>112</v>
      </c>
      <c r="B110" s="307"/>
      <c r="C110" s="8"/>
      <c r="D110" s="8"/>
      <c r="E110" s="8"/>
      <c r="F110" s="12"/>
      <c r="G110" s="12"/>
      <c r="H110" s="12"/>
      <c r="I110" s="12"/>
      <c r="J110" s="12"/>
      <c r="K110" s="12"/>
      <c r="L110" s="12"/>
      <c r="M110" s="36"/>
      <c r="N110" s="12"/>
      <c r="O110" s="12"/>
      <c r="P110" s="57"/>
      <c r="Q110" s="12"/>
      <c r="R110" s="15"/>
    </row>
    <row r="111" spans="1:20" x14ac:dyDescent="0.2">
      <c r="A111" s="11" t="s">
        <v>216</v>
      </c>
      <c r="B111" s="11" t="s">
        <v>217</v>
      </c>
      <c r="C111" s="11" t="s">
        <v>216</v>
      </c>
      <c r="D111" s="11" t="s">
        <v>275</v>
      </c>
      <c r="E111" s="12">
        <v>20</v>
      </c>
      <c r="F111" s="12">
        <v>150</v>
      </c>
      <c r="G111" s="12">
        <v>10</v>
      </c>
      <c r="H111" s="12">
        <v>400</v>
      </c>
      <c r="I111" s="12"/>
      <c r="J111" s="12"/>
      <c r="K111" s="12"/>
      <c r="L111" s="12"/>
      <c r="M111" s="36"/>
      <c r="N111" s="12">
        <f t="shared" ref="N111:N144" si="20">SUM(I111:M111)</f>
        <v>0</v>
      </c>
      <c r="O111" s="12">
        <f t="shared" ref="O111:O144" si="21">$N111/$H111</f>
        <v>0</v>
      </c>
      <c r="P111" s="57"/>
      <c r="Q111" s="12">
        <v>0.06</v>
      </c>
      <c r="R111" s="15">
        <f t="shared" ref="R111:R144" si="22">$O111*$Q111</f>
        <v>0</v>
      </c>
      <c r="S111" s="43">
        <f>SUM(R111:R126)</f>
        <v>0.24</v>
      </c>
      <c r="T111" s="3">
        <f>S111*100/$S$145</f>
        <v>0.40479001517962554</v>
      </c>
    </row>
    <row r="112" spans="1:20" x14ac:dyDescent="0.2">
      <c r="A112" s="36" t="s">
        <v>226</v>
      </c>
      <c r="B112" s="36" t="s">
        <v>217</v>
      </c>
      <c r="C112" s="36">
        <v>90444200</v>
      </c>
      <c r="D112" s="36" t="s">
        <v>277</v>
      </c>
      <c r="E112" s="12">
        <v>20</v>
      </c>
      <c r="F112" s="12">
        <v>150</v>
      </c>
      <c r="G112" s="12">
        <v>10</v>
      </c>
      <c r="H112" s="12">
        <v>400</v>
      </c>
      <c r="I112" s="12"/>
      <c r="J112" s="12"/>
      <c r="K112" s="12"/>
      <c r="L112" s="12"/>
      <c r="M112" s="36"/>
      <c r="N112" s="12">
        <f t="shared" si="20"/>
        <v>0</v>
      </c>
      <c r="O112" s="12">
        <f t="shared" si="21"/>
        <v>0</v>
      </c>
      <c r="P112" s="57"/>
      <c r="Q112" s="12">
        <v>0.06</v>
      </c>
      <c r="R112" s="15">
        <f t="shared" si="22"/>
        <v>0</v>
      </c>
    </row>
    <row r="113" spans="1:20" x14ac:dyDescent="0.2">
      <c r="A113" s="11" t="s">
        <v>191</v>
      </c>
      <c r="B113" s="11" t="s">
        <v>192</v>
      </c>
      <c r="C113" s="11" t="s">
        <v>191</v>
      </c>
      <c r="D113" s="11" t="s">
        <v>275</v>
      </c>
      <c r="E113" s="12">
        <v>20</v>
      </c>
      <c r="F113" s="12">
        <v>200</v>
      </c>
      <c r="G113" s="12">
        <v>10</v>
      </c>
      <c r="H113" s="12">
        <v>300</v>
      </c>
      <c r="I113" s="12"/>
      <c r="J113" s="12"/>
      <c r="K113" s="12"/>
      <c r="L113" s="12"/>
      <c r="M113" s="36"/>
      <c r="N113" s="12">
        <f t="shared" si="20"/>
        <v>0</v>
      </c>
      <c r="O113" s="12">
        <f t="shared" si="21"/>
        <v>0</v>
      </c>
      <c r="P113" s="57"/>
      <c r="Q113" s="12">
        <v>0.06</v>
      </c>
      <c r="R113" s="15">
        <f t="shared" si="22"/>
        <v>0</v>
      </c>
    </row>
    <row r="114" spans="1:20" x14ac:dyDescent="0.2">
      <c r="A114" s="11" t="s">
        <v>160</v>
      </c>
      <c r="B114" s="11" t="s">
        <v>161</v>
      </c>
      <c r="C114" s="11" t="s">
        <v>160</v>
      </c>
      <c r="D114" s="11" t="s">
        <v>275</v>
      </c>
      <c r="E114" s="12">
        <v>20</v>
      </c>
      <c r="F114" s="12">
        <v>300</v>
      </c>
      <c r="G114" s="12">
        <v>10</v>
      </c>
      <c r="H114" s="12">
        <v>200</v>
      </c>
      <c r="I114" s="12"/>
      <c r="J114" s="12">
        <v>200</v>
      </c>
      <c r="K114" s="12"/>
      <c r="L114" s="12"/>
      <c r="M114" s="13"/>
      <c r="N114" s="12">
        <f t="shared" si="20"/>
        <v>200</v>
      </c>
      <c r="O114" s="12">
        <f t="shared" si="21"/>
        <v>1</v>
      </c>
      <c r="P114" s="57"/>
      <c r="Q114" s="15">
        <v>0.06</v>
      </c>
      <c r="R114" s="15">
        <f t="shared" si="22"/>
        <v>0.06</v>
      </c>
    </row>
    <row r="115" spans="1:20" x14ac:dyDescent="0.2">
      <c r="A115" s="36" t="s">
        <v>215</v>
      </c>
      <c r="B115" s="36" t="s">
        <v>161</v>
      </c>
      <c r="C115" s="36">
        <v>90444300</v>
      </c>
      <c r="D115" s="36" t="s">
        <v>277</v>
      </c>
      <c r="E115" s="12" t="s">
        <v>46</v>
      </c>
      <c r="F115" s="12">
        <v>300</v>
      </c>
      <c r="G115" s="12">
        <v>10</v>
      </c>
      <c r="H115" s="12">
        <v>200</v>
      </c>
      <c r="I115" s="12"/>
      <c r="J115" s="12"/>
      <c r="K115" s="12">
        <v>200</v>
      </c>
      <c r="L115" s="12"/>
      <c r="M115" s="13"/>
      <c r="N115" s="12">
        <f t="shared" si="20"/>
        <v>200</v>
      </c>
      <c r="O115" s="12">
        <f t="shared" si="21"/>
        <v>1</v>
      </c>
      <c r="P115" s="57"/>
      <c r="Q115" s="15">
        <v>0.06</v>
      </c>
      <c r="R115" s="15">
        <f t="shared" si="22"/>
        <v>0.06</v>
      </c>
    </row>
    <row r="116" spans="1:20" x14ac:dyDescent="0.2">
      <c r="A116" s="11" t="s">
        <v>206</v>
      </c>
      <c r="B116" s="11" t="s">
        <v>114</v>
      </c>
      <c r="C116" s="11" t="s">
        <v>206</v>
      </c>
      <c r="D116" s="11" t="s">
        <v>275</v>
      </c>
      <c r="E116" s="12">
        <v>20</v>
      </c>
      <c r="F116" s="12">
        <v>450</v>
      </c>
      <c r="G116" s="12">
        <v>10</v>
      </c>
      <c r="H116" s="12">
        <v>100</v>
      </c>
      <c r="I116" s="12"/>
      <c r="J116" s="12"/>
      <c r="K116" s="12"/>
      <c r="L116" s="12"/>
      <c r="M116" s="25"/>
      <c r="N116" s="12">
        <f t="shared" si="20"/>
        <v>0</v>
      </c>
      <c r="O116" s="12">
        <f t="shared" si="21"/>
        <v>0</v>
      </c>
      <c r="P116" s="57"/>
      <c r="Q116" s="15">
        <v>0.08</v>
      </c>
      <c r="R116" s="15">
        <f t="shared" si="22"/>
        <v>0</v>
      </c>
    </row>
    <row r="117" spans="1:20" x14ac:dyDescent="0.2">
      <c r="A117" s="36" t="s">
        <v>113</v>
      </c>
      <c r="B117" s="36" t="s">
        <v>114</v>
      </c>
      <c r="C117" s="36">
        <v>90444400</v>
      </c>
      <c r="D117" s="36" t="s">
        <v>277</v>
      </c>
      <c r="E117" s="12" t="s">
        <v>46</v>
      </c>
      <c r="F117" s="12">
        <v>450</v>
      </c>
      <c r="G117" s="12">
        <v>10</v>
      </c>
      <c r="H117" s="12">
        <v>100</v>
      </c>
      <c r="I117" s="12"/>
      <c r="J117" s="12"/>
      <c r="K117" s="12"/>
      <c r="L117" s="12"/>
      <c r="M117" s="13"/>
      <c r="N117" s="12">
        <f t="shared" si="20"/>
        <v>0</v>
      </c>
      <c r="O117" s="12">
        <f t="shared" si="21"/>
        <v>0</v>
      </c>
      <c r="P117" s="57"/>
      <c r="Q117" s="15">
        <v>0.08</v>
      </c>
      <c r="R117" s="15">
        <f t="shared" si="22"/>
        <v>0</v>
      </c>
    </row>
    <row r="118" spans="1:20" x14ac:dyDescent="0.2">
      <c r="A118" s="11" t="s">
        <v>115</v>
      </c>
      <c r="B118" s="11" t="s">
        <v>116</v>
      </c>
      <c r="C118" s="11" t="s">
        <v>115</v>
      </c>
      <c r="D118" s="11" t="s">
        <v>275</v>
      </c>
      <c r="E118" s="12">
        <v>20</v>
      </c>
      <c r="F118" s="12">
        <v>600</v>
      </c>
      <c r="G118" s="12">
        <v>10</v>
      </c>
      <c r="H118" s="12">
        <v>100</v>
      </c>
      <c r="I118" s="12"/>
      <c r="J118" s="12"/>
      <c r="K118" s="12"/>
      <c r="L118" s="12"/>
      <c r="M118" s="13"/>
      <c r="N118" s="12">
        <f t="shared" si="20"/>
        <v>0</v>
      </c>
      <c r="O118" s="12">
        <f t="shared" si="21"/>
        <v>0</v>
      </c>
      <c r="P118" s="57"/>
      <c r="Q118" s="15">
        <v>0.06</v>
      </c>
      <c r="R118" s="15">
        <f t="shared" si="22"/>
        <v>0</v>
      </c>
    </row>
    <row r="119" spans="1:20" x14ac:dyDescent="0.2">
      <c r="A119" s="36" t="s">
        <v>188</v>
      </c>
      <c r="B119" s="36" t="s">
        <v>116</v>
      </c>
      <c r="C119" s="36">
        <v>90444600</v>
      </c>
      <c r="D119" s="36" t="s">
        <v>277</v>
      </c>
      <c r="E119" s="12" t="s">
        <v>46</v>
      </c>
      <c r="F119" s="12">
        <v>600</v>
      </c>
      <c r="G119" s="12">
        <v>10</v>
      </c>
      <c r="H119" s="12">
        <v>100</v>
      </c>
      <c r="I119" s="12"/>
      <c r="J119" s="12">
        <v>200</v>
      </c>
      <c r="K119" s="12"/>
      <c r="L119" s="12"/>
      <c r="M119" s="13"/>
      <c r="N119" s="12">
        <f t="shared" si="20"/>
        <v>200</v>
      </c>
      <c r="O119" s="12">
        <f t="shared" si="21"/>
        <v>2</v>
      </c>
      <c r="P119" s="57"/>
      <c r="Q119" s="15">
        <v>0.06</v>
      </c>
      <c r="R119" s="15">
        <f t="shared" si="22"/>
        <v>0.12</v>
      </c>
    </row>
    <row r="120" spans="1:20" x14ac:dyDescent="0.2">
      <c r="A120" s="11" t="s">
        <v>117</v>
      </c>
      <c r="B120" s="11" t="s">
        <v>118</v>
      </c>
      <c r="C120" s="11" t="s">
        <v>117</v>
      </c>
      <c r="D120" s="11" t="s">
        <v>275</v>
      </c>
      <c r="E120" s="12">
        <v>20</v>
      </c>
      <c r="F120" s="12">
        <v>750</v>
      </c>
      <c r="G120" s="12">
        <v>10</v>
      </c>
      <c r="H120" s="12">
        <v>100</v>
      </c>
      <c r="I120" s="12"/>
      <c r="J120" s="12"/>
      <c r="K120" s="12"/>
      <c r="L120" s="12"/>
      <c r="M120" s="13"/>
      <c r="N120" s="12">
        <f t="shared" si="20"/>
        <v>0</v>
      </c>
      <c r="O120" s="12">
        <f t="shared" si="21"/>
        <v>0</v>
      </c>
      <c r="P120" s="57"/>
      <c r="Q120" s="15">
        <v>7.0000000000000007E-2</v>
      </c>
      <c r="R120" s="15">
        <f t="shared" si="22"/>
        <v>0</v>
      </c>
    </row>
    <row r="121" spans="1:20" x14ac:dyDescent="0.2">
      <c r="A121" s="36" t="s">
        <v>189</v>
      </c>
      <c r="B121" s="36" t="s">
        <v>118</v>
      </c>
      <c r="C121" s="36">
        <v>90444700</v>
      </c>
      <c r="D121" s="36" t="s">
        <v>277</v>
      </c>
      <c r="E121" s="12" t="s">
        <v>46</v>
      </c>
      <c r="F121" s="12">
        <v>750</v>
      </c>
      <c r="G121" s="12">
        <v>10</v>
      </c>
      <c r="H121" s="12">
        <v>100</v>
      </c>
      <c r="I121" s="12"/>
      <c r="J121" s="12"/>
      <c r="K121" s="12"/>
      <c r="L121" s="12"/>
      <c r="M121" s="13"/>
      <c r="N121" s="12">
        <f t="shared" si="20"/>
        <v>0</v>
      </c>
      <c r="O121" s="12">
        <f t="shared" si="21"/>
        <v>0</v>
      </c>
      <c r="P121" s="57"/>
      <c r="Q121" s="15">
        <v>7.0000000000000007E-2</v>
      </c>
      <c r="R121" s="15">
        <f t="shared" si="22"/>
        <v>0</v>
      </c>
    </row>
    <row r="122" spans="1:20" x14ac:dyDescent="0.2">
      <c r="A122" s="11" t="s">
        <v>119</v>
      </c>
      <c r="B122" s="11" t="s">
        <v>120</v>
      </c>
      <c r="C122" s="11" t="s">
        <v>119</v>
      </c>
      <c r="D122" s="11" t="s">
        <v>275</v>
      </c>
      <c r="E122" s="12">
        <v>20</v>
      </c>
      <c r="F122" s="12">
        <v>900</v>
      </c>
      <c r="G122" s="12">
        <v>10</v>
      </c>
      <c r="H122" s="12">
        <v>50</v>
      </c>
      <c r="I122" s="12"/>
      <c r="J122" s="12"/>
      <c r="K122" s="12"/>
      <c r="L122" s="12"/>
      <c r="M122" s="13"/>
      <c r="N122" s="12">
        <f t="shared" si="20"/>
        <v>0</v>
      </c>
      <c r="O122" s="12">
        <f t="shared" si="21"/>
        <v>0</v>
      </c>
      <c r="P122" s="57"/>
      <c r="Q122" s="15">
        <v>0.08</v>
      </c>
      <c r="R122" s="15">
        <f t="shared" si="22"/>
        <v>0</v>
      </c>
    </row>
    <row r="123" spans="1:20" x14ac:dyDescent="0.2">
      <c r="A123" s="36" t="s">
        <v>263</v>
      </c>
      <c r="B123" s="36" t="s">
        <v>120</v>
      </c>
      <c r="C123" s="36">
        <v>90444800</v>
      </c>
      <c r="D123" s="36" t="s">
        <v>277</v>
      </c>
      <c r="E123" s="12" t="s">
        <v>46</v>
      </c>
      <c r="F123" s="12">
        <v>900</v>
      </c>
      <c r="G123" s="12">
        <v>10</v>
      </c>
      <c r="H123" s="12">
        <v>50</v>
      </c>
      <c r="I123" s="12"/>
      <c r="J123" s="12"/>
      <c r="K123" s="12"/>
      <c r="L123" s="12"/>
      <c r="M123" s="13"/>
      <c r="N123" s="12">
        <f t="shared" si="20"/>
        <v>0</v>
      </c>
      <c r="O123" s="12">
        <f t="shared" si="21"/>
        <v>0</v>
      </c>
      <c r="P123" s="57"/>
      <c r="Q123" s="15">
        <v>0.08</v>
      </c>
      <c r="R123" s="15">
        <f t="shared" si="22"/>
        <v>0</v>
      </c>
    </row>
    <row r="124" spans="1:20" x14ac:dyDescent="0.2">
      <c r="A124" s="11" t="s">
        <v>121</v>
      </c>
      <c r="B124" s="11" t="s">
        <v>122</v>
      </c>
      <c r="C124" s="11" t="s">
        <v>121</v>
      </c>
      <c r="D124" s="11" t="s">
        <v>275</v>
      </c>
      <c r="E124" s="12">
        <v>20</v>
      </c>
      <c r="F124" s="12">
        <v>1200</v>
      </c>
      <c r="G124" s="12">
        <v>10</v>
      </c>
      <c r="H124" s="12">
        <v>50</v>
      </c>
      <c r="I124" s="12"/>
      <c r="J124" s="12"/>
      <c r="K124" s="12"/>
      <c r="L124" s="12"/>
      <c r="M124" s="13"/>
      <c r="N124" s="12">
        <f t="shared" si="20"/>
        <v>0</v>
      </c>
      <c r="O124" s="12">
        <f t="shared" si="21"/>
        <v>0</v>
      </c>
      <c r="P124" s="57"/>
      <c r="Q124" s="15">
        <v>0.11</v>
      </c>
      <c r="R124" s="15">
        <f t="shared" si="22"/>
        <v>0</v>
      </c>
    </row>
    <row r="125" spans="1:20" x14ac:dyDescent="0.2">
      <c r="A125" s="11" t="s">
        <v>207</v>
      </c>
      <c r="B125" s="11" t="s">
        <v>208</v>
      </c>
      <c r="C125" s="11" t="s">
        <v>207</v>
      </c>
      <c r="D125" s="11" t="s">
        <v>275</v>
      </c>
      <c r="E125" s="12">
        <v>20</v>
      </c>
      <c r="F125" s="12">
        <v>1500</v>
      </c>
      <c r="G125" s="12">
        <v>10</v>
      </c>
      <c r="H125" s="12">
        <v>50</v>
      </c>
      <c r="I125" s="12"/>
      <c r="J125" s="12"/>
      <c r="K125" s="12"/>
      <c r="L125" s="12"/>
      <c r="M125" s="13"/>
      <c r="N125" s="12">
        <f t="shared" si="20"/>
        <v>0</v>
      </c>
      <c r="O125" s="12">
        <f t="shared" si="21"/>
        <v>0</v>
      </c>
      <c r="P125" s="57"/>
      <c r="Q125" s="15">
        <v>7.0000000000000007E-2</v>
      </c>
      <c r="R125" s="15">
        <f t="shared" si="22"/>
        <v>0</v>
      </c>
    </row>
    <row r="126" spans="1:20" x14ac:dyDescent="0.2">
      <c r="A126" s="11" t="s">
        <v>209</v>
      </c>
      <c r="B126" s="11" t="s">
        <v>210</v>
      </c>
      <c r="C126" s="11" t="s">
        <v>209</v>
      </c>
      <c r="D126" s="11" t="s">
        <v>275</v>
      </c>
      <c r="E126" s="12">
        <v>20</v>
      </c>
      <c r="F126" s="12">
        <v>1800</v>
      </c>
      <c r="G126" s="12">
        <v>10</v>
      </c>
      <c r="H126" s="12">
        <v>50</v>
      </c>
      <c r="I126" s="12"/>
      <c r="J126" s="12"/>
      <c r="K126" s="12"/>
      <c r="L126" s="12"/>
      <c r="M126" s="13"/>
      <c r="N126" s="12">
        <f t="shared" si="20"/>
        <v>0</v>
      </c>
      <c r="O126" s="12">
        <f t="shared" si="21"/>
        <v>0</v>
      </c>
      <c r="P126" s="58"/>
      <c r="Q126" s="15">
        <v>0.09</v>
      </c>
      <c r="R126" s="15">
        <f t="shared" si="22"/>
        <v>0</v>
      </c>
      <c r="S126" s="43"/>
    </row>
    <row r="127" spans="1:20" x14ac:dyDescent="0.2">
      <c r="A127" s="11" t="s">
        <v>123</v>
      </c>
      <c r="B127" s="11" t="s">
        <v>124</v>
      </c>
      <c r="C127" s="11" t="s">
        <v>123</v>
      </c>
      <c r="D127" s="11" t="s">
        <v>275</v>
      </c>
      <c r="E127" s="12">
        <v>25</v>
      </c>
      <c r="F127" s="12">
        <v>150</v>
      </c>
      <c r="G127" s="12">
        <v>10</v>
      </c>
      <c r="H127" s="12">
        <v>200</v>
      </c>
      <c r="I127" s="12"/>
      <c r="J127" s="12"/>
      <c r="K127" s="12"/>
      <c r="L127" s="12"/>
      <c r="M127" s="13"/>
      <c r="N127" s="12">
        <f t="shared" si="20"/>
        <v>0</v>
      </c>
      <c r="O127" s="12">
        <f t="shared" si="21"/>
        <v>0</v>
      </c>
      <c r="P127" s="57"/>
      <c r="Q127" s="15">
        <v>0.04</v>
      </c>
      <c r="R127" s="15">
        <f t="shared" si="22"/>
        <v>0</v>
      </c>
      <c r="S127" s="43">
        <f>SUM(R127:R144)</f>
        <v>4.3000000000000007</v>
      </c>
      <c r="T127" s="3">
        <f>S127*100/$S$145</f>
        <v>7.2524877719682914</v>
      </c>
    </row>
    <row r="128" spans="1:20" x14ac:dyDescent="0.2">
      <c r="A128" s="36" t="s">
        <v>257</v>
      </c>
      <c r="B128" s="36" t="s">
        <v>124</v>
      </c>
      <c r="C128" s="36">
        <v>90445200</v>
      </c>
      <c r="D128" s="36" t="s">
        <v>277</v>
      </c>
      <c r="E128" s="12">
        <v>25</v>
      </c>
      <c r="F128" s="12">
        <v>150</v>
      </c>
      <c r="G128" s="12">
        <v>10</v>
      </c>
      <c r="H128" s="12">
        <v>200</v>
      </c>
      <c r="I128" s="12"/>
      <c r="J128" s="12"/>
      <c r="K128" s="12"/>
      <c r="L128" s="12"/>
      <c r="M128" s="13"/>
      <c r="N128" s="12">
        <f t="shared" si="20"/>
        <v>0</v>
      </c>
      <c r="O128" s="12">
        <f t="shared" si="21"/>
        <v>0</v>
      </c>
      <c r="P128" s="57"/>
      <c r="Q128" s="15">
        <v>0.04</v>
      </c>
      <c r="R128" s="15">
        <f t="shared" si="22"/>
        <v>0</v>
      </c>
    </row>
    <row r="129" spans="1:19" x14ac:dyDescent="0.2">
      <c r="A129" s="11" t="s">
        <v>125</v>
      </c>
      <c r="B129" s="11" t="s">
        <v>126</v>
      </c>
      <c r="C129" s="11" t="s">
        <v>125</v>
      </c>
      <c r="D129" s="11" t="s">
        <v>275</v>
      </c>
      <c r="E129" s="12">
        <v>25</v>
      </c>
      <c r="F129" s="12">
        <v>300</v>
      </c>
      <c r="G129" s="12">
        <v>10</v>
      </c>
      <c r="H129" s="12">
        <v>100</v>
      </c>
      <c r="I129" s="12"/>
      <c r="J129" s="12"/>
      <c r="K129" s="12"/>
      <c r="L129" s="12"/>
      <c r="M129" s="13"/>
      <c r="N129" s="12">
        <f t="shared" si="20"/>
        <v>0</v>
      </c>
      <c r="O129" s="12">
        <f t="shared" si="21"/>
        <v>0</v>
      </c>
      <c r="P129" s="57"/>
      <c r="Q129" s="15">
        <v>0.04</v>
      </c>
      <c r="R129" s="15">
        <f t="shared" si="22"/>
        <v>0</v>
      </c>
    </row>
    <row r="130" spans="1:19" x14ac:dyDescent="0.2">
      <c r="A130" s="36" t="s">
        <v>127</v>
      </c>
      <c r="B130" s="36" t="s">
        <v>126</v>
      </c>
      <c r="C130" s="36">
        <v>90445300</v>
      </c>
      <c r="D130" s="36" t="s">
        <v>277</v>
      </c>
      <c r="E130" s="12" t="s">
        <v>63</v>
      </c>
      <c r="F130" s="12">
        <v>300</v>
      </c>
      <c r="G130" s="12">
        <v>10</v>
      </c>
      <c r="H130" s="12">
        <v>100</v>
      </c>
      <c r="I130" s="12"/>
      <c r="J130" s="12">
        <v>300</v>
      </c>
      <c r="K130" s="12">
        <v>300</v>
      </c>
      <c r="L130" s="12"/>
      <c r="M130" s="13"/>
      <c r="N130" s="12">
        <f t="shared" si="20"/>
        <v>600</v>
      </c>
      <c r="O130" s="12">
        <f t="shared" si="21"/>
        <v>6</v>
      </c>
      <c r="P130" s="57"/>
      <c r="Q130" s="15">
        <v>0.04</v>
      </c>
      <c r="R130" s="15">
        <f t="shared" si="22"/>
        <v>0.24</v>
      </c>
    </row>
    <row r="131" spans="1:19" x14ac:dyDescent="0.2">
      <c r="A131" s="11" t="s">
        <v>128</v>
      </c>
      <c r="B131" s="11" t="s">
        <v>129</v>
      </c>
      <c r="C131" s="11" t="s">
        <v>128</v>
      </c>
      <c r="D131" s="11" t="s">
        <v>275</v>
      </c>
      <c r="E131" s="12">
        <v>25</v>
      </c>
      <c r="F131" s="12">
        <v>450</v>
      </c>
      <c r="G131" s="12">
        <v>10</v>
      </c>
      <c r="H131" s="12">
        <v>100</v>
      </c>
      <c r="I131" s="12"/>
      <c r="J131" s="12">
        <v>200</v>
      </c>
      <c r="K131" s="12">
        <v>100</v>
      </c>
      <c r="L131" s="12"/>
      <c r="M131" s="13"/>
      <c r="N131" s="12">
        <f t="shared" si="20"/>
        <v>300</v>
      </c>
      <c r="O131" s="12">
        <f t="shared" si="21"/>
        <v>3</v>
      </c>
      <c r="P131" s="57"/>
      <c r="Q131" s="15">
        <v>0.06</v>
      </c>
      <c r="R131" s="15">
        <f t="shared" si="22"/>
        <v>0.18</v>
      </c>
    </row>
    <row r="132" spans="1:19" x14ac:dyDescent="0.2">
      <c r="A132" s="36" t="s">
        <v>190</v>
      </c>
      <c r="B132" s="36" t="s">
        <v>129</v>
      </c>
      <c r="C132" s="36">
        <v>90445400</v>
      </c>
      <c r="D132" s="36" t="s">
        <v>277</v>
      </c>
      <c r="E132" s="12" t="s">
        <v>63</v>
      </c>
      <c r="F132" s="12">
        <v>450</v>
      </c>
      <c r="G132" s="12">
        <v>10</v>
      </c>
      <c r="H132" s="12">
        <v>100</v>
      </c>
      <c r="I132" s="12"/>
      <c r="J132" s="12">
        <v>300</v>
      </c>
      <c r="K132" s="12">
        <v>300</v>
      </c>
      <c r="L132" s="12"/>
      <c r="M132" s="13"/>
      <c r="N132" s="12">
        <f t="shared" si="20"/>
        <v>600</v>
      </c>
      <c r="O132" s="12">
        <f t="shared" si="21"/>
        <v>6</v>
      </c>
      <c r="P132" s="57"/>
      <c r="Q132" s="15">
        <v>0.06</v>
      </c>
      <c r="R132" s="15">
        <f t="shared" si="22"/>
        <v>0.36</v>
      </c>
    </row>
    <row r="133" spans="1:19" x14ac:dyDescent="0.2">
      <c r="A133" s="11" t="s">
        <v>130</v>
      </c>
      <c r="B133" s="11" t="s">
        <v>131</v>
      </c>
      <c r="C133" s="11" t="s">
        <v>130</v>
      </c>
      <c r="D133" s="11" t="s">
        <v>275</v>
      </c>
      <c r="E133" s="12">
        <v>25</v>
      </c>
      <c r="F133" s="12">
        <v>600</v>
      </c>
      <c r="G133" s="12">
        <v>10</v>
      </c>
      <c r="H133" s="12">
        <v>50</v>
      </c>
      <c r="I133" s="12"/>
      <c r="J133" s="12"/>
      <c r="K133" s="12"/>
      <c r="L133" s="12"/>
      <c r="M133" s="13"/>
      <c r="N133" s="12">
        <f t="shared" si="20"/>
        <v>0</v>
      </c>
      <c r="O133" s="12">
        <f t="shared" si="21"/>
        <v>0</v>
      </c>
      <c r="P133" s="57"/>
      <c r="Q133" s="15">
        <v>0.04</v>
      </c>
      <c r="R133" s="15">
        <f t="shared" si="22"/>
        <v>0</v>
      </c>
    </row>
    <row r="134" spans="1:19" x14ac:dyDescent="0.2">
      <c r="A134" s="36" t="s">
        <v>211</v>
      </c>
      <c r="B134" s="36" t="s">
        <v>131</v>
      </c>
      <c r="C134" s="36">
        <v>90445600</v>
      </c>
      <c r="D134" s="36" t="s">
        <v>277</v>
      </c>
      <c r="E134" s="12">
        <v>25</v>
      </c>
      <c r="F134" s="12">
        <v>600</v>
      </c>
      <c r="G134" s="12">
        <v>10</v>
      </c>
      <c r="H134" s="12">
        <v>50</v>
      </c>
      <c r="I134" s="12"/>
      <c r="J134" s="12">
        <v>200</v>
      </c>
      <c r="K134" s="12"/>
      <c r="L134" s="12"/>
      <c r="M134" s="13"/>
      <c r="N134" s="12">
        <f t="shared" si="20"/>
        <v>200</v>
      </c>
      <c r="O134" s="12">
        <f t="shared" si="21"/>
        <v>4</v>
      </c>
      <c r="P134" s="57"/>
      <c r="Q134" s="15">
        <v>0.04</v>
      </c>
      <c r="R134" s="15">
        <f t="shared" si="22"/>
        <v>0.16</v>
      </c>
    </row>
    <row r="135" spans="1:19" x14ac:dyDescent="0.2">
      <c r="A135" s="11" t="s">
        <v>162</v>
      </c>
      <c r="B135" s="11" t="s">
        <v>163</v>
      </c>
      <c r="C135" s="11" t="s">
        <v>162</v>
      </c>
      <c r="D135" s="11" t="s">
        <v>275</v>
      </c>
      <c r="E135" s="12">
        <v>25</v>
      </c>
      <c r="F135" s="12">
        <v>750</v>
      </c>
      <c r="G135" s="12">
        <v>10</v>
      </c>
      <c r="H135" s="12">
        <v>50</v>
      </c>
      <c r="I135" s="12"/>
      <c r="J135" s="12">
        <v>200</v>
      </c>
      <c r="K135" s="12"/>
      <c r="L135" s="12"/>
      <c r="M135" s="13"/>
      <c r="N135" s="12">
        <f t="shared" si="20"/>
        <v>200</v>
      </c>
      <c r="O135" s="12">
        <f t="shared" si="21"/>
        <v>4</v>
      </c>
      <c r="P135" s="57"/>
      <c r="Q135" s="15">
        <v>0.04</v>
      </c>
      <c r="R135" s="15">
        <f t="shared" si="22"/>
        <v>0.16</v>
      </c>
    </row>
    <row r="136" spans="1:19" x14ac:dyDescent="0.2">
      <c r="A136" s="36" t="s">
        <v>218</v>
      </c>
      <c r="B136" s="36" t="s">
        <v>163</v>
      </c>
      <c r="C136" s="31" t="s">
        <v>219</v>
      </c>
      <c r="D136" s="36" t="s">
        <v>277</v>
      </c>
      <c r="E136" s="12">
        <v>25</v>
      </c>
      <c r="F136" s="12">
        <v>750</v>
      </c>
      <c r="G136" s="12">
        <v>10</v>
      </c>
      <c r="H136" s="12">
        <v>50</v>
      </c>
      <c r="I136" s="12"/>
      <c r="J136" s="12">
        <v>400</v>
      </c>
      <c r="K136" s="12">
        <v>500</v>
      </c>
      <c r="L136" s="12">
        <v>1000</v>
      </c>
      <c r="M136" s="13"/>
      <c r="N136" s="12">
        <f t="shared" si="20"/>
        <v>1900</v>
      </c>
      <c r="O136" s="12">
        <f t="shared" si="21"/>
        <v>38</v>
      </c>
      <c r="P136" s="57"/>
      <c r="Q136" s="15">
        <v>0.04</v>
      </c>
      <c r="R136" s="15">
        <f t="shared" si="22"/>
        <v>1.52</v>
      </c>
    </row>
    <row r="137" spans="1:19" x14ac:dyDescent="0.2">
      <c r="A137" s="11" t="s">
        <v>132</v>
      </c>
      <c r="B137" s="11" t="s">
        <v>133</v>
      </c>
      <c r="C137" s="11" t="s">
        <v>132</v>
      </c>
      <c r="D137" s="11" t="s">
        <v>275</v>
      </c>
      <c r="E137" s="12">
        <v>25</v>
      </c>
      <c r="F137" s="12">
        <v>900</v>
      </c>
      <c r="G137" s="12">
        <v>10</v>
      </c>
      <c r="H137" s="12">
        <v>50</v>
      </c>
      <c r="I137" s="12"/>
      <c r="J137" s="12"/>
      <c r="K137" s="12"/>
      <c r="L137" s="12"/>
      <c r="M137" s="13"/>
      <c r="N137" s="12">
        <f t="shared" si="20"/>
        <v>0</v>
      </c>
      <c r="O137" s="12">
        <f t="shared" si="21"/>
        <v>0</v>
      </c>
      <c r="P137" s="57"/>
      <c r="Q137" s="15">
        <v>0.06</v>
      </c>
      <c r="R137" s="15">
        <f t="shared" si="22"/>
        <v>0</v>
      </c>
    </row>
    <row r="138" spans="1:19" x14ac:dyDescent="0.2">
      <c r="A138" s="36" t="s">
        <v>264</v>
      </c>
      <c r="B138" s="36" t="s">
        <v>133</v>
      </c>
      <c r="C138" s="31" t="s">
        <v>265</v>
      </c>
      <c r="D138" s="36" t="s">
        <v>277</v>
      </c>
      <c r="E138" s="12">
        <v>25</v>
      </c>
      <c r="F138" s="12">
        <v>900</v>
      </c>
      <c r="G138" s="12">
        <v>10</v>
      </c>
      <c r="H138" s="12">
        <v>50</v>
      </c>
      <c r="I138" s="12"/>
      <c r="J138" s="12">
        <v>200</v>
      </c>
      <c r="K138" s="12">
        <v>200</v>
      </c>
      <c r="L138" s="12"/>
      <c r="M138" s="13"/>
      <c r="N138" s="12">
        <f t="shared" si="20"/>
        <v>400</v>
      </c>
      <c r="O138" s="12">
        <f t="shared" si="21"/>
        <v>8</v>
      </c>
      <c r="P138" s="57"/>
      <c r="Q138" s="15">
        <v>0.06</v>
      </c>
      <c r="R138" s="15">
        <f t="shared" si="22"/>
        <v>0.48</v>
      </c>
    </row>
    <row r="139" spans="1:19" x14ac:dyDescent="0.2">
      <c r="A139" s="11" t="s">
        <v>134</v>
      </c>
      <c r="B139" s="11" t="s">
        <v>135</v>
      </c>
      <c r="C139" s="11" t="s">
        <v>134</v>
      </c>
      <c r="D139" s="11" t="s">
        <v>275</v>
      </c>
      <c r="E139" s="12">
        <v>25</v>
      </c>
      <c r="F139" s="12">
        <v>1200</v>
      </c>
      <c r="G139" s="12">
        <v>10</v>
      </c>
      <c r="H139" s="12">
        <v>50</v>
      </c>
      <c r="I139" s="12"/>
      <c r="J139" s="12"/>
      <c r="K139" s="12">
        <v>100</v>
      </c>
      <c r="L139" s="12"/>
      <c r="M139" s="13"/>
      <c r="N139" s="12">
        <f t="shared" si="20"/>
        <v>100</v>
      </c>
      <c r="O139" s="12">
        <f t="shared" si="21"/>
        <v>2</v>
      </c>
      <c r="P139" s="57"/>
      <c r="Q139" s="15">
        <v>0.08</v>
      </c>
      <c r="R139" s="15">
        <f t="shared" si="22"/>
        <v>0.16</v>
      </c>
    </row>
    <row r="140" spans="1:19" x14ac:dyDescent="0.2">
      <c r="A140" s="26" t="s">
        <v>451</v>
      </c>
      <c r="B140" s="36" t="s">
        <v>135</v>
      </c>
      <c r="C140" s="26">
        <v>90445810</v>
      </c>
      <c r="D140" s="36" t="s">
        <v>277</v>
      </c>
      <c r="E140" s="12" t="s">
        <v>63</v>
      </c>
      <c r="F140" s="12">
        <v>1200</v>
      </c>
      <c r="G140" s="12">
        <v>10</v>
      </c>
      <c r="H140" s="12">
        <v>50</v>
      </c>
      <c r="I140" s="12">
        <v>100</v>
      </c>
      <c r="J140" s="12">
        <v>200</v>
      </c>
      <c r="K140" s="12">
        <v>200</v>
      </c>
      <c r="L140" s="12"/>
      <c r="M140" s="13"/>
      <c r="N140" s="12">
        <f t="shared" si="20"/>
        <v>500</v>
      </c>
      <c r="O140" s="12">
        <f t="shared" si="21"/>
        <v>10</v>
      </c>
      <c r="P140" s="57"/>
      <c r="Q140" s="15">
        <v>0.08</v>
      </c>
      <c r="R140" s="15">
        <f t="shared" si="22"/>
        <v>0.8</v>
      </c>
    </row>
    <row r="141" spans="1:19" x14ac:dyDescent="0.2">
      <c r="A141" s="11" t="s">
        <v>238</v>
      </c>
      <c r="B141" s="11" t="s">
        <v>239</v>
      </c>
      <c r="C141" s="11" t="s">
        <v>238</v>
      </c>
      <c r="D141" s="11" t="s">
        <v>275</v>
      </c>
      <c r="E141" s="12">
        <v>25</v>
      </c>
      <c r="F141" s="12">
        <v>1524</v>
      </c>
      <c r="G141" s="12">
        <v>10</v>
      </c>
      <c r="H141" s="12">
        <v>50</v>
      </c>
      <c r="I141" s="12"/>
      <c r="J141" s="12"/>
      <c r="K141" s="12"/>
      <c r="L141" s="12"/>
      <c r="M141" s="13"/>
      <c r="N141" s="12">
        <f t="shared" si="20"/>
        <v>0</v>
      </c>
      <c r="O141" s="12">
        <f t="shared" si="21"/>
        <v>0</v>
      </c>
      <c r="P141" s="57"/>
      <c r="Q141" s="15">
        <v>0.08</v>
      </c>
      <c r="R141" s="15">
        <f t="shared" si="22"/>
        <v>0</v>
      </c>
    </row>
    <row r="142" spans="1:19" x14ac:dyDescent="0.2">
      <c r="A142" s="11" t="s">
        <v>164</v>
      </c>
      <c r="B142" s="11" t="s">
        <v>165</v>
      </c>
      <c r="C142" s="11" t="s">
        <v>164</v>
      </c>
      <c r="D142" s="11" t="s">
        <v>275</v>
      </c>
      <c r="E142" s="12">
        <v>25</v>
      </c>
      <c r="F142" s="12">
        <v>1800</v>
      </c>
      <c r="G142" s="12">
        <v>10</v>
      </c>
      <c r="H142" s="12">
        <v>50</v>
      </c>
      <c r="I142" s="12"/>
      <c r="J142" s="12"/>
      <c r="K142" s="12"/>
      <c r="L142" s="12"/>
      <c r="M142" s="13"/>
      <c r="N142" s="12">
        <f t="shared" si="20"/>
        <v>0</v>
      </c>
      <c r="O142" s="12">
        <f t="shared" si="21"/>
        <v>0</v>
      </c>
      <c r="P142" s="57"/>
      <c r="Q142" s="15">
        <v>0.12</v>
      </c>
      <c r="R142" s="15">
        <f t="shared" si="22"/>
        <v>0</v>
      </c>
    </row>
    <row r="143" spans="1:19" x14ac:dyDescent="0.2">
      <c r="A143" s="36" t="s">
        <v>227</v>
      </c>
      <c r="B143" s="36" t="s">
        <v>165</v>
      </c>
      <c r="C143" s="36">
        <v>90445900</v>
      </c>
      <c r="D143" s="36" t="s">
        <v>277</v>
      </c>
      <c r="E143" s="12">
        <v>25</v>
      </c>
      <c r="F143" s="12">
        <v>1800</v>
      </c>
      <c r="G143" s="12">
        <v>10</v>
      </c>
      <c r="H143" s="12">
        <v>50</v>
      </c>
      <c r="I143" s="12"/>
      <c r="J143" s="12">
        <v>100</v>
      </c>
      <c r="K143" s="12"/>
      <c r="L143" s="12"/>
      <c r="M143" s="13"/>
      <c r="N143" s="12">
        <f t="shared" si="20"/>
        <v>100</v>
      </c>
      <c r="O143" s="12">
        <f t="shared" si="21"/>
        <v>2</v>
      </c>
      <c r="P143" s="57"/>
      <c r="Q143" s="15">
        <v>0.12</v>
      </c>
      <c r="R143" s="15">
        <f t="shared" si="22"/>
        <v>0.24</v>
      </c>
      <c r="S143" s="43"/>
    </row>
    <row r="144" spans="1:19" x14ac:dyDescent="0.2">
      <c r="A144" s="36" t="s">
        <v>301</v>
      </c>
      <c r="B144" s="36" t="s">
        <v>302</v>
      </c>
      <c r="C144" s="36">
        <v>90446000</v>
      </c>
      <c r="D144" s="36" t="s">
        <v>277</v>
      </c>
      <c r="E144" s="12">
        <v>25</v>
      </c>
      <c r="F144" s="12">
        <v>2400</v>
      </c>
      <c r="G144" s="12">
        <v>10</v>
      </c>
      <c r="H144" s="12">
        <v>50</v>
      </c>
      <c r="I144" s="12"/>
      <c r="J144" s="12"/>
      <c r="K144" s="12"/>
      <c r="L144" s="12"/>
      <c r="M144" s="13"/>
      <c r="N144" s="12">
        <f t="shared" si="20"/>
        <v>0</v>
      </c>
      <c r="O144" s="12">
        <f t="shared" si="21"/>
        <v>0</v>
      </c>
      <c r="P144" s="57"/>
      <c r="Q144" s="15">
        <v>0.12</v>
      </c>
      <c r="R144" s="15">
        <f t="shared" si="22"/>
        <v>0</v>
      </c>
      <c r="S144" s="43"/>
    </row>
    <row r="145" spans="1:20" x14ac:dyDescent="0.2">
      <c r="A145" s="305"/>
      <c r="B145" s="305"/>
      <c r="C145" s="305"/>
      <c r="D145" s="305"/>
      <c r="E145" s="305"/>
      <c r="F145" s="305"/>
      <c r="G145" s="305"/>
      <c r="H145" s="305"/>
      <c r="I145" s="36">
        <f t="shared" ref="I145:M145" si="23">SUBTOTAL(9,I6:I144)</f>
        <v>4450</v>
      </c>
      <c r="J145" s="36">
        <f t="shared" si="23"/>
        <v>34150</v>
      </c>
      <c r="K145" s="36">
        <f t="shared" si="23"/>
        <v>42470</v>
      </c>
      <c r="L145" s="36">
        <f>SUBTOTAL(9,L5:L144)</f>
        <v>11000</v>
      </c>
      <c r="M145" s="36">
        <f t="shared" si="23"/>
        <v>0</v>
      </c>
      <c r="N145" s="36">
        <f>SUBTOTAL(9,N5:N144)</f>
        <v>92070</v>
      </c>
      <c r="O145" s="36">
        <f>SUBTOTAL(9,O5:O144)</f>
        <v>1054</v>
      </c>
      <c r="P145" s="59"/>
      <c r="Q145" s="12"/>
      <c r="R145" s="36">
        <f>SUBTOTAL(9,R5:R144)</f>
        <v>63.94</v>
      </c>
      <c r="S145" s="3">
        <f>SUM(S14:S144)</f>
        <v>59.290000000000006</v>
      </c>
      <c r="T145" s="3">
        <f>SUM(T14:T144)</f>
        <v>100</v>
      </c>
    </row>
    <row r="146" spans="1:20" x14ac:dyDescent="0.2">
      <c r="A146" s="305"/>
      <c r="B146" s="305"/>
      <c r="C146" s="305"/>
      <c r="D146" s="305"/>
      <c r="E146" s="305"/>
      <c r="F146" s="305"/>
      <c r="G146" s="305"/>
      <c r="H146" s="305"/>
      <c r="I146" s="36">
        <v>45</v>
      </c>
      <c r="J146" s="36">
        <v>432</v>
      </c>
      <c r="K146" s="36">
        <v>552</v>
      </c>
      <c r="L146" s="36">
        <v>25</v>
      </c>
      <c r="M146" s="36"/>
      <c r="N146" s="36"/>
      <c r="O146" s="36">
        <f>SUM(I146:M146)</f>
        <v>1054</v>
      </c>
      <c r="R146" s="3">
        <f>R145/30</f>
        <v>2.1313333333333331</v>
      </c>
    </row>
    <row r="147" spans="1:20" x14ac:dyDescent="0.2">
      <c r="A147" s="305"/>
      <c r="B147" s="305"/>
      <c r="C147" s="305"/>
      <c r="D147" s="305"/>
      <c r="E147" s="305"/>
      <c r="F147" s="305"/>
      <c r="G147" s="305"/>
      <c r="H147" s="305"/>
      <c r="I147" s="36">
        <v>3.08</v>
      </c>
      <c r="J147" s="36">
        <v>27.28</v>
      </c>
      <c r="K147" s="36">
        <v>32.479999999999997</v>
      </c>
      <c r="L147" s="36">
        <v>1.1000000000000001</v>
      </c>
      <c r="M147" s="36"/>
      <c r="N147" s="36"/>
      <c r="O147" s="36">
        <f>SUM(I147:M147)</f>
        <v>63.94</v>
      </c>
    </row>
    <row r="148" spans="1:20" x14ac:dyDescent="0.2">
      <c r="A148" s="34"/>
      <c r="B148" s="34"/>
      <c r="C148" s="34"/>
      <c r="D148" s="34"/>
      <c r="E148" s="34"/>
      <c r="F148" s="34"/>
      <c r="G148" s="34"/>
      <c r="H148" s="34"/>
    </row>
    <row r="149" spans="1:20" x14ac:dyDescent="0.2">
      <c r="A149" s="28" t="s">
        <v>136</v>
      </c>
      <c r="B149" s="28" t="s">
        <v>136</v>
      </c>
      <c r="C149" s="30"/>
      <c r="D149" s="30"/>
      <c r="E149" s="8" t="s">
        <v>10</v>
      </c>
      <c r="F149" s="8" t="s">
        <v>137</v>
      </c>
      <c r="G149" s="300" t="s">
        <v>138</v>
      </c>
      <c r="H149" s="301"/>
      <c r="I149" s="20"/>
      <c r="J149" s="20"/>
      <c r="K149" s="20"/>
      <c r="L149" s="20"/>
      <c r="M149" s="20"/>
      <c r="N149" s="12"/>
      <c r="O149" s="12"/>
      <c r="P149" s="35"/>
      <c r="Q149" s="12"/>
      <c r="R149" s="15"/>
    </row>
    <row r="150" spans="1:20" x14ac:dyDescent="0.2">
      <c r="A150" s="36"/>
      <c r="B150" s="36"/>
      <c r="C150" s="36"/>
      <c r="D150" s="36"/>
      <c r="E150" s="8"/>
      <c r="F150" s="8"/>
      <c r="G150" s="8" t="s">
        <v>139</v>
      </c>
      <c r="H150" s="8" t="s">
        <v>140</v>
      </c>
      <c r="I150" s="8" t="s">
        <v>140</v>
      </c>
      <c r="J150" s="8" t="s">
        <v>140</v>
      </c>
      <c r="K150" s="8"/>
      <c r="L150" s="8"/>
      <c r="M150" s="8" t="s">
        <v>140</v>
      </c>
      <c r="N150" s="36" t="s">
        <v>140</v>
      </c>
      <c r="O150" s="36" t="s">
        <v>12</v>
      </c>
      <c r="P150" s="37"/>
      <c r="Q150" s="12"/>
      <c r="R150" s="15"/>
    </row>
    <row r="151" spans="1:20" x14ac:dyDescent="0.2">
      <c r="A151" s="38" t="s">
        <v>142</v>
      </c>
      <c r="B151" s="38" t="s">
        <v>143</v>
      </c>
      <c r="C151" s="38" t="s">
        <v>142</v>
      </c>
      <c r="D151" s="38" t="s">
        <v>142</v>
      </c>
      <c r="E151" s="12">
        <v>13</v>
      </c>
      <c r="F151" s="12">
        <v>25</v>
      </c>
      <c r="G151" s="12">
        <v>5</v>
      </c>
      <c r="H151" s="12">
        <v>125</v>
      </c>
      <c r="I151" s="12"/>
      <c r="J151" s="12"/>
      <c r="K151" s="12"/>
      <c r="L151" s="12"/>
      <c r="M151" s="12"/>
      <c r="N151" s="12">
        <f>SUM(I151:M151)</f>
        <v>0</v>
      </c>
      <c r="O151" s="12">
        <f>$N151/$H151</f>
        <v>0</v>
      </c>
      <c r="P151" s="39"/>
      <c r="Q151" s="15">
        <v>0.09</v>
      </c>
      <c r="R151" s="15">
        <f>$O151*$Q151</f>
        <v>0</v>
      </c>
    </row>
    <row r="152" spans="1:20" x14ac:dyDescent="0.2">
      <c r="A152" s="38" t="s">
        <v>144</v>
      </c>
      <c r="B152" s="38" t="s">
        <v>145</v>
      </c>
      <c r="C152" s="38" t="s">
        <v>144</v>
      </c>
      <c r="D152" s="38" t="s">
        <v>144</v>
      </c>
      <c r="E152" s="12">
        <v>19</v>
      </c>
      <c r="F152" s="12">
        <v>25</v>
      </c>
      <c r="G152" s="12">
        <v>5</v>
      </c>
      <c r="H152" s="12">
        <v>125</v>
      </c>
      <c r="I152" s="12"/>
      <c r="J152" s="12"/>
      <c r="K152" s="12"/>
      <c r="L152" s="12"/>
      <c r="M152" s="12"/>
      <c r="N152" s="12">
        <f>SUM(I152:M152)</f>
        <v>0</v>
      </c>
      <c r="O152" s="12">
        <f>$N152/$H152</f>
        <v>0</v>
      </c>
      <c r="P152" s="39"/>
      <c r="Q152" s="15">
        <v>0.15</v>
      </c>
      <c r="R152" s="15">
        <f>$O152*$Q152</f>
        <v>0</v>
      </c>
    </row>
    <row r="153" spans="1:20" x14ac:dyDescent="0.2">
      <c r="B153" s="3"/>
      <c r="I153" s="36">
        <f t="shared" ref="I153:M153" si="24">SUM(I151:I152)</f>
        <v>0</v>
      </c>
      <c r="J153" s="36">
        <f t="shared" si="24"/>
        <v>0</v>
      </c>
      <c r="K153" s="36"/>
      <c r="L153" s="36"/>
      <c r="M153" s="36">
        <f t="shared" si="24"/>
        <v>0</v>
      </c>
      <c r="N153" s="36">
        <f>SUBTOTAL(9,N151:N152)</f>
        <v>0</v>
      </c>
      <c r="O153" s="36">
        <f>SUBTOTAL(9,O151:O152)</f>
        <v>0</v>
      </c>
      <c r="P153" s="37"/>
      <c r="Q153" s="12"/>
      <c r="R153" s="33">
        <f>SUBTOTAL(9,R151:R152)</f>
        <v>0</v>
      </c>
    </row>
    <row r="154" spans="1:20" x14ac:dyDescent="0.2">
      <c r="B154" s="3"/>
      <c r="I154" s="40"/>
      <c r="J154" s="40"/>
      <c r="K154" s="40"/>
      <c r="L154" s="40"/>
      <c r="M154" s="40"/>
      <c r="N154" s="36">
        <v>0</v>
      </c>
      <c r="O154" s="36">
        <v>0</v>
      </c>
      <c r="P154" s="35"/>
      <c r="Q154" s="12"/>
      <c r="R154" s="33">
        <v>0</v>
      </c>
    </row>
  </sheetData>
  <autoFilter ref="D3:D147"/>
  <mergeCells count="11">
    <mergeCell ref="Q3:R3"/>
    <mergeCell ref="A1:H1"/>
    <mergeCell ref="A2:D2"/>
    <mergeCell ref="E2:H2"/>
    <mergeCell ref="G3:H3"/>
    <mergeCell ref="N3:O3"/>
    <mergeCell ref="A110:B110"/>
    <mergeCell ref="A145:H145"/>
    <mergeCell ref="A146:H146"/>
    <mergeCell ref="A147:H147"/>
    <mergeCell ref="G149:H149"/>
  </mergeCells>
  <conditionalFormatting sqref="A5:H5">
    <cfRule type="expression" dxfId="483" priority="1">
      <formula>MOD(ROW(),2)</formula>
    </cfRule>
  </conditionalFormatting>
  <conditionalFormatting sqref="A6:XFD144">
    <cfRule type="expression" dxfId="482" priority="3">
      <formula>MOD(ROW(),2)</formula>
    </cfRule>
  </conditionalFormatting>
  <conditionalFormatting sqref="N6:N144">
    <cfRule type="cellIs" dxfId="481" priority="5" operator="greaterThan">
      <formula>10000</formula>
    </cfRule>
  </conditionalFormatting>
  <conditionalFormatting sqref="N111:N144">
    <cfRule type="cellIs" dxfId="480" priority="6" operator="greaterThan">
      <formula>2000</formula>
    </cfRule>
  </conditionalFormatting>
  <conditionalFormatting sqref="R6:R109">
    <cfRule type="cellIs" dxfId="479" priority="4" operator="greaterThan">
      <formula>10</formula>
    </cfRule>
  </conditionalFormatting>
  <conditionalFormatting sqref="R140">
    <cfRule type="cellIs" dxfId="478" priority="2" operator="greaterThan">
      <formula>10</formula>
    </cfRule>
  </conditionalFormatting>
  <pageMargins left="0.25" right="0.25" top="0.75" bottom="0.75" header="0.3" footer="0.3"/>
  <pageSetup paperSize="9" scale="69" fitToHeight="0" orientation="landscape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0">
    <pageSetUpPr fitToPage="1"/>
  </sheetPr>
  <dimension ref="A1:S153"/>
  <sheetViews>
    <sheetView zoomScaleNormal="100" workbookViewId="0">
      <pane xSplit="4" ySplit="4" topLeftCell="E5" activePane="bottomRight" state="frozen"/>
      <selection pane="topRight" activeCell="D1" sqref="D1"/>
      <selection pane="bottomLeft" activeCell="A4" sqref="A4"/>
      <selection pane="bottomRight" activeCell="E5" sqref="E5"/>
    </sheetView>
  </sheetViews>
  <sheetFormatPr defaultColWidth="9.140625" defaultRowHeight="12.75" x14ac:dyDescent="0.2"/>
  <cols>
    <col min="1" max="1" width="12.5703125" style="3" customWidth="1"/>
    <col min="2" max="2" width="14" style="41" customWidth="1"/>
    <col min="3" max="3" width="14" style="3" bestFit="1" customWidth="1"/>
    <col min="4" max="4" width="12.28515625" style="3" customWidth="1"/>
    <col min="5" max="5" width="7.85546875" style="3" customWidth="1"/>
    <col min="6" max="6" width="8.5703125" style="3" customWidth="1"/>
    <col min="7" max="7" width="6.140625" style="3" customWidth="1"/>
    <col min="8" max="8" width="6.42578125" style="3" customWidth="1"/>
    <col min="9" max="11" width="10.140625" style="3" customWidth="1"/>
    <col min="12" max="12" width="8.28515625" style="3" customWidth="1"/>
    <col min="13" max="13" width="10.7109375" style="3" bestFit="1" customWidth="1"/>
    <col min="14" max="14" width="8.28515625" style="3" bestFit="1" customWidth="1"/>
    <col min="15" max="16" width="9.42578125" style="3" customWidth="1"/>
    <col min="17" max="17" width="9.28515625" style="3" customWidth="1"/>
    <col min="18" max="16384" width="9.140625" style="3"/>
  </cols>
  <sheetData>
    <row r="1" spans="1:19" x14ac:dyDescent="0.2">
      <c r="A1" s="303" t="s">
        <v>281</v>
      </c>
      <c r="B1" s="303"/>
      <c r="C1" s="303"/>
      <c r="D1" s="303"/>
      <c r="E1" s="303"/>
      <c r="F1" s="303"/>
      <c r="G1" s="303"/>
      <c r="H1" s="303"/>
      <c r="I1" s="30" t="s">
        <v>542</v>
      </c>
      <c r="J1" s="30" t="s">
        <v>541</v>
      </c>
      <c r="K1" s="30" t="s">
        <v>548</v>
      </c>
      <c r="L1" s="20"/>
      <c r="M1" s="20"/>
      <c r="N1" s="20"/>
    </row>
    <row r="2" spans="1:19" x14ac:dyDescent="0.2">
      <c r="A2" s="303" t="s">
        <v>547</v>
      </c>
      <c r="B2" s="303"/>
      <c r="C2" s="303"/>
      <c r="D2" s="303"/>
      <c r="E2" s="303"/>
      <c r="F2" s="303"/>
      <c r="G2" s="303"/>
      <c r="H2" s="303"/>
      <c r="I2" s="10"/>
      <c r="J2" s="10"/>
      <c r="K2" s="10"/>
      <c r="L2" s="8"/>
      <c r="M2" s="8"/>
      <c r="N2" s="8"/>
      <c r="O2" s="29"/>
      <c r="P2" s="29"/>
      <c r="Q2" s="30"/>
    </row>
    <row r="3" spans="1:19" x14ac:dyDescent="0.2">
      <c r="A3" s="8" t="s">
        <v>0</v>
      </c>
      <c r="B3" s="8" t="s">
        <v>1</v>
      </c>
      <c r="C3" s="8" t="s">
        <v>2</v>
      </c>
      <c r="D3" s="8" t="s">
        <v>274</v>
      </c>
      <c r="E3" s="8" t="s">
        <v>3</v>
      </c>
      <c r="F3" s="8" t="s">
        <v>4</v>
      </c>
      <c r="G3" s="302" t="s">
        <v>5</v>
      </c>
      <c r="H3" s="302"/>
      <c r="I3" s="31" t="s">
        <v>536</v>
      </c>
      <c r="J3" s="31" t="s">
        <v>539</v>
      </c>
      <c r="K3" s="31" t="s">
        <v>545</v>
      </c>
      <c r="L3" s="36"/>
      <c r="M3" s="302" t="s">
        <v>6</v>
      </c>
      <c r="N3" s="302"/>
      <c r="O3" s="55"/>
      <c r="P3" s="300" t="s">
        <v>7</v>
      </c>
      <c r="Q3" s="301"/>
    </row>
    <row r="4" spans="1:19" x14ac:dyDescent="0.2">
      <c r="A4" s="36" t="s">
        <v>8</v>
      </c>
      <c r="B4" s="36"/>
      <c r="C4" s="36"/>
      <c r="D4" s="36"/>
      <c r="E4" s="7" t="s">
        <v>9</v>
      </c>
      <c r="F4" s="36" t="s">
        <v>10</v>
      </c>
      <c r="G4" s="8" t="s">
        <v>11</v>
      </c>
      <c r="H4" s="8" t="s">
        <v>12</v>
      </c>
      <c r="I4" s="36" t="s">
        <v>537</v>
      </c>
      <c r="J4" s="36" t="s">
        <v>540</v>
      </c>
      <c r="K4" s="36" t="s">
        <v>546</v>
      </c>
      <c r="L4" s="36"/>
      <c r="M4" s="8" t="s">
        <v>13</v>
      </c>
      <c r="N4" s="8" t="s">
        <v>12</v>
      </c>
      <c r="O4" s="56"/>
      <c r="P4" s="10" t="s">
        <v>14</v>
      </c>
      <c r="Q4" s="10" t="s">
        <v>15</v>
      </c>
    </row>
    <row r="5" spans="1:19" x14ac:dyDescent="0.2">
      <c r="A5" s="11" t="s">
        <v>383</v>
      </c>
      <c r="B5" s="11" t="s">
        <v>384</v>
      </c>
      <c r="C5" s="11" t="s">
        <v>383</v>
      </c>
      <c r="D5" s="11" t="s">
        <v>275</v>
      </c>
      <c r="E5" s="12">
        <v>15</v>
      </c>
      <c r="F5" s="12">
        <v>225</v>
      </c>
      <c r="G5" s="12">
        <v>10</v>
      </c>
      <c r="H5" s="12">
        <v>400</v>
      </c>
      <c r="I5" s="12"/>
      <c r="J5" s="12"/>
      <c r="K5" s="12"/>
      <c r="L5" s="13"/>
      <c r="M5" s="12">
        <f t="shared" ref="M5:M19" si="0">SUM(I5:L5)</f>
        <v>0</v>
      </c>
      <c r="N5" s="12">
        <f t="shared" ref="N5:N19" si="1">$M5/$H5</f>
        <v>0</v>
      </c>
      <c r="O5" s="57"/>
      <c r="P5" s="15">
        <v>0.06</v>
      </c>
      <c r="Q5" s="15">
        <f t="shared" ref="Q5:Q19" si="2">$N5*$P5</f>
        <v>0</v>
      </c>
      <c r="R5" s="43">
        <f>SUM(Q5:Q19)</f>
        <v>4.3499999999999996</v>
      </c>
      <c r="S5" s="3">
        <f>R5*100/$R$144</f>
        <v>7.4371687467943213</v>
      </c>
    </row>
    <row r="6" spans="1:19" x14ac:dyDescent="0.2">
      <c r="A6" s="11" t="s">
        <v>385</v>
      </c>
      <c r="B6" s="11" t="s">
        <v>386</v>
      </c>
      <c r="C6" s="11" t="s">
        <v>385</v>
      </c>
      <c r="D6" s="11" t="s">
        <v>275</v>
      </c>
      <c r="E6" s="12">
        <v>15</v>
      </c>
      <c r="F6" s="12">
        <v>300</v>
      </c>
      <c r="G6" s="12">
        <v>10</v>
      </c>
      <c r="H6" s="12">
        <v>300</v>
      </c>
      <c r="I6" s="12"/>
      <c r="J6" s="12"/>
      <c r="K6" s="12"/>
      <c r="L6" s="13"/>
      <c r="M6" s="12">
        <f t="shared" si="0"/>
        <v>0</v>
      </c>
      <c r="N6" s="12">
        <f t="shared" si="1"/>
        <v>0</v>
      </c>
      <c r="O6" s="57"/>
      <c r="P6" s="15">
        <v>0.06</v>
      </c>
      <c r="Q6" s="15">
        <f t="shared" si="2"/>
        <v>0</v>
      </c>
      <c r="R6" s="43"/>
    </row>
    <row r="7" spans="1:19" x14ac:dyDescent="0.2">
      <c r="A7" s="36" t="s">
        <v>387</v>
      </c>
      <c r="B7" s="36" t="s">
        <v>259</v>
      </c>
      <c r="C7" s="31" t="s">
        <v>388</v>
      </c>
      <c r="D7" s="36" t="s">
        <v>277</v>
      </c>
      <c r="E7" s="12" t="s">
        <v>167</v>
      </c>
      <c r="F7" s="12">
        <v>300</v>
      </c>
      <c r="G7" s="12">
        <v>10</v>
      </c>
      <c r="H7" s="12">
        <v>300</v>
      </c>
      <c r="I7" s="12"/>
      <c r="J7" s="12"/>
      <c r="K7" s="12"/>
      <c r="L7" s="13"/>
      <c r="M7" s="12">
        <f t="shared" si="0"/>
        <v>0</v>
      </c>
      <c r="N7" s="12">
        <f t="shared" si="1"/>
        <v>0</v>
      </c>
      <c r="O7" s="57"/>
      <c r="P7" s="15">
        <v>0.06</v>
      </c>
      <c r="Q7" s="15">
        <f t="shared" si="2"/>
        <v>0</v>
      </c>
      <c r="R7" s="43"/>
    </row>
    <row r="8" spans="1:19" x14ac:dyDescent="0.2">
      <c r="A8" s="11" t="s">
        <v>258</v>
      </c>
      <c r="B8" s="11" t="s">
        <v>259</v>
      </c>
      <c r="C8" s="11" t="s">
        <v>258</v>
      </c>
      <c r="D8" s="11" t="s">
        <v>275</v>
      </c>
      <c r="E8" s="12">
        <v>15</v>
      </c>
      <c r="F8" s="12">
        <v>375</v>
      </c>
      <c r="G8" s="12">
        <v>10</v>
      </c>
      <c r="H8" s="12">
        <v>200</v>
      </c>
      <c r="I8" s="12"/>
      <c r="J8" s="12"/>
      <c r="K8" s="12"/>
      <c r="L8" s="13"/>
      <c r="M8" s="12">
        <f t="shared" si="0"/>
        <v>0</v>
      </c>
      <c r="N8" s="12">
        <f t="shared" si="1"/>
        <v>0</v>
      </c>
      <c r="O8" s="57"/>
      <c r="P8" s="15">
        <v>0.06</v>
      </c>
      <c r="Q8" s="15">
        <f t="shared" si="2"/>
        <v>0</v>
      </c>
      <c r="R8" s="43"/>
    </row>
    <row r="9" spans="1:19" x14ac:dyDescent="0.2">
      <c r="A9" s="11" t="s">
        <v>26</v>
      </c>
      <c r="B9" s="11" t="s">
        <v>27</v>
      </c>
      <c r="C9" s="11" t="s">
        <v>26</v>
      </c>
      <c r="D9" s="11" t="s">
        <v>275</v>
      </c>
      <c r="E9" s="12">
        <v>15</v>
      </c>
      <c r="F9" s="12">
        <v>457</v>
      </c>
      <c r="G9" s="12">
        <v>10</v>
      </c>
      <c r="H9" s="12">
        <v>200</v>
      </c>
      <c r="I9" s="12"/>
      <c r="J9" s="12"/>
      <c r="K9" s="12">
        <v>5000</v>
      </c>
      <c r="L9" s="13"/>
      <c r="M9" s="12">
        <f t="shared" si="0"/>
        <v>5000</v>
      </c>
      <c r="N9" s="12">
        <f t="shared" si="1"/>
        <v>25</v>
      </c>
      <c r="O9" s="57"/>
      <c r="P9" s="15">
        <v>0.05</v>
      </c>
      <c r="Q9" s="15">
        <f t="shared" si="2"/>
        <v>1.25</v>
      </c>
    </row>
    <row r="10" spans="1:19" x14ac:dyDescent="0.2">
      <c r="A10" s="36" t="s">
        <v>169</v>
      </c>
      <c r="B10" s="36" t="s">
        <v>27</v>
      </c>
      <c r="C10" s="36">
        <v>90441400</v>
      </c>
      <c r="D10" s="36" t="s">
        <v>277</v>
      </c>
      <c r="E10" s="12" t="s">
        <v>167</v>
      </c>
      <c r="F10" s="12">
        <v>450</v>
      </c>
      <c r="G10" s="12">
        <v>10</v>
      </c>
      <c r="H10" s="12">
        <v>200</v>
      </c>
      <c r="I10" s="12"/>
      <c r="J10" s="12">
        <v>1000</v>
      </c>
      <c r="K10" s="12">
        <v>1000</v>
      </c>
      <c r="L10" s="13"/>
      <c r="M10" s="12">
        <f t="shared" si="0"/>
        <v>2000</v>
      </c>
      <c r="N10" s="12">
        <f t="shared" si="1"/>
        <v>10</v>
      </c>
      <c r="O10" s="57"/>
      <c r="P10" s="15">
        <v>0.05</v>
      </c>
      <c r="Q10" s="15">
        <f t="shared" si="2"/>
        <v>0.5</v>
      </c>
    </row>
    <row r="11" spans="1:19" x14ac:dyDescent="0.2">
      <c r="A11" s="11" t="s">
        <v>24</v>
      </c>
      <c r="B11" s="11" t="s">
        <v>25</v>
      </c>
      <c r="C11" s="11" t="s">
        <v>24</v>
      </c>
      <c r="D11" s="11" t="s">
        <v>275</v>
      </c>
      <c r="E11" s="12">
        <v>15</v>
      </c>
      <c r="F11" s="12">
        <v>610</v>
      </c>
      <c r="G11" s="12">
        <v>10</v>
      </c>
      <c r="H11" s="12">
        <v>100</v>
      </c>
      <c r="I11" s="12"/>
      <c r="J11" s="12"/>
      <c r="K11" s="12">
        <v>2000</v>
      </c>
      <c r="L11" s="13"/>
      <c r="M11" s="12">
        <f t="shared" si="0"/>
        <v>2000</v>
      </c>
      <c r="N11" s="12">
        <f t="shared" si="1"/>
        <v>20</v>
      </c>
      <c r="O11" s="57"/>
      <c r="P11" s="15">
        <v>0.04</v>
      </c>
      <c r="Q11" s="15">
        <f t="shared" si="2"/>
        <v>0.8</v>
      </c>
    </row>
    <row r="12" spans="1:19" x14ac:dyDescent="0.2">
      <c r="A12" s="36" t="s">
        <v>168</v>
      </c>
      <c r="B12" s="36" t="s">
        <v>25</v>
      </c>
      <c r="C12" s="36">
        <v>90441600</v>
      </c>
      <c r="D12" s="36" t="s">
        <v>277</v>
      </c>
      <c r="E12" s="12" t="s">
        <v>167</v>
      </c>
      <c r="F12" s="12">
        <v>600</v>
      </c>
      <c r="G12" s="12">
        <v>10</v>
      </c>
      <c r="H12" s="12">
        <v>100</v>
      </c>
      <c r="I12" s="12"/>
      <c r="J12" s="12">
        <v>1000</v>
      </c>
      <c r="K12" s="12">
        <v>1000</v>
      </c>
      <c r="L12" s="13"/>
      <c r="M12" s="12">
        <f t="shared" si="0"/>
        <v>2000</v>
      </c>
      <c r="N12" s="12">
        <f t="shared" si="1"/>
        <v>20</v>
      </c>
      <c r="O12" s="57"/>
      <c r="P12" s="15">
        <v>0.04</v>
      </c>
      <c r="Q12" s="15">
        <f t="shared" si="2"/>
        <v>0.8</v>
      </c>
    </row>
    <row r="13" spans="1:19" x14ac:dyDescent="0.2">
      <c r="A13" s="11" t="s">
        <v>150</v>
      </c>
      <c r="B13" s="11" t="s">
        <v>151</v>
      </c>
      <c r="C13" s="11" t="s">
        <v>150</v>
      </c>
      <c r="D13" s="11" t="s">
        <v>275</v>
      </c>
      <c r="E13" s="12">
        <v>15</v>
      </c>
      <c r="F13" s="12">
        <v>760</v>
      </c>
      <c r="G13" s="12">
        <v>10</v>
      </c>
      <c r="H13" s="12">
        <v>100</v>
      </c>
      <c r="I13" s="12"/>
      <c r="J13" s="12"/>
      <c r="K13" s="12"/>
      <c r="L13" s="13"/>
      <c r="M13" s="12">
        <f t="shared" si="0"/>
        <v>0</v>
      </c>
      <c r="N13" s="12">
        <f t="shared" si="1"/>
        <v>0</v>
      </c>
      <c r="O13" s="57"/>
      <c r="P13" s="15">
        <v>0.04</v>
      </c>
      <c r="Q13" s="15">
        <f t="shared" si="2"/>
        <v>0</v>
      </c>
    </row>
    <row r="14" spans="1:19" x14ac:dyDescent="0.2">
      <c r="A14" s="11" t="s">
        <v>20</v>
      </c>
      <c r="B14" s="11" t="s">
        <v>21</v>
      </c>
      <c r="C14" s="11" t="s">
        <v>20</v>
      </c>
      <c r="D14" s="11" t="s">
        <v>275</v>
      </c>
      <c r="E14" s="12">
        <v>15</v>
      </c>
      <c r="F14" s="12">
        <v>915</v>
      </c>
      <c r="G14" s="12">
        <v>10</v>
      </c>
      <c r="H14" s="12">
        <v>100</v>
      </c>
      <c r="I14" s="12"/>
      <c r="J14" s="12"/>
      <c r="K14" s="12"/>
      <c r="L14" s="13"/>
      <c r="M14" s="12">
        <f t="shared" si="0"/>
        <v>0</v>
      </c>
      <c r="N14" s="12">
        <f t="shared" si="1"/>
        <v>0</v>
      </c>
      <c r="O14" s="57"/>
      <c r="P14" s="15">
        <v>0.05</v>
      </c>
      <c r="Q14" s="15">
        <f t="shared" si="2"/>
        <v>0</v>
      </c>
    </row>
    <row r="15" spans="1:19" x14ac:dyDescent="0.2">
      <c r="A15" s="13" t="s">
        <v>166</v>
      </c>
      <c r="B15" s="13" t="s">
        <v>21</v>
      </c>
      <c r="C15" s="13">
        <v>90441800</v>
      </c>
      <c r="D15" s="36" t="s">
        <v>277</v>
      </c>
      <c r="E15" s="12" t="s">
        <v>167</v>
      </c>
      <c r="F15" s="12">
        <v>900</v>
      </c>
      <c r="G15" s="12">
        <v>10</v>
      </c>
      <c r="H15" s="12">
        <v>100</v>
      </c>
      <c r="I15" s="12"/>
      <c r="J15" s="12">
        <v>1000</v>
      </c>
      <c r="K15" s="12">
        <v>1000</v>
      </c>
      <c r="L15" s="13"/>
      <c r="M15" s="12">
        <f t="shared" si="0"/>
        <v>2000</v>
      </c>
      <c r="N15" s="12">
        <f t="shared" si="1"/>
        <v>20</v>
      </c>
      <c r="O15" s="57"/>
      <c r="P15" s="15">
        <v>0.05</v>
      </c>
      <c r="Q15" s="15">
        <f t="shared" si="2"/>
        <v>1</v>
      </c>
    </row>
    <row r="16" spans="1:19" x14ac:dyDescent="0.2">
      <c r="A16" s="11" t="s">
        <v>16</v>
      </c>
      <c r="B16" s="11" t="s">
        <v>17</v>
      </c>
      <c r="C16" s="11" t="s">
        <v>16</v>
      </c>
      <c r="D16" s="11" t="s">
        <v>275</v>
      </c>
      <c r="E16" s="12">
        <v>15</v>
      </c>
      <c r="F16" s="12">
        <v>1220</v>
      </c>
      <c r="G16" s="12">
        <v>10</v>
      </c>
      <c r="H16" s="12">
        <v>50</v>
      </c>
      <c r="I16" s="12"/>
      <c r="J16" s="12"/>
      <c r="K16" s="12"/>
      <c r="L16" s="13"/>
      <c r="M16" s="12">
        <f t="shared" si="0"/>
        <v>0</v>
      </c>
      <c r="N16" s="12">
        <f t="shared" si="1"/>
        <v>0</v>
      </c>
      <c r="O16" s="57"/>
      <c r="P16" s="15">
        <v>0.04</v>
      </c>
      <c r="Q16" s="15">
        <f t="shared" si="2"/>
        <v>0</v>
      </c>
    </row>
    <row r="17" spans="1:19" x14ac:dyDescent="0.2">
      <c r="A17" s="11" t="s">
        <v>148</v>
      </c>
      <c r="B17" s="11" t="s">
        <v>149</v>
      </c>
      <c r="C17" s="11" t="s">
        <v>148</v>
      </c>
      <c r="D17" s="11" t="s">
        <v>275</v>
      </c>
      <c r="E17" s="12">
        <v>15</v>
      </c>
      <c r="F17" s="12">
        <v>1524</v>
      </c>
      <c r="G17" s="12">
        <v>10</v>
      </c>
      <c r="H17" s="12">
        <v>50</v>
      </c>
      <c r="I17" s="12"/>
      <c r="J17" s="12"/>
      <c r="K17" s="12"/>
      <c r="L17" s="13"/>
      <c r="M17" s="12">
        <f t="shared" si="0"/>
        <v>0</v>
      </c>
      <c r="N17" s="12">
        <f t="shared" si="1"/>
        <v>0</v>
      </c>
      <c r="O17" s="57"/>
      <c r="P17" s="15">
        <v>0.05</v>
      </c>
      <c r="Q17" s="15">
        <f t="shared" si="2"/>
        <v>0</v>
      </c>
    </row>
    <row r="18" spans="1:19" x14ac:dyDescent="0.2">
      <c r="A18" s="11" t="s">
        <v>146</v>
      </c>
      <c r="B18" s="11" t="s">
        <v>147</v>
      </c>
      <c r="C18" s="11" t="s">
        <v>146</v>
      </c>
      <c r="D18" s="11" t="s">
        <v>275</v>
      </c>
      <c r="E18" s="12">
        <v>15</v>
      </c>
      <c r="F18" s="12">
        <v>1800</v>
      </c>
      <c r="G18" s="12">
        <v>10</v>
      </c>
      <c r="H18" s="12">
        <v>50</v>
      </c>
      <c r="I18" s="12"/>
      <c r="J18" s="12"/>
      <c r="K18" s="12"/>
      <c r="L18" s="13"/>
      <c r="M18" s="12">
        <f t="shared" si="0"/>
        <v>0</v>
      </c>
      <c r="N18" s="12">
        <f t="shared" si="1"/>
        <v>0</v>
      </c>
      <c r="O18" s="57"/>
      <c r="P18" s="15">
        <v>0.06</v>
      </c>
      <c r="Q18" s="15">
        <f t="shared" si="2"/>
        <v>0</v>
      </c>
    </row>
    <row r="19" spans="1:19" x14ac:dyDescent="0.2">
      <c r="A19" s="11" t="s">
        <v>353</v>
      </c>
      <c r="B19" s="11" t="s">
        <v>354</v>
      </c>
      <c r="C19" s="11" t="s">
        <v>146</v>
      </c>
      <c r="D19" s="11" t="s">
        <v>275</v>
      </c>
      <c r="E19" s="12">
        <v>15</v>
      </c>
      <c r="F19" s="12">
        <v>2100</v>
      </c>
      <c r="G19" s="12">
        <v>10</v>
      </c>
      <c r="H19" s="12">
        <v>50</v>
      </c>
      <c r="I19" s="12"/>
      <c r="J19" s="12"/>
      <c r="K19" s="12"/>
      <c r="L19" s="13"/>
      <c r="M19" s="12">
        <f t="shared" si="0"/>
        <v>0</v>
      </c>
      <c r="N19" s="12">
        <f t="shared" si="1"/>
        <v>0</v>
      </c>
      <c r="O19" s="57"/>
      <c r="P19" s="15">
        <v>0.06</v>
      </c>
      <c r="Q19" s="15">
        <f t="shared" si="2"/>
        <v>0</v>
      </c>
    </row>
    <row r="20" spans="1:19" ht="15" x14ac:dyDescent="0.2">
      <c r="A20" s="60" t="s">
        <v>28</v>
      </c>
      <c r="B20" s="60"/>
      <c r="C20" s="60"/>
      <c r="D20" s="60"/>
      <c r="E20" s="60"/>
      <c r="F20" s="12"/>
      <c r="G20" s="20"/>
      <c r="H20" s="20"/>
      <c r="I20" s="12"/>
      <c r="J20" s="12"/>
      <c r="K20" s="12"/>
      <c r="L20" s="21"/>
      <c r="M20" s="12"/>
      <c r="N20" s="12"/>
      <c r="O20" s="57"/>
      <c r="P20" s="12"/>
      <c r="Q20" s="15"/>
    </row>
    <row r="21" spans="1:19" x14ac:dyDescent="0.2">
      <c r="A21" s="11" t="s">
        <v>260</v>
      </c>
      <c r="B21" s="11" t="s">
        <v>229</v>
      </c>
      <c r="C21" s="11" t="s">
        <v>260</v>
      </c>
      <c r="D21" s="11" t="s">
        <v>275</v>
      </c>
      <c r="E21" s="12">
        <v>20</v>
      </c>
      <c r="F21" s="12">
        <v>100</v>
      </c>
      <c r="G21" s="12">
        <v>10</v>
      </c>
      <c r="H21" s="12">
        <v>500</v>
      </c>
      <c r="I21" s="12"/>
      <c r="J21" s="12"/>
      <c r="K21" s="12"/>
      <c r="L21" s="13"/>
      <c r="M21" s="12">
        <f t="shared" ref="M21:M37" si="3">SUM(I21:L21)</f>
        <v>0</v>
      </c>
      <c r="N21" s="12">
        <f t="shared" ref="N21:N37" si="4">$M21/$H21</f>
        <v>0</v>
      </c>
      <c r="O21" s="57"/>
      <c r="P21" s="15">
        <v>0.06</v>
      </c>
      <c r="Q21" s="15">
        <f t="shared" ref="Q21:Q37" si="5">$N21*$P21</f>
        <v>0</v>
      </c>
      <c r="R21" s="43">
        <f>SUM(Q21:Q37)</f>
        <v>19.93</v>
      </c>
      <c r="S21" s="3">
        <f>R21*100/$R$144</f>
        <v>34.074200718071459</v>
      </c>
    </row>
    <row r="22" spans="1:19" x14ac:dyDescent="0.2">
      <c r="A22" s="36" t="s">
        <v>228</v>
      </c>
      <c r="B22" s="36" t="s">
        <v>229</v>
      </c>
      <c r="C22" s="36">
        <v>90442100</v>
      </c>
      <c r="D22" s="36" t="s">
        <v>277</v>
      </c>
      <c r="E22" s="12" t="s">
        <v>46</v>
      </c>
      <c r="F22" s="12">
        <v>100</v>
      </c>
      <c r="G22" s="12">
        <v>10</v>
      </c>
      <c r="H22" s="12">
        <v>500</v>
      </c>
      <c r="I22" s="12"/>
      <c r="J22" s="12"/>
      <c r="K22" s="12"/>
      <c r="L22" s="13"/>
      <c r="M22" s="12">
        <f t="shared" si="3"/>
        <v>0</v>
      </c>
      <c r="N22" s="12">
        <f t="shared" si="4"/>
        <v>0</v>
      </c>
      <c r="O22" s="57"/>
      <c r="P22" s="15">
        <v>0.06</v>
      </c>
      <c r="Q22" s="15">
        <f t="shared" si="5"/>
        <v>0</v>
      </c>
      <c r="R22" s="43"/>
    </row>
    <row r="23" spans="1:19" x14ac:dyDescent="0.2">
      <c r="A23" s="36" t="s">
        <v>172</v>
      </c>
      <c r="B23" s="36" t="s">
        <v>173</v>
      </c>
      <c r="C23" s="36">
        <v>90447000</v>
      </c>
      <c r="D23" s="36" t="s">
        <v>277</v>
      </c>
      <c r="E23" s="12" t="s">
        <v>46</v>
      </c>
      <c r="F23" s="12">
        <v>240</v>
      </c>
      <c r="G23" s="12">
        <v>10</v>
      </c>
      <c r="H23" s="12">
        <v>250</v>
      </c>
      <c r="I23" s="12">
        <v>2000</v>
      </c>
      <c r="J23" s="12">
        <v>5000</v>
      </c>
      <c r="K23" s="12"/>
      <c r="L23" s="13"/>
      <c r="M23" s="12">
        <f t="shared" si="3"/>
        <v>7000</v>
      </c>
      <c r="N23" s="12">
        <f t="shared" si="4"/>
        <v>28</v>
      </c>
      <c r="O23" s="57"/>
      <c r="P23" s="15">
        <v>0.06</v>
      </c>
      <c r="Q23" s="15">
        <f t="shared" si="5"/>
        <v>1.68</v>
      </c>
    </row>
    <row r="24" spans="1:19" x14ac:dyDescent="0.2">
      <c r="A24" s="11" t="s">
        <v>389</v>
      </c>
      <c r="B24" s="11" t="s">
        <v>390</v>
      </c>
      <c r="C24" s="11" t="s">
        <v>389</v>
      </c>
      <c r="D24" s="11" t="s">
        <v>275</v>
      </c>
      <c r="E24" s="12">
        <v>20</v>
      </c>
      <c r="F24" s="12">
        <v>300</v>
      </c>
      <c r="G24" s="12">
        <v>10</v>
      </c>
      <c r="H24" s="12">
        <v>200</v>
      </c>
      <c r="I24" s="12"/>
      <c r="J24" s="12"/>
      <c r="K24" s="12"/>
      <c r="L24" s="13"/>
      <c r="M24" s="12">
        <f t="shared" si="3"/>
        <v>0</v>
      </c>
      <c r="N24" s="12">
        <f t="shared" si="4"/>
        <v>0</v>
      </c>
      <c r="O24" s="57"/>
      <c r="P24" s="15">
        <v>0.06</v>
      </c>
      <c r="Q24" s="15">
        <f t="shared" si="5"/>
        <v>0</v>
      </c>
    </row>
    <row r="25" spans="1:19" x14ac:dyDescent="0.2">
      <c r="A25" s="11" t="s">
        <v>50</v>
      </c>
      <c r="B25" s="11" t="s">
        <v>51</v>
      </c>
      <c r="C25" s="11" t="s">
        <v>50</v>
      </c>
      <c r="D25" s="11" t="s">
        <v>275</v>
      </c>
      <c r="E25" s="12">
        <v>20</v>
      </c>
      <c r="F25" s="12">
        <v>457</v>
      </c>
      <c r="G25" s="12">
        <v>10</v>
      </c>
      <c r="H25" s="12">
        <v>100</v>
      </c>
      <c r="I25" s="12"/>
      <c r="J25" s="12"/>
      <c r="K25" s="12"/>
      <c r="L25" s="13"/>
      <c r="M25" s="12">
        <f t="shared" si="3"/>
        <v>0</v>
      </c>
      <c r="N25" s="12">
        <f t="shared" si="4"/>
        <v>0</v>
      </c>
      <c r="O25" s="57"/>
      <c r="P25" s="15">
        <v>0.04</v>
      </c>
      <c r="Q25" s="15">
        <f t="shared" si="5"/>
        <v>0</v>
      </c>
    </row>
    <row r="26" spans="1:19" x14ac:dyDescent="0.2">
      <c r="A26" s="36" t="s">
        <v>171</v>
      </c>
      <c r="B26" s="36" t="s">
        <v>51</v>
      </c>
      <c r="C26" s="36">
        <v>90442400</v>
      </c>
      <c r="D26" s="36" t="s">
        <v>277</v>
      </c>
      <c r="E26" s="12" t="s">
        <v>46</v>
      </c>
      <c r="F26" s="12">
        <v>450</v>
      </c>
      <c r="G26" s="12">
        <v>10</v>
      </c>
      <c r="H26" s="12">
        <v>100</v>
      </c>
      <c r="I26" s="12"/>
      <c r="J26" s="12">
        <v>2000</v>
      </c>
      <c r="K26" s="12">
        <v>2000</v>
      </c>
      <c r="L26" s="13"/>
      <c r="M26" s="12">
        <f t="shared" si="3"/>
        <v>4000</v>
      </c>
      <c r="N26" s="12">
        <f t="shared" si="4"/>
        <v>40</v>
      </c>
      <c r="O26" s="57"/>
      <c r="P26" s="15">
        <v>0.04</v>
      </c>
      <c r="Q26" s="15">
        <f t="shared" si="5"/>
        <v>1.6</v>
      </c>
    </row>
    <row r="27" spans="1:19" x14ac:dyDescent="0.2">
      <c r="A27" s="11" t="s">
        <v>47</v>
      </c>
      <c r="B27" s="11" t="s">
        <v>48</v>
      </c>
      <c r="C27" s="11" t="s">
        <v>47</v>
      </c>
      <c r="D27" s="11" t="s">
        <v>275</v>
      </c>
      <c r="E27" s="12">
        <v>20</v>
      </c>
      <c r="F27" s="12">
        <v>610</v>
      </c>
      <c r="G27" s="12">
        <v>10</v>
      </c>
      <c r="H27" s="12">
        <v>100</v>
      </c>
      <c r="I27" s="12"/>
      <c r="J27" s="12"/>
      <c r="K27" s="12">
        <v>2000</v>
      </c>
      <c r="L27" s="13"/>
      <c r="M27" s="12">
        <f t="shared" si="3"/>
        <v>2000</v>
      </c>
      <c r="N27" s="12">
        <f t="shared" si="4"/>
        <v>20</v>
      </c>
      <c r="O27" s="57"/>
      <c r="P27" s="15">
        <v>0.06</v>
      </c>
      <c r="Q27" s="15">
        <f t="shared" si="5"/>
        <v>1.2</v>
      </c>
    </row>
    <row r="28" spans="1:19" x14ac:dyDescent="0.2">
      <c r="A28" s="36" t="s">
        <v>49</v>
      </c>
      <c r="B28" s="36" t="s">
        <v>48</v>
      </c>
      <c r="C28" s="36">
        <v>90442600</v>
      </c>
      <c r="D28" s="36" t="s">
        <v>277</v>
      </c>
      <c r="E28" s="12" t="s">
        <v>46</v>
      </c>
      <c r="F28" s="12">
        <v>600</v>
      </c>
      <c r="G28" s="12">
        <v>10</v>
      </c>
      <c r="H28" s="12">
        <v>100</v>
      </c>
      <c r="I28" s="12"/>
      <c r="J28" s="12">
        <v>1500</v>
      </c>
      <c r="K28" s="12">
        <v>2000</v>
      </c>
      <c r="L28" s="13"/>
      <c r="M28" s="12">
        <f t="shared" si="3"/>
        <v>3500</v>
      </c>
      <c r="N28" s="12">
        <f t="shared" si="4"/>
        <v>35</v>
      </c>
      <c r="O28" s="57"/>
      <c r="P28" s="15">
        <v>0.06</v>
      </c>
      <c r="Q28" s="15">
        <f t="shared" si="5"/>
        <v>2.1</v>
      </c>
    </row>
    <row r="29" spans="1:19" x14ac:dyDescent="0.2">
      <c r="A29" s="11" t="s">
        <v>154</v>
      </c>
      <c r="B29" s="11" t="s">
        <v>43</v>
      </c>
      <c r="C29" s="11" t="s">
        <v>154</v>
      </c>
      <c r="D29" s="11" t="s">
        <v>275</v>
      </c>
      <c r="E29" s="12">
        <v>20</v>
      </c>
      <c r="F29" s="12">
        <v>760</v>
      </c>
      <c r="G29" s="12">
        <v>10</v>
      </c>
      <c r="H29" s="12">
        <v>100</v>
      </c>
      <c r="I29" s="12"/>
      <c r="J29" s="12">
        <v>500</v>
      </c>
      <c r="K29" s="12">
        <v>500</v>
      </c>
      <c r="L29" s="13"/>
      <c r="M29" s="12">
        <f t="shared" si="3"/>
        <v>1000</v>
      </c>
      <c r="N29" s="12">
        <f t="shared" si="4"/>
        <v>10</v>
      </c>
      <c r="O29" s="57"/>
      <c r="P29" s="15">
        <v>7.0000000000000007E-2</v>
      </c>
      <c r="Q29" s="15">
        <f t="shared" si="5"/>
        <v>0.70000000000000007</v>
      </c>
    </row>
    <row r="30" spans="1:19" x14ac:dyDescent="0.2">
      <c r="A30" s="36" t="s">
        <v>45</v>
      </c>
      <c r="B30" s="36" t="s">
        <v>43</v>
      </c>
      <c r="C30" s="36">
        <v>90442700</v>
      </c>
      <c r="D30" s="36" t="s">
        <v>277</v>
      </c>
      <c r="E30" s="12" t="s">
        <v>46</v>
      </c>
      <c r="F30" s="12">
        <v>750</v>
      </c>
      <c r="G30" s="12">
        <v>10</v>
      </c>
      <c r="H30" s="12">
        <v>100</v>
      </c>
      <c r="I30" s="12"/>
      <c r="J30" s="12">
        <v>1700</v>
      </c>
      <c r="K30" s="12">
        <v>3000</v>
      </c>
      <c r="L30" s="13"/>
      <c r="M30" s="12">
        <f t="shared" si="3"/>
        <v>4700</v>
      </c>
      <c r="N30" s="12">
        <f t="shared" si="4"/>
        <v>47</v>
      </c>
      <c r="O30" s="57"/>
      <c r="P30" s="15">
        <v>7.0000000000000007E-2</v>
      </c>
      <c r="Q30" s="15">
        <f t="shared" si="5"/>
        <v>3.2900000000000005</v>
      </c>
    </row>
    <row r="31" spans="1:19" x14ac:dyDescent="0.2">
      <c r="A31" s="11" t="s">
        <v>38</v>
      </c>
      <c r="B31" s="11" t="s">
        <v>39</v>
      </c>
      <c r="C31" s="11" t="s">
        <v>38</v>
      </c>
      <c r="D31" s="11" t="s">
        <v>275</v>
      </c>
      <c r="E31" s="12">
        <v>20</v>
      </c>
      <c r="F31" s="12">
        <v>915</v>
      </c>
      <c r="G31" s="12">
        <v>10</v>
      </c>
      <c r="H31" s="12">
        <v>50</v>
      </c>
      <c r="I31" s="12"/>
      <c r="J31" s="12"/>
      <c r="K31" s="12">
        <v>2000</v>
      </c>
      <c r="L31" s="13"/>
      <c r="M31" s="12">
        <f t="shared" si="3"/>
        <v>2000</v>
      </c>
      <c r="N31" s="12">
        <f t="shared" si="4"/>
        <v>40</v>
      </c>
      <c r="O31" s="57"/>
      <c r="P31" s="15">
        <v>0.04</v>
      </c>
      <c r="Q31" s="15">
        <f t="shared" si="5"/>
        <v>1.6</v>
      </c>
    </row>
    <row r="32" spans="1:19" x14ac:dyDescent="0.2">
      <c r="A32" s="36" t="s">
        <v>170</v>
      </c>
      <c r="B32" s="36" t="s">
        <v>39</v>
      </c>
      <c r="C32" s="36">
        <v>90442800</v>
      </c>
      <c r="D32" s="36" t="s">
        <v>277</v>
      </c>
      <c r="E32" s="12" t="s">
        <v>46</v>
      </c>
      <c r="F32" s="12">
        <v>900</v>
      </c>
      <c r="G32" s="12">
        <v>10</v>
      </c>
      <c r="H32" s="12">
        <v>50</v>
      </c>
      <c r="I32" s="12"/>
      <c r="J32" s="12">
        <v>3700</v>
      </c>
      <c r="K32" s="12">
        <v>3000</v>
      </c>
      <c r="L32" s="13"/>
      <c r="M32" s="12">
        <f t="shared" si="3"/>
        <v>6700</v>
      </c>
      <c r="N32" s="12">
        <f t="shared" si="4"/>
        <v>134</v>
      </c>
      <c r="O32" s="57"/>
      <c r="P32" s="15">
        <v>0.04</v>
      </c>
      <c r="Q32" s="15">
        <f t="shared" si="5"/>
        <v>5.36</v>
      </c>
    </row>
    <row r="33" spans="1:19" x14ac:dyDescent="0.2">
      <c r="A33" s="11" t="s">
        <v>34</v>
      </c>
      <c r="B33" s="11" t="s">
        <v>35</v>
      </c>
      <c r="C33" s="11" t="s">
        <v>34</v>
      </c>
      <c r="D33" s="11" t="s">
        <v>275</v>
      </c>
      <c r="E33" s="12">
        <v>20</v>
      </c>
      <c r="F33" s="12">
        <v>1220</v>
      </c>
      <c r="G33" s="12">
        <v>10</v>
      </c>
      <c r="H33" s="12">
        <v>50</v>
      </c>
      <c r="I33" s="12"/>
      <c r="J33" s="12"/>
      <c r="K33" s="12">
        <v>2000</v>
      </c>
      <c r="L33" s="13"/>
      <c r="M33" s="12">
        <f t="shared" si="3"/>
        <v>2000</v>
      </c>
      <c r="N33" s="12">
        <f t="shared" si="4"/>
        <v>40</v>
      </c>
      <c r="O33" s="57"/>
      <c r="P33" s="15">
        <v>0.06</v>
      </c>
      <c r="Q33" s="15">
        <f t="shared" si="5"/>
        <v>2.4</v>
      </c>
    </row>
    <row r="34" spans="1:19" x14ac:dyDescent="0.2">
      <c r="A34" s="11" t="s">
        <v>32</v>
      </c>
      <c r="B34" s="11" t="s">
        <v>33</v>
      </c>
      <c r="C34" s="11" t="s">
        <v>32</v>
      </c>
      <c r="D34" s="11" t="s">
        <v>275</v>
      </c>
      <c r="E34" s="12">
        <v>20</v>
      </c>
      <c r="F34" s="12">
        <v>1524</v>
      </c>
      <c r="G34" s="12">
        <v>10</v>
      </c>
      <c r="H34" s="12">
        <v>50</v>
      </c>
      <c r="I34" s="12"/>
      <c r="J34" s="12"/>
      <c r="K34" s="12"/>
      <c r="L34" s="13"/>
      <c r="M34" s="12">
        <f t="shared" si="3"/>
        <v>0</v>
      </c>
      <c r="N34" s="12">
        <f t="shared" si="4"/>
        <v>0</v>
      </c>
      <c r="O34" s="57"/>
      <c r="P34" s="15">
        <v>7.0000000000000007E-2</v>
      </c>
      <c r="Q34" s="15">
        <f t="shared" si="5"/>
        <v>0</v>
      </c>
    </row>
    <row r="35" spans="1:19" x14ac:dyDescent="0.2">
      <c r="A35" s="11" t="s">
        <v>214</v>
      </c>
      <c r="B35" s="11" t="s">
        <v>30</v>
      </c>
      <c r="C35" s="11" t="s">
        <v>214</v>
      </c>
      <c r="D35" s="11" t="s">
        <v>275</v>
      </c>
      <c r="E35" s="12">
        <v>20</v>
      </c>
      <c r="F35" s="12">
        <v>1800</v>
      </c>
      <c r="G35" s="12">
        <v>10</v>
      </c>
      <c r="H35" s="12">
        <v>50</v>
      </c>
      <c r="I35" s="12"/>
      <c r="J35" s="12"/>
      <c r="K35" s="12"/>
      <c r="L35" s="13"/>
      <c r="M35" s="12">
        <f t="shared" si="3"/>
        <v>0</v>
      </c>
      <c r="N35" s="12">
        <f t="shared" si="4"/>
        <v>0</v>
      </c>
      <c r="O35" s="57"/>
      <c r="P35" s="15">
        <v>0.09</v>
      </c>
      <c r="Q35" s="15">
        <f t="shared" si="5"/>
        <v>0</v>
      </c>
    </row>
    <row r="36" spans="1:19" x14ac:dyDescent="0.2">
      <c r="A36" s="11" t="s">
        <v>212</v>
      </c>
      <c r="B36" s="11" t="s">
        <v>213</v>
      </c>
      <c r="C36" s="11" t="s">
        <v>212</v>
      </c>
      <c r="D36" s="11" t="s">
        <v>275</v>
      </c>
      <c r="E36" s="12">
        <v>20</v>
      </c>
      <c r="F36" s="12">
        <v>2100</v>
      </c>
      <c r="G36" s="12">
        <v>10</v>
      </c>
      <c r="H36" s="12">
        <v>50</v>
      </c>
      <c r="I36" s="12"/>
      <c r="J36" s="12"/>
      <c r="K36" s="12"/>
      <c r="L36" s="13"/>
      <c r="M36" s="12">
        <f t="shared" si="3"/>
        <v>0</v>
      </c>
      <c r="N36" s="12">
        <f t="shared" si="4"/>
        <v>0</v>
      </c>
      <c r="O36" s="57"/>
      <c r="P36" s="15">
        <v>7.0000000000000007E-2</v>
      </c>
      <c r="Q36" s="15">
        <f t="shared" si="5"/>
        <v>0</v>
      </c>
    </row>
    <row r="37" spans="1:19" x14ac:dyDescent="0.2">
      <c r="A37" s="11" t="s">
        <v>242</v>
      </c>
      <c r="B37" s="11" t="s">
        <v>243</v>
      </c>
      <c r="C37" s="11" t="s">
        <v>242</v>
      </c>
      <c r="D37" s="11" t="s">
        <v>275</v>
      </c>
      <c r="E37" s="12">
        <v>20</v>
      </c>
      <c r="F37" s="12">
        <v>2400</v>
      </c>
      <c r="G37" s="12">
        <v>10</v>
      </c>
      <c r="H37" s="12">
        <v>50</v>
      </c>
      <c r="I37" s="12"/>
      <c r="J37" s="12"/>
      <c r="K37" s="12"/>
      <c r="L37" s="13"/>
      <c r="M37" s="12">
        <f t="shared" si="3"/>
        <v>0</v>
      </c>
      <c r="N37" s="12">
        <f t="shared" si="4"/>
        <v>0</v>
      </c>
      <c r="O37" s="57"/>
      <c r="P37" s="15">
        <v>7.0000000000000007E-2</v>
      </c>
      <c r="Q37" s="15">
        <f t="shared" si="5"/>
        <v>0</v>
      </c>
    </row>
    <row r="38" spans="1:19" ht="15" x14ac:dyDescent="0.2">
      <c r="A38" s="60" t="s">
        <v>52</v>
      </c>
      <c r="B38" s="60"/>
      <c r="C38" s="60"/>
      <c r="D38" s="60"/>
      <c r="E38" s="60"/>
      <c r="F38" s="24"/>
      <c r="G38" s="10"/>
      <c r="H38" s="10"/>
      <c r="I38" s="12"/>
      <c r="J38" s="12"/>
      <c r="K38" s="12"/>
      <c r="L38" s="25"/>
      <c r="M38" s="12"/>
      <c r="N38" s="12"/>
      <c r="O38" s="57"/>
      <c r="P38" s="12"/>
      <c r="Q38" s="15"/>
    </row>
    <row r="39" spans="1:19" x14ac:dyDescent="0.2">
      <c r="A39" s="11" t="s">
        <v>261</v>
      </c>
      <c r="B39" s="11" t="s">
        <v>262</v>
      </c>
      <c r="C39" s="11" t="s">
        <v>261</v>
      </c>
      <c r="D39" s="11" t="s">
        <v>275</v>
      </c>
      <c r="E39" s="12">
        <v>25</v>
      </c>
      <c r="F39" s="12">
        <v>200</v>
      </c>
      <c r="G39" s="12">
        <v>10</v>
      </c>
      <c r="H39" s="12">
        <v>150</v>
      </c>
      <c r="I39" s="12"/>
      <c r="J39" s="12">
        <v>300</v>
      </c>
      <c r="K39" s="12"/>
      <c r="L39" s="13"/>
      <c r="M39" s="12">
        <f t="shared" ref="M39:M57" si="6">SUM(I39:L39)</f>
        <v>300</v>
      </c>
      <c r="N39" s="12">
        <f t="shared" ref="N39:N57" si="7">$M39/$H39</f>
        <v>2</v>
      </c>
      <c r="O39" s="57"/>
      <c r="P39" s="15">
        <v>0.06</v>
      </c>
      <c r="Q39" s="15">
        <f t="shared" ref="Q39:Q57" si="8">$N39*$P39</f>
        <v>0.12</v>
      </c>
      <c r="R39" s="43">
        <f>SUM(Q39:Q57)</f>
        <v>18.310000000000002</v>
      </c>
      <c r="S39" s="3">
        <f>R39*100/$R$144</f>
        <v>31.304496495127371</v>
      </c>
    </row>
    <row r="40" spans="1:19" x14ac:dyDescent="0.2">
      <c r="A40" s="36" t="s">
        <v>198</v>
      </c>
      <c r="B40" s="36" t="s">
        <v>199</v>
      </c>
      <c r="C40" s="36">
        <v>90448000</v>
      </c>
      <c r="D40" s="36" t="s">
        <v>277</v>
      </c>
      <c r="E40" s="12" t="s">
        <v>63</v>
      </c>
      <c r="F40" s="12">
        <v>270</v>
      </c>
      <c r="G40" s="12">
        <v>10</v>
      </c>
      <c r="H40" s="12">
        <v>100</v>
      </c>
      <c r="I40" s="12"/>
      <c r="J40" s="12">
        <v>500</v>
      </c>
      <c r="K40" s="12"/>
      <c r="L40" s="13"/>
      <c r="M40" s="12">
        <f t="shared" si="6"/>
        <v>500</v>
      </c>
      <c r="N40" s="12">
        <f t="shared" si="7"/>
        <v>5</v>
      </c>
      <c r="O40" s="57"/>
      <c r="P40" s="15">
        <v>0.06</v>
      </c>
      <c r="Q40" s="15">
        <f t="shared" si="8"/>
        <v>0.3</v>
      </c>
    </row>
    <row r="41" spans="1:19" x14ac:dyDescent="0.2">
      <c r="A41" s="36" t="s">
        <v>392</v>
      </c>
      <c r="B41" s="36" t="s">
        <v>391</v>
      </c>
      <c r="C41" s="31" t="s">
        <v>393</v>
      </c>
      <c r="D41" s="36" t="s">
        <v>277</v>
      </c>
      <c r="E41" s="12" t="s">
        <v>63</v>
      </c>
      <c r="F41" s="12">
        <v>300</v>
      </c>
      <c r="G41" s="12">
        <v>10</v>
      </c>
      <c r="H41" s="12">
        <v>100</v>
      </c>
      <c r="I41" s="12"/>
      <c r="J41" s="12"/>
      <c r="K41" s="12"/>
      <c r="L41" s="13"/>
      <c r="M41" s="12">
        <f t="shared" si="6"/>
        <v>0</v>
      </c>
      <c r="N41" s="12">
        <f t="shared" si="7"/>
        <v>0</v>
      </c>
      <c r="O41" s="57"/>
      <c r="P41" s="15">
        <v>0.06</v>
      </c>
      <c r="Q41" s="15">
        <f t="shared" si="8"/>
        <v>0</v>
      </c>
    </row>
    <row r="42" spans="1:19" x14ac:dyDescent="0.2">
      <c r="A42" s="27" t="s">
        <v>67</v>
      </c>
      <c r="B42" s="27" t="s">
        <v>68</v>
      </c>
      <c r="C42" s="27" t="s">
        <v>69</v>
      </c>
      <c r="D42" s="11" t="s">
        <v>275</v>
      </c>
      <c r="E42" s="12">
        <v>25</v>
      </c>
      <c r="F42" s="12">
        <v>375</v>
      </c>
      <c r="G42" s="12">
        <v>10</v>
      </c>
      <c r="H42" s="12">
        <v>100</v>
      </c>
      <c r="I42" s="12"/>
      <c r="J42" s="12">
        <v>500</v>
      </c>
      <c r="K42" s="12"/>
      <c r="L42" s="13"/>
      <c r="M42" s="12">
        <f t="shared" si="6"/>
        <v>500</v>
      </c>
      <c r="N42" s="12">
        <f t="shared" si="7"/>
        <v>5</v>
      </c>
      <c r="O42" s="57"/>
      <c r="P42" s="15">
        <v>0.06</v>
      </c>
      <c r="Q42" s="15">
        <f t="shared" si="8"/>
        <v>0.3</v>
      </c>
    </row>
    <row r="43" spans="1:19" x14ac:dyDescent="0.2">
      <c r="A43" s="11" t="s">
        <v>64</v>
      </c>
      <c r="B43" s="11" t="s">
        <v>65</v>
      </c>
      <c r="C43" s="11" t="s">
        <v>64</v>
      </c>
      <c r="D43" s="11" t="s">
        <v>275</v>
      </c>
      <c r="E43" s="12">
        <v>25</v>
      </c>
      <c r="F43" s="12">
        <v>457</v>
      </c>
      <c r="G43" s="12">
        <v>10</v>
      </c>
      <c r="H43" s="12">
        <v>100</v>
      </c>
      <c r="I43" s="12"/>
      <c r="J43" s="12">
        <v>500</v>
      </c>
      <c r="K43" s="12">
        <v>500</v>
      </c>
      <c r="L43" s="13"/>
      <c r="M43" s="12">
        <f t="shared" si="6"/>
        <v>1000</v>
      </c>
      <c r="N43" s="12">
        <f t="shared" si="7"/>
        <v>10</v>
      </c>
      <c r="O43" s="57"/>
      <c r="P43" s="15">
        <v>0.06</v>
      </c>
      <c r="Q43" s="15">
        <f t="shared" si="8"/>
        <v>0.6</v>
      </c>
    </row>
    <row r="44" spans="1:19" x14ac:dyDescent="0.2">
      <c r="A44" s="36" t="s">
        <v>66</v>
      </c>
      <c r="B44" s="36" t="s">
        <v>65</v>
      </c>
      <c r="C44" s="36">
        <v>90443400</v>
      </c>
      <c r="D44" s="36" t="s">
        <v>277</v>
      </c>
      <c r="E44" s="12" t="s">
        <v>63</v>
      </c>
      <c r="F44" s="12">
        <v>450</v>
      </c>
      <c r="G44" s="12">
        <v>10</v>
      </c>
      <c r="H44" s="12">
        <v>100</v>
      </c>
      <c r="I44" s="12">
        <v>1300</v>
      </c>
      <c r="J44" s="12">
        <v>2000</v>
      </c>
      <c r="K44" s="12">
        <v>2000</v>
      </c>
      <c r="L44" s="13"/>
      <c r="M44" s="12">
        <f t="shared" si="6"/>
        <v>5300</v>
      </c>
      <c r="N44" s="12">
        <f t="shared" si="7"/>
        <v>53</v>
      </c>
      <c r="O44" s="57"/>
      <c r="P44" s="15">
        <v>0.06</v>
      </c>
      <c r="Q44" s="15">
        <f t="shared" si="8"/>
        <v>3.1799999999999997</v>
      </c>
    </row>
    <row r="45" spans="1:19" x14ac:dyDescent="0.2">
      <c r="A45" s="11" t="s">
        <v>60</v>
      </c>
      <c r="B45" s="11" t="s">
        <v>61</v>
      </c>
      <c r="C45" s="11" t="s">
        <v>60</v>
      </c>
      <c r="D45" s="11" t="s">
        <v>275</v>
      </c>
      <c r="E45" s="12">
        <v>25</v>
      </c>
      <c r="F45" s="12">
        <v>610</v>
      </c>
      <c r="G45" s="12">
        <v>10</v>
      </c>
      <c r="H45" s="12">
        <v>50</v>
      </c>
      <c r="I45" s="12"/>
      <c r="J45" s="12">
        <v>250</v>
      </c>
      <c r="K45" s="12">
        <v>500</v>
      </c>
      <c r="L45" s="13"/>
      <c r="M45" s="12">
        <f t="shared" si="6"/>
        <v>750</v>
      </c>
      <c r="N45" s="12">
        <f t="shared" si="7"/>
        <v>15</v>
      </c>
      <c r="O45" s="57"/>
      <c r="P45" s="15">
        <v>0.04</v>
      </c>
      <c r="Q45" s="15">
        <f t="shared" si="8"/>
        <v>0.6</v>
      </c>
    </row>
    <row r="46" spans="1:19" x14ac:dyDescent="0.2">
      <c r="A46" s="36" t="s">
        <v>62</v>
      </c>
      <c r="B46" s="36" t="s">
        <v>61</v>
      </c>
      <c r="C46" s="36">
        <v>90443600</v>
      </c>
      <c r="D46" s="36" t="s">
        <v>277</v>
      </c>
      <c r="E46" s="12" t="s">
        <v>63</v>
      </c>
      <c r="F46" s="12">
        <v>600</v>
      </c>
      <c r="G46" s="12">
        <v>10</v>
      </c>
      <c r="H46" s="12">
        <v>50</v>
      </c>
      <c r="I46" s="12"/>
      <c r="J46" s="12">
        <v>1500</v>
      </c>
      <c r="K46" s="12">
        <v>2000</v>
      </c>
      <c r="L46" s="13"/>
      <c r="M46" s="12">
        <f t="shared" si="6"/>
        <v>3500</v>
      </c>
      <c r="N46" s="12">
        <f t="shared" si="7"/>
        <v>70</v>
      </c>
      <c r="O46" s="57"/>
      <c r="P46" s="15">
        <v>0.04</v>
      </c>
      <c r="Q46" s="15">
        <f t="shared" si="8"/>
        <v>2.8000000000000003</v>
      </c>
    </row>
    <row r="47" spans="1:19" x14ac:dyDescent="0.2">
      <c r="A47" s="11" t="s">
        <v>195</v>
      </c>
      <c r="B47" s="11" t="s">
        <v>178</v>
      </c>
      <c r="C47" s="11" t="s">
        <v>195</v>
      </c>
      <c r="D47" s="11" t="s">
        <v>275</v>
      </c>
      <c r="E47" s="12">
        <v>25</v>
      </c>
      <c r="F47" s="12">
        <v>750</v>
      </c>
      <c r="G47" s="12">
        <v>10</v>
      </c>
      <c r="H47" s="12">
        <v>50</v>
      </c>
      <c r="I47" s="12"/>
      <c r="J47" s="12"/>
      <c r="K47" s="12"/>
      <c r="L47" s="13"/>
      <c r="M47" s="12">
        <f t="shared" si="6"/>
        <v>0</v>
      </c>
      <c r="N47" s="12">
        <f t="shared" si="7"/>
        <v>0</v>
      </c>
      <c r="O47" s="57"/>
      <c r="P47" s="15">
        <v>0.05</v>
      </c>
      <c r="Q47" s="15">
        <f t="shared" si="8"/>
        <v>0</v>
      </c>
    </row>
    <row r="48" spans="1:19" x14ac:dyDescent="0.2">
      <c r="A48" s="36" t="s">
        <v>177</v>
      </c>
      <c r="B48" s="36" t="s">
        <v>178</v>
      </c>
      <c r="C48" s="36">
        <v>90443700</v>
      </c>
      <c r="D48" s="36" t="s">
        <v>277</v>
      </c>
      <c r="E48" s="12" t="s">
        <v>63</v>
      </c>
      <c r="F48" s="12">
        <v>750</v>
      </c>
      <c r="G48" s="12">
        <v>10</v>
      </c>
      <c r="H48" s="12">
        <v>50</v>
      </c>
      <c r="I48" s="12"/>
      <c r="J48" s="12">
        <v>750</v>
      </c>
      <c r="K48" s="12">
        <v>1000</v>
      </c>
      <c r="L48" s="13"/>
      <c r="M48" s="12">
        <f t="shared" si="6"/>
        <v>1750</v>
      </c>
      <c r="N48" s="12">
        <f t="shared" si="7"/>
        <v>35</v>
      </c>
      <c r="O48" s="57"/>
      <c r="P48" s="15">
        <v>0.05</v>
      </c>
      <c r="Q48" s="15">
        <f t="shared" si="8"/>
        <v>1.75</v>
      </c>
    </row>
    <row r="49" spans="1:19" x14ac:dyDescent="0.2">
      <c r="A49" s="11" t="s">
        <v>155</v>
      </c>
      <c r="B49" s="11" t="s">
        <v>58</v>
      </c>
      <c r="C49" s="11" t="s">
        <v>155</v>
      </c>
      <c r="D49" s="11" t="s">
        <v>275</v>
      </c>
      <c r="E49" s="12">
        <v>25</v>
      </c>
      <c r="F49" s="12">
        <v>915</v>
      </c>
      <c r="G49" s="12">
        <v>10</v>
      </c>
      <c r="H49" s="12">
        <v>50</v>
      </c>
      <c r="I49" s="12"/>
      <c r="J49" s="12"/>
      <c r="K49" s="12"/>
      <c r="L49" s="13"/>
      <c r="M49" s="12">
        <f t="shared" si="6"/>
        <v>0</v>
      </c>
      <c r="N49" s="12">
        <f t="shared" si="7"/>
        <v>0</v>
      </c>
      <c r="O49" s="57"/>
      <c r="P49" s="15">
        <v>0.06</v>
      </c>
      <c r="Q49" s="15">
        <f t="shared" si="8"/>
        <v>0</v>
      </c>
    </row>
    <row r="50" spans="1:19" x14ac:dyDescent="0.2">
      <c r="A50" s="36" t="s">
        <v>176</v>
      </c>
      <c r="B50" s="36" t="s">
        <v>58</v>
      </c>
      <c r="C50" s="36">
        <v>90443800</v>
      </c>
      <c r="D50" s="36" t="s">
        <v>277</v>
      </c>
      <c r="E50" s="12" t="s">
        <v>63</v>
      </c>
      <c r="F50" s="12">
        <v>900</v>
      </c>
      <c r="G50" s="12">
        <v>10</v>
      </c>
      <c r="H50" s="12">
        <v>50</v>
      </c>
      <c r="I50" s="12">
        <v>750</v>
      </c>
      <c r="J50" s="12">
        <v>2000</v>
      </c>
      <c r="K50" s="12">
        <v>2000</v>
      </c>
      <c r="L50" s="13"/>
      <c r="M50" s="12">
        <f t="shared" si="6"/>
        <v>4750</v>
      </c>
      <c r="N50" s="12">
        <f t="shared" si="7"/>
        <v>95</v>
      </c>
      <c r="O50" s="57"/>
      <c r="P50" s="15">
        <v>0.06</v>
      </c>
      <c r="Q50" s="15">
        <f t="shared" si="8"/>
        <v>5.7</v>
      </c>
    </row>
    <row r="51" spans="1:19" x14ac:dyDescent="0.2">
      <c r="A51" s="11" t="s">
        <v>53</v>
      </c>
      <c r="B51" s="11" t="s">
        <v>54</v>
      </c>
      <c r="C51" s="11" t="s">
        <v>53</v>
      </c>
      <c r="D51" s="11" t="s">
        <v>275</v>
      </c>
      <c r="E51" s="12">
        <v>25</v>
      </c>
      <c r="F51" s="12">
        <v>1220</v>
      </c>
      <c r="G51" s="12">
        <v>10</v>
      </c>
      <c r="H51" s="12">
        <v>50</v>
      </c>
      <c r="I51" s="12"/>
      <c r="J51" s="12"/>
      <c r="K51" s="12"/>
      <c r="L51" s="13"/>
      <c r="M51" s="12">
        <f t="shared" si="6"/>
        <v>0</v>
      </c>
      <c r="N51" s="12">
        <f t="shared" si="7"/>
        <v>0</v>
      </c>
      <c r="O51" s="57"/>
      <c r="P51" s="15">
        <v>0.08</v>
      </c>
      <c r="Q51" s="15">
        <f t="shared" si="8"/>
        <v>0</v>
      </c>
    </row>
    <row r="52" spans="1:19" x14ac:dyDescent="0.2">
      <c r="A52" s="26" t="s">
        <v>194</v>
      </c>
      <c r="B52" s="26" t="s">
        <v>54</v>
      </c>
      <c r="C52" s="26">
        <v>90444000</v>
      </c>
      <c r="D52" s="36" t="s">
        <v>277</v>
      </c>
      <c r="E52" s="12" t="s">
        <v>63</v>
      </c>
      <c r="F52" s="12">
        <v>1200</v>
      </c>
      <c r="G52" s="12">
        <v>10</v>
      </c>
      <c r="H52" s="12">
        <v>50</v>
      </c>
      <c r="I52" s="12">
        <v>250</v>
      </c>
      <c r="J52" s="12">
        <v>500</v>
      </c>
      <c r="K52" s="12">
        <v>500</v>
      </c>
      <c r="L52" s="13"/>
      <c r="M52" s="12">
        <f t="shared" si="6"/>
        <v>1250</v>
      </c>
      <c r="N52" s="12">
        <f t="shared" si="7"/>
        <v>25</v>
      </c>
      <c r="O52" s="57"/>
      <c r="P52" s="15">
        <v>0.08</v>
      </c>
      <c r="Q52" s="15">
        <f t="shared" si="8"/>
        <v>2</v>
      </c>
    </row>
    <row r="53" spans="1:19" x14ac:dyDescent="0.2">
      <c r="A53" s="11" t="s">
        <v>230</v>
      </c>
      <c r="B53" s="11" t="s">
        <v>231</v>
      </c>
      <c r="C53" s="11" t="s">
        <v>230</v>
      </c>
      <c r="D53" s="11" t="s">
        <v>275</v>
      </c>
      <c r="E53" s="12">
        <v>25</v>
      </c>
      <c r="F53" s="12">
        <v>1500</v>
      </c>
      <c r="G53" s="12">
        <v>10</v>
      </c>
      <c r="H53" s="12">
        <v>50</v>
      </c>
      <c r="I53" s="12"/>
      <c r="J53" s="12"/>
      <c r="K53" s="12"/>
      <c r="L53" s="13"/>
      <c r="M53" s="12">
        <f t="shared" si="6"/>
        <v>0</v>
      </c>
      <c r="N53" s="12">
        <f t="shared" si="7"/>
        <v>0</v>
      </c>
      <c r="O53" s="57"/>
      <c r="P53" s="15">
        <v>0.11</v>
      </c>
      <c r="Q53" s="15">
        <f t="shared" si="8"/>
        <v>0</v>
      </c>
    </row>
    <row r="54" spans="1:19" x14ac:dyDescent="0.2">
      <c r="A54" s="11" t="s">
        <v>254</v>
      </c>
      <c r="B54" s="11" t="s">
        <v>255</v>
      </c>
      <c r="C54" s="11" t="s">
        <v>254</v>
      </c>
      <c r="D54" s="11" t="s">
        <v>275</v>
      </c>
      <c r="E54" s="12">
        <v>25</v>
      </c>
      <c r="F54" s="12">
        <v>1650</v>
      </c>
      <c r="G54" s="12">
        <v>10</v>
      </c>
      <c r="H54" s="12">
        <v>50</v>
      </c>
      <c r="I54" s="12"/>
      <c r="J54" s="12"/>
      <c r="K54" s="12"/>
      <c r="L54" s="13"/>
      <c r="M54" s="12">
        <f t="shared" si="6"/>
        <v>0</v>
      </c>
      <c r="N54" s="12">
        <f t="shared" si="7"/>
        <v>0</v>
      </c>
      <c r="O54" s="57"/>
      <c r="P54" s="15">
        <v>0.12</v>
      </c>
      <c r="Q54" s="15">
        <f t="shared" si="8"/>
        <v>0</v>
      </c>
    </row>
    <row r="55" spans="1:19" x14ac:dyDescent="0.2">
      <c r="A55" s="11" t="s">
        <v>193</v>
      </c>
      <c r="B55" s="11" t="s">
        <v>175</v>
      </c>
      <c r="C55" s="11" t="s">
        <v>193</v>
      </c>
      <c r="D55" s="11" t="s">
        <v>275</v>
      </c>
      <c r="E55" s="12">
        <v>25</v>
      </c>
      <c r="F55" s="12">
        <v>1800</v>
      </c>
      <c r="G55" s="12">
        <v>10</v>
      </c>
      <c r="H55" s="12">
        <v>50</v>
      </c>
      <c r="I55" s="12"/>
      <c r="J55" s="12"/>
      <c r="K55" s="12"/>
      <c r="L55" s="13"/>
      <c r="M55" s="12">
        <f t="shared" si="6"/>
        <v>0</v>
      </c>
      <c r="N55" s="12">
        <f t="shared" si="7"/>
        <v>0</v>
      </c>
      <c r="O55" s="57"/>
      <c r="P55" s="15">
        <v>0.12</v>
      </c>
      <c r="Q55" s="15">
        <f t="shared" si="8"/>
        <v>0</v>
      </c>
    </row>
    <row r="56" spans="1:19" x14ac:dyDescent="0.2">
      <c r="A56" s="36" t="s">
        <v>174</v>
      </c>
      <c r="B56" s="36" t="s">
        <v>175</v>
      </c>
      <c r="C56" s="36">
        <v>90443900</v>
      </c>
      <c r="D56" s="36" t="s">
        <v>277</v>
      </c>
      <c r="E56" s="12" t="s">
        <v>63</v>
      </c>
      <c r="F56" s="12">
        <v>1800</v>
      </c>
      <c r="G56" s="12">
        <v>10</v>
      </c>
      <c r="H56" s="12">
        <v>50</v>
      </c>
      <c r="I56" s="12"/>
      <c r="J56" s="12">
        <v>200</v>
      </c>
      <c r="K56" s="12">
        <v>200</v>
      </c>
      <c r="L56" s="13"/>
      <c r="M56" s="12">
        <f t="shared" si="6"/>
        <v>400</v>
      </c>
      <c r="N56" s="12">
        <f t="shared" si="7"/>
        <v>8</v>
      </c>
      <c r="O56" s="57"/>
      <c r="P56" s="15">
        <v>0.12</v>
      </c>
      <c r="Q56" s="15">
        <f>$N56*$P56</f>
        <v>0.96</v>
      </c>
    </row>
    <row r="57" spans="1:19" x14ac:dyDescent="0.2">
      <c r="A57" s="36" t="s">
        <v>293</v>
      </c>
      <c r="B57" s="36" t="s">
        <v>294</v>
      </c>
      <c r="C57" s="36">
        <v>90443000</v>
      </c>
      <c r="D57" s="36" t="s">
        <v>277</v>
      </c>
      <c r="E57" s="12" t="s">
        <v>63</v>
      </c>
      <c r="F57" s="12">
        <v>2100</v>
      </c>
      <c r="G57" s="12">
        <v>10</v>
      </c>
      <c r="H57" s="12">
        <v>50</v>
      </c>
      <c r="I57" s="12"/>
      <c r="J57" s="12"/>
      <c r="K57" s="12"/>
      <c r="L57" s="13"/>
      <c r="M57" s="12">
        <f t="shared" si="6"/>
        <v>0</v>
      </c>
      <c r="N57" s="12">
        <f t="shared" si="7"/>
        <v>0</v>
      </c>
      <c r="O57" s="57"/>
      <c r="P57" s="15">
        <v>0.09</v>
      </c>
      <c r="Q57" s="15">
        <f t="shared" si="8"/>
        <v>0</v>
      </c>
    </row>
    <row r="58" spans="1:19" x14ac:dyDescent="0.2">
      <c r="A58" s="8" t="s">
        <v>70</v>
      </c>
      <c r="B58" s="8"/>
      <c r="C58" s="8"/>
      <c r="D58" s="8"/>
      <c r="E58" s="8"/>
      <c r="F58" s="36"/>
      <c r="G58" s="20"/>
      <c r="H58" s="20"/>
      <c r="I58" s="12"/>
      <c r="J58" s="12"/>
      <c r="K58" s="12"/>
      <c r="L58" s="20"/>
      <c r="M58" s="12"/>
      <c r="N58" s="12"/>
      <c r="O58" s="57"/>
      <c r="P58" s="12"/>
      <c r="Q58" s="15"/>
    </row>
    <row r="59" spans="1:19" x14ac:dyDescent="0.2">
      <c r="A59" s="11" t="s">
        <v>295</v>
      </c>
      <c r="B59" s="11" t="s">
        <v>296</v>
      </c>
      <c r="C59" s="11" t="s">
        <v>295</v>
      </c>
      <c r="D59" s="11" t="s">
        <v>275</v>
      </c>
      <c r="E59" s="12">
        <v>32</v>
      </c>
      <c r="F59" s="12">
        <v>100</v>
      </c>
      <c r="G59" s="12">
        <v>10</v>
      </c>
      <c r="H59" s="12">
        <v>300</v>
      </c>
      <c r="I59" s="12"/>
      <c r="J59" s="12"/>
      <c r="K59" s="12">
        <v>300</v>
      </c>
      <c r="L59" s="13"/>
      <c r="M59" s="12">
        <f t="shared" ref="M59:M73" si="9">SUM(I59:L59)</f>
        <v>300</v>
      </c>
      <c r="N59" s="12">
        <f t="shared" ref="N59:N73" si="10">$M59/$H59</f>
        <v>1</v>
      </c>
      <c r="O59" s="57"/>
      <c r="P59" s="15">
        <v>0.09</v>
      </c>
      <c r="Q59" s="15">
        <f t="shared" ref="Q59:Q73" si="11">$N59*$P59</f>
        <v>0.09</v>
      </c>
      <c r="R59" s="43">
        <f>SUM(Q59:Q73)</f>
        <v>2.91</v>
      </c>
      <c r="S59" s="3">
        <f>R59*100/$R$144</f>
        <v>4.975209437510685</v>
      </c>
    </row>
    <row r="60" spans="1:19" x14ac:dyDescent="0.2">
      <c r="A60" s="11" t="s">
        <v>71</v>
      </c>
      <c r="B60" s="11" t="s">
        <v>72</v>
      </c>
      <c r="C60" s="11" t="s">
        <v>71</v>
      </c>
      <c r="D60" s="11" t="s">
        <v>275</v>
      </c>
      <c r="E60" s="12">
        <v>32</v>
      </c>
      <c r="F60" s="12">
        <v>150</v>
      </c>
      <c r="G60" s="12">
        <v>10</v>
      </c>
      <c r="H60" s="12">
        <v>300</v>
      </c>
      <c r="I60" s="12"/>
      <c r="J60" s="12"/>
      <c r="K60" s="12">
        <v>300</v>
      </c>
      <c r="L60" s="13"/>
      <c r="M60" s="12">
        <f t="shared" si="9"/>
        <v>300</v>
      </c>
      <c r="N60" s="12">
        <f t="shared" si="10"/>
        <v>1</v>
      </c>
      <c r="O60" s="57"/>
      <c r="P60" s="15">
        <v>0.09</v>
      </c>
      <c r="Q60" s="15">
        <f t="shared" si="11"/>
        <v>0.09</v>
      </c>
    </row>
    <row r="61" spans="1:19" x14ac:dyDescent="0.2">
      <c r="A61" s="36" t="s">
        <v>256</v>
      </c>
      <c r="B61" s="36" t="s">
        <v>72</v>
      </c>
      <c r="C61" s="36">
        <v>90446200</v>
      </c>
      <c r="D61" s="36" t="s">
        <v>277</v>
      </c>
      <c r="E61" s="12">
        <v>32</v>
      </c>
      <c r="F61" s="12">
        <v>150</v>
      </c>
      <c r="G61" s="12">
        <v>10</v>
      </c>
      <c r="H61" s="12">
        <v>300</v>
      </c>
      <c r="I61" s="12"/>
      <c r="J61" s="12">
        <v>300</v>
      </c>
      <c r="K61" s="12">
        <v>300</v>
      </c>
      <c r="L61" s="13"/>
      <c r="M61" s="12">
        <f t="shared" si="9"/>
        <v>600</v>
      </c>
      <c r="N61" s="12">
        <f t="shared" si="10"/>
        <v>2</v>
      </c>
      <c r="O61" s="57"/>
      <c r="P61" s="15">
        <v>0.09</v>
      </c>
      <c r="Q61" s="15">
        <f t="shared" si="11"/>
        <v>0.18</v>
      </c>
    </row>
    <row r="62" spans="1:19" x14ac:dyDescent="0.2">
      <c r="A62" s="11" t="s">
        <v>200</v>
      </c>
      <c r="B62" s="11" t="s">
        <v>201</v>
      </c>
      <c r="C62" s="11" t="s">
        <v>200</v>
      </c>
      <c r="D62" s="11" t="s">
        <v>275</v>
      </c>
      <c r="E62" s="12">
        <v>32</v>
      </c>
      <c r="F62" s="12">
        <v>200</v>
      </c>
      <c r="G62" s="12">
        <v>10</v>
      </c>
      <c r="H62" s="12">
        <v>300</v>
      </c>
      <c r="I62" s="12"/>
      <c r="J62" s="12"/>
      <c r="K62" s="12"/>
      <c r="L62" s="13"/>
      <c r="M62" s="12">
        <f t="shared" si="9"/>
        <v>0</v>
      </c>
      <c r="N62" s="12">
        <f t="shared" si="10"/>
        <v>0</v>
      </c>
      <c r="O62" s="57"/>
      <c r="P62" s="15">
        <v>0.09</v>
      </c>
      <c r="Q62" s="15">
        <f t="shared" si="11"/>
        <v>0</v>
      </c>
    </row>
    <row r="63" spans="1:19" x14ac:dyDescent="0.2">
      <c r="A63" s="11" t="s">
        <v>73</v>
      </c>
      <c r="B63" s="11" t="s">
        <v>74</v>
      </c>
      <c r="C63" s="11" t="s">
        <v>73</v>
      </c>
      <c r="D63" s="11" t="s">
        <v>275</v>
      </c>
      <c r="E63" s="12">
        <v>32</v>
      </c>
      <c r="F63" s="12">
        <v>300</v>
      </c>
      <c r="G63" s="12">
        <v>10</v>
      </c>
      <c r="H63" s="12">
        <v>150</v>
      </c>
      <c r="I63" s="12"/>
      <c r="J63" s="12"/>
      <c r="K63" s="12"/>
      <c r="L63" s="13"/>
      <c r="M63" s="12">
        <f t="shared" si="9"/>
        <v>0</v>
      </c>
      <c r="N63" s="12">
        <f t="shared" si="10"/>
        <v>0</v>
      </c>
      <c r="O63" s="57"/>
      <c r="P63" s="15">
        <v>0.09</v>
      </c>
      <c r="Q63" s="15">
        <f t="shared" si="11"/>
        <v>0</v>
      </c>
    </row>
    <row r="64" spans="1:19" x14ac:dyDescent="0.2">
      <c r="A64" s="36" t="s">
        <v>232</v>
      </c>
      <c r="B64" s="36" t="s">
        <v>74</v>
      </c>
      <c r="C64" s="36">
        <v>90446300</v>
      </c>
      <c r="D64" s="36" t="s">
        <v>277</v>
      </c>
      <c r="E64" s="12" t="s">
        <v>180</v>
      </c>
      <c r="F64" s="12">
        <v>300</v>
      </c>
      <c r="G64" s="12">
        <v>10</v>
      </c>
      <c r="H64" s="12">
        <v>150</v>
      </c>
      <c r="I64" s="12"/>
      <c r="J64" s="12">
        <v>300</v>
      </c>
      <c r="K64" s="12">
        <v>300</v>
      </c>
      <c r="L64" s="13"/>
      <c r="M64" s="12">
        <f t="shared" si="9"/>
        <v>600</v>
      </c>
      <c r="N64" s="12">
        <f t="shared" si="10"/>
        <v>4</v>
      </c>
      <c r="O64" s="57"/>
      <c r="P64" s="15">
        <v>0.09</v>
      </c>
      <c r="Q64" s="15">
        <f t="shared" si="11"/>
        <v>0.36</v>
      </c>
    </row>
    <row r="65" spans="1:19" x14ac:dyDescent="0.2">
      <c r="A65" s="11" t="s">
        <v>75</v>
      </c>
      <c r="B65" s="11" t="s">
        <v>76</v>
      </c>
      <c r="C65" s="11" t="s">
        <v>75</v>
      </c>
      <c r="D65" s="11" t="s">
        <v>275</v>
      </c>
      <c r="E65" s="12">
        <v>32</v>
      </c>
      <c r="F65" s="12">
        <v>450</v>
      </c>
      <c r="G65" s="12">
        <v>10</v>
      </c>
      <c r="H65" s="12">
        <v>100</v>
      </c>
      <c r="I65" s="12"/>
      <c r="J65" s="12"/>
      <c r="K65" s="12"/>
      <c r="L65" s="13"/>
      <c r="M65" s="12">
        <f t="shared" si="9"/>
        <v>0</v>
      </c>
      <c r="N65" s="12">
        <f t="shared" si="10"/>
        <v>0</v>
      </c>
      <c r="O65" s="57"/>
      <c r="P65" s="15">
        <v>0.09</v>
      </c>
      <c r="Q65" s="15">
        <f t="shared" si="11"/>
        <v>0</v>
      </c>
    </row>
    <row r="66" spans="1:19" x14ac:dyDescent="0.2">
      <c r="A66" s="36" t="s">
        <v>179</v>
      </c>
      <c r="B66" s="36" t="s">
        <v>76</v>
      </c>
      <c r="C66" s="36">
        <v>90446400</v>
      </c>
      <c r="D66" s="36" t="s">
        <v>277</v>
      </c>
      <c r="E66" s="12" t="s">
        <v>180</v>
      </c>
      <c r="F66" s="12">
        <v>450</v>
      </c>
      <c r="G66" s="12">
        <v>10</v>
      </c>
      <c r="H66" s="12">
        <v>100</v>
      </c>
      <c r="I66" s="12"/>
      <c r="J66" s="12">
        <v>200</v>
      </c>
      <c r="K66" s="12">
        <v>300</v>
      </c>
      <c r="L66" s="13"/>
      <c r="M66" s="12">
        <f t="shared" si="9"/>
        <v>500</v>
      </c>
      <c r="N66" s="12">
        <f t="shared" si="10"/>
        <v>5</v>
      </c>
      <c r="O66" s="57"/>
      <c r="P66" s="15">
        <v>0.09</v>
      </c>
      <c r="Q66" s="15">
        <f t="shared" si="11"/>
        <v>0.44999999999999996</v>
      </c>
    </row>
    <row r="67" spans="1:19" x14ac:dyDescent="0.2">
      <c r="A67" s="11" t="s">
        <v>156</v>
      </c>
      <c r="B67" s="11" t="s">
        <v>157</v>
      </c>
      <c r="C67" s="11" t="s">
        <v>156</v>
      </c>
      <c r="D67" s="11" t="s">
        <v>275</v>
      </c>
      <c r="E67" s="12">
        <v>32</v>
      </c>
      <c r="F67" s="12">
        <v>600</v>
      </c>
      <c r="G67" s="12">
        <v>10</v>
      </c>
      <c r="H67" s="12">
        <v>100</v>
      </c>
      <c r="I67" s="12"/>
      <c r="J67" s="12"/>
      <c r="K67" s="12"/>
      <c r="L67" s="13"/>
      <c r="M67" s="12">
        <f t="shared" si="9"/>
        <v>0</v>
      </c>
      <c r="N67" s="12">
        <f t="shared" si="10"/>
        <v>0</v>
      </c>
      <c r="O67" s="57"/>
      <c r="P67" s="15">
        <v>0.12</v>
      </c>
      <c r="Q67" s="15">
        <f t="shared" si="11"/>
        <v>0</v>
      </c>
    </row>
    <row r="68" spans="1:19" x14ac:dyDescent="0.2">
      <c r="A68" s="36" t="s">
        <v>181</v>
      </c>
      <c r="B68" s="36" t="s">
        <v>157</v>
      </c>
      <c r="C68" s="36">
        <v>90446600</v>
      </c>
      <c r="D68" s="36" t="s">
        <v>277</v>
      </c>
      <c r="E68" s="12" t="s">
        <v>180</v>
      </c>
      <c r="F68" s="12">
        <v>600</v>
      </c>
      <c r="G68" s="12">
        <v>10</v>
      </c>
      <c r="H68" s="12">
        <v>100</v>
      </c>
      <c r="I68" s="12"/>
      <c r="J68" s="12">
        <v>200</v>
      </c>
      <c r="K68" s="12">
        <v>300</v>
      </c>
      <c r="L68" s="13"/>
      <c r="M68" s="12">
        <f t="shared" si="9"/>
        <v>500</v>
      </c>
      <c r="N68" s="12">
        <f t="shared" si="10"/>
        <v>5</v>
      </c>
      <c r="O68" s="57"/>
      <c r="P68" s="15">
        <v>0.12</v>
      </c>
      <c r="Q68" s="15">
        <f t="shared" si="11"/>
        <v>0.6</v>
      </c>
    </row>
    <row r="69" spans="1:19" x14ac:dyDescent="0.2">
      <c r="A69" s="11" t="s">
        <v>222</v>
      </c>
      <c r="B69" s="11" t="s">
        <v>223</v>
      </c>
      <c r="C69" s="11" t="s">
        <v>222</v>
      </c>
      <c r="D69" s="11" t="s">
        <v>275</v>
      </c>
      <c r="E69" s="12">
        <v>32</v>
      </c>
      <c r="F69" s="12">
        <v>750</v>
      </c>
      <c r="G69" s="12">
        <v>10</v>
      </c>
      <c r="H69" s="12">
        <v>60</v>
      </c>
      <c r="I69" s="12"/>
      <c r="J69" s="12"/>
      <c r="K69" s="12">
        <v>120</v>
      </c>
      <c r="L69" s="13"/>
      <c r="M69" s="12">
        <f t="shared" si="9"/>
        <v>120</v>
      </c>
      <c r="N69" s="12">
        <f t="shared" si="10"/>
        <v>2</v>
      </c>
      <c r="O69" s="57"/>
      <c r="P69" s="15">
        <v>0.09</v>
      </c>
      <c r="Q69" s="15">
        <f t="shared" si="11"/>
        <v>0.18</v>
      </c>
    </row>
    <row r="70" spans="1:19" x14ac:dyDescent="0.2">
      <c r="A70" s="11" t="s">
        <v>158</v>
      </c>
      <c r="B70" s="11" t="s">
        <v>159</v>
      </c>
      <c r="C70" s="11" t="s">
        <v>158</v>
      </c>
      <c r="D70" s="11" t="s">
        <v>275</v>
      </c>
      <c r="E70" s="12">
        <v>32</v>
      </c>
      <c r="F70" s="12">
        <v>900</v>
      </c>
      <c r="G70" s="12">
        <v>10</v>
      </c>
      <c r="H70" s="12">
        <v>50</v>
      </c>
      <c r="I70" s="12"/>
      <c r="J70" s="12"/>
      <c r="K70" s="12"/>
      <c r="L70" s="13"/>
      <c r="M70" s="12">
        <f t="shared" si="9"/>
        <v>0</v>
      </c>
      <c r="N70" s="12">
        <f t="shared" si="10"/>
        <v>0</v>
      </c>
      <c r="O70" s="57"/>
      <c r="P70" s="15">
        <v>0.09</v>
      </c>
      <c r="Q70" s="15">
        <f t="shared" si="11"/>
        <v>0</v>
      </c>
    </row>
    <row r="71" spans="1:19" x14ac:dyDescent="0.2">
      <c r="A71" s="36" t="s">
        <v>182</v>
      </c>
      <c r="B71" s="36" t="s">
        <v>159</v>
      </c>
      <c r="C71" s="36">
        <v>90446700</v>
      </c>
      <c r="D71" s="36" t="s">
        <v>277</v>
      </c>
      <c r="E71" s="12" t="s">
        <v>180</v>
      </c>
      <c r="F71" s="12">
        <v>900</v>
      </c>
      <c r="G71" s="12">
        <v>10</v>
      </c>
      <c r="H71" s="12">
        <v>50</v>
      </c>
      <c r="I71" s="12"/>
      <c r="J71" s="12"/>
      <c r="K71" s="12"/>
      <c r="L71" s="13"/>
      <c r="M71" s="12">
        <f t="shared" si="9"/>
        <v>0</v>
      </c>
      <c r="N71" s="12">
        <f t="shared" si="10"/>
        <v>0</v>
      </c>
      <c r="O71" s="57"/>
      <c r="P71" s="15">
        <v>0.09</v>
      </c>
      <c r="Q71" s="15">
        <f t="shared" si="11"/>
        <v>0</v>
      </c>
    </row>
    <row r="72" spans="1:19" x14ac:dyDescent="0.2">
      <c r="A72" s="11" t="s">
        <v>233</v>
      </c>
      <c r="B72" s="11" t="s">
        <v>234</v>
      </c>
      <c r="C72" s="11" t="s">
        <v>233</v>
      </c>
      <c r="D72" s="11" t="s">
        <v>275</v>
      </c>
      <c r="E72" s="12">
        <v>32</v>
      </c>
      <c r="F72" s="12">
        <v>1200</v>
      </c>
      <c r="G72" s="12">
        <v>10</v>
      </c>
      <c r="H72" s="12">
        <v>50</v>
      </c>
      <c r="I72" s="12"/>
      <c r="J72" s="12">
        <v>50</v>
      </c>
      <c r="K72" s="12">
        <v>50</v>
      </c>
      <c r="L72" s="13"/>
      <c r="M72" s="12">
        <f t="shared" si="9"/>
        <v>100</v>
      </c>
      <c r="N72" s="12">
        <f t="shared" si="10"/>
        <v>2</v>
      </c>
      <c r="O72" s="57"/>
      <c r="P72" s="15">
        <v>0.12</v>
      </c>
      <c r="Q72" s="15">
        <f t="shared" si="11"/>
        <v>0.24</v>
      </c>
    </row>
    <row r="73" spans="1:19" x14ac:dyDescent="0.2">
      <c r="A73" s="36" t="s">
        <v>236</v>
      </c>
      <c r="B73" s="36" t="s">
        <v>237</v>
      </c>
      <c r="C73" s="36">
        <v>90446800</v>
      </c>
      <c r="D73" s="36" t="s">
        <v>277</v>
      </c>
      <c r="E73" s="12" t="s">
        <v>180</v>
      </c>
      <c r="F73" s="12">
        <v>1800</v>
      </c>
      <c r="G73" s="12">
        <v>10</v>
      </c>
      <c r="H73" s="12">
        <v>25</v>
      </c>
      <c r="I73" s="12">
        <v>50</v>
      </c>
      <c r="J73" s="12">
        <v>50</v>
      </c>
      <c r="K73" s="12"/>
      <c r="L73" s="13"/>
      <c r="M73" s="12">
        <f t="shared" si="9"/>
        <v>100</v>
      </c>
      <c r="N73" s="12">
        <f t="shared" si="10"/>
        <v>4</v>
      </c>
      <c r="O73" s="57"/>
      <c r="P73" s="15">
        <v>0.18</v>
      </c>
      <c r="Q73" s="15">
        <f t="shared" si="11"/>
        <v>0.72</v>
      </c>
      <c r="R73" s="43"/>
    </row>
    <row r="74" spans="1:19" x14ac:dyDescent="0.2">
      <c r="A74" s="8" t="s">
        <v>77</v>
      </c>
      <c r="B74" s="8"/>
      <c r="C74" s="8"/>
      <c r="D74" s="8"/>
      <c r="E74" s="8"/>
      <c r="F74" s="36"/>
      <c r="G74" s="12"/>
      <c r="H74" s="12"/>
      <c r="I74" s="12"/>
      <c r="J74" s="12"/>
      <c r="K74" s="12"/>
      <c r="L74" s="8"/>
      <c r="M74" s="12"/>
      <c r="N74" s="12"/>
      <c r="O74" s="57"/>
      <c r="P74" s="12"/>
      <c r="Q74" s="15"/>
    </row>
    <row r="75" spans="1:19" x14ac:dyDescent="0.2">
      <c r="A75" s="11" t="s">
        <v>297</v>
      </c>
      <c r="B75" s="11" t="s">
        <v>298</v>
      </c>
      <c r="C75" s="11" t="s">
        <v>297</v>
      </c>
      <c r="D75" s="11" t="s">
        <v>275</v>
      </c>
      <c r="E75" s="12">
        <v>40</v>
      </c>
      <c r="F75" s="12">
        <v>100</v>
      </c>
      <c r="G75" s="12">
        <v>10</v>
      </c>
      <c r="H75" s="12">
        <v>300</v>
      </c>
      <c r="I75" s="12"/>
      <c r="J75" s="12"/>
      <c r="K75" s="12"/>
      <c r="L75" s="13"/>
      <c r="M75" s="12">
        <f t="shared" ref="M75:M90" si="12">SUM(I75:L75)</f>
        <v>0</v>
      </c>
      <c r="N75" s="12">
        <f t="shared" ref="N75:N90" si="13">$M75/$H75</f>
        <v>0</v>
      </c>
      <c r="O75" s="57"/>
      <c r="P75" s="15">
        <v>0.13</v>
      </c>
      <c r="Q75" s="15">
        <f t="shared" ref="Q75:Q90" si="14">$N75*$P75</f>
        <v>0</v>
      </c>
      <c r="R75" s="43">
        <f>SUM(Q75:Q90)</f>
        <v>6.6</v>
      </c>
      <c r="S75" s="3">
        <f>R75*100/$R$144</f>
        <v>11.283980167550007</v>
      </c>
    </row>
    <row r="76" spans="1:19" x14ac:dyDescent="0.2">
      <c r="A76" s="11" t="s">
        <v>78</v>
      </c>
      <c r="B76" s="11" t="s">
        <v>79</v>
      </c>
      <c r="C76" s="11" t="s">
        <v>78</v>
      </c>
      <c r="D76" s="11" t="s">
        <v>275</v>
      </c>
      <c r="E76" s="12">
        <v>40</v>
      </c>
      <c r="F76" s="12">
        <v>150</v>
      </c>
      <c r="G76" s="12">
        <v>10</v>
      </c>
      <c r="H76" s="12">
        <v>300</v>
      </c>
      <c r="I76" s="12"/>
      <c r="J76" s="12"/>
      <c r="K76" s="12"/>
      <c r="L76" s="13"/>
      <c r="M76" s="12">
        <f t="shared" si="12"/>
        <v>0</v>
      </c>
      <c r="N76" s="12">
        <f t="shared" si="13"/>
        <v>0</v>
      </c>
      <c r="O76" s="57"/>
      <c r="P76" s="15">
        <v>0.13</v>
      </c>
      <c r="Q76" s="15">
        <f t="shared" si="14"/>
        <v>0</v>
      </c>
    </row>
    <row r="77" spans="1:19" x14ac:dyDescent="0.2">
      <c r="A77" s="36" t="s">
        <v>240</v>
      </c>
      <c r="B77" s="36" t="s">
        <v>79</v>
      </c>
      <c r="C77" s="31" t="s">
        <v>241</v>
      </c>
      <c r="D77" s="36" t="s">
        <v>277</v>
      </c>
      <c r="E77" s="12">
        <v>40</v>
      </c>
      <c r="F77" s="12">
        <v>150</v>
      </c>
      <c r="G77" s="12">
        <v>10</v>
      </c>
      <c r="H77" s="12">
        <v>300</v>
      </c>
      <c r="I77" s="12"/>
      <c r="J77" s="12">
        <v>300</v>
      </c>
      <c r="K77" s="12"/>
      <c r="L77" s="13"/>
      <c r="M77" s="12">
        <f t="shared" si="12"/>
        <v>300</v>
      </c>
      <c r="N77" s="12">
        <f t="shared" si="13"/>
        <v>1</v>
      </c>
      <c r="O77" s="57"/>
      <c r="P77" s="15">
        <v>0.13</v>
      </c>
      <c r="Q77" s="15">
        <f t="shared" si="14"/>
        <v>0.13</v>
      </c>
    </row>
    <row r="78" spans="1:19" x14ac:dyDescent="0.2">
      <c r="A78" s="11" t="s">
        <v>80</v>
      </c>
      <c r="B78" s="11" t="s">
        <v>81</v>
      </c>
      <c r="C78" s="11" t="s">
        <v>80</v>
      </c>
      <c r="D78" s="11" t="s">
        <v>275</v>
      </c>
      <c r="E78" s="12">
        <v>40</v>
      </c>
      <c r="F78" s="12">
        <v>200</v>
      </c>
      <c r="G78" s="12">
        <v>10</v>
      </c>
      <c r="H78" s="12">
        <v>150</v>
      </c>
      <c r="I78" s="12"/>
      <c r="J78" s="12">
        <v>150</v>
      </c>
      <c r="K78" s="12">
        <v>300</v>
      </c>
      <c r="L78" s="13"/>
      <c r="M78" s="12">
        <f t="shared" si="12"/>
        <v>450</v>
      </c>
      <c r="N78" s="12">
        <f t="shared" si="13"/>
        <v>3</v>
      </c>
      <c r="O78" s="57"/>
      <c r="P78" s="15">
        <v>0.13</v>
      </c>
      <c r="Q78" s="15">
        <f t="shared" si="14"/>
        <v>0.39</v>
      </c>
    </row>
    <row r="79" spans="1:19" x14ac:dyDescent="0.2">
      <c r="A79" s="11" t="s">
        <v>82</v>
      </c>
      <c r="B79" s="11" t="s">
        <v>83</v>
      </c>
      <c r="C79" s="11" t="s">
        <v>82</v>
      </c>
      <c r="D79" s="11" t="s">
        <v>275</v>
      </c>
      <c r="E79" s="12">
        <v>40</v>
      </c>
      <c r="F79" s="12">
        <v>300</v>
      </c>
      <c r="G79" s="12">
        <v>10</v>
      </c>
      <c r="H79" s="12">
        <v>150</v>
      </c>
      <c r="I79" s="12"/>
      <c r="J79" s="12"/>
      <c r="K79" s="12"/>
      <c r="L79" s="13"/>
      <c r="M79" s="12">
        <f t="shared" si="12"/>
        <v>0</v>
      </c>
      <c r="N79" s="12">
        <f t="shared" si="13"/>
        <v>0</v>
      </c>
      <c r="O79" s="57"/>
      <c r="P79" s="15">
        <v>0.13</v>
      </c>
      <c r="Q79" s="15">
        <f t="shared" si="14"/>
        <v>0</v>
      </c>
    </row>
    <row r="80" spans="1:19" x14ac:dyDescent="0.2">
      <c r="A80" s="36" t="s">
        <v>183</v>
      </c>
      <c r="B80" s="36" t="s">
        <v>83</v>
      </c>
      <c r="C80" s="36">
        <v>90447300</v>
      </c>
      <c r="D80" s="36" t="s">
        <v>277</v>
      </c>
      <c r="E80" s="12" t="s">
        <v>89</v>
      </c>
      <c r="F80" s="12">
        <v>300</v>
      </c>
      <c r="G80" s="12">
        <v>10</v>
      </c>
      <c r="H80" s="12">
        <v>150</v>
      </c>
      <c r="I80" s="12"/>
      <c r="J80" s="12">
        <v>300</v>
      </c>
      <c r="K80" s="12">
        <v>300</v>
      </c>
      <c r="L80" s="13"/>
      <c r="M80" s="12">
        <f t="shared" si="12"/>
        <v>600</v>
      </c>
      <c r="N80" s="12">
        <f t="shared" si="13"/>
        <v>4</v>
      </c>
      <c r="O80" s="57"/>
      <c r="P80" s="15">
        <v>0.13</v>
      </c>
      <c r="Q80" s="15">
        <f t="shared" si="14"/>
        <v>0.52</v>
      </c>
    </row>
    <row r="81" spans="1:19" x14ac:dyDescent="0.2">
      <c r="A81" s="11" t="s">
        <v>84</v>
      </c>
      <c r="B81" s="11" t="s">
        <v>85</v>
      </c>
      <c r="C81" s="11" t="s">
        <v>84</v>
      </c>
      <c r="D81" s="11" t="s">
        <v>275</v>
      </c>
      <c r="E81" s="12">
        <v>40</v>
      </c>
      <c r="F81" s="12">
        <v>450</v>
      </c>
      <c r="G81" s="12">
        <v>10</v>
      </c>
      <c r="H81" s="12">
        <v>100</v>
      </c>
      <c r="I81" s="12"/>
      <c r="J81" s="12"/>
      <c r="K81" s="12">
        <v>100</v>
      </c>
      <c r="L81" s="13"/>
      <c r="M81" s="12">
        <f t="shared" si="12"/>
        <v>100</v>
      </c>
      <c r="N81" s="12">
        <f t="shared" si="13"/>
        <v>1</v>
      </c>
      <c r="O81" s="57"/>
      <c r="P81" s="15">
        <v>0.13</v>
      </c>
      <c r="Q81" s="15">
        <f t="shared" si="14"/>
        <v>0.13</v>
      </c>
    </row>
    <row r="82" spans="1:19" x14ac:dyDescent="0.2">
      <c r="A82" s="36" t="s">
        <v>184</v>
      </c>
      <c r="B82" s="36" t="s">
        <v>85</v>
      </c>
      <c r="C82" s="36">
        <v>90447400</v>
      </c>
      <c r="D82" s="36" t="s">
        <v>277</v>
      </c>
      <c r="E82" s="12" t="s">
        <v>89</v>
      </c>
      <c r="F82" s="12">
        <v>450</v>
      </c>
      <c r="G82" s="12">
        <v>10</v>
      </c>
      <c r="H82" s="12">
        <v>100</v>
      </c>
      <c r="I82" s="12"/>
      <c r="J82" s="12">
        <v>300</v>
      </c>
      <c r="K82" s="12">
        <v>200</v>
      </c>
      <c r="L82" s="13"/>
      <c r="M82" s="12">
        <f t="shared" si="12"/>
        <v>500</v>
      </c>
      <c r="N82" s="12">
        <f t="shared" si="13"/>
        <v>5</v>
      </c>
      <c r="O82" s="57"/>
      <c r="P82" s="15">
        <v>0.13</v>
      </c>
      <c r="Q82" s="15">
        <f t="shared" si="14"/>
        <v>0.65</v>
      </c>
    </row>
    <row r="83" spans="1:19" x14ac:dyDescent="0.2">
      <c r="A83" s="11" t="s">
        <v>86</v>
      </c>
      <c r="B83" s="11" t="s">
        <v>87</v>
      </c>
      <c r="C83" s="11" t="s">
        <v>86</v>
      </c>
      <c r="D83" s="11" t="s">
        <v>275</v>
      </c>
      <c r="E83" s="12">
        <v>40</v>
      </c>
      <c r="F83" s="12">
        <v>600</v>
      </c>
      <c r="G83" s="12">
        <v>10</v>
      </c>
      <c r="H83" s="12">
        <v>50</v>
      </c>
      <c r="I83" s="12"/>
      <c r="J83" s="12"/>
      <c r="K83" s="12">
        <v>100</v>
      </c>
      <c r="L83" s="13"/>
      <c r="M83" s="12">
        <f t="shared" si="12"/>
        <v>100</v>
      </c>
      <c r="N83" s="12">
        <f t="shared" si="13"/>
        <v>2</v>
      </c>
      <c r="O83" s="57"/>
      <c r="P83" s="15">
        <v>0.09</v>
      </c>
      <c r="Q83" s="15">
        <f t="shared" si="14"/>
        <v>0.18</v>
      </c>
    </row>
    <row r="84" spans="1:19" x14ac:dyDescent="0.2">
      <c r="A84" s="36" t="s">
        <v>88</v>
      </c>
      <c r="B84" s="36" t="s">
        <v>87</v>
      </c>
      <c r="C84" s="36">
        <v>90447600</v>
      </c>
      <c r="D84" s="36" t="s">
        <v>277</v>
      </c>
      <c r="E84" s="12" t="s">
        <v>89</v>
      </c>
      <c r="F84" s="12">
        <v>600</v>
      </c>
      <c r="G84" s="12">
        <v>10</v>
      </c>
      <c r="H84" s="12">
        <v>50</v>
      </c>
      <c r="I84" s="12"/>
      <c r="J84" s="12">
        <v>600</v>
      </c>
      <c r="K84" s="12">
        <v>300</v>
      </c>
      <c r="L84" s="13"/>
      <c r="M84" s="12">
        <f t="shared" si="12"/>
        <v>900</v>
      </c>
      <c r="N84" s="12">
        <f t="shared" si="13"/>
        <v>18</v>
      </c>
      <c r="O84" s="57"/>
      <c r="P84" s="15">
        <v>0.09</v>
      </c>
      <c r="Q84" s="15">
        <f t="shared" si="14"/>
        <v>1.6199999999999999</v>
      </c>
    </row>
    <row r="85" spans="1:19" x14ac:dyDescent="0.2">
      <c r="A85" s="11" t="s">
        <v>90</v>
      </c>
      <c r="B85" s="11" t="s">
        <v>91</v>
      </c>
      <c r="C85" s="11" t="s">
        <v>90</v>
      </c>
      <c r="D85" s="11" t="s">
        <v>275</v>
      </c>
      <c r="E85" s="12">
        <v>40</v>
      </c>
      <c r="F85" s="12">
        <v>750</v>
      </c>
      <c r="G85" s="12">
        <v>10</v>
      </c>
      <c r="H85" s="12">
        <v>50</v>
      </c>
      <c r="I85" s="12"/>
      <c r="J85" s="12">
        <v>200</v>
      </c>
      <c r="K85" s="12">
        <v>200</v>
      </c>
      <c r="L85" s="13"/>
      <c r="M85" s="12">
        <f t="shared" si="12"/>
        <v>400</v>
      </c>
      <c r="N85" s="12">
        <f t="shared" si="13"/>
        <v>8</v>
      </c>
      <c r="O85" s="57"/>
      <c r="P85" s="15">
        <v>0.13</v>
      </c>
      <c r="Q85" s="15">
        <f t="shared" si="14"/>
        <v>1.04</v>
      </c>
    </row>
    <row r="86" spans="1:19" x14ac:dyDescent="0.2">
      <c r="A86" s="11" t="s">
        <v>92</v>
      </c>
      <c r="B86" s="11" t="s">
        <v>93</v>
      </c>
      <c r="C86" s="11" t="s">
        <v>92</v>
      </c>
      <c r="D86" s="11" t="s">
        <v>275</v>
      </c>
      <c r="E86" s="12">
        <v>40</v>
      </c>
      <c r="F86" s="12">
        <v>900</v>
      </c>
      <c r="G86" s="12">
        <v>10</v>
      </c>
      <c r="H86" s="12">
        <v>50</v>
      </c>
      <c r="I86" s="12"/>
      <c r="J86" s="12"/>
      <c r="K86" s="12">
        <v>100</v>
      </c>
      <c r="L86" s="13"/>
      <c r="M86" s="12">
        <f t="shared" si="12"/>
        <v>100</v>
      </c>
      <c r="N86" s="12">
        <f t="shared" si="13"/>
        <v>2</v>
      </c>
      <c r="O86" s="57"/>
      <c r="P86" s="15">
        <v>0.13</v>
      </c>
      <c r="Q86" s="15">
        <f t="shared" si="14"/>
        <v>0.26</v>
      </c>
    </row>
    <row r="87" spans="1:19" x14ac:dyDescent="0.2">
      <c r="A87" s="36" t="s">
        <v>185</v>
      </c>
      <c r="B87" s="36" t="s">
        <v>93</v>
      </c>
      <c r="C87" s="36">
        <v>90447700</v>
      </c>
      <c r="D87" s="36" t="s">
        <v>277</v>
      </c>
      <c r="E87" s="12" t="s">
        <v>89</v>
      </c>
      <c r="F87" s="12">
        <v>900</v>
      </c>
      <c r="G87" s="12">
        <v>10</v>
      </c>
      <c r="H87" s="12">
        <v>50</v>
      </c>
      <c r="I87" s="12"/>
      <c r="J87" s="12">
        <v>300</v>
      </c>
      <c r="K87" s="12">
        <v>100</v>
      </c>
      <c r="L87" s="13"/>
      <c r="M87" s="12">
        <f t="shared" si="12"/>
        <v>400</v>
      </c>
      <c r="N87" s="12">
        <f t="shared" si="13"/>
        <v>8</v>
      </c>
      <c r="O87" s="57"/>
      <c r="P87" s="15">
        <v>0.13</v>
      </c>
      <c r="Q87" s="15">
        <f t="shared" si="14"/>
        <v>1.04</v>
      </c>
    </row>
    <row r="88" spans="1:19" x14ac:dyDescent="0.2">
      <c r="A88" s="11" t="s">
        <v>94</v>
      </c>
      <c r="B88" s="11" t="s">
        <v>95</v>
      </c>
      <c r="C88" s="11" t="s">
        <v>94</v>
      </c>
      <c r="D88" s="11" t="s">
        <v>275</v>
      </c>
      <c r="E88" s="12">
        <v>40</v>
      </c>
      <c r="F88" s="12">
        <v>1200</v>
      </c>
      <c r="G88" s="12">
        <v>5</v>
      </c>
      <c r="H88" s="12">
        <v>25</v>
      </c>
      <c r="I88" s="12"/>
      <c r="J88" s="12">
        <v>100</v>
      </c>
      <c r="K88" s="12">
        <v>100</v>
      </c>
      <c r="L88" s="13"/>
      <c r="M88" s="12">
        <f t="shared" si="12"/>
        <v>200</v>
      </c>
      <c r="N88" s="12">
        <f t="shared" si="13"/>
        <v>8</v>
      </c>
      <c r="O88" s="57"/>
      <c r="P88" s="15">
        <v>0.08</v>
      </c>
      <c r="Q88" s="15">
        <f t="shared" si="14"/>
        <v>0.64</v>
      </c>
    </row>
    <row r="89" spans="1:19" x14ac:dyDescent="0.2">
      <c r="A89" s="36" t="s">
        <v>376</v>
      </c>
      <c r="B89" s="36" t="s">
        <v>377</v>
      </c>
      <c r="C89" s="31" t="s">
        <v>378</v>
      </c>
      <c r="D89" s="36" t="s">
        <v>277</v>
      </c>
      <c r="E89" s="12">
        <v>40</v>
      </c>
      <c r="F89" s="12">
        <v>1800</v>
      </c>
      <c r="G89" s="12">
        <v>5</v>
      </c>
      <c r="H89" s="12">
        <v>20</v>
      </c>
      <c r="I89" s="12"/>
      <c r="J89" s="12"/>
      <c r="K89" s="12"/>
      <c r="L89" s="13"/>
      <c r="M89" s="12">
        <f t="shared" si="12"/>
        <v>0</v>
      </c>
      <c r="N89" s="12">
        <f t="shared" si="13"/>
        <v>0</v>
      </c>
      <c r="O89" s="57"/>
      <c r="P89" s="15">
        <v>0.14000000000000001</v>
      </c>
      <c r="Q89" s="15">
        <f t="shared" si="14"/>
        <v>0</v>
      </c>
    </row>
    <row r="90" spans="1:19" x14ac:dyDescent="0.2">
      <c r="A90" s="11" t="s">
        <v>220</v>
      </c>
      <c r="B90" s="11" t="s">
        <v>221</v>
      </c>
      <c r="C90" s="11" t="s">
        <v>220</v>
      </c>
      <c r="D90" s="11" t="s">
        <v>275</v>
      </c>
      <c r="E90" s="12">
        <v>40</v>
      </c>
      <c r="F90" s="12">
        <v>2000</v>
      </c>
      <c r="G90" s="12">
        <v>5</v>
      </c>
      <c r="H90" s="12">
        <v>25</v>
      </c>
      <c r="I90" s="12"/>
      <c r="J90" s="12"/>
      <c r="K90" s="12"/>
      <c r="L90" s="13"/>
      <c r="M90" s="12">
        <f t="shared" si="12"/>
        <v>0</v>
      </c>
      <c r="N90" s="12">
        <f t="shared" si="13"/>
        <v>0</v>
      </c>
      <c r="O90" s="57"/>
      <c r="P90" s="15">
        <v>0.08</v>
      </c>
      <c r="Q90" s="15">
        <f t="shared" si="14"/>
        <v>0</v>
      </c>
      <c r="R90" s="43"/>
    </row>
    <row r="91" spans="1:19" x14ac:dyDescent="0.2">
      <c r="A91" s="8" t="s">
        <v>96</v>
      </c>
      <c r="B91" s="8"/>
      <c r="C91" s="8"/>
      <c r="D91" s="8"/>
      <c r="E91" s="20"/>
      <c r="F91" s="12"/>
      <c r="G91" s="12"/>
      <c r="H91" s="12"/>
      <c r="I91" s="12"/>
      <c r="J91" s="12"/>
      <c r="K91" s="12"/>
      <c r="L91" s="8"/>
      <c r="M91" s="12"/>
      <c r="N91" s="12"/>
      <c r="O91" s="57"/>
      <c r="P91" s="12"/>
      <c r="Q91" s="15"/>
    </row>
    <row r="92" spans="1:19" x14ac:dyDescent="0.2">
      <c r="A92" s="11" t="s">
        <v>299</v>
      </c>
      <c r="B92" s="11" t="s">
        <v>300</v>
      </c>
      <c r="C92" s="11" t="s">
        <v>299</v>
      </c>
      <c r="D92" s="11" t="s">
        <v>275</v>
      </c>
      <c r="E92" s="12">
        <v>50</v>
      </c>
      <c r="F92" s="12">
        <v>100</v>
      </c>
      <c r="G92" s="12">
        <v>10</v>
      </c>
      <c r="H92" s="12">
        <v>150</v>
      </c>
      <c r="I92" s="12"/>
      <c r="J92" s="12"/>
      <c r="K92" s="12"/>
      <c r="L92" s="13"/>
      <c r="M92" s="12">
        <f t="shared" ref="M92:M108" si="15">SUM(I92:L92)</f>
        <v>0</v>
      </c>
      <c r="N92" s="12">
        <f t="shared" ref="N92:N108" si="16">$M92/$H92</f>
        <v>0</v>
      </c>
      <c r="O92" s="57"/>
      <c r="P92" s="15">
        <v>0.1</v>
      </c>
      <c r="Q92" s="15">
        <f t="shared" ref="Q92:Q108" si="17">$N92*$P92</f>
        <v>0</v>
      </c>
      <c r="R92" s="43">
        <f>SUM(Q92:Q108)</f>
        <v>6.9999999999999991</v>
      </c>
      <c r="S92" s="3">
        <f>R92*100/$R$144</f>
        <v>11.967857753462127</v>
      </c>
    </row>
    <row r="93" spans="1:19" x14ac:dyDescent="0.2">
      <c r="A93" s="11" t="s">
        <v>97</v>
      </c>
      <c r="B93" s="11" t="s">
        <v>98</v>
      </c>
      <c r="C93" s="11" t="s">
        <v>97</v>
      </c>
      <c r="D93" s="11" t="s">
        <v>275</v>
      </c>
      <c r="E93" s="12">
        <v>50</v>
      </c>
      <c r="F93" s="12">
        <v>150</v>
      </c>
      <c r="G93" s="12">
        <v>10</v>
      </c>
      <c r="H93" s="12">
        <v>150</v>
      </c>
      <c r="I93" s="12"/>
      <c r="J93" s="12">
        <v>150</v>
      </c>
      <c r="K93" s="12">
        <v>150</v>
      </c>
      <c r="L93" s="13"/>
      <c r="M93" s="12">
        <f t="shared" si="15"/>
        <v>300</v>
      </c>
      <c r="N93" s="12">
        <f t="shared" si="16"/>
        <v>2</v>
      </c>
      <c r="O93" s="57"/>
      <c r="P93" s="15">
        <v>0.1</v>
      </c>
      <c r="Q93" s="15">
        <f t="shared" si="17"/>
        <v>0.2</v>
      </c>
    </row>
    <row r="94" spans="1:19" x14ac:dyDescent="0.2">
      <c r="A94" s="36" t="s">
        <v>235</v>
      </c>
      <c r="B94" s="36" t="s">
        <v>98</v>
      </c>
      <c r="C94" s="36">
        <v>90448200</v>
      </c>
      <c r="D94" s="36" t="s">
        <v>277</v>
      </c>
      <c r="E94" s="12" t="s">
        <v>102</v>
      </c>
      <c r="F94" s="12">
        <v>150</v>
      </c>
      <c r="G94" s="12">
        <v>10</v>
      </c>
      <c r="H94" s="12">
        <v>150</v>
      </c>
      <c r="I94" s="12"/>
      <c r="J94" s="12">
        <v>300</v>
      </c>
      <c r="K94" s="12">
        <v>300</v>
      </c>
      <c r="L94" s="13"/>
      <c r="M94" s="12">
        <f t="shared" si="15"/>
        <v>600</v>
      </c>
      <c r="N94" s="12">
        <f t="shared" si="16"/>
        <v>4</v>
      </c>
      <c r="O94" s="57"/>
      <c r="P94" s="15">
        <v>0.1</v>
      </c>
      <c r="Q94" s="15">
        <f t="shared" si="17"/>
        <v>0.4</v>
      </c>
    </row>
    <row r="95" spans="1:19" x14ac:dyDescent="0.2">
      <c r="A95" s="11" t="s">
        <v>224</v>
      </c>
      <c r="B95" s="11" t="s">
        <v>225</v>
      </c>
      <c r="C95" s="11" t="s">
        <v>224</v>
      </c>
      <c r="D95" s="11" t="s">
        <v>275</v>
      </c>
      <c r="E95" s="12">
        <v>50</v>
      </c>
      <c r="F95" s="12">
        <v>200</v>
      </c>
      <c r="G95" s="12">
        <v>10</v>
      </c>
      <c r="H95" s="12">
        <v>150</v>
      </c>
      <c r="I95" s="12"/>
      <c r="J95" s="12"/>
      <c r="K95" s="12"/>
      <c r="L95" s="13"/>
      <c r="M95" s="12">
        <f t="shared" si="15"/>
        <v>0</v>
      </c>
      <c r="N95" s="12">
        <f t="shared" si="16"/>
        <v>0</v>
      </c>
      <c r="O95" s="57"/>
      <c r="P95" s="15">
        <v>0.1</v>
      </c>
      <c r="Q95" s="15">
        <f t="shared" si="17"/>
        <v>0</v>
      </c>
    </row>
    <row r="96" spans="1:19" x14ac:dyDescent="0.2">
      <c r="A96" s="11" t="s">
        <v>99</v>
      </c>
      <c r="B96" s="11" t="s">
        <v>100</v>
      </c>
      <c r="C96" s="11" t="s">
        <v>99</v>
      </c>
      <c r="D96" s="11" t="s">
        <v>275</v>
      </c>
      <c r="E96" s="12">
        <v>50</v>
      </c>
      <c r="F96" s="12">
        <v>300</v>
      </c>
      <c r="G96" s="12">
        <v>10</v>
      </c>
      <c r="H96" s="12">
        <v>75</v>
      </c>
      <c r="I96" s="12"/>
      <c r="J96" s="12">
        <v>150</v>
      </c>
      <c r="K96" s="12">
        <v>150</v>
      </c>
      <c r="L96" s="13"/>
      <c r="M96" s="12">
        <f t="shared" si="15"/>
        <v>300</v>
      </c>
      <c r="N96" s="12">
        <f t="shared" si="16"/>
        <v>4</v>
      </c>
      <c r="O96" s="57"/>
      <c r="P96" s="15">
        <v>0.1</v>
      </c>
      <c r="Q96" s="15">
        <f t="shared" si="17"/>
        <v>0.4</v>
      </c>
    </row>
    <row r="97" spans="1:19" x14ac:dyDescent="0.2">
      <c r="A97" s="36" t="s">
        <v>101</v>
      </c>
      <c r="B97" s="36" t="s">
        <v>100</v>
      </c>
      <c r="C97" s="36">
        <v>90448300</v>
      </c>
      <c r="D97" s="36" t="s">
        <v>277</v>
      </c>
      <c r="E97" s="12" t="s">
        <v>102</v>
      </c>
      <c r="F97" s="12">
        <v>300</v>
      </c>
      <c r="G97" s="12">
        <v>10</v>
      </c>
      <c r="H97" s="12">
        <v>75</v>
      </c>
      <c r="I97" s="12"/>
      <c r="J97" s="12">
        <v>300</v>
      </c>
      <c r="K97" s="12">
        <v>300</v>
      </c>
      <c r="L97" s="13"/>
      <c r="M97" s="12">
        <f t="shared" si="15"/>
        <v>600</v>
      </c>
      <c r="N97" s="12">
        <f t="shared" si="16"/>
        <v>8</v>
      </c>
      <c r="O97" s="57"/>
      <c r="P97" s="15">
        <v>0.1</v>
      </c>
      <c r="Q97" s="15">
        <f t="shared" si="17"/>
        <v>0.8</v>
      </c>
    </row>
    <row r="98" spans="1:19" x14ac:dyDescent="0.2">
      <c r="A98" s="11" t="s">
        <v>103</v>
      </c>
      <c r="B98" s="11" t="s">
        <v>104</v>
      </c>
      <c r="C98" s="11" t="s">
        <v>103</v>
      </c>
      <c r="D98" s="11" t="s">
        <v>275</v>
      </c>
      <c r="E98" s="12">
        <v>50</v>
      </c>
      <c r="F98" s="12">
        <v>450</v>
      </c>
      <c r="G98" s="12">
        <v>10</v>
      </c>
      <c r="H98" s="12">
        <v>50</v>
      </c>
      <c r="I98" s="12"/>
      <c r="J98" s="12"/>
      <c r="K98" s="12"/>
      <c r="L98" s="13"/>
      <c r="M98" s="12">
        <f t="shared" si="15"/>
        <v>0</v>
      </c>
      <c r="N98" s="12">
        <f t="shared" si="16"/>
        <v>0</v>
      </c>
      <c r="O98" s="57"/>
      <c r="P98" s="15">
        <v>0.1</v>
      </c>
      <c r="Q98" s="15">
        <f t="shared" si="17"/>
        <v>0</v>
      </c>
    </row>
    <row r="99" spans="1:19" x14ac:dyDescent="0.2">
      <c r="A99" s="36" t="s">
        <v>186</v>
      </c>
      <c r="B99" s="36" t="s">
        <v>104</v>
      </c>
      <c r="C99" s="36">
        <v>90448400</v>
      </c>
      <c r="D99" s="36" t="s">
        <v>277</v>
      </c>
      <c r="E99" s="12" t="s">
        <v>102</v>
      </c>
      <c r="F99" s="12">
        <v>450</v>
      </c>
      <c r="G99" s="12">
        <v>10</v>
      </c>
      <c r="H99" s="12">
        <v>50</v>
      </c>
      <c r="I99" s="12"/>
      <c r="J99" s="12">
        <v>300</v>
      </c>
      <c r="K99" s="12">
        <v>200</v>
      </c>
      <c r="L99" s="13"/>
      <c r="M99" s="12">
        <f t="shared" si="15"/>
        <v>500</v>
      </c>
      <c r="N99" s="12">
        <f t="shared" si="16"/>
        <v>10</v>
      </c>
      <c r="O99" s="57"/>
      <c r="P99" s="15">
        <v>0.1</v>
      </c>
      <c r="Q99" s="15">
        <f t="shared" si="17"/>
        <v>1</v>
      </c>
    </row>
    <row r="100" spans="1:19" x14ac:dyDescent="0.2">
      <c r="A100" s="11" t="s">
        <v>105</v>
      </c>
      <c r="B100" s="11" t="s">
        <v>106</v>
      </c>
      <c r="C100" s="11" t="s">
        <v>105</v>
      </c>
      <c r="D100" s="11" t="s">
        <v>275</v>
      </c>
      <c r="E100" s="12">
        <v>50</v>
      </c>
      <c r="F100" s="12">
        <v>600</v>
      </c>
      <c r="G100" s="12">
        <v>10</v>
      </c>
      <c r="H100" s="12">
        <v>50</v>
      </c>
      <c r="I100" s="12"/>
      <c r="J100" s="12">
        <v>100</v>
      </c>
      <c r="K100" s="12"/>
      <c r="L100" s="13"/>
      <c r="M100" s="12">
        <f t="shared" si="15"/>
        <v>100</v>
      </c>
      <c r="N100" s="12">
        <f t="shared" si="16"/>
        <v>2</v>
      </c>
      <c r="O100" s="57"/>
      <c r="P100" s="15">
        <v>0.13</v>
      </c>
      <c r="Q100" s="15">
        <f t="shared" si="17"/>
        <v>0.26</v>
      </c>
    </row>
    <row r="101" spans="1:19" x14ac:dyDescent="0.2">
      <c r="A101" s="36" t="s">
        <v>107</v>
      </c>
      <c r="B101" s="36" t="s">
        <v>106</v>
      </c>
      <c r="C101" s="36">
        <v>90448600</v>
      </c>
      <c r="D101" s="36" t="s">
        <v>277</v>
      </c>
      <c r="E101" s="12" t="s">
        <v>102</v>
      </c>
      <c r="F101" s="12">
        <v>600</v>
      </c>
      <c r="G101" s="12">
        <v>10</v>
      </c>
      <c r="H101" s="12">
        <v>50</v>
      </c>
      <c r="I101" s="12"/>
      <c r="J101" s="12">
        <v>300</v>
      </c>
      <c r="K101" s="12">
        <v>200</v>
      </c>
      <c r="L101" s="13"/>
      <c r="M101" s="12">
        <f t="shared" si="15"/>
        <v>500</v>
      </c>
      <c r="N101" s="12">
        <f t="shared" si="16"/>
        <v>10</v>
      </c>
      <c r="O101" s="57"/>
      <c r="P101" s="15">
        <v>0.13</v>
      </c>
      <c r="Q101" s="15">
        <f t="shared" si="17"/>
        <v>1.3</v>
      </c>
    </row>
    <row r="102" spans="1:19" x14ac:dyDescent="0.2">
      <c r="A102" s="36" t="s">
        <v>266</v>
      </c>
      <c r="B102" s="36" t="s">
        <v>267</v>
      </c>
      <c r="C102" s="36">
        <v>90448605</v>
      </c>
      <c r="D102" s="36" t="s">
        <v>277</v>
      </c>
      <c r="E102" s="12" t="s">
        <v>102</v>
      </c>
      <c r="F102" s="12">
        <v>700</v>
      </c>
      <c r="G102" s="12">
        <v>5</v>
      </c>
      <c r="H102" s="12">
        <v>25</v>
      </c>
      <c r="I102" s="12"/>
      <c r="J102" s="12"/>
      <c r="K102" s="12"/>
      <c r="L102" s="13"/>
      <c r="M102" s="12">
        <f t="shared" si="15"/>
        <v>0</v>
      </c>
      <c r="N102" s="12">
        <f t="shared" si="16"/>
        <v>0</v>
      </c>
      <c r="O102" s="57"/>
      <c r="P102" s="15">
        <v>0.1</v>
      </c>
      <c r="Q102" s="15">
        <f t="shared" si="17"/>
        <v>0</v>
      </c>
    </row>
    <row r="103" spans="1:19" x14ac:dyDescent="0.2">
      <c r="A103" s="11" t="s">
        <v>202</v>
      </c>
      <c r="B103" s="11" t="s">
        <v>203</v>
      </c>
      <c r="C103" s="11" t="s">
        <v>202</v>
      </c>
      <c r="D103" s="11" t="s">
        <v>275</v>
      </c>
      <c r="E103" s="12">
        <v>50</v>
      </c>
      <c r="F103" s="12">
        <v>750</v>
      </c>
      <c r="G103" s="12">
        <v>5</v>
      </c>
      <c r="H103" s="12">
        <v>25</v>
      </c>
      <c r="I103" s="12"/>
      <c r="J103" s="12">
        <v>100</v>
      </c>
      <c r="K103" s="12">
        <v>100</v>
      </c>
      <c r="L103" s="13"/>
      <c r="M103" s="12">
        <f t="shared" si="15"/>
        <v>200</v>
      </c>
      <c r="N103" s="12">
        <f t="shared" si="16"/>
        <v>8</v>
      </c>
      <c r="O103" s="57"/>
      <c r="P103" s="15">
        <v>0.1</v>
      </c>
      <c r="Q103" s="15">
        <f t="shared" si="17"/>
        <v>0.8</v>
      </c>
    </row>
    <row r="104" spans="1:19" x14ac:dyDescent="0.2">
      <c r="A104" s="11" t="s">
        <v>108</v>
      </c>
      <c r="B104" s="11" t="s">
        <v>109</v>
      </c>
      <c r="C104" s="11" t="s">
        <v>108</v>
      </c>
      <c r="D104" s="11" t="s">
        <v>275</v>
      </c>
      <c r="E104" s="12">
        <v>50</v>
      </c>
      <c r="F104" s="12">
        <v>900</v>
      </c>
      <c r="G104" s="12">
        <v>5</v>
      </c>
      <c r="H104" s="12">
        <v>25</v>
      </c>
      <c r="I104" s="12"/>
      <c r="J104" s="12"/>
      <c r="K104" s="12"/>
      <c r="L104" s="13"/>
      <c r="M104" s="12">
        <f t="shared" si="15"/>
        <v>0</v>
      </c>
      <c r="N104" s="12">
        <f t="shared" si="16"/>
        <v>0</v>
      </c>
      <c r="O104" s="57"/>
      <c r="P104" s="15">
        <v>0.1</v>
      </c>
      <c r="Q104" s="15">
        <f t="shared" si="17"/>
        <v>0</v>
      </c>
    </row>
    <row r="105" spans="1:19" x14ac:dyDescent="0.2">
      <c r="A105" s="36" t="s">
        <v>187</v>
      </c>
      <c r="B105" s="36" t="s">
        <v>109</v>
      </c>
      <c r="C105" s="36">
        <v>90448700</v>
      </c>
      <c r="D105" s="36" t="s">
        <v>277</v>
      </c>
      <c r="E105" s="12" t="s">
        <v>102</v>
      </c>
      <c r="F105" s="12">
        <v>900</v>
      </c>
      <c r="G105" s="12">
        <v>5</v>
      </c>
      <c r="H105" s="12">
        <v>25</v>
      </c>
      <c r="I105" s="12"/>
      <c r="J105" s="12">
        <v>100</v>
      </c>
      <c r="K105" s="12">
        <v>100</v>
      </c>
      <c r="L105" s="13"/>
      <c r="M105" s="12">
        <f t="shared" si="15"/>
        <v>200</v>
      </c>
      <c r="N105" s="12">
        <f t="shared" si="16"/>
        <v>8</v>
      </c>
      <c r="O105" s="57"/>
      <c r="P105" s="15">
        <v>0.1</v>
      </c>
      <c r="Q105" s="15">
        <f t="shared" si="17"/>
        <v>0.8</v>
      </c>
    </row>
    <row r="106" spans="1:19" x14ac:dyDescent="0.2">
      <c r="A106" s="11" t="s">
        <v>110</v>
      </c>
      <c r="B106" s="11" t="s">
        <v>111</v>
      </c>
      <c r="C106" s="11" t="s">
        <v>110</v>
      </c>
      <c r="D106" s="11" t="s">
        <v>275</v>
      </c>
      <c r="E106" s="12">
        <v>50</v>
      </c>
      <c r="F106" s="12">
        <v>1200</v>
      </c>
      <c r="G106" s="12">
        <v>5</v>
      </c>
      <c r="H106" s="12">
        <v>25</v>
      </c>
      <c r="I106" s="12"/>
      <c r="J106" s="12"/>
      <c r="K106" s="12"/>
      <c r="L106" s="13"/>
      <c r="M106" s="12">
        <f t="shared" si="15"/>
        <v>0</v>
      </c>
      <c r="N106" s="12">
        <f t="shared" si="16"/>
        <v>0</v>
      </c>
      <c r="O106" s="57"/>
      <c r="P106" s="15">
        <v>0.13</v>
      </c>
      <c r="Q106" s="15">
        <f t="shared" si="17"/>
        <v>0</v>
      </c>
    </row>
    <row r="107" spans="1:19" x14ac:dyDescent="0.2">
      <c r="A107" s="36" t="s">
        <v>204</v>
      </c>
      <c r="B107" s="36" t="s">
        <v>111</v>
      </c>
      <c r="C107" s="31" t="s">
        <v>205</v>
      </c>
      <c r="D107" s="36" t="s">
        <v>277</v>
      </c>
      <c r="E107" s="12">
        <v>50</v>
      </c>
      <c r="F107" s="12">
        <v>1200</v>
      </c>
      <c r="G107" s="12">
        <v>5</v>
      </c>
      <c r="H107" s="12">
        <v>25</v>
      </c>
      <c r="I107" s="12"/>
      <c r="J107" s="12">
        <v>100</v>
      </c>
      <c r="K107" s="12">
        <v>100</v>
      </c>
      <c r="L107" s="13"/>
      <c r="M107" s="12">
        <f t="shared" si="15"/>
        <v>200</v>
      </c>
      <c r="N107" s="12">
        <f t="shared" si="16"/>
        <v>8</v>
      </c>
      <c r="O107" s="57"/>
      <c r="P107" s="15">
        <v>0.13</v>
      </c>
      <c r="Q107" s="15">
        <f t="shared" si="17"/>
        <v>1.04</v>
      </c>
    </row>
    <row r="108" spans="1:19" x14ac:dyDescent="0.2">
      <c r="A108" s="36" t="s">
        <v>268</v>
      </c>
      <c r="B108" s="36" t="s">
        <v>269</v>
      </c>
      <c r="C108" s="31" t="s">
        <v>270</v>
      </c>
      <c r="D108" s="36" t="s">
        <v>277</v>
      </c>
      <c r="E108" s="12">
        <v>50</v>
      </c>
      <c r="F108" s="12">
        <v>2400</v>
      </c>
      <c r="G108" s="12">
        <v>5</v>
      </c>
      <c r="H108" s="12">
        <v>25</v>
      </c>
      <c r="I108" s="12"/>
      <c r="J108" s="12"/>
      <c r="K108" s="12"/>
      <c r="L108" s="13"/>
      <c r="M108" s="12">
        <f t="shared" si="15"/>
        <v>0</v>
      </c>
      <c r="N108" s="12">
        <f t="shared" si="16"/>
        <v>0</v>
      </c>
      <c r="O108" s="57"/>
      <c r="P108" s="15">
        <v>0.26</v>
      </c>
      <c r="Q108" s="15">
        <f t="shared" si="17"/>
        <v>0</v>
      </c>
      <c r="R108" s="43"/>
    </row>
    <row r="109" spans="1:19" x14ac:dyDescent="0.2">
      <c r="A109" s="307" t="s">
        <v>112</v>
      </c>
      <c r="B109" s="307"/>
      <c r="C109" s="8"/>
      <c r="D109" s="8"/>
      <c r="E109" s="8"/>
      <c r="F109" s="12"/>
      <c r="G109" s="12"/>
      <c r="H109" s="12"/>
      <c r="I109" s="12"/>
      <c r="J109" s="12"/>
      <c r="K109" s="12"/>
      <c r="L109" s="36"/>
      <c r="M109" s="12"/>
      <c r="N109" s="12"/>
      <c r="O109" s="57"/>
      <c r="P109" s="12"/>
      <c r="Q109" s="15"/>
    </row>
    <row r="110" spans="1:19" x14ac:dyDescent="0.2">
      <c r="A110" s="11" t="s">
        <v>216</v>
      </c>
      <c r="B110" s="11" t="s">
        <v>217</v>
      </c>
      <c r="C110" s="11" t="s">
        <v>216</v>
      </c>
      <c r="D110" s="11" t="s">
        <v>275</v>
      </c>
      <c r="E110" s="12">
        <v>20</v>
      </c>
      <c r="F110" s="12">
        <v>150</v>
      </c>
      <c r="G110" s="12">
        <v>10</v>
      </c>
      <c r="H110" s="12">
        <v>400</v>
      </c>
      <c r="I110" s="12"/>
      <c r="J110" s="12"/>
      <c r="K110" s="12"/>
      <c r="L110" s="36"/>
      <c r="M110" s="12">
        <f t="shared" ref="M110:M143" si="18">SUM(I110:L110)</f>
        <v>0</v>
      </c>
      <c r="N110" s="12">
        <f t="shared" ref="N110:N143" si="19">$M110/$H110</f>
        <v>0</v>
      </c>
      <c r="O110" s="57"/>
      <c r="P110" s="12">
        <v>0.06</v>
      </c>
      <c r="Q110" s="15">
        <f t="shared" ref="Q110:Q143" si="20">$N110*$P110</f>
        <v>0</v>
      </c>
      <c r="R110" s="43">
        <f>SUM(Q110:Q125)</f>
        <v>0.24</v>
      </c>
      <c r="S110" s="3">
        <f>R110*100/$R$144</f>
        <v>0.41032655154727299</v>
      </c>
    </row>
    <row r="111" spans="1:19" x14ac:dyDescent="0.2">
      <c r="A111" s="36" t="s">
        <v>226</v>
      </c>
      <c r="B111" s="36" t="s">
        <v>217</v>
      </c>
      <c r="C111" s="36">
        <v>90444200</v>
      </c>
      <c r="D111" s="36" t="s">
        <v>277</v>
      </c>
      <c r="E111" s="12">
        <v>20</v>
      </c>
      <c r="F111" s="12">
        <v>150</v>
      </c>
      <c r="G111" s="12">
        <v>10</v>
      </c>
      <c r="H111" s="12">
        <v>400</v>
      </c>
      <c r="I111" s="12"/>
      <c r="J111" s="12"/>
      <c r="K111" s="12"/>
      <c r="L111" s="36"/>
      <c r="M111" s="12">
        <f t="shared" si="18"/>
        <v>0</v>
      </c>
      <c r="N111" s="12">
        <f t="shared" si="19"/>
        <v>0</v>
      </c>
      <c r="O111" s="57"/>
      <c r="P111" s="12">
        <v>0.06</v>
      </c>
      <c r="Q111" s="15">
        <f t="shared" si="20"/>
        <v>0</v>
      </c>
    </row>
    <row r="112" spans="1:19" x14ac:dyDescent="0.2">
      <c r="A112" s="11" t="s">
        <v>191</v>
      </c>
      <c r="B112" s="11" t="s">
        <v>192</v>
      </c>
      <c r="C112" s="11" t="s">
        <v>191</v>
      </c>
      <c r="D112" s="11" t="s">
        <v>275</v>
      </c>
      <c r="E112" s="12">
        <v>20</v>
      </c>
      <c r="F112" s="12">
        <v>200</v>
      </c>
      <c r="G112" s="12">
        <v>10</v>
      </c>
      <c r="H112" s="12">
        <v>300</v>
      </c>
      <c r="I112" s="12"/>
      <c r="J112" s="12"/>
      <c r="K112" s="12"/>
      <c r="L112" s="36"/>
      <c r="M112" s="12">
        <f t="shared" si="18"/>
        <v>0</v>
      </c>
      <c r="N112" s="12">
        <f t="shared" si="19"/>
        <v>0</v>
      </c>
      <c r="O112" s="57"/>
      <c r="P112" s="12">
        <v>0.06</v>
      </c>
      <c r="Q112" s="15">
        <f t="shared" si="20"/>
        <v>0</v>
      </c>
    </row>
    <row r="113" spans="1:19" x14ac:dyDescent="0.2">
      <c r="A113" s="11" t="s">
        <v>160</v>
      </c>
      <c r="B113" s="11" t="s">
        <v>161</v>
      </c>
      <c r="C113" s="11" t="s">
        <v>160</v>
      </c>
      <c r="D113" s="11" t="s">
        <v>275</v>
      </c>
      <c r="E113" s="12">
        <v>20</v>
      </c>
      <c r="F113" s="12">
        <v>300</v>
      </c>
      <c r="G113" s="12">
        <v>10</v>
      </c>
      <c r="H113" s="12">
        <v>200</v>
      </c>
      <c r="I113" s="12"/>
      <c r="J113" s="12">
        <v>200</v>
      </c>
      <c r="K113" s="12"/>
      <c r="L113" s="13"/>
      <c r="M113" s="12">
        <f t="shared" si="18"/>
        <v>200</v>
      </c>
      <c r="N113" s="12">
        <f t="shared" si="19"/>
        <v>1</v>
      </c>
      <c r="O113" s="57"/>
      <c r="P113" s="15">
        <v>0.06</v>
      </c>
      <c r="Q113" s="15">
        <f t="shared" si="20"/>
        <v>0.06</v>
      </c>
    </row>
    <row r="114" spans="1:19" x14ac:dyDescent="0.2">
      <c r="A114" s="36" t="s">
        <v>215</v>
      </c>
      <c r="B114" s="36" t="s">
        <v>161</v>
      </c>
      <c r="C114" s="36">
        <v>90444300</v>
      </c>
      <c r="D114" s="36" t="s">
        <v>277</v>
      </c>
      <c r="E114" s="12" t="s">
        <v>46</v>
      </c>
      <c r="F114" s="12">
        <v>300</v>
      </c>
      <c r="G114" s="12">
        <v>10</v>
      </c>
      <c r="H114" s="12">
        <v>200</v>
      </c>
      <c r="I114" s="12"/>
      <c r="J114" s="12"/>
      <c r="K114" s="12">
        <v>200</v>
      </c>
      <c r="L114" s="13"/>
      <c r="M114" s="12">
        <f t="shared" si="18"/>
        <v>200</v>
      </c>
      <c r="N114" s="12">
        <f t="shared" si="19"/>
        <v>1</v>
      </c>
      <c r="O114" s="57"/>
      <c r="P114" s="15">
        <v>0.06</v>
      </c>
      <c r="Q114" s="15">
        <f t="shared" si="20"/>
        <v>0.06</v>
      </c>
    </row>
    <row r="115" spans="1:19" x14ac:dyDescent="0.2">
      <c r="A115" s="11" t="s">
        <v>206</v>
      </c>
      <c r="B115" s="11" t="s">
        <v>114</v>
      </c>
      <c r="C115" s="11" t="s">
        <v>206</v>
      </c>
      <c r="D115" s="11" t="s">
        <v>275</v>
      </c>
      <c r="E115" s="12">
        <v>20</v>
      </c>
      <c r="F115" s="12">
        <v>450</v>
      </c>
      <c r="G115" s="12">
        <v>10</v>
      </c>
      <c r="H115" s="12">
        <v>100</v>
      </c>
      <c r="I115" s="12"/>
      <c r="J115" s="12"/>
      <c r="K115" s="12"/>
      <c r="L115" s="25"/>
      <c r="M115" s="12">
        <f t="shared" si="18"/>
        <v>0</v>
      </c>
      <c r="N115" s="12">
        <f t="shared" si="19"/>
        <v>0</v>
      </c>
      <c r="O115" s="57"/>
      <c r="P115" s="15">
        <v>0.08</v>
      </c>
      <c r="Q115" s="15">
        <f t="shared" si="20"/>
        <v>0</v>
      </c>
    </row>
    <row r="116" spans="1:19" x14ac:dyDescent="0.2">
      <c r="A116" s="36" t="s">
        <v>113</v>
      </c>
      <c r="B116" s="36" t="s">
        <v>114</v>
      </c>
      <c r="C116" s="36">
        <v>90444400</v>
      </c>
      <c r="D116" s="36" t="s">
        <v>277</v>
      </c>
      <c r="E116" s="12" t="s">
        <v>46</v>
      </c>
      <c r="F116" s="12">
        <v>450</v>
      </c>
      <c r="G116" s="12">
        <v>10</v>
      </c>
      <c r="H116" s="12">
        <v>100</v>
      </c>
      <c r="I116" s="12"/>
      <c r="J116" s="12"/>
      <c r="K116" s="12"/>
      <c r="L116" s="13"/>
      <c r="M116" s="12">
        <f t="shared" si="18"/>
        <v>0</v>
      </c>
      <c r="N116" s="12">
        <f t="shared" si="19"/>
        <v>0</v>
      </c>
      <c r="O116" s="57"/>
      <c r="P116" s="15">
        <v>0.08</v>
      </c>
      <c r="Q116" s="15">
        <f t="shared" si="20"/>
        <v>0</v>
      </c>
    </row>
    <row r="117" spans="1:19" x14ac:dyDescent="0.2">
      <c r="A117" s="11" t="s">
        <v>115</v>
      </c>
      <c r="B117" s="11" t="s">
        <v>116</v>
      </c>
      <c r="C117" s="11" t="s">
        <v>115</v>
      </c>
      <c r="D117" s="11" t="s">
        <v>275</v>
      </c>
      <c r="E117" s="12">
        <v>20</v>
      </c>
      <c r="F117" s="12">
        <v>600</v>
      </c>
      <c r="G117" s="12">
        <v>10</v>
      </c>
      <c r="H117" s="12">
        <v>100</v>
      </c>
      <c r="I117" s="12"/>
      <c r="J117" s="12"/>
      <c r="K117" s="12"/>
      <c r="L117" s="13"/>
      <c r="M117" s="12">
        <f t="shared" si="18"/>
        <v>0</v>
      </c>
      <c r="N117" s="12">
        <f t="shared" si="19"/>
        <v>0</v>
      </c>
      <c r="O117" s="57"/>
      <c r="P117" s="15">
        <v>0.06</v>
      </c>
      <c r="Q117" s="15">
        <f t="shared" si="20"/>
        <v>0</v>
      </c>
    </row>
    <row r="118" spans="1:19" x14ac:dyDescent="0.2">
      <c r="A118" s="36" t="s">
        <v>188</v>
      </c>
      <c r="B118" s="36" t="s">
        <v>116</v>
      </c>
      <c r="C118" s="36">
        <v>90444600</v>
      </c>
      <c r="D118" s="36" t="s">
        <v>277</v>
      </c>
      <c r="E118" s="12" t="s">
        <v>46</v>
      </c>
      <c r="F118" s="12">
        <v>600</v>
      </c>
      <c r="G118" s="12">
        <v>10</v>
      </c>
      <c r="H118" s="12">
        <v>100</v>
      </c>
      <c r="I118" s="12"/>
      <c r="J118" s="12">
        <v>200</v>
      </c>
      <c r="K118" s="12"/>
      <c r="L118" s="13"/>
      <c r="M118" s="12">
        <f t="shared" si="18"/>
        <v>200</v>
      </c>
      <c r="N118" s="12">
        <f t="shared" si="19"/>
        <v>2</v>
      </c>
      <c r="O118" s="57"/>
      <c r="P118" s="15">
        <v>0.06</v>
      </c>
      <c r="Q118" s="15">
        <f t="shared" si="20"/>
        <v>0.12</v>
      </c>
    </row>
    <row r="119" spans="1:19" x14ac:dyDescent="0.2">
      <c r="A119" s="11" t="s">
        <v>117</v>
      </c>
      <c r="B119" s="11" t="s">
        <v>118</v>
      </c>
      <c r="C119" s="11" t="s">
        <v>117</v>
      </c>
      <c r="D119" s="11" t="s">
        <v>275</v>
      </c>
      <c r="E119" s="12">
        <v>20</v>
      </c>
      <c r="F119" s="12">
        <v>750</v>
      </c>
      <c r="G119" s="12">
        <v>10</v>
      </c>
      <c r="H119" s="12">
        <v>100</v>
      </c>
      <c r="I119" s="12"/>
      <c r="J119" s="12"/>
      <c r="K119" s="12"/>
      <c r="L119" s="13"/>
      <c r="M119" s="12">
        <f t="shared" si="18"/>
        <v>0</v>
      </c>
      <c r="N119" s="12">
        <f t="shared" si="19"/>
        <v>0</v>
      </c>
      <c r="O119" s="57"/>
      <c r="P119" s="15">
        <v>7.0000000000000007E-2</v>
      </c>
      <c r="Q119" s="15">
        <f t="shared" si="20"/>
        <v>0</v>
      </c>
    </row>
    <row r="120" spans="1:19" x14ac:dyDescent="0.2">
      <c r="A120" s="36" t="s">
        <v>189</v>
      </c>
      <c r="B120" s="36" t="s">
        <v>118</v>
      </c>
      <c r="C120" s="36">
        <v>90444700</v>
      </c>
      <c r="D120" s="36" t="s">
        <v>277</v>
      </c>
      <c r="E120" s="12" t="s">
        <v>46</v>
      </c>
      <c r="F120" s="12">
        <v>750</v>
      </c>
      <c r="G120" s="12">
        <v>10</v>
      </c>
      <c r="H120" s="12">
        <v>100</v>
      </c>
      <c r="I120" s="12"/>
      <c r="J120" s="12"/>
      <c r="K120" s="12"/>
      <c r="L120" s="13"/>
      <c r="M120" s="12">
        <f t="shared" si="18"/>
        <v>0</v>
      </c>
      <c r="N120" s="12">
        <f t="shared" si="19"/>
        <v>0</v>
      </c>
      <c r="O120" s="57"/>
      <c r="P120" s="15">
        <v>7.0000000000000007E-2</v>
      </c>
      <c r="Q120" s="15">
        <f t="shared" si="20"/>
        <v>0</v>
      </c>
    </row>
    <row r="121" spans="1:19" x14ac:dyDescent="0.2">
      <c r="A121" s="11" t="s">
        <v>119</v>
      </c>
      <c r="B121" s="11" t="s">
        <v>120</v>
      </c>
      <c r="C121" s="11" t="s">
        <v>119</v>
      </c>
      <c r="D121" s="11" t="s">
        <v>275</v>
      </c>
      <c r="E121" s="12">
        <v>20</v>
      </c>
      <c r="F121" s="12">
        <v>900</v>
      </c>
      <c r="G121" s="12">
        <v>10</v>
      </c>
      <c r="H121" s="12">
        <v>50</v>
      </c>
      <c r="I121" s="12"/>
      <c r="J121" s="12"/>
      <c r="K121" s="12"/>
      <c r="L121" s="13"/>
      <c r="M121" s="12">
        <f t="shared" si="18"/>
        <v>0</v>
      </c>
      <c r="N121" s="12">
        <f t="shared" si="19"/>
        <v>0</v>
      </c>
      <c r="O121" s="57"/>
      <c r="P121" s="15">
        <v>0.08</v>
      </c>
      <c r="Q121" s="15">
        <f t="shared" si="20"/>
        <v>0</v>
      </c>
    </row>
    <row r="122" spans="1:19" x14ac:dyDescent="0.2">
      <c r="A122" s="36" t="s">
        <v>263</v>
      </c>
      <c r="B122" s="36" t="s">
        <v>120</v>
      </c>
      <c r="C122" s="36">
        <v>90444800</v>
      </c>
      <c r="D122" s="36" t="s">
        <v>277</v>
      </c>
      <c r="E122" s="12" t="s">
        <v>46</v>
      </c>
      <c r="F122" s="12">
        <v>900</v>
      </c>
      <c r="G122" s="12">
        <v>10</v>
      </c>
      <c r="H122" s="12">
        <v>50</v>
      </c>
      <c r="I122" s="12"/>
      <c r="J122" s="12"/>
      <c r="K122" s="12"/>
      <c r="L122" s="13"/>
      <c r="M122" s="12">
        <f t="shared" si="18"/>
        <v>0</v>
      </c>
      <c r="N122" s="12">
        <f t="shared" si="19"/>
        <v>0</v>
      </c>
      <c r="O122" s="57"/>
      <c r="P122" s="15">
        <v>0.08</v>
      </c>
      <c r="Q122" s="15">
        <f t="shared" si="20"/>
        <v>0</v>
      </c>
    </row>
    <row r="123" spans="1:19" x14ac:dyDescent="0.2">
      <c r="A123" s="11" t="s">
        <v>121</v>
      </c>
      <c r="B123" s="11" t="s">
        <v>122</v>
      </c>
      <c r="C123" s="11" t="s">
        <v>121</v>
      </c>
      <c r="D123" s="11" t="s">
        <v>275</v>
      </c>
      <c r="E123" s="12">
        <v>20</v>
      </c>
      <c r="F123" s="12">
        <v>1200</v>
      </c>
      <c r="G123" s="12">
        <v>10</v>
      </c>
      <c r="H123" s="12">
        <v>50</v>
      </c>
      <c r="I123" s="12"/>
      <c r="J123" s="12"/>
      <c r="K123" s="12"/>
      <c r="L123" s="13"/>
      <c r="M123" s="12">
        <f t="shared" si="18"/>
        <v>0</v>
      </c>
      <c r="N123" s="12">
        <f t="shared" si="19"/>
        <v>0</v>
      </c>
      <c r="O123" s="57"/>
      <c r="P123" s="15">
        <v>0.11</v>
      </c>
      <c r="Q123" s="15">
        <f t="shared" si="20"/>
        <v>0</v>
      </c>
    </row>
    <row r="124" spans="1:19" x14ac:dyDescent="0.2">
      <c r="A124" s="11" t="s">
        <v>207</v>
      </c>
      <c r="B124" s="11" t="s">
        <v>208</v>
      </c>
      <c r="C124" s="11" t="s">
        <v>207</v>
      </c>
      <c r="D124" s="11" t="s">
        <v>275</v>
      </c>
      <c r="E124" s="12">
        <v>20</v>
      </c>
      <c r="F124" s="12">
        <v>1500</v>
      </c>
      <c r="G124" s="12">
        <v>10</v>
      </c>
      <c r="H124" s="12">
        <v>50</v>
      </c>
      <c r="I124" s="12"/>
      <c r="J124" s="12"/>
      <c r="K124" s="12"/>
      <c r="L124" s="13"/>
      <c r="M124" s="12">
        <f t="shared" si="18"/>
        <v>0</v>
      </c>
      <c r="N124" s="12">
        <f t="shared" si="19"/>
        <v>0</v>
      </c>
      <c r="O124" s="57"/>
      <c r="P124" s="15">
        <v>7.0000000000000007E-2</v>
      </c>
      <c r="Q124" s="15">
        <f t="shared" si="20"/>
        <v>0</v>
      </c>
    </row>
    <row r="125" spans="1:19" x14ac:dyDescent="0.2">
      <c r="A125" s="11" t="s">
        <v>209</v>
      </c>
      <c r="B125" s="11" t="s">
        <v>210</v>
      </c>
      <c r="C125" s="11" t="s">
        <v>209</v>
      </c>
      <c r="D125" s="11" t="s">
        <v>275</v>
      </c>
      <c r="E125" s="12">
        <v>20</v>
      </c>
      <c r="F125" s="12">
        <v>1800</v>
      </c>
      <c r="G125" s="12">
        <v>10</v>
      </c>
      <c r="H125" s="12">
        <v>50</v>
      </c>
      <c r="I125" s="12"/>
      <c r="J125" s="12"/>
      <c r="K125" s="12"/>
      <c r="L125" s="13"/>
      <c r="M125" s="12">
        <f t="shared" si="18"/>
        <v>0</v>
      </c>
      <c r="N125" s="12">
        <f t="shared" si="19"/>
        <v>0</v>
      </c>
      <c r="O125" s="58"/>
      <c r="P125" s="15">
        <v>0.09</v>
      </c>
      <c r="Q125" s="15">
        <f t="shared" si="20"/>
        <v>0</v>
      </c>
      <c r="R125" s="43"/>
    </row>
    <row r="126" spans="1:19" x14ac:dyDescent="0.2">
      <c r="A126" s="11" t="s">
        <v>123</v>
      </c>
      <c r="B126" s="11" t="s">
        <v>124</v>
      </c>
      <c r="C126" s="11" t="s">
        <v>123</v>
      </c>
      <c r="D126" s="11" t="s">
        <v>275</v>
      </c>
      <c r="E126" s="12">
        <v>25</v>
      </c>
      <c r="F126" s="12">
        <v>150</v>
      </c>
      <c r="G126" s="12">
        <v>10</v>
      </c>
      <c r="H126" s="12">
        <v>200</v>
      </c>
      <c r="I126" s="12"/>
      <c r="J126" s="12"/>
      <c r="K126" s="12"/>
      <c r="L126" s="13"/>
      <c r="M126" s="12">
        <f t="shared" si="18"/>
        <v>0</v>
      </c>
      <c r="N126" s="12">
        <f t="shared" si="19"/>
        <v>0</v>
      </c>
      <c r="O126" s="57"/>
      <c r="P126" s="15">
        <v>0.04</v>
      </c>
      <c r="Q126" s="15">
        <f t="shared" si="20"/>
        <v>0</v>
      </c>
      <c r="R126" s="43">
        <f>SUM(Q126:Q143)</f>
        <v>3.5</v>
      </c>
      <c r="S126" s="3">
        <f>R126*100/$R$144</f>
        <v>5.9839288767310643</v>
      </c>
    </row>
    <row r="127" spans="1:19" x14ac:dyDescent="0.2">
      <c r="A127" s="36" t="s">
        <v>257</v>
      </c>
      <c r="B127" s="36" t="s">
        <v>124</v>
      </c>
      <c r="C127" s="36">
        <v>90445200</v>
      </c>
      <c r="D127" s="36" t="s">
        <v>277</v>
      </c>
      <c r="E127" s="12">
        <v>25</v>
      </c>
      <c r="F127" s="12">
        <v>150</v>
      </c>
      <c r="G127" s="12">
        <v>10</v>
      </c>
      <c r="H127" s="12">
        <v>200</v>
      </c>
      <c r="I127" s="12"/>
      <c r="J127" s="12"/>
      <c r="K127" s="12"/>
      <c r="L127" s="13"/>
      <c r="M127" s="12">
        <f t="shared" si="18"/>
        <v>0</v>
      </c>
      <c r="N127" s="12">
        <f t="shared" si="19"/>
        <v>0</v>
      </c>
      <c r="O127" s="57"/>
      <c r="P127" s="15">
        <v>0.04</v>
      </c>
      <c r="Q127" s="15">
        <f t="shared" si="20"/>
        <v>0</v>
      </c>
    </row>
    <row r="128" spans="1:19" x14ac:dyDescent="0.2">
      <c r="A128" s="11" t="s">
        <v>125</v>
      </c>
      <c r="B128" s="11" t="s">
        <v>126</v>
      </c>
      <c r="C128" s="11" t="s">
        <v>125</v>
      </c>
      <c r="D128" s="11" t="s">
        <v>275</v>
      </c>
      <c r="E128" s="12">
        <v>25</v>
      </c>
      <c r="F128" s="12">
        <v>300</v>
      </c>
      <c r="G128" s="12">
        <v>10</v>
      </c>
      <c r="H128" s="12">
        <v>100</v>
      </c>
      <c r="I128" s="12"/>
      <c r="J128" s="12"/>
      <c r="K128" s="12"/>
      <c r="L128" s="13"/>
      <c r="M128" s="12">
        <f t="shared" si="18"/>
        <v>0</v>
      </c>
      <c r="N128" s="12">
        <f t="shared" si="19"/>
        <v>0</v>
      </c>
      <c r="O128" s="57"/>
      <c r="P128" s="15">
        <v>0.04</v>
      </c>
      <c r="Q128" s="15">
        <f t="shared" si="20"/>
        <v>0</v>
      </c>
    </row>
    <row r="129" spans="1:19" x14ac:dyDescent="0.2">
      <c r="A129" s="36" t="s">
        <v>127</v>
      </c>
      <c r="B129" s="36" t="s">
        <v>126</v>
      </c>
      <c r="C129" s="36">
        <v>90445300</v>
      </c>
      <c r="D129" s="36" t="s">
        <v>277</v>
      </c>
      <c r="E129" s="12" t="s">
        <v>63</v>
      </c>
      <c r="F129" s="12">
        <v>300</v>
      </c>
      <c r="G129" s="12">
        <v>10</v>
      </c>
      <c r="H129" s="12">
        <v>100</v>
      </c>
      <c r="I129" s="12"/>
      <c r="J129" s="12">
        <v>300</v>
      </c>
      <c r="K129" s="12">
        <v>300</v>
      </c>
      <c r="L129" s="13"/>
      <c r="M129" s="12">
        <f t="shared" si="18"/>
        <v>600</v>
      </c>
      <c r="N129" s="12">
        <f t="shared" si="19"/>
        <v>6</v>
      </c>
      <c r="O129" s="57"/>
      <c r="P129" s="15">
        <v>0.04</v>
      </c>
      <c r="Q129" s="15">
        <f t="shared" si="20"/>
        <v>0.24</v>
      </c>
    </row>
    <row r="130" spans="1:19" x14ac:dyDescent="0.2">
      <c r="A130" s="11" t="s">
        <v>128</v>
      </c>
      <c r="B130" s="11" t="s">
        <v>129</v>
      </c>
      <c r="C130" s="11" t="s">
        <v>128</v>
      </c>
      <c r="D130" s="11" t="s">
        <v>275</v>
      </c>
      <c r="E130" s="12">
        <v>25</v>
      </c>
      <c r="F130" s="12">
        <v>450</v>
      </c>
      <c r="G130" s="12">
        <v>10</v>
      </c>
      <c r="H130" s="12">
        <v>100</v>
      </c>
      <c r="I130" s="12"/>
      <c r="J130" s="12">
        <v>200</v>
      </c>
      <c r="K130" s="12">
        <v>100</v>
      </c>
      <c r="L130" s="13"/>
      <c r="M130" s="12">
        <f t="shared" si="18"/>
        <v>300</v>
      </c>
      <c r="N130" s="12">
        <f t="shared" si="19"/>
        <v>3</v>
      </c>
      <c r="O130" s="57"/>
      <c r="P130" s="15">
        <v>0.06</v>
      </c>
      <c r="Q130" s="15">
        <f t="shared" si="20"/>
        <v>0.18</v>
      </c>
    </row>
    <row r="131" spans="1:19" x14ac:dyDescent="0.2">
      <c r="A131" s="36" t="s">
        <v>190</v>
      </c>
      <c r="B131" s="36" t="s">
        <v>129</v>
      </c>
      <c r="C131" s="36">
        <v>90445400</v>
      </c>
      <c r="D131" s="36" t="s">
        <v>277</v>
      </c>
      <c r="E131" s="12" t="s">
        <v>63</v>
      </c>
      <c r="F131" s="12">
        <v>450</v>
      </c>
      <c r="G131" s="12">
        <v>10</v>
      </c>
      <c r="H131" s="12">
        <v>100</v>
      </c>
      <c r="I131" s="12"/>
      <c r="J131" s="12">
        <v>300</v>
      </c>
      <c r="K131" s="12">
        <v>300</v>
      </c>
      <c r="L131" s="13"/>
      <c r="M131" s="12">
        <f t="shared" si="18"/>
        <v>600</v>
      </c>
      <c r="N131" s="12">
        <f t="shared" si="19"/>
        <v>6</v>
      </c>
      <c r="O131" s="57"/>
      <c r="P131" s="15">
        <v>0.06</v>
      </c>
      <c r="Q131" s="15">
        <f t="shared" si="20"/>
        <v>0.36</v>
      </c>
    </row>
    <row r="132" spans="1:19" x14ac:dyDescent="0.2">
      <c r="A132" s="11" t="s">
        <v>130</v>
      </c>
      <c r="B132" s="11" t="s">
        <v>131</v>
      </c>
      <c r="C132" s="11" t="s">
        <v>130</v>
      </c>
      <c r="D132" s="11" t="s">
        <v>275</v>
      </c>
      <c r="E132" s="12">
        <v>25</v>
      </c>
      <c r="F132" s="12">
        <v>600</v>
      </c>
      <c r="G132" s="12">
        <v>10</v>
      </c>
      <c r="H132" s="12">
        <v>50</v>
      </c>
      <c r="I132" s="12"/>
      <c r="J132" s="12"/>
      <c r="K132" s="12"/>
      <c r="L132" s="13"/>
      <c r="M132" s="12">
        <f t="shared" si="18"/>
        <v>0</v>
      </c>
      <c r="N132" s="12">
        <f t="shared" si="19"/>
        <v>0</v>
      </c>
      <c r="O132" s="57"/>
      <c r="P132" s="15">
        <v>0.04</v>
      </c>
      <c r="Q132" s="15">
        <f t="shared" si="20"/>
        <v>0</v>
      </c>
    </row>
    <row r="133" spans="1:19" x14ac:dyDescent="0.2">
      <c r="A133" s="36" t="s">
        <v>211</v>
      </c>
      <c r="B133" s="36" t="s">
        <v>131</v>
      </c>
      <c r="C133" s="36">
        <v>90445600</v>
      </c>
      <c r="D133" s="36" t="s">
        <v>277</v>
      </c>
      <c r="E133" s="12">
        <v>25</v>
      </c>
      <c r="F133" s="12">
        <v>600</v>
      </c>
      <c r="G133" s="12">
        <v>10</v>
      </c>
      <c r="H133" s="12">
        <v>50</v>
      </c>
      <c r="I133" s="12"/>
      <c r="J133" s="12">
        <v>200</v>
      </c>
      <c r="K133" s="12"/>
      <c r="L133" s="13"/>
      <c r="M133" s="12">
        <f t="shared" si="18"/>
        <v>200</v>
      </c>
      <c r="N133" s="12">
        <f t="shared" si="19"/>
        <v>4</v>
      </c>
      <c r="O133" s="57"/>
      <c r="P133" s="15">
        <v>0.04</v>
      </c>
      <c r="Q133" s="15">
        <f t="shared" si="20"/>
        <v>0.16</v>
      </c>
    </row>
    <row r="134" spans="1:19" x14ac:dyDescent="0.2">
      <c r="A134" s="11" t="s">
        <v>162</v>
      </c>
      <c r="B134" s="11" t="s">
        <v>163</v>
      </c>
      <c r="C134" s="11" t="s">
        <v>162</v>
      </c>
      <c r="D134" s="11" t="s">
        <v>275</v>
      </c>
      <c r="E134" s="12">
        <v>25</v>
      </c>
      <c r="F134" s="12">
        <v>750</v>
      </c>
      <c r="G134" s="12">
        <v>10</v>
      </c>
      <c r="H134" s="12">
        <v>50</v>
      </c>
      <c r="I134" s="12"/>
      <c r="J134" s="12">
        <v>200</v>
      </c>
      <c r="K134" s="12"/>
      <c r="L134" s="13"/>
      <c r="M134" s="12">
        <f t="shared" si="18"/>
        <v>200</v>
      </c>
      <c r="N134" s="12">
        <f t="shared" si="19"/>
        <v>4</v>
      </c>
      <c r="O134" s="57"/>
      <c r="P134" s="15">
        <v>0.04</v>
      </c>
      <c r="Q134" s="15">
        <f t="shared" si="20"/>
        <v>0.16</v>
      </c>
    </row>
    <row r="135" spans="1:19" x14ac:dyDescent="0.2">
      <c r="A135" s="36" t="s">
        <v>218</v>
      </c>
      <c r="B135" s="36" t="s">
        <v>163</v>
      </c>
      <c r="C135" s="31" t="s">
        <v>219</v>
      </c>
      <c r="D135" s="36" t="s">
        <v>277</v>
      </c>
      <c r="E135" s="12">
        <v>25</v>
      </c>
      <c r="F135" s="12">
        <v>750</v>
      </c>
      <c r="G135" s="12">
        <v>10</v>
      </c>
      <c r="H135" s="12">
        <v>50</v>
      </c>
      <c r="I135" s="12"/>
      <c r="J135" s="12">
        <v>400</v>
      </c>
      <c r="K135" s="12">
        <v>500</v>
      </c>
      <c r="L135" s="13"/>
      <c r="M135" s="12">
        <f t="shared" si="18"/>
        <v>900</v>
      </c>
      <c r="N135" s="12">
        <f t="shared" si="19"/>
        <v>18</v>
      </c>
      <c r="O135" s="57"/>
      <c r="P135" s="15">
        <v>0.04</v>
      </c>
      <c r="Q135" s="15">
        <f t="shared" si="20"/>
        <v>0.72</v>
      </c>
    </row>
    <row r="136" spans="1:19" x14ac:dyDescent="0.2">
      <c r="A136" s="11" t="s">
        <v>132</v>
      </c>
      <c r="B136" s="11" t="s">
        <v>133</v>
      </c>
      <c r="C136" s="11" t="s">
        <v>132</v>
      </c>
      <c r="D136" s="11" t="s">
        <v>275</v>
      </c>
      <c r="E136" s="12">
        <v>25</v>
      </c>
      <c r="F136" s="12">
        <v>900</v>
      </c>
      <c r="G136" s="12">
        <v>10</v>
      </c>
      <c r="H136" s="12">
        <v>50</v>
      </c>
      <c r="I136" s="12"/>
      <c r="J136" s="12"/>
      <c r="K136" s="12"/>
      <c r="L136" s="13"/>
      <c r="M136" s="12">
        <f t="shared" si="18"/>
        <v>0</v>
      </c>
      <c r="N136" s="12">
        <f t="shared" si="19"/>
        <v>0</v>
      </c>
      <c r="O136" s="57"/>
      <c r="P136" s="15">
        <v>0.06</v>
      </c>
      <c r="Q136" s="15">
        <f t="shared" si="20"/>
        <v>0</v>
      </c>
    </row>
    <row r="137" spans="1:19" x14ac:dyDescent="0.2">
      <c r="A137" s="36" t="s">
        <v>264</v>
      </c>
      <c r="B137" s="36" t="s">
        <v>133</v>
      </c>
      <c r="C137" s="31" t="s">
        <v>265</v>
      </c>
      <c r="D137" s="36" t="s">
        <v>277</v>
      </c>
      <c r="E137" s="12">
        <v>25</v>
      </c>
      <c r="F137" s="12">
        <v>900</v>
      </c>
      <c r="G137" s="12">
        <v>10</v>
      </c>
      <c r="H137" s="12">
        <v>50</v>
      </c>
      <c r="I137" s="12"/>
      <c r="J137" s="12">
        <v>200</v>
      </c>
      <c r="K137" s="12">
        <v>200</v>
      </c>
      <c r="L137" s="13"/>
      <c r="M137" s="12">
        <f t="shared" si="18"/>
        <v>400</v>
      </c>
      <c r="N137" s="12">
        <f t="shared" si="19"/>
        <v>8</v>
      </c>
      <c r="O137" s="57"/>
      <c r="P137" s="15">
        <v>0.06</v>
      </c>
      <c r="Q137" s="15">
        <f t="shared" si="20"/>
        <v>0.48</v>
      </c>
    </row>
    <row r="138" spans="1:19" x14ac:dyDescent="0.2">
      <c r="A138" s="11" t="s">
        <v>134</v>
      </c>
      <c r="B138" s="11" t="s">
        <v>135</v>
      </c>
      <c r="C138" s="11" t="s">
        <v>134</v>
      </c>
      <c r="D138" s="11" t="s">
        <v>275</v>
      </c>
      <c r="E138" s="12">
        <v>25</v>
      </c>
      <c r="F138" s="12">
        <v>1200</v>
      </c>
      <c r="G138" s="12">
        <v>10</v>
      </c>
      <c r="H138" s="12">
        <v>50</v>
      </c>
      <c r="I138" s="12"/>
      <c r="J138" s="12"/>
      <c r="K138" s="12">
        <v>100</v>
      </c>
      <c r="L138" s="13"/>
      <c r="M138" s="12">
        <f t="shared" si="18"/>
        <v>100</v>
      </c>
      <c r="N138" s="12">
        <f t="shared" si="19"/>
        <v>2</v>
      </c>
      <c r="O138" s="57"/>
      <c r="P138" s="15">
        <v>0.08</v>
      </c>
      <c r="Q138" s="15">
        <f t="shared" si="20"/>
        <v>0.16</v>
      </c>
    </row>
    <row r="139" spans="1:19" x14ac:dyDescent="0.2">
      <c r="A139" s="26" t="s">
        <v>451</v>
      </c>
      <c r="B139" s="36" t="s">
        <v>135</v>
      </c>
      <c r="C139" s="26">
        <v>90445810</v>
      </c>
      <c r="D139" s="36" t="s">
        <v>277</v>
      </c>
      <c r="E139" s="12" t="s">
        <v>63</v>
      </c>
      <c r="F139" s="12">
        <v>1200</v>
      </c>
      <c r="G139" s="12">
        <v>10</v>
      </c>
      <c r="H139" s="12">
        <v>50</v>
      </c>
      <c r="I139" s="12">
        <v>100</v>
      </c>
      <c r="J139" s="12">
        <v>200</v>
      </c>
      <c r="K139" s="12">
        <v>200</v>
      </c>
      <c r="L139" s="13"/>
      <c r="M139" s="12">
        <f t="shared" si="18"/>
        <v>500</v>
      </c>
      <c r="N139" s="12">
        <f t="shared" si="19"/>
        <v>10</v>
      </c>
      <c r="O139" s="57"/>
      <c r="P139" s="15">
        <v>0.08</v>
      </c>
      <c r="Q139" s="15">
        <f t="shared" si="20"/>
        <v>0.8</v>
      </c>
    </row>
    <row r="140" spans="1:19" x14ac:dyDescent="0.2">
      <c r="A140" s="11" t="s">
        <v>238</v>
      </c>
      <c r="B140" s="11" t="s">
        <v>239</v>
      </c>
      <c r="C140" s="11" t="s">
        <v>238</v>
      </c>
      <c r="D140" s="11" t="s">
        <v>275</v>
      </c>
      <c r="E140" s="12">
        <v>25</v>
      </c>
      <c r="F140" s="12">
        <v>1524</v>
      </c>
      <c r="G140" s="12">
        <v>10</v>
      </c>
      <c r="H140" s="12">
        <v>50</v>
      </c>
      <c r="I140" s="12"/>
      <c r="J140" s="12"/>
      <c r="K140" s="12"/>
      <c r="L140" s="13"/>
      <c r="M140" s="12">
        <f t="shared" si="18"/>
        <v>0</v>
      </c>
      <c r="N140" s="12">
        <f t="shared" si="19"/>
        <v>0</v>
      </c>
      <c r="O140" s="57"/>
      <c r="P140" s="15">
        <v>0.08</v>
      </c>
      <c r="Q140" s="15">
        <f t="shared" si="20"/>
        <v>0</v>
      </c>
    </row>
    <row r="141" spans="1:19" x14ac:dyDescent="0.2">
      <c r="A141" s="11" t="s">
        <v>164</v>
      </c>
      <c r="B141" s="11" t="s">
        <v>165</v>
      </c>
      <c r="C141" s="11" t="s">
        <v>164</v>
      </c>
      <c r="D141" s="11" t="s">
        <v>275</v>
      </c>
      <c r="E141" s="12">
        <v>25</v>
      </c>
      <c r="F141" s="12">
        <v>1800</v>
      </c>
      <c r="G141" s="12">
        <v>10</v>
      </c>
      <c r="H141" s="12">
        <v>50</v>
      </c>
      <c r="I141" s="12"/>
      <c r="J141" s="12"/>
      <c r="K141" s="12"/>
      <c r="L141" s="13"/>
      <c r="M141" s="12">
        <f t="shared" si="18"/>
        <v>0</v>
      </c>
      <c r="N141" s="12">
        <f t="shared" si="19"/>
        <v>0</v>
      </c>
      <c r="O141" s="57"/>
      <c r="P141" s="15">
        <v>0.12</v>
      </c>
      <c r="Q141" s="15">
        <f t="shared" si="20"/>
        <v>0</v>
      </c>
    </row>
    <row r="142" spans="1:19" x14ac:dyDescent="0.2">
      <c r="A142" s="36" t="s">
        <v>227</v>
      </c>
      <c r="B142" s="36" t="s">
        <v>165</v>
      </c>
      <c r="C142" s="36">
        <v>90445900</v>
      </c>
      <c r="D142" s="36" t="s">
        <v>277</v>
      </c>
      <c r="E142" s="12">
        <v>25</v>
      </c>
      <c r="F142" s="12">
        <v>1800</v>
      </c>
      <c r="G142" s="12">
        <v>10</v>
      </c>
      <c r="H142" s="12">
        <v>50</v>
      </c>
      <c r="I142" s="12"/>
      <c r="J142" s="12">
        <v>100</v>
      </c>
      <c r="K142" s="12"/>
      <c r="L142" s="13"/>
      <c r="M142" s="12">
        <f t="shared" si="18"/>
        <v>100</v>
      </c>
      <c r="N142" s="12">
        <f t="shared" si="19"/>
        <v>2</v>
      </c>
      <c r="O142" s="57"/>
      <c r="P142" s="15">
        <v>0.12</v>
      </c>
      <c r="Q142" s="15">
        <f t="shared" si="20"/>
        <v>0.24</v>
      </c>
      <c r="R142" s="43"/>
    </row>
    <row r="143" spans="1:19" x14ac:dyDescent="0.2">
      <c r="A143" s="36" t="s">
        <v>301</v>
      </c>
      <c r="B143" s="36" t="s">
        <v>302</v>
      </c>
      <c r="C143" s="36">
        <v>90446000</v>
      </c>
      <c r="D143" s="36" t="s">
        <v>277</v>
      </c>
      <c r="E143" s="12">
        <v>25</v>
      </c>
      <c r="F143" s="12">
        <v>2400</v>
      </c>
      <c r="G143" s="12">
        <v>10</v>
      </c>
      <c r="H143" s="12">
        <v>50</v>
      </c>
      <c r="I143" s="12"/>
      <c r="J143" s="12"/>
      <c r="K143" s="12"/>
      <c r="L143" s="13"/>
      <c r="M143" s="12">
        <f t="shared" si="18"/>
        <v>0</v>
      </c>
      <c r="N143" s="12">
        <f t="shared" si="19"/>
        <v>0</v>
      </c>
      <c r="O143" s="57"/>
      <c r="P143" s="15">
        <v>0.12</v>
      </c>
      <c r="Q143" s="15">
        <f t="shared" si="20"/>
        <v>0</v>
      </c>
      <c r="R143" s="43"/>
    </row>
    <row r="144" spans="1:19" x14ac:dyDescent="0.2">
      <c r="A144" s="305"/>
      <c r="B144" s="305"/>
      <c r="C144" s="305"/>
      <c r="D144" s="305"/>
      <c r="E144" s="305"/>
      <c r="F144" s="305"/>
      <c r="G144" s="305"/>
      <c r="H144" s="305"/>
      <c r="I144" s="36">
        <f t="shared" ref="I144:N144" si="21">SUBTOTAL(9,I5:I143)</f>
        <v>4450</v>
      </c>
      <c r="J144" s="36">
        <f t="shared" si="21"/>
        <v>34150</v>
      </c>
      <c r="K144" s="36">
        <f t="shared" si="21"/>
        <v>42470</v>
      </c>
      <c r="L144" s="36">
        <f t="shared" si="21"/>
        <v>0</v>
      </c>
      <c r="M144" s="36">
        <f t="shared" si="21"/>
        <v>81070</v>
      </c>
      <c r="N144" s="36">
        <f t="shared" si="21"/>
        <v>1029</v>
      </c>
      <c r="O144" s="59"/>
      <c r="P144" s="12"/>
      <c r="Q144" s="36">
        <f>SUBTOTAL(9,Q5:Q143)</f>
        <v>62.839999999999989</v>
      </c>
      <c r="R144" s="3">
        <f>SUM(R13:R143)</f>
        <v>58.490000000000009</v>
      </c>
      <c r="S144" s="3">
        <f>SUM(S13:S143)</f>
        <v>100</v>
      </c>
    </row>
    <row r="145" spans="1:17" x14ac:dyDescent="0.2">
      <c r="A145" s="305"/>
      <c r="B145" s="305"/>
      <c r="C145" s="305"/>
      <c r="D145" s="305"/>
      <c r="E145" s="305"/>
      <c r="F145" s="305"/>
      <c r="G145" s="305"/>
      <c r="H145" s="305"/>
      <c r="I145" s="36">
        <v>45</v>
      </c>
      <c r="J145" s="36">
        <v>432</v>
      </c>
      <c r="K145" s="36">
        <v>552</v>
      </c>
      <c r="L145" s="36"/>
      <c r="M145" s="36"/>
      <c r="N145" s="36">
        <f>SUM(I145:L145)</f>
        <v>1029</v>
      </c>
      <c r="Q145" s="3">
        <f>Q144/30</f>
        <v>2.0946666666666665</v>
      </c>
    </row>
    <row r="146" spans="1:17" x14ac:dyDescent="0.2">
      <c r="A146" s="305"/>
      <c r="B146" s="305"/>
      <c r="C146" s="305"/>
      <c r="D146" s="305"/>
      <c r="E146" s="305"/>
      <c r="F146" s="305"/>
      <c r="G146" s="305"/>
      <c r="H146" s="305"/>
      <c r="I146" s="36">
        <v>3.08</v>
      </c>
      <c r="J146" s="36">
        <v>27.28</v>
      </c>
      <c r="K146" s="36">
        <v>32.479999999999997</v>
      </c>
      <c r="L146" s="36"/>
      <c r="M146" s="36"/>
      <c r="N146" s="36">
        <f>SUM(I146:L146)</f>
        <v>62.839999999999996</v>
      </c>
    </row>
    <row r="147" spans="1:17" x14ac:dyDescent="0.2">
      <c r="A147" s="34"/>
      <c r="B147" s="34"/>
      <c r="C147" s="34"/>
      <c r="D147" s="34"/>
      <c r="E147" s="34"/>
      <c r="F147" s="34"/>
      <c r="G147" s="34"/>
      <c r="H147" s="34"/>
    </row>
    <row r="148" spans="1:17" x14ac:dyDescent="0.2">
      <c r="A148" s="28" t="s">
        <v>136</v>
      </c>
      <c r="B148" s="28" t="s">
        <v>136</v>
      </c>
      <c r="C148" s="30"/>
      <c r="D148" s="30"/>
      <c r="E148" s="8" t="s">
        <v>10</v>
      </c>
      <c r="F148" s="8" t="s">
        <v>137</v>
      </c>
      <c r="G148" s="300" t="s">
        <v>138</v>
      </c>
      <c r="H148" s="301"/>
      <c r="I148" s="20"/>
      <c r="J148" s="20"/>
      <c r="K148" s="20"/>
      <c r="L148" s="20"/>
      <c r="M148" s="12"/>
      <c r="N148" s="12"/>
      <c r="O148" s="35"/>
      <c r="P148" s="12"/>
      <c r="Q148" s="15"/>
    </row>
    <row r="149" spans="1:17" x14ac:dyDescent="0.2">
      <c r="A149" s="36"/>
      <c r="B149" s="36"/>
      <c r="C149" s="36"/>
      <c r="D149" s="36"/>
      <c r="E149" s="8"/>
      <c r="F149" s="8"/>
      <c r="G149" s="8" t="s">
        <v>139</v>
      </c>
      <c r="H149" s="8" t="s">
        <v>140</v>
      </c>
      <c r="I149" s="8" t="s">
        <v>140</v>
      </c>
      <c r="J149" s="8" t="s">
        <v>140</v>
      </c>
      <c r="K149" s="8"/>
      <c r="L149" s="8" t="s">
        <v>140</v>
      </c>
      <c r="M149" s="36" t="s">
        <v>140</v>
      </c>
      <c r="N149" s="36" t="s">
        <v>12</v>
      </c>
      <c r="O149" s="37"/>
      <c r="P149" s="12"/>
      <c r="Q149" s="15"/>
    </row>
    <row r="150" spans="1:17" x14ac:dyDescent="0.2">
      <c r="A150" s="38" t="s">
        <v>142</v>
      </c>
      <c r="B150" s="38" t="s">
        <v>143</v>
      </c>
      <c r="C150" s="38" t="s">
        <v>142</v>
      </c>
      <c r="D150" s="38" t="s">
        <v>142</v>
      </c>
      <c r="E150" s="12">
        <v>13</v>
      </c>
      <c r="F150" s="12">
        <v>25</v>
      </c>
      <c r="G150" s="12">
        <v>5</v>
      </c>
      <c r="H150" s="12">
        <v>125</v>
      </c>
      <c r="I150" s="12"/>
      <c r="J150" s="12"/>
      <c r="K150" s="12"/>
      <c r="L150" s="12"/>
      <c r="M150" s="12">
        <f>SUM(I150:L150)</f>
        <v>0</v>
      </c>
      <c r="N150" s="12">
        <f>$M150/$H150</f>
        <v>0</v>
      </c>
      <c r="O150" s="39"/>
      <c r="P150" s="15">
        <v>0.09</v>
      </c>
      <c r="Q150" s="15">
        <f>$N150*$P150</f>
        <v>0</v>
      </c>
    </row>
    <row r="151" spans="1:17" x14ac:dyDescent="0.2">
      <c r="A151" s="38" t="s">
        <v>144</v>
      </c>
      <c r="B151" s="38" t="s">
        <v>145</v>
      </c>
      <c r="C151" s="38" t="s">
        <v>144</v>
      </c>
      <c r="D151" s="38" t="s">
        <v>144</v>
      </c>
      <c r="E151" s="12">
        <v>19</v>
      </c>
      <c r="F151" s="12">
        <v>25</v>
      </c>
      <c r="G151" s="12">
        <v>5</v>
      </c>
      <c r="H151" s="12">
        <v>125</v>
      </c>
      <c r="I151" s="12"/>
      <c r="J151" s="12"/>
      <c r="K151" s="12"/>
      <c r="L151" s="12"/>
      <c r="M151" s="12">
        <f>SUM(I151:L151)</f>
        <v>0</v>
      </c>
      <c r="N151" s="12">
        <f>$M151/$H151</f>
        <v>0</v>
      </c>
      <c r="O151" s="39"/>
      <c r="P151" s="15">
        <v>0.15</v>
      </c>
      <c r="Q151" s="15">
        <f>$N151*$P151</f>
        <v>0</v>
      </c>
    </row>
    <row r="152" spans="1:17" x14ac:dyDescent="0.2">
      <c r="B152" s="3"/>
      <c r="I152" s="36">
        <f t="shared" ref="I152:L152" si="22">SUM(I150:I151)</f>
        <v>0</v>
      </c>
      <c r="J152" s="36">
        <f t="shared" si="22"/>
        <v>0</v>
      </c>
      <c r="K152" s="36"/>
      <c r="L152" s="36">
        <f t="shared" si="22"/>
        <v>0</v>
      </c>
      <c r="M152" s="36">
        <f>SUBTOTAL(9,M150:M151)</f>
        <v>0</v>
      </c>
      <c r="N152" s="36">
        <f>SUBTOTAL(9,N150:N151)</f>
        <v>0</v>
      </c>
      <c r="O152" s="37"/>
      <c r="P152" s="12"/>
      <c r="Q152" s="33">
        <f>SUBTOTAL(9,Q150:Q151)</f>
        <v>0</v>
      </c>
    </row>
    <row r="153" spans="1:17" x14ac:dyDescent="0.2">
      <c r="B153" s="3"/>
      <c r="I153" s="40"/>
      <c r="J153" s="40"/>
      <c r="K153" s="40"/>
      <c r="L153" s="40"/>
      <c r="M153" s="36">
        <v>0</v>
      </c>
      <c r="N153" s="36">
        <v>0</v>
      </c>
      <c r="O153" s="35"/>
      <c r="P153" s="12"/>
      <c r="Q153" s="33">
        <v>0</v>
      </c>
    </row>
  </sheetData>
  <autoFilter ref="D3:D146"/>
  <mergeCells count="11">
    <mergeCell ref="A109:B109"/>
    <mergeCell ref="A144:H144"/>
    <mergeCell ref="A145:H145"/>
    <mergeCell ref="A146:H146"/>
    <mergeCell ref="G148:H148"/>
    <mergeCell ref="P3:Q3"/>
    <mergeCell ref="A1:H1"/>
    <mergeCell ref="A2:D2"/>
    <mergeCell ref="E2:H2"/>
    <mergeCell ref="G3:H3"/>
    <mergeCell ref="M3:N3"/>
  </mergeCells>
  <conditionalFormatting sqref="A5:XFD143">
    <cfRule type="expression" dxfId="477" priority="2">
      <formula>MOD(ROW(),2)</formula>
    </cfRule>
  </conditionalFormatting>
  <conditionalFormatting sqref="M5:M143">
    <cfRule type="cellIs" dxfId="476" priority="4" operator="greaterThan">
      <formula>10000</formula>
    </cfRule>
  </conditionalFormatting>
  <conditionalFormatting sqref="M110:M143">
    <cfRule type="cellIs" dxfId="475" priority="5" operator="greaterThan">
      <formula>2000</formula>
    </cfRule>
  </conditionalFormatting>
  <conditionalFormatting sqref="Q5:Q108">
    <cfRule type="cellIs" dxfId="474" priority="3" operator="greaterThan">
      <formula>10</formula>
    </cfRule>
  </conditionalFormatting>
  <conditionalFormatting sqref="Q139">
    <cfRule type="cellIs" dxfId="473" priority="1" operator="greaterThan">
      <formula>10</formula>
    </cfRule>
  </conditionalFormatting>
  <pageMargins left="0.25" right="0.25" top="0.75" bottom="0.75" header="0.3" footer="0.3"/>
  <pageSetup paperSize="9" scale="69" fitToHeight="0" orientation="landscape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1">
    <pageSetUpPr fitToPage="1"/>
  </sheetPr>
  <dimension ref="A1:T153"/>
  <sheetViews>
    <sheetView zoomScaleNormal="100" workbookViewId="0">
      <pane xSplit="4" ySplit="4" topLeftCell="E5" activePane="bottomRight" state="frozen"/>
      <selection pane="topRight" activeCell="D1" sqref="D1"/>
      <selection pane="bottomLeft" activeCell="A4" sqref="A4"/>
      <selection pane="bottomRight" activeCell="E5" sqref="E5"/>
    </sheetView>
  </sheetViews>
  <sheetFormatPr defaultColWidth="9.140625" defaultRowHeight="12.75" x14ac:dyDescent="0.2"/>
  <cols>
    <col min="1" max="1" width="12.5703125" style="3" customWidth="1"/>
    <col min="2" max="2" width="14" style="41" customWidth="1"/>
    <col min="3" max="3" width="14" style="3" bestFit="1" customWidth="1"/>
    <col min="4" max="4" width="12.28515625" style="3" customWidth="1"/>
    <col min="5" max="5" width="7.85546875" style="3" customWidth="1"/>
    <col min="6" max="6" width="8.5703125" style="3" customWidth="1"/>
    <col min="7" max="7" width="6.140625" style="3" customWidth="1"/>
    <col min="8" max="8" width="6.42578125" style="3" customWidth="1"/>
    <col min="9" max="12" width="10.140625" style="3" customWidth="1"/>
    <col min="13" max="13" width="8.28515625" style="3" customWidth="1"/>
    <col min="14" max="14" width="10.7109375" style="3" bestFit="1" customWidth="1"/>
    <col min="15" max="15" width="8.28515625" style="3" bestFit="1" customWidth="1"/>
    <col min="16" max="17" width="9.42578125" style="3" customWidth="1"/>
    <col min="18" max="18" width="9.28515625" style="3" customWidth="1"/>
    <col min="19" max="16384" width="9.140625" style="3"/>
  </cols>
  <sheetData>
    <row r="1" spans="1:20" x14ac:dyDescent="0.2">
      <c r="A1" s="303" t="s">
        <v>281</v>
      </c>
      <c r="B1" s="303"/>
      <c r="C1" s="303"/>
      <c r="D1" s="303"/>
      <c r="E1" s="303"/>
      <c r="F1" s="303"/>
      <c r="G1" s="303"/>
      <c r="H1" s="303"/>
      <c r="I1" s="30" t="s">
        <v>532</v>
      </c>
      <c r="J1" s="30" t="s">
        <v>542</v>
      </c>
      <c r="K1" s="30" t="s">
        <v>541</v>
      </c>
      <c r="L1" s="30"/>
      <c r="M1" s="20"/>
      <c r="N1" s="20"/>
      <c r="O1" s="20"/>
    </row>
    <row r="2" spans="1:20" x14ac:dyDescent="0.2">
      <c r="A2" s="303" t="s">
        <v>544</v>
      </c>
      <c r="B2" s="303"/>
      <c r="C2" s="303"/>
      <c r="D2" s="303"/>
      <c r="E2" s="303"/>
      <c r="F2" s="303"/>
      <c r="G2" s="303"/>
      <c r="H2" s="303"/>
      <c r="I2" s="10"/>
      <c r="J2" s="10"/>
      <c r="K2" s="10"/>
      <c r="L2" s="10"/>
      <c r="M2" s="8"/>
      <c r="N2" s="8"/>
      <c r="O2" s="8"/>
      <c r="P2" s="29"/>
      <c r="Q2" s="29"/>
      <c r="R2" s="30"/>
    </row>
    <row r="3" spans="1:20" x14ac:dyDescent="0.2">
      <c r="A3" s="8" t="s">
        <v>0</v>
      </c>
      <c r="B3" s="8" t="s">
        <v>1</v>
      </c>
      <c r="C3" s="8" t="s">
        <v>2</v>
      </c>
      <c r="D3" s="8" t="s">
        <v>274</v>
      </c>
      <c r="E3" s="8" t="s">
        <v>3</v>
      </c>
      <c r="F3" s="8" t="s">
        <v>4</v>
      </c>
      <c r="G3" s="302" t="s">
        <v>5</v>
      </c>
      <c r="H3" s="302"/>
      <c r="I3" s="31" t="s">
        <v>531</v>
      </c>
      <c r="J3" s="31" t="s">
        <v>536</v>
      </c>
      <c r="K3" s="31" t="s">
        <v>539</v>
      </c>
      <c r="L3" s="31" t="s">
        <v>545</v>
      </c>
      <c r="M3" s="36"/>
      <c r="N3" s="302" t="s">
        <v>6</v>
      </c>
      <c r="O3" s="302"/>
      <c r="P3" s="55"/>
      <c r="Q3" s="300" t="s">
        <v>7</v>
      </c>
      <c r="R3" s="301"/>
    </row>
    <row r="4" spans="1:20" x14ac:dyDescent="0.2">
      <c r="A4" s="36" t="s">
        <v>8</v>
      </c>
      <c r="B4" s="36"/>
      <c r="C4" s="36"/>
      <c r="D4" s="36"/>
      <c r="E4" s="7" t="s">
        <v>9</v>
      </c>
      <c r="F4" s="36" t="s">
        <v>10</v>
      </c>
      <c r="G4" s="8" t="s">
        <v>11</v>
      </c>
      <c r="H4" s="8" t="s">
        <v>12</v>
      </c>
      <c r="I4" s="36" t="s">
        <v>532</v>
      </c>
      <c r="J4" s="36" t="s">
        <v>537</v>
      </c>
      <c r="K4" s="36" t="s">
        <v>540</v>
      </c>
      <c r="L4" s="36" t="s">
        <v>546</v>
      </c>
      <c r="M4" s="36"/>
      <c r="N4" s="8" t="s">
        <v>13</v>
      </c>
      <c r="O4" s="8" t="s">
        <v>12</v>
      </c>
      <c r="P4" s="56"/>
      <c r="Q4" s="10" t="s">
        <v>14</v>
      </c>
      <c r="R4" s="10" t="s">
        <v>15</v>
      </c>
    </row>
    <row r="5" spans="1:20" x14ac:dyDescent="0.2">
      <c r="A5" s="11" t="s">
        <v>383</v>
      </c>
      <c r="B5" s="11" t="s">
        <v>384</v>
      </c>
      <c r="C5" s="11" t="s">
        <v>383</v>
      </c>
      <c r="D5" s="11" t="s">
        <v>275</v>
      </c>
      <c r="E5" s="12">
        <v>15</v>
      </c>
      <c r="F5" s="12">
        <v>225</v>
      </c>
      <c r="G5" s="12">
        <v>10</v>
      </c>
      <c r="H5" s="12">
        <v>400</v>
      </c>
      <c r="I5" s="12"/>
      <c r="J5" s="12"/>
      <c r="K5" s="12"/>
      <c r="L5" s="12"/>
      <c r="M5" s="13"/>
      <c r="N5" s="12">
        <f t="shared" ref="N5:N19" si="0">SUM(I5:M5)</f>
        <v>0</v>
      </c>
      <c r="O5" s="12">
        <f t="shared" ref="O5:O19" si="1">$N5/$H5</f>
        <v>0</v>
      </c>
      <c r="P5" s="57"/>
      <c r="Q5" s="15">
        <v>0.06</v>
      </c>
      <c r="R5" s="15">
        <f t="shared" ref="R5:R19" si="2">$O5*$Q5</f>
        <v>0</v>
      </c>
      <c r="S5" s="43">
        <f>SUM(R5:R19)</f>
        <v>4.3499999999999996</v>
      </c>
      <c r="T5" s="3">
        <f>S5*100/$S$144</f>
        <v>6.129350429759052</v>
      </c>
    </row>
    <row r="6" spans="1:20" x14ac:dyDescent="0.2">
      <c r="A6" s="11" t="s">
        <v>385</v>
      </c>
      <c r="B6" s="11" t="s">
        <v>386</v>
      </c>
      <c r="C6" s="11" t="s">
        <v>385</v>
      </c>
      <c r="D6" s="11" t="s">
        <v>275</v>
      </c>
      <c r="E6" s="12">
        <v>15</v>
      </c>
      <c r="F6" s="12">
        <v>300</v>
      </c>
      <c r="G6" s="12">
        <v>10</v>
      </c>
      <c r="H6" s="12">
        <v>300</v>
      </c>
      <c r="I6" s="12"/>
      <c r="J6" s="12"/>
      <c r="K6" s="12"/>
      <c r="L6" s="12"/>
      <c r="M6" s="13"/>
      <c r="N6" s="12">
        <f t="shared" si="0"/>
        <v>0</v>
      </c>
      <c r="O6" s="12">
        <f t="shared" si="1"/>
        <v>0</v>
      </c>
      <c r="P6" s="57"/>
      <c r="Q6" s="15">
        <v>0.06</v>
      </c>
      <c r="R6" s="15">
        <f t="shared" si="2"/>
        <v>0</v>
      </c>
      <c r="S6" s="43"/>
    </row>
    <row r="7" spans="1:20" x14ac:dyDescent="0.2">
      <c r="A7" s="36" t="s">
        <v>387</v>
      </c>
      <c r="B7" s="36" t="s">
        <v>259</v>
      </c>
      <c r="C7" s="31" t="s">
        <v>388</v>
      </c>
      <c r="D7" s="36" t="s">
        <v>277</v>
      </c>
      <c r="E7" s="12" t="s">
        <v>167</v>
      </c>
      <c r="F7" s="12">
        <v>300</v>
      </c>
      <c r="G7" s="12">
        <v>10</v>
      </c>
      <c r="H7" s="12">
        <v>300</v>
      </c>
      <c r="I7" s="12"/>
      <c r="J7" s="12"/>
      <c r="K7" s="12"/>
      <c r="L7" s="12"/>
      <c r="M7" s="13"/>
      <c r="N7" s="12">
        <f t="shared" si="0"/>
        <v>0</v>
      </c>
      <c r="O7" s="12">
        <f t="shared" si="1"/>
        <v>0</v>
      </c>
      <c r="P7" s="57"/>
      <c r="Q7" s="15">
        <v>0.06</v>
      </c>
      <c r="R7" s="15">
        <f t="shared" si="2"/>
        <v>0</v>
      </c>
      <c r="S7" s="43"/>
    </row>
    <row r="8" spans="1:20" x14ac:dyDescent="0.2">
      <c r="A8" s="11" t="s">
        <v>258</v>
      </c>
      <c r="B8" s="11" t="s">
        <v>259</v>
      </c>
      <c r="C8" s="11" t="s">
        <v>258</v>
      </c>
      <c r="D8" s="11" t="s">
        <v>275</v>
      </c>
      <c r="E8" s="12">
        <v>15</v>
      </c>
      <c r="F8" s="12">
        <v>375</v>
      </c>
      <c r="G8" s="12">
        <v>10</v>
      </c>
      <c r="H8" s="12">
        <v>200</v>
      </c>
      <c r="I8" s="12"/>
      <c r="J8" s="12"/>
      <c r="K8" s="12"/>
      <c r="L8" s="12"/>
      <c r="M8" s="13"/>
      <c r="N8" s="12">
        <f t="shared" si="0"/>
        <v>0</v>
      </c>
      <c r="O8" s="12">
        <f t="shared" si="1"/>
        <v>0</v>
      </c>
      <c r="P8" s="57"/>
      <c r="Q8" s="15">
        <v>0.06</v>
      </c>
      <c r="R8" s="15">
        <f t="shared" si="2"/>
        <v>0</v>
      </c>
      <c r="S8" s="43"/>
    </row>
    <row r="9" spans="1:20" x14ac:dyDescent="0.2">
      <c r="A9" s="11" t="s">
        <v>26</v>
      </c>
      <c r="B9" s="11" t="s">
        <v>27</v>
      </c>
      <c r="C9" s="11" t="s">
        <v>26</v>
      </c>
      <c r="D9" s="11" t="s">
        <v>275</v>
      </c>
      <c r="E9" s="12">
        <v>15</v>
      </c>
      <c r="F9" s="12">
        <v>457</v>
      </c>
      <c r="G9" s="12">
        <v>10</v>
      </c>
      <c r="H9" s="12">
        <v>200</v>
      </c>
      <c r="I9" s="12"/>
      <c r="J9" s="12"/>
      <c r="K9" s="12"/>
      <c r="L9" s="12">
        <v>5000</v>
      </c>
      <c r="M9" s="13"/>
      <c r="N9" s="12">
        <f t="shared" si="0"/>
        <v>5000</v>
      </c>
      <c r="O9" s="12">
        <f t="shared" si="1"/>
        <v>25</v>
      </c>
      <c r="P9" s="57"/>
      <c r="Q9" s="15">
        <v>0.05</v>
      </c>
      <c r="R9" s="15">
        <f t="shared" si="2"/>
        <v>1.25</v>
      </c>
    </row>
    <row r="10" spans="1:20" x14ac:dyDescent="0.2">
      <c r="A10" s="36" t="s">
        <v>169</v>
      </c>
      <c r="B10" s="36" t="s">
        <v>27</v>
      </c>
      <c r="C10" s="36">
        <v>90441400</v>
      </c>
      <c r="D10" s="36" t="s">
        <v>277</v>
      </c>
      <c r="E10" s="12" t="s">
        <v>167</v>
      </c>
      <c r="F10" s="12">
        <v>450</v>
      </c>
      <c r="G10" s="12">
        <v>10</v>
      </c>
      <c r="H10" s="12">
        <v>200</v>
      </c>
      <c r="I10" s="12"/>
      <c r="J10" s="12"/>
      <c r="K10" s="12">
        <v>1000</v>
      </c>
      <c r="L10" s="12">
        <v>1000</v>
      </c>
      <c r="M10" s="13"/>
      <c r="N10" s="12">
        <f t="shared" si="0"/>
        <v>2000</v>
      </c>
      <c r="O10" s="12">
        <f t="shared" si="1"/>
        <v>10</v>
      </c>
      <c r="P10" s="57"/>
      <c r="Q10" s="15">
        <v>0.05</v>
      </c>
      <c r="R10" s="15">
        <f t="shared" si="2"/>
        <v>0.5</v>
      </c>
    </row>
    <row r="11" spans="1:20" x14ac:dyDescent="0.2">
      <c r="A11" s="11" t="s">
        <v>24</v>
      </c>
      <c r="B11" s="11" t="s">
        <v>25</v>
      </c>
      <c r="C11" s="11" t="s">
        <v>24</v>
      </c>
      <c r="D11" s="11" t="s">
        <v>275</v>
      </c>
      <c r="E11" s="12">
        <v>15</v>
      </c>
      <c r="F11" s="12">
        <v>610</v>
      </c>
      <c r="G11" s="12">
        <v>10</v>
      </c>
      <c r="H11" s="12">
        <v>100</v>
      </c>
      <c r="I11" s="12"/>
      <c r="J11" s="12"/>
      <c r="K11" s="12"/>
      <c r="L11" s="12">
        <v>2000</v>
      </c>
      <c r="M11" s="13"/>
      <c r="N11" s="12">
        <f t="shared" si="0"/>
        <v>2000</v>
      </c>
      <c r="O11" s="12">
        <f t="shared" si="1"/>
        <v>20</v>
      </c>
      <c r="P11" s="57"/>
      <c r="Q11" s="15">
        <v>0.04</v>
      </c>
      <c r="R11" s="15">
        <f t="shared" si="2"/>
        <v>0.8</v>
      </c>
    </row>
    <row r="12" spans="1:20" x14ac:dyDescent="0.2">
      <c r="A12" s="36" t="s">
        <v>168</v>
      </c>
      <c r="B12" s="36" t="s">
        <v>25</v>
      </c>
      <c r="C12" s="36">
        <v>90441600</v>
      </c>
      <c r="D12" s="36" t="s">
        <v>277</v>
      </c>
      <c r="E12" s="12" t="s">
        <v>167</v>
      </c>
      <c r="F12" s="12">
        <v>600</v>
      </c>
      <c r="G12" s="12">
        <v>10</v>
      </c>
      <c r="H12" s="12">
        <v>100</v>
      </c>
      <c r="I12" s="12"/>
      <c r="J12" s="12"/>
      <c r="K12" s="12">
        <v>1000</v>
      </c>
      <c r="L12" s="12">
        <v>1000</v>
      </c>
      <c r="M12" s="13"/>
      <c r="N12" s="12">
        <f t="shared" si="0"/>
        <v>2000</v>
      </c>
      <c r="O12" s="12">
        <f t="shared" si="1"/>
        <v>20</v>
      </c>
      <c r="P12" s="57"/>
      <c r="Q12" s="15">
        <v>0.04</v>
      </c>
      <c r="R12" s="15">
        <f t="shared" si="2"/>
        <v>0.8</v>
      </c>
    </row>
    <row r="13" spans="1:20" x14ac:dyDescent="0.2">
      <c r="A13" s="11" t="s">
        <v>150</v>
      </c>
      <c r="B13" s="11" t="s">
        <v>151</v>
      </c>
      <c r="C13" s="11" t="s">
        <v>150</v>
      </c>
      <c r="D13" s="11" t="s">
        <v>275</v>
      </c>
      <c r="E13" s="12">
        <v>15</v>
      </c>
      <c r="F13" s="12">
        <v>760</v>
      </c>
      <c r="G13" s="12">
        <v>10</v>
      </c>
      <c r="H13" s="12">
        <v>100</v>
      </c>
      <c r="I13" s="12"/>
      <c r="J13" s="12"/>
      <c r="K13" s="12"/>
      <c r="L13" s="12"/>
      <c r="M13" s="13"/>
      <c r="N13" s="12">
        <f t="shared" si="0"/>
        <v>0</v>
      </c>
      <c r="O13" s="12">
        <f t="shared" si="1"/>
        <v>0</v>
      </c>
      <c r="P13" s="57"/>
      <c r="Q13" s="15">
        <v>0.04</v>
      </c>
      <c r="R13" s="15">
        <f t="shared" si="2"/>
        <v>0</v>
      </c>
    </row>
    <row r="14" spans="1:20" x14ac:dyDescent="0.2">
      <c r="A14" s="11" t="s">
        <v>20</v>
      </c>
      <c r="B14" s="11" t="s">
        <v>21</v>
      </c>
      <c r="C14" s="11" t="s">
        <v>20</v>
      </c>
      <c r="D14" s="11" t="s">
        <v>275</v>
      </c>
      <c r="E14" s="12">
        <v>15</v>
      </c>
      <c r="F14" s="12">
        <v>915</v>
      </c>
      <c r="G14" s="12">
        <v>10</v>
      </c>
      <c r="H14" s="12">
        <v>100</v>
      </c>
      <c r="I14" s="12"/>
      <c r="J14" s="12"/>
      <c r="K14" s="12"/>
      <c r="L14" s="12"/>
      <c r="M14" s="13"/>
      <c r="N14" s="12">
        <f t="shared" si="0"/>
        <v>0</v>
      </c>
      <c r="O14" s="12">
        <f t="shared" si="1"/>
        <v>0</v>
      </c>
      <c r="P14" s="57"/>
      <c r="Q14" s="15">
        <v>0.05</v>
      </c>
      <c r="R14" s="15">
        <f t="shared" si="2"/>
        <v>0</v>
      </c>
    </row>
    <row r="15" spans="1:20" x14ac:dyDescent="0.2">
      <c r="A15" s="13" t="s">
        <v>166</v>
      </c>
      <c r="B15" s="13" t="s">
        <v>21</v>
      </c>
      <c r="C15" s="13">
        <v>90441800</v>
      </c>
      <c r="D15" s="36" t="s">
        <v>277</v>
      </c>
      <c r="E15" s="12" t="s">
        <v>167</v>
      </c>
      <c r="F15" s="12">
        <v>900</v>
      </c>
      <c r="G15" s="12">
        <v>10</v>
      </c>
      <c r="H15" s="12">
        <v>100</v>
      </c>
      <c r="I15" s="12"/>
      <c r="J15" s="12"/>
      <c r="K15" s="12">
        <v>1000</v>
      </c>
      <c r="L15" s="12">
        <v>1000</v>
      </c>
      <c r="M15" s="13"/>
      <c r="N15" s="12">
        <f t="shared" si="0"/>
        <v>2000</v>
      </c>
      <c r="O15" s="12">
        <f t="shared" si="1"/>
        <v>20</v>
      </c>
      <c r="P15" s="57"/>
      <c r="Q15" s="15">
        <v>0.05</v>
      </c>
      <c r="R15" s="15">
        <f t="shared" si="2"/>
        <v>1</v>
      </c>
    </row>
    <row r="16" spans="1:20" x14ac:dyDescent="0.2">
      <c r="A16" s="11" t="s">
        <v>16</v>
      </c>
      <c r="B16" s="11" t="s">
        <v>17</v>
      </c>
      <c r="C16" s="11" t="s">
        <v>16</v>
      </c>
      <c r="D16" s="11" t="s">
        <v>275</v>
      </c>
      <c r="E16" s="12">
        <v>15</v>
      </c>
      <c r="F16" s="12">
        <v>1220</v>
      </c>
      <c r="G16" s="12">
        <v>10</v>
      </c>
      <c r="H16" s="12">
        <v>50</v>
      </c>
      <c r="I16" s="12"/>
      <c r="J16" s="12"/>
      <c r="K16" s="12"/>
      <c r="L16" s="12"/>
      <c r="M16" s="13"/>
      <c r="N16" s="12">
        <f t="shared" si="0"/>
        <v>0</v>
      </c>
      <c r="O16" s="12">
        <f t="shared" si="1"/>
        <v>0</v>
      </c>
      <c r="P16" s="57"/>
      <c r="Q16" s="15">
        <v>0.04</v>
      </c>
      <c r="R16" s="15">
        <f t="shared" si="2"/>
        <v>0</v>
      </c>
    </row>
    <row r="17" spans="1:20" x14ac:dyDescent="0.2">
      <c r="A17" s="11" t="s">
        <v>148</v>
      </c>
      <c r="B17" s="11" t="s">
        <v>149</v>
      </c>
      <c r="C17" s="11" t="s">
        <v>148</v>
      </c>
      <c r="D17" s="11" t="s">
        <v>275</v>
      </c>
      <c r="E17" s="12">
        <v>15</v>
      </c>
      <c r="F17" s="12">
        <v>1524</v>
      </c>
      <c r="G17" s="12">
        <v>10</v>
      </c>
      <c r="H17" s="12">
        <v>50</v>
      </c>
      <c r="I17" s="12"/>
      <c r="J17" s="12"/>
      <c r="K17" s="12"/>
      <c r="L17" s="12"/>
      <c r="M17" s="13"/>
      <c r="N17" s="12">
        <f t="shared" si="0"/>
        <v>0</v>
      </c>
      <c r="O17" s="12">
        <f t="shared" si="1"/>
        <v>0</v>
      </c>
      <c r="P17" s="57"/>
      <c r="Q17" s="15">
        <v>0.05</v>
      </c>
      <c r="R17" s="15">
        <f t="shared" si="2"/>
        <v>0</v>
      </c>
    </row>
    <row r="18" spans="1:20" x14ac:dyDescent="0.2">
      <c r="A18" s="11" t="s">
        <v>146</v>
      </c>
      <c r="B18" s="11" t="s">
        <v>147</v>
      </c>
      <c r="C18" s="11" t="s">
        <v>146</v>
      </c>
      <c r="D18" s="11" t="s">
        <v>275</v>
      </c>
      <c r="E18" s="12">
        <v>15</v>
      </c>
      <c r="F18" s="12">
        <v>1800</v>
      </c>
      <c r="G18" s="12">
        <v>10</v>
      </c>
      <c r="H18" s="12">
        <v>50</v>
      </c>
      <c r="I18" s="12"/>
      <c r="J18" s="12"/>
      <c r="K18" s="12"/>
      <c r="L18" s="12"/>
      <c r="M18" s="13"/>
      <c r="N18" s="12">
        <f t="shared" si="0"/>
        <v>0</v>
      </c>
      <c r="O18" s="12">
        <f t="shared" si="1"/>
        <v>0</v>
      </c>
      <c r="P18" s="57"/>
      <c r="Q18" s="15">
        <v>0.06</v>
      </c>
      <c r="R18" s="15">
        <f t="shared" si="2"/>
        <v>0</v>
      </c>
    </row>
    <row r="19" spans="1:20" x14ac:dyDescent="0.2">
      <c r="A19" s="11" t="s">
        <v>353</v>
      </c>
      <c r="B19" s="11" t="s">
        <v>354</v>
      </c>
      <c r="C19" s="11" t="s">
        <v>146</v>
      </c>
      <c r="D19" s="11" t="s">
        <v>275</v>
      </c>
      <c r="E19" s="12">
        <v>15</v>
      </c>
      <c r="F19" s="12">
        <v>2100</v>
      </c>
      <c r="G19" s="12">
        <v>10</v>
      </c>
      <c r="H19" s="12">
        <v>50</v>
      </c>
      <c r="I19" s="12"/>
      <c r="J19" s="12"/>
      <c r="K19" s="12"/>
      <c r="L19" s="12"/>
      <c r="M19" s="13"/>
      <c r="N19" s="12">
        <f t="shared" si="0"/>
        <v>0</v>
      </c>
      <c r="O19" s="12">
        <f t="shared" si="1"/>
        <v>0</v>
      </c>
      <c r="P19" s="57"/>
      <c r="Q19" s="15">
        <v>0.06</v>
      </c>
      <c r="R19" s="15">
        <f t="shared" si="2"/>
        <v>0</v>
      </c>
    </row>
    <row r="20" spans="1:20" ht="15" x14ac:dyDescent="0.2">
      <c r="A20" s="60" t="s">
        <v>28</v>
      </c>
      <c r="B20" s="60"/>
      <c r="C20" s="60"/>
      <c r="D20" s="60"/>
      <c r="E20" s="60"/>
      <c r="F20" s="12"/>
      <c r="G20" s="20"/>
      <c r="H20" s="20"/>
      <c r="I20" s="12"/>
      <c r="J20" s="12"/>
      <c r="K20" s="12"/>
      <c r="L20" s="12"/>
      <c r="M20" s="21"/>
      <c r="N20" s="12"/>
      <c r="O20" s="12"/>
      <c r="P20" s="57"/>
      <c r="Q20" s="12"/>
      <c r="R20" s="15"/>
    </row>
    <row r="21" spans="1:20" x14ac:dyDescent="0.2">
      <c r="A21" s="11" t="s">
        <v>260</v>
      </c>
      <c r="B21" s="11" t="s">
        <v>229</v>
      </c>
      <c r="C21" s="11" t="s">
        <v>260</v>
      </c>
      <c r="D21" s="11" t="s">
        <v>275</v>
      </c>
      <c r="E21" s="12">
        <v>20</v>
      </c>
      <c r="F21" s="12">
        <v>100</v>
      </c>
      <c r="G21" s="12">
        <v>10</v>
      </c>
      <c r="H21" s="12">
        <v>500</v>
      </c>
      <c r="I21" s="12"/>
      <c r="J21" s="12"/>
      <c r="K21" s="12"/>
      <c r="L21" s="12"/>
      <c r="M21" s="13"/>
      <c r="N21" s="12">
        <f t="shared" ref="N21:N37" si="3">SUM(I21:M21)</f>
        <v>0</v>
      </c>
      <c r="O21" s="12">
        <f t="shared" ref="O21:O37" si="4">$N21/$H21</f>
        <v>0</v>
      </c>
      <c r="P21" s="57"/>
      <c r="Q21" s="15">
        <v>0.06</v>
      </c>
      <c r="R21" s="15">
        <f t="shared" ref="R21:R37" si="5">$O21*$Q21</f>
        <v>0</v>
      </c>
      <c r="S21" s="43">
        <f>SUM(R21:R37)</f>
        <v>21.36</v>
      </c>
      <c r="T21" s="3">
        <f>S21*100/$S$144</f>
        <v>30.097224179230661</v>
      </c>
    </row>
    <row r="22" spans="1:20" x14ac:dyDescent="0.2">
      <c r="A22" s="36" t="s">
        <v>228</v>
      </c>
      <c r="B22" s="36" t="s">
        <v>229</v>
      </c>
      <c r="C22" s="36">
        <v>90442100</v>
      </c>
      <c r="D22" s="36" t="s">
        <v>277</v>
      </c>
      <c r="E22" s="12" t="s">
        <v>46</v>
      </c>
      <c r="F22" s="12">
        <v>100</v>
      </c>
      <c r="G22" s="12">
        <v>10</v>
      </c>
      <c r="H22" s="12">
        <v>500</v>
      </c>
      <c r="I22" s="12"/>
      <c r="J22" s="12"/>
      <c r="K22" s="12"/>
      <c r="L22" s="12"/>
      <c r="M22" s="13"/>
      <c r="N22" s="12">
        <f t="shared" si="3"/>
        <v>0</v>
      </c>
      <c r="O22" s="12">
        <f t="shared" si="4"/>
        <v>0</v>
      </c>
      <c r="P22" s="57"/>
      <c r="Q22" s="15">
        <v>0.06</v>
      </c>
      <c r="R22" s="15">
        <f t="shared" si="5"/>
        <v>0</v>
      </c>
      <c r="S22" s="43"/>
    </row>
    <row r="23" spans="1:20" x14ac:dyDescent="0.2">
      <c r="A23" s="36" t="s">
        <v>172</v>
      </c>
      <c r="B23" s="36" t="s">
        <v>173</v>
      </c>
      <c r="C23" s="36">
        <v>90447000</v>
      </c>
      <c r="D23" s="36" t="s">
        <v>277</v>
      </c>
      <c r="E23" s="12" t="s">
        <v>46</v>
      </c>
      <c r="F23" s="12">
        <v>240</v>
      </c>
      <c r="G23" s="12">
        <v>10</v>
      </c>
      <c r="H23" s="12">
        <v>250</v>
      </c>
      <c r="I23" s="12"/>
      <c r="J23" s="12">
        <v>4000</v>
      </c>
      <c r="K23" s="12">
        <v>5000</v>
      </c>
      <c r="L23" s="12"/>
      <c r="M23" s="13"/>
      <c r="N23" s="12">
        <f t="shared" si="3"/>
        <v>9000</v>
      </c>
      <c r="O23" s="12">
        <f t="shared" si="4"/>
        <v>36</v>
      </c>
      <c r="P23" s="57"/>
      <c r="Q23" s="15">
        <v>0.06</v>
      </c>
      <c r="R23" s="15">
        <f t="shared" si="5"/>
        <v>2.16</v>
      </c>
    </row>
    <row r="24" spans="1:20" x14ac:dyDescent="0.2">
      <c r="A24" s="11" t="s">
        <v>389</v>
      </c>
      <c r="B24" s="11" t="s">
        <v>390</v>
      </c>
      <c r="C24" s="11" t="s">
        <v>389</v>
      </c>
      <c r="D24" s="11" t="s">
        <v>275</v>
      </c>
      <c r="E24" s="12">
        <v>20</v>
      </c>
      <c r="F24" s="12">
        <v>300</v>
      </c>
      <c r="G24" s="12">
        <v>10</v>
      </c>
      <c r="H24" s="12">
        <v>200</v>
      </c>
      <c r="I24" s="12"/>
      <c r="J24" s="12"/>
      <c r="K24" s="12"/>
      <c r="L24" s="12"/>
      <c r="M24" s="13"/>
      <c r="N24" s="12">
        <f t="shared" si="3"/>
        <v>0</v>
      </c>
      <c r="O24" s="12">
        <f t="shared" si="4"/>
        <v>0</v>
      </c>
      <c r="P24" s="57"/>
      <c r="Q24" s="15">
        <v>0.06</v>
      </c>
      <c r="R24" s="15">
        <f t="shared" si="5"/>
        <v>0</v>
      </c>
    </row>
    <row r="25" spans="1:20" x14ac:dyDescent="0.2">
      <c r="A25" s="11" t="s">
        <v>50</v>
      </c>
      <c r="B25" s="11" t="s">
        <v>51</v>
      </c>
      <c r="C25" s="11" t="s">
        <v>50</v>
      </c>
      <c r="D25" s="11" t="s">
        <v>275</v>
      </c>
      <c r="E25" s="12">
        <v>20</v>
      </c>
      <c r="F25" s="12">
        <v>457</v>
      </c>
      <c r="G25" s="12">
        <v>10</v>
      </c>
      <c r="H25" s="12">
        <v>100</v>
      </c>
      <c r="I25" s="12"/>
      <c r="J25" s="12"/>
      <c r="K25" s="12"/>
      <c r="L25" s="12"/>
      <c r="M25" s="13"/>
      <c r="N25" s="12">
        <f t="shared" si="3"/>
        <v>0</v>
      </c>
      <c r="O25" s="12">
        <f t="shared" si="4"/>
        <v>0</v>
      </c>
      <c r="P25" s="57"/>
      <c r="Q25" s="15">
        <v>0.04</v>
      </c>
      <c r="R25" s="15">
        <f t="shared" si="5"/>
        <v>0</v>
      </c>
    </row>
    <row r="26" spans="1:20" x14ac:dyDescent="0.2">
      <c r="A26" s="36" t="s">
        <v>171</v>
      </c>
      <c r="B26" s="36" t="s">
        <v>51</v>
      </c>
      <c r="C26" s="36">
        <v>90442400</v>
      </c>
      <c r="D26" s="36" t="s">
        <v>277</v>
      </c>
      <c r="E26" s="12" t="s">
        <v>46</v>
      </c>
      <c r="F26" s="12">
        <v>450</v>
      </c>
      <c r="G26" s="12">
        <v>10</v>
      </c>
      <c r="H26" s="12">
        <v>100</v>
      </c>
      <c r="I26" s="12"/>
      <c r="J26" s="12">
        <v>500</v>
      </c>
      <c r="K26" s="12">
        <v>2000</v>
      </c>
      <c r="L26" s="12">
        <v>2000</v>
      </c>
      <c r="M26" s="13"/>
      <c r="N26" s="12">
        <f t="shared" si="3"/>
        <v>4500</v>
      </c>
      <c r="O26" s="12">
        <f t="shared" si="4"/>
        <v>45</v>
      </c>
      <c r="P26" s="57"/>
      <c r="Q26" s="15">
        <v>0.04</v>
      </c>
      <c r="R26" s="15">
        <f t="shared" si="5"/>
        <v>1.8</v>
      </c>
    </row>
    <row r="27" spans="1:20" x14ac:dyDescent="0.2">
      <c r="A27" s="11" t="s">
        <v>47</v>
      </c>
      <c r="B27" s="11" t="s">
        <v>48</v>
      </c>
      <c r="C27" s="11" t="s">
        <v>47</v>
      </c>
      <c r="D27" s="11" t="s">
        <v>275</v>
      </c>
      <c r="E27" s="12">
        <v>20</v>
      </c>
      <c r="F27" s="12">
        <v>610</v>
      </c>
      <c r="G27" s="12">
        <v>10</v>
      </c>
      <c r="H27" s="12">
        <v>100</v>
      </c>
      <c r="I27" s="12"/>
      <c r="J27" s="12"/>
      <c r="K27" s="12"/>
      <c r="L27" s="12">
        <v>2000</v>
      </c>
      <c r="M27" s="13"/>
      <c r="N27" s="12">
        <f t="shared" si="3"/>
        <v>2000</v>
      </c>
      <c r="O27" s="12">
        <f t="shared" si="4"/>
        <v>20</v>
      </c>
      <c r="P27" s="57"/>
      <c r="Q27" s="15">
        <v>0.06</v>
      </c>
      <c r="R27" s="15">
        <f t="shared" si="5"/>
        <v>1.2</v>
      </c>
    </row>
    <row r="28" spans="1:20" x14ac:dyDescent="0.2">
      <c r="A28" s="36" t="s">
        <v>49</v>
      </c>
      <c r="B28" s="36" t="s">
        <v>48</v>
      </c>
      <c r="C28" s="36">
        <v>90442600</v>
      </c>
      <c r="D28" s="36" t="s">
        <v>277</v>
      </c>
      <c r="E28" s="12" t="s">
        <v>46</v>
      </c>
      <c r="F28" s="12">
        <v>600</v>
      </c>
      <c r="G28" s="12">
        <v>10</v>
      </c>
      <c r="H28" s="12">
        <v>100</v>
      </c>
      <c r="I28" s="12"/>
      <c r="J28" s="12"/>
      <c r="K28" s="12">
        <v>2000</v>
      </c>
      <c r="L28" s="12">
        <v>2000</v>
      </c>
      <c r="M28" s="13"/>
      <c r="N28" s="12">
        <f t="shared" si="3"/>
        <v>4000</v>
      </c>
      <c r="O28" s="12">
        <f t="shared" si="4"/>
        <v>40</v>
      </c>
      <c r="P28" s="57"/>
      <c r="Q28" s="15">
        <v>0.06</v>
      </c>
      <c r="R28" s="15">
        <f t="shared" si="5"/>
        <v>2.4</v>
      </c>
    </row>
    <row r="29" spans="1:20" x14ac:dyDescent="0.2">
      <c r="A29" s="11" t="s">
        <v>154</v>
      </c>
      <c r="B29" s="11" t="s">
        <v>43</v>
      </c>
      <c r="C29" s="11" t="s">
        <v>154</v>
      </c>
      <c r="D29" s="11" t="s">
        <v>275</v>
      </c>
      <c r="E29" s="12">
        <v>20</v>
      </c>
      <c r="F29" s="12">
        <v>760</v>
      </c>
      <c r="G29" s="12">
        <v>10</v>
      </c>
      <c r="H29" s="12">
        <v>100</v>
      </c>
      <c r="I29" s="12"/>
      <c r="J29" s="12"/>
      <c r="K29" s="12">
        <v>500</v>
      </c>
      <c r="L29" s="12">
        <v>500</v>
      </c>
      <c r="M29" s="13"/>
      <c r="N29" s="12">
        <f t="shared" si="3"/>
        <v>1000</v>
      </c>
      <c r="O29" s="12">
        <f t="shared" si="4"/>
        <v>10</v>
      </c>
      <c r="P29" s="57"/>
      <c r="Q29" s="15">
        <v>7.0000000000000007E-2</v>
      </c>
      <c r="R29" s="15">
        <f t="shared" si="5"/>
        <v>0.70000000000000007</v>
      </c>
    </row>
    <row r="30" spans="1:20" x14ac:dyDescent="0.2">
      <c r="A30" s="36" t="s">
        <v>45</v>
      </c>
      <c r="B30" s="36" t="s">
        <v>43</v>
      </c>
      <c r="C30" s="36">
        <v>90442700</v>
      </c>
      <c r="D30" s="36" t="s">
        <v>277</v>
      </c>
      <c r="E30" s="12" t="s">
        <v>46</v>
      </c>
      <c r="F30" s="12">
        <v>750</v>
      </c>
      <c r="G30" s="12">
        <v>10</v>
      </c>
      <c r="H30" s="12">
        <v>100</v>
      </c>
      <c r="I30" s="12"/>
      <c r="J30" s="12"/>
      <c r="K30" s="12">
        <v>2000</v>
      </c>
      <c r="L30" s="12">
        <v>3000</v>
      </c>
      <c r="M30" s="13"/>
      <c r="N30" s="12">
        <f t="shared" si="3"/>
        <v>5000</v>
      </c>
      <c r="O30" s="12">
        <f t="shared" si="4"/>
        <v>50</v>
      </c>
      <c r="P30" s="57"/>
      <c r="Q30" s="15">
        <v>7.0000000000000007E-2</v>
      </c>
      <c r="R30" s="15">
        <f t="shared" si="5"/>
        <v>3.5000000000000004</v>
      </c>
    </row>
    <row r="31" spans="1:20" x14ac:dyDescent="0.2">
      <c r="A31" s="11" t="s">
        <v>38</v>
      </c>
      <c r="B31" s="11" t="s">
        <v>39</v>
      </c>
      <c r="C31" s="11" t="s">
        <v>38</v>
      </c>
      <c r="D31" s="11" t="s">
        <v>275</v>
      </c>
      <c r="E31" s="12">
        <v>20</v>
      </c>
      <c r="F31" s="12">
        <v>915</v>
      </c>
      <c r="G31" s="12">
        <v>10</v>
      </c>
      <c r="H31" s="12">
        <v>50</v>
      </c>
      <c r="I31" s="12"/>
      <c r="J31" s="12"/>
      <c r="K31" s="12"/>
      <c r="L31" s="12">
        <v>2000</v>
      </c>
      <c r="M31" s="13"/>
      <c r="N31" s="12">
        <f t="shared" si="3"/>
        <v>2000</v>
      </c>
      <c r="O31" s="12">
        <f t="shared" si="4"/>
        <v>40</v>
      </c>
      <c r="P31" s="57"/>
      <c r="Q31" s="15">
        <v>0.04</v>
      </c>
      <c r="R31" s="15">
        <f t="shared" si="5"/>
        <v>1.6</v>
      </c>
    </row>
    <row r="32" spans="1:20" x14ac:dyDescent="0.2">
      <c r="A32" s="36" t="s">
        <v>170</v>
      </c>
      <c r="B32" s="36" t="s">
        <v>39</v>
      </c>
      <c r="C32" s="36">
        <v>90442800</v>
      </c>
      <c r="D32" s="36" t="s">
        <v>277</v>
      </c>
      <c r="E32" s="12" t="s">
        <v>46</v>
      </c>
      <c r="F32" s="12">
        <v>900</v>
      </c>
      <c r="G32" s="12">
        <v>10</v>
      </c>
      <c r="H32" s="12">
        <v>50</v>
      </c>
      <c r="I32" s="12"/>
      <c r="J32" s="12"/>
      <c r="K32" s="12">
        <v>4000</v>
      </c>
      <c r="L32" s="12">
        <v>3000</v>
      </c>
      <c r="M32" s="13"/>
      <c r="N32" s="12">
        <f t="shared" si="3"/>
        <v>7000</v>
      </c>
      <c r="O32" s="12">
        <f t="shared" si="4"/>
        <v>140</v>
      </c>
      <c r="P32" s="57"/>
      <c r="Q32" s="15">
        <v>0.04</v>
      </c>
      <c r="R32" s="15">
        <f t="shared" si="5"/>
        <v>5.6000000000000005</v>
      </c>
    </row>
    <row r="33" spans="1:20" x14ac:dyDescent="0.2">
      <c r="A33" s="11" t="s">
        <v>34</v>
      </c>
      <c r="B33" s="11" t="s">
        <v>35</v>
      </c>
      <c r="C33" s="11" t="s">
        <v>34</v>
      </c>
      <c r="D33" s="11" t="s">
        <v>275</v>
      </c>
      <c r="E33" s="12">
        <v>20</v>
      </c>
      <c r="F33" s="12">
        <v>1220</v>
      </c>
      <c r="G33" s="12">
        <v>10</v>
      </c>
      <c r="H33" s="12">
        <v>50</v>
      </c>
      <c r="I33" s="12"/>
      <c r="J33" s="12"/>
      <c r="K33" s="12"/>
      <c r="L33" s="12">
        <v>2000</v>
      </c>
      <c r="M33" s="13"/>
      <c r="N33" s="12">
        <f t="shared" si="3"/>
        <v>2000</v>
      </c>
      <c r="O33" s="12">
        <f t="shared" si="4"/>
        <v>40</v>
      </c>
      <c r="P33" s="57"/>
      <c r="Q33" s="15">
        <v>0.06</v>
      </c>
      <c r="R33" s="15">
        <f t="shared" si="5"/>
        <v>2.4</v>
      </c>
    </row>
    <row r="34" spans="1:20" x14ac:dyDescent="0.2">
      <c r="A34" s="11" t="s">
        <v>32</v>
      </c>
      <c r="B34" s="11" t="s">
        <v>33</v>
      </c>
      <c r="C34" s="11" t="s">
        <v>32</v>
      </c>
      <c r="D34" s="11" t="s">
        <v>275</v>
      </c>
      <c r="E34" s="12">
        <v>20</v>
      </c>
      <c r="F34" s="12">
        <v>1524</v>
      </c>
      <c r="G34" s="12">
        <v>10</v>
      </c>
      <c r="H34" s="12">
        <v>50</v>
      </c>
      <c r="I34" s="12"/>
      <c r="J34" s="12"/>
      <c r="K34" s="12"/>
      <c r="L34" s="12"/>
      <c r="M34" s="13"/>
      <c r="N34" s="12">
        <f t="shared" si="3"/>
        <v>0</v>
      </c>
      <c r="O34" s="12">
        <f t="shared" si="4"/>
        <v>0</v>
      </c>
      <c r="P34" s="57"/>
      <c r="Q34" s="15">
        <v>7.0000000000000007E-2</v>
      </c>
      <c r="R34" s="15">
        <f t="shared" si="5"/>
        <v>0</v>
      </c>
    </row>
    <row r="35" spans="1:20" x14ac:dyDescent="0.2">
      <c r="A35" s="11" t="s">
        <v>214</v>
      </c>
      <c r="B35" s="11" t="s">
        <v>30</v>
      </c>
      <c r="C35" s="11" t="s">
        <v>214</v>
      </c>
      <c r="D35" s="11" t="s">
        <v>275</v>
      </c>
      <c r="E35" s="12">
        <v>20</v>
      </c>
      <c r="F35" s="12">
        <v>1800</v>
      </c>
      <c r="G35" s="12">
        <v>10</v>
      </c>
      <c r="H35" s="12">
        <v>50</v>
      </c>
      <c r="I35" s="12"/>
      <c r="J35" s="12"/>
      <c r="K35" s="12"/>
      <c r="L35" s="12"/>
      <c r="M35" s="13"/>
      <c r="N35" s="12">
        <f t="shared" si="3"/>
        <v>0</v>
      </c>
      <c r="O35" s="12">
        <f t="shared" si="4"/>
        <v>0</v>
      </c>
      <c r="P35" s="57"/>
      <c r="Q35" s="15">
        <v>0.09</v>
      </c>
      <c r="R35" s="15">
        <f t="shared" si="5"/>
        <v>0</v>
      </c>
    </row>
    <row r="36" spans="1:20" x14ac:dyDescent="0.2">
      <c r="A36" s="11" t="s">
        <v>212</v>
      </c>
      <c r="B36" s="11" t="s">
        <v>213</v>
      </c>
      <c r="C36" s="11" t="s">
        <v>212</v>
      </c>
      <c r="D36" s="11" t="s">
        <v>275</v>
      </c>
      <c r="E36" s="12">
        <v>20</v>
      </c>
      <c r="F36" s="12">
        <v>2100</v>
      </c>
      <c r="G36" s="12">
        <v>10</v>
      </c>
      <c r="H36" s="12">
        <v>50</v>
      </c>
      <c r="I36" s="12"/>
      <c r="J36" s="12"/>
      <c r="K36" s="12"/>
      <c r="L36" s="12"/>
      <c r="M36" s="13"/>
      <c r="N36" s="12">
        <f t="shared" si="3"/>
        <v>0</v>
      </c>
      <c r="O36" s="12">
        <f t="shared" si="4"/>
        <v>0</v>
      </c>
      <c r="P36" s="57"/>
      <c r="Q36" s="15">
        <v>7.0000000000000007E-2</v>
      </c>
      <c r="R36" s="15">
        <f t="shared" si="5"/>
        <v>0</v>
      </c>
    </row>
    <row r="37" spans="1:20" x14ac:dyDescent="0.2">
      <c r="A37" s="11" t="s">
        <v>242</v>
      </c>
      <c r="B37" s="11" t="s">
        <v>243</v>
      </c>
      <c r="C37" s="11" t="s">
        <v>242</v>
      </c>
      <c r="D37" s="11" t="s">
        <v>275</v>
      </c>
      <c r="E37" s="12">
        <v>20</v>
      </c>
      <c r="F37" s="12">
        <v>2400</v>
      </c>
      <c r="G37" s="12">
        <v>10</v>
      </c>
      <c r="H37" s="12">
        <v>50</v>
      </c>
      <c r="I37" s="12"/>
      <c r="J37" s="12"/>
      <c r="K37" s="12"/>
      <c r="L37" s="12"/>
      <c r="M37" s="13"/>
      <c r="N37" s="12">
        <f t="shared" si="3"/>
        <v>0</v>
      </c>
      <c r="O37" s="12">
        <f t="shared" si="4"/>
        <v>0</v>
      </c>
      <c r="P37" s="57"/>
      <c r="Q37" s="15">
        <v>7.0000000000000007E-2</v>
      </c>
      <c r="R37" s="15">
        <f t="shared" si="5"/>
        <v>0</v>
      </c>
    </row>
    <row r="38" spans="1:20" ht="15" x14ac:dyDescent="0.2">
      <c r="A38" s="60" t="s">
        <v>52</v>
      </c>
      <c r="B38" s="60"/>
      <c r="C38" s="60"/>
      <c r="D38" s="60"/>
      <c r="E38" s="60"/>
      <c r="F38" s="24"/>
      <c r="G38" s="10"/>
      <c r="H38" s="10"/>
      <c r="I38" s="12"/>
      <c r="J38" s="12"/>
      <c r="K38" s="12"/>
      <c r="L38" s="12"/>
      <c r="M38" s="25"/>
      <c r="N38" s="12"/>
      <c r="O38" s="12"/>
      <c r="P38" s="57"/>
      <c r="Q38" s="12"/>
      <c r="R38" s="15"/>
    </row>
    <row r="39" spans="1:20" x14ac:dyDescent="0.2">
      <c r="A39" s="11" t="s">
        <v>261</v>
      </c>
      <c r="B39" s="11" t="s">
        <v>262</v>
      </c>
      <c r="C39" s="11" t="s">
        <v>261</v>
      </c>
      <c r="D39" s="11" t="s">
        <v>275</v>
      </c>
      <c r="E39" s="12">
        <v>25</v>
      </c>
      <c r="F39" s="12">
        <v>200</v>
      </c>
      <c r="G39" s="12">
        <v>10</v>
      </c>
      <c r="H39" s="12">
        <v>150</v>
      </c>
      <c r="I39" s="12"/>
      <c r="J39" s="12">
        <v>300</v>
      </c>
      <c r="K39" s="12">
        <v>300</v>
      </c>
      <c r="L39" s="12"/>
      <c r="M39" s="13"/>
      <c r="N39" s="12">
        <f t="shared" ref="N39:N57" si="6">SUM(I39:M39)</f>
        <v>600</v>
      </c>
      <c r="O39" s="12">
        <f t="shared" ref="O39:O57" si="7">$N39/$H39</f>
        <v>4</v>
      </c>
      <c r="P39" s="57"/>
      <c r="Q39" s="15">
        <v>0.06</v>
      </c>
      <c r="R39" s="15">
        <f t="shared" ref="R39:R57" si="8">$O39*$Q39</f>
        <v>0.24</v>
      </c>
      <c r="S39" s="43">
        <f>SUM(R39:R57)</f>
        <v>22.439999999999998</v>
      </c>
      <c r="T39" s="3">
        <f>S39*100/$S$144</f>
        <v>31.618993941101873</v>
      </c>
    </row>
    <row r="40" spans="1:20" x14ac:dyDescent="0.2">
      <c r="A40" s="36" t="s">
        <v>198</v>
      </c>
      <c r="B40" s="36" t="s">
        <v>199</v>
      </c>
      <c r="C40" s="36">
        <v>90448000</v>
      </c>
      <c r="D40" s="36" t="s">
        <v>277</v>
      </c>
      <c r="E40" s="12" t="s">
        <v>63</v>
      </c>
      <c r="F40" s="12">
        <v>270</v>
      </c>
      <c r="G40" s="12">
        <v>10</v>
      </c>
      <c r="H40" s="12">
        <v>100</v>
      </c>
      <c r="I40" s="12"/>
      <c r="J40" s="12"/>
      <c r="K40" s="12">
        <v>500</v>
      </c>
      <c r="L40" s="12"/>
      <c r="M40" s="13"/>
      <c r="N40" s="12">
        <f t="shared" si="6"/>
        <v>500</v>
      </c>
      <c r="O40" s="12">
        <f t="shared" si="7"/>
        <v>5</v>
      </c>
      <c r="P40" s="57"/>
      <c r="Q40" s="15">
        <v>0.06</v>
      </c>
      <c r="R40" s="15">
        <f t="shared" si="8"/>
        <v>0.3</v>
      </c>
    </row>
    <row r="41" spans="1:20" x14ac:dyDescent="0.2">
      <c r="A41" s="36" t="s">
        <v>392</v>
      </c>
      <c r="B41" s="36" t="s">
        <v>391</v>
      </c>
      <c r="C41" s="31" t="s">
        <v>393</v>
      </c>
      <c r="D41" s="36" t="s">
        <v>277</v>
      </c>
      <c r="E41" s="12" t="s">
        <v>63</v>
      </c>
      <c r="F41" s="12">
        <v>300</v>
      </c>
      <c r="G41" s="12">
        <v>10</v>
      </c>
      <c r="H41" s="12">
        <v>100</v>
      </c>
      <c r="I41" s="12"/>
      <c r="J41" s="12"/>
      <c r="K41" s="12"/>
      <c r="L41" s="12"/>
      <c r="M41" s="13"/>
      <c r="N41" s="12">
        <f t="shared" si="6"/>
        <v>0</v>
      </c>
      <c r="O41" s="12">
        <f t="shared" si="7"/>
        <v>0</v>
      </c>
      <c r="P41" s="57"/>
      <c r="Q41" s="15">
        <v>0.06</v>
      </c>
      <c r="R41" s="15">
        <f t="shared" si="8"/>
        <v>0</v>
      </c>
    </row>
    <row r="42" spans="1:20" x14ac:dyDescent="0.2">
      <c r="A42" s="27" t="s">
        <v>67</v>
      </c>
      <c r="B42" s="27" t="s">
        <v>68</v>
      </c>
      <c r="C42" s="27" t="s">
        <v>69</v>
      </c>
      <c r="D42" s="11" t="s">
        <v>275</v>
      </c>
      <c r="E42" s="12">
        <v>25</v>
      </c>
      <c r="F42" s="12">
        <v>375</v>
      </c>
      <c r="G42" s="12">
        <v>10</v>
      </c>
      <c r="H42" s="12">
        <v>100</v>
      </c>
      <c r="I42" s="12"/>
      <c r="J42" s="12">
        <v>500</v>
      </c>
      <c r="K42" s="12">
        <v>500</v>
      </c>
      <c r="L42" s="12"/>
      <c r="M42" s="13"/>
      <c r="N42" s="12">
        <f t="shared" si="6"/>
        <v>1000</v>
      </c>
      <c r="O42" s="12">
        <f t="shared" si="7"/>
        <v>10</v>
      </c>
      <c r="P42" s="57"/>
      <c r="Q42" s="15">
        <v>0.06</v>
      </c>
      <c r="R42" s="15">
        <f t="shared" si="8"/>
        <v>0.6</v>
      </c>
    </row>
    <row r="43" spans="1:20" x14ac:dyDescent="0.2">
      <c r="A43" s="11" t="s">
        <v>64</v>
      </c>
      <c r="B43" s="11" t="s">
        <v>65</v>
      </c>
      <c r="C43" s="11" t="s">
        <v>64</v>
      </c>
      <c r="D43" s="11" t="s">
        <v>275</v>
      </c>
      <c r="E43" s="12">
        <v>25</v>
      </c>
      <c r="F43" s="12">
        <v>457</v>
      </c>
      <c r="G43" s="12">
        <v>10</v>
      </c>
      <c r="H43" s="12">
        <v>100</v>
      </c>
      <c r="I43" s="12"/>
      <c r="J43" s="12">
        <v>500</v>
      </c>
      <c r="K43" s="12">
        <v>500</v>
      </c>
      <c r="L43" s="12">
        <v>500</v>
      </c>
      <c r="M43" s="13"/>
      <c r="N43" s="12">
        <f t="shared" si="6"/>
        <v>1500</v>
      </c>
      <c r="O43" s="12">
        <f t="shared" si="7"/>
        <v>15</v>
      </c>
      <c r="P43" s="57"/>
      <c r="Q43" s="15">
        <v>0.06</v>
      </c>
      <c r="R43" s="15">
        <f t="shared" si="8"/>
        <v>0.89999999999999991</v>
      </c>
    </row>
    <row r="44" spans="1:20" x14ac:dyDescent="0.2">
      <c r="A44" s="36" t="s">
        <v>66</v>
      </c>
      <c r="B44" s="36" t="s">
        <v>65</v>
      </c>
      <c r="C44" s="36">
        <v>90443400</v>
      </c>
      <c r="D44" s="36" t="s">
        <v>277</v>
      </c>
      <c r="E44" s="12" t="s">
        <v>63</v>
      </c>
      <c r="F44" s="12">
        <v>450</v>
      </c>
      <c r="G44" s="12">
        <v>10</v>
      </c>
      <c r="H44" s="12">
        <v>100</v>
      </c>
      <c r="I44" s="12"/>
      <c r="J44" s="12">
        <v>2000</v>
      </c>
      <c r="K44" s="12">
        <v>2000</v>
      </c>
      <c r="L44" s="12">
        <v>2000</v>
      </c>
      <c r="M44" s="13"/>
      <c r="N44" s="12">
        <f t="shared" si="6"/>
        <v>6000</v>
      </c>
      <c r="O44" s="12">
        <f t="shared" si="7"/>
        <v>60</v>
      </c>
      <c r="P44" s="57"/>
      <c r="Q44" s="15">
        <v>0.06</v>
      </c>
      <c r="R44" s="15">
        <f t="shared" si="8"/>
        <v>3.5999999999999996</v>
      </c>
    </row>
    <row r="45" spans="1:20" x14ac:dyDescent="0.2">
      <c r="A45" s="11" t="s">
        <v>60</v>
      </c>
      <c r="B45" s="11" t="s">
        <v>61</v>
      </c>
      <c r="C45" s="11" t="s">
        <v>60</v>
      </c>
      <c r="D45" s="11" t="s">
        <v>275</v>
      </c>
      <c r="E45" s="12">
        <v>25</v>
      </c>
      <c r="F45" s="12">
        <v>610</v>
      </c>
      <c r="G45" s="12">
        <v>10</v>
      </c>
      <c r="H45" s="12">
        <v>50</v>
      </c>
      <c r="I45" s="12"/>
      <c r="J45" s="12"/>
      <c r="K45" s="12">
        <v>500</v>
      </c>
      <c r="L45" s="12">
        <v>500</v>
      </c>
      <c r="M45" s="13"/>
      <c r="N45" s="12">
        <f t="shared" si="6"/>
        <v>1000</v>
      </c>
      <c r="O45" s="12">
        <f t="shared" si="7"/>
        <v>20</v>
      </c>
      <c r="P45" s="57"/>
      <c r="Q45" s="15">
        <v>0.04</v>
      </c>
      <c r="R45" s="15">
        <f t="shared" si="8"/>
        <v>0.8</v>
      </c>
    </row>
    <row r="46" spans="1:20" x14ac:dyDescent="0.2">
      <c r="A46" s="36" t="s">
        <v>62</v>
      </c>
      <c r="B46" s="36" t="s">
        <v>61</v>
      </c>
      <c r="C46" s="36">
        <v>90443600</v>
      </c>
      <c r="D46" s="36" t="s">
        <v>277</v>
      </c>
      <c r="E46" s="12" t="s">
        <v>63</v>
      </c>
      <c r="F46" s="12">
        <v>600</v>
      </c>
      <c r="G46" s="12">
        <v>10</v>
      </c>
      <c r="H46" s="12">
        <v>50</v>
      </c>
      <c r="I46" s="12"/>
      <c r="J46" s="12">
        <v>1500</v>
      </c>
      <c r="K46" s="12">
        <v>2000</v>
      </c>
      <c r="L46" s="12">
        <v>2000</v>
      </c>
      <c r="M46" s="13"/>
      <c r="N46" s="12">
        <f t="shared" si="6"/>
        <v>5500</v>
      </c>
      <c r="O46" s="12">
        <f t="shared" si="7"/>
        <v>110</v>
      </c>
      <c r="P46" s="57"/>
      <c r="Q46" s="15">
        <v>0.04</v>
      </c>
      <c r="R46" s="15">
        <f t="shared" si="8"/>
        <v>4.4000000000000004</v>
      </c>
    </row>
    <row r="47" spans="1:20" x14ac:dyDescent="0.2">
      <c r="A47" s="11" t="s">
        <v>195</v>
      </c>
      <c r="B47" s="11" t="s">
        <v>178</v>
      </c>
      <c r="C47" s="11" t="s">
        <v>195</v>
      </c>
      <c r="D47" s="11" t="s">
        <v>275</v>
      </c>
      <c r="E47" s="12">
        <v>25</v>
      </c>
      <c r="F47" s="12">
        <v>750</v>
      </c>
      <c r="G47" s="12">
        <v>10</v>
      </c>
      <c r="H47" s="12">
        <v>50</v>
      </c>
      <c r="I47" s="12"/>
      <c r="J47" s="12"/>
      <c r="K47" s="12"/>
      <c r="L47" s="12"/>
      <c r="M47" s="13"/>
      <c r="N47" s="12">
        <f t="shared" si="6"/>
        <v>0</v>
      </c>
      <c r="O47" s="12">
        <f t="shared" si="7"/>
        <v>0</v>
      </c>
      <c r="P47" s="57"/>
      <c r="Q47" s="15">
        <v>0.05</v>
      </c>
      <c r="R47" s="15">
        <f t="shared" si="8"/>
        <v>0</v>
      </c>
    </row>
    <row r="48" spans="1:20" x14ac:dyDescent="0.2">
      <c r="A48" s="36" t="s">
        <v>177</v>
      </c>
      <c r="B48" s="36" t="s">
        <v>178</v>
      </c>
      <c r="C48" s="36">
        <v>90443700</v>
      </c>
      <c r="D48" s="36" t="s">
        <v>277</v>
      </c>
      <c r="E48" s="12" t="s">
        <v>63</v>
      </c>
      <c r="F48" s="12">
        <v>750</v>
      </c>
      <c r="G48" s="12">
        <v>10</v>
      </c>
      <c r="H48" s="12">
        <v>50</v>
      </c>
      <c r="I48" s="12"/>
      <c r="J48" s="12"/>
      <c r="K48" s="12">
        <v>1000</v>
      </c>
      <c r="L48" s="12">
        <v>1000</v>
      </c>
      <c r="M48" s="13"/>
      <c r="N48" s="12">
        <f t="shared" si="6"/>
        <v>2000</v>
      </c>
      <c r="O48" s="12">
        <f t="shared" si="7"/>
        <v>40</v>
      </c>
      <c r="P48" s="57"/>
      <c r="Q48" s="15">
        <v>0.05</v>
      </c>
      <c r="R48" s="15">
        <f t="shared" si="8"/>
        <v>2</v>
      </c>
    </row>
    <row r="49" spans="1:20" x14ac:dyDescent="0.2">
      <c r="A49" s="11" t="s">
        <v>155</v>
      </c>
      <c r="B49" s="11" t="s">
        <v>58</v>
      </c>
      <c r="C49" s="11" t="s">
        <v>155</v>
      </c>
      <c r="D49" s="11" t="s">
        <v>275</v>
      </c>
      <c r="E49" s="12">
        <v>25</v>
      </c>
      <c r="F49" s="12">
        <v>915</v>
      </c>
      <c r="G49" s="12">
        <v>10</v>
      </c>
      <c r="H49" s="12">
        <v>50</v>
      </c>
      <c r="I49" s="12"/>
      <c r="J49" s="12"/>
      <c r="K49" s="12"/>
      <c r="L49" s="12"/>
      <c r="M49" s="13"/>
      <c r="N49" s="12">
        <f t="shared" si="6"/>
        <v>0</v>
      </c>
      <c r="O49" s="12">
        <f t="shared" si="7"/>
        <v>0</v>
      </c>
      <c r="P49" s="57"/>
      <c r="Q49" s="15">
        <v>0.06</v>
      </c>
      <c r="R49" s="15">
        <f t="shared" si="8"/>
        <v>0</v>
      </c>
    </row>
    <row r="50" spans="1:20" x14ac:dyDescent="0.2">
      <c r="A50" s="36" t="s">
        <v>176</v>
      </c>
      <c r="B50" s="36" t="s">
        <v>58</v>
      </c>
      <c r="C50" s="36">
        <v>90443800</v>
      </c>
      <c r="D50" s="36" t="s">
        <v>277</v>
      </c>
      <c r="E50" s="12" t="s">
        <v>63</v>
      </c>
      <c r="F50" s="12">
        <v>900</v>
      </c>
      <c r="G50" s="12">
        <v>10</v>
      </c>
      <c r="H50" s="12">
        <v>50</v>
      </c>
      <c r="I50" s="12"/>
      <c r="J50" s="12">
        <v>1000</v>
      </c>
      <c r="K50" s="12">
        <v>2000</v>
      </c>
      <c r="L50" s="12">
        <v>2000</v>
      </c>
      <c r="M50" s="13"/>
      <c r="N50" s="12">
        <f t="shared" si="6"/>
        <v>5000</v>
      </c>
      <c r="O50" s="12">
        <f t="shared" si="7"/>
        <v>100</v>
      </c>
      <c r="P50" s="57"/>
      <c r="Q50" s="15">
        <v>0.06</v>
      </c>
      <c r="R50" s="15">
        <f t="shared" si="8"/>
        <v>6</v>
      </c>
    </row>
    <row r="51" spans="1:20" x14ac:dyDescent="0.2">
      <c r="A51" s="11" t="s">
        <v>53</v>
      </c>
      <c r="B51" s="11" t="s">
        <v>54</v>
      </c>
      <c r="C51" s="11" t="s">
        <v>53</v>
      </c>
      <c r="D51" s="11" t="s">
        <v>275</v>
      </c>
      <c r="E51" s="12">
        <v>25</v>
      </c>
      <c r="F51" s="12">
        <v>1220</v>
      </c>
      <c r="G51" s="12">
        <v>10</v>
      </c>
      <c r="H51" s="12">
        <v>50</v>
      </c>
      <c r="I51" s="12"/>
      <c r="J51" s="12"/>
      <c r="K51" s="12"/>
      <c r="L51" s="12"/>
      <c r="M51" s="13"/>
      <c r="N51" s="12">
        <f t="shared" si="6"/>
        <v>0</v>
      </c>
      <c r="O51" s="12">
        <f t="shared" si="7"/>
        <v>0</v>
      </c>
      <c r="P51" s="57"/>
      <c r="Q51" s="15">
        <v>0.08</v>
      </c>
      <c r="R51" s="15">
        <f t="shared" si="8"/>
        <v>0</v>
      </c>
    </row>
    <row r="52" spans="1:20" x14ac:dyDescent="0.2">
      <c r="A52" s="26" t="s">
        <v>194</v>
      </c>
      <c r="B52" s="26" t="s">
        <v>54</v>
      </c>
      <c r="C52" s="26">
        <v>90444000</v>
      </c>
      <c r="D52" s="36" t="s">
        <v>277</v>
      </c>
      <c r="E52" s="12" t="s">
        <v>63</v>
      </c>
      <c r="F52" s="12">
        <v>1200</v>
      </c>
      <c r="G52" s="12">
        <v>10</v>
      </c>
      <c r="H52" s="12">
        <v>50</v>
      </c>
      <c r="I52" s="12"/>
      <c r="J52" s="12">
        <v>500</v>
      </c>
      <c r="K52" s="12">
        <v>500</v>
      </c>
      <c r="L52" s="12">
        <v>500</v>
      </c>
      <c r="M52" s="13"/>
      <c r="N52" s="12">
        <f t="shared" si="6"/>
        <v>1500</v>
      </c>
      <c r="O52" s="12">
        <f t="shared" si="7"/>
        <v>30</v>
      </c>
      <c r="P52" s="57"/>
      <c r="Q52" s="15">
        <v>0.08</v>
      </c>
      <c r="R52" s="15">
        <f t="shared" si="8"/>
        <v>2.4</v>
      </c>
    </row>
    <row r="53" spans="1:20" x14ac:dyDescent="0.2">
      <c r="A53" s="11" t="s">
        <v>230</v>
      </c>
      <c r="B53" s="11" t="s">
        <v>231</v>
      </c>
      <c r="C53" s="11" t="s">
        <v>230</v>
      </c>
      <c r="D53" s="11" t="s">
        <v>275</v>
      </c>
      <c r="E53" s="12">
        <v>25</v>
      </c>
      <c r="F53" s="12">
        <v>1500</v>
      </c>
      <c r="G53" s="12">
        <v>10</v>
      </c>
      <c r="H53" s="12">
        <v>50</v>
      </c>
      <c r="I53" s="12"/>
      <c r="J53" s="12"/>
      <c r="K53" s="12"/>
      <c r="L53" s="12"/>
      <c r="M53" s="13"/>
      <c r="N53" s="12">
        <f t="shared" si="6"/>
        <v>0</v>
      </c>
      <c r="O53" s="12">
        <f t="shared" si="7"/>
        <v>0</v>
      </c>
      <c r="P53" s="57"/>
      <c r="Q53" s="15">
        <v>0.11</v>
      </c>
      <c r="R53" s="15">
        <f t="shared" si="8"/>
        <v>0</v>
      </c>
    </row>
    <row r="54" spans="1:20" x14ac:dyDescent="0.2">
      <c r="A54" s="11" t="s">
        <v>254</v>
      </c>
      <c r="B54" s="11" t="s">
        <v>255</v>
      </c>
      <c r="C54" s="11" t="s">
        <v>254</v>
      </c>
      <c r="D54" s="11" t="s">
        <v>275</v>
      </c>
      <c r="E54" s="12">
        <v>25</v>
      </c>
      <c r="F54" s="12">
        <v>1650</v>
      </c>
      <c r="G54" s="12">
        <v>10</v>
      </c>
      <c r="H54" s="12">
        <v>50</v>
      </c>
      <c r="I54" s="12"/>
      <c r="J54" s="12"/>
      <c r="K54" s="12"/>
      <c r="L54" s="12"/>
      <c r="M54" s="13"/>
      <c r="N54" s="12">
        <f t="shared" si="6"/>
        <v>0</v>
      </c>
      <c r="O54" s="12">
        <f t="shared" si="7"/>
        <v>0</v>
      </c>
      <c r="P54" s="57"/>
      <c r="Q54" s="15">
        <v>0.12</v>
      </c>
      <c r="R54" s="15">
        <f t="shared" si="8"/>
        <v>0</v>
      </c>
    </row>
    <row r="55" spans="1:20" x14ac:dyDescent="0.2">
      <c r="A55" s="11" t="s">
        <v>193</v>
      </c>
      <c r="B55" s="11" t="s">
        <v>175</v>
      </c>
      <c r="C55" s="11" t="s">
        <v>193</v>
      </c>
      <c r="D55" s="11" t="s">
        <v>275</v>
      </c>
      <c r="E55" s="12">
        <v>25</v>
      </c>
      <c r="F55" s="12">
        <v>1800</v>
      </c>
      <c r="G55" s="12">
        <v>10</v>
      </c>
      <c r="H55" s="12">
        <v>50</v>
      </c>
      <c r="I55" s="12"/>
      <c r="J55" s="12"/>
      <c r="K55" s="12"/>
      <c r="L55" s="12"/>
      <c r="M55" s="13"/>
      <c r="N55" s="12">
        <f t="shared" si="6"/>
        <v>0</v>
      </c>
      <c r="O55" s="12">
        <f t="shared" si="7"/>
        <v>0</v>
      </c>
      <c r="P55" s="57"/>
      <c r="Q55" s="15">
        <v>0.12</v>
      </c>
      <c r="R55" s="15">
        <f t="shared" si="8"/>
        <v>0</v>
      </c>
    </row>
    <row r="56" spans="1:20" x14ac:dyDescent="0.2">
      <c r="A56" s="36" t="s">
        <v>174</v>
      </c>
      <c r="B56" s="36" t="s">
        <v>175</v>
      </c>
      <c r="C56" s="36">
        <v>90443900</v>
      </c>
      <c r="D56" s="36" t="s">
        <v>277</v>
      </c>
      <c r="E56" s="12" t="s">
        <v>63</v>
      </c>
      <c r="F56" s="12">
        <v>1800</v>
      </c>
      <c r="G56" s="12">
        <v>10</v>
      </c>
      <c r="H56" s="12">
        <v>50</v>
      </c>
      <c r="I56" s="12"/>
      <c r="J56" s="12">
        <v>100</v>
      </c>
      <c r="K56" s="12">
        <v>200</v>
      </c>
      <c r="L56" s="12">
        <v>200</v>
      </c>
      <c r="M56" s="13"/>
      <c r="N56" s="12">
        <f t="shared" si="6"/>
        <v>500</v>
      </c>
      <c r="O56" s="12">
        <f t="shared" si="7"/>
        <v>10</v>
      </c>
      <c r="P56" s="57"/>
      <c r="Q56" s="15">
        <v>0.12</v>
      </c>
      <c r="R56" s="15">
        <f>$O56*$Q56</f>
        <v>1.2</v>
      </c>
    </row>
    <row r="57" spans="1:20" x14ac:dyDescent="0.2">
      <c r="A57" s="36" t="s">
        <v>293</v>
      </c>
      <c r="B57" s="36" t="s">
        <v>294</v>
      </c>
      <c r="C57" s="36">
        <v>90443000</v>
      </c>
      <c r="D57" s="36" t="s">
        <v>277</v>
      </c>
      <c r="E57" s="12" t="s">
        <v>63</v>
      </c>
      <c r="F57" s="12">
        <v>2100</v>
      </c>
      <c r="G57" s="12">
        <v>10</v>
      </c>
      <c r="H57" s="12">
        <v>50</v>
      </c>
      <c r="I57" s="12"/>
      <c r="J57" s="12"/>
      <c r="K57" s="12"/>
      <c r="L57" s="12"/>
      <c r="M57" s="13"/>
      <c r="N57" s="12">
        <f t="shared" si="6"/>
        <v>0</v>
      </c>
      <c r="O57" s="12">
        <f t="shared" si="7"/>
        <v>0</v>
      </c>
      <c r="P57" s="57"/>
      <c r="Q57" s="15">
        <v>0.09</v>
      </c>
      <c r="R57" s="15">
        <f t="shared" si="8"/>
        <v>0</v>
      </c>
    </row>
    <row r="58" spans="1:20" x14ac:dyDescent="0.2">
      <c r="A58" s="8" t="s">
        <v>70</v>
      </c>
      <c r="B58" s="8"/>
      <c r="C58" s="8"/>
      <c r="D58" s="8"/>
      <c r="E58" s="8"/>
      <c r="F58" s="36"/>
      <c r="G58" s="20"/>
      <c r="H58" s="20"/>
      <c r="I58" s="12"/>
      <c r="J58" s="12"/>
      <c r="K58" s="12"/>
      <c r="L58" s="12"/>
      <c r="M58" s="20"/>
      <c r="N58" s="12"/>
      <c r="O58" s="12"/>
      <c r="P58" s="57"/>
      <c r="Q58" s="12"/>
      <c r="R58" s="15"/>
    </row>
    <row r="59" spans="1:20" x14ac:dyDescent="0.2">
      <c r="A59" s="11" t="s">
        <v>295</v>
      </c>
      <c r="B59" s="11" t="s">
        <v>296</v>
      </c>
      <c r="C59" s="11" t="s">
        <v>295</v>
      </c>
      <c r="D59" s="11" t="s">
        <v>275</v>
      </c>
      <c r="E59" s="12">
        <v>32</v>
      </c>
      <c r="F59" s="12">
        <v>100</v>
      </c>
      <c r="G59" s="12">
        <v>10</v>
      </c>
      <c r="H59" s="12">
        <v>300</v>
      </c>
      <c r="I59" s="12"/>
      <c r="J59" s="12"/>
      <c r="K59" s="12"/>
      <c r="L59" s="12">
        <v>300</v>
      </c>
      <c r="M59" s="13"/>
      <c r="N59" s="12">
        <f t="shared" ref="N59:N73" si="9">SUM(I59:M59)</f>
        <v>300</v>
      </c>
      <c r="O59" s="12">
        <f t="shared" ref="O59:O73" si="10">$N59/$H59</f>
        <v>1</v>
      </c>
      <c r="P59" s="57"/>
      <c r="Q59" s="15">
        <v>0.09</v>
      </c>
      <c r="R59" s="15">
        <f t="shared" ref="R59:R73" si="11">$O59*$Q59</f>
        <v>0.09</v>
      </c>
      <c r="S59" s="43">
        <f>SUM(R59:R73)</f>
        <v>4.29</v>
      </c>
      <c r="T59" s="3">
        <f>S59*100/$S$144</f>
        <v>6.0448076652106524</v>
      </c>
    </row>
    <row r="60" spans="1:20" x14ac:dyDescent="0.2">
      <c r="A60" s="11" t="s">
        <v>71</v>
      </c>
      <c r="B60" s="11" t="s">
        <v>72</v>
      </c>
      <c r="C60" s="11" t="s">
        <v>71</v>
      </c>
      <c r="D60" s="11" t="s">
        <v>275</v>
      </c>
      <c r="E60" s="12">
        <v>32</v>
      </c>
      <c r="F60" s="12">
        <v>150</v>
      </c>
      <c r="G60" s="12">
        <v>10</v>
      </c>
      <c r="H60" s="12">
        <v>300</v>
      </c>
      <c r="I60" s="12"/>
      <c r="J60" s="12"/>
      <c r="K60" s="12"/>
      <c r="L60" s="12">
        <v>300</v>
      </c>
      <c r="M60" s="13"/>
      <c r="N60" s="12">
        <f t="shared" si="9"/>
        <v>300</v>
      </c>
      <c r="O60" s="12">
        <f t="shared" si="10"/>
        <v>1</v>
      </c>
      <c r="P60" s="57"/>
      <c r="Q60" s="15">
        <v>0.09</v>
      </c>
      <c r="R60" s="15">
        <f t="shared" si="11"/>
        <v>0.09</v>
      </c>
    </row>
    <row r="61" spans="1:20" x14ac:dyDescent="0.2">
      <c r="A61" s="36" t="s">
        <v>256</v>
      </c>
      <c r="B61" s="36" t="s">
        <v>72</v>
      </c>
      <c r="C61" s="36">
        <v>90446200</v>
      </c>
      <c r="D61" s="36" t="s">
        <v>277</v>
      </c>
      <c r="E61" s="12">
        <v>32</v>
      </c>
      <c r="F61" s="12">
        <v>150</v>
      </c>
      <c r="G61" s="12">
        <v>10</v>
      </c>
      <c r="H61" s="12">
        <v>300</v>
      </c>
      <c r="I61" s="12"/>
      <c r="J61" s="12">
        <v>300</v>
      </c>
      <c r="K61" s="12">
        <v>300</v>
      </c>
      <c r="L61" s="12">
        <v>300</v>
      </c>
      <c r="M61" s="13"/>
      <c r="N61" s="12">
        <f t="shared" si="9"/>
        <v>900</v>
      </c>
      <c r="O61" s="12">
        <f t="shared" si="10"/>
        <v>3</v>
      </c>
      <c r="P61" s="57"/>
      <c r="Q61" s="15">
        <v>0.09</v>
      </c>
      <c r="R61" s="15">
        <f t="shared" si="11"/>
        <v>0.27</v>
      </c>
    </row>
    <row r="62" spans="1:20" x14ac:dyDescent="0.2">
      <c r="A62" s="11" t="s">
        <v>200</v>
      </c>
      <c r="B62" s="11" t="s">
        <v>201</v>
      </c>
      <c r="C62" s="11" t="s">
        <v>200</v>
      </c>
      <c r="D62" s="11" t="s">
        <v>275</v>
      </c>
      <c r="E62" s="12">
        <v>32</v>
      </c>
      <c r="F62" s="12">
        <v>200</v>
      </c>
      <c r="G62" s="12">
        <v>10</v>
      </c>
      <c r="H62" s="12">
        <v>300</v>
      </c>
      <c r="I62" s="12"/>
      <c r="J62" s="12"/>
      <c r="K62" s="12"/>
      <c r="L62" s="12"/>
      <c r="M62" s="13"/>
      <c r="N62" s="12">
        <f t="shared" si="9"/>
        <v>0</v>
      </c>
      <c r="O62" s="12">
        <f t="shared" si="10"/>
        <v>0</v>
      </c>
      <c r="P62" s="57"/>
      <c r="Q62" s="15">
        <v>0.09</v>
      </c>
      <c r="R62" s="15">
        <f t="shared" si="11"/>
        <v>0</v>
      </c>
    </row>
    <row r="63" spans="1:20" x14ac:dyDescent="0.2">
      <c r="A63" s="11" t="s">
        <v>73</v>
      </c>
      <c r="B63" s="11" t="s">
        <v>74</v>
      </c>
      <c r="C63" s="11" t="s">
        <v>73</v>
      </c>
      <c r="D63" s="11" t="s">
        <v>275</v>
      </c>
      <c r="E63" s="12">
        <v>32</v>
      </c>
      <c r="F63" s="12">
        <v>300</v>
      </c>
      <c r="G63" s="12">
        <v>10</v>
      </c>
      <c r="H63" s="12">
        <v>150</v>
      </c>
      <c r="I63" s="12"/>
      <c r="J63" s="12"/>
      <c r="K63" s="12"/>
      <c r="L63" s="12"/>
      <c r="M63" s="13"/>
      <c r="N63" s="12">
        <f t="shared" si="9"/>
        <v>0</v>
      </c>
      <c r="O63" s="12">
        <f t="shared" si="10"/>
        <v>0</v>
      </c>
      <c r="P63" s="57"/>
      <c r="Q63" s="15">
        <v>0.09</v>
      </c>
      <c r="R63" s="15">
        <f t="shared" si="11"/>
        <v>0</v>
      </c>
    </row>
    <row r="64" spans="1:20" x14ac:dyDescent="0.2">
      <c r="A64" s="36" t="s">
        <v>232</v>
      </c>
      <c r="B64" s="36" t="s">
        <v>74</v>
      </c>
      <c r="C64" s="36">
        <v>90446300</v>
      </c>
      <c r="D64" s="36" t="s">
        <v>277</v>
      </c>
      <c r="E64" s="12" t="s">
        <v>180</v>
      </c>
      <c r="F64" s="12">
        <v>300</v>
      </c>
      <c r="G64" s="12">
        <v>10</v>
      </c>
      <c r="H64" s="12">
        <v>150</v>
      </c>
      <c r="I64" s="12"/>
      <c r="J64" s="12">
        <v>150</v>
      </c>
      <c r="K64" s="12">
        <v>300</v>
      </c>
      <c r="L64" s="12">
        <v>300</v>
      </c>
      <c r="M64" s="13"/>
      <c r="N64" s="12">
        <f t="shared" si="9"/>
        <v>750</v>
      </c>
      <c r="O64" s="12">
        <f t="shared" si="10"/>
        <v>5</v>
      </c>
      <c r="P64" s="57"/>
      <c r="Q64" s="15">
        <v>0.09</v>
      </c>
      <c r="R64" s="15">
        <f t="shared" si="11"/>
        <v>0.44999999999999996</v>
      </c>
    </row>
    <row r="65" spans="1:20" x14ac:dyDescent="0.2">
      <c r="A65" s="11" t="s">
        <v>75</v>
      </c>
      <c r="B65" s="11" t="s">
        <v>76</v>
      </c>
      <c r="C65" s="11" t="s">
        <v>75</v>
      </c>
      <c r="D65" s="11" t="s">
        <v>275</v>
      </c>
      <c r="E65" s="12">
        <v>32</v>
      </c>
      <c r="F65" s="12">
        <v>450</v>
      </c>
      <c r="G65" s="12">
        <v>10</v>
      </c>
      <c r="H65" s="12">
        <v>100</v>
      </c>
      <c r="I65" s="12"/>
      <c r="J65" s="12">
        <v>100</v>
      </c>
      <c r="K65" s="12"/>
      <c r="L65" s="12"/>
      <c r="M65" s="13"/>
      <c r="N65" s="12">
        <f t="shared" si="9"/>
        <v>100</v>
      </c>
      <c r="O65" s="12">
        <f t="shared" si="10"/>
        <v>1</v>
      </c>
      <c r="P65" s="57"/>
      <c r="Q65" s="15">
        <v>0.09</v>
      </c>
      <c r="R65" s="15">
        <f t="shared" si="11"/>
        <v>0.09</v>
      </c>
    </row>
    <row r="66" spans="1:20" x14ac:dyDescent="0.2">
      <c r="A66" s="36" t="s">
        <v>179</v>
      </c>
      <c r="B66" s="36" t="s">
        <v>76</v>
      </c>
      <c r="C66" s="36">
        <v>90446400</v>
      </c>
      <c r="D66" s="36" t="s">
        <v>277</v>
      </c>
      <c r="E66" s="12" t="s">
        <v>180</v>
      </c>
      <c r="F66" s="12">
        <v>450</v>
      </c>
      <c r="G66" s="12">
        <v>10</v>
      </c>
      <c r="H66" s="12">
        <v>100</v>
      </c>
      <c r="I66" s="12"/>
      <c r="J66" s="12">
        <v>300</v>
      </c>
      <c r="K66" s="12">
        <v>200</v>
      </c>
      <c r="L66" s="12">
        <v>300</v>
      </c>
      <c r="M66" s="13"/>
      <c r="N66" s="12">
        <f t="shared" si="9"/>
        <v>800</v>
      </c>
      <c r="O66" s="12">
        <f t="shared" si="10"/>
        <v>8</v>
      </c>
      <c r="P66" s="57"/>
      <c r="Q66" s="15">
        <v>0.09</v>
      </c>
      <c r="R66" s="15">
        <f t="shared" si="11"/>
        <v>0.72</v>
      </c>
    </row>
    <row r="67" spans="1:20" x14ac:dyDescent="0.2">
      <c r="A67" s="11" t="s">
        <v>156</v>
      </c>
      <c r="B67" s="11" t="s">
        <v>157</v>
      </c>
      <c r="C67" s="11" t="s">
        <v>156</v>
      </c>
      <c r="D67" s="11" t="s">
        <v>275</v>
      </c>
      <c r="E67" s="12">
        <v>32</v>
      </c>
      <c r="F67" s="12">
        <v>600</v>
      </c>
      <c r="G67" s="12">
        <v>10</v>
      </c>
      <c r="H67" s="12">
        <v>100</v>
      </c>
      <c r="I67" s="12"/>
      <c r="J67" s="12"/>
      <c r="K67" s="12"/>
      <c r="L67" s="12"/>
      <c r="M67" s="13"/>
      <c r="N67" s="12">
        <f t="shared" si="9"/>
        <v>0</v>
      </c>
      <c r="O67" s="12">
        <f t="shared" si="10"/>
        <v>0</v>
      </c>
      <c r="P67" s="57"/>
      <c r="Q67" s="15">
        <v>0.12</v>
      </c>
      <c r="R67" s="15">
        <f t="shared" si="11"/>
        <v>0</v>
      </c>
    </row>
    <row r="68" spans="1:20" x14ac:dyDescent="0.2">
      <c r="A68" s="36" t="s">
        <v>181</v>
      </c>
      <c r="B68" s="36" t="s">
        <v>157</v>
      </c>
      <c r="C68" s="36">
        <v>90446600</v>
      </c>
      <c r="D68" s="36" t="s">
        <v>277</v>
      </c>
      <c r="E68" s="12" t="s">
        <v>180</v>
      </c>
      <c r="F68" s="12">
        <v>600</v>
      </c>
      <c r="G68" s="12">
        <v>10</v>
      </c>
      <c r="H68" s="12">
        <v>100</v>
      </c>
      <c r="I68" s="12"/>
      <c r="J68" s="12">
        <v>300</v>
      </c>
      <c r="K68" s="12">
        <v>200</v>
      </c>
      <c r="L68" s="12">
        <v>300</v>
      </c>
      <c r="M68" s="13"/>
      <c r="N68" s="12">
        <f t="shared" si="9"/>
        <v>800</v>
      </c>
      <c r="O68" s="12">
        <f t="shared" si="10"/>
        <v>8</v>
      </c>
      <c r="P68" s="57"/>
      <c r="Q68" s="15">
        <v>0.12</v>
      </c>
      <c r="R68" s="15">
        <f t="shared" si="11"/>
        <v>0.96</v>
      </c>
    </row>
    <row r="69" spans="1:20" x14ac:dyDescent="0.2">
      <c r="A69" s="11" t="s">
        <v>222</v>
      </c>
      <c r="B69" s="11" t="s">
        <v>223</v>
      </c>
      <c r="C69" s="11" t="s">
        <v>222</v>
      </c>
      <c r="D69" s="11" t="s">
        <v>275</v>
      </c>
      <c r="E69" s="12">
        <v>32</v>
      </c>
      <c r="F69" s="12">
        <v>750</v>
      </c>
      <c r="G69" s="12">
        <v>10</v>
      </c>
      <c r="H69" s="12">
        <v>60</v>
      </c>
      <c r="I69" s="12"/>
      <c r="J69" s="12"/>
      <c r="K69" s="12"/>
      <c r="L69" s="12">
        <v>120</v>
      </c>
      <c r="M69" s="13"/>
      <c r="N69" s="12">
        <f t="shared" si="9"/>
        <v>120</v>
      </c>
      <c r="O69" s="12">
        <f t="shared" si="10"/>
        <v>2</v>
      </c>
      <c r="P69" s="57"/>
      <c r="Q69" s="15">
        <v>0.09</v>
      </c>
      <c r="R69" s="15">
        <f t="shared" si="11"/>
        <v>0.18</v>
      </c>
    </row>
    <row r="70" spans="1:20" x14ac:dyDescent="0.2">
      <c r="A70" s="11" t="s">
        <v>158</v>
      </c>
      <c r="B70" s="11" t="s">
        <v>159</v>
      </c>
      <c r="C70" s="11" t="s">
        <v>158</v>
      </c>
      <c r="D70" s="11" t="s">
        <v>275</v>
      </c>
      <c r="E70" s="12">
        <v>32</v>
      </c>
      <c r="F70" s="12">
        <v>900</v>
      </c>
      <c r="G70" s="12">
        <v>10</v>
      </c>
      <c r="H70" s="12">
        <v>50</v>
      </c>
      <c r="I70" s="12"/>
      <c r="J70" s="12"/>
      <c r="K70" s="12"/>
      <c r="L70" s="12"/>
      <c r="M70" s="13"/>
      <c r="N70" s="12">
        <f t="shared" si="9"/>
        <v>0</v>
      </c>
      <c r="O70" s="12">
        <f t="shared" si="10"/>
        <v>0</v>
      </c>
      <c r="P70" s="57"/>
      <c r="Q70" s="15">
        <v>0.09</v>
      </c>
      <c r="R70" s="15">
        <f t="shared" si="11"/>
        <v>0</v>
      </c>
    </row>
    <row r="71" spans="1:20" x14ac:dyDescent="0.2">
      <c r="A71" s="36" t="s">
        <v>182</v>
      </c>
      <c r="B71" s="36" t="s">
        <v>159</v>
      </c>
      <c r="C71" s="36">
        <v>90446700</v>
      </c>
      <c r="D71" s="36" t="s">
        <v>277</v>
      </c>
      <c r="E71" s="12" t="s">
        <v>180</v>
      </c>
      <c r="F71" s="12">
        <v>900</v>
      </c>
      <c r="G71" s="12">
        <v>10</v>
      </c>
      <c r="H71" s="12">
        <v>50</v>
      </c>
      <c r="I71" s="12"/>
      <c r="J71" s="12">
        <v>200</v>
      </c>
      <c r="K71" s="12"/>
      <c r="L71" s="12"/>
      <c r="M71" s="13"/>
      <c r="N71" s="12">
        <f t="shared" si="9"/>
        <v>200</v>
      </c>
      <c r="O71" s="12">
        <f t="shared" si="10"/>
        <v>4</v>
      </c>
      <c r="P71" s="57"/>
      <c r="Q71" s="15">
        <v>0.09</v>
      </c>
      <c r="R71" s="15">
        <f t="shared" si="11"/>
        <v>0.36</v>
      </c>
    </row>
    <row r="72" spans="1:20" x14ac:dyDescent="0.2">
      <c r="A72" s="11" t="s">
        <v>233</v>
      </c>
      <c r="B72" s="11" t="s">
        <v>234</v>
      </c>
      <c r="C72" s="11" t="s">
        <v>233</v>
      </c>
      <c r="D72" s="11" t="s">
        <v>275</v>
      </c>
      <c r="E72" s="12">
        <v>32</v>
      </c>
      <c r="F72" s="12">
        <v>1200</v>
      </c>
      <c r="G72" s="12">
        <v>10</v>
      </c>
      <c r="H72" s="12">
        <v>50</v>
      </c>
      <c r="I72" s="12"/>
      <c r="J72" s="12">
        <v>50</v>
      </c>
      <c r="K72" s="12">
        <v>50</v>
      </c>
      <c r="L72" s="12">
        <v>50</v>
      </c>
      <c r="M72" s="13"/>
      <c r="N72" s="12">
        <f t="shared" si="9"/>
        <v>150</v>
      </c>
      <c r="O72" s="12">
        <f t="shared" si="10"/>
        <v>3</v>
      </c>
      <c r="P72" s="57"/>
      <c r="Q72" s="15">
        <v>0.12</v>
      </c>
      <c r="R72" s="15">
        <f t="shared" si="11"/>
        <v>0.36</v>
      </c>
    </row>
    <row r="73" spans="1:20" x14ac:dyDescent="0.2">
      <c r="A73" s="36" t="s">
        <v>236</v>
      </c>
      <c r="B73" s="36" t="s">
        <v>237</v>
      </c>
      <c r="C73" s="36">
        <v>90446800</v>
      </c>
      <c r="D73" s="36" t="s">
        <v>277</v>
      </c>
      <c r="E73" s="12" t="s">
        <v>180</v>
      </c>
      <c r="F73" s="12">
        <v>1800</v>
      </c>
      <c r="G73" s="12">
        <v>10</v>
      </c>
      <c r="H73" s="12">
        <v>25</v>
      </c>
      <c r="I73" s="12"/>
      <c r="J73" s="12">
        <v>50</v>
      </c>
      <c r="K73" s="12">
        <v>50</v>
      </c>
      <c r="L73" s="12"/>
      <c r="M73" s="13"/>
      <c r="N73" s="12">
        <f t="shared" si="9"/>
        <v>100</v>
      </c>
      <c r="O73" s="12">
        <f t="shared" si="10"/>
        <v>4</v>
      </c>
      <c r="P73" s="57"/>
      <c r="Q73" s="15">
        <v>0.18</v>
      </c>
      <c r="R73" s="15">
        <f t="shared" si="11"/>
        <v>0.72</v>
      </c>
      <c r="S73" s="43"/>
    </row>
    <row r="74" spans="1:20" x14ac:dyDescent="0.2">
      <c r="A74" s="8" t="s">
        <v>77</v>
      </c>
      <c r="B74" s="8"/>
      <c r="C74" s="8"/>
      <c r="D74" s="8"/>
      <c r="E74" s="8"/>
      <c r="F74" s="36"/>
      <c r="G74" s="12"/>
      <c r="H74" s="12"/>
      <c r="I74" s="12"/>
      <c r="J74" s="12"/>
      <c r="K74" s="12"/>
      <c r="L74" s="12"/>
      <c r="M74" s="8"/>
      <c r="N74" s="12"/>
      <c r="O74" s="12"/>
      <c r="P74" s="57"/>
      <c r="Q74" s="12"/>
      <c r="R74" s="15"/>
    </row>
    <row r="75" spans="1:20" x14ac:dyDescent="0.2">
      <c r="A75" s="11" t="s">
        <v>297</v>
      </c>
      <c r="B75" s="11" t="s">
        <v>298</v>
      </c>
      <c r="C75" s="11" t="s">
        <v>297</v>
      </c>
      <c r="D75" s="11" t="s">
        <v>275</v>
      </c>
      <c r="E75" s="12">
        <v>40</v>
      </c>
      <c r="F75" s="12">
        <v>100</v>
      </c>
      <c r="G75" s="12">
        <v>10</v>
      </c>
      <c r="H75" s="12">
        <v>300</v>
      </c>
      <c r="I75" s="12"/>
      <c r="J75" s="12"/>
      <c r="K75" s="12"/>
      <c r="L75" s="12"/>
      <c r="M75" s="13"/>
      <c r="N75" s="12">
        <f t="shared" ref="N75:N90" si="12">SUM(I75:M75)</f>
        <v>0</v>
      </c>
      <c r="O75" s="12">
        <f t="shared" ref="O75:O90" si="13">$N75/$H75</f>
        <v>0</v>
      </c>
      <c r="P75" s="57"/>
      <c r="Q75" s="15">
        <v>0.13</v>
      </c>
      <c r="R75" s="15">
        <f t="shared" ref="R75:R90" si="14">$O75*$Q75</f>
        <v>0</v>
      </c>
      <c r="S75" s="43">
        <f>SUM(R75:R90)</f>
        <v>9.7000000000000011</v>
      </c>
      <c r="T75" s="3">
        <f>S75*100/$S$144</f>
        <v>13.667746935324788</v>
      </c>
    </row>
    <row r="76" spans="1:20" x14ac:dyDescent="0.2">
      <c r="A76" s="11" t="s">
        <v>78</v>
      </c>
      <c r="B76" s="11" t="s">
        <v>79</v>
      </c>
      <c r="C76" s="11" t="s">
        <v>78</v>
      </c>
      <c r="D76" s="11" t="s">
        <v>275</v>
      </c>
      <c r="E76" s="12">
        <v>40</v>
      </c>
      <c r="F76" s="12">
        <v>150</v>
      </c>
      <c r="G76" s="12">
        <v>10</v>
      </c>
      <c r="H76" s="12">
        <v>300</v>
      </c>
      <c r="I76" s="12"/>
      <c r="J76" s="12"/>
      <c r="K76" s="12"/>
      <c r="L76" s="12"/>
      <c r="M76" s="13"/>
      <c r="N76" s="12">
        <f t="shared" si="12"/>
        <v>0</v>
      </c>
      <c r="O76" s="12">
        <f t="shared" si="13"/>
        <v>0</v>
      </c>
      <c r="P76" s="57"/>
      <c r="Q76" s="15">
        <v>0.13</v>
      </c>
      <c r="R76" s="15">
        <f t="shared" si="14"/>
        <v>0</v>
      </c>
    </row>
    <row r="77" spans="1:20" x14ac:dyDescent="0.2">
      <c r="A77" s="36" t="s">
        <v>240</v>
      </c>
      <c r="B77" s="36" t="s">
        <v>79</v>
      </c>
      <c r="C77" s="31" t="s">
        <v>241</v>
      </c>
      <c r="D77" s="36" t="s">
        <v>277</v>
      </c>
      <c r="E77" s="12">
        <v>40</v>
      </c>
      <c r="F77" s="12">
        <v>150</v>
      </c>
      <c r="G77" s="12">
        <v>10</v>
      </c>
      <c r="H77" s="12">
        <v>300</v>
      </c>
      <c r="I77" s="12"/>
      <c r="J77" s="12">
        <v>300</v>
      </c>
      <c r="K77" s="12">
        <v>300</v>
      </c>
      <c r="L77" s="12"/>
      <c r="M77" s="13"/>
      <c r="N77" s="12">
        <f t="shared" si="12"/>
        <v>600</v>
      </c>
      <c r="O77" s="12">
        <f t="shared" si="13"/>
        <v>2</v>
      </c>
      <c r="P77" s="57"/>
      <c r="Q77" s="15">
        <v>0.13</v>
      </c>
      <c r="R77" s="15">
        <f t="shared" si="14"/>
        <v>0.26</v>
      </c>
    </row>
    <row r="78" spans="1:20" x14ac:dyDescent="0.2">
      <c r="A78" s="11" t="s">
        <v>80</v>
      </c>
      <c r="B78" s="11" t="s">
        <v>81</v>
      </c>
      <c r="C78" s="11" t="s">
        <v>80</v>
      </c>
      <c r="D78" s="11" t="s">
        <v>275</v>
      </c>
      <c r="E78" s="12">
        <v>40</v>
      </c>
      <c r="F78" s="12">
        <v>200</v>
      </c>
      <c r="G78" s="12">
        <v>10</v>
      </c>
      <c r="H78" s="12">
        <v>150</v>
      </c>
      <c r="I78" s="12">
        <v>150</v>
      </c>
      <c r="J78" s="12"/>
      <c r="K78" s="12">
        <v>150</v>
      </c>
      <c r="L78" s="12">
        <v>300</v>
      </c>
      <c r="M78" s="13"/>
      <c r="N78" s="12">
        <f t="shared" si="12"/>
        <v>600</v>
      </c>
      <c r="O78" s="12">
        <f t="shared" si="13"/>
        <v>4</v>
      </c>
      <c r="P78" s="57"/>
      <c r="Q78" s="15">
        <v>0.13</v>
      </c>
      <c r="R78" s="15">
        <f t="shared" si="14"/>
        <v>0.52</v>
      </c>
    </row>
    <row r="79" spans="1:20" x14ac:dyDescent="0.2">
      <c r="A79" s="11" t="s">
        <v>82</v>
      </c>
      <c r="B79" s="11" t="s">
        <v>83</v>
      </c>
      <c r="C79" s="11" t="s">
        <v>82</v>
      </c>
      <c r="D79" s="11" t="s">
        <v>275</v>
      </c>
      <c r="E79" s="12">
        <v>40</v>
      </c>
      <c r="F79" s="12">
        <v>300</v>
      </c>
      <c r="G79" s="12">
        <v>10</v>
      </c>
      <c r="H79" s="12">
        <v>150</v>
      </c>
      <c r="I79" s="12"/>
      <c r="J79" s="12"/>
      <c r="K79" s="12"/>
      <c r="L79" s="12"/>
      <c r="M79" s="13"/>
      <c r="N79" s="12">
        <f t="shared" si="12"/>
        <v>0</v>
      </c>
      <c r="O79" s="12">
        <f t="shared" si="13"/>
        <v>0</v>
      </c>
      <c r="P79" s="57"/>
      <c r="Q79" s="15">
        <v>0.13</v>
      </c>
      <c r="R79" s="15">
        <f t="shared" si="14"/>
        <v>0</v>
      </c>
    </row>
    <row r="80" spans="1:20" x14ac:dyDescent="0.2">
      <c r="A80" s="36" t="s">
        <v>183</v>
      </c>
      <c r="B80" s="36" t="s">
        <v>83</v>
      </c>
      <c r="C80" s="36">
        <v>90447300</v>
      </c>
      <c r="D80" s="36" t="s">
        <v>277</v>
      </c>
      <c r="E80" s="12" t="s">
        <v>89</v>
      </c>
      <c r="F80" s="12">
        <v>300</v>
      </c>
      <c r="G80" s="12">
        <v>10</v>
      </c>
      <c r="H80" s="12">
        <v>150</v>
      </c>
      <c r="I80" s="12"/>
      <c r="J80" s="12">
        <v>150</v>
      </c>
      <c r="K80" s="12">
        <v>300</v>
      </c>
      <c r="L80" s="12">
        <v>300</v>
      </c>
      <c r="M80" s="13"/>
      <c r="N80" s="12">
        <f t="shared" si="12"/>
        <v>750</v>
      </c>
      <c r="O80" s="12">
        <f t="shared" si="13"/>
        <v>5</v>
      </c>
      <c r="P80" s="57"/>
      <c r="Q80" s="15">
        <v>0.13</v>
      </c>
      <c r="R80" s="15">
        <f t="shared" si="14"/>
        <v>0.65</v>
      </c>
    </row>
    <row r="81" spans="1:20" x14ac:dyDescent="0.2">
      <c r="A81" s="11" t="s">
        <v>84</v>
      </c>
      <c r="B81" s="11" t="s">
        <v>85</v>
      </c>
      <c r="C81" s="11" t="s">
        <v>84</v>
      </c>
      <c r="D81" s="11" t="s">
        <v>275</v>
      </c>
      <c r="E81" s="12">
        <v>40</v>
      </c>
      <c r="F81" s="12">
        <v>450</v>
      </c>
      <c r="G81" s="12">
        <v>10</v>
      </c>
      <c r="H81" s="12">
        <v>100</v>
      </c>
      <c r="I81" s="12"/>
      <c r="J81" s="12"/>
      <c r="K81" s="12"/>
      <c r="L81" s="12">
        <v>100</v>
      </c>
      <c r="M81" s="13"/>
      <c r="N81" s="12">
        <f t="shared" si="12"/>
        <v>100</v>
      </c>
      <c r="O81" s="12">
        <f t="shared" si="13"/>
        <v>1</v>
      </c>
      <c r="P81" s="57"/>
      <c r="Q81" s="15">
        <v>0.13</v>
      </c>
      <c r="R81" s="15">
        <f t="shared" si="14"/>
        <v>0.13</v>
      </c>
    </row>
    <row r="82" spans="1:20" x14ac:dyDescent="0.2">
      <c r="A82" s="36" t="s">
        <v>184</v>
      </c>
      <c r="B82" s="36" t="s">
        <v>85</v>
      </c>
      <c r="C82" s="36">
        <v>90447400</v>
      </c>
      <c r="D82" s="36" t="s">
        <v>277</v>
      </c>
      <c r="E82" s="12" t="s">
        <v>89</v>
      </c>
      <c r="F82" s="12">
        <v>450</v>
      </c>
      <c r="G82" s="12">
        <v>10</v>
      </c>
      <c r="H82" s="12">
        <v>100</v>
      </c>
      <c r="I82" s="12"/>
      <c r="J82" s="12">
        <v>300</v>
      </c>
      <c r="K82" s="12">
        <v>300</v>
      </c>
      <c r="L82" s="12">
        <v>200</v>
      </c>
      <c r="M82" s="13"/>
      <c r="N82" s="12">
        <f t="shared" si="12"/>
        <v>800</v>
      </c>
      <c r="O82" s="12">
        <f t="shared" si="13"/>
        <v>8</v>
      </c>
      <c r="P82" s="57"/>
      <c r="Q82" s="15">
        <v>0.13</v>
      </c>
      <c r="R82" s="15">
        <f t="shared" si="14"/>
        <v>1.04</v>
      </c>
    </row>
    <row r="83" spans="1:20" x14ac:dyDescent="0.2">
      <c r="A83" s="11" t="s">
        <v>86</v>
      </c>
      <c r="B83" s="11" t="s">
        <v>87</v>
      </c>
      <c r="C83" s="11" t="s">
        <v>86</v>
      </c>
      <c r="D83" s="11" t="s">
        <v>275</v>
      </c>
      <c r="E83" s="12">
        <v>40</v>
      </c>
      <c r="F83" s="12">
        <v>600</v>
      </c>
      <c r="G83" s="12">
        <v>10</v>
      </c>
      <c r="H83" s="12">
        <v>50</v>
      </c>
      <c r="I83" s="12"/>
      <c r="J83" s="12"/>
      <c r="K83" s="12">
        <v>200</v>
      </c>
      <c r="L83" s="12">
        <v>100</v>
      </c>
      <c r="M83" s="13"/>
      <c r="N83" s="12">
        <f t="shared" si="12"/>
        <v>300</v>
      </c>
      <c r="O83" s="12">
        <f t="shared" si="13"/>
        <v>6</v>
      </c>
      <c r="P83" s="57"/>
      <c r="Q83" s="15">
        <v>0.09</v>
      </c>
      <c r="R83" s="15">
        <f t="shared" si="14"/>
        <v>0.54</v>
      </c>
    </row>
    <row r="84" spans="1:20" x14ac:dyDescent="0.2">
      <c r="A84" s="36" t="s">
        <v>88</v>
      </c>
      <c r="B84" s="36" t="s">
        <v>87</v>
      </c>
      <c r="C84" s="36">
        <v>90447600</v>
      </c>
      <c r="D84" s="36" t="s">
        <v>277</v>
      </c>
      <c r="E84" s="12" t="s">
        <v>89</v>
      </c>
      <c r="F84" s="12">
        <v>600</v>
      </c>
      <c r="G84" s="12">
        <v>10</v>
      </c>
      <c r="H84" s="12">
        <v>50</v>
      </c>
      <c r="I84" s="12"/>
      <c r="J84" s="12">
        <v>300</v>
      </c>
      <c r="K84" s="12">
        <v>600</v>
      </c>
      <c r="L84" s="12">
        <v>300</v>
      </c>
      <c r="M84" s="13"/>
      <c r="N84" s="12">
        <f t="shared" si="12"/>
        <v>1200</v>
      </c>
      <c r="O84" s="12">
        <f t="shared" si="13"/>
        <v>24</v>
      </c>
      <c r="P84" s="57"/>
      <c r="Q84" s="15">
        <v>0.09</v>
      </c>
      <c r="R84" s="15">
        <f t="shared" si="14"/>
        <v>2.16</v>
      </c>
    </row>
    <row r="85" spans="1:20" x14ac:dyDescent="0.2">
      <c r="A85" s="11" t="s">
        <v>90</v>
      </c>
      <c r="B85" s="11" t="s">
        <v>91</v>
      </c>
      <c r="C85" s="11" t="s">
        <v>90</v>
      </c>
      <c r="D85" s="11" t="s">
        <v>275</v>
      </c>
      <c r="E85" s="12">
        <v>40</v>
      </c>
      <c r="F85" s="12">
        <v>750</v>
      </c>
      <c r="G85" s="12">
        <v>10</v>
      </c>
      <c r="H85" s="12">
        <v>50</v>
      </c>
      <c r="I85" s="12"/>
      <c r="J85" s="12">
        <v>200</v>
      </c>
      <c r="K85" s="12">
        <v>200</v>
      </c>
      <c r="L85" s="12">
        <v>200</v>
      </c>
      <c r="M85" s="13"/>
      <c r="N85" s="12">
        <f t="shared" si="12"/>
        <v>600</v>
      </c>
      <c r="O85" s="12">
        <f t="shared" si="13"/>
        <v>12</v>
      </c>
      <c r="P85" s="57"/>
      <c r="Q85" s="15">
        <v>0.13</v>
      </c>
      <c r="R85" s="15">
        <f t="shared" si="14"/>
        <v>1.56</v>
      </c>
    </row>
    <row r="86" spans="1:20" x14ac:dyDescent="0.2">
      <c r="A86" s="11" t="s">
        <v>92</v>
      </c>
      <c r="B86" s="11" t="s">
        <v>93</v>
      </c>
      <c r="C86" s="11" t="s">
        <v>92</v>
      </c>
      <c r="D86" s="11" t="s">
        <v>275</v>
      </c>
      <c r="E86" s="12">
        <v>40</v>
      </c>
      <c r="F86" s="12">
        <v>900</v>
      </c>
      <c r="G86" s="12">
        <v>10</v>
      </c>
      <c r="H86" s="12">
        <v>50</v>
      </c>
      <c r="I86" s="12"/>
      <c r="J86" s="12"/>
      <c r="K86" s="12"/>
      <c r="L86" s="12">
        <v>100</v>
      </c>
      <c r="M86" s="13"/>
      <c r="N86" s="12">
        <f t="shared" si="12"/>
        <v>100</v>
      </c>
      <c r="O86" s="12">
        <f t="shared" si="13"/>
        <v>2</v>
      </c>
      <c r="P86" s="57"/>
      <c r="Q86" s="15">
        <v>0.13</v>
      </c>
      <c r="R86" s="15">
        <f t="shared" si="14"/>
        <v>0.26</v>
      </c>
    </row>
    <row r="87" spans="1:20" x14ac:dyDescent="0.2">
      <c r="A87" s="36" t="s">
        <v>185</v>
      </c>
      <c r="B87" s="36" t="s">
        <v>93</v>
      </c>
      <c r="C87" s="36">
        <v>90447700</v>
      </c>
      <c r="D87" s="36" t="s">
        <v>277</v>
      </c>
      <c r="E87" s="12" t="s">
        <v>89</v>
      </c>
      <c r="F87" s="12">
        <v>900</v>
      </c>
      <c r="G87" s="12">
        <v>10</v>
      </c>
      <c r="H87" s="12">
        <v>50</v>
      </c>
      <c r="I87" s="12"/>
      <c r="J87" s="12">
        <v>100</v>
      </c>
      <c r="K87" s="12">
        <v>300</v>
      </c>
      <c r="L87" s="12">
        <v>100</v>
      </c>
      <c r="M87" s="13"/>
      <c r="N87" s="12">
        <f t="shared" si="12"/>
        <v>500</v>
      </c>
      <c r="O87" s="12">
        <f t="shared" si="13"/>
        <v>10</v>
      </c>
      <c r="P87" s="57"/>
      <c r="Q87" s="15">
        <v>0.13</v>
      </c>
      <c r="R87" s="15">
        <f t="shared" si="14"/>
        <v>1.3</v>
      </c>
    </row>
    <row r="88" spans="1:20" x14ac:dyDescent="0.2">
      <c r="A88" s="11" t="s">
        <v>94</v>
      </c>
      <c r="B88" s="11" t="s">
        <v>95</v>
      </c>
      <c r="C88" s="11" t="s">
        <v>94</v>
      </c>
      <c r="D88" s="11" t="s">
        <v>275</v>
      </c>
      <c r="E88" s="12">
        <v>40</v>
      </c>
      <c r="F88" s="12">
        <v>1200</v>
      </c>
      <c r="G88" s="12">
        <v>5</v>
      </c>
      <c r="H88" s="12">
        <v>25</v>
      </c>
      <c r="I88" s="12"/>
      <c r="J88" s="12">
        <v>100</v>
      </c>
      <c r="K88" s="12">
        <v>200</v>
      </c>
      <c r="L88" s="12">
        <v>100</v>
      </c>
      <c r="M88" s="13"/>
      <c r="N88" s="12">
        <f t="shared" si="12"/>
        <v>400</v>
      </c>
      <c r="O88" s="12">
        <f t="shared" si="13"/>
        <v>16</v>
      </c>
      <c r="P88" s="57"/>
      <c r="Q88" s="15">
        <v>0.08</v>
      </c>
      <c r="R88" s="15">
        <f t="shared" si="14"/>
        <v>1.28</v>
      </c>
    </row>
    <row r="89" spans="1:20" x14ac:dyDescent="0.2">
      <c r="A89" s="36" t="s">
        <v>376</v>
      </c>
      <c r="B89" s="36" t="s">
        <v>377</v>
      </c>
      <c r="C89" s="31" t="s">
        <v>378</v>
      </c>
      <c r="D89" s="36" t="s">
        <v>277</v>
      </c>
      <c r="E89" s="12">
        <v>40</v>
      </c>
      <c r="F89" s="12">
        <v>1800</v>
      </c>
      <c r="G89" s="12">
        <v>5</v>
      </c>
      <c r="H89" s="12">
        <v>20</v>
      </c>
      <c r="I89" s="12"/>
      <c r="J89" s="12"/>
      <c r="K89" s="12"/>
      <c r="L89" s="12"/>
      <c r="M89" s="13"/>
      <c r="N89" s="12">
        <f t="shared" si="12"/>
        <v>0</v>
      </c>
      <c r="O89" s="12">
        <f t="shared" si="13"/>
        <v>0</v>
      </c>
      <c r="P89" s="57"/>
      <c r="Q89" s="15">
        <v>0.14000000000000001</v>
      </c>
      <c r="R89" s="15">
        <f t="shared" si="14"/>
        <v>0</v>
      </c>
    </row>
    <row r="90" spans="1:20" x14ac:dyDescent="0.2">
      <c r="A90" s="11" t="s">
        <v>220</v>
      </c>
      <c r="B90" s="11" t="s">
        <v>221</v>
      </c>
      <c r="C90" s="11" t="s">
        <v>220</v>
      </c>
      <c r="D90" s="11" t="s">
        <v>275</v>
      </c>
      <c r="E90" s="12">
        <v>40</v>
      </c>
      <c r="F90" s="12">
        <v>2000</v>
      </c>
      <c r="G90" s="12">
        <v>5</v>
      </c>
      <c r="H90" s="12">
        <v>25</v>
      </c>
      <c r="I90" s="12"/>
      <c r="J90" s="12"/>
      <c r="K90" s="12"/>
      <c r="L90" s="12"/>
      <c r="M90" s="13"/>
      <c r="N90" s="12">
        <f t="shared" si="12"/>
        <v>0</v>
      </c>
      <c r="O90" s="12">
        <f t="shared" si="13"/>
        <v>0</v>
      </c>
      <c r="P90" s="57"/>
      <c r="Q90" s="15">
        <v>0.08</v>
      </c>
      <c r="R90" s="15">
        <f t="shared" si="14"/>
        <v>0</v>
      </c>
      <c r="S90" s="43"/>
    </row>
    <row r="91" spans="1:20" x14ac:dyDescent="0.2">
      <c r="A91" s="8" t="s">
        <v>96</v>
      </c>
      <c r="B91" s="8"/>
      <c r="C91" s="8"/>
      <c r="D91" s="8"/>
      <c r="E91" s="20"/>
      <c r="F91" s="12"/>
      <c r="G91" s="12"/>
      <c r="H91" s="12"/>
      <c r="I91" s="12"/>
      <c r="J91" s="12"/>
      <c r="K91" s="12"/>
      <c r="L91" s="12"/>
      <c r="M91" s="8"/>
      <c r="N91" s="12"/>
      <c r="O91" s="12"/>
      <c r="P91" s="57"/>
      <c r="Q91" s="12"/>
      <c r="R91" s="15"/>
    </row>
    <row r="92" spans="1:20" x14ac:dyDescent="0.2">
      <c r="A92" s="11" t="s">
        <v>299</v>
      </c>
      <c r="B92" s="11" t="s">
        <v>300</v>
      </c>
      <c r="C92" s="11" t="s">
        <v>299</v>
      </c>
      <c r="D92" s="11" t="s">
        <v>275</v>
      </c>
      <c r="E92" s="12">
        <v>50</v>
      </c>
      <c r="F92" s="12">
        <v>100</v>
      </c>
      <c r="G92" s="12">
        <v>10</v>
      </c>
      <c r="H92" s="12">
        <v>150</v>
      </c>
      <c r="I92" s="12"/>
      <c r="J92" s="12"/>
      <c r="K92" s="12"/>
      <c r="L92" s="12"/>
      <c r="M92" s="13"/>
      <c r="N92" s="12">
        <f t="shared" ref="N92:N108" si="15">SUM(I92:M92)</f>
        <v>0</v>
      </c>
      <c r="O92" s="12">
        <f t="shared" ref="O92:O108" si="16">$N92/$H92</f>
        <v>0</v>
      </c>
      <c r="P92" s="57"/>
      <c r="Q92" s="15">
        <v>0.1</v>
      </c>
      <c r="R92" s="15">
        <f t="shared" ref="R92:R108" si="17">$O92*$Q92</f>
        <v>0</v>
      </c>
      <c r="S92" s="43">
        <f>SUM(R92:R108)</f>
        <v>8</v>
      </c>
      <c r="T92" s="3">
        <f>S92*100/$S$144</f>
        <v>11.272368606453432</v>
      </c>
    </row>
    <row r="93" spans="1:20" x14ac:dyDescent="0.2">
      <c r="A93" s="11" t="s">
        <v>97</v>
      </c>
      <c r="B93" s="11" t="s">
        <v>98</v>
      </c>
      <c r="C93" s="11" t="s">
        <v>97</v>
      </c>
      <c r="D93" s="11" t="s">
        <v>275</v>
      </c>
      <c r="E93" s="12">
        <v>50</v>
      </c>
      <c r="F93" s="12">
        <v>150</v>
      </c>
      <c r="G93" s="12">
        <v>10</v>
      </c>
      <c r="H93" s="12">
        <v>150</v>
      </c>
      <c r="I93" s="12">
        <v>150</v>
      </c>
      <c r="J93" s="12"/>
      <c r="K93" s="12">
        <v>150</v>
      </c>
      <c r="L93" s="12">
        <v>150</v>
      </c>
      <c r="M93" s="13"/>
      <c r="N93" s="12">
        <f t="shared" si="15"/>
        <v>450</v>
      </c>
      <c r="O93" s="12">
        <f t="shared" si="16"/>
        <v>3</v>
      </c>
      <c r="P93" s="57"/>
      <c r="Q93" s="15">
        <v>0.1</v>
      </c>
      <c r="R93" s="15">
        <f t="shared" si="17"/>
        <v>0.30000000000000004</v>
      </c>
    </row>
    <row r="94" spans="1:20" x14ac:dyDescent="0.2">
      <c r="A94" s="36" t="s">
        <v>235</v>
      </c>
      <c r="B94" s="36" t="s">
        <v>98</v>
      </c>
      <c r="C94" s="36">
        <v>90448200</v>
      </c>
      <c r="D94" s="36" t="s">
        <v>277</v>
      </c>
      <c r="E94" s="12" t="s">
        <v>102</v>
      </c>
      <c r="F94" s="12">
        <v>150</v>
      </c>
      <c r="G94" s="12">
        <v>10</v>
      </c>
      <c r="H94" s="12">
        <v>150</v>
      </c>
      <c r="I94" s="12"/>
      <c r="J94" s="12">
        <v>150</v>
      </c>
      <c r="K94" s="12">
        <v>300</v>
      </c>
      <c r="L94" s="12">
        <v>300</v>
      </c>
      <c r="M94" s="13"/>
      <c r="N94" s="12">
        <f t="shared" si="15"/>
        <v>750</v>
      </c>
      <c r="O94" s="12">
        <f t="shared" si="16"/>
        <v>5</v>
      </c>
      <c r="P94" s="57"/>
      <c r="Q94" s="15">
        <v>0.1</v>
      </c>
      <c r="R94" s="15">
        <f t="shared" si="17"/>
        <v>0.5</v>
      </c>
    </row>
    <row r="95" spans="1:20" x14ac:dyDescent="0.2">
      <c r="A95" s="11" t="s">
        <v>224</v>
      </c>
      <c r="B95" s="11" t="s">
        <v>225</v>
      </c>
      <c r="C95" s="11" t="s">
        <v>224</v>
      </c>
      <c r="D95" s="11" t="s">
        <v>275</v>
      </c>
      <c r="E95" s="12">
        <v>50</v>
      </c>
      <c r="F95" s="12">
        <v>200</v>
      </c>
      <c r="G95" s="12">
        <v>10</v>
      </c>
      <c r="H95" s="12">
        <v>150</v>
      </c>
      <c r="I95" s="12"/>
      <c r="J95" s="12"/>
      <c r="K95" s="12"/>
      <c r="L95" s="12"/>
      <c r="M95" s="13"/>
      <c r="N95" s="12">
        <f t="shared" si="15"/>
        <v>0</v>
      </c>
      <c r="O95" s="12">
        <f t="shared" si="16"/>
        <v>0</v>
      </c>
      <c r="P95" s="57"/>
      <c r="Q95" s="15">
        <v>0.1</v>
      </c>
      <c r="R95" s="15">
        <f t="shared" si="17"/>
        <v>0</v>
      </c>
    </row>
    <row r="96" spans="1:20" x14ac:dyDescent="0.2">
      <c r="A96" s="11" t="s">
        <v>99</v>
      </c>
      <c r="B96" s="11" t="s">
        <v>100</v>
      </c>
      <c r="C96" s="11" t="s">
        <v>99</v>
      </c>
      <c r="D96" s="11" t="s">
        <v>275</v>
      </c>
      <c r="E96" s="12">
        <v>50</v>
      </c>
      <c r="F96" s="12">
        <v>300</v>
      </c>
      <c r="G96" s="12">
        <v>10</v>
      </c>
      <c r="H96" s="12">
        <v>75</v>
      </c>
      <c r="I96" s="12"/>
      <c r="J96" s="12">
        <v>150</v>
      </c>
      <c r="K96" s="12">
        <v>150</v>
      </c>
      <c r="L96" s="12">
        <v>150</v>
      </c>
      <c r="M96" s="13"/>
      <c r="N96" s="12">
        <f t="shared" si="15"/>
        <v>450</v>
      </c>
      <c r="O96" s="12">
        <f t="shared" si="16"/>
        <v>6</v>
      </c>
      <c r="P96" s="57"/>
      <c r="Q96" s="15">
        <v>0.1</v>
      </c>
      <c r="R96" s="15">
        <f t="shared" si="17"/>
        <v>0.60000000000000009</v>
      </c>
    </row>
    <row r="97" spans="1:20" x14ac:dyDescent="0.2">
      <c r="A97" s="36" t="s">
        <v>101</v>
      </c>
      <c r="B97" s="36" t="s">
        <v>100</v>
      </c>
      <c r="C97" s="36">
        <v>90448300</v>
      </c>
      <c r="D97" s="36" t="s">
        <v>277</v>
      </c>
      <c r="E97" s="12" t="s">
        <v>102</v>
      </c>
      <c r="F97" s="12">
        <v>300</v>
      </c>
      <c r="G97" s="12">
        <v>10</v>
      </c>
      <c r="H97" s="12">
        <v>75</v>
      </c>
      <c r="I97" s="12"/>
      <c r="J97" s="12"/>
      <c r="K97" s="12">
        <v>300</v>
      </c>
      <c r="L97" s="12">
        <v>300</v>
      </c>
      <c r="M97" s="13"/>
      <c r="N97" s="12">
        <f t="shared" si="15"/>
        <v>600</v>
      </c>
      <c r="O97" s="12">
        <f t="shared" si="16"/>
        <v>8</v>
      </c>
      <c r="P97" s="57"/>
      <c r="Q97" s="15">
        <v>0.1</v>
      </c>
      <c r="R97" s="15">
        <f t="shared" si="17"/>
        <v>0.8</v>
      </c>
    </row>
    <row r="98" spans="1:20" x14ac:dyDescent="0.2">
      <c r="A98" s="11" t="s">
        <v>103</v>
      </c>
      <c r="B98" s="11" t="s">
        <v>104</v>
      </c>
      <c r="C98" s="11" t="s">
        <v>103</v>
      </c>
      <c r="D98" s="11" t="s">
        <v>275</v>
      </c>
      <c r="E98" s="12">
        <v>50</v>
      </c>
      <c r="F98" s="12">
        <v>450</v>
      </c>
      <c r="G98" s="12">
        <v>10</v>
      </c>
      <c r="H98" s="12">
        <v>50</v>
      </c>
      <c r="I98" s="12"/>
      <c r="J98" s="12"/>
      <c r="K98" s="12"/>
      <c r="L98" s="12"/>
      <c r="M98" s="13"/>
      <c r="N98" s="12">
        <f t="shared" si="15"/>
        <v>0</v>
      </c>
      <c r="O98" s="12">
        <f t="shared" si="16"/>
        <v>0</v>
      </c>
      <c r="P98" s="57"/>
      <c r="Q98" s="15">
        <v>0.1</v>
      </c>
      <c r="R98" s="15">
        <f t="shared" si="17"/>
        <v>0</v>
      </c>
    </row>
    <row r="99" spans="1:20" x14ac:dyDescent="0.2">
      <c r="A99" s="36" t="s">
        <v>186</v>
      </c>
      <c r="B99" s="36" t="s">
        <v>104</v>
      </c>
      <c r="C99" s="36">
        <v>90448400</v>
      </c>
      <c r="D99" s="36" t="s">
        <v>277</v>
      </c>
      <c r="E99" s="12" t="s">
        <v>102</v>
      </c>
      <c r="F99" s="12">
        <v>450</v>
      </c>
      <c r="G99" s="12">
        <v>10</v>
      </c>
      <c r="H99" s="12">
        <v>50</v>
      </c>
      <c r="I99" s="12"/>
      <c r="J99" s="12">
        <v>200</v>
      </c>
      <c r="K99" s="12">
        <v>300</v>
      </c>
      <c r="L99" s="12">
        <v>200</v>
      </c>
      <c r="M99" s="13"/>
      <c r="N99" s="12">
        <f t="shared" si="15"/>
        <v>700</v>
      </c>
      <c r="O99" s="12">
        <f t="shared" si="16"/>
        <v>14</v>
      </c>
      <c r="P99" s="57"/>
      <c r="Q99" s="15">
        <v>0.1</v>
      </c>
      <c r="R99" s="15">
        <f t="shared" si="17"/>
        <v>1.4000000000000001</v>
      </c>
    </row>
    <row r="100" spans="1:20" x14ac:dyDescent="0.2">
      <c r="A100" s="11" t="s">
        <v>105</v>
      </c>
      <c r="B100" s="11" t="s">
        <v>106</v>
      </c>
      <c r="C100" s="11" t="s">
        <v>105</v>
      </c>
      <c r="D100" s="11" t="s">
        <v>275</v>
      </c>
      <c r="E100" s="12">
        <v>50</v>
      </c>
      <c r="F100" s="12">
        <v>600</v>
      </c>
      <c r="G100" s="12">
        <v>10</v>
      </c>
      <c r="H100" s="12">
        <v>50</v>
      </c>
      <c r="I100" s="12"/>
      <c r="J100" s="12"/>
      <c r="K100" s="12">
        <v>100</v>
      </c>
      <c r="L100" s="12"/>
      <c r="M100" s="13"/>
      <c r="N100" s="12">
        <f t="shared" si="15"/>
        <v>100</v>
      </c>
      <c r="O100" s="12">
        <f t="shared" si="16"/>
        <v>2</v>
      </c>
      <c r="P100" s="57"/>
      <c r="Q100" s="15">
        <v>0.13</v>
      </c>
      <c r="R100" s="15">
        <f t="shared" si="17"/>
        <v>0.26</v>
      </c>
    </row>
    <row r="101" spans="1:20" x14ac:dyDescent="0.2">
      <c r="A101" s="36" t="s">
        <v>107</v>
      </c>
      <c r="B101" s="36" t="s">
        <v>106</v>
      </c>
      <c r="C101" s="36">
        <v>90448600</v>
      </c>
      <c r="D101" s="36" t="s">
        <v>277</v>
      </c>
      <c r="E101" s="12" t="s">
        <v>102</v>
      </c>
      <c r="F101" s="12">
        <v>600</v>
      </c>
      <c r="G101" s="12">
        <v>10</v>
      </c>
      <c r="H101" s="12">
        <v>50</v>
      </c>
      <c r="I101" s="12"/>
      <c r="J101" s="12"/>
      <c r="K101" s="12">
        <v>300</v>
      </c>
      <c r="L101" s="12">
        <v>200</v>
      </c>
      <c r="M101" s="13"/>
      <c r="N101" s="12">
        <f t="shared" si="15"/>
        <v>500</v>
      </c>
      <c r="O101" s="12">
        <f t="shared" si="16"/>
        <v>10</v>
      </c>
      <c r="P101" s="57"/>
      <c r="Q101" s="15">
        <v>0.13</v>
      </c>
      <c r="R101" s="15">
        <f t="shared" si="17"/>
        <v>1.3</v>
      </c>
    </row>
    <row r="102" spans="1:20" x14ac:dyDescent="0.2">
      <c r="A102" s="36" t="s">
        <v>266</v>
      </c>
      <c r="B102" s="36" t="s">
        <v>267</v>
      </c>
      <c r="C102" s="36">
        <v>90448605</v>
      </c>
      <c r="D102" s="36" t="s">
        <v>277</v>
      </c>
      <c r="E102" s="12" t="s">
        <v>102</v>
      </c>
      <c r="F102" s="12">
        <v>700</v>
      </c>
      <c r="G102" s="12">
        <v>5</v>
      </c>
      <c r="H102" s="12">
        <v>25</v>
      </c>
      <c r="I102" s="12"/>
      <c r="J102" s="12"/>
      <c r="K102" s="12"/>
      <c r="L102" s="12"/>
      <c r="M102" s="13"/>
      <c r="N102" s="12">
        <f t="shared" si="15"/>
        <v>0</v>
      </c>
      <c r="O102" s="12">
        <f t="shared" si="16"/>
        <v>0</v>
      </c>
      <c r="P102" s="57"/>
      <c r="Q102" s="15">
        <v>0.1</v>
      </c>
      <c r="R102" s="15">
        <f t="shared" si="17"/>
        <v>0</v>
      </c>
    </row>
    <row r="103" spans="1:20" x14ac:dyDescent="0.2">
      <c r="A103" s="11" t="s">
        <v>202</v>
      </c>
      <c r="B103" s="11" t="s">
        <v>203</v>
      </c>
      <c r="C103" s="11" t="s">
        <v>202</v>
      </c>
      <c r="D103" s="11" t="s">
        <v>275</v>
      </c>
      <c r="E103" s="12">
        <v>50</v>
      </c>
      <c r="F103" s="12">
        <v>750</v>
      </c>
      <c r="G103" s="12">
        <v>5</v>
      </c>
      <c r="H103" s="12">
        <v>25</v>
      </c>
      <c r="I103" s="12"/>
      <c r="J103" s="12">
        <v>50</v>
      </c>
      <c r="K103" s="12">
        <v>100</v>
      </c>
      <c r="L103" s="12">
        <v>100</v>
      </c>
      <c r="M103" s="13"/>
      <c r="N103" s="12">
        <f t="shared" si="15"/>
        <v>250</v>
      </c>
      <c r="O103" s="12">
        <f t="shared" si="16"/>
        <v>10</v>
      </c>
      <c r="P103" s="57"/>
      <c r="Q103" s="15">
        <v>0.1</v>
      </c>
      <c r="R103" s="15">
        <f t="shared" si="17"/>
        <v>1</v>
      </c>
    </row>
    <row r="104" spans="1:20" x14ac:dyDescent="0.2">
      <c r="A104" s="11" t="s">
        <v>108</v>
      </c>
      <c r="B104" s="11" t="s">
        <v>109</v>
      </c>
      <c r="C104" s="11" t="s">
        <v>108</v>
      </c>
      <c r="D104" s="11" t="s">
        <v>275</v>
      </c>
      <c r="E104" s="12">
        <v>50</v>
      </c>
      <c r="F104" s="12">
        <v>900</v>
      </c>
      <c r="G104" s="12">
        <v>5</v>
      </c>
      <c r="H104" s="12">
        <v>25</v>
      </c>
      <c r="I104" s="12"/>
      <c r="J104" s="12"/>
      <c r="K104" s="12"/>
      <c r="L104" s="12"/>
      <c r="M104" s="13"/>
      <c r="N104" s="12">
        <f t="shared" si="15"/>
        <v>0</v>
      </c>
      <c r="O104" s="12">
        <f t="shared" si="16"/>
        <v>0</v>
      </c>
      <c r="P104" s="57"/>
      <c r="Q104" s="15">
        <v>0.1</v>
      </c>
      <c r="R104" s="15">
        <f t="shared" si="17"/>
        <v>0</v>
      </c>
    </row>
    <row r="105" spans="1:20" x14ac:dyDescent="0.2">
      <c r="A105" s="36" t="s">
        <v>187</v>
      </c>
      <c r="B105" s="36" t="s">
        <v>109</v>
      </c>
      <c r="C105" s="36">
        <v>90448700</v>
      </c>
      <c r="D105" s="36" t="s">
        <v>277</v>
      </c>
      <c r="E105" s="12" t="s">
        <v>102</v>
      </c>
      <c r="F105" s="12">
        <v>900</v>
      </c>
      <c r="G105" s="12">
        <v>5</v>
      </c>
      <c r="H105" s="12">
        <v>25</v>
      </c>
      <c r="I105" s="12"/>
      <c r="J105" s="12"/>
      <c r="K105" s="12">
        <v>100</v>
      </c>
      <c r="L105" s="12">
        <v>100</v>
      </c>
      <c r="M105" s="13"/>
      <c r="N105" s="12">
        <f t="shared" si="15"/>
        <v>200</v>
      </c>
      <c r="O105" s="12">
        <f t="shared" si="16"/>
        <v>8</v>
      </c>
      <c r="P105" s="57"/>
      <c r="Q105" s="15">
        <v>0.1</v>
      </c>
      <c r="R105" s="15">
        <f t="shared" si="17"/>
        <v>0.8</v>
      </c>
    </row>
    <row r="106" spans="1:20" x14ac:dyDescent="0.2">
      <c r="A106" s="11" t="s">
        <v>110</v>
      </c>
      <c r="B106" s="11" t="s">
        <v>111</v>
      </c>
      <c r="C106" s="11" t="s">
        <v>110</v>
      </c>
      <c r="D106" s="11" t="s">
        <v>275</v>
      </c>
      <c r="E106" s="12">
        <v>50</v>
      </c>
      <c r="F106" s="12">
        <v>1200</v>
      </c>
      <c r="G106" s="12">
        <v>5</v>
      </c>
      <c r="H106" s="12">
        <v>25</v>
      </c>
      <c r="I106" s="12"/>
      <c r="J106" s="12"/>
      <c r="K106" s="12"/>
      <c r="L106" s="12"/>
      <c r="M106" s="13"/>
      <c r="N106" s="12">
        <f t="shared" si="15"/>
        <v>0</v>
      </c>
      <c r="O106" s="12">
        <f t="shared" si="16"/>
        <v>0</v>
      </c>
      <c r="P106" s="57"/>
      <c r="Q106" s="15">
        <v>0.13</v>
      </c>
      <c r="R106" s="15">
        <f t="shared" si="17"/>
        <v>0</v>
      </c>
    </row>
    <row r="107" spans="1:20" x14ac:dyDescent="0.2">
      <c r="A107" s="36" t="s">
        <v>204</v>
      </c>
      <c r="B107" s="36" t="s">
        <v>111</v>
      </c>
      <c r="C107" s="31" t="s">
        <v>205</v>
      </c>
      <c r="D107" s="36" t="s">
        <v>277</v>
      </c>
      <c r="E107" s="12">
        <v>50</v>
      </c>
      <c r="F107" s="12">
        <v>1200</v>
      </c>
      <c r="G107" s="12">
        <v>5</v>
      </c>
      <c r="H107" s="12">
        <v>25</v>
      </c>
      <c r="I107" s="12"/>
      <c r="J107" s="12"/>
      <c r="K107" s="12">
        <v>100</v>
      </c>
      <c r="L107" s="12">
        <v>100</v>
      </c>
      <c r="M107" s="13"/>
      <c r="N107" s="12">
        <f t="shared" si="15"/>
        <v>200</v>
      </c>
      <c r="O107" s="12">
        <f t="shared" si="16"/>
        <v>8</v>
      </c>
      <c r="P107" s="57"/>
      <c r="Q107" s="15">
        <v>0.13</v>
      </c>
      <c r="R107" s="15">
        <f t="shared" si="17"/>
        <v>1.04</v>
      </c>
    </row>
    <row r="108" spans="1:20" x14ac:dyDescent="0.2">
      <c r="A108" s="36" t="s">
        <v>268</v>
      </c>
      <c r="B108" s="36" t="s">
        <v>269</v>
      </c>
      <c r="C108" s="31" t="s">
        <v>270</v>
      </c>
      <c r="D108" s="36" t="s">
        <v>277</v>
      </c>
      <c r="E108" s="12">
        <v>50</v>
      </c>
      <c r="F108" s="12">
        <v>2400</v>
      </c>
      <c r="G108" s="12">
        <v>5</v>
      </c>
      <c r="H108" s="12">
        <v>25</v>
      </c>
      <c r="I108" s="12"/>
      <c r="J108" s="12"/>
      <c r="K108" s="12"/>
      <c r="L108" s="12"/>
      <c r="M108" s="13"/>
      <c r="N108" s="12">
        <f t="shared" si="15"/>
        <v>0</v>
      </c>
      <c r="O108" s="12">
        <f t="shared" si="16"/>
        <v>0</v>
      </c>
      <c r="P108" s="57"/>
      <c r="Q108" s="15">
        <v>0.26</v>
      </c>
      <c r="R108" s="15">
        <f t="shared" si="17"/>
        <v>0</v>
      </c>
      <c r="S108" s="43"/>
    </row>
    <row r="109" spans="1:20" x14ac:dyDescent="0.2">
      <c r="A109" s="307" t="s">
        <v>112</v>
      </c>
      <c r="B109" s="307"/>
      <c r="C109" s="8"/>
      <c r="D109" s="8"/>
      <c r="E109" s="8"/>
      <c r="F109" s="12"/>
      <c r="G109" s="12"/>
      <c r="H109" s="12"/>
      <c r="I109" s="12"/>
      <c r="J109" s="12"/>
      <c r="K109" s="12"/>
      <c r="L109" s="12"/>
      <c r="M109" s="36"/>
      <c r="N109" s="12"/>
      <c r="O109" s="12"/>
      <c r="P109" s="57"/>
      <c r="Q109" s="12"/>
      <c r="R109" s="15"/>
    </row>
    <row r="110" spans="1:20" x14ac:dyDescent="0.2">
      <c r="A110" s="11" t="s">
        <v>216</v>
      </c>
      <c r="B110" s="11" t="s">
        <v>217</v>
      </c>
      <c r="C110" s="11" t="s">
        <v>216</v>
      </c>
      <c r="D110" s="11" t="s">
        <v>275</v>
      </c>
      <c r="E110" s="12">
        <v>20</v>
      </c>
      <c r="F110" s="12">
        <v>150</v>
      </c>
      <c r="G110" s="12">
        <v>10</v>
      </c>
      <c r="H110" s="12">
        <v>400</v>
      </c>
      <c r="I110" s="12"/>
      <c r="J110" s="12"/>
      <c r="K110" s="12"/>
      <c r="L110" s="12"/>
      <c r="M110" s="36"/>
      <c r="N110" s="12">
        <f t="shared" ref="N110:N143" si="18">SUM(I110:M110)</f>
        <v>0</v>
      </c>
      <c r="O110" s="12">
        <f t="shared" ref="O110:O143" si="19">$N110/$H110</f>
        <v>0</v>
      </c>
      <c r="P110" s="57"/>
      <c r="Q110" s="12">
        <v>0.06</v>
      </c>
      <c r="R110" s="15">
        <f t="shared" ref="R110:R143" si="20">$O110*$Q110</f>
        <v>0</v>
      </c>
      <c r="S110" s="43">
        <f>SUM(R110:R125)</f>
        <v>0.36</v>
      </c>
      <c r="T110" s="3">
        <f>S110*100/$S$144</f>
        <v>0.50725658729040446</v>
      </c>
    </row>
    <row r="111" spans="1:20" x14ac:dyDescent="0.2">
      <c r="A111" s="36" t="s">
        <v>226</v>
      </c>
      <c r="B111" s="36" t="s">
        <v>217</v>
      </c>
      <c r="C111" s="36">
        <v>90444200</v>
      </c>
      <c r="D111" s="36" t="s">
        <v>277</v>
      </c>
      <c r="E111" s="12">
        <v>20</v>
      </c>
      <c r="F111" s="12">
        <v>150</v>
      </c>
      <c r="G111" s="12">
        <v>10</v>
      </c>
      <c r="H111" s="12">
        <v>400</v>
      </c>
      <c r="I111" s="12"/>
      <c r="J111" s="12"/>
      <c r="K111" s="12"/>
      <c r="L111" s="12"/>
      <c r="M111" s="36"/>
      <c r="N111" s="12">
        <f t="shared" si="18"/>
        <v>0</v>
      </c>
      <c r="O111" s="12">
        <f t="shared" si="19"/>
        <v>0</v>
      </c>
      <c r="P111" s="57"/>
      <c r="Q111" s="12">
        <v>0.06</v>
      </c>
      <c r="R111" s="15">
        <f t="shared" si="20"/>
        <v>0</v>
      </c>
    </row>
    <row r="112" spans="1:20" x14ac:dyDescent="0.2">
      <c r="A112" s="11" t="s">
        <v>191</v>
      </c>
      <c r="B112" s="11" t="s">
        <v>192</v>
      </c>
      <c r="C112" s="11" t="s">
        <v>191</v>
      </c>
      <c r="D112" s="11" t="s">
        <v>275</v>
      </c>
      <c r="E112" s="12">
        <v>20</v>
      </c>
      <c r="F112" s="12">
        <v>200</v>
      </c>
      <c r="G112" s="12">
        <v>10</v>
      </c>
      <c r="H112" s="12">
        <v>300</v>
      </c>
      <c r="I112" s="12"/>
      <c r="J112" s="12"/>
      <c r="K112" s="12"/>
      <c r="L112" s="12"/>
      <c r="M112" s="36"/>
      <c r="N112" s="12">
        <f t="shared" si="18"/>
        <v>0</v>
      </c>
      <c r="O112" s="12">
        <f t="shared" si="19"/>
        <v>0</v>
      </c>
      <c r="P112" s="57"/>
      <c r="Q112" s="12">
        <v>0.06</v>
      </c>
      <c r="R112" s="15">
        <f t="shared" si="20"/>
        <v>0</v>
      </c>
    </row>
    <row r="113" spans="1:20" x14ac:dyDescent="0.2">
      <c r="A113" s="11" t="s">
        <v>160</v>
      </c>
      <c r="B113" s="11" t="s">
        <v>161</v>
      </c>
      <c r="C113" s="11" t="s">
        <v>160</v>
      </c>
      <c r="D113" s="11" t="s">
        <v>275</v>
      </c>
      <c r="E113" s="12">
        <v>20</v>
      </c>
      <c r="F113" s="12">
        <v>300</v>
      </c>
      <c r="G113" s="12">
        <v>10</v>
      </c>
      <c r="H113" s="12">
        <v>200</v>
      </c>
      <c r="I113" s="12"/>
      <c r="J113" s="12"/>
      <c r="K113" s="12">
        <v>200</v>
      </c>
      <c r="L113" s="12"/>
      <c r="M113" s="13"/>
      <c r="N113" s="12">
        <f t="shared" si="18"/>
        <v>200</v>
      </c>
      <c r="O113" s="12">
        <f t="shared" si="19"/>
        <v>1</v>
      </c>
      <c r="P113" s="57"/>
      <c r="Q113" s="15">
        <v>0.06</v>
      </c>
      <c r="R113" s="15">
        <f t="shared" si="20"/>
        <v>0.06</v>
      </c>
    </row>
    <row r="114" spans="1:20" x14ac:dyDescent="0.2">
      <c r="A114" s="36" t="s">
        <v>215</v>
      </c>
      <c r="B114" s="36" t="s">
        <v>161</v>
      </c>
      <c r="C114" s="36">
        <v>90444300</v>
      </c>
      <c r="D114" s="36" t="s">
        <v>277</v>
      </c>
      <c r="E114" s="12" t="s">
        <v>46</v>
      </c>
      <c r="F114" s="12">
        <v>300</v>
      </c>
      <c r="G114" s="12">
        <v>10</v>
      </c>
      <c r="H114" s="12">
        <v>200</v>
      </c>
      <c r="I114" s="12"/>
      <c r="J114" s="12"/>
      <c r="K114" s="12"/>
      <c r="L114" s="12">
        <v>200</v>
      </c>
      <c r="M114" s="13"/>
      <c r="N114" s="12">
        <f t="shared" si="18"/>
        <v>200</v>
      </c>
      <c r="O114" s="12">
        <f t="shared" si="19"/>
        <v>1</v>
      </c>
      <c r="P114" s="57"/>
      <c r="Q114" s="15">
        <v>0.06</v>
      </c>
      <c r="R114" s="15">
        <f t="shared" si="20"/>
        <v>0.06</v>
      </c>
    </row>
    <row r="115" spans="1:20" x14ac:dyDescent="0.2">
      <c r="A115" s="11" t="s">
        <v>206</v>
      </c>
      <c r="B115" s="11" t="s">
        <v>114</v>
      </c>
      <c r="C115" s="11" t="s">
        <v>206</v>
      </c>
      <c r="D115" s="11" t="s">
        <v>275</v>
      </c>
      <c r="E115" s="12">
        <v>20</v>
      </c>
      <c r="F115" s="12">
        <v>450</v>
      </c>
      <c r="G115" s="12">
        <v>10</v>
      </c>
      <c r="H115" s="12">
        <v>100</v>
      </c>
      <c r="I115" s="12"/>
      <c r="J115" s="12"/>
      <c r="K115" s="12"/>
      <c r="L115" s="12"/>
      <c r="M115" s="25"/>
      <c r="N115" s="12">
        <f t="shared" si="18"/>
        <v>0</v>
      </c>
      <c r="O115" s="12">
        <f t="shared" si="19"/>
        <v>0</v>
      </c>
      <c r="P115" s="57"/>
      <c r="Q115" s="15">
        <v>0.08</v>
      </c>
      <c r="R115" s="15">
        <f t="shared" si="20"/>
        <v>0</v>
      </c>
    </row>
    <row r="116" spans="1:20" x14ac:dyDescent="0.2">
      <c r="A116" s="36" t="s">
        <v>113</v>
      </c>
      <c r="B116" s="36" t="s">
        <v>114</v>
      </c>
      <c r="C116" s="36">
        <v>90444400</v>
      </c>
      <c r="D116" s="36" t="s">
        <v>277</v>
      </c>
      <c r="E116" s="12" t="s">
        <v>46</v>
      </c>
      <c r="F116" s="12">
        <v>450</v>
      </c>
      <c r="G116" s="12">
        <v>10</v>
      </c>
      <c r="H116" s="12">
        <v>100</v>
      </c>
      <c r="I116" s="12"/>
      <c r="J116" s="12"/>
      <c r="K116" s="12"/>
      <c r="L116" s="12"/>
      <c r="M116" s="13"/>
      <c r="N116" s="12">
        <f t="shared" si="18"/>
        <v>0</v>
      </c>
      <c r="O116" s="12">
        <f t="shared" si="19"/>
        <v>0</v>
      </c>
      <c r="P116" s="57"/>
      <c r="Q116" s="15">
        <v>0.08</v>
      </c>
      <c r="R116" s="15">
        <f t="shared" si="20"/>
        <v>0</v>
      </c>
    </row>
    <row r="117" spans="1:20" x14ac:dyDescent="0.2">
      <c r="A117" s="11" t="s">
        <v>115</v>
      </c>
      <c r="B117" s="11" t="s">
        <v>116</v>
      </c>
      <c r="C117" s="11" t="s">
        <v>115</v>
      </c>
      <c r="D117" s="11" t="s">
        <v>275</v>
      </c>
      <c r="E117" s="12">
        <v>20</v>
      </c>
      <c r="F117" s="12">
        <v>600</v>
      </c>
      <c r="G117" s="12">
        <v>10</v>
      </c>
      <c r="H117" s="12">
        <v>100</v>
      </c>
      <c r="I117" s="12"/>
      <c r="J117" s="12"/>
      <c r="K117" s="12"/>
      <c r="L117" s="12"/>
      <c r="M117" s="13"/>
      <c r="N117" s="12">
        <f t="shared" si="18"/>
        <v>0</v>
      </c>
      <c r="O117" s="12">
        <f t="shared" si="19"/>
        <v>0</v>
      </c>
      <c r="P117" s="57"/>
      <c r="Q117" s="15">
        <v>0.06</v>
      </c>
      <c r="R117" s="15">
        <f t="shared" si="20"/>
        <v>0</v>
      </c>
    </row>
    <row r="118" spans="1:20" x14ac:dyDescent="0.2">
      <c r="A118" s="36" t="s">
        <v>188</v>
      </c>
      <c r="B118" s="36" t="s">
        <v>116</v>
      </c>
      <c r="C118" s="36">
        <v>90444600</v>
      </c>
      <c r="D118" s="36" t="s">
        <v>277</v>
      </c>
      <c r="E118" s="12" t="s">
        <v>46</v>
      </c>
      <c r="F118" s="12">
        <v>600</v>
      </c>
      <c r="G118" s="12">
        <v>10</v>
      </c>
      <c r="H118" s="12">
        <v>100</v>
      </c>
      <c r="I118" s="12"/>
      <c r="J118" s="12">
        <v>200</v>
      </c>
      <c r="K118" s="12">
        <v>200</v>
      </c>
      <c r="L118" s="12"/>
      <c r="M118" s="13"/>
      <c r="N118" s="12">
        <f t="shared" si="18"/>
        <v>400</v>
      </c>
      <c r="O118" s="12">
        <f t="shared" si="19"/>
        <v>4</v>
      </c>
      <c r="P118" s="57"/>
      <c r="Q118" s="15">
        <v>0.06</v>
      </c>
      <c r="R118" s="15">
        <f t="shared" si="20"/>
        <v>0.24</v>
      </c>
    </row>
    <row r="119" spans="1:20" x14ac:dyDescent="0.2">
      <c r="A119" s="11" t="s">
        <v>117</v>
      </c>
      <c r="B119" s="11" t="s">
        <v>118</v>
      </c>
      <c r="C119" s="11" t="s">
        <v>117</v>
      </c>
      <c r="D119" s="11" t="s">
        <v>275</v>
      </c>
      <c r="E119" s="12">
        <v>20</v>
      </c>
      <c r="F119" s="12">
        <v>750</v>
      </c>
      <c r="G119" s="12">
        <v>10</v>
      </c>
      <c r="H119" s="12">
        <v>100</v>
      </c>
      <c r="I119" s="12"/>
      <c r="J119" s="12"/>
      <c r="K119" s="12"/>
      <c r="L119" s="12"/>
      <c r="M119" s="13"/>
      <c r="N119" s="12">
        <f t="shared" si="18"/>
        <v>0</v>
      </c>
      <c r="O119" s="12">
        <f t="shared" si="19"/>
        <v>0</v>
      </c>
      <c r="P119" s="57"/>
      <c r="Q119" s="15">
        <v>7.0000000000000007E-2</v>
      </c>
      <c r="R119" s="15">
        <f t="shared" si="20"/>
        <v>0</v>
      </c>
    </row>
    <row r="120" spans="1:20" x14ac:dyDescent="0.2">
      <c r="A120" s="36" t="s">
        <v>189</v>
      </c>
      <c r="B120" s="36" t="s">
        <v>118</v>
      </c>
      <c r="C120" s="36">
        <v>90444700</v>
      </c>
      <c r="D120" s="36" t="s">
        <v>277</v>
      </c>
      <c r="E120" s="12" t="s">
        <v>46</v>
      </c>
      <c r="F120" s="12">
        <v>750</v>
      </c>
      <c r="G120" s="12">
        <v>10</v>
      </c>
      <c r="H120" s="12">
        <v>100</v>
      </c>
      <c r="I120" s="12"/>
      <c r="J120" s="12"/>
      <c r="K120" s="12"/>
      <c r="L120" s="12"/>
      <c r="M120" s="13"/>
      <c r="N120" s="12">
        <f t="shared" si="18"/>
        <v>0</v>
      </c>
      <c r="O120" s="12">
        <f t="shared" si="19"/>
        <v>0</v>
      </c>
      <c r="P120" s="57"/>
      <c r="Q120" s="15">
        <v>7.0000000000000007E-2</v>
      </c>
      <c r="R120" s="15">
        <f t="shared" si="20"/>
        <v>0</v>
      </c>
    </row>
    <row r="121" spans="1:20" x14ac:dyDescent="0.2">
      <c r="A121" s="11" t="s">
        <v>119</v>
      </c>
      <c r="B121" s="11" t="s">
        <v>120</v>
      </c>
      <c r="C121" s="11" t="s">
        <v>119</v>
      </c>
      <c r="D121" s="11" t="s">
        <v>275</v>
      </c>
      <c r="E121" s="12">
        <v>20</v>
      </c>
      <c r="F121" s="12">
        <v>900</v>
      </c>
      <c r="G121" s="12">
        <v>10</v>
      </c>
      <c r="H121" s="12">
        <v>50</v>
      </c>
      <c r="I121" s="12"/>
      <c r="J121" s="12"/>
      <c r="K121" s="12"/>
      <c r="L121" s="12"/>
      <c r="M121" s="13"/>
      <c r="N121" s="12">
        <f t="shared" si="18"/>
        <v>0</v>
      </c>
      <c r="O121" s="12">
        <f t="shared" si="19"/>
        <v>0</v>
      </c>
      <c r="P121" s="57"/>
      <c r="Q121" s="15">
        <v>0.08</v>
      </c>
      <c r="R121" s="15">
        <f t="shared" si="20"/>
        <v>0</v>
      </c>
    </row>
    <row r="122" spans="1:20" x14ac:dyDescent="0.2">
      <c r="A122" s="36" t="s">
        <v>263</v>
      </c>
      <c r="B122" s="36" t="s">
        <v>120</v>
      </c>
      <c r="C122" s="36">
        <v>90444800</v>
      </c>
      <c r="D122" s="36" t="s">
        <v>277</v>
      </c>
      <c r="E122" s="12" t="s">
        <v>46</v>
      </c>
      <c r="F122" s="12">
        <v>900</v>
      </c>
      <c r="G122" s="12">
        <v>10</v>
      </c>
      <c r="H122" s="12">
        <v>50</v>
      </c>
      <c r="I122" s="12"/>
      <c r="J122" s="12"/>
      <c r="K122" s="12"/>
      <c r="L122" s="12"/>
      <c r="M122" s="13"/>
      <c r="N122" s="12">
        <f t="shared" si="18"/>
        <v>0</v>
      </c>
      <c r="O122" s="12">
        <f t="shared" si="19"/>
        <v>0</v>
      </c>
      <c r="P122" s="57"/>
      <c r="Q122" s="15">
        <v>0.08</v>
      </c>
      <c r="R122" s="15">
        <f t="shared" si="20"/>
        <v>0</v>
      </c>
    </row>
    <row r="123" spans="1:20" x14ac:dyDescent="0.2">
      <c r="A123" s="11" t="s">
        <v>121</v>
      </c>
      <c r="B123" s="11" t="s">
        <v>122</v>
      </c>
      <c r="C123" s="11" t="s">
        <v>121</v>
      </c>
      <c r="D123" s="11" t="s">
        <v>275</v>
      </c>
      <c r="E123" s="12">
        <v>20</v>
      </c>
      <c r="F123" s="12">
        <v>1200</v>
      </c>
      <c r="G123" s="12">
        <v>10</v>
      </c>
      <c r="H123" s="12">
        <v>50</v>
      </c>
      <c r="I123" s="12"/>
      <c r="J123" s="12"/>
      <c r="K123" s="12"/>
      <c r="L123" s="12"/>
      <c r="M123" s="13"/>
      <c r="N123" s="12">
        <f t="shared" si="18"/>
        <v>0</v>
      </c>
      <c r="O123" s="12">
        <f t="shared" si="19"/>
        <v>0</v>
      </c>
      <c r="P123" s="57"/>
      <c r="Q123" s="15">
        <v>0.11</v>
      </c>
      <c r="R123" s="15">
        <f t="shared" si="20"/>
        <v>0</v>
      </c>
    </row>
    <row r="124" spans="1:20" x14ac:dyDescent="0.2">
      <c r="A124" s="11" t="s">
        <v>207</v>
      </c>
      <c r="B124" s="11" t="s">
        <v>208</v>
      </c>
      <c r="C124" s="11" t="s">
        <v>207</v>
      </c>
      <c r="D124" s="11" t="s">
        <v>275</v>
      </c>
      <c r="E124" s="12">
        <v>20</v>
      </c>
      <c r="F124" s="12">
        <v>1500</v>
      </c>
      <c r="G124" s="12">
        <v>10</v>
      </c>
      <c r="H124" s="12">
        <v>50</v>
      </c>
      <c r="I124" s="12"/>
      <c r="J124" s="12"/>
      <c r="K124" s="12"/>
      <c r="L124" s="12"/>
      <c r="M124" s="13"/>
      <c r="N124" s="12">
        <f t="shared" si="18"/>
        <v>0</v>
      </c>
      <c r="O124" s="12">
        <f t="shared" si="19"/>
        <v>0</v>
      </c>
      <c r="P124" s="57"/>
      <c r="Q124" s="15">
        <v>7.0000000000000007E-2</v>
      </c>
      <c r="R124" s="15">
        <f t="shared" si="20"/>
        <v>0</v>
      </c>
    </row>
    <row r="125" spans="1:20" x14ac:dyDescent="0.2">
      <c r="A125" s="11" t="s">
        <v>209</v>
      </c>
      <c r="B125" s="11" t="s">
        <v>210</v>
      </c>
      <c r="C125" s="11" t="s">
        <v>209</v>
      </c>
      <c r="D125" s="11" t="s">
        <v>275</v>
      </c>
      <c r="E125" s="12">
        <v>20</v>
      </c>
      <c r="F125" s="12">
        <v>1800</v>
      </c>
      <c r="G125" s="12">
        <v>10</v>
      </c>
      <c r="H125" s="12">
        <v>50</v>
      </c>
      <c r="I125" s="12"/>
      <c r="J125" s="12"/>
      <c r="K125" s="12"/>
      <c r="L125" s="12"/>
      <c r="M125" s="13"/>
      <c r="N125" s="12">
        <f t="shared" si="18"/>
        <v>0</v>
      </c>
      <c r="O125" s="12">
        <f t="shared" si="19"/>
        <v>0</v>
      </c>
      <c r="P125" s="58"/>
      <c r="Q125" s="15">
        <v>0.09</v>
      </c>
      <c r="R125" s="15">
        <f t="shared" si="20"/>
        <v>0</v>
      </c>
      <c r="S125" s="43"/>
    </row>
    <row r="126" spans="1:20" x14ac:dyDescent="0.2">
      <c r="A126" s="11" t="s">
        <v>123</v>
      </c>
      <c r="B126" s="11" t="s">
        <v>124</v>
      </c>
      <c r="C126" s="11" t="s">
        <v>123</v>
      </c>
      <c r="D126" s="11" t="s">
        <v>275</v>
      </c>
      <c r="E126" s="12">
        <v>25</v>
      </c>
      <c r="F126" s="12">
        <v>150</v>
      </c>
      <c r="G126" s="12">
        <v>10</v>
      </c>
      <c r="H126" s="12">
        <v>200</v>
      </c>
      <c r="I126" s="12"/>
      <c r="J126" s="12"/>
      <c r="K126" s="12"/>
      <c r="L126" s="12"/>
      <c r="M126" s="13"/>
      <c r="N126" s="12">
        <f t="shared" si="18"/>
        <v>0</v>
      </c>
      <c r="O126" s="12">
        <f t="shared" si="19"/>
        <v>0</v>
      </c>
      <c r="P126" s="57"/>
      <c r="Q126" s="15">
        <v>0.04</v>
      </c>
      <c r="R126" s="15">
        <f t="shared" si="20"/>
        <v>0</v>
      </c>
      <c r="S126" s="43">
        <f>SUM(R126:R143)</f>
        <v>4.82</v>
      </c>
      <c r="T126" s="3">
        <f>S126*100/$S$144</f>
        <v>6.7916020853881927</v>
      </c>
    </row>
    <row r="127" spans="1:20" x14ac:dyDescent="0.2">
      <c r="A127" s="36" t="s">
        <v>257</v>
      </c>
      <c r="B127" s="36" t="s">
        <v>124</v>
      </c>
      <c r="C127" s="36">
        <v>90445200</v>
      </c>
      <c r="D127" s="36" t="s">
        <v>277</v>
      </c>
      <c r="E127" s="12">
        <v>25</v>
      </c>
      <c r="F127" s="12">
        <v>150</v>
      </c>
      <c r="G127" s="12">
        <v>10</v>
      </c>
      <c r="H127" s="12">
        <v>200</v>
      </c>
      <c r="I127" s="12"/>
      <c r="J127" s="12"/>
      <c r="K127" s="12"/>
      <c r="L127" s="12"/>
      <c r="M127" s="13"/>
      <c r="N127" s="12">
        <f t="shared" si="18"/>
        <v>0</v>
      </c>
      <c r="O127" s="12">
        <f t="shared" si="19"/>
        <v>0</v>
      </c>
      <c r="P127" s="57"/>
      <c r="Q127" s="15">
        <v>0.04</v>
      </c>
      <c r="R127" s="15">
        <f t="shared" si="20"/>
        <v>0</v>
      </c>
    </row>
    <row r="128" spans="1:20" x14ac:dyDescent="0.2">
      <c r="A128" s="11" t="s">
        <v>125</v>
      </c>
      <c r="B128" s="11" t="s">
        <v>126</v>
      </c>
      <c r="C128" s="11" t="s">
        <v>125</v>
      </c>
      <c r="D128" s="11" t="s">
        <v>275</v>
      </c>
      <c r="E128" s="12">
        <v>25</v>
      </c>
      <c r="F128" s="12">
        <v>300</v>
      </c>
      <c r="G128" s="12">
        <v>10</v>
      </c>
      <c r="H128" s="12">
        <v>100</v>
      </c>
      <c r="I128" s="12"/>
      <c r="J128" s="12"/>
      <c r="K128" s="12"/>
      <c r="L128" s="12"/>
      <c r="M128" s="13"/>
      <c r="N128" s="12">
        <f t="shared" si="18"/>
        <v>0</v>
      </c>
      <c r="O128" s="12">
        <f t="shared" si="19"/>
        <v>0</v>
      </c>
      <c r="P128" s="57"/>
      <c r="Q128" s="15">
        <v>0.04</v>
      </c>
      <c r="R128" s="15">
        <f t="shared" si="20"/>
        <v>0</v>
      </c>
    </row>
    <row r="129" spans="1:20" x14ac:dyDescent="0.2">
      <c r="A129" s="36" t="s">
        <v>127</v>
      </c>
      <c r="B129" s="36" t="s">
        <v>126</v>
      </c>
      <c r="C129" s="36">
        <v>90445300</v>
      </c>
      <c r="D129" s="36" t="s">
        <v>277</v>
      </c>
      <c r="E129" s="12" t="s">
        <v>63</v>
      </c>
      <c r="F129" s="12">
        <v>300</v>
      </c>
      <c r="G129" s="12">
        <v>10</v>
      </c>
      <c r="H129" s="12">
        <v>100</v>
      </c>
      <c r="I129" s="12"/>
      <c r="J129" s="12"/>
      <c r="K129" s="12">
        <v>300</v>
      </c>
      <c r="L129" s="12">
        <v>300</v>
      </c>
      <c r="M129" s="13"/>
      <c r="N129" s="12">
        <f t="shared" si="18"/>
        <v>600</v>
      </c>
      <c r="O129" s="12">
        <f t="shared" si="19"/>
        <v>6</v>
      </c>
      <c r="P129" s="57"/>
      <c r="Q129" s="15">
        <v>0.04</v>
      </c>
      <c r="R129" s="15">
        <f t="shared" si="20"/>
        <v>0.24</v>
      </c>
    </row>
    <row r="130" spans="1:20" x14ac:dyDescent="0.2">
      <c r="A130" s="11" t="s">
        <v>128</v>
      </c>
      <c r="B130" s="11" t="s">
        <v>129</v>
      </c>
      <c r="C130" s="11" t="s">
        <v>128</v>
      </c>
      <c r="D130" s="11" t="s">
        <v>275</v>
      </c>
      <c r="E130" s="12">
        <v>25</v>
      </c>
      <c r="F130" s="12">
        <v>450</v>
      </c>
      <c r="G130" s="12">
        <v>10</v>
      </c>
      <c r="H130" s="12">
        <v>100</v>
      </c>
      <c r="I130" s="12"/>
      <c r="J130" s="12"/>
      <c r="K130" s="12">
        <v>200</v>
      </c>
      <c r="L130" s="12">
        <v>100</v>
      </c>
      <c r="M130" s="13"/>
      <c r="N130" s="12">
        <f t="shared" si="18"/>
        <v>300</v>
      </c>
      <c r="O130" s="12">
        <f t="shared" si="19"/>
        <v>3</v>
      </c>
      <c r="P130" s="57"/>
      <c r="Q130" s="15">
        <v>0.06</v>
      </c>
      <c r="R130" s="15">
        <f t="shared" si="20"/>
        <v>0.18</v>
      </c>
    </row>
    <row r="131" spans="1:20" x14ac:dyDescent="0.2">
      <c r="A131" s="36" t="s">
        <v>190</v>
      </c>
      <c r="B131" s="36" t="s">
        <v>129</v>
      </c>
      <c r="C131" s="36">
        <v>90445400</v>
      </c>
      <c r="D131" s="36" t="s">
        <v>277</v>
      </c>
      <c r="E131" s="12" t="s">
        <v>63</v>
      </c>
      <c r="F131" s="12">
        <v>450</v>
      </c>
      <c r="G131" s="12">
        <v>10</v>
      </c>
      <c r="H131" s="12">
        <v>100</v>
      </c>
      <c r="I131" s="12"/>
      <c r="J131" s="12">
        <v>200</v>
      </c>
      <c r="K131" s="12">
        <v>300</v>
      </c>
      <c r="L131" s="12">
        <v>300</v>
      </c>
      <c r="M131" s="13"/>
      <c r="N131" s="12">
        <f t="shared" si="18"/>
        <v>800</v>
      </c>
      <c r="O131" s="12">
        <f t="shared" si="19"/>
        <v>8</v>
      </c>
      <c r="P131" s="57"/>
      <c r="Q131" s="15">
        <v>0.06</v>
      </c>
      <c r="R131" s="15">
        <f t="shared" si="20"/>
        <v>0.48</v>
      </c>
    </row>
    <row r="132" spans="1:20" x14ac:dyDescent="0.2">
      <c r="A132" s="11" t="s">
        <v>130</v>
      </c>
      <c r="B132" s="11" t="s">
        <v>131</v>
      </c>
      <c r="C132" s="11" t="s">
        <v>130</v>
      </c>
      <c r="D132" s="11" t="s">
        <v>275</v>
      </c>
      <c r="E132" s="12">
        <v>25</v>
      </c>
      <c r="F132" s="12">
        <v>600</v>
      </c>
      <c r="G132" s="12">
        <v>10</v>
      </c>
      <c r="H132" s="12">
        <v>50</v>
      </c>
      <c r="I132" s="12"/>
      <c r="J132" s="12"/>
      <c r="K132" s="12"/>
      <c r="L132" s="12"/>
      <c r="M132" s="13"/>
      <c r="N132" s="12">
        <f t="shared" si="18"/>
        <v>0</v>
      </c>
      <c r="O132" s="12">
        <f t="shared" si="19"/>
        <v>0</v>
      </c>
      <c r="P132" s="57"/>
      <c r="Q132" s="15">
        <v>0.04</v>
      </c>
      <c r="R132" s="15">
        <f t="shared" si="20"/>
        <v>0</v>
      </c>
    </row>
    <row r="133" spans="1:20" x14ac:dyDescent="0.2">
      <c r="A133" s="36" t="s">
        <v>211</v>
      </c>
      <c r="B133" s="36" t="s">
        <v>131</v>
      </c>
      <c r="C133" s="36">
        <v>90445600</v>
      </c>
      <c r="D133" s="36" t="s">
        <v>277</v>
      </c>
      <c r="E133" s="12">
        <v>25</v>
      </c>
      <c r="F133" s="12">
        <v>600</v>
      </c>
      <c r="G133" s="12">
        <v>10</v>
      </c>
      <c r="H133" s="12">
        <v>50</v>
      </c>
      <c r="I133" s="12"/>
      <c r="J133" s="12"/>
      <c r="K133" s="12">
        <v>200</v>
      </c>
      <c r="L133" s="12"/>
      <c r="M133" s="13"/>
      <c r="N133" s="12">
        <f t="shared" si="18"/>
        <v>200</v>
      </c>
      <c r="O133" s="12">
        <f t="shared" si="19"/>
        <v>4</v>
      </c>
      <c r="P133" s="57"/>
      <c r="Q133" s="15">
        <v>0.04</v>
      </c>
      <c r="R133" s="15">
        <f t="shared" si="20"/>
        <v>0.16</v>
      </c>
    </row>
    <row r="134" spans="1:20" x14ac:dyDescent="0.2">
      <c r="A134" s="11" t="s">
        <v>162</v>
      </c>
      <c r="B134" s="11" t="s">
        <v>163</v>
      </c>
      <c r="C134" s="11" t="s">
        <v>162</v>
      </c>
      <c r="D134" s="11" t="s">
        <v>275</v>
      </c>
      <c r="E134" s="12">
        <v>25</v>
      </c>
      <c r="F134" s="12">
        <v>750</v>
      </c>
      <c r="G134" s="12">
        <v>10</v>
      </c>
      <c r="H134" s="12">
        <v>50</v>
      </c>
      <c r="I134" s="12"/>
      <c r="J134" s="12"/>
      <c r="K134" s="12">
        <v>200</v>
      </c>
      <c r="L134" s="12"/>
      <c r="M134" s="13"/>
      <c r="N134" s="12">
        <f t="shared" si="18"/>
        <v>200</v>
      </c>
      <c r="O134" s="12">
        <f t="shared" si="19"/>
        <v>4</v>
      </c>
      <c r="P134" s="57"/>
      <c r="Q134" s="15">
        <v>0.04</v>
      </c>
      <c r="R134" s="15">
        <f t="shared" si="20"/>
        <v>0.16</v>
      </c>
    </row>
    <row r="135" spans="1:20" x14ac:dyDescent="0.2">
      <c r="A135" s="36" t="s">
        <v>218</v>
      </c>
      <c r="B135" s="36" t="s">
        <v>163</v>
      </c>
      <c r="C135" s="31" t="s">
        <v>219</v>
      </c>
      <c r="D135" s="36" t="s">
        <v>277</v>
      </c>
      <c r="E135" s="12">
        <v>25</v>
      </c>
      <c r="F135" s="12">
        <v>750</v>
      </c>
      <c r="G135" s="12">
        <v>10</v>
      </c>
      <c r="H135" s="12">
        <v>50</v>
      </c>
      <c r="I135" s="12"/>
      <c r="J135" s="12">
        <v>400</v>
      </c>
      <c r="K135" s="12">
        <v>1500</v>
      </c>
      <c r="L135" s="12">
        <v>500</v>
      </c>
      <c r="M135" s="13"/>
      <c r="N135" s="12">
        <f t="shared" si="18"/>
        <v>2400</v>
      </c>
      <c r="O135" s="12">
        <f t="shared" si="19"/>
        <v>48</v>
      </c>
      <c r="P135" s="57"/>
      <c r="Q135" s="15">
        <v>0.04</v>
      </c>
      <c r="R135" s="15">
        <f t="shared" si="20"/>
        <v>1.92</v>
      </c>
    </row>
    <row r="136" spans="1:20" x14ac:dyDescent="0.2">
      <c r="A136" s="11" t="s">
        <v>132</v>
      </c>
      <c r="B136" s="11" t="s">
        <v>133</v>
      </c>
      <c r="C136" s="11" t="s">
        <v>132</v>
      </c>
      <c r="D136" s="11" t="s">
        <v>275</v>
      </c>
      <c r="E136" s="12">
        <v>25</v>
      </c>
      <c r="F136" s="12">
        <v>900</v>
      </c>
      <c r="G136" s="12">
        <v>10</v>
      </c>
      <c r="H136" s="12">
        <v>50</v>
      </c>
      <c r="I136" s="12"/>
      <c r="J136" s="12"/>
      <c r="K136" s="12"/>
      <c r="L136" s="12"/>
      <c r="M136" s="13"/>
      <c r="N136" s="12">
        <f t="shared" si="18"/>
        <v>0</v>
      </c>
      <c r="O136" s="12">
        <f t="shared" si="19"/>
        <v>0</v>
      </c>
      <c r="P136" s="57"/>
      <c r="Q136" s="15">
        <v>0.06</v>
      </c>
      <c r="R136" s="15">
        <f t="shared" si="20"/>
        <v>0</v>
      </c>
    </row>
    <row r="137" spans="1:20" x14ac:dyDescent="0.2">
      <c r="A137" s="36" t="s">
        <v>264</v>
      </c>
      <c r="B137" s="36" t="s">
        <v>133</v>
      </c>
      <c r="C137" s="31" t="s">
        <v>265</v>
      </c>
      <c r="D137" s="36" t="s">
        <v>277</v>
      </c>
      <c r="E137" s="12">
        <v>25</v>
      </c>
      <c r="F137" s="12">
        <v>900</v>
      </c>
      <c r="G137" s="12">
        <v>10</v>
      </c>
      <c r="H137" s="12">
        <v>50</v>
      </c>
      <c r="I137" s="12"/>
      <c r="J137" s="12"/>
      <c r="K137" s="12">
        <v>200</v>
      </c>
      <c r="L137" s="12">
        <v>200</v>
      </c>
      <c r="M137" s="13"/>
      <c r="N137" s="12">
        <f t="shared" si="18"/>
        <v>400</v>
      </c>
      <c r="O137" s="12">
        <f t="shared" si="19"/>
        <v>8</v>
      </c>
      <c r="P137" s="57"/>
      <c r="Q137" s="15">
        <v>0.06</v>
      </c>
      <c r="R137" s="15">
        <f t="shared" si="20"/>
        <v>0.48</v>
      </c>
    </row>
    <row r="138" spans="1:20" x14ac:dyDescent="0.2">
      <c r="A138" s="11" t="s">
        <v>134</v>
      </c>
      <c r="B138" s="11" t="s">
        <v>135</v>
      </c>
      <c r="C138" s="11" t="s">
        <v>134</v>
      </c>
      <c r="D138" s="11" t="s">
        <v>275</v>
      </c>
      <c r="E138" s="12">
        <v>25</v>
      </c>
      <c r="F138" s="12">
        <v>1200</v>
      </c>
      <c r="G138" s="12">
        <v>10</v>
      </c>
      <c r="H138" s="12">
        <v>50</v>
      </c>
      <c r="I138" s="12"/>
      <c r="J138" s="12"/>
      <c r="K138" s="12"/>
      <c r="L138" s="12">
        <v>100</v>
      </c>
      <c r="M138" s="13"/>
      <c r="N138" s="12">
        <f t="shared" si="18"/>
        <v>100</v>
      </c>
      <c r="O138" s="12">
        <f t="shared" si="19"/>
        <v>2</v>
      </c>
      <c r="P138" s="57"/>
      <c r="Q138" s="15">
        <v>0.08</v>
      </c>
      <c r="R138" s="15">
        <f t="shared" si="20"/>
        <v>0.16</v>
      </c>
    </row>
    <row r="139" spans="1:20" x14ac:dyDescent="0.2">
      <c r="A139" s="26" t="s">
        <v>451</v>
      </c>
      <c r="B139" s="36" t="s">
        <v>135</v>
      </c>
      <c r="C139" s="26">
        <v>90445810</v>
      </c>
      <c r="D139" s="36" t="s">
        <v>277</v>
      </c>
      <c r="E139" s="12" t="s">
        <v>63</v>
      </c>
      <c r="F139" s="12">
        <v>1200</v>
      </c>
      <c r="G139" s="12">
        <v>10</v>
      </c>
      <c r="H139" s="12">
        <v>50</v>
      </c>
      <c r="I139" s="12"/>
      <c r="J139" s="12">
        <v>100</v>
      </c>
      <c r="K139" s="12">
        <v>200</v>
      </c>
      <c r="L139" s="12">
        <v>200</v>
      </c>
      <c r="M139" s="13"/>
      <c r="N139" s="12">
        <f t="shared" si="18"/>
        <v>500</v>
      </c>
      <c r="O139" s="12">
        <f t="shared" si="19"/>
        <v>10</v>
      </c>
      <c r="P139" s="57"/>
      <c r="Q139" s="15">
        <v>0.08</v>
      </c>
      <c r="R139" s="15">
        <f t="shared" si="20"/>
        <v>0.8</v>
      </c>
    </row>
    <row r="140" spans="1:20" x14ac:dyDescent="0.2">
      <c r="A140" s="11" t="s">
        <v>238</v>
      </c>
      <c r="B140" s="11" t="s">
        <v>239</v>
      </c>
      <c r="C140" s="11" t="s">
        <v>238</v>
      </c>
      <c r="D140" s="11" t="s">
        <v>275</v>
      </c>
      <c r="E140" s="12">
        <v>25</v>
      </c>
      <c r="F140" s="12">
        <v>1524</v>
      </c>
      <c r="G140" s="12">
        <v>10</v>
      </c>
      <c r="H140" s="12">
        <v>50</v>
      </c>
      <c r="I140" s="12"/>
      <c r="J140" s="12"/>
      <c r="K140" s="12"/>
      <c r="L140" s="12"/>
      <c r="M140" s="13"/>
      <c r="N140" s="12">
        <f t="shared" si="18"/>
        <v>0</v>
      </c>
      <c r="O140" s="12">
        <f t="shared" si="19"/>
        <v>0</v>
      </c>
      <c r="P140" s="57"/>
      <c r="Q140" s="15">
        <v>0.08</v>
      </c>
      <c r="R140" s="15">
        <f t="shared" si="20"/>
        <v>0</v>
      </c>
    </row>
    <row r="141" spans="1:20" x14ac:dyDescent="0.2">
      <c r="A141" s="11" t="s">
        <v>164</v>
      </c>
      <c r="B141" s="11" t="s">
        <v>165</v>
      </c>
      <c r="C141" s="11" t="s">
        <v>164</v>
      </c>
      <c r="D141" s="11" t="s">
        <v>275</v>
      </c>
      <c r="E141" s="12">
        <v>25</v>
      </c>
      <c r="F141" s="12">
        <v>1800</v>
      </c>
      <c r="G141" s="12">
        <v>10</v>
      </c>
      <c r="H141" s="12">
        <v>50</v>
      </c>
      <c r="I141" s="12"/>
      <c r="J141" s="12"/>
      <c r="K141" s="12"/>
      <c r="L141" s="12"/>
      <c r="M141" s="13"/>
      <c r="N141" s="12">
        <f t="shared" si="18"/>
        <v>0</v>
      </c>
      <c r="O141" s="12">
        <f t="shared" si="19"/>
        <v>0</v>
      </c>
      <c r="P141" s="57"/>
      <c r="Q141" s="15">
        <v>0.12</v>
      </c>
      <c r="R141" s="15">
        <f t="shared" si="20"/>
        <v>0</v>
      </c>
    </row>
    <row r="142" spans="1:20" x14ac:dyDescent="0.2">
      <c r="A142" s="36" t="s">
        <v>227</v>
      </c>
      <c r="B142" s="36" t="s">
        <v>165</v>
      </c>
      <c r="C142" s="36">
        <v>90445900</v>
      </c>
      <c r="D142" s="36" t="s">
        <v>277</v>
      </c>
      <c r="E142" s="12">
        <v>25</v>
      </c>
      <c r="F142" s="12">
        <v>1800</v>
      </c>
      <c r="G142" s="12">
        <v>10</v>
      </c>
      <c r="H142" s="12">
        <v>50</v>
      </c>
      <c r="I142" s="12"/>
      <c r="J142" s="12"/>
      <c r="K142" s="12">
        <v>100</v>
      </c>
      <c r="L142" s="12"/>
      <c r="M142" s="13"/>
      <c r="N142" s="12">
        <f t="shared" si="18"/>
        <v>100</v>
      </c>
      <c r="O142" s="12">
        <f t="shared" si="19"/>
        <v>2</v>
      </c>
      <c r="P142" s="57"/>
      <c r="Q142" s="15">
        <v>0.12</v>
      </c>
      <c r="R142" s="15">
        <f t="shared" si="20"/>
        <v>0.24</v>
      </c>
      <c r="S142" s="43"/>
    </row>
    <row r="143" spans="1:20" x14ac:dyDescent="0.2">
      <c r="A143" s="36" t="s">
        <v>301</v>
      </c>
      <c r="B143" s="36" t="s">
        <v>302</v>
      </c>
      <c r="C143" s="36">
        <v>90446000</v>
      </c>
      <c r="D143" s="36" t="s">
        <v>277</v>
      </c>
      <c r="E143" s="12">
        <v>25</v>
      </c>
      <c r="F143" s="12">
        <v>2400</v>
      </c>
      <c r="G143" s="12">
        <v>10</v>
      </c>
      <c r="H143" s="12">
        <v>50</v>
      </c>
      <c r="I143" s="12"/>
      <c r="J143" s="12"/>
      <c r="K143" s="12"/>
      <c r="L143" s="12"/>
      <c r="M143" s="13"/>
      <c r="N143" s="12">
        <f t="shared" si="18"/>
        <v>0</v>
      </c>
      <c r="O143" s="12">
        <f t="shared" si="19"/>
        <v>0</v>
      </c>
      <c r="P143" s="57"/>
      <c r="Q143" s="15">
        <v>0.12</v>
      </c>
      <c r="R143" s="15">
        <f t="shared" si="20"/>
        <v>0</v>
      </c>
      <c r="S143" s="43"/>
    </row>
    <row r="144" spans="1:20" x14ac:dyDescent="0.2">
      <c r="A144" s="305"/>
      <c r="B144" s="305"/>
      <c r="C144" s="305"/>
      <c r="D144" s="305"/>
      <c r="E144" s="305"/>
      <c r="F144" s="305"/>
      <c r="G144" s="305"/>
      <c r="H144" s="305"/>
      <c r="I144" s="36">
        <f t="shared" ref="I144:O144" si="21">SUBTOTAL(9,I5:I143)</f>
        <v>300</v>
      </c>
      <c r="J144" s="36">
        <f t="shared" si="21"/>
        <v>15250</v>
      </c>
      <c r="K144" s="36">
        <f t="shared" si="21"/>
        <v>37650</v>
      </c>
      <c r="L144" s="36">
        <f t="shared" si="21"/>
        <v>42470</v>
      </c>
      <c r="M144" s="36">
        <f t="shared" si="21"/>
        <v>0</v>
      </c>
      <c r="N144" s="36">
        <f t="shared" si="21"/>
        <v>95670</v>
      </c>
      <c r="O144" s="36">
        <f t="shared" si="21"/>
        <v>1225</v>
      </c>
      <c r="P144" s="59"/>
      <c r="Q144" s="12"/>
      <c r="R144" s="36">
        <f>SUBTOTAL(9,R5:R143)</f>
        <v>75.320000000000007</v>
      </c>
      <c r="S144" s="3">
        <f>SUM(S13:S143)</f>
        <v>70.97</v>
      </c>
      <c r="T144" s="3">
        <f>SUM(T13:T143)</f>
        <v>99.999999999999986</v>
      </c>
    </row>
    <row r="145" spans="1:18" x14ac:dyDescent="0.2">
      <c r="A145" s="305"/>
      <c r="B145" s="305"/>
      <c r="C145" s="305"/>
      <c r="D145" s="305"/>
      <c r="E145" s="305"/>
      <c r="F145" s="305"/>
      <c r="G145" s="305"/>
      <c r="H145" s="305"/>
      <c r="I145" s="36">
        <v>2</v>
      </c>
      <c r="J145" s="36">
        <v>175</v>
      </c>
      <c r="K145" s="36">
        <v>496</v>
      </c>
      <c r="L145" s="36">
        <v>552</v>
      </c>
      <c r="M145" s="36"/>
      <c r="N145" s="36"/>
      <c r="O145" s="36">
        <f>SUM(I145:M145)</f>
        <v>1225</v>
      </c>
      <c r="R145" s="3">
        <f>R144/30</f>
        <v>2.5106666666666668</v>
      </c>
    </row>
    <row r="146" spans="1:18" x14ac:dyDescent="0.2">
      <c r="A146" s="305"/>
      <c r="B146" s="305"/>
      <c r="C146" s="305"/>
      <c r="D146" s="305"/>
      <c r="E146" s="305"/>
      <c r="F146" s="305"/>
      <c r="G146" s="305"/>
      <c r="H146" s="305"/>
      <c r="I146" s="36">
        <v>0.23</v>
      </c>
      <c r="J146" s="36">
        <f>11.77+0.4</f>
        <v>12.17</v>
      </c>
      <c r="K146" s="36">
        <v>30.44</v>
      </c>
      <c r="L146" s="36">
        <v>32.479999999999997</v>
      </c>
      <c r="M146" s="36"/>
      <c r="N146" s="36"/>
      <c r="O146" s="36">
        <f>SUM(I146:M146)</f>
        <v>75.319999999999993</v>
      </c>
    </row>
    <row r="147" spans="1:18" x14ac:dyDescent="0.2">
      <c r="A147" s="34"/>
      <c r="B147" s="34"/>
      <c r="C147" s="34"/>
      <c r="D147" s="34"/>
      <c r="E147" s="34"/>
      <c r="F147" s="34"/>
      <c r="G147" s="34"/>
      <c r="H147" s="34"/>
    </row>
    <row r="148" spans="1:18" x14ac:dyDescent="0.2">
      <c r="A148" s="28" t="s">
        <v>136</v>
      </c>
      <c r="B148" s="28" t="s">
        <v>136</v>
      </c>
      <c r="C148" s="30"/>
      <c r="D148" s="30"/>
      <c r="E148" s="8" t="s">
        <v>10</v>
      </c>
      <c r="F148" s="8" t="s">
        <v>137</v>
      </c>
      <c r="G148" s="300" t="s">
        <v>138</v>
      </c>
      <c r="H148" s="301"/>
      <c r="I148" s="20"/>
      <c r="J148" s="20"/>
      <c r="K148" s="20"/>
      <c r="L148" s="20"/>
      <c r="M148" s="20"/>
      <c r="N148" s="12"/>
      <c r="O148" s="12"/>
      <c r="P148" s="35"/>
      <c r="Q148" s="12"/>
      <c r="R148" s="15"/>
    </row>
    <row r="149" spans="1:18" x14ac:dyDescent="0.2">
      <c r="A149" s="36"/>
      <c r="B149" s="36"/>
      <c r="C149" s="36"/>
      <c r="D149" s="36"/>
      <c r="E149" s="8"/>
      <c r="F149" s="8"/>
      <c r="G149" s="8" t="s">
        <v>139</v>
      </c>
      <c r="H149" s="8" t="s">
        <v>140</v>
      </c>
      <c r="I149" s="8" t="s">
        <v>140</v>
      </c>
      <c r="J149" s="8" t="s">
        <v>140</v>
      </c>
      <c r="K149" s="8" t="s">
        <v>140</v>
      </c>
      <c r="L149" s="8"/>
      <c r="M149" s="8" t="s">
        <v>140</v>
      </c>
      <c r="N149" s="36" t="s">
        <v>140</v>
      </c>
      <c r="O149" s="36" t="s">
        <v>12</v>
      </c>
      <c r="P149" s="37"/>
      <c r="Q149" s="12"/>
      <c r="R149" s="15"/>
    </row>
    <row r="150" spans="1:18" x14ac:dyDescent="0.2">
      <c r="A150" s="38" t="s">
        <v>142</v>
      </c>
      <c r="B150" s="38" t="s">
        <v>143</v>
      </c>
      <c r="C150" s="38" t="s">
        <v>142</v>
      </c>
      <c r="D150" s="38" t="s">
        <v>142</v>
      </c>
      <c r="E150" s="12">
        <v>13</v>
      </c>
      <c r="F150" s="12">
        <v>25</v>
      </c>
      <c r="G150" s="12">
        <v>5</v>
      </c>
      <c r="H150" s="12">
        <v>125</v>
      </c>
      <c r="I150" s="12"/>
      <c r="J150" s="12"/>
      <c r="K150" s="12"/>
      <c r="L150" s="12"/>
      <c r="M150" s="12"/>
      <c r="N150" s="12">
        <f>SUM(I150:M150)</f>
        <v>0</v>
      </c>
      <c r="O150" s="12">
        <f>$N150/$H150</f>
        <v>0</v>
      </c>
      <c r="P150" s="39"/>
      <c r="Q150" s="15">
        <v>0.09</v>
      </c>
      <c r="R150" s="15">
        <f>$O150*$Q150</f>
        <v>0</v>
      </c>
    </row>
    <row r="151" spans="1:18" x14ac:dyDescent="0.2">
      <c r="A151" s="38" t="s">
        <v>144</v>
      </c>
      <c r="B151" s="38" t="s">
        <v>145</v>
      </c>
      <c r="C151" s="38" t="s">
        <v>144</v>
      </c>
      <c r="D151" s="38" t="s">
        <v>144</v>
      </c>
      <c r="E151" s="12">
        <v>19</v>
      </c>
      <c r="F151" s="12">
        <v>25</v>
      </c>
      <c r="G151" s="12">
        <v>5</v>
      </c>
      <c r="H151" s="12">
        <v>125</v>
      </c>
      <c r="I151" s="12"/>
      <c r="J151" s="12"/>
      <c r="K151" s="12"/>
      <c r="L151" s="12"/>
      <c r="M151" s="12"/>
      <c r="N151" s="12">
        <f>SUM(I151:M151)</f>
        <v>0</v>
      </c>
      <c r="O151" s="12">
        <f>$N151/$H151</f>
        <v>0</v>
      </c>
      <c r="P151" s="39"/>
      <c r="Q151" s="15">
        <v>0.15</v>
      </c>
      <c r="R151" s="15">
        <f>$O151*$Q151</f>
        <v>0</v>
      </c>
    </row>
    <row r="152" spans="1:18" x14ac:dyDescent="0.2">
      <c r="B152" s="3"/>
      <c r="I152" s="36">
        <f t="shared" ref="I152:M152" si="22">SUM(I150:I151)</f>
        <v>0</v>
      </c>
      <c r="J152" s="36">
        <f t="shared" si="22"/>
        <v>0</v>
      </c>
      <c r="K152" s="36">
        <f t="shared" si="22"/>
        <v>0</v>
      </c>
      <c r="L152" s="36"/>
      <c r="M152" s="36">
        <f t="shared" si="22"/>
        <v>0</v>
      </c>
      <c r="N152" s="36">
        <f>SUBTOTAL(9,N150:N151)</f>
        <v>0</v>
      </c>
      <c r="O152" s="36">
        <f>SUBTOTAL(9,O150:O151)</f>
        <v>0</v>
      </c>
      <c r="P152" s="37"/>
      <c r="Q152" s="12"/>
      <c r="R152" s="33">
        <f>SUBTOTAL(9,R150:R151)</f>
        <v>0</v>
      </c>
    </row>
    <row r="153" spans="1:18" x14ac:dyDescent="0.2">
      <c r="B153" s="3"/>
      <c r="I153" s="40"/>
      <c r="J153" s="40"/>
      <c r="K153" s="40"/>
      <c r="L153" s="40"/>
      <c r="M153" s="40"/>
      <c r="N153" s="36">
        <v>0</v>
      </c>
      <c r="O153" s="36">
        <v>0</v>
      </c>
      <c r="P153" s="35"/>
      <c r="Q153" s="12"/>
      <c r="R153" s="33">
        <v>0</v>
      </c>
    </row>
  </sheetData>
  <autoFilter ref="D3:D146"/>
  <mergeCells count="11">
    <mergeCell ref="Q3:R3"/>
    <mergeCell ref="A1:H1"/>
    <mergeCell ref="A2:D2"/>
    <mergeCell ref="E2:H2"/>
    <mergeCell ref="G3:H3"/>
    <mergeCell ref="N3:O3"/>
    <mergeCell ref="A109:B109"/>
    <mergeCell ref="A144:H144"/>
    <mergeCell ref="A145:H145"/>
    <mergeCell ref="A146:H146"/>
    <mergeCell ref="G148:H148"/>
  </mergeCells>
  <conditionalFormatting sqref="A5:XFD143">
    <cfRule type="expression" dxfId="472" priority="2">
      <formula>MOD(ROW(),2)</formula>
    </cfRule>
  </conditionalFormatting>
  <conditionalFormatting sqref="N5:N143">
    <cfRule type="cellIs" dxfId="471" priority="4" operator="greaterThan">
      <formula>10000</formula>
    </cfRule>
  </conditionalFormatting>
  <conditionalFormatting sqref="N110:N143">
    <cfRule type="cellIs" dxfId="470" priority="5" operator="greaterThan">
      <formula>2000</formula>
    </cfRule>
  </conditionalFormatting>
  <conditionalFormatting sqref="R5:R108">
    <cfRule type="cellIs" dxfId="469" priority="3" operator="greaterThan">
      <formula>10</formula>
    </cfRule>
  </conditionalFormatting>
  <conditionalFormatting sqref="R139">
    <cfRule type="cellIs" dxfId="468" priority="1" operator="greaterThan">
      <formula>10</formula>
    </cfRule>
  </conditionalFormatting>
  <pageMargins left="0.25" right="0.25" top="0.75" bottom="0.75" header="0.3" footer="0.3"/>
  <pageSetup paperSize="9" scale="69" fitToHeight="0" orientation="landscape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2">
    <pageSetUpPr fitToPage="1"/>
  </sheetPr>
  <dimension ref="A1:S153"/>
  <sheetViews>
    <sheetView zoomScaleNormal="100" workbookViewId="0">
      <pane xSplit="4" ySplit="4" topLeftCell="E77" activePane="bottomRight" state="frozen"/>
      <selection pane="topRight" activeCell="D1" sqref="D1"/>
      <selection pane="bottomLeft" activeCell="A4" sqref="A4"/>
      <selection pane="bottomRight" activeCell="J87" sqref="J87"/>
    </sheetView>
  </sheetViews>
  <sheetFormatPr defaultColWidth="9.140625" defaultRowHeight="12.75" x14ac:dyDescent="0.2"/>
  <cols>
    <col min="1" max="1" width="12.5703125" style="3" customWidth="1"/>
    <col min="2" max="2" width="14" style="41" customWidth="1"/>
    <col min="3" max="3" width="14" style="3" bestFit="1" customWidth="1"/>
    <col min="4" max="4" width="12.28515625" style="3" customWidth="1"/>
    <col min="5" max="5" width="7.85546875" style="3" customWidth="1"/>
    <col min="6" max="6" width="8.5703125" style="3" customWidth="1"/>
    <col min="7" max="7" width="6.140625" style="3" customWidth="1"/>
    <col min="8" max="8" width="6.42578125" style="3" customWidth="1"/>
    <col min="9" max="11" width="10.140625" style="3" customWidth="1"/>
    <col min="12" max="12" width="8.28515625" style="3" customWidth="1"/>
    <col min="13" max="13" width="10.7109375" style="3" bestFit="1" customWidth="1"/>
    <col min="14" max="14" width="8.28515625" style="3" bestFit="1" customWidth="1"/>
    <col min="15" max="16" width="9.42578125" style="3" customWidth="1"/>
    <col min="17" max="17" width="9.28515625" style="3" customWidth="1"/>
    <col min="18" max="16384" width="9.140625" style="3"/>
  </cols>
  <sheetData>
    <row r="1" spans="1:19" x14ac:dyDescent="0.2">
      <c r="A1" s="303" t="s">
        <v>281</v>
      </c>
      <c r="B1" s="303"/>
      <c r="C1" s="303"/>
      <c r="D1" s="303"/>
      <c r="E1" s="303"/>
      <c r="F1" s="303"/>
      <c r="G1" s="303"/>
      <c r="H1" s="303"/>
      <c r="I1" s="30" t="s">
        <v>532</v>
      </c>
      <c r="J1" s="30" t="s">
        <v>542</v>
      </c>
      <c r="K1" s="30" t="s">
        <v>541</v>
      </c>
      <c r="L1" s="20"/>
      <c r="M1" s="20"/>
      <c r="N1" s="20"/>
    </row>
    <row r="2" spans="1:19" x14ac:dyDescent="0.2">
      <c r="A2" s="303" t="s">
        <v>543</v>
      </c>
      <c r="B2" s="303"/>
      <c r="C2" s="303"/>
      <c r="D2" s="303"/>
      <c r="E2" s="303"/>
      <c r="F2" s="303"/>
      <c r="G2" s="303"/>
      <c r="H2" s="303"/>
      <c r="I2" s="10"/>
      <c r="J2" s="10"/>
      <c r="K2" s="10"/>
      <c r="L2" s="8"/>
      <c r="M2" s="8"/>
      <c r="N2" s="8"/>
      <c r="O2" s="29"/>
      <c r="P2" s="29"/>
      <c r="Q2" s="30"/>
    </row>
    <row r="3" spans="1:19" x14ac:dyDescent="0.2">
      <c r="A3" s="8" t="s">
        <v>0</v>
      </c>
      <c r="B3" s="8" t="s">
        <v>1</v>
      </c>
      <c r="C3" s="8" t="s">
        <v>2</v>
      </c>
      <c r="D3" s="8" t="s">
        <v>274</v>
      </c>
      <c r="E3" s="8" t="s">
        <v>3</v>
      </c>
      <c r="F3" s="8" t="s">
        <v>4</v>
      </c>
      <c r="G3" s="302" t="s">
        <v>5</v>
      </c>
      <c r="H3" s="302"/>
      <c r="I3" s="31" t="s">
        <v>531</v>
      </c>
      <c r="J3" s="31" t="s">
        <v>536</v>
      </c>
      <c r="K3" s="31" t="s">
        <v>539</v>
      </c>
      <c r="L3" s="36"/>
      <c r="M3" s="302" t="s">
        <v>6</v>
      </c>
      <c r="N3" s="302"/>
      <c r="O3" s="55"/>
      <c r="P3" s="300" t="s">
        <v>7</v>
      </c>
      <c r="Q3" s="301"/>
    </row>
    <row r="4" spans="1:19" x14ac:dyDescent="0.2">
      <c r="A4" s="36" t="s">
        <v>8</v>
      </c>
      <c r="B4" s="36"/>
      <c r="C4" s="36"/>
      <c r="D4" s="36"/>
      <c r="E4" s="7" t="s">
        <v>9</v>
      </c>
      <c r="F4" s="36" t="s">
        <v>10</v>
      </c>
      <c r="G4" s="8" t="s">
        <v>11</v>
      </c>
      <c r="H4" s="8" t="s">
        <v>12</v>
      </c>
      <c r="I4" s="36" t="s">
        <v>532</v>
      </c>
      <c r="J4" s="36" t="s">
        <v>537</v>
      </c>
      <c r="K4" s="36" t="s">
        <v>540</v>
      </c>
      <c r="L4" s="36"/>
      <c r="M4" s="8" t="s">
        <v>13</v>
      </c>
      <c r="N4" s="8" t="s">
        <v>12</v>
      </c>
      <c r="O4" s="56"/>
      <c r="P4" s="10" t="s">
        <v>14</v>
      </c>
      <c r="Q4" s="10" t="s">
        <v>15</v>
      </c>
    </row>
    <row r="5" spans="1:19" x14ac:dyDescent="0.2">
      <c r="A5" s="11" t="s">
        <v>383</v>
      </c>
      <c r="B5" s="11" t="s">
        <v>384</v>
      </c>
      <c r="C5" s="11" t="s">
        <v>383</v>
      </c>
      <c r="D5" s="11" t="s">
        <v>275</v>
      </c>
      <c r="E5" s="12">
        <v>15</v>
      </c>
      <c r="F5" s="12">
        <v>225</v>
      </c>
      <c r="G5" s="12">
        <v>10</v>
      </c>
      <c r="H5" s="12">
        <v>400</v>
      </c>
      <c r="I5" s="12"/>
      <c r="J5" s="12"/>
      <c r="K5" s="12"/>
      <c r="L5" s="13"/>
      <c r="M5" s="12">
        <f t="shared" ref="M5:M19" si="0">SUM(I5:L5)</f>
        <v>0</v>
      </c>
      <c r="N5" s="12">
        <f t="shared" ref="N5:N19" si="1">$M5/$H5</f>
        <v>0</v>
      </c>
      <c r="O5" s="57"/>
      <c r="P5" s="15">
        <v>0.06</v>
      </c>
      <c r="Q5" s="15">
        <f t="shared" ref="Q5:Q19" si="2">$N5*$P5</f>
        <v>0</v>
      </c>
      <c r="R5" s="43">
        <f>SUM(Q5:Q19)</f>
        <v>1.1499999999999999</v>
      </c>
      <c r="S5" s="3">
        <f>R5*100/$R$144</f>
        <v>2.758455265051571</v>
      </c>
    </row>
    <row r="6" spans="1:19" x14ac:dyDescent="0.2">
      <c r="A6" s="11" t="s">
        <v>385</v>
      </c>
      <c r="B6" s="11" t="s">
        <v>386</v>
      </c>
      <c r="C6" s="11" t="s">
        <v>385</v>
      </c>
      <c r="D6" s="11" t="s">
        <v>275</v>
      </c>
      <c r="E6" s="12">
        <v>15</v>
      </c>
      <c r="F6" s="12">
        <v>300</v>
      </c>
      <c r="G6" s="12">
        <v>10</v>
      </c>
      <c r="H6" s="12">
        <v>300</v>
      </c>
      <c r="I6" s="12"/>
      <c r="J6" s="12"/>
      <c r="K6" s="12"/>
      <c r="L6" s="13"/>
      <c r="M6" s="12">
        <f t="shared" si="0"/>
        <v>0</v>
      </c>
      <c r="N6" s="12">
        <f t="shared" si="1"/>
        <v>0</v>
      </c>
      <c r="O6" s="57"/>
      <c r="P6" s="15">
        <v>0.06</v>
      </c>
      <c r="Q6" s="15">
        <f t="shared" si="2"/>
        <v>0</v>
      </c>
      <c r="R6" s="43"/>
    </row>
    <row r="7" spans="1:19" x14ac:dyDescent="0.2">
      <c r="A7" s="36" t="s">
        <v>387</v>
      </c>
      <c r="B7" s="36" t="s">
        <v>259</v>
      </c>
      <c r="C7" s="31" t="s">
        <v>388</v>
      </c>
      <c r="D7" s="36" t="s">
        <v>277</v>
      </c>
      <c r="E7" s="12" t="s">
        <v>167</v>
      </c>
      <c r="F7" s="12">
        <v>300</v>
      </c>
      <c r="G7" s="12">
        <v>10</v>
      </c>
      <c r="H7" s="12">
        <v>300</v>
      </c>
      <c r="I7" s="12"/>
      <c r="J7" s="12"/>
      <c r="K7" s="12"/>
      <c r="L7" s="13"/>
      <c r="M7" s="12">
        <f t="shared" si="0"/>
        <v>0</v>
      </c>
      <c r="N7" s="12">
        <f t="shared" si="1"/>
        <v>0</v>
      </c>
      <c r="O7" s="57"/>
      <c r="P7" s="15">
        <v>0.06</v>
      </c>
      <c r="Q7" s="15">
        <f t="shared" si="2"/>
        <v>0</v>
      </c>
      <c r="R7" s="43"/>
    </row>
    <row r="8" spans="1:19" x14ac:dyDescent="0.2">
      <c r="A8" s="11" t="s">
        <v>258</v>
      </c>
      <c r="B8" s="11" t="s">
        <v>259</v>
      </c>
      <c r="C8" s="11" t="s">
        <v>258</v>
      </c>
      <c r="D8" s="11" t="s">
        <v>275</v>
      </c>
      <c r="E8" s="12">
        <v>15</v>
      </c>
      <c r="F8" s="12">
        <v>375</v>
      </c>
      <c r="G8" s="12">
        <v>10</v>
      </c>
      <c r="H8" s="12">
        <v>200</v>
      </c>
      <c r="I8" s="12"/>
      <c r="J8" s="12"/>
      <c r="K8" s="12"/>
      <c r="L8" s="13"/>
      <c r="M8" s="12">
        <f t="shared" si="0"/>
        <v>0</v>
      </c>
      <c r="N8" s="12">
        <f t="shared" si="1"/>
        <v>0</v>
      </c>
      <c r="O8" s="57"/>
      <c r="P8" s="15">
        <v>0.06</v>
      </c>
      <c r="Q8" s="15">
        <f t="shared" si="2"/>
        <v>0</v>
      </c>
      <c r="R8" s="43"/>
    </row>
    <row r="9" spans="1:19" x14ac:dyDescent="0.2">
      <c r="A9" s="11" t="s">
        <v>26</v>
      </c>
      <c r="B9" s="11" t="s">
        <v>27</v>
      </c>
      <c r="C9" s="11" t="s">
        <v>26</v>
      </c>
      <c r="D9" s="11" t="s">
        <v>275</v>
      </c>
      <c r="E9" s="12">
        <v>15</v>
      </c>
      <c r="F9" s="12">
        <v>457</v>
      </c>
      <c r="G9" s="12">
        <v>10</v>
      </c>
      <c r="H9" s="12">
        <v>200</v>
      </c>
      <c r="I9" s="12"/>
      <c r="J9" s="12"/>
      <c r="K9" s="12"/>
      <c r="L9" s="13"/>
      <c r="M9" s="12">
        <f t="shared" si="0"/>
        <v>0</v>
      </c>
      <c r="N9" s="12">
        <f t="shared" si="1"/>
        <v>0</v>
      </c>
      <c r="O9" s="57"/>
      <c r="P9" s="15">
        <v>0.05</v>
      </c>
      <c r="Q9" s="15">
        <f t="shared" si="2"/>
        <v>0</v>
      </c>
    </row>
    <row r="10" spans="1:19" x14ac:dyDescent="0.2">
      <c r="A10" s="36" t="s">
        <v>169</v>
      </c>
      <c r="B10" s="36" t="s">
        <v>27</v>
      </c>
      <c r="C10" s="36">
        <v>90441400</v>
      </c>
      <c r="D10" s="36" t="s">
        <v>277</v>
      </c>
      <c r="E10" s="12" t="s">
        <v>167</v>
      </c>
      <c r="F10" s="12">
        <v>450</v>
      </c>
      <c r="G10" s="12">
        <v>10</v>
      </c>
      <c r="H10" s="12">
        <v>200</v>
      </c>
      <c r="I10" s="12"/>
      <c r="J10" s="12"/>
      <c r="K10" s="12">
        <v>1000</v>
      </c>
      <c r="L10" s="13"/>
      <c r="M10" s="12">
        <f t="shared" si="0"/>
        <v>1000</v>
      </c>
      <c r="N10" s="12">
        <f t="shared" si="1"/>
        <v>5</v>
      </c>
      <c r="O10" s="57"/>
      <c r="P10" s="15">
        <v>0.05</v>
      </c>
      <c r="Q10" s="15">
        <f t="shared" si="2"/>
        <v>0.25</v>
      </c>
    </row>
    <row r="11" spans="1:19" x14ac:dyDescent="0.2">
      <c r="A11" s="11" t="s">
        <v>24</v>
      </c>
      <c r="B11" s="11" t="s">
        <v>25</v>
      </c>
      <c r="C11" s="11" t="s">
        <v>24</v>
      </c>
      <c r="D11" s="11" t="s">
        <v>275</v>
      </c>
      <c r="E11" s="12">
        <v>15</v>
      </c>
      <c r="F11" s="12">
        <v>610</v>
      </c>
      <c r="G11" s="12">
        <v>10</v>
      </c>
      <c r="H11" s="12">
        <v>100</v>
      </c>
      <c r="I11" s="12"/>
      <c r="J11" s="12"/>
      <c r="K11" s="12"/>
      <c r="L11" s="13"/>
      <c r="M11" s="12">
        <f t="shared" si="0"/>
        <v>0</v>
      </c>
      <c r="N11" s="12">
        <f t="shared" si="1"/>
        <v>0</v>
      </c>
      <c r="O11" s="57"/>
      <c r="P11" s="15">
        <v>0.04</v>
      </c>
      <c r="Q11" s="15">
        <f t="shared" si="2"/>
        <v>0</v>
      </c>
    </row>
    <row r="12" spans="1:19" x14ac:dyDescent="0.2">
      <c r="A12" s="36" t="s">
        <v>168</v>
      </c>
      <c r="B12" s="36" t="s">
        <v>25</v>
      </c>
      <c r="C12" s="36">
        <v>90441600</v>
      </c>
      <c r="D12" s="36" t="s">
        <v>277</v>
      </c>
      <c r="E12" s="12" t="s">
        <v>167</v>
      </c>
      <c r="F12" s="12">
        <v>600</v>
      </c>
      <c r="G12" s="12">
        <v>10</v>
      </c>
      <c r="H12" s="12">
        <v>100</v>
      </c>
      <c r="I12" s="12"/>
      <c r="J12" s="12"/>
      <c r="K12" s="12">
        <v>1000</v>
      </c>
      <c r="L12" s="13"/>
      <c r="M12" s="12">
        <f t="shared" si="0"/>
        <v>1000</v>
      </c>
      <c r="N12" s="12">
        <f t="shared" si="1"/>
        <v>10</v>
      </c>
      <c r="O12" s="57"/>
      <c r="P12" s="15">
        <v>0.04</v>
      </c>
      <c r="Q12" s="15">
        <f t="shared" si="2"/>
        <v>0.4</v>
      </c>
    </row>
    <row r="13" spans="1:19" x14ac:dyDescent="0.2">
      <c r="A13" s="11" t="s">
        <v>150</v>
      </c>
      <c r="B13" s="11" t="s">
        <v>151</v>
      </c>
      <c r="C13" s="11" t="s">
        <v>150</v>
      </c>
      <c r="D13" s="11" t="s">
        <v>275</v>
      </c>
      <c r="E13" s="12">
        <v>15</v>
      </c>
      <c r="F13" s="12">
        <v>760</v>
      </c>
      <c r="G13" s="12">
        <v>10</v>
      </c>
      <c r="H13" s="12">
        <v>100</v>
      </c>
      <c r="I13" s="12"/>
      <c r="J13" s="12"/>
      <c r="K13" s="12"/>
      <c r="L13" s="13"/>
      <c r="M13" s="12">
        <f t="shared" si="0"/>
        <v>0</v>
      </c>
      <c r="N13" s="12">
        <f t="shared" si="1"/>
        <v>0</v>
      </c>
      <c r="O13" s="57"/>
      <c r="P13" s="15">
        <v>0.04</v>
      </c>
      <c r="Q13" s="15">
        <f t="shared" si="2"/>
        <v>0</v>
      </c>
    </row>
    <row r="14" spans="1:19" x14ac:dyDescent="0.2">
      <c r="A14" s="11" t="s">
        <v>20</v>
      </c>
      <c r="B14" s="11" t="s">
        <v>21</v>
      </c>
      <c r="C14" s="11" t="s">
        <v>20</v>
      </c>
      <c r="D14" s="11" t="s">
        <v>275</v>
      </c>
      <c r="E14" s="12">
        <v>15</v>
      </c>
      <c r="F14" s="12">
        <v>915</v>
      </c>
      <c r="G14" s="12">
        <v>10</v>
      </c>
      <c r="H14" s="12">
        <v>100</v>
      </c>
      <c r="I14" s="12"/>
      <c r="J14" s="12"/>
      <c r="K14" s="12"/>
      <c r="L14" s="13"/>
      <c r="M14" s="12">
        <f t="shared" si="0"/>
        <v>0</v>
      </c>
      <c r="N14" s="12">
        <f t="shared" si="1"/>
        <v>0</v>
      </c>
      <c r="O14" s="57"/>
      <c r="P14" s="15">
        <v>0.05</v>
      </c>
      <c r="Q14" s="15">
        <f t="shared" si="2"/>
        <v>0</v>
      </c>
    </row>
    <row r="15" spans="1:19" x14ac:dyDescent="0.2">
      <c r="A15" s="13" t="s">
        <v>166</v>
      </c>
      <c r="B15" s="13" t="s">
        <v>21</v>
      </c>
      <c r="C15" s="13">
        <v>90441800</v>
      </c>
      <c r="D15" s="36" t="s">
        <v>277</v>
      </c>
      <c r="E15" s="12" t="s">
        <v>167</v>
      </c>
      <c r="F15" s="12">
        <v>900</v>
      </c>
      <c r="G15" s="12">
        <v>10</v>
      </c>
      <c r="H15" s="12">
        <v>100</v>
      </c>
      <c r="I15" s="12"/>
      <c r="J15" s="12"/>
      <c r="K15" s="12">
        <v>1000</v>
      </c>
      <c r="L15" s="13"/>
      <c r="M15" s="12">
        <f t="shared" si="0"/>
        <v>1000</v>
      </c>
      <c r="N15" s="12">
        <f t="shared" si="1"/>
        <v>10</v>
      </c>
      <c r="O15" s="57"/>
      <c r="P15" s="15">
        <v>0.05</v>
      </c>
      <c r="Q15" s="15">
        <f t="shared" si="2"/>
        <v>0.5</v>
      </c>
    </row>
    <row r="16" spans="1:19" x14ac:dyDescent="0.2">
      <c r="A16" s="11" t="s">
        <v>16</v>
      </c>
      <c r="B16" s="11" t="s">
        <v>17</v>
      </c>
      <c r="C16" s="11" t="s">
        <v>16</v>
      </c>
      <c r="D16" s="11" t="s">
        <v>275</v>
      </c>
      <c r="E16" s="12">
        <v>15</v>
      </c>
      <c r="F16" s="12">
        <v>1220</v>
      </c>
      <c r="G16" s="12">
        <v>10</v>
      </c>
      <c r="H16" s="12">
        <v>50</v>
      </c>
      <c r="I16" s="12"/>
      <c r="J16" s="12"/>
      <c r="K16" s="12"/>
      <c r="L16" s="13"/>
      <c r="M16" s="12">
        <f t="shared" si="0"/>
        <v>0</v>
      </c>
      <c r="N16" s="12">
        <f t="shared" si="1"/>
        <v>0</v>
      </c>
      <c r="O16" s="57"/>
      <c r="P16" s="15">
        <v>0.04</v>
      </c>
      <c r="Q16" s="15">
        <f t="shared" si="2"/>
        <v>0</v>
      </c>
    </row>
    <row r="17" spans="1:19" x14ac:dyDescent="0.2">
      <c r="A17" s="11" t="s">
        <v>148</v>
      </c>
      <c r="B17" s="11" t="s">
        <v>149</v>
      </c>
      <c r="C17" s="11" t="s">
        <v>148</v>
      </c>
      <c r="D17" s="11" t="s">
        <v>275</v>
      </c>
      <c r="E17" s="12">
        <v>15</v>
      </c>
      <c r="F17" s="12">
        <v>1524</v>
      </c>
      <c r="G17" s="12">
        <v>10</v>
      </c>
      <c r="H17" s="12">
        <v>50</v>
      </c>
      <c r="I17" s="12"/>
      <c r="J17" s="12"/>
      <c r="K17" s="12"/>
      <c r="L17" s="13"/>
      <c r="M17" s="12">
        <f t="shared" si="0"/>
        <v>0</v>
      </c>
      <c r="N17" s="12">
        <f t="shared" si="1"/>
        <v>0</v>
      </c>
      <c r="O17" s="57"/>
      <c r="P17" s="15">
        <v>0.05</v>
      </c>
      <c r="Q17" s="15">
        <f t="shared" si="2"/>
        <v>0</v>
      </c>
    </row>
    <row r="18" spans="1:19" x14ac:dyDescent="0.2">
      <c r="A18" s="11" t="s">
        <v>146</v>
      </c>
      <c r="B18" s="11" t="s">
        <v>147</v>
      </c>
      <c r="C18" s="11" t="s">
        <v>146</v>
      </c>
      <c r="D18" s="11" t="s">
        <v>275</v>
      </c>
      <c r="E18" s="12">
        <v>15</v>
      </c>
      <c r="F18" s="12">
        <v>1800</v>
      </c>
      <c r="G18" s="12">
        <v>10</v>
      </c>
      <c r="H18" s="12">
        <v>50</v>
      </c>
      <c r="I18" s="12"/>
      <c r="J18" s="12"/>
      <c r="K18" s="12"/>
      <c r="L18" s="13"/>
      <c r="M18" s="12">
        <f t="shared" si="0"/>
        <v>0</v>
      </c>
      <c r="N18" s="12">
        <f t="shared" si="1"/>
        <v>0</v>
      </c>
      <c r="O18" s="57"/>
      <c r="P18" s="15">
        <v>0.06</v>
      </c>
      <c r="Q18" s="15">
        <f t="shared" si="2"/>
        <v>0</v>
      </c>
    </row>
    <row r="19" spans="1:19" x14ac:dyDescent="0.2">
      <c r="A19" s="11" t="s">
        <v>353</v>
      </c>
      <c r="B19" s="11" t="s">
        <v>354</v>
      </c>
      <c r="C19" s="11" t="s">
        <v>146</v>
      </c>
      <c r="D19" s="11" t="s">
        <v>275</v>
      </c>
      <c r="E19" s="12">
        <v>15</v>
      </c>
      <c r="F19" s="12">
        <v>2100</v>
      </c>
      <c r="G19" s="12">
        <v>10</v>
      </c>
      <c r="H19" s="12">
        <v>50</v>
      </c>
      <c r="I19" s="12"/>
      <c r="J19" s="12"/>
      <c r="K19" s="12"/>
      <c r="L19" s="13"/>
      <c r="M19" s="12">
        <f t="shared" si="0"/>
        <v>0</v>
      </c>
      <c r="N19" s="12">
        <f t="shared" si="1"/>
        <v>0</v>
      </c>
      <c r="O19" s="57"/>
      <c r="P19" s="15">
        <v>0.06</v>
      </c>
      <c r="Q19" s="15">
        <f t="shared" si="2"/>
        <v>0</v>
      </c>
    </row>
    <row r="20" spans="1:19" ht="15" x14ac:dyDescent="0.2">
      <c r="A20" s="60" t="s">
        <v>28</v>
      </c>
      <c r="B20" s="60"/>
      <c r="C20" s="60"/>
      <c r="D20" s="60"/>
      <c r="E20" s="60"/>
      <c r="F20" s="12"/>
      <c r="G20" s="20"/>
      <c r="H20" s="20"/>
      <c r="I20" s="12"/>
      <c r="J20" s="12"/>
      <c r="K20" s="12"/>
      <c r="L20" s="21"/>
      <c r="M20" s="12"/>
      <c r="N20" s="12"/>
      <c r="O20" s="57"/>
      <c r="P20" s="12"/>
      <c r="Q20" s="15"/>
    </row>
    <row r="21" spans="1:19" x14ac:dyDescent="0.2">
      <c r="A21" s="11" t="s">
        <v>260</v>
      </c>
      <c r="B21" s="11" t="s">
        <v>229</v>
      </c>
      <c r="C21" s="11" t="s">
        <v>260</v>
      </c>
      <c r="D21" s="11" t="s">
        <v>275</v>
      </c>
      <c r="E21" s="12">
        <v>20</v>
      </c>
      <c r="F21" s="12">
        <v>100</v>
      </c>
      <c r="G21" s="12">
        <v>10</v>
      </c>
      <c r="H21" s="12">
        <v>500</v>
      </c>
      <c r="I21" s="12"/>
      <c r="J21" s="12"/>
      <c r="K21" s="12"/>
      <c r="L21" s="13"/>
      <c r="M21" s="12">
        <f t="shared" ref="M21:M37" si="3">SUM(I21:L21)</f>
        <v>0</v>
      </c>
      <c r="N21" s="12">
        <f t="shared" ref="N21:N37" si="4">$M21/$H21</f>
        <v>0</v>
      </c>
      <c r="O21" s="57"/>
      <c r="P21" s="15">
        <v>0.06</v>
      </c>
      <c r="Q21" s="15">
        <f t="shared" ref="Q21:Q37" si="5">$N21*$P21</f>
        <v>0</v>
      </c>
      <c r="R21" s="43">
        <f>SUM(Q21:Q37)</f>
        <v>9.31</v>
      </c>
      <c r="S21" s="3">
        <f>R21*100/$R$144</f>
        <v>22.331494363156633</v>
      </c>
    </row>
    <row r="22" spans="1:19" x14ac:dyDescent="0.2">
      <c r="A22" s="36" t="s">
        <v>228</v>
      </c>
      <c r="B22" s="36" t="s">
        <v>229</v>
      </c>
      <c r="C22" s="36">
        <v>90442100</v>
      </c>
      <c r="D22" s="36" t="s">
        <v>277</v>
      </c>
      <c r="E22" s="12" t="s">
        <v>46</v>
      </c>
      <c r="F22" s="12">
        <v>100</v>
      </c>
      <c r="G22" s="12">
        <v>10</v>
      </c>
      <c r="H22" s="12">
        <v>500</v>
      </c>
      <c r="I22" s="12"/>
      <c r="J22" s="12"/>
      <c r="K22" s="12"/>
      <c r="L22" s="13"/>
      <c r="M22" s="12">
        <f t="shared" si="3"/>
        <v>0</v>
      </c>
      <c r="N22" s="12">
        <f t="shared" si="4"/>
        <v>0</v>
      </c>
      <c r="O22" s="57"/>
      <c r="P22" s="15">
        <v>0.06</v>
      </c>
      <c r="Q22" s="15">
        <f t="shared" si="5"/>
        <v>0</v>
      </c>
      <c r="R22" s="43"/>
    </row>
    <row r="23" spans="1:19" x14ac:dyDescent="0.2">
      <c r="A23" s="36" t="s">
        <v>172</v>
      </c>
      <c r="B23" s="36" t="s">
        <v>173</v>
      </c>
      <c r="C23" s="36">
        <v>90447000</v>
      </c>
      <c r="D23" s="36" t="s">
        <v>277</v>
      </c>
      <c r="E23" s="12" t="s">
        <v>46</v>
      </c>
      <c r="F23" s="12">
        <v>240</v>
      </c>
      <c r="G23" s="12">
        <v>10</v>
      </c>
      <c r="H23" s="12">
        <v>250</v>
      </c>
      <c r="I23" s="12"/>
      <c r="J23" s="12">
        <v>4000</v>
      </c>
      <c r="K23" s="12">
        <v>5000</v>
      </c>
      <c r="L23" s="13"/>
      <c r="M23" s="12">
        <f t="shared" si="3"/>
        <v>9000</v>
      </c>
      <c r="N23" s="12">
        <f t="shared" si="4"/>
        <v>36</v>
      </c>
      <c r="O23" s="57"/>
      <c r="P23" s="15">
        <v>0.06</v>
      </c>
      <c r="Q23" s="15">
        <f t="shared" si="5"/>
        <v>2.16</v>
      </c>
    </row>
    <row r="24" spans="1:19" x14ac:dyDescent="0.2">
      <c r="A24" s="11" t="s">
        <v>389</v>
      </c>
      <c r="B24" s="11" t="s">
        <v>390</v>
      </c>
      <c r="C24" s="11" t="s">
        <v>389</v>
      </c>
      <c r="D24" s="11" t="s">
        <v>275</v>
      </c>
      <c r="E24" s="12">
        <v>20</v>
      </c>
      <c r="F24" s="12">
        <v>300</v>
      </c>
      <c r="G24" s="12">
        <v>10</v>
      </c>
      <c r="H24" s="12">
        <v>200</v>
      </c>
      <c r="I24" s="12"/>
      <c r="J24" s="12"/>
      <c r="K24" s="12"/>
      <c r="L24" s="13"/>
      <c r="M24" s="12">
        <f t="shared" si="3"/>
        <v>0</v>
      </c>
      <c r="N24" s="12">
        <f t="shared" si="4"/>
        <v>0</v>
      </c>
      <c r="O24" s="57"/>
      <c r="P24" s="15">
        <v>0.06</v>
      </c>
      <c r="Q24" s="15">
        <f t="shared" si="5"/>
        <v>0</v>
      </c>
    </row>
    <row r="25" spans="1:19" x14ac:dyDescent="0.2">
      <c r="A25" s="11" t="s">
        <v>50</v>
      </c>
      <c r="B25" s="11" t="s">
        <v>51</v>
      </c>
      <c r="C25" s="11" t="s">
        <v>50</v>
      </c>
      <c r="D25" s="11" t="s">
        <v>275</v>
      </c>
      <c r="E25" s="12">
        <v>20</v>
      </c>
      <c r="F25" s="12">
        <v>457</v>
      </c>
      <c r="G25" s="12">
        <v>10</v>
      </c>
      <c r="H25" s="12">
        <v>100</v>
      </c>
      <c r="I25" s="12"/>
      <c r="J25" s="12"/>
      <c r="K25" s="12"/>
      <c r="L25" s="13"/>
      <c r="M25" s="12">
        <f t="shared" si="3"/>
        <v>0</v>
      </c>
      <c r="N25" s="12">
        <f t="shared" si="4"/>
        <v>0</v>
      </c>
      <c r="O25" s="57"/>
      <c r="P25" s="15">
        <v>0.04</v>
      </c>
      <c r="Q25" s="15">
        <f t="shared" si="5"/>
        <v>0</v>
      </c>
    </row>
    <row r="26" spans="1:19" x14ac:dyDescent="0.2">
      <c r="A26" s="36" t="s">
        <v>171</v>
      </c>
      <c r="B26" s="36" t="s">
        <v>51</v>
      </c>
      <c r="C26" s="36">
        <v>90442400</v>
      </c>
      <c r="D26" s="36" t="s">
        <v>277</v>
      </c>
      <c r="E26" s="12" t="s">
        <v>46</v>
      </c>
      <c r="F26" s="12">
        <v>450</v>
      </c>
      <c r="G26" s="12">
        <v>10</v>
      </c>
      <c r="H26" s="12">
        <v>100</v>
      </c>
      <c r="I26" s="12"/>
      <c r="J26" s="12">
        <v>500</v>
      </c>
      <c r="K26" s="12">
        <v>2000</v>
      </c>
      <c r="L26" s="13"/>
      <c r="M26" s="12">
        <f t="shared" si="3"/>
        <v>2500</v>
      </c>
      <c r="N26" s="12">
        <f t="shared" si="4"/>
        <v>25</v>
      </c>
      <c r="O26" s="57"/>
      <c r="P26" s="15">
        <v>0.04</v>
      </c>
      <c r="Q26" s="15">
        <f t="shared" si="5"/>
        <v>1</v>
      </c>
    </row>
    <row r="27" spans="1:19" x14ac:dyDescent="0.2">
      <c r="A27" s="11" t="s">
        <v>47</v>
      </c>
      <c r="B27" s="11" t="s">
        <v>48</v>
      </c>
      <c r="C27" s="11" t="s">
        <v>47</v>
      </c>
      <c r="D27" s="11" t="s">
        <v>275</v>
      </c>
      <c r="E27" s="12">
        <v>20</v>
      </c>
      <c r="F27" s="12">
        <v>610</v>
      </c>
      <c r="G27" s="12">
        <v>10</v>
      </c>
      <c r="H27" s="12">
        <v>100</v>
      </c>
      <c r="I27" s="12"/>
      <c r="J27" s="12"/>
      <c r="K27" s="12"/>
      <c r="L27" s="13"/>
      <c r="M27" s="12">
        <f t="shared" si="3"/>
        <v>0</v>
      </c>
      <c r="N27" s="12">
        <f t="shared" si="4"/>
        <v>0</v>
      </c>
      <c r="O27" s="57"/>
      <c r="P27" s="15">
        <v>0.06</v>
      </c>
      <c r="Q27" s="15">
        <f t="shared" si="5"/>
        <v>0</v>
      </c>
    </row>
    <row r="28" spans="1:19" x14ac:dyDescent="0.2">
      <c r="A28" s="36" t="s">
        <v>49</v>
      </c>
      <c r="B28" s="36" t="s">
        <v>48</v>
      </c>
      <c r="C28" s="36">
        <v>90442600</v>
      </c>
      <c r="D28" s="36" t="s">
        <v>277</v>
      </c>
      <c r="E28" s="12" t="s">
        <v>46</v>
      </c>
      <c r="F28" s="12">
        <v>600</v>
      </c>
      <c r="G28" s="12">
        <v>10</v>
      </c>
      <c r="H28" s="12">
        <v>100</v>
      </c>
      <c r="I28" s="12"/>
      <c r="J28" s="12"/>
      <c r="K28" s="12">
        <v>2000</v>
      </c>
      <c r="L28" s="13"/>
      <c r="M28" s="12">
        <f t="shared" si="3"/>
        <v>2000</v>
      </c>
      <c r="N28" s="12">
        <f t="shared" si="4"/>
        <v>20</v>
      </c>
      <c r="O28" s="57"/>
      <c r="P28" s="15">
        <v>0.06</v>
      </c>
      <c r="Q28" s="15">
        <f t="shared" si="5"/>
        <v>1.2</v>
      </c>
    </row>
    <row r="29" spans="1:19" x14ac:dyDescent="0.2">
      <c r="A29" s="11" t="s">
        <v>154</v>
      </c>
      <c r="B29" s="11" t="s">
        <v>43</v>
      </c>
      <c r="C29" s="11" t="s">
        <v>154</v>
      </c>
      <c r="D29" s="11" t="s">
        <v>275</v>
      </c>
      <c r="E29" s="12">
        <v>20</v>
      </c>
      <c r="F29" s="12">
        <v>760</v>
      </c>
      <c r="G29" s="12">
        <v>10</v>
      </c>
      <c r="H29" s="12">
        <v>100</v>
      </c>
      <c r="I29" s="12"/>
      <c r="J29" s="12"/>
      <c r="K29" s="12">
        <v>500</v>
      </c>
      <c r="L29" s="13"/>
      <c r="M29" s="12">
        <f t="shared" si="3"/>
        <v>500</v>
      </c>
      <c r="N29" s="12">
        <f t="shared" si="4"/>
        <v>5</v>
      </c>
      <c r="O29" s="57"/>
      <c r="P29" s="15">
        <v>7.0000000000000007E-2</v>
      </c>
      <c r="Q29" s="15">
        <f t="shared" si="5"/>
        <v>0.35000000000000003</v>
      </c>
    </row>
    <row r="30" spans="1:19" x14ac:dyDescent="0.2">
      <c r="A30" s="36" t="s">
        <v>45</v>
      </c>
      <c r="B30" s="36" t="s">
        <v>43</v>
      </c>
      <c r="C30" s="36">
        <v>90442700</v>
      </c>
      <c r="D30" s="36" t="s">
        <v>277</v>
      </c>
      <c r="E30" s="12" t="s">
        <v>46</v>
      </c>
      <c r="F30" s="12">
        <v>750</v>
      </c>
      <c r="G30" s="12">
        <v>10</v>
      </c>
      <c r="H30" s="12">
        <v>100</v>
      </c>
      <c r="I30" s="12"/>
      <c r="J30" s="12"/>
      <c r="K30" s="12">
        <v>2000</v>
      </c>
      <c r="L30" s="13"/>
      <c r="M30" s="12">
        <f t="shared" si="3"/>
        <v>2000</v>
      </c>
      <c r="N30" s="12">
        <f t="shared" si="4"/>
        <v>20</v>
      </c>
      <c r="O30" s="57"/>
      <c r="P30" s="15">
        <v>7.0000000000000007E-2</v>
      </c>
      <c r="Q30" s="15">
        <f t="shared" si="5"/>
        <v>1.4000000000000001</v>
      </c>
    </row>
    <row r="31" spans="1:19" x14ac:dyDescent="0.2">
      <c r="A31" s="11" t="s">
        <v>38</v>
      </c>
      <c r="B31" s="11" t="s">
        <v>39</v>
      </c>
      <c r="C31" s="11" t="s">
        <v>38</v>
      </c>
      <c r="D31" s="11" t="s">
        <v>275</v>
      </c>
      <c r="E31" s="12">
        <v>20</v>
      </c>
      <c r="F31" s="12">
        <v>915</v>
      </c>
      <c r="G31" s="12">
        <v>10</v>
      </c>
      <c r="H31" s="12">
        <v>50</v>
      </c>
      <c r="I31" s="12"/>
      <c r="J31" s="12"/>
      <c r="K31" s="12"/>
      <c r="L31" s="13"/>
      <c r="M31" s="12">
        <f t="shared" si="3"/>
        <v>0</v>
      </c>
      <c r="N31" s="12">
        <f t="shared" si="4"/>
        <v>0</v>
      </c>
      <c r="O31" s="57"/>
      <c r="P31" s="15">
        <v>0.04</v>
      </c>
      <c r="Q31" s="15">
        <f t="shared" si="5"/>
        <v>0</v>
      </c>
    </row>
    <row r="32" spans="1:19" x14ac:dyDescent="0.2">
      <c r="A32" s="36" t="s">
        <v>170</v>
      </c>
      <c r="B32" s="36" t="s">
        <v>39</v>
      </c>
      <c r="C32" s="36">
        <v>90442800</v>
      </c>
      <c r="D32" s="36" t="s">
        <v>277</v>
      </c>
      <c r="E32" s="12" t="s">
        <v>46</v>
      </c>
      <c r="F32" s="12">
        <v>900</v>
      </c>
      <c r="G32" s="12">
        <v>10</v>
      </c>
      <c r="H32" s="12">
        <v>50</v>
      </c>
      <c r="I32" s="12"/>
      <c r="J32" s="12"/>
      <c r="K32" s="12">
        <v>4000</v>
      </c>
      <c r="L32" s="13"/>
      <c r="M32" s="12">
        <f t="shared" si="3"/>
        <v>4000</v>
      </c>
      <c r="N32" s="12">
        <f t="shared" si="4"/>
        <v>80</v>
      </c>
      <c r="O32" s="57"/>
      <c r="P32" s="15">
        <v>0.04</v>
      </c>
      <c r="Q32" s="15">
        <f t="shared" si="5"/>
        <v>3.2</v>
      </c>
    </row>
    <row r="33" spans="1:19" x14ac:dyDescent="0.2">
      <c r="A33" s="11" t="s">
        <v>34</v>
      </c>
      <c r="B33" s="11" t="s">
        <v>35</v>
      </c>
      <c r="C33" s="11" t="s">
        <v>34</v>
      </c>
      <c r="D33" s="11" t="s">
        <v>275</v>
      </c>
      <c r="E33" s="12">
        <v>20</v>
      </c>
      <c r="F33" s="12">
        <v>1220</v>
      </c>
      <c r="G33" s="12">
        <v>10</v>
      </c>
      <c r="H33" s="12">
        <v>50</v>
      </c>
      <c r="I33" s="12"/>
      <c r="J33" s="12"/>
      <c r="K33" s="12"/>
      <c r="L33" s="13"/>
      <c r="M33" s="12">
        <f t="shared" si="3"/>
        <v>0</v>
      </c>
      <c r="N33" s="12">
        <f t="shared" si="4"/>
        <v>0</v>
      </c>
      <c r="O33" s="57"/>
      <c r="P33" s="15">
        <v>0.06</v>
      </c>
      <c r="Q33" s="15">
        <f t="shared" si="5"/>
        <v>0</v>
      </c>
    </row>
    <row r="34" spans="1:19" x14ac:dyDescent="0.2">
      <c r="A34" s="11" t="s">
        <v>32</v>
      </c>
      <c r="B34" s="11" t="s">
        <v>33</v>
      </c>
      <c r="C34" s="11" t="s">
        <v>32</v>
      </c>
      <c r="D34" s="11" t="s">
        <v>275</v>
      </c>
      <c r="E34" s="12">
        <v>20</v>
      </c>
      <c r="F34" s="12">
        <v>1524</v>
      </c>
      <c r="G34" s="12">
        <v>10</v>
      </c>
      <c r="H34" s="12">
        <v>50</v>
      </c>
      <c r="I34" s="12"/>
      <c r="J34" s="12"/>
      <c r="K34" s="12"/>
      <c r="L34" s="13"/>
      <c r="M34" s="12">
        <f t="shared" si="3"/>
        <v>0</v>
      </c>
      <c r="N34" s="12">
        <f t="shared" si="4"/>
        <v>0</v>
      </c>
      <c r="O34" s="57"/>
      <c r="P34" s="15">
        <v>7.0000000000000007E-2</v>
      </c>
      <c r="Q34" s="15">
        <f t="shared" si="5"/>
        <v>0</v>
      </c>
    </row>
    <row r="35" spans="1:19" x14ac:dyDescent="0.2">
      <c r="A35" s="11" t="s">
        <v>214</v>
      </c>
      <c r="B35" s="11" t="s">
        <v>30</v>
      </c>
      <c r="C35" s="11" t="s">
        <v>214</v>
      </c>
      <c r="D35" s="11" t="s">
        <v>275</v>
      </c>
      <c r="E35" s="12">
        <v>20</v>
      </c>
      <c r="F35" s="12">
        <v>1800</v>
      </c>
      <c r="G35" s="12">
        <v>10</v>
      </c>
      <c r="H35" s="12">
        <v>50</v>
      </c>
      <c r="I35" s="12"/>
      <c r="J35" s="12"/>
      <c r="K35" s="12"/>
      <c r="L35" s="13"/>
      <c r="M35" s="12">
        <f t="shared" si="3"/>
        <v>0</v>
      </c>
      <c r="N35" s="12">
        <f t="shared" si="4"/>
        <v>0</v>
      </c>
      <c r="O35" s="57"/>
      <c r="P35" s="15">
        <v>0.09</v>
      </c>
      <c r="Q35" s="15">
        <f t="shared" si="5"/>
        <v>0</v>
      </c>
    </row>
    <row r="36" spans="1:19" x14ac:dyDescent="0.2">
      <c r="A36" s="11" t="s">
        <v>212</v>
      </c>
      <c r="B36" s="11" t="s">
        <v>213</v>
      </c>
      <c r="C36" s="11" t="s">
        <v>212</v>
      </c>
      <c r="D36" s="11" t="s">
        <v>275</v>
      </c>
      <c r="E36" s="12">
        <v>20</v>
      </c>
      <c r="F36" s="12">
        <v>2100</v>
      </c>
      <c r="G36" s="12">
        <v>10</v>
      </c>
      <c r="H36" s="12">
        <v>50</v>
      </c>
      <c r="I36" s="12"/>
      <c r="J36" s="12"/>
      <c r="K36" s="12"/>
      <c r="L36" s="13"/>
      <c r="M36" s="12">
        <f t="shared" si="3"/>
        <v>0</v>
      </c>
      <c r="N36" s="12">
        <f t="shared" si="4"/>
        <v>0</v>
      </c>
      <c r="O36" s="57"/>
      <c r="P36" s="15">
        <v>7.0000000000000007E-2</v>
      </c>
      <c r="Q36" s="15">
        <f t="shared" si="5"/>
        <v>0</v>
      </c>
    </row>
    <row r="37" spans="1:19" x14ac:dyDescent="0.2">
      <c r="A37" s="11" t="s">
        <v>242</v>
      </c>
      <c r="B37" s="11" t="s">
        <v>243</v>
      </c>
      <c r="C37" s="11" t="s">
        <v>242</v>
      </c>
      <c r="D37" s="11" t="s">
        <v>275</v>
      </c>
      <c r="E37" s="12">
        <v>20</v>
      </c>
      <c r="F37" s="12">
        <v>2400</v>
      </c>
      <c r="G37" s="12">
        <v>10</v>
      </c>
      <c r="H37" s="12">
        <v>50</v>
      </c>
      <c r="I37" s="12"/>
      <c r="J37" s="12"/>
      <c r="K37" s="12"/>
      <c r="L37" s="13"/>
      <c r="M37" s="12">
        <f t="shared" si="3"/>
        <v>0</v>
      </c>
      <c r="N37" s="12">
        <f t="shared" si="4"/>
        <v>0</v>
      </c>
      <c r="O37" s="57"/>
      <c r="P37" s="15">
        <v>7.0000000000000007E-2</v>
      </c>
      <c r="Q37" s="15">
        <f t="shared" si="5"/>
        <v>0</v>
      </c>
    </row>
    <row r="38" spans="1:19" ht="15" x14ac:dyDescent="0.2">
      <c r="A38" s="60" t="s">
        <v>52</v>
      </c>
      <c r="B38" s="60"/>
      <c r="C38" s="60"/>
      <c r="D38" s="60"/>
      <c r="E38" s="60"/>
      <c r="F38" s="24"/>
      <c r="G38" s="10"/>
      <c r="H38" s="10"/>
      <c r="I38" s="12"/>
      <c r="J38" s="12"/>
      <c r="K38" s="12"/>
      <c r="L38" s="25"/>
      <c r="M38" s="12"/>
      <c r="N38" s="12"/>
      <c r="O38" s="57"/>
      <c r="P38" s="12"/>
      <c r="Q38" s="15"/>
    </row>
    <row r="39" spans="1:19" x14ac:dyDescent="0.2">
      <c r="A39" s="11" t="s">
        <v>261</v>
      </c>
      <c r="B39" s="11" t="s">
        <v>262</v>
      </c>
      <c r="C39" s="11" t="s">
        <v>261</v>
      </c>
      <c r="D39" s="11" t="s">
        <v>275</v>
      </c>
      <c r="E39" s="12">
        <v>25</v>
      </c>
      <c r="F39" s="12">
        <v>200</v>
      </c>
      <c r="G39" s="12">
        <v>10</v>
      </c>
      <c r="H39" s="12">
        <v>150</v>
      </c>
      <c r="I39" s="12"/>
      <c r="J39" s="12">
        <v>300</v>
      </c>
      <c r="K39" s="12">
        <v>300</v>
      </c>
      <c r="L39" s="13"/>
      <c r="M39" s="12">
        <f t="shared" ref="M39:M57" si="6">SUM(I39:L39)</f>
        <v>600</v>
      </c>
      <c r="N39" s="12">
        <f t="shared" ref="N39:N57" si="7">$M39/$H39</f>
        <v>4</v>
      </c>
      <c r="O39" s="57"/>
      <c r="P39" s="15">
        <v>0.06</v>
      </c>
      <c r="Q39" s="15">
        <f t="shared" ref="Q39:Q57" si="8">$N39*$P39</f>
        <v>0.24</v>
      </c>
      <c r="R39" s="43">
        <f>SUM(Q39:Q57)</f>
        <v>14.260000000000002</v>
      </c>
      <c r="S39" s="3">
        <f>R39*100/$R$144</f>
        <v>34.20484528663949</v>
      </c>
    </row>
    <row r="40" spans="1:19" x14ac:dyDescent="0.2">
      <c r="A40" s="36" t="s">
        <v>198</v>
      </c>
      <c r="B40" s="36" t="s">
        <v>199</v>
      </c>
      <c r="C40" s="36">
        <v>90448000</v>
      </c>
      <c r="D40" s="36" t="s">
        <v>277</v>
      </c>
      <c r="E40" s="12" t="s">
        <v>63</v>
      </c>
      <c r="F40" s="12">
        <v>270</v>
      </c>
      <c r="G40" s="12">
        <v>10</v>
      </c>
      <c r="H40" s="12">
        <v>100</v>
      </c>
      <c r="I40" s="12"/>
      <c r="J40" s="12"/>
      <c r="K40" s="12">
        <v>500</v>
      </c>
      <c r="L40" s="13"/>
      <c r="M40" s="12">
        <f t="shared" si="6"/>
        <v>500</v>
      </c>
      <c r="N40" s="12">
        <f t="shared" si="7"/>
        <v>5</v>
      </c>
      <c r="O40" s="57"/>
      <c r="P40" s="15">
        <v>0.06</v>
      </c>
      <c r="Q40" s="15">
        <f t="shared" si="8"/>
        <v>0.3</v>
      </c>
    </row>
    <row r="41" spans="1:19" x14ac:dyDescent="0.2">
      <c r="A41" s="36" t="s">
        <v>392</v>
      </c>
      <c r="B41" s="36" t="s">
        <v>391</v>
      </c>
      <c r="C41" s="31" t="s">
        <v>393</v>
      </c>
      <c r="D41" s="36" t="s">
        <v>277</v>
      </c>
      <c r="E41" s="12" t="s">
        <v>63</v>
      </c>
      <c r="F41" s="12">
        <v>300</v>
      </c>
      <c r="G41" s="12">
        <v>10</v>
      </c>
      <c r="H41" s="12">
        <v>100</v>
      </c>
      <c r="I41" s="12"/>
      <c r="J41" s="12"/>
      <c r="K41" s="12"/>
      <c r="L41" s="13"/>
      <c r="M41" s="12">
        <f t="shared" si="6"/>
        <v>0</v>
      </c>
      <c r="N41" s="12">
        <f t="shared" si="7"/>
        <v>0</v>
      </c>
      <c r="O41" s="57"/>
      <c r="P41" s="15">
        <v>0.06</v>
      </c>
      <c r="Q41" s="15">
        <f t="shared" si="8"/>
        <v>0</v>
      </c>
    </row>
    <row r="42" spans="1:19" x14ac:dyDescent="0.2">
      <c r="A42" s="27" t="s">
        <v>67</v>
      </c>
      <c r="B42" s="27" t="s">
        <v>68</v>
      </c>
      <c r="C42" s="27" t="s">
        <v>69</v>
      </c>
      <c r="D42" s="11" t="s">
        <v>275</v>
      </c>
      <c r="E42" s="12">
        <v>25</v>
      </c>
      <c r="F42" s="12">
        <v>375</v>
      </c>
      <c r="G42" s="12">
        <v>10</v>
      </c>
      <c r="H42" s="12">
        <v>100</v>
      </c>
      <c r="I42" s="12"/>
      <c r="J42" s="12">
        <v>500</v>
      </c>
      <c r="K42" s="12">
        <v>500</v>
      </c>
      <c r="L42" s="13"/>
      <c r="M42" s="12">
        <f t="shared" si="6"/>
        <v>1000</v>
      </c>
      <c r="N42" s="12">
        <f t="shared" si="7"/>
        <v>10</v>
      </c>
      <c r="O42" s="57"/>
      <c r="P42" s="15">
        <v>0.06</v>
      </c>
      <c r="Q42" s="15">
        <f t="shared" si="8"/>
        <v>0.6</v>
      </c>
    </row>
    <row r="43" spans="1:19" x14ac:dyDescent="0.2">
      <c r="A43" s="11" t="s">
        <v>64</v>
      </c>
      <c r="B43" s="11" t="s">
        <v>65</v>
      </c>
      <c r="C43" s="11" t="s">
        <v>64</v>
      </c>
      <c r="D43" s="11" t="s">
        <v>275</v>
      </c>
      <c r="E43" s="12">
        <v>25</v>
      </c>
      <c r="F43" s="12">
        <v>457</v>
      </c>
      <c r="G43" s="12">
        <v>10</v>
      </c>
      <c r="H43" s="12">
        <v>100</v>
      </c>
      <c r="I43" s="12"/>
      <c r="J43" s="12">
        <v>500</v>
      </c>
      <c r="K43" s="12">
        <v>500</v>
      </c>
      <c r="L43" s="13"/>
      <c r="M43" s="12">
        <f t="shared" si="6"/>
        <v>1000</v>
      </c>
      <c r="N43" s="12">
        <f t="shared" si="7"/>
        <v>10</v>
      </c>
      <c r="O43" s="57"/>
      <c r="P43" s="15">
        <v>0.06</v>
      </c>
      <c r="Q43" s="15">
        <f t="shared" si="8"/>
        <v>0.6</v>
      </c>
    </row>
    <row r="44" spans="1:19" x14ac:dyDescent="0.2">
      <c r="A44" s="36" t="s">
        <v>66</v>
      </c>
      <c r="B44" s="36" t="s">
        <v>65</v>
      </c>
      <c r="C44" s="36">
        <v>90443400</v>
      </c>
      <c r="D44" s="36" t="s">
        <v>277</v>
      </c>
      <c r="E44" s="12" t="s">
        <v>63</v>
      </c>
      <c r="F44" s="12">
        <v>450</v>
      </c>
      <c r="G44" s="12">
        <v>10</v>
      </c>
      <c r="H44" s="12">
        <v>100</v>
      </c>
      <c r="I44" s="12"/>
      <c r="J44" s="12">
        <v>2000</v>
      </c>
      <c r="K44" s="12">
        <v>2000</v>
      </c>
      <c r="L44" s="13"/>
      <c r="M44" s="12">
        <f t="shared" si="6"/>
        <v>4000</v>
      </c>
      <c r="N44" s="12">
        <f t="shared" si="7"/>
        <v>40</v>
      </c>
      <c r="O44" s="57"/>
      <c r="P44" s="15">
        <v>0.06</v>
      </c>
      <c r="Q44" s="15">
        <f t="shared" si="8"/>
        <v>2.4</v>
      </c>
    </row>
    <row r="45" spans="1:19" x14ac:dyDescent="0.2">
      <c r="A45" s="11" t="s">
        <v>60</v>
      </c>
      <c r="B45" s="11" t="s">
        <v>61</v>
      </c>
      <c r="C45" s="11" t="s">
        <v>60</v>
      </c>
      <c r="D45" s="11" t="s">
        <v>275</v>
      </c>
      <c r="E45" s="12">
        <v>25</v>
      </c>
      <c r="F45" s="12">
        <v>610</v>
      </c>
      <c r="G45" s="12">
        <v>10</v>
      </c>
      <c r="H45" s="12">
        <v>50</v>
      </c>
      <c r="I45" s="12"/>
      <c r="J45" s="12"/>
      <c r="K45" s="12">
        <v>500</v>
      </c>
      <c r="L45" s="13"/>
      <c r="M45" s="12">
        <f t="shared" si="6"/>
        <v>500</v>
      </c>
      <c r="N45" s="12">
        <f t="shared" si="7"/>
        <v>10</v>
      </c>
      <c r="O45" s="57"/>
      <c r="P45" s="15">
        <v>0.04</v>
      </c>
      <c r="Q45" s="15">
        <f t="shared" si="8"/>
        <v>0.4</v>
      </c>
    </row>
    <row r="46" spans="1:19" x14ac:dyDescent="0.2">
      <c r="A46" s="36" t="s">
        <v>62</v>
      </c>
      <c r="B46" s="36" t="s">
        <v>61</v>
      </c>
      <c r="C46" s="36">
        <v>90443600</v>
      </c>
      <c r="D46" s="36" t="s">
        <v>277</v>
      </c>
      <c r="E46" s="12" t="s">
        <v>63</v>
      </c>
      <c r="F46" s="12">
        <v>600</v>
      </c>
      <c r="G46" s="12">
        <v>10</v>
      </c>
      <c r="H46" s="12">
        <v>50</v>
      </c>
      <c r="I46" s="12"/>
      <c r="J46" s="12">
        <v>1500</v>
      </c>
      <c r="K46" s="12">
        <v>2000</v>
      </c>
      <c r="L46" s="13"/>
      <c r="M46" s="12">
        <f t="shared" si="6"/>
        <v>3500</v>
      </c>
      <c r="N46" s="12">
        <f t="shared" si="7"/>
        <v>70</v>
      </c>
      <c r="O46" s="57"/>
      <c r="P46" s="15">
        <v>0.04</v>
      </c>
      <c r="Q46" s="15">
        <f t="shared" si="8"/>
        <v>2.8000000000000003</v>
      </c>
    </row>
    <row r="47" spans="1:19" x14ac:dyDescent="0.2">
      <c r="A47" s="11" t="s">
        <v>195</v>
      </c>
      <c r="B47" s="11" t="s">
        <v>178</v>
      </c>
      <c r="C47" s="11" t="s">
        <v>195</v>
      </c>
      <c r="D47" s="11" t="s">
        <v>275</v>
      </c>
      <c r="E47" s="12">
        <v>25</v>
      </c>
      <c r="F47" s="12">
        <v>750</v>
      </c>
      <c r="G47" s="12">
        <v>10</v>
      </c>
      <c r="H47" s="12">
        <v>50</v>
      </c>
      <c r="I47" s="12"/>
      <c r="J47" s="12"/>
      <c r="K47" s="12"/>
      <c r="L47" s="13"/>
      <c r="M47" s="12">
        <f t="shared" si="6"/>
        <v>0</v>
      </c>
      <c r="N47" s="12">
        <f t="shared" si="7"/>
        <v>0</v>
      </c>
      <c r="O47" s="57"/>
      <c r="P47" s="15">
        <v>0.05</v>
      </c>
      <c r="Q47" s="15">
        <f t="shared" si="8"/>
        <v>0</v>
      </c>
    </row>
    <row r="48" spans="1:19" x14ac:dyDescent="0.2">
      <c r="A48" s="36" t="s">
        <v>177</v>
      </c>
      <c r="B48" s="36" t="s">
        <v>178</v>
      </c>
      <c r="C48" s="36">
        <v>90443700</v>
      </c>
      <c r="D48" s="36" t="s">
        <v>277</v>
      </c>
      <c r="E48" s="12" t="s">
        <v>63</v>
      </c>
      <c r="F48" s="12">
        <v>750</v>
      </c>
      <c r="G48" s="12">
        <v>10</v>
      </c>
      <c r="H48" s="12">
        <v>50</v>
      </c>
      <c r="I48" s="12"/>
      <c r="J48" s="12"/>
      <c r="K48" s="12">
        <v>1000</v>
      </c>
      <c r="L48" s="13"/>
      <c r="M48" s="12">
        <f t="shared" si="6"/>
        <v>1000</v>
      </c>
      <c r="N48" s="12">
        <f t="shared" si="7"/>
        <v>20</v>
      </c>
      <c r="O48" s="57"/>
      <c r="P48" s="15">
        <v>0.05</v>
      </c>
      <c r="Q48" s="15">
        <f t="shared" si="8"/>
        <v>1</v>
      </c>
    </row>
    <row r="49" spans="1:19" x14ac:dyDescent="0.2">
      <c r="A49" s="11" t="s">
        <v>155</v>
      </c>
      <c r="B49" s="11" t="s">
        <v>58</v>
      </c>
      <c r="C49" s="11" t="s">
        <v>155</v>
      </c>
      <c r="D49" s="11" t="s">
        <v>275</v>
      </c>
      <c r="E49" s="12">
        <v>25</v>
      </c>
      <c r="F49" s="12">
        <v>915</v>
      </c>
      <c r="G49" s="12">
        <v>10</v>
      </c>
      <c r="H49" s="12">
        <v>50</v>
      </c>
      <c r="I49" s="12"/>
      <c r="J49" s="12"/>
      <c r="K49" s="12"/>
      <c r="L49" s="13"/>
      <c r="M49" s="12">
        <f t="shared" si="6"/>
        <v>0</v>
      </c>
      <c r="N49" s="12">
        <f t="shared" si="7"/>
        <v>0</v>
      </c>
      <c r="O49" s="57"/>
      <c r="P49" s="15">
        <v>0.06</v>
      </c>
      <c r="Q49" s="15">
        <f t="shared" si="8"/>
        <v>0</v>
      </c>
    </row>
    <row r="50" spans="1:19" x14ac:dyDescent="0.2">
      <c r="A50" s="36" t="s">
        <v>176</v>
      </c>
      <c r="B50" s="36" t="s">
        <v>58</v>
      </c>
      <c r="C50" s="36">
        <v>90443800</v>
      </c>
      <c r="D50" s="36" t="s">
        <v>277</v>
      </c>
      <c r="E50" s="12" t="s">
        <v>63</v>
      </c>
      <c r="F50" s="12">
        <v>900</v>
      </c>
      <c r="G50" s="12">
        <v>10</v>
      </c>
      <c r="H50" s="12">
        <v>50</v>
      </c>
      <c r="I50" s="12"/>
      <c r="J50" s="12">
        <v>1000</v>
      </c>
      <c r="K50" s="12">
        <v>2000</v>
      </c>
      <c r="L50" s="13"/>
      <c r="M50" s="12">
        <f t="shared" si="6"/>
        <v>3000</v>
      </c>
      <c r="N50" s="12">
        <f t="shared" si="7"/>
        <v>60</v>
      </c>
      <c r="O50" s="57"/>
      <c r="P50" s="15">
        <v>0.06</v>
      </c>
      <c r="Q50" s="15">
        <f t="shared" si="8"/>
        <v>3.5999999999999996</v>
      </c>
    </row>
    <row r="51" spans="1:19" x14ac:dyDescent="0.2">
      <c r="A51" s="11" t="s">
        <v>53</v>
      </c>
      <c r="B51" s="11" t="s">
        <v>54</v>
      </c>
      <c r="C51" s="11" t="s">
        <v>53</v>
      </c>
      <c r="D51" s="11" t="s">
        <v>275</v>
      </c>
      <c r="E51" s="12">
        <v>25</v>
      </c>
      <c r="F51" s="12">
        <v>1220</v>
      </c>
      <c r="G51" s="12">
        <v>10</v>
      </c>
      <c r="H51" s="12">
        <v>50</v>
      </c>
      <c r="I51" s="12"/>
      <c r="J51" s="12"/>
      <c r="K51" s="12"/>
      <c r="L51" s="13"/>
      <c r="M51" s="12">
        <f t="shared" si="6"/>
        <v>0</v>
      </c>
      <c r="N51" s="12">
        <f t="shared" si="7"/>
        <v>0</v>
      </c>
      <c r="O51" s="57"/>
      <c r="P51" s="15">
        <v>0.08</v>
      </c>
      <c r="Q51" s="15">
        <f t="shared" si="8"/>
        <v>0</v>
      </c>
    </row>
    <row r="52" spans="1:19" x14ac:dyDescent="0.2">
      <c r="A52" s="26" t="s">
        <v>194</v>
      </c>
      <c r="B52" s="26" t="s">
        <v>54</v>
      </c>
      <c r="C52" s="26">
        <v>90444000</v>
      </c>
      <c r="D52" s="36" t="s">
        <v>277</v>
      </c>
      <c r="E52" s="12" t="s">
        <v>63</v>
      </c>
      <c r="F52" s="12">
        <v>1200</v>
      </c>
      <c r="G52" s="12">
        <v>10</v>
      </c>
      <c r="H52" s="12">
        <v>50</v>
      </c>
      <c r="I52" s="12"/>
      <c r="J52" s="12">
        <v>500</v>
      </c>
      <c r="K52" s="12">
        <v>500</v>
      </c>
      <c r="L52" s="13"/>
      <c r="M52" s="12">
        <f t="shared" si="6"/>
        <v>1000</v>
      </c>
      <c r="N52" s="12">
        <f t="shared" si="7"/>
        <v>20</v>
      </c>
      <c r="O52" s="57"/>
      <c r="P52" s="15">
        <v>0.08</v>
      </c>
      <c r="Q52" s="15">
        <f t="shared" si="8"/>
        <v>1.6</v>
      </c>
    </row>
    <row r="53" spans="1:19" x14ac:dyDescent="0.2">
      <c r="A53" s="11" t="s">
        <v>230</v>
      </c>
      <c r="B53" s="11" t="s">
        <v>231</v>
      </c>
      <c r="C53" s="11" t="s">
        <v>230</v>
      </c>
      <c r="D53" s="11" t="s">
        <v>275</v>
      </c>
      <c r="E53" s="12">
        <v>25</v>
      </c>
      <c r="F53" s="12">
        <v>1500</v>
      </c>
      <c r="G53" s="12">
        <v>10</v>
      </c>
      <c r="H53" s="12">
        <v>50</v>
      </c>
      <c r="I53" s="12"/>
      <c r="J53" s="12"/>
      <c r="K53" s="12"/>
      <c r="L53" s="13"/>
      <c r="M53" s="12">
        <f t="shared" si="6"/>
        <v>0</v>
      </c>
      <c r="N53" s="12">
        <f t="shared" si="7"/>
        <v>0</v>
      </c>
      <c r="O53" s="57"/>
      <c r="P53" s="15">
        <v>0.11</v>
      </c>
      <c r="Q53" s="15">
        <f t="shared" si="8"/>
        <v>0</v>
      </c>
    </row>
    <row r="54" spans="1:19" x14ac:dyDescent="0.2">
      <c r="A54" s="11" t="s">
        <v>254</v>
      </c>
      <c r="B54" s="11" t="s">
        <v>255</v>
      </c>
      <c r="C54" s="11" t="s">
        <v>254</v>
      </c>
      <c r="D54" s="11" t="s">
        <v>275</v>
      </c>
      <c r="E54" s="12">
        <v>25</v>
      </c>
      <c r="F54" s="12">
        <v>1650</v>
      </c>
      <c r="G54" s="12">
        <v>10</v>
      </c>
      <c r="H54" s="12">
        <v>50</v>
      </c>
      <c r="I54" s="12"/>
      <c r="J54" s="12"/>
      <c r="K54" s="12"/>
      <c r="L54" s="13"/>
      <c r="M54" s="12">
        <f t="shared" si="6"/>
        <v>0</v>
      </c>
      <c r="N54" s="12">
        <f t="shared" si="7"/>
        <v>0</v>
      </c>
      <c r="O54" s="57"/>
      <c r="P54" s="15">
        <v>0.12</v>
      </c>
      <c r="Q54" s="15">
        <f t="shared" si="8"/>
        <v>0</v>
      </c>
    </row>
    <row r="55" spans="1:19" x14ac:dyDescent="0.2">
      <c r="A55" s="11" t="s">
        <v>193</v>
      </c>
      <c r="B55" s="11" t="s">
        <v>175</v>
      </c>
      <c r="C55" s="11" t="s">
        <v>193</v>
      </c>
      <c r="D55" s="11" t="s">
        <v>275</v>
      </c>
      <c r="E55" s="12">
        <v>25</v>
      </c>
      <c r="F55" s="12">
        <v>1800</v>
      </c>
      <c r="G55" s="12">
        <v>10</v>
      </c>
      <c r="H55" s="12">
        <v>50</v>
      </c>
      <c r="I55" s="12"/>
      <c r="J55" s="12"/>
      <c r="K55" s="12"/>
      <c r="L55" s="13"/>
      <c r="M55" s="12">
        <f t="shared" si="6"/>
        <v>0</v>
      </c>
      <c r="N55" s="12">
        <f t="shared" si="7"/>
        <v>0</v>
      </c>
      <c r="O55" s="57"/>
      <c r="P55" s="15">
        <v>0.12</v>
      </c>
      <c r="Q55" s="15">
        <f t="shared" si="8"/>
        <v>0</v>
      </c>
    </row>
    <row r="56" spans="1:19" x14ac:dyDescent="0.2">
      <c r="A56" s="36" t="s">
        <v>174</v>
      </c>
      <c r="B56" s="36" t="s">
        <v>175</v>
      </c>
      <c r="C56" s="36">
        <v>90443900</v>
      </c>
      <c r="D56" s="36" t="s">
        <v>277</v>
      </c>
      <c r="E56" s="12" t="s">
        <v>63</v>
      </c>
      <c r="F56" s="12">
        <v>1800</v>
      </c>
      <c r="G56" s="12">
        <v>10</v>
      </c>
      <c r="H56" s="12">
        <v>50</v>
      </c>
      <c r="I56" s="12"/>
      <c r="J56" s="12">
        <v>100</v>
      </c>
      <c r="K56" s="12">
        <v>200</v>
      </c>
      <c r="L56" s="13"/>
      <c r="M56" s="12">
        <f t="shared" si="6"/>
        <v>300</v>
      </c>
      <c r="N56" s="12">
        <f t="shared" si="7"/>
        <v>6</v>
      </c>
      <c r="O56" s="57"/>
      <c r="P56" s="15">
        <v>0.12</v>
      </c>
      <c r="Q56" s="15">
        <f>$N56*$P56</f>
        <v>0.72</v>
      </c>
    </row>
    <row r="57" spans="1:19" x14ac:dyDescent="0.2">
      <c r="A57" s="36" t="s">
        <v>293</v>
      </c>
      <c r="B57" s="36" t="s">
        <v>294</v>
      </c>
      <c r="C57" s="36">
        <v>90443000</v>
      </c>
      <c r="D57" s="36" t="s">
        <v>277</v>
      </c>
      <c r="E57" s="12" t="s">
        <v>63</v>
      </c>
      <c r="F57" s="12">
        <v>2100</v>
      </c>
      <c r="G57" s="12">
        <v>10</v>
      </c>
      <c r="H57" s="12">
        <v>50</v>
      </c>
      <c r="I57" s="12"/>
      <c r="J57" s="12"/>
      <c r="K57" s="12"/>
      <c r="L57" s="13"/>
      <c r="M57" s="12">
        <f t="shared" si="6"/>
        <v>0</v>
      </c>
      <c r="N57" s="12">
        <f t="shared" si="7"/>
        <v>0</v>
      </c>
      <c r="O57" s="57"/>
      <c r="P57" s="15">
        <v>0.09</v>
      </c>
      <c r="Q57" s="15">
        <f t="shared" si="8"/>
        <v>0</v>
      </c>
    </row>
    <row r="58" spans="1:19" x14ac:dyDescent="0.2">
      <c r="A58" s="8" t="s">
        <v>70</v>
      </c>
      <c r="B58" s="8"/>
      <c r="C58" s="8"/>
      <c r="D58" s="8"/>
      <c r="E58" s="8"/>
      <c r="F58" s="36"/>
      <c r="G58" s="20"/>
      <c r="H58" s="20"/>
      <c r="I58" s="12"/>
      <c r="J58" s="12"/>
      <c r="K58" s="12"/>
      <c r="L58" s="20"/>
      <c r="M58" s="12"/>
      <c r="N58" s="12"/>
      <c r="O58" s="57"/>
      <c r="P58" s="12"/>
      <c r="Q58" s="15"/>
    </row>
    <row r="59" spans="1:19" x14ac:dyDescent="0.2">
      <c r="A59" s="11" t="s">
        <v>295</v>
      </c>
      <c r="B59" s="11" t="s">
        <v>296</v>
      </c>
      <c r="C59" s="11" t="s">
        <v>295</v>
      </c>
      <c r="D59" s="11" t="s">
        <v>275</v>
      </c>
      <c r="E59" s="12">
        <v>32</v>
      </c>
      <c r="F59" s="12">
        <v>100</v>
      </c>
      <c r="G59" s="12">
        <v>10</v>
      </c>
      <c r="H59" s="12">
        <v>300</v>
      </c>
      <c r="I59" s="12"/>
      <c r="J59" s="12"/>
      <c r="K59" s="12"/>
      <c r="L59" s="13"/>
      <c r="M59" s="12">
        <f t="shared" ref="M59:M73" si="9">SUM(I59:L59)</f>
        <v>0</v>
      </c>
      <c r="N59" s="12">
        <f t="shared" ref="N59:N73" si="10">$M59/$H59</f>
        <v>0</v>
      </c>
      <c r="O59" s="57"/>
      <c r="P59" s="15">
        <v>0.09</v>
      </c>
      <c r="Q59" s="15">
        <f t="shared" ref="Q59:Q73" si="11">$N59*$P59</f>
        <v>0</v>
      </c>
      <c r="R59" s="43">
        <f>SUM(Q59:Q73)</f>
        <v>2.9099999999999993</v>
      </c>
      <c r="S59" s="3">
        <f>R59*100/$R$144</f>
        <v>6.9800911489565829</v>
      </c>
    </row>
    <row r="60" spans="1:19" x14ac:dyDescent="0.2">
      <c r="A60" s="11" t="s">
        <v>71</v>
      </c>
      <c r="B60" s="11" t="s">
        <v>72</v>
      </c>
      <c r="C60" s="11" t="s">
        <v>71</v>
      </c>
      <c r="D60" s="11" t="s">
        <v>275</v>
      </c>
      <c r="E60" s="12">
        <v>32</v>
      </c>
      <c r="F60" s="12">
        <v>150</v>
      </c>
      <c r="G60" s="12">
        <v>10</v>
      </c>
      <c r="H60" s="12">
        <v>300</v>
      </c>
      <c r="I60" s="12"/>
      <c r="J60" s="12"/>
      <c r="K60" s="12"/>
      <c r="L60" s="13"/>
      <c r="M60" s="12">
        <f t="shared" si="9"/>
        <v>0</v>
      </c>
      <c r="N60" s="12">
        <f t="shared" si="10"/>
        <v>0</v>
      </c>
      <c r="O60" s="57"/>
      <c r="P60" s="15">
        <v>0.09</v>
      </c>
      <c r="Q60" s="15">
        <f t="shared" si="11"/>
        <v>0</v>
      </c>
    </row>
    <row r="61" spans="1:19" x14ac:dyDescent="0.2">
      <c r="A61" s="36" t="s">
        <v>256</v>
      </c>
      <c r="B61" s="36" t="s">
        <v>72</v>
      </c>
      <c r="C61" s="36">
        <v>90446200</v>
      </c>
      <c r="D61" s="36" t="s">
        <v>277</v>
      </c>
      <c r="E61" s="12">
        <v>32</v>
      </c>
      <c r="F61" s="12">
        <v>150</v>
      </c>
      <c r="G61" s="12">
        <v>10</v>
      </c>
      <c r="H61" s="12">
        <v>300</v>
      </c>
      <c r="I61" s="12"/>
      <c r="J61" s="12">
        <v>300</v>
      </c>
      <c r="K61" s="12">
        <v>300</v>
      </c>
      <c r="L61" s="13"/>
      <c r="M61" s="12">
        <f t="shared" si="9"/>
        <v>600</v>
      </c>
      <c r="N61" s="12">
        <f t="shared" si="10"/>
        <v>2</v>
      </c>
      <c r="O61" s="57"/>
      <c r="P61" s="15">
        <v>0.09</v>
      </c>
      <c r="Q61" s="15">
        <f t="shared" si="11"/>
        <v>0.18</v>
      </c>
    </row>
    <row r="62" spans="1:19" x14ac:dyDescent="0.2">
      <c r="A62" s="11" t="s">
        <v>200</v>
      </c>
      <c r="B62" s="11" t="s">
        <v>201</v>
      </c>
      <c r="C62" s="11" t="s">
        <v>200</v>
      </c>
      <c r="D62" s="11" t="s">
        <v>275</v>
      </c>
      <c r="E62" s="12">
        <v>32</v>
      </c>
      <c r="F62" s="12">
        <v>200</v>
      </c>
      <c r="G62" s="12">
        <v>10</v>
      </c>
      <c r="H62" s="12">
        <v>300</v>
      </c>
      <c r="I62" s="12"/>
      <c r="J62" s="12"/>
      <c r="K62" s="12"/>
      <c r="L62" s="13"/>
      <c r="M62" s="12">
        <f t="shared" si="9"/>
        <v>0</v>
      </c>
      <c r="N62" s="12">
        <f t="shared" si="10"/>
        <v>0</v>
      </c>
      <c r="O62" s="57"/>
      <c r="P62" s="15">
        <v>0.09</v>
      </c>
      <c r="Q62" s="15">
        <f t="shared" si="11"/>
        <v>0</v>
      </c>
    </row>
    <row r="63" spans="1:19" x14ac:dyDescent="0.2">
      <c r="A63" s="11" t="s">
        <v>73</v>
      </c>
      <c r="B63" s="11" t="s">
        <v>74</v>
      </c>
      <c r="C63" s="11" t="s">
        <v>73</v>
      </c>
      <c r="D63" s="11" t="s">
        <v>275</v>
      </c>
      <c r="E63" s="12">
        <v>32</v>
      </c>
      <c r="F63" s="12">
        <v>300</v>
      </c>
      <c r="G63" s="12">
        <v>10</v>
      </c>
      <c r="H63" s="12">
        <v>150</v>
      </c>
      <c r="I63" s="12"/>
      <c r="J63" s="12"/>
      <c r="K63" s="12"/>
      <c r="L63" s="13"/>
      <c r="M63" s="12">
        <f t="shared" si="9"/>
        <v>0</v>
      </c>
      <c r="N63" s="12">
        <f t="shared" si="10"/>
        <v>0</v>
      </c>
      <c r="O63" s="57"/>
      <c r="P63" s="15">
        <v>0.09</v>
      </c>
      <c r="Q63" s="15">
        <f t="shared" si="11"/>
        <v>0</v>
      </c>
    </row>
    <row r="64" spans="1:19" x14ac:dyDescent="0.2">
      <c r="A64" s="36" t="s">
        <v>232</v>
      </c>
      <c r="B64" s="36" t="s">
        <v>74</v>
      </c>
      <c r="C64" s="36">
        <v>90446300</v>
      </c>
      <c r="D64" s="36" t="s">
        <v>277</v>
      </c>
      <c r="E64" s="12" t="s">
        <v>180</v>
      </c>
      <c r="F64" s="12">
        <v>300</v>
      </c>
      <c r="G64" s="12">
        <v>10</v>
      </c>
      <c r="H64" s="12">
        <v>150</v>
      </c>
      <c r="I64" s="12"/>
      <c r="J64" s="12">
        <v>150</v>
      </c>
      <c r="K64" s="12">
        <v>300</v>
      </c>
      <c r="L64" s="13"/>
      <c r="M64" s="12">
        <f t="shared" si="9"/>
        <v>450</v>
      </c>
      <c r="N64" s="12">
        <f t="shared" si="10"/>
        <v>3</v>
      </c>
      <c r="O64" s="57"/>
      <c r="P64" s="15">
        <v>0.09</v>
      </c>
      <c r="Q64" s="15">
        <f t="shared" si="11"/>
        <v>0.27</v>
      </c>
    </row>
    <row r="65" spans="1:19" x14ac:dyDescent="0.2">
      <c r="A65" s="11" t="s">
        <v>75</v>
      </c>
      <c r="B65" s="11" t="s">
        <v>76</v>
      </c>
      <c r="C65" s="11" t="s">
        <v>75</v>
      </c>
      <c r="D65" s="11" t="s">
        <v>275</v>
      </c>
      <c r="E65" s="12">
        <v>32</v>
      </c>
      <c r="F65" s="12">
        <v>450</v>
      </c>
      <c r="G65" s="12">
        <v>10</v>
      </c>
      <c r="H65" s="12">
        <v>100</v>
      </c>
      <c r="I65" s="12"/>
      <c r="J65" s="12">
        <v>100</v>
      </c>
      <c r="K65" s="12"/>
      <c r="L65" s="13"/>
      <c r="M65" s="12">
        <f t="shared" si="9"/>
        <v>100</v>
      </c>
      <c r="N65" s="12">
        <f t="shared" si="10"/>
        <v>1</v>
      </c>
      <c r="O65" s="57"/>
      <c r="P65" s="15">
        <v>0.09</v>
      </c>
      <c r="Q65" s="15">
        <f t="shared" si="11"/>
        <v>0.09</v>
      </c>
    </row>
    <row r="66" spans="1:19" x14ac:dyDescent="0.2">
      <c r="A66" s="36" t="s">
        <v>179</v>
      </c>
      <c r="B66" s="36" t="s">
        <v>76</v>
      </c>
      <c r="C66" s="36">
        <v>90446400</v>
      </c>
      <c r="D66" s="36" t="s">
        <v>277</v>
      </c>
      <c r="E66" s="12" t="s">
        <v>180</v>
      </c>
      <c r="F66" s="12">
        <v>450</v>
      </c>
      <c r="G66" s="12">
        <v>10</v>
      </c>
      <c r="H66" s="12">
        <v>100</v>
      </c>
      <c r="I66" s="12"/>
      <c r="J66" s="12">
        <v>300</v>
      </c>
      <c r="K66" s="12">
        <v>200</v>
      </c>
      <c r="L66" s="13"/>
      <c r="M66" s="12">
        <f t="shared" si="9"/>
        <v>500</v>
      </c>
      <c r="N66" s="12">
        <f t="shared" si="10"/>
        <v>5</v>
      </c>
      <c r="O66" s="57"/>
      <c r="P66" s="15">
        <v>0.09</v>
      </c>
      <c r="Q66" s="15">
        <f t="shared" si="11"/>
        <v>0.44999999999999996</v>
      </c>
    </row>
    <row r="67" spans="1:19" x14ac:dyDescent="0.2">
      <c r="A67" s="11" t="s">
        <v>156</v>
      </c>
      <c r="B67" s="11" t="s">
        <v>157</v>
      </c>
      <c r="C67" s="11" t="s">
        <v>156</v>
      </c>
      <c r="D67" s="11" t="s">
        <v>275</v>
      </c>
      <c r="E67" s="12">
        <v>32</v>
      </c>
      <c r="F67" s="12">
        <v>600</v>
      </c>
      <c r="G67" s="12">
        <v>10</v>
      </c>
      <c r="H67" s="12">
        <v>100</v>
      </c>
      <c r="I67" s="12"/>
      <c r="J67" s="12"/>
      <c r="K67" s="12"/>
      <c r="L67" s="13"/>
      <c r="M67" s="12">
        <f t="shared" si="9"/>
        <v>0</v>
      </c>
      <c r="N67" s="12">
        <f t="shared" si="10"/>
        <v>0</v>
      </c>
      <c r="O67" s="57"/>
      <c r="P67" s="15">
        <v>0.12</v>
      </c>
      <c r="Q67" s="15">
        <f t="shared" si="11"/>
        <v>0</v>
      </c>
    </row>
    <row r="68" spans="1:19" x14ac:dyDescent="0.2">
      <c r="A68" s="36" t="s">
        <v>181</v>
      </c>
      <c r="B68" s="36" t="s">
        <v>157</v>
      </c>
      <c r="C68" s="36">
        <v>90446600</v>
      </c>
      <c r="D68" s="36" t="s">
        <v>277</v>
      </c>
      <c r="E68" s="12" t="s">
        <v>180</v>
      </c>
      <c r="F68" s="12">
        <v>600</v>
      </c>
      <c r="G68" s="12">
        <v>10</v>
      </c>
      <c r="H68" s="12">
        <v>100</v>
      </c>
      <c r="I68" s="12"/>
      <c r="J68" s="12">
        <v>300</v>
      </c>
      <c r="K68" s="12">
        <v>200</v>
      </c>
      <c r="L68" s="13"/>
      <c r="M68" s="12">
        <f t="shared" si="9"/>
        <v>500</v>
      </c>
      <c r="N68" s="12">
        <f t="shared" si="10"/>
        <v>5</v>
      </c>
      <c r="O68" s="57"/>
      <c r="P68" s="15">
        <v>0.12</v>
      </c>
      <c r="Q68" s="15">
        <f t="shared" si="11"/>
        <v>0.6</v>
      </c>
    </row>
    <row r="69" spans="1:19" x14ac:dyDescent="0.2">
      <c r="A69" s="11" t="s">
        <v>222</v>
      </c>
      <c r="B69" s="11" t="s">
        <v>223</v>
      </c>
      <c r="C69" s="11" t="s">
        <v>222</v>
      </c>
      <c r="D69" s="11" t="s">
        <v>275</v>
      </c>
      <c r="E69" s="12">
        <v>32</v>
      </c>
      <c r="F69" s="12">
        <v>750</v>
      </c>
      <c r="G69" s="12">
        <v>10</v>
      </c>
      <c r="H69" s="12">
        <v>60</v>
      </c>
      <c r="I69" s="12"/>
      <c r="J69" s="12"/>
      <c r="K69" s="12"/>
      <c r="L69" s="13"/>
      <c r="M69" s="12">
        <f t="shared" si="9"/>
        <v>0</v>
      </c>
      <c r="N69" s="12">
        <f t="shared" si="10"/>
        <v>0</v>
      </c>
      <c r="O69" s="57"/>
      <c r="P69" s="15">
        <v>0.09</v>
      </c>
      <c r="Q69" s="15">
        <f t="shared" si="11"/>
        <v>0</v>
      </c>
    </row>
    <row r="70" spans="1:19" x14ac:dyDescent="0.2">
      <c r="A70" s="11" t="s">
        <v>158</v>
      </c>
      <c r="B70" s="11" t="s">
        <v>159</v>
      </c>
      <c r="C70" s="11" t="s">
        <v>158</v>
      </c>
      <c r="D70" s="11" t="s">
        <v>275</v>
      </c>
      <c r="E70" s="12">
        <v>32</v>
      </c>
      <c r="F70" s="12">
        <v>900</v>
      </c>
      <c r="G70" s="12">
        <v>10</v>
      </c>
      <c r="H70" s="12">
        <v>50</v>
      </c>
      <c r="I70" s="12"/>
      <c r="J70" s="12"/>
      <c r="K70" s="12"/>
      <c r="L70" s="13"/>
      <c r="M70" s="12">
        <f t="shared" si="9"/>
        <v>0</v>
      </c>
      <c r="N70" s="12">
        <f t="shared" si="10"/>
        <v>0</v>
      </c>
      <c r="O70" s="57"/>
      <c r="P70" s="15">
        <v>0.09</v>
      </c>
      <c r="Q70" s="15">
        <f t="shared" si="11"/>
        <v>0</v>
      </c>
    </row>
    <row r="71" spans="1:19" x14ac:dyDescent="0.2">
      <c r="A71" s="36" t="s">
        <v>182</v>
      </c>
      <c r="B71" s="36" t="s">
        <v>159</v>
      </c>
      <c r="C71" s="36">
        <v>90446700</v>
      </c>
      <c r="D71" s="36" t="s">
        <v>277</v>
      </c>
      <c r="E71" s="12" t="s">
        <v>180</v>
      </c>
      <c r="F71" s="12">
        <v>900</v>
      </c>
      <c r="G71" s="12">
        <v>10</v>
      </c>
      <c r="H71" s="12">
        <v>50</v>
      </c>
      <c r="I71" s="12"/>
      <c r="J71" s="12">
        <v>200</v>
      </c>
      <c r="K71" s="12"/>
      <c r="L71" s="13"/>
      <c r="M71" s="12">
        <f t="shared" si="9"/>
        <v>200</v>
      </c>
      <c r="N71" s="12">
        <f t="shared" si="10"/>
        <v>4</v>
      </c>
      <c r="O71" s="57"/>
      <c r="P71" s="15">
        <v>0.09</v>
      </c>
      <c r="Q71" s="15">
        <f t="shared" si="11"/>
        <v>0.36</v>
      </c>
    </row>
    <row r="72" spans="1:19" x14ac:dyDescent="0.2">
      <c r="A72" s="11" t="s">
        <v>233</v>
      </c>
      <c r="B72" s="11" t="s">
        <v>234</v>
      </c>
      <c r="C72" s="11" t="s">
        <v>233</v>
      </c>
      <c r="D72" s="11" t="s">
        <v>275</v>
      </c>
      <c r="E72" s="12">
        <v>32</v>
      </c>
      <c r="F72" s="12">
        <v>1200</v>
      </c>
      <c r="G72" s="12">
        <v>10</v>
      </c>
      <c r="H72" s="12">
        <v>50</v>
      </c>
      <c r="I72" s="12"/>
      <c r="J72" s="12">
        <v>50</v>
      </c>
      <c r="K72" s="12">
        <v>50</v>
      </c>
      <c r="L72" s="13"/>
      <c r="M72" s="12">
        <f t="shared" si="9"/>
        <v>100</v>
      </c>
      <c r="N72" s="12">
        <f t="shared" si="10"/>
        <v>2</v>
      </c>
      <c r="O72" s="57"/>
      <c r="P72" s="15">
        <v>0.12</v>
      </c>
      <c r="Q72" s="15">
        <f t="shared" si="11"/>
        <v>0.24</v>
      </c>
    </row>
    <row r="73" spans="1:19" x14ac:dyDescent="0.2">
      <c r="A73" s="36" t="s">
        <v>236</v>
      </c>
      <c r="B73" s="36" t="s">
        <v>237</v>
      </c>
      <c r="C73" s="36">
        <v>90446800</v>
      </c>
      <c r="D73" s="36" t="s">
        <v>277</v>
      </c>
      <c r="E73" s="12" t="s">
        <v>180</v>
      </c>
      <c r="F73" s="12">
        <v>1800</v>
      </c>
      <c r="G73" s="12">
        <v>10</v>
      </c>
      <c r="H73" s="12">
        <v>25</v>
      </c>
      <c r="I73" s="12"/>
      <c r="J73" s="12">
        <v>50</v>
      </c>
      <c r="K73" s="12">
        <v>50</v>
      </c>
      <c r="L73" s="13"/>
      <c r="M73" s="12">
        <f t="shared" si="9"/>
        <v>100</v>
      </c>
      <c r="N73" s="12">
        <f t="shared" si="10"/>
        <v>4</v>
      </c>
      <c r="O73" s="57"/>
      <c r="P73" s="15">
        <v>0.18</v>
      </c>
      <c r="Q73" s="15">
        <f t="shared" si="11"/>
        <v>0.72</v>
      </c>
      <c r="R73" s="43"/>
    </row>
    <row r="74" spans="1:19" x14ac:dyDescent="0.2">
      <c r="A74" s="8" t="s">
        <v>77</v>
      </c>
      <c r="B74" s="8"/>
      <c r="C74" s="8"/>
      <c r="D74" s="8"/>
      <c r="E74" s="8"/>
      <c r="F74" s="36"/>
      <c r="G74" s="12"/>
      <c r="H74" s="12"/>
      <c r="I74" s="12"/>
      <c r="J74" s="12"/>
      <c r="K74" s="12"/>
      <c r="L74" s="8"/>
      <c r="M74" s="12"/>
      <c r="N74" s="12"/>
      <c r="O74" s="57"/>
      <c r="P74" s="12"/>
      <c r="Q74" s="15"/>
    </row>
    <row r="75" spans="1:19" x14ac:dyDescent="0.2">
      <c r="A75" s="11" t="s">
        <v>297</v>
      </c>
      <c r="B75" s="11" t="s">
        <v>298</v>
      </c>
      <c r="C75" s="11" t="s">
        <v>297</v>
      </c>
      <c r="D75" s="11" t="s">
        <v>275</v>
      </c>
      <c r="E75" s="12">
        <v>40</v>
      </c>
      <c r="F75" s="12">
        <v>100</v>
      </c>
      <c r="G75" s="12">
        <v>10</v>
      </c>
      <c r="H75" s="12">
        <v>300</v>
      </c>
      <c r="I75" s="12"/>
      <c r="J75" s="12"/>
      <c r="K75" s="12"/>
      <c r="L75" s="13"/>
      <c r="M75" s="12">
        <f t="shared" ref="M75:M90" si="12">SUM(I75:L75)</f>
        <v>0</v>
      </c>
      <c r="N75" s="12">
        <f t="shared" ref="N75:N90" si="13">$M75/$H75</f>
        <v>0</v>
      </c>
      <c r="O75" s="57"/>
      <c r="P75" s="15">
        <v>0.13</v>
      </c>
      <c r="Q75" s="15">
        <f t="shared" ref="Q75:Q90" si="14">$N75*$P75</f>
        <v>0</v>
      </c>
      <c r="R75" s="43">
        <f>SUM(Q75:Q90)</f>
        <v>6.71</v>
      </c>
      <c r="S75" s="3">
        <f>R75*100/$R$144</f>
        <v>16.094986807387862</v>
      </c>
    </row>
    <row r="76" spans="1:19" x14ac:dyDescent="0.2">
      <c r="A76" s="11" t="s">
        <v>78</v>
      </c>
      <c r="B76" s="11" t="s">
        <v>79</v>
      </c>
      <c r="C76" s="11" t="s">
        <v>78</v>
      </c>
      <c r="D76" s="11" t="s">
        <v>275</v>
      </c>
      <c r="E76" s="12">
        <v>40</v>
      </c>
      <c r="F76" s="12">
        <v>150</v>
      </c>
      <c r="G76" s="12">
        <v>10</v>
      </c>
      <c r="H76" s="12">
        <v>300</v>
      </c>
      <c r="I76" s="12"/>
      <c r="J76" s="12"/>
      <c r="K76" s="12"/>
      <c r="L76" s="13"/>
      <c r="M76" s="12">
        <f t="shared" si="12"/>
        <v>0</v>
      </c>
      <c r="N76" s="12">
        <f t="shared" si="13"/>
        <v>0</v>
      </c>
      <c r="O76" s="57"/>
      <c r="P76" s="15">
        <v>0.13</v>
      </c>
      <c r="Q76" s="15">
        <f t="shared" si="14"/>
        <v>0</v>
      </c>
    </row>
    <row r="77" spans="1:19" x14ac:dyDescent="0.2">
      <c r="A77" s="36" t="s">
        <v>240</v>
      </c>
      <c r="B77" s="36" t="s">
        <v>79</v>
      </c>
      <c r="C77" s="31" t="s">
        <v>241</v>
      </c>
      <c r="D77" s="36" t="s">
        <v>277</v>
      </c>
      <c r="E77" s="12">
        <v>40</v>
      </c>
      <c r="F77" s="12">
        <v>150</v>
      </c>
      <c r="G77" s="12">
        <v>10</v>
      </c>
      <c r="H77" s="12">
        <v>300</v>
      </c>
      <c r="I77" s="12"/>
      <c r="J77" s="12">
        <v>300</v>
      </c>
      <c r="K77" s="12">
        <v>300</v>
      </c>
      <c r="L77" s="13"/>
      <c r="M77" s="12">
        <f t="shared" si="12"/>
        <v>600</v>
      </c>
      <c r="N77" s="12">
        <f t="shared" si="13"/>
        <v>2</v>
      </c>
      <c r="O77" s="57"/>
      <c r="P77" s="15">
        <v>0.13</v>
      </c>
      <c r="Q77" s="15">
        <f t="shared" si="14"/>
        <v>0.26</v>
      </c>
    </row>
    <row r="78" spans="1:19" x14ac:dyDescent="0.2">
      <c r="A78" s="11" t="s">
        <v>80</v>
      </c>
      <c r="B78" s="11" t="s">
        <v>81</v>
      </c>
      <c r="C78" s="11" t="s">
        <v>80</v>
      </c>
      <c r="D78" s="11" t="s">
        <v>275</v>
      </c>
      <c r="E78" s="12">
        <v>40</v>
      </c>
      <c r="F78" s="12">
        <v>200</v>
      </c>
      <c r="G78" s="12">
        <v>10</v>
      </c>
      <c r="H78" s="12">
        <v>150</v>
      </c>
      <c r="I78" s="12">
        <v>150</v>
      </c>
      <c r="J78" s="12"/>
      <c r="K78" s="12">
        <v>150</v>
      </c>
      <c r="L78" s="13"/>
      <c r="M78" s="12">
        <f t="shared" si="12"/>
        <v>300</v>
      </c>
      <c r="N78" s="12">
        <f t="shared" si="13"/>
        <v>2</v>
      </c>
      <c r="O78" s="57"/>
      <c r="P78" s="15">
        <v>0.13</v>
      </c>
      <c r="Q78" s="15">
        <f t="shared" si="14"/>
        <v>0.26</v>
      </c>
    </row>
    <row r="79" spans="1:19" x14ac:dyDescent="0.2">
      <c r="A79" s="11" t="s">
        <v>82</v>
      </c>
      <c r="B79" s="11" t="s">
        <v>83</v>
      </c>
      <c r="C79" s="11" t="s">
        <v>82</v>
      </c>
      <c r="D79" s="11" t="s">
        <v>275</v>
      </c>
      <c r="E79" s="12">
        <v>40</v>
      </c>
      <c r="F79" s="12">
        <v>300</v>
      </c>
      <c r="G79" s="12">
        <v>10</v>
      </c>
      <c r="H79" s="12">
        <v>150</v>
      </c>
      <c r="I79" s="12"/>
      <c r="J79" s="12"/>
      <c r="K79" s="12"/>
      <c r="L79" s="13"/>
      <c r="M79" s="12">
        <f t="shared" si="12"/>
        <v>0</v>
      </c>
      <c r="N79" s="12">
        <f t="shared" si="13"/>
        <v>0</v>
      </c>
      <c r="O79" s="57"/>
      <c r="P79" s="15">
        <v>0.13</v>
      </c>
      <c r="Q79" s="15">
        <f t="shared" si="14"/>
        <v>0</v>
      </c>
    </row>
    <row r="80" spans="1:19" x14ac:dyDescent="0.2">
      <c r="A80" s="36" t="s">
        <v>183</v>
      </c>
      <c r="B80" s="36" t="s">
        <v>83</v>
      </c>
      <c r="C80" s="36">
        <v>90447300</v>
      </c>
      <c r="D80" s="36" t="s">
        <v>277</v>
      </c>
      <c r="E80" s="12" t="s">
        <v>89</v>
      </c>
      <c r="F80" s="12">
        <v>300</v>
      </c>
      <c r="G80" s="12">
        <v>10</v>
      </c>
      <c r="H80" s="12">
        <v>150</v>
      </c>
      <c r="I80" s="12"/>
      <c r="J80" s="12">
        <v>150</v>
      </c>
      <c r="K80" s="12">
        <v>300</v>
      </c>
      <c r="L80" s="13"/>
      <c r="M80" s="12">
        <f t="shared" si="12"/>
        <v>450</v>
      </c>
      <c r="N80" s="12">
        <f t="shared" si="13"/>
        <v>3</v>
      </c>
      <c r="O80" s="57"/>
      <c r="P80" s="15">
        <v>0.13</v>
      </c>
      <c r="Q80" s="15">
        <f t="shared" si="14"/>
        <v>0.39</v>
      </c>
    </row>
    <row r="81" spans="1:19" x14ac:dyDescent="0.2">
      <c r="A81" s="11" t="s">
        <v>84</v>
      </c>
      <c r="B81" s="11" t="s">
        <v>85</v>
      </c>
      <c r="C81" s="11" t="s">
        <v>84</v>
      </c>
      <c r="D81" s="11" t="s">
        <v>275</v>
      </c>
      <c r="E81" s="12">
        <v>40</v>
      </c>
      <c r="F81" s="12">
        <v>450</v>
      </c>
      <c r="G81" s="12">
        <v>10</v>
      </c>
      <c r="H81" s="12">
        <v>100</v>
      </c>
      <c r="I81" s="12"/>
      <c r="J81" s="12"/>
      <c r="K81" s="12"/>
      <c r="L81" s="13"/>
      <c r="M81" s="12">
        <f t="shared" si="12"/>
        <v>0</v>
      </c>
      <c r="N81" s="12">
        <f t="shared" si="13"/>
        <v>0</v>
      </c>
      <c r="O81" s="57"/>
      <c r="P81" s="15">
        <v>0.13</v>
      </c>
      <c r="Q81" s="15">
        <f t="shared" si="14"/>
        <v>0</v>
      </c>
    </row>
    <row r="82" spans="1:19" x14ac:dyDescent="0.2">
      <c r="A82" s="36" t="s">
        <v>184</v>
      </c>
      <c r="B82" s="36" t="s">
        <v>85</v>
      </c>
      <c r="C82" s="36">
        <v>90447400</v>
      </c>
      <c r="D82" s="36" t="s">
        <v>277</v>
      </c>
      <c r="E82" s="12" t="s">
        <v>89</v>
      </c>
      <c r="F82" s="12">
        <v>450</v>
      </c>
      <c r="G82" s="12">
        <v>10</v>
      </c>
      <c r="H82" s="12">
        <v>100</v>
      </c>
      <c r="I82" s="12"/>
      <c r="J82" s="12">
        <v>300</v>
      </c>
      <c r="K82" s="12">
        <v>300</v>
      </c>
      <c r="L82" s="13"/>
      <c r="M82" s="12">
        <f t="shared" si="12"/>
        <v>600</v>
      </c>
      <c r="N82" s="12">
        <f t="shared" si="13"/>
        <v>6</v>
      </c>
      <c r="O82" s="57"/>
      <c r="P82" s="15">
        <v>0.13</v>
      </c>
      <c r="Q82" s="15">
        <f t="shared" si="14"/>
        <v>0.78</v>
      </c>
    </row>
    <row r="83" spans="1:19" x14ac:dyDescent="0.2">
      <c r="A83" s="11" t="s">
        <v>86</v>
      </c>
      <c r="B83" s="11" t="s">
        <v>87</v>
      </c>
      <c r="C83" s="11" t="s">
        <v>86</v>
      </c>
      <c r="D83" s="11" t="s">
        <v>275</v>
      </c>
      <c r="E83" s="12">
        <v>40</v>
      </c>
      <c r="F83" s="12">
        <v>600</v>
      </c>
      <c r="G83" s="12">
        <v>10</v>
      </c>
      <c r="H83" s="12">
        <v>50</v>
      </c>
      <c r="I83" s="12"/>
      <c r="J83" s="12"/>
      <c r="K83" s="12">
        <v>200</v>
      </c>
      <c r="L83" s="13"/>
      <c r="M83" s="12">
        <f t="shared" si="12"/>
        <v>200</v>
      </c>
      <c r="N83" s="12">
        <f t="shared" si="13"/>
        <v>4</v>
      </c>
      <c r="O83" s="57"/>
      <c r="P83" s="15">
        <v>0.09</v>
      </c>
      <c r="Q83" s="15">
        <f t="shared" si="14"/>
        <v>0.36</v>
      </c>
    </row>
    <row r="84" spans="1:19" x14ac:dyDescent="0.2">
      <c r="A84" s="36" t="s">
        <v>88</v>
      </c>
      <c r="B84" s="36" t="s">
        <v>87</v>
      </c>
      <c r="C84" s="36">
        <v>90447600</v>
      </c>
      <c r="D84" s="36" t="s">
        <v>277</v>
      </c>
      <c r="E84" s="12" t="s">
        <v>89</v>
      </c>
      <c r="F84" s="12">
        <v>600</v>
      </c>
      <c r="G84" s="12">
        <v>10</v>
      </c>
      <c r="H84" s="12">
        <v>50</v>
      </c>
      <c r="I84" s="12"/>
      <c r="J84" s="12">
        <v>300</v>
      </c>
      <c r="K84" s="12">
        <v>600</v>
      </c>
      <c r="L84" s="13"/>
      <c r="M84" s="12">
        <f t="shared" si="12"/>
        <v>900</v>
      </c>
      <c r="N84" s="12">
        <f t="shared" si="13"/>
        <v>18</v>
      </c>
      <c r="O84" s="57"/>
      <c r="P84" s="15">
        <v>0.09</v>
      </c>
      <c r="Q84" s="15">
        <f t="shared" si="14"/>
        <v>1.6199999999999999</v>
      </c>
    </row>
    <row r="85" spans="1:19" x14ac:dyDescent="0.2">
      <c r="A85" s="11" t="s">
        <v>90</v>
      </c>
      <c r="B85" s="11" t="s">
        <v>91</v>
      </c>
      <c r="C85" s="11" t="s">
        <v>90</v>
      </c>
      <c r="D85" s="11" t="s">
        <v>275</v>
      </c>
      <c r="E85" s="12">
        <v>40</v>
      </c>
      <c r="F85" s="12">
        <v>750</v>
      </c>
      <c r="G85" s="12">
        <v>10</v>
      </c>
      <c r="H85" s="12">
        <v>50</v>
      </c>
      <c r="I85" s="12"/>
      <c r="J85" s="12">
        <v>200</v>
      </c>
      <c r="K85" s="12">
        <v>200</v>
      </c>
      <c r="L85" s="13"/>
      <c r="M85" s="12">
        <f t="shared" si="12"/>
        <v>400</v>
      </c>
      <c r="N85" s="12">
        <f t="shared" si="13"/>
        <v>8</v>
      </c>
      <c r="O85" s="57"/>
      <c r="P85" s="15">
        <v>0.13</v>
      </c>
      <c r="Q85" s="15">
        <f t="shared" si="14"/>
        <v>1.04</v>
      </c>
    </row>
    <row r="86" spans="1:19" x14ac:dyDescent="0.2">
      <c r="A86" s="11" t="s">
        <v>92</v>
      </c>
      <c r="B86" s="11" t="s">
        <v>93</v>
      </c>
      <c r="C86" s="11" t="s">
        <v>92</v>
      </c>
      <c r="D86" s="11" t="s">
        <v>275</v>
      </c>
      <c r="E86" s="12">
        <v>40</v>
      </c>
      <c r="F86" s="12">
        <v>900</v>
      </c>
      <c r="G86" s="12">
        <v>10</v>
      </c>
      <c r="H86" s="12">
        <v>50</v>
      </c>
      <c r="I86" s="12"/>
      <c r="J86" s="12"/>
      <c r="K86" s="12"/>
      <c r="L86" s="13"/>
      <c r="M86" s="12">
        <f t="shared" si="12"/>
        <v>0</v>
      </c>
      <c r="N86" s="12">
        <f t="shared" si="13"/>
        <v>0</v>
      </c>
      <c r="O86" s="57"/>
      <c r="P86" s="15">
        <v>0.13</v>
      </c>
      <c r="Q86" s="15">
        <f t="shared" si="14"/>
        <v>0</v>
      </c>
    </row>
    <row r="87" spans="1:19" x14ac:dyDescent="0.2">
      <c r="A87" s="36" t="s">
        <v>185</v>
      </c>
      <c r="B87" s="36" t="s">
        <v>93</v>
      </c>
      <c r="C87" s="36">
        <v>90447700</v>
      </c>
      <c r="D87" s="36" t="s">
        <v>277</v>
      </c>
      <c r="E87" s="12" t="s">
        <v>89</v>
      </c>
      <c r="F87" s="12">
        <v>900</v>
      </c>
      <c r="G87" s="12">
        <v>10</v>
      </c>
      <c r="H87" s="12">
        <v>50</v>
      </c>
      <c r="I87" s="12"/>
      <c r="J87" s="12">
        <v>100</v>
      </c>
      <c r="K87" s="12">
        <v>300</v>
      </c>
      <c r="L87" s="13"/>
      <c r="M87" s="12">
        <f t="shared" si="12"/>
        <v>400</v>
      </c>
      <c r="N87" s="12">
        <f t="shared" si="13"/>
        <v>8</v>
      </c>
      <c r="O87" s="57"/>
      <c r="P87" s="15">
        <v>0.13</v>
      </c>
      <c r="Q87" s="15">
        <f t="shared" si="14"/>
        <v>1.04</v>
      </c>
    </row>
    <row r="88" spans="1:19" x14ac:dyDescent="0.2">
      <c r="A88" s="11" t="s">
        <v>94</v>
      </c>
      <c r="B88" s="11" t="s">
        <v>95</v>
      </c>
      <c r="C88" s="11" t="s">
        <v>94</v>
      </c>
      <c r="D88" s="11" t="s">
        <v>275</v>
      </c>
      <c r="E88" s="12">
        <v>40</v>
      </c>
      <c r="F88" s="12">
        <v>1200</v>
      </c>
      <c r="G88" s="12">
        <v>5</v>
      </c>
      <c r="H88" s="12">
        <v>25</v>
      </c>
      <c r="I88" s="12"/>
      <c r="J88" s="12">
        <v>100</v>
      </c>
      <c r="K88" s="12">
        <v>200</v>
      </c>
      <c r="L88" s="13"/>
      <c r="M88" s="12">
        <f t="shared" si="12"/>
        <v>300</v>
      </c>
      <c r="N88" s="12">
        <f t="shared" si="13"/>
        <v>12</v>
      </c>
      <c r="O88" s="57"/>
      <c r="P88" s="15">
        <v>0.08</v>
      </c>
      <c r="Q88" s="15">
        <f t="shared" si="14"/>
        <v>0.96</v>
      </c>
    </row>
    <row r="89" spans="1:19" x14ac:dyDescent="0.2">
      <c r="A89" s="36" t="s">
        <v>376</v>
      </c>
      <c r="B89" s="36" t="s">
        <v>377</v>
      </c>
      <c r="C89" s="31" t="s">
        <v>378</v>
      </c>
      <c r="D89" s="36" t="s">
        <v>277</v>
      </c>
      <c r="E89" s="12">
        <v>40</v>
      </c>
      <c r="F89" s="12">
        <v>1800</v>
      </c>
      <c r="G89" s="12">
        <v>5</v>
      </c>
      <c r="H89" s="12">
        <v>20</v>
      </c>
      <c r="I89" s="12"/>
      <c r="J89" s="12"/>
      <c r="K89" s="12"/>
      <c r="L89" s="13"/>
      <c r="M89" s="12">
        <f t="shared" si="12"/>
        <v>0</v>
      </c>
      <c r="N89" s="12">
        <f t="shared" si="13"/>
        <v>0</v>
      </c>
      <c r="O89" s="57"/>
      <c r="P89" s="15">
        <v>0.14000000000000001</v>
      </c>
      <c r="Q89" s="15">
        <f t="shared" si="14"/>
        <v>0</v>
      </c>
    </row>
    <row r="90" spans="1:19" x14ac:dyDescent="0.2">
      <c r="A90" s="11" t="s">
        <v>220</v>
      </c>
      <c r="B90" s="11" t="s">
        <v>221</v>
      </c>
      <c r="C90" s="11" t="s">
        <v>220</v>
      </c>
      <c r="D90" s="11" t="s">
        <v>275</v>
      </c>
      <c r="E90" s="12">
        <v>40</v>
      </c>
      <c r="F90" s="12">
        <v>2000</v>
      </c>
      <c r="G90" s="12">
        <v>5</v>
      </c>
      <c r="H90" s="12">
        <v>25</v>
      </c>
      <c r="I90" s="12"/>
      <c r="J90" s="12"/>
      <c r="K90" s="12"/>
      <c r="L90" s="13"/>
      <c r="M90" s="12">
        <f t="shared" si="12"/>
        <v>0</v>
      </c>
      <c r="N90" s="12">
        <f t="shared" si="13"/>
        <v>0</v>
      </c>
      <c r="O90" s="57"/>
      <c r="P90" s="15">
        <v>0.08</v>
      </c>
      <c r="Q90" s="15">
        <f t="shared" si="14"/>
        <v>0</v>
      </c>
      <c r="R90" s="43"/>
    </row>
    <row r="91" spans="1:19" x14ac:dyDescent="0.2">
      <c r="A91" s="8" t="s">
        <v>96</v>
      </c>
      <c r="B91" s="8"/>
      <c r="C91" s="8"/>
      <c r="D91" s="8"/>
      <c r="E91" s="20"/>
      <c r="F91" s="12"/>
      <c r="G91" s="12"/>
      <c r="H91" s="12"/>
      <c r="I91" s="12"/>
      <c r="J91" s="12"/>
      <c r="K91" s="12"/>
      <c r="L91" s="8"/>
      <c r="M91" s="12"/>
      <c r="N91" s="12"/>
      <c r="O91" s="57"/>
      <c r="P91" s="12"/>
      <c r="Q91" s="15"/>
    </row>
    <row r="92" spans="1:19" x14ac:dyDescent="0.2">
      <c r="A92" s="11" t="s">
        <v>299</v>
      </c>
      <c r="B92" s="11" t="s">
        <v>300</v>
      </c>
      <c r="C92" s="11" t="s">
        <v>299</v>
      </c>
      <c r="D92" s="11" t="s">
        <v>275</v>
      </c>
      <c r="E92" s="12">
        <v>50</v>
      </c>
      <c r="F92" s="12">
        <v>100</v>
      </c>
      <c r="G92" s="12">
        <v>10</v>
      </c>
      <c r="H92" s="12">
        <v>150</v>
      </c>
      <c r="I92" s="12"/>
      <c r="J92" s="12"/>
      <c r="K92" s="12"/>
      <c r="L92" s="13"/>
      <c r="M92" s="12">
        <f t="shared" ref="M92:M108" si="15">SUM(I92:L92)</f>
        <v>0</v>
      </c>
      <c r="N92" s="12">
        <f t="shared" ref="N92:N108" si="16">$M92/$H92</f>
        <v>0</v>
      </c>
      <c r="O92" s="57"/>
      <c r="P92" s="15">
        <v>0.1</v>
      </c>
      <c r="Q92" s="15">
        <f t="shared" ref="Q92:Q108" si="17">$N92*$P92</f>
        <v>0</v>
      </c>
      <c r="R92" s="43">
        <f>SUM(Q92:Q108)</f>
        <v>4.8599999999999994</v>
      </c>
      <c r="S92" s="3">
        <f>R92*100/$R$144</f>
        <v>11.657471815783161</v>
      </c>
    </row>
    <row r="93" spans="1:19" x14ac:dyDescent="0.2">
      <c r="A93" s="11" t="s">
        <v>97</v>
      </c>
      <c r="B93" s="11" t="s">
        <v>98</v>
      </c>
      <c r="C93" s="11" t="s">
        <v>97</v>
      </c>
      <c r="D93" s="11" t="s">
        <v>275</v>
      </c>
      <c r="E93" s="12">
        <v>50</v>
      </c>
      <c r="F93" s="12">
        <v>150</v>
      </c>
      <c r="G93" s="12">
        <v>10</v>
      </c>
      <c r="H93" s="12">
        <v>150</v>
      </c>
      <c r="I93" s="12">
        <v>150</v>
      </c>
      <c r="J93" s="12"/>
      <c r="K93" s="12">
        <v>150</v>
      </c>
      <c r="L93" s="13"/>
      <c r="M93" s="12">
        <f t="shared" si="15"/>
        <v>300</v>
      </c>
      <c r="N93" s="12">
        <f t="shared" si="16"/>
        <v>2</v>
      </c>
      <c r="O93" s="57"/>
      <c r="P93" s="15">
        <v>0.1</v>
      </c>
      <c r="Q93" s="15">
        <f t="shared" si="17"/>
        <v>0.2</v>
      </c>
    </row>
    <row r="94" spans="1:19" x14ac:dyDescent="0.2">
      <c r="A94" s="36" t="s">
        <v>235</v>
      </c>
      <c r="B94" s="36" t="s">
        <v>98</v>
      </c>
      <c r="C94" s="36">
        <v>90448200</v>
      </c>
      <c r="D94" s="36" t="s">
        <v>277</v>
      </c>
      <c r="E94" s="12" t="s">
        <v>102</v>
      </c>
      <c r="F94" s="12">
        <v>150</v>
      </c>
      <c r="G94" s="12">
        <v>10</v>
      </c>
      <c r="H94" s="12">
        <v>150</v>
      </c>
      <c r="I94" s="12"/>
      <c r="J94" s="12">
        <v>150</v>
      </c>
      <c r="K94" s="12">
        <v>300</v>
      </c>
      <c r="L94" s="13"/>
      <c r="M94" s="12">
        <f t="shared" si="15"/>
        <v>450</v>
      </c>
      <c r="N94" s="12">
        <f t="shared" si="16"/>
        <v>3</v>
      </c>
      <c r="O94" s="57"/>
      <c r="P94" s="15">
        <v>0.1</v>
      </c>
      <c r="Q94" s="15">
        <f t="shared" si="17"/>
        <v>0.30000000000000004</v>
      </c>
    </row>
    <row r="95" spans="1:19" x14ac:dyDescent="0.2">
      <c r="A95" s="11" t="s">
        <v>224</v>
      </c>
      <c r="B95" s="11" t="s">
        <v>225</v>
      </c>
      <c r="C95" s="11" t="s">
        <v>224</v>
      </c>
      <c r="D95" s="11" t="s">
        <v>275</v>
      </c>
      <c r="E95" s="12">
        <v>50</v>
      </c>
      <c r="F95" s="12">
        <v>200</v>
      </c>
      <c r="G95" s="12">
        <v>10</v>
      </c>
      <c r="H95" s="12">
        <v>150</v>
      </c>
      <c r="I95" s="12"/>
      <c r="J95" s="12"/>
      <c r="K95" s="12"/>
      <c r="L95" s="13"/>
      <c r="M95" s="12">
        <f t="shared" si="15"/>
        <v>0</v>
      </c>
      <c r="N95" s="12">
        <f t="shared" si="16"/>
        <v>0</v>
      </c>
      <c r="O95" s="57"/>
      <c r="P95" s="15">
        <v>0.1</v>
      </c>
      <c r="Q95" s="15">
        <f t="shared" si="17"/>
        <v>0</v>
      </c>
    </row>
    <row r="96" spans="1:19" x14ac:dyDescent="0.2">
      <c r="A96" s="11" t="s">
        <v>99</v>
      </c>
      <c r="B96" s="11" t="s">
        <v>100</v>
      </c>
      <c r="C96" s="11" t="s">
        <v>99</v>
      </c>
      <c r="D96" s="11" t="s">
        <v>275</v>
      </c>
      <c r="E96" s="12">
        <v>50</v>
      </c>
      <c r="F96" s="12">
        <v>300</v>
      </c>
      <c r="G96" s="12">
        <v>10</v>
      </c>
      <c r="H96" s="12">
        <v>75</v>
      </c>
      <c r="I96" s="12"/>
      <c r="J96" s="12">
        <v>150</v>
      </c>
      <c r="K96" s="12">
        <v>150</v>
      </c>
      <c r="L96" s="13"/>
      <c r="M96" s="12">
        <f t="shared" si="15"/>
        <v>300</v>
      </c>
      <c r="N96" s="12">
        <f t="shared" si="16"/>
        <v>4</v>
      </c>
      <c r="O96" s="57"/>
      <c r="P96" s="15">
        <v>0.1</v>
      </c>
      <c r="Q96" s="15">
        <f t="shared" si="17"/>
        <v>0.4</v>
      </c>
    </row>
    <row r="97" spans="1:19" x14ac:dyDescent="0.2">
      <c r="A97" s="36" t="s">
        <v>101</v>
      </c>
      <c r="B97" s="36" t="s">
        <v>100</v>
      </c>
      <c r="C97" s="36">
        <v>90448300</v>
      </c>
      <c r="D97" s="36" t="s">
        <v>277</v>
      </c>
      <c r="E97" s="12" t="s">
        <v>102</v>
      </c>
      <c r="F97" s="12">
        <v>300</v>
      </c>
      <c r="G97" s="12">
        <v>10</v>
      </c>
      <c r="H97" s="12">
        <v>75</v>
      </c>
      <c r="I97" s="12"/>
      <c r="J97" s="12"/>
      <c r="K97" s="12">
        <v>300</v>
      </c>
      <c r="L97" s="13"/>
      <c r="M97" s="12">
        <f t="shared" si="15"/>
        <v>300</v>
      </c>
      <c r="N97" s="12">
        <f t="shared" si="16"/>
        <v>4</v>
      </c>
      <c r="O97" s="57"/>
      <c r="P97" s="15">
        <v>0.1</v>
      </c>
      <c r="Q97" s="15">
        <f t="shared" si="17"/>
        <v>0.4</v>
      </c>
    </row>
    <row r="98" spans="1:19" x14ac:dyDescent="0.2">
      <c r="A98" s="11" t="s">
        <v>103</v>
      </c>
      <c r="B98" s="11" t="s">
        <v>104</v>
      </c>
      <c r="C98" s="11" t="s">
        <v>103</v>
      </c>
      <c r="D98" s="11" t="s">
        <v>275</v>
      </c>
      <c r="E98" s="12">
        <v>50</v>
      </c>
      <c r="F98" s="12">
        <v>450</v>
      </c>
      <c r="G98" s="12">
        <v>10</v>
      </c>
      <c r="H98" s="12">
        <v>50</v>
      </c>
      <c r="I98" s="12"/>
      <c r="J98" s="12"/>
      <c r="K98" s="12"/>
      <c r="L98" s="13"/>
      <c r="M98" s="12">
        <f t="shared" si="15"/>
        <v>0</v>
      </c>
      <c r="N98" s="12">
        <f t="shared" si="16"/>
        <v>0</v>
      </c>
      <c r="O98" s="57"/>
      <c r="P98" s="15">
        <v>0.1</v>
      </c>
      <c r="Q98" s="15">
        <f t="shared" si="17"/>
        <v>0</v>
      </c>
    </row>
    <row r="99" spans="1:19" x14ac:dyDescent="0.2">
      <c r="A99" s="36" t="s">
        <v>186</v>
      </c>
      <c r="B99" s="36" t="s">
        <v>104</v>
      </c>
      <c r="C99" s="36">
        <v>90448400</v>
      </c>
      <c r="D99" s="36" t="s">
        <v>277</v>
      </c>
      <c r="E99" s="12" t="s">
        <v>102</v>
      </c>
      <c r="F99" s="12">
        <v>450</v>
      </c>
      <c r="G99" s="12">
        <v>10</v>
      </c>
      <c r="H99" s="12">
        <v>50</v>
      </c>
      <c r="I99" s="12"/>
      <c r="J99" s="12">
        <v>200</v>
      </c>
      <c r="K99" s="12">
        <v>300</v>
      </c>
      <c r="L99" s="13"/>
      <c r="M99" s="12">
        <f t="shared" si="15"/>
        <v>500</v>
      </c>
      <c r="N99" s="12">
        <f t="shared" si="16"/>
        <v>10</v>
      </c>
      <c r="O99" s="57"/>
      <c r="P99" s="15">
        <v>0.1</v>
      </c>
      <c r="Q99" s="15">
        <f t="shared" si="17"/>
        <v>1</v>
      </c>
    </row>
    <row r="100" spans="1:19" x14ac:dyDescent="0.2">
      <c r="A100" s="11" t="s">
        <v>105</v>
      </c>
      <c r="B100" s="11" t="s">
        <v>106</v>
      </c>
      <c r="C100" s="11" t="s">
        <v>105</v>
      </c>
      <c r="D100" s="11" t="s">
        <v>275</v>
      </c>
      <c r="E100" s="12">
        <v>50</v>
      </c>
      <c r="F100" s="12">
        <v>600</v>
      </c>
      <c r="G100" s="12">
        <v>10</v>
      </c>
      <c r="H100" s="12">
        <v>50</v>
      </c>
      <c r="I100" s="12"/>
      <c r="J100" s="12"/>
      <c r="K100" s="12">
        <v>100</v>
      </c>
      <c r="L100" s="13"/>
      <c r="M100" s="12">
        <f t="shared" si="15"/>
        <v>100</v>
      </c>
      <c r="N100" s="12">
        <f t="shared" si="16"/>
        <v>2</v>
      </c>
      <c r="O100" s="57"/>
      <c r="P100" s="15">
        <v>0.13</v>
      </c>
      <c r="Q100" s="15">
        <f t="shared" si="17"/>
        <v>0.26</v>
      </c>
    </row>
    <row r="101" spans="1:19" x14ac:dyDescent="0.2">
      <c r="A101" s="36" t="s">
        <v>107</v>
      </c>
      <c r="B101" s="36" t="s">
        <v>106</v>
      </c>
      <c r="C101" s="36">
        <v>90448600</v>
      </c>
      <c r="D101" s="36" t="s">
        <v>277</v>
      </c>
      <c r="E101" s="12" t="s">
        <v>102</v>
      </c>
      <c r="F101" s="12">
        <v>600</v>
      </c>
      <c r="G101" s="12">
        <v>10</v>
      </c>
      <c r="H101" s="12">
        <v>50</v>
      </c>
      <c r="I101" s="12"/>
      <c r="J101" s="12"/>
      <c r="K101" s="12">
        <v>300</v>
      </c>
      <c r="L101" s="13"/>
      <c r="M101" s="12">
        <f t="shared" si="15"/>
        <v>300</v>
      </c>
      <c r="N101" s="12">
        <f t="shared" si="16"/>
        <v>6</v>
      </c>
      <c r="O101" s="57"/>
      <c r="P101" s="15">
        <v>0.13</v>
      </c>
      <c r="Q101" s="15">
        <f t="shared" si="17"/>
        <v>0.78</v>
      </c>
    </row>
    <row r="102" spans="1:19" x14ac:dyDescent="0.2">
      <c r="A102" s="36" t="s">
        <v>266</v>
      </c>
      <c r="B102" s="36" t="s">
        <v>267</v>
      </c>
      <c r="C102" s="36">
        <v>90448605</v>
      </c>
      <c r="D102" s="36" t="s">
        <v>277</v>
      </c>
      <c r="E102" s="12" t="s">
        <v>102</v>
      </c>
      <c r="F102" s="12">
        <v>700</v>
      </c>
      <c r="G102" s="12">
        <v>5</v>
      </c>
      <c r="H102" s="12">
        <v>25</v>
      </c>
      <c r="I102" s="12"/>
      <c r="J102" s="12"/>
      <c r="K102" s="12"/>
      <c r="L102" s="13"/>
      <c r="M102" s="12">
        <f t="shared" si="15"/>
        <v>0</v>
      </c>
      <c r="N102" s="12">
        <f t="shared" si="16"/>
        <v>0</v>
      </c>
      <c r="O102" s="57"/>
      <c r="P102" s="15">
        <v>0.1</v>
      </c>
      <c r="Q102" s="15">
        <f t="shared" si="17"/>
        <v>0</v>
      </c>
    </row>
    <row r="103" spans="1:19" x14ac:dyDescent="0.2">
      <c r="A103" s="11" t="s">
        <v>202</v>
      </c>
      <c r="B103" s="11" t="s">
        <v>203</v>
      </c>
      <c r="C103" s="11" t="s">
        <v>202</v>
      </c>
      <c r="D103" s="11" t="s">
        <v>275</v>
      </c>
      <c r="E103" s="12">
        <v>50</v>
      </c>
      <c r="F103" s="12">
        <v>750</v>
      </c>
      <c r="G103" s="12">
        <v>5</v>
      </c>
      <c r="H103" s="12">
        <v>25</v>
      </c>
      <c r="I103" s="12"/>
      <c r="J103" s="12">
        <v>50</v>
      </c>
      <c r="K103" s="12">
        <v>100</v>
      </c>
      <c r="L103" s="13"/>
      <c r="M103" s="12">
        <f t="shared" si="15"/>
        <v>150</v>
      </c>
      <c r="N103" s="12">
        <f t="shared" si="16"/>
        <v>6</v>
      </c>
      <c r="O103" s="57"/>
      <c r="P103" s="15">
        <v>0.1</v>
      </c>
      <c r="Q103" s="15">
        <f t="shared" si="17"/>
        <v>0.60000000000000009</v>
      </c>
    </row>
    <row r="104" spans="1:19" x14ac:dyDescent="0.2">
      <c r="A104" s="11" t="s">
        <v>108</v>
      </c>
      <c r="B104" s="11" t="s">
        <v>109</v>
      </c>
      <c r="C104" s="11" t="s">
        <v>108</v>
      </c>
      <c r="D104" s="11" t="s">
        <v>275</v>
      </c>
      <c r="E104" s="12">
        <v>50</v>
      </c>
      <c r="F104" s="12">
        <v>900</v>
      </c>
      <c r="G104" s="12">
        <v>5</v>
      </c>
      <c r="H104" s="12">
        <v>25</v>
      </c>
      <c r="I104" s="12"/>
      <c r="J104" s="12"/>
      <c r="K104" s="12"/>
      <c r="L104" s="13"/>
      <c r="M104" s="12">
        <f t="shared" si="15"/>
        <v>0</v>
      </c>
      <c r="N104" s="12">
        <f t="shared" si="16"/>
        <v>0</v>
      </c>
      <c r="O104" s="57"/>
      <c r="P104" s="15">
        <v>0.1</v>
      </c>
      <c r="Q104" s="15">
        <f t="shared" si="17"/>
        <v>0</v>
      </c>
    </row>
    <row r="105" spans="1:19" x14ac:dyDescent="0.2">
      <c r="A105" s="36" t="s">
        <v>187</v>
      </c>
      <c r="B105" s="36" t="s">
        <v>109</v>
      </c>
      <c r="C105" s="36">
        <v>90448700</v>
      </c>
      <c r="D105" s="36" t="s">
        <v>277</v>
      </c>
      <c r="E105" s="12" t="s">
        <v>102</v>
      </c>
      <c r="F105" s="12">
        <v>900</v>
      </c>
      <c r="G105" s="12">
        <v>5</v>
      </c>
      <c r="H105" s="12">
        <v>25</v>
      </c>
      <c r="I105" s="12"/>
      <c r="J105" s="12"/>
      <c r="K105" s="12">
        <v>100</v>
      </c>
      <c r="L105" s="13"/>
      <c r="M105" s="12">
        <f t="shared" si="15"/>
        <v>100</v>
      </c>
      <c r="N105" s="12">
        <f t="shared" si="16"/>
        <v>4</v>
      </c>
      <c r="O105" s="57"/>
      <c r="P105" s="15">
        <v>0.1</v>
      </c>
      <c r="Q105" s="15">
        <f t="shared" si="17"/>
        <v>0.4</v>
      </c>
    </row>
    <row r="106" spans="1:19" x14ac:dyDescent="0.2">
      <c r="A106" s="11" t="s">
        <v>110</v>
      </c>
      <c r="B106" s="11" t="s">
        <v>111</v>
      </c>
      <c r="C106" s="11" t="s">
        <v>110</v>
      </c>
      <c r="D106" s="11" t="s">
        <v>275</v>
      </c>
      <c r="E106" s="12">
        <v>50</v>
      </c>
      <c r="F106" s="12">
        <v>1200</v>
      </c>
      <c r="G106" s="12">
        <v>5</v>
      </c>
      <c r="H106" s="12">
        <v>25</v>
      </c>
      <c r="I106" s="12"/>
      <c r="J106" s="12"/>
      <c r="K106" s="12"/>
      <c r="L106" s="13"/>
      <c r="M106" s="12">
        <f t="shared" si="15"/>
        <v>0</v>
      </c>
      <c r="N106" s="12">
        <f t="shared" si="16"/>
        <v>0</v>
      </c>
      <c r="O106" s="57"/>
      <c r="P106" s="15">
        <v>0.13</v>
      </c>
      <c r="Q106" s="15">
        <f t="shared" si="17"/>
        <v>0</v>
      </c>
    </row>
    <row r="107" spans="1:19" x14ac:dyDescent="0.2">
      <c r="A107" s="36" t="s">
        <v>204</v>
      </c>
      <c r="B107" s="36" t="s">
        <v>111</v>
      </c>
      <c r="C107" s="31" t="s">
        <v>205</v>
      </c>
      <c r="D107" s="36" t="s">
        <v>277</v>
      </c>
      <c r="E107" s="12">
        <v>50</v>
      </c>
      <c r="F107" s="12">
        <v>1200</v>
      </c>
      <c r="G107" s="12">
        <v>5</v>
      </c>
      <c r="H107" s="12">
        <v>25</v>
      </c>
      <c r="I107" s="12"/>
      <c r="J107" s="12"/>
      <c r="K107" s="12">
        <v>100</v>
      </c>
      <c r="L107" s="13"/>
      <c r="M107" s="12">
        <f t="shared" si="15"/>
        <v>100</v>
      </c>
      <c r="N107" s="12">
        <f t="shared" si="16"/>
        <v>4</v>
      </c>
      <c r="O107" s="57"/>
      <c r="P107" s="15">
        <v>0.13</v>
      </c>
      <c r="Q107" s="15">
        <f t="shared" si="17"/>
        <v>0.52</v>
      </c>
    </row>
    <row r="108" spans="1:19" x14ac:dyDescent="0.2">
      <c r="A108" s="36" t="s">
        <v>268</v>
      </c>
      <c r="B108" s="36" t="s">
        <v>269</v>
      </c>
      <c r="C108" s="31" t="s">
        <v>270</v>
      </c>
      <c r="D108" s="36" t="s">
        <v>277</v>
      </c>
      <c r="E108" s="12">
        <v>50</v>
      </c>
      <c r="F108" s="12">
        <v>2400</v>
      </c>
      <c r="G108" s="12">
        <v>5</v>
      </c>
      <c r="H108" s="12">
        <v>25</v>
      </c>
      <c r="I108" s="12"/>
      <c r="J108" s="12"/>
      <c r="K108" s="12"/>
      <c r="L108" s="13"/>
      <c r="M108" s="12">
        <f t="shared" si="15"/>
        <v>0</v>
      </c>
      <c r="N108" s="12">
        <f t="shared" si="16"/>
        <v>0</v>
      </c>
      <c r="O108" s="57"/>
      <c r="P108" s="15">
        <v>0.26</v>
      </c>
      <c r="Q108" s="15">
        <f t="shared" si="17"/>
        <v>0</v>
      </c>
      <c r="R108" s="43"/>
    </row>
    <row r="109" spans="1:19" x14ac:dyDescent="0.2">
      <c r="A109" s="307" t="s">
        <v>112</v>
      </c>
      <c r="B109" s="307"/>
      <c r="C109" s="8"/>
      <c r="D109" s="8"/>
      <c r="E109" s="8"/>
      <c r="F109" s="12"/>
      <c r="G109" s="12"/>
      <c r="H109" s="12"/>
      <c r="I109" s="12"/>
      <c r="J109" s="12"/>
      <c r="K109" s="12"/>
      <c r="L109" s="36"/>
      <c r="M109" s="12"/>
      <c r="N109" s="12"/>
      <c r="O109" s="57"/>
      <c r="P109" s="12"/>
      <c r="Q109" s="15"/>
    </row>
    <row r="110" spans="1:19" x14ac:dyDescent="0.2">
      <c r="A110" s="11" t="s">
        <v>216</v>
      </c>
      <c r="B110" s="11" t="s">
        <v>217</v>
      </c>
      <c r="C110" s="11" t="s">
        <v>216</v>
      </c>
      <c r="D110" s="11" t="s">
        <v>275</v>
      </c>
      <c r="E110" s="12">
        <v>20</v>
      </c>
      <c r="F110" s="12">
        <v>150</v>
      </c>
      <c r="G110" s="12">
        <v>10</v>
      </c>
      <c r="H110" s="12">
        <v>400</v>
      </c>
      <c r="I110" s="12"/>
      <c r="J110" s="12"/>
      <c r="K110" s="12"/>
      <c r="L110" s="36"/>
      <c r="M110" s="12">
        <f t="shared" ref="M110:M143" si="18">SUM(I110:L110)</f>
        <v>0</v>
      </c>
      <c r="N110" s="12">
        <f t="shared" ref="N110:N143" si="19">$M110/$H110</f>
        <v>0</v>
      </c>
      <c r="O110" s="57"/>
      <c r="P110" s="12">
        <v>0.06</v>
      </c>
      <c r="Q110" s="15">
        <f t="shared" ref="Q110:Q143" si="20">$N110*$P110</f>
        <v>0</v>
      </c>
      <c r="R110" s="43">
        <f>SUM(Q110:Q125)</f>
        <v>0.3</v>
      </c>
      <c r="S110" s="3">
        <f>R110*100/$R$144</f>
        <v>0.71959702566562733</v>
      </c>
    </row>
    <row r="111" spans="1:19" x14ac:dyDescent="0.2">
      <c r="A111" s="36" t="s">
        <v>226</v>
      </c>
      <c r="B111" s="36" t="s">
        <v>217</v>
      </c>
      <c r="C111" s="36">
        <v>90444200</v>
      </c>
      <c r="D111" s="36" t="s">
        <v>277</v>
      </c>
      <c r="E111" s="12">
        <v>20</v>
      </c>
      <c r="F111" s="12">
        <v>150</v>
      </c>
      <c r="G111" s="12">
        <v>10</v>
      </c>
      <c r="H111" s="12">
        <v>400</v>
      </c>
      <c r="I111" s="12"/>
      <c r="J111" s="12"/>
      <c r="K111" s="12"/>
      <c r="L111" s="36"/>
      <c r="M111" s="12">
        <f t="shared" si="18"/>
        <v>0</v>
      </c>
      <c r="N111" s="12">
        <f t="shared" si="19"/>
        <v>0</v>
      </c>
      <c r="O111" s="57"/>
      <c r="P111" s="12">
        <v>0.06</v>
      </c>
      <c r="Q111" s="15">
        <f t="shared" si="20"/>
        <v>0</v>
      </c>
    </row>
    <row r="112" spans="1:19" x14ac:dyDescent="0.2">
      <c r="A112" s="11" t="s">
        <v>191</v>
      </c>
      <c r="B112" s="11" t="s">
        <v>192</v>
      </c>
      <c r="C112" s="11" t="s">
        <v>191</v>
      </c>
      <c r="D112" s="11" t="s">
        <v>275</v>
      </c>
      <c r="E112" s="12">
        <v>20</v>
      </c>
      <c r="F112" s="12">
        <v>200</v>
      </c>
      <c r="G112" s="12">
        <v>10</v>
      </c>
      <c r="H112" s="12">
        <v>300</v>
      </c>
      <c r="I112" s="12"/>
      <c r="J112" s="12"/>
      <c r="K112" s="12"/>
      <c r="L112" s="36"/>
      <c r="M112" s="12">
        <f t="shared" si="18"/>
        <v>0</v>
      </c>
      <c r="N112" s="12">
        <f t="shared" si="19"/>
        <v>0</v>
      </c>
      <c r="O112" s="57"/>
      <c r="P112" s="12">
        <v>0.06</v>
      </c>
      <c r="Q112" s="15">
        <f t="shared" si="20"/>
        <v>0</v>
      </c>
    </row>
    <row r="113" spans="1:19" x14ac:dyDescent="0.2">
      <c r="A113" s="11" t="s">
        <v>160</v>
      </c>
      <c r="B113" s="11" t="s">
        <v>161</v>
      </c>
      <c r="C113" s="11" t="s">
        <v>160</v>
      </c>
      <c r="D113" s="11" t="s">
        <v>275</v>
      </c>
      <c r="E113" s="12">
        <v>20</v>
      </c>
      <c r="F113" s="12">
        <v>300</v>
      </c>
      <c r="G113" s="12">
        <v>10</v>
      </c>
      <c r="H113" s="12">
        <v>200</v>
      </c>
      <c r="I113" s="12"/>
      <c r="J113" s="12"/>
      <c r="K113" s="12">
        <v>200</v>
      </c>
      <c r="L113" s="13"/>
      <c r="M113" s="12">
        <f t="shared" si="18"/>
        <v>200</v>
      </c>
      <c r="N113" s="12">
        <f t="shared" si="19"/>
        <v>1</v>
      </c>
      <c r="O113" s="57"/>
      <c r="P113" s="15">
        <v>0.06</v>
      </c>
      <c r="Q113" s="15">
        <f t="shared" si="20"/>
        <v>0.06</v>
      </c>
    </row>
    <row r="114" spans="1:19" x14ac:dyDescent="0.2">
      <c r="A114" s="36" t="s">
        <v>215</v>
      </c>
      <c r="B114" s="36" t="s">
        <v>161</v>
      </c>
      <c r="C114" s="36">
        <v>90444300</v>
      </c>
      <c r="D114" s="36" t="s">
        <v>277</v>
      </c>
      <c r="E114" s="12" t="s">
        <v>46</v>
      </c>
      <c r="F114" s="12">
        <v>300</v>
      </c>
      <c r="G114" s="12">
        <v>10</v>
      </c>
      <c r="H114" s="12">
        <v>200</v>
      </c>
      <c r="I114" s="12"/>
      <c r="J114" s="12"/>
      <c r="K114" s="12"/>
      <c r="L114" s="13"/>
      <c r="M114" s="12">
        <f t="shared" si="18"/>
        <v>0</v>
      </c>
      <c r="N114" s="12">
        <f t="shared" si="19"/>
        <v>0</v>
      </c>
      <c r="O114" s="57"/>
      <c r="P114" s="15">
        <v>0.06</v>
      </c>
      <c r="Q114" s="15">
        <f t="shared" si="20"/>
        <v>0</v>
      </c>
    </row>
    <row r="115" spans="1:19" x14ac:dyDescent="0.2">
      <c r="A115" s="11" t="s">
        <v>206</v>
      </c>
      <c r="B115" s="11" t="s">
        <v>114</v>
      </c>
      <c r="C115" s="11" t="s">
        <v>206</v>
      </c>
      <c r="D115" s="11" t="s">
        <v>275</v>
      </c>
      <c r="E115" s="12">
        <v>20</v>
      </c>
      <c r="F115" s="12">
        <v>450</v>
      </c>
      <c r="G115" s="12">
        <v>10</v>
      </c>
      <c r="H115" s="12">
        <v>100</v>
      </c>
      <c r="I115" s="12"/>
      <c r="J115" s="12"/>
      <c r="K115" s="12"/>
      <c r="L115" s="25"/>
      <c r="M115" s="12">
        <f t="shared" si="18"/>
        <v>0</v>
      </c>
      <c r="N115" s="12">
        <f t="shared" si="19"/>
        <v>0</v>
      </c>
      <c r="O115" s="57"/>
      <c r="P115" s="15">
        <v>0.08</v>
      </c>
      <c r="Q115" s="15">
        <f t="shared" si="20"/>
        <v>0</v>
      </c>
    </row>
    <row r="116" spans="1:19" x14ac:dyDescent="0.2">
      <c r="A116" s="36" t="s">
        <v>113</v>
      </c>
      <c r="B116" s="36" t="s">
        <v>114</v>
      </c>
      <c r="C116" s="36">
        <v>90444400</v>
      </c>
      <c r="D116" s="36" t="s">
        <v>277</v>
      </c>
      <c r="E116" s="12" t="s">
        <v>46</v>
      </c>
      <c r="F116" s="12">
        <v>450</v>
      </c>
      <c r="G116" s="12">
        <v>10</v>
      </c>
      <c r="H116" s="12">
        <v>100</v>
      </c>
      <c r="I116" s="12"/>
      <c r="J116" s="12"/>
      <c r="K116" s="12"/>
      <c r="L116" s="13"/>
      <c r="M116" s="12">
        <f t="shared" si="18"/>
        <v>0</v>
      </c>
      <c r="N116" s="12">
        <f t="shared" si="19"/>
        <v>0</v>
      </c>
      <c r="O116" s="57"/>
      <c r="P116" s="15">
        <v>0.08</v>
      </c>
      <c r="Q116" s="15">
        <f t="shared" si="20"/>
        <v>0</v>
      </c>
    </row>
    <row r="117" spans="1:19" x14ac:dyDescent="0.2">
      <c r="A117" s="11" t="s">
        <v>115</v>
      </c>
      <c r="B117" s="11" t="s">
        <v>116</v>
      </c>
      <c r="C117" s="11" t="s">
        <v>115</v>
      </c>
      <c r="D117" s="11" t="s">
        <v>275</v>
      </c>
      <c r="E117" s="12">
        <v>20</v>
      </c>
      <c r="F117" s="12">
        <v>600</v>
      </c>
      <c r="G117" s="12">
        <v>10</v>
      </c>
      <c r="H117" s="12">
        <v>100</v>
      </c>
      <c r="I117" s="12"/>
      <c r="J117" s="12"/>
      <c r="K117" s="12"/>
      <c r="L117" s="13"/>
      <c r="M117" s="12">
        <f t="shared" si="18"/>
        <v>0</v>
      </c>
      <c r="N117" s="12">
        <f t="shared" si="19"/>
        <v>0</v>
      </c>
      <c r="O117" s="57"/>
      <c r="P117" s="15">
        <v>0.06</v>
      </c>
      <c r="Q117" s="15">
        <f t="shared" si="20"/>
        <v>0</v>
      </c>
    </row>
    <row r="118" spans="1:19" x14ac:dyDescent="0.2">
      <c r="A118" s="36" t="s">
        <v>188</v>
      </c>
      <c r="B118" s="36" t="s">
        <v>116</v>
      </c>
      <c r="C118" s="36">
        <v>90444600</v>
      </c>
      <c r="D118" s="36" t="s">
        <v>277</v>
      </c>
      <c r="E118" s="12" t="s">
        <v>46</v>
      </c>
      <c r="F118" s="12">
        <v>600</v>
      </c>
      <c r="G118" s="12">
        <v>10</v>
      </c>
      <c r="H118" s="12">
        <v>100</v>
      </c>
      <c r="I118" s="12"/>
      <c r="J118" s="12">
        <v>200</v>
      </c>
      <c r="K118" s="12">
        <v>200</v>
      </c>
      <c r="L118" s="13"/>
      <c r="M118" s="12">
        <f t="shared" si="18"/>
        <v>400</v>
      </c>
      <c r="N118" s="12">
        <f t="shared" si="19"/>
        <v>4</v>
      </c>
      <c r="O118" s="57"/>
      <c r="P118" s="15">
        <v>0.06</v>
      </c>
      <c r="Q118" s="15">
        <f t="shared" si="20"/>
        <v>0.24</v>
      </c>
    </row>
    <row r="119" spans="1:19" x14ac:dyDescent="0.2">
      <c r="A119" s="11" t="s">
        <v>117</v>
      </c>
      <c r="B119" s="11" t="s">
        <v>118</v>
      </c>
      <c r="C119" s="11" t="s">
        <v>117</v>
      </c>
      <c r="D119" s="11" t="s">
        <v>275</v>
      </c>
      <c r="E119" s="12">
        <v>20</v>
      </c>
      <c r="F119" s="12">
        <v>750</v>
      </c>
      <c r="G119" s="12">
        <v>10</v>
      </c>
      <c r="H119" s="12">
        <v>100</v>
      </c>
      <c r="I119" s="12"/>
      <c r="J119" s="12"/>
      <c r="K119" s="12"/>
      <c r="L119" s="13"/>
      <c r="M119" s="12">
        <f t="shared" si="18"/>
        <v>0</v>
      </c>
      <c r="N119" s="12">
        <f t="shared" si="19"/>
        <v>0</v>
      </c>
      <c r="O119" s="57"/>
      <c r="P119" s="15">
        <v>7.0000000000000007E-2</v>
      </c>
      <c r="Q119" s="15">
        <f t="shared" si="20"/>
        <v>0</v>
      </c>
    </row>
    <row r="120" spans="1:19" x14ac:dyDescent="0.2">
      <c r="A120" s="36" t="s">
        <v>189</v>
      </c>
      <c r="B120" s="36" t="s">
        <v>118</v>
      </c>
      <c r="C120" s="36">
        <v>90444700</v>
      </c>
      <c r="D120" s="36" t="s">
        <v>277</v>
      </c>
      <c r="E120" s="12" t="s">
        <v>46</v>
      </c>
      <c r="F120" s="12">
        <v>750</v>
      </c>
      <c r="G120" s="12">
        <v>10</v>
      </c>
      <c r="H120" s="12">
        <v>100</v>
      </c>
      <c r="I120" s="12"/>
      <c r="J120" s="12"/>
      <c r="K120" s="12"/>
      <c r="L120" s="13"/>
      <c r="M120" s="12">
        <f t="shared" si="18"/>
        <v>0</v>
      </c>
      <c r="N120" s="12">
        <f t="shared" si="19"/>
        <v>0</v>
      </c>
      <c r="O120" s="57"/>
      <c r="P120" s="15">
        <v>7.0000000000000007E-2</v>
      </c>
      <c r="Q120" s="15">
        <f t="shared" si="20"/>
        <v>0</v>
      </c>
    </row>
    <row r="121" spans="1:19" x14ac:dyDescent="0.2">
      <c r="A121" s="11" t="s">
        <v>119</v>
      </c>
      <c r="B121" s="11" t="s">
        <v>120</v>
      </c>
      <c r="C121" s="11" t="s">
        <v>119</v>
      </c>
      <c r="D121" s="11" t="s">
        <v>275</v>
      </c>
      <c r="E121" s="12">
        <v>20</v>
      </c>
      <c r="F121" s="12">
        <v>900</v>
      </c>
      <c r="G121" s="12">
        <v>10</v>
      </c>
      <c r="H121" s="12">
        <v>50</v>
      </c>
      <c r="I121" s="12"/>
      <c r="J121" s="12"/>
      <c r="K121" s="12"/>
      <c r="L121" s="13"/>
      <c r="M121" s="12">
        <f t="shared" si="18"/>
        <v>0</v>
      </c>
      <c r="N121" s="12">
        <f t="shared" si="19"/>
        <v>0</v>
      </c>
      <c r="O121" s="57"/>
      <c r="P121" s="15">
        <v>0.08</v>
      </c>
      <c r="Q121" s="15">
        <f t="shared" si="20"/>
        <v>0</v>
      </c>
    </row>
    <row r="122" spans="1:19" x14ac:dyDescent="0.2">
      <c r="A122" s="36" t="s">
        <v>263</v>
      </c>
      <c r="B122" s="36" t="s">
        <v>120</v>
      </c>
      <c r="C122" s="36">
        <v>90444800</v>
      </c>
      <c r="D122" s="36" t="s">
        <v>277</v>
      </c>
      <c r="E122" s="12" t="s">
        <v>46</v>
      </c>
      <c r="F122" s="12">
        <v>900</v>
      </c>
      <c r="G122" s="12">
        <v>10</v>
      </c>
      <c r="H122" s="12">
        <v>50</v>
      </c>
      <c r="I122" s="12"/>
      <c r="J122" s="12"/>
      <c r="K122" s="12"/>
      <c r="L122" s="13"/>
      <c r="M122" s="12">
        <f t="shared" si="18"/>
        <v>0</v>
      </c>
      <c r="N122" s="12">
        <f t="shared" si="19"/>
        <v>0</v>
      </c>
      <c r="O122" s="57"/>
      <c r="P122" s="15">
        <v>0.08</v>
      </c>
      <c r="Q122" s="15">
        <f t="shared" si="20"/>
        <v>0</v>
      </c>
    </row>
    <row r="123" spans="1:19" x14ac:dyDescent="0.2">
      <c r="A123" s="11" t="s">
        <v>121</v>
      </c>
      <c r="B123" s="11" t="s">
        <v>122</v>
      </c>
      <c r="C123" s="11" t="s">
        <v>121</v>
      </c>
      <c r="D123" s="11" t="s">
        <v>275</v>
      </c>
      <c r="E123" s="12">
        <v>20</v>
      </c>
      <c r="F123" s="12">
        <v>1200</v>
      </c>
      <c r="G123" s="12">
        <v>10</v>
      </c>
      <c r="H123" s="12">
        <v>50</v>
      </c>
      <c r="I123" s="12"/>
      <c r="J123" s="12"/>
      <c r="K123" s="12"/>
      <c r="L123" s="13"/>
      <c r="M123" s="12">
        <f t="shared" si="18"/>
        <v>0</v>
      </c>
      <c r="N123" s="12">
        <f t="shared" si="19"/>
        <v>0</v>
      </c>
      <c r="O123" s="57"/>
      <c r="P123" s="15">
        <v>0.11</v>
      </c>
      <c r="Q123" s="15">
        <f t="shared" si="20"/>
        <v>0</v>
      </c>
    </row>
    <row r="124" spans="1:19" x14ac:dyDescent="0.2">
      <c r="A124" s="11" t="s">
        <v>207</v>
      </c>
      <c r="B124" s="11" t="s">
        <v>208</v>
      </c>
      <c r="C124" s="11" t="s">
        <v>207</v>
      </c>
      <c r="D124" s="11" t="s">
        <v>275</v>
      </c>
      <c r="E124" s="12">
        <v>20</v>
      </c>
      <c r="F124" s="12">
        <v>1500</v>
      </c>
      <c r="G124" s="12">
        <v>10</v>
      </c>
      <c r="H124" s="12">
        <v>50</v>
      </c>
      <c r="I124" s="12"/>
      <c r="J124" s="12"/>
      <c r="K124" s="12"/>
      <c r="L124" s="13"/>
      <c r="M124" s="12">
        <f t="shared" si="18"/>
        <v>0</v>
      </c>
      <c r="N124" s="12">
        <f t="shared" si="19"/>
        <v>0</v>
      </c>
      <c r="O124" s="57"/>
      <c r="P124" s="15">
        <v>7.0000000000000007E-2</v>
      </c>
      <c r="Q124" s="15">
        <f t="shared" si="20"/>
        <v>0</v>
      </c>
    </row>
    <row r="125" spans="1:19" x14ac:dyDescent="0.2">
      <c r="A125" s="11" t="s">
        <v>209</v>
      </c>
      <c r="B125" s="11" t="s">
        <v>210</v>
      </c>
      <c r="C125" s="11" t="s">
        <v>209</v>
      </c>
      <c r="D125" s="11" t="s">
        <v>275</v>
      </c>
      <c r="E125" s="12">
        <v>20</v>
      </c>
      <c r="F125" s="12">
        <v>1800</v>
      </c>
      <c r="G125" s="12">
        <v>10</v>
      </c>
      <c r="H125" s="12">
        <v>50</v>
      </c>
      <c r="I125" s="12"/>
      <c r="J125" s="12"/>
      <c r="K125" s="12"/>
      <c r="L125" s="13"/>
      <c r="M125" s="12">
        <f t="shared" si="18"/>
        <v>0</v>
      </c>
      <c r="N125" s="12">
        <f t="shared" si="19"/>
        <v>0</v>
      </c>
      <c r="O125" s="58"/>
      <c r="P125" s="15">
        <v>0.09</v>
      </c>
      <c r="Q125" s="15">
        <f t="shared" si="20"/>
        <v>0</v>
      </c>
      <c r="R125" s="43"/>
    </row>
    <row r="126" spans="1:19" x14ac:dyDescent="0.2">
      <c r="A126" s="11" t="s">
        <v>123</v>
      </c>
      <c r="B126" s="11" t="s">
        <v>124</v>
      </c>
      <c r="C126" s="11" t="s">
        <v>123</v>
      </c>
      <c r="D126" s="11" t="s">
        <v>275</v>
      </c>
      <c r="E126" s="12">
        <v>25</v>
      </c>
      <c r="F126" s="12">
        <v>150</v>
      </c>
      <c r="G126" s="12">
        <v>10</v>
      </c>
      <c r="H126" s="12">
        <v>200</v>
      </c>
      <c r="I126" s="12"/>
      <c r="J126" s="12"/>
      <c r="K126" s="12"/>
      <c r="L126" s="13"/>
      <c r="M126" s="12">
        <f t="shared" si="18"/>
        <v>0</v>
      </c>
      <c r="N126" s="12">
        <f t="shared" si="19"/>
        <v>0</v>
      </c>
      <c r="O126" s="57"/>
      <c r="P126" s="15">
        <v>0.04</v>
      </c>
      <c r="Q126" s="15">
        <f t="shared" si="20"/>
        <v>0</v>
      </c>
      <c r="R126" s="43">
        <f>SUM(Q126:Q143)</f>
        <v>3.34</v>
      </c>
      <c r="S126" s="3">
        <f>R126*100/$R$144</f>
        <v>8.0115135524106513</v>
      </c>
    </row>
    <row r="127" spans="1:19" x14ac:dyDescent="0.2">
      <c r="A127" s="36" t="s">
        <v>257</v>
      </c>
      <c r="B127" s="36" t="s">
        <v>124</v>
      </c>
      <c r="C127" s="36">
        <v>90445200</v>
      </c>
      <c r="D127" s="36" t="s">
        <v>277</v>
      </c>
      <c r="E127" s="12">
        <v>25</v>
      </c>
      <c r="F127" s="12">
        <v>150</v>
      </c>
      <c r="G127" s="12">
        <v>10</v>
      </c>
      <c r="H127" s="12">
        <v>200</v>
      </c>
      <c r="I127" s="12"/>
      <c r="J127" s="12"/>
      <c r="K127" s="12"/>
      <c r="L127" s="13"/>
      <c r="M127" s="12">
        <f t="shared" si="18"/>
        <v>0</v>
      </c>
      <c r="N127" s="12">
        <f t="shared" si="19"/>
        <v>0</v>
      </c>
      <c r="O127" s="57"/>
      <c r="P127" s="15">
        <v>0.04</v>
      </c>
      <c r="Q127" s="15">
        <f t="shared" si="20"/>
        <v>0</v>
      </c>
    </row>
    <row r="128" spans="1:19" x14ac:dyDescent="0.2">
      <c r="A128" s="11" t="s">
        <v>125</v>
      </c>
      <c r="B128" s="11" t="s">
        <v>126</v>
      </c>
      <c r="C128" s="11" t="s">
        <v>125</v>
      </c>
      <c r="D128" s="11" t="s">
        <v>275</v>
      </c>
      <c r="E128" s="12">
        <v>25</v>
      </c>
      <c r="F128" s="12">
        <v>300</v>
      </c>
      <c r="G128" s="12">
        <v>10</v>
      </c>
      <c r="H128" s="12">
        <v>100</v>
      </c>
      <c r="I128" s="12"/>
      <c r="J128" s="12"/>
      <c r="K128" s="12"/>
      <c r="L128" s="13"/>
      <c r="M128" s="12">
        <f t="shared" si="18"/>
        <v>0</v>
      </c>
      <c r="N128" s="12">
        <f t="shared" si="19"/>
        <v>0</v>
      </c>
      <c r="O128" s="57"/>
      <c r="P128" s="15">
        <v>0.04</v>
      </c>
      <c r="Q128" s="15">
        <f t="shared" si="20"/>
        <v>0</v>
      </c>
    </row>
    <row r="129" spans="1:19" x14ac:dyDescent="0.2">
      <c r="A129" s="36" t="s">
        <v>127</v>
      </c>
      <c r="B129" s="36" t="s">
        <v>126</v>
      </c>
      <c r="C129" s="36">
        <v>90445300</v>
      </c>
      <c r="D129" s="36" t="s">
        <v>277</v>
      </c>
      <c r="E129" s="12" t="s">
        <v>63</v>
      </c>
      <c r="F129" s="12">
        <v>300</v>
      </c>
      <c r="G129" s="12">
        <v>10</v>
      </c>
      <c r="H129" s="12">
        <v>100</v>
      </c>
      <c r="I129" s="12"/>
      <c r="J129" s="12"/>
      <c r="K129" s="12">
        <v>300</v>
      </c>
      <c r="L129" s="13"/>
      <c r="M129" s="12">
        <f t="shared" si="18"/>
        <v>300</v>
      </c>
      <c r="N129" s="12">
        <f t="shared" si="19"/>
        <v>3</v>
      </c>
      <c r="O129" s="57"/>
      <c r="P129" s="15">
        <v>0.04</v>
      </c>
      <c r="Q129" s="15">
        <f t="shared" si="20"/>
        <v>0.12</v>
      </c>
    </row>
    <row r="130" spans="1:19" x14ac:dyDescent="0.2">
      <c r="A130" s="11" t="s">
        <v>128</v>
      </c>
      <c r="B130" s="11" t="s">
        <v>129</v>
      </c>
      <c r="C130" s="11" t="s">
        <v>128</v>
      </c>
      <c r="D130" s="11" t="s">
        <v>275</v>
      </c>
      <c r="E130" s="12">
        <v>25</v>
      </c>
      <c r="F130" s="12">
        <v>450</v>
      </c>
      <c r="G130" s="12">
        <v>10</v>
      </c>
      <c r="H130" s="12">
        <v>100</v>
      </c>
      <c r="I130" s="12"/>
      <c r="J130" s="12"/>
      <c r="K130" s="12">
        <v>200</v>
      </c>
      <c r="L130" s="13"/>
      <c r="M130" s="12">
        <f t="shared" si="18"/>
        <v>200</v>
      </c>
      <c r="N130" s="12">
        <f t="shared" si="19"/>
        <v>2</v>
      </c>
      <c r="O130" s="57"/>
      <c r="P130" s="15">
        <v>0.06</v>
      </c>
      <c r="Q130" s="15">
        <f t="shared" si="20"/>
        <v>0.12</v>
      </c>
    </row>
    <row r="131" spans="1:19" x14ac:dyDescent="0.2">
      <c r="A131" s="36" t="s">
        <v>190</v>
      </c>
      <c r="B131" s="36" t="s">
        <v>129</v>
      </c>
      <c r="C131" s="36">
        <v>90445400</v>
      </c>
      <c r="D131" s="36" t="s">
        <v>277</v>
      </c>
      <c r="E131" s="12" t="s">
        <v>63</v>
      </c>
      <c r="F131" s="12">
        <v>450</v>
      </c>
      <c r="G131" s="12">
        <v>10</v>
      </c>
      <c r="H131" s="12">
        <v>100</v>
      </c>
      <c r="I131" s="12"/>
      <c r="J131" s="12">
        <v>200</v>
      </c>
      <c r="K131" s="12">
        <v>300</v>
      </c>
      <c r="L131" s="13"/>
      <c r="M131" s="12">
        <f t="shared" si="18"/>
        <v>500</v>
      </c>
      <c r="N131" s="12">
        <f t="shared" si="19"/>
        <v>5</v>
      </c>
      <c r="O131" s="57"/>
      <c r="P131" s="15">
        <v>0.06</v>
      </c>
      <c r="Q131" s="15">
        <f t="shared" si="20"/>
        <v>0.3</v>
      </c>
    </row>
    <row r="132" spans="1:19" x14ac:dyDescent="0.2">
      <c r="A132" s="11" t="s">
        <v>130</v>
      </c>
      <c r="B132" s="11" t="s">
        <v>131</v>
      </c>
      <c r="C132" s="11" t="s">
        <v>130</v>
      </c>
      <c r="D132" s="11" t="s">
        <v>275</v>
      </c>
      <c r="E132" s="12">
        <v>25</v>
      </c>
      <c r="F132" s="12">
        <v>600</v>
      </c>
      <c r="G132" s="12">
        <v>10</v>
      </c>
      <c r="H132" s="12">
        <v>50</v>
      </c>
      <c r="I132" s="12"/>
      <c r="J132" s="12"/>
      <c r="K132" s="12"/>
      <c r="L132" s="13"/>
      <c r="M132" s="12">
        <f t="shared" si="18"/>
        <v>0</v>
      </c>
      <c r="N132" s="12">
        <f t="shared" si="19"/>
        <v>0</v>
      </c>
      <c r="O132" s="57"/>
      <c r="P132" s="15">
        <v>0.04</v>
      </c>
      <c r="Q132" s="15">
        <f t="shared" si="20"/>
        <v>0</v>
      </c>
    </row>
    <row r="133" spans="1:19" x14ac:dyDescent="0.2">
      <c r="A133" s="36" t="s">
        <v>211</v>
      </c>
      <c r="B133" s="36" t="s">
        <v>131</v>
      </c>
      <c r="C133" s="36">
        <v>90445600</v>
      </c>
      <c r="D133" s="36" t="s">
        <v>277</v>
      </c>
      <c r="E133" s="12">
        <v>25</v>
      </c>
      <c r="F133" s="12">
        <v>600</v>
      </c>
      <c r="G133" s="12">
        <v>10</v>
      </c>
      <c r="H133" s="12">
        <v>50</v>
      </c>
      <c r="I133" s="12"/>
      <c r="J133" s="12"/>
      <c r="K133" s="12">
        <v>200</v>
      </c>
      <c r="L133" s="13"/>
      <c r="M133" s="12">
        <f t="shared" si="18"/>
        <v>200</v>
      </c>
      <c r="N133" s="12">
        <f t="shared" si="19"/>
        <v>4</v>
      </c>
      <c r="O133" s="57"/>
      <c r="P133" s="15">
        <v>0.04</v>
      </c>
      <c r="Q133" s="15">
        <f t="shared" si="20"/>
        <v>0.16</v>
      </c>
    </row>
    <row r="134" spans="1:19" x14ac:dyDescent="0.2">
      <c r="A134" s="11" t="s">
        <v>162</v>
      </c>
      <c r="B134" s="11" t="s">
        <v>163</v>
      </c>
      <c r="C134" s="11" t="s">
        <v>162</v>
      </c>
      <c r="D134" s="11" t="s">
        <v>275</v>
      </c>
      <c r="E134" s="12">
        <v>25</v>
      </c>
      <c r="F134" s="12">
        <v>750</v>
      </c>
      <c r="G134" s="12">
        <v>10</v>
      </c>
      <c r="H134" s="12">
        <v>50</v>
      </c>
      <c r="I134" s="12"/>
      <c r="J134" s="12"/>
      <c r="K134" s="12">
        <v>200</v>
      </c>
      <c r="L134" s="13"/>
      <c r="M134" s="12">
        <f t="shared" si="18"/>
        <v>200</v>
      </c>
      <c r="N134" s="12">
        <f t="shared" si="19"/>
        <v>4</v>
      </c>
      <c r="O134" s="57"/>
      <c r="P134" s="15">
        <v>0.04</v>
      </c>
      <c r="Q134" s="15">
        <f t="shared" si="20"/>
        <v>0.16</v>
      </c>
    </row>
    <row r="135" spans="1:19" x14ac:dyDescent="0.2">
      <c r="A135" s="36" t="s">
        <v>218</v>
      </c>
      <c r="B135" s="36" t="s">
        <v>163</v>
      </c>
      <c r="C135" s="31" t="s">
        <v>219</v>
      </c>
      <c r="D135" s="36" t="s">
        <v>277</v>
      </c>
      <c r="E135" s="12">
        <v>25</v>
      </c>
      <c r="F135" s="12">
        <v>750</v>
      </c>
      <c r="G135" s="12">
        <v>10</v>
      </c>
      <c r="H135" s="12">
        <v>50</v>
      </c>
      <c r="I135" s="12"/>
      <c r="J135" s="12">
        <v>400</v>
      </c>
      <c r="K135" s="12">
        <v>1500</v>
      </c>
      <c r="L135" s="13"/>
      <c r="M135" s="12">
        <f t="shared" si="18"/>
        <v>1900</v>
      </c>
      <c r="N135" s="12">
        <f t="shared" si="19"/>
        <v>38</v>
      </c>
      <c r="O135" s="57"/>
      <c r="P135" s="15">
        <v>0.04</v>
      </c>
      <c r="Q135" s="15">
        <f t="shared" si="20"/>
        <v>1.52</v>
      </c>
    </row>
    <row r="136" spans="1:19" x14ac:dyDescent="0.2">
      <c r="A136" s="11" t="s">
        <v>132</v>
      </c>
      <c r="B136" s="11" t="s">
        <v>133</v>
      </c>
      <c r="C136" s="11" t="s">
        <v>132</v>
      </c>
      <c r="D136" s="11" t="s">
        <v>275</v>
      </c>
      <c r="E136" s="12">
        <v>25</v>
      </c>
      <c r="F136" s="12">
        <v>900</v>
      </c>
      <c r="G136" s="12">
        <v>10</v>
      </c>
      <c r="H136" s="12">
        <v>50</v>
      </c>
      <c r="I136" s="12"/>
      <c r="J136" s="12"/>
      <c r="K136" s="12"/>
      <c r="L136" s="13"/>
      <c r="M136" s="12">
        <f t="shared" si="18"/>
        <v>0</v>
      </c>
      <c r="N136" s="12">
        <f t="shared" si="19"/>
        <v>0</v>
      </c>
      <c r="O136" s="57"/>
      <c r="P136" s="15">
        <v>0.06</v>
      </c>
      <c r="Q136" s="15">
        <f t="shared" si="20"/>
        <v>0</v>
      </c>
    </row>
    <row r="137" spans="1:19" x14ac:dyDescent="0.2">
      <c r="A137" s="36" t="s">
        <v>264</v>
      </c>
      <c r="B137" s="36" t="s">
        <v>133</v>
      </c>
      <c r="C137" s="31" t="s">
        <v>265</v>
      </c>
      <c r="D137" s="36" t="s">
        <v>277</v>
      </c>
      <c r="E137" s="12">
        <v>25</v>
      </c>
      <c r="F137" s="12">
        <v>900</v>
      </c>
      <c r="G137" s="12">
        <v>10</v>
      </c>
      <c r="H137" s="12">
        <v>50</v>
      </c>
      <c r="I137" s="12"/>
      <c r="J137" s="12"/>
      <c r="K137" s="12">
        <v>200</v>
      </c>
      <c r="L137" s="13"/>
      <c r="M137" s="12">
        <f t="shared" si="18"/>
        <v>200</v>
      </c>
      <c r="N137" s="12">
        <f t="shared" si="19"/>
        <v>4</v>
      </c>
      <c r="O137" s="57"/>
      <c r="P137" s="15">
        <v>0.06</v>
      </c>
      <c r="Q137" s="15">
        <f t="shared" si="20"/>
        <v>0.24</v>
      </c>
    </row>
    <row r="138" spans="1:19" x14ac:dyDescent="0.2">
      <c r="A138" s="11" t="s">
        <v>134</v>
      </c>
      <c r="B138" s="11" t="s">
        <v>135</v>
      </c>
      <c r="C138" s="11" t="s">
        <v>134</v>
      </c>
      <c r="D138" s="11" t="s">
        <v>275</v>
      </c>
      <c r="E138" s="12">
        <v>25</v>
      </c>
      <c r="F138" s="12">
        <v>1200</v>
      </c>
      <c r="G138" s="12">
        <v>10</v>
      </c>
      <c r="H138" s="12">
        <v>50</v>
      </c>
      <c r="I138" s="12"/>
      <c r="J138" s="12"/>
      <c r="K138" s="12"/>
      <c r="L138" s="13"/>
      <c r="M138" s="12">
        <f t="shared" si="18"/>
        <v>0</v>
      </c>
      <c r="N138" s="12">
        <f t="shared" si="19"/>
        <v>0</v>
      </c>
      <c r="O138" s="57"/>
      <c r="P138" s="15">
        <v>0.08</v>
      </c>
      <c r="Q138" s="15">
        <f t="shared" si="20"/>
        <v>0</v>
      </c>
    </row>
    <row r="139" spans="1:19" x14ac:dyDescent="0.2">
      <c r="A139" s="26" t="s">
        <v>451</v>
      </c>
      <c r="B139" s="36" t="s">
        <v>135</v>
      </c>
      <c r="C139" s="26">
        <v>90445810</v>
      </c>
      <c r="D139" s="36" t="s">
        <v>277</v>
      </c>
      <c r="E139" s="12" t="s">
        <v>63</v>
      </c>
      <c r="F139" s="12">
        <v>1200</v>
      </c>
      <c r="G139" s="12">
        <v>10</v>
      </c>
      <c r="H139" s="12">
        <v>50</v>
      </c>
      <c r="I139" s="12"/>
      <c r="J139" s="12">
        <v>100</v>
      </c>
      <c r="K139" s="12">
        <v>200</v>
      </c>
      <c r="L139" s="13"/>
      <c r="M139" s="12">
        <f t="shared" si="18"/>
        <v>300</v>
      </c>
      <c r="N139" s="12">
        <f t="shared" si="19"/>
        <v>6</v>
      </c>
      <c r="O139" s="57"/>
      <c r="P139" s="15">
        <v>0.08</v>
      </c>
      <c r="Q139" s="15">
        <f t="shared" si="20"/>
        <v>0.48</v>
      </c>
    </row>
    <row r="140" spans="1:19" x14ac:dyDescent="0.2">
      <c r="A140" s="11" t="s">
        <v>238</v>
      </c>
      <c r="B140" s="11" t="s">
        <v>239</v>
      </c>
      <c r="C140" s="11" t="s">
        <v>238</v>
      </c>
      <c r="D140" s="11" t="s">
        <v>275</v>
      </c>
      <c r="E140" s="12">
        <v>25</v>
      </c>
      <c r="F140" s="12">
        <v>1524</v>
      </c>
      <c r="G140" s="12">
        <v>10</v>
      </c>
      <c r="H140" s="12">
        <v>50</v>
      </c>
      <c r="I140" s="12"/>
      <c r="J140" s="12"/>
      <c r="K140" s="12"/>
      <c r="L140" s="13"/>
      <c r="M140" s="12">
        <f t="shared" si="18"/>
        <v>0</v>
      </c>
      <c r="N140" s="12">
        <f t="shared" si="19"/>
        <v>0</v>
      </c>
      <c r="O140" s="57"/>
      <c r="P140" s="15">
        <v>0.08</v>
      </c>
      <c r="Q140" s="15">
        <f t="shared" si="20"/>
        <v>0</v>
      </c>
    </row>
    <row r="141" spans="1:19" x14ac:dyDescent="0.2">
      <c r="A141" s="11" t="s">
        <v>164</v>
      </c>
      <c r="B141" s="11" t="s">
        <v>165</v>
      </c>
      <c r="C141" s="11" t="s">
        <v>164</v>
      </c>
      <c r="D141" s="11" t="s">
        <v>275</v>
      </c>
      <c r="E141" s="12">
        <v>25</v>
      </c>
      <c r="F141" s="12">
        <v>1800</v>
      </c>
      <c r="G141" s="12">
        <v>10</v>
      </c>
      <c r="H141" s="12">
        <v>50</v>
      </c>
      <c r="I141" s="12"/>
      <c r="J141" s="12"/>
      <c r="K141" s="12"/>
      <c r="L141" s="13"/>
      <c r="M141" s="12">
        <f t="shared" si="18"/>
        <v>0</v>
      </c>
      <c r="N141" s="12">
        <f t="shared" si="19"/>
        <v>0</v>
      </c>
      <c r="O141" s="57"/>
      <c r="P141" s="15">
        <v>0.12</v>
      </c>
      <c r="Q141" s="15">
        <f t="shared" si="20"/>
        <v>0</v>
      </c>
    </row>
    <row r="142" spans="1:19" x14ac:dyDescent="0.2">
      <c r="A142" s="36" t="s">
        <v>227</v>
      </c>
      <c r="B142" s="36" t="s">
        <v>165</v>
      </c>
      <c r="C142" s="36">
        <v>90445900</v>
      </c>
      <c r="D142" s="36" t="s">
        <v>277</v>
      </c>
      <c r="E142" s="12">
        <v>25</v>
      </c>
      <c r="F142" s="12">
        <v>1800</v>
      </c>
      <c r="G142" s="12">
        <v>10</v>
      </c>
      <c r="H142" s="12">
        <v>50</v>
      </c>
      <c r="I142" s="12"/>
      <c r="J142" s="12"/>
      <c r="K142" s="12">
        <v>100</v>
      </c>
      <c r="L142" s="13"/>
      <c r="M142" s="12">
        <f t="shared" si="18"/>
        <v>100</v>
      </c>
      <c r="N142" s="12">
        <f t="shared" si="19"/>
        <v>2</v>
      </c>
      <c r="O142" s="57"/>
      <c r="P142" s="15">
        <v>0.12</v>
      </c>
      <c r="Q142" s="15">
        <f t="shared" si="20"/>
        <v>0.24</v>
      </c>
      <c r="R142" s="43"/>
    </row>
    <row r="143" spans="1:19" x14ac:dyDescent="0.2">
      <c r="A143" s="36" t="s">
        <v>301</v>
      </c>
      <c r="B143" s="36" t="s">
        <v>302</v>
      </c>
      <c r="C143" s="36">
        <v>90446000</v>
      </c>
      <c r="D143" s="36" t="s">
        <v>277</v>
      </c>
      <c r="E143" s="12">
        <v>25</v>
      </c>
      <c r="F143" s="12">
        <v>2400</v>
      </c>
      <c r="G143" s="12">
        <v>10</v>
      </c>
      <c r="H143" s="12">
        <v>50</v>
      </c>
      <c r="I143" s="12"/>
      <c r="J143" s="12"/>
      <c r="K143" s="12"/>
      <c r="L143" s="13"/>
      <c r="M143" s="12">
        <f t="shared" si="18"/>
        <v>0</v>
      </c>
      <c r="N143" s="12">
        <f t="shared" si="19"/>
        <v>0</v>
      </c>
      <c r="O143" s="57"/>
      <c r="P143" s="15">
        <v>0.12</v>
      </c>
      <c r="Q143" s="15">
        <f t="shared" si="20"/>
        <v>0</v>
      </c>
      <c r="R143" s="43"/>
    </row>
    <row r="144" spans="1:19" x14ac:dyDescent="0.2">
      <c r="A144" s="305"/>
      <c r="B144" s="305"/>
      <c r="C144" s="305"/>
      <c r="D144" s="305"/>
      <c r="E144" s="305"/>
      <c r="F144" s="305"/>
      <c r="G144" s="305"/>
      <c r="H144" s="305"/>
      <c r="I144" s="36">
        <f t="shared" ref="I144:N144" si="21">SUBTOTAL(9,I5:I143)</f>
        <v>300</v>
      </c>
      <c r="J144" s="36">
        <f t="shared" si="21"/>
        <v>15250</v>
      </c>
      <c r="K144" s="36">
        <f t="shared" si="21"/>
        <v>37650</v>
      </c>
      <c r="L144" s="36">
        <f t="shared" si="21"/>
        <v>0</v>
      </c>
      <c r="M144" s="36">
        <f t="shared" si="21"/>
        <v>53200</v>
      </c>
      <c r="N144" s="36">
        <f t="shared" si="21"/>
        <v>673</v>
      </c>
      <c r="O144" s="59"/>
      <c r="P144" s="12"/>
      <c r="Q144" s="36">
        <f>SUBTOTAL(9,Q5:Q143)</f>
        <v>42.839999999999996</v>
      </c>
      <c r="R144" s="3">
        <f>SUM(R13:R143)</f>
        <v>41.69</v>
      </c>
      <c r="S144" s="3">
        <f>SUM(S13:S143)</f>
        <v>99.999999999999986</v>
      </c>
    </row>
    <row r="145" spans="1:17" x14ac:dyDescent="0.2">
      <c r="A145" s="305"/>
      <c r="B145" s="305"/>
      <c r="C145" s="305"/>
      <c r="D145" s="305"/>
      <c r="E145" s="305"/>
      <c r="F145" s="305"/>
      <c r="G145" s="305"/>
      <c r="H145" s="305"/>
      <c r="I145" s="36">
        <v>2</v>
      </c>
      <c r="J145" s="36">
        <v>175</v>
      </c>
      <c r="K145" s="36">
        <v>496</v>
      </c>
      <c r="L145" s="36"/>
      <c r="M145" s="36"/>
      <c r="N145" s="36">
        <f>SUM(I145:L145)</f>
        <v>673</v>
      </c>
      <c r="Q145" s="3">
        <f>Q144/30</f>
        <v>1.4279999999999999</v>
      </c>
    </row>
    <row r="146" spans="1:17" x14ac:dyDescent="0.2">
      <c r="A146" s="305"/>
      <c r="B146" s="305"/>
      <c r="C146" s="305"/>
      <c r="D146" s="305"/>
      <c r="E146" s="305"/>
      <c r="F146" s="305"/>
      <c r="G146" s="305"/>
      <c r="H146" s="305"/>
      <c r="I146" s="36">
        <v>0.23</v>
      </c>
      <c r="J146" s="36">
        <f>11.77+0.4</f>
        <v>12.17</v>
      </c>
      <c r="K146" s="36">
        <v>30.44</v>
      </c>
      <c r="L146" s="36"/>
      <c r="M146" s="36"/>
      <c r="N146" s="36">
        <f>SUM(I146:L146)</f>
        <v>42.84</v>
      </c>
    </row>
    <row r="147" spans="1:17" x14ac:dyDescent="0.2">
      <c r="A147" s="34"/>
      <c r="B147" s="34"/>
      <c r="C147" s="34"/>
      <c r="D147" s="34"/>
      <c r="E147" s="34"/>
      <c r="F147" s="34"/>
      <c r="G147" s="34"/>
      <c r="H147" s="34"/>
    </row>
    <row r="148" spans="1:17" x14ac:dyDescent="0.2">
      <c r="A148" s="28" t="s">
        <v>136</v>
      </c>
      <c r="B148" s="28" t="s">
        <v>136</v>
      </c>
      <c r="C148" s="30"/>
      <c r="D148" s="30"/>
      <c r="E148" s="8" t="s">
        <v>10</v>
      </c>
      <c r="F148" s="8" t="s">
        <v>137</v>
      </c>
      <c r="G148" s="300" t="s">
        <v>138</v>
      </c>
      <c r="H148" s="301"/>
      <c r="I148" s="20"/>
      <c r="J148" s="20"/>
      <c r="K148" s="20"/>
      <c r="L148" s="20"/>
      <c r="M148" s="12"/>
      <c r="N148" s="12"/>
      <c r="O148" s="35"/>
      <c r="P148" s="12"/>
      <c r="Q148" s="15"/>
    </row>
    <row r="149" spans="1:17" x14ac:dyDescent="0.2">
      <c r="A149" s="36"/>
      <c r="B149" s="36"/>
      <c r="C149" s="36"/>
      <c r="D149" s="36"/>
      <c r="E149" s="8"/>
      <c r="F149" s="8"/>
      <c r="G149" s="8" t="s">
        <v>139</v>
      </c>
      <c r="H149" s="8" t="s">
        <v>140</v>
      </c>
      <c r="I149" s="8" t="s">
        <v>140</v>
      </c>
      <c r="J149" s="8" t="s">
        <v>140</v>
      </c>
      <c r="K149" s="8" t="s">
        <v>140</v>
      </c>
      <c r="L149" s="8" t="s">
        <v>140</v>
      </c>
      <c r="M149" s="36" t="s">
        <v>140</v>
      </c>
      <c r="N149" s="36" t="s">
        <v>12</v>
      </c>
      <c r="O149" s="37"/>
      <c r="P149" s="12"/>
      <c r="Q149" s="15"/>
    </row>
    <row r="150" spans="1:17" x14ac:dyDescent="0.2">
      <c r="A150" s="38" t="s">
        <v>142</v>
      </c>
      <c r="B150" s="38" t="s">
        <v>143</v>
      </c>
      <c r="C150" s="38" t="s">
        <v>142</v>
      </c>
      <c r="D150" s="38" t="s">
        <v>142</v>
      </c>
      <c r="E150" s="12">
        <v>13</v>
      </c>
      <c r="F150" s="12">
        <v>25</v>
      </c>
      <c r="G150" s="12">
        <v>5</v>
      </c>
      <c r="H150" s="12">
        <v>125</v>
      </c>
      <c r="I150" s="12"/>
      <c r="J150" s="12"/>
      <c r="K150" s="12"/>
      <c r="L150" s="12"/>
      <c r="M150" s="12">
        <f>SUM(I150:L150)</f>
        <v>0</v>
      </c>
      <c r="N150" s="12">
        <f>$M150/$H150</f>
        <v>0</v>
      </c>
      <c r="O150" s="39"/>
      <c r="P150" s="15">
        <v>0.09</v>
      </c>
      <c r="Q150" s="15">
        <f>$N150*$P150</f>
        <v>0</v>
      </c>
    </row>
    <row r="151" spans="1:17" x14ac:dyDescent="0.2">
      <c r="A151" s="38" t="s">
        <v>144</v>
      </c>
      <c r="B151" s="38" t="s">
        <v>145</v>
      </c>
      <c r="C151" s="38" t="s">
        <v>144</v>
      </c>
      <c r="D151" s="38" t="s">
        <v>144</v>
      </c>
      <c r="E151" s="12">
        <v>19</v>
      </c>
      <c r="F151" s="12">
        <v>25</v>
      </c>
      <c r="G151" s="12">
        <v>5</v>
      </c>
      <c r="H151" s="12">
        <v>125</v>
      </c>
      <c r="I151" s="12"/>
      <c r="J151" s="12"/>
      <c r="K151" s="12"/>
      <c r="L151" s="12"/>
      <c r="M151" s="12">
        <f>SUM(I151:L151)</f>
        <v>0</v>
      </c>
      <c r="N151" s="12">
        <f>$M151/$H151</f>
        <v>0</v>
      </c>
      <c r="O151" s="39"/>
      <c r="P151" s="15">
        <v>0.15</v>
      </c>
      <c r="Q151" s="15">
        <f>$N151*$P151</f>
        <v>0</v>
      </c>
    </row>
    <row r="152" spans="1:17" x14ac:dyDescent="0.2">
      <c r="B152" s="3"/>
      <c r="I152" s="36">
        <f t="shared" ref="I152:L152" si="22">SUM(I150:I151)</f>
        <v>0</v>
      </c>
      <c r="J152" s="36">
        <f t="shared" si="22"/>
        <v>0</v>
      </c>
      <c r="K152" s="36">
        <f t="shared" ref="K152" si="23">SUM(K150:K151)</f>
        <v>0</v>
      </c>
      <c r="L152" s="36">
        <f t="shared" si="22"/>
        <v>0</v>
      </c>
      <c r="M152" s="36">
        <f>SUBTOTAL(9,M150:M151)</f>
        <v>0</v>
      </c>
      <c r="N152" s="36">
        <f>SUBTOTAL(9,N150:N151)</f>
        <v>0</v>
      </c>
      <c r="O152" s="37"/>
      <c r="P152" s="12"/>
      <c r="Q152" s="33">
        <f>SUBTOTAL(9,Q150:Q151)</f>
        <v>0</v>
      </c>
    </row>
    <row r="153" spans="1:17" x14ac:dyDescent="0.2">
      <c r="B153" s="3"/>
      <c r="I153" s="40"/>
      <c r="J153" s="40"/>
      <c r="K153" s="40"/>
      <c r="L153" s="40"/>
      <c r="M153" s="36">
        <v>0</v>
      </c>
      <c r="N153" s="36">
        <v>0</v>
      </c>
      <c r="O153" s="35"/>
      <c r="P153" s="12"/>
      <c r="Q153" s="33">
        <v>0</v>
      </c>
    </row>
  </sheetData>
  <autoFilter ref="D3:D146"/>
  <mergeCells count="11">
    <mergeCell ref="P3:Q3"/>
    <mergeCell ref="A1:H1"/>
    <mergeCell ref="A2:D2"/>
    <mergeCell ref="E2:H2"/>
    <mergeCell ref="G3:H3"/>
    <mergeCell ref="M3:N3"/>
    <mergeCell ref="A109:B109"/>
    <mergeCell ref="A144:H144"/>
    <mergeCell ref="A145:H145"/>
    <mergeCell ref="A146:H146"/>
    <mergeCell ref="G148:H148"/>
  </mergeCells>
  <conditionalFormatting sqref="A5:XFD143">
    <cfRule type="expression" dxfId="467" priority="2">
      <formula>MOD(ROW(),2)</formula>
    </cfRule>
  </conditionalFormatting>
  <conditionalFormatting sqref="M5:M143">
    <cfRule type="cellIs" dxfId="466" priority="4" operator="greaterThan">
      <formula>10000</formula>
    </cfRule>
  </conditionalFormatting>
  <conditionalFormatting sqref="M110:M143">
    <cfRule type="cellIs" dxfId="465" priority="5" operator="greaterThan">
      <formula>2000</formula>
    </cfRule>
  </conditionalFormatting>
  <conditionalFormatting sqref="Q5:Q108">
    <cfRule type="cellIs" dxfId="464" priority="3" operator="greaterThan">
      <formula>10</formula>
    </cfRule>
  </conditionalFormatting>
  <conditionalFormatting sqref="Q139">
    <cfRule type="cellIs" dxfId="463" priority="1" operator="greaterThan">
      <formula>10</formula>
    </cfRule>
  </conditionalFormatting>
  <pageMargins left="0.25" right="0.25" top="0.75" bottom="0.75" header="0.3" footer="0.3"/>
  <pageSetup paperSize="9" scale="69" fitToHeight="0" orientation="landscape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3">
    <pageSetUpPr fitToPage="1"/>
  </sheetPr>
  <dimension ref="A1:S153"/>
  <sheetViews>
    <sheetView zoomScaleNormal="100" workbookViewId="0">
      <pane xSplit="4" ySplit="4" topLeftCell="E71" activePane="bottomRight" state="frozen"/>
      <selection pane="topRight" activeCell="D1" sqref="D1"/>
      <selection pane="bottomLeft" activeCell="A4" sqref="A4"/>
      <selection pane="bottomRight" activeCell="J87" sqref="J87"/>
    </sheetView>
  </sheetViews>
  <sheetFormatPr defaultColWidth="9.140625" defaultRowHeight="12.75" x14ac:dyDescent="0.2"/>
  <cols>
    <col min="1" max="1" width="12.5703125" style="3" customWidth="1"/>
    <col min="2" max="2" width="14" style="41" customWidth="1"/>
    <col min="3" max="3" width="14" style="3" bestFit="1" customWidth="1"/>
    <col min="4" max="4" width="12.28515625" style="3" customWidth="1"/>
    <col min="5" max="5" width="7.85546875" style="3" customWidth="1"/>
    <col min="6" max="6" width="8.5703125" style="3" customWidth="1"/>
    <col min="7" max="7" width="6.140625" style="3" customWidth="1"/>
    <col min="8" max="8" width="6.42578125" style="3" customWidth="1"/>
    <col min="9" max="11" width="10.140625" style="3" customWidth="1"/>
    <col min="12" max="12" width="8.28515625" style="3" customWidth="1"/>
    <col min="13" max="13" width="10.7109375" style="3" bestFit="1" customWidth="1"/>
    <col min="14" max="14" width="8.28515625" style="3" bestFit="1" customWidth="1"/>
    <col min="15" max="16" width="9.42578125" style="3" customWidth="1"/>
    <col min="17" max="17" width="9.28515625" style="3" customWidth="1"/>
    <col min="18" max="16384" width="9.140625" style="3"/>
  </cols>
  <sheetData>
    <row r="1" spans="1:19" x14ac:dyDescent="0.2">
      <c r="A1" s="303" t="s">
        <v>281</v>
      </c>
      <c r="B1" s="303"/>
      <c r="C1" s="303"/>
      <c r="D1" s="303"/>
      <c r="E1" s="303"/>
      <c r="F1" s="303"/>
      <c r="G1" s="303"/>
      <c r="H1" s="303"/>
      <c r="I1" s="30" t="s">
        <v>532</v>
      </c>
      <c r="J1" s="30" t="s">
        <v>542</v>
      </c>
      <c r="K1" s="30" t="s">
        <v>541</v>
      </c>
      <c r="L1" s="20"/>
      <c r="M1" s="20"/>
      <c r="N1" s="20"/>
    </row>
    <row r="2" spans="1:19" x14ac:dyDescent="0.2">
      <c r="A2" s="303" t="s">
        <v>538</v>
      </c>
      <c r="B2" s="303"/>
      <c r="C2" s="303"/>
      <c r="D2" s="303"/>
      <c r="E2" s="303"/>
      <c r="F2" s="303"/>
      <c r="G2" s="303"/>
      <c r="H2" s="303"/>
      <c r="I2" s="10"/>
      <c r="J2" s="10"/>
      <c r="K2" s="10"/>
      <c r="L2" s="8"/>
      <c r="M2" s="8"/>
      <c r="N2" s="8"/>
      <c r="O2" s="29"/>
      <c r="P2" s="29"/>
      <c r="Q2" s="30"/>
    </row>
    <row r="3" spans="1:19" x14ac:dyDescent="0.2">
      <c r="A3" s="8" t="s">
        <v>0</v>
      </c>
      <c r="B3" s="8" t="s">
        <v>1</v>
      </c>
      <c r="C3" s="8" t="s">
        <v>2</v>
      </c>
      <c r="D3" s="8" t="s">
        <v>274</v>
      </c>
      <c r="E3" s="8" t="s">
        <v>3</v>
      </c>
      <c r="F3" s="8" t="s">
        <v>4</v>
      </c>
      <c r="G3" s="302" t="s">
        <v>5</v>
      </c>
      <c r="H3" s="302"/>
      <c r="I3" s="31" t="s">
        <v>531</v>
      </c>
      <c r="J3" s="31" t="s">
        <v>536</v>
      </c>
      <c r="K3" s="31" t="s">
        <v>539</v>
      </c>
      <c r="L3" s="36"/>
      <c r="M3" s="302" t="s">
        <v>6</v>
      </c>
      <c r="N3" s="302"/>
      <c r="O3" s="55"/>
      <c r="P3" s="300" t="s">
        <v>7</v>
      </c>
      <c r="Q3" s="301"/>
    </row>
    <row r="4" spans="1:19" x14ac:dyDescent="0.2">
      <c r="A4" s="36" t="s">
        <v>8</v>
      </c>
      <c r="B4" s="36"/>
      <c r="C4" s="36"/>
      <c r="D4" s="36"/>
      <c r="E4" s="7" t="s">
        <v>9</v>
      </c>
      <c r="F4" s="36" t="s">
        <v>10</v>
      </c>
      <c r="G4" s="8" t="s">
        <v>11</v>
      </c>
      <c r="H4" s="8" t="s">
        <v>12</v>
      </c>
      <c r="I4" s="36" t="s">
        <v>532</v>
      </c>
      <c r="J4" s="36" t="s">
        <v>537</v>
      </c>
      <c r="K4" s="36" t="s">
        <v>540</v>
      </c>
      <c r="L4" s="36"/>
      <c r="M4" s="8" t="s">
        <v>13</v>
      </c>
      <c r="N4" s="8" t="s">
        <v>12</v>
      </c>
      <c r="O4" s="56"/>
      <c r="P4" s="10" t="s">
        <v>14</v>
      </c>
      <c r="Q4" s="10" t="s">
        <v>15</v>
      </c>
    </row>
    <row r="5" spans="1:19" x14ac:dyDescent="0.2">
      <c r="A5" s="11" t="s">
        <v>383</v>
      </c>
      <c r="B5" s="11" t="s">
        <v>384</v>
      </c>
      <c r="C5" s="11" t="s">
        <v>383</v>
      </c>
      <c r="D5" s="11" t="s">
        <v>275</v>
      </c>
      <c r="E5" s="12">
        <v>15</v>
      </c>
      <c r="F5" s="12">
        <v>225</v>
      </c>
      <c r="G5" s="12">
        <v>10</v>
      </c>
      <c r="H5" s="12">
        <v>400</v>
      </c>
      <c r="I5" s="12"/>
      <c r="J5" s="12"/>
      <c r="K5" s="12"/>
      <c r="L5" s="13"/>
      <c r="M5" s="12">
        <f t="shared" ref="M5:M19" si="0">SUM(I5:L5)</f>
        <v>0</v>
      </c>
      <c r="N5" s="12">
        <f t="shared" ref="N5:N19" si="1">$M5/$H5</f>
        <v>0</v>
      </c>
      <c r="O5" s="57"/>
      <c r="P5" s="15">
        <v>0.06</v>
      </c>
      <c r="Q5" s="15">
        <f t="shared" ref="Q5:Q19" si="2">$N5*$P5</f>
        <v>0</v>
      </c>
      <c r="R5" s="43">
        <f>SUM(Q5:Q19)</f>
        <v>1.9</v>
      </c>
      <c r="S5" s="3">
        <f>R5*100/$R$144</f>
        <v>3.0794165316045379</v>
      </c>
    </row>
    <row r="6" spans="1:19" x14ac:dyDescent="0.2">
      <c r="A6" s="11" t="s">
        <v>385</v>
      </c>
      <c r="B6" s="11" t="s">
        <v>386</v>
      </c>
      <c r="C6" s="11" t="s">
        <v>385</v>
      </c>
      <c r="D6" s="11" t="s">
        <v>275</v>
      </c>
      <c r="E6" s="12">
        <v>15</v>
      </c>
      <c r="F6" s="12">
        <v>300</v>
      </c>
      <c r="G6" s="12">
        <v>10</v>
      </c>
      <c r="H6" s="12">
        <v>300</v>
      </c>
      <c r="I6" s="12"/>
      <c r="J6" s="12"/>
      <c r="K6" s="12"/>
      <c r="L6" s="13"/>
      <c r="M6" s="12">
        <f t="shared" si="0"/>
        <v>0</v>
      </c>
      <c r="N6" s="12">
        <f t="shared" si="1"/>
        <v>0</v>
      </c>
      <c r="O6" s="57"/>
      <c r="P6" s="15">
        <v>0.06</v>
      </c>
      <c r="Q6" s="15">
        <f t="shared" si="2"/>
        <v>0</v>
      </c>
      <c r="R6" s="43"/>
    </row>
    <row r="7" spans="1:19" x14ac:dyDescent="0.2">
      <c r="A7" s="36" t="s">
        <v>387</v>
      </c>
      <c r="B7" s="36" t="s">
        <v>259</v>
      </c>
      <c r="C7" s="31" t="s">
        <v>388</v>
      </c>
      <c r="D7" s="36" t="s">
        <v>277</v>
      </c>
      <c r="E7" s="12" t="s">
        <v>167</v>
      </c>
      <c r="F7" s="12">
        <v>300</v>
      </c>
      <c r="G7" s="12">
        <v>10</v>
      </c>
      <c r="H7" s="12">
        <v>300</v>
      </c>
      <c r="I7" s="12"/>
      <c r="J7" s="12"/>
      <c r="K7" s="12"/>
      <c r="L7" s="13"/>
      <c r="M7" s="12">
        <f t="shared" si="0"/>
        <v>0</v>
      </c>
      <c r="N7" s="12">
        <f t="shared" si="1"/>
        <v>0</v>
      </c>
      <c r="O7" s="57"/>
      <c r="P7" s="15">
        <v>0.06</v>
      </c>
      <c r="Q7" s="15">
        <f t="shared" si="2"/>
        <v>0</v>
      </c>
      <c r="R7" s="43"/>
    </row>
    <row r="8" spans="1:19" x14ac:dyDescent="0.2">
      <c r="A8" s="11" t="s">
        <v>258</v>
      </c>
      <c r="B8" s="11" t="s">
        <v>259</v>
      </c>
      <c r="C8" s="11" t="s">
        <v>258</v>
      </c>
      <c r="D8" s="11" t="s">
        <v>275</v>
      </c>
      <c r="E8" s="12">
        <v>15</v>
      </c>
      <c r="F8" s="12">
        <v>375</v>
      </c>
      <c r="G8" s="12">
        <v>10</v>
      </c>
      <c r="H8" s="12">
        <v>200</v>
      </c>
      <c r="I8" s="12"/>
      <c r="J8" s="12"/>
      <c r="K8" s="12"/>
      <c r="L8" s="13"/>
      <c r="M8" s="12">
        <f t="shared" si="0"/>
        <v>0</v>
      </c>
      <c r="N8" s="12">
        <f t="shared" si="1"/>
        <v>0</v>
      </c>
      <c r="O8" s="57"/>
      <c r="P8" s="15">
        <v>0.06</v>
      </c>
      <c r="Q8" s="15">
        <f t="shared" si="2"/>
        <v>0</v>
      </c>
      <c r="R8" s="43"/>
    </row>
    <row r="9" spans="1:19" x14ac:dyDescent="0.2">
      <c r="A9" s="11" t="s">
        <v>26</v>
      </c>
      <c r="B9" s="11" t="s">
        <v>27</v>
      </c>
      <c r="C9" s="11" t="s">
        <v>26</v>
      </c>
      <c r="D9" s="11" t="s">
        <v>275</v>
      </c>
      <c r="E9" s="12">
        <v>15</v>
      </c>
      <c r="F9" s="12">
        <v>457</v>
      </c>
      <c r="G9" s="12">
        <v>10</v>
      </c>
      <c r="H9" s="12">
        <v>200</v>
      </c>
      <c r="I9" s="12"/>
      <c r="J9" s="12"/>
      <c r="K9" s="12"/>
      <c r="L9" s="13"/>
      <c r="M9" s="12">
        <f t="shared" si="0"/>
        <v>0</v>
      </c>
      <c r="N9" s="12">
        <f t="shared" si="1"/>
        <v>0</v>
      </c>
      <c r="O9" s="57"/>
      <c r="P9" s="15">
        <v>0.05</v>
      </c>
      <c r="Q9" s="15">
        <f t="shared" si="2"/>
        <v>0</v>
      </c>
    </row>
    <row r="10" spans="1:19" x14ac:dyDescent="0.2">
      <c r="A10" s="36" t="s">
        <v>169</v>
      </c>
      <c r="B10" s="36" t="s">
        <v>27</v>
      </c>
      <c r="C10" s="36">
        <v>90441400</v>
      </c>
      <c r="D10" s="36" t="s">
        <v>277</v>
      </c>
      <c r="E10" s="12" t="s">
        <v>167</v>
      </c>
      <c r="F10" s="12">
        <v>450</v>
      </c>
      <c r="G10" s="12">
        <v>10</v>
      </c>
      <c r="H10" s="12">
        <v>200</v>
      </c>
      <c r="I10" s="12"/>
      <c r="J10" s="12">
        <v>1000</v>
      </c>
      <c r="K10" s="12">
        <v>1000</v>
      </c>
      <c r="L10" s="13"/>
      <c r="M10" s="12">
        <f t="shared" si="0"/>
        <v>2000</v>
      </c>
      <c r="N10" s="12">
        <f t="shared" si="1"/>
        <v>10</v>
      </c>
      <c r="O10" s="57"/>
      <c r="P10" s="15">
        <v>0.05</v>
      </c>
      <c r="Q10" s="15">
        <f t="shared" si="2"/>
        <v>0.5</v>
      </c>
    </row>
    <row r="11" spans="1:19" x14ac:dyDescent="0.2">
      <c r="A11" s="11" t="s">
        <v>24</v>
      </c>
      <c r="B11" s="11" t="s">
        <v>25</v>
      </c>
      <c r="C11" s="11" t="s">
        <v>24</v>
      </c>
      <c r="D11" s="11" t="s">
        <v>275</v>
      </c>
      <c r="E11" s="12">
        <v>15</v>
      </c>
      <c r="F11" s="12">
        <v>610</v>
      </c>
      <c r="G11" s="12">
        <v>10</v>
      </c>
      <c r="H11" s="12">
        <v>100</v>
      </c>
      <c r="I11" s="12"/>
      <c r="J11" s="12"/>
      <c r="K11" s="12"/>
      <c r="L11" s="13"/>
      <c r="M11" s="12">
        <f t="shared" si="0"/>
        <v>0</v>
      </c>
      <c r="N11" s="12">
        <f t="shared" si="1"/>
        <v>0</v>
      </c>
      <c r="O11" s="57"/>
      <c r="P11" s="15">
        <v>0.04</v>
      </c>
      <c r="Q11" s="15">
        <f t="shared" si="2"/>
        <v>0</v>
      </c>
    </row>
    <row r="12" spans="1:19" x14ac:dyDescent="0.2">
      <c r="A12" s="36" t="s">
        <v>168</v>
      </c>
      <c r="B12" s="36" t="s">
        <v>25</v>
      </c>
      <c r="C12" s="36">
        <v>90441600</v>
      </c>
      <c r="D12" s="36" t="s">
        <v>277</v>
      </c>
      <c r="E12" s="12" t="s">
        <v>167</v>
      </c>
      <c r="F12" s="12">
        <v>600</v>
      </c>
      <c r="G12" s="12">
        <v>10</v>
      </c>
      <c r="H12" s="12">
        <v>100</v>
      </c>
      <c r="I12" s="12"/>
      <c r="J12" s="12"/>
      <c r="K12" s="12">
        <v>1000</v>
      </c>
      <c r="L12" s="13"/>
      <c r="M12" s="12">
        <f t="shared" si="0"/>
        <v>1000</v>
      </c>
      <c r="N12" s="12">
        <f t="shared" si="1"/>
        <v>10</v>
      </c>
      <c r="O12" s="57"/>
      <c r="P12" s="15">
        <v>0.04</v>
      </c>
      <c r="Q12" s="15">
        <f t="shared" si="2"/>
        <v>0.4</v>
      </c>
    </row>
    <row r="13" spans="1:19" x14ac:dyDescent="0.2">
      <c r="A13" s="11" t="s">
        <v>150</v>
      </c>
      <c r="B13" s="11" t="s">
        <v>151</v>
      </c>
      <c r="C13" s="11" t="s">
        <v>150</v>
      </c>
      <c r="D13" s="11" t="s">
        <v>275</v>
      </c>
      <c r="E13" s="12">
        <v>15</v>
      </c>
      <c r="F13" s="12">
        <v>760</v>
      </c>
      <c r="G13" s="12">
        <v>10</v>
      </c>
      <c r="H13" s="12">
        <v>100</v>
      </c>
      <c r="I13" s="12"/>
      <c r="J13" s="12"/>
      <c r="K13" s="12"/>
      <c r="L13" s="13"/>
      <c r="M13" s="12">
        <f t="shared" si="0"/>
        <v>0</v>
      </c>
      <c r="N13" s="12">
        <f t="shared" si="1"/>
        <v>0</v>
      </c>
      <c r="O13" s="57"/>
      <c r="P13" s="15">
        <v>0.04</v>
      </c>
      <c r="Q13" s="15">
        <f t="shared" si="2"/>
        <v>0</v>
      </c>
    </row>
    <row r="14" spans="1:19" x14ac:dyDescent="0.2">
      <c r="A14" s="11" t="s">
        <v>20</v>
      </c>
      <c r="B14" s="11" t="s">
        <v>21</v>
      </c>
      <c r="C14" s="11" t="s">
        <v>20</v>
      </c>
      <c r="D14" s="11" t="s">
        <v>275</v>
      </c>
      <c r="E14" s="12">
        <v>15</v>
      </c>
      <c r="F14" s="12">
        <v>915</v>
      </c>
      <c r="G14" s="12">
        <v>10</v>
      </c>
      <c r="H14" s="12">
        <v>100</v>
      </c>
      <c r="I14" s="12"/>
      <c r="J14" s="12"/>
      <c r="K14" s="12"/>
      <c r="L14" s="13"/>
      <c r="M14" s="12">
        <f t="shared" si="0"/>
        <v>0</v>
      </c>
      <c r="N14" s="12">
        <f t="shared" si="1"/>
        <v>0</v>
      </c>
      <c r="O14" s="57"/>
      <c r="P14" s="15">
        <v>0.05</v>
      </c>
      <c r="Q14" s="15">
        <f t="shared" si="2"/>
        <v>0</v>
      </c>
    </row>
    <row r="15" spans="1:19" x14ac:dyDescent="0.2">
      <c r="A15" s="13" t="s">
        <v>166</v>
      </c>
      <c r="B15" s="13" t="s">
        <v>21</v>
      </c>
      <c r="C15" s="13">
        <v>90441800</v>
      </c>
      <c r="D15" s="36" t="s">
        <v>277</v>
      </c>
      <c r="E15" s="12" t="s">
        <v>167</v>
      </c>
      <c r="F15" s="12">
        <v>900</v>
      </c>
      <c r="G15" s="12">
        <v>10</v>
      </c>
      <c r="H15" s="12">
        <v>100</v>
      </c>
      <c r="I15" s="12"/>
      <c r="J15" s="12">
        <v>1000</v>
      </c>
      <c r="K15" s="12">
        <v>1000</v>
      </c>
      <c r="L15" s="13"/>
      <c r="M15" s="12">
        <f t="shared" si="0"/>
        <v>2000</v>
      </c>
      <c r="N15" s="12">
        <f t="shared" si="1"/>
        <v>20</v>
      </c>
      <c r="O15" s="57"/>
      <c r="P15" s="15">
        <v>0.05</v>
      </c>
      <c r="Q15" s="15">
        <f t="shared" si="2"/>
        <v>1</v>
      </c>
    </row>
    <row r="16" spans="1:19" x14ac:dyDescent="0.2">
      <c r="A16" s="11" t="s">
        <v>16</v>
      </c>
      <c r="B16" s="11" t="s">
        <v>17</v>
      </c>
      <c r="C16" s="11" t="s">
        <v>16</v>
      </c>
      <c r="D16" s="11" t="s">
        <v>275</v>
      </c>
      <c r="E16" s="12">
        <v>15</v>
      </c>
      <c r="F16" s="12">
        <v>1220</v>
      </c>
      <c r="G16" s="12">
        <v>10</v>
      </c>
      <c r="H16" s="12">
        <v>50</v>
      </c>
      <c r="I16" s="12"/>
      <c r="J16" s="12"/>
      <c r="K16" s="12"/>
      <c r="L16" s="13"/>
      <c r="M16" s="12">
        <f t="shared" si="0"/>
        <v>0</v>
      </c>
      <c r="N16" s="12">
        <f t="shared" si="1"/>
        <v>0</v>
      </c>
      <c r="O16" s="57"/>
      <c r="P16" s="15">
        <v>0.04</v>
      </c>
      <c r="Q16" s="15">
        <f t="shared" si="2"/>
        <v>0</v>
      </c>
    </row>
    <row r="17" spans="1:19" x14ac:dyDescent="0.2">
      <c r="A17" s="11" t="s">
        <v>148</v>
      </c>
      <c r="B17" s="11" t="s">
        <v>149</v>
      </c>
      <c r="C17" s="11" t="s">
        <v>148</v>
      </c>
      <c r="D17" s="11" t="s">
        <v>275</v>
      </c>
      <c r="E17" s="12">
        <v>15</v>
      </c>
      <c r="F17" s="12">
        <v>1524</v>
      </c>
      <c r="G17" s="12">
        <v>10</v>
      </c>
      <c r="H17" s="12">
        <v>50</v>
      </c>
      <c r="I17" s="12"/>
      <c r="J17" s="12"/>
      <c r="K17" s="12"/>
      <c r="L17" s="13"/>
      <c r="M17" s="12">
        <f t="shared" si="0"/>
        <v>0</v>
      </c>
      <c r="N17" s="12">
        <f t="shared" si="1"/>
        <v>0</v>
      </c>
      <c r="O17" s="57"/>
      <c r="P17" s="15">
        <v>0.05</v>
      </c>
      <c r="Q17" s="15">
        <f t="shared" si="2"/>
        <v>0</v>
      </c>
    </row>
    <row r="18" spans="1:19" x14ac:dyDescent="0.2">
      <c r="A18" s="11" t="s">
        <v>146</v>
      </c>
      <c r="B18" s="11" t="s">
        <v>147</v>
      </c>
      <c r="C18" s="11" t="s">
        <v>146</v>
      </c>
      <c r="D18" s="11" t="s">
        <v>275</v>
      </c>
      <c r="E18" s="12">
        <v>15</v>
      </c>
      <c r="F18" s="12">
        <v>1800</v>
      </c>
      <c r="G18" s="12">
        <v>10</v>
      </c>
      <c r="H18" s="12">
        <v>50</v>
      </c>
      <c r="I18" s="12"/>
      <c r="J18" s="12"/>
      <c r="K18" s="12"/>
      <c r="L18" s="13"/>
      <c r="M18" s="12">
        <f t="shared" si="0"/>
        <v>0</v>
      </c>
      <c r="N18" s="12">
        <f t="shared" si="1"/>
        <v>0</v>
      </c>
      <c r="O18" s="57"/>
      <c r="P18" s="15">
        <v>0.06</v>
      </c>
      <c r="Q18" s="15">
        <f t="shared" si="2"/>
        <v>0</v>
      </c>
    </row>
    <row r="19" spans="1:19" x14ac:dyDescent="0.2">
      <c r="A19" s="11" t="s">
        <v>353</v>
      </c>
      <c r="B19" s="11" t="s">
        <v>354</v>
      </c>
      <c r="C19" s="11" t="s">
        <v>146</v>
      </c>
      <c r="D19" s="11" t="s">
        <v>275</v>
      </c>
      <c r="E19" s="12">
        <v>15</v>
      </c>
      <c r="F19" s="12">
        <v>2100</v>
      </c>
      <c r="G19" s="12">
        <v>10</v>
      </c>
      <c r="H19" s="12">
        <v>50</v>
      </c>
      <c r="I19" s="12"/>
      <c r="J19" s="12"/>
      <c r="K19" s="12"/>
      <c r="L19" s="13"/>
      <c r="M19" s="12">
        <f t="shared" si="0"/>
        <v>0</v>
      </c>
      <c r="N19" s="12">
        <f t="shared" si="1"/>
        <v>0</v>
      </c>
      <c r="O19" s="57"/>
      <c r="P19" s="15">
        <v>0.06</v>
      </c>
      <c r="Q19" s="15">
        <f t="shared" si="2"/>
        <v>0</v>
      </c>
    </row>
    <row r="20" spans="1:19" ht="15" x14ac:dyDescent="0.2">
      <c r="A20" s="60" t="s">
        <v>28</v>
      </c>
      <c r="B20" s="60"/>
      <c r="C20" s="60"/>
      <c r="D20" s="60"/>
      <c r="E20" s="60"/>
      <c r="F20" s="12"/>
      <c r="G20" s="20"/>
      <c r="H20" s="20"/>
      <c r="I20" s="12"/>
      <c r="J20" s="12"/>
      <c r="K20" s="12"/>
      <c r="L20" s="21"/>
      <c r="M20" s="12"/>
      <c r="N20" s="12"/>
      <c r="O20" s="57"/>
      <c r="P20" s="12"/>
      <c r="Q20" s="15"/>
    </row>
    <row r="21" spans="1:19" x14ac:dyDescent="0.2">
      <c r="A21" s="11" t="s">
        <v>260</v>
      </c>
      <c r="B21" s="11" t="s">
        <v>229</v>
      </c>
      <c r="C21" s="11" t="s">
        <v>260</v>
      </c>
      <c r="D21" s="11" t="s">
        <v>275</v>
      </c>
      <c r="E21" s="12">
        <v>20</v>
      </c>
      <c r="F21" s="12">
        <v>100</v>
      </c>
      <c r="G21" s="12">
        <v>10</v>
      </c>
      <c r="H21" s="12">
        <v>500</v>
      </c>
      <c r="I21" s="12"/>
      <c r="J21" s="12"/>
      <c r="K21" s="12"/>
      <c r="L21" s="13"/>
      <c r="M21" s="12">
        <f t="shared" ref="M21:M37" si="3">SUM(I21:L21)</f>
        <v>0</v>
      </c>
      <c r="N21" s="12">
        <f t="shared" ref="N21:N37" si="4">$M21/$H21</f>
        <v>0</v>
      </c>
      <c r="O21" s="57"/>
      <c r="P21" s="15">
        <v>0.06</v>
      </c>
      <c r="Q21" s="15">
        <f t="shared" ref="Q21:Q37" si="5">$N21*$P21</f>
        <v>0</v>
      </c>
      <c r="R21" s="43">
        <f>SUM(Q21:Q37)</f>
        <v>16.25</v>
      </c>
      <c r="S21" s="3">
        <f>R21*100/$R$144</f>
        <v>26.33711507293355</v>
      </c>
    </row>
    <row r="22" spans="1:19" x14ac:dyDescent="0.2">
      <c r="A22" s="36" t="s">
        <v>228</v>
      </c>
      <c r="B22" s="36" t="s">
        <v>229</v>
      </c>
      <c r="C22" s="36">
        <v>90442100</v>
      </c>
      <c r="D22" s="36" t="s">
        <v>277</v>
      </c>
      <c r="E22" s="12" t="s">
        <v>46</v>
      </c>
      <c r="F22" s="12">
        <v>100</v>
      </c>
      <c r="G22" s="12">
        <v>10</v>
      </c>
      <c r="H22" s="12">
        <v>500</v>
      </c>
      <c r="I22" s="12"/>
      <c r="J22" s="12"/>
      <c r="K22" s="12"/>
      <c r="L22" s="13"/>
      <c r="M22" s="12">
        <f t="shared" si="3"/>
        <v>0</v>
      </c>
      <c r="N22" s="12">
        <f t="shared" si="4"/>
        <v>0</v>
      </c>
      <c r="O22" s="57"/>
      <c r="P22" s="15">
        <v>0.06</v>
      </c>
      <c r="Q22" s="15">
        <f t="shared" si="5"/>
        <v>0</v>
      </c>
      <c r="R22" s="43"/>
    </row>
    <row r="23" spans="1:19" x14ac:dyDescent="0.2">
      <c r="A23" s="36" t="s">
        <v>172</v>
      </c>
      <c r="B23" s="36" t="s">
        <v>173</v>
      </c>
      <c r="C23" s="36">
        <v>90447000</v>
      </c>
      <c r="D23" s="36" t="s">
        <v>277</v>
      </c>
      <c r="E23" s="12" t="s">
        <v>46</v>
      </c>
      <c r="F23" s="12">
        <v>240</v>
      </c>
      <c r="G23" s="12">
        <v>10</v>
      </c>
      <c r="H23" s="12">
        <v>250</v>
      </c>
      <c r="I23" s="12"/>
      <c r="J23" s="12">
        <v>5000</v>
      </c>
      <c r="K23" s="12">
        <v>5000</v>
      </c>
      <c r="L23" s="13"/>
      <c r="M23" s="12">
        <f t="shared" si="3"/>
        <v>10000</v>
      </c>
      <c r="N23" s="12">
        <f t="shared" si="4"/>
        <v>40</v>
      </c>
      <c r="O23" s="57"/>
      <c r="P23" s="15">
        <v>0.06</v>
      </c>
      <c r="Q23" s="15">
        <f t="shared" si="5"/>
        <v>2.4</v>
      </c>
    </row>
    <row r="24" spans="1:19" x14ac:dyDescent="0.2">
      <c r="A24" s="11" t="s">
        <v>389</v>
      </c>
      <c r="B24" s="11" t="s">
        <v>390</v>
      </c>
      <c r="C24" s="11" t="s">
        <v>389</v>
      </c>
      <c r="D24" s="11" t="s">
        <v>275</v>
      </c>
      <c r="E24" s="12">
        <v>20</v>
      </c>
      <c r="F24" s="12">
        <v>300</v>
      </c>
      <c r="G24" s="12">
        <v>10</v>
      </c>
      <c r="H24" s="12">
        <v>200</v>
      </c>
      <c r="I24" s="12"/>
      <c r="J24" s="12"/>
      <c r="K24" s="12"/>
      <c r="L24" s="13"/>
      <c r="M24" s="12">
        <f t="shared" si="3"/>
        <v>0</v>
      </c>
      <c r="N24" s="12">
        <f t="shared" si="4"/>
        <v>0</v>
      </c>
      <c r="O24" s="57"/>
      <c r="P24" s="15">
        <v>0.06</v>
      </c>
      <c r="Q24" s="15">
        <f t="shared" si="5"/>
        <v>0</v>
      </c>
    </row>
    <row r="25" spans="1:19" x14ac:dyDescent="0.2">
      <c r="A25" s="11" t="s">
        <v>50</v>
      </c>
      <c r="B25" s="11" t="s">
        <v>51</v>
      </c>
      <c r="C25" s="11" t="s">
        <v>50</v>
      </c>
      <c r="D25" s="11" t="s">
        <v>275</v>
      </c>
      <c r="E25" s="12">
        <v>20</v>
      </c>
      <c r="F25" s="12">
        <v>457</v>
      </c>
      <c r="G25" s="12">
        <v>10</v>
      </c>
      <c r="H25" s="12">
        <v>100</v>
      </c>
      <c r="I25" s="12"/>
      <c r="J25" s="12"/>
      <c r="K25" s="12"/>
      <c r="L25" s="13"/>
      <c r="M25" s="12">
        <f t="shared" si="3"/>
        <v>0</v>
      </c>
      <c r="N25" s="12">
        <f t="shared" si="4"/>
        <v>0</v>
      </c>
      <c r="O25" s="57"/>
      <c r="P25" s="15">
        <v>0.04</v>
      </c>
      <c r="Q25" s="15">
        <f t="shared" si="5"/>
        <v>0</v>
      </c>
    </row>
    <row r="26" spans="1:19" x14ac:dyDescent="0.2">
      <c r="A26" s="36" t="s">
        <v>171</v>
      </c>
      <c r="B26" s="36" t="s">
        <v>51</v>
      </c>
      <c r="C26" s="36">
        <v>90442400</v>
      </c>
      <c r="D26" s="36" t="s">
        <v>277</v>
      </c>
      <c r="E26" s="12" t="s">
        <v>46</v>
      </c>
      <c r="F26" s="12">
        <v>450</v>
      </c>
      <c r="G26" s="12">
        <v>10</v>
      </c>
      <c r="H26" s="12">
        <v>100</v>
      </c>
      <c r="I26" s="12">
        <v>1000</v>
      </c>
      <c r="J26" s="12">
        <v>1000</v>
      </c>
      <c r="K26" s="12">
        <v>2000</v>
      </c>
      <c r="L26" s="13"/>
      <c r="M26" s="12">
        <f t="shared" si="3"/>
        <v>4000</v>
      </c>
      <c r="N26" s="12">
        <f t="shared" si="4"/>
        <v>40</v>
      </c>
      <c r="O26" s="57"/>
      <c r="P26" s="15">
        <v>0.04</v>
      </c>
      <c r="Q26" s="15">
        <f t="shared" si="5"/>
        <v>1.6</v>
      </c>
    </row>
    <row r="27" spans="1:19" x14ac:dyDescent="0.2">
      <c r="A27" s="11" t="s">
        <v>47</v>
      </c>
      <c r="B27" s="11" t="s">
        <v>48</v>
      </c>
      <c r="C27" s="11" t="s">
        <v>47</v>
      </c>
      <c r="D27" s="11" t="s">
        <v>275</v>
      </c>
      <c r="E27" s="12">
        <v>20</v>
      </c>
      <c r="F27" s="12">
        <v>610</v>
      </c>
      <c r="G27" s="12">
        <v>10</v>
      </c>
      <c r="H27" s="12">
        <v>100</v>
      </c>
      <c r="I27" s="12"/>
      <c r="J27" s="12"/>
      <c r="K27" s="12"/>
      <c r="L27" s="13"/>
      <c r="M27" s="12">
        <f t="shared" si="3"/>
        <v>0</v>
      </c>
      <c r="N27" s="12">
        <f t="shared" si="4"/>
        <v>0</v>
      </c>
      <c r="O27" s="57"/>
      <c r="P27" s="15">
        <v>0.06</v>
      </c>
      <c r="Q27" s="15">
        <f t="shared" si="5"/>
        <v>0</v>
      </c>
    </row>
    <row r="28" spans="1:19" x14ac:dyDescent="0.2">
      <c r="A28" s="36" t="s">
        <v>49</v>
      </c>
      <c r="B28" s="36" t="s">
        <v>48</v>
      </c>
      <c r="C28" s="36">
        <v>90442600</v>
      </c>
      <c r="D28" s="36" t="s">
        <v>277</v>
      </c>
      <c r="E28" s="12" t="s">
        <v>46</v>
      </c>
      <c r="F28" s="12">
        <v>600</v>
      </c>
      <c r="G28" s="12">
        <v>10</v>
      </c>
      <c r="H28" s="12">
        <v>100</v>
      </c>
      <c r="I28" s="12">
        <v>1000</v>
      </c>
      <c r="J28" s="12">
        <v>2000</v>
      </c>
      <c r="K28" s="12">
        <v>2000</v>
      </c>
      <c r="L28" s="13"/>
      <c r="M28" s="12">
        <f t="shared" si="3"/>
        <v>5000</v>
      </c>
      <c r="N28" s="12">
        <f t="shared" si="4"/>
        <v>50</v>
      </c>
      <c r="O28" s="57"/>
      <c r="P28" s="15">
        <v>0.06</v>
      </c>
      <c r="Q28" s="15">
        <f t="shared" si="5"/>
        <v>3</v>
      </c>
    </row>
    <row r="29" spans="1:19" x14ac:dyDescent="0.2">
      <c r="A29" s="11" t="s">
        <v>154</v>
      </c>
      <c r="B29" s="11" t="s">
        <v>43</v>
      </c>
      <c r="C29" s="11" t="s">
        <v>154</v>
      </c>
      <c r="D29" s="11" t="s">
        <v>275</v>
      </c>
      <c r="E29" s="12">
        <v>20</v>
      </c>
      <c r="F29" s="12">
        <v>760</v>
      </c>
      <c r="G29" s="12">
        <v>10</v>
      </c>
      <c r="H29" s="12">
        <v>100</v>
      </c>
      <c r="I29" s="12"/>
      <c r="J29" s="12"/>
      <c r="K29" s="12">
        <v>500</v>
      </c>
      <c r="L29" s="13"/>
      <c r="M29" s="12">
        <f t="shared" si="3"/>
        <v>500</v>
      </c>
      <c r="N29" s="12">
        <f t="shared" si="4"/>
        <v>5</v>
      </c>
      <c r="O29" s="57"/>
      <c r="P29" s="15">
        <v>7.0000000000000007E-2</v>
      </c>
      <c r="Q29" s="15">
        <f t="shared" si="5"/>
        <v>0.35000000000000003</v>
      </c>
    </row>
    <row r="30" spans="1:19" x14ac:dyDescent="0.2">
      <c r="A30" s="36" t="s">
        <v>45</v>
      </c>
      <c r="B30" s="36" t="s">
        <v>43</v>
      </c>
      <c r="C30" s="36">
        <v>90442700</v>
      </c>
      <c r="D30" s="36" t="s">
        <v>277</v>
      </c>
      <c r="E30" s="12" t="s">
        <v>46</v>
      </c>
      <c r="F30" s="12">
        <v>750</v>
      </c>
      <c r="G30" s="12">
        <v>10</v>
      </c>
      <c r="H30" s="12">
        <v>100</v>
      </c>
      <c r="I30" s="12">
        <v>1000</v>
      </c>
      <c r="J30" s="12"/>
      <c r="K30" s="12">
        <v>2000</v>
      </c>
      <c r="L30" s="13"/>
      <c r="M30" s="12">
        <f t="shared" si="3"/>
        <v>3000</v>
      </c>
      <c r="N30" s="12">
        <f t="shared" si="4"/>
        <v>30</v>
      </c>
      <c r="O30" s="57"/>
      <c r="P30" s="15">
        <v>7.0000000000000007E-2</v>
      </c>
      <c r="Q30" s="15">
        <f t="shared" si="5"/>
        <v>2.1</v>
      </c>
    </row>
    <row r="31" spans="1:19" x14ac:dyDescent="0.2">
      <c r="A31" s="11" t="s">
        <v>38</v>
      </c>
      <c r="B31" s="11" t="s">
        <v>39</v>
      </c>
      <c r="C31" s="11" t="s">
        <v>38</v>
      </c>
      <c r="D31" s="11" t="s">
        <v>275</v>
      </c>
      <c r="E31" s="12">
        <v>20</v>
      </c>
      <c r="F31" s="12">
        <v>915</v>
      </c>
      <c r="G31" s="12">
        <v>10</v>
      </c>
      <c r="H31" s="12">
        <v>50</v>
      </c>
      <c r="I31" s="12"/>
      <c r="J31" s="12"/>
      <c r="K31" s="12"/>
      <c r="L31" s="13"/>
      <c r="M31" s="12">
        <f t="shared" si="3"/>
        <v>0</v>
      </c>
      <c r="N31" s="12">
        <f t="shared" si="4"/>
        <v>0</v>
      </c>
      <c r="O31" s="57"/>
      <c r="P31" s="15">
        <v>0.04</v>
      </c>
      <c r="Q31" s="15">
        <f t="shared" si="5"/>
        <v>0</v>
      </c>
    </row>
    <row r="32" spans="1:19" x14ac:dyDescent="0.2">
      <c r="A32" s="36" t="s">
        <v>170</v>
      </c>
      <c r="B32" s="36" t="s">
        <v>39</v>
      </c>
      <c r="C32" s="36">
        <v>90442800</v>
      </c>
      <c r="D32" s="36" t="s">
        <v>277</v>
      </c>
      <c r="E32" s="12" t="s">
        <v>46</v>
      </c>
      <c r="F32" s="12">
        <v>900</v>
      </c>
      <c r="G32" s="12">
        <v>10</v>
      </c>
      <c r="H32" s="12">
        <v>50</v>
      </c>
      <c r="I32" s="12">
        <v>1000</v>
      </c>
      <c r="J32" s="12">
        <v>2000</v>
      </c>
      <c r="K32" s="12">
        <v>4000</v>
      </c>
      <c r="L32" s="13"/>
      <c r="M32" s="12">
        <f t="shared" si="3"/>
        <v>7000</v>
      </c>
      <c r="N32" s="12">
        <f t="shared" si="4"/>
        <v>140</v>
      </c>
      <c r="O32" s="57"/>
      <c r="P32" s="15">
        <v>0.04</v>
      </c>
      <c r="Q32" s="15">
        <f t="shared" si="5"/>
        <v>5.6000000000000005</v>
      </c>
    </row>
    <row r="33" spans="1:19" x14ac:dyDescent="0.2">
      <c r="A33" s="11" t="s">
        <v>34</v>
      </c>
      <c r="B33" s="11" t="s">
        <v>35</v>
      </c>
      <c r="C33" s="11" t="s">
        <v>34</v>
      </c>
      <c r="D33" s="11" t="s">
        <v>275</v>
      </c>
      <c r="E33" s="12">
        <v>20</v>
      </c>
      <c r="F33" s="12">
        <v>1220</v>
      </c>
      <c r="G33" s="12">
        <v>10</v>
      </c>
      <c r="H33" s="12">
        <v>50</v>
      </c>
      <c r="I33" s="12"/>
      <c r="J33" s="12">
        <v>1000</v>
      </c>
      <c r="K33" s="12"/>
      <c r="L33" s="13"/>
      <c r="M33" s="12">
        <f t="shared" si="3"/>
        <v>1000</v>
      </c>
      <c r="N33" s="12">
        <f t="shared" si="4"/>
        <v>20</v>
      </c>
      <c r="O33" s="57"/>
      <c r="P33" s="15">
        <v>0.06</v>
      </c>
      <c r="Q33" s="15">
        <f t="shared" si="5"/>
        <v>1.2</v>
      </c>
    </row>
    <row r="34" spans="1:19" x14ac:dyDescent="0.2">
      <c r="A34" s="11" t="s">
        <v>32</v>
      </c>
      <c r="B34" s="11" t="s">
        <v>33</v>
      </c>
      <c r="C34" s="11" t="s">
        <v>32</v>
      </c>
      <c r="D34" s="11" t="s">
        <v>275</v>
      </c>
      <c r="E34" s="12">
        <v>20</v>
      </c>
      <c r="F34" s="12">
        <v>1524</v>
      </c>
      <c r="G34" s="12">
        <v>10</v>
      </c>
      <c r="H34" s="12">
        <v>50</v>
      </c>
      <c r="I34" s="12"/>
      <c r="J34" s="12"/>
      <c r="K34" s="12"/>
      <c r="L34" s="13"/>
      <c r="M34" s="12">
        <f t="shared" si="3"/>
        <v>0</v>
      </c>
      <c r="N34" s="12">
        <f t="shared" si="4"/>
        <v>0</v>
      </c>
      <c r="O34" s="57"/>
      <c r="P34" s="15">
        <v>7.0000000000000007E-2</v>
      </c>
      <c r="Q34" s="15">
        <f t="shared" si="5"/>
        <v>0</v>
      </c>
    </row>
    <row r="35" spans="1:19" x14ac:dyDescent="0.2">
      <c r="A35" s="11" t="s">
        <v>214</v>
      </c>
      <c r="B35" s="11" t="s">
        <v>30</v>
      </c>
      <c r="C35" s="11" t="s">
        <v>214</v>
      </c>
      <c r="D35" s="11" t="s">
        <v>275</v>
      </c>
      <c r="E35" s="12">
        <v>20</v>
      </c>
      <c r="F35" s="12">
        <v>1800</v>
      </c>
      <c r="G35" s="12">
        <v>10</v>
      </c>
      <c r="H35" s="12">
        <v>50</v>
      </c>
      <c r="I35" s="12"/>
      <c r="J35" s="12"/>
      <c r="K35" s="12"/>
      <c r="L35" s="13"/>
      <c r="M35" s="12">
        <f t="shared" si="3"/>
        <v>0</v>
      </c>
      <c r="N35" s="12">
        <f t="shared" si="4"/>
        <v>0</v>
      </c>
      <c r="O35" s="57"/>
      <c r="P35" s="15">
        <v>0.09</v>
      </c>
      <c r="Q35" s="15">
        <f t="shared" si="5"/>
        <v>0</v>
      </c>
    </row>
    <row r="36" spans="1:19" x14ac:dyDescent="0.2">
      <c r="A36" s="11" t="s">
        <v>212</v>
      </c>
      <c r="B36" s="11" t="s">
        <v>213</v>
      </c>
      <c r="C36" s="11" t="s">
        <v>212</v>
      </c>
      <c r="D36" s="11" t="s">
        <v>275</v>
      </c>
      <c r="E36" s="12">
        <v>20</v>
      </c>
      <c r="F36" s="12">
        <v>2100</v>
      </c>
      <c r="G36" s="12">
        <v>10</v>
      </c>
      <c r="H36" s="12">
        <v>50</v>
      </c>
      <c r="I36" s="12"/>
      <c r="J36" s="12"/>
      <c r="K36" s="12"/>
      <c r="L36" s="13"/>
      <c r="M36" s="12">
        <f t="shared" si="3"/>
        <v>0</v>
      </c>
      <c r="N36" s="12">
        <f t="shared" si="4"/>
        <v>0</v>
      </c>
      <c r="O36" s="57"/>
      <c r="P36" s="15">
        <v>7.0000000000000007E-2</v>
      </c>
      <c r="Q36" s="15">
        <f t="shared" si="5"/>
        <v>0</v>
      </c>
    </row>
    <row r="37" spans="1:19" x14ac:dyDescent="0.2">
      <c r="A37" s="11" t="s">
        <v>242</v>
      </c>
      <c r="B37" s="11" t="s">
        <v>243</v>
      </c>
      <c r="C37" s="11" t="s">
        <v>242</v>
      </c>
      <c r="D37" s="11" t="s">
        <v>275</v>
      </c>
      <c r="E37" s="12">
        <v>20</v>
      </c>
      <c r="F37" s="12">
        <v>2400</v>
      </c>
      <c r="G37" s="12">
        <v>10</v>
      </c>
      <c r="H37" s="12">
        <v>50</v>
      </c>
      <c r="I37" s="12"/>
      <c r="J37" s="12"/>
      <c r="K37" s="12"/>
      <c r="L37" s="13"/>
      <c r="M37" s="12">
        <f t="shared" si="3"/>
        <v>0</v>
      </c>
      <c r="N37" s="12">
        <f t="shared" si="4"/>
        <v>0</v>
      </c>
      <c r="O37" s="57"/>
      <c r="P37" s="15">
        <v>7.0000000000000007E-2</v>
      </c>
      <c r="Q37" s="15">
        <f t="shared" si="5"/>
        <v>0</v>
      </c>
    </row>
    <row r="38" spans="1:19" ht="15" x14ac:dyDescent="0.2">
      <c r="A38" s="60" t="s">
        <v>52</v>
      </c>
      <c r="B38" s="60"/>
      <c r="C38" s="60"/>
      <c r="D38" s="60"/>
      <c r="E38" s="60"/>
      <c r="F38" s="24"/>
      <c r="G38" s="10"/>
      <c r="H38" s="10"/>
      <c r="I38" s="12"/>
      <c r="J38" s="12"/>
      <c r="K38" s="12"/>
      <c r="L38" s="25"/>
      <c r="M38" s="12"/>
      <c r="N38" s="12"/>
      <c r="O38" s="57"/>
      <c r="P38" s="12"/>
      <c r="Q38" s="15"/>
    </row>
    <row r="39" spans="1:19" x14ac:dyDescent="0.2">
      <c r="A39" s="11" t="s">
        <v>261</v>
      </c>
      <c r="B39" s="11" t="s">
        <v>262</v>
      </c>
      <c r="C39" s="11" t="s">
        <v>261</v>
      </c>
      <c r="D39" s="11" t="s">
        <v>275</v>
      </c>
      <c r="E39" s="12">
        <v>25</v>
      </c>
      <c r="F39" s="12">
        <v>200</v>
      </c>
      <c r="G39" s="12">
        <v>10</v>
      </c>
      <c r="H39" s="12">
        <v>150</v>
      </c>
      <c r="I39" s="12"/>
      <c r="J39" s="12">
        <v>300</v>
      </c>
      <c r="K39" s="12">
        <v>300</v>
      </c>
      <c r="L39" s="13"/>
      <c r="M39" s="12">
        <f t="shared" ref="M39:M57" si="6">SUM(I39:L39)</f>
        <v>600</v>
      </c>
      <c r="N39" s="12">
        <f t="shared" ref="N39:N57" si="7">$M39/$H39</f>
        <v>4</v>
      </c>
      <c r="O39" s="57"/>
      <c r="P39" s="15">
        <v>0.06</v>
      </c>
      <c r="Q39" s="15">
        <f t="shared" ref="Q39:Q57" si="8">$N39*$P39</f>
        <v>0.24</v>
      </c>
      <c r="R39" s="43">
        <f>SUM(Q39:Q57)</f>
        <v>21.02</v>
      </c>
      <c r="S39" s="3">
        <f>R39*100/$R$144</f>
        <v>34.068071312803887</v>
      </c>
    </row>
    <row r="40" spans="1:19" x14ac:dyDescent="0.2">
      <c r="A40" s="36" t="s">
        <v>198</v>
      </c>
      <c r="B40" s="36" t="s">
        <v>199</v>
      </c>
      <c r="C40" s="36">
        <v>90448000</v>
      </c>
      <c r="D40" s="36" t="s">
        <v>277</v>
      </c>
      <c r="E40" s="12" t="s">
        <v>63</v>
      </c>
      <c r="F40" s="12">
        <v>270</v>
      </c>
      <c r="G40" s="12">
        <v>10</v>
      </c>
      <c r="H40" s="12">
        <v>100</v>
      </c>
      <c r="I40" s="12"/>
      <c r="J40" s="12"/>
      <c r="K40" s="12">
        <v>500</v>
      </c>
      <c r="L40" s="13"/>
      <c r="M40" s="12">
        <f t="shared" si="6"/>
        <v>500</v>
      </c>
      <c r="N40" s="12">
        <f t="shared" si="7"/>
        <v>5</v>
      </c>
      <c r="O40" s="57"/>
      <c r="P40" s="15">
        <v>0.06</v>
      </c>
      <c r="Q40" s="15">
        <f t="shared" si="8"/>
        <v>0.3</v>
      </c>
    </row>
    <row r="41" spans="1:19" x14ac:dyDescent="0.2">
      <c r="A41" s="36" t="s">
        <v>392</v>
      </c>
      <c r="B41" s="36" t="s">
        <v>391</v>
      </c>
      <c r="C41" s="31" t="s">
        <v>393</v>
      </c>
      <c r="D41" s="36" t="s">
        <v>277</v>
      </c>
      <c r="E41" s="12" t="s">
        <v>63</v>
      </c>
      <c r="F41" s="12">
        <v>300</v>
      </c>
      <c r="G41" s="12">
        <v>10</v>
      </c>
      <c r="H41" s="12">
        <v>100</v>
      </c>
      <c r="I41" s="12"/>
      <c r="J41" s="12"/>
      <c r="K41" s="12"/>
      <c r="L41" s="13"/>
      <c r="M41" s="12">
        <f t="shared" si="6"/>
        <v>0</v>
      </c>
      <c r="N41" s="12">
        <f t="shared" si="7"/>
        <v>0</v>
      </c>
      <c r="O41" s="57"/>
      <c r="P41" s="15">
        <v>0.06</v>
      </c>
      <c r="Q41" s="15">
        <f t="shared" si="8"/>
        <v>0</v>
      </c>
    </row>
    <row r="42" spans="1:19" x14ac:dyDescent="0.2">
      <c r="A42" s="27" t="s">
        <v>67</v>
      </c>
      <c r="B42" s="27" t="s">
        <v>68</v>
      </c>
      <c r="C42" s="27" t="s">
        <v>69</v>
      </c>
      <c r="D42" s="11" t="s">
        <v>275</v>
      </c>
      <c r="E42" s="12">
        <v>25</v>
      </c>
      <c r="F42" s="12">
        <v>375</v>
      </c>
      <c r="G42" s="12">
        <v>10</v>
      </c>
      <c r="H42" s="12">
        <v>100</v>
      </c>
      <c r="I42" s="12"/>
      <c r="J42" s="12">
        <v>500</v>
      </c>
      <c r="K42" s="12">
        <v>500</v>
      </c>
      <c r="L42" s="13"/>
      <c r="M42" s="12">
        <f t="shared" si="6"/>
        <v>1000</v>
      </c>
      <c r="N42" s="12">
        <f t="shared" si="7"/>
        <v>10</v>
      </c>
      <c r="O42" s="57"/>
      <c r="P42" s="15">
        <v>0.06</v>
      </c>
      <c r="Q42" s="15">
        <f t="shared" si="8"/>
        <v>0.6</v>
      </c>
    </row>
    <row r="43" spans="1:19" x14ac:dyDescent="0.2">
      <c r="A43" s="11" t="s">
        <v>64</v>
      </c>
      <c r="B43" s="11" t="s">
        <v>65</v>
      </c>
      <c r="C43" s="11" t="s">
        <v>64</v>
      </c>
      <c r="D43" s="11" t="s">
        <v>275</v>
      </c>
      <c r="E43" s="12">
        <v>25</v>
      </c>
      <c r="F43" s="12">
        <v>457</v>
      </c>
      <c r="G43" s="12">
        <v>10</v>
      </c>
      <c r="H43" s="12">
        <v>100</v>
      </c>
      <c r="I43" s="12">
        <v>500</v>
      </c>
      <c r="J43" s="12">
        <v>500</v>
      </c>
      <c r="K43" s="12">
        <v>500</v>
      </c>
      <c r="L43" s="13"/>
      <c r="M43" s="12">
        <f t="shared" si="6"/>
        <v>1500</v>
      </c>
      <c r="N43" s="12">
        <f t="shared" si="7"/>
        <v>15</v>
      </c>
      <c r="O43" s="57"/>
      <c r="P43" s="15">
        <v>0.06</v>
      </c>
      <c r="Q43" s="15">
        <f t="shared" si="8"/>
        <v>0.89999999999999991</v>
      </c>
    </row>
    <row r="44" spans="1:19" x14ac:dyDescent="0.2">
      <c r="A44" s="36" t="s">
        <v>66</v>
      </c>
      <c r="B44" s="36" t="s">
        <v>65</v>
      </c>
      <c r="C44" s="36">
        <v>90443400</v>
      </c>
      <c r="D44" s="36" t="s">
        <v>277</v>
      </c>
      <c r="E44" s="12" t="s">
        <v>63</v>
      </c>
      <c r="F44" s="12">
        <v>450</v>
      </c>
      <c r="G44" s="12">
        <v>10</v>
      </c>
      <c r="H44" s="12">
        <v>100</v>
      </c>
      <c r="I44" s="12"/>
      <c r="J44" s="12">
        <v>2000</v>
      </c>
      <c r="K44" s="12">
        <v>2000</v>
      </c>
      <c r="L44" s="13"/>
      <c r="M44" s="12">
        <f t="shared" si="6"/>
        <v>4000</v>
      </c>
      <c r="N44" s="12">
        <f t="shared" si="7"/>
        <v>40</v>
      </c>
      <c r="O44" s="57"/>
      <c r="P44" s="15">
        <v>0.06</v>
      </c>
      <c r="Q44" s="15">
        <f t="shared" si="8"/>
        <v>2.4</v>
      </c>
    </row>
    <row r="45" spans="1:19" x14ac:dyDescent="0.2">
      <c r="A45" s="11" t="s">
        <v>60</v>
      </c>
      <c r="B45" s="11" t="s">
        <v>61</v>
      </c>
      <c r="C45" s="11" t="s">
        <v>60</v>
      </c>
      <c r="D45" s="11" t="s">
        <v>275</v>
      </c>
      <c r="E45" s="12">
        <v>25</v>
      </c>
      <c r="F45" s="12">
        <v>610</v>
      </c>
      <c r="G45" s="12">
        <v>10</v>
      </c>
      <c r="H45" s="12">
        <v>50</v>
      </c>
      <c r="I45" s="12"/>
      <c r="J45" s="12"/>
      <c r="K45" s="12">
        <v>500</v>
      </c>
      <c r="L45" s="13"/>
      <c r="M45" s="12">
        <f t="shared" si="6"/>
        <v>500</v>
      </c>
      <c r="N45" s="12">
        <f t="shared" si="7"/>
        <v>10</v>
      </c>
      <c r="O45" s="57"/>
      <c r="P45" s="15">
        <v>0.04</v>
      </c>
      <c r="Q45" s="15">
        <f t="shared" si="8"/>
        <v>0.4</v>
      </c>
    </row>
    <row r="46" spans="1:19" x14ac:dyDescent="0.2">
      <c r="A46" s="36" t="s">
        <v>62</v>
      </c>
      <c r="B46" s="36" t="s">
        <v>61</v>
      </c>
      <c r="C46" s="36">
        <v>90443600</v>
      </c>
      <c r="D46" s="36" t="s">
        <v>277</v>
      </c>
      <c r="E46" s="12" t="s">
        <v>63</v>
      </c>
      <c r="F46" s="12">
        <v>600</v>
      </c>
      <c r="G46" s="12">
        <v>10</v>
      </c>
      <c r="H46" s="12">
        <v>50</v>
      </c>
      <c r="I46" s="12">
        <v>1500</v>
      </c>
      <c r="J46" s="12">
        <v>2000</v>
      </c>
      <c r="K46" s="12">
        <v>2000</v>
      </c>
      <c r="L46" s="13"/>
      <c r="M46" s="12">
        <f t="shared" si="6"/>
        <v>5500</v>
      </c>
      <c r="N46" s="12">
        <f t="shared" si="7"/>
        <v>110</v>
      </c>
      <c r="O46" s="57"/>
      <c r="P46" s="15">
        <v>0.04</v>
      </c>
      <c r="Q46" s="15">
        <f t="shared" si="8"/>
        <v>4.4000000000000004</v>
      </c>
    </row>
    <row r="47" spans="1:19" x14ac:dyDescent="0.2">
      <c r="A47" s="11" t="s">
        <v>195</v>
      </c>
      <c r="B47" s="11" t="s">
        <v>178</v>
      </c>
      <c r="C47" s="11" t="s">
        <v>195</v>
      </c>
      <c r="D47" s="11" t="s">
        <v>275</v>
      </c>
      <c r="E47" s="12">
        <v>25</v>
      </c>
      <c r="F47" s="12">
        <v>750</v>
      </c>
      <c r="G47" s="12">
        <v>10</v>
      </c>
      <c r="H47" s="12">
        <v>50</v>
      </c>
      <c r="I47" s="12"/>
      <c r="J47" s="12"/>
      <c r="K47" s="12"/>
      <c r="L47" s="13"/>
      <c r="M47" s="12">
        <f t="shared" si="6"/>
        <v>0</v>
      </c>
      <c r="N47" s="12">
        <f t="shared" si="7"/>
        <v>0</v>
      </c>
      <c r="O47" s="57"/>
      <c r="P47" s="15">
        <v>0.05</v>
      </c>
      <c r="Q47" s="15">
        <f t="shared" si="8"/>
        <v>0</v>
      </c>
    </row>
    <row r="48" spans="1:19" x14ac:dyDescent="0.2">
      <c r="A48" s="36" t="s">
        <v>177</v>
      </c>
      <c r="B48" s="36" t="s">
        <v>178</v>
      </c>
      <c r="C48" s="36">
        <v>90443700</v>
      </c>
      <c r="D48" s="36" t="s">
        <v>277</v>
      </c>
      <c r="E48" s="12" t="s">
        <v>63</v>
      </c>
      <c r="F48" s="12">
        <v>750</v>
      </c>
      <c r="G48" s="12">
        <v>10</v>
      </c>
      <c r="H48" s="12">
        <v>50</v>
      </c>
      <c r="I48" s="12"/>
      <c r="J48" s="12">
        <v>1000</v>
      </c>
      <c r="K48" s="12">
        <v>1000</v>
      </c>
      <c r="L48" s="13"/>
      <c r="M48" s="12">
        <f t="shared" si="6"/>
        <v>2000</v>
      </c>
      <c r="N48" s="12">
        <f t="shared" si="7"/>
        <v>40</v>
      </c>
      <c r="O48" s="57"/>
      <c r="P48" s="15">
        <v>0.05</v>
      </c>
      <c r="Q48" s="15">
        <f t="shared" si="8"/>
        <v>2</v>
      </c>
    </row>
    <row r="49" spans="1:19" x14ac:dyDescent="0.2">
      <c r="A49" s="11" t="s">
        <v>155</v>
      </c>
      <c r="B49" s="11" t="s">
        <v>58</v>
      </c>
      <c r="C49" s="11" t="s">
        <v>155</v>
      </c>
      <c r="D49" s="11" t="s">
        <v>275</v>
      </c>
      <c r="E49" s="12">
        <v>25</v>
      </c>
      <c r="F49" s="12">
        <v>915</v>
      </c>
      <c r="G49" s="12">
        <v>10</v>
      </c>
      <c r="H49" s="12">
        <v>50</v>
      </c>
      <c r="I49" s="12"/>
      <c r="J49" s="12"/>
      <c r="K49" s="12"/>
      <c r="L49" s="13"/>
      <c r="M49" s="12">
        <f t="shared" si="6"/>
        <v>0</v>
      </c>
      <c r="N49" s="12">
        <f t="shared" si="7"/>
        <v>0</v>
      </c>
      <c r="O49" s="57"/>
      <c r="P49" s="15">
        <v>0.06</v>
      </c>
      <c r="Q49" s="15">
        <f t="shared" si="8"/>
        <v>0</v>
      </c>
    </row>
    <row r="50" spans="1:19" x14ac:dyDescent="0.2">
      <c r="A50" s="36" t="s">
        <v>176</v>
      </c>
      <c r="B50" s="36" t="s">
        <v>58</v>
      </c>
      <c r="C50" s="36">
        <v>90443800</v>
      </c>
      <c r="D50" s="36" t="s">
        <v>277</v>
      </c>
      <c r="E50" s="12" t="s">
        <v>63</v>
      </c>
      <c r="F50" s="12">
        <v>900</v>
      </c>
      <c r="G50" s="12">
        <v>10</v>
      </c>
      <c r="H50" s="12">
        <v>50</v>
      </c>
      <c r="I50" s="12">
        <v>1000</v>
      </c>
      <c r="J50" s="12">
        <v>2000</v>
      </c>
      <c r="K50" s="12">
        <v>2000</v>
      </c>
      <c r="L50" s="13"/>
      <c r="M50" s="12">
        <f t="shared" si="6"/>
        <v>5000</v>
      </c>
      <c r="N50" s="12">
        <f t="shared" si="7"/>
        <v>100</v>
      </c>
      <c r="O50" s="57"/>
      <c r="P50" s="15">
        <v>0.06</v>
      </c>
      <c r="Q50" s="15">
        <f t="shared" si="8"/>
        <v>6</v>
      </c>
    </row>
    <row r="51" spans="1:19" x14ac:dyDescent="0.2">
      <c r="A51" s="11" t="s">
        <v>53</v>
      </c>
      <c r="B51" s="11" t="s">
        <v>54</v>
      </c>
      <c r="C51" s="11" t="s">
        <v>53</v>
      </c>
      <c r="D51" s="11" t="s">
        <v>275</v>
      </c>
      <c r="E51" s="12">
        <v>25</v>
      </c>
      <c r="F51" s="12">
        <v>1220</v>
      </c>
      <c r="G51" s="12">
        <v>10</v>
      </c>
      <c r="H51" s="12">
        <v>50</v>
      </c>
      <c r="I51" s="12"/>
      <c r="J51" s="12"/>
      <c r="K51" s="12"/>
      <c r="L51" s="13"/>
      <c r="M51" s="12">
        <f t="shared" si="6"/>
        <v>0</v>
      </c>
      <c r="N51" s="12">
        <f t="shared" si="7"/>
        <v>0</v>
      </c>
      <c r="O51" s="57"/>
      <c r="P51" s="15">
        <v>0.08</v>
      </c>
      <c r="Q51" s="15">
        <f t="shared" si="8"/>
        <v>0</v>
      </c>
    </row>
    <row r="52" spans="1:19" x14ac:dyDescent="0.2">
      <c r="A52" s="26" t="s">
        <v>194</v>
      </c>
      <c r="B52" s="26" t="s">
        <v>54</v>
      </c>
      <c r="C52" s="26">
        <v>90444000</v>
      </c>
      <c r="D52" s="36" t="s">
        <v>277</v>
      </c>
      <c r="E52" s="12" t="s">
        <v>63</v>
      </c>
      <c r="F52" s="12">
        <v>1200</v>
      </c>
      <c r="G52" s="12">
        <v>10</v>
      </c>
      <c r="H52" s="12">
        <v>50</v>
      </c>
      <c r="I52" s="12">
        <v>500</v>
      </c>
      <c r="J52" s="12">
        <v>500</v>
      </c>
      <c r="K52" s="12">
        <v>500</v>
      </c>
      <c r="L52" s="13"/>
      <c r="M52" s="12">
        <f t="shared" si="6"/>
        <v>1500</v>
      </c>
      <c r="N52" s="12">
        <f t="shared" si="7"/>
        <v>30</v>
      </c>
      <c r="O52" s="57"/>
      <c r="P52" s="15">
        <v>0.08</v>
      </c>
      <c r="Q52" s="15">
        <f t="shared" si="8"/>
        <v>2.4</v>
      </c>
    </row>
    <row r="53" spans="1:19" x14ac:dyDescent="0.2">
      <c r="A53" s="11" t="s">
        <v>230</v>
      </c>
      <c r="B53" s="11" t="s">
        <v>231</v>
      </c>
      <c r="C53" s="11" t="s">
        <v>230</v>
      </c>
      <c r="D53" s="11" t="s">
        <v>275</v>
      </c>
      <c r="E53" s="12">
        <v>25</v>
      </c>
      <c r="F53" s="12">
        <v>1500</v>
      </c>
      <c r="G53" s="12">
        <v>10</v>
      </c>
      <c r="H53" s="12">
        <v>50</v>
      </c>
      <c r="I53" s="12"/>
      <c r="J53" s="12"/>
      <c r="K53" s="12"/>
      <c r="L53" s="13"/>
      <c r="M53" s="12">
        <f t="shared" si="6"/>
        <v>0</v>
      </c>
      <c r="N53" s="12">
        <f t="shared" si="7"/>
        <v>0</v>
      </c>
      <c r="O53" s="57"/>
      <c r="P53" s="15">
        <v>0.11</v>
      </c>
      <c r="Q53" s="15">
        <f t="shared" si="8"/>
        <v>0</v>
      </c>
    </row>
    <row r="54" spans="1:19" x14ac:dyDescent="0.2">
      <c r="A54" s="11" t="s">
        <v>254</v>
      </c>
      <c r="B54" s="11" t="s">
        <v>255</v>
      </c>
      <c r="C54" s="11" t="s">
        <v>254</v>
      </c>
      <c r="D54" s="11" t="s">
        <v>275</v>
      </c>
      <c r="E54" s="12">
        <v>25</v>
      </c>
      <c r="F54" s="12">
        <v>1650</v>
      </c>
      <c r="G54" s="12">
        <v>10</v>
      </c>
      <c r="H54" s="12">
        <v>50</v>
      </c>
      <c r="I54" s="12"/>
      <c r="J54" s="12"/>
      <c r="K54" s="12"/>
      <c r="L54" s="13"/>
      <c r="M54" s="12">
        <f t="shared" si="6"/>
        <v>0</v>
      </c>
      <c r="N54" s="12">
        <f t="shared" si="7"/>
        <v>0</v>
      </c>
      <c r="O54" s="57"/>
      <c r="P54" s="15">
        <v>0.12</v>
      </c>
      <c r="Q54" s="15">
        <f t="shared" si="8"/>
        <v>0</v>
      </c>
    </row>
    <row r="55" spans="1:19" x14ac:dyDescent="0.2">
      <c r="A55" s="11" t="s">
        <v>193</v>
      </c>
      <c r="B55" s="11" t="s">
        <v>175</v>
      </c>
      <c r="C55" s="11" t="s">
        <v>193</v>
      </c>
      <c r="D55" s="11" t="s">
        <v>275</v>
      </c>
      <c r="E55" s="12">
        <v>25</v>
      </c>
      <c r="F55" s="12">
        <v>1800</v>
      </c>
      <c r="G55" s="12">
        <v>10</v>
      </c>
      <c r="H55" s="12">
        <v>50</v>
      </c>
      <c r="I55" s="12">
        <v>100</v>
      </c>
      <c r="J55" s="12"/>
      <c r="K55" s="12"/>
      <c r="L55" s="13"/>
      <c r="M55" s="12">
        <f t="shared" si="6"/>
        <v>100</v>
      </c>
      <c r="N55" s="12">
        <f t="shared" si="7"/>
        <v>2</v>
      </c>
      <c r="O55" s="57"/>
      <c r="P55" s="15">
        <v>0.12</v>
      </c>
      <c r="Q55" s="15">
        <f t="shared" si="8"/>
        <v>0.24</v>
      </c>
    </row>
    <row r="56" spans="1:19" x14ac:dyDescent="0.2">
      <c r="A56" s="36" t="s">
        <v>174</v>
      </c>
      <c r="B56" s="36" t="s">
        <v>175</v>
      </c>
      <c r="C56" s="36">
        <v>90443900</v>
      </c>
      <c r="D56" s="36" t="s">
        <v>277</v>
      </c>
      <c r="E56" s="12" t="s">
        <v>63</v>
      </c>
      <c r="F56" s="12">
        <v>1800</v>
      </c>
      <c r="G56" s="12">
        <v>10</v>
      </c>
      <c r="H56" s="12">
        <v>50</v>
      </c>
      <c r="I56" s="12">
        <v>100</v>
      </c>
      <c r="J56" s="12">
        <v>100</v>
      </c>
      <c r="K56" s="12">
        <v>200</v>
      </c>
      <c r="L56" s="13"/>
      <c r="M56" s="12">
        <f t="shared" si="6"/>
        <v>400</v>
      </c>
      <c r="N56" s="12">
        <f t="shared" si="7"/>
        <v>8</v>
      </c>
      <c r="O56" s="57"/>
      <c r="P56" s="15">
        <v>0.12</v>
      </c>
      <c r="Q56" s="15">
        <f>$N56*$P56</f>
        <v>0.96</v>
      </c>
    </row>
    <row r="57" spans="1:19" x14ac:dyDescent="0.2">
      <c r="A57" s="36" t="s">
        <v>293</v>
      </c>
      <c r="B57" s="36" t="s">
        <v>294</v>
      </c>
      <c r="C57" s="36">
        <v>90443000</v>
      </c>
      <c r="D57" s="36" t="s">
        <v>277</v>
      </c>
      <c r="E57" s="12" t="s">
        <v>63</v>
      </c>
      <c r="F57" s="12">
        <v>2100</v>
      </c>
      <c r="G57" s="12">
        <v>10</v>
      </c>
      <c r="H57" s="12">
        <v>50</v>
      </c>
      <c r="I57" s="12">
        <v>100</v>
      </c>
      <c r="J57" s="12"/>
      <c r="K57" s="12"/>
      <c r="L57" s="13"/>
      <c r="M57" s="12">
        <f t="shared" si="6"/>
        <v>100</v>
      </c>
      <c r="N57" s="12">
        <f t="shared" si="7"/>
        <v>2</v>
      </c>
      <c r="O57" s="57"/>
      <c r="P57" s="15">
        <v>0.09</v>
      </c>
      <c r="Q57" s="15">
        <f t="shared" si="8"/>
        <v>0.18</v>
      </c>
    </row>
    <row r="58" spans="1:19" x14ac:dyDescent="0.2">
      <c r="A58" s="8" t="s">
        <v>70</v>
      </c>
      <c r="B58" s="8"/>
      <c r="C58" s="8"/>
      <c r="D58" s="8"/>
      <c r="E58" s="8"/>
      <c r="F58" s="36"/>
      <c r="G58" s="20"/>
      <c r="H58" s="20"/>
      <c r="I58" s="12"/>
      <c r="J58" s="12"/>
      <c r="K58" s="12"/>
      <c r="L58" s="20"/>
      <c r="M58" s="12"/>
      <c r="N58" s="12"/>
      <c r="O58" s="57"/>
      <c r="P58" s="12"/>
      <c r="Q58" s="15"/>
    </row>
    <row r="59" spans="1:19" x14ac:dyDescent="0.2">
      <c r="A59" s="11" t="s">
        <v>295</v>
      </c>
      <c r="B59" s="11" t="s">
        <v>296</v>
      </c>
      <c r="C59" s="11" t="s">
        <v>295</v>
      </c>
      <c r="D59" s="11" t="s">
        <v>275</v>
      </c>
      <c r="E59" s="12">
        <v>32</v>
      </c>
      <c r="F59" s="12">
        <v>100</v>
      </c>
      <c r="G59" s="12">
        <v>10</v>
      </c>
      <c r="H59" s="12">
        <v>300</v>
      </c>
      <c r="I59" s="12"/>
      <c r="J59" s="12"/>
      <c r="K59" s="12"/>
      <c r="L59" s="13"/>
      <c r="M59" s="12">
        <f t="shared" ref="M59:M73" si="9">SUM(I59:L59)</f>
        <v>0</v>
      </c>
      <c r="N59" s="12">
        <f t="shared" ref="N59:N73" si="10">$M59/$H59</f>
        <v>0</v>
      </c>
      <c r="O59" s="57"/>
      <c r="P59" s="15">
        <v>0.09</v>
      </c>
      <c r="Q59" s="15">
        <f t="shared" ref="Q59:Q73" si="11">$N59*$P59</f>
        <v>0</v>
      </c>
      <c r="R59" s="43">
        <f>SUM(Q59:Q73)</f>
        <v>3.5999999999999996</v>
      </c>
      <c r="S59" s="3">
        <f>R59*100/$R$144</f>
        <v>5.8346839546191234</v>
      </c>
    </row>
    <row r="60" spans="1:19" x14ac:dyDescent="0.2">
      <c r="A60" s="11" t="s">
        <v>71</v>
      </c>
      <c r="B60" s="11" t="s">
        <v>72</v>
      </c>
      <c r="C60" s="11" t="s">
        <v>71</v>
      </c>
      <c r="D60" s="11" t="s">
        <v>275</v>
      </c>
      <c r="E60" s="12">
        <v>32</v>
      </c>
      <c r="F60" s="12">
        <v>150</v>
      </c>
      <c r="G60" s="12">
        <v>10</v>
      </c>
      <c r="H60" s="12">
        <v>300</v>
      </c>
      <c r="I60" s="12"/>
      <c r="J60" s="12"/>
      <c r="K60" s="12"/>
      <c r="L60" s="13"/>
      <c r="M60" s="12">
        <f t="shared" si="9"/>
        <v>0</v>
      </c>
      <c r="N60" s="12">
        <f t="shared" si="10"/>
        <v>0</v>
      </c>
      <c r="O60" s="57"/>
      <c r="P60" s="15">
        <v>0.09</v>
      </c>
      <c r="Q60" s="15">
        <f t="shared" si="11"/>
        <v>0</v>
      </c>
    </row>
    <row r="61" spans="1:19" x14ac:dyDescent="0.2">
      <c r="A61" s="36" t="s">
        <v>256</v>
      </c>
      <c r="B61" s="36" t="s">
        <v>72</v>
      </c>
      <c r="C61" s="36">
        <v>90446200</v>
      </c>
      <c r="D61" s="36" t="s">
        <v>277</v>
      </c>
      <c r="E61" s="12">
        <v>32</v>
      </c>
      <c r="F61" s="12">
        <v>150</v>
      </c>
      <c r="G61" s="12">
        <v>10</v>
      </c>
      <c r="H61" s="12">
        <v>300</v>
      </c>
      <c r="I61" s="12"/>
      <c r="J61" s="12">
        <v>300</v>
      </c>
      <c r="K61" s="12">
        <v>300</v>
      </c>
      <c r="L61" s="13"/>
      <c r="M61" s="12">
        <f t="shared" si="9"/>
        <v>600</v>
      </c>
      <c r="N61" s="12">
        <f t="shared" si="10"/>
        <v>2</v>
      </c>
      <c r="O61" s="57"/>
      <c r="P61" s="15">
        <v>0.09</v>
      </c>
      <c r="Q61" s="15">
        <f t="shared" si="11"/>
        <v>0.18</v>
      </c>
    </row>
    <row r="62" spans="1:19" x14ac:dyDescent="0.2">
      <c r="A62" s="11" t="s">
        <v>200</v>
      </c>
      <c r="B62" s="11" t="s">
        <v>201</v>
      </c>
      <c r="C62" s="11" t="s">
        <v>200</v>
      </c>
      <c r="D62" s="11" t="s">
        <v>275</v>
      </c>
      <c r="E62" s="12">
        <v>32</v>
      </c>
      <c r="F62" s="12">
        <v>200</v>
      </c>
      <c r="G62" s="12">
        <v>10</v>
      </c>
      <c r="H62" s="12">
        <v>300</v>
      </c>
      <c r="I62" s="12"/>
      <c r="J62" s="12"/>
      <c r="K62" s="12"/>
      <c r="L62" s="13"/>
      <c r="M62" s="12">
        <f t="shared" si="9"/>
        <v>0</v>
      </c>
      <c r="N62" s="12">
        <f t="shared" si="10"/>
        <v>0</v>
      </c>
      <c r="O62" s="57"/>
      <c r="P62" s="15">
        <v>0.09</v>
      </c>
      <c r="Q62" s="15">
        <f t="shared" si="11"/>
        <v>0</v>
      </c>
    </row>
    <row r="63" spans="1:19" x14ac:dyDescent="0.2">
      <c r="A63" s="11" t="s">
        <v>73</v>
      </c>
      <c r="B63" s="11" t="s">
        <v>74</v>
      </c>
      <c r="C63" s="11" t="s">
        <v>73</v>
      </c>
      <c r="D63" s="11" t="s">
        <v>275</v>
      </c>
      <c r="E63" s="12">
        <v>32</v>
      </c>
      <c r="F63" s="12">
        <v>300</v>
      </c>
      <c r="G63" s="12">
        <v>10</v>
      </c>
      <c r="H63" s="12">
        <v>150</v>
      </c>
      <c r="I63" s="12"/>
      <c r="J63" s="12"/>
      <c r="K63" s="12"/>
      <c r="L63" s="13"/>
      <c r="M63" s="12">
        <f t="shared" si="9"/>
        <v>0</v>
      </c>
      <c r="N63" s="12">
        <f t="shared" si="10"/>
        <v>0</v>
      </c>
      <c r="O63" s="57"/>
      <c r="P63" s="15">
        <v>0.09</v>
      </c>
      <c r="Q63" s="15">
        <f t="shared" si="11"/>
        <v>0</v>
      </c>
    </row>
    <row r="64" spans="1:19" x14ac:dyDescent="0.2">
      <c r="A64" s="36" t="s">
        <v>232</v>
      </c>
      <c r="B64" s="36" t="s">
        <v>74</v>
      </c>
      <c r="C64" s="36">
        <v>90446300</v>
      </c>
      <c r="D64" s="36" t="s">
        <v>277</v>
      </c>
      <c r="E64" s="12" t="s">
        <v>180</v>
      </c>
      <c r="F64" s="12">
        <v>300</v>
      </c>
      <c r="G64" s="12">
        <v>10</v>
      </c>
      <c r="H64" s="12">
        <v>150</v>
      </c>
      <c r="I64" s="12">
        <v>300</v>
      </c>
      <c r="J64" s="12">
        <v>300</v>
      </c>
      <c r="K64" s="12">
        <v>300</v>
      </c>
      <c r="L64" s="13"/>
      <c r="M64" s="12">
        <f t="shared" si="9"/>
        <v>900</v>
      </c>
      <c r="N64" s="12">
        <f t="shared" si="10"/>
        <v>6</v>
      </c>
      <c r="O64" s="57"/>
      <c r="P64" s="15">
        <v>0.09</v>
      </c>
      <c r="Q64" s="15">
        <f t="shared" si="11"/>
        <v>0.54</v>
      </c>
    </row>
    <row r="65" spans="1:19" x14ac:dyDescent="0.2">
      <c r="A65" s="11" t="s">
        <v>75</v>
      </c>
      <c r="B65" s="11" t="s">
        <v>76</v>
      </c>
      <c r="C65" s="11" t="s">
        <v>75</v>
      </c>
      <c r="D65" s="11" t="s">
        <v>275</v>
      </c>
      <c r="E65" s="12">
        <v>32</v>
      </c>
      <c r="F65" s="12">
        <v>450</v>
      </c>
      <c r="G65" s="12">
        <v>10</v>
      </c>
      <c r="H65" s="12">
        <v>100</v>
      </c>
      <c r="I65" s="12">
        <v>200</v>
      </c>
      <c r="J65" s="12">
        <v>100</v>
      </c>
      <c r="K65" s="12"/>
      <c r="L65" s="13"/>
      <c r="M65" s="12">
        <f t="shared" si="9"/>
        <v>300</v>
      </c>
      <c r="N65" s="12">
        <f t="shared" si="10"/>
        <v>3</v>
      </c>
      <c r="O65" s="57"/>
      <c r="P65" s="15">
        <v>0.09</v>
      </c>
      <c r="Q65" s="15">
        <f t="shared" si="11"/>
        <v>0.27</v>
      </c>
    </row>
    <row r="66" spans="1:19" x14ac:dyDescent="0.2">
      <c r="A66" s="36" t="s">
        <v>179</v>
      </c>
      <c r="B66" s="36" t="s">
        <v>76</v>
      </c>
      <c r="C66" s="36">
        <v>90446400</v>
      </c>
      <c r="D66" s="36" t="s">
        <v>277</v>
      </c>
      <c r="E66" s="12" t="s">
        <v>180</v>
      </c>
      <c r="F66" s="12">
        <v>450</v>
      </c>
      <c r="G66" s="12">
        <v>10</v>
      </c>
      <c r="H66" s="12">
        <v>100</v>
      </c>
      <c r="I66" s="12"/>
      <c r="J66" s="12">
        <v>300</v>
      </c>
      <c r="K66" s="12">
        <v>200</v>
      </c>
      <c r="L66" s="13"/>
      <c r="M66" s="12">
        <f t="shared" si="9"/>
        <v>500</v>
      </c>
      <c r="N66" s="12">
        <f t="shared" si="10"/>
        <v>5</v>
      </c>
      <c r="O66" s="57"/>
      <c r="P66" s="15">
        <v>0.09</v>
      </c>
      <c r="Q66" s="15">
        <f t="shared" si="11"/>
        <v>0.44999999999999996</v>
      </c>
    </row>
    <row r="67" spans="1:19" x14ac:dyDescent="0.2">
      <c r="A67" s="11" t="s">
        <v>156</v>
      </c>
      <c r="B67" s="11" t="s">
        <v>157</v>
      </c>
      <c r="C67" s="11" t="s">
        <v>156</v>
      </c>
      <c r="D67" s="11" t="s">
        <v>275</v>
      </c>
      <c r="E67" s="12">
        <v>32</v>
      </c>
      <c r="F67" s="12">
        <v>600</v>
      </c>
      <c r="G67" s="12">
        <v>10</v>
      </c>
      <c r="H67" s="12">
        <v>100</v>
      </c>
      <c r="I67" s="12"/>
      <c r="J67" s="12"/>
      <c r="K67" s="12"/>
      <c r="L67" s="13"/>
      <c r="M67" s="12">
        <f t="shared" si="9"/>
        <v>0</v>
      </c>
      <c r="N67" s="12">
        <f t="shared" si="10"/>
        <v>0</v>
      </c>
      <c r="O67" s="57"/>
      <c r="P67" s="15">
        <v>0.12</v>
      </c>
      <c r="Q67" s="15">
        <f t="shared" si="11"/>
        <v>0</v>
      </c>
    </row>
    <row r="68" spans="1:19" x14ac:dyDescent="0.2">
      <c r="A68" s="36" t="s">
        <v>181</v>
      </c>
      <c r="B68" s="36" t="s">
        <v>157</v>
      </c>
      <c r="C68" s="36">
        <v>90446600</v>
      </c>
      <c r="D68" s="36" t="s">
        <v>277</v>
      </c>
      <c r="E68" s="12" t="s">
        <v>180</v>
      </c>
      <c r="F68" s="12">
        <v>600</v>
      </c>
      <c r="G68" s="12">
        <v>10</v>
      </c>
      <c r="H68" s="12">
        <v>100</v>
      </c>
      <c r="I68" s="12">
        <v>200</v>
      </c>
      <c r="J68" s="12">
        <v>300</v>
      </c>
      <c r="K68" s="12">
        <v>200</v>
      </c>
      <c r="L68" s="13"/>
      <c r="M68" s="12">
        <f t="shared" si="9"/>
        <v>700</v>
      </c>
      <c r="N68" s="12">
        <f t="shared" si="10"/>
        <v>7</v>
      </c>
      <c r="O68" s="57"/>
      <c r="P68" s="15">
        <v>0.12</v>
      </c>
      <c r="Q68" s="15">
        <f t="shared" si="11"/>
        <v>0.84</v>
      </c>
    </row>
    <row r="69" spans="1:19" x14ac:dyDescent="0.2">
      <c r="A69" s="11" t="s">
        <v>222</v>
      </c>
      <c r="B69" s="11" t="s">
        <v>223</v>
      </c>
      <c r="C69" s="11" t="s">
        <v>222</v>
      </c>
      <c r="D69" s="11" t="s">
        <v>275</v>
      </c>
      <c r="E69" s="12">
        <v>32</v>
      </c>
      <c r="F69" s="12">
        <v>750</v>
      </c>
      <c r="G69" s="12">
        <v>10</v>
      </c>
      <c r="H69" s="12">
        <v>60</v>
      </c>
      <c r="I69" s="12"/>
      <c r="J69" s="12"/>
      <c r="K69" s="12"/>
      <c r="L69" s="13"/>
      <c r="M69" s="12">
        <f t="shared" si="9"/>
        <v>0</v>
      </c>
      <c r="N69" s="12">
        <f t="shared" si="10"/>
        <v>0</v>
      </c>
      <c r="O69" s="57"/>
      <c r="P69" s="15">
        <v>0.09</v>
      </c>
      <c r="Q69" s="15">
        <f t="shared" si="11"/>
        <v>0</v>
      </c>
    </row>
    <row r="70" spans="1:19" x14ac:dyDescent="0.2">
      <c r="A70" s="11" t="s">
        <v>158</v>
      </c>
      <c r="B70" s="11" t="s">
        <v>159</v>
      </c>
      <c r="C70" s="11" t="s">
        <v>158</v>
      </c>
      <c r="D70" s="11" t="s">
        <v>275</v>
      </c>
      <c r="E70" s="12">
        <v>32</v>
      </c>
      <c r="F70" s="12">
        <v>900</v>
      </c>
      <c r="G70" s="12">
        <v>10</v>
      </c>
      <c r="H70" s="12">
        <v>50</v>
      </c>
      <c r="I70" s="12"/>
      <c r="J70" s="12"/>
      <c r="K70" s="12"/>
      <c r="L70" s="13"/>
      <c r="M70" s="12">
        <f t="shared" si="9"/>
        <v>0</v>
      </c>
      <c r="N70" s="12">
        <f t="shared" si="10"/>
        <v>0</v>
      </c>
      <c r="O70" s="57"/>
      <c r="P70" s="15">
        <v>0.09</v>
      </c>
      <c r="Q70" s="15">
        <f t="shared" si="11"/>
        <v>0</v>
      </c>
    </row>
    <row r="71" spans="1:19" x14ac:dyDescent="0.2">
      <c r="A71" s="36" t="s">
        <v>182</v>
      </c>
      <c r="B71" s="36" t="s">
        <v>159</v>
      </c>
      <c r="C71" s="36">
        <v>90446700</v>
      </c>
      <c r="D71" s="36" t="s">
        <v>277</v>
      </c>
      <c r="E71" s="12" t="s">
        <v>180</v>
      </c>
      <c r="F71" s="12">
        <v>900</v>
      </c>
      <c r="G71" s="12">
        <v>10</v>
      </c>
      <c r="H71" s="12">
        <v>50</v>
      </c>
      <c r="I71" s="12"/>
      <c r="J71" s="12">
        <v>200</v>
      </c>
      <c r="K71" s="12"/>
      <c r="L71" s="13"/>
      <c r="M71" s="12">
        <f t="shared" si="9"/>
        <v>200</v>
      </c>
      <c r="N71" s="12">
        <f t="shared" si="10"/>
        <v>4</v>
      </c>
      <c r="O71" s="57"/>
      <c r="P71" s="15">
        <v>0.09</v>
      </c>
      <c r="Q71" s="15">
        <f t="shared" si="11"/>
        <v>0.36</v>
      </c>
    </row>
    <row r="72" spans="1:19" x14ac:dyDescent="0.2">
      <c r="A72" s="11" t="s">
        <v>233</v>
      </c>
      <c r="B72" s="11" t="s">
        <v>234</v>
      </c>
      <c r="C72" s="11" t="s">
        <v>233</v>
      </c>
      <c r="D72" s="11" t="s">
        <v>275</v>
      </c>
      <c r="E72" s="12">
        <v>32</v>
      </c>
      <c r="F72" s="12">
        <v>1200</v>
      </c>
      <c r="G72" s="12">
        <v>10</v>
      </c>
      <c r="H72" s="12">
        <v>50</v>
      </c>
      <c r="I72" s="12"/>
      <c r="J72" s="12">
        <v>50</v>
      </c>
      <c r="K72" s="12">
        <v>50</v>
      </c>
      <c r="L72" s="13"/>
      <c r="M72" s="12">
        <f t="shared" si="9"/>
        <v>100</v>
      </c>
      <c r="N72" s="12">
        <f t="shared" si="10"/>
        <v>2</v>
      </c>
      <c r="O72" s="57"/>
      <c r="P72" s="15">
        <v>0.12</v>
      </c>
      <c r="Q72" s="15">
        <f t="shared" si="11"/>
        <v>0.24</v>
      </c>
    </row>
    <row r="73" spans="1:19" x14ac:dyDescent="0.2">
      <c r="A73" s="36" t="s">
        <v>236</v>
      </c>
      <c r="B73" s="36" t="s">
        <v>237</v>
      </c>
      <c r="C73" s="36">
        <v>90446800</v>
      </c>
      <c r="D73" s="36" t="s">
        <v>277</v>
      </c>
      <c r="E73" s="12" t="s">
        <v>180</v>
      </c>
      <c r="F73" s="12">
        <v>1800</v>
      </c>
      <c r="G73" s="12">
        <v>10</v>
      </c>
      <c r="H73" s="12">
        <v>25</v>
      </c>
      <c r="I73" s="12"/>
      <c r="J73" s="12">
        <v>50</v>
      </c>
      <c r="K73" s="12">
        <v>50</v>
      </c>
      <c r="L73" s="13"/>
      <c r="M73" s="12">
        <f t="shared" si="9"/>
        <v>100</v>
      </c>
      <c r="N73" s="12">
        <f t="shared" si="10"/>
        <v>4</v>
      </c>
      <c r="O73" s="57"/>
      <c r="P73" s="15">
        <v>0.18</v>
      </c>
      <c r="Q73" s="15">
        <f t="shared" si="11"/>
        <v>0.72</v>
      </c>
      <c r="R73" s="43"/>
    </row>
    <row r="74" spans="1:19" x14ac:dyDescent="0.2">
      <c r="A74" s="8" t="s">
        <v>77</v>
      </c>
      <c r="B74" s="8"/>
      <c r="C74" s="8"/>
      <c r="D74" s="8"/>
      <c r="E74" s="8"/>
      <c r="F74" s="36"/>
      <c r="G74" s="12"/>
      <c r="H74" s="12"/>
      <c r="I74" s="12"/>
      <c r="J74" s="12"/>
      <c r="K74" s="12"/>
      <c r="L74" s="8"/>
      <c r="M74" s="12"/>
      <c r="N74" s="12"/>
      <c r="O74" s="57"/>
      <c r="P74" s="12"/>
      <c r="Q74" s="15"/>
    </row>
    <row r="75" spans="1:19" x14ac:dyDescent="0.2">
      <c r="A75" s="11" t="s">
        <v>297</v>
      </c>
      <c r="B75" s="11" t="s">
        <v>298</v>
      </c>
      <c r="C75" s="11" t="s">
        <v>297</v>
      </c>
      <c r="D75" s="11" t="s">
        <v>275</v>
      </c>
      <c r="E75" s="12">
        <v>40</v>
      </c>
      <c r="F75" s="12">
        <v>100</v>
      </c>
      <c r="G75" s="12">
        <v>10</v>
      </c>
      <c r="H75" s="12">
        <v>300</v>
      </c>
      <c r="I75" s="12"/>
      <c r="J75" s="12"/>
      <c r="K75" s="12"/>
      <c r="L75" s="13"/>
      <c r="M75" s="12">
        <f t="shared" ref="M75:M90" si="12">SUM(I75:L75)</f>
        <v>0</v>
      </c>
      <c r="N75" s="12">
        <f t="shared" ref="N75:N90" si="13">$M75/$H75</f>
        <v>0</v>
      </c>
      <c r="O75" s="57"/>
      <c r="P75" s="15">
        <v>0.13</v>
      </c>
      <c r="Q75" s="15">
        <f t="shared" ref="Q75:Q90" si="14">$N75*$P75</f>
        <v>0</v>
      </c>
      <c r="R75" s="43">
        <f>SUM(Q75:Q90)</f>
        <v>7.99</v>
      </c>
      <c r="S75" s="3">
        <f>R75*100/$R$144</f>
        <v>12.949756888168556</v>
      </c>
    </row>
    <row r="76" spans="1:19" x14ac:dyDescent="0.2">
      <c r="A76" s="11" t="s">
        <v>78</v>
      </c>
      <c r="B76" s="11" t="s">
        <v>79</v>
      </c>
      <c r="C76" s="11" t="s">
        <v>78</v>
      </c>
      <c r="D76" s="11" t="s">
        <v>275</v>
      </c>
      <c r="E76" s="12">
        <v>40</v>
      </c>
      <c r="F76" s="12">
        <v>150</v>
      </c>
      <c r="G76" s="12">
        <v>10</v>
      </c>
      <c r="H76" s="12">
        <v>300</v>
      </c>
      <c r="I76" s="12"/>
      <c r="J76" s="12"/>
      <c r="K76" s="12"/>
      <c r="L76" s="13"/>
      <c r="M76" s="12">
        <f t="shared" si="12"/>
        <v>0</v>
      </c>
      <c r="N76" s="12">
        <f t="shared" si="13"/>
        <v>0</v>
      </c>
      <c r="O76" s="57"/>
      <c r="P76" s="15">
        <v>0.13</v>
      </c>
      <c r="Q76" s="15">
        <f t="shared" si="14"/>
        <v>0</v>
      </c>
    </row>
    <row r="77" spans="1:19" x14ac:dyDescent="0.2">
      <c r="A77" s="36" t="s">
        <v>240</v>
      </c>
      <c r="B77" s="36" t="s">
        <v>79</v>
      </c>
      <c r="C77" s="31" t="s">
        <v>241</v>
      </c>
      <c r="D77" s="36" t="s">
        <v>277</v>
      </c>
      <c r="E77" s="12">
        <v>40</v>
      </c>
      <c r="F77" s="12">
        <v>150</v>
      </c>
      <c r="G77" s="12">
        <v>10</v>
      </c>
      <c r="H77" s="12">
        <v>300</v>
      </c>
      <c r="I77" s="12"/>
      <c r="J77" s="12">
        <v>300</v>
      </c>
      <c r="K77" s="12">
        <v>300</v>
      </c>
      <c r="L77" s="13"/>
      <c r="M77" s="12">
        <f t="shared" si="12"/>
        <v>600</v>
      </c>
      <c r="N77" s="12">
        <f t="shared" si="13"/>
        <v>2</v>
      </c>
      <c r="O77" s="57"/>
      <c r="P77" s="15">
        <v>0.13</v>
      </c>
      <c r="Q77" s="15">
        <f t="shared" si="14"/>
        <v>0.26</v>
      </c>
    </row>
    <row r="78" spans="1:19" x14ac:dyDescent="0.2">
      <c r="A78" s="11" t="s">
        <v>80</v>
      </c>
      <c r="B78" s="11" t="s">
        <v>81</v>
      </c>
      <c r="C78" s="11" t="s">
        <v>80</v>
      </c>
      <c r="D78" s="11" t="s">
        <v>275</v>
      </c>
      <c r="E78" s="12">
        <v>40</v>
      </c>
      <c r="F78" s="12">
        <v>200</v>
      </c>
      <c r="G78" s="12">
        <v>10</v>
      </c>
      <c r="H78" s="12">
        <v>150</v>
      </c>
      <c r="I78" s="12">
        <v>150</v>
      </c>
      <c r="J78" s="12"/>
      <c r="K78" s="12">
        <v>150</v>
      </c>
      <c r="L78" s="13"/>
      <c r="M78" s="12">
        <f t="shared" si="12"/>
        <v>300</v>
      </c>
      <c r="N78" s="12">
        <f t="shared" si="13"/>
        <v>2</v>
      </c>
      <c r="O78" s="57"/>
      <c r="P78" s="15">
        <v>0.13</v>
      </c>
      <c r="Q78" s="15">
        <f t="shared" si="14"/>
        <v>0.26</v>
      </c>
    </row>
    <row r="79" spans="1:19" x14ac:dyDescent="0.2">
      <c r="A79" s="11" t="s">
        <v>82</v>
      </c>
      <c r="B79" s="11" t="s">
        <v>83</v>
      </c>
      <c r="C79" s="11" t="s">
        <v>82</v>
      </c>
      <c r="D79" s="11" t="s">
        <v>275</v>
      </c>
      <c r="E79" s="12">
        <v>40</v>
      </c>
      <c r="F79" s="12">
        <v>300</v>
      </c>
      <c r="G79" s="12">
        <v>10</v>
      </c>
      <c r="H79" s="12">
        <v>150</v>
      </c>
      <c r="I79" s="12"/>
      <c r="J79" s="12"/>
      <c r="K79" s="12"/>
      <c r="L79" s="13"/>
      <c r="M79" s="12">
        <f t="shared" si="12"/>
        <v>0</v>
      </c>
      <c r="N79" s="12">
        <f t="shared" si="13"/>
        <v>0</v>
      </c>
      <c r="O79" s="57"/>
      <c r="P79" s="15">
        <v>0.13</v>
      </c>
      <c r="Q79" s="15">
        <f t="shared" si="14"/>
        <v>0</v>
      </c>
    </row>
    <row r="80" spans="1:19" x14ac:dyDescent="0.2">
      <c r="A80" s="36" t="s">
        <v>183</v>
      </c>
      <c r="B80" s="36" t="s">
        <v>83</v>
      </c>
      <c r="C80" s="36">
        <v>90447300</v>
      </c>
      <c r="D80" s="36" t="s">
        <v>277</v>
      </c>
      <c r="E80" s="12" t="s">
        <v>89</v>
      </c>
      <c r="F80" s="12">
        <v>300</v>
      </c>
      <c r="G80" s="12">
        <v>10</v>
      </c>
      <c r="H80" s="12">
        <v>150</v>
      </c>
      <c r="I80" s="12"/>
      <c r="J80" s="12">
        <v>300</v>
      </c>
      <c r="K80" s="12">
        <v>300</v>
      </c>
      <c r="L80" s="13"/>
      <c r="M80" s="12">
        <f t="shared" si="12"/>
        <v>600</v>
      </c>
      <c r="N80" s="12">
        <f t="shared" si="13"/>
        <v>4</v>
      </c>
      <c r="O80" s="57"/>
      <c r="P80" s="15">
        <v>0.13</v>
      </c>
      <c r="Q80" s="15">
        <f t="shared" si="14"/>
        <v>0.52</v>
      </c>
    </row>
    <row r="81" spans="1:19" x14ac:dyDescent="0.2">
      <c r="A81" s="11" t="s">
        <v>84</v>
      </c>
      <c r="B81" s="11" t="s">
        <v>85</v>
      </c>
      <c r="C81" s="11" t="s">
        <v>84</v>
      </c>
      <c r="D81" s="11" t="s">
        <v>275</v>
      </c>
      <c r="E81" s="12">
        <v>40</v>
      </c>
      <c r="F81" s="12">
        <v>450</v>
      </c>
      <c r="G81" s="12">
        <v>10</v>
      </c>
      <c r="H81" s="12">
        <v>100</v>
      </c>
      <c r="I81" s="12">
        <v>100</v>
      </c>
      <c r="J81" s="12"/>
      <c r="K81" s="12"/>
      <c r="L81" s="13"/>
      <c r="M81" s="12">
        <f t="shared" si="12"/>
        <v>100</v>
      </c>
      <c r="N81" s="12">
        <f t="shared" si="13"/>
        <v>1</v>
      </c>
      <c r="O81" s="57"/>
      <c r="P81" s="15">
        <v>0.13</v>
      </c>
      <c r="Q81" s="15">
        <f t="shared" si="14"/>
        <v>0.13</v>
      </c>
    </row>
    <row r="82" spans="1:19" x14ac:dyDescent="0.2">
      <c r="A82" s="36" t="s">
        <v>184</v>
      </c>
      <c r="B82" s="36" t="s">
        <v>85</v>
      </c>
      <c r="C82" s="36">
        <v>90447400</v>
      </c>
      <c r="D82" s="36" t="s">
        <v>277</v>
      </c>
      <c r="E82" s="12" t="s">
        <v>89</v>
      </c>
      <c r="F82" s="12">
        <v>450</v>
      </c>
      <c r="G82" s="12">
        <v>10</v>
      </c>
      <c r="H82" s="12">
        <v>100</v>
      </c>
      <c r="I82" s="12"/>
      <c r="J82" s="12">
        <v>300</v>
      </c>
      <c r="K82" s="12">
        <v>300</v>
      </c>
      <c r="L82" s="13"/>
      <c r="M82" s="12">
        <f t="shared" si="12"/>
        <v>600</v>
      </c>
      <c r="N82" s="12">
        <f t="shared" si="13"/>
        <v>6</v>
      </c>
      <c r="O82" s="57"/>
      <c r="P82" s="15">
        <v>0.13</v>
      </c>
      <c r="Q82" s="15">
        <f t="shared" si="14"/>
        <v>0.78</v>
      </c>
    </row>
    <row r="83" spans="1:19" x14ac:dyDescent="0.2">
      <c r="A83" s="11" t="s">
        <v>86</v>
      </c>
      <c r="B83" s="11" t="s">
        <v>87</v>
      </c>
      <c r="C83" s="11" t="s">
        <v>86</v>
      </c>
      <c r="D83" s="11" t="s">
        <v>275</v>
      </c>
      <c r="E83" s="12">
        <v>40</v>
      </c>
      <c r="F83" s="12">
        <v>600</v>
      </c>
      <c r="G83" s="12">
        <v>10</v>
      </c>
      <c r="H83" s="12">
        <v>50</v>
      </c>
      <c r="I83" s="12">
        <v>100</v>
      </c>
      <c r="J83" s="12"/>
      <c r="K83" s="12">
        <v>200</v>
      </c>
      <c r="L83" s="13"/>
      <c r="M83" s="12">
        <f t="shared" si="12"/>
        <v>300</v>
      </c>
      <c r="N83" s="12">
        <f t="shared" si="13"/>
        <v>6</v>
      </c>
      <c r="O83" s="57"/>
      <c r="P83" s="15">
        <v>0.09</v>
      </c>
      <c r="Q83" s="15">
        <f t="shared" si="14"/>
        <v>0.54</v>
      </c>
    </row>
    <row r="84" spans="1:19" x14ac:dyDescent="0.2">
      <c r="A84" s="36" t="s">
        <v>88</v>
      </c>
      <c r="B84" s="36" t="s">
        <v>87</v>
      </c>
      <c r="C84" s="36">
        <v>90447600</v>
      </c>
      <c r="D84" s="36" t="s">
        <v>277</v>
      </c>
      <c r="E84" s="12" t="s">
        <v>89</v>
      </c>
      <c r="F84" s="12">
        <v>600</v>
      </c>
      <c r="G84" s="12">
        <v>10</v>
      </c>
      <c r="H84" s="12">
        <v>50</v>
      </c>
      <c r="I84" s="12"/>
      <c r="J84" s="12">
        <v>300</v>
      </c>
      <c r="K84" s="12">
        <v>600</v>
      </c>
      <c r="L84" s="13"/>
      <c r="M84" s="12">
        <f t="shared" si="12"/>
        <v>900</v>
      </c>
      <c r="N84" s="12">
        <f t="shared" si="13"/>
        <v>18</v>
      </c>
      <c r="O84" s="57"/>
      <c r="P84" s="15">
        <v>0.09</v>
      </c>
      <c r="Q84" s="15">
        <f t="shared" si="14"/>
        <v>1.6199999999999999</v>
      </c>
    </row>
    <row r="85" spans="1:19" x14ac:dyDescent="0.2">
      <c r="A85" s="11" t="s">
        <v>90</v>
      </c>
      <c r="B85" s="11" t="s">
        <v>91</v>
      </c>
      <c r="C85" s="11" t="s">
        <v>90</v>
      </c>
      <c r="D85" s="11" t="s">
        <v>275</v>
      </c>
      <c r="E85" s="12">
        <v>40</v>
      </c>
      <c r="F85" s="12">
        <v>750</v>
      </c>
      <c r="G85" s="12">
        <v>10</v>
      </c>
      <c r="H85" s="12">
        <v>50</v>
      </c>
      <c r="I85" s="12"/>
      <c r="J85" s="12">
        <v>200</v>
      </c>
      <c r="K85" s="12">
        <v>200</v>
      </c>
      <c r="L85" s="13"/>
      <c r="M85" s="12">
        <f t="shared" si="12"/>
        <v>400</v>
      </c>
      <c r="N85" s="12">
        <f t="shared" si="13"/>
        <v>8</v>
      </c>
      <c r="O85" s="57"/>
      <c r="P85" s="15">
        <v>0.13</v>
      </c>
      <c r="Q85" s="15">
        <f t="shared" si="14"/>
        <v>1.04</v>
      </c>
    </row>
    <row r="86" spans="1:19" x14ac:dyDescent="0.2">
      <c r="A86" s="11" t="s">
        <v>92</v>
      </c>
      <c r="B86" s="11" t="s">
        <v>93</v>
      </c>
      <c r="C86" s="11" t="s">
        <v>92</v>
      </c>
      <c r="D86" s="11" t="s">
        <v>275</v>
      </c>
      <c r="E86" s="12">
        <v>40</v>
      </c>
      <c r="F86" s="12">
        <v>900</v>
      </c>
      <c r="G86" s="12">
        <v>10</v>
      </c>
      <c r="H86" s="12">
        <v>50</v>
      </c>
      <c r="I86" s="12">
        <v>100</v>
      </c>
      <c r="J86" s="12"/>
      <c r="K86" s="12"/>
      <c r="L86" s="13"/>
      <c r="M86" s="12">
        <f t="shared" si="12"/>
        <v>100</v>
      </c>
      <c r="N86" s="12">
        <f t="shared" si="13"/>
        <v>2</v>
      </c>
      <c r="O86" s="57"/>
      <c r="P86" s="15">
        <v>0.13</v>
      </c>
      <c r="Q86" s="15">
        <f t="shared" si="14"/>
        <v>0.26</v>
      </c>
    </row>
    <row r="87" spans="1:19" x14ac:dyDescent="0.2">
      <c r="A87" s="36" t="s">
        <v>185</v>
      </c>
      <c r="B87" s="36" t="s">
        <v>93</v>
      </c>
      <c r="C87" s="36">
        <v>90447700</v>
      </c>
      <c r="D87" s="36" t="s">
        <v>277</v>
      </c>
      <c r="E87" s="12" t="s">
        <v>89</v>
      </c>
      <c r="F87" s="12">
        <v>900</v>
      </c>
      <c r="G87" s="12">
        <v>10</v>
      </c>
      <c r="H87" s="12">
        <v>50</v>
      </c>
      <c r="I87" s="12"/>
      <c r="J87" s="12">
        <v>200</v>
      </c>
      <c r="K87" s="12">
        <v>300</v>
      </c>
      <c r="L87" s="13"/>
      <c r="M87" s="12">
        <f t="shared" si="12"/>
        <v>500</v>
      </c>
      <c r="N87" s="12">
        <f t="shared" si="13"/>
        <v>10</v>
      </c>
      <c r="O87" s="57"/>
      <c r="P87" s="15">
        <v>0.13</v>
      </c>
      <c r="Q87" s="15">
        <f t="shared" si="14"/>
        <v>1.3</v>
      </c>
    </row>
    <row r="88" spans="1:19" x14ac:dyDescent="0.2">
      <c r="A88" s="11" t="s">
        <v>94</v>
      </c>
      <c r="B88" s="11" t="s">
        <v>95</v>
      </c>
      <c r="C88" s="11" t="s">
        <v>94</v>
      </c>
      <c r="D88" s="11" t="s">
        <v>275</v>
      </c>
      <c r="E88" s="12">
        <v>40</v>
      </c>
      <c r="F88" s="12">
        <v>1200</v>
      </c>
      <c r="G88" s="12">
        <v>5</v>
      </c>
      <c r="H88" s="12">
        <v>25</v>
      </c>
      <c r="I88" s="12">
        <v>100</v>
      </c>
      <c r="J88" s="12">
        <v>100</v>
      </c>
      <c r="K88" s="12">
        <v>200</v>
      </c>
      <c r="L88" s="13"/>
      <c r="M88" s="12">
        <f t="shared" si="12"/>
        <v>400</v>
      </c>
      <c r="N88" s="12">
        <f t="shared" si="13"/>
        <v>16</v>
      </c>
      <c r="O88" s="57"/>
      <c r="P88" s="15">
        <v>0.08</v>
      </c>
      <c r="Q88" s="15">
        <f t="shared" si="14"/>
        <v>1.28</v>
      </c>
    </row>
    <row r="89" spans="1:19" x14ac:dyDescent="0.2">
      <c r="A89" s="36" t="s">
        <v>376</v>
      </c>
      <c r="B89" s="36" t="s">
        <v>377</v>
      </c>
      <c r="C89" s="31" t="s">
        <v>378</v>
      </c>
      <c r="D89" s="36" t="s">
        <v>277</v>
      </c>
      <c r="E89" s="12">
        <v>40</v>
      </c>
      <c r="F89" s="12">
        <v>1800</v>
      </c>
      <c r="G89" s="12">
        <v>5</v>
      </c>
      <c r="H89" s="12">
        <v>20</v>
      </c>
      <c r="I89" s="12"/>
      <c r="J89" s="12"/>
      <c r="K89" s="12"/>
      <c r="L89" s="13"/>
      <c r="M89" s="12">
        <f t="shared" si="12"/>
        <v>0</v>
      </c>
      <c r="N89" s="12">
        <f t="shared" si="13"/>
        <v>0</v>
      </c>
      <c r="O89" s="57"/>
      <c r="P89" s="15">
        <v>0.14000000000000001</v>
      </c>
      <c r="Q89" s="15">
        <f t="shared" si="14"/>
        <v>0</v>
      </c>
    </row>
    <row r="90" spans="1:19" x14ac:dyDescent="0.2">
      <c r="A90" s="11" t="s">
        <v>220</v>
      </c>
      <c r="B90" s="11" t="s">
        <v>221</v>
      </c>
      <c r="C90" s="11" t="s">
        <v>220</v>
      </c>
      <c r="D90" s="11" t="s">
        <v>275</v>
      </c>
      <c r="E90" s="12">
        <v>40</v>
      </c>
      <c r="F90" s="12">
        <v>2000</v>
      </c>
      <c r="G90" s="12">
        <v>5</v>
      </c>
      <c r="H90" s="12">
        <v>25</v>
      </c>
      <c r="I90" s="12"/>
      <c r="J90" s="12"/>
      <c r="K90" s="12"/>
      <c r="L90" s="13"/>
      <c r="M90" s="12">
        <f t="shared" si="12"/>
        <v>0</v>
      </c>
      <c r="N90" s="12">
        <f t="shared" si="13"/>
        <v>0</v>
      </c>
      <c r="O90" s="57"/>
      <c r="P90" s="15">
        <v>0.08</v>
      </c>
      <c r="Q90" s="15">
        <f t="shared" si="14"/>
        <v>0</v>
      </c>
      <c r="R90" s="43"/>
    </row>
    <row r="91" spans="1:19" x14ac:dyDescent="0.2">
      <c r="A91" s="8" t="s">
        <v>96</v>
      </c>
      <c r="B91" s="8"/>
      <c r="C91" s="8"/>
      <c r="D91" s="8"/>
      <c r="E91" s="20"/>
      <c r="F91" s="12"/>
      <c r="G91" s="12"/>
      <c r="H91" s="12"/>
      <c r="I91" s="12"/>
      <c r="J91" s="12"/>
      <c r="K91" s="12"/>
      <c r="L91" s="8"/>
      <c r="M91" s="12"/>
      <c r="N91" s="12"/>
      <c r="O91" s="57"/>
      <c r="P91" s="12"/>
      <c r="Q91" s="15"/>
    </row>
    <row r="92" spans="1:19" x14ac:dyDescent="0.2">
      <c r="A92" s="11" t="s">
        <v>299</v>
      </c>
      <c r="B92" s="11" t="s">
        <v>300</v>
      </c>
      <c r="C92" s="11" t="s">
        <v>299</v>
      </c>
      <c r="D92" s="11" t="s">
        <v>275</v>
      </c>
      <c r="E92" s="12">
        <v>50</v>
      </c>
      <c r="F92" s="12">
        <v>100</v>
      </c>
      <c r="G92" s="12">
        <v>10</v>
      </c>
      <c r="H92" s="12">
        <v>150</v>
      </c>
      <c r="I92" s="12"/>
      <c r="J92" s="12"/>
      <c r="K92" s="12"/>
      <c r="L92" s="13"/>
      <c r="M92" s="12">
        <f t="shared" ref="M92:M108" si="15">SUM(I92:L92)</f>
        <v>0</v>
      </c>
      <c r="N92" s="12">
        <f t="shared" ref="N92:N108" si="16">$M92/$H92</f>
        <v>0</v>
      </c>
      <c r="O92" s="57"/>
      <c r="P92" s="15">
        <v>0.1</v>
      </c>
      <c r="Q92" s="15">
        <f t="shared" ref="Q92:Q108" si="17">$N92*$P92</f>
        <v>0</v>
      </c>
      <c r="R92" s="43">
        <f>SUM(Q92:Q108)</f>
        <v>8.86</v>
      </c>
      <c r="S92" s="3">
        <f>R92*100/$R$144</f>
        <v>14.359805510534846</v>
      </c>
    </row>
    <row r="93" spans="1:19" x14ac:dyDescent="0.2">
      <c r="A93" s="11" t="s">
        <v>97</v>
      </c>
      <c r="B93" s="11" t="s">
        <v>98</v>
      </c>
      <c r="C93" s="11" t="s">
        <v>97</v>
      </c>
      <c r="D93" s="11" t="s">
        <v>275</v>
      </c>
      <c r="E93" s="12">
        <v>50</v>
      </c>
      <c r="F93" s="12">
        <v>150</v>
      </c>
      <c r="G93" s="12">
        <v>10</v>
      </c>
      <c r="H93" s="12">
        <v>150</v>
      </c>
      <c r="I93" s="12">
        <v>150</v>
      </c>
      <c r="J93" s="12"/>
      <c r="K93" s="12">
        <v>150</v>
      </c>
      <c r="L93" s="13"/>
      <c r="M93" s="12">
        <f t="shared" si="15"/>
        <v>300</v>
      </c>
      <c r="N93" s="12">
        <f t="shared" si="16"/>
        <v>2</v>
      </c>
      <c r="O93" s="57"/>
      <c r="P93" s="15">
        <v>0.1</v>
      </c>
      <c r="Q93" s="15">
        <f t="shared" si="17"/>
        <v>0.2</v>
      </c>
    </row>
    <row r="94" spans="1:19" x14ac:dyDescent="0.2">
      <c r="A94" s="36" t="s">
        <v>235</v>
      </c>
      <c r="B94" s="36" t="s">
        <v>98</v>
      </c>
      <c r="C94" s="36">
        <v>90448200</v>
      </c>
      <c r="D94" s="36" t="s">
        <v>277</v>
      </c>
      <c r="E94" s="12" t="s">
        <v>102</v>
      </c>
      <c r="F94" s="12">
        <v>150</v>
      </c>
      <c r="G94" s="12">
        <v>10</v>
      </c>
      <c r="H94" s="12">
        <v>150</v>
      </c>
      <c r="I94" s="12"/>
      <c r="J94" s="12">
        <v>300</v>
      </c>
      <c r="K94" s="12">
        <v>300</v>
      </c>
      <c r="L94" s="13"/>
      <c r="M94" s="12">
        <f t="shared" si="15"/>
        <v>600</v>
      </c>
      <c r="N94" s="12">
        <f t="shared" si="16"/>
        <v>4</v>
      </c>
      <c r="O94" s="57"/>
      <c r="P94" s="15">
        <v>0.1</v>
      </c>
      <c r="Q94" s="15">
        <f t="shared" si="17"/>
        <v>0.4</v>
      </c>
    </row>
    <row r="95" spans="1:19" x14ac:dyDescent="0.2">
      <c r="A95" s="11" t="s">
        <v>224</v>
      </c>
      <c r="B95" s="11" t="s">
        <v>225</v>
      </c>
      <c r="C95" s="11" t="s">
        <v>224</v>
      </c>
      <c r="D95" s="11" t="s">
        <v>275</v>
      </c>
      <c r="E95" s="12">
        <v>50</v>
      </c>
      <c r="F95" s="12">
        <v>200</v>
      </c>
      <c r="G95" s="12">
        <v>10</v>
      </c>
      <c r="H95" s="12">
        <v>150</v>
      </c>
      <c r="I95" s="12"/>
      <c r="J95" s="12"/>
      <c r="K95" s="12"/>
      <c r="L95" s="13"/>
      <c r="M95" s="12">
        <f t="shared" si="15"/>
        <v>0</v>
      </c>
      <c r="N95" s="12">
        <f t="shared" si="16"/>
        <v>0</v>
      </c>
      <c r="O95" s="57"/>
      <c r="P95" s="15">
        <v>0.1</v>
      </c>
      <c r="Q95" s="15">
        <f t="shared" si="17"/>
        <v>0</v>
      </c>
    </row>
    <row r="96" spans="1:19" x14ac:dyDescent="0.2">
      <c r="A96" s="11" t="s">
        <v>99</v>
      </c>
      <c r="B96" s="11" t="s">
        <v>100</v>
      </c>
      <c r="C96" s="11" t="s">
        <v>99</v>
      </c>
      <c r="D96" s="11" t="s">
        <v>275</v>
      </c>
      <c r="E96" s="12">
        <v>50</v>
      </c>
      <c r="F96" s="12">
        <v>300</v>
      </c>
      <c r="G96" s="12">
        <v>10</v>
      </c>
      <c r="H96" s="12">
        <v>75</v>
      </c>
      <c r="I96" s="12">
        <v>150</v>
      </c>
      <c r="J96" s="12">
        <v>150</v>
      </c>
      <c r="K96" s="12">
        <v>150</v>
      </c>
      <c r="L96" s="13"/>
      <c r="M96" s="12">
        <f t="shared" si="15"/>
        <v>450</v>
      </c>
      <c r="N96" s="12">
        <f t="shared" si="16"/>
        <v>6</v>
      </c>
      <c r="O96" s="57"/>
      <c r="P96" s="15">
        <v>0.1</v>
      </c>
      <c r="Q96" s="15">
        <f t="shared" si="17"/>
        <v>0.60000000000000009</v>
      </c>
    </row>
    <row r="97" spans="1:19" x14ac:dyDescent="0.2">
      <c r="A97" s="36" t="s">
        <v>101</v>
      </c>
      <c r="B97" s="36" t="s">
        <v>100</v>
      </c>
      <c r="C97" s="36">
        <v>90448300</v>
      </c>
      <c r="D97" s="36" t="s">
        <v>277</v>
      </c>
      <c r="E97" s="12" t="s">
        <v>102</v>
      </c>
      <c r="F97" s="12">
        <v>300</v>
      </c>
      <c r="G97" s="12">
        <v>10</v>
      </c>
      <c r="H97" s="12">
        <v>75</v>
      </c>
      <c r="I97" s="12">
        <v>300</v>
      </c>
      <c r="J97" s="12">
        <v>300</v>
      </c>
      <c r="K97" s="12">
        <v>300</v>
      </c>
      <c r="L97" s="13"/>
      <c r="M97" s="12">
        <f t="shared" si="15"/>
        <v>900</v>
      </c>
      <c r="N97" s="12">
        <f t="shared" si="16"/>
        <v>12</v>
      </c>
      <c r="O97" s="57"/>
      <c r="P97" s="15">
        <v>0.1</v>
      </c>
      <c r="Q97" s="15">
        <f t="shared" si="17"/>
        <v>1.2000000000000002</v>
      </c>
    </row>
    <row r="98" spans="1:19" x14ac:dyDescent="0.2">
      <c r="A98" s="11" t="s">
        <v>103</v>
      </c>
      <c r="B98" s="11" t="s">
        <v>104</v>
      </c>
      <c r="C98" s="11" t="s">
        <v>103</v>
      </c>
      <c r="D98" s="11" t="s">
        <v>275</v>
      </c>
      <c r="E98" s="12">
        <v>50</v>
      </c>
      <c r="F98" s="12">
        <v>450</v>
      </c>
      <c r="G98" s="12">
        <v>10</v>
      </c>
      <c r="H98" s="12">
        <v>50</v>
      </c>
      <c r="I98" s="12"/>
      <c r="J98" s="12"/>
      <c r="K98" s="12"/>
      <c r="L98" s="13"/>
      <c r="M98" s="12">
        <f t="shared" si="15"/>
        <v>0</v>
      </c>
      <c r="N98" s="12">
        <f t="shared" si="16"/>
        <v>0</v>
      </c>
      <c r="O98" s="57"/>
      <c r="P98" s="15">
        <v>0.1</v>
      </c>
      <c r="Q98" s="15">
        <f t="shared" si="17"/>
        <v>0</v>
      </c>
    </row>
    <row r="99" spans="1:19" x14ac:dyDescent="0.2">
      <c r="A99" s="36" t="s">
        <v>186</v>
      </c>
      <c r="B99" s="36" t="s">
        <v>104</v>
      </c>
      <c r="C99" s="36">
        <v>90448400</v>
      </c>
      <c r="D99" s="36" t="s">
        <v>277</v>
      </c>
      <c r="E99" s="12" t="s">
        <v>102</v>
      </c>
      <c r="F99" s="12">
        <v>450</v>
      </c>
      <c r="G99" s="12">
        <v>10</v>
      </c>
      <c r="H99" s="12">
        <v>50</v>
      </c>
      <c r="I99" s="12">
        <v>200</v>
      </c>
      <c r="J99" s="12">
        <v>300</v>
      </c>
      <c r="K99" s="12">
        <v>300</v>
      </c>
      <c r="L99" s="13"/>
      <c r="M99" s="12">
        <f t="shared" si="15"/>
        <v>800</v>
      </c>
      <c r="N99" s="12">
        <f t="shared" si="16"/>
        <v>16</v>
      </c>
      <c r="O99" s="57"/>
      <c r="P99" s="15">
        <v>0.1</v>
      </c>
      <c r="Q99" s="15">
        <f t="shared" si="17"/>
        <v>1.6</v>
      </c>
    </row>
    <row r="100" spans="1:19" x14ac:dyDescent="0.2">
      <c r="A100" s="11" t="s">
        <v>105</v>
      </c>
      <c r="B100" s="11" t="s">
        <v>106</v>
      </c>
      <c r="C100" s="11" t="s">
        <v>105</v>
      </c>
      <c r="D100" s="11" t="s">
        <v>275</v>
      </c>
      <c r="E100" s="12">
        <v>50</v>
      </c>
      <c r="F100" s="12">
        <v>600</v>
      </c>
      <c r="G100" s="12">
        <v>10</v>
      </c>
      <c r="H100" s="12">
        <v>50</v>
      </c>
      <c r="I100" s="12"/>
      <c r="J100" s="12"/>
      <c r="K100" s="12">
        <v>100</v>
      </c>
      <c r="L100" s="13"/>
      <c r="M100" s="12">
        <f t="shared" si="15"/>
        <v>100</v>
      </c>
      <c r="N100" s="12">
        <f t="shared" si="16"/>
        <v>2</v>
      </c>
      <c r="O100" s="57"/>
      <c r="P100" s="15">
        <v>0.13</v>
      </c>
      <c r="Q100" s="15">
        <f t="shared" si="17"/>
        <v>0.26</v>
      </c>
    </row>
    <row r="101" spans="1:19" x14ac:dyDescent="0.2">
      <c r="A101" s="36" t="s">
        <v>107</v>
      </c>
      <c r="B101" s="36" t="s">
        <v>106</v>
      </c>
      <c r="C101" s="36">
        <v>90448600</v>
      </c>
      <c r="D101" s="36" t="s">
        <v>277</v>
      </c>
      <c r="E101" s="12" t="s">
        <v>102</v>
      </c>
      <c r="F101" s="12">
        <v>600</v>
      </c>
      <c r="G101" s="12">
        <v>10</v>
      </c>
      <c r="H101" s="12">
        <v>50</v>
      </c>
      <c r="I101" s="12"/>
      <c r="J101" s="12"/>
      <c r="K101" s="12">
        <v>300</v>
      </c>
      <c r="L101" s="13"/>
      <c r="M101" s="12">
        <f t="shared" si="15"/>
        <v>300</v>
      </c>
      <c r="N101" s="12">
        <f t="shared" si="16"/>
        <v>6</v>
      </c>
      <c r="O101" s="57"/>
      <c r="P101" s="15">
        <v>0.13</v>
      </c>
      <c r="Q101" s="15">
        <f t="shared" si="17"/>
        <v>0.78</v>
      </c>
    </row>
    <row r="102" spans="1:19" x14ac:dyDescent="0.2">
      <c r="A102" s="36" t="s">
        <v>266</v>
      </c>
      <c r="B102" s="36" t="s">
        <v>267</v>
      </c>
      <c r="C102" s="36">
        <v>90448605</v>
      </c>
      <c r="D102" s="36" t="s">
        <v>277</v>
      </c>
      <c r="E102" s="12" t="s">
        <v>102</v>
      </c>
      <c r="F102" s="12">
        <v>700</v>
      </c>
      <c r="G102" s="12">
        <v>5</v>
      </c>
      <c r="H102" s="12">
        <v>25</v>
      </c>
      <c r="I102" s="12"/>
      <c r="J102" s="12"/>
      <c r="K102" s="12"/>
      <c r="L102" s="13"/>
      <c r="M102" s="12">
        <f t="shared" si="15"/>
        <v>0</v>
      </c>
      <c r="N102" s="12">
        <f t="shared" si="16"/>
        <v>0</v>
      </c>
      <c r="O102" s="57"/>
      <c r="P102" s="15">
        <v>0.1</v>
      </c>
      <c r="Q102" s="15">
        <f t="shared" si="17"/>
        <v>0</v>
      </c>
    </row>
    <row r="103" spans="1:19" x14ac:dyDescent="0.2">
      <c r="A103" s="11" t="s">
        <v>202</v>
      </c>
      <c r="B103" s="11" t="s">
        <v>203</v>
      </c>
      <c r="C103" s="11" t="s">
        <v>202</v>
      </c>
      <c r="D103" s="11" t="s">
        <v>275</v>
      </c>
      <c r="E103" s="12">
        <v>50</v>
      </c>
      <c r="F103" s="12">
        <v>750</v>
      </c>
      <c r="G103" s="12">
        <v>5</v>
      </c>
      <c r="H103" s="12">
        <v>25</v>
      </c>
      <c r="I103" s="12">
        <v>100</v>
      </c>
      <c r="J103" s="12">
        <v>100</v>
      </c>
      <c r="K103" s="12">
        <v>100</v>
      </c>
      <c r="L103" s="13"/>
      <c r="M103" s="12">
        <f t="shared" si="15"/>
        <v>300</v>
      </c>
      <c r="N103" s="12">
        <f t="shared" si="16"/>
        <v>12</v>
      </c>
      <c r="O103" s="57"/>
      <c r="P103" s="15">
        <v>0.1</v>
      </c>
      <c r="Q103" s="15">
        <f t="shared" si="17"/>
        <v>1.2000000000000002</v>
      </c>
    </row>
    <row r="104" spans="1:19" x14ac:dyDescent="0.2">
      <c r="A104" s="11" t="s">
        <v>108</v>
      </c>
      <c r="B104" s="11" t="s">
        <v>109</v>
      </c>
      <c r="C104" s="11" t="s">
        <v>108</v>
      </c>
      <c r="D104" s="11" t="s">
        <v>275</v>
      </c>
      <c r="E104" s="12">
        <v>50</v>
      </c>
      <c r="F104" s="12">
        <v>900</v>
      </c>
      <c r="G104" s="12">
        <v>5</v>
      </c>
      <c r="H104" s="12">
        <v>25</v>
      </c>
      <c r="I104" s="12">
        <v>100</v>
      </c>
      <c r="J104" s="12"/>
      <c r="K104" s="12"/>
      <c r="L104" s="13"/>
      <c r="M104" s="12">
        <f t="shared" si="15"/>
        <v>100</v>
      </c>
      <c r="N104" s="12">
        <f t="shared" si="16"/>
        <v>4</v>
      </c>
      <c r="O104" s="57"/>
      <c r="P104" s="15">
        <v>0.1</v>
      </c>
      <c r="Q104" s="15">
        <f t="shared" si="17"/>
        <v>0.4</v>
      </c>
    </row>
    <row r="105" spans="1:19" x14ac:dyDescent="0.2">
      <c r="A105" s="36" t="s">
        <v>187</v>
      </c>
      <c r="B105" s="36" t="s">
        <v>109</v>
      </c>
      <c r="C105" s="36">
        <v>90448700</v>
      </c>
      <c r="D105" s="36" t="s">
        <v>277</v>
      </c>
      <c r="E105" s="12" t="s">
        <v>102</v>
      </c>
      <c r="F105" s="12">
        <v>900</v>
      </c>
      <c r="G105" s="12">
        <v>5</v>
      </c>
      <c r="H105" s="12">
        <v>25</v>
      </c>
      <c r="I105" s="12"/>
      <c r="J105" s="12"/>
      <c r="K105" s="12">
        <v>100</v>
      </c>
      <c r="L105" s="13"/>
      <c r="M105" s="12">
        <f t="shared" si="15"/>
        <v>100</v>
      </c>
      <c r="N105" s="12">
        <f t="shared" si="16"/>
        <v>4</v>
      </c>
      <c r="O105" s="57"/>
      <c r="P105" s="15">
        <v>0.1</v>
      </c>
      <c r="Q105" s="15">
        <f t="shared" si="17"/>
        <v>0.4</v>
      </c>
    </row>
    <row r="106" spans="1:19" x14ac:dyDescent="0.2">
      <c r="A106" s="11" t="s">
        <v>110</v>
      </c>
      <c r="B106" s="11" t="s">
        <v>111</v>
      </c>
      <c r="C106" s="11" t="s">
        <v>110</v>
      </c>
      <c r="D106" s="11" t="s">
        <v>275</v>
      </c>
      <c r="E106" s="12">
        <v>50</v>
      </c>
      <c r="F106" s="12">
        <v>1200</v>
      </c>
      <c r="G106" s="12">
        <v>5</v>
      </c>
      <c r="H106" s="12">
        <v>25</v>
      </c>
      <c r="I106" s="12">
        <v>50</v>
      </c>
      <c r="J106" s="12"/>
      <c r="K106" s="12"/>
      <c r="L106" s="13"/>
      <c r="M106" s="12">
        <f t="shared" si="15"/>
        <v>50</v>
      </c>
      <c r="N106" s="12">
        <f t="shared" si="16"/>
        <v>2</v>
      </c>
      <c r="O106" s="57"/>
      <c r="P106" s="15">
        <v>0.13</v>
      </c>
      <c r="Q106" s="15">
        <f t="shared" si="17"/>
        <v>0.26</v>
      </c>
    </row>
    <row r="107" spans="1:19" x14ac:dyDescent="0.2">
      <c r="A107" s="36" t="s">
        <v>204</v>
      </c>
      <c r="B107" s="36" t="s">
        <v>111</v>
      </c>
      <c r="C107" s="31" t="s">
        <v>205</v>
      </c>
      <c r="D107" s="36" t="s">
        <v>277</v>
      </c>
      <c r="E107" s="12">
        <v>50</v>
      </c>
      <c r="F107" s="12">
        <v>1200</v>
      </c>
      <c r="G107" s="12">
        <v>5</v>
      </c>
      <c r="H107" s="12">
        <v>25</v>
      </c>
      <c r="I107" s="12"/>
      <c r="J107" s="12">
        <v>100</v>
      </c>
      <c r="K107" s="12">
        <v>100</v>
      </c>
      <c r="L107" s="13"/>
      <c r="M107" s="12">
        <f t="shared" si="15"/>
        <v>200</v>
      </c>
      <c r="N107" s="12">
        <f t="shared" si="16"/>
        <v>8</v>
      </c>
      <c r="O107" s="57"/>
      <c r="P107" s="15">
        <v>0.13</v>
      </c>
      <c r="Q107" s="15">
        <f t="shared" si="17"/>
        <v>1.04</v>
      </c>
    </row>
    <row r="108" spans="1:19" x14ac:dyDescent="0.2">
      <c r="A108" s="36" t="s">
        <v>268</v>
      </c>
      <c r="B108" s="36" t="s">
        <v>269</v>
      </c>
      <c r="C108" s="31" t="s">
        <v>270</v>
      </c>
      <c r="D108" s="36" t="s">
        <v>277</v>
      </c>
      <c r="E108" s="12">
        <v>50</v>
      </c>
      <c r="F108" s="12">
        <v>2400</v>
      </c>
      <c r="G108" s="12">
        <v>5</v>
      </c>
      <c r="H108" s="12">
        <v>25</v>
      </c>
      <c r="I108" s="12">
        <v>50</v>
      </c>
      <c r="J108" s="12"/>
      <c r="K108" s="12"/>
      <c r="L108" s="13"/>
      <c r="M108" s="12">
        <f t="shared" si="15"/>
        <v>50</v>
      </c>
      <c r="N108" s="12">
        <f t="shared" si="16"/>
        <v>2</v>
      </c>
      <c r="O108" s="57"/>
      <c r="P108" s="15">
        <v>0.26</v>
      </c>
      <c r="Q108" s="15">
        <f t="shared" si="17"/>
        <v>0.52</v>
      </c>
      <c r="R108" s="43"/>
    </row>
    <row r="109" spans="1:19" x14ac:dyDescent="0.2">
      <c r="A109" s="307" t="s">
        <v>112</v>
      </c>
      <c r="B109" s="307"/>
      <c r="C109" s="8"/>
      <c r="D109" s="8"/>
      <c r="E109" s="8"/>
      <c r="F109" s="12"/>
      <c r="G109" s="12"/>
      <c r="H109" s="12"/>
      <c r="I109" s="12"/>
      <c r="J109" s="12"/>
      <c r="K109" s="12"/>
      <c r="L109" s="36"/>
      <c r="M109" s="12"/>
      <c r="N109" s="12"/>
      <c r="O109" s="57"/>
      <c r="P109" s="12"/>
      <c r="Q109" s="15"/>
    </row>
    <row r="110" spans="1:19" x14ac:dyDescent="0.2">
      <c r="A110" s="11" t="s">
        <v>216</v>
      </c>
      <c r="B110" s="11" t="s">
        <v>217</v>
      </c>
      <c r="C110" s="11" t="s">
        <v>216</v>
      </c>
      <c r="D110" s="11" t="s">
        <v>275</v>
      </c>
      <c r="E110" s="12">
        <v>20</v>
      </c>
      <c r="F110" s="12">
        <v>150</v>
      </c>
      <c r="G110" s="12">
        <v>10</v>
      </c>
      <c r="H110" s="12">
        <v>400</v>
      </c>
      <c r="I110" s="12"/>
      <c r="J110" s="12"/>
      <c r="K110" s="12"/>
      <c r="L110" s="36"/>
      <c r="M110" s="12">
        <f t="shared" ref="M110:M143" si="18">SUM(I110:L110)</f>
        <v>0</v>
      </c>
      <c r="N110" s="12">
        <f t="shared" ref="N110:N143" si="19">$M110/$H110</f>
        <v>0</v>
      </c>
      <c r="O110" s="57"/>
      <c r="P110" s="12">
        <v>0.06</v>
      </c>
      <c r="Q110" s="15">
        <f t="shared" ref="Q110:Q143" si="20">$N110*$P110</f>
        <v>0</v>
      </c>
      <c r="R110" s="43">
        <f>SUM(Q110:Q125)</f>
        <v>0.56000000000000005</v>
      </c>
      <c r="S110" s="3">
        <f>R110*100/$R$144</f>
        <v>0.90761750405186392</v>
      </c>
    </row>
    <row r="111" spans="1:19" x14ac:dyDescent="0.2">
      <c r="A111" s="36" t="s">
        <v>226</v>
      </c>
      <c r="B111" s="36" t="s">
        <v>217</v>
      </c>
      <c r="C111" s="36">
        <v>90444200</v>
      </c>
      <c r="D111" s="36" t="s">
        <v>277</v>
      </c>
      <c r="E111" s="12">
        <v>20</v>
      </c>
      <c r="F111" s="12">
        <v>150</v>
      </c>
      <c r="G111" s="12">
        <v>10</v>
      </c>
      <c r="H111" s="12">
        <v>400</v>
      </c>
      <c r="I111" s="12"/>
      <c r="J111" s="12"/>
      <c r="K111" s="12"/>
      <c r="L111" s="36"/>
      <c r="M111" s="12">
        <f t="shared" si="18"/>
        <v>0</v>
      </c>
      <c r="N111" s="12">
        <f t="shared" si="19"/>
        <v>0</v>
      </c>
      <c r="O111" s="57"/>
      <c r="P111" s="12">
        <v>0.06</v>
      </c>
      <c r="Q111" s="15">
        <f t="shared" si="20"/>
        <v>0</v>
      </c>
    </row>
    <row r="112" spans="1:19" x14ac:dyDescent="0.2">
      <c r="A112" s="11" t="s">
        <v>191</v>
      </c>
      <c r="B112" s="11" t="s">
        <v>192</v>
      </c>
      <c r="C112" s="11" t="s">
        <v>191</v>
      </c>
      <c r="D112" s="11" t="s">
        <v>275</v>
      </c>
      <c r="E112" s="12">
        <v>20</v>
      </c>
      <c r="F112" s="12">
        <v>200</v>
      </c>
      <c r="G112" s="12">
        <v>10</v>
      </c>
      <c r="H112" s="12">
        <v>300</v>
      </c>
      <c r="I112" s="12"/>
      <c r="J112" s="12"/>
      <c r="K112" s="12"/>
      <c r="L112" s="36"/>
      <c r="M112" s="12">
        <f t="shared" si="18"/>
        <v>0</v>
      </c>
      <c r="N112" s="12">
        <f t="shared" si="19"/>
        <v>0</v>
      </c>
      <c r="O112" s="57"/>
      <c r="P112" s="12">
        <v>0.06</v>
      </c>
      <c r="Q112" s="15">
        <f t="shared" si="20"/>
        <v>0</v>
      </c>
    </row>
    <row r="113" spans="1:19" x14ac:dyDescent="0.2">
      <c r="A113" s="11" t="s">
        <v>160</v>
      </c>
      <c r="B113" s="11" t="s">
        <v>161</v>
      </c>
      <c r="C113" s="11" t="s">
        <v>160</v>
      </c>
      <c r="D113" s="11" t="s">
        <v>275</v>
      </c>
      <c r="E113" s="12">
        <v>20</v>
      </c>
      <c r="F113" s="12">
        <v>300</v>
      </c>
      <c r="G113" s="12">
        <v>10</v>
      </c>
      <c r="H113" s="12">
        <v>200</v>
      </c>
      <c r="I113" s="12"/>
      <c r="J113" s="12"/>
      <c r="K113" s="12">
        <v>200</v>
      </c>
      <c r="L113" s="13"/>
      <c r="M113" s="12">
        <f t="shared" si="18"/>
        <v>200</v>
      </c>
      <c r="N113" s="12">
        <f t="shared" si="19"/>
        <v>1</v>
      </c>
      <c r="O113" s="57"/>
      <c r="P113" s="15">
        <v>0.06</v>
      </c>
      <c r="Q113" s="15">
        <f t="shared" si="20"/>
        <v>0.06</v>
      </c>
    </row>
    <row r="114" spans="1:19" x14ac:dyDescent="0.2">
      <c r="A114" s="36" t="s">
        <v>215</v>
      </c>
      <c r="B114" s="36" t="s">
        <v>161</v>
      </c>
      <c r="C114" s="36">
        <v>90444300</v>
      </c>
      <c r="D114" s="36" t="s">
        <v>277</v>
      </c>
      <c r="E114" s="12" t="s">
        <v>46</v>
      </c>
      <c r="F114" s="12">
        <v>300</v>
      </c>
      <c r="G114" s="12">
        <v>10</v>
      </c>
      <c r="H114" s="12">
        <v>200</v>
      </c>
      <c r="I114" s="12"/>
      <c r="J114" s="12"/>
      <c r="K114" s="12"/>
      <c r="L114" s="13"/>
      <c r="M114" s="12">
        <f t="shared" si="18"/>
        <v>0</v>
      </c>
      <c r="N114" s="12">
        <f t="shared" si="19"/>
        <v>0</v>
      </c>
      <c r="O114" s="57"/>
      <c r="P114" s="15">
        <v>0.06</v>
      </c>
      <c r="Q114" s="15">
        <f t="shared" si="20"/>
        <v>0</v>
      </c>
    </row>
    <row r="115" spans="1:19" x14ac:dyDescent="0.2">
      <c r="A115" s="11" t="s">
        <v>206</v>
      </c>
      <c r="B115" s="11" t="s">
        <v>114</v>
      </c>
      <c r="C115" s="11" t="s">
        <v>206</v>
      </c>
      <c r="D115" s="11" t="s">
        <v>275</v>
      </c>
      <c r="E115" s="12">
        <v>20</v>
      </c>
      <c r="F115" s="12">
        <v>450</v>
      </c>
      <c r="G115" s="12">
        <v>10</v>
      </c>
      <c r="H115" s="12">
        <v>100</v>
      </c>
      <c r="I115" s="12"/>
      <c r="J115" s="12"/>
      <c r="K115" s="12"/>
      <c r="L115" s="25"/>
      <c r="M115" s="12">
        <f t="shared" si="18"/>
        <v>0</v>
      </c>
      <c r="N115" s="12">
        <f t="shared" si="19"/>
        <v>0</v>
      </c>
      <c r="O115" s="57"/>
      <c r="P115" s="15">
        <v>0.08</v>
      </c>
      <c r="Q115" s="15">
        <f t="shared" si="20"/>
        <v>0</v>
      </c>
    </row>
    <row r="116" spans="1:19" x14ac:dyDescent="0.2">
      <c r="A116" s="36" t="s">
        <v>113</v>
      </c>
      <c r="B116" s="36" t="s">
        <v>114</v>
      </c>
      <c r="C116" s="36">
        <v>90444400</v>
      </c>
      <c r="D116" s="36" t="s">
        <v>277</v>
      </c>
      <c r="E116" s="12" t="s">
        <v>46</v>
      </c>
      <c r="F116" s="12">
        <v>450</v>
      </c>
      <c r="G116" s="12">
        <v>10</v>
      </c>
      <c r="H116" s="12">
        <v>100</v>
      </c>
      <c r="I116" s="12"/>
      <c r="J116" s="12"/>
      <c r="K116" s="12"/>
      <c r="L116" s="13"/>
      <c r="M116" s="12">
        <f t="shared" si="18"/>
        <v>0</v>
      </c>
      <c r="N116" s="12">
        <f t="shared" si="19"/>
        <v>0</v>
      </c>
      <c r="O116" s="57"/>
      <c r="P116" s="15">
        <v>0.08</v>
      </c>
      <c r="Q116" s="15">
        <f t="shared" si="20"/>
        <v>0</v>
      </c>
    </row>
    <row r="117" spans="1:19" x14ac:dyDescent="0.2">
      <c r="A117" s="11" t="s">
        <v>115</v>
      </c>
      <c r="B117" s="11" t="s">
        <v>116</v>
      </c>
      <c r="C117" s="11" t="s">
        <v>115</v>
      </c>
      <c r="D117" s="11" t="s">
        <v>275</v>
      </c>
      <c r="E117" s="12">
        <v>20</v>
      </c>
      <c r="F117" s="12">
        <v>600</v>
      </c>
      <c r="G117" s="12">
        <v>10</v>
      </c>
      <c r="H117" s="12">
        <v>100</v>
      </c>
      <c r="I117" s="12"/>
      <c r="J117" s="12"/>
      <c r="K117" s="12"/>
      <c r="L117" s="13"/>
      <c r="M117" s="12">
        <f t="shared" si="18"/>
        <v>0</v>
      </c>
      <c r="N117" s="12">
        <f t="shared" si="19"/>
        <v>0</v>
      </c>
      <c r="O117" s="57"/>
      <c r="P117" s="15">
        <v>0.06</v>
      </c>
      <c r="Q117" s="15">
        <f t="shared" si="20"/>
        <v>0</v>
      </c>
    </row>
    <row r="118" spans="1:19" x14ac:dyDescent="0.2">
      <c r="A118" s="36" t="s">
        <v>188</v>
      </c>
      <c r="B118" s="36" t="s">
        <v>116</v>
      </c>
      <c r="C118" s="36">
        <v>90444600</v>
      </c>
      <c r="D118" s="36" t="s">
        <v>277</v>
      </c>
      <c r="E118" s="12" t="s">
        <v>46</v>
      </c>
      <c r="F118" s="12">
        <v>600</v>
      </c>
      <c r="G118" s="12">
        <v>10</v>
      </c>
      <c r="H118" s="12">
        <v>100</v>
      </c>
      <c r="I118" s="12">
        <v>200</v>
      </c>
      <c r="J118" s="12">
        <v>200</v>
      </c>
      <c r="K118" s="12">
        <v>200</v>
      </c>
      <c r="L118" s="13"/>
      <c r="M118" s="12">
        <f t="shared" si="18"/>
        <v>600</v>
      </c>
      <c r="N118" s="12">
        <f t="shared" si="19"/>
        <v>6</v>
      </c>
      <c r="O118" s="57"/>
      <c r="P118" s="15">
        <v>0.06</v>
      </c>
      <c r="Q118" s="15">
        <f t="shared" si="20"/>
        <v>0.36</v>
      </c>
    </row>
    <row r="119" spans="1:19" x14ac:dyDescent="0.2">
      <c r="A119" s="11" t="s">
        <v>117</v>
      </c>
      <c r="B119" s="11" t="s">
        <v>118</v>
      </c>
      <c r="C119" s="11" t="s">
        <v>117</v>
      </c>
      <c r="D119" s="11" t="s">
        <v>275</v>
      </c>
      <c r="E119" s="12">
        <v>20</v>
      </c>
      <c r="F119" s="12">
        <v>750</v>
      </c>
      <c r="G119" s="12">
        <v>10</v>
      </c>
      <c r="H119" s="12">
        <v>100</v>
      </c>
      <c r="I119" s="12"/>
      <c r="J119" s="12"/>
      <c r="K119" s="12"/>
      <c r="L119" s="13"/>
      <c r="M119" s="12">
        <f t="shared" si="18"/>
        <v>0</v>
      </c>
      <c r="N119" s="12">
        <f t="shared" si="19"/>
        <v>0</v>
      </c>
      <c r="O119" s="57"/>
      <c r="P119" s="15">
        <v>7.0000000000000007E-2</v>
      </c>
      <c r="Q119" s="15">
        <f t="shared" si="20"/>
        <v>0</v>
      </c>
    </row>
    <row r="120" spans="1:19" x14ac:dyDescent="0.2">
      <c r="A120" s="36" t="s">
        <v>189</v>
      </c>
      <c r="B120" s="36" t="s">
        <v>118</v>
      </c>
      <c r="C120" s="36">
        <v>90444700</v>
      </c>
      <c r="D120" s="36" t="s">
        <v>277</v>
      </c>
      <c r="E120" s="12" t="s">
        <v>46</v>
      </c>
      <c r="F120" s="12">
        <v>750</v>
      </c>
      <c r="G120" s="12">
        <v>10</v>
      </c>
      <c r="H120" s="12">
        <v>100</v>
      </c>
      <c r="I120" s="12">
        <v>200</v>
      </c>
      <c r="J120" s="12"/>
      <c r="K120" s="12"/>
      <c r="L120" s="13"/>
      <c r="M120" s="12">
        <f t="shared" si="18"/>
        <v>200</v>
      </c>
      <c r="N120" s="12">
        <f t="shared" si="19"/>
        <v>2</v>
      </c>
      <c r="O120" s="57"/>
      <c r="P120" s="15">
        <v>7.0000000000000007E-2</v>
      </c>
      <c r="Q120" s="15">
        <f t="shared" si="20"/>
        <v>0.14000000000000001</v>
      </c>
    </row>
    <row r="121" spans="1:19" x14ac:dyDescent="0.2">
      <c r="A121" s="11" t="s">
        <v>119</v>
      </c>
      <c r="B121" s="11" t="s">
        <v>120</v>
      </c>
      <c r="C121" s="11" t="s">
        <v>119</v>
      </c>
      <c r="D121" s="11" t="s">
        <v>275</v>
      </c>
      <c r="E121" s="12">
        <v>20</v>
      </c>
      <c r="F121" s="12">
        <v>900</v>
      </c>
      <c r="G121" s="12">
        <v>10</v>
      </c>
      <c r="H121" s="12">
        <v>50</v>
      </c>
      <c r="I121" s="12"/>
      <c r="J121" s="12"/>
      <c r="K121" s="12"/>
      <c r="L121" s="13"/>
      <c r="M121" s="12">
        <f t="shared" si="18"/>
        <v>0</v>
      </c>
      <c r="N121" s="12">
        <f t="shared" si="19"/>
        <v>0</v>
      </c>
      <c r="O121" s="57"/>
      <c r="P121" s="15">
        <v>0.08</v>
      </c>
      <c r="Q121" s="15">
        <f t="shared" si="20"/>
        <v>0</v>
      </c>
    </row>
    <row r="122" spans="1:19" x14ac:dyDescent="0.2">
      <c r="A122" s="36" t="s">
        <v>263</v>
      </c>
      <c r="B122" s="36" t="s">
        <v>120</v>
      </c>
      <c r="C122" s="36">
        <v>90444800</v>
      </c>
      <c r="D122" s="36" t="s">
        <v>277</v>
      </c>
      <c r="E122" s="12" t="s">
        <v>46</v>
      </c>
      <c r="F122" s="12">
        <v>900</v>
      </c>
      <c r="G122" s="12">
        <v>10</v>
      </c>
      <c r="H122" s="12">
        <v>50</v>
      </c>
      <c r="I122" s="12"/>
      <c r="J122" s="12"/>
      <c r="K122" s="12"/>
      <c r="L122" s="13"/>
      <c r="M122" s="12">
        <f t="shared" si="18"/>
        <v>0</v>
      </c>
      <c r="N122" s="12">
        <f t="shared" si="19"/>
        <v>0</v>
      </c>
      <c r="O122" s="57"/>
      <c r="P122" s="15">
        <v>0.08</v>
      </c>
      <c r="Q122" s="15">
        <f t="shared" si="20"/>
        <v>0</v>
      </c>
    </row>
    <row r="123" spans="1:19" x14ac:dyDescent="0.2">
      <c r="A123" s="11" t="s">
        <v>121</v>
      </c>
      <c r="B123" s="11" t="s">
        <v>122</v>
      </c>
      <c r="C123" s="11" t="s">
        <v>121</v>
      </c>
      <c r="D123" s="11" t="s">
        <v>275</v>
      </c>
      <c r="E123" s="12">
        <v>20</v>
      </c>
      <c r="F123" s="12">
        <v>1200</v>
      </c>
      <c r="G123" s="12">
        <v>10</v>
      </c>
      <c r="H123" s="12">
        <v>50</v>
      </c>
      <c r="I123" s="12"/>
      <c r="J123" s="12"/>
      <c r="K123" s="12"/>
      <c r="L123" s="13"/>
      <c r="M123" s="12">
        <f t="shared" si="18"/>
        <v>0</v>
      </c>
      <c r="N123" s="12">
        <f t="shared" si="19"/>
        <v>0</v>
      </c>
      <c r="O123" s="57"/>
      <c r="P123" s="15">
        <v>0.11</v>
      </c>
      <c r="Q123" s="15">
        <f t="shared" si="20"/>
        <v>0</v>
      </c>
    </row>
    <row r="124" spans="1:19" x14ac:dyDescent="0.2">
      <c r="A124" s="11" t="s">
        <v>207</v>
      </c>
      <c r="B124" s="11" t="s">
        <v>208</v>
      </c>
      <c r="C124" s="11" t="s">
        <v>207</v>
      </c>
      <c r="D124" s="11" t="s">
        <v>275</v>
      </c>
      <c r="E124" s="12">
        <v>20</v>
      </c>
      <c r="F124" s="12">
        <v>1500</v>
      </c>
      <c r="G124" s="12">
        <v>10</v>
      </c>
      <c r="H124" s="12">
        <v>50</v>
      </c>
      <c r="I124" s="12"/>
      <c r="J124" s="12"/>
      <c r="K124" s="12"/>
      <c r="L124" s="13"/>
      <c r="M124" s="12">
        <f t="shared" si="18"/>
        <v>0</v>
      </c>
      <c r="N124" s="12">
        <f t="shared" si="19"/>
        <v>0</v>
      </c>
      <c r="O124" s="57"/>
      <c r="P124" s="15">
        <v>7.0000000000000007E-2</v>
      </c>
      <c r="Q124" s="15">
        <f t="shared" si="20"/>
        <v>0</v>
      </c>
    </row>
    <row r="125" spans="1:19" x14ac:dyDescent="0.2">
      <c r="A125" s="11" t="s">
        <v>209</v>
      </c>
      <c r="B125" s="11" t="s">
        <v>210</v>
      </c>
      <c r="C125" s="11" t="s">
        <v>209</v>
      </c>
      <c r="D125" s="11" t="s">
        <v>275</v>
      </c>
      <c r="E125" s="12">
        <v>20</v>
      </c>
      <c r="F125" s="12">
        <v>1800</v>
      </c>
      <c r="G125" s="12">
        <v>10</v>
      </c>
      <c r="H125" s="12">
        <v>50</v>
      </c>
      <c r="I125" s="12"/>
      <c r="J125" s="12"/>
      <c r="K125" s="12"/>
      <c r="L125" s="13"/>
      <c r="M125" s="12">
        <f t="shared" si="18"/>
        <v>0</v>
      </c>
      <c r="N125" s="12">
        <f t="shared" si="19"/>
        <v>0</v>
      </c>
      <c r="O125" s="58"/>
      <c r="P125" s="15">
        <v>0.09</v>
      </c>
      <c r="Q125" s="15">
        <f t="shared" si="20"/>
        <v>0</v>
      </c>
      <c r="R125" s="43"/>
    </row>
    <row r="126" spans="1:19" x14ac:dyDescent="0.2">
      <c r="A126" s="11" t="s">
        <v>123</v>
      </c>
      <c r="B126" s="11" t="s">
        <v>124</v>
      </c>
      <c r="C126" s="11" t="s">
        <v>123</v>
      </c>
      <c r="D126" s="11" t="s">
        <v>275</v>
      </c>
      <c r="E126" s="12">
        <v>25</v>
      </c>
      <c r="F126" s="12">
        <v>150</v>
      </c>
      <c r="G126" s="12">
        <v>10</v>
      </c>
      <c r="H126" s="12">
        <v>200</v>
      </c>
      <c r="I126" s="12"/>
      <c r="J126" s="12"/>
      <c r="K126" s="12"/>
      <c r="L126" s="13"/>
      <c r="M126" s="12">
        <f t="shared" si="18"/>
        <v>0</v>
      </c>
      <c r="N126" s="12">
        <f t="shared" si="19"/>
        <v>0</v>
      </c>
      <c r="O126" s="57"/>
      <c r="P126" s="15">
        <v>0.04</v>
      </c>
      <c r="Q126" s="15">
        <f t="shared" si="20"/>
        <v>0</v>
      </c>
      <c r="R126" s="43">
        <f>SUM(Q126:Q143)</f>
        <v>3.42</v>
      </c>
      <c r="S126" s="3">
        <f>R126*100/$R$144</f>
        <v>5.5429497568881683</v>
      </c>
    </row>
    <row r="127" spans="1:19" x14ac:dyDescent="0.2">
      <c r="A127" s="36" t="s">
        <v>257</v>
      </c>
      <c r="B127" s="36" t="s">
        <v>124</v>
      </c>
      <c r="C127" s="36">
        <v>90445200</v>
      </c>
      <c r="D127" s="36" t="s">
        <v>277</v>
      </c>
      <c r="E127" s="12">
        <v>25</v>
      </c>
      <c r="F127" s="12">
        <v>150</v>
      </c>
      <c r="G127" s="12">
        <v>10</v>
      </c>
      <c r="H127" s="12">
        <v>200</v>
      </c>
      <c r="I127" s="12"/>
      <c r="J127" s="12"/>
      <c r="K127" s="12"/>
      <c r="L127" s="13"/>
      <c r="M127" s="12">
        <f t="shared" si="18"/>
        <v>0</v>
      </c>
      <c r="N127" s="12">
        <f t="shared" si="19"/>
        <v>0</v>
      </c>
      <c r="O127" s="57"/>
      <c r="P127" s="15">
        <v>0.04</v>
      </c>
      <c r="Q127" s="15">
        <f t="shared" si="20"/>
        <v>0</v>
      </c>
    </row>
    <row r="128" spans="1:19" x14ac:dyDescent="0.2">
      <c r="A128" s="11" t="s">
        <v>125</v>
      </c>
      <c r="B128" s="11" t="s">
        <v>126</v>
      </c>
      <c r="C128" s="11" t="s">
        <v>125</v>
      </c>
      <c r="D128" s="11" t="s">
        <v>275</v>
      </c>
      <c r="E128" s="12">
        <v>25</v>
      </c>
      <c r="F128" s="12">
        <v>300</v>
      </c>
      <c r="G128" s="12">
        <v>10</v>
      </c>
      <c r="H128" s="12">
        <v>100</v>
      </c>
      <c r="I128" s="12"/>
      <c r="J128" s="12"/>
      <c r="K128" s="12"/>
      <c r="L128" s="13"/>
      <c r="M128" s="12">
        <f t="shared" si="18"/>
        <v>0</v>
      </c>
      <c r="N128" s="12">
        <f t="shared" si="19"/>
        <v>0</v>
      </c>
      <c r="O128" s="57"/>
      <c r="P128" s="15">
        <v>0.04</v>
      </c>
      <c r="Q128" s="15">
        <f t="shared" si="20"/>
        <v>0</v>
      </c>
    </row>
    <row r="129" spans="1:19" x14ac:dyDescent="0.2">
      <c r="A129" s="36" t="s">
        <v>127</v>
      </c>
      <c r="B129" s="36" t="s">
        <v>126</v>
      </c>
      <c r="C129" s="36">
        <v>90445300</v>
      </c>
      <c r="D129" s="36" t="s">
        <v>277</v>
      </c>
      <c r="E129" s="12" t="s">
        <v>63</v>
      </c>
      <c r="F129" s="12">
        <v>300</v>
      </c>
      <c r="G129" s="12">
        <v>10</v>
      </c>
      <c r="H129" s="12">
        <v>100</v>
      </c>
      <c r="I129" s="12"/>
      <c r="J129" s="12"/>
      <c r="K129" s="12">
        <v>300</v>
      </c>
      <c r="L129" s="13"/>
      <c r="M129" s="12">
        <f t="shared" si="18"/>
        <v>300</v>
      </c>
      <c r="N129" s="12">
        <f t="shared" si="19"/>
        <v>3</v>
      </c>
      <c r="O129" s="57"/>
      <c r="P129" s="15">
        <v>0.04</v>
      </c>
      <c r="Q129" s="15">
        <f t="shared" si="20"/>
        <v>0.12</v>
      </c>
    </row>
    <row r="130" spans="1:19" x14ac:dyDescent="0.2">
      <c r="A130" s="11" t="s">
        <v>128</v>
      </c>
      <c r="B130" s="11" t="s">
        <v>129</v>
      </c>
      <c r="C130" s="11" t="s">
        <v>128</v>
      </c>
      <c r="D130" s="11" t="s">
        <v>275</v>
      </c>
      <c r="E130" s="12">
        <v>25</v>
      </c>
      <c r="F130" s="12">
        <v>450</v>
      </c>
      <c r="G130" s="12">
        <v>10</v>
      </c>
      <c r="H130" s="12">
        <v>100</v>
      </c>
      <c r="I130" s="12"/>
      <c r="J130" s="12"/>
      <c r="K130" s="12">
        <v>200</v>
      </c>
      <c r="L130" s="13"/>
      <c r="M130" s="12">
        <f t="shared" si="18"/>
        <v>200</v>
      </c>
      <c r="N130" s="12">
        <f t="shared" si="19"/>
        <v>2</v>
      </c>
      <c r="O130" s="57"/>
      <c r="P130" s="15">
        <v>0.06</v>
      </c>
      <c r="Q130" s="15">
        <f t="shared" si="20"/>
        <v>0.12</v>
      </c>
    </row>
    <row r="131" spans="1:19" x14ac:dyDescent="0.2">
      <c r="A131" s="36" t="s">
        <v>190</v>
      </c>
      <c r="B131" s="36" t="s">
        <v>129</v>
      </c>
      <c r="C131" s="36">
        <v>90445400</v>
      </c>
      <c r="D131" s="36" t="s">
        <v>277</v>
      </c>
      <c r="E131" s="12" t="s">
        <v>63</v>
      </c>
      <c r="F131" s="12">
        <v>450</v>
      </c>
      <c r="G131" s="12">
        <v>10</v>
      </c>
      <c r="H131" s="12">
        <v>100</v>
      </c>
      <c r="I131" s="12"/>
      <c r="J131" s="12">
        <v>200</v>
      </c>
      <c r="K131" s="12">
        <v>300</v>
      </c>
      <c r="L131" s="13"/>
      <c r="M131" s="12">
        <f t="shared" si="18"/>
        <v>500</v>
      </c>
      <c r="N131" s="12">
        <f t="shared" si="19"/>
        <v>5</v>
      </c>
      <c r="O131" s="57"/>
      <c r="P131" s="15">
        <v>0.06</v>
      </c>
      <c r="Q131" s="15">
        <f t="shared" si="20"/>
        <v>0.3</v>
      </c>
    </row>
    <row r="132" spans="1:19" x14ac:dyDescent="0.2">
      <c r="A132" s="11" t="s">
        <v>130</v>
      </c>
      <c r="B132" s="11" t="s">
        <v>131</v>
      </c>
      <c r="C132" s="11" t="s">
        <v>130</v>
      </c>
      <c r="D132" s="11" t="s">
        <v>275</v>
      </c>
      <c r="E132" s="12">
        <v>25</v>
      </c>
      <c r="F132" s="12">
        <v>600</v>
      </c>
      <c r="G132" s="12">
        <v>10</v>
      </c>
      <c r="H132" s="12">
        <v>50</v>
      </c>
      <c r="I132" s="12"/>
      <c r="J132" s="12"/>
      <c r="K132" s="12"/>
      <c r="L132" s="13"/>
      <c r="M132" s="12">
        <f t="shared" si="18"/>
        <v>0</v>
      </c>
      <c r="N132" s="12">
        <f t="shared" si="19"/>
        <v>0</v>
      </c>
      <c r="O132" s="57"/>
      <c r="P132" s="15">
        <v>0.04</v>
      </c>
      <c r="Q132" s="15">
        <f t="shared" si="20"/>
        <v>0</v>
      </c>
    </row>
    <row r="133" spans="1:19" x14ac:dyDescent="0.2">
      <c r="A133" s="36" t="s">
        <v>211</v>
      </c>
      <c r="B133" s="36" t="s">
        <v>131</v>
      </c>
      <c r="C133" s="36">
        <v>90445600</v>
      </c>
      <c r="D133" s="36" t="s">
        <v>277</v>
      </c>
      <c r="E133" s="12">
        <v>25</v>
      </c>
      <c r="F133" s="12">
        <v>600</v>
      </c>
      <c r="G133" s="12">
        <v>10</v>
      </c>
      <c r="H133" s="12">
        <v>50</v>
      </c>
      <c r="I133" s="12"/>
      <c r="J133" s="12"/>
      <c r="K133" s="12">
        <v>200</v>
      </c>
      <c r="L133" s="13"/>
      <c r="M133" s="12">
        <f t="shared" si="18"/>
        <v>200</v>
      </c>
      <c r="N133" s="12">
        <f t="shared" si="19"/>
        <v>4</v>
      </c>
      <c r="O133" s="57"/>
      <c r="P133" s="15">
        <v>0.04</v>
      </c>
      <c r="Q133" s="15">
        <f t="shared" si="20"/>
        <v>0.16</v>
      </c>
    </row>
    <row r="134" spans="1:19" x14ac:dyDescent="0.2">
      <c r="A134" s="11" t="s">
        <v>162</v>
      </c>
      <c r="B134" s="11" t="s">
        <v>163</v>
      </c>
      <c r="C134" s="11" t="s">
        <v>162</v>
      </c>
      <c r="D134" s="11" t="s">
        <v>275</v>
      </c>
      <c r="E134" s="12">
        <v>25</v>
      </c>
      <c r="F134" s="12">
        <v>750</v>
      </c>
      <c r="G134" s="12">
        <v>10</v>
      </c>
      <c r="H134" s="12">
        <v>50</v>
      </c>
      <c r="I134" s="12"/>
      <c r="J134" s="12"/>
      <c r="K134" s="12">
        <v>200</v>
      </c>
      <c r="L134" s="13"/>
      <c r="M134" s="12">
        <f t="shared" si="18"/>
        <v>200</v>
      </c>
      <c r="N134" s="12">
        <f t="shared" si="19"/>
        <v>4</v>
      </c>
      <c r="O134" s="57"/>
      <c r="P134" s="15">
        <v>0.04</v>
      </c>
      <c r="Q134" s="15">
        <f t="shared" si="20"/>
        <v>0.16</v>
      </c>
    </row>
    <row r="135" spans="1:19" x14ac:dyDescent="0.2">
      <c r="A135" s="36" t="s">
        <v>218</v>
      </c>
      <c r="B135" s="36" t="s">
        <v>163</v>
      </c>
      <c r="C135" s="31" t="s">
        <v>219</v>
      </c>
      <c r="D135" s="36" t="s">
        <v>277</v>
      </c>
      <c r="E135" s="12">
        <v>25</v>
      </c>
      <c r="F135" s="12">
        <v>750</v>
      </c>
      <c r="G135" s="12">
        <v>10</v>
      </c>
      <c r="H135" s="12">
        <v>50</v>
      </c>
      <c r="I135" s="12"/>
      <c r="J135" s="12">
        <v>500</v>
      </c>
      <c r="K135" s="12">
        <v>1500</v>
      </c>
      <c r="L135" s="13"/>
      <c r="M135" s="12">
        <f t="shared" si="18"/>
        <v>2000</v>
      </c>
      <c r="N135" s="12">
        <f t="shared" si="19"/>
        <v>40</v>
      </c>
      <c r="O135" s="57"/>
      <c r="P135" s="15">
        <v>0.04</v>
      </c>
      <c r="Q135" s="15">
        <f t="shared" si="20"/>
        <v>1.6</v>
      </c>
    </row>
    <row r="136" spans="1:19" x14ac:dyDescent="0.2">
      <c r="A136" s="11" t="s">
        <v>132</v>
      </c>
      <c r="B136" s="11" t="s">
        <v>133</v>
      </c>
      <c r="C136" s="11" t="s">
        <v>132</v>
      </c>
      <c r="D136" s="11" t="s">
        <v>275</v>
      </c>
      <c r="E136" s="12">
        <v>25</v>
      </c>
      <c r="F136" s="12">
        <v>900</v>
      </c>
      <c r="G136" s="12">
        <v>10</v>
      </c>
      <c r="H136" s="12">
        <v>50</v>
      </c>
      <c r="I136" s="12"/>
      <c r="J136" s="12"/>
      <c r="K136" s="12"/>
      <c r="L136" s="13"/>
      <c r="M136" s="12">
        <f t="shared" si="18"/>
        <v>0</v>
      </c>
      <c r="N136" s="12">
        <f t="shared" si="19"/>
        <v>0</v>
      </c>
      <c r="O136" s="57"/>
      <c r="P136" s="15">
        <v>0.06</v>
      </c>
      <c r="Q136" s="15">
        <f t="shared" si="20"/>
        <v>0</v>
      </c>
    </row>
    <row r="137" spans="1:19" x14ac:dyDescent="0.2">
      <c r="A137" s="36" t="s">
        <v>264</v>
      </c>
      <c r="B137" s="36" t="s">
        <v>133</v>
      </c>
      <c r="C137" s="31" t="s">
        <v>265</v>
      </c>
      <c r="D137" s="36" t="s">
        <v>277</v>
      </c>
      <c r="E137" s="12">
        <v>25</v>
      </c>
      <c r="F137" s="12">
        <v>900</v>
      </c>
      <c r="G137" s="12">
        <v>10</v>
      </c>
      <c r="H137" s="12">
        <v>50</v>
      </c>
      <c r="I137" s="12"/>
      <c r="J137" s="12"/>
      <c r="K137" s="12">
        <v>200</v>
      </c>
      <c r="L137" s="13"/>
      <c r="M137" s="12">
        <f t="shared" si="18"/>
        <v>200</v>
      </c>
      <c r="N137" s="12">
        <f t="shared" si="19"/>
        <v>4</v>
      </c>
      <c r="O137" s="57"/>
      <c r="P137" s="15">
        <v>0.06</v>
      </c>
      <c r="Q137" s="15">
        <f t="shared" si="20"/>
        <v>0.24</v>
      </c>
    </row>
    <row r="138" spans="1:19" x14ac:dyDescent="0.2">
      <c r="A138" s="11" t="s">
        <v>134</v>
      </c>
      <c r="B138" s="11" t="s">
        <v>135</v>
      </c>
      <c r="C138" s="11" t="s">
        <v>134</v>
      </c>
      <c r="D138" s="11" t="s">
        <v>275</v>
      </c>
      <c r="E138" s="12">
        <v>25</v>
      </c>
      <c r="F138" s="12">
        <v>1200</v>
      </c>
      <c r="G138" s="12">
        <v>10</v>
      </c>
      <c r="H138" s="12">
        <v>50</v>
      </c>
      <c r="I138" s="12"/>
      <c r="J138" s="12"/>
      <c r="K138" s="12"/>
      <c r="L138" s="13"/>
      <c r="M138" s="12">
        <f t="shared" si="18"/>
        <v>0</v>
      </c>
      <c r="N138" s="12">
        <f t="shared" si="19"/>
        <v>0</v>
      </c>
      <c r="O138" s="57"/>
      <c r="P138" s="15">
        <v>0.08</v>
      </c>
      <c r="Q138" s="15">
        <f t="shared" si="20"/>
        <v>0</v>
      </c>
    </row>
    <row r="139" spans="1:19" x14ac:dyDescent="0.2">
      <c r="A139" s="26" t="s">
        <v>451</v>
      </c>
      <c r="B139" s="36" t="s">
        <v>135</v>
      </c>
      <c r="C139" s="26">
        <v>90445810</v>
      </c>
      <c r="D139" s="36" t="s">
        <v>277</v>
      </c>
      <c r="E139" s="12" t="s">
        <v>63</v>
      </c>
      <c r="F139" s="12">
        <v>1200</v>
      </c>
      <c r="G139" s="12">
        <v>10</v>
      </c>
      <c r="H139" s="12">
        <v>50</v>
      </c>
      <c r="I139" s="12"/>
      <c r="J139" s="12">
        <v>100</v>
      </c>
      <c r="K139" s="12">
        <v>200</v>
      </c>
      <c r="L139" s="13"/>
      <c r="M139" s="12">
        <f t="shared" si="18"/>
        <v>300</v>
      </c>
      <c r="N139" s="12">
        <f t="shared" si="19"/>
        <v>6</v>
      </c>
      <c r="O139" s="57"/>
      <c r="P139" s="15">
        <v>0.08</v>
      </c>
      <c r="Q139" s="15">
        <f t="shared" si="20"/>
        <v>0.48</v>
      </c>
    </row>
    <row r="140" spans="1:19" x14ac:dyDescent="0.2">
      <c r="A140" s="11" t="s">
        <v>238</v>
      </c>
      <c r="B140" s="11" t="s">
        <v>239</v>
      </c>
      <c r="C140" s="11" t="s">
        <v>238</v>
      </c>
      <c r="D140" s="11" t="s">
        <v>275</v>
      </c>
      <c r="E140" s="12">
        <v>25</v>
      </c>
      <c r="F140" s="12">
        <v>1524</v>
      </c>
      <c r="G140" s="12">
        <v>10</v>
      </c>
      <c r="H140" s="12">
        <v>50</v>
      </c>
      <c r="I140" s="12"/>
      <c r="J140" s="12"/>
      <c r="K140" s="12"/>
      <c r="L140" s="13"/>
      <c r="M140" s="12">
        <f t="shared" si="18"/>
        <v>0</v>
      </c>
      <c r="N140" s="12">
        <f t="shared" si="19"/>
        <v>0</v>
      </c>
      <c r="O140" s="57"/>
      <c r="P140" s="15">
        <v>0.08</v>
      </c>
      <c r="Q140" s="15">
        <f t="shared" si="20"/>
        <v>0</v>
      </c>
    </row>
    <row r="141" spans="1:19" x14ac:dyDescent="0.2">
      <c r="A141" s="11" t="s">
        <v>164</v>
      </c>
      <c r="B141" s="11" t="s">
        <v>165</v>
      </c>
      <c r="C141" s="11" t="s">
        <v>164</v>
      </c>
      <c r="D141" s="11" t="s">
        <v>275</v>
      </c>
      <c r="E141" s="12">
        <v>25</v>
      </c>
      <c r="F141" s="12">
        <v>1800</v>
      </c>
      <c r="G141" s="12">
        <v>10</v>
      </c>
      <c r="H141" s="12">
        <v>50</v>
      </c>
      <c r="I141" s="12"/>
      <c r="J141" s="12"/>
      <c r="K141" s="12"/>
      <c r="L141" s="13"/>
      <c r="M141" s="12">
        <f t="shared" si="18"/>
        <v>0</v>
      </c>
      <c r="N141" s="12">
        <f t="shared" si="19"/>
        <v>0</v>
      </c>
      <c r="O141" s="57"/>
      <c r="P141" s="15">
        <v>0.12</v>
      </c>
      <c r="Q141" s="15">
        <f t="shared" si="20"/>
        <v>0</v>
      </c>
    </row>
    <row r="142" spans="1:19" x14ac:dyDescent="0.2">
      <c r="A142" s="36" t="s">
        <v>227</v>
      </c>
      <c r="B142" s="36" t="s">
        <v>165</v>
      </c>
      <c r="C142" s="36">
        <v>90445900</v>
      </c>
      <c r="D142" s="36" t="s">
        <v>277</v>
      </c>
      <c r="E142" s="12">
        <v>25</v>
      </c>
      <c r="F142" s="12">
        <v>1800</v>
      </c>
      <c r="G142" s="12">
        <v>10</v>
      </c>
      <c r="H142" s="12">
        <v>50</v>
      </c>
      <c r="I142" s="12"/>
      <c r="J142" s="12"/>
      <c r="K142" s="12">
        <v>100</v>
      </c>
      <c r="L142" s="13"/>
      <c r="M142" s="12">
        <f t="shared" si="18"/>
        <v>100</v>
      </c>
      <c r="N142" s="12">
        <f t="shared" si="19"/>
        <v>2</v>
      </c>
      <c r="O142" s="57"/>
      <c r="P142" s="15">
        <v>0.12</v>
      </c>
      <c r="Q142" s="15">
        <f t="shared" si="20"/>
        <v>0.24</v>
      </c>
      <c r="R142" s="43"/>
    </row>
    <row r="143" spans="1:19" x14ac:dyDescent="0.2">
      <c r="A143" s="36" t="s">
        <v>301</v>
      </c>
      <c r="B143" s="36" t="s">
        <v>302</v>
      </c>
      <c r="C143" s="36">
        <v>90446000</v>
      </c>
      <c r="D143" s="36" t="s">
        <v>277</v>
      </c>
      <c r="E143" s="12">
        <v>25</v>
      </c>
      <c r="F143" s="12">
        <v>2400</v>
      </c>
      <c r="G143" s="12">
        <v>10</v>
      </c>
      <c r="H143" s="12">
        <v>50</v>
      </c>
      <c r="I143" s="12"/>
      <c r="J143" s="12"/>
      <c r="K143" s="12"/>
      <c r="L143" s="13"/>
      <c r="M143" s="12">
        <f t="shared" si="18"/>
        <v>0</v>
      </c>
      <c r="N143" s="12">
        <f t="shared" si="19"/>
        <v>0</v>
      </c>
      <c r="O143" s="57"/>
      <c r="P143" s="15">
        <v>0.12</v>
      </c>
      <c r="Q143" s="15">
        <f t="shared" si="20"/>
        <v>0</v>
      </c>
      <c r="R143" s="43"/>
    </row>
    <row r="144" spans="1:19" x14ac:dyDescent="0.2">
      <c r="A144" s="305"/>
      <c r="B144" s="305"/>
      <c r="C144" s="305"/>
      <c r="D144" s="305"/>
      <c r="E144" s="305"/>
      <c r="F144" s="305"/>
      <c r="G144" s="305"/>
      <c r="H144" s="305"/>
      <c r="I144" s="36">
        <f t="shared" ref="I144:N144" si="21">SUBTOTAL(9,I5:I143)</f>
        <v>10550</v>
      </c>
      <c r="J144" s="36">
        <f t="shared" si="21"/>
        <v>27450</v>
      </c>
      <c r="K144" s="36">
        <f t="shared" si="21"/>
        <v>37650</v>
      </c>
      <c r="L144" s="36">
        <f t="shared" si="21"/>
        <v>0</v>
      </c>
      <c r="M144" s="36">
        <f t="shared" si="21"/>
        <v>75650</v>
      </c>
      <c r="N144" s="36">
        <f t="shared" si="21"/>
        <v>1008</v>
      </c>
      <c r="O144" s="59"/>
      <c r="P144" s="12"/>
      <c r="Q144" s="36">
        <f>SUBTOTAL(9,Q5:Q143)</f>
        <v>63.599999999999994</v>
      </c>
      <c r="R144" s="3">
        <f>SUM(R13:R143)</f>
        <v>61.7</v>
      </c>
      <c r="S144" s="3">
        <f>SUM(S13:S143)</f>
        <v>99.999999999999986</v>
      </c>
    </row>
    <row r="145" spans="1:17" x14ac:dyDescent="0.2">
      <c r="A145" s="305"/>
      <c r="B145" s="305"/>
      <c r="C145" s="305"/>
      <c r="D145" s="305"/>
      <c r="E145" s="305"/>
      <c r="F145" s="305"/>
      <c r="G145" s="305"/>
      <c r="H145" s="305"/>
      <c r="I145" s="36">
        <v>164</v>
      </c>
      <c r="J145" s="36">
        <v>348</v>
      </c>
      <c r="K145" s="36">
        <v>496</v>
      </c>
      <c r="L145" s="36"/>
      <c r="M145" s="36"/>
      <c r="N145" s="36">
        <f>SUM(I145:L145)</f>
        <v>1008</v>
      </c>
      <c r="Q145" s="3">
        <f>Q144/30</f>
        <v>2.1199999999999997</v>
      </c>
    </row>
    <row r="146" spans="1:17" x14ac:dyDescent="0.2">
      <c r="A146" s="305"/>
      <c r="B146" s="305"/>
      <c r="C146" s="305"/>
      <c r="D146" s="305"/>
      <c r="E146" s="305"/>
      <c r="F146" s="305"/>
      <c r="G146" s="305"/>
      <c r="H146" s="305"/>
      <c r="I146" s="36">
        <v>11.22</v>
      </c>
      <c r="J146" s="36">
        <v>21.94</v>
      </c>
      <c r="K146" s="36">
        <v>30.44</v>
      </c>
      <c r="L146" s="36"/>
      <c r="M146" s="36"/>
      <c r="N146" s="36">
        <f>SUM(I146:L146)</f>
        <v>63.600000000000009</v>
      </c>
    </row>
    <row r="147" spans="1:17" x14ac:dyDescent="0.2">
      <c r="A147" s="34"/>
      <c r="B147" s="34"/>
      <c r="C147" s="34"/>
      <c r="D147" s="34"/>
      <c r="E147" s="34"/>
      <c r="F147" s="34"/>
      <c r="G147" s="34"/>
      <c r="H147" s="34"/>
    </row>
    <row r="148" spans="1:17" x14ac:dyDescent="0.2">
      <c r="A148" s="28" t="s">
        <v>136</v>
      </c>
      <c r="B148" s="28" t="s">
        <v>136</v>
      </c>
      <c r="C148" s="30"/>
      <c r="D148" s="30"/>
      <c r="E148" s="8" t="s">
        <v>10</v>
      </c>
      <c r="F148" s="8" t="s">
        <v>137</v>
      </c>
      <c r="G148" s="300" t="s">
        <v>138</v>
      </c>
      <c r="H148" s="301"/>
      <c r="I148" s="20"/>
      <c r="J148" s="20"/>
      <c r="K148" s="20"/>
      <c r="L148" s="20"/>
      <c r="M148" s="12"/>
      <c r="N148" s="12"/>
      <c r="O148" s="35"/>
      <c r="P148" s="12"/>
      <c r="Q148" s="15"/>
    </row>
    <row r="149" spans="1:17" x14ac:dyDescent="0.2">
      <c r="A149" s="36"/>
      <c r="B149" s="36"/>
      <c r="C149" s="36"/>
      <c r="D149" s="36"/>
      <c r="E149" s="8"/>
      <c r="F149" s="8"/>
      <c r="G149" s="8" t="s">
        <v>139</v>
      </c>
      <c r="H149" s="8" t="s">
        <v>140</v>
      </c>
      <c r="I149" s="8" t="s">
        <v>140</v>
      </c>
      <c r="J149" s="8" t="s">
        <v>140</v>
      </c>
      <c r="K149" s="8"/>
      <c r="L149" s="8" t="s">
        <v>140</v>
      </c>
      <c r="M149" s="36" t="s">
        <v>140</v>
      </c>
      <c r="N149" s="36" t="s">
        <v>12</v>
      </c>
      <c r="O149" s="37"/>
      <c r="P149" s="12"/>
      <c r="Q149" s="15"/>
    </row>
    <row r="150" spans="1:17" x14ac:dyDescent="0.2">
      <c r="A150" s="38" t="s">
        <v>142</v>
      </c>
      <c r="B150" s="38" t="s">
        <v>143</v>
      </c>
      <c r="C150" s="38" t="s">
        <v>142</v>
      </c>
      <c r="D150" s="38" t="s">
        <v>142</v>
      </c>
      <c r="E150" s="12">
        <v>13</v>
      </c>
      <c r="F150" s="12">
        <v>25</v>
      </c>
      <c r="G150" s="12">
        <v>5</v>
      </c>
      <c r="H150" s="12">
        <v>125</v>
      </c>
      <c r="I150" s="12"/>
      <c r="J150" s="12"/>
      <c r="K150" s="12"/>
      <c r="L150" s="12"/>
      <c r="M150" s="12">
        <f>SUM(I150:L150)</f>
        <v>0</v>
      </c>
      <c r="N150" s="12">
        <f>$M150/$H150</f>
        <v>0</v>
      </c>
      <c r="O150" s="39"/>
      <c r="P150" s="15">
        <v>0.09</v>
      </c>
      <c r="Q150" s="15">
        <f>$N150*$P150</f>
        <v>0</v>
      </c>
    </row>
    <row r="151" spans="1:17" x14ac:dyDescent="0.2">
      <c r="A151" s="38" t="s">
        <v>144</v>
      </c>
      <c r="B151" s="38" t="s">
        <v>145</v>
      </c>
      <c r="C151" s="38" t="s">
        <v>144</v>
      </c>
      <c r="D151" s="38" t="s">
        <v>144</v>
      </c>
      <c r="E151" s="12">
        <v>19</v>
      </c>
      <c r="F151" s="12">
        <v>25</v>
      </c>
      <c r="G151" s="12">
        <v>5</v>
      </c>
      <c r="H151" s="12">
        <v>125</v>
      </c>
      <c r="I151" s="12"/>
      <c r="J151" s="12"/>
      <c r="K151" s="12"/>
      <c r="L151" s="12"/>
      <c r="M151" s="12">
        <f>SUM(I151:L151)</f>
        <v>0</v>
      </c>
      <c r="N151" s="12">
        <f>$M151/$H151</f>
        <v>0</v>
      </c>
      <c r="O151" s="39"/>
      <c r="P151" s="15">
        <v>0.15</v>
      </c>
      <c r="Q151" s="15">
        <f>$N151*$P151</f>
        <v>0</v>
      </c>
    </row>
    <row r="152" spans="1:17" x14ac:dyDescent="0.2">
      <c r="B152" s="3"/>
      <c r="I152" s="36">
        <f t="shared" ref="I152:L152" si="22">SUM(I150:I151)</f>
        <v>0</v>
      </c>
      <c r="J152" s="36">
        <f t="shared" si="22"/>
        <v>0</v>
      </c>
      <c r="K152" s="36"/>
      <c r="L152" s="36">
        <f t="shared" si="22"/>
        <v>0</v>
      </c>
      <c r="M152" s="36">
        <f>SUBTOTAL(9,M150:M151)</f>
        <v>0</v>
      </c>
      <c r="N152" s="36">
        <f>SUBTOTAL(9,N150:N151)</f>
        <v>0</v>
      </c>
      <c r="O152" s="37"/>
      <c r="P152" s="12"/>
      <c r="Q152" s="33">
        <f>SUBTOTAL(9,Q150:Q151)</f>
        <v>0</v>
      </c>
    </row>
    <row r="153" spans="1:17" x14ac:dyDescent="0.2">
      <c r="B153" s="3"/>
      <c r="I153" s="40"/>
      <c r="J153" s="40"/>
      <c r="K153" s="40"/>
      <c r="L153" s="40"/>
      <c r="M153" s="36">
        <v>0</v>
      </c>
      <c r="N153" s="36">
        <v>0</v>
      </c>
      <c r="O153" s="35"/>
      <c r="P153" s="12"/>
      <c r="Q153" s="33">
        <v>0</v>
      </c>
    </row>
  </sheetData>
  <autoFilter ref="D3:D146"/>
  <mergeCells count="11">
    <mergeCell ref="A109:B109"/>
    <mergeCell ref="A144:H144"/>
    <mergeCell ref="A145:H145"/>
    <mergeCell ref="A146:H146"/>
    <mergeCell ref="G148:H148"/>
    <mergeCell ref="P3:Q3"/>
    <mergeCell ref="A1:H1"/>
    <mergeCell ref="A2:D2"/>
    <mergeCell ref="E2:H2"/>
    <mergeCell ref="G3:H3"/>
    <mergeCell ref="M3:N3"/>
  </mergeCells>
  <conditionalFormatting sqref="A5:XFD143">
    <cfRule type="expression" dxfId="462" priority="2">
      <formula>MOD(ROW(),2)</formula>
    </cfRule>
  </conditionalFormatting>
  <conditionalFormatting sqref="M5:M143">
    <cfRule type="cellIs" dxfId="461" priority="4" operator="greaterThan">
      <formula>10000</formula>
    </cfRule>
  </conditionalFormatting>
  <conditionalFormatting sqref="M110:M143">
    <cfRule type="cellIs" dxfId="460" priority="5" operator="greaterThan">
      <formula>2000</formula>
    </cfRule>
  </conditionalFormatting>
  <conditionalFormatting sqref="Q5:Q108">
    <cfRule type="cellIs" dxfId="459" priority="3" operator="greaterThan">
      <formula>10</formula>
    </cfRule>
  </conditionalFormatting>
  <conditionalFormatting sqref="Q139">
    <cfRule type="cellIs" dxfId="458" priority="1" operator="greaterThan">
      <formula>10</formula>
    </cfRule>
  </conditionalFormatting>
  <pageMargins left="0.25" right="0.25" top="0.75" bottom="0.75" header="0.3" footer="0.3"/>
  <pageSetup paperSize="9" scale="69" fitToHeight="0" orientation="landscape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4">
    <pageSetUpPr fitToPage="1"/>
  </sheetPr>
  <dimension ref="A1:R153"/>
  <sheetViews>
    <sheetView zoomScaleNormal="100" workbookViewId="0">
      <pane xSplit="4" ySplit="4" topLeftCell="E59" activePane="bottomRight" state="frozen"/>
      <selection pane="topRight" activeCell="D1" sqref="D1"/>
      <selection pane="bottomLeft" activeCell="A4" sqref="A4"/>
      <selection pane="bottomRight" activeCell="E5" sqref="E5"/>
    </sheetView>
  </sheetViews>
  <sheetFormatPr defaultColWidth="9.140625" defaultRowHeight="12.75" x14ac:dyDescent="0.2"/>
  <cols>
    <col min="1" max="1" width="12.5703125" style="3" customWidth="1"/>
    <col min="2" max="2" width="14" style="41" customWidth="1"/>
    <col min="3" max="3" width="14" style="3" bestFit="1" customWidth="1"/>
    <col min="4" max="4" width="12.28515625" style="3" customWidth="1"/>
    <col min="5" max="5" width="7.85546875" style="3" customWidth="1"/>
    <col min="6" max="6" width="8.5703125" style="3" customWidth="1"/>
    <col min="7" max="7" width="6.140625" style="3" customWidth="1"/>
    <col min="8" max="8" width="6.42578125" style="3" customWidth="1"/>
    <col min="9" max="10" width="10.140625" style="3" customWidth="1"/>
    <col min="11" max="11" width="8.28515625" style="3" customWidth="1"/>
    <col min="12" max="12" width="10.7109375" style="3" bestFit="1" customWidth="1"/>
    <col min="13" max="13" width="8.28515625" style="3" bestFit="1" customWidth="1"/>
    <col min="14" max="15" width="9.42578125" style="3" customWidth="1"/>
    <col min="16" max="16" width="9.28515625" style="3" customWidth="1"/>
    <col min="17" max="16384" width="9.140625" style="3"/>
  </cols>
  <sheetData>
    <row r="1" spans="1:18" x14ac:dyDescent="0.2">
      <c r="A1" s="303" t="s">
        <v>281</v>
      </c>
      <c r="B1" s="303"/>
      <c r="C1" s="303"/>
      <c r="D1" s="303"/>
      <c r="E1" s="303"/>
      <c r="F1" s="303"/>
      <c r="G1" s="303"/>
      <c r="H1" s="303"/>
      <c r="I1" s="30" t="s">
        <v>532</v>
      </c>
      <c r="J1" s="30"/>
      <c r="K1" s="20"/>
      <c r="L1" s="20"/>
      <c r="M1" s="20"/>
    </row>
    <row r="2" spans="1:18" x14ac:dyDescent="0.2">
      <c r="A2" s="303" t="s">
        <v>535</v>
      </c>
      <c r="B2" s="303"/>
      <c r="C2" s="303"/>
      <c r="D2" s="303"/>
      <c r="E2" s="303"/>
      <c r="F2" s="303"/>
      <c r="G2" s="303"/>
      <c r="H2" s="303"/>
      <c r="I2" s="10"/>
      <c r="J2" s="10"/>
      <c r="K2" s="8"/>
      <c r="L2" s="8"/>
      <c r="M2" s="8"/>
      <c r="N2" s="29"/>
      <c r="O2" s="29"/>
      <c r="P2" s="30"/>
    </row>
    <row r="3" spans="1:18" x14ac:dyDescent="0.2">
      <c r="A3" s="8" t="s">
        <v>0</v>
      </c>
      <c r="B3" s="8" t="s">
        <v>1</v>
      </c>
      <c r="C3" s="8" t="s">
        <v>2</v>
      </c>
      <c r="D3" s="8" t="s">
        <v>274</v>
      </c>
      <c r="E3" s="8" t="s">
        <v>3</v>
      </c>
      <c r="F3" s="8" t="s">
        <v>4</v>
      </c>
      <c r="G3" s="302" t="s">
        <v>5</v>
      </c>
      <c r="H3" s="302"/>
      <c r="I3" s="31" t="s">
        <v>531</v>
      </c>
      <c r="J3" s="31" t="s">
        <v>536</v>
      </c>
      <c r="K3" s="36"/>
      <c r="L3" s="302" t="s">
        <v>6</v>
      </c>
      <c r="M3" s="302"/>
      <c r="N3" s="55"/>
      <c r="O3" s="300" t="s">
        <v>7</v>
      </c>
      <c r="P3" s="301"/>
    </row>
    <row r="4" spans="1:18" x14ac:dyDescent="0.2">
      <c r="A4" s="36" t="s">
        <v>8</v>
      </c>
      <c r="B4" s="36"/>
      <c r="C4" s="36"/>
      <c r="D4" s="36"/>
      <c r="E4" s="7" t="s">
        <v>9</v>
      </c>
      <c r="F4" s="36" t="s">
        <v>10</v>
      </c>
      <c r="G4" s="8" t="s">
        <v>11</v>
      </c>
      <c r="H4" s="8" t="s">
        <v>12</v>
      </c>
      <c r="I4" s="36" t="s">
        <v>532</v>
      </c>
      <c r="J4" s="36" t="s">
        <v>537</v>
      </c>
      <c r="K4" s="36"/>
      <c r="L4" s="8" t="s">
        <v>13</v>
      </c>
      <c r="M4" s="8" t="s">
        <v>12</v>
      </c>
      <c r="N4" s="56"/>
      <c r="O4" s="10" t="s">
        <v>14</v>
      </c>
      <c r="P4" s="10" t="s">
        <v>15</v>
      </c>
    </row>
    <row r="5" spans="1:18" x14ac:dyDescent="0.2">
      <c r="A5" s="11" t="s">
        <v>383</v>
      </c>
      <c r="B5" s="11" t="s">
        <v>384</v>
      </c>
      <c r="C5" s="11" t="s">
        <v>383</v>
      </c>
      <c r="D5" s="11" t="s">
        <v>275</v>
      </c>
      <c r="E5" s="12">
        <v>15</v>
      </c>
      <c r="F5" s="12">
        <v>225</v>
      </c>
      <c r="G5" s="12">
        <v>10</v>
      </c>
      <c r="H5" s="12">
        <v>400</v>
      </c>
      <c r="I5" s="12"/>
      <c r="J5" s="12"/>
      <c r="K5" s="13"/>
      <c r="L5" s="12">
        <f t="shared" ref="L5:L19" si="0">SUM(I5:K5)</f>
        <v>0</v>
      </c>
      <c r="M5" s="12">
        <f t="shared" ref="M5:M19" si="1">$L5/$H5</f>
        <v>0</v>
      </c>
      <c r="N5" s="57"/>
      <c r="O5" s="15">
        <v>0.06</v>
      </c>
      <c r="P5" s="15">
        <f t="shared" ref="P5:P19" si="2">$M5*$O5</f>
        <v>0</v>
      </c>
      <c r="Q5" s="43">
        <f>SUM(P5:P19)</f>
        <v>0.75</v>
      </c>
      <c r="R5" s="3">
        <f>Q5*100/$Q$144</f>
        <v>2.3141005862388155</v>
      </c>
    </row>
    <row r="6" spans="1:18" x14ac:dyDescent="0.2">
      <c r="A6" s="11" t="s">
        <v>385</v>
      </c>
      <c r="B6" s="11" t="s">
        <v>386</v>
      </c>
      <c r="C6" s="11" t="s">
        <v>385</v>
      </c>
      <c r="D6" s="11" t="s">
        <v>275</v>
      </c>
      <c r="E6" s="12">
        <v>15</v>
      </c>
      <c r="F6" s="12">
        <v>300</v>
      </c>
      <c r="G6" s="12">
        <v>10</v>
      </c>
      <c r="H6" s="12">
        <v>300</v>
      </c>
      <c r="I6" s="12"/>
      <c r="J6" s="12"/>
      <c r="K6" s="13"/>
      <c r="L6" s="12">
        <f t="shared" si="0"/>
        <v>0</v>
      </c>
      <c r="M6" s="12">
        <f t="shared" si="1"/>
        <v>0</v>
      </c>
      <c r="N6" s="57"/>
      <c r="O6" s="15">
        <v>0.06</v>
      </c>
      <c r="P6" s="15">
        <f t="shared" si="2"/>
        <v>0</v>
      </c>
      <c r="Q6" s="43"/>
    </row>
    <row r="7" spans="1:18" x14ac:dyDescent="0.2">
      <c r="A7" s="36" t="s">
        <v>387</v>
      </c>
      <c r="B7" s="36" t="s">
        <v>259</v>
      </c>
      <c r="C7" s="31" t="s">
        <v>388</v>
      </c>
      <c r="D7" s="36" t="s">
        <v>277</v>
      </c>
      <c r="E7" s="12" t="s">
        <v>167</v>
      </c>
      <c r="F7" s="12">
        <v>300</v>
      </c>
      <c r="G7" s="12">
        <v>10</v>
      </c>
      <c r="H7" s="12">
        <v>300</v>
      </c>
      <c r="I7" s="12"/>
      <c r="J7" s="12"/>
      <c r="K7" s="13"/>
      <c r="L7" s="12">
        <f t="shared" si="0"/>
        <v>0</v>
      </c>
      <c r="M7" s="12">
        <f t="shared" si="1"/>
        <v>0</v>
      </c>
      <c r="N7" s="57"/>
      <c r="O7" s="15">
        <v>0.06</v>
      </c>
      <c r="P7" s="15">
        <f t="shared" si="2"/>
        <v>0</v>
      </c>
      <c r="Q7" s="43"/>
    </row>
    <row r="8" spans="1:18" x14ac:dyDescent="0.2">
      <c r="A8" s="11" t="s">
        <v>258</v>
      </c>
      <c r="B8" s="11" t="s">
        <v>259</v>
      </c>
      <c r="C8" s="11" t="s">
        <v>258</v>
      </c>
      <c r="D8" s="11" t="s">
        <v>275</v>
      </c>
      <c r="E8" s="12">
        <v>15</v>
      </c>
      <c r="F8" s="12">
        <v>375</v>
      </c>
      <c r="G8" s="12">
        <v>10</v>
      </c>
      <c r="H8" s="12">
        <v>200</v>
      </c>
      <c r="I8" s="12"/>
      <c r="J8" s="12"/>
      <c r="K8" s="13"/>
      <c r="L8" s="12">
        <f t="shared" si="0"/>
        <v>0</v>
      </c>
      <c r="M8" s="12">
        <f t="shared" si="1"/>
        <v>0</v>
      </c>
      <c r="N8" s="57"/>
      <c r="O8" s="15">
        <v>0.06</v>
      </c>
      <c r="P8" s="15">
        <f t="shared" si="2"/>
        <v>0</v>
      </c>
      <c r="Q8" s="43"/>
    </row>
    <row r="9" spans="1:18" x14ac:dyDescent="0.2">
      <c r="A9" s="11" t="s">
        <v>26</v>
      </c>
      <c r="B9" s="11" t="s">
        <v>27</v>
      </c>
      <c r="C9" s="11" t="s">
        <v>26</v>
      </c>
      <c r="D9" s="11" t="s">
        <v>275</v>
      </c>
      <c r="E9" s="12">
        <v>15</v>
      </c>
      <c r="F9" s="12">
        <v>457</v>
      </c>
      <c r="G9" s="12">
        <v>10</v>
      </c>
      <c r="H9" s="12">
        <v>200</v>
      </c>
      <c r="I9" s="12"/>
      <c r="J9" s="12"/>
      <c r="K9" s="13"/>
      <c r="L9" s="12">
        <f t="shared" si="0"/>
        <v>0</v>
      </c>
      <c r="M9" s="12">
        <f t="shared" si="1"/>
        <v>0</v>
      </c>
      <c r="N9" s="57"/>
      <c r="O9" s="15">
        <v>0.05</v>
      </c>
      <c r="P9" s="15">
        <f t="shared" si="2"/>
        <v>0</v>
      </c>
    </row>
    <row r="10" spans="1:18" x14ac:dyDescent="0.2">
      <c r="A10" s="36" t="s">
        <v>169</v>
      </c>
      <c r="B10" s="36" t="s">
        <v>27</v>
      </c>
      <c r="C10" s="36">
        <v>90441400</v>
      </c>
      <c r="D10" s="36" t="s">
        <v>277</v>
      </c>
      <c r="E10" s="12" t="s">
        <v>167</v>
      </c>
      <c r="F10" s="12">
        <v>450</v>
      </c>
      <c r="G10" s="12">
        <v>10</v>
      </c>
      <c r="H10" s="12">
        <v>200</v>
      </c>
      <c r="I10" s="12"/>
      <c r="J10" s="12">
        <v>1000</v>
      </c>
      <c r="K10" s="13"/>
      <c r="L10" s="12">
        <f t="shared" si="0"/>
        <v>1000</v>
      </c>
      <c r="M10" s="12">
        <f t="shared" si="1"/>
        <v>5</v>
      </c>
      <c r="N10" s="57"/>
      <c r="O10" s="15">
        <v>0.05</v>
      </c>
      <c r="P10" s="15">
        <f t="shared" si="2"/>
        <v>0.25</v>
      </c>
    </row>
    <row r="11" spans="1:18" x14ac:dyDescent="0.2">
      <c r="A11" s="11" t="s">
        <v>24</v>
      </c>
      <c r="B11" s="11" t="s">
        <v>25</v>
      </c>
      <c r="C11" s="11" t="s">
        <v>24</v>
      </c>
      <c r="D11" s="11" t="s">
        <v>275</v>
      </c>
      <c r="E11" s="12">
        <v>15</v>
      </c>
      <c r="F11" s="12">
        <v>610</v>
      </c>
      <c r="G11" s="12">
        <v>10</v>
      </c>
      <c r="H11" s="12">
        <v>100</v>
      </c>
      <c r="I11" s="12"/>
      <c r="J11" s="12"/>
      <c r="K11" s="13"/>
      <c r="L11" s="12">
        <f t="shared" si="0"/>
        <v>0</v>
      </c>
      <c r="M11" s="12">
        <f t="shared" si="1"/>
        <v>0</v>
      </c>
      <c r="N11" s="57"/>
      <c r="O11" s="15">
        <v>0.04</v>
      </c>
      <c r="P11" s="15">
        <f t="shared" si="2"/>
        <v>0</v>
      </c>
    </row>
    <row r="12" spans="1:18" x14ac:dyDescent="0.2">
      <c r="A12" s="36" t="s">
        <v>168</v>
      </c>
      <c r="B12" s="36" t="s">
        <v>25</v>
      </c>
      <c r="C12" s="36">
        <v>90441600</v>
      </c>
      <c r="D12" s="36" t="s">
        <v>277</v>
      </c>
      <c r="E12" s="12" t="s">
        <v>167</v>
      </c>
      <c r="F12" s="12">
        <v>600</v>
      </c>
      <c r="G12" s="12">
        <v>10</v>
      </c>
      <c r="H12" s="12">
        <v>100</v>
      </c>
      <c r="I12" s="12"/>
      <c r="J12" s="12"/>
      <c r="K12" s="13"/>
      <c r="L12" s="12">
        <f t="shared" si="0"/>
        <v>0</v>
      </c>
      <c r="M12" s="12">
        <f t="shared" si="1"/>
        <v>0</v>
      </c>
      <c r="N12" s="57"/>
      <c r="O12" s="15">
        <v>0.04</v>
      </c>
      <c r="P12" s="15">
        <f t="shared" si="2"/>
        <v>0</v>
      </c>
    </row>
    <row r="13" spans="1:18" x14ac:dyDescent="0.2">
      <c r="A13" s="11" t="s">
        <v>150</v>
      </c>
      <c r="B13" s="11" t="s">
        <v>151</v>
      </c>
      <c r="C13" s="11" t="s">
        <v>150</v>
      </c>
      <c r="D13" s="11" t="s">
        <v>275</v>
      </c>
      <c r="E13" s="12">
        <v>15</v>
      </c>
      <c r="F13" s="12">
        <v>760</v>
      </c>
      <c r="G13" s="12">
        <v>10</v>
      </c>
      <c r="H13" s="12">
        <v>100</v>
      </c>
      <c r="I13" s="12"/>
      <c r="J13" s="12"/>
      <c r="K13" s="13"/>
      <c r="L13" s="12">
        <f t="shared" si="0"/>
        <v>0</v>
      </c>
      <c r="M13" s="12">
        <f t="shared" si="1"/>
        <v>0</v>
      </c>
      <c r="N13" s="57"/>
      <c r="O13" s="15">
        <v>0.04</v>
      </c>
      <c r="P13" s="15">
        <f t="shared" si="2"/>
        <v>0</v>
      </c>
    </row>
    <row r="14" spans="1:18" x14ac:dyDescent="0.2">
      <c r="A14" s="11" t="s">
        <v>20</v>
      </c>
      <c r="B14" s="11" t="s">
        <v>21</v>
      </c>
      <c r="C14" s="11" t="s">
        <v>20</v>
      </c>
      <c r="D14" s="11" t="s">
        <v>275</v>
      </c>
      <c r="E14" s="12">
        <v>15</v>
      </c>
      <c r="F14" s="12">
        <v>915</v>
      </c>
      <c r="G14" s="12">
        <v>10</v>
      </c>
      <c r="H14" s="12">
        <v>100</v>
      </c>
      <c r="I14" s="12"/>
      <c r="J14" s="12"/>
      <c r="K14" s="13"/>
      <c r="L14" s="12">
        <f t="shared" si="0"/>
        <v>0</v>
      </c>
      <c r="M14" s="12">
        <f t="shared" si="1"/>
        <v>0</v>
      </c>
      <c r="N14" s="57"/>
      <c r="O14" s="15">
        <v>0.05</v>
      </c>
      <c r="P14" s="15">
        <f t="shared" si="2"/>
        <v>0</v>
      </c>
    </row>
    <row r="15" spans="1:18" x14ac:dyDescent="0.2">
      <c r="A15" s="13" t="s">
        <v>166</v>
      </c>
      <c r="B15" s="13" t="s">
        <v>21</v>
      </c>
      <c r="C15" s="13">
        <v>90441800</v>
      </c>
      <c r="D15" s="36" t="s">
        <v>277</v>
      </c>
      <c r="E15" s="12" t="s">
        <v>167</v>
      </c>
      <c r="F15" s="12">
        <v>900</v>
      </c>
      <c r="G15" s="12">
        <v>10</v>
      </c>
      <c r="H15" s="12">
        <v>100</v>
      </c>
      <c r="I15" s="12"/>
      <c r="J15" s="12">
        <v>1000</v>
      </c>
      <c r="K15" s="13"/>
      <c r="L15" s="12">
        <f t="shared" si="0"/>
        <v>1000</v>
      </c>
      <c r="M15" s="12">
        <f t="shared" si="1"/>
        <v>10</v>
      </c>
      <c r="N15" s="57"/>
      <c r="O15" s="15">
        <v>0.05</v>
      </c>
      <c r="P15" s="15">
        <f t="shared" si="2"/>
        <v>0.5</v>
      </c>
    </row>
    <row r="16" spans="1:18" x14ac:dyDescent="0.2">
      <c r="A16" s="11" t="s">
        <v>16</v>
      </c>
      <c r="B16" s="11" t="s">
        <v>17</v>
      </c>
      <c r="C16" s="11" t="s">
        <v>16</v>
      </c>
      <c r="D16" s="11" t="s">
        <v>275</v>
      </c>
      <c r="E16" s="12">
        <v>15</v>
      </c>
      <c r="F16" s="12">
        <v>1220</v>
      </c>
      <c r="G16" s="12">
        <v>10</v>
      </c>
      <c r="H16" s="12">
        <v>50</v>
      </c>
      <c r="I16" s="12"/>
      <c r="J16" s="12"/>
      <c r="K16" s="13"/>
      <c r="L16" s="12">
        <f t="shared" si="0"/>
        <v>0</v>
      </c>
      <c r="M16" s="12">
        <f t="shared" si="1"/>
        <v>0</v>
      </c>
      <c r="N16" s="57"/>
      <c r="O16" s="15">
        <v>0.04</v>
      </c>
      <c r="P16" s="15">
        <f t="shared" si="2"/>
        <v>0</v>
      </c>
    </row>
    <row r="17" spans="1:18" x14ac:dyDescent="0.2">
      <c r="A17" s="11" t="s">
        <v>148</v>
      </c>
      <c r="B17" s="11" t="s">
        <v>149</v>
      </c>
      <c r="C17" s="11" t="s">
        <v>148</v>
      </c>
      <c r="D17" s="11" t="s">
        <v>275</v>
      </c>
      <c r="E17" s="12">
        <v>15</v>
      </c>
      <c r="F17" s="12">
        <v>1524</v>
      </c>
      <c r="G17" s="12">
        <v>10</v>
      </c>
      <c r="H17" s="12">
        <v>50</v>
      </c>
      <c r="I17" s="12"/>
      <c r="J17" s="12"/>
      <c r="K17" s="13"/>
      <c r="L17" s="12">
        <f t="shared" si="0"/>
        <v>0</v>
      </c>
      <c r="M17" s="12">
        <f t="shared" si="1"/>
        <v>0</v>
      </c>
      <c r="N17" s="57"/>
      <c r="O17" s="15">
        <v>0.05</v>
      </c>
      <c r="P17" s="15">
        <f t="shared" si="2"/>
        <v>0</v>
      </c>
    </row>
    <row r="18" spans="1:18" x14ac:dyDescent="0.2">
      <c r="A18" s="11" t="s">
        <v>146</v>
      </c>
      <c r="B18" s="11" t="s">
        <v>147</v>
      </c>
      <c r="C18" s="11" t="s">
        <v>146</v>
      </c>
      <c r="D18" s="11" t="s">
        <v>275</v>
      </c>
      <c r="E18" s="12">
        <v>15</v>
      </c>
      <c r="F18" s="12">
        <v>1800</v>
      </c>
      <c r="G18" s="12">
        <v>10</v>
      </c>
      <c r="H18" s="12">
        <v>50</v>
      </c>
      <c r="I18" s="12"/>
      <c r="J18" s="12"/>
      <c r="K18" s="13"/>
      <c r="L18" s="12">
        <f t="shared" si="0"/>
        <v>0</v>
      </c>
      <c r="M18" s="12">
        <f t="shared" si="1"/>
        <v>0</v>
      </c>
      <c r="N18" s="57"/>
      <c r="O18" s="15">
        <v>0.06</v>
      </c>
      <c r="P18" s="15">
        <f t="shared" si="2"/>
        <v>0</v>
      </c>
    </row>
    <row r="19" spans="1:18" x14ac:dyDescent="0.2">
      <c r="A19" s="11" t="s">
        <v>353</v>
      </c>
      <c r="B19" s="11" t="s">
        <v>354</v>
      </c>
      <c r="C19" s="11" t="s">
        <v>146</v>
      </c>
      <c r="D19" s="11" t="s">
        <v>275</v>
      </c>
      <c r="E19" s="12">
        <v>15</v>
      </c>
      <c r="F19" s="12">
        <v>2100</v>
      </c>
      <c r="G19" s="12">
        <v>10</v>
      </c>
      <c r="H19" s="12">
        <v>50</v>
      </c>
      <c r="I19" s="12"/>
      <c r="J19" s="12"/>
      <c r="K19" s="13"/>
      <c r="L19" s="12">
        <f t="shared" si="0"/>
        <v>0</v>
      </c>
      <c r="M19" s="12">
        <f t="shared" si="1"/>
        <v>0</v>
      </c>
      <c r="N19" s="57"/>
      <c r="O19" s="15">
        <v>0.06</v>
      </c>
      <c r="P19" s="15">
        <f t="shared" si="2"/>
        <v>0</v>
      </c>
    </row>
    <row r="20" spans="1:18" ht="15" x14ac:dyDescent="0.2">
      <c r="A20" s="60" t="s">
        <v>28</v>
      </c>
      <c r="B20" s="60"/>
      <c r="C20" s="60"/>
      <c r="D20" s="60"/>
      <c r="E20" s="60"/>
      <c r="F20" s="12"/>
      <c r="G20" s="20"/>
      <c r="H20" s="20"/>
      <c r="I20" s="12"/>
      <c r="J20" s="12"/>
      <c r="K20" s="21"/>
      <c r="L20" s="12"/>
      <c r="M20" s="12"/>
      <c r="N20" s="57"/>
      <c r="O20" s="12"/>
      <c r="P20" s="15"/>
    </row>
    <row r="21" spans="1:18" x14ac:dyDescent="0.2">
      <c r="A21" s="11" t="s">
        <v>260</v>
      </c>
      <c r="B21" s="11" t="s">
        <v>229</v>
      </c>
      <c r="C21" s="11" t="s">
        <v>260</v>
      </c>
      <c r="D21" s="11" t="s">
        <v>275</v>
      </c>
      <c r="E21" s="12">
        <v>20</v>
      </c>
      <c r="F21" s="12">
        <v>100</v>
      </c>
      <c r="G21" s="12">
        <v>10</v>
      </c>
      <c r="H21" s="12">
        <v>500</v>
      </c>
      <c r="I21" s="12"/>
      <c r="J21" s="12"/>
      <c r="K21" s="13"/>
      <c r="L21" s="12">
        <f t="shared" ref="L21:L37" si="3">SUM(I21:K21)</f>
        <v>0</v>
      </c>
      <c r="M21" s="12">
        <f t="shared" ref="M21:M37" si="4">$L21/$H21</f>
        <v>0</v>
      </c>
      <c r="N21" s="57"/>
      <c r="O21" s="15">
        <v>0.06</v>
      </c>
      <c r="P21" s="15">
        <f t="shared" ref="P21:P37" si="5">$M21*$O21</f>
        <v>0</v>
      </c>
      <c r="Q21" s="43">
        <f>SUM(P21:P37)</f>
        <v>8.1</v>
      </c>
      <c r="R21" s="3">
        <f>Q21*100/$Q$144</f>
        <v>24.992286331379205</v>
      </c>
    </row>
    <row r="22" spans="1:18" x14ac:dyDescent="0.2">
      <c r="A22" s="36" t="s">
        <v>228</v>
      </c>
      <c r="B22" s="36" t="s">
        <v>229</v>
      </c>
      <c r="C22" s="36">
        <v>90442100</v>
      </c>
      <c r="D22" s="36" t="s">
        <v>277</v>
      </c>
      <c r="E22" s="12" t="s">
        <v>46</v>
      </c>
      <c r="F22" s="12">
        <v>100</v>
      </c>
      <c r="G22" s="12">
        <v>10</v>
      </c>
      <c r="H22" s="12">
        <v>500</v>
      </c>
      <c r="I22" s="12"/>
      <c r="J22" s="12"/>
      <c r="K22" s="13"/>
      <c r="L22" s="12">
        <f t="shared" si="3"/>
        <v>0</v>
      </c>
      <c r="M22" s="12">
        <f t="shared" si="4"/>
        <v>0</v>
      </c>
      <c r="N22" s="57"/>
      <c r="O22" s="15">
        <v>0.06</v>
      </c>
      <c r="P22" s="15">
        <f t="shared" si="5"/>
        <v>0</v>
      </c>
      <c r="Q22" s="43"/>
    </row>
    <row r="23" spans="1:18" x14ac:dyDescent="0.2">
      <c r="A23" s="36" t="s">
        <v>172</v>
      </c>
      <c r="B23" s="36" t="s">
        <v>173</v>
      </c>
      <c r="C23" s="36">
        <v>90447000</v>
      </c>
      <c r="D23" s="36" t="s">
        <v>277</v>
      </c>
      <c r="E23" s="12" t="s">
        <v>46</v>
      </c>
      <c r="F23" s="12">
        <v>240</v>
      </c>
      <c r="G23" s="12">
        <v>10</v>
      </c>
      <c r="H23" s="12">
        <v>250</v>
      </c>
      <c r="I23" s="12"/>
      <c r="J23" s="12">
        <v>5000</v>
      </c>
      <c r="K23" s="13"/>
      <c r="L23" s="12">
        <f t="shared" si="3"/>
        <v>5000</v>
      </c>
      <c r="M23" s="12">
        <f t="shared" si="4"/>
        <v>20</v>
      </c>
      <c r="N23" s="57"/>
      <c r="O23" s="15">
        <v>0.06</v>
      </c>
      <c r="P23" s="15">
        <f t="shared" si="5"/>
        <v>1.2</v>
      </c>
    </row>
    <row r="24" spans="1:18" x14ac:dyDescent="0.2">
      <c r="A24" s="11" t="s">
        <v>389</v>
      </c>
      <c r="B24" s="11" t="s">
        <v>390</v>
      </c>
      <c r="C24" s="11" t="s">
        <v>389</v>
      </c>
      <c r="D24" s="11" t="s">
        <v>275</v>
      </c>
      <c r="E24" s="12">
        <v>20</v>
      </c>
      <c r="F24" s="12">
        <v>300</v>
      </c>
      <c r="G24" s="12">
        <v>10</v>
      </c>
      <c r="H24" s="12">
        <v>200</v>
      </c>
      <c r="I24" s="12"/>
      <c r="J24" s="12"/>
      <c r="K24" s="13"/>
      <c r="L24" s="12">
        <f t="shared" si="3"/>
        <v>0</v>
      </c>
      <c r="M24" s="12">
        <f t="shared" si="4"/>
        <v>0</v>
      </c>
      <c r="N24" s="57"/>
      <c r="O24" s="15">
        <v>0.06</v>
      </c>
      <c r="P24" s="15">
        <f t="shared" si="5"/>
        <v>0</v>
      </c>
    </row>
    <row r="25" spans="1:18" x14ac:dyDescent="0.2">
      <c r="A25" s="11" t="s">
        <v>50</v>
      </c>
      <c r="B25" s="11" t="s">
        <v>51</v>
      </c>
      <c r="C25" s="11" t="s">
        <v>50</v>
      </c>
      <c r="D25" s="11" t="s">
        <v>275</v>
      </c>
      <c r="E25" s="12">
        <v>20</v>
      </c>
      <c r="F25" s="12">
        <v>457</v>
      </c>
      <c r="G25" s="12">
        <v>10</v>
      </c>
      <c r="H25" s="12">
        <v>100</v>
      </c>
      <c r="I25" s="12"/>
      <c r="J25" s="12"/>
      <c r="K25" s="13"/>
      <c r="L25" s="12">
        <f t="shared" si="3"/>
        <v>0</v>
      </c>
      <c r="M25" s="12">
        <f t="shared" si="4"/>
        <v>0</v>
      </c>
      <c r="N25" s="57"/>
      <c r="O25" s="15">
        <v>0.04</v>
      </c>
      <c r="P25" s="15">
        <f t="shared" si="5"/>
        <v>0</v>
      </c>
    </row>
    <row r="26" spans="1:18" x14ac:dyDescent="0.2">
      <c r="A26" s="36" t="s">
        <v>171</v>
      </c>
      <c r="B26" s="36" t="s">
        <v>51</v>
      </c>
      <c r="C26" s="36">
        <v>90442400</v>
      </c>
      <c r="D26" s="36" t="s">
        <v>277</v>
      </c>
      <c r="E26" s="12" t="s">
        <v>46</v>
      </c>
      <c r="F26" s="12">
        <v>450</v>
      </c>
      <c r="G26" s="12">
        <v>10</v>
      </c>
      <c r="H26" s="12">
        <v>100</v>
      </c>
      <c r="I26" s="12">
        <v>1000</v>
      </c>
      <c r="J26" s="12">
        <v>1000</v>
      </c>
      <c r="K26" s="13"/>
      <c r="L26" s="12">
        <f t="shared" si="3"/>
        <v>2000</v>
      </c>
      <c r="M26" s="12">
        <f t="shared" si="4"/>
        <v>20</v>
      </c>
      <c r="N26" s="57"/>
      <c r="O26" s="15">
        <v>0.04</v>
      </c>
      <c r="P26" s="15">
        <f t="shared" si="5"/>
        <v>0.8</v>
      </c>
    </row>
    <row r="27" spans="1:18" x14ac:dyDescent="0.2">
      <c r="A27" s="11" t="s">
        <v>47</v>
      </c>
      <c r="B27" s="11" t="s">
        <v>48</v>
      </c>
      <c r="C27" s="11" t="s">
        <v>47</v>
      </c>
      <c r="D27" s="11" t="s">
        <v>275</v>
      </c>
      <c r="E27" s="12">
        <v>20</v>
      </c>
      <c r="F27" s="12">
        <v>610</v>
      </c>
      <c r="G27" s="12">
        <v>10</v>
      </c>
      <c r="H27" s="12">
        <v>100</v>
      </c>
      <c r="I27" s="12"/>
      <c r="J27" s="12"/>
      <c r="K27" s="13"/>
      <c r="L27" s="12">
        <f t="shared" si="3"/>
        <v>0</v>
      </c>
      <c r="M27" s="12">
        <f t="shared" si="4"/>
        <v>0</v>
      </c>
      <c r="N27" s="57"/>
      <c r="O27" s="15">
        <v>0.06</v>
      </c>
      <c r="P27" s="15">
        <f t="shared" si="5"/>
        <v>0</v>
      </c>
    </row>
    <row r="28" spans="1:18" x14ac:dyDescent="0.2">
      <c r="A28" s="36" t="s">
        <v>49</v>
      </c>
      <c r="B28" s="36" t="s">
        <v>48</v>
      </c>
      <c r="C28" s="36">
        <v>90442600</v>
      </c>
      <c r="D28" s="36" t="s">
        <v>277</v>
      </c>
      <c r="E28" s="12" t="s">
        <v>46</v>
      </c>
      <c r="F28" s="12">
        <v>600</v>
      </c>
      <c r="G28" s="12">
        <v>10</v>
      </c>
      <c r="H28" s="12">
        <v>100</v>
      </c>
      <c r="I28" s="12">
        <v>1000</v>
      </c>
      <c r="J28" s="12">
        <v>2000</v>
      </c>
      <c r="K28" s="13"/>
      <c r="L28" s="12">
        <f t="shared" si="3"/>
        <v>3000</v>
      </c>
      <c r="M28" s="12">
        <f t="shared" si="4"/>
        <v>30</v>
      </c>
      <c r="N28" s="57"/>
      <c r="O28" s="15">
        <v>0.06</v>
      </c>
      <c r="P28" s="15">
        <f t="shared" si="5"/>
        <v>1.7999999999999998</v>
      </c>
    </row>
    <row r="29" spans="1:18" x14ac:dyDescent="0.2">
      <c r="A29" s="11" t="s">
        <v>154</v>
      </c>
      <c r="B29" s="11" t="s">
        <v>43</v>
      </c>
      <c r="C29" s="11" t="s">
        <v>154</v>
      </c>
      <c r="D29" s="11" t="s">
        <v>275</v>
      </c>
      <c r="E29" s="12">
        <v>20</v>
      </c>
      <c r="F29" s="12">
        <v>760</v>
      </c>
      <c r="G29" s="12">
        <v>10</v>
      </c>
      <c r="H29" s="12">
        <v>100</v>
      </c>
      <c r="I29" s="12"/>
      <c r="J29" s="12"/>
      <c r="K29" s="13"/>
      <c r="L29" s="12">
        <f t="shared" si="3"/>
        <v>0</v>
      </c>
      <c r="M29" s="12">
        <f t="shared" si="4"/>
        <v>0</v>
      </c>
      <c r="N29" s="57"/>
      <c r="O29" s="15">
        <v>7.0000000000000007E-2</v>
      </c>
      <c r="P29" s="15">
        <f t="shared" si="5"/>
        <v>0</v>
      </c>
    </row>
    <row r="30" spans="1:18" x14ac:dyDescent="0.2">
      <c r="A30" s="36" t="s">
        <v>45</v>
      </c>
      <c r="B30" s="36" t="s">
        <v>43</v>
      </c>
      <c r="C30" s="36">
        <v>90442700</v>
      </c>
      <c r="D30" s="36" t="s">
        <v>277</v>
      </c>
      <c r="E30" s="12" t="s">
        <v>46</v>
      </c>
      <c r="F30" s="12">
        <v>750</v>
      </c>
      <c r="G30" s="12">
        <v>10</v>
      </c>
      <c r="H30" s="12">
        <v>100</v>
      </c>
      <c r="I30" s="12">
        <v>1000</v>
      </c>
      <c r="J30" s="12"/>
      <c r="K30" s="13"/>
      <c r="L30" s="12">
        <f t="shared" si="3"/>
        <v>1000</v>
      </c>
      <c r="M30" s="12">
        <f t="shared" si="4"/>
        <v>10</v>
      </c>
      <c r="N30" s="57"/>
      <c r="O30" s="15">
        <v>7.0000000000000007E-2</v>
      </c>
      <c r="P30" s="15">
        <f t="shared" si="5"/>
        <v>0.70000000000000007</v>
      </c>
    </row>
    <row r="31" spans="1:18" x14ac:dyDescent="0.2">
      <c r="A31" s="11" t="s">
        <v>38</v>
      </c>
      <c r="B31" s="11" t="s">
        <v>39</v>
      </c>
      <c r="C31" s="11" t="s">
        <v>38</v>
      </c>
      <c r="D31" s="11" t="s">
        <v>275</v>
      </c>
      <c r="E31" s="12">
        <v>20</v>
      </c>
      <c r="F31" s="12">
        <v>915</v>
      </c>
      <c r="G31" s="12">
        <v>10</v>
      </c>
      <c r="H31" s="12">
        <v>50</v>
      </c>
      <c r="I31" s="12"/>
      <c r="J31" s="12"/>
      <c r="K31" s="13"/>
      <c r="L31" s="12">
        <f t="shared" si="3"/>
        <v>0</v>
      </c>
      <c r="M31" s="12">
        <f t="shared" si="4"/>
        <v>0</v>
      </c>
      <c r="N31" s="57"/>
      <c r="O31" s="15">
        <v>0.04</v>
      </c>
      <c r="P31" s="15">
        <f t="shared" si="5"/>
        <v>0</v>
      </c>
    </row>
    <row r="32" spans="1:18" x14ac:dyDescent="0.2">
      <c r="A32" s="36" t="s">
        <v>170</v>
      </c>
      <c r="B32" s="36" t="s">
        <v>39</v>
      </c>
      <c r="C32" s="36">
        <v>90442800</v>
      </c>
      <c r="D32" s="36" t="s">
        <v>277</v>
      </c>
      <c r="E32" s="12" t="s">
        <v>46</v>
      </c>
      <c r="F32" s="12">
        <v>900</v>
      </c>
      <c r="G32" s="12">
        <v>10</v>
      </c>
      <c r="H32" s="12">
        <v>50</v>
      </c>
      <c r="I32" s="12">
        <v>1000</v>
      </c>
      <c r="J32" s="12">
        <v>2000</v>
      </c>
      <c r="K32" s="13"/>
      <c r="L32" s="12">
        <f t="shared" si="3"/>
        <v>3000</v>
      </c>
      <c r="M32" s="12">
        <f t="shared" si="4"/>
        <v>60</v>
      </c>
      <c r="N32" s="57"/>
      <c r="O32" s="15">
        <v>0.04</v>
      </c>
      <c r="P32" s="15">
        <f t="shared" si="5"/>
        <v>2.4</v>
      </c>
    </row>
    <row r="33" spans="1:18" x14ac:dyDescent="0.2">
      <c r="A33" s="11" t="s">
        <v>34</v>
      </c>
      <c r="B33" s="11" t="s">
        <v>35</v>
      </c>
      <c r="C33" s="11" t="s">
        <v>34</v>
      </c>
      <c r="D33" s="11" t="s">
        <v>275</v>
      </c>
      <c r="E33" s="12">
        <v>20</v>
      </c>
      <c r="F33" s="12">
        <v>1220</v>
      </c>
      <c r="G33" s="12">
        <v>10</v>
      </c>
      <c r="H33" s="12">
        <v>50</v>
      </c>
      <c r="I33" s="12"/>
      <c r="J33" s="12">
        <v>1000</v>
      </c>
      <c r="K33" s="13"/>
      <c r="L33" s="12">
        <f t="shared" si="3"/>
        <v>1000</v>
      </c>
      <c r="M33" s="12">
        <f t="shared" si="4"/>
        <v>20</v>
      </c>
      <c r="N33" s="57"/>
      <c r="O33" s="15">
        <v>0.06</v>
      </c>
      <c r="P33" s="15">
        <f t="shared" si="5"/>
        <v>1.2</v>
      </c>
    </row>
    <row r="34" spans="1:18" x14ac:dyDescent="0.2">
      <c r="A34" s="11" t="s">
        <v>32</v>
      </c>
      <c r="B34" s="11" t="s">
        <v>33</v>
      </c>
      <c r="C34" s="11" t="s">
        <v>32</v>
      </c>
      <c r="D34" s="11" t="s">
        <v>275</v>
      </c>
      <c r="E34" s="12">
        <v>20</v>
      </c>
      <c r="F34" s="12">
        <v>1524</v>
      </c>
      <c r="G34" s="12">
        <v>10</v>
      </c>
      <c r="H34" s="12">
        <v>50</v>
      </c>
      <c r="I34" s="12"/>
      <c r="J34" s="12"/>
      <c r="K34" s="13"/>
      <c r="L34" s="12">
        <f t="shared" si="3"/>
        <v>0</v>
      </c>
      <c r="M34" s="12">
        <f t="shared" si="4"/>
        <v>0</v>
      </c>
      <c r="N34" s="57"/>
      <c r="O34" s="15">
        <v>7.0000000000000007E-2</v>
      </c>
      <c r="P34" s="15">
        <f t="shared" si="5"/>
        <v>0</v>
      </c>
    </row>
    <row r="35" spans="1:18" x14ac:dyDescent="0.2">
      <c r="A35" s="11" t="s">
        <v>214</v>
      </c>
      <c r="B35" s="11" t="s">
        <v>30</v>
      </c>
      <c r="C35" s="11" t="s">
        <v>214</v>
      </c>
      <c r="D35" s="11" t="s">
        <v>275</v>
      </c>
      <c r="E35" s="12">
        <v>20</v>
      </c>
      <c r="F35" s="12">
        <v>1800</v>
      </c>
      <c r="G35" s="12">
        <v>10</v>
      </c>
      <c r="H35" s="12">
        <v>50</v>
      </c>
      <c r="I35" s="12"/>
      <c r="J35" s="12"/>
      <c r="K35" s="13"/>
      <c r="L35" s="12">
        <f t="shared" si="3"/>
        <v>0</v>
      </c>
      <c r="M35" s="12">
        <f t="shared" si="4"/>
        <v>0</v>
      </c>
      <c r="N35" s="57"/>
      <c r="O35" s="15">
        <v>0.09</v>
      </c>
      <c r="P35" s="15">
        <f t="shared" si="5"/>
        <v>0</v>
      </c>
    </row>
    <row r="36" spans="1:18" x14ac:dyDescent="0.2">
      <c r="A36" s="11" t="s">
        <v>212</v>
      </c>
      <c r="B36" s="11" t="s">
        <v>213</v>
      </c>
      <c r="C36" s="11" t="s">
        <v>212</v>
      </c>
      <c r="D36" s="11" t="s">
        <v>275</v>
      </c>
      <c r="E36" s="12">
        <v>20</v>
      </c>
      <c r="F36" s="12">
        <v>2100</v>
      </c>
      <c r="G36" s="12">
        <v>10</v>
      </c>
      <c r="H36" s="12">
        <v>50</v>
      </c>
      <c r="I36" s="12"/>
      <c r="J36" s="12"/>
      <c r="K36" s="13"/>
      <c r="L36" s="12">
        <f t="shared" si="3"/>
        <v>0</v>
      </c>
      <c r="M36" s="12">
        <f t="shared" si="4"/>
        <v>0</v>
      </c>
      <c r="N36" s="57"/>
      <c r="O36" s="15">
        <v>7.0000000000000007E-2</v>
      </c>
      <c r="P36" s="15">
        <f t="shared" si="5"/>
        <v>0</v>
      </c>
    </row>
    <row r="37" spans="1:18" x14ac:dyDescent="0.2">
      <c r="A37" s="11" t="s">
        <v>242</v>
      </c>
      <c r="B37" s="11" t="s">
        <v>243</v>
      </c>
      <c r="C37" s="11" t="s">
        <v>242</v>
      </c>
      <c r="D37" s="11" t="s">
        <v>275</v>
      </c>
      <c r="E37" s="12">
        <v>20</v>
      </c>
      <c r="F37" s="12">
        <v>2400</v>
      </c>
      <c r="G37" s="12">
        <v>10</v>
      </c>
      <c r="H37" s="12">
        <v>50</v>
      </c>
      <c r="I37" s="12"/>
      <c r="J37" s="12"/>
      <c r="K37" s="13"/>
      <c r="L37" s="12">
        <f t="shared" si="3"/>
        <v>0</v>
      </c>
      <c r="M37" s="12">
        <f t="shared" si="4"/>
        <v>0</v>
      </c>
      <c r="N37" s="57"/>
      <c r="O37" s="15">
        <v>7.0000000000000007E-2</v>
      </c>
      <c r="P37" s="15">
        <f t="shared" si="5"/>
        <v>0</v>
      </c>
    </row>
    <row r="38" spans="1:18" ht="15" x14ac:dyDescent="0.2">
      <c r="A38" s="60" t="s">
        <v>52</v>
      </c>
      <c r="B38" s="60"/>
      <c r="C38" s="60"/>
      <c r="D38" s="60"/>
      <c r="E38" s="60"/>
      <c r="F38" s="24"/>
      <c r="G38" s="10"/>
      <c r="H38" s="10"/>
      <c r="I38" s="12"/>
      <c r="J38" s="12"/>
      <c r="K38" s="25"/>
      <c r="L38" s="12"/>
      <c r="M38" s="12"/>
      <c r="N38" s="57"/>
      <c r="O38" s="12"/>
      <c r="P38" s="15"/>
    </row>
    <row r="39" spans="1:18" x14ac:dyDescent="0.2">
      <c r="A39" s="11" t="s">
        <v>261</v>
      </c>
      <c r="B39" s="11" t="s">
        <v>262</v>
      </c>
      <c r="C39" s="11" t="s">
        <v>261</v>
      </c>
      <c r="D39" s="11" t="s">
        <v>275</v>
      </c>
      <c r="E39" s="12">
        <v>25</v>
      </c>
      <c r="F39" s="12">
        <v>200</v>
      </c>
      <c r="G39" s="12">
        <v>10</v>
      </c>
      <c r="H39" s="12">
        <v>150</v>
      </c>
      <c r="I39" s="12"/>
      <c r="J39" s="12">
        <v>300</v>
      </c>
      <c r="K39" s="13"/>
      <c r="L39" s="12">
        <f t="shared" ref="L39:L57" si="6">SUM(I39:K39)</f>
        <v>300</v>
      </c>
      <c r="M39" s="12">
        <f t="shared" ref="M39:M57" si="7">$L39/$H39</f>
        <v>2</v>
      </c>
      <c r="N39" s="57"/>
      <c r="O39" s="15">
        <v>0.06</v>
      </c>
      <c r="P39" s="15">
        <f t="shared" ref="P39:P57" si="8">$M39*$O39</f>
        <v>0.12</v>
      </c>
      <c r="Q39" s="43">
        <f>SUM(P39:P57)</f>
        <v>12.12</v>
      </c>
      <c r="R39" s="3">
        <f>Q39*100/$Q$144</f>
        <v>37.39586547361926</v>
      </c>
    </row>
    <row r="40" spans="1:18" x14ac:dyDescent="0.2">
      <c r="A40" s="36" t="s">
        <v>198</v>
      </c>
      <c r="B40" s="36" t="s">
        <v>199</v>
      </c>
      <c r="C40" s="36">
        <v>90448000</v>
      </c>
      <c r="D40" s="36" t="s">
        <v>277</v>
      </c>
      <c r="E40" s="12" t="s">
        <v>63</v>
      </c>
      <c r="F40" s="12">
        <v>270</v>
      </c>
      <c r="G40" s="12">
        <v>10</v>
      </c>
      <c r="H40" s="12">
        <v>100</v>
      </c>
      <c r="I40" s="12"/>
      <c r="J40" s="12"/>
      <c r="K40" s="13"/>
      <c r="L40" s="12">
        <f t="shared" si="6"/>
        <v>0</v>
      </c>
      <c r="M40" s="12">
        <f t="shared" si="7"/>
        <v>0</v>
      </c>
      <c r="N40" s="57"/>
      <c r="O40" s="15">
        <v>0.06</v>
      </c>
      <c r="P40" s="15">
        <f t="shared" si="8"/>
        <v>0</v>
      </c>
    </row>
    <row r="41" spans="1:18" x14ac:dyDescent="0.2">
      <c r="A41" s="36" t="s">
        <v>392</v>
      </c>
      <c r="B41" s="36" t="s">
        <v>391</v>
      </c>
      <c r="C41" s="31" t="s">
        <v>393</v>
      </c>
      <c r="D41" s="36" t="s">
        <v>277</v>
      </c>
      <c r="E41" s="12" t="s">
        <v>63</v>
      </c>
      <c r="F41" s="12">
        <v>300</v>
      </c>
      <c r="G41" s="12">
        <v>10</v>
      </c>
      <c r="H41" s="12">
        <v>100</v>
      </c>
      <c r="I41" s="12"/>
      <c r="J41" s="12"/>
      <c r="K41" s="13"/>
      <c r="L41" s="12">
        <f t="shared" si="6"/>
        <v>0</v>
      </c>
      <c r="M41" s="12">
        <f t="shared" si="7"/>
        <v>0</v>
      </c>
      <c r="N41" s="57"/>
      <c r="O41" s="15">
        <v>0.06</v>
      </c>
      <c r="P41" s="15">
        <f t="shared" si="8"/>
        <v>0</v>
      </c>
    </row>
    <row r="42" spans="1:18" x14ac:dyDescent="0.2">
      <c r="A42" s="27" t="s">
        <v>67</v>
      </c>
      <c r="B42" s="27" t="s">
        <v>68</v>
      </c>
      <c r="C42" s="27" t="s">
        <v>69</v>
      </c>
      <c r="D42" s="11" t="s">
        <v>275</v>
      </c>
      <c r="E42" s="12">
        <v>25</v>
      </c>
      <c r="F42" s="12">
        <v>375</v>
      </c>
      <c r="G42" s="12">
        <v>10</v>
      </c>
      <c r="H42" s="12">
        <v>100</v>
      </c>
      <c r="I42" s="12"/>
      <c r="J42" s="12">
        <v>500</v>
      </c>
      <c r="K42" s="13"/>
      <c r="L42" s="12">
        <f t="shared" si="6"/>
        <v>500</v>
      </c>
      <c r="M42" s="12">
        <f t="shared" si="7"/>
        <v>5</v>
      </c>
      <c r="N42" s="57"/>
      <c r="O42" s="15">
        <v>0.06</v>
      </c>
      <c r="P42" s="15">
        <f t="shared" si="8"/>
        <v>0.3</v>
      </c>
    </row>
    <row r="43" spans="1:18" x14ac:dyDescent="0.2">
      <c r="A43" s="11" t="s">
        <v>64</v>
      </c>
      <c r="B43" s="11" t="s">
        <v>65</v>
      </c>
      <c r="C43" s="11" t="s">
        <v>64</v>
      </c>
      <c r="D43" s="11" t="s">
        <v>275</v>
      </c>
      <c r="E43" s="12">
        <v>25</v>
      </c>
      <c r="F43" s="12">
        <v>457</v>
      </c>
      <c r="G43" s="12">
        <v>10</v>
      </c>
      <c r="H43" s="12">
        <v>100</v>
      </c>
      <c r="I43" s="12">
        <v>500</v>
      </c>
      <c r="J43" s="12">
        <v>500</v>
      </c>
      <c r="K43" s="13"/>
      <c r="L43" s="12">
        <f t="shared" si="6"/>
        <v>1000</v>
      </c>
      <c r="M43" s="12">
        <f t="shared" si="7"/>
        <v>10</v>
      </c>
      <c r="N43" s="57"/>
      <c r="O43" s="15">
        <v>0.06</v>
      </c>
      <c r="P43" s="15">
        <f t="shared" si="8"/>
        <v>0.6</v>
      </c>
    </row>
    <row r="44" spans="1:18" x14ac:dyDescent="0.2">
      <c r="A44" s="36" t="s">
        <v>66</v>
      </c>
      <c r="B44" s="36" t="s">
        <v>65</v>
      </c>
      <c r="C44" s="36">
        <v>90443400</v>
      </c>
      <c r="D44" s="36" t="s">
        <v>277</v>
      </c>
      <c r="E44" s="12" t="s">
        <v>63</v>
      </c>
      <c r="F44" s="12">
        <v>450</v>
      </c>
      <c r="G44" s="12">
        <v>10</v>
      </c>
      <c r="H44" s="12">
        <v>100</v>
      </c>
      <c r="I44" s="12"/>
      <c r="J44" s="12">
        <v>2000</v>
      </c>
      <c r="K44" s="13"/>
      <c r="L44" s="12">
        <f t="shared" si="6"/>
        <v>2000</v>
      </c>
      <c r="M44" s="12">
        <f t="shared" si="7"/>
        <v>20</v>
      </c>
      <c r="N44" s="57"/>
      <c r="O44" s="15">
        <v>0.06</v>
      </c>
      <c r="P44" s="15">
        <f t="shared" si="8"/>
        <v>1.2</v>
      </c>
    </row>
    <row r="45" spans="1:18" x14ac:dyDescent="0.2">
      <c r="A45" s="11" t="s">
        <v>60</v>
      </c>
      <c r="B45" s="11" t="s">
        <v>61</v>
      </c>
      <c r="C45" s="11" t="s">
        <v>60</v>
      </c>
      <c r="D45" s="11" t="s">
        <v>275</v>
      </c>
      <c r="E45" s="12">
        <v>25</v>
      </c>
      <c r="F45" s="12">
        <v>610</v>
      </c>
      <c r="G45" s="12">
        <v>10</v>
      </c>
      <c r="H45" s="12">
        <v>50</v>
      </c>
      <c r="I45" s="12"/>
      <c r="J45" s="12"/>
      <c r="K45" s="13"/>
      <c r="L45" s="12">
        <f t="shared" si="6"/>
        <v>0</v>
      </c>
      <c r="M45" s="12">
        <f t="shared" si="7"/>
        <v>0</v>
      </c>
      <c r="N45" s="57"/>
      <c r="O45" s="15">
        <v>0.04</v>
      </c>
      <c r="P45" s="15">
        <f t="shared" si="8"/>
        <v>0</v>
      </c>
    </row>
    <row r="46" spans="1:18" x14ac:dyDescent="0.2">
      <c r="A46" s="36" t="s">
        <v>62</v>
      </c>
      <c r="B46" s="36" t="s">
        <v>61</v>
      </c>
      <c r="C46" s="36">
        <v>90443600</v>
      </c>
      <c r="D46" s="36" t="s">
        <v>277</v>
      </c>
      <c r="E46" s="12" t="s">
        <v>63</v>
      </c>
      <c r="F46" s="12">
        <v>600</v>
      </c>
      <c r="G46" s="12">
        <v>10</v>
      </c>
      <c r="H46" s="12">
        <v>50</v>
      </c>
      <c r="I46" s="12">
        <v>1500</v>
      </c>
      <c r="J46" s="12">
        <v>2000</v>
      </c>
      <c r="K46" s="13"/>
      <c r="L46" s="12">
        <f t="shared" si="6"/>
        <v>3500</v>
      </c>
      <c r="M46" s="12">
        <f t="shared" si="7"/>
        <v>70</v>
      </c>
      <c r="N46" s="57"/>
      <c r="O46" s="15">
        <v>0.04</v>
      </c>
      <c r="P46" s="15">
        <f t="shared" si="8"/>
        <v>2.8000000000000003</v>
      </c>
    </row>
    <row r="47" spans="1:18" x14ac:dyDescent="0.2">
      <c r="A47" s="11" t="s">
        <v>195</v>
      </c>
      <c r="B47" s="11" t="s">
        <v>178</v>
      </c>
      <c r="C47" s="11" t="s">
        <v>195</v>
      </c>
      <c r="D47" s="11" t="s">
        <v>275</v>
      </c>
      <c r="E47" s="12">
        <v>25</v>
      </c>
      <c r="F47" s="12">
        <v>750</v>
      </c>
      <c r="G47" s="12">
        <v>10</v>
      </c>
      <c r="H47" s="12">
        <v>50</v>
      </c>
      <c r="I47" s="12"/>
      <c r="J47" s="12"/>
      <c r="K47" s="13"/>
      <c r="L47" s="12">
        <f t="shared" si="6"/>
        <v>0</v>
      </c>
      <c r="M47" s="12">
        <f t="shared" si="7"/>
        <v>0</v>
      </c>
      <c r="N47" s="57"/>
      <c r="O47" s="15">
        <v>0.05</v>
      </c>
      <c r="P47" s="15">
        <f t="shared" si="8"/>
        <v>0</v>
      </c>
    </row>
    <row r="48" spans="1:18" x14ac:dyDescent="0.2">
      <c r="A48" s="36" t="s">
        <v>177</v>
      </c>
      <c r="B48" s="36" t="s">
        <v>178</v>
      </c>
      <c r="C48" s="36">
        <v>90443700</v>
      </c>
      <c r="D48" s="36" t="s">
        <v>277</v>
      </c>
      <c r="E48" s="12" t="s">
        <v>63</v>
      </c>
      <c r="F48" s="12">
        <v>750</v>
      </c>
      <c r="G48" s="12">
        <v>10</v>
      </c>
      <c r="H48" s="12">
        <v>50</v>
      </c>
      <c r="I48" s="12"/>
      <c r="J48" s="12">
        <v>1000</v>
      </c>
      <c r="K48" s="13"/>
      <c r="L48" s="12">
        <f t="shared" si="6"/>
        <v>1000</v>
      </c>
      <c r="M48" s="12">
        <f t="shared" si="7"/>
        <v>20</v>
      </c>
      <c r="N48" s="57"/>
      <c r="O48" s="15">
        <v>0.05</v>
      </c>
      <c r="P48" s="15">
        <f t="shared" si="8"/>
        <v>1</v>
      </c>
    </row>
    <row r="49" spans="1:18" x14ac:dyDescent="0.2">
      <c r="A49" s="11" t="s">
        <v>155</v>
      </c>
      <c r="B49" s="11" t="s">
        <v>58</v>
      </c>
      <c r="C49" s="11" t="s">
        <v>155</v>
      </c>
      <c r="D49" s="11" t="s">
        <v>275</v>
      </c>
      <c r="E49" s="12">
        <v>25</v>
      </c>
      <c r="F49" s="12">
        <v>915</v>
      </c>
      <c r="G49" s="12">
        <v>10</v>
      </c>
      <c r="H49" s="12">
        <v>50</v>
      </c>
      <c r="I49" s="12"/>
      <c r="J49" s="12"/>
      <c r="K49" s="13"/>
      <c r="L49" s="12">
        <f t="shared" si="6"/>
        <v>0</v>
      </c>
      <c r="M49" s="12">
        <f t="shared" si="7"/>
        <v>0</v>
      </c>
      <c r="N49" s="57"/>
      <c r="O49" s="15">
        <v>0.06</v>
      </c>
      <c r="P49" s="15">
        <f t="shared" si="8"/>
        <v>0</v>
      </c>
    </row>
    <row r="50" spans="1:18" x14ac:dyDescent="0.2">
      <c r="A50" s="36" t="s">
        <v>176</v>
      </c>
      <c r="B50" s="36" t="s">
        <v>58</v>
      </c>
      <c r="C50" s="36">
        <v>90443800</v>
      </c>
      <c r="D50" s="36" t="s">
        <v>277</v>
      </c>
      <c r="E50" s="12" t="s">
        <v>63</v>
      </c>
      <c r="F50" s="12">
        <v>900</v>
      </c>
      <c r="G50" s="12">
        <v>10</v>
      </c>
      <c r="H50" s="12">
        <v>50</v>
      </c>
      <c r="I50" s="12">
        <v>1000</v>
      </c>
      <c r="J50" s="12">
        <v>2000</v>
      </c>
      <c r="K50" s="13"/>
      <c r="L50" s="12">
        <f t="shared" si="6"/>
        <v>3000</v>
      </c>
      <c r="M50" s="12">
        <f t="shared" si="7"/>
        <v>60</v>
      </c>
      <c r="N50" s="57"/>
      <c r="O50" s="15">
        <v>0.06</v>
      </c>
      <c r="P50" s="15">
        <f t="shared" si="8"/>
        <v>3.5999999999999996</v>
      </c>
    </row>
    <row r="51" spans="1:18" x14ac:dyDescent="0.2">
      <c r="A51" s="11" t="s">
        <v>53</v>
      </c>
      <c r="B51" s="11" t="s">
        <v>54</v>
      </c>
      <c r="C51" s="11" t="s">
        <v>53</v>
      </c>
      <c r="D51" s="11" t="s">
        <v>275</v>
      </c>
      <c r="E51" s="12">
        <v>25</v>
      </c>
      <c r="F51" s="12">
        <v>1220</v>
      </c>
      <c r="G51" s="12">
        <v>10</v>
      </c>
      <c r="H51" s="12">
        <v>50</v>
      </c>
      <c r="I51" s="12"/>
      <c r="J51" s="12"/>
      <c r="K51" s="13"/>
      <c r="L51" s="12">
        <f t="shared" si="6"/>
        <v>0</v>
      </c>
      <c r="M51" s="12">
        <f t="shared" si="7"/>
        <v>0</v>
      </c>
      <c r="N51" s="57"/>
      <c r="O51" s="15">
        <v>0.08</v>
      </c>
      <c r="P51" s="15">
        <f t="shared" si="8"/>
        <v>0</v>
      </c>
    </row>
    <row r="52" spans="1:18" x14ac:dyDescent="0.2">
      <c r="A52" s="26" t="s">
        <v>194</v>
      </c>
      <c r="B52" s="26" t="s">
        <v>54</v>
      </c>
      <c r="C52" s="26">
        <v>90444000</v>
      </c>
      <c r="D52" s="36" t="s">
        <v>277</v>
      </c>
      <c r="E52" s="12" t="s">
        <v>63</v>
      </c>
      <c r="F52" s="12">
        <v>1200</v>
      </c>
      <c r="G52" s="12">
        <v>10</v>
      </c>
      <c r="H52" s="12">
        <v>50</v>
      </c>
      <c r="I52" s="12">
        <v>500</v>
      </c>
      <c r="J52" s="12">
        <v>500</v>
      </c>
      <c r="K52" s="13"/>
      <c r="L52" s="12">
        <f t="shared" si="6"/>
        <v>1000</v>
      </c>
      <c r="M52" s="12">
        <f t="shared" si="7"/>
        <v>20</v>
      </c>
      <c r="N52" s="57"/>
      <c r="O52" s="15">
        <v>0.08</v>
      </c>
      <c r="P52" s="15">
        <f t="shared" si="8"/>
        <v>1.6</v>
      </c>
    </row>
    <row r="53" spans="1:18" x14ac:dyDescent="0.2">
      <c r="A53" s="11" t="s">
        <v>230</v>
      </c>
      <c r="B53" s="11" t="s">
        <v>231</v>
      </c>
      <c r="C53" s="11" t="s">
        <v>230</v>
      </c>
      <c r="D53" s="11" t="s">
        <v>275</v>
      </c>
      <c r="E53" s="12">
        <v>25</v>
      </c>
      <c r="F53" s="12">
        <v>1500</v>
      </c>
      <c r="G53" s="12">
        <v>10</v>
      </c>
      <c r="H53" s="12">
        <v>50</v>
      </c>
      <c r="I53" s="12"/>
      <c r="J53" s="12"/>
      <c r="K53" s="13"/>
      <c r="L53" s="12">
        <f t="shared" si="6"/>
        <v>0</v>
      </c>
      <c r="M53" s="12">
        <f t="shared" si="7"/>
        <v>0</v>
      </c>
      <c r="N53" s="57"/>
      <c r="O53" s="15">
        <v>0.11</v>
      </c>
      <c r="P53" s="15">
        <f t="shared" si="8"/>
        <v>0</v>
      </c>
    </row>
    <row r="54" spans="1:18" x14ac:dyDescent="0.2">
      <c r="A54" s="11" t="s">
        <v>254</v>
      </c>
      <c r="B54" s="11" t="s">
        <v>255</v>
      </c>
      <c r="C54" s="11" t="s">
        <v>254</v>
      </c>
      <c r="D54" s="11" t="s">
        <v>275</v>
      </c>
      <c r="E54" s="12">
        <v>25</v>
      </c>
      <c r="F54" s="12">
        <v>1650</v>
      </c>
      <c r="G54" s="12">
        <v>10</v>
      </c>
      <c r="H54" s="12">
        <v>50</v>
      </c>
      <c r="I54" s="12"/>
      <c r="J54" s="12"/>
      <c r="K54" s="13"/>
      <c r="L54" s="12">
        <f t="shared" si="6"/>
        <v>0</v>
      </c>
      <c r="M54" s="12">
        <f t="shared" si="7"/>
        <v>0</v>
      </c>
      <c r="N54" s="57"/>
      <c r="O54" s="15">
        <v>0.12</v>
      </c>
      <c r="P54" s="15">
        <f t="shared" si="8"/>
        <v>0</v>
      </c>
    </row>
    <row r="55" spans="1:18" x14ac:dyDescent="0.2">
      <c r="A55" s="11" t="s">
        <v>193</v>
      </c>
      <c r="B55" s="11" t="s">
        <v>175</v>
      </c>
      <c r="C55" s="11" t="s">
        <v>193</v>
      </c>
      <c r="D55" s="11" t="s">
        <v>275</v>
      </c>
      <c r="E55" s="12">
        <v>25</v>
      </c>
      <c r="F55" s="12">
        <v>1800</v>
      </c>
      <c r="G55" s="12">
        <v>10</v>
      </c>
      <c r="H55" s="12">
        <v>50</v>
      </c>
      <c r="I55" s="12">
        <v>100</v>
      </c>
      <c r="J55" s="12"/>
      <c r="K55" s="13"/>
      <c r="L55" s="12">
        <f t="shared" si="6"/>
        <v>100</v>
      </c>
      <c r="M55" s="12">
        <f t="shared" si="7"/>
        <v>2</v>
      </c>
      <c r="N55" s="57"/>
      <c r="O55" s="15">
        <v>0.12</v>
      </c>
      <c r="P55" s="15">
        <f t="shared" si="8"/>
        <v>0.24</v>
      </c>
    </row>
    <row r="56" spans="1:18" x14ac:dyDescent="0.2">
      <c r="A56" s="36" t="s">
        <v>174</v>
      </c>
      <c r="B56" s="36" t="s">
        <v>175</v>
      </c>
      <c r="C56" s="36">
        <v>90443900</v>
      </c>
      <c r="D56" s="36" t="s">
        <v>277</v>
      </c>
      <c r="E56" s="12" t="s">
        <v>63</v>
      </c>
      <c r="F56" s="12">
        <v>1800</v>
      </c>
      <c r="G56" s="12">
        <v>10</v>
      </c>
      <c r="H56" s="12">
        <v>50</v>
      </c>
      <c r="I56" s="12">
        <v>100</v>
      </c>
      <c r="J56" s="12">
        <v>100</v>
      </c>
      <c r="K56" s="13"/>
      <c r="L56" s="12">
        <f t="shared" si="6"/>
        <v>200</v>
      </c>
      <c r="M56" s="12">
        <f t="shared" si="7"/>
        <v>4</v>
      </c>
      <c r="N56" s="57"/>
      <c r="O56" s="15">
        <v>0.12</v>
      </c>
      <c r="P56" s="15">
        <f>$M56*$O56</f>
        <v>0.48</v>
      </c>
    </row>
    <row r="57" spans="1:18" x14ac:dyDescent="0.2">
      <c r="A57" s="36" t="s">
        <v>293</v>
      </c>
      <c r="B57" s="36" t="s">
        <v>294</v>
      </c>
      <c r="C57" s="36">
        <v>90443000</v>
      </c>
      <c r="D57" s="36" t="s">
        <v>277</v>
      </c>
      <c r="E57" s="12" t="s">
        <v>63</v>
      </c>
      <c r="F57" s="12">
        <v>2100</v>
      </c>
      <c r="G57" s="12">
        <v>10</v>
      </c>
      <c r="H57" s="12">
        <v>50</v>
      </c>
      <c r="I57" s="12">
        <v>100</v>
      </c>
      <c r="J57" s="12"/>
      <c r="K57" s="13"/>
      <c r="L57" s="12">
        <f t="shared" si="6"/>
        <v>100</v>
      </c>
      <c r="M57" s="12">
        <f t="shared" si="7"/>
        <v>2</v>
      </c>
      <c r="N57" s="57"/>
      <c r="O57" s="15">
        <v>0.09</v>
      </c>
      <c r="P57" s="15">
        <f t="shared" si="8"/>
        <v>0.18</v>
      </c>
    </row>
    <row r="58" spans="1:18" x14ac:dyDescent="0.2">
      <c r="A58" s="8" t="s">
        <v>70</v>
      </c>
      <c r="B58" s="8"/>
      <c r="C58" s="8"/>
      <c r="D58" s="8"/>
      <c r="E58" s="8"/>
      <c r="F58" s="36"/>
      <c r="G58" s="20"/>
      <c r="H58" s="20"/>
      <c r="I58" s="12"/>
      <c r="J58" s="12"/>
      <c r="K58" s="20"/>
      <c r="L58" s="12"/>
      <c r="M58" s="12"/>
      <c r="N58" s="57"/>
      <c r="O58" s="12"/>
      <c r="P58" s="15"/>
    </row>
    <row r="59" spans="1:18" x14ac:dyDescent="0.2">
      <c r="A59" s="11" t="s">
        <v>295</v>
      </c>
      <c r="B59" s="11" t="s">
        <v>296</v>
      </c>
      <c r="C59" s="11" t="s">
        <v>295</v>
      </c>
      <c r="D59" s="11" t="s">
        <v>275</v>
      </c>
      <c r="E59" s="12">
        <v>32</v>
      </c>
      <c r="F59" s="12">
        <v>100</v>
      </c>
      <c r="G59" s="12">
        <v>10</v>
      </c>
      <c r="H59" s="12">
        <v>300</v>
      </c>
      <c r="I59" s="12"/>
      <c r="J59" s="12"/>
      <c r="K59" s="13"/>
      <c r="L59" s="12">
        <f t="shared" ref="L59:L73" si="9">SUM(I59:K59)</f>
        <v>0</v>
      </c>
      <c r="M59" s="12">
        <f t="shared" ref="M59:M73" si="10">$L59/$H59</f>
        <v>0</v>
      </c>
      <c r="N59" s="57"/>
      <c r="O59" s="15">
        <v>0.09</v>
      </c>
      <c r="P59" s="15">
        <f t="shared" ref="P59:P73" si="11">$M59*$O59</f>
        <v>0</v>
      </c>
      <c r="Q59" s="43">
        <f>SUM(P59:P73)</f>
        <v>2.4299999999999997</v>
      </c>
      <c r="R59" s="3">
        <f>Q59*100/$Q$144</f>
        <v>7.497685899413761</v>
      </c>
    </row>
    <row r="60" spans="1:18" x14ac:dyDescent="0.2">
      <c r="A60" s="11" t="s">
        <v>71</v>
      </c>
      <c r="B60" s="11" t="s">
        <v>72</v>
      </c>
      <c r="C60" s="11" t="s">
        <v>71</v>
      </c>
      <c r="D60" s="11" t="s">
        <v>275</v>
      </c>
      <c r="E60" s="12">
        <v>32</v>
      </c>
      <c r="F60" s="12">
        <v>150</v>
      </c>
      <c r="G60" s="12">
        <v>10</v>
      </c>
      <c r="H60" s="12">
        <v>300</v>
      </c>
      <c r="I60" s="12"/>
      <c r="J60" s="12"/>
      <c r="K60" s="13"/>
      <c r="L60" s="12">
        <f t="shared" si="9"/>
        <v>0</v>
      </c>
      <c r="M60" s="12">
        <f t="shared" si="10"/>
        <v>0</v>
      </c>
      <c r="N60" s="57"/>
      <c r="O60" s="15">
        <v>0.09</v>
      </c>
      <c r="P60" s="15">
        <f t="shared" si="11"/>
        <v>0</v>
      </c>
    </row>
    <row r="61" spans="1:18" x14ac:dyDescent="0.2">
      <c r="A61" s="36" t="s">
        <v>256</v>
      </c>
      <c r="B61" s="36" t="s">
        <v>72</v>
      </c>
      <c r="C61" s="36">
        <v>90446200</v>
      </c>
      <c r="D61" s="36" t="s">
        <v>277</v>
      </c>
      <c r="E61" s="12">
        <v>32</v>
      </c>
      <c r="F61" s="12">
        <v>150</v>
      </c>
      <c r="G61" s="12">
        <v>10</v>
      </c>
      <c r="H61" s="12">
        <v>300</v>
      </c>
      <c r="I61" s="12"/>
      <c r="J61" s="12">
        <v>300</v>
      </c>
      <c r="K61" s="13"/>
      <c r="L61" s="12">
        <f t="shared" si="9"/>
        <v>300</v>
      </c>
      <c r="M61" s="12">
        <f t="shared" si="10"/>
        <v>1</v>
      </c>
      <c r="N61" s="57"/>
      <c r="O61" s="15">
        <v>0.09</v>
      </c>
      <c r="P61" s="15">
        <f t="shared" si="11"/>
        <v>0.09</v>
      </c>
    </row>
    <row r="62" spans="1:18" x14ac:dyDescent="0.2">
      <c r="A62" s="11" t="s">
        <v>200</v>
      </c>
      <c r="B62" s="11" t="s">
        <v>201</v>
      </c>
      <c r="C62" s="11" t="s">
        <v>200</v>
      </c>
      <c r="D62" s="11" t="s">
        <v>275</v>
      </c>
      <c r="E62" s="12">
        <v>32</v>
      </c>
      <c r="F62" s="12">
        <v>200</v>
      </c>
      <c r="G62" s="12">
        <v>10</v>
      </c>
      <c r="H62" s="12">
        <v>300</v>
      </c>
      <c r="I62" s="12"/>
      <c r="J62" s="12"/>
      <c r="K62" s="13"/>
      <c r="L62" s="12">
        <f t="shared" si="9"/>
        <v>0</v>
      </c>
      <c r="M62" s="12">
        <f t="shared" si="10"/>
        <v>0</v>
      </c>
      <c r="N62" s="57"/>
      <c r="O62" s="15">
        <v>0.09</v>
      </c>
      <c r="P62" s="15">
        <f t="shared" si="11"/>
        <v>0</v>
      </c>
    </row>
    <row r="63" spans="1:18" x14ac:dyDescent="0.2">
      <c r="A63" s="11" t="s">
        <v>73</v>
      </c>
      <c r="B63" s="11" t="s">
        <v>74</v>
      </c>
      <c r="C63" s="11" t="s">
        <v>73</v>
      </c>
      <c r="D63" s="11" t="s">
        <v>275</v>
      </c>
      <c r="E63" s="12">
        <v>32</v>
      </c>
      <c r="F63" s="12">
        <v>300</v>
      </c>
      <c r="G63" s="12">
        <v>10</v>
      </c>
      <c r="H63" s="12">
        <v>150</v>
      </c>
      <c r="I63" s="12"/>
      <c r="J63" s="12"/>
      <c r="K63" s="13"/>
      <c r="L63" s="12">
        <f t="shared" si="9"/>
        <v>0</v>
      </c>
      <c r="M63" s="12">
        <f t="shared" si="10"/>
        <v>0</v>
      </c>
      <c r="N63" s="57"/>
      <c r="O63" s="15">
        <v>0.09</v>
      </c>
      <c r="P63" s="15">
        <f t="shared" si="11"/>
        <v>0</v>
      </c>
    </row>
    <row r="64" spans="1:18" x14ac:dyDescent="0.2">
      <c r="A64" s="36" t="s">
        <v>232</v>
      </c>
      <c r="B64" s="36" t="s">
        <v>74</v>
      </c>
      <c r="C64" s="36">
        <v>90446300</v>
      </c>
      <c r="D64" s="36" t="s">
        <v>277</v>
      </c>
      <c r="E64" s="12" t="s">
        <v>180</v>
      </c>
      <c r="F64" s="12">
        <v>300</v>
      </c>
      <c r="G64" s="12">
        <v>10</v>
      </c>
      <c r="H64" s="12">
        <v>150</v>
      </c>
      <c r="I64" s="12">
        <v>300</v>
      </c>
      <c r="J64" s="12">
        <v>300</v>
      </c>
      <c r="K64" s="13"/>
      <c r="L64" s="12">
        <f t="shared" si="9"/>
        <v>600</v>
      </c>
      <c r="M64" s="12">
        <f t="shared" si="10"/>
        <v>4</v>
      </c>
      <c r="N64" s="57"/>
      <c r="O64" s="15">
        <v>0.09</v>
      </c>
      <c r="P64" s="15">
        <f t="shared" si="11"/>
        <v>0.36</v>
      </c>
    </row>
    <row r="65" spans="1:18" x14ac:dyDescent="0.2">
      <c r="A65" s="11" t="s">
        <v>75</v>
      </c>
      <c r="B65" s="11" t="s">
        <v>76</v>
      </c>
      <c r="C65" s="11" t="s">
        <v>75</v>
      </c>
      <c r="D65" s="11" t="s">
        <v>275</v>
      </c>
      <c r="E65" s="12">
        <v>32</v>
      </c>
      <c r="F65" s="12">
        <v>450</v>
      </c>
      <c r="G65" s="12">
        <v>10</v>
      </c>
      <c r="H65" s="12">
        <v>100</v>
      </c>
      <c r="I65" s="12">
        <v>200</v>
      </c>
      <c r="J65" s="12">
        <v>100</v>
      </c>
      <c r="K65" s="13"/>
      <c r="L65" s="12">
        <f t="shared" si="9"/>
        <v>300</v>
      </c>
      <c r="M65" s="12">
        <f t="shared" si="10"/>
        <v>3</v>
      </c>
      <c r="N65" s="57"/>
      <c r="O65" s="15">
        <v>0.09</v>
      </c>
      <c r="P65" s="15">
        <f t="shared" si="11"/>
        <v>0.27</v>
      </c>
    </row>
    <row r="66" spans="1:18" x14ac:dyDescent="0.2">
      <c r="A66" s="36" t="s">
        <v>179</v>
      </c>
      <c r="B66" s="36" t="s">
        <v>76</v>
      </c>
      <c r="C66" s="36">
        <v>90446400</v>
      </c>
      <c r="D66" s="36" t="s">
        <v>277</v>
      </c>
      <c r="E66" s="12" t="s">
        <v>180</v>
      </c>
      <c r="F66" s="12">
        <v>450</v>
      </c>
      <c r="G66" s="12">
        <v>10</v>
      </c>
      <c r="H66" s="12">
        <v>100</v>
      </c>
      <c r="I66" s="12"/>
      <c r="J66" s="12">
        <v>300</v>
      </c>
      <c r="K66" s="13"/>
      <c r="L66" s="12">
        <f t="shared" si="9"/>
        <v>300</v>
      </c>
      <c r="M66" s="12">
        <f t="shared" si="10"/>
        <v>3</v>
      </c>
      <c r="N66" s="57"/>
      <c r="O66" s="15">
        <v>0.09</v>
      </c>
      <c r="P66" s="15">
        <f t="shared" si="11"/>
        <v>0.27</v>
      </c>
    </row>
    <row r="67" spans="1:18" x14ac:dyDescent="0.2">
      <c r="A67" s="11" t="s">
        <v>156</v>
      </c>
      <c r="B67" s="11" t="s">
        <v>157</v>
      </c>
      <c r="C67" s="11" t="s">
        <v>156</v>
      </c>
      <c r="D67" s="11" t="s">
        <v>275</v>
      </c>
      <c r="E67" s="12">
        <v>32</v>
      </c>
      <c r="F67" s="12">
        <v>600</v>
      </c>
      <c r="G67" s="12">
        <v>10</v>
      </c>
      <c r="H67" s="12">
        <v>100</v>
      </c>
      <c r="I67" s="12"/>
      <c r="J67" s="12"/>
      <c r="K67" s="13"/>
      <c r="L67" s="12">
        <f t="shared" si="9"/>
        <v>0</v>
      </c>
      <c r="M67" s="12">
        <f t="shared" si="10"/>
        <v>0</v>
      </c>
      <c r="N67" s="57"/>
      <c r="O67" s="15">
        <v>0.12</v>
      </c>
      <c r="P67" s="15">
        <f t="shared" si="11"/>
        <v>0</v>
      </c>
    </row>
    <row r="68" spans="1:18" x14ac:dyDescent="0.2">
      <c r="A68" s="36" t="s">
        <v>181</v>
      </c>
      <c r="B68" s="36" t="s">
        <v>157</v>
      </c>
      <c r="C68" s="36">
        <v>90446600</v>
      </c>
      <c r="D68" s="36" t="s">
        <v>277</v>
      </c>
      <c r="E68" s="12" t="s">
        <v>180</v>
      </c>
      <c r="F68" s="12">
        <v>600</v>
      </c>
      <c r="G68" s="12">
        <v>10</v>
      </c>
      <c r="H68" s="12">
        <v>100</v>
      </c>
      <c r="I68" s="12">
        <v>200</v>
      </c>
      <c r="J68" s="12">
        <v>300</v>
      </c>
      <c r="K68" s="13"/>
      <c r="L68" s="12">
        <f t="shared" si="9"/>
        <v>500</v>
      </c>
      <c r="M68" s="12">
        <f t="shared" si="10"/>
        <v>5</v>
      </c>
      <c r="N68" s="57"/>
      <c r="O68" s="15">
        <v>0.12</v>
      </c>
      <c r="P68" s="15">
        <f t="shared" si="11"/>
        <v>0.6</v>
      </c>
    </row>
    <row r="69" spans="1:18" x14ac:dyDescent="0.2">
      <c r="A69" s="11" t="s">
        <v>222</v>
      </c>
      <c r="B69" s="11" t="s">
        <v>223</v>
      </c>
      <c r="C69" s="11" t="s">
        <v>222</v>
      </c>
      <c r="D69" s="11" t="s">
        <v>275</v>
      </c>
      <c r="E69" s="12">
        <v>32</v>
      </c>
      <c r="F69" s="12">
        <v>750</v>
      </c>
      <c r="G69" s="12">
        <v>10</v>
      </c>
      <c r="H69" s="12">
        <v>60</v>
      </c>
      <c r="I69" s="12"/>
      <c r="J69" s="12"/>
      <c r="K69" s="13"/>
      <c r="L69" s="12">
        <f t="shared" si="9"/>
        <v>0</v>
      </c>
      <c r="M69" s="12">
        <f t="shared" si="10"/>
        <v>0</v>
      </c>
      <c r="N69" s="57"/>
      <c r="O69" s="15">
        <v>0.09</v>
      </c>
      <c r="P69" s="15">
        <f t="shared" si="11"/>
        <v>0</v>
      </c>
    </row>
    <row r="70" spans="1:18" x14ac:dyDescent="0.2">
      <c r="A70" s="11" t="s">
        <v>158</v>
      </c>
      <c r="B70" s="11" t="s">
        <v>159</v>
      </c>
      <c r="C70" s="11" t="s">
        <v>158</v>
      </c>
      <c r="D70" s="11" t="s">
        <v>275</v>
      </c>
      <c r="E70" s="12">
        <v>32</v>
      </c>
      <c r="F70" s="12">
        <v>900</v>
      </c>
      <c r="G70" s="12">
        <v>10</v>
      </c>
      <c r="H70" s="12">
        <v>50</v>
      </c>
      <c r="I70" s="12"/>
      <c r="J70" s="12"/>
      <c r="K70" s="13"/>
      <c r="L70" s="12">
        <f t="shared" si="9"/>
        <v>0</v>
      </c>
      <c r="M70" s="12">
        <f t="shared" si="10"/>
        <v>0</v>
      </c>
      <c r="N70" s="57"/>
      <c r="O70" s="15">
        <v>0.09</v>
      </c>
      <c r="P70" s="15">
        <f t="shared" si="11"/>
        <v>0</v>
      </c>
    </row>
    <row r="71" spans="1:18" x14ac:dyDescent="0.2">
      <c r="A71" s="36" t="s">
        <v>182</v>
      </c>
      <c r="B71" s="36" t="s">
        <v>159</v>
      </c>
      <c r="C71" s="36">
        <v>90446700</v>
      </c>
      <c r="D71" s="36" t="s">
        <v>277</v>
      </c>
      <c r="E71" s="12" t="s">
        <v>180</v>
      </c>
      <c r="F71" s="12">
        <v>900</v>
      </c>
      <c r="G71" s="12">
        <v>10</v>
      </c>
      <c r="H71" s="12">
        <v>50</v>
      </c>
      <c r="I71" s="12"/>
      <c r="J71" s="12">
        <v>200</v>
      </c>
      <c r="K71" s="13"/>
      <c r="L71" s="12">
        <f t="shared" si="9"/>
        <v>200</v>
      </c>
      <c r="M71" s="12">
        <f t="shared" si="10"/>
        <v>4</v>
      </c>
      <c r="N71" s="57"/>
      <c r="O71" s="15">
        <v>0.09</v>
      </c>
      <c r="P71" s="15">
        <f t="shared" si="11"/>
        <v>0.36</v>
      </c>
    </row>
    <row r="72" spans="1:18" x14ac:dyDescent="0.2">
      <c r="A72" s="11" t="s">
        <v>233</v>
      </c>
      <c r="B72" s="11" t="s">
        <v>234</v>
      </c>
      <c r="C72" s="11" t="s">
        <v>233</v>
      </c>
      <c r="D72" s="11" t="s">
        <v>275</v>
      </c>
      <c r="E72" s="12">
        <v>32</v>
      </c>
      <c r="F72" s="12">
        <v>1200</v>
      </c>
      <c r="G72" s="12">
        <v>10</v>
      </c>
      <c r="H72" s="12">
        <v>50</v>
      </c>
      <c r="I72" s="12"/>
      <c r="J72" s="12">
        <v>50</v>
      </c>
      <c r="K72" s="13"/>
      <c r="L72" s="12">
        <f t="shared" si="9"/>
        <v>50</v>
      </c>
      <c r="M72" s="12">
        <f t="shared" si="10"/>
        <v>1</v>
      </c>
      <c r="N72" s="57"/>
      <c r="O72" s="15">
        <v>0.12</v>
      </c>
      <c r="P72" s="15">
        <f t="shared" si="11"/>
        <v>0.12</v>
      </c>
    </row>
    <row r="73" spans="1:18" x14ac:dyDescent="0.2">
      <c r="A73" s="36" t="s">
        <v>236</v>
      </c>
      <c r="B73" s="36" t="s">
        <v>237</v>
      </c>
      <c r="C73" s="36">
        <v>90446800</v>
      </c>
      <c r="D73" s="36" t="s">
        <v>277</v>
      </c>
      <c r="E73" s="12" t="s">
        <v>180</v>
      </c>
      <c r="F73" s="12">
        <v>1800</v>
      </c>
      <c r="G73" s="12">
        <v>10</v>
      </c>
      <c r="H73" s="12">
        <v>25</v>
      </c>
      <c r="I73" s="12"/>
      <c r="J73" s="12">
        <v>50</v>
      </c>
      <c r="K73" s="13"/>
      <c r="L73" s="12">
        <f t="shared" si="9"/>
        <v>50</v>
      </c>
      <c r="M73" s="12">
        <f t="shared" si="10"/>
        <v>2</v>
      </c>
      <c r="N73" s="57"/>
      <c r="O73" s="15">
        <v>0.18</v>
      </c>
      <c r="P73" s="15">
        <f t="shared" si="11"/>
        <v>0.36</v>
      </c>
      <c r="Q73" s="43"/>
    </row>
    <row r="74" spans="1:18" x14ac:dyDescent="0.2">
      <c r="A74" s="8" t="s">
        <v>77</v>
      </c>
      <c r="B74" s="8"/>
      <c r="C74" s="8"/>
      <c r="D74" s="8"/>
      <c r="E74" s="8"/>
      <c r="F74" s="36"/>
      <c r="G74" s="12"/>
      <c r="H74" s="12"/>
      <c r="I74" s="12"/>
      <c r="J74" s="12"/>
      <c r="K74" s="8"/>
      <c r="L74" s="12"/>
      <c r="M74" s="12"/>
      <c r="N74" s="57"/>
      <c r="O74" s="12"/>
      <c r="P74" s="15"/>
    </row>
    <row r="75" spans="1:18" x14ac:dyDescent="0.2">
      <c r="A75" s="11" t="s">
        <v>297</v>
      </c>
      <c r="B75" s="11" t="s">
        <v>298</v>
      </c>
      <c r="C75" s="11" t="s">
        <v>297</v>
      </c>
      <c r="D75" s="11" t="s">
        <v>275</v>
      </c>
      <c r="E75" s="12">
        <v>40</v>
      </c>
      <c r="F75" s="12">
        <v>100</v>
      </c>
      <c r="G75" s="12">
        <v>10</v>
      </c>
      <c r="H75" s="12">
        <v>300</v>
      </c>
      <c r="I75" s="12"/>
      <c r="J75" s="12"/>
      <c r="K75" s="13"/>
      <c r="L75" s="12">
        <f t="shared" ref="L75:L90" si="12">SUM(I75:K75)</f>
        <v>0</v>
      </c>
      <c r="M75" s="12">
        <f t="shared" ref="M75:M90" si="13">$L75/$H75</f>
        <v>0</v>
      </c>
      <c r="N75" s="57"/>
      <c r="O75" s="15">
        <v>0.13</v>
      </c>
      <c r="P75" s="15">
        <f t="shared" ref="P75:P90" si="14">$M75*$O75</f>
        <v>0</v>
      </c>
      <c r="Q75" s="43">
        <f>SUM(P75:P90)</f>
        <v>3.7</v>
      </c>
      <c r="R75" s="3">
        <f>Q75*100/$Q$144</f>
        <v>11.416229558778156</v>
      </c>
    </row>
    <row r="76" spans="1:18" x14ac:dyDescent="0.2">
      <c r="A76" s="11" t="s">
        <v>78</v>
      </c>
      <c r="B76" s="11" t="s">
        <v>79</v>
      </c>
      <c r="C76" s="11" t="s">
        <v>78</v>
      </c>
      <c r="D76" s="11" t="s">
        <v>275</v>
      </c>
      <c r="E76" s="12">
        <v>40</v>
      </c>
      <c r="F76" s="12">
        <v>150</v>
      </c>
      <c r="G76" s="12">
        <v>10</v>
      </c>
      <c r="H76" s="12">
        <v>300</v>
      </c>
      <c r="I76" s="12"/>
      <c r="J76" s="12"/>
      <c r="K76" s="13"/>
      <c r="L76" s="12">
        <f t="shared" si="12"/>
        <v>0</v>
      </c>
      <c r="M76" s="12">
        <f t="shared" si="13"/>
        <v>0</v>
      </c>
      <c r="N76" s="57"/>
      <c r="O76" s="15">
        <v>0.13</v>
      </c>
      <c r="P76" s="15">
        <f t="shared" si="14"/>
        <v>0</v>
      </c>
    </row>
    <row r="77" spans="1:18" x14ac:dyDescent="0.2">
      <c r="A77" s="36" t="s">
        <v>240</v>
      </c>
      <c r="B77" s="36" t="s">
        <v>79</v>
      </c>
      <c r="C77" s="31" t="s">
        <v>241</v>
      </c>
      <c r="D77" s="36" t="s">
        <v>277</v>
      </c>
      <c r="E77" s="12">
        <v>40</v>
      </c>
      <c r="F77" s="12">
        <v>150</v>
      </c>
      <c r="G77" s="12">
        <v>10</v>
      </c>
      <c r="H77" s="12">
        <v>300</v>
      </c>
      <c r="I77" s="12"/>
      <c r="J77" s="12">
        <v>300</v>
      </c>
      <c r="K77" s="13"/>
      <c r="L77" s="12">
        <f t="shared" si="12"/>
        <v>300</v>
      </c>
      <c r="M77" s="12">
        <f t="shared" si="13"/>
        <v>1</v>
      </c>
      <c r="N77" s="57"/>
      <c r="O77" s="15">
        <v>0.13</v>
      </c>
      <c r="P77" s="15">
        <f t="shared" si="14"/>
        <v>0.13</v>
      </c>
    </row>
    <row r="78" spans="1:18" x14ac:dyDescent="0.2">
      <c r="A78" s="11" t="s">
        <v>80</v>
      </c>
      <c r="B78" s="11" t="s">
        <v>81</v>
      </c>
      <c r="C78" s="11" t="s">
        <v>80</v>
      </c>
      <c r="D78" s="11" t="s">
        <v>275</v>
      </c>
      <c r="E78" s="12">
        <v>40</v>
      </c>
      <c r="F78" s="12">
        <v>200</v>
      </c>
      <c r="G78" s="12">
        <v>10</v>
      </c>
      <c r="H78" s="12">
        <v>150</v>
      </c>
      <c r="I78" s="12">
        <v>150</v>
      </c>
      <c r="J78" s="12"/>
      <c r="K78" s="13"/>
      <c r="L78" s="12">
        <f t="shared" si="12"/>
        <v>150</v>
      </c>
      <c r="M78" s="12">
        <f t="shared" si="13"/>
        <v>1</v>
      </c>
      <c r="N78" s="57"/>
      <c r="O78" s="15">
        <v>0.13</v>
      </c>
      <c r="P78" s="15">
        <f t="shared" si="14"/>
        <v>0.13</v>
      </c>
    </row>
    <row r="79" spans="1:18" x14ac:dyDescent="0.2">
      <c r="A79" s="11" t="s">
        <v>82</v>
      </c>
      <c r="B79" s="11" t="s">
        <v>83</v>
      </c>
      <c r="C79" s="11" t="s">
        <v>82</v>
      </c>
      <c r="D79" s="11" t="s">
        <v>275</v>
      </c>
      <c r="E79" s="12">
        <v>40</v>
      </c>
      <c r="F79" s="12">
        <v>300</v>
      </c>
      <c r="G79" s="12">
        <v>10</v>
      </c>
      <c r="H79" s="12">
        <v>150</v>
      </c>
      <c r="I79" s="12"/>
      <c r="J79" s="12"/>
      <c r="K79" s="13"/>
      <c r="L79" s="12">
        <f t="shared" si="12"/>
        <v>0</v>
      </c>
      <c r="M79" s="12">
        <f t="shared" si="13"/>
        <v>0</v>
      </c>
      <c r="N79" s="57"/>
      <c r="O79" s="15">
        <v>0.13</v>
      </c>
      <c r="P79" s="15">
        <f t="shared" si="14"/>
        <v>0</v>
      </c>
    </row>
    <row r="80" spans="1:18" x14ac:dyDescent="0.2">
      <c r="A80" s="36" t="s">
        <v>183</v>
      </c>
      <c r="B80" s="36" t="s">
        <v>83</v>
      </c>
      <c r="C80" s="36">
        <v>90447300</v>
      </c>
      <c r="D80" s="36" t="s">
        <v>277</v>
      </c>
      <c r="E80" s="12" t="s">
        <v>89</v>
      </c>
      <c r="F80" s="12">
        <v>300</v>
      </c>
      <c r="G80" s="12">
        <v>10</v>
      </c>
      <c r="H80" s="12">
        <v>150</v>
      </c>
      <c r="I80" s="12"/>
      <c r="J80" s="12">
        <v>300</v>
      </c>
      <c r="K80" s="13"/>
      <c r="L80" s="12">
        <f t="shared" si="12"/>
        <v>300</v>
      </c>
      <c r="M80" s="12">
        <f t="shared" si="13"/>
        <v>2</v>
      </c>
      <c r="N80" s="57"/>
      <c r="O80" s="15">
        <v>0.13</v>
      </c>
      <c r="P80" s="15">
        <f t="shared" si="14"/>
        <v>0.26</v>
      </c>
    </row>
    <row r="81" spans="1:18" x14ac:dyDescent="0.2">
      <c r="A81" s="11" t="s">
        <v>84</v>
      </c>
      <c r="B81" s="11" t="s">
        <v>85</v>
      </c>
      <c r="C81" s="11" t="s">
        <v>84</v>
      </c>
      <c r="D81" s="11" t="s">
        <v>275</v>
      </c>
      <c r="E81" s="12">
        <v>40</v>
      </c>
      <c r="F81" s="12">
        <v>450</v>
      </c>
      <c r="G81" s="12">
        <v>10</v>
      </c>
      <c r="H81" s="12">
        <v>100</v>
      </c>
      <c r="I81" s="12">
        <v>100</v>
      </c>
      <c r="J81" s="12"/>
      <c r="K81" s="13"/>
      <c r="L81" s="12">
        <f t="shared" si="12"/>
        <v>100</v>
      </c>
      <c r="M81" s="12">
        <f t="shared" si="13"/>
        <v>1</v>
      </c>
      <c r="N81" s="57"/>
      <c r="O81" s="15">
        <v>0.13</v>
      </c>
      <c r="P81" s="15">
        <f t="shared" si="14"/>
        <v>0.13</v>
      </c>
    </row>
    <row r="82" spans="1:18" x14ac:dyDescent="0.2">
      <c r="A82" s="36" t="s">
        <v>184</v>
      </c>
      <c r="B82" s="36" t="s">
        <v>85</v>
      </c>
      <c r="C82" s="36">
        <v>90447400</v>
      </c>
      <c r="D82" s="36" t="s">
        <v>277</v>
      </c>
      <c r="E82" s="12" t="s">
        <v>89</v>
      </c>
      <c r="F82" s="12">
        <v>450</v>
      </c>
      <c r="G82" s="12">
        <v>10</v>
      </c>
      <c r="H82" s="12">
        <v>100</v>
      </c>
      <c r="I82" s="12"/>
      <c r="J82" s="12">
        <v>300</v>
      </c>
      <c r="K82" s="13"/>
      <c r="L82" s="12">
        <f t="shared" si="12"/>
        <v>300</v>
      </c>
      <c r="M82" s="12">
        <f t="shared" si="13"/>
        <v>3</v>
      </c>
      <c r="N82" s="57"/>
      <c r="O82" s="15">
        <v>0.13</v>
      </c>
      <c r="P82" s="15">
        <f t="shared" si="14"/>
        <v>0.39</v>
      </c>
    </row>
    <row r="83" spans="1:18" x14ac:dyDescent="0.2">
      <c r="A83" s="11" t="s">
        <v>86</v>
      </c>
      <c r="B83" s="11" t="s">
        <v>87</v>
      </c>
      <c r="C83" s="11" t="s">
        <v>86</v>
      </c>
      <c r="D83" s="11" t="s">
        <v>275</v>
      </c>
      <c r="E83" s="12">
        <v>40</v>
      </c>
      <c r="F83" s="12">
        <v>600</v>
      </c>
      <c r="G83" s="12">
        <v>10</v>
      </c>
      <c r="H83" s="12">
        <v>50</v>
      </c>
      <c r="I83" s="12">
        <v>100</v>
      </c>
      <c r="J83" s="12"/>
      <c r="K83" s="13"/>
      <c r="L83" s="12">
        <f t="shared" si="12"/>
        <v>100</v>
      </c>
      <c r="M83" s="12">
        <f t="shared" si="13"/>
        <v>2</v>
      </c>
      <c r="N83" s="57"/>
      <c r="O83" s="15">
        <v>0.09</v>
      </c>
      <c r="P83" s="15">
        <f t="shared" si="14"/>
        <v>0.18</v>
      </c>
    </row>
    <row r="84" spans="1:18" x14ac:dyDescent="0.2">
      <c r="A84" s="36" t="s">
        <v>88</v>
      </c>
      <c r="B84" s="36" t="s">
        <v>87</v>
      </c>
      <c r="C84" s="36">
        <v>90447600</v>
      </c>
      <c r="D84" s="36" t="s">
        <v>277</v>
      </c>
      <c r="E84" s="12" t="s">
        <v>89</v>
      </c>
      <c r="F84" s="12">
        <v>600</v>
      </c>
      <c r="G84" s="12">
        <v>10</v>
      </c>
      <c r="H84" s="12">
        <v>50</v>
      </c>
      <c r="I84" s="12"/>
      <c r="J84" s="12">
        <v>300</v>
      </c>
      <c r="K84" s="13"/>
      <c r="L84" s="12">
        <f t="shared" si="12"/>
        <v>300</v>
      </c>
      <c r="M84" s="12">
        <f t="shared" si="13"/>
        <v>6</v>
      </c>
      <c r="N84" s="57"/>
      <c r="O84" s="15">
        <v>0.09</v>
      </c>
      <c r="P84" s="15">
        <f t="shared" si="14"/>
        <v>0.54</v>
      </c>
    </row>
    <row r="85" spans="1:18" x14ac:dyDescent="0.2">
      <c r="A85" s="11" t="s">
        <v>90</v>
      </c>
      <c r="B85" s="11" t="s">
        <v>91</v>
      </c>
      <c r="C85" s="11" t="s">
        <v>90</v>
      </c>
      <c r="D85" s="11" t="s">
        <v>275</v>
      </c>
      <c r="E85" s="12">
        <v>40</v>
      </c>
      <c r="F85" s="12">
        <v>750</v>
      </c>
      <c r="G85" s="12">
        <v>10</v>
      </c>
      <c r="H85" s="12">
        <v>50</v>
      </c>
      <c r="I85" s="12"/>
      <c r="J85" s="12">
        <v>200</v>
      </c>
      <c r="K85" s="13"/>
      <c r="L85" s="12">
        <f t="shared" si="12"/>
        <v>200</v>
      </c>
      <c r="M85" s="12">
        <f t="shared" si="13"/>
        <v>4</v>
      </c>
      <c r="N85" s="57"/>
      <c r="O85" s="15">
        <v>0.13</v>
      </c>
      <c r="P85" s="15">
        <f t="shared" si="14"/>
        <v>0.52</v>
      </c>
    </row>
    <row r="86" spans="1:18" x14ac:dyDescent="0.2">
      <c r="A86" s="11" t="s">
        <v>92</v>
      </c>
      <c r="B86" s="11" t="s">
        <v>93</v>
      </c>
      <c r="C86" s="11" t="s">
        <v>92</v>
      </c>
      <c r="D86" s="11" t="s">
        <v>275</v>
      </c>
      <c r="E86" s="12">
        <v>40</v>
      </c>
      <c r="F86" s="12">
        <v>900</v>
      </c>
      <c r="G86" s="12">
        <v>10</v>
      </c>
      <c r="H86" s="12">
        <v>50</v>
      </c>
      <c r="I86" s="12">
        <v>100</v>
      </c>
      <c r="J86" s="12"/>
      <c r="K86" s="13"/>
      <c r="L86" s="12">
        <f t="shared" si="12"/>
        <v>100</v>
      </c>
      <c r="M86" s="12">
        <f t="shared" si="13"/>
        <v>2</v>
      </c>
      <c r="N86" s="57"/>
      <c r="O86" s="15">
        <v>0.13</v>
      </c>
      <c r="P86" s="15">
        <f t="shared" si="14"/>
        <v>0.26</v>
      </c>
    </row>
    <row r="87" spans="1:18" x14ac:dyDescent="0.2">
      <c r="A87" s="36" t="s">
        <v>185</v>
      </c>
      <c r="B87" s="36" t="s">
        <v>93</v>
      </c>
      <c r="C87" s="36">
        <v>90447700</v>
      </c>
      <c r="D87" s="36" t="s">
        <v>277</v>
      </c>
      <c r="E87" s="12" t="s">
        <v>89</v>
      </c>
      <c r="F87" s="12">
        <v>900</v>
      </c>
      <c r="G87" s="12">
        <v>10</v>
      </c>
      <c r="H87" s="12">
        <v>50</v>
      </c>
      <c r="I87" s="12"/>
      <c r="J87" s="12">
        <v>200</v>
      </c>
      <c r="K87" s="13"/>
      <c r="L87" s="12">
        <f t="shared" si="12"/>
        <v>200</v>
      </c>
      <c r="M87" s="12">
        <f t="shared" si="13"/>
        <v>4</v>
      </c>
      <c r="N87" s="57"/>
      <c r="O87" s="15">
        <v>0.13</v>
      </c>
      <c r="P87" s="15">
        <f t="shared" si="14"/>
        <v>0.52</v>
      </c>
    </row>
    <row r="88" spans="1:18" x14ac:dyDescent="0.2">
      <c r="A88" s="11" t="s">
        <v>94</v>
      </c>
      <c r="B88" s="11" t="s">
        <v>95</v>
      </c>
      <c r="C88" s="11" t="s">
        <v>94</v>
      </c>
      <c r="D88" s="11" t="s">
        <v>275</v>
      </c>
      <c r="E88" s="12">
        <v>40</v>
      </c>
      <c r="F88" s="12">
        <v>1200</v>
      </c>
      <c r="G88" s="12">
        <v>5</v>
      </c>
      <c r="H88" s="12">
        <v>25</v>
      </c>
      <c r="I88" s="12">
        <v>100</v>
      </c>
      <c r="J88" s="12">
        <v>100</v>
      </c>
      <c r="K88" s="13"/>
      <c r="L88" s="12">
        <f t="shared" si="12"/>
        <v>200</v>
      </c>
      <c r="M88" s="12">
        <f t="shared" si="13"/>
        <v>8</v>
      </c>
      <c r="N88" s="57"/>
      <c r="O88" s="15">
        <v>0.08</v>
      </c>
      <c r="P88" s="15">
        <f t="shared" si="14"/>
        <v>0.64</v>
      </c>
    </row>
    <row r="89" spans="1:18" x14ac:dyDescent="0.2">
      <c r="A89" s="36" t="s">
        <v>376</v>
      </c>
      <c r="B89" s="36" t="s">
        <v>377</v>
      </c>
      <c r="C89" s="31" t="s">
        <v>378</v>
      </c>
      <c r="D89" s="36" t="s">
        <v>277</v>
      </c>
      <c r="E89" s="12">
        <v>40</v>
      </c>
      <c r="F89" s="12">
        <v>1800</v>
      </c>
      <c r="G89" s="12">
        <v>5</v>
      </c>
      <c r="H89" s="12">
        <v>20</v>
      </c>
      <c r="I89" s="12"/>
      <c r="J89" s="12"/>
      <c r="K89" s="13"/>
      <c r="L89" s="12">
        <f t="shared" si="12"/>
        <v>0</v>
      </c>
      <c r="M89" s="12">
        <f t="shared" si="13"/>
        <v>0</v>
      </c>
      <c r="N89" s="57"/>
      <c r="O89" s="15">
        <v>0.14000000000000001</v>
      </c>
      <c r="P89" s="15">
        <f t="shared" si="14"/>
        <v>0</v>
      </c>
    </row>
    <row r="90" spans="1:18" x14ac:dyDescent="0.2">
      <c r="A90" s="11" t="s">
        <v>220</v>
      </c>
      <c r="B90" s="11" t="s">
        <v>221</v>
      </c>
      <c r="C90" s="11" t="s">
        <v>220</v>
      </c>
      <c r="D90" s="11" t="s">
        <v>275</v>
      </c>
      <c r="E90" s="12">
        <v>40</v>
      </c>
      <c r="F90" s="12">
        <v>2000</v>
      </c>
      <c r="G90" s="12">
        <v>5</v>
      </c>
      <c r="H90" s="12">
        <v>25</v>
      </c>
      <c r="I90" s="12"/>
      <c r="J90" s="12"/>
      <c r="K90" s="13"/>
      <c r="L90" s="12">
        <f t="shared" si="12"/>
        <v>0</v>
      </c>
      <c r="M90" s="12">
        <f t="shared" si="13"/>
        <v>0</v>
      </c>
      <c r="N90" s="57"/>
      <c r="O90" s="15">
        <v>0.08</v>
      </c>
      <c r="P90" s="15">
        <f t="shared" si="14"/>
        <v>0</v>
      </c>
      <c r="Q90" s="43"/>
    </row>
    <row r="91" spans="1:18" x14ac:dyDescent="0.2">
      <c r="A91" s="8" t="s">
        <v>96</v>
      </c>
      <c r="B91" s="8"/>
      <c r="C91" s="8"/>
      <c r="D91" s="8"/>
      <c r="E91" s="20"/>
      <c r="F91" s="12"/>
      <c r="G91" s="12"/>
      <c r="H91" s="12"/>
      <c r="I91" s="12"/>
      <c r="J91" s="12"/>
      <c r="K91" s="8"/>
      <c r="L91" s="12"/>
      <c r="M91" s="12"/>
      <c r="N91" s="57"/>
      <c r="O91" s="12"/>
      <c r="P91" s="15"/>
    </row>
    <row r="92" spans="1:18" x14ac:dyDescent="0.2">
      <c r="A92" s="11" t="s">
        <v>299</v>
      </c>
      <c r="B92" s="11" t="s">
        <v>300</v>
      </c>
      <c r="C92" s="11" t="s">
        <v>299</v>
      </c>
      <c r="D92" s="11" t="s">
        <v>275</v>
      </c>
      <c r="E92" s="12">
        <v>50</v>
      </c>
      <c r="F92" s="12">
        <v>100</v>
      </c>
      <c r="G92" s="12">
        <v>10</v>
      </c>
      <c r="H92" s="12">
        <v>150</v>
      </c>
      <c r="I92" s="12"/>
      <c r="J92" s="12"/>
      <c r="K92" s="13"/>
      <c r="L92" s="12">
        <f t="shared" ref="L92:L108" si="15">SUM(I92:K92)</f>
        <v>0</v>
      </c>
      <c r="M92" s="12">
        <f t="shared" ref="M92:M108" si="16">$L92/$H92</f>
        <v>0</v>
      </c>
      <c r="N92" s="57"/>
      <c r="O92" s="15">
        <v>0.1</v>
      </c>
      <c r="P92" s="15">
        <f t="shared" ref="P92:P108" si="17">$M92*$O92</f>
        <v>0</v>
      </c>
      <c r="Q92" s="43">
        <f>SUM(P92:P108)</f>
        <v>5</v>
      </c>
      <c r="R92" s="3">
        <f>Q92*100/$Q$144</f>
        <v>15.427337241592102</v>
      </c>
    </row>
    <row r="93" spans="1:18" x14ac:dyDescent="0.2">
      <c r="A93" s="11" t="s">
        <v>97</v>
      </c>
      <c r="B93" s="11" t="s">
        <v>98</v>
      </c>
      <c r="C93" s="11" t="s">
        <v>97</v>
      </c>
      <c r="D93" s="11" t="s">
        <v>275</v>
      </c>
      <c r="E93" s="12">
        <v>50</v>
      </c>
      <c r="F93" s="12">
        <v>150</v>
      </c>
      <c r="G93" s="12">
        <v>10</v>
      </c>
      <c r="H93" s="12">
        <v>150</v>
      </c>
      <c r="I93" s="12">
        <v>150</v>
      </c>
      <c r="J93" s="12"/>
      <c r="K93" s="13"/>
      <c r="L93" s="12">
        <f t="shared" si="15"/>
        <v>150</v>
      </c>
      <c r="M93" s="12">
        <f t="shared" si="16"/>
        <v>1</v>
      </c>
      <c r="N93" s="57"/>
      <c r="O93" s="15">
        <v>0.1</v>
      </c>
      <c r="P93" s="15">
        <f t="shared" si="17"/>
        <v>0.1</v>
      </c>
    </row>
    <row r="94" spans="1:18" x14ac:dyDescent="0.2">
      <c r="A94" s="36" t="s">
        <v>235</v>
      </c>
      <c r="B94" s="36" t="s">
        <v>98</v>
      </c>
      <c r="C94" s="36">
        <v>90448200</v>
      </c>
      <c r="D94" s="36" t="s">
        <v>277</v>
      </c>
      <c r="E94" s="12" t="s">
        <v>102</v>
      </c>
      <c r="F94" s="12">
        <v>150</v>
      </c>
      <c r="G94" s="12">
        <v>10</v>
      </c>
      <c r="H94" s="12">
        <v>150</v>
      </c>
      <c r="I94" s="12"/>
      <c r="J94" s="12">
        <v>300</v>
      </c>
      <c r="K94" s="13"/>
      <c r="L94" s="12">
        <f t="shared" si="15"/>
        <v>300</v>
      </c>
      <c r="M94" s="12">
        <f t="shared" si="16"/>
        <v>2</v>
      </c>
      <c r="N94" s="57"/>
      <c r="O94" s="15">
        <v>0.1</v>
      </c>
      <c r="P94" s="15">
        <f t="shared" si="17"/>
        <v>0.2</v>
      </c>
    </row>
    <row r="95" spans="1:18" x14ac:dyDescent="0.2">
      <c r="A95" s="11" t="s">
        <v>224</v>
      </c>
      <c r="B95" s="11" t="s">
        <v>225</v>
      </c>
      <c r="C95" s="11" t="s">
        <v>224</v>
      </c>
      <c r="D95" s="11" t="s">
        <v>275</v>
      </c>
      <c r="E95" s="12">
        <v>50</v>
      </c>
      <c r="F95" s="12">
        <v>200</v>
      </c>
      <c r="G95" s="12">
        <v>10</v>
      </c>
      <c r="H95" s="12">
        <v>150</v>
      </c>
      <c r="I95" s="12"/>
      <c r="J95" s="12"/>
      <c r="K95" s="13"/>
      <c r="L95" s="12">
        <f t="shared" si="15"/>
        <v>0</v>
      </c>
      <c r="M95" s="12">
        <f t="shared" si="16"/>
        <v>0</v>
      </c>
      <c r="N95" s="57"/>
      <c r="O95" s="15">
        <v>0.1</v>
      </c>
      <c r="P95" s="15">
        <f t="shared" si="17"/>
        <v>0</v>
      </c>
    </row>
    <row r="96" spans="1:18" x14ac:dyDescent="0.2">
      <c r="A96" s="11" t="s">
        <v>99</v>
      </c>
      <c r="B96" s="11" t="s">
        <v>100</v>
      </c>
      <c r="C96" s="11" t="s">
        <v>99</v>
      </c>
      <c r="D96" s="11" t="s">
        <v>275</v>
      </c>
      <c r="E96" s="12">
        <v>50</v>
      </c>
      <c r="F96" s="12">
        <v>300</v>
      </c>
      <c r="G96" s="12">
        <v>10</v>
      </c>
      <c r="H96" s="12">
        <v>75</v>
      </c>
      <c r="I96" s="12">
        <v>150</v>
      </c>
      <c r="J96" s="12">
        <v>150</v>
      </c>
      <c r="K96" s="13"/>
      <c r="L96" s="12">
        <f t="shared" si="15"/>
        <v>300</v>
      </c>
      <c r="M96" s="12">
        <f t="shared" si="16"/>
        <v>4</v>
      </c>
      <c r="N96" s="57"/>
      <c r="O96" s="15">
        <v>0.1</v>
      </c>
      <c r="P96" s="15">
        <f t="shared" si="17"/>
        <v>0.4</v>
      </c>
    </row>
    <row r="97" spans="1:18" x14ac:dyDescent="0.2">
      <c r="A97" s="36" t="s">
        <v>101</v>
      </c>
      <c r="B97" s="36" t="s">
        <v>100</v>
      </c>
      <c r="C97" s="36">
        <v>90448300</v>
      </c>
      <c r="D97" s="36" t="s">
        <v>277</v>
      </c>
      <c r="E97" s="12" t="s">
        <v>102</v>
      </c>
      <c r="F97" s="12">
        <v>300</v>
      </c>
      <c r="G97" s="12">
        <v>10</v>
      </c>
      <c r="H97" s="12">
        <v>75</v>
      </c>
      <c r="I97" s="12">
        <v>300</v>
      </c>
      <c r="J97" s="12">
        <v>300</v>
      </c>
      <c r="K97" s="13"/>
      <c r="L97" s="12">
        <f t="shared" si="15"/>
        <v>600</v>
      </c>
      <c r="M97" s="12">
        <f t="shared" si="16"/>
        <v>8</v>
      </c>
      <c r="N97" s="57"/>
      <c r="O97" s="15">
        <v>0.1</v>
      </c>
      <c r="P97" s="15">
        <f t="shared" si="17"/>
        <v>0.8</v>
      </c>
    </row>
    <row r="98" spans="1:18" x14ac:dyDescent="0.2">
      <c r="A98" s="11" t="s">
        <v>103</v>
      </c>
      <c r="B98" s="11" t="s">
        <v>104</v>
      </c>
      <c r="C98" s="11" t="s">
        <v>103</v>
      </c>
      <c r="D98" s="11" t="s">
        <v>275</v>
      </c>
      <c r="E98" s="12">
        <v>50</v>
      </c>
      <c r="F98" s="12">
        <v>450</v>
      </c>
      <c r="G98" s="12">
        <v>10</v>
      </c>
      <c r="H98" s="12">
        <v>50</v>
      </c>
      <c r="I98" s="12"/>
      <c r="J98" s="12"/>
      <c r="K98" s="13"/>
      <c r="L98" s="12">
        <f t="shared" si="15"/>
        <v>0</v>
      </c>
      <c r="M98" s="12">
        <f t="shared" si="16"/>
        <v>0</v>
      </c>
      <c r="N98" s="57"/>
      <c r="O98" s="15">
        <v>0.1</v>
      </c>
      <c r="P98" s="15">
        <f t="shared" si="17"/>
        <v>0</v>
      </c>
    </row>
    <row r="99" spans="1:18" x14ac:dyDescent="0.2">
      <c r="A99" s="36" t="s">
        <v>186</v>
      </c>
      <c r="B99" s="36" t="s">
        <v>104</v>
      </c>
      <c r="C99" s="36">
        <v>90448400</v>
      </c>
      <c r="D99" s="36" t="s">
        <v>277</v>
      </c>
      <c r="E99" s="12" t="s">
        <v>102</v>
      </c>
      <c r="F99" s="12">
        <v>450</v>
      </c>
      <c r="G99" s="12">
        <v>10</v>
      </c>
      <c r="H99" s="12">
        <v>50</v>
      </c>
      <c r="I99" s="12">
        <v>200</v>
      </c>
      <c r="J99" s="12">
        <v>300</v>
      </c>
      <c r="K99" s="13"/>
      <c r="L99" s="12">
        <f t="shared" si="15"/>
        <v>500</v>
      </c>
      <c r="M99" s="12">
        <f t="shared" si="16"/>
        <v>10</v>
      </c>
      <c r="N99" s="57"/>
      <c r="O99" s="15">
        <v>0.1</v>
      </c>
      <c r="P99" s="15">
        <f t="shared" si="17"/>
        <v>1</v>
      </c>
    </row>
    <row r="100" spans="1:18" x14ac:dyDescent="0.2">
      <c r="A100" s="11" t="s">
        <v>105</v>
      </c>
      <c r="B100" s="11" t="s">
        <v>106</v>
      </c>
      <c r="C100" s="11" t="s">
        <v>105</v>
      </c>
      <c r="D100" s="11" t="s">
        <v>275</v>
      </c>
      <c r="E100" s="12">
        <v>50</v>
      </c>
      <c r="F100" s="12">
        <v>600</v>
      </c>
      <c r="G100" s="12">
        <v>10</v>
      </c>
      <c r="H100" s="12">
        <v>50</v>
      </c>
      <c r="I100" s="12"/>
      <c r="J100" s="12"/>
      <c r="K100" s="13"/>
      <c r="L100" s="12">
        <f t="shared" si="15"/>
        <v>0</v>
      </c>
      <c r="M100" s="12">
        <f t="shared" si="16"/>
        <v>0</v>
      </c>
      <c r="N100" s="57"/>
      <c r="O100" s="15">
        <v>0.13</v>
      </c>
      <c r="P100" s="15">
        <f t="shared" si="17"/>
        <v>0</v>
      </c>
    </row>
    <row r="101" spans="1:18" x14ac:dyDescent="0.2">
      <c r="A101" s="36" t="s">
        <v>107</v>
      </c>
      <c r="B101" s="36" t="s">
        <v>106</v>
      </c>
      <c r="C101" s="36">
        <v>90448600</v>
      </c>
      <c r="D101" s="36" t="s">
        <v>277</v>
      </c>
      <c r="E101" s="12" t="s">
        <v>102</v>
      </c>
      <c r="F101" s="12">
        <v>600</v>
      </c>
      <c r="G101" s="12">
        <v>10</v>
      </c>
      <c r="H101" s="12">
        <v>50</v>
      </c>
      <c r="I101" s="12"/>
      <c r="J101" s="12"/>
      <c r="K101" s="13"/>
      <c r="L101" s="12">
        <f t="shared" si="15"/>
        <v>0</v>
      </c>
      <c r="M101" s="12">
        <f t="shared" si="16"/>
        <v>0</v>
      </c>
      <c r="N101" s="57"/>
      <c r="O101" s="15">
        <v>0.13</v>
      </c>
      <c r="P101" s="15">
        <f t="shared" si="17"/>
        <v>0</v>
      </c>
    </row>
    <row r="102" spans="1:18" x14ac:dyDescent="0.2">
      <c r="A102" s="36" t="s">
        <v>266</v>
      </c>
      <c r="B102" s="36" t="s">
        <v>267</v>
      </c>
      <c r="C102" s="36">
        <v>90448605</v>
      </c>
      <c r="D102" s="36" t="s">
        <v>277</v>
      </c>
      <c r="E102" s="12" t="s">
        <v>102</v>
      </c>
      <c r="F102" s="12">
        <v>700</v>
      </c>
      <c r="G102" s="12">
        <v>5</v>
      </c>
      <c r="H102" s="12">
        <v>25</v>
      </c>
      <c r="I102" s="12"/>
      <c r="J102" s="12"/>
      <c r="K102" s="13"/>
      <c r="L102" s="12">
        <f t="shared" si="15"/>
        <v>0</v>
      </c>
      <c r="M102" s="12">
        <f t="shared" si="16"/>
        <v>0</v>
      </c>
      <c r="N102" s="57"/>
      <c r="O102" s="15">
        <v>0.1</v>
      </c>
      <c r="P102" s="15">
        <f t="shared" si="17"/>
        <v>0</v>
      </c>
    </row>
    <row r="103" spans="1:18" x14ac:dyDescent="0.2">
      <c r="A103" s="11" t="s">
        <v>202</v>
      </c>
      <c r="B103" s="11" t="s">
        <v>203</v>
      </c>
      <c r="C103" s="11" t="s">
        <v>202</v>
      </c>
      <c r="D103" s="11" t="s">
        <v>275</v>
      </c>
      <c r="E103" s="12">
        <v>50</v>
      </c>
      <c r="F103" s="12">
        <v>750</v>
      </c>
      <c r="G103" s="12">
        <v>5</v>
      </c>
      <c r="H103" s="12">
        <v>25</v>
      </c>
      <c r="I103" s="12">
        <v>100</v>
      </c>
      <c r="J103" s="12">
        <v>100</v>
      </c>
      <c r="K103" s="13"/>
      <c r="L103" s="12">
        <f t="shared" si="15"/>
        <v>200</v>
      </c>
      <c r="M103" s="12">
        <f t="shared" si="16"/>
        <v>8</v>
      </c>
      <c r="N103" s="57"/>
      <c r="O103" s="15">
        <v>0.1</v>
      </c>
      <c r="P103" s="15">
        <f t="shared" si="17"/>
        <v>0.8</v>
      </c>
    </row>
    <row r="104" spans="1:18" x14ac:dyDescent="0.2">
      <c r="A104" s="11" t="s">
        <v>108</v>
      </c>
      <c r="B104" s="11" t="s">
        <v>109</v>
      </c>
      <c r="C104" s="11" t="s">
        <v>108</v>
      </c>
      <c r="D104" s="11" t="s">
        <v>275</v>
      </c>
      <c r="E104" s="12">
        <v>50</v>
      </c>
      <c r="F104" s="12">
        <v>900</v>
      </c>
      <c r="G104" s="12">
        <v>5</v>
      </c>
      <c r="H104" s="12">
        <v>25</v>
      </c>
      <c r="I104" s="12">
        <v>100</v>
      </c>
      <c r="J104" s="12"/>
      <c r="K104" s="13"/>
      <c r="L104" s="12">
        <f t="shared" si="15"/>
        <v>100</v>
      </c>
      <c r="M104" s="12">
        <f t="shared" si="16"/>
        <v>4</v>
      </c>
      <c r="N104" s="57"/>
      <c r="O104" s="15">
        <v>0.1</v>
      </c>
      <c r="P104" s="15">
        <f t="shared" si="17"/>
        <v>0.4</v>
      </c>
    </row>
    <row r="105" spans="1:18" x14ac:dyDescent="0.2">
      <c r="A105" s="36" t="s">
        <v>187</v>
      </c>
      <c r="B105" s="36" t="s">
        <v>109</v>
      </c>
      <c r="C105" s="36">
        <v>90448700</v>
      </c>
      <c r="D105" s="36" t="s">
        <v>277</v>
      </c>
      <c r="E105" s="12" t="s">
        <v>102</v>
      </c>
      <c r="F105" s="12">
        <v>900</v>
      </c>
      <c r="G105" s="12">
        <v>5</v>
      </c>
      <c r="H105" s="12">
        <v>25</v>
      </c>
      <c r="I105" s="12"/>
      <c r="J105" s="12"/>
      <c r="K105" s="13"/>
      <c r="L105" s="12">
        <f t="shared" si="15"/>
        <v>0</v>
      </c>
      <c r="M105" s="12">
        <f t="shared" si="16"/>
        <v>0</v>
      </c>
      <c r="N105" s="57"/>
      <c r="O105" s="15">
        <v>0.1</v>
      </c>
      <c r="P105" s="15">
        <f t="shared" si="17"/>
        <v>0</v>
      </c>
    </row>
    <row r="106" spans="1:18" x14ac:dyDescent="0.2">
      <c r="A106" s="11" t="s">
        <v>110</v>
      </c>
      <c r="B106" s="11" t="s">
        <v>111</v>
      </c>
      <c r="C106" s="11" t="s">
        <v>110</v>
      </c>
      <c r="D106" s="11" t="s">
        <v>275</v>
      </c>
      <c r="E106" s="12">
        <v>50</v>
      </c>
      <c r="F106" s="12">
        <v>1200</v>
      </c>
      <c r="G106" s="12">
        <v>5</v>
      </c>
      <c r="H106" s="12">
        <v>25</v>
      </c>
      <c r="I106" s="12">
        <v>50</v>
      </c>
      <c r="J106" s="12"/>
      <c r="K106" s="13"/>
      <c r="L106" s="12">
        <f t="shared" si="15"/>
        <v>50</v>
      </c>
      <c r="M106" s="12">
        <f t="shared" si="16"/>
        <v>2</v>
      </c>
      <c r="N106" s="57"/>
      <c r="O106" s="15">
        <v>0.13</v>
      </c>
      <c r="P106" s="15">
        <f t="shared" si="17"/>
        <v>0.26</v>
      </c>
    </row>
    <row r="107" spans="1:18" x14ac:dyDescent="0.2">
      <c r="A107" s="36" t="s">
        <v>204</v>
      </c>
      <c r="B107" s="36" t="s">
        <v>111</v>
      </c>
      <c r="C107" s="31" t="s">
        <v>205</v>
      </c>
      <c r="D107" s="36" t="s">
        <v>277</v>
      </c>
      <c r="E107" s="12">
        <v>50</v>
      </c>
      <c r="F107" s="12">
        <v>1200</v>
      </c>
      <c r="G107" s="12">
        <v>5</v>
      </c>
      <c r="H107" s="12">
        <v>25</v>
      </c>
      <c r="I107" s="12"/>
      <c r="J107" s="12">
        <v>100</v>
      </c>
      <c r="K107" s="13"/>
      <c r="L107" s="12">
        <f t="shared" si="15"/>
        <v>100</v>
      </c>
      <c r="M107" s="12">
        <f t="shared" si="16"/>
        <v>4</v>
      </c>
      <c r="N107" s="57"/>
      <c r="O107" s="15">
        <v>0.13</v>
      </c>
      <c r="P107" s="15">
        <f t="shared" si="17"/>
        <v>0.52</v>
      </c>
    </row>
    <row r="108" spans="1:18" x14ac:dyDescent="0.2">
      <c r="A108" s="36" t="s">
        <v>268</v>
      </c>
      <c r="B108" s="36" t="s">
        <v>269</v>
      </c>
      <c r="C108" s="31" t="s">
        <v>270</v>
      </c>
      <c r="D108" s="36" t="s">
        <v>277</v>
      </c>
      <c r="E108" s="12">
        <v>50</v>
      </c>
      <c r="F108" s="12">
        <v>2400</v>
      </c>
      <c r="G108" s="12">
        <v>5</v>
      </c>
      <c r="H108" s="12">
        <v>25</v>
      </c>
      <c r="I108" s="12">
        <v>50</v>
      </c>
      <c r="J108" s="12"/>
      <c r="K108" s="13"/>
      <c r="L108" s="12">
        <f t="shared" si="15"/>
        <v>50</v>
      </c>
      <c r="M108" s="12">
        <f t="shared" si="16"/>
        <v>2</v>
      </c>
      <c r="N108" s="57"/>
      <c r="O108" s="15">
        <v>0.26</v>
      </c>
      <c r="P108" s="15">
        <f t="shared" si="17"/>
        <v>0.52</v>
      </c>
      <c r="Q108" s="43"/>
    </row>
    <row r="109" spans="1:18" x14ac:dyDescent="0.2">
      <c r="A109" s="307" t="s">
        <v>112</v>
      </c>
      <c r="B109" s="307"/>
      <c r="C109" s="8"/>
      <c r="D109" s="8"/>
      <c r="E109" s="8"/>
      <c r="F109" s="12"/>
      <c r="G109" s="12"/>
      <c r="H109" s="12"/>
      <c r="I109" s="12"/>
      <c r="J109" s="12"/>
      <c r="K109" s="36"/>
      <c r="L109" s="12"/>
      <c r="M109" s="12"/>
      <c r="N109" s="57"/>
      <c r="O109" s="12"/>
      <c r="P109" s="15"/>
    </row>
    <row r="110" spans="1:18" x14ac:dyDescent="0.2">
      <c r="A110" s="11" t="s">
        <v>216</v>
      </c>
      <c r="B110" s="11" t="s">
        <v>217</v>
      </c>
      <c r="C110" s="11" t="s">
        <v>216</v>
      </c>
      <c r="D110" s="11" t="s">
        <v>275</v>
      </c>
      <c r="E110" s="12">
        <v>20</v>
      </c>
      <c r="F110" s="12">
        <v>150</v>
      </c>
      <c r="G110" s="12">
        <v>10</v>
      </c>
      <c r="H110" s="12">
        <v>400</v>
      </c>
      <c r="I110" s="12"/>
      <c r="J110" s="12"/>
      <c r="K110" s="36"/>
      <c r="L110" s="12">
        <f t="shared" ref="L110:L143" si="18">SUM(I110:K110)</f>
        <v>0</v>
      </c>
      <c r="M110" s="12">
        <f t="shared" ref="M110:M143" si="19">$L110/$H110</f>
        <v>0</v>
      </c>
      <c r="N110" s="57"/>
      <c r="O110" s="12">
        <v>0.06</v>
      </c>
      <c r="P110" s="15">
        <f t="shared" ref="P110:P143" si="20">$M110*$O110</f>
        <v>0</v>
      </c>
      <c r="Q110" s="43">
        <f>SUM(P110:P125)</f>
        <v>0.38</v>
      </c>
      <c r="R110" s="3">
        <f>Q110*100/$Q$144</f>
        <v>1.1724776303609998</v>
      </c>
    </row>
    <row r="111" spans="1:18" x14ac:dyDescent="0.2">
      <c r="A111" s="36" t="s">
        <v>226</v>
      </c>
      <c r="B111" s="36" t="s">
        <v>217</v>
      </c>
      <c r="C111" s="36">
        <v>90444200</v>
      </c>
      <c r="D111" s="36" t="s">
        <v>277</v>
      </c>
      <c r="E111" s="12">
        <v>20</v>
      </c>
      <c r="F111" s="12">
        <v>150</v>
      </c>
      <c r="G111" s="12">
        <v>10</v>
      </c>
      <c r="H111" s="12">
        <v>400</v>
      </c>
      <c r="I111" s="12"/>
      <c r="J111" s="12"/>
      <c r="K111" s="36"/>
      <c r="L111" s="12">
        <f t="shared" si="18"/>
        <v>0</v>
      </c>
      <c r="M111" s="12">
        <f t="shared" si="19"/>
        <v>0</v>
      </c>
      <c r="N111" s="57"/>
      <c r="O111" s="12">
        <v>0.06</v>
      </c>
      <c r="P111" s="15">
        <f t="shared" si="20"/>
        <v>0</v>
      </c>
    </row>
    <row r="112" spans="1:18" x14ac:dyDescent="0.2">
      <c r="A112" s="11" t="s">
        <v>191</v>
      </c>
      <c r="B112" s="11" t="s">
        <v>192</v>
      </c>
      <c r="C112" s="11" t="s">
        <v>191</v>
      </c>
      <c r="D112" s="11" t="s">
        <v>275</v>
      </c>
      <c r="E112" s="12">
        <v>20</v>
      </c>
      <c r="F112" s="12">
        <v>200</v>
      </c>
      <c r="G112" s="12">
        <v>10</v>
      </c>
      <c r="H112" s="12">
        <v>300</v>
      </c>
      <c r="I112" s="12"/>
      <c r="J112" s="12"/>
      <c r="K112" s="36"/>
      <c r="L112" s="12">
        <f t="shared" si="18"/>
        <v>0</v>
      </c>
      <c r="M112" s="12">
        <f t="shared" si="19"/>
        <v>0</v>
      </c>
      <c r="N112" s="57"/>
      <c r="O112" s="12">
        <v>0.06</v>
      </c>
      <c r="P112" s="15">
        <f t="shared" si="20"/>
        <v>0</v>
      </c>
    </row>
    <row r="113" spans="1:18" x14ac:dyDescent="0.2">
      <c r="A113" s="11" t="s">
        <v>160</v>
      </c>
      <c r="B113" s="11" t="s">
        <v>161</v>
      </c>
      <c r="C113" s="11" t="s">
        <v>160</v>
      </c>
      <c r="D113" s="11" t="s">
        <v>275</v>
      </c>
      <c r="E113" s="12">
        <v>20</v>
      </c>
      <c r="F113" s="12">
        <v>300</v>
      </c>
      <c r="G113" s="12">
        <v>10</v>
      </c>
      <c r="H113" s="12">
        <v>200</v>
      </c>
      <c r="I113" s="12"/>
      <c r="J113" s="12"/>
      <c r="K113" s="13"/>
      <c r="L113" s="12">
        <f t="shared" si="18"/>
        <v>0</v>
      </c>
      <c r="M113" s="12">
        <f t="shared" si="19"/>
        <v>0</v>
      </c>
      <c r="N113" s="57"/>
      <c r="O113" s="15">
        <v>0.06</v>
      </c>
      <c r="P113" s="15">
        <f t="shared" si="20"/>
        <v>0</v>
      </c>
    </row>
    <row r="114" spans="1:18" x14ac:dyDescent="0.2">
      <c r="A114" s="36" t="s">
        <v>215</v>
      </c>
      <c r="B114" s="36" t="s">
        <v>161</v>
      </c>
      <c r="C114" s="36">
        <v>90444300</v>
      </c>
      <c r="D114" s="36" t="s">
        <v>277</v>
      </c>
      <c r="E114" s="12" t="s">
        <v>46</v>
      </c>
      <c r="F114" s="12">
        <v>300</v>
      </c>
      <c r="G114" s="12">
        <v>10</v>
      </c>
      <c r="H114" s="12">
        <v>200</v>
      </c>
      <c r="I114" s="12"/>
      <c r="J114" s="12"/>
      <c r="K114" s="13"/>
      <c r="L114" s="12">
        <f t="shared" si="18"/>
        <v>0</v>
      </c>
      <c r="M114" s="12">
        <f t="shared" si="19"/>
        <v>0</v>
      </c>
      <c r="N114" s="57"/>
      <c r="O114" s="15">
        <v>0.06</v>
      </c>
      <c r="P114" s="15">
        <f t="shared" si="20"/>
        <v>0</v>
      </c>
    </row>
    <row r="115" spans="1:18" x14ac:dyDescent="0.2">
      <c r="A115" s="11" t="s">
        <v>206</v>
      </c>
      <c r="B115" s="11" t="s">
        <v>114</v>
      </c>
      <c r="C115" s="11" t="s">
        <v>206</v>
      </c>
      <c r="D115" s="11" t="s">
        <v>275</v>
      </c>
      <c r="E115" s="12">
        <v>20</v>
      </c>
      <c r="F115" s="12">
        <v>450</v>
      </c>
      <c r="G115" s="12">
        <v>10</v>
      </c>
      <c r="H115" s="12">
        <v>100</v>
      </c>
      <c r="I115" s="12"/>
      <c r="J115" s="12"/>
      <c r="K115" s="25"/>
      <c r="L115" s="12">
        <f t="shared" si="18"/>
        <v>0</v>
      </c>
      <c r="M115" s="12">
        <f t="shared" si="19"/>
        <v>0</v>
      </c>
      <c r="N115" s="57"/>
      <c r="O115" s="15">
        <v>0.08</v>
      </c>
      <c r="P115" s="15">
        <f t="shared" si="20"/>
        <v>0</v>
      </c>
    </row>
    <row r="116" spans="1:18" x14ac:dyDescent="0.2">
      <c r="A116" s="36" t="s">
        <v>113</v>
      </c>
      <c r="B116" s="36" t="s">
        <v>114</v>
      </c>
      <c r="C116" s="36">
        <v>90444400</v>
      </c>
      <c r="D116" s="36" t="s">
        <v>277</v>
      </c>
      <c r="E116" s="12" t="s">
        <v>46</v>
      </c>
      <c r="F116" s="12">
        <v>450</v>
      </c>
      <c r="G116" s="12">
        <v>10</v>
      </c>
      <c r="H116" s="12">
        <v>100</v>
      </c>
      <c r="I116" s="12"/>
      <c r="J116" s="12"/>
      <c r="K116" s="13"/>
      <c r="L116" s="12">
        <f t="shared" si="18"/>
        <v>0</v>
      </c>
      <c r="M116" s="12">
        <f t="shared" si="19"/>
        <v>0</v>
      </c>
      <c r="N116" s="57"/>
      <c r="O116" s="15">
        <v>0.08</v>
      </c>
      <c r="P116" s="15">
        <f t="shared" si="20"/>
        <v>0</v>
      </c>
    </row>
    <row r="117" spans="1:18" x14ac:dyDescent="0.2">
      <c r="A117" s="11" t="s">
        <v>115</v>
      </c>
      <c r="B117" s="11" t="s">
        <v>116</v>
      </c>
      <c r="C117" s="11" t="s">
        <v>115</v>
      </c>
      <c r="D117" s="11" t="s">
        <v>275</v>
      </c>
      <c r="E117" s="12">
        <v>20</v>
      </c>
      <c r="F117" s="12">
        <v>600</v>
      </c>
      <c r="G117" s="12">
        <v>10</v>
      </c>
      <c r="H117" s="12">
        <v>100</v>
      </c>
      <c r="I117" s="12"/>
      <c r="J117" s="12"/>
      <c r="K117" s="13"/>
      <c r="L117" s="12">
        <f t="shared" si="18"/>
        <v>0</v>
      </c>
      <c r="M117" s="12">
        <f t="shared" si="19"/>
        <v>0</v>
      </c>
      <c r="N117" s="57"/>
      <c r="O117" s="15">
        <v>0.06</v>
      </c>
      <c r="P117" s="15">
        <f t="shared" si="20"/>
        <v>0</v>
      </c>
    </row>
    <row r="118" spans="1:18" x14ac:dyDescent="0.2">
      <c r="A118" s="36" t="s">
        <v>188</v>
      </c>
      <c r="B118" s="36" t="s">
        <v>116</v>
      </c>
      <c r="C118" s="36">
        <v>90444600</v>
      </c>
      <c r="D118" s="36" t="s">
        <v>277</v>
      </c>
      <c r="E118" s="12" t="s">
        <v>46</v>
      </c>
      <c r="F118" s="12">
        <v>600</v>
      </c>
      <c r="G118" s="12">
        <v>10</v>
      </c>
      <c r="H118" s="12">
        <v>100</v>
      </c>
      <c r="I118" s="12">
        <v>200</v>
      </c>
      <c r="J118" s="12">
        <v>200</v>
      </c>
      <c r="K118" s="13"/>
      <c r="L118" s="12">
        <f t="shared" si="18"/>
        <v>400</v>
      </c>
      <c r="M118" s="12">
        <f t="shared" si="19"/>
        <v>4</v>
      </c>
      <c r="N118" s="57"/>
      <c r="O118" s="15">
        <v>0.06</v>
      </c>
      <c r="P118" s="15">
        <f t="shared" si="20"/>
        <v>0.24</v>
      </c>
    </row>
    <row r="119" spans="1:18" x14ac:dyDescent="0.2">
      <c r="A119" s="11" t="s">
        <v>117</v>
      </c>
      <c r="B119" s="11" t="s">
        <v>118</v>
      </c>
      <c r="C119" s="11" t="s">
        <v>117</v>
      </c>
      <c r="D119" s="11" t="s">
        <v>275</v>
      </c>
      <c r="E119" s="12">
        <v>20</v>
      </c>
      <c r="F119" s="12">
        <v>750</v>
      </c>
      <c r="G119" s="12">
        <v>10</v>
      </c>
      <c r="H119" s="12">
        <v>100</v>
      </c>
      <c r="I119" s="12"/>
      <c r="J119" s="12"/>
      <c r="K119" s="13"/>
      <c r="L119" s="12">
        <f t="shared" si="18"/>
        <v>0</v>
      </c>
      <c r="M119" s="12">
        <f t="shared" si="19"/>
        <v>0</v>
      </c>
      <c r="N119" s="57"/>
      <c r="O119" s="15">
        <v>7.0000000000000007E-2</v>
      </c>
      <c r="P119" s="15">
        <f t="shared" si="20"/>
        <v>0</v>
      </c>
    </row>
    <row r="120" spans="1:18" x14ac:dyDescent="0.2">
      <c r="A120" s="36" t="s">
        <v>189</v>
      </c>
      <c r="B120" s="36" t="s">
        <v>118</v>
      </c>
      <c r="C120" s="36">
        <v>90444700</v>
      </c>
      <c r="D120" s="36" t="s">
        <v>277</v>
      </c>
      <c r="E120" s="12" t="s">
        <v>46</v>
      </c>
      <c r="F120" s="12">
        <v>750</v>
      </c>
      <c r="G120" s="12">
        <v>10</v>
      </c>
      <c r="H120" s="12">
        <v>100</v>
      </c>
      <c r="I120" s="12">
        <v>200</v>
      </c>
      <c r="J120" s="12"/>
      <c r="K120" s="13"/>
      <c r="L120" s="12">
        <f t="shared" si="18"/>
        <v>200</v>
      </c>
      <c r="M120" s="12">
        <f t="shared" si="19"/>
        <v>2</v>
      </c>
      <c r="N120" s="57"/>
      <c r="O120" s="15">
        <v>7.0000000000000007E-2</v>
      </c>
      <c r="P120" s="15">
        <f t="shared" si="20"/>
        <v>0.14000000000000001</v>
      </c>
    </row>
    <row r="121" spans="1:18" x14ac:dyDescent="0.2">
      <c r="A121" s="11" t="s">
        <v>119</v>
      </c>
      <c r="B121" s="11" t="s">
        <v>120</v>
      </c>
      <c r="C121" s="11" t="s">
        <v>119</v>
      </c>
      <c r="D121" s="11" t="s">
        <v>275</v>
      </c>
      <c r="E121" s="12">
        <v>20</v>
      </c>
      <c r="F121" s="12">
        <v>900</v>
      </c>
      <c r="G121" s="12">
        <v>10</v>
      </c>
      <c r="H121" s="12">
        <v>50</v>
      </c>
      <c r="I121" s="12"/>
      <c r="J121" s="12"/>
      <c r="K121" s="13"/>
      <c r="L121" s="12">
        <f t="shared" si="18"/>
        <v>0</v>
      </c>
      <c r="M121" s="12">
        <f t="shared" si="19"/>
        <v>0</v>
      </c>
      <c r="N121" s="57"/>
      <c r="O121" s="15">
        <v>0.08</v>
      </c>
      <c r="P121" s="15">
        <f t="shared" si="20"/>
        <v>0</v>
      </c>
    </row>
    <row r="122" spans="1:18" x14ac:dyDescent="0.2">
      <c r="A122" s="36" t="s">
        <v>263</v>
      </c>
      <c r="B122" s="36" t="s">
        <v>120</v>
      </c>
      <c r="C122" s="36">
        <v>90444800</v>
      </c>
      <c r="D122" s="36" t="s">
        <v>277</v>
      </c>
      <c r="E122" s="12" t="s">
        <v>46</v>
      </c>
      <c r="F122" s="12">
        <v>900</v>
      </c>
      <c r="G122" s="12">
        <v>10</v>
      </c>
      <c r="H122" s="12">
        <v>50</v>
      </c>
      <c r="I122" s="12"/>
      <c r="J122" s="12"/>
      <c r="K122" s="13"/>
      <c r="L122" s="12">
        <f t="shared" si="18"/>
        <v>0</v>
      </c>
      <c r="M122" s="12">
        <f t="shared" si="19"/>
        <v>0</v>
      </c>
      <c r="N122" s="57"/>
      <c r="O122" s="15">
        <v>0.08</v>
      </c>
      <c r="P122" s="15">
        <f t="shared" si="20"/>
        <v>0</v>
      </c>
    </row>
    <row r="123" spans="1:18" x14ac:dyDescent="0.2">
      <c r="A123" s="11" t="s">
        <v>121</v>
      </c>
      <c r="B123" s="11" t="s">
        <v>122</v>
      </c>
      <c r="C123" s="11" t="s">
        <v>121</v>
      </c>
      <c r="D123" s="11" t="s">
        <v>275</v>
      </c>
      <c r="E123" s="12">
        <v>20</v>
      </c>
      <c r="F123" s="12">
        <v>1200</v>
      </c>
      <c r="G123" s="12">
        <v>10</v>
      </c>
      <c r="H123" s="12">
        <v>50</v>
      </c>
      <c r="I123" s="12"/>
      <c r="J123" s="12"/>
      <c r="K123" s="13"/>
      <c r="L123" s="12">
        <f t="shared" si="18"/>
        <v>0</v>
      </c>
      <c r="M123" s="12">
        <f t="shared" si="19"/>
        <v>0</v>
      </c>
      <c r="N123" s="57"/>
      <c r="O123" s="15">
        <v>0.11</v>
      </c>
      <c r="P123" s="15">
        <f t="shared" si="20"/>
        <v>0</v>
      </c>
    </row>
    <row r="124" spans="1:18" x14ac:dyDescent="0.2">
      <c r="A124" s="11" t="s">
        <v>207</v>
      </c>
      <c r="B124" s="11" t="s">
        <v>208</v>
      </c>
      <c r="C124" s="11" t="s">
        <v>207</v>
      </c>
      <c r="D124" s="11" t="s">
        <v>275</v>
      </c>
      <c r="E124" s="12">
        <v>20</v>
      </c>
      <c r="F124" s="12">
        <v>1500</v>
      </c>
      <c r="G124" s="12">
        <v>10</v>
      </c>
      <c r="H124" s="12">
        <v>50</v>
      </c>
      <c r="I124" s="12"/>
      <c r="J124" s="12"/>
      <c r="K124" s="13"/>
      <c r="L124" s="12">
        <f t="shared" si="18"/>
        <v>0</v>
      </c>
      <c r="M124" s="12">
        <f t="shared" si="19"/>
        <v>0</v>
      </c>
      <c r="N124" s="57"/>
      <c r="O124" s="15">
        <v>7.0000000000000007E-2</v>
      </c>
      <c r="P124" s="15">
        <f t="shared" si="20"/>
        <v>0</v>
      </c>
    </row>
    <row r="125" spans="1:18" x14ac:dyDescent="0.2">
      <c r="A125" s="11" t="s">
        <v>209</v>
      </c>
      <c r="B125" s="11" t="s">
        <v>210</v>
      </c>
      <c r="C125" s="11" t="s">
        <v>209</v>
      </c>
      <c r="D125" s="11" t="s">
        <v>275</v>
      </c>
      <c r="E125" s="12">
        <v>20</v>
      </c>
      <c r="F125" s="12">
        <v>1800</v>
      </c>
      <c r="G125" s="12">
        <v>10</v>
      </c>
      <c r="H125" s="12">
        <v>50</v>
      </c>
      <c r="I125" s="12"/>
      <c r="J125" s="12"/>
      <c r="K125" s="13"/>
      <c r="L125" s="12">
        <f t="shared" si="18"/>
        <v>0</v>
      </c>
      <c r="M125" s="12">
        <f t="shared" si="19"/>
        <v>0</v>
      </c>
      <c r="N125" s="58"/>
      <c r="O125" s="15">
        <v>0.09</v>
      </c>
      <c r="P125" s="15">
        <f t="shared" si="20"/>
        <v>0</v>
      </c>
      <c r="Q125" s="43"/>
    </row>
    <row r="126" spans="1:18" x14ac:dyDescent="0.2">
      <c r="A126" s="11" t="s">
        <v>123</v>
      </c>
      <c r="B126" s="11" t="s">
        <v>124</v>
      </c>
      <c r="C126" s="11" t="s">
        <v>123</v>
      </c>
      <c r="D126" s="11" t="s">
        <v>275</v>
      </c>
      <c r="E126" s="12">
        <v>25</v>
      </c>
      <c r="F126" s="12">
        <v>150</v>
      </c>
      <c r="G126" s="12">
        <v>10</v>
      </c>
      <c r="H126" s="12">
        <v>200</v>
      </c>
      <c r="I126" s="12"/>
      <c r="J126" s="12"/>
      <c r="K126" s="13"/>
      <c r="L126" s="12">
        <f t="shared" si="18"/>
        <v>0</v>
      </c>
      <c r="M126" s="12">
        <f t="shared" si="19"/>
        <v>0</v>
      </c>
      <c r="N126" s="57"/>
      <c r="O126" s="15">
        <v>0.04</v>
      </c>
      <c r="P126" s="15">
        <f t="shared" si="20"/>
        <v>0</v>
      </c>
      <c r="Q126" s="43">
        <f>SUM(P126:P143)</f>
        <v>0.68</v>
      </c>
      <c r="R126" s="3">
        <f>Q126*100/$Q$144</f>
        <v>2.0981178648565262</v>
      </c>
    </row>
    <row r="127" spans="1:18" x14ac:dyDescent="0.2">
      <c r="A127" s="36" t="s">
        <v>257</v>
      </c>
      <c r="B127" s="36" t="s">
        <v>124</v>
      </c>
      <c r="C127" s="36">
        <v>90445200</v>
      </c>
      <c r="D127" s="36" t="s">
        <v>277</v>
      </c>
      <c r="E127" s="12">
        <v>25</v>
      </c>
      <c r="F127" s="12">
        <v>150</v>
      </c>
      <c r="G127" s="12">
        <v>10</v>
      </c>
      <c r="H127" s="12">
        <v>200</v>
      </c>
      <c r="I127" s="12"/>
      <c r="J127" s="12"/>
      <c r="K127" s="13"/>
      <c r="L127" s="12">
        <f t="shared" si="18"/>
        <v>0</v>
      </c>
      <c r="M127" s="12">
        <f t="shared" si="19"/>
        <v>0</v>
      </c>
      <c r="N127" s="57"/>
      <c r="O127" s="15">
        <v>0.04</v>
      </c>
      <c r="P127" s="15">
        <f t="shared" si="20"/>
        <v>0</v>
      </c>
    </row>
    <row r="128" spans="1:18" x14ac:dyDescent="0.2">
      <c r="A128" s="11" t="s">
        <v>125</v>
      </c>
      <c r="B128" s="11" t="s">
        <v>126</v>
      </c>
      <c r="C128" s="11" t="s">
        <v>125</v>
      </c>
      <c r="D128" s="11" t="s">
        <v>275</v>
      </c>
      <c r="E128" s="12">
        <v>25</v>
      </c>
      <c r="F128" s="12">
        <v>300</v>
      </c>
      <c r="G128" s="12">
        <v>10</v>
      </c>
      <c r="H128" s="12">
        <v>100</v>
      </c>
      <c r="I128" s="12"/>
      <c r="J128" s="12"/>
      <c r="K128" s="13"/>
      <c r="L128" s="12">
        <f t="shared" si="18"/>
        <v>0</v>
      </c>
      <c r="M128" s="12">
        <f t="shared" si="19"/>
        <v>0</v>
      </c>
      <c r="N128" s="57"/>
      <c r="O128" s="15">
        <v>0.04</v>
      </c>
      <c r="P128" s="15">
        <f t="shared" si="20"/>
        <v>0</v>
      </c>
    </row>
    <row r="129" spans="1:18" x14ac:dyDescent="0.2">
      <c r="A129" s="36" t="s">
        <v>127</v>
      </c>
      <c r="B129" s="36" t="s">
        <v>126</v>
      </c>
      <c r="C129" s="36">
        <v>90445300</v>
      </c>
      <c r="D129" s="36" t="s">
        <v>277</v>
      </c>
      <c r="E129" s="12" t="s">
        <v>63</v>
      </c>
      <c r="F129" s="12">
        <v>300</v>
      </c>
      <c r="G129" s="12">
        <v>10</v>
      </c>
      <c r="H129" s="12">
        <v>100</v>
      </c>
      <c r="I129" s="12"/>
      <c r="J129" s="12"/>
      <c r="K129" s="13"/>
      <c r="L129" s="12">
        <f t="shared" si="18"/>
        <v>0</v>
      </c>
      <c r="M129" s="12">
        <f t="shared" si="19"/>
        <v>0</v>
      </c>
      <c r="N129" s="57"/>
      <c r="O129" s="15">
        <v>0.04</v>
      </c>
      <c r="P129" s="15">
        <f t="shared" si="20"/>
        <v>0</v>
      </c>
    </row>
    <row r="130" spans="1:18" x14ac:dyDescent="0.2">
      <c r="A130" s="11" t="s">
        <v>128</v>
      </c>
      <c r="B130" s="11" t="s">
        <v>129</v>
      </c>
      <c r="C130" s="11" t="s">
        <v>128</v>
      </c>
      <c r="D130" s="11" t="s">
        <v>275</v>
      </c>
      <c r="E130" s="12">
        <v>25</v>
      </c>
      <c r="F130" s="12">
        <v>450</v>
      </c>
      <c r="G130" s="12">
        <v>10</v>
      </c>
      <c r="H130" s="12">
        <v>100</v>
      </c>
      <c r="I130" s="12"/>
      <c r="J130" s="12"/>
      <c r="K130" s="13"/>
      <c r="L130" s="12">
        <f t="shared" si="18"/>
        <v>0</v>
      </c>
      <c r="M130" s="12">
        <f t="shared" si="19"/>
        <v>0</v>
      </c>
      <c r="N130" s="57"/>
      <c r="O130" s="15">
        <v>0.06</v>
      </c>
      <c r="P130" s="15">
        <f t="shared" si="20"/>
        <v>0</v>
      </c>
    </row>
    <row r="131" spans="1:18" x14ac:dyDescent="0.2">
      <c r="A131" s="36" t="s">
        <v>190</v>
      </c>
      <c r="B131" s="36" t="s">
        <v>129</v>
      </c>
      <c r="C131" s="36">
        <v>90445400</v>
      </c>
      <c r="D131" s="36" t="s">
        <v>277</v>
      </c>
      <c r="E131" s="12" t="s">
        <v>63</v>
      </c>
      <c r="F131" s="12">
        <v>450</v>
      </c>
      <c r="G131" s="12">
        <v>10</v>
      </c>
      <c r="H131" s="12">
        <v>100</v>
      </c>
      <c r="I131" s="12"/>
      <c r="J131" s="12">
        <v>200</v>
      </c>
      <c r="K131" s="13"/>
      <c r="L131" s="12">
        <f t="shared" si="18"/>
        <v>200</v>
      </c>
      <c r="M131" s="12">
        <f t="shared" si="19"/>
        <v>2</v>
      </c>
      <c r="N131" s="57"/>
      <c r="O131" s="15">
        <v>0.06</v>
      </c>
      <c r="P131" s="15">
        <f t="shared" si="20"/>
        <v>0.12</v>
      </c>
    </row>
    <row r="132" spans="1:18" x14ac:dyDescent="0.2">
      <c r="A132" s="11" t="s">
        <v>130</v>
      </c>
      <c r="B132" s="11" t="s">
        <v>131</v>
      </c>
      <c r="C132" s="11" t="s">
        <v>130</v>
      </c>
      <c r="D132" s="11" t="s">
        <v>275</v>
      </c>
      <c r="E132" s="12">
        <v>25</v>
      </c>
      <c r="F132" s="12">
        <v>600</v>
      </c>
      <c r="G132" s="12">
        <v>10</v>
      </c>
      <c r="H132" s="12">
        <v>50</v>
      </c>
      <c r="I132" s="12"/>
      <c r="J132" s="12"/>
      <c r="K132" s="13"/>
      <c r="L132" s="12">
        <f t="shared" si="18"/>
        <v>0</v>
      </c>
      <c r="M132" s="12">
        <f t="shared" si="19"/>
        <v>0</v>
      </c>
      <c r="N132" s="57"/>
      <c r="O132" s="15">
        <v>0.04</v>
      </c>
      <c r="P132" s="15">
        <f t="shared" si="20"/>
        <v>0</v>
      </c>
    </row>
    <row r="133" spans="1:18" x14ac:dyDescent="0.2">
      <c r="A133" s="36" t="s">
        <v>211</v>
      </c>
      <c r="B133" s="36" t="s">
        <v>131</v>
      </c>
      <c r="C133" s="36">
        <v>90445600</v>
      </c>
      <c r="D133" s="36" t="s">
        <v>277</v>
      </c>
      <c r="E133" s="12">
        <v>25</v>
      </c>
      <c r="F133" s="12">
        <v>600</v>
      </c>
      <c r="G133" s="12">
        <v>10</v>
      </c>
      <c r="H133" s="12">
        <v>50</v>
      </c>
      <c r="I133" s="12"/>
      <c r="J133" s="12"/>
      <c r="K133" s="13"/>
      <c r="L133" s="12">
        <f t="shared" si="18"/>
        <v>0</v>
      </c>
      <c r="M133" s="12">
        <f t="shared" si="19"/>
        <v>0</v>
      </c>
      <c r="N133" s="57"/>
      <c r="O133" s="15">
        <v>0.04</v>
      </c>
      <c r="P133" s="15">
        <f t="shared" si="20"/>
        <v>0</v>
      </c>
    </row>
    <row r="134" spans="1:18" x14ac:dyDescent="0.2">
      <c r="A134" s="11" t="s">
        <v>162</v>
      </c>
      <c r="B134" s="11" t="s">
        <v>163</v>
      </c>
      <c r="C134" s="11" t="s">
        <v>162</v>
      </c>
      <c r="D134" s="11" t="s">
        <v>275</v>
      </c>
      <c r="E134" s="12">
        <v>25</v>
      </c>
      <c r="F134" s="12">
        <v>750</v>
      </c>
      <c r="G134" s="12">
        <v>10</v>
      </c>
      <c r="H134" s="12">
        <v>50</v>
      </c>
      <c r="I134" s="12"/>
      <c r="J134" s="12"/>
      <c r="K134" s="13"/>
      <c r="L134" s="12">
        <f t="shared" si="18"/>
        <v>0</v>
      </c>
      <c r="M134" s="12">
        <f t="shared" si="19"/>
        <v>0</v>
      </c>
      <c r="N134" s="57"/>
      <c r="O134" s="15">
        <v>0.04</v>
      </c>
      <c r="P134" s="15">
        <f t="shared" si="20"/>
        <v>0</v>
      </c>
    </row>
    <row r="135" spans="1:18" x14ac:dyDescent="0.2">
      <c r="A135" s="36" t="s">
        <v>218</v>
      </c>
      <c r="B135" s="36" t="s">
        <v>163</v>
      </c>
      <c r="C135" s="31" t="s">
        <v>219</v>
      </c>
      <c r="D135" s="36" t="s">
        <v>277</v>
      </c>
      <c r="E135" s="12">
        <v>25</v>
      </c>
      <c r="F135" s="12">
        <v>750</v>
      </c>
      <c r="G135" s="12">
        <v>10</v>
      </c>
      <c r="H135" s="12">
        <v>50</v>
      </c>
      <c r="I135" s="12"/>
      <c r="J135" s="12">
        <v>500</v>
      </c>
      <c r="K135" s="13"/>
      <c r="L135" s="12">
        <f t="shared" si="18"/>
        <v>500</v>
      </c>
      <c r="M135" s="12">
        <f t="shared" si="19"/>
        <v>10</v>
      </c>
      <c r="N135" s="57"/>
      <c r="O135" s="15">
        <v>0.04</v>
      </c>
      <c r="P135" s="15">
        <f t="shared" si="20"/>
        <v>0.4</v>
      </c>
    </row>
    <row r="136" spans="1:18" x14ac:dyDescent="0.2">
      <c r="A136" s="11" t="s">
        <v>132</v>
      </c>
      <c r="B136" s="11" t="s">
        <v>133</v>
      </c>
      <c r="C136" s="11" t="s">
        <v>132</v>
      </c>
      <c r="D136" s="11" t="s">
        <v>275</v>
      </c>
      <c r="E136" s="12">
        <v>25</v>
      </c>
      <c r="F136" s="12">
        <v>900</v>
      </c>
      <c r="G136" s="12">
        <v>10</v>
      </c>
      <c r="H136" s="12">
        <v>50</v>
      </c>
      <c r="I136" s="12"/>
      <c r="J136" s="12"/>
      <c r="K136" s="13"/>
      <c r="L136" s="12">
        <f t="shared" si="18"/>
        <v>0</v>
      </c>
      <c r="M136" s="12">
        <f t="shared" si="19"/>
        <v>0</v>
      </c>
      <c r="N136" s="57"/>
      <c r="O136" s="15">
        <v>0.06</v>
      </c>
      <c r="P136" s="15">
        <f t="shared" si="20"/>
        <v>0</v>
      </c>
    </row>
    <row r="137" spans="1:18" x14ac:dyDescent="0.2">
      <c r="A137" s="36" t="s">
        <v>264</v>
      </c>
      <c r="B137" s="36" t="s">
        <v>133</v>
      </c>
      <c r="C137" s="31" t="s">
        <v>265</v>
      </c>
      <c r="D137" s="36" t="s">
        <v>277</v>
      </c>
      <c r="E137" s="12">
        <v>25</v>
      </c>
      <c r="F137" s="12">
        <v>900</v>
      </c>
      <c r="G137" s="12">
        <v>10</v>
      </c>
      <c r="H137" s="12">
        <v>50</v>
      </c>
      <c r="I137" s="12"/>
      <c r="J137" s="12"/>
      <c r="K137" s="13"/>
      <c r="L137" s="12">
        <f t="shared" si="18"/>
        <v>0</v>
      </c>
      <c r="M137" s="12">
        <f t="shared" si="19"/>
        <v>0</v>
      </c>
      <c r="N137" s="57"/>
      <c r="O137" s="15">
        <v>0.06</v>
      </c>
      <c r="P137" s="15">
        <f t="shared" si="20"/>
        <v>0</v>
      </c>
    </row>
    <row r="138" spans="1:18" x14ac:dyDescent="0.2">
      <c r="A138" s="11" t="s">
        <v>134</v>
      </c>
      <c r="B138" s="11" t="s">
        <v>135</v>
      </c>
      <c r="C138" s="11" t="s">
        <v>134</v>
      </c>
      <c r="D138" s="11" t="s">
        <v>275</v>
      </c>
      <c r="E138" s="12">
        <v>25</v>
      </c>
      <c r="F138" s="12">
        <v>1200</v>
      </c>
      <c r="G138" s="12">
        <v>10</v>
      </c>
      <c r="H138" s="12">
        <v>50</v>
      </c>
      <c r="I138" s="12"/>
      <c r="J138" s="12"/>
      <c r="K138" s="13"/>
      <c r="L138" s="12">
        <f t="shared" si="18"/>
        <v>0</v>
      </c>
      <c r="M138" s="12">
        <f t="shared" si="19"/>
        <v>0</v>
      </c>
      <c r="N138" s="57"/>
      <c r="O138" s="15">
        <v>0.08</v>
      </c>
      <c r="P138" s="15">
        <f t="shared" si="20"/>
        <v>0</v>
      </c>
    </row>
    <row r="139" spans="1:18" x14ac:dyDescent="0.2">
      <c r="A139" s="26" t="s">
        <v>451</v>
      </c>
      <c r="B139" s="36" t="s">
        <v>135</v>
      </c>
      <c r="C139" s="26">
        <v>90445810</v>
      </c>
      <c r="D139" s="36" t="s">
        <v>277</v>
      </c>
      <c r="E139" s="12" t="s">
        <v>63</v>
      </c>
      <c r="F139" s="12">
        <v>1200</v>
      </c>
      <c r="G139" s="12">
        <v>10</v>
      </c>
      <c r="H139" s="12">
        <v>50</v>
      </c>
      <c r="I139" s="12"/>
      <c r="J139" s="12">
        <v>100</v>
      </c>
      <c r="K139" s="13"/>
      <c r="L139" s="12">
        <f t="shared" si="18"/>
        <v>100</v>
      </c>
      <c r="M139" s="12">
        <f t="shared" si="19"/>
        <v>2</v>
      </c>
      <c r="N139" s="57"/>
      <c r="O139" s="15">
        <v>0.08</v>
      </c>
      <c r="P139" s="15">
        <f t="shared" si="20"/>
        <v>0.16</v>
      </c>
    </row>
    <row r="140" spans="1:18" x14ac:dyDescent="0.2">
      <c r="A140" s="11" t="s">
        <v>238</v>
      </c>
      <c r="B140" s="11" t="s">
        <v>239</v>
      </c>
      <c r="C140" s="11" t="s">
        <v>238</v>
      </c>
      <c r="D140" s="11" t="s">
        <v>275</v>
      </c>
      <c r="E140" s="12">
        <v>25</v>
      </c>
      <c r="F140" s="12">
        <v>1524</v>
      </c>
      <c r="G140" s="12">
        <v>10</v>
      </c>
      <c r="H140" s="12">
        <v>50</v>
      </c>
      <c r="I140" s="12"/>
      <c r="J140" s="12"/>
      <c r="K140" s="13"/>
      <c r="L140" s="12">
        <f t="shared" si="18"/>
        <v>0</v>
      </c>
      <c r="M140" s="12">
        <f t="shared" si="19"/>
        <v>0</v>
      </c>
      <c r="N140" s="57"/>
      <c r="O140" s="15">
        <v>0.08</v>
      </c>
      <c r="P140" s="15">
        <f t="shared" si="20"/>
        <v>0</v>
      </c>
    </row>
    <row r="141" spans="1:18" x14ac:dyDescent="0.2">
      <c r="A141" s="11" t="s">
        <v>164</v>
      </c>
      <c r="B141" s="11" t="s">
        <v>165</v>
      </c>
      <c r="C141" s="11" t="s">
        <v>164</v>
      </c>
      <c r="D141" s="11" t="s">
        <v>275</v>
      </c>
      <c r="E141" s="12">
        <v>25</v>
      </c>
      <c r="F141" s="12">
        <v>1800</v>
      </c>
      <c r="G141" s="12">
        <v>10</v>
      </c>
      <c r="H141" s="12">
        <v>50</v>
      </c>
      <c r="I141" s="12"/>
      <c r="J141" s="12"/>
      <c r="K141" s="13"/>
      <c r="L141" s="12">
        <f t="shared" si="18"/>
        <v>0</v>
      </c>
      <c r="M141" s="12">
        <f t="shared" si="19"/>
        <v>0</v>
      </c>
      <c r="N141" s="57"/>
      <c r="O141" s="15">
        <v>0.12</v>
      </c>
      <c r="P141" s="15">
        <f t="shared" si="20"/>
        <v>0</v>
      </c>
    </row>
    <row r="142" spans="1:18" x14ac:dyDescent="0.2">
      <c r="A142" s="36" t="s">
        <v>227</v>
      </c>
      <c r="B142" s="36" t="s">
        <v>165</v>
      </c>
      <c r="C142" s="36">
        <v>90445900</v>
      </c>
      <c r="D142" s="36" t="s">
        <v>277</v>
      </c>
      <c r="E142" s="12">
        <v>25</v>
      </c>
      <c r="F142" s="12">
        <v>1800</v>
      </c>
      <c r="G142" s="12">
        <v>10</v>
      </c>
      <c r="H142" s="12">
        <v>50</v>
      </c>
      <c r="I142" s="12"/>
      <c r="J142" s="12"/>
      <c r="K142" s="13"/>
      <c r="L142" s="12">
        <f t="shared" si="18"/>
        <v>0</v>
      </c>
      <c r="M142" s="12">
        <f t="shared" si="19"/>
        <v>0</v>
      </c>
      <c r="N142" s="57"/>
      <c r="O142" s="15">
        <v>0.12</v>
      </c>
      <c r="P142" s="15">
        <f t="shared" si="20"/>
        <v>0</v>
      </c>
      <c r="Q142" s="43"/>
    </row>
    <row r="143" spans="1:18" x14ac:dyDescent="0.2">
      <c r="A143" s="36" t="s">
        <v>301</v>
      </c>
      <c r="B143" s="36" t="s">
        <v>302</v>
      </c>
      <c r="C143" s="36">
        <v>90446000</v>
      </c>
      <c r="D143" s="36" t="s">
        <v>277</v>
      </c>
      <c r="E143" s="12">
        <v>25</v>
      </c>
      <c r="F143" s="12">
        <v>2400</v>
      </c>
      <c r="G143" s="12">
        <v>10</v>
      </c>
      <c r="H143" s="12">
        <v>50</v>
      </c>
      <c r="I143" s="12"/>
      <c r="J143" s="12"/>
      <c r="K143" s="13"/>
      <c r="L143" s="12">
        <f t="shared" si="18"/>
        <v>0</v>
      </c>
      <c r="M143" s="12">
        <f t="shared" si="19"/>
        <v>0</v>
      </c>
      <c r="N143" s="57"/>
      <c r="O143" s="15">
        <v>0.12</v>
      </c>
      <c r="P143" s="15">
        <f t="shared" si="20"/>
        <v>0</v>
      </c>
      <c r="Q143" s="43"/>
    </row>
    <row r="144" spans="1:18" x14ac:dyDescent="0.2">
      <c r="A144" s="305"/>
      <c r="B144" s="305"/>
      <c r="C144" s="305"/>
      <c r="D144" s="305"/>
      <c r="E144" s="305"/>
      <c r="F144" s="305"/>
      <c r="G144" s="305"/>
      <c r="H144" s="305"/>
      <c r="I144" s="36">
        <f t="shared" ref="I144:M144" si="21">SUBTOTAL(9,I5:I143)</f>
        <v>10550</v>
      </c>
      <c r="J144" s="36">
        <f t="shared" si="21"/>
        <v>27450</v>
      </c>
      <c r="K144" s="36">
        <f t="shared" si="21"/>
        <v>0</v>
      </c>
      <c r="L144" s="36">
        <f t="shared" si="21"/>
        <v>38000</v>
      </c>
      <c r="M144" s="36">
        <f t="shared" si="21"/>
        <v>512</v>
      </c>
      <c r="N144" s="59"/>
      <c r="O144" s="12"/>
      <c r="P144" s="36">
        <f>SUBTOTAL(9,P5:P143)</f>
        <v>33.159999999999997</v>
      </c>
      <c r="Q144" s="3">
        <f>SUM(Q13:Q143)</f>
        <v>32.409999999999997</v>
      </c>
      <c r="R144" s="3">
        <f>SUM(R13:R143)</f>
        <v>100</v>
      </c>
    </row>
    <row r="145" spans="1:16" x14ac:dyDescent="0.2">
      <c r="A145" s="305"/>
      <c r="B145" s="305"/>
      <c r="C145" s="305"/>
      <c r="D145" s="305"/>
      <c r="E145" s="305"/>
      <c r="F145" s="305"/>
      <c r="G145" s="305"/>
      <c r="H145" s="305"/>
      <c r="I145" s="36">
        <v>164</v>
      </c>
      <c r="J145" s="36">
        <v>348</v>
      </c>
      <c r="K145" s="36"/>
      <c r="L145" s="36"/>
      <c r="M145" s="36">
        <f>SUM(I145:K145)</f>
        <v>512</v>
      </c>
      <c r="P145" s="3">
        <f>P144/30</f>
        <v>1.1053333333333333</v>
      </c>
    </row>
    <row r="146" spans="1:16" x14ac:dyDescent="0.2">
      <c r="A146" s="305"/>
      <c r="B146" s="305"/>
      <c r="C146" s="305"/>
      <c r="D146" s="305"/>
      <c r="E146" s="305"/>
      <c r="F146" s="305"/>
      <c r="G146" s="305"/>
      <c r="H146" s="305"/>
      <c r="I146" s="36">
        <v>11.22</v>
      </c>
      <c r="J146" s="36">
        <v>21.94</v>
      </c>
      <c r="K146" s="36"/>
      <c r="L146" s="36"/>
      <c r="M146" s="36">
        <f>SUM(I146:K146)</f>
        <v>33.160000000000004</v>
      </c>
    </row>
    <row r="147" spans="1:16" x14ac:dyDescent="0.2">
      <c r="A147" s="34"/>
      <c r="B147" s="34"/>
      <c r="C147" s="34"/>
      <c r="D147" s="34"/>
      <c r="E147" s="34"/>
      <c r="F147" s="34"/>
      <c r="G147" s="34"/>
      <c r="H147" s="34"/>
    </row>
    <row r="148" spans="1:16" x14ac:dyDescent="0.2">
      <c r="A148" s="28" t="s">
        <v>136</v>
      </c>
      <c r="B148" s="28" t="s">
        <v>136</v>
      </c>
      <c r="C148" s="30"/>
      <c r="D148" s="30"/>
      <c r="E148" s="8" t="s">
        <v>10</v>
      </c>
      <c r="F148" s="8" t="s">
        <v>137</v>
      </c>
      <c r="G148" s="300" t="s">
        <v>138</v>
      </c>
      <c r="H148" s="301"/>
      <c r="I148" s="20"/>
      <c r="J148" s="20"/>
      <c r="K148" s="20"/>
      <c r="L148" s="12"/>
      <c r="M148" s="12"/>
      <c r="N148" s="35"/>
      <c r="O148" s="12"/>
      <c r="P148" s="15"/>
    </row>
    <row r="149" spans="1:16" x14ac:dyDescent="0.2">
      <c r="A149" s="36"/>
      <c r="B149" s="36"/>
      <c r="C149" s="36"/>
      <c r="D149" s="36"/>
      <c r="E149" s="8"/>
      <c r="F149" s="8"/>
      <c r="G149" s="8" t="s">
        <v>139</v>
      </c>
      <c r="H149" s="8" t="s">
        <v>140</v>
      </c>
      <c r="I149" s="8" t="s">
        <v>140</v>
      </c>
      <c r="J149" s="8" t="s">
        <v>140</v>
      </c>
      <c r="K149" s="8" t="s">
        <v>140</v>
      </c>
      <c r="L149" s="36" t="s">
        <v>140</v>
      </c>
      <c r="M149" s="36" t="s">
        <v>12</v>
      </c>
      <c r="N149" s="37"/>
      <c r="O149" s="12"/>
      <c r="P149" s="15"/>
    </row>
    <row r="150" spans="1:16" x14ac:dyDescent="0.2">
      <c r="A150" s="38" t="s">
        <v>142</v>
      </c>
      <c r="B150" s="38" t="s">
        <v>143</v>
      </c>
      <c r="C150" s="38" t="s">
        <v>142</v>
      </c>
      <c r="D150" s="38" t="s">
        <v>142</v>
      </c>
      <c r="E150" s="12">
        <v>13</v>
      </c>
      <c r="F150" s="12">
        <v>25</v>
      </c>
      <c r="G150" s="12">
        <v>5</v>
      </c>
      <c r="H150" s="12">
        <v>125</v>
      </c>
      <c r="I150" s="12"/>
      <c r="J150" s="12"/>
      <c r="K150" s="12"/>
      <c r="L150" s="12">
        <f>SUM(I150:K150)</f>
        <v>0</v>
      </c>
      <c r="M150" s="12">
        <f>$L150/$H150</f>
        <v>0</v>
      </c>
      <c r="N150" s="39"/>
      <c r="O150" s="15">
        <v>0.09</v>
      </c>
      <c r="P150" s="15">
        <f>$M150*$O150</f>
        <v>0</v>
      </c>
    </row>
    <row r="151" spans="1:16" x14ac:dyDescent="0.2">
      <c r="A151" s="38" t="s">
        <v>144</v>
      </c>
      <c r="B151" s="38" t="s">
        <v>145</v>
      </c>
      <c r="C151" s="38" t="s">
        <v>144</v>
      </c>
      <c r="D151" s="38" t="s">
        <v>144</v>
      </c>
      <c r="E151" s="12">
        <v>19</v>
      </c>
      <c r="F151" s="12">
        <v>25</v>
      </c>
      <c r="G151" s="12">
        <v>5</v>
      </c>
      <c r="H151" s="12">
        <v>125</v>
      </c>
      <c r="I151" s="12"/>
      <c r="J151" s="12"/>
      <c r="K151" s="12"/>
      <c r="L151" s="12">
        <f>SUM(I151:K151)</f>
        <v>0</v>
      </c>
      <c r="M151" s="12">
        <f>$L151/$H151</f>
        <v>0</v>
      </c>
      <c r="N151" s="39"/>
      <c r="O151" s="15">
        <v>0.15</v>
      </c>
      <c r="P151" s="15">
        <f>$M151*$O151</f>
        <v>0</v>
      </c>
    </row>
    <row r="152" spans="1:16" x14ac:dyDescent="0.2">
      <c r="B152" s="3"/>
      <c r="I152" s="36">
        <f t="shared" ref="I152:K152" si="22">SUM(I150:I151)</f>
        <v>0</v>
      </c>
      <c r="J152" s="36">
        <f t="shared" ref="J152" si="23">SUM(J150:J151)</f>
        <v>0</v>
      </c>
      <c r="K152" s="36">
        <f t="shared" si="22"/>
        <v>0</v>
      </c>
      <c r="L152" s="36">
        <f>SUBTOTAL(9,L150:L151)</f>
        <v>0</v>
      </c>
      <c r="M152" s="36">
        <f>SUBTOTAL(9,M150:M151)</f>
        <v>0</v>
      </c>
      <c r="N152" s="37"/>
      <c r="O152" s="12"/>
      <c r="P152" s="33">
        <f>SUBTOTAL(9,P150:P151)</f>
        <v>0</v>
      </c>
    </row>
    <row r="153" spans="1:16" x14ac:dyDescent="0.2">
      <c r="B153" s="3"/>
      <c r="I153" s="40"/>
      <c r="J153" s="40"/>
      <c r="K153" s="40"/>
      <c r="L153" s="36">
        <v>0</v>
      </c>
      <c r="M153" s="36">
        <v>0</v>
      </c>
      <c r="N153" s="35"/>
      <c r="O153" s="12"/>
      <c r="P153" s="33">
        <v>0</v>
      </c>
    </row>
  </sheetData>
  <autoFilter ref="D3:D146"/>
  <mergeCells count="11">
    <mergeCell ref="A109:B109"/>
    <mergeCell ref="A144:H144"/>
    <mergeCell ref="A145:H145"/>
    <mergeCell ref="A146:H146"/>
    <mergeCell ref="G148:H148"/>
    <mergeCell ref="O3:P3"/>
    <mergeCell ref="A1:H1"/>
    <mergeCell ref="A2:D2"/>
    <mergeCell ref="E2:H2"/>
    <mergeCell ref="G3:H3"/>
    <mergeCell ref="L3:M3"/>
  </mergeCells>
  <conditionalFormatting sqref="A5:XFD143">
    <cfRule type="expression" dxfId="457" priority="2">
      <formula>MOD(ROW(),2)</formula>
    </cfRule>
  </conditionalFormatting>
  <conditionalFormatting sqref="L5:L143">
    <cfRule type="cellIs" dxfId="456" priority="4" operator="greaterThan">
      <formula>10000</formula>
    </cfRule>
  </conditionalFormatting>
  <conditionalFormatting sqref="L110:L143">
    <cfRule type="cellIs" dxfId="455" priority="5" operator="greaterThan">
      <formula>2000</formula>
    </cfRule>
  </conditionalFormatting>
  <conditionalFormatting sqref="P5:P108">
    <cfRule type="cellIs" dxfId="454" priority="3" operator="greaterThan">
      <formula>10</formula>
    </cfRule>
  </conditionalFormatting>
  <conditionalFormatting sqref="P139">
    <cfRule type="cellIs" dxfId="453" priority="1" operator="greaterThan">
      <formula>10</formula>
    </cfRule>
  </conditionalFormatting>
  <pageMargins left="0.25" right="0.25" top="0.75" bottom="0.75" header="0.3" footer="0.3"/>
  <pageSetup paperSize="9" scale="69" fitToHeight="0" orientation="landscape" r:id="rId1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5">
    <pageSetUpPr fitToPage="1"/>
  </sheetPr>
  <dimension ref="A1:Q153"/>
  <sheetViews>
    <sheetView zoomScaleNormal="100" workbookViewId="0">
      <pane xSplit="4" ySplit="4" topLeftCell="E5" activePane="bottomRight" state="frozen"/>
      <selection pane="topRight" activeCell="D1" sqref="D1"/>
      <selection pane="bottomLeft" activeCell="A4" sqref="A4"/>
      <selection pane="bottomRight" activeCell="E5" sqref="E5"/>
    </sheetView>
  </sheetViews>
  <sheetFormatPr defaultColWidth="9.140625" defaultRowHeight="12.75" x14ac:dyDescent="0.2"/>
  <cols>
    <col min="1" max="1" width="12.5703125" style="3" customWidth="1"/>
    <col min="2" max="2" width="14" style="41" customWidth="1"/>
    <col min="3" max="3" width="14" style="3" bestFit="1" customWidth="1"/>
    <col min="4" max="4" width="12.28515625" style="3" customWidth="1"/>
    <col min="5" max="5" width="7.85546875" style="3" customWidth="1"/>
    <col min="6" max="6" width="8.5703125" style="3" customWidth="1"/>
    <col min="7" max="7" width="6.140625" style="3" customWidth="1"/>
    <col min="8" max="8" width="6.42578125" style="3" customWidth="1"/>
    <col min="9" max="9" width="10.140625" style="3" customWidth="1"/>
    <col min="10" max="10" width="8.28515625" style="3" customWidth="1"/>
    <col min="11" max="11" width="10.7109375" style="3" bestFit="1" customWidth="1"/>
    <col min="12" max="12" width="8.28515625" style="3" bestFit="1" customWidth="1"/>
    <col min="13" max="14" width="9.42578125" style="3" customWidth="1"/>
    <col min="15" max="15" width="9.28515625" style="3" customWidth="1"/>
    <col min="16" max="16384" width="9.140625" style="3"/>
  </cols>
  <sheetData>
    <row r="1" spans="1:17" x14ac:dyDescent="0.2">
      <c r="A1" s="303" t="s">
        <v>281</v>
      </c>
      <c r="B1" s="303"/>
      <c r="C1" s="303"/>
      <c r="D1" s="303"/>
      <c r="E1" s="303"/>
      <c r="F1" s="303"/>
      <c r="G1" s="303"/>
      <c r="H1" s="303"/>
      <c r="I1" s="30" t="s">
        <v>532</v>
      </c>
      <c r="J1" s="20"/>
      <c r="K1" s="20"/>
      <c r="L1" s="20"/>
    </row>
    <row r="2" spans="1:17" x14ac:dyDescent="0.2">
      <c r="A2" s="303" t="s">
        <v>534</v>
      </c>
      <c r="B2" s="303"/>
      <c r="C2" s="303"/>
      <c r="D2" s="303"/>
      <c r="E2" s="303"/>
      <c r="F2" s="303"/>
      <c r="G2" s="303"/>
      <c r="H2" s="303"/>
      <c r="I2" s="10"/>
      <c r="J2" s="8"/>
      <c r="K2" s="8"/>
      <c r="L2" s="8"/>
      <c r="M2" s="29"/>
      <c r="N2" s="29"/>
      <c r="O2" s="30"/>
    </row>
    <row r="3" spans="1:17" x14ac:dyDescent="0.2">
      <c r="A3" s="8" t="s">
        <v>0</v>
      </c>
      <c r="B3" s="8" t="s">
        <v>1</v>
      </c>
      <c r="C3" s="8" t="s">
        <v>2</v>
      </c>
      <c r="D3" s="8" t="s">
        <v>274</v>
      </c>
      <c r="E3" s="8" t="s">
        <v>3</v>
      </c>
      <c r="F3" s="8" t="s">
        <v>4</v>
      </c>
      <c r="G3" s="302" t="s">
        <v>5</v>
      </c>
      <c r="H3" s="302"/>
      <c r="I3" s="31" t="s">
        <v>531</v>
      </c>
      <c r="J3" s="36"/>
      <c r="K3" s="302" t="s">
        <v>6</v>
      </c>
      <c r="L3" s="302"/>
      <c r="M3" s="55"/>
      <c r="N3" s="300" t="s">
        <v>7</v>
      </c>
      <c r="O3" s="301"/>
    </row>
    <row r="4" spans="1:17" x14ac:dyDescent="0.2">
      <c r="A4" s="36" t="s">
        <v>8</v>
      </c>
      <c r="B4" s="36"/>
      <c r="C4" s="36"/>
      <c r="D4" s="36"/>
      <c r="E4" s="7" t="s">
        <v>9</v>
      </c>
      <c r="F4" s="36" t="s">
        <v>10</v>
      </c>
      <c r="G4" s="8" t="s">
        <v>11</v>
      </c>
      <c r="H4" s="8" t="s">
        <v>12</v>
      </c>
      <c r="I4" s="36" t="s">
        <v>532</v>
      </c>
      <c r="J4" s="36"/>
      <c r="K4" s="8" t="s">
        <v>13</v>
      </c>
      <c r="L4" s="8" t="s">
        <v>12</v>
      </c>
      <c r="M4" s="56"/>
      <c r="N4" s="10" t="s">
        <v>14</v>
      </c>
      <c r="O4" s="10" t="s">
        <v>15</v>
      </c>
    </row>
    <row r="5" spans="1:17" x14ac:dyDescent="0.2">
      <c r="A5" s="11" t="s">
        <v>383</v>
      </c>
      <c r="B5" s="11" t="s">
        <v>384</v>
      </c>
      <c r="C5" s="11" t="s">
        <v>383</v>
      </c>
      <c r="D5" s="11" t="s">
        <v>275</v>
      </c>
      <c r="E5" s="12">
        <v>15</v>
      </c>
      <c r="F5" s="12">
        <v>225</v>
      </c>
      <c r="G5" s="12">
        <v>10</v>
      </c>
      <c r="H5" s="12">
        <v>400</v>
      </c>
      <c r="I5" s="12"/>
      <c r="J5" s="13"/>
      <c r="K5" s="12">
        <f t="shared" ref="K5:K19" si="0">SUM(I5:J5)</f>
        <v>0</v>
      </c>
      <c r="L5" s="12">
        <f t="shared" ref="L5:L19" si="1">$K5/$H5</f>
        <v>0</v>
      </c>
      <c r="M5" s="57"/>
      <c r="N5" s="15">
        <v>0.06</v>
      </c>
      <c r="O5" s="15">
        <f t="shared" ref="O5:O19" si="2">$L5*$N5</f>
        <v>0</v>
      </c>
      <c r="P5" s="43">
        <f>SUM(O5:O19)</f>
        <v>0</v>
      </c>
      <c r="Q5" s="3">
        <f>P5*100/$P$144</f>
        <v>0</v>
      </c>
    </row>
    <row r="6" spans="1:17" x14ac:dyDescent="0.2">
      <c r="A6" s="11" t="s">
        <v>385</v>
      </c>
      <c r="B6" s="11" t="s">
        <v>386</v>
      </c>
      <c r="C6" s="11" t="s">
        <v>385</v>
      </c>
      <c r="D6" s="11" t="s">
        <v>275</v>
      </c>
      <c r="E6" s="12">
        <v>15</v>
      </c>
      <c r="F6" s="12">
        <v>300</v>
      </c>
      <c r="G6" s="12">
        <v>10</v>
      </c>
      <c r="H6" s="12">
        <v>300</v>
      </c>
      <c r="I6" s="12"/>
      <c r="J6" s="13"/>
      <c r="K6" s="12">
        <f t="shared" si="0"/>
        <v>0</v>
      </c>
      <c r="L6" s="12">
        <f t="shared" si="1"/>
        <v>0</v>
      </c>
      <c r="M6" s="57"/>
      <c r="N6" s="15">
        <v>0.06</v>
      </c>
      <c r="O6" s="15">
        <f t="shared" si="2"/>
        <v>0</v>
      </c>
      <c r="P6" s="43"/>
    </row>
    <row r="7" spans="1:17" x14ac:dyDescent="0.2">
      <c r="A7" s="36" t="s">
        <v>387</v>
      </c>
      <c r="B7" s="36" t="s">
        <v>259</v>
      </c>
      <c r="C7" s="31" t="s">
        <v>388</v>
      </c>
      <c r="D7" s="36" t="s">
        <v>277</v>
      </c>
      <c r="E7" s="12" t="s">
        <v>167</v>
      </c>
      <c r="F7" s="12">
        <v>300</v>
      </c>
      <c r="G7" s="12">
        <v>10</v>
      </c>
      <c r="H7" s="12">
        <v>300</v>
      </c>
      <c r="I7" s="12"/>
      <c r="J7" s="13"/>
      <c r="K7" s="12">
        <f t="shared" si="0"/>
        <v>0</v>
      </c>
      <c r="L7" s="12">
        <f t="shared" si="1"/>
        <v>0</v>
      </c>
      <c r="M7" s="57"/>
      <c r="N7" s="15">
        <v>0.06</v>
      </c>
      <c r="O7" s="15">
        <f t="shared" si="2"/>
        <v>0</v>
      </c>
      <c r="P7" s="43"/>
    </row>
    <row r="8" spans="1:17" x14ac:dyDescent="0.2">
      <c r="A8" s="11" t="s">
        <v>258</v>
      </c>
      <c r="B8" s="11" t="s">
        <v>259</v>
      </c>
      <c r="C8" s="11" t="s">
        <v>258</v>
      </c>
      <c r="D8" s="11" t="s">
        <v>275</v>
      </c>
      <c r="E8" s="12">
        <v>15</v>
      </c>
      <c r="F8" s="12">
        <v>375</v>
      </c>
      <c r="G8" s="12">
        <v>10</v>
      </c>
      <c r="H8" s="12">
        <v>200</v>
      </c>
      <c r="I8" s="12"/>
      <c r="J8" s="13"/>
      <c r="K8" s="12">
        <f t="shared" si="0"/>
        <v>0</v>
      </c>
      <c r="L8" s="12">
        <f t="shared" si="1"/>
        <v>0</v>
      </c>
      <c r="M8" s="57"/>
      <c r="N8" s="15">
        <v>0.06</v>
      </c>
      <c r="O8" s="15">
        <f t="shared" si="2"/>
        <v>0</v>
      </c>
      <c r="P8" s="43"/>
    </row>
    <row r="9" spans="1:17" x14ac:dyDescent="0.2">
      <c r="A9" s="11" t="s">
        <v>26</v>
      </c>
      <c r="B9" s="11" t="s">
        <v>27</v>
      </c>
      <c r="C9" s="11" t="s">
        <v>26</v>
      </c>
      <c r="D9" s="11" t="s">
        <v>275</v>
      </c>
      <c r="E9" s="12">
        <v>15</v>
      </c>
      <c r="F9" s="12">
        <v>457</v>
      </c>
      <c r="G9" s="12">
        <v>10</v>
      </c>
      <c r="H9" s="12">
        <v>200</v>
      </c>
      <c r="I9" s="12"/>
      <c r="J9" s="13"/>
      <c r="K9" s="12">
        <f t="shared" si="0"/>
        <v>0</v>
      </c>
      <c r="L9" s="12">
        <f t="shared" si="1"/>
        <v>0</v>
      </c>
      <c r="M9" s="57"/>
      <c r="N9" s="15">
        <v>0.05</v>
      </c>
      <c r="O9" s="15">
        <f t="shared" si="2"/>
        <v>0</v>
      </c>
    </row>
    <row r="10" spans="1:17" x14ac:dyDescent="0.2">
      <c r="A10" s="36" t="s">
        <v>169</v>
      </c>
      <c r="B10" s="36" t="s">
        <v>27</v>
      </c>
      <c r="C10" s="36">
        <v>90441400</v>
      </c>
      <c r="D10" s="36" t="s">
        <v>277</v>
      </c>
      <c r="E10" s="12" t="s">
        <v>167</v>
      </c>
      <c r="F10" s="12">
        <v>450</v>
      </c>
      <c r="G10" s="12">
        <v>10</v>
      </c>
      <c r="H10" s="12">
        <v>200</v>
      </c>
      <c r="I10" s="12"/>
      <c r="J10" s="13"/>
      <c r="K10" s="12">
        <f t="shared" si="0"/>
        <v>0</v>
      </c>
      <c r="L10" s="12">
        <f t="shared" si="1"/>
        <v>0</v>
      </c>
      <c r="M10" s="57"/>
      <c r="N10" s="15">
        <v>0.05</v>
      </c>
      <c r="O10" s="15">
        <f t="shared" si="2"/>
        <v>0</v>
      </c>
    </row>
    <row r="11" spans="1:17" x14ac:dyDescent="0.2">
      <c r="A11" s="11" t="s">
        <v>24</v>
      </c>
      <c r="B11" s="11" t="s">
        <v>25</v>
      </c>
      <c r="C11" s="11" t="s">
        <v>24</v>
      </c>
      <c r="D11" s="11" t="s">
        <v>275</v>
      </c>
      <c r="E11" s="12">
        <v>15</v>
      </c>
      <c r="F11" s="12">
        <v>610</v>
      </c>
      <c r="G11" s="12">
        <v>10</v>
      </c>
      <c r="H11" s="12">
        <v>100</v>
      </c>
      <c r="I11" s="12"/>
      <c r="J11" s="13"/>
      <c r="K11" s="12">
        <f t="shared" si="0"/>
        <v>0</v>
      </c>
      <c r="L11" s="12">
        <f t="shared" si="1"/>
        <v>0</v>
      </c>
      <c r="M11" s="57"/>
      <c r="N11" s="15">
        <v>0.04</v>
      </c>
      <c r="O11" s="15">
        <f t="shared" si="2"/>
        <v>0</v>
      </c>
    </row>
    <row r="12" spans="1:17" x14ac:dyDescent="0.2">
      <c r="A12" s="36" t="s">
        <v>168</v>
      </c>
      <c r="B12" s="36" t="s">
        <v>25</v>
      </c>
      <c r="C12" s="36">
        <v>90441600</v>
      </c>
      <c r="D12" s="36" t="s">
        <v>277</v>
      </c>
      <c r="E12" s="12" t="s">
        <v>167</v>
      </c>
      <c r="F12" s="12">
        <v>600</v>
      </c>
      <c r="G12" s="12">
        <v>10</v>
      </c>
      <c r="H12" s="12">
        <v>100</v>
      </c>
      <c r="I12" s="12"/>
      <c r="J12" s="13"/>
      <c r="K12" s="12">
        <f t="shared" si="0"/>
        <v>0</v>
      </c>
      <c r="L12" s="12">
        <f t="shared" si="1"/>
        <v>0</v>
      </c>
      <c r="M12" s="57"/>
      <c r="N12" s="15">
        <v>0.04</v>
      </c>
      <c r="O12" s="15">
        <f t="shared" si="2"/>
        <v>0</v>
      </c>
    </row>
    <row r="13" spans="1:17" x14ac:dyDescent="0.2">
      <c r="A13" s="11" t="s">
        <v>150</v>
      </c>
      <c r="B13" s="11" t="s">
        <v>151</v>
      </c>
      <c r="C13" s="11" t="s">
        <v>150</v>
      </c>
      <c r="D13" s="11" t="s">
        <v>275</v>
      </c>
      <c r="E13" s="12">
        <v>15</v>
      </c>
      <c r="F13" s="12">
        <v>760</v>
      </c>
      <c r="G13" s="12">
        <v>10</v>
      </c>
      <c r="H13" s="12">
        <v>100</v>
      </c>
      <c r="I13" s="12"/>
      <c r="J13" s="13"/>
      <c r="K13" s="12">
        <f t="shared" si="0"/>
        <v>0</v>
      </c>
      <c r="L13" s="12">
        <f t="shared" si="1"/>
        <v>0</v>
      </c>
      <c r="M13" s="57"/>
      <c r="N13" s="15">
        <v>0.04</v>
      </c>
      <c r="O13" s="15">
        <f t="shared" si="2"/>
        <v>0</v>
      </c>
    </row>
    <row r="14" spans="1:17" x14ac:dyDescent="0.2">
      <c r="A14" s="11" t="s">
        <v>20</v>
      </c>
      <c r="B14" s="11" t="s">
        <v>21</v>
      </c>
      <c r="C14" s="11" t="s">
        <v>20</v>
      </c>
      <c r="D14" s="11" t="s">
        <v>275</v>
      </c>
      <c r="E14" s="12">
        <v>15</v>
      </c>
      <c r="F14" s="12">
        <v>915</v>
      </c>
      <c r="G14" s="12">
        <v>10</v>
      </c>
      <c r="H14" s="12">
        <v>100</v>
      </c>
      <c r="I14" s="12"/>
      <c r="J14" s="13"/>
      <c r="K14" s="12">
        <f t="shared" si="0"/>
        <v>0</v>
      </c>
      <c r="L14" s="12">
        <f t="shared" si="1"/>
        <v>0</v>
      </c>
      <c r="M14" s="57"/>
      <c r="N14" s="15">
        <v>0.05</v>
      </c>
      <c r="O14" s="15">
        <f t="shared" si="2"/>
        <v>0</v>
      </c>
    </row>
    <row r="15" spans="1:17" x14ac:dyDescent="0.2">
      <c r="A15" s="13" t="s">
        <v>166</v>
      </c>
      <c r="B15" s="13" t="s">
        <v>21</v>
      </c>
      <c r="C15" s="13">
        <v>90441800</v>
      </c>
      <c r="D15" s="36" t="s">
        <v>277</v>
      </c>
      <c r="E15" s="12" t="s">
        <v>167</v>
      </c>
      <c r="F15" s="12">
        <v>900</v>
      </c>
      <c r="G15" s="12">
        <v>10</v>
      </c>
      <c r="H15" s="12">
        <v>100</v>
      </c>
      <c r="I15" s="12"/>
      <c r="J15" s="13"/>
      <c r="K15" s="12">
        <f t="shared" si="0"/>
        <v>0</v>
      </c>
      <c r="L15" s="12">
        <f t="shared" si="1"/>
        <v>0</v>
      </c>
      <c r="M15" s="57"/>
      <c r="N15" s="15">
        <v>0.05</v>
      </c>
      <c r="O15" s="15">
        <f t="shared" si="2"/>
        <v>0</v>
      </c>
    </row>
    <row r="16" spans="1:17" x14ac:dyDescent="0.2">
      <c r="A16" s="11" t="s">
        <v>16</v>
      </c>
      <c r="B16" s="11" t="s">
        <v>17</v>
      </c>
      <c r="C16" s="11" t="s">
        <v>16</v>
      </c>
      <c r="D16" s="11" t="s">
        <v>275</v>
      </c>
      <c r="E16" s="12">
        <v>15</v>
      </c>
      <c r="F16" s="12">
        <v>1220</v>
      </c>
      <c r="G16" s="12">
        <v>10</v>
      </c>
      <c r="H16" s="12">
        <v>50</v>
      </c>
      <c r="I16" s="12"/>
      <c r="J16" s="13"/>
      <c r="K16" s="12">
        <f t="shared" si="0"/>
        <v>0</v>
      </c>
      <c r="L16" s="12">
        <f t="shared" si="1"/>
        <v>0</v>
      </c>
      <c r="M16" s="57"/>
      <c r="N16" s="15">
        <v>0.04</v>
      </c>
      <c r="O16" s="15">
        <f t="shared" si="2"/>
        <v>0</v>
      </c>
    </row>
    <row r="17" spans="1:17" x14ac:dyDescent="0.2">
      <c r="A17" s="11" t="s">
        <v>148</v>
      </c>
      <c r="B17" s="11" t="s">
        <v>149</v>
      </c>
      <c r="C17" s="11" t="s">
        <v>148</v>
      </c>
      <c r="D17" s="11" t="s">
        <v>275</v>
      </c>
      <c r="E17" s="12">
        <v>15</v>
      </c>
      <c r="F17" s="12">
        <v>1524</v>
      </c>
      <c r="G17" s="12">
        <v>10</v>
      </c>
      <c r="H17" s="12">
        <v>50</v>
      </c>
      <c r="I17" s="12"/>
      <c r="J17" s="13"/>
      <c r="K17" s="12">
        <f t="shared" si="0"/>
        <v>0</v>
      </c>
      <c r="L17" s="12">
        <f t="shared" si="1"/>
        <v>0</v>
      </c>
      <c r="M17" s="57"/>
      <c r="N17" s="15">
        <v>0.05</v>
      </c>
      <c r="O17" s="15">
        <f t="shared" si="2"/>
        <v>0</v>
      </c>
    </row>
    <row r="18" spans="1:17" x14ac:dyDescent="0.2">
      <c r="A18" s="11" t="s">
        <v>146</v>
      </c>
      <c r="B18" s="11" t="s">
        <v>147</v>
      </c>
      <c r="C18" s="11" t="s">
        <v>146</v>
      </c>
      <c r="D18" s="11" t="s">
        <v>275</v>
      </c>
      <c r="E18" s="12">
        <v>15</v>
      </c>
      <c r="F18" s="12">
        <v>1800</v>
      </c>
      <c r="G18" s="12">
        <v>10</v>
      </c>
      <c r="H18" s="12">
        <v>50</v>
      </c>
      <c r="I18" s="12"/>
      <c r="J18" s="13"/>
      <c r="K18" s="12">
        <f t="shared" si="0"/>
        <v>0</v>
      </c>
      <c r="L18" s="12">
        <f t="shared" si="1"/>
        <v>0</v>
      </c>
      <c r="M18" s="57"/>
      <c r="N18" s="15">
        <v>0.06</v>
      </c>
      <c r="O18" s="15">
        <f t="shared" si="2"/>
        <v>0</v>
      </c>
    </row>
    <row r="19" spans="1:17" x14ac:dyDescent="0.2">
      <c r="A19" s="11" t="s">
        <v>353</v>
      </c>
      <c r="B19" s="11" t="s">
        <v>354</v>
      </c>
      <c r="C19" s="11" t="s">
        <v>146</v>
      </c>
      <c r="D19" s="11" t="s">
        <v>275</v>
      </c>
      <c r="E19" s="12">
        <v>15</v>
      </c>
      <c r="F19" s="12">
        <v>2100</v>
      </c>
      <c r="G19" s="12">
        <v>10</v>
      </c>
      <c r="H19" s="12">
        <v>50</v>
      </c>
      <c r="I19" s="12"/>
      <c r="J19" s="13"/>
      <c r="K19" s="12">
        <f t="shared" si="0"/>
        <v>0</v>
      </c>
      <c r="L19" s="12">
        <f t="shared" si="1"/>
        <v>0</v>
      </c>
      <c r="M19" s="57"/>
      <c r="N19" s="15">
        <v>0.06</v>
      </c>
      <c r="O19" s="15">
        <f t="shared" si="2"/>
        <v>0</v>
      </c>
    </row>
    <row r="20" spans="1:17" ht="15" x14ac:dyDescent="0.2">
      <c r="A20" s="60" t="s">
        <v>28</v>
      </c>
      <c r="B20" s="60"/>
      <c r="C20" s="60"/>
      <c r="D20" s="60"/>
      <c r="E20" s="60"/>
      <c r="F20" s="12"/>
      <c r="G20" s="20"/>
      <c r="H20" s="20"/>
      <c r="I20" s="12"/>
      <c r="J20" s="21"/>
      <c r="K20" s="12"/>
      <c r="L20" s="12"/>
      <c r="M20" s="57"/>
      <c r="N20" s="12"/>
      <c r="O20" s="15"/>
    </row>
    <row r="21" spans="1:17" x14ac:dyDescent="0.2">
      <c r="A21" s="11" t="s">
        <v>260</v>
      </c>
      <c r="B21" s="11" t="s">
        <v>229</v>
      </c>
      <c r="C21" s="11" t="s">
        <v>260</v>
      </c>
      <c r="D21" s="11" t="s">
        <v>275</v>
      </c>
      <c r="E21" s="12">
        <v>20</v>
      </c>
      <c r="F21" s="12">
        <v>100</v>
      </c>
      <c r="G21" s="12">
        <v>10</v>
      </c>
      <c r="H21" s="12">
        <v>500</v>
      </c>
      <c r="I21" s="12"/>
      <c r="J21" s="13"/>
      <c r="K21" s="12">
        <f t="shared" ref="K21:K37" si="3">SUM(I21:J21)</f>
        <v>0</v>
      </c>
      <c r="L21" s="12">
        <f t="shared" ref="L21:L37" si="4">$K21/$H21</f>
        <v>0</v>
      </c>
      <c r="M21" s="57"/>
      <c r="N21" s="15">
        <v>0.06</v>
      </c>
      <c r="O21" s="15">
        <f t="shared" ref="O21:O37" si="5">$L21*$N21</f>
        <v>0</v>
      </c>
      <c r="P21" s="43">
        <f>SUM(O21:O37)</f>
        <v>2.5</v>
      </c>
      <c r="Q21" s="3">
        <f>P21*100/$P$144</f>
        <v>22.281639928698755</v>
      </c>
    </row>
    <row r="22" spans="1:17" x14ac:dyDescent="0.2">
      <c r="A22" s="36" t="s">
        <v>228</v>
      </c>
      <c r="B22" s="36" t="s">
        <v>229</v>
      </c>
      <c r="C22" s="36">
        <v>90442100</v>
      </c>
      <c r="D22" s="36" t="s">
        <v>277</v>
      </c>
      <c r="E22" s="12" t="s">
        <v>46</v>
      </c>
      <c r="F22" s="12">
        <v>100</v>
      </c>
      <c r="G22" s="12">
        <v>10</v>
      </c>
      <c r="H22" s="12">
        <v>500</v>
      </c>
      <c r="I22" s="12"/>
      <c r="J22" s="13"/>
      <c r="K22" s="12">
        <f t="shared" si="3"/>
        <v>0</v>
      </c>
      <c r="L22" s="12">
        <f t="shared" si="4"/>
        <v>0</v>
      </c>
      <c r="M22" s="57"/>
      <c r="N22" s="15">
        <v>0.06</v>
      </c>
      <c r="O22" s="15">
        <f t="shared" si="5"/>
        <v>0</v>
      </c>
      <c r="P22" s="43"/>
    </row>
    <row r="23" spans="1:17" x14ac:dyDescent="0.2">
      <c r="A23" s="36" t="s">
        <v>172</v>
      </c>
      <c r="B23" s="36" t="s">
        <v>173</v>
      </c>
      <c r="C23" s="36">
        <v>90447000</v>
      </c>
      <c r="D23" s="36" t="s">
        <v>277</v>
      </c>
      <c r="E23" s="12" t="s">
        <v>46</v>
      </c>
      <c r="F23" s="12">
        <v>240</v>
      </c>
      <c r="G23" s="12">
        <v>10</v>
      </c>
      <c r="H23" s="12">
        <v>250</v>
      </c>
      <c r="I23" s="12"/>
      <c r="J23" s="13"/>
      <c r="K23" s="12">
        <f t="shared" si="3"/>
        <v>0</v>
      </c>
      <c r="L23" s="12">
        <f t="shared" si="4"/>
        <v>0</v>
      </c>
      <c r="M23" s="57"/>
      <c r="N23" s="15">
        <v>0.06</v>
      </c>
      <c r="O23" s="15">
        <f t="shared" si="5"/>
        <v>0</v>
      </c>
    </row>
    <row r="24" spans="1:17" x14ac:dyDescent="0.2">
      <c r="A24" s="11" t="s">
        <v>389</v>
      </c>
      <c r="B24" s="11" t="s">
        <v>390</v>
      </c>
      <c r="C24" s="11" t="s">
        <v>389</v>
      </c>
      <c r="D24" s="11" t="s">
        <v>275</v>
      </c>
      <c r="E24" s="12">
        <v>20</v>
      </c>
      <c r="F24" s="12">
        <v>300</v>
      </c>
      <c r="G24" s="12">
        <v>10</v>
      </c>
      <c r="H24" s="12">
        <v>200</v>
      </c>
      <c r="I24" s="12"/>
      <c r="J24" s="13"/>
      <c r="K24" s="12">
        <f t="shared" si="3"/>
        <v>0</v>
      </c>
      <c r="L24" s="12">
        <f t="shared" si="4"/>
        <v>0</v>
      </c>
      <c r="M24" s="57"/>
      <c r="N24" s="15">
        <v>0.06</v>
      </c>
      <c r="O24" s="15">
        <f t="shared" si="5"/>
        <v>0</v>
      </c>
    </row>
    <row r="25" spans="1:17" x14ac:dyDescent="0.2">
      <c r="A25" s="11" t="s">
        <v>50</v>
      </c>
      <c r="B25" s="11" t="s">
        <v>51</v>
      </c>
      <c r="C25" s="11" t="s">
        <v>50</v>
      </c>
      <c r="D25" s="11" t="s">
        <v>275</v>
      </c>
      <c r="E25" s="12">
        <v>20</v>
      </c>
      <c r="F25" s="12">
        <v>457</v>
      </c>
      <c r="G25" s="12">
        <v>10</v>
      </c>
      <c r="H25" s="12">
        <v>100</v>
      </c>
      <c r="I25" s="12"/>
      <c r="J25" s="13"/>
      <c r="K25" s="12">
        <f t="shared" si="3"/>
        <v>0</v>
      </c>
      <c r="L25" s="12">
        <f t="shared" si="4"/>
        <v>0</v>
      </c>
      <c r="M25" s="57"/>
      <c r="N25" s="15">
        <v>0.04</v>
      </c>
      <c r="O25" s="15">
        <f t="shared" si="5"/>
        <v>0</v>
      </c>
    </row>
    <row r="26" spans="1:17" x14ac:dyDescent="0.2">
      <c r="A26" s="36" t="s">
        <v>171</v>
      </c>
      <c r="B26" s="36" t="s">
        <v>51</v>
      </c>
      <c r="C26" s="36">
        <v>90442400</v>
      </c>
      <c r="D26" s="36" t="s">
        <v>277</v>
      </c>
      <c r="E26" s="12" t="s">
        <v>46</v>
      </c>
      <c r="F26" s="12">
        <v>450</v>
      </c>
      <c r="G26" s="12">
        <v>10</v>
      </c>
      <c r="H26" s="12">
        <v>100</v>
      </c>
      <c r="I26" s="12">
        <v>1000</v>
      </c>
      <c r="J26" s="13"/>
      <c r="K26" s="12">
        <f t="shared" si="3"/>
        <v>1000</v>
      </c>
      <c r="L26" s="12">
        <f t="shared" si="4"/>
        <v>10</v>
      </c>
      <c r="M26" s="57"/>
      <c r="N26" s="15">
        <v>0.04</v>
      </c>
      <c r="O26" s="15">
        <f t="shared" si="5"/>
        <v>0.4</v>
      </c>
    </row>
    <row r="27" spans="1:17" x14ac:dyDescent="0.2">
      <c r="A27" s="11" t="s">
        <v>47</v>
      </c>
      <c r="B27" s="11" t="s">
        <v>48</v>
      </c>
      <c r="C27" s="11" t="s">
        <v>47</v>
      </c>
      <c r="D27" s="11" t="s">
        <v>275</v>
      </c>
      <c r="E27" s="12">
        <v>20</v>
      </c>
      <c r="F27" s="12">
        <v>610</v>
      </c>
      <c r="G27" s="12">
        <v>10</v>
      </c>
      <c r="H27" s="12">
        <v>100</v>
      </c>
      <c r="I27" s="12"/>
      <c r="J27" s="13"/>
      <c r="K27" s="12">
        <f t="shared" si="3"/>
        <v>0</v>
      </c>
      <c r="L27" s="12">
        <f t="shared" si="4"/>
        <v>0</v>
      </c>
      <c r="M27" s="57"/>
      <c r="N27" s="15">
        <v>0.06</v>
      </c>
      <c r="O27" s="15">
        <f t="shared" si="5"/>
        <v>0</v>
      </c>
    </row>
    <row r="28" spans="1:17" x14ac:dyDescent="0.2">
      <c r="A28" s="36" t="s">
        <v>49</v>
      </c>
      <c r="B28" s="36" t="s">
        <v>48</v>
      </c>
      <c r="C28" s="36">
        <v>90442600</v>
      </c>
      <c r="D28" s="36" t="s">
        <v>277</v>
      </c>
      <c r="E28" s="12" t="s">
        <v>46</v>
      </c>
      <c r="F28" s="12">
        <v>600</v>
      </c>
      <c r="G28" s="12">
        <v>10</v>
      </c>
      <c r="H28" s="12">
        <v>100</v>
      </c>
      <c r="I28" s="12">
        <v>1000</v>
      </c>
      <c r="J28" s="13"/>
      <c r="K28" s="12">
        <f t="shared" si="3"/>
        <v>1000</v>
      </c>
      <c r="L28" s="12">
        <f t="shared" si="4"/>
        <v>10</v>
      </c>
      <c r="M28" s="57"/>
      <c r="N28" s="15">
        <v>0.06</v>
      </c>
      <c r="O28" s="15">
        <f t="shared" si="5"/>
        <v>0.6</v>
      </c>
    </row>
    <row r="29" spans="1:17" x14ac:dyDescent="0.2">
      <c r="A29" s="11" t="s">
        <v>154</v>
      </c>
      <c r="B29" s="11" t="s">
        <v>43</v>
      </c>
      <c r="C29" s="11" t="s">
        <v>154</v>
      </c>
      <c r="D29" s="11" t="s">
        <v>275</v>
      </c>
      <c r="E29" s="12">
        <v>20</v>
      </c>
      <c r="F29" s="12">
        <v>760</v>
      </c>
      <c r="G29" s="12">
        <v>10</v>
      </c>
      <c r="H29" s="12">
        <v>100</v>
      </c>
      <c r="I29" s="12"/>
      <c r="J29" s="13"/>
      <c r="K29" s="12">
        <f t="shared" si="3"/>
        <v>0</v>
      </c>
      <c r="L29" s="12">
        <f t="shared" si="4"/>
        <v>0</v>
      </c>
      <c r="M29" s="57"/>
      <c r="N29" s="15">
        <v>7.0000000000000007E-2</v>
      </c>
      <c r="O29" s="15">
        <f t="shared" si="5"/>
        <v>0</v>
      </c>
    </row>
    <row r="30" spans="1:17" x14ac:dyDescent="0.2">
      <c r="A30" s="36" t="s">
        <v>45</v>
      </c>
      <c r="B30" s="36" t="s">
        <v>43</v>
      </c>
      <c r="C30" s="36">
        <v>90442700</v>
      </c>
      <c r="D30" s="36" t="s">
        <v>277</v>
      </c>
      <c r="E30" s="12" t="s">
        <v>46</v>
      </c>
      <c r="F30" s="12">
        <v>750</v>
      </c>
      <c r="G30" s="12">
        <v>10</v>
      </c>
      <c r="H30" s="12">
        <v>100</v>
      </c>
      <c r="I30" s="12">
        <v>1000</v>
      </c>
      <c r="J30" s="13"/>
      <c r="K30" s="12">
        <f t="shared" si="3"/>
        <v>1000</v>
      </c>
      <c r="L30" s="12">
        <f t="shared" si="4"/>
        <v>10</v>
      </c>
      <c r="M30" s="57"/>
      <c r="N30" s="15">
        <v>7.0000000000000007E-2</v>
      </c>
      <c r="O30" s="15">
        <f t="shared" si="5"/>
        <v>0.70000000000000007</v>
      </c>
    </row>
    <row r="31" spans="1:17" x14ac:dyDescent="0.2">
      <c r="A31" s="11" t="s">
        <v>38</v>
      </c>
      <c r="B31" s="11" t="s">
        <v>39</v>
      </c>
      <c r="C31" s="11" t="s">
        <v>38</v>
      </c>
      <c r="D31" s="11" t="s">
        <v>275</v>
      </c>
      <c r="E31" s="12">
        <v>20</v>
      </c>
      <c r="F31" s="12">
        <v>915</v>
      </c>
      <c r="G31" s="12">
        <v>10</v>
      </c>
      <c r="H31" s="12">
        <v>50</v>
      </c>
      <c r="I31" s="12"/>
      <c r="J31" s="13"/>
      <c r="K31" s="12">
        <f t="shared" si="3"/>
        <v>0</v>
      </c>
      <c r="L31" s="12">
        <f t="shared" si="4"/>
        <v>0</v>
      </c>
      <c r="M31" s="57"/>
      <c r="N31" s="15">
        <v>0.04</v>
      </c>
      <c r="O31" s="15">
        <f t="shared" si="5"/>
        <v>0</v>
      </c>
    </row>
    <row r="32" spans="1:17" x14ac:dyDescent="0.2">
      <c r="A32" s="36" t="s">
        <v>170</v>
      </c>
      <c r="B32" s="36" t="s">
        <v>39</v>
      </c>
      <c r="C32" s="36">
        <v>90442800</v>
      </c>
      <c r="D32" s="36" t="s">
        <v>277</v>
      </c>
      <c r="E32" s="12" t="s">
        <v>46</v>
      </c>
      <c r="F32" s="12">
        <v>900</v>
      </c>
      <c r="G32" s="12">
        <v>10</v>
      </c>
      <c r="H32" s="12">
        <v>50</v>
      </c>
      <c r="I32" s="12">
        <v>1000</v>
      </c>
      <c r="J32" s="13"/>
      <c r="K32" s="12">
        <f t="shared" si="3"/>
        <v>1000</v>
      </c>
      <c r="L32" s="12">
        <f t="shared" si="4"/>
        <v>20</v>
      </c>
      <c r="M32" s="57"/>
      <c r="N32" s="15">
        <v>0.04</v>
      </c>
      <c r="O32" s="15">
        <f t="shared" si="5"/>
        <v>0.8</v>
      </c>
    </row>
    <row r="33" spans="1:17" x14ac:dyDescent="0.2">
      <c r="A33" s="11" t="s">
        <v>34</v>
      </c>
      <c r="B33" s="11" t="s">
        <v>35</v>
      </c>
      <c r="C33" s="11" t="s">
        <v>34</v>
      </c>
      <c r="D33" s="11" t="s">
        <v>275</v>
      </c>
      <c r="E33" s="12">
        <v>20</v>
      </c>
      <c r="F33" s="12">
        <v>1220</v>
      </c>
      <c r="G33" s="12">
        <v>10</v>
      </c>
      <c r="H33" s="12">
        <v>50</v>
      </c>
      <c r="I33" s="12"/>
      <c r="J33" s="13"/>
      <c r="K33" s="12">
        <f t="shared" si="3"/>
        <v>0</v>
      </c>
      <c r="L33" s="12">
        <f t="shared" si="4"/>
        <v>0</v>
      </c>
      <c r="M33" s="57"/>
      <c r="N33" s="15">
        <v>0.06</v>
      </c>
      <c r="O33" s="15">
        <f t="shared" si="5"/>
        <v>0</v>
      </c>
    </row>
    <row r="34" spans="1:17" x14ac:dyDescent="0.2">
      <c r="A34" s="11" t="s">
        <v>32</v>
      </c>
      <c r="B34" s="11" t="s">
        <v>33</v>
      </c>
      <c r="C34" s="11" t="s">
        <v>32</v>
      </c>
      <c r="D34" s="11" t="s">
        <v>275</v>
      </c>
      <c r="E34" s="12">
        <v>20</v>
      </c>
      <c r="F34" s="12">
        <v>1524</v>
      </c>
      <c r="G34" s="12">
        <v>10</v>
      </c>
      <c r="H34" s="12">
        <v>50</v>
      </c>
      <c r="I34" s="12"/>
      <c r="J34" s="13"/>
      <c r="K34" s="12">
        <f t="shared" si="3"/>
        <v>0</v>
      </c>
      <c r="L34" s="12">
        <f t="shared" si="4"/>
        <v>0</v>
      </c>
      <c r="M34" s="57"/>
      <c r="N34" s="15">
        <v>7.0000000000000007E-2</v>
      </c>
      <c r="O34" s="15">
        <f t="shared" si="5"/>
        <v>0</v>
      </c>
    </row>
    <row r="35" spans="1:17" x14ac:dyDescent="0.2">
      <c r="A35" s="11" t="s">
        <v>214</v>
      </c>
      <c r="B35" s="11" t="s">
        <v>30</v>
      </c>
      <c r="C35" s="11" t="s">
        <v>214</v>
      </c>
      <c r="D35" s="11" t="s">
        <v>275</v>
      </c>
      <c r="E35" s="12">
        <v>20</v>
      </c>
      <c r="F35" s="12">
        <v>1800</v>
      </c>
      <c r="G35" s="12">
        <v>10</v>
      </c>
      <c r="H35" s="12">
        <v>50</v>
      </c>
      <c r="I35" s="12"/>
      <c r="J35" s="13"/>
      <c r="K35" s="12">
        <f t="shared" si="3"/>
        <v>0</v>
      </c>
      <c r="L35" s="12">
        <f t="shared" si="4"/>
        <v>0</v>
      </c>
      <c r="M35" s="57"/>
      <c r="N35" s="15">
        <v>0.09</v>
      </c>
      <c r="O35" s="15">
        <f t="shared" si="5"/>
        <v>0</v>
      </c>
    </row>
    <row r="36" spans="1:17" x14ac:dyDescent="0.2">
      <c r="A36" s="11" t="s">
        <v>212</v>
      </c>
      <c r="B36" s="11" t="s">
        <v>213</v>
      </c>
      <c r="C36" s="11" t="s">
        <v>212</v>
      </c>
      <c r="D36" s="11" t="s">
        <v>275</v>
      </c>
      <c r="E36" s="12">
        <v>20</v>
      </c>
      <c r="F36" s="12">
        <v>2100</v>
      </c>
      <c r="G36" s="12">
        <v>10</v>
      </c>
      <c r="H36" s="12">
        <v>50</v>
      </c>
      <c r="I36" s="12"/>
      <c r="J36" s="13"/>
      <c r="K36" s="12">
        <f t="shared" si="3"/>
        <v>0</v>
      </c>
      <c r="L36" s="12">
        <f t="shared" si="4"/>
        <v>0</v>
      </c>
      <c r="M36" s="57"/>
      <c r="N36" s="15">
        <v>7.0000000000000007E-2</v>
      </c>
      <c r="O36" s="15">
        <f t="shared" si="5"/>
        <v>0</v>
      </c>
    </row>
    <row r="37" spans="1:17" x14ac:dyDescent="0.2">
      <c r="A37" s="11" t="s">
        <v>242</v>
      </c>
      <c r="B37" s="11" t="s">
        <v>243</v>
      </c>
      <c r="C37" s="11" t="s">
        <v>242</v>
      </c>
      <c r="D37" s="11" t="s">
        <v>275</v>
      </c>
      <c r="E37" s="12">
        <v>20</v>
      </c>
      <c r="F37" s="12">
        <v>2400</v>
      </c>
      <c r="G37" s="12">
        <v>10</v>
      </c>
      <c r="H37" s="12">
        <v>50</v>
      </c>
      <c r="I37" s="12"/>
      <c r="J37" s="13"/>
      <c r="K37" s="12">
        <f t="shared" si="3"/>
        <v>0</v>
      </c>
      <c r="L37" s="12">
        <f t="shared" si="4"/>
        <v>0</v>
      </c>
      <c r="M37" s="57"/>
      <c r="N37" s="15">
        <v>7.0000000000000007E-2</v>
      </c>
      <c r="O37" s="15">
        <f t="shared" si="5"/>
        <v>0</v>
      </c>
    </row>
    <row r="38" spans="1:17" ht="15" x14ac:dyDescent="0.2">
      <c r="A38" s="60" t="s">
        <v>52</v>
      </c>
      <c r="B38" s="60"/>
      <c r="C38" s="60"/>
      <c r="D38" s="60"/>
      <c r="E38" s="60"/>
      <c r="F38" s="24"/>
      <c r="G38" s="10"/>
      <c r="H38" s="10"/>
      <c r="I38" s="12"/>
      <c r="J38" s="25"/>
      <c r="K38" s="12"/>
      <c r="L38" s="12"/>
      <c r="M38" s="57"/>
      <c r="N38" s="12"/>
      <c r="O38" s="15"/>
    </row>
    <row r="39" spans="1:17" x14ac:dyDescent="0.2">
      <c r="A39" s="11" t="s">
        <v>261</v>
      </c>
      <c r="B39" s="11" t="s">
        <v>262</v>
      </c>
      <c r="C39" s="11" t="s">
        <v>261</v>
      </c>
      <c r="D39" s="11" t="s">
        <v>275</v>
      </c>
      <c r="E39" s="12">
        <v>25</v>
      </c>
      <c r="F39" s="12">
        <v>200</v>
      </c>
      <c r="G39" s="12">
        <v>10</v>
      </c>
      <c r="H39" s="12">
        <v>150</v>
      </c>
      <c r="I39" s="12"/>
      <c r="J39" s="13"/>
      <c r="K39" s="12">
        <f t="shared" ref="K39:K57" si="6">SUM(I39:J39)</f>
        <v>0</v>
      </c>
      <c r="L39" s="12">
        <f t="shared" ref="L39:L57" si="7">$K39/$H39</f>
        <v>0</v>
      </c>
      <c r="M39" s="57"/>
      <c r="N39" s="15">
        <v>0.06</v>
      </c>
      <c r="O39" s="15">
        <f t="shared" ref="O39:O57" si="8">$L39*$N39</f>
        <v>0</v>
      </c>
      <c r="P39" s="43">
        <f>SUM(O39:O57)</f>
        <v>4.16</v>
      </c>
      <c r="Q39" s="3">
        <f>P39*100/$P$144</f>
        <v>37.076648841354725</v>
      </c>
    </row>
    <row r="40" spans="1:17" x14ac:dyDescent="0.2">
      <c r="A40" s="36" t="s">
        <v>198</v>
      </c>
      <c r="B40" s="36" t="s">
        <v>199</v>
      </c>
      <c r="C40" s="36">
        <v>90448000</v>
      </c>
      <c r="D40" s="36" t="s">
        <v>277</v>
      </c>
      <c r="E40" s="12" t="s">
        <v>63</v>
      </c>
      <c r="F40" s="12">
        <v>270</v>
      </c>
      <c r="G40" s="12">
        <v>10</v>
      </c>
      <c r="H40" s="12">
        <v>100</v>
      </c>
      <c r="I40" s="12"/>
      <c r="J40" s="13"/>
      <c r="K40" s="12">
        <f t="shared" si="6"/>
        <v>0</v>
      </c>
      <c r="L40" s="12">
        <f t="shared" si="7"/>
        <v>0</v>
      </c>
      <c r="M40" s="57"/>
      <c r="N40" s="15">
        <v>0.06</v>
      </c>
      <c r="O40" s="15">
        <f t="shared" si="8"/>
        <v>0</v>
      </c>
    </row>
    <row r="41" spans="1:17" x14ac:dyDescent="0.2">
      <c r="A41" s="36" t="s">
        <v>392</v>
      </c>
      <c r="B41" s="36" t="s">
        <v>391</v>
      </c>
      <c r="C41" s="31" t="s">
        <v>393</v>
      </c>
      <c r="D41" s="36" t="s">
        <v>277</v>
      </c>
      <c r="E41" s="12" t="s">
        <v>63</v>
      </c>
      <c r="F41" s="12">
        <v>300</v>
      </c>
      <c r="G41" s="12">
        <v>10</v>
      </c>
      <c r="H41" s="12">
        <v>100</v>
      </c>
      <c r="I41" s="12"/>
      <c r="J41" s="13"/>
      <c r="K41" s="12">
        <f t="shared" si="6"/>
        <v>0</v>
      </c>
      <c r="L41" s="12">
        <f t="shared" si="7"/>
        <v>0</v>
      </c>
      <c r="M41" s="57"/>
      <c r="N41" s="15">
        <v>0.06</v>
      </c>
      <c r="O41" s="15">
        <f t="shared" si="8"/>
        <v>0</v>
      </c>
    </row>
    <row r="42" spans="1:17" x14ac:dyDescent="0.2">
      <c r="A42" s="27" t="s">
        <v>67</v>
      </c>
      <c r="B42" s="27" t="s">
        <v>68</v>
      </c>
      <c r="C42" s="27" t="s">
        <v>69</v>
      </c>
      <c r="D42" s="11" t="s">
        <v>275</v>
      </c>
      <c r="E42" s="12">
        <v>25</v>
      </c>
      <c r="F42" s="12">
        <v>375</v>
      </c>
      <c r="G42" s="12">
        <v>10</v>
      </c>
      <c r="H42" s="12">
        <v>100</v>
      </c>
      <c r="I42" s="12"/>
      <c r="J42" s="13"/>
      <c r="K42" s="12">
        <f t="shared" si="6"/>
        <v>0</v>
      </c>
      <c r="L42" s="12">
        <f t="shared" si="7"/>
        <v>0</v>
      </c>
      <c r="M42" s="57"/>
      <c r="N42" s="15">
        <v>0.06</v>
      </c>
      <c r="O42" s="15">
        <f t="shared" si="8"/>
        <v>0</v>
      </c>
    </row>
    <row r="43" spans="1:17" x14ac:dyDescent="0.2">
      <c r="A43" s="11" t="s">
        <v>64</v>
      </c>
      <c r="B43" s="11" t="s">
        <v>65</v>
      </c>
      <c r="C43" s="11" t="s">
        <v>64</v>
      </c>
      <c r="D43" s="11" t="s">
        <v>275</v>
      </c>
      <c r="E43" s="12">
        <v>25</v>
      </c>
      <c r="F43" s="12">
        <v>457</v>
      </c>
      <c r="G43" s="12">
        <v>10</v>
      </c>
      <c r="H43" s="12">
        <v>100</v>
      </c>
      <c r="I43" s="12">
        <v>500</v>
      </c>
      <c r="J43" s="13"/>
      <c r="K43" s="12">
        <f t="shared" si="6"/>
        <v>500</v>
      </c>
      <c r="L43" s="12">
        <f t="shared" si="7"/>
        <v>5</v>
      </c>
      <c r="M43" s="57"/>
      <c r="N43" s="15">
        <v>0.06</v>
      </c>
      <c r="O43" s="15">
        <f t="shared" si="8"/>
        <v>0.3</v>
      </c>
    </row>
    <row r="44" spans="1:17" x14ac:dyDescent="0.2">
      <c r="A44" s="36" t="s">
        <v>66</v>
      </c>
      <c r="B44" s="36" t="s">
        <v>65</v>
      </c>
      <c r="C44" s="36">
        <v>90443400</v>
      </c>
      <c r="D44" s="36" t="s">
        <v>277</v>
      </c>
      <c r="E44" s="12" t="s">
        <v>63</v>
      </c>
      <c r="F44" s="12">
        <v>450</v>
      </c>
      <c r="G44" s="12">
        <v>10</v>
      </c>
      <c r="H44" s="12">
        <v>100</v>
      </c>
      <c r="I44" s="12"/>
      <c r="J44" s="13"/>
      <c r="K44" s="12">
        <f t="shared" si="6"/>
        <v>0</v>
      </c>
      <c r="L44" s="12">
        <f t="shared" si="7"/>
        <v>0</v>
      </c>
      <c r="M44" s="57"/>
      <c r="N44" s="15">
        <v>0.06</v>
      </c>
      <c r="O44" s="15">
        <f t="shared" si="8"/>
        <v>0</v>
      </c>
    </row>
    <row r="45" spans="1:17" x14ac:dyDescent="0.2">
      <c r="A45" s="11" t="s">
        <v>60</v>
      </c>
      <c r="B45" s="11" t="s">
        <v>61</v>
      </c>
      <c r="C45" s="11" t="s">
        <v>60</v>
      </c>
      <c r="D45" s="11" t="s">
        <v>275</v>
      </c>
      <c r="E45" s="12">
        <v>25</v>
      </c>
      <c r="F45" s="12">
        <v>610</v>
      </c>
      <c r="G45" s="12">
        <v>10</v>
      </c>
      <c r="H45" s="12">
        <v>50</v>
      </c>
      <c r="I45" s="12"/>
      <c r="J45" s="13"/>
      <c r="K45" s="12">
        <f t="shared" si="6"/>
        <v>0</v>
      </c>
      <c r="L45" s="12">
        <f t="shared" si="7"/>
        <v>0</v>
      </c>
      <c r="M45" s="57"/>
      <c r="N45" s="15">
        <v>0.04</v>
      </c>
      <c r="O45" s="15">
        <f t="shared" si="8"/>
        <v>0</v>
      </c>
    </row>
    <row r="46" spans="1:17" x14ac:dyDescent="0.2">
      <c r="A46" s="36" t="s">
        <v>62</v>
      </c>
      <c r="B46" s="36" t="s">
        <v>61</v>
      </c>
      <c r="C46" s="36">
        <v>90443600</v>
      </c>
      <c r="D46" s="36" t="s">
        <v>277</v>
      </c>
      <c r="E46" s="12" t="s">
        <v>63</v>
      </c>
      <c r="F46" s="12">
        <v>600</v>
      </c>
      <c r="G46" s="12">
        <v>10</v>
      </c>
      <c r="H46" s="12">
        <v>50</v>
      </c>
      <c r="I46" s="12">
        <v>1500</v>
      </c>
      <c r="J46" s="13"/>
      <c r="K46" s="12">
        <f t="shared" si="6"/>
        <v>1500</v>
      </c>
      <c r="L46" s="12">
        <f t="shared" si="7"/>
        <v>30</v>
      </c>
      <c r="M46" s="57"/>
      <c r="N46" s="15">
        <v>0.04</v>
      </c>
      <c r="O46" s="15">
        <f t="shared" si="8"/>
        <v>1.2</v>
      </c>
    </row>
    <row r="47" spans="1:17" x14ac:dyDescent="0.2">
      <c r="A47" s="11" t="s">
        <v>195</v>
      </c>
      <c r="B47" s="11" t="s">
        <v>178</v>
      </c>
      <c r="C47" s="11" t="s">
        <v>195</v>
      </c>
      <c r="D47" s="11" t="s">
        <v>275</v>
      </c>
      <c r="E47" s="12">
        <v>25</v>
      </c>
      <c r="F47" s="12">
        <v>750</v>
      </c>
      <c r="G47" s="12">
        <v>10</v>
      </c>
      <c r="H47" s="12">
        <v>50</v>
      </c>
      <c r="I47" s="12"/>
      <c r="J47" s="13"/>
      <c r="K47" s="12">
        <f t="shared" si="6"/>
        <v>0</v>
      </c>
      <c r="L47" s="12">
        <f t="shared" si="7"/>
        <v>0</v>
      </c>
      <c r="M47" s="57"/>
      <c r="N47" s="15">
        <v>0.05</v>
      </c>
      <c r="O47" s="15">
        <f t="shared" si="8"/>
        <v>0</v>
      </c>
    </row>
    <row r="48" spans="1:17" x14ac:dyDescent="0.2">
      <c r="A48" s="36" t="s">
        <v>177</v>
      </c>
      <c r="B48" s="36" t="s">
        <v>178</v>
      </c>
      <c r="C48" s="36">
        <v>90443700</v>
      </c>
      <c r="D48" s="36" t="s">
        <v>277</v>
      </c>
      <c r="E48" s="12" t="s">
        <v>63</v>
      </c>
      <c r="F48" s="12">
        <v>750</v>
      </c>
      <c r="G48" s="12">
        <v>10</v>
      </c>
      <c r="H48" s="12">
        <v>50</v>
      </c>
      <c r="I48" s="12"/>
      <c r="J48" s="13"/>
      <c r="K48" s="12">
        <f t="shared" si="6"/>
        <v>0</v>
      </c>
      <c r="L48" s="12">
        <f t="shared" si="7"/>
        <v>0</v>
      </c>
      <c r="M48" s="57"/>
      <c r="N48" s="15">
        <v>0.05</v>
      </c>
      <c r="O48" s="15">
        <f t="shared" si="8"/>
        <v>0</v>
      </c>
    </row>
    <row r="49" spans="1:17" x14ac:dyDescent="0.2">
      <c r="A49" s="11" t="s">
        <v>155</v>
      </c>
      <c r="B49" s="11" t="s">
        <v>58</v>
      </c>
      <c r="C49" s="11" t="s">
        <v>155</v>
      </c>
      <c r="D49" s="11" t="s">
        <v>275</v>
      </c>
      <c r="E49" s="12">
        <v>25</v>
      </c>
      <c r="F49" s="12">
        <v>915</v>
      </c>
      <c r="G49" s="12">
        <v>10</v>
      </c>
      <c r="H49" s="12">
        <v>50</v>
      </c>
      <c r="I49" s="12"/>
      <c r="J49" s="13"/>
      <c r="K49" s="12">
        <f t="shared" si="6"/>
        <v>0</v>
      </c>
      <c r="L49" s="12">
        <f t="shared" si="7"/>
        <v>0</v>
      </c>
      <c r="M49" s="57"/>
      <c r="N49" s="15">
        <v>0.06</v>
      </c>
      <c r="O49" s="15">
        <f t="shared" si="8"/>
        <v>0</v>
      </c>
    </row>
    <row r="50" spans="1:17" x14ac:dyDescent="0.2">
      <c r="A50" s="36" t="s">
        <v>176</v>
      </c>
      <c r="B50" s="36" t="s">
        <v>58</v>
      </c>
      <c r="C50" s="36">
        <v>90443800</v>
      </c>
      <c r="D50" s="36" t="s">
        <v>277</v>
      </c>
      <c r="E50" s="12" t="s">
        <v>63</v>
      </c>
      <c r="F50" s="12">
        <v>900</v>
      </c>
      <c r="G50" s="12">
        <v>10</v>
      </c>
      <c r="H50" s="12">
        <v>50</v>
      </c>
      <c r="I50" s="12">
        <v>1000</v>
      </c>
      <c r="J50" s="13"/>
      <c r="K50" s="12">
        <f t="shared" si="6"/>
        <v>1000</v>
      </c>
      <c r="L50" s="12">
        <f t="shared" si="7"/>
        <v>20</v>
      </c>
      <c r="M50" s="57"/>
      <c r="N50" s="15">
        <v>0.06</v>
      </c>
      <c r="O50" s="15">
        <f t="shared" si="8"/>
        <v>1.2</v>
      </c>
    </row>
    <row r="51" spans="1:17" x14ac:dyDescent="0.2">
      <c r="A51" s="11" t="s">
        <v>53</v>
      </c>
      <c r="B51" s="11" t="s">
        <v>54</v>
      </c>
      <c r="C51" s="11" t="s">
        <v>53</v>
      </c>
      <c r="D51" s="11" t="s">
        <v>275</v>
      </c>
      <c r="E51" s="12">
        <v>25</v>
      </c>
      <c r="F51" s="12">
        <v>1220</v>
      </c>
      <c r="G51" s="12">
        <v>10</v>
      </c>
      <c r="H51" s="12">
        <v>50</v>
      </c>
      <c r="I51" s="12"/>
      <c r="J51" s="13"/>
      <c r="K51" s="12">
        <f t="shared" si="6"/>
        <v>0</v>
      </c>
      <c r="L51" s="12">
        <f t="shared" si="7"/>
        <v>0</v>
      </c>
      <c r="M51" s="57"/>
      <c r="N51" s="15">
        <v>0.08</v>
      </c>
      <c r="O51" s="15">
        <f t="shared" si="8"/>
        <v>0</v>
      </c>
    </row>
    <row r="52" spans="1:17" x14ac:dyDescent="0.2">
      <c r="A52" s="26" t="s">
        <v>194</v>
      </c>
      <c r="B52" s="26" t="s">
        <v>54</v>
      </c>
      <c r="C52" s="26">
        <v>90444000</v>
      </c>
      <c r="D52" s="36" t="s">
        <v>277</v>
      </c>
      <c r="E52" s="12" t="s">
        <v>63</v>
      </c>
      <c r="F52" s="12">
        <v>1200</v>
      </c>
      <c r="G52" s="12">
        <v>10</v>
      </c>
      <c r="H52" s="12">
        <v>50</v>
      </c>
      <c r="I52" s="12">
        <v>500</v>
      </c>
      <c r="J52" s="13"/>
      <c r="K52" s="12">
        <f t="shared" si="6"/>
        <v>500</v>
      </c>
      <c r="L52" s="12">
        <f t="shared" si="7"/>
        <v>10</v>
      </c>
      <c r="M52" s="57"/>
      <c r="N52" s="15">
        <v>0.08</v>
      </c>
      <c r="O52" s="15">
        <f t="shared" si="8"/>
        <v>0.8</v>
      </c>
    </row>
    <row r="53" spans="1:17" x14ac:dyDescent="0.2">
      <c r="A53" s="11" t="s">
        <v>230</v>
      </c>
      <c r="B53" s="11" t="s">
        <v>231</v>
      </c>
      <c r="C53" s="11" t="s">
        <v>230</v>
      </c>
      <c r="D53" s="11" t="s">
        <v>275</v>
      </c>
      <c r="E53" s="12">
        <v>25</v>
      </c>
      <c r="F53" s="12">
        <v>1500</v>
      </c>
      <c r="G53" s="12">
        <v>10</v>
      </c>
      <c r="H53" s="12">
        <v>50</v>
      </c>
      <c r="I53" s="12"/>
      <c r="J53" s="13"/>
      <c r="K53" s="12">
        <f t="shared" si="6"/>
        <v>0</v>
      </c>
      <c r="L53" s="12">
        <f t="shared" si="7"/>
        <v>0</v>
      </c>
      <c r="M53" s="57"/>
      <c r="N53" s="15">
        <v>0.11</v>
      </c>
      <c r="O53" s="15">
        <f t="shared" si="8"/>
        <v>0</v>
      </c>
    </row>
    <row r="54" spans="1:17" x14ac:dyDescent="0.2">
      <c r="A54" s="11" t="s">
        <v>254</v>
      </c>
      <c r="B54" s="11" t="s">
        <v>255</v>
      </c>
      <c r="C54" s="11" t="s">
        <v>254</v>
      </c>
      <c r="D54" s="11" t="s">
        <v>275</v>
      </c>
      <c r="E54" s="12">
        <v>25</v>
      </c>
      <c r="F54" s="12">
        <v>1650</v>
      </c>
      <c r="G54" s="12">
        <v>10</v>
      </c>
      <c r="H54" s="12">
        <v>50</v>
      </c>
      <c r="I54" s="12"/>
      <c r="J54" s="13"/>
      <c r="K54" s="12">
        <f t="shared" si="6"/>
        <v>0</v>
      </c>
      <c r="L54" s="12">
        <f t="shared" si="7"/>
        <v>0</v>
      </c>
      <c r="M54" s="57"/>
      <c r="N54" s="15">
        <v>0.12</v>
      </c>
      <c r="O54" s="15">
        <f t="shared" si="8"/>
        <v>0</v>
      </c>
    </row>
    <row r="55" spans="1:17" x14ac:dyDescent="0.2">
      <c r="A55" s="11" t="s">
        <v>193</v>
      </c>
      <c r="B55" s="11" t="s">
        <v>175</v>
      </c>
      <c r="C55" s="11" t="s">
        <v>193</v>
      </c>
      <c r="D55" s="11" t="s">
        <v>275</v>
      </c>
      <c r="E55" s="12">
        <v>25</v>
      </c>
      <c r="F55" s="12">
        <v>1800</v>
      </c>
      <c r="G55" s="12">
        <v>10</v>
      </c>
      <c r="H55" s="12">
        <v>50</v>
      </c>
      <c r="I55" s="12">
        <v>100</v>
      </c>
      <c r="J55" s="13"/>
      <c r="K55" s="12">
        <f t="shared" si="6"/>
        <v>100</v>
      </c>
      <c r="L55" s="12">
        <f t="shared" si="7"/>
        <v>2</v>
      </c>
      <c r="M55" s="57"/>
      <c r="N55" s="15">
        <v>0.12</v>
      </c>
      <c r="O55" s="15">
        <f t="shared" si="8"/>
        <v>0.24</v>
      </c>
    </row>
    <row r="56" spans="1:17" x14ac:dyDescent="0.2">
      <c r="A56" s="36" t="s">
        <v>174</v>
      </c>
      <c r="B56" s="36" t="s">
        <v>175</v>
      </c>
      <c r="C56" s="36">
        <v>90443900</v>
      </c>
      <c r="D56" s="36" t="s">
        <v>277</v>
      </c>
      <c r="E56" s="12" t="s">
        <v>63</v>
      </c>
      <c r="F56" s="12">
        <v>1800</v>
      </c>
      <c r="G56" s="12">
        <v>10</v>
      </c>
      <c r="H56" s="12">
        <v>50</v>
      </c>
      <c r="I56" s="12">
        <v>100</v>
      </c>
      <c r="J56" s="13"/>
      <c r="K56" s="12">
        <f t="shared" si="6"/>
        <v>100</v>
      </c>
      <c r="L56" s="12">
        <f t="shared" si="7"/>
        <v>2</v>
      </c>
      <c r="M56" s="57"/>
      <c r="N56" s="15">
        <v>0.12</v>
      </c>
      <c r="O56" s="15">
        <f>$L56*$N56</f>
        <v>0.24</v>
      </c>
    </row>
    <row r="57" spans="1:17" x14ac:dyDescent="0.2">
      <c r="A57" s="36" t="s">
        <v>293</v>
      </c>
      <c r="B57" s="36" t="s">
        <v>294</v>
      </c>
      <c r="C57" s="36">
        <v>90443000</v>
      </c>
      <c r="D57" s="36" t="s">
        <v>277</v>
      </c>
      <c r="E57" s="12" t="s">
        <v>63</v>
      </c>
      <c r="F57" s="12">
        <v>2100</v>
      </c>
      <c r="G57" s="12">
        <v>10</v>
      </c>
      <c r="H57" s="12">
        <v>50</v>
      </c>
      <c r="I57" s="12">
        <v>100</v>
      </c>
      <c r="J57" s="13"/>
      <c r="K57" s="12">
        <f t="shared" si="6"/>
        <v>100</v>
      </c>
      <c r="L57" s="12">
        <f t="shared" si="7"/>
        <v>2</v>
      </c>
      <c r="M57" s="57"/>
      <c r="N57" s="15">
        <v>0.09</v>
      </c>
      <c r="O57" s="15">
        <f t="shared" si="8"/>
        <v>0.18</v>
      </c>
    </row>
    <row r="58" spans="1:17" x14ac:dyDescent="0.2">
      <c r="A58" s="8" t="s">
        <v>70</v>
      </c>
      <c r="B58" s="8"/>
      <c r="C58" s="8"/>
      <c r="D58" s="8"/>
      <c r="E58" s="8"/>
      <c r="F58" s="36"/>
      <c r="G58" s="20"/>
      <c r="H58" s="20"/>
      <c r="I58" s="12"/>
      <c r="J58" s="20"/>
      <c r="K58" s="12"/>
      <c r="L58" s="12"/>
      <c r="M58" s="57"/>
      <c r="N58" s="12"/>
      <c r="O58" s="15"/>
    </row>
    <row r="59" spans="1:17" x14ac:dyDescent="0.2">
      <c r="A59" s="11" t="s">
        <v>295</v>
      </c>
      <c r="B59" s="11" t="s">
        <v>296</v>
      </c>
      <c r="C59" s="11" t="s">
        <v>295</v>
      </c>
      <c r="D59" s="11" t="s">
        <v>275</v>
      </c>
      <c r="E59" s="12">
        <v>32</v>
      </c>
      <c r="F59" s="12">
        <v>100</v>
      </c>
      <c r="G59" s="12">
        <v>10</v>
      </c>
      <c r="H59" s="12">
        <v>300</v>
      </c>
      <c r="I59" s="12"/>
      <c r="J59" s="13"/>
      <c r="K59" s="12">
        <f t="shared" ref="K59:K73" si="9">SUM(I59:J59)</f>
        <v>0</v>
      </c>
      <c r="L59" s="12">
        <f t="shared" ref="L59:L73" si="10">$K59/$H59</f>
        <v>0</v>
      </c>
      <c r="M59" s="57"/>
      <c r="N59" s="15">
        <v>0.09</v>
      </c>
      <c r="O59" s="15">
        <f t="shared" ref="O59:O73" si="11">$L59*$N59</f>
        <v>0</v>
      </c>
      <c r="P59" s="43">
        <f>SUM(O59:O73)</f>
        <v>0.6</v>
      </c>
      <c r="Q59" s="3">
        <f>P59*100/$P$144</f>
        <v>5.3475935828877015</v>
      </c>
    </row>
    <row r="60" spans="1:17" x14ac:dyDescent="0.2">
      <c r="A60" s="11" t="s">
        <v>71</v>
      </c>
      <c r="B60" s="11" t="s">
        <v>72</v>
      </c>
      <c r="C60" s="11" t="s">
        <v>71</v>
      </c>
      <c r="D60" s="11" t="s">
        <v>275</v>
      </c>
      <c r="E60" s="12">
        <v>32</v>
      </c>
      <c r="F60" s="12">
        <v>150</v>
      </c>
      <c r="G60" s="12">
        <v>10</v>
      </c>
      <c r="H60" s="12">
        <v>300</v>
      </c>
      <c r="I60" s="12"/>
      <c r="J60" s="13"/>
      <c r="K60" s="12">
        <f t="shared" si="9"/>
        <v>0</v>
      </c>
      <c r="L60" s="12">
        <f t="shared" si="10"/>
        <v>0</v>
      </c>
      <c r="M60" s="57"/>
      <c r="N60" s="15">
        <v>0.09</v>
      </c>
      <c r="O60" s="15">
        <f t="shared" si="11"/>
        <v>0</v>
      </c>
    </row>
    <row r="61" spans="1:17" x14ac:dyDescent="0.2">
      <c r="A61" s="36" t="s">
        <v>256</v>
      </c>
      <c r="B61" s="36" t="s">
        <v>72</v>
      </c>
      <c r="C61" s="36">
        <v>90446200</v>
      </c>
      <c r="D61" s="36" t="s">
        <v>277</v>
      </c>
      <c r="E61" s="12">
        <v>32</v>
      </c>
      <c r="F61" s="12">
        <v>150</v>
      </c>
      <c r="G61" s="12">
        <v>10</v>
      </c>
      <c r="H61" s="12">
        <v>300</v>
      </c>
      <c r="I61" s="12"/>
      <c r="J61" s="13"/>
      <c r="K61" s="12">
        <f t="shared" si="9"/>
        <v>0</v>
      </c>
      <c r="L61" s="12">
        <f t="shared" si="10"/>
        <v>0</v>
      </c>
      <c r="M61" s="57"/>
      <c r="N61" s="15">
        <v>0.09</v>
      </c>
      <c r="O61" s="15">
        <f t="shared" si="11"/>
        <v>0</v>
      </c>
    </row>
    <row r="62" spans="1:17" x14ac:dyDescent="0.2">
      <c r="A62" s="11" t="s">
        <v>200</v>
      </c>
      <c r="B62" s="11" t="s">
        <v>201</v>
      </c>
      <c r="C62" s="11" t="s">
        <v>200</v>
      </c>
      <c r="D62" s="11" t="s">
        <v>275</v>
      </c>
      <c r="E62" s="12">
        <v>32</v>
      </c>
      <c r="F62" s="12">
        <v>200</v>
      </c>
      <c r="G62" s="12">
        <v>10</v>
      </c>
      <c r="H62" s="12">
        <v>300</v>
      </c>
      <c r="I62" s="12"/>
      <c r="J62" s="13"/>
      <c r="K62" s="12">
        <f t="shared" si="9"/>
        <v>0</v>
      </c>
      <c r="L62" s="12">
        <f t="shared" si="10"/>
        <v>0</v>
      </c>
      <c r="M62" s="57"/>
      <c r="N62" s="15">
        <v>0.09</v>
      </c>
      <c r="O62" s="15">
        <f t="shared" si="11"/>
        <v>0</v>
      </c>
    </row>
    <row r="63" spans="1:17" x14ac:dyDescent="0.2">
      <c r="A63" s="11" t="s">
        <v>73</v>
      </c>
      <c r="B63" s="11" t="s">
        <v>74</v>
      </c>
      <c r="C63" s="11" t="s">
        <v>73</v>
      </c>
      <c r="D63" s="11" t="s">
        <v>275</v>
      </c>
      <c r="E63" s="12">
        <v>32</v>
      </c>
      <c r="F63" s="12">
        <v>300</v>
      </c>
      <c r="G63" s="12">
        <v>10</v>
      </c>
      <c r="H63" s="12">
        <v>150</v>
      </c>
      <c r="I63" s="12"/>
      <c r="J63" s="13"/>
      <c r="K63" s="12">
        <f t="shared" si="9"/>
        <v>0</v>
      </c>
      <c r="L63" s="12">
        <f t="shared" si="10"/>
        <v>0</v>
      </c>
      <c r="M63" s="57"/>
      <c r="N63" s="15">
        <v>0.09</v>
      </c>
      <c r="O63" s="15">
        <f t="shared" si="11"/>
        <v>0</v>
      </c>
    </row>
    <row r="64" spans="1:17" x14ac:dyDescent="0.2">
      <c r="A64" s="36" t="s">
        <v>232</v>
      </c>
      <c r="B64" s="36" t="s">
        <v>74</v>
      </c>
      <c r="C64" s="36">
        <v>90446300</v>
      </c>
      <c r="D64" s="36" t="s">
        <v>277</v>
      </c>
      <c r="E64" s="12" t="s">
        <v>180</v>
      </c>
      <c r="F64" s="12">
        <v>300</v>
      </c>
      <c r="G64" s="12">
        <v>10</v>
      </c>
      <c r="H64" s="12">
        <v>150</v>
      </c>
      <c r="I64" s="12">
        <v>300</v>
      </c>
      <c r="J64" s="13"/>
      <c r="K64" s="12">
        <f t="shared" si="9"/>
        <v>300</v>
      </c>
      <c r="L64" s="12">
        <f t="shared" si="10"/>
        <v>2</v>
      </c>
      <c r="M64" s="57"/>
      <c r="N64" s="15">
        <v>0.09</v>
      </c>
      <c r="O64" s="15">
        <f t="shared" si="11"/>
        <v>0.18</v>
      </c>
    </row>
    <row r="65" spans="1:17" x14ac:dyDescent="0.2">
      <c r="A65" s="11" t="s">
        <v>75</v>
      </c>
      <c r="B65" s="11" t="s">
        <v>76</v>
      </c>
      <c r="C65" s="11" t="s">
        <v>75</v>
      </c>
      <c r="D65" s="11" t="s">
        <v>275</v>
      </c>
      <c r="E65" s="12">
        <v>32</v>
      </c>
      <c r="F65" s="12">
        <v>450</v>
      </c>
      <c r="G65" s="12">
        <v>10</v>
      </c>
      <c r="H65" s="12">
        <v>100</v>
      </c>
      <c r="I65" s="12">
        <v>200</v>
      </c>
      <c r="J65" s="13"/>
      <c r="K65" s="12">
        <f t="shared" si="9"/>
        <v>200</v>
      </c>
      <c r="L65" s="12">
        <f t="shared" si="10"/>
        <v>2</v>
      </c>
      <c r="M65" s="57"/>
      <c r="N65" s="15">
        <v>0.09</v>
      </c>
      <c r="O65" s="15">
        <f t="shared" si="11"/>
        <v>0.18</v>
      </c>
    </row>
    <row r="66" spans="1:17" x14ac:dyDescent="0.2">
      <c r="A66" s="36" t="s">
        <v>179</v>
      </c>
      <c r="B66" s="36" t="s">
        <v>76</v>
      </c>
      <c r="C66" s="36">
        <v>90446400</v>
      </c>
      <c r="D66" s="36" t="s">
        <v>277</v>
      </c>
      <c r="E66" s="12" t="s">
        <v>180</v>
      </c>
      <c r="F66" s="12">
        <v>450</v>
      </c>
      <c r="G66" s="12">
        <v>10</v>
      </c>
      <c r="H66" s="12">
        <v>100</v>
      </c>
      <c r="I66" s="12"/>
      <c r="J66" s="13"/>
      <c r="K66" s="12">
        <f t="shared" si="9"/>
        <v>0</v>
      </c>
      <c r="L66" s="12">
        <f t="shared" si="10"/>
        <v>0</v>
      </c>
      <c r="M66" s="57"/>
      <c r="N66" s="15">
        <v>0.09</v>
      </c>
      <c r="O66" s="15">
        <f t="shared" si="11"/>
        <v>0</v>
      </c>
    </row>
    <row r="67" spans="1:17" x14ac:dyDescent="0.2">
      <c r="A67" s="11" t="s">
        <v>156</v>
      </c>
      <c r="B67" s="11" t="s">
        <v>157</v>
      </c>
      <c r="C67" s="11" t="s">
        <v>156</v>
      </c>
      <c r="D67" s="11" t="s">
        <v>275</v>
      </c>
      <c r="E67" s="12">
        <v>32</v>
      </c>
      <c r="F67" s="12">
        <v>600</v>
      </c>
      <c r="G67" s="12">
        <v>10</v>
      </c>
      <c r="H67" s="12">
        <v>100</v>
      </c>
      <c r="I67" s="12"/>
      <c r="J67" s="13"/>
      <c r="K67" s="12">
        <f t="shared" si="9"/>
        <v>0</v>
      </c>
      <c r="L67" s="12">
        <f t="shared" si="10"/>
        <v>0</v>
      </c>
      <c r="M67" s="57"/>
      <c r="N67" s="15">
        <v>0.12</v>
      </c>
      <c r="O67" s="15">
        <f t="shared" si="11"/>
        <v>0</v>
      </c>
    </row>
    <row r="68" spans="1:17" x14ac:dyDescent="0.2">
      <c r="A68" s="36" t="s">
        <v>181</v>
      </c>
      <c r="B68" s="36" t="s">
        <v>157</v>
      </c>
      <c r="C68" s="36">
        <v>90446600</v>
      </c>
      <c r="D68" s="36" t="s">
        <v>277</v>
      </c>
      <c r="E68" s="12" t="s">
        <v>180</v>
      </c>
      <c r="F68" s="12">
        <v>600</v>
      </c>
      <c r="G68" s="12">
        <v>10</v>
      </c>
      <c r="H68" s="12">
        <v>100</v>
      </c>
      <c r="I68" s="12">
        <v>200</v>
      </c>
      <c r="J68" s="13"/>
      <c r="K68" s="12">
        <f t="shared" si="9"/>
        <v>200</v>
      </c>
      <c r="L68" s="12">
        <f t="shared" si="10"/>
        <v>2</v>
      </c>
      <c r="M68" s="57"/>
      <c r="N68" s="15">
        <v>0.12</v>
      </c>
      <c r="O68" s="15">
        <f t="shared" si="11"/>
        <v>0.24</v>
      </c>
    </row>
    <row r="69" spans="1:17" x14ac:dyDescent="0.2">
      <c r="A69" s="11" t="s">
        <v>222</v>
      </c>
      <c r="B69" s="11" t="s">
        <v>223</v>
      </c>
      <c r="C69" s="11" t="s">
        <v>222</v>
      </c>
      <c r="D69" s="11" t="s">
        <v>275</v>
      </c>
      <c r="E69" s="12">
        <v>32</v>
      </c>
      <c r="F69" s="12">
        <v>750</v>
      </c>
      <c r="G69" s="12">
        <v>10</v>
      </c>
      <c r="H69" s="12">
        <v>60</v>
      </c>
      <c r="I69" s="12"/>
      <c r="J69" s="13"/>
      <c r="K69" s="12">
        <f t="shared" si="9"/>
        <v>0</v>
      </c>
      <c r="L69" s="12">
        <f t="shared" si="10"/>
        <v>0</v>
      </c>
      <c r="M69" s="57"/>
      <c r="N69" s="15">
        <v>0.09</v>
      </c>
      <c r="O69" s="15">
        <f t="shared" si="11"/>
        <v>0</v>
      </c>
    </row>
    <row r="70" spans="1:17" x14ac:dyDescent="0.2">
      <c r="A70" s="11" t="s">
        <v>158</v>
      </c>
      <c r="B70" s="11" t="s">
        <v>159</v>
      </c>
      <c r="C70" s="11" t="s">
        <v>158</v>
      </c>
      <c r="D70" s="11" t="s">
        <v>275</v>
      </c>
      <c r="E70" s="12">
        <v>32</v>
      </c>
      <c r="F70" s="12">
        <v>900</v>
      </c>
      <c r="G70" s="12">
        <v>10</v>
      </c>
      <c r="H70" s="12">
        <v>50</v>
      </c>
      <c r="I70" s="12"/>
      <c r="J70" s="13"/>
      <c r="K70" s="12">
        <f t="shared" si="9"/>
        <v>0</v>
      </c>
      <c r="L70" s="12">
        <f t="shared" si="10"/>
        <v>0</v>
      </c>
      <c r="M70" s="57"/>
      <c r="N70" s="15">
        <v>0.09</v>
      </c>
      <c r="O70" s="15">
        <f t="shared" si="11"/>
        <v>0</v>
      </c>
    </row>
    <row r="71" spans="1:17" x14ac:dyDescent="0.2">
      <c r="A71" s="36" t="s">
        <v>182</v>
      </c>
      <c r="B71" s="36" t="s">
        <v>159</v>
      </c>
      <c r="C71" s="36">
        <v>90446700</v>
      </c>
      <c r="D71" s="36" t="s">
        <v>277</v>
      </c>
      <c r="E71" s="12" t="s">
        <v>180</v>
      </c>
      <c r="F71" s="12">
        <v>900</v>
      </c>
      <c r="G71" s="12">
        <v>10</v>
      </c>
      <c r="H71" s="12">
        <v>50</v>
      </c>
      <c r="I71" s="12"/>
      <c r="J71" s="13"/>
      <c r="K71" s="12">
        <f t="shared" si="9"/>
        <v>0</v>
      </c>
      <c r="L71" s="12">
        <f t="shared" si="10"/>
        <v>0</v>
      </c>
      <c r="M71" s="57"/>
      <c r="N71" s="15">
        <v>0.09</v>
      </c>
      <c r="O71" s="15">
        <f t="shared" si="11"/>
        <v>0</v>
      </c>
    </row>
    <row r="72" spans="1:17" x14ac:dyDescent="0.2">
      <c r="A72" s="11" t="s">
        <v>233</v>
      </c>
      <c r="B72" s="11" t="s">
        <v>234</v>
      </c>
      <c r="C72" s="11" t="s">
        <v>233</v>
      </c>
      <c r="D72" s="11" t="s">
        <v>275</v>
      </c>
      <c r="E72" s="12">
        <v>32</v>
      </c>
      <c r="F72" s="12">
        <v>1200</v>
      </c>
      <c r="G72" s="12">
        <v>10</v>
      </c>
      <c r="H72" s="12">
        <v>50</v>
      </c>
      <c r="I72" s="12"/>
      <c r="J72" s="13"/>
      <c r="K72" s="12">
        <f t="shared" si="9"/>
        <v>0</v>
      </c>
      <c r="L72" s="12">
        <f t="shared" si="10"/>
        <v>0</v>
      </c>
      <c r="M72" s="57"/>
      <c r="N72" s="15">
        <v>0.12</v>
      </c>
      <c r="O72" s="15">
        <f t="shared" si="11"/>
        <v>0</v>
      </c>
    </row>
    <row r="73" spans="1:17" x14ac:dyDescent="0.2">
      <c r="A73" s="36" t="s">
        <v>236</v>
      </c>
      <c r="B73" s="36" t="s">
        <v>237</v>
      </c>
      <c r="C73" s="36">
        <v>90446800</v>
      </c>
      <c r="D73" s="36" t="s">
        <v>277</v>
      </c>
      <c r="E73" s="12" t="s">
        <v>180</v>
      </c>
      <c r="F73" s="12">
        <v>1800</v>
      </c>
      <c r="G73" s="12">
        <v>10</v>
      </c>
      <c r="H73" s="12">
        <v>25</v>
      </c>
      <c r="I73" s="12"/>
      <c r="J73" s="13"/>
      <c r="K73" s="12">
        <f t="shared" si="9"/>
        <v>0</v>
      </c>
      <c r="L73" s="12">
        <f t="shared" si="10"/>
        <v>0</v>
      </c>
      <c r="M73" s="57"/>
      <c r="N73" s="15">
        <v>0.18</v>
      </c>
      <c r="O73" s="15">
        <f t="shared" si="11"/>
        <v>0</v>
      </c>
      <c r="P73" s="43"/>
    </row>
    <row r="74" spans="1:17" x14ac:dyDescent="0.2">
      <c r="A74" s="8" t="s">
        <v>77</v>
      </c>
      <c r="B74" s="8"/>
      <c r="C74" s="8"/>
      <c r="D74" s="8"/>
      <c r="E74" s="8"/>
      <c r="F74" s="36"/>
      <c r="G74" s="12"/>
      <c r="H74" s="12"/>
      <c r="I74" s="12"/>
      <c r="J74" s="8"/>
      <c r="K74" s="12"/>
      <c r="L74" s="12"/>
      <c r="M74" s="57"/>
      <c r="N74" s="12"/>
      <c r="O74" s="15"/>
    </row>
    <row r="75" spans="1:17" x14ac:dyDescent="0.2">
      <c r="A75" s="11" t="s">
        <v>297</v>
      </c>
      <c r="B75" s="11" t="s">
        <v>298</v>
      </c>
      <c r="C75" s="11" t="s">
        <v>297</v>
      </c>
      <c r="D75" s="11" t="s">
        <v>275</v>
      </c>
      <c r="E75" s="12">
        <v>40</v>
      </c>
      <c r="F75" s="12">
        <v>100</v>
      </c>
      <c r="G75" s="12">
        <v>10</v>
      </c>
      <c r="H75" s="12">
        <v>300</v>
      </c>
      <c r="I75" s="12"/>
      <c r="J75" s="13"/>
      <c r="K75" s="12">
        <f t="shared" ref="K75:K90" si="12">SUM(I75:J75)</f>
        <v>0</v>
      </c>
      <c r="L75" s="12">
        <f t="shared" ref="L75:L90" si="13">$K75/$H75</f>
        <v>0</v>
      </c>
      <c r="M75" s="57"/>
      <c r="N75" s="15">
        <v>0.13</v>
      </c>
      <c r="O75" s="15">
        <f t="shared" ref="O75:O90" si="14">$L75*$N75</f>
        <v>0</v>
      </c>
      <c r="P75" s="43">
        <f>SUM(O75:O90)</f>
        <v>1.02</v>
      </c>
      <c r="Q75" s="3">
        <f>P75*100/$P$144</f>
        <v>9.0909090909090917</v>
      </c>
    </row>
    <row r="76" spans="1:17" x14ac:dyDescent="0.2">
      <c r="A76" s="11" t="s">
        <v>78</v>
      </c>
      <c r="B76" s="11" t="s">
        <v>79</v>
      </c>
      <c r="C76" s="11" t="s">
        <v>78</v>
      </c>
      <c r="D76" s="11" t="s">
        <v>275</v>
      </c>
      <c r="E76" s="12">
        <v>40</v>
      </c>
      <c r="F76" s="12">
        <v>150</v>
      </c>
      <c r="G76" s="12">
        <v>10</v>
      </c>
      <c r="H76" s="12">
        <v>300</v>
      </c>
      <c r="I76" s="12"/>
      <c r="J76" s="13"/>
      <c r="K76" s="12">
        <f t="shared" si="12"/>
        <v>0</v>
      </c>
      <c r="L76" s="12">
        <f t="shared" si="13"/>
        <v>0</v>
      </c>
      <c r="M76" s="57"/>
      <c r="N76" s="15">
        <v>0.13</v>
      </c>
      <c r="O76" s="15">
        <f t="shared" si="14"/>
        <v>0</v>
      </c>
    </row>
    <row r="77" spans="1:17" x14ac:dyDescent="0.2">
      <c r="A77" s="36" t="s">
        <v>240</v>
      </c>
      <c r="B77" s="36" t="s">
        <v>79</v>
      </c>
      <c r="C77" s="31" t="s">
        <v>241</v>
      </c>
      <c r="D77" s="36" t="s">
        <v>277</v>
      </c>
      <c r="E77" s="12">
        <v>40</v>
      </c>
      <c r="F77" s="12">
        <v>150</v>
      </c>
      <c r="G77" s="12">
        <v>10</v>
      </c>
      <c r="H77" s="12">
        <v>300</v>
      </c>
      <c r="I77" s="12"/>
      <c r="J77" s="13"/>
      <c r="K77" s="12">
        <f t="shared" si="12"/>
        <v>0</v>
      </c>
      <c r="L77" s="12">
        <f t="shared" si="13"/>
        <v>0</v>
      </c>
      <c r="M77" s="57"/>
      <c r="N77" s="15">
        <v>0.13</v>
      </c>
      <c r="O77" s="15">
        <f t="shared" si="14"/>
        <v>0</v>
      </c>
    </row>
    <row r="78" spans="1:17" x14ac:dyDescent="0.2">
      <c r="A78" s="11" t="s">
        <v>80</v>
      </c>
      <c r="B78" s="11" t="s">
        <v>81</v>
      </c>
      <c r="C78" s="11" t="s">
        <v>80</v>
      </c>
      <c r="D78" s="11" t="s">
        <v>275</v>
      </c>
      <c r="E78" s="12">
        <v>40</v>
      </c>
      <c r="F78" s="12">
        <v>200</v>
      </c>
      <c r="G78" s="12">
        <v>10</v>
      </c>
      <c r="H78" s="12">
        <v>150</v>
      </c>
      <c r="I78" s="12">
        <v>150</v>
      </c>
      <c r="J78" s="13"/>
      <c r="K78" s="12">
        <f t="shared" si="12"/>
        <v>150</v>
      </c>
      <c r="L78" s="12">
        <f t="shared" si="13"/>
        <v>1</v>
      </c>
      <c r="M78" s="57"/>
      <c r="N78" s="15">
        <v>0.13</v>
      </c>
      <c r="O78" s="15">
        <f t="shared" si="14"/>
        <v>0.13</v>
      </c>
    </row>
    <row r="79" spans="1:17" x14ac:dyDescent="0.2">
      <c r="A79" s="11" t="s">
        <v>82</v>
      </c>
      <c r="B79" s="11" t="s">
        <v>83</v>
      </c>
      <c r="C79" s="11" t="s">
        <v>82</v>
      </c>
      <c r="D79" s="11" t="s">
        <v>275</v>
      </c>
      <c r="E79" s="12">
        <v>40</v>
      </c>
      <c r="F79" s="12">
        <v>300</v>
      </c>
      <c r="G79" s="12">
        <v>10</v>
      </c>
      <c r="H79" s="12">
        <v>150</v>
      </c>
      <c r="I79" s="12"/>
      <c r="J79" s="13"/>
      <c r="K79" s="12">
        <f t="shared" si="12"/>
        <v>0</v>
      </c>
      <c r="L79" s="12">
        <f t="shared" si="13"/>
        <v>0</v>
      </c>
      <c r="M79" s="57"/>
      <c r="N79" s="15">
        <v>0.13</v>
      </c>
      <c r="O79" s="15">
        <f t="shared" si="14"/>
        <v>0</v>
      </c>
    </row>
    <row r="80" spans="1:17" x14ac:dyDescent="0.2">
      <c r="A80" s="36" t="s">
        <v>183</v>
      </c>
      <c r="B80" s="36" t="s">
        <v>83</v>
      </c>
      <c r="C80" s="36">
        <v>90447300</v>
      </c>
      <c r="D80" s="36" t="s">
        <v>277</v>
      </c>
      <c r="E80" s="12" t="s">
        <v>89</v>
      </c>
      <c r="F80" s="12">
        <v>300</v>
      </c>
      <c r="G80" s="12">
        <v>10</v>
      </c>
      <c r="H80" s="12">
        <v>150</v>
      </c>
      <c r="I80" s="12"/>
      <c r="J80" s="13"/>
      <c r="K80" s="12">
        <f t="shared" si="12"/>
        <v>0</v>
      </c>
      <c r="L80" s="12">
        <f t="shared" si="13"/>
        <v>0</v>
      </c>
      <c r="M80" s="57"/>
      <c r="N80" s="15">
        <v>0.13</v>
      </c>
      <c r="O80" s="15">
        <f t="shared" si="14"/>
        <v>0</v>
      </c>
    </row>
    <row r="81" spans="1:17" x14ac:dyDescent="0.2">
      <c r="A81" s="11" t="s">
        <v>84</v>
      </c>
      <c r="B81" s="11" t="s">
        <v>85</v>
      </c>
      <c r="C81" s="11" t="s">
        <v>84</v>
      </c>
      <c r="D81" s="11" t="s">
        <v>275</v>
      </c>
      <c r="E81" s="12">
        <v>40</v>
      </c>
      <c r="F81" s="12">
        <v>450</v>
      </c>
      <c r="G81" s="12">
        <v>10</v>
      </c>
      <c r="H81" s="12">
        <v>100</v>
      </c>
      <c r="I81" s="12">
        <v>100</v>
      </c>
      <c r="J81" s="13"/>
      <c r="K81" s="12">
        <f t="shared" si="12"/>
        <v>100</v>
      </c>
      <c r="L81" s="12">
        <f t="shared" si="13"/>
        <v>1</v>
      </c>
      <c r="M81" s="57"/>
      <c r="N81" s="15">
        <v>0.13</v>
      </c>
      <c r="O81" s="15">
        <f t="shared" si="14"/>
        <v>0.13</v>
      </c>
    </row>
    <row r="82" spans="1:17" x14ac:dyDescent="0.2">
      <c r="A82" s="36" t="s">
        <v>184</v>
      </c>
      <c r="B82" s="36" t="s">
        <v>85</v>
      </c>
      <c r="C82" s="36">
        <v>90447400</v>
      </c>
      <c r="D82" s="36" t="s">
        <v>277</v>
      </c>
      <c r="E82" s="12" t="s">
        <v>89</v>
      </c>
      <c r="F82" s="12">
        <v>450</v>
      </c>
      <c r="G82" s="12">
        <v>10</v>
      </c>
      <c r="H82" s="12">
        <v>100</v>
      </c>
      <c r="I82" s="12"/>
      <c r="J82" s="13"/>
      <c r="K82" s="12">
        <f t="shared" si="12"/>
        <v>0</v>
      </c>
      <c r="L82" s="12">
        <f t="shared" si="13"/>
        <v>0</v>
      </c>
      <c r="M82" s="57"/>
      <c r="N82" s="15">
        <v>0.13</v>
      </c>
      <c r="O82" s="15">
        <f t="shared" si="14"/>
        <v>0</v>
      </c>
    </row>
    <row r="83" spans="1:17" x14ac:dyDescent="0.2">
      <c r="A83" s="11" t="s">
        <v>86</v>
      </c>
      <c r="B83" s="11" t="s">
        <v>87</v>
      </c>
      <c r="C83" s="11" t="s">
        <v>86</v>
      </c>
      <c r="D83" s="11" t="s">
        <v>275</v>
      </c>
      <c r="E83" s="12">
        <v>40</v>
      </c>
      <c r="F83" s="12">
        <v>600</v>
      </c>
      <c r="G83" s="12">
        <v>10</v>
      </c>
      <c r="H83" s="12">
        <v>50</v>
      </c>
      <c r="I83" s="12">
        <v>100</v>
      </c>
      <c r="J83" s="13"/>
      <c r="K83" s="12">
        <f t="shared" si="12"/>
        <v>100</v>
      </c>
      <c r="L83" s="12">
        <f t="shared" si="13"/>
        <v>2</v>
      </c>
      <c r="M83" s="57"/>
      <c r="N83" s="15">
        <v>0.09</v>
      </c>
      <c r="O83" s="15">
        <f t="shared" si="14"/>
        <v>0.18</v>
      </c>
    </row>
    <row r="84" spans="1:17" x14ac:dyDescent="0.2">
      <c r="A84" s="36" t="s">
        <v>88</v>
      </c>
      <c r="B84" s="36" t="s">
        <v>87</v>
      </c>
      <c r="C84" s="36">
        <v>90447600</v>
      </c>
      <c r="D84" s="36" t="s">
        <v>277</v>
      </c>
      <c r="E84" s="12" t="s">
        <v>89</v>
      </c>
      <c r="F84" s="12">
        <v>600</v>
      </c>
      <c r="G84" s="12">
        <v>10</v>
      </c>
      <c r="H84" s="12">
        <v>50</v>
      </c>
      <c r="I84" s="12"/>
      <c r="J84" s="13"/>
      <c r="K84" s="12">
        <f t="shared" si="12"/>
        <v>0</v>
      </c>
      <c r="L84" s="12">
        <f t="shared" si="13"/>
        <v>0</v>
      </c>
      <c r="M84" s="57"/>
      <c r="N84" s="15">
        <v>0.09</v>
      </c>
      <c r="O84" s="15">
        <f t="shared" si="14"/>
        <v>0</v>
      </c>
    </row>
    <row r="85" spans="1:17" x14ac:dyDescent="0.2">
      <c r="A85" s="11" t="s">
        <v>90</v>
      </c>
      <c r="B85" s="11" t="s">
        <v>91</v>
      </c>
      <c r="C85" s="11" t="s">
        <v>90</v>
      </c>
      <c r="D85" s="11" t="s">
        <v>275</v>
      </c>
      <c r="E85" s="12">
        <v>40</v>
      </c>
      <c r="F85" s="12">
        <v>750</v>
      </c>
      <c r="G85" s="12">
        <v>10</v>
      </c>
      <c r="H85" s="12">
        <v>50</v>
      </c>
      <c r="I85" s="12"/>
      <c r="J85" s="13"/>
      <c r="K85" s="12">
        <f t="shared" si="12"/>
        <v>0</v>
      </c>
      <c r="L85" s="12">
        <f t="shared" si="13"/>
        <v>0</v>
      </c>
      <c r="M85" s="57"/>
      <c r="N85" s="15">
        <v>0.13</v>
      </c>
      <c r="O85" s="15">
        <f t="shared" si="14"/>
        <v>0</v>
      </c>
    </row>
    <row r="86" spans="1:17" x14ac:dyDescent="0.2">
      <c r="A86" s="11" t="s">
        <v>92</v>
      </c>
      <c r="B86" s="11" t="s">
        <v>93</v>
      </c>
      <c r="C86" s="11" t="s">
        <v>92</v>
      </c>
      <c r="D86" s="11" t="s">
        <v>275</v>
      </c>
      <c r="E86" s="12">
        <v>40</v>
      </c>
      <c r="F86" s="12">
        <v>900</v>
      </c>
      <c r="G86" s="12">
        <v>10</v>
      </c>
      <c r="H86" s="12">
        <v>50</v>
      </c>
      <c r="I86" s="12">
        <v>100</v>
      </c>
      <c r="J86" s="13"/>
      <c r="K86" s="12">
        <f t="shared" si="12"/>
        <v>100</v>
      </c>
      <c r="L86" s="12">
        <f t="shared" si="13"/>
        <v>2</v>
      </c>
      <c r="M86" s="57"/>
      <c r="N86" s="15">
        <v>0.13</v>
      </c>
      <c r="O86" s="15">
        <f t="shared" si="14"/>
        <v>0.26</v>
      </c>
    </row>
    <row r="87" spans="1:17" x14ac:dyDescent="0.2">
      <c r="A87" s="36" t="s">
        <v>185</v>
      </c>
      <c r="B87" s="36" t="s">
        <v>93</v>
      </c>
      <c r="C87" s="36">
        <v>90447700</v>
      </c>
      <c r="D87" s="36" t="s">
        <v>277</v>
      </c>
      <c r="E87" s="12" t="s">
        <v>89</v>
      </c>
      <c r="F87" s="12">
        <v>900</v>
      </c>
      <c r="G87" s="12">
        <v>10</v>
      </c>
      <c r="H87" s="12">
        <v>50</v>
      </c>
      <c r="I87" s="12"/>
      <c r="J87" s="13"/>
      <c r="K87" s="12">
        <f t="shared" si="12"/>
        <v>0</v>
      </c>
      <c r="L87" s="12">
        <f t="shared" si="13"/>
        <v>0</v>
      </c>
      <c r="M87" s="57"/>
      <c r="N87" s="15">
        <v>0.13</v>
      </c>
      <c r="O87" s="15">
        <f t="shared" si="14"/>
        <v>0</v>
      </c>
    </row>
    <row r="88" spans="1:17" x14ac:dyDescent="0.2">
      <c r="A88" s="11" t="s">
        <v>94</v>
      </c>
      <c r="B88" s="11" t="s">
        <v>95</v>
      </c>
      <c r="C88" s="11" t="s">
        <v>94</v>
      </c>
      <c r="D88" s="11" t="s">
        <v>275</v>
      </c>
      <c r="E88" s="12">
        <v>40</v>
      </c>
      <c r="F88" s="12">
        <v>1200</v>
      </c>
      <c r="G88" s="12">
        <v>5</v>
      </c>
      <c r="H88" s="12">
        <v>25</v>
      </c>
      <c r="I88" s="12">
        <v>100</v>
      </c>
      <c r="J88" s="13"/>
      <c r="K88" s="12">
        <f t="shared" si="12"/>
        <v>100</v>
      </c>
      <c r="L88" s="12">
        <f t="shared" si="13"/>
        <v>4</v>
      </c>
      <c r="M88" s="57"/>
      <c r="N88" s="15">
        <v>0.08</v>
      </c>
      <c r="O88" s="15">
        <f t="shared" si="14"/>
        <v>0.32</v>
      </c>
    </row>
    <row r="89" spans="1:17" x14ac:dyDescent="0.2">
      <c r="A89" s="36" t="s">
        <v>376</v>
      </c>
      <c r="B89" s="36" t="s">
        <v>377</v>
      </c>
      <c r="C89" s="31" t="s">
        <v>378</v>
      </c>
      <c r="D89" s="36" t="s">
        <v>277</v>
      </c>
      <c r="E89" s="12">
        <v>40</v>
      </c>
      <c r="F89" s="12">
        <v>1800</v>
      </c>
      <c r="G89" s="12">
        <v>5</v>
      </c>
      <c r="H89" s="12">
        <v>20</v>
      </c>
      <c r="I89" s="12"/>
      <c r="J89" s="13"/>
      <c r="K89" s="12">
        <f t="shared" si="12"/>
        <v>0</v>
      </c>
      <c r="L89" s="12">
        <f t="shared" si="13"/>
        <v>0</v>
      </c>
      <c r="M89" s="57"/>
      <c r="N89" s="15">
        <v>0.14000000000000001</v>
      </c>
      <c r="O89" s="15">
        <f t="shared" si="14"/>
        <v>0</v>
      </c>
    </row>
    <row r="90" spans="1:17" x14ac:dyDescent="0.2">
      <c r="A90" s="11" t="s">
        <v>220</v>
      </c>
      <c r="B90" s="11" t="s">
        <v>221</v>
      </c>
      <c r="C90" s="11" t="s">
        <v>220</v>
      </c>
      <c r="D90" s="11" t="s">
        <v>275</v>
      </c>
      <c r="E90" s="12">
        <v>40</v>
      </c>
      <c r="F90" s="12">
        <v>2000</v>
      </c>
      <c r="G90" s="12">
        <v>5</v>
      </c>
      <c r="H90" s="12">
        <v>25</v>
      </c>
      <c r="I90" s="12"/>
      <c r="J90" s="13"/>
      <c r="K90" s="12">
        <f t="shared" si="12"/>
        <v>0</v>
      </c>
      <c r="L90" s="12">
        <f t="shared" si="13"/>
        <v>0</v>
      </c>
      <c r="M90" s="57"/>
      <c r="N90" s="15">
        <v>0.08</v>
      </c>
      <c r="O90" s="15">
        <f t="shared" si="14"/>
        <v>0</v>
      </c>
      <c r="P90" s="43"/>
    </row>
    <row r="91" spans="1:17" x14ac:dyDescent="0.2">
      <c r="A91" s="8" t="s">
        <v>96</v>
      </c>
      <c r="B91" s="8"/>
      <c r="C91" s="8"/>
      <c r="D91" s="8"/>
      <c r="E91" s="20"/>
      <c r="F91" s="12"/>
      <c r="G91" s="12"/>
      <c r="H91" s="12"/>
      <c r="I91" s="12"/>
      <c r="J91" s="8"/>
      <c r="K91" s="12"/>
      <c r="L91" s="12"/>
      <c r="M91" s="57"/>
      <c r="N91" s="12"/>
      <c r="O91" s="15"/>
    </row>
    <row r="92" spans="1:17" x14ac:dyDescent="0.2">
      <c r="A92" s="11" t="s">
        <v>299</v>
      </c>
      <c r="B92" s="11" t="s">
        <v>300</v>
      </c>
      <c r="C92" s="11" t="s">
        <v>299</v>
      </c>
      <c r="D92" s="11" t="s">
        <v>275</v>
      </c>
      <c r="E92" s="12">
        <v>50</v>
      </c>
      <c r="F92" s="12">
        <v>100</v>
      </c>
      <c r="G92" s="12">
        <v>10</v>
      </c>
      <c r="H92" s="12">
        <v>150</v>
      </c>
      <c r="I92" s="12"/>
      <c r="J92" s="13"/>
      <c r="K92" s="12">
        <f t="shared" ref="K92:K108" si="15">SUM(I92:J92)</f>
        <v>0</v>
      </c>
      <c r="L92" s="12">
        <f t="shared" ref="L92:L108" si="16">$K92/$H92</f>
        <v>0</v>
      </c>
      <c r="M92" s="57"/>
      <c r="N92" s="15">
        <v>0.1</v>
      </c>
      <c r="O92" s="15">
        <f t="shared" ref="O92:O108" si="17">$L92*$N92</f>
        <v>0</v>
      </c>
      <c r="P92" s="43">
        <f>SUM(O92:O108)</f>
        <v>2.68</v>
      </c>
      <c r="Q92" s="3">
        <f>P92*100/$P$144</f>
        <v>23.885918003565063</v>
      </c>
    </row>
    <row r="93" spans="1:17" x14ac:dyDescent="0.2">
      <c r="A93" s="11" t="s">
        <v>97</v>
      </c>
      <c r="B93" s="11" t="s">
        <v>98</v>
      </c>
      <c r="C93" s="11" t="s">
        <v>97</v>
      </c>
      <c r="D93" s="11" t="s">
        <v>275</v>
      </c>
      <c r="E93" s="12">
        <v>50</v>
      </c>
      <c r="F93" s="12">
        <v>150</v>
      </c>
      <c r="G93" s="12">
        <v>10</v>
      </c>
      <c r="H93" s="12">
        <v>150</v>
      </c>
      <c r="I93" s="12">
        <v>150</v>
      </c>
      <c r="J93" s="13"/>
      <c r="K93" s="12">
        <f t="shared" si="15"/>
        <v>150</v>
      </c>
      <c r="L93" s="12">
        <f t="shared" si="16"/>
        <v>1</v>
      </c>
      <c r="M93" s="57"/>
      <c r="N93" s="15">
        <v>0.1</v>
      </c>
      <c r="O93" s="15">
        <f t="shared" si="17"/>
        <v>0.1</v>
      </c>
    </row>
    <row r="94" spans="1:17" x14ac:dyDescent="0.2">
      <c r="A94" s="36" t="s">
        <v>235</v>
      </c>
      <c r="B94" s="36" t="s">
        <v>98</v>
      </c>
      <c r="C94" s="36">
        <v>90448200</v>
      </c>
      <c r="D94" s="36" t="s">
        <v>277</v>
      </c>
      <c r="E94" s="12" t="s">
        <v>102</v>
      </c>
      <c r="F94" s="12">
        <v>150</v>
      </c>
      <c r="G94" s="12">
        <v>10</v>
      </c>
      <c r="H94" s="12">
        <v>150</v>
      </c>
      <c r="I94" s="12"/>
      <c r="J94" s="13"/>
      <c r="K94" s="12">
        <f t="shared" si="15"/>
        <v>0</v>
      </c>
      <c r="L94" s="12">
        <f t="shared" si="16"/>
        <v>0</v>
      </c>
      <c r="M94" s="57"/>
      <c r="N94" s="15">
        <v>0.1</v>
      </c>
      <c r="O94" s="15">
        <f t="shared" si="17"/>
        <v>0</v>
      </c>
    </row>
    <row r="95" spans="1:17" x14ac:dyDescent="0.2">
      <c r="A95" s="11" t="s">
        <v>224</v>
      </c>
      <c r="B95" s="11" t="s">
        <v>225</v>
      </c>
      <c r="C95" s="11" t="s">
        <v>224</v>
      </c>
      <c r="D95" s="11" t="s">
        <v>275</v>
      </c>
      <c r="E95" s="12">
        <v>50</v>
      </c>
      <c r="F95" s="12">
        <v>200</v>
      </c>
      <c r="G95" s="12">
        <v>10</v>
      </c>
      <c r="H95" s="12">
        <v>150</v>
      </c>
      <c r="I95" s="12"/>
      <c r="J95" s="13"/>
      <c r="K95" s="12">
        <f t="shared" si="15"/>
        <v>0</v>
      </c>
      <c r="L95" s="12">
        <f t="shared" si="16"/>
        <v>0</v>
      </c>
      <c r="M95" s="57"/>
      <c r="N95" s="15">
        <v>0.1</v>
      </c>
      <c r="O95" s="15">
        <f t="shared" si="17"/>
        <v>0</v>
      </c>
    </row>
    <row r="96" spans="1:17" x14ac:dyDescent="0.2">
      <c r="A96" s="11" t="s">
        <v>99</v>
      </c>
      <c r="B96" s="11" t="s">
        <v>100</v>
      </c>
      <c r="C96" s="11" t="s">
        <v>99</v>
      </c>
      <c r="D96" s="11" t="s">
        <v>275</v>
      </c>
      <c r="E96" s="12">
        <v>50</v>
      </c>
      <c r="F96" s="12">
        <v>300</v>
      </c>
      <c r="G96" s="12">
        <v>10</v>
      </c>
      <c r="H96" s="12">
        <v>75</v>
      </c>
      <c r="I96" s="12">
        <v>150</v>
      </c>
      <c r="J96" s="13"/>
      <c r="K96" s="12">
        <f t="shared" si="15"/>
        <v>150</v>
      </c>
      <c r="L96" s="12">
        <f t="shared" si="16"/>
        <v>2</v>
      </c>
      <c r="M96" s="57"/>
      <c r="N96" s="15">
        <v>0.1</v>
      </c>
      <c r="O96" s="15">
        <f t="shared" si="17"/>
        <v>0.2</v>
      </c>
    </row>
    <row r="97" spans="1:17" x14ac:dyDescent="0.2">
      <c r="A97" s="36" t="s">
        <v>101</v>
      </c>
      <c r="B97" s="36" t="s">
        <v>100</v>
      </c>
      <c r="C97" s="36">
        <v>90448300</v>
      </c>
      <c r="D97" s="36" t="s">
        <v>277</v>
      </c>
      <c r="E97" s="12" t="s">
        <v>102</v>
      </c>
      <c r="F97" s="12">
        <v>300</v>
      </c>
      <c r="G97" s="12">
        <v>10</v>
      </c>
      <c r="H97" s="12">
        <v>75</v>
      </c>
      <c r="I97" s="12">
        <v>300</v>
      </c>
      <c r="J97" s="13"/>
      <c r="K97" s="12">
        <f t="shared" si="15"/>
        <v>300</v>
      </c>
      <c r="L97" s="12">
        <f t="shared" si="16"/>
        <v>4</v>
      </c>
      <c r="M97" s="57"/>
      <c r="N97" s="15">
        <v>0.1</v>
      </c>
      <c r="O97" s="15">
        <f t="shared" si="17"/>
        <v>0.4</v>
      </c>
    </row>
    <row r="98" spans="1:17" x14ac:dyDescent="0.2">
      <c r="A98" s="11" t="s">
        <v>103</v>
      </c>
      <c r="B98" s="11" t="s">
        <v>104</v>
      </c>
      <c r="C98" s="11" t="s">
        <v>103</v>
      </c>
      <c r="D98" s="11" t="s">
        <v>275</v>
      </c>
      <c r="E98" s="12">
        <v>50</v>
      </c>
      <c r="F98" s="12">
        <v>450</v>
      </c>
      <c r="G98" s="12">
        <v>10</v>
      </c>
      <c r="H98" s="12">
        <v>50</v>
      </c>
      <c r="I98" s="12"/>
      <c r="J98" s="13"/>
      <c r="K98" s="12">
        <f t="shared" si="15"/>
        <v>0</v>
      </c>
      <c r="L98" s="12">
        <f t="shared" si="16"/>
        <v>0</v>
      </c>
      <c r="M98" s="57"/>
      <c r="N98" s="15">
        <v>0.1</v>
      </c>
      <c r="O98" s="15">
        <f t="shared" si="17"/>
        <v>0</v>
      </c>
    </row>
    <row r="99" spans="1:17" x14ac:dyDescent="0.2">
      <c r="A99" s="36" t="s">
        <v>186</v>
      </c>
      <c r="B99" s="36" t="s">
        <v>104</v>
      </c>
      <c r="C99" s="36">
        <v>90448400</v>
      </c>
      <c r="D99" s="36" t="s">
        <v>277</v>
      </c>
      <c r="E99" s="12" t="s">
        <v>102</v>
      </c>
      <c r="F99" s="12">
        <v>450</v>
      </c>
      <c r="G99" s="12">
        <v>10</v>
      </c>
      <c r="H99" s="12">
        <v>50</v>
      </c>
      <c r="I99" s="12">
        <v>200</v>
      </c>
      <c r="J99" s="13"/>
      <c r="K99" s="12">
        <f t="shared" si="15"/>
        <v>200</v>
      </c>
      <c r="L99" s="12">
        <f t="shared" si="16"/>
        <v>4</v>
      </c>
      <c r="M99" s="57"/>
      <c r="N99" s="15">
        <v>0.1</v>
      </c>
      <c r="O99" s="15">
        <f t="shared" si="17"/>
        <v>0.4</v>
      </c>
    </row>
    <row r="100" spans="1:17" x14ac:dyDescent="0.2">
      <c r="A100" s="11" t="s">
        <v>105</v>
      </c>
      <c r="B100" s="11" t="s">
        <v>106</v>
      </c>
      <c r="C100" s="11" t="s">
        <v>105</v>
      </c>
      <c r="D100" s="11" t="s">
        <v>275</v>
      </c>
      <c r="E100" s="12">
        <v>50</v>
      </c>
      <c r="F100" s="12">
        <v>600</v>
      </c>
      <c r="G100" s="12">
        <v>10</v>
      </c>
      <c r="H100" s="12">
        <v>50</v>
      </c>
      <c r="I100" s="12"/>
      <c r="J100" s="13"/>
      <c r="K100" s="12">
        <f t="shared" si="15"/>
        <v>0</v>
      </c>
      <c r="L100" s="12">
        <f t="shared" si="16"/>
        <v>0</v>
      </c>
      <c r="M100" s="57"/>
      <c r="N100" s="15">
        <v>0.13</v>
      </c>
      <c r="O100" s="15">
        <f t="shared" si="17"/>
        <v>0</v>
      </c>
    </row>
    <row r="101" spans="1:17" x14ac:dyDescent="0.2">
      <c r="A101" s="36" t="s">
        <v>107</v>
      </c>
      <c r="B101" s="36" t="s">
        <v>106</v>
      </c>
      <c r="C101" s="36">
        <v>90448600</v>
      </c>
      <c r="D101" s="36" t="s">
        <v>277</v>
      </c>
      <c r="E101" s="12" t="s">
        <v>102</v>
      </c>
      <c r="F101" s="12">
        <v>600</v>
      </c>
      <c r="G101" s="12">
        <v>10</v>
      </c>
      <c r="H101" s="12">
        <v>50</v>
      </c>
      <c r="I101" s="12"/>
      <c r="J101" s="13"/>
      <c r="K101" s="12">
        <f t="shared" si="15"/>
        <v>0</v>
      </c>
      <c r="L101" s="12">
        <f t="shared" si="16"/>
        <v>0</v>
      </c>
      <c r="M101" s="57"/>
      <c r="N101" s="15">
        <v>0.13</v>
      </c>
      <c r="O101" s="15">
        <f t="shared" si="17"/>
        <v>0</v>
      </c>
    </row>
    <row r="102" spans="1:17" x14ac:dyDescent="0.2">
      <c r="A102" s="36" t="s">
        <v>266</v>
      </c>
      <c r="B102" s="36" t="s">
        <v>267</v>
      </c>
      <c r="C102" s="36">
        <v>90448605</v>
      </c>
      <c r="D102" s="36" t="s">
        <v>277</v>
      </c>
      <c r="E102" s="12" t="s">
        <v>102</v>
      </c>
      <c r="F102" s="12">
        <v>700</v>
      </c>
      <c r="G102" s="12">
        <v>5</v>
      </c>
      <c r="H102" s="12">
        <v>25</v>
      </c>
      <c r="I102" s="12"/>
      <c r="J102" s="13"/>
      <c r="K102" s="12">
        <f t="shared" si="15"/>
        <v>0</v>
      </c>
      <c r="L102" s="12">
        <f t="shared" si="16"/>
        <v>0</v>
      </c>
      <c r="M102" s="57"/>
      <c r="N102" s="15">
        <v>0.1</v>
      </c>
      <c r="O102" s="15">
        <f t="shared" si="17"/>
        <v>0</v>
      </c>
    </row>
    <row r="103" spans="1:17" x14ac:dyDescent="0.2">
      <c r="A103" s="11" t="s">
        <v>202</v>
      </c>
      <c r="B103" s="11" t="s">
        <v>203</v>
      </c>
      <c r="C103" s="11" t="s">
        <v>202</v>
      </c>
      <c r="D103" s="11" t="s">
        <v>275</v>
      </c>
      <c r="E103" s="12">
        <v>50</v>
      </c>
      <c r="F103" s="12">
        <v>750</v>
      </c>
      <c r="G103" s="12">
        <v>5</v>
      </c>
      <c r="H103" s="12">
        <v>25</v>
      </c>
      <c r="I103" s="12">
        <v>100</v>
      </c>
      <c r="J103" s="13"/>
      <c r="K103" s="12">
        <f t="shared" si="15"/>
        <v>100</v>
      </c>
      <c r="L103" s="12">
        <f t="shared" si="16"/>
        <v>4</v>
      </c>
      <c r="M103" s="57"/>
      <c r="N103" s="15">
        <v>0.1</v>
      </c>
      <c r="O103" s="15">
        <f t="shared" si="17"/>
        <v>0.4</v>
      </c>
    </row>
    <row r="104" spans="1:17" x14ac:dyDescent="0.2">
      <c r="A104" s="11" t="s">
        <v>108</v>
      </c>
      <c r="B104" s="11" t="s">
        <v>109</v>
      </c>
      <c r="C104" s="11" t="s">
        <v>108</v>
      </c>
      <c r="D104" s="11" t="s">
        <v>275</v>
      </c>
      <c r="E104" s="12">
        <v>50</v>
      </c>
      <c r="F104" s="12">
        <v>900</v>
      </c>
      <c r="G104" s="12">
        <v>5</v>
      </c>
      <c r="H104" s="12">
        <v>25</v>
      </c>
      <c r="I104" s="12">
        <v>100</v>
      </c>
      <c r="J104" s="13"/>
      <c r="K104" s="12">
        <f t="shared" si="15"/>
        <v>100</v>
      </c>
      <c r="L104" s="12">
        <f t="shared" si="16"/>
        <v>4</v>
      </c>
      <c r="M104" s="57"/>
      <c r="N104" s="15">
        <v>0.1</v>
      </c>
      <c r="O104" s="15">
        <f t="shared" si="17"/>
        <v>0.4</v>
      </c>
    </row>
    <row r="105" spans="1:17" x14ac:dyDescent="0.2">
      <c r="A105" s="36" t="s">
        <v>187</v>
      </c>
      <c r="B105" s="36" t="s">
        <v>109</v>
      </c>
      <c r="C105" s="36">
        <v>90448700</v>
      </c>
      <c r="D105" s="36" t="s">
        <v>277</v>
      </c>
      <c r="E105" s="12" t="s">
        <v>102</v>
      </c>
      <c r="F105" s="12">
        <v>900</v>
      </c>
      <c r="G105" s="12">
        <v>5</v>
      </c>
      <c r="H105" s="12">
        <v>25</v>
      </c>
      <c r="I105" s="12"/>
      <c r="J105" s="13"/>
      <c r="K105" s="12">
        <f t="shared" si="15"/>
        <v>0</v>
      </c>
      <c r="L105" s="12">
        <f t="shared" si="16"/>
        <v>0</v>
      </c>
      <c r="M105" s="57"/>
      <c r="N105" s="15">
        <v>0.1</v>
      </c>
      <c r="O105" s="15">
        <f t="shared" si="17"/>
        <v>0</v>
      </c>
    </row>
    <row r="106" spans="1:17" x14ac:dyDescent="0.2">
      <c r="A106" s="11" t="s">
        <v>110</v>
      </c>
      <c r="B106" s="11" t="s">
        <v>111</v>
      </c>
      <c r="C106" s="11" t="s">
        <v>110</v>
      </c>
      <c r="D106" s="11" t="s">
        <v>275</v>
      </c>
      <c r="E106" s="12">
        <v>50</v>
      </c>
      <c r="F106" s="12">
        <v>1200</v>
      </c>
      <c r="G106" s="12">
        <v>5</v>
      </c>
      <c r="H106" s="12">
        <v>25</v>
      </c>
      <c r="I106" s="12">
        <v>50</v>
      </c>
      <c r="J106" s="13"/>
      <c r="K106" s="12">
        <f t="shared" si="15"/>
        <v>50</v>
      </c>
      <c r="L106" s="12">
        <f t="shared" si="16"/>
        <v>2</v>
      </c>
      <c r="M106" s="57"/>
      <c r="N106" s="15">
        <v>0.13</v>
      </c>
      <c r="O106" s="15">
        <f t="shared" si="17"/>
        <v>0.26</v>
      </c>
    </row>
    <row r="107" spans="1:17" x14ac:dyDescent="0.2">
      <c r="A107" s="36" t="s">
        <v>204</v>
      </c>
      <c r="B107" s="36" t="s">
        <v>111</v>
      </c>
      <c r="C107" s="31" t="s">
        <v>205</v>
      </c>
      <c r="D107" s="36" t="s">
        <v>277</v>
      </c>
      <c r="E107" s="12">
        <v>50</v>
      </c>
      <c r="F107" s="12">
        <v>1200</v>
      </c>
      <c r="G107" s="12">
        <v>5</v>
      </c>
      <c r="H107" s="12">
        <v>25</v>
      </c>
      <c r="I107" s="12"/>
      <c r="J107" s="13"/>
      <c r="K107" s="12">
        <f t="shared" si="15"/>
        <v>0</v>
      </c>
      <c r="L107" s="12">
        <f t="shared" si="16"/>
        <v>0</v>
      </c>
      <c r="M107" s="57"/>
      <c r="N107" s="15">
        <v>0.13</v>
      </c>
      <c r="O107" s="15">
        <f t="shared" si="17"/>
        <v>0</v>
      </c>
    </row>
    <row r="108" spans="1:17" x14ac:dyDescent="0.2">
      <c r="A108" s="36" t="s">
        <v>268</v>
      </c>
      <c r="B108" s="36" t="s">
        <v>269</v>
      </c>
      <c r="C108" s="31" t="s">
        <v>270</v>
      </c>
      <c r="D108" s="36" t="s">
        <v>277</v>
      </c>
      <c r="E108" s="12">
        <v>50</v>
      </c>
      <c r="F108" s="12">
        <v>2400</v>
      </c>
      <c r="G108" s="12">
        <v>5</v>
      </c>
      <c r="H108" s="12">
        <v>25</v>
      </c>
      <c r="I108" s="12">
        <v>50</v>
      </c>
      <c r="J108" s="13"/>
      <c r="K108" s="12">
        <f t="shared" si="15"/>
        <v>50</v>
      </c>
      <c r="L108" s="12">
        <f t="shared" si="16"/>
        <v>2</v>
      </c>
      <c r="M108" s="57"/>
      <c r="N108" s="15">
        <v>0.26</v>
      </c>
      <c r="O108" s="15">
        <f t="shared" si="17"/>
        <v>0.52</v>
      </c>
      <c r="P108" s="43"/>
    </row>
    <row r="109" spans="1:17" x14ac:dyDescent="0.2">
      <c r="A109" s="307" t="s">
        <v>112</v>
      </c>
      <c r="B109" s="307"/>
      <c r="C109" s="8"/>
      <c r="D109" s="8"/>
      <c r="E109" s="8"/>
      <c r="F109" s="12"/>
      <c r="G109" s="12"/>
      <c r="H109" s="12"/>
      <c r="I109" s="12"/>
      <c r="J109" s="36"/>
      <c r="K109" s="12"/>
      <c r="L109" s="12"/>
      <c r="M109" s="57"/>
      <c r="N109" s="12"/>
      <c r="O109" s="15"/>
    </row>
    <row r="110" spans="1:17" x14ac:dyDescent="0.2">
      <c r="A110" s="11" t="s">
        <v>216</v>
      </c>
      <c r="B110" s="11" t="s">
        <v>217</v>
      </c>
      <c r="C110" s="11" t="s">
        <v>216</v>
      </c>
      <c r="D110" s="11" t="s">
        <v>275</v>
      </c>
      <c r="E110" s="12">
        <v>20</v>
      </c>
      <c r="F110" s="12">
        <v>150</v>
      </c>
      <c r="G110" s="12">
        <v>10</v>
      </c>
      <c r="H110" s="12">
        <v>400</v>
      </c>
      <c r="I110" s="12"/>
      <c r="J110" s="36"/>
      <c r="K110" s="12">
        <f t="shared" ref="K110:K143" si="18">SUM(I110:J110)</f>
        <v>0</v>
      </c>
      <c r="L110" s="12">
        <f t="shared" ref="L110:L143" si="19">$K110/$H110</f>
        <v>0</v>
      </c>
      <c r="M110" s="57"/>
      <c r="N110" s="12">
        <v>0.06</v>
      </c>
      <c r="O110" s="15">
        <f t="shared" ref="O110:O143" si="20">$L110*$N110</f>
        <v>0</v>
      </c>
      <c r="P110" s="43">
        <f>SUM(O110:O125)</f>
        <v>0.26</v>
      </c>
      <c r="Q110" s="3">
        <f>P110*100/$P$144</f>
        <v>2.3172905525846703</v>
      </c>
    </row>
    <row r="111" spans="1:17" x14ac:dyDescent="0.2">
      <c r="A111" s="36" t="s">
        <v>226</v>
      </c>
      <c r="B111" s="36" t="s">
        <v>217</v>
      </c>
      <c r="C111" s="36">
        <v>90444200</v>
      </c>
      <c r="D111" s="36" t="s">
        <v>277</v>
      </c>
      <c r="E111" s="12">
        <v>20</v>
      </c>
      <c r="F111" s="12">
        <v>150</v>
      </c>
      <c r="G111" s="12">
        <v>10</v>
      </c>
      <c r="H111" s="12">
        <v>400</v>
      </c>
      <c r="I111" s="12"/>
      <c r="J111" s="36"/>
      <c r="K111" s="12">
        <f t="shared" si="18"/>
        <v>0</v>
      </c>
      <c r="L111" s="12">
        <f t="shared" si="19"/>
        <v>0</v>
      </c>
      <c r="M111" s="57"/>
      <c r="N111" s="12">
        <v>0.06</v>
      </c>
      <c r="O111" s="15">
        <f t="shared" si="20"/>
        <v>0</v>
      </c>
    </row>
    <row r="112" spans="1:17" x14ac:dyDescent="0.2">
      <c r="A112" s="11" t="s">
        <v>191</v>
      </c>
      <c r="B112" s="11" t="s">
        <v>192</v>
      </c>
      <c r="C112" s="11" t="s">
        <v>191</v>
      </c>
      <c r="D112" s="11" t="s">
        <v>275</v>
      </c>
      <c r="E112" s="12">
        <v>20</v>
      </c>
      <c r="F112" s="12">
        <v>200</v>
      </c>
      <c r="G112" s="12">
        <v>10</v>
      </c>
      <c r="H112" s="12">
        <v>300</v>
      </c>
      <c r="I112" s="12"/>
      <c r="J112" s="36"/>
      <c r="K112" s="12">
        <f t="shared" si="18"/>
        <v>0</v>
      </c>
      <c r="L112" s="12">
        <f t="shared" si="19"/>
        <v>0</v>
      </c>
      <c r="M112" s="57"/>
      <c r="N112" s="12">
        <v>0.06</v>
      </c>
      <c r="O112" s="15">
        <f t="shared" si="20"/>
        <v>0</v>
      </c>
    </row>
    <row r="113" spans="1:17" x14ac:dyDescent="0.2">
      <c r="A113" s="11" t="s">
        <v>160</v>
      </c>
      <c r="B113" s="11" t="s">
        <v>161</v>
      </c>
      <c r="C113" s="11" t="s">
        <v>160</v>
      </c>
      <c r="D113" s="11" t="s">
        <v>275</v>
      </c>
      <c r="E113" s="12">
        <v>20</v>
      </c>
      <c r="F113" s="12">
        <v>300</v>
      </c>
      <c r="G113" s="12">
        <v>10</v>
      </c>
      <c r="H113" s="12">
        <v>200</v>
      </c>
      <c r="I113" s="12"/>
      <c r="J113" s="13"/>
      <c r="K113" s="12">
        <f t="shared" si="18"/>
        <v>0</v>
      </c>
      <c r="L113" s="12">
        <f t="shared" si="19"/>
        <v>0</v>
      </c>
      <c r="M113" s="57"/>
      <c r="N113" s="15">
        <v>0.06</v>
      </c>
      <c r="O113" s="15">
        <f t="shared" si="20"/>
        <v>0</v>
      </c>
    </row>
    <row r="114" spans="1:17" x14ac:dyDescent="0.2">
      <c r="A114" s="36" t="s">
        <v>215</v>
      </c>
      <c r="B114" s="36" t="s">
        <v>161</v>
      </c>
      <c r="C114" s="36">
        <v>90444300</v>
      </c>
      <c r="D114" s="36" t="s">
        <v>277</v>
      </c>
      <c r="E114" s="12" t="s">
        <v>46</v>
      </c>
      <c r="F114" s="12">
        <v>300</v>
      </c>
      <c r="G114" s="12">
        <v>10</v>
      </c>
      <c r="H114" s="12">
        <v>200</v>
      </c>
      <c r="I114" s="12"/>
      <c r="J114" s="13"/>
      <c r="K114" s="12">
        <f t="shared" si="18"/>
        <v>0</v>
      </c>
      <c r="L114" s="12">
        <f t="shared" si="19"/>
        <v>0</v>
      </c>
      <c r="M114" s="57"/>
      <c r="N114" s="15">
        <v>0.06</v>
      </c>
      <c r="O114" s="15">
        <f t="shared" si="20"/>
        <v>0</v>
      </c>
    </row>
    <row r="115" spans="1:17" x14ac:dyDescent="0.2">
      <c r="A115" s="11" t="s">
        <v>206</v>
      </c>
      <c r="B115" s="11" t="s">
        <v>114</v>
      </c>
      <c r="C115" s="11" t="s">
        <v>206</v>
      </c>
      <c r="D115" s="11" t="s">
        <v>275</v>
      </c>
      <c r="E115" s="12">
        <v>20</v>
      </c>
      <c r="F115" s="12">
        <v>450</v>
      </c>
      <c r="G115" s="12">
        <v>10</v>
      </c>
      <c r="H115" s="12">
        <v>100</v>
      </c>
      <c r="I115" s="12"/>
      <c r="J115" s="25"/>
      <c r="K115" s="12">
        <f t="shared" si="18"/>
        <v>0</v>
      </c>
      <c r="L115" s="12">
        <f t="shared" si="19"/>
        <v>0</v>
      </c>
      <c r="M115" s="57"/>
      <c r="N115" s="15">
        <v>0.08</v>
      </c>
      <c r="O115" s="15">
        <f t="shared" si="20"/>
        <v>0</v>
      </c>
    </row>
    <row r="116" spans="1:17" x14ac:dyDescent="0.2">
      <c r="A116" s="36" t="s">
        <v>113</v>
      </c>
      <c r="B116" s="36" t="s">
        <v>114</v>
      </c>
      <c r="C116" s="36">
        <v>90444400</v>
      </c>
      <c r="D116" s="36" t="s">
        <v>277</v>
      </c>
      <c r="E116" s="12" t="s">
        <v>46</v>
      </c>
      <c r="F116" s="12">
        <v>450</v>
      </c>
      <c r="G116" s="12">
        <v>10</v>
      </c>
      <c r="H116" s="12">
        <v>100</v>
      </c>
      <c r="I116" s="12"/>
      <c r="J116" s="13"/>
      <c r="K116" s="12">
        <f t="shared" si="18"/>
        <v>0</v>
      </c>
      <c r="L116" s="12">
        <f t="shared" si="19"/>
        <v>0</v>
      </c>
      <c r="M116" s="57"/>
      <c r="N116" s="15">
        <v>0.08</v>
      </c>
      <c r="O116" s="15">
        <f t="shared" si="20"/>
        <v>0</v>
      </c>
    </row>
    <row r="117" spans="1:17" x14ac:dyDescent="0.2">
      <c r="A117" s="11" t="s">
        <v>115</v>
      </c>
      <c r="B117" s="11" t="s">
        <v>116</v>
      </c>
      <c r="C117" s="11" t="s">
        <v>115</v>
      </c>
      <c r="D117" s="11" t="s">
        <v>275</v>
      </c>
      <c r="E117" s="12">
        <v>20</v>
      </c>
      <c r="F117" s="12">
        <v>600</v>
      </c>
      <c r="G117" s="12">
        <v>10</v>
      </c>
      <c r="H117" s="12">
        <v>100</v>
      </c>
      <c r="I117" s="12"/>
      <c r="J117" s="13"/>
      <c r="K117" s="12">
        <f t="shared" si="18"/>
        <v>0</v>
      </c>
      <c r="L117" s="12">
        <f t="shared" si="19"/>
        <v>0</v>
      </c>
      <c r="M117" s="57"/>
      <c r="N117" s="15">
        <v>0.06</v>
      </c>
      <c r="O117" s="15">
        <f t="shared" si="20"/>
        <v>0</v>
      </c>
    </row>
    <row r="118" spans="1:17" x14ac:dyDescent="0.2">
      <c r="A118" s="36" t="s">
        <v>188</v>
      </c>
      <c r="B118" s="36" t="s">
        <v>116</v>
      </c>
      <c r="C118" s="36">
        <v>90444600</v>
      </c>
      <c r="D118" s="36" t="s">
        <v>277</v>
      </c>
      <c r="E118" s="12" t="s">
        <v>46</v>
      </c>
      <c r="F118" s="12">
        <v>600</v>
      </c>
      <c r="G118" s="12">
        <v>10</v>
      </c>
      <c r="H118" s="12">
        <v>100</v>
      </c>
      <c r="I118" s="12">
        <v>200</v>
      </c>
      <c r="J118" s="13"/>
      <c r="K118" s="12">
        <f t="shared" si="18"/>
        <v>200</v>
      </c>
      <c r="L118" s="12">
        <f t="shared" si="19"/>
        <v>2</v>
      </c>
      <c r="M118" s="57"/>
      <c r="N118" s="15">
        <v>0.06</v>
      </c>
      <c r="O118" s="15">
        <f t="shared" si="20"/>
        <v>0.12</v>
      </c>
    </row>
    <row r="119" spans="1:17" x14ac:dyDescent="0.2">
      <c r="A119" s="11" t="s">
        <v>117</v>
      </c>
      <c r="B119" s="11" t="s">
        <v>118</v>
      </c>
      <c r="C119" s="11" t="s">
        <v>117</v>
      </c>
      <c r="D119" s="11" t="s">
        <v>275</v>
      </c>
      <c r="E119" s="12">
        <v>20</v>
      </c>
      <c r="F119" s="12">
        <v>750</v>
      </c>
      <c r="G119" s="12">
        <v>10</v>
      </c>
      <c r="H119" s="12">
        <v>100</v>
      </c>
      <c r="I119" s="12"/>
      <c r="J119" s="13"/>
      <c r="K119" s="12">
        <f t="shared" si="18"/>
        <v>0</v>
      </c>
      <c r="L119" s="12">
        <f t="shared" si="19"/>
        <v>0</v>
      </c>
      <c r="M119" s="57"/>
      <c r="N119" s="15">
        <v>7.0000000000000007E-2</v>
      </c>
      <c r="O119" s="15">
        <f t="shared" si="20"/>
        <v>0</v>
      </c>
    </row>
    <row r="120" spans="1:17" x14ac:dyDescent="0.2">
      <c r="A120" s="36" t="s">
        <v>189</v>
      </c>
      <c r="B120" s="36" t="s">
        <v>118</v>
      </c>
      <c r="C120" s="36">
        <v>90444700</v>
      </c>
      <c r="D120" s="36" t="s">
        <v>277</v>
      </c>
      <c r="E120" s="12" t="s">
        <v>46</v>
      </c>
      <c r="F120" s="12">
        <v>750</v>
      </c>
      <c r="G120" s="12">
        <v>10</v>
      </c>
      <c r="H120" s="12">
        <v>100</v>
      </c>
      <c r="I120" s="12">
        <v>200</v>
      </c>
      <c r="J120" s="13"/>
      <c r="K120" s="12">
        <f t="shared" si="18"/>
        <v>200</v>
      </c>
      <c r="L120" s="12">
        <f t="shared" si="19"/>
        <v>2</v>
      </c>
      <c r="M120" s="57"/>
      <c r="N120" s="15">
        <v>7.0000000000000007E-2</v>
      </c>
      <c r="O120" s="15">
        <f t="shared" si="20"/>
        <v>0.14000000000000001</v>
      </c>
    </row>
    <row r="121" spans="1:17" x14ac:dyDescent="0.2">
      <c r="A121" s="11" t="s">
        <v>119</v>
      </c>
      <c r="B121" s="11" t="s">
        <v>120</v>
      </c>
      <c r="C121" s="11" t="s">
        <v>119</v>
      </c>
      <c r="D121" s="11" t="s">
        <v>275</v>
      </c>
      <c r="E121" s="12">
        <v>20</v>
      </c>
      <c r="F121" s="12">
        <v>900</v>
      </c>
      <c r="G121" s="12">
        <v>10</v>
      </c>
      <c r="H121" s="12">
        <v>50</v>
      </c>
      <c r="I121" s="12"/>
      <c r="J121" s="13"/>
      <c r="K121" s="12">
        <f t="shared" si="18"/>
        <v>0</v>
      </c>
      <c r="L121" s="12">
        <f t="shared" si="19"/>
        <v>0</v>
      </c>
      <c r="M121" s="57"/>
      <c r="N121" s="15">
        <v>0.08</v>
      </c>
      <c r="O121" s="15">
        <f t="shared" si="20"/>
        <v>0</v>
      </c>
    </row>
    <row r="122" spans="1:17" x14ac:dyDescent="0.2">
      <c r="A122" s="36" t="s">
        <v>263</v>
      </c>
      <c r="B122" s="36" t="s">
        <v>120</v>
      </c>
      <c r="C122" s="36">
        <v>90444800</v>
      </c>
      <c r="D122" s="36" t="s">
        <v>277</v>
      </c>
      <c r="E122" s="12" t="s">
        <v>46</v>
      </c>
      <c r="F122" s="12">
        <v>900</v>
      </c>
      <c r="G122" s="12">
        <v>10</v>
      </c>
      <c r="H122" s="12">
        <v>50</v>
      </c>
      <c r="I122" s="12"/>
      <c r="J122" s="13"/>
      <c r="K122" s="12">
        <f t="shared" si="18"/>
        <v>0</v>
      </c>
      <c r="L122" s="12">
        <f t="shared" si="19"/>
        <v>0</v>
      </c>
      <c r="M122" s="57"/>
      <c r="N122" s="15">
        <v>0.08</v>
      </c>
      <c r="O122" s="15">
        <f t="shared" si="20"/>
        <v>0</v>
      </c>
    </row>
    <row r="123" spans="1:17" x14ac:dyDescent="0.2">
      <c r="A123" s="11" t="s">
        <v>121</v>
      </c>
      <c r="B123" s="11" t="s">
        <v>122</v>
      </c>
      <c r="C123" s="11" t="s">
        <v>121</v>
      </c>
      <c r="D123" s="11" t="s">
        <v>275</v>
      </c>
      <c r="E123" s="12">
        <v>20</v>
      </c>
      <c r="F123" s="12">
        <v>1200</v>
      </c>
      <c r="G123" s="12">
        <v>10</v>
      </c>
      <c r="H123" s="12">
        <v>50</v>
      </c>
      <c r="I123" s="12"/>
      <c r="J123" s="13"/>
      <c r="K123" s="12">
        <f t="shared" si="18"/>
        <v>0</v>
      </c>
      <c r="L123" s="12">
        <f t="shared" si="19"/>
        <v>0</v>
      </c>
      <c r="M123" s="57"/>
      <c r="N123" s="15">
        <v>0.11</v>
      </c>
      <c r="O123" s="15">
        <f t="shared" si="20"/>
        <v>0</v>
      </c>
    </row>
    <row r="124" spans="1:17" x14ac:dyDescent="0.2">
      <c r="A124" s="11" t="s">
        <v>207</v>
      </c>
      <c r="B124" s="11" t="s">
        <v>208</v>
      </c>
      <c r="C124" s="11" t="s">
        <v>207</v>
      </c>
      <c r="D124" s="11" t="s">
        <v>275</v>
      </c>
      <c r="E124" s="12">
        <v>20</v>
      </c>
      <c r="F124" s="12">
        <v>1500</v>
      </c>
      <c r="G124" s="12">
        <v>10</v>
      </c>
      <c r="H124" s="12">
        <v>50</v>
      </c>
      <c r="I124" s="12"/>
      <c r="J124" s="13"/>
      <c r="K124" s="12">
        <f t="shared" si="18"/>
        <v>0</v>
      </c>
      <c r="L124" s="12">
        <f t="shared" si="19"/>
        <v>0</v>
      </c>
      <c r="M124" s="57"/>
      <c r="N124" s="15">
        <v>7.0000000000000007E-2</v>
      </c>
      <c r="O124" s="15">
        <f t="shared" si="20"/>
        <v>0</v>
      </c>
    </row>
    <row r="125" spans="1:17" x14ac:dyDescent="0.2">
      <c r="A125" s="11" t="s">
        <v>209</v>
      </c>
      <c r="B125" s="11" t="s">
        <v>210</v>
      </c>
      <c r="C125" s="11" t="s">
        <v>209</v>
      </c>
      <c r="D125" s="11" t="s">
        <v>275</v>
      </c>
      <c r="E125" s="12">
        <v>20</v>
      </c>
      <c r="F125" s="12">
        <v>1800</v>
      </c>
      <c r="G125" s="12">
        <v>10</v>
      </c>
      <c r="H125" s="12">
        <v>50</v>
      </c>
      <c r="I125" s="12"/>
      <c r="J125" s="13"/>
      <c r="K125" s="12">
        <f t="shared" si="18"/>
        <v>0</v>
      </c>
      <c r="L125" s="12">
        <f t="shared" si="19"/>
        <v>0</v>
      </c>
      <c r="M125" s="58"/>
      <c r="N125" s="15">
        <v>0.09</v>
      </c>
      <c r="O125" s="15">
        <f t="shared" si="20"/>
        <v>0</v>
      </c>
      <c r="P125" s="43"/>
    </row>
    <row r="126" spans="1:17" x14ac:dyDescent="0.2">
      <c r="A126" s="11" t="s">
        <v>123</v>
      </c>
      <c r="B126" s="11" t="s">
        <v>124</v>
      </c>
      <c r="C126" s="11" t="s">
        <v>123</v>
      </c>
      <c r="D126" s="11" t="s">
        <v>275</v>
      </c>
      <c r="E126" s="12">
        <v>25</v>
      </c>
      <c r="F126" s="12">
        <v>150</v>
      </c>
      <c r="G126" s="12">
        <v>10</v>
      </c>
      <c r="H126" s="12">
        <v>200</v>
      </c>
      <c r="I126" s="12"/>
      <c r="J126" s="13"/>
      <c r="K126" s="12">
        <f t="shared" si="18"/>
        <v>0</v>
      </c>
      <c r="L126" s="12">
        <f t="shared" si="19"/>
        <v>0</v>
      </c>
      <c r="M126" s="57"/>
      <c r="N126" s="15">
        <v>0.04</v>
      </c>
      <c r="O126" s="15">
        <f t="shared" si="20"/>
        <v>0</v>
      </c>
      <c r="P126" s="43">
        <f>SUM(O126:O143)</f>
        <v>0</v>
      </c>
      <c r="Q126" s="3">
        <f>P126*100/$P$144</f>
        <v>0</v>
      </c>
    </row>
    <row r="127" spans="1:17" x14ac:dyDescent="0.2">
      <c r="A127" s="36" t="s">
        <v>257</v>
      </c>
      <c r="B127" s="36" t="s">
        <v>124</v>
      </c>
      <c r="C127" s="36">
        <v>90445200</v>
      </c>
      <c r="D127" s="36" t="s">
        <v>277</v>
      </c>
      <c r="E127" s="12">
        <v>25</v>
      </c>
      <c r="F127" s="12">
        <v>150</v>
      </c>
      <c r="G127" s="12">
        <v>10</v>
      </c>
      <c r="H127" s="12">
        <v>200</v>
      </c>
      <c r="I127" s="12"/>
      <c r="J127" s="13"/>
      <c r="K127" s="12">
        <f t="shared" si="18"/>
        <v>0</v>
      </c>
      <c r="L127" s="12">
        <f t="shared" si="19"/>
        <v>0</v>
      </c>
      <c r="M127" s="57"/>
      <c r="N127" s="15">
        <v>0.04</v>
      </c>
      <c r="O127" s="15">
        <f t="shared" si="20"/>
        <v>0</v>
      </c>
    </row>
    <row r="128" spans="1:17" x14ac:dyDescent="0.2">
      <c r="A128" s="11" t="s">
        <v>125</v>
      </c>
      <c r="B128" s="11" t="s">
        <v>126</v>
      </c>
      <c r="C128" s="11" t="s">
        <v>125</v>
      </c>
      <c r="D128" s="11" t="s">
        <v>275</v>
      </c>
      <c r="E128" s="12">
        <v>25</v>
      </c>
      <c r="F128" s="12">
        <v>300</v>
      </c>
      <c r="G128" s="12">
        <v>10</v>
      </c>
      <c r="H128" s="12">
        <v>100</v>
      </c>
      <c r="I128" s="12"/>
      <c r="J128" s="13"/>
      <c r="K128" s="12">
        <f t="shared" si="18"/>
        <v>0</v>
      </c>
      <c r="L128" s="12">
        <f t="shared" si="19"/>
        <v>0</v>
      </c>
      <c r="M128" s="57"/>
      <c r="N128" s="15">
        <v>0.04</v>
      </c>
      <c r="O128" s="15">
        <f t="shared" si="20"/>
        <v>0</v>
      </c>
    </row>
    <row r="129" spans="1:17" x14ac:dyDescent="0.2">
      <c r="A129" s="36" t="s">
        <v>127</v>
      </c>
      <c r="B129" s="36" t="s">
        <v>126</v>
      </c>
      <c r="C129" s="36">
        <v>90445300</v>
      </c>
      <c r="D129" s="36" t="s">
        <v>277</v>
      </c>
      <c r="E129" s="12" t="s">
        <v>63</v>
      </c>
      <c r="F129" s="12">
        <v>300</v>
      </c>
      <c r="G129" s="12">
        <v>10</v>
      </c>
      <c r="H129" s="12">
        <v>100</v>
      </c>
      <c r="I129" s="12"/>
      <c r="J129" s="13"/>
      <c r="K129" s="12">
        <f t="shared" si="18"/>
        <v>0</v>
      </c>
      <c r="L129" s="12">
        <f t="shared" si="19"/>
        <v>0</v>
      </c>
      <c r="M129" s="57"/>
      <c r="N129" s="15">
        <v>0.04</v>
      </c>
      <c r="O129" s="15">
        <f t="shared" si="20"/>
        <v>0</v>
      </c>
    </row>
    <row r="130" spans="1:17" x14ac:dyDescent="0.2">
      <c r="A130" s="11" t="s">
        <v>128</v>
      </c>
      <c r="B130" s="11" t="s">
        <v>129</v>
      </c>
      <c r="C130" s="11" t="s">
        <v>128</v>
      </c>
      <c r="D130" s="11" t="s">
        <v>275</v>
      </c>
      <c r="E130" s="12">
        <v>25</v>
      </c>
      <c r="F130" s="12">
        <v>450</v>
      </c>
      <c r="G130" s="12">
        <v>10</v>
      </c>
      <c r="H130" s="12">
        <v>100</v>
      </c>
      <c r="I130" s="12"/>
      <c r="J130" s="13"/>
      <c r="K130" s="12">
        <f t="shared" si="18"/>
        <v>0</v>
      </c>
      <c r="L130" s="12">
        <f t="shared" si="19"/>
        <v>0</v>
      </c>
      <c r="M130" s="57"/>
      <c r="N130" s="15">
        <v>0.06</v>
      </c>
      <c r="O130" s="15">
        <f t="shared" si="20"/>
        <v>0</v>
      </c>
    </row>
    <row r="131" spans="1:17" x14ac:dyDescent="0.2">
      <c r="A131" s="36" t="s">
        <v>190</v>
      </c>
      <c r="B131" s="36" t="s">
        <v>129</v>
      </c>
      <c r="C131" s="36">
        <v>90445400</v>
      </c>
      <c r="D131" s="36" t="s">
        <v>277</v>
      </c>
      <c r="E131" s="12" t="s">
        <v>63</v>
      </c>
      <c r="F131" s="12">
        <v>450</v>
      </c>
      <c r="G131" s="12">
        <v>10</v>
      </c>
      <c r="H131" s="12">
        <v>100</v>
      </c>
      <c r="I131" s="12"/>
      <c r="J131" s="13"/>
      <c r="K131" s="12">
        <f t="shared" si="18"/>
        <v>0</v>
      </c>
      <c r="L131" s="12">
        <f t="shared" si="19"/>
        <v>0</v>
      </c>
      <c r="M131" s="57"/>
      <c r="N131" s="15">
        <v>0.06</v>
      </c>
      <c r="O131" s="15">
        <f t="shared" si="20"/>
        <v>0</v>
      </c>
    </row>
    <row r="132" spans="1:17" x14ac:dyDescent="0.2">
      <c r="A132" s="11" t="s">
        <v>130</v>
      </c>
      <c r="B132" s="11" t="s">
        <v>131</v>
      </c>
      <c r="C132" s="11" t="s">
        <v>130</v>
      </c>
      <c r="D132" s="11" t="s">
        <v>275</v>
      </c>
      <c r="E132" s="12">
        <v>25</v>
      </c>
      <c r="F132" s="12">
        <v>600</v>
      </c>
      <c r="G132" s="12">
        <v>10</v>
      </c>
      <c r="H132" s="12">
        <v>50</v>
      </c>
      <c r="I132" s="12"/>
      <c r="J132" s="13"/>
      <c r="K132" s="12">
        <f t="shared" si="18"/>
        <v>0</v>
      </c>
      <c r="L132" s="12">
        <f t="shared" si="19"/>
        <v>0</v>
      </c>
      <c r="M132" s="57"/>
      <c r="N132" s="15">
        <v>0.04</v>
      </c>
      <c r="O132" s="15">
        <f t="shared" si="20"/>
        <v>0</v>
      </c>
    </row>
    <row r="133" spans="1:17" x14ac:dyDescent="0.2">
      <c r="A133" s="36" t="s">
        <v>211</v>
      </c>
      <c r="B133" s="36" t="s">
        <v>131</v>
      </c>
      <c r="C133" s="36">
        <v>90445600</v>
      </c>
      <c r="D133" s="36" t="s">
        <v>277</v>
      </c>
      <c r="E133" s="12">
        <v>25</v>
      </c>
      <c r="F133" s="12">
        <v>600</v>
      </c>
      <c r="G133" s="12">
        <v>10</v>
      </c>
      <c r="H133" s="12">
        <v>50</v>
      </c>
      <c r="I133" s="12"/>
      <c r="J133" s="13"/>
      <c r="K133" s="12">
        <f t="shared" si="18"/>
        <v>0</v>
      </c>
      <c r="L133" s="12">
        <f t="shared" si="19"/>
        <v>0</v>
      </c>
      <c r="M133" s="57"/>
      <c r="N133" s="15">
        <v>0.04</v>
      </c>
      <c r="O133" s="15">
        <f t="shared" si="20"/>
        <v>0</v>
      </c>
    </row>
    <row r="134" spans="1:17" x14ac:dyDescent="0.2">
      <c r="A134" s="11" t="s">
        <v>162</v>
      </c>
      <c r="B134" s="11" t="s">
        <v>163</v>
      </c>
      <c r="C134" s="11" t="s">
        <v>162</v>
      </c>
      <c r="D134" s="11" t="s">
        <v>275</v>
      </c>
      <c r="E134" s="12">
        <v>25</v>
      </c>
      <c r="F134" s="12">
        <v>750</v>
      </c>
      <c r="G134" s="12">
        <v>10</v>
      </c>
      <c r="H134" s="12">
        <v>50</v>
      </c>
      <c r="I134" s="12"/>
      <c r="J134" s="13"/>
      <c r="K134" s="12">
        <f t="shared" si="18"/>
        <v>0</v>
      </c>
      <c r="L134" s="12">
        <f t="shared" si="19"/>
        <v>0</v>
      </c>
      <c r="M134" s="57"/>
      <c r="N134" s="15">
        <v>0.04</v>
      </c>
      <c r="O134" s="15">
        <f t="shared" si="20"/>
        <v>0</v>
      </c>
    </row>
    <row r="135" spans="1:17" x14ac:dyDescent="0.2">
      <c r="A135" s="36" t="s">
        <v>218</v>
      </c>
      <c r="B135" s="36" t="s">
        <v>163</v>
      </c>
      <c r="C135" s="31" t="s">
        <v>219</v>
      </c>
      <c r="D135" s="36" t="s">
        <v>277</v>
      </c>
      <c r="E135" s="12">
        <v>25</v>
      </c>
      <c r="F135" s="12">
        <v>750</v>
      </c>
      <c r="G135" s="12">
        <v>10</v>
      </c>
      <c r="H135" s="12">
        <v>50</v>
      </c>
      <c r="I135" s="12"/>
      <c r="J135" s="13"/>
      <c r="K135" s="12">
        <f t="shared" si="18"/>
        <v>0</v>
      </c>
      <c r="L135" s="12">
        <f t="shared" si="19"/>
        <v>0</v>
      </c>
      <c r="M135" s="57"/>
      <c r="N135" s="15">
        <v>0.04</v>
      </c>
      <c r="O135" s="15">
        <f t="shared" si="20"/>
        <v>0</v>
      </c>
    </row>
    <row r="136" spans="1:17" x14ac:dyDescent="0.2">
      <c r="A136" s="11" t="s">
        <v>132</v>
      </c>
      <c r="B136" s="11" t="s">
        <v>133</v>
      </c>
      <c r="C136" s="11" t="s">
        <v>132</v>
      </c>
      <c r="D136" s="11" t="s">
        <v>275</v>
      </c>
      <c r="E136" s="12">
        <v>25</v>
      </c>
      <c r="F136" s="12">
        <v>900</v>
      </c>
      <c r="G136" s="12">
        <v>10</v>
      </c>
      <c r="H136" s="12">
        <v>50</v>
      </c>
      <c r="I136" s="12"/>
      <c r="J136" s="13"/>
      <c r="K136" s="12">
        <f t="shared" si="18"/>
        <v>0</v>
      </c>
      <c r="L136" s="12">
        <f t="shared" si="19"/>
        <v>0</v>
      </c>
      <c r="M136" s="57"/>
      <c r="N136" s="15">
        <v>0.06</v>
      </c>
      <c r="O136" s="15">
        <f t="shared" si="20"/>
        <v>0</v>
      </c>
    </row>
    <row r="137" spans="1:17" x14ac:dyDescent="0.2">
      <c r="A137" s="36" t="s">
        <v>264</v>
      </c>
      <c r="B137" s="36" t="s">
        <v>133</v>
      </c>
      <c r="C137" s="31" t="s">
        <v>265</v>
      </c>
      <c r="D137" s="36" t="s">
        <v>277</v>
      </c>
      <c r="E137" s="12">
        <v>25</v>
      </c>
      <c r="F137" s="12">
        <v>900</v>
      </c>
      <c r="G137" s="12">
        <v>10</v>
      </c>
      <c r="H137" s="12">
        <v>50</v>
      </c>
      <c r="I137" s="12"/>
      <c r="J137" s="13"/>
      <c r="K137" s="12">
        <f t="shared" si="18"/>
        <v>0</v>
      </c>
      <c r="L137" s="12">
        <f t="shared" si="19"/>
        <v>0</v>
      </c>
      <c r="M137" s="57"/>
      <c r="N137" s="15">
        <v>0.06</v>
      </c>
      <c r="O137" s="15">
        <f t="shared" si="20"/>
        <v>0</v>
      </c>
    </row>
    <row r="138" spans="1:17" x14ac:dyDescent="0.2">
      <c r="A138" s="11" t="s">
        <v>134</v>
      </c>
      <c r="B138" s="11" t="s">
        <v>135</v>
      </c>
      <c r="C138" s="11" t="s">
        <v>134</v>
      </c>
      <c r="D138" s="11" t="s">
        <v>275</v>
      </c>
      <c r="E138" s="12">
        <v>25</v>
      </c>
      <c r="F138" s="12">
        <v>1200</v>
      </c>
      <c r="G138" s="12">
        <v>10</v>
      </c>
      <c r="H138" s="12">
        <v>50</v>
      </c>
      <c r="I138" s="12"/>
      <c r="J138" s="13"/>
      <c r="K138" s="12">
        <f t="shared" si="18"/>
        <v>0</v>
      </c>
      <c r="L138" s="12">
        <f t="shared" si="19"/>
        <v>0</v>
      </c>
      <c r="M138" s="57"/>
      <c r="N138" s="15">
        <v>0.08</v>
      </c>
      <c r="O138" s="15">
        <f t="shared" si="20"/>
        <v>0</v>
      </c>
    </row>
    <row r="139" spans="1:17" x14ac:dyDescent="0.2">
      <c r="A139" s="26" t="s">
        <v>451</v>
      </c>
      <c r="B139" s="36" t="s">
        <v>135</v>
      </c>
      <c r="C139" s="26">
        <v>90445810</v>
      </c>
      <c r="D139" s="36" t="s">
        <v>277</v>
      </c>
      <c r="E139" s="12" t="s">
        <v>63</v>
      </c>
      <c r="F139" s="12">
        <v>1200</v>
      </c>
      <c r="G139" s="12">
        <v>10</v>
      </c>
      <c r="H139" s="12">
        <v>50</v>
      </c>
      <c r="I139" s="12"/>
      <c r="J139" s="13"/>
      <c r="K139" s="12">
        <f t="shared" si="18"/>
        <v>0</v>
      </c>
      <c r="L139" s="12">
        <f t="shared" si="19"/>
        <v>0</v>
      </c>
      <c r="M139" s="57"/>
      <c r="N139" s="15">
        <v>0.08</v>
      </c>
      <c r="O139" s="15">
        <f t="shared" si="20"/>
        <v>0</v>
      </c>
    </row>
    <row r="140" spans="1:17" x14ac:dyDescent="0.2">
      <c r="A140" s="11" t="s">
        <v>238</v>
      </c>
      <c r="B140" s="11" t="s">
        <v>239</v>
      </c>
      <c r="C140" s="11" t="s">
        <v>238</v>
      </c>
      <c r="D140" s="11" t="s">
        <v>275</v>
      </c>
      <c r="E140" s="12">
        <v>25</v>
      </c>
      <c r="F140" s="12">
        <v>1524</v>
      </c>
      <c r="G140" s="12">
        <v>10</v>
      </c>
      <c r="H140" s="12">
        <v>50</v>
      </c>
      <c r="I140" s="12"/>
      <c r="J140" s="13"/>
      <c r="K140" s="12">
        <f t="shared" si="18"/>
        <v>0</v>
      </c>
      <c r="L140" s="12">
        <f t="shared" si="19"/>
        <v>0</v>
      </c>
      <c r="M140" s="57"/>
      <c r="N140" s="15">
        <v>0.08</v>
      </c>
      <c r="O140" s="15">
        <f t="shared" si="20"/>
        <v>0</v>
      </c>
    </row>
    <row r="141" spans="1:17" x14ac:dyDescent="0.2">
      <c r="A141" s="11" t="s">
        <v>164</v>
      </c>
      <c r="B141" s="11" t="s">
        <v>165</v>
      </c>
      <c r="C141" s="11" t="s">
        <v>164</v>
      </c>
      <c r="D141" s="11" t="s">
        <v>275</v>
      </c>
      <c r="E141" s="12">
        <v>25</v>
      </c>
      <c r="F141" s="12">
        <v>1800</v>
      </c>
      <c r="G141" s="12">
        <v>10</v>
      </c>
      <c r="H141" s="12">
        <v>50</v>
      </c>
      <c r="I141" s="12"/>
      <c r="J141" s="13"/>
      <c r="K141" s="12">
        <f t="shared" si="18"/>
        <v>0</v>
      </c>
      <c r="L141" s="12">
        <f t="shared" si="19"/>
        <v>0</v>
      </c>
      <c r="M141" s="57"/>
      <c r="N141" s="15">
        <v>0.12</v>
      </c>
      <c r="O141" s="15">
        <f t="shared" si="20"/>
        <v>0</v>
      </c>
    </row>
    <row r="142" spans="1:17" x14ac:dyDescent="0.2">
      <c r="A142" s="36" t="s">
        <v>227</v>
      </c>
      <c r="B142" s="36" t="s">
        <v>165</v>
      </c>
      <c r="C142" s="36">
        <v>90445900</v>
      </c>
      <c r="D142" s="36" t="s">
        <v>277</v>
      </c>
      <c r="E142" s="12">
        <v>25</v>
      </c>
      <c r="F142" s="12">
        <v>1800</v>
      </c>
      <c r="G142" s="12">
        <v>10</v>
      </c>
      <c r="H142" s="12">
        <v>50</v>
      </c>
      <c r="I142" s="12"/>
      <c r="J142" s="13"/>
      <c r="K142" s="12">
        <f t="shared" si="18"/>
        <v>0</v>
      </c>
      <c r="L142" s="12">
        <f t="shared" si="19"/>
        <v>0</v>
      </c>
      <c r="M142" s="57"/>
      <c r="N142" s="15">
        <v>0.12</v>
      </c>
      <c r="O142" s="15">
        <f t="shared" si="20"/>
        <v>0</v>
      </c>
      <c r="P142" s="43"/>
    </row>
    <row r="143" spans="1:17" x14ac:dyDescent="0.2">
      <c r="A143" s="36" t="s">
        <v>301</v>
      </c>
      <c r="B143" s="36" t="s">
        <v>302</v>
      </c>
      <c r="C143" s="36">
        <v>90446000</v>
      </c>
      <c r="D143" s="36" t="s">
        <v>277</v>
      </c>
      <c r="E143" s="12">
        <v>25</v>
      </c>
      <c r="F143" s="12">
        <v>2400</v>
      </c>
      <c r="G143" s="12">
        <v>10</v>
      </c>
      <c r="H143" s="12">
        <v>50</v>
      </c>
      <c r="I143" s="12"/>
      <c r="J143" s="13"/>
      <c r="K143" s="12">
        <f t="shared" si="18"/>
        <v>0</v>
      </c>
      <c r="L143" s="12">
        <f t="shared" si="19"/>
        <v>0</v>
      </c>
      <c r="M143" s="57"/>
      <c r="N143" s="15">
        <v>0.12</v>
      </c>
      <c r="O143" s="15">
        <f t="shared" si="20"/>
        <v>0</v>
      </c>
      <c r="P143" s="43"/>
    </row>
    <row r="144" spans="1:17" x14ac:dyDescent="0.2">
      <c r="A144" s="305"/>
      <c r="B144" s="305"/>
      <c r="C144" s="305"/>
      <c r="D144" s="305"/>
      <c r="E144" s="305"/>
      <c r="F144" s="305"/>
      <c r="G144" s="305"/>
      <c r="H144" s="305"/>
      <c r="I144" s="36">
        <f t="shared" ref="I144:L144" si="21">SUBTOTAL(9,I5:I143)</f>
        <v>10550</v>
      </c>
      <c r="J144" s="36">
        <f t="shared" si="21"/>
        <v>0</v>
      </c>
      <c r="K144" s="36">
        <f t="shared" si="21"/>
        <v>10550</v>
      </c>
      <c r="L144" s="36">
        <f t="shared" si="21"/>
        <v>164</v>
      </c>
      <c r="M144" s="59"/>
      <c r="N144" s="12"/>
      <c r="O144" s="36">
        <f>SUBTOTAL(9,O5:O143)</f>
        <v>11.219999999999999</v>
      </c>
      <c r="P144" s="3">
        <f>SUM(P13:P143)</f>
        <v>11.219999999999999</v>
      </c>
      <c r="Q144" s="3">
        <f>SUM(Q13:Q143)</f>
        <v>100</v>
      </c>
    </row>
    <row r="145" spans="1:15" x14ac:dyDescent="0.2">
      <c r="A145" s="305"/>
      <c r="B145" s="305"/>
      <c r="C145" s="305"/>
      <c r="D145" s="305"/>
      <c r="E145" s="305"/>
      <c r="F145" s="305"/>
      <c r="G145" s="305"/>
      <c r="H145" s="305"/>
      <c r="I145" s="36">
        <v>164</v>
      </c>
      <c r="J145" s="36"/>
      <c r="K145" s="36"/>
      <c r="L145" s="36">
        <f>SUM(I145:J145)</f>
        <v>164</v>
      </c>
      <c r="O145" s="3">
        <f>O144/30</f>
        <v>0.37399999999999994</v>
      </c>
    </row>
    <row r="146" spans="1:15" x14ac:dyDescent="0.2">
      <c r="A146" s="305"/>
      <c r="B146" s="305"/>
      <c r="C146" s="305"/>
      <c r="D146" s="305"/>
      <c r="E146" s="305"/>
      <c r="F146" s="305"/>
      <c r="G146" s="305"/>
      <c r="H146" s="305"/>
      <c r="I146" s="36">
        <v>11.22</v>
      </c>
      <c r="J146" s="36"/>
      <c r="K146" s="36"/>
      <c r="L146" s="36">
        <f>SUM(I146:J146)</f>
        <v>11.22</v>
      </c>
    </row>
    <row r="147" spans="1:15" x14ac:dyDescent="0.2">
      <c r="A147" s="34"/>
      <c r="B147" s="34"/>
      <c r="C147" s="34"/>
      <c r="D147" s="34"/>
      <c r="E147" s="34"/>
      <c r="F147" s="34"/>
      <c r="G147" s="34"/>
      <c r="H147" s="34"/>
    </row>
    <row r="148" spans="1:15" x14ac:dyDescent="0.2">
      <c r="A148" s="28" t="s">
        <v>136</v>
      </c>
      <c r="B148" s="28" t="s">
        <v>136</v>
      </c>
      <c r="C148" s="30"/>
      <c r="D148" s="30"/>
      <c r="E148" s="8" t="s">
        <v>10</v>
      </c>
      <c r="F148" s="8" t="s">
        <v>137</v>
      </c>
      <c r="G148" s="300" t="s">
        <v>138</v>
      </c>
      <c r="H148" s="301"/>
      <c r="I148" s="20"/>
      <c r="J148" s="20"/>
      <c r="K148" s="12"/>
      <c r="L148" s="12"/>
      <c r="M148" s="35"/>
      <c r="N148" s="12"/>
      <c r="O148" s="15"/>
    </row>
    <row r="149" spans="1:15" x14ac:dyDescent="0.2">
      <c r="A149" s="36"/>
      <c r="B149" s="36"/>
      <c r="C149" s="36"/>
      <c r="D149" s="36"/>
      <c r="E149" s="8"/>
      <c r="F149" s="8"/>
      <c r="G149" s="8" t="s">
        <v>139</v>
      </c>
      <c r="H149" s="8" t="s">
        <v>140</v>
      </c>
      <c r="I149" s="8" t="s">
        <v>140</v>
      </c>
      <c r="J149" s="8" t="s">
        <v>140</v>
      </c>
      <c r="K149" s="36" t="s">
        <v>140</v>
      </c>
      <c r="L149" s="36" t="s">
        <v>12</v>
      </c>
      <c r="M149" s="37"/>
      <c r="N149" s="12"/>
      <c r="O149" s="15"/>
    </row>
    <row r="150" spans="1:15" x14ac:dyDescent="0.2">
      <c r="A150" s="38" t="s">
        <v>142</v>
      </c>
      <c r="B150" s="38" t="s">
        <v>143</v>
      </c>
      <c r="C150" s="38" t="s">
        <v>142</v>
      </c>
      <c r="D150" s="38" t="s">
        <v>142</v>
      </c>
      <c r="E150" s="12">
        <v>13</v>
      </c>
      <c r="F150" s="12">
        <v>25</v>
      </c>
      <c r="G150" s="12">
        <v>5</v>
      </c>
      <c r="H150" s="12">
        <v>125</v>
      </c>
      <c r="I150" s="12"/>
      <c r="J150" s="12"/>
      <c r="K150" s="12">
        <f>SUM(I150:J150)</f>
        <v>0</v>
      </c>
      <c r="L150" s="12">
        <f>$K150/$H150</f>
        <v>0</v>
      </c>
      <c r="M150" s="39"/>
      <c r="N150" s="15">
        <v>0.09</v>
      </c>
      <c r="O150" s="15">
        <f>$L150*$N150</f>
        <v>0</v>
      </c>
    </row>
    <row r="151" spans="1:15" x14ac:dyDescent="0.2">
      <c r="A151" s="38" t="s">
        <v>144</v>
      </c>
      <c r="B151" s="38" t="s">
        <v>145</v>
      </c>
      <c r="C151" s="38" t="s">
        <v>144</v>
      </c>
      <c r="D151" s="38" t="s">
        <v>144</v>
      </c>
      <c r="E151" s="12">
        <v>19</v>
      </c>
      <c r="F151" s="12">
        <v>25</v>
      </c>
      <c r="G151" s="12">
        <v>5</v>
      </c>
      <c r="H151" s="12">
        <v>125</v>
      </c>
      <c r="I151" s="12"/>
      <c r="J151" s="12"/>
      <c r="K151" s="12">
        <f>SUM(I151:J151)</f>
        <v>0</v>
      </c>
      <c r="L151" s="12">
        <f>$K151/$H151</f>
        <v>0</v>
      </c>
      <c r="M151" s="39"/>
      <c r="N151" s="15">
        <v>0.15</v>
      </c>
      <c r="O151" s="15">
        <f>$L151*$N151</f>
        <v>0</v>
      </c>
    </row>
    <row r="152" spans="1:15" x14ac:dyDescent="0.2">
      <c r="B152" s="3"/>
      <c r="I152" s="36">
        <f t="shared" ref="I152:J152" si="22">SUM(I150:I151)</f>
        <v>0</v>
      </c>
      <c r="J152" s="36">
        <f t="shared" si="22"/>
        <v>0</v>
      </c>
      <c r="K152" s="36">
        <f>SUBTOTAL(9,K150:K151)</f>
        <v>0</v>
      </c>
      <c r="L152" s="36">
        <f>SUBTOTAL(9,L150:L151)</f>
        <v>0</v>
      </c>
      <c r="M152" s="37"/>
      <c r="N152" s="12"/>
      <c r="O152" s="33">
        <f>SUBTOTAL(9,O150:O151)</f>
        <v>0</v>
      </c>
    </row>
    <row r="153" spans="1:15" x14ac:dyDescent="0.2">
      <c r="B153" s="3"/>
      <c r="I153" s="40"/>
      <c r="J153" s="40"/>
      <c r="K153" s="36">
        <v>0</v>
      </c>
      <c r="L153" s="36">
        <v>0</v>
      </c>
      <c r="M153" s="35"/>
      <c r="N153" s="12"/>
      <c r="O153" s="33">
        <v>0</v>
      </c>
    </row>
  </sheetData>
  <autoFilter ref="D3:D146"/>
  <mergeCells count="11">
    <mergeCell ref="A109:B109"/>
    <mergeCell ref="A144:H144"/>
    <mergeCell ref="A145:H145"/>
    <mergeCell ref="A146:H146"/>
    <mergeCell ref="G148:H148"/>
    <mergeCell ref="N3:O3"/>
    <mergeCell ref="A1:H1"/>
    <mergeCell ref="A2:D2"/>
    <mergeCell ref="E2:H2"/>
    <mergeCell ref="G3:H3"/>
    <mergeCell ref="K3:L3"/>
  </mergeCells>
  <conditionalFormatting sqref="A5:XFD143">
    <cfRule type="expression" dxfId="452" priority="2">
      <formula>MOD(ROW(),2)</formula>
    </cfRule>
  </conditionalFormatting>
  <conditionalFormatting sqref="K5:K143">
    <cfRule type="cellIs" dxfId="451" priority="4" operator="greaterThan">
      <formula>10000</formula>
    </cfRule>
  </conditionalFormatting>
  <conditionalFormatting sqref="K110:K143">
    <cfRule type="cellIs" dxfId="450" priority="5" operator="greaterThan">
      <formula>2000</formula>
    </cfRule>
  </conditionalFormatting>
  <conditionalFormatting sqref="O5:O108">
    <cfRule type="cellIs" dxfId="449" priority="3" operator="greaterThan">
      <formula>10</formula>
    </cfRule>
  </conditionalFormatting>
  <conditionalFormatting sqref="O139">
    <cfRule type="cellIs" dxfId="448" priority="1" operator="greaterThan">
      <formula>10</formula>
    </cfRule>
  </conditionalFormatting>
  <pageMargins left="0.25" right="0.25" top="0.75" bottom="0.75" header="0.3" footer="0.3"/>
  <pageSetup paperSize="9" scale="69" fitToHeight="0" orientation="landscape" r:id="rId1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6">
    <pageSetUpPr fitToPage="1"/>
  </sheetPr>
  <dimension ref="A1:S153"/>
  <sheetViews>
    <sheetView zoomScaleNormal="100" workbookViewId="0">
      <pane xSplit="4" ySplit="4" topLeftCell="E5" activePane="bottomRight" state="frozen"/>
      <selection pane="topRight" activeCell="D1" sqref="D1"/>
      <selection pane="bottomLeft" activeCell="A4" sqref="A4"/>
      <selection pane="bottomRight" activeCell="E5" sqref="E5"/>
    </sheetView>
  </sheetViews>
  <sheetFormatPr defaultColWidth="9.140625" defaultRowHeight="12.75" x14ac:dyDescent="0.2"/>
  <cols>
    <col min="1" max="1" width="12.5703125" style="3" customWidth="1"/>
    <col min="2" max="2" width="14" style="41" customWidth="1"/>
    <col min="3" max="3" width="14" style="3" bestFit="1" customWidth="1"/>
    <col min="4" max="4" width="12.28515625" style="3" customWidth="1"/>
    <col min="5" max="5" width="7.85546875" style="3" customWidth="1"/>
    <col min="6" max="6" width="8.5703125" style="3" customWidth="1"/>
    <col min="7" max="7" width="6.140625" style="3" customWidth="1"/>
    <col min="8" max="8" width="6.42578125" style="3" customWidth="1"/>
    <col min="9" max="11" width="10.140625" style="3" customWidth="1"/>
    <col min="12" max="12" width="8.28515625" style="3" customWidth="1"/>
    <col min="13" max="13" width="10.7109375" style="3" bestFit="1" customWidth="1"/>
    <col min="14" max="14" width="8.28515625" style="3" bestFit="1" customWidth="1"/>
    <col min="15" max="16" width="9.42578125" style="3" customWidth="1"/>
    <col min="17" max="17" width="9.28515625" style="3" customWidth="1"/>
    <col min="18" max="16384" width="9.140625" style="3"/>
  </cols>
  <sheetData>
    <row r="1" spans="1:19" x14ac:dyDescent="0.2">
      <c r="A1" s="303" t="s">
        <v>281</v>
      </c>
      <c r="B1" s="303"/>
      <c r="C1" s="303"/>
      <c r="D1" s="303"/>
      <c r="E1" s="303"/>
      <c r="F1" s="303"/>
      <c r="G1" s="303"/>
      <c r="H1" s="303"/>
      <c r="I1" s="30" t="s">
        <v>521</v>
      </c>
      <c r="J1" s="30" t="s">
        <v>533</v>
      </c>
      <c r="K1" s="30" t="s">
        <v>532</v>
      </c>
      <c r="L1" s="20"/>
      <c r="M1" s="20"/>
      <c r="N1" s="20"/>
    </row>
    <row r="2" spans="1:19" x14ac:dyDescent="0.2">
      <c r="A2" s="303" t="s">
        <v>530</v>
      </c>
      <c r="B2" s="303"/>
      <c r="C2" s="303"/>
      <c r="D2" s="303"/>
      <c r="E2" s="303"/>
      <c r="F2" s="303"/>
      <c r="G2" s="303"/>
      <c r="H2" s="303"/>
      <c r="I2" s="10"/>
      <c r="J2" s="10"/>
      <c r="K2" s="10"/>
      <c r="L2" s="8"/>
      <c r="M2" s="8"/>
      <c r="N2" s="8"/>
      <c r="O2" s="29"/>
      <c r="P2" s="29"/>
      <c r="Q2" s="30"/>
    </row>
    <row r="3" spans="1:19" x14ac:dyDescent="0.2">
      <c r="A3" s="8" t="s">
        <v>0</v>
      </c>
      <c r="B3" s="8" t="s">
        <v>1</v>
      </c>
      <c r="C3" s="8" t="s">
        <v>2</v>
      </c>
      <c r="D3" s="8" t="s">
        <v>274</v>
      </c>
      <c r="E3" s="8" t="s">
        <v>3</v>
      </c>
      <c r="F3" s="8" t="s">
        <v>4</v>
      </c>
      <c r="G3" s="302" t="s">
        <v>5</v>
      </c>
      <c r="H3" s="302"/>
      <c r="I3" s="31" t="s">
        <v>518</v>
      </c>
      <c r="J3" s="31" t="s">
        <v>527</v>
      </c>
      <c r="K3" s="31" t="s">
        <v>531</v>
      </c>
      <c r="L3" s="36"/>
      <c r="M3" s="302" t="s">
        <v>6</v>
      </c>
      <c r="N3" s="302"/>
      <c r="O3" s="55"/>
      <c r="P3" s="300" t="s">
        <v>7</v>
      </c>
      <c r="Q3" s="301"/>
    </row>
    <row r="4" spans="1:19" x14ac:dyDescent="0.2">
      <c r="A4" s="36" t="s">
        <v>8</v>
      </c>
      <c r="B4" s="36"/>
      <c r="C4" s="36"/>
      <c r="D4" s="36"/>
      <c r="E4" s="7" t="s">
        <v>9</v>
      </c>
      <c r="F4" s="36" t="s">
        <v>10</v>
      </c>
      <c r="G4" s="8" t="s">
        <v>11</v>
      </c>
      <c r="H4" s="8" t="s">
        <v>12</v>
      </c>
      <c r="I4" s="36" t="s">
        <v>519</v>
      </c>
      <c r="J4" s="36" t="s">
        <v>528</v>
      </c>
      <c r="K4" s="36" t="s">
        <v>532</v>
      </c>
      <c r="L4" s="36"/>
      <c r="M4" s="8" t="s">
        <v>13</v>
      </c>
      <c r="N4" s="8" t="s">
        <v>12</v>
      </c>
      <c r="O4" s="56"/>
      <c r="P4" s="10" t="s">
        <v>14</v>
      </c>
      <c r="Q4" s="10" t="s">
        <v>15</v>
      </c>
    </row>
    <row r="5" spans="1:19" x14ac:dyDescent="0.2">
      <c r="A5" s="11" t="s">
        <v>383</v>
      </c>
      <c r="B5" s="11" t="s">
        <v>384</v>
      </c>
      <c r="C5" s="11" t="s">
        <v>383</v>
      </c>
      <c r="D5" s="11" t="s">
        <v>275</v>
      </c>
      <c r="E5" s="12">
        <v>15</v>
      </c>
      <c r="F5" s="12">
        <v>225</v>
      </c>
      <c r="G5" s="12">
        <v>10</v>
      </c>
      <c r="H5" s="12">
        <v>400</v>
      </c>
      <c r="I5" s="12"/>
      <c r="J5" s="12"/>
      <c r="K5" s="12"/>
      <c r="L5" s="13"/>
      <c r="M5" s="12">
        <f t="shared" ref="M5:M19" si="0">SUM(I5:L5)</f>
        <v>0</v>
      </c>
      <c r="N5" s="12">
        <f t="shared" ref="N5:N19" si="1">$M5/$H5</f>
        <v>0</v>
      </c>
      <c r="O5" s="57"/>
      <c r="P5" s="15">
        <v>0.06</v>
      </c>
      <c r="Q5" s="15">
        <f t="shared" ref="Q5:Q19" si="2">$N5*$P5</f>
        <v>0</v>
      </c>
      <c r="R5" s="43">
        <f>SUM(Q5:Q19)</f>
        <v>0.5</v>
      </c>
      <c r="S5" s="3">
        <f>R5*100/$R$144</f>
        <v>2.3375409069658719</v>
      </c>
    </row>
    <row r="6" spans="1:19" x14ac:dyDescent="0.2">
      <c r="A6" s="11" t="s">
        <v>385</v>
      </c>
      <c r="B6" s="11" t="s">
        <v>386</v>
      </c>
      <c r="C6" s="11" t="s">
        <v>385</v>
      </c>
      <c r="D6" s="11" t="s">
        <v>275</v>
      </c>
      <c r="E6" s="12">
        <v>15</v>
      </c>
      <c r="F6" s="12">
        <v>300</v>
      </c>
      <c r="G6" s="12">
        <v>10</v>
      </c>
      <c r="H6" s="12">
        <v>300</v>
      </c>
      <c r="I6" s="12"/>
      <c r="J6" s="12"/>
      <c r="K6" s="12"/>
      <c r="L6" s="13"/>
      <c r="M6" s="12">
        <f t="shared" si="0"/>
        <v>0</v>
      </c>
      <c r="N6" s="12">
        <f t="shared" si="1"/>
        <v>0</v>
      </c>
      <c r="O6" s="57"/>
      <c r="P6" s="15">
        <v>0.06</v>
      </c>
      <c r="Q6" s="15">
        <f t="shared" si="2"/>
        <v>0</v>
      </c>
      <c r="R6" s="43"/>
    </row>
    <row r="7" spans="1:19" x14ac:dyDescent="0.2">
      <c r="A7" s="36" t="s">
        <v>387</v>
      </c>
      <c r="B7" s="36" t="s">
        <v>259</v>
      </c>
      <c r="C7" s="31" t="s">
        <v>388</v>
      </c>
      <c r="D7" s="36" t="s">
        <v>277</v>
      </c>
      <c r="E7" s="12" t="s">
        <v>167</v>
      </c>
      <c r="F7" s="12">
        <v>300</v>
      </c>
      <c r="G7" s="12">
        <v>10</v>
      </c>
      <c r="H7" s="12">
        <v>300</v>
      </c>
      <c r="I7" s="12"/>
      <c r="J7" s="12"/>
      <c r="K7" s="12"/>
      <c r="L7" s="13"/>
      <c r="M7" s="12">
        <f t="shared" si="0"/>
        <v>0</v>
      </c>
      <c r="N7" s="12">
        <f t="shared" si="1"/>
        <v>0</v>
      </c>
      <c r="O7" s="57"/>
      <c r="P7" s="15">
        <v>0.06</v>
      </c>
      <c r="Q7" s="15">
        <f t="shared" si="2"/>
        <v>0</v>
      </c>
      <c r="R7" s="43"/>
    </row>
    <row r="8" spans="1:19" x14ac:dyDescent="0.2">
      <c r="A8" s="11" t="s">
        <v>258</v>
      </c>
      <c r="B8" s="11" t="s">
        <v>259</v>
      </c>
      <c r="C8" s="11" t="s">
        <v>258</v>
      </c>
      <c r="D8" s="11" t="s">
        <v>275</v>
      </c>
      <c r="E8" s="12">
        <v>15</v>
      </c>
      <c r="F8" s="12">
        <v>375</v>
      </c>
      <c r="G8" s="12">
        <v>10</v>
      </c>
      <c r="H8" s="12">
        <v>200</v>
      </c>
      <c r="I8" s="12"/>
      <c r="J8" s="12"/>
      <c r="K8" s="12"/>
      <c r="L8" s="13"/>
      <c r="M8" s="12">
        <f t="shared" si="0"/>
        <v>0</v>
      </c>
      <c r="N8" s="12">
        <f t="shared" si="1"/>
        <v>0</v>
      </c>
      <c r="O8" s="57"/>
      <c r="P8" s="15">
        <v>0.06</v>
      </c>
      <c r="Q8" s="15">
        <f t="shared" si="2"/>
        <v>0</v>
      </c>
      <c r="R8" s="43"/>
    </row>
    <row r="9" spans="1:19" x14ac:dyDescent="0.2">
      <c r="A9" s="11" t="s">
        <v>26</v>
      </c>
      <c r="B9" s="11" t="s">
        <v>27</v>
      </c>
      <c r="C9" s="11" t="s">
        <v>26</v>
      </c>
      <c r="D9" s="11" t="s">
        <v>275</v>
      </c>
      <c r="E9" s="12">
        <v>15</v>
      </c>
      <c r="F9" s="12">
        <v>457</v>
      </c>
      <c r="G9" s="12">
        <v>10</v>
      </c>
      <c r="H9" s="12">
        <v>200</v>
      </c>
      <c r="I9" s="12"/>
      <c r="J9" s="12"/>
      <c r="K9" s="12"/>
      <c r="L9" s="13"/>
      <c r="M9" s="12">
        <f t="shared" si="0"/>
        <v>0</v>
      </c>
      <c r="N9" s="12">
        <f t="shared" si="1"/>
        <v>0</v>
      </c>
      <c r="O9" s="57"/>
      <c r="P9" s="15">
        <v>0.05</v>
      </c>
      <c r="Q9" s="15">
        <f t="shared" si="2"/>
        <v>0</v>
      </c>
    </row>
    <row r="10" spans="1:19" x14ac:dyDescent="0.2">
      <c r="A10" s="36" t="s">
        <v>169</v>
      </c>
      <c r="B10" s="36" t="s">
        <v>27</v>
      </c>
      <c r="C10" s="36">
        <v>90441400</v>
      </c>
      <c r="D10" s="36" t="s">
        <v>277</v>
      </c>
      <c r="E10" s="12" t="s">
        <v>167</v>
      </c>
      <c r="F10" s="12">
        <v>450</v>
      </c>
      <c r="G10" s="12">
        <v>10</v>
      </c>
      <c r="H10" s="12">
        <v>200</v>
      </c>
      <c r="I10" s="12"/>
      <c r="J10" s="12"/>
      <c r="K10" s="12"/>
      <c r="L10" s="13"/>
      <c r="M10" s="12">
        <f t="shared" si="0"/>
        <v>0</v>
      </c>
      <c r="N10" s="12">
        <f t="shared" si="1"/>
        <v>0</v>
      </c>
      <c r="O10" s="57"/>
      <c r="P10" s="15">
        <v>0.05</v>
      </c>
      <c r="Q10" s="15">
        <f t="shared" si="2"/>
        <v>0</v>
      </c>
    </row>
    <row r="11" spans="1:19" x14ac:dyDescent="0.2">
      <c r="A11" s="11" t="s">
        <v>24</v>
      </c>
      <c r="B11" s="11" t="s">
        <v>25</v>
      </c>
      <c r="C11" s="11" t="s">
        <v>24</v>
      </c>
      <c r="D11" s="11" t="s">
        <v>275</v>
      </c>
      <c r="E11" s="12">
        <v>15</v>
      </c>
      <c r="F11" s="12">
        <v>610</v>
      </c>
      <c r="G11" s="12">
        <v>10</v>
      </c>
      <c r="H11" s="12">
        <v>100</v>
      </c>
      <c r="I11" s="12"/>
      <c r="J11" s="12"/>
      <c r="K11" s="12"/>
      <c r="L11" s="13"/>
      <c r="M11" s="12">
        <f t="shared" si="0"/>
        <v>0</v>
      </c>
      <c r="N11" s="12">
        <f t="shared" si="1"/>
        <v>0</v>
      </c>
      <c r="O11" s="57"/>
      <c r="P11" s="15">
        <v>0.04</v>
      </c>
      <c r="Q11" s="15">
        <f t="shared" si="2"/>
        <v>0</v>
      </c>
    </row>
    <row r="12" spans="1:19" x14ac:dyDescent="0.2">
      <c r="A12" s="36" t="s">
        <v>168</v>
      </c>
      <c r="B12" s="36" t="s">
        <v>25</v>
      </c>
      <c r="C12" s="36">
        <v>90441600</v>
      </c>
      <c r="D12" s="36" t="s">
        <v>277</v>
      </c>
      <c r="E12" s="12" t="s">
        <v>167</v>
      </c>
      <c r="F12" s="12">
        <v>600</v>
      </c>
      <c r="G12" s="12">
        <v>10</v>
      </c>
      <c r="H12" s="12">
        <v>100</v>
      </c>
      <c r="I12" s="12"/>
      <c r="J12" s="12"/>
      <c r="K12" s="12"/>
      <c r="L12" s="13"/>
      <c r="M12" s="12">
        <f t="shared" si="0"/>
        <v>0</v>
      </c>
      <c r="N12" s="12">
        <f t="shared" si="1"/>
        <v>0</v>
      </c>
      <c r="O12" s="57"/>
      <c r="P12" s="15">
        <v>0.04</v>
      </c>
      <c r="Q12" s="15">
        <f t="shared" si="2"/>
        <v>0</v>
      </c>
    </row>
    <row r="13" spans="1:19" x14ac:dyDescent="0.2">
      <c r="A13" s="11" t="s">
        <v>150</v>
      </c>
      <c r="B13" s="11" t="s">
        <v>151</v>
      </c>
      <c r="C13" s="11" t="s">
        <v>150</v>
      </c>
      <c r="D13" s="11" t="s">
        <v>275</v>
      </c>
      <c r="E13" s="12">
        <v>15</v>
      </c>
      <c r="F13" s="12">
        <v>760</v>
      </c>
      <c r="G13" s="12">
        <v>10</v>
      </c>
      <c r="H13" s="12">
        <v>100</v>
      </c>
      <c r="I13" s="12"/>
      <c r="J13" s="12"/>
      <c r="K13" s="12"/>
      <c r="L13" s="13"/>
      <c r="M13" s="12">
        <f t="shared" si="0"/>
        <v>0</v>
      </c>
      <c r="N13" s="12">
        <f t="shared" si="1"/>
        <v>0</v>
      </c>
      <c r="O13" s="57"/>
      <c r="P13" s="15">
        <v>0.04</v>
      </c>
      <c r="Q13" s="15">
        <f t="shared" si="2"/>
        <v>0</v>
      </c>
    </row>
    <row r="14" spans="1:19" x14ac:dyDescent="0.2">
      <c r="A14" s="11" t="s">
        <v>20</v>
      </c>
      <c r="B14" s="11" t="s">
        <v>21</v>
      </c>
      <c r="C14" s="11" t="s">
        <v>20</v>
      </c>
      <c r="D14" s="11" t="s">
        <v>275</v>
      </c>
      <c r="E14" s="12">
        <v>15</v>
      </c>
      <c r="F14" s="12">
        <v>915</v>
      </c>
      <c r="G14" s="12">
        <v>10</v>
      </c>
      <c r="H14" s="12">
        <v>100</v>
      </c>
      <c r="I14" s="12"/>
      <c r="J14" s="12"/>
      <c r="K14" s="12"/>
      <c r="L14" s="13"/>
      <c r="M14" s="12">
        <f t="shared" si="0"/>
        <v>0</v>
      </c>
      <c r="N14" s="12">
        <f t="shared" si="1"/>
        <v>0</v>
      </c>
      <c r="O14" s="57"/>
      <c r="P14" s="15">
        <v>0.05</v>
      </c>
      <c r="Q14" s="15">
        <f t="shared" si="2"/>
        <v>0</v>
      </c>
    </row>
    <row r="15" spans="1:19" x14ac:dyDescent="0.2">
      <c r="A15" s="13" t="s">
        <v>166</v>
      </c>
      <c r="B15" s="13" t="s">
        <v>21</v>
      </c>
      <c r="C15" s="13">
        <v>90441800</v>
      </c>
      <c r="D15" s="36" t="s">
        <v>277</v>
      </c>
      <c r="E15" s="12" t="s">
        <v>167</v>
      </c>
      <c r="F15" s="12">
        <v>900</v>
      </c>
      <c r="G15" s="12">
        <v>10</v>
      </c>
      <c r="H15" s="12">
        <v>100</v>
      </c>
      <c r="I15" s="12"/>
      <c r="J15" s="12">
        <v>1000</v>
      </c>
      <c r="K15" s="12"/>
      <c r="L15" s="13"/>
      <c r="M15" s="12">
        <f t="shared" si="0"/>
        <v>1000</v>
      </c>
      <c r="N15" s="12">
        <f t="shared" si="1"/>
        <v>10</v>
      </c>
      <c r="O15" s="57"/>
      <c r="P15" s="15">
        <v>0.05</v>
      </c>
      <c r="Q15" s="15">
        <f t="shared" si="2"/>
        <v>0.5</v>
      </c>
    </row>
    <row r="16" spans="1:19" x14ac:dyDescent="0.2">
      <c r="A16" s="11" t="s">
        <v>16</v>
      </c>
      <c r="B16" s="11" t="s">
        <v>17</v>
      </c>
      <c r="C16" s="11" t="s">
        <v>16</v>
      </c>
      <c r="D16" s="11" t="s">
        <v>275</v>
      </c>
      <c r="E16" s="12">
        <v>15</v>
      </c>
      <c r="F16" s="12">
        <v>1220</v>
      </c>
      <c r="G16" s="12">
        <v>10</v>
      </c>
      <c r="H16" s="12">
        <v>50</v>
      </c>
      <c r="I16" s="12"/>
      <c r="J16" s="12"/>
      <c r="K16" s="12"/>
      <c r="L16" s="13"/>
      <c r="M16" s="12">
        <f t="shared" si="0"/>
        <v>0</v>
      </c>
      <c r="N16" s="12">
        <f t="shared" si="1"/>
        <v>0</v>
      </c>
      <c r="O16" s="57"/>
      <c r="P16" s="15">
        <v>0.04</v>
      </c>
      <c r="Q16" s="15">
        <f t="shared" si="2"/>
        <v>0</v>
      </c>
    </row>
    <row r="17" spans="1:19" x14ac:dyDescent="0.2">
      <c r="A17" s="11" t="s">
        <v>148</v>
      </c>
      <c r="B17" s="11" t="s">
        <v>149</v>
      </c>
      <c r="C17" s="11" t="s">
        <v>148</v>
      </c>
      <c r="D17" s="11" t="s">
        <v>275</v>
      </c>
      <c r="E17" s="12">
        <v>15</v>
      </c>
      <c r="F17" s="12">
        <v>1524</v>
      </c>
      <c r="G17" s="12">
        <v>10</v>
      </c>
      <c r="H17" s="12">
        <v>50</v>
      </c>
      <c r="I17" s="12"/>
      <c r="J17" s="12"/>
      <c r="K17" s="12"/>
      <c r="L17" s="13"/>
      <c r="M17" s="12">
        <f t="shared" si="0"/>
        <v>0</v>
      </c>
      <c r="N17" s="12">
        <f t="shared" si="1"/>
        <v>0</v>
      </c>
      <c r="O17" s="57"/>
      <c r="P17" s="15">
        <v>0.05</v>
      </c>
      <c r="Q17" s="15">
        <f t="shared" si="2"/>
        <v>0</v>
      </c>
    </row>
    <row r="18" spans="1:19" x14ac:dyDescent="0.2">
      <c r="A18" s="11" t="s">
        <v>146</v>
      </c>
      <c r="B18" s="11" t="s">
        <v>147</v>
      </c>
      <c r="C18" s="11" t="s">
        <v>146</v>
      </c>
      <c r="D18" s="11" t="s">
        <v>275</v>
      </c>
      <c r="E18" s="12">
        <v>15</v>
      </c>
      <c r="F18" s="12">
        <v>1800</v>
      </c>
      <c r="G18" s="12">
        <v>10</v>
      </c>
      <c r="H18" s="12">
        <v>50</v>
      </c>
      <c r="I18" s="12"/>
      <c r="J18" s="12"/>
      <c r="K18" s="12"/>
      <c r="L18" s="13"/>
      <c r="M18" s="12">
        <f t="shared" si="0"/>
        <v>0</v>
      </c>
      <c r="N18" s="12">
        <f t="shared" si="1"/>
        <v>0</v>
      </c>
      <c r="O18" s="57"/>
      <c r="P18" s="15">
        <v>0.06</v>
      </c>
      <c r="Q18" s="15">
        <f t="shared" si="2"/>
        <v>0</v>
      </c>
    </row>
    <row r="19" spans="1:19" x14ac:dyDescent="0.2">
      <c r="A19" s="11" t="s">
        <v>353</v>
      </c>
      <c r="B19" s="11" t="s">
        <v>354</v>
      </c>
      <c r="C19" s="11" t="s">
        <v>146</v>
      </c>
      <c r="D19" s="11" t="s">
        <v>275</v>
      </c>
      <c r="E19" s="12">
        <v>15</v>
      </c>
      <c r="F19" s="12">
        <v>2100</v>
      </c>
      <c r="G19" s="12">
        <v>10</v>
      </c>
      <c r="H19" s="12">
        <v>50</v>
      </c>
      <c r="I19" s="12"/>
      <c r="J19" s="12"/>
      <c r="K19" s="12"/>
      <c r="L19" s="13"/>
      <c r="M19" s="12">
        <f t="shared" si="0"/>
        <v>0</v>
      </c>
      <c r="N19" s="12">
        <f t="shared" si="1"/>
        <v>0</v>
      </c>
      <c r="O19" s="57"/>
      <c r="P19" s="15">
        <v>0.06</v>
      </c>
      <c r="Q19" s="15">
        <f t="shared" si="2"/>
        <v>0</v>
      </c>
    </row>
    <row r="20" spans="1:19" ht="15" x14ac:dyDescent="0.2">
      <c r="A20" s="60" t="s">
        <v>28</v>
      </c>
      <c r="B20" s="60"/>
      <c r="C20" s="60"/>
      <c r="D20" s="60"/>
      <c r="E20" s="60"/>
      <c r="F20" s="12"/>
      <c r="G20" s="20"/>
      <c r="H20" s="20"/>
      <c r="I20" s="12"/>
      <c r="J20" s="12"/>
      <c r="K20" s="12"/>
      <c r="L20" s="21"/>
      <c r="M20" s="12"/>
      <c r="N20" s="12"/>
      <c r="O20" s="57"/>
      <c r="P20" s="12"/>
      <c r="Q20" s="15"/>
    </row>
    <row r="21" spans="1:19" x14ac:dyDescent="0.2">
      <c r="A21" s="11" t="s">
        <v>260</v>
      </c>
      <c r="B21" s="11" t="s">
        <v>229</v>
      </c>
      <c r="C21" s="11" t="s">
        <v>260</v>
      </c>
      <c r="D21" s="11" t="s">
        <v>275</v>
      </c>
      <c r="E21" s="12">
        <v>20</v>
      </c>
      <c r="F21" s="12">
        <v>100</v>
      </c>
      <c r="G21" s="12">
        <v>10</v>
      </c>
      <c r="H21" s="12">
        <v>500</v>
      </c>
      <c r="I21" s="12"/>
      <c r="J21" s="12"/>
      <c r="K21" s="12"/>
      <c r="L21" s="13"/>
      <c r="M21" s="12">
        <f t="shared" ref="M21:M37" si="3">SUM(I21:L21)</f>
        <v>0</v>
      </c>
      <c r="N21" s="12">
        <f t="shared" ref="N21:N37" si="4">$M21/$H21</f>
        <v>0</v>
      </c>
      <c r="O21" s="57"/>
      <c r="P21" s="15">
        <v>0.06</v>
      </c>
      <c r="Q21" s="15">
        <f t="shared" ref="Q21:Q37" si="5">$N21*$P21</f>
        <v>0</v>
      </c>
      <c r="R21" s="43">
        <f>SUM(Q21:Q37)</f>
        <v>3.3000000000000003</v>
      </c>
      <c r="S21" s="3">
        <f>R21*100/$R$144</f>
        <v>15.427769985974754</v>
      </c>
    </row>
    <row r="22" spans="1:19" x14ac:dyDescent="0.2">
      <c r="A22" s="36" t="s">
        <v>228</v>
      </c>
      <c r="B22" s="36" t="s">
        <v>229</v>
      </c>
      <c r="C22" s="36">
        <v>90442100</v>
      </c>
      <c r="D22" s="36" t="s">
        <v>277</v>
      </c>
      <c r="E22" s="12" t="s">
        <v>46</v>
      </c>
      <c r="F22" s="12">
        <v>100</v>
      </c>
      <c r="G22" s="12">
        <v>10</v>
      </c>
      <c r="H22" s="12">
        <v>500</v>
      </c>
      <c r="I22" s="12"/>
      <c r="J22" s="12"/>
      <c r="K22" s="12"/>
      <c r="L22" s="13"/>
      <c r="M22" s="12">
        <f t="shared" si="3"/>
        <v>0</v>
      </c>
      <c r="N22" s="12">
        <f t="shared" si="4"/>
        <v>0</v>
      </c>
      <c r="O22" s="57"/>
      <c r="P22" s="15">
        <v>0.06</v>
      </c>
      <c r="Q22" s="15">
        <f t="shared" si="5"/>
        <v>0</v>
      </c>
      <c r="R22" s="43"/>
    </row>
    <row r="23" spans="1:19" x14ac:dyDescent="0.2">
      <c r="A23" s="36" t="s">
        <v>172</v>
      </c>
      <c r="B23" s="36" t="s">
        <v>173</v>
      </c>
      <c r="C23" s="36">
        <v>90447000</v>
      </c>
      <c r="D23" s="36" t="s">
        <v>277</v>
      </c>
      <c r="E23" s="12" t="s">
        <v>46</v>
      </c>
      <c r="F23" s="12">
        <v>240</v>
      </c>
      <c r="G23" s="12">
        <v>10</v>
      </c>
      <c r="H23" s="12">
        <v>250</v>
      </c>
      <c r="I23" s="12"/>
      <c r="J23" s="12"/>
      <c r="K23" s="12"/>
      <c r="L23" s="13"/>
      <c r="M23" s="12">
        <f t="shared" si="3"/>
        <v>0</v>
      </c>
      <c r="N23" s="12">
        <f t="shared" si="4"/>
        <v>0</v>
      </c>
      <c r="O23" s="57"/>
      <c r="P23" s="15">
        <v>0.06</v>
      </c>
      <c r="Q23" s="15">
        <f t="shared" si="5"/>
        <v>0</v>
      </c>
    </row>
    <row r="24" spans="1:19" x14ac:dyDescent="0.2">
      <c r="A24" s="11" t="s">
        <v>389</v>
      </c>
      <c r="B24" s="11" t="s">
        <v>390</v>
      </c>
      <c r="C24" s="11" t="s">
        <v>389</v>
      </c>
      <c r="D24" s="11" t="s">
        <v>275</v>
      </c>
      <c r="E24" s="12">
        <v>20</v>
      </c>
      <c r="F24" s="12">
        <v>300</v>
      </c>
      <c r="G24" s="12">
        <v>10</v>
      </c>
      <c r="H24" s="12">
        <v>200</v>
      </c>
      <c r="I24" s="12"/>
      <c r="J24" s="12"/>
      <c r="K24" s="12"/>
      <c r="L24" s="13"/>
      <c r="M24" s="12">
        <f t="shared" si="3"/>
        <v>0</v>
      </c>
      <c r="N24" s="12">
        <f t="shared" si="4"/>
        <v>0</v>
      </c>
      <c r="O24" s="57"/>
      <c r="P24" s="15">
        <v>0.06</v>
      </c>
      <c r="Q24" s="15">
        <f t="shared" si="5"/>
        <v>0</v>
      </c>
    </row>
    <row r="25" spans="1:19" x14ac:dyDescent="0.2">
      <c r="A25" s="11" t="s">
        <v>50</v>
      </c>
      <c r="B25" s="11" t="s">
        <v>51</v>
      </c>
      <c r="C25" s="11" t="s">
        <v>50</v>
      </c>
      <c r="D25" s="11" t="s">
        <v>275</v>
      </c>
      <c r="E25" s="12">
        <v>20</v>
      </c>
      <c r="F25" s="12">
        <v>457</v>
      </c>
      <c r="G25" s="12">
        <v>10</v>
      </c>
      <c r="H25" s="12">
        <v>100</v>
      </c>
      <c r="I25" s="12"/>
      <c r="J25" s="12"/>
      <c r="K25" s="12"/>
      <c r="L25" s="13"/>
      <c r="M25" s="12">
        <f t="shared" si="3"/>
        <v>0</v>
      </c>
      <c r="N25" s="12">
        <f t="shared" si="4"/>
        <v>0</v>
      </c>
      <c r="O25" s="57"/>
      <c r="P25" s="15">
        <v>0.04</v>
      </c>
      <c r="Q25" s="15">
        <f t="shared" si="5"/>
        <v>0</v>
      </c>
    </row>
    <row r="26" spans="1:19" x14ac:dyDescent="0.2">
      <c r="A26" s="36" t="s">
        <v>171</v>
      </c>
      <c r="B26" s="36" t="s">
        <v>51</v>
      </c>
      <c r="C26" s="36">
        <v>90442400</v>
      </c>
      <c r="D26" s="36" t="s">
        <v>277</v>
      </c>
      <c r="E26" s="12" t="s">
        <v>46</v>
      </c>
      <c r="F26" s="12">
        <v>450</v>
      </c>
      <c r="G26" s="12">
        <v>10</v>
      </c>
      <c r="H26" s="12">
        <v>100</v>
      </c>
      <c r="I26" s="12"/>
      <c r="J26" s="12"/>
      <c r="K26" s="12">
        <v>1000</v>
      </c>
      <c r="L26" s="13"/>
      <c r="M26" s="12">
        <f t="shared" si="3"/>
        <v>1000</v>
      </c>
      <c r="N26" s="12">
        <f t="shared" si="4"/>
        <v>10</v>
      </c>
      <c r="O26" s="57"/>
      <c r="P26" s="15">
        <v>0.04</v>
      </c>
      <c r="Q26" s="15">
        <f t="shared" si="5"/>
        <v>0.4</v>
      </c>
    </row>
    <row r="27" spans="1:19" x14ac:dyDescent="0.2">
      <c r="A27" s="11" t="s">
        <v>47</v>
      </c>
      <c r="B27" s="11" t="s">
        <v>48</v>
      </c>
      <c r="C27" s="11" t="s">
        <v>47</v>
      </c>
      <c r="D27" s="11" t="s">
        <v>275</v>
      </c>
      <c r="E27" s="12">
        <v>20</v>
      </c>
      <c r="F27" s="12">
        <v>610</v>
      </c>
      <c r="G27" s="12">
        <v>10</v>
      </c>
      <c r="H27" s="12">
        <v>100</v>
      </c>
      <c r="I27" s="12"/>
      <c r="J27" s="12"/>
      <c r="K27" s="12"/>
      <c r="L27" s="13"/>
      <c r="M27" s="12">
        <f t="shared" si="3"/>
        <v>0</v>
      </c>
      <c r="N27" s="12">
        <f t="shared" si="4"/>
        <v>0</v>
      </c>
      <c r="O27" s="57"/>
      <c r="P27" s="15">
        <v>0.06</v>
      </c>
      <c r="Q27" s="15">
        <f t="shared" si="5"/>
        <v>0</v>
      </c>
    </row>
    <row r="28" spans="1:19" x14ac:dyDescent="0.2">
      <c r="A28" s="36" t="s">
        <v>49</v>
      </c>
      <c r="B28" s="36" t="s">
        <v>48</v>
      </c>
      <c r="C28" s="36">
        <v>90442600</v>
      </c>
      <c r="D28" s="36" t="s">
        <v>277</v>
      </c>
      <c r="E28" s="12" t="s">
        <v>46</v>
      </c>
      <c r="F28" s="12">
        <v>600</v>
      </c>
      <c r="G28" s="12">
        <v>10</v>
      </c>
      <c r="H28" s="12">
        <v>100</v>
      </c>
      <c r="I28" s="12"/>
      <c r="J28" s="12"/>
      <c r="K28" s="12">
        <v>1000</v>
      </c>
      <c r="L28" s="13"/>
      <c r="M28" s="12">
        <f t="shared" si="3"/>
        <v>1000</v>
      </c>
      <c r="N28" s="12">
        <f t="shared" si="4"/>
        <v>10</v>
      </c>
      <c r="O28" s="57"/>
      <c r="P28" s="15">
        <v>0.06</v>
      </c>
      <c r="Q28" s="15">
        <f t="shared" si="5"/>
        <v>0.6</v>
      </c>
    </row>
    <row r="29" spans="1:19" x14ac:dyDescent="0.2">
      <c r="A29" s="11" t="s">
        <v>154</v>
      </c>
      <c r="B29" s="11" t="s">
        <v>43</v>
      </c>
      <c r="C29" s="11" t="s">
        <v>154</v>
      </c>
      <c r="D29" s="11" t="s">
        <v>275</v>
      </c>
      <c r="E29" s="12">
        <v>20</v>
      </c>
      <c r="F29" s="12">
        <v>760</v>
      </c>
      <c r="G29" s="12">
        <v>10</v>
      </c>
      <c r="H29" s="12">
        <v>100</v>
      </c>
      <c r="I29" s="12"/>
      <c r="J29" s="12"/>
      <c r="K29" s="12"/>
      <c r="L29" s="13"/>
      <c r="M29" s="12">
        <f t="shared" si="3"/>
        <v>0</v>
      </c>
      <c r="N29" s="12">
        <f t="shared" si="4"/>
        <v>0</v>
      </c>
      <c r="O29" s="57"/>
      <c r="P29" s="15">
        <v>7.0000000000000007E-2</v>
      </c>
      <c r="Q29" s="15">
        <f t="shared" si="5"/>
        <v>0</v>
      </c>
    </row>
    <row r="30" spans="1:19" x14ac:dyDescent="0.2">
      <c r="A30" s="36" t="s">
        <v>45</v>
      </c>
      <c r="B30" s="36" t="s">
        <v>43</v>
      </c>
      <c r="C30" s="36">
        <v>90442700</v>
      </c>
      <c r="D30" s="36" t="s">
        <v>277</v>
      </c>
      <c r="E30" s="12" t="s">
        <v>46</v>
      </c>
      <c r="F30" s="12">
        <v>750</v>
      </c>
      <c r="G30" s="12">
        <v>10</v>
      </c>
      <c r="H30" s="12">
        <v>100</v>
      </c>
      <c r="I30" s="12"/>
      <c r="J30" s="12"/>
      <c r="K30" s="12">
        <v>1000</v>
      </c>
      <c r="L30" s="13"/>
      <c r="M30" s="12">
        <f t="shared" si="3"/>
        <v>1000</v>
      </c>
      <c r="N30" s="12">
        <f t="shared" si="4"/>
        <v>10</v>
      </c>
      <c r="O30" s="57"/>
      <c r="P30" s="15">
        <v>7.0000000000000007E-2</v>
      </c>
      <c r="Q30" s="15">
        <f t="shared" si="5"/>
        <v>0.70000000000000007</v>
      </c>
    </row>
    <row r="31" spans="1:19" x14ac:dyDescent="0.2">
      <c r="A31" s="11" t="s">
        <v>38</v>
      </c>
      <c r="B31" s="11" t="s">
        <v>39</v>
      </c>
      <c r="C31" s="11" t="s">
        <v>38</v>
      </c>
      <c r="D31" s="11" t="s">
        <v>275</v>
      </c>
      <c r="E31" s="12">
        <v>20</v>
      </c>
      <c r="F31" s="12">
        <v>915</v>
      </c>
      <c r="G31" s="12">
        <v>10</v>
      </c>
      <c r="H31" s="12">
        <v>50</v>
      </c>
      <c r="I31" s="12"/>
      <c r="J31" s="12"/>
      <c r="K31" s="12"/>
      <c r="L31" s="13"/>
      <c r="M31" s="12">
        <f t="shared" si="3"/>
        <v>0</v>
      </c>
      <c r="N31" s="12">
        <f t="shared" si="4"/>
        <v>0</v>
      </c>
      <c r="O31" s="57"/>
      <c r="P31" s="15">
        <v>0.04</v>
      </c>
      <c r="Q31" s="15">
        <f t="shared" si="5"/>
        <v>0</v>
      </c>
    </row>
    <row r="32" spans="1:19" x14ac:dyDescent="0.2">
      <c r="A32" s="36" t="s">
        <v>170</v>
      </c>
      <c r="B32" s="36" t="s">
        <v>39</v>
      </c>
      <c r="C32" s="36">
        <v>90442800</v>
      </c>
      <c r="D32" s="36" t="s">
        <v>277</v>
      </c>
      <c r="E32" s="12" t="s">
        <v>46</v>
      </c>
      <c r="F32" s="12">
        <v>900</v>
      </c>
      <c r="G32" s="12">
        <v>10</v>
      </c>
      <c r="H32" s="12">
        <v>50</v>
      </c>
      <c r="I32" s="12"/>
      <c r="J32" s="12">
        <v>1000</v>
      </c>
      <c r="K32" s="12">
        <v>1000</v>
      </c>
      <c r="L32" s="13"/>
      <c r="M32" s="12">
        <f t="shared" si="3"/>
        <v>2000</v>
      </c>
      <c r="N32" s="12">
        <f t="shared" si="4"/>
        <v>40</v>
      </c>
      <c r="O32" s="57"/>
      <c r="P32" s="15">
        <v>0.04</v>
      </c>
      <c r="Q32" s="15">
        <f t="shared" si="5"/>
        <v>1.6</v>
      </c>
    </row>
    <row r="33" spans="1:19" x14ac:dyDescent="0.2">
      <c r="A33" s="11" t="s">
        <v>34</v>
      </c>
      <c r="B33" s="11" t="s">
        <v>35</v>
      </c>
      <c r="C33" s="11" t="s">
        <v>34</v>
      </c>
      <c r="D33" s="11" t="s">
        <v>275</v>
      </c>
      <c r="E33" s="12">
        <v>20</v>
      </c>
      <c r="F33" s="12">
        <v>1220</v>
      </c>
      <c r="G33" s="12">
        <v>10</v>
      </c>
      <c r="H33" s="12">
        <v>50</v>
      </c>
      <c r="I33" s="12"/>
      <c r="J33" s="12"/>
      <c r="K33" s="12"/>
      <c r="L33" s="13"/>
      <c r="M33" s="12">
        <f t="shared" si="3"/>
        <v>0</v>
      </c>
      <c r="N33" s="12">
        <f t="shared" si="4"/>
        <v>0</v>
      </c>
      <c r="O33" s="57"/>
      <c r="P33" s="15">
        <v>0.06</v>
      </c>
      <c r="Q33" s="15">
        <f t="shared" si="5"/>
        <v>0</v>
      </c>
    </row>
    <row r="34" spans="1:19" x14ac:dyDescent="0.2">
      <c r="A34" s="11" t="s">
        <v>32</v>
      </c>
      <c r="B34" s="11" t="s">
        <v>33</v>
      </c>
      <c r="C34" s="11" t="s">
        <v>32</v>
      </c>
      <c r="D34" s="11" t="s">
        <v>275</v>
      </c>
      <c r="E34" s="12">
        <v>20</v>
      </c>
      <c r="F34" s="12">
        <v>1524</v>
      </c>
      <c r="G34" s="12">
        <v>10</v>
      </c>
      <c r="H34" s="12">
        <v>50</v>
      </c>
      <c r="I34" s="12"/>
      <c r="J34" s="12"/>
      <c r="K34" s="12"/>
      <c r="L34" s="13"/>
      <c r="M34" s="12">
        <f t="shared" si="3"/>
        <v>0</v>
      </c>
      <c r="N34" s="12">
        <f t="shared" si="4"/>
        <v>0</v>
      </c>
      <c r="O34" s="57"/>
      <c r="P34" s="15">
        <v>7.0000000000000007E-2</v>
      </c>
      <c r="Q34" s="15">
        <f t="shared" si="5"/>
        <v>0</v>
      </c>
    </row>
    <row r="35" spans="1:19" x14ac:dyDescent="0.2">
      <c r="A35" s="11" t="s">
        <v>214</v>
      </c>
      <c r="B35" s="11" t="s">
        <v>30</v>
      </c>
      <c r="C35" s="11" t="s">
        <v>214</v>
      </c>
      <c r="D35" s="11" t="s">
        <v>275</v>
      </c>
      <c r="E35" s="12">
        <v>20</v>
      </c>
      <c r="F35" s="12">
        <v>1800</v>
      </c>
      <c r="G35" s="12">
        <v>10</v>
      </c>
      <c r="H35" s="12">
        <v>50</v>
      </c>
      <c r="I35" s="12"/>
      <c r="J35" s="12"/>
      <c r="K35" s="12"/>
      <c r="L35" s="13"/>
      <c r="M35" s="12">
        <f t="shared" si="3"/>
        <v>0</v>
      </c>
      <c r="N35" s="12">
        <f t="shared" si="4"/>
        <v>0</v>
      </c>
      <c r="O35" s="57"/>
      <c r="P35" s="15">
        <v>0.09</v>
      </c>
      <c r="Q35" s="15">
        <f t="shared" si="5"/>
        <v>0</v>
      </c>
    </row>
    <row r="36" spans="1:19" x14ac:dyDescent="0.2">
      <c r="A36" s="11" t="s">
        <v>212</v>
      </c>
      <c r="B36" s="11" t="s">
        <v>213</v>
      </c>
      <c r="C36" s="11" t="s">
        <v>212</v>
      </c>
      <c r="D36" s="11" t="s">
        <v>275</v>
      </c>
      <c r="E36" s="12">
        <v>20</v>
      </c>
      <c r="F36" s="12">
        <v>2100</v>
      </c>
      <c r="G36" s="12">
        <v>10</v>
      </c>
      <c r="H36" s="12">
        <v>50</v>
      </c>
      <c r="I36" s="12"/>
      <c r="J36" s="12"/>
      <c r="K36" s="12"/>
      <c r="L36" s="13"/>
      <c r="M36" s="12">
        <f t="shared" si="3"/>
        <v>0</v>
      </c>
      <c r="N36" s="12">
        <f t="shared" si="4"/>
        <v>0</v>
      </c>
      <c r="O36" s="57"/>
      <c r="P36" s="15">
        <v>7.0000000000000007E-2</v>
      </c>
      <c r="Q36" s="15">
        <f t="shared" si="5"/>
        <v>0</v>
      </c>
    </row>
    <row r="37" spans="1:19" x14ac:dyDescent="0.2">
      <c r="A37" s="11" t="s">
        <v>242</v>
      </c>
      <c r="B37" s="11" t="s">
        <v>243</v>
      </c>
      <c r="C37" s="11" t="s">
        <v>242</v>
      </c>
      <c r="D37" s="11" t="s">
        <v>275</v>
      </c>
      <c r="E37" s="12">
        <v>20</v>
      </c>
      <c r="F37" s="12">
        <v>2400</v>
      </c>
      <c r="G37" s="12">
        <v>10</v>
      </c>
      <c r="H37" s="12">
        <v>50</v>
      </c>
      <c r="I37" s="12"/>
      <c r="J37" s="12"/>
      <c r="K37" s="12"/>
      <c r="L37" s="13"/>
      <c r="M37" s="12">
        <f t="shared" si="3"/>
        <v>0</v>
      </c>
      <c r="N37" s="12">
        <f t="shared" si="4"/>
        <v>0</v>
      </c>
      <c r="O37" s="57"/>
      <c r="P37" s="15">
        <v>7.0000000000000007E-2</v>
      </c>
      <c r="Q37" s="15">
        <f t="shared" si="5"/>
        <v>0</v>
      </c>
    </row>
    <row r="38" spans="1:19" ht="15" x14ac:dyDescent="0.2">
      <c r="A38" s="60" t="s">
        <v>52</v>
      </c>
      <c r="B38" s="60"/>
      <c r="C38" s="60"/>
      <c r="D38" s="60"/>
      <c r="E38" s="60"/>
      <c r="F38" s="24"/>
      <c r="G38" s="10"/>
      <c r="H38" s="10"/>
      <c r="I38" s="12"/>
      <c r="J38" s="12"/>
      <c r="K38" s="12"/>
      <c r="L38" s="25"/>
      <c r="M38" s="12"/>
      <c r="N38" s="12"/>
      <c r="O38" s="57"/>
      <c r="P38" s="12"/>
      <c r="Q38" s="15"/>
    </row>
    <row r="39" spans="1:19" x14ac:dyDescent="0.2">
      <c r="A39" s="11" t="s">
        <v>261</v>
      </c>
      <c r="B39" s="11" t="s">
        <v>262</v>
      </c>
      <c r="C39" s="11" t="s">
        <v>261</v>
      </c>
      <c r="D39" s="11" t="s">
        <v>275</v>
      </c>
      <c r="E39" s="12">
        <v>25</v>
      </c>
      <c r="F39" s="12">
        <v>200</v>
      </c>
      <c r="G39" s="12">
        <v>10</v>
      </c>
      <c r="H39" s="12">
        <v>150</v>
      </c>
      <c r="I39" s="12"/>
      <c r="J39" s="12"/>
      <c r="K39" s="12"/>
      <c r="L39" s="13"/>
      <c r="M39" s="12">
        <f t="shared" ref="M39:M57" si="6">SUM(I39:L39)</f>
        <v>0</v>
      </c>
      <c r="N39" s="12">
        <f t="shared" ref="N39:N57" si="7">$M39/$H39</f>
        <v>0</v>
      </c>
      <c r="O39" s="57"/>
      <c r="P39" s="15">
        <v>0.06</v>
      </c>
      <c r="Q39" s="15">
        <f t="shared" ref="Q39:Q57" si="8">$N39*$P39</f>
        <v>0</v>
      </c>
      <c r="R39" s="43">
        <f>SUM(Q39:Q57)</f>
        <v>9.379999999999999</v>
      </c>
      <c r="S39" s="3">
        <f>R39*100/$R$144</f>
        <v>43.852267414679751</v>
      </c>
    </row>
    <row r="40" spans="1:19" x14ac:dyDescent="0.2">
      <c r="A40" s="36" t="s">
        <v>198</v>
      </c>
      <c r="B40" s="36" t="s">
        <v>199</v>
      </c>
      <c r="C40" s="36">
        <v>90448000</v>
      </c>
      <c r="D40" s="36" t="s">
        <v>277</v>
      </c>
      <c r="E40" s="12" t="s">
        <v>63</v>
      </c>
      <c r="F40" s="12">
        <v>270</v>
      </c>
      <c r="G40" s="12">
        <v>10</v>
      </c>
      <c r="H40" s="12">
        <v>100</v>
      </c>
      <c r="I40" s="12"/>
      <c r="J40" s="12"/>
      <c r="K40" s="12"/>
      <c r="L40" s="13"/>
      <c r="M40" s="12">
        <f t="shared" si="6"/>
        <v>0</v>
      </c>
      <c r="N40" s="12">
        <f t="shared" si="7"/>
        <v>0</v>
      </c>
      <c r="O40" s="57"/>
      <c r="P40" s="15">
        <v>0.06</v>
      </c>
      <c r="Q40" s="15">
        <f t="shared" si="8"/>
        <v>0</v>
      </c>
    </row>
    <row r="41" spans="1:19" x14ac:dyDescent="0.2">
      <c r="A41" s="36" t="s">
        <v>392</v>
      </c>
      <c r="B41" s="36" t="s">
        <v>391</v>
      </c>
      <c r="C41" s="31" t="s">
        <v>393</v>
      </c>
      <c r="D41" s="36" t="s">
        <v>277</v>
      </c>
      <c r="E41" s="12" t="s">
        <v>63</v>
      </c>
      <c r="F41" s="12">
        <v>300</v>
      </c>
      <c r="G41" s="12">
        <v>10</v>
      </c>
      <c r="H41" s="12">
        <v>100</v>
      </c>
      <c r="I41" s="12"/>
      <c r="J41" s="12"/>
      <c r="K41" s="12"/>
      <c r="L41" s="13"/>
      <c r="M41" s="12">
        <f t="shared" si="6"/>
        <v>0</v>
      </c>
      <c r="N41" s="12">
        <f t="shared" si="7"/>
        <v>0</v>
      </c>
      <c r="O41" s="57"/>
      <c r="P41" s="15">
        <v>0.06</v>
      </c>
      <c r="Q41" s="15">
        <f t="shared" si="8"/>
        <v>0</v>
      </c>
    </row>
    <row r="42" spans="1:19" x14ac:dyDescent="0.2">
      <c r="A42" s="27" t="s">
        <v>67</v>
      </c>
      <c r="B42" s="27" t="s">
        <v>68</v>
      </c>
      <c r="C42" s="27" t="s">
        <v>69</v>
      </c>
      <c r="D42" s="11" t="s">
        <v>275</v>
      </c>
      <c r="E42" s="12">
        <v>25</v>
      </c>
      <c r="F42" s="12">
        <v>375</v>
      </c>
      <c r="G42" s="12">
        <v>10</v>
      </c>
      <c r="H42" s="12">
        <v>100</v>
      </c>
      <c r="I42" s="12"/>
      <c r="J42" s="12">
        <v>500</v>
      </c>
      <c r="K42" s="12"/>
      <c r="L42" s="13"/>
      <c r="M42" s="12">
        <f t="shared" si="6"/>
        <v>500</v>
      </c>
      <c r="N42" s="12">
        <f t="shared" si="7"/>
        <v>5</v>
      </c>
      <c r="O42" s="57"/>
      <c r="P42" s="15">
        <v>0.06</v>
      </c>
      <c r="Q42" s="15">
        <f t="shared" si="8"/>
        <v>0.3</v>
      </c>
    </row>
    <row r="43" spans="1:19" x14ac:dyDescent="0.2">
      <c r="A43" s="11" t="s">
        <v>64</v>
      </c>
      <c r="B43" s="11" t="s">
        <v>65</v>
      </c>
      <c r="C43" s="11" t="s">
        <v>64</v>
      </c>
      <c r="D43" s="11" t="s">
        <v>275</v>
      </c>
      <c r="E43" s="12">
        <v>25</v>
      </c>
      <c r="F43" s="12">
        <v>457</v>
      </c>
      <c r="G43" s="12">
        <v>10</v>
      </c>
      <c r="H43" s="12">
        <v>100</v>
      </c>
      <c r="I43" s="12"/>
      <c r="J43" s="12">
        <v>1000</v>
      </c>
      <c r="K43" s="12">
        <v>500</v>
      </c>
      <c r="L43" s="13"/>
      <c r="M43" s="12">
        <f t="shared" si="6"/>
        <v>1500</v>
      </c>
      <c r="N43" s="12">
        <f t="shared" si="7"/>
        <v>15</v>
      </c>
      <c r="O43" s="57"/>
      <c r="P43" s="15">
        <v>0.06</v>
      </c>
      <c r="Q43" s="15">
        <f t="shared" si="8"/>
        <v>0.89999999999999991</v>
      </c>
    </row>
    <row r="44" spans="1:19" x14ac:dyDescent="0.2">
      <c r="A44" s="36" t="s">
        <v>66</v>
      </c>
      <c r="B44" s="36" t="s">
        <v>65</v>
      </c>
      <c r="C44" s="36">
        <v>90443400</v>
      </c>
      <c r="D44" s="36" t="s">
        <v>277</v>
      </c>
      <c r="E44" s="12" t="s">
        <v>63</v>
      </c>
      <c r="F44" s="12">
        <v>450</v>
      </c>
      <c r="G44" s="12">
        <v>10</v>
      </c>
      <c r="H44" s="12">
        <v>100</v>
      </c>
      <c r="I44" s="12"/>
      <c r="J44" s="12">
        <v>1000</v>
      </c>
      <c r="K44" s="12"/>
      <c r="L44" s="13"/>
      <c r="M44" s="12">
        <f t="shared" si="6"/>
        <v>1000</v>
      </c>
      <c r="N44" s="12">
        <f t="shared" si="7"/>
        <v>10</v>
      </c>
      <c r="O44" s="57"/>
      <c r="P44" s="15">
        <v>0.06</v>
      </c>
      <c r="Q44" s="15">
        <f t="shared" si="8"/>
        <v>0.6</v>
      </c>
    </row>
    <row r="45" spans="1:19" x14ac:dyDescent="0.2">
      <c r="A45" s="11" t="s">
        <v>60</v>
      </c>
      <c r="B45" s="11" t="s">
        <v>61</v>
      </c>
      <c r="C45" s="11" t="s">
        <v>60</v>
      </c>
      <c r="D45" s="11" t="s">
        <v>275</v>
      </c>
      <c r="E45" s="12">
        <v>25</v>
      </c>
      <c r="F45" s="12">
        <v>610</v>
      </c>
      <c r="G45" s="12">
        <v>10</v>
      </c>
      <c r="H45" s="12">
        <v>50</v>
      </c>
      <c r="I45" s="12"/>
      <c r="J45" s="12"/>
      <c r="K45" s="12"/>
      <c r="L45" s="13"/>
      <c r="M45" s="12">
        <f t="shared" si="6"/>
        <v>0</v>
      </c>
      <c r="N45" s="12">
        <f t="shared" si="7"/>
        <v>0</v>
      </c>
      <c r="O45" s="57"/>
      <c r="P45" s="15">
        <v>0.04</v>
      </c>
      <c r="Q45" s="15">
        <f t="shared" si="8"/>
        <v>0</v>
      </c>
    </row>
    <row r="46" spans="1:19" x14ac:dyDescent="0.2">
      <c r="A46" s="36" t="s">
        <v>62</v>
      </c>
      <c r="B46" s="36" t="s">
        <v>61</v>
      </c>
      <c r="C46" s="36">
        <v>90443600</v>
      </c>
      <c r="D46" s="36" t="s">
        <v>277</v>
      </c>
      <c r="E46" s="12" t="s">
        <v>63</v>
      </c>
      <c r="F46" s="12">
        <v>600</v>
      </c>
      <c r="G46" s="12">
        <v>10</v>
      </c>
      <c r="H46" s="12">
        <v>50</v>
      </c>
      <c r="I46" s="12"/>
      <c r="J46" s="12">
        <v>1000</v>
      </c>
      <c r="K46" s="12">
        <v>1500</v>
      </c>
      <c r="L46" s="13"/>
      <c r="M46" s="12">
        <f t="shared" si="6"/>
        <v>2500</v>
      </c>
      <c r="N46" s="12">
        <f t="shared" si="7"/>
        <v>50</v>
      </c>
      <c r="O46" s="57"/>
      <c r="P46" s="15">
        <v>0.04</v>
      </c>
      <c r="Q46" s="15">
        <f t="shared" si="8"/>
        <v>2</v>
      </c>
    </row>
    <row r="47" spans="1:19" x14ac:dyDescent="0.2">
      <c r="A47" s="11" t="s">
        <v>195</v>
      </c>
      <c r="B47" s="11" t="s">
        <v>178</v>
      </c>
      <c r="C47" s="11" t="s">
        <v>195</v>
      </c>
      <c r="D47" s="11" t="s">
        <v>275</v>
      </c>
      <c r="E47" s="12">
        <v>25</v>
      </c>
      <c r="F47" s="12">
        <v>750</v>
      </c>
      <c r="G47" s="12">
        <v>10</v>
      </c>
      <c r="H47" s="12">
        <v>50</v>
      </c>
      <c r="I47" s="12"/>
      <c r="J47" s="12"/>
      <c r="K47" s="12"/>
      <c r="L47" s="13"/>
      <c r="M47" s="12">
        <f t="shared" si="6"/>
        <v>0</v>
      </c>
      <c r="N47" s="12">
        <f t="shared" si="7"/>
        <v>0</v>
      </c>
      <c r="O47" s="57"/>
      <c r="P47" s="15">
        <v>0.05</v>
      </c>
      <c r="Q47" s="15">
        <f t="shared" si="8"/>
        <v>0</v>
      </c>
    </row>
    <row r="48" spans="1:19" x14ac:dyDescent="0.2">
      <c r="A48" s="36" t="s">
        <v>177</v>
      </c>
      <c r="B48" s="36" t="s">
        <v>178</v>
      </c>
      <c r="C48" s="36">
        <v>90443700</v>
      </c>
      <c r="D48" s="36" t="s">
        <v>277</v>
      </c>
      <c r="E48" s="12" t="s">
        <v>63</v>
      </c>
      <c r="F48" s="12">
        <v>750</v>
      </c>
      <c r="G48" s="12">
        <v>10</v>
      </c>
      <c r="H48" s="12">
        <v>50</v>
      </c>
      <c r="I48" s="12"/>
      <c r="J48" s="12">
        <v>500</v>
      </c>
      <c r="K48" s="12"/>
      <c r="L48" s="13"/>
      <c r="M48" s="12">
        <f t="shared" si="6"/>
        <v>500</v>
      </c>
      <c r="N48" s="12">
        <f t="shared" si="7"/>
        <v>10</v>
      </c>
      <c r="O48" s="57"/>
      <c r="P48" s="15">
        <v>0.05</v>
      </c>
      <c r="Q48" s="15">
        <f t="shared" si="8"/>
        <v>0.5</v>
      </c>
    </row>
    <row r="49" spans="1:19" x14ac:dyDescent="0.2">
      <c r="A49" s="11" t="s">
        <v>155</v>
      </c>
      <c r="B49" s="11" t="s">
        <v>58</v>
      </c>
      <c r="C49" s="11" t="s">
        <v>155</v>
      </c>
      <c r="D49" s="11" t="s">
        <v>275</v>
      </c>
      <c r="E49" s="12">
        <v>25</v>
      </c>
      <c r="F49" s="12">
        <v>915</v>
      </c>
      <c r="G49" s="12">
        <v>10</v>
      </c>
      <c r="H49" s="12">
        <v>50</v>
      </c>
      <c r="I49" s="12"/>
      <c r="J49" s="12"/>
      <c r="K49" s="12"/>
      <c r="L49" s="13"/>
      <c r="M49" s="12">
        <f t="shared" si="6"/>
        <v>0</v>
      </c>
      <c r="N49" s="12">
        <f t="shared" si="7"/>
        <v>0</v>
      </c>
      <c r="O49" s="57"/>
      <c r="P49" s="15">
        <v>0.06</v>
      </c>
      <c r="Q49" s="15">
        <f t="shared" si="8"/>
        <v>0</v>
      </c>
    </row>
    <row r="50" spans="1:19" x14ac:dyDescent="0.2">
      <c r="A50" s="36" t="s">
        <v>176</v>
      </c>
      <c r="B50" s="36" t="s">
        <v>58</v>
      </c>
      <c r="C50" s="36">
        <v>90443800</v>
      </c>
      <c r="D50" s="36" t="s">
        <v>277</v>
      </c>
      <c r="E50" s="12" t="s">
        <v>63</v>
      </c>
      <c r="F50" s="12">
        <v>900</v>
      </c>
      <c r="G50" s="12">
        <v>10</v>
      </c>
      <c r="H50" s="12">
        <v>50</v>
      </c>
      <c r="I50" s="12"/>
      <c r="J50" s="12">
        <v>1000</v>
      </c>
      <c r="K50" s="12">
        <v>1000</v>
      </c>
      <c r="L50" s="13"/>
      <c r="M50" s="12">
        <f t="shared" si="6"/>
        <v>2000</v>
      </c>
      <c r="N50" s="12">
        <f t="shared" si="7"/>
        <v>40</v>
      </c>
      <c r="O50" s="57"/>
      <c r="P50" s="15">
        <v>0.06</v>
      </c>
      <c r="Q50" s="15">
        <f t="shared" si="8"/>
        <v>2.4</v>
      </c>
    </row>
    <row r="51" spans="1:19" x14ac:dyDescent="0.2">
      <c r="A51" s="11" t="s">
        <v>53</v>
      </c>
      <c r="B51" s="11" t="s">
        <v>54</v>
      </c>
      <c r="C51" s="11" t="s">
        <v>53</v>
      </c>
      <c r="D51" s="11" t="s">
        <v>275</v>
      </c>
      <c r="E51" s="12">
        <v>25</v>
      </c>
      <c r="F51" s="12">
        <v>1220</v>
      </c>
      <c r="G51" s="12">
        <v>10</v>
      </c>
      <c r="H51" s="12">
        <v>50</v>
      </c>
      <c r="I51" s="12"/>
      <c r="J51" s="12"/>
      <c r="K51" s="12"/>
      <c r="L51" s="13"/>
      <c r="M51" s="12">
        <f t="shared" si="6"/>
        <v>0</v>
      </c>
      <c r="N51" s="12">
        <f t="shared" si="7"/>
        <v>0</v>
      </c>
      <c r="O51" s="57"/>
      <c r="P51" s="15">
        <v>0.08</v>
      </c>
      <c r="Q51" s="15">
        <f t="shared" si="8"/>
        <v>0</v>
      </c>
    </row>
    <row r="52" spans="1:19" x14ac:dyDescent="0.2">
      <c r="A52" s="26" t="s">
        <v>194</v>
      </c>
      <c r="B52" s="26" t="s">
        <v>54</v>
      </c>
      <c r="C52" s="26">
        <v>90444000</v>
      </c>
      <c r="D52" s="36" t="s">
        <v>277</v>
      </c>
      <c r="E52" s="12" t="s">
        <v>63</v>
      </c>
      <c r="F52" s="12">
        <v>1200</v>
      </c>
      <c r="G52" s="12">
        <v>10</v>
      </c>
      <c r="H52" s="12">
        <v>50</v>
      </c>
      <c r="I52" s="12"/>
      <c r="J52" s="12">
        <v>500</v>
      </c>
      <c r="K52" s="12">
        <v>500</v>
      </c>
      <c r="L52" s="13"/>
      <c r="M52" s="12">
        <f t="shared" si="6"/>
        <v>1000</v>
      </c>
      <c r="N52" s="12">
        <f t="shared" si="7"/>
        <v>20</v>
      </c>
      <c r="O52" s="57"/>
      <c r="P52" s="15">
        <v>0.08</v>
      </c>
      <c r="Q52" s="15">
        <f t="shared" si="8"/>
        <v>1.6</v>
      </c>
    </row>
    <row r="53" spans="1:19" x14ac:dyDescent="0.2">
      <c r="A53" s="11" t="s">
        <v>230</v>
      </c>
      <c r="B53" s="11" t="s">
        <v>231</v>
      </c>
      <c r="C53" s="11" t="s">
        <v>230</v>
      </c>
      <c r="D53" s="11" t="s">
        <v>275</v>
      </c>
      <c r="E53" s="12">
        <v>25</v>
      </c>
      <c r="F53" s="12">
        <v>1500</v>
      </c>
      <c r="G53" s="12">
        <v>10</v>
      </c>
      <c r="H53" s="12">
        <v>50</v>
      </c>
      <c r="I53" s="12"/>
      <c r="J53" s="12"/>
      <c r="K53" s="12"/>
      <c r="L53" s="13"/>
      <c r="M53" s="12">
        <f t="shared" si="6"/>
        <v>0</v>
      </c>
      <c r="N53" s="12">
        <f t="shared" si="7"/>
        <v>0</v>
      </c>
      <c r="O53" s="57"/>
      <c r="P53" s="15">
        <v>0.11</v>
      </c>
      <c r="Q53" s="15">
        <f t="shared" si="8"/>
        <v>0</v>
      </c>
    </row>
    <row r="54" spans="1:19" x14ac:dyDescent="0.2">
      <c r="A54" s="11" t="s">
        <v>254</v>
      </c>
      <c r="B54" s="11" t="s">
        <v>255</v>
      </c>
      <c r="C54" s="11" t="s">
        <v>254</v>
      </c>
      <c r="D54" s="11" t="s">
        <v>275</v>
      </c>
      <c r="E54" s="12">
        <v>25</v>
      </c>
      <c r="F54" s="12">
        <v>1650</v>
      </c>
      <c r="G54" s="12">
        <v>10</v>
      </c>
      <c r="H54" s="12">
        <v>50</v>
      </c>
      <c r="I54" s="12"/>
      <c r="J54" s="12"/>
      <c r="K54" s="12"/>
      <c r="L54" s="13"/>
      <c r="M54" s="12">
        <f t="shared" si="6"/>
        <v>0</v>
      </c>
      <c r="N54" s="12">
        <f t="shared" si="7"/>
        <v>0</v>
      </c>
      <c r="O54" s="57"/>
      <c r="P54" s="15">
        <v>0.12</v>
      </c>
      <c r="Q54" s="15">
        <f t="shared" si="8"/>
        <v>0</v>
      </c>
    </row>
    <row r="55" spans="1:19" x14ac:dyDescent="0.2">
      <c r="A55" s="11" t="s">
        <v>193</v>
      </c>
      <c r="B55" s="11" t="s">
        <v>175</v>
      </c>
      <c r="C55" s="11" t="s">
        <v>193</v>
      </c>
      <c r="D55" s="11" t="s">
        <v>275</v>
      </c>
      <c r="E55" s="12">
        <v>25</v>
      </c>
      <c r="F55" s="12">
        <v>1800</v>
      </c>
      <c r="G55" s="12">
        <v>10</v>
      </c>
      <c r="H55" s="12">
        <v>50</v>
      </c>
      <c r="I55" s="12"/>
      <c r="J55" s="12"/>
      <c r="K55" s="12">
        <v>100</v>
      </c>
      <c r="L55" s="13"/>
      <c r="M55" s="12">
        <f t="shared" si="6"/>
        <v>100</v>
      </c>
      <c r="N55" s="12">
        <f t="shared" si="7"/>
        <v>2</v>
      </c>
      <c r="O55" s="57"/>
      <c r="P55" s="15">
        <v>0.12</v>
      </c>
      <c r="Q55" s="15">
        <f t="shared" si="8"/>
        <v>0.24</v>
      </c>
    </row>
    <row r="56" spans="1:19" x14ac:dyDescent="0.2">
      <c r="A56" s="36" t="s">
        <v>174</v>
      </c>
      <c r="B56" s="36" t="s">
        <v>175</v>
      </c>
      <c r="C56" s="36">
        <v>90443900</v>
      </c>
      <c r="D56" s="36" t="s">
        <v>277</v>
      </c>
      <c r="E56" s="12" t="s">
        <v>63</v>
      </c>
      <c r="F56" s="12">
        <v>1800</v>
      </c>
      <c r="G56" s="12">
        <v>10</v>
      </c>
      <c r="H56" s="12">
        <v>50</v>
      </c>
      <c r="I56" s="12"/>
      <c r="J56" s="12">
        <v>100</v>
      </c>
      <c r="K56" s="12">
        <v>100</v>
      </c>
      <c r="L56" s="13"/>
      <c r="M56" s="12">
        <f t="shared" si="6"/>
        <v>200</v>
      </c>
      <c r="N56" s="12">
        <f t="shared" si="7"/>
        <v>4</v>
      </c>
      <c r="O56" s="57"/>
      <c r="P56" s="15">
        <v>0.12</v>
      </c>
      <c r="Q56" s="15">
        <f>$N56*$P56</f>
        <v>0.48</v>
      </c>
    </row>
    <row r="57" spans="1:19" x14ac:dyDescent="0.2">
      <c r="A57" s="36" t="s">
        <v>293</v>
      </c>
      <c r="B57" s="36" t="s">
        <v>294</v>
      </c>
      <c r="C57" s="36">
        <v>90443000</v>
      </c>
      <c r="D57" s="36" t="s">
        <v>277</v>
      </c>
      <c r="E57" s="12" t="s">
        <v>63</v>
      </c>
      <c r="F57" s="12">
        <v>2100</v>
      </c>
      <c r="G57" s="12">
        <v>10</v>
      </c>
      <c r="H57" s="12">
        <v>50</v>
      </c>
      <c r="I57" s="12"/>
      <c r="J57" s="12">
        <v>100</v>
      </c>
      <c r="K57" s="12">
        <v>100</v>
      </c>
      <c r="L57" s="13"/>
      <c r="M57" s="12">
        <f t="shared" si="6"/>
        <v>200</v>
      </c>
      <c r="N57" s="12">
        <f t="shared" si="7"/>
        <v>4</v>
      </c>
      <c r="O57" s="57"/>
      <c r="P57" s="15">
        <v>0.09</v>
      </c>
      <c r="Q57" s="15">
        <f t="shared" si="8"/>
        <v>0.36</v>
      </c>
    </row>
    <row r="58" spans="1:19" x14ac:dyDescent="0.2">
      <c r="A58" s="8" t="s">
        <v>70</v>
      </c>
      <c r="B58" s="8"/>
      <c r="C58" s="8"/>
      <c r="D58" s="8"/>
      <c r="E58" s="8"/>
      <c r="F58" s="36"/>
      <c r="G58" s="20"/>
      <c r="H58" s="20"/>
      <c r="I58" s="12"/>
      <c r="J58" s="12"/>
      <c r="K58" s="12"/>
      <c r="L58" s="20"/>
      <c r="M58" s="12"/>
      <c r="N58" s="12"/>
      <c r="O58" s="57"/>
      <c r="P58" s="12"/>
      <c r="Q58" s="15"/>
    </row>
    <row r="59" spans="1:19" x14ac:dyDescent="0.2">
      <c r="A59" s="11" t="s">
        <v>295</v>
      </c>
      <c r="B59" s="11" t="s">
        <v>296</v>
      </c>
      <c r="C59" s="11" t="s">
        <v>295</v>
      </c>
      <c r="D59" s="11" t="s">
        <v>275</v>
      </c>
      <c r="E59" s="12">
        <v>32</v>
      </c>
      <c r="F59" s="12">
        <v>100</v>
      </c>
      <c r="G59" s="12">
        <v>10</v>
      </c>
      <c r="H59" s="12">
        <v>300</v>
      </c>
      <c r="I59" s="12"/>
      <c r="J59" s="12"/>
      <c r="K59" s="12"/>
      <c r="L59" s="13"/>
      <c r="M59" s="12">
        <f t="shared" ref="M59:M73" si="9">SUM(I59:L59)</f>
        <v>0</v>
      </c>
      <c r="N59" s="12">
        <f t="shared" ref="N59:N73" si="10">$M59/$H59</f>
        <v>0</v>
      </c>
      <c r="O59" s="57"/>
      <c r="P59" s="15">
        <v>0.09</v>
      </c>
      <c r="Q59" s="15">
        <f t="shared" ref="Q59:Q73" si="11">$N59*$P59</f>
        <v>0</v>
      </c>
      <c r="R59" s="43">
        <f>SUM(Q59:Q73)</f>
        <v>0.6</v>
      </c>
      <c r="S59" s="3">
        <f>R59*100/$R$144</f>
        <v>2.8050490883590462</v>
      </c>
    </row>
    <row r="60" spans="1:19" x14ac:dyDescent="0.2">
      <c r="A60" s="11" t="s">
        <v>71</v>
      </c>
      <c r="B60" s="11" t="s">
        <v>72</v>
      </c>
      <c r="C60" s="11" t="s">
        <v>71</v>
      </c>
      <c r="D60" s="11" t="s">
        <v>275</v>
      </c>
      <c r="E60" s="12">
        <v>32</v>
      </c>
      <c r="F60" s="12">
        <v>150</v>
      </c>
      <c r="G60" s="12">
        <v>10</v>
      </c>
      <c r="H60" s="12">
        <v>300</v>
      </c>
      <c r="I60" s="12"/>
      <c r="J60" s="12"/>
      <c r="K60" s="12"/>
      <c r="L60" s="13"/>
      <c r="M60" s="12">
        <f t="shared" si="9"/>
        <v>0</v>
      </c>
      <c r="N60" s="12">
        <f t="shared" si="10"/>
        <v>0</v>
      </c>
      <c r="O60" s="57"/>
      <c r="P60" s="15">
        <v>0.09</v>
      </c>
      <c r="Q60" s="15">
        <f t="shared" si="11"/>
        <v>0</v>
      </c>
    </row>
    <row r="61" spans="1:19" x14ac:dyDescent="0.2">
      <c r="A61" s="36" t="s">
        <v>256</v>
      </c>
      <c r="B61" s="36" t="s">
        <v>72</v>
      </c>
      <c r="C61" s="36">
        <v>90446200</v>
      </c>
      <c r="D61" s="36" t="s">
        <v>277</v>
      </c>
      <c r="E61" s="12">
        <v>32</v>
      </c>
      <c r="F61" s="12">
        <v>150</v>
      </c>
      <c r="G61" s="12">
        <v>10</v>
      </c>
      <c r="H61" s="12">
        <v>300</v>
      </c>
      <c r="I61" s="12"/>
      <c r="J61" s="12"/>
      <c r="K61" s="12"/>
      <c r="L61" s="13"/>
      <c r="M61" s="12">
        <f t="shared" si="9"/>
        <v>0</v>
      </c>
      <c r="N61" s="12">
        <f t="shared" si="10"/>
        <v>0</v>
      </c>
      <c r="O61" s="57"/>
      <c r="P61" s="15">
        <v>0.09</v>
      </c>
      <c r="Q61" s="15">
        <f t="shared" si="11"/>
        <v>0</v>
      </c>
    </row>
    <row r="62" spans="1:19" x14ac:dyDescent="0.2">
      <c r="A62" s="11" t="s">
        <v>200</v>
      </c>
      <c r="B62" s="11" t="s">
        <v>201</v>
      </c>
      <c r="C62" s="11" t="s">
        <v>200</v>
      </c>
      <c r="D62" s="11" t="s">
        <v>275</v>
      </c>
      <c r="E62" s="12">
        <v>32</v>
      </c>
      <c r="F62" s="12">
        <v>200</v>
      </c>
      <c r="G62" s="12">
        <v>10</v>
      </c>
      <c r="H62" s="12">
        <v>300</v>
      </c>
      <c r="I62" s="12"/>
      <c r="J62" s="12"/>
      <c r="K62" s="12"/>
      <c r="L62" s="13"/>
      <c r="M62" s="12">
        <f t="shared" si="9"/>
        <v>0</v>
      </c>
      <c r="N62" s="12">
        <f t="shared" si="10"/>
        <v>0</v>
      </c>
      <c r="O62" s="57"/>
      <c r="P62" s="15">
        <v>0.09</v>
      </c>
      <c r="Q62" s="15">
        <f t="shared" si="11"/>
        <v>0</v>
      </c>
    </row>
    <row r="63" spans="1:19" x14ac:dyDescent="0.2">
      <c r="A63" s="11" t="s">
        <v>73</v>
      </c>
      <c r="B63" s="11" t="s">
        <v>74</v>
      </c>
      <c r="C63" s="11" t="s">
        <v>73</v>
      </c>
      <c r="D63" s="11" t="s">
        <v>275</v>
      </c>
      <c r="E63" s="12">
        <v>32</v>
      </c>
      <c r="F63" s="12">
        <v>300</v>
      </c>
      <c r="G63" s="12">
        <v>10</v>
      </c>
      <c r="H63" s="12">
        <v>150</v>
      </c>
      <c r="I63" s="12"/>
      <c r="J63" s="12"/>
      <c r="K63" s="12"/>
      <c r="L63" s="13"/>
      <c r="M63" s="12">
        <f t="shared" si="9"/>
        <v>0</v>
      </c>
      <c r="N63" s="12">
        <f t="shared" si="10"/>
        <v>0</v>
      </c>
      <c r="O63" s="57"/>
      <c r="P63" s="15">
        <v>0.09</v>
      </c>
      <c r="Q63" s="15">
        <f t="shared" si="11"/>
        <v>0</v>
      </c>
    </row>
    <row r="64" spans="1:19" x14ac:dyDescent="0.2">
      <c r="A64" s="36" t="s">
        <v>232</v>
      </c>
      <c r="B64" s="36" t="s">
        <v>74</v>
      </c>
      <c r="C64" s="36">
        <v>90446300</v>
      </c>
      <c r="D64" s="36" t="s">
        <v>277</v>
      </c>
      <c r="E64" s="12" t="s">
        <v>180</v>
      </c>
      <c r="F64" s="12">
        <v>300</v>
      </c>
      <c r="G64" s="12">
        <v>10</v>
      </c>
      <c r="H64" s="12">
        <v>150</v>
      </c>
      <c r="I64" s="12"/>
      <c r="J64" s="12"/>
      <c r="K64" s="12">
        <v>300</v>
      </c>
      <c r="L64" s="13"/>
      <c r="M64" s="12">
        <f t="shared" si="9"/>
        <v>300</v>
      </c>
      <c r="N64" s="12">
        <f t="shared" si="10"/>
        <v>2</v>
      </c>
      <c r="O64" s="57"/>
      <c r="P64" s="15">
        <v>0.09</v>
      </c>
      <c r="Q64" s="15">
        <f t="shared" si="11"/>
        <v>0.18</v>
      </c>
    </row>
    <row r="65" spans="1:19" x14ac:dyDescent="0.2">
      <c r="A65" s="11" t="s">
        <v>75</v>
      </c>
      <c r="B65" s="11" t="s">
        <v>76</v>
      </c>
      <c r="C65" s="11" t="s">
        <v>75</v>
      </c>
      <c r="D65" s="11" t="s">
        <v>275</v>
      </c>
      <c r="E65" s="12">
        <v>32</v>
      </c>
      <c r="F65" s="12">
        <v>450</v>
      </c>
      <c r="G65" s="12">
        <v>10</v>
      </c>
      <c r="H65" s="12">
        <v>100</v>
      </c>
      <c r="I65" s="12"/>
      <c r="J65" s="12"/>
      <c r="K65" s="12">
        <v>200</v>
      </c>
      <c r="L65" s="13"/>
      <c r="M65" s="12">
        <f t="shared" si="9"/>
        <v>200</v>
      </c>
      <c r="N65" s="12">
        <f t="shared" si="10"/>
        <v>2</v>
      </c>
      <c r="O65" s="57"/>
      <c r="P65" s="15">
        <v>0.09</v>
      </c>
      <c r="Q65" s="15">
        <f t="shared" si="11"/>
        <v>0.18</v>
      </c>
    </row>
    <row r="66" spans="1:19" x14ac:dyDescent="0.2">
      <c r="A66" s="36" t="s">
        <v>179</v>
      </c>
      <c r="B66" s="36" t="s">
        <v>76</v>
      </c>
      <c r="C66" s="36">
        <v>90446400</v>
      </c>
      <c r="D66" s="36" t="s">
        <v>277</v>
      </c>
      <c r="E66" s="12" t="s">
        <v>180</v>
      </c>
      <c r="F66" s="12">
        <v>450</v>
      </c>
      <c r="G66" s="12">
        <v>10</v>
      </c>
      <c r="H66" s="12">
        <v>100</v>
      </c>
      <c r="I66" s="12"/>
      <c r="J66" s="12"/>
      <c r="K66" s="12"/>
      <c r="L66" s="13"/>
      <c r="M66" s="12">
        <f t="shared" si="9"/>
        <v>0</v>
      </c>
      <c r="N66" s="12">
        <f t="shared" si="10"/>
        <v>0</v>
      </c>
      <c r="O66" s="57"/>
      <c r="P66" s="15">
        <v>0.09</v>
      </c>
      <c r="Q66" s="15">
        <f t="shared" si="11"/>
        <v>0</v>
      </c>
    </row>
    <row r="67" spans="1:19" x14ac:dyDescent="0.2">
      <c r="A67" s="11" t="s">
        <v>156</v>
      </c>
      <c r="B67" s="11" t="s">
        <v>157</v>
      </c>
      <c r="C67" s="11" t="s">
        <v>156</v>
      </c>
      <c r="D67" s="11" t="s">
        <v>275</v>
      </c>
      <c r="E67" s="12">
        <v>32</v>
      </c>
      <c r="F67" s="12">
        <v>600</v>
      </c>
      <c r="G67" s="12">
        <v>10</v>
      </c>
      <c r="H67" s="12">
        <v>100</v>
      </c>
      <c r="I67" s="12"/>
      <c r="J67" s="12"/>
      <c r="K67" s="12"/>
      <c r="L67" s="13"/>
      <c r="M67" s="12">
        <f t="shared" si="9"/>
        <v>0</v>
      </c>
      <c r="N67" s="12">
        <f t="shared" si="10"/>
        <v>0</v>
      </c>
      <c r="O67" s="57"/>
      <c r="P67" s="15">
        <v>0.12</v>
      </c>
      <c r="Q67" s="15">
        <f t="shared" si="11"/>
        <v>0</v>
      </c>
    </row>
    <row r="68" spans="1:19" x14ac:dyDescent="0.2">
      <c r="A68" s="36" t="s">
        <v>181</v>
      </c>
      <c r="B68" s="36" t="s">
        <v>157</v>
      </c>
      <c r="C68" s="36">
        <v>90446600</v>
      </c>
      <c r="D68" s="36" t="s">
        <v>277</v>
      </c>
      <c r="E68" s="12" t="s">
        <v>180</v>
      </c>
      <c r="F68" s="12">
        <v>600</v>
      </c>
      <c r="G68" s="12">
        <v>10</v>
      </c>
      <c r="H68" s="12">
        <v>100</v>
      </c>
      <c r="I68" s="12"/>
      <c r="J68" s="12"/>
      <c r="K68" s="12">
        <v>200</v>
      </c>
      <c r="L68" s="13"/>
      <c r="M68" s="12">
        <f t="shared" si="9"/>
        <v>200</v>
      </c>
      <c r="N68" s="12">
        <f t="shared" si="10"/>
        <v>2</v>
      </c>
      <c r="O68" s="57"/>
      <c r="P68" s="15">
        <v>0.12</v>
      </c>
      <c r="Q68" s="15">
        <f t="shared" si="11"/>
        <v>0.24</v>
      </c>
    </row>
    <row r="69" spans="1:19" x14ac:dyDescent="0.2">
      <c r="A69" s="11" t="s">
        <v>222</v>
      </c>
      <c r="B69" s="11" t="s">
        <v>223</v>
      </c>
      <c r="C69" s="11" t="s">
        <v>222</v>
      </c>
      <c r="D69" s="11" t="s">
        <v>275</v>
      </c>
      <c r="E69" s="12">
        <v>32</v>
      </c>
      <c r="F69" s="12">
        <v>750</v>
      </c>
      <c r="G69" s="12">
        <v>10</v>
      </c>
      <c r="H69" s="12">
        <v>60</v>
      </c>
      <c r="I69" s="12"/>
      <c r="J69" s="12"/>
      <c r="K69" s="12"/>
      <c r="L69" s="13"/>
      <c r="M69" s="12">
        <f t="shared" si="9"/>
        <v>0</v>
      </c>
      <c r="N69" s="12">
        <f t="shared" si="10"/>
        <v>0</v>
      </c>
      <c r="O69" s="57"/>
      <c r="P69" s="15">
        <v>0.09</v>
      </c>
      <c r="Q69" s="15">
        <f t="shared" si="11"/>
        <v>0</v>
      </c>
    </row>
    <row r="70" spans="1:19" x14ac:dyDescent="0.2">
      <c r="A70" s="11" t="s">
        <v>158</v>
      </c>
      <c r="B70" s="11" t="s">
        <v>159</v>
      </c>
      <c r="C70" s="11" t="s">
        <v>158</v>
      </c>
      <c r="D70" s="11" t="s">
        <v>275</v>
      </c>
      <c r="E70" s="12">
        <v>32</v>
      </c>
      <c r="F70" s="12">
        <v>900</v>
      </c>
      <c r="G70" s="12">
        <v>10</v>
      </c>
      <c r="H70" s="12">
        <v>50</v>
      </c>
      <c r="I70" s="12"/>
      <c r="J70" s="12"/>
      <c r="K70" s="12"/>
      <c r="L70" s="13"/>
      <c r="M70" s="12">
        <f t="shared" si="9"/>
        <v>0</v>
      </c>
      <c r="N70" s="12">
        <f t="shared" si="10"/>
        <v>0</v>
      </c>
      <c r="O70" s="57"/>
      <c r="P70" s="15">
        <v>0.09</v>
      </c>
      <c r="Q70" s="15">
        <f t="shared" si="11"/>
        <v>0</v>
      </c>
    </row>
    <row r="71" spans="1:19" x14ac:dyDescent="0.2">
      <c r="A71" s="36" t="s">
        <v>182</v>
      </c>
      <c r="B71" s="36" t="s">
        <v>159</v>
      </c>
      <c r="C71" s="36">
        <v>90446700</v>
      </c>
      <c r="D71" s="36" t="s">
        <v>277</v>
      </c>
      <c r="E71" s="12" t="s">
        <v>180</v>
      </c>
      <c r="F71" s="12">
        <v>900</v>
      </c>
      <c r="G71" s="12">
        <v>10</v>
      </c>
      <c r="H71" s="12">
        <v>50</v>
      </c>
      <c r="I71" s="12"/>
      <c r="J71" s="12"/>
      <c r="K71" s="12"/>
      <c r="L71" s="13"/>
      <c r="M71" s="12">
        <f t="shared" si="9"/>
        <v>0</v>
      </c>
      <c r="N71" s="12">
        <f t="shared" si="10"/>
        <v>0</v>
      </c>
      <c r="O71" s="57"/>
      <c r="P71" s="15">
        <v>0.09</v>
      </c>
      <c r="Q71" s="15">
        <f t="shared" si="11"/>
        <v>0</v>
      </c>
    </row>
    <row r="72" spans="1:19" x14ac:dyDescent="0.2">
      <c r="A72" s="11" t="s">
        <v>233</v>
      </c>
      <c r="B72" s="11" t="s">
        <v>234</v>
      </c>
      <c r="C72" s="11" t="s">
        <v>233</v>
      </c>
      <c r="D72" s="11" t="s">
        <v>275</v>
      </c>
      <c r="E72" s="12">
        <v>32</v>
      </c>
      <c r="F72" s="12">
        <v>1200</v>
      </c>
      <c r="G72" s="12">
        <v>10</v>
      </c>
      <c r="H72" s="12">
        <v>50</v>
      </c>
      <c r="I72" s="12"/>
      <c r="J72" s="12"/>
      <c r="K72" s="12"/>
      <c r="L72" s="13"/>
      <c r="M72" s="12">
        <f t="shared" si="9"/>
        <v>0</v>
      </c>
      <c r="N72" s="12">
        <f t="shared" si="10"/>
        <v>0</v>
      </c>
      <c r="O72" s="57"/>
      <c r="P72" s="15">
        <v>0.12</v>
      </c>
      <c r="Q72" s="15">
        <f t="shared" si="11"/>
        <v>0</v>
      </c>
    </row>
    <row r="73" spans="1:19" x14ac:dyDescent="0.2">
      <c r="A73" s="36" t="s">
        <v>236</v>
      </c>
      <c r="B73" s="36" t="s">
        <v>237</v>
      </c>
      <c r="C73" s="36">
        <v>90446800</v>
      </c>
      <c r="D73" s="36" t="s">
        <v>277</v>
      </c>
      <c r="E73" s="12" t="s">
        <v>180</v>
      </c>
      <c r="F73" s="12">
        <v>1800</v>
      </c>
      <c r="G73" s="12">
        <v>10</v>
      </c>
      <c r="H73" s="12">
        <v>25</v>
      </c>
      <c r="I73" s="12"/>
      <c r="J73" s="12"/>
      <c r="K73" s="12"/>
      <c r="L73" s="13"/>
      <c r="M73" s="12">
        <f t="shared" si="9"/>
        <v>0</v>
      </c>
      <c r="N73" s="12">
        <f t="shared" si="10"/>
        <v>0</v>
      </c>
      <c r="O73" s="57"/>
      <c r="P73" s="15">
        <v>0.18</v>
      </c>
      <c r="Q73" s="15">
        <f t="shared" si="11"/>
        <v>0</v>
      </c>
      <c r="R73" s="43"/>
    </row>
    <row r="74" spans="1:19" x14ac:dyDescent="0.2">
      <c r="A74" s="8" t="s">
        <v>77</v>
      </c>
      <c r="B74" s="8"/>
      <c r="C74" s="8"/>
      <c r="D74" s="8"/>
      <c r="E74" s="8"/>
      <c r="F74" s="36"/>
      <c r="G74" s="12"/>
      <c r="H74" s="12"/>
      <c r="I74" s="12"/>
      <c r="J74" s="12"/>
      <c r="K74" s="12"/>
      <c r="L74" s="8"/>
      <c r="M74" s="12"/>
      <c r="N74" s="12"/>
      <c r="O74" s="57"/>
      <c r="P74" s="12"/>
      <c r="Q74" s="15"/>
    </row>
    <row r="75" spans="1:19" x14ac:dyDescent="0.2">
      <c r="A75" s="11" t="s">
        <v>297</v>
      </c>
      <c r="B75" s="11" t="s">
        <v>298</v>
      </c>
      <c r="C75" s="11" t="s">
        <v>297</v>
      </c>
      <c r="D75" s="11" t="s">
        <v>275</v>
      </c>
      <c r="E75" s="12">
        <v>40</v>
      </c>
      <c r="F75" s="12">
        <v>100</v>
      </c>
      <c r="G75" s="12">
        <v>10</v>
      </c>
      <c r="H75" s="12">
        <v>300</v>
      </c>
      <c r="I75" s="12"/>
      <c r="J75" s="12"/>
      <c r="K75" s="12"/>
      <c r="L75" s="13"/>
      <c r="M75" s="12">
        <f t="shared" ref="M75:M90" si="12">SUM(I75:L75)</f>
        <v>0</v>
      </c>
      <c r="N75" s="12">
        <f t="shared" ref="N75:N90" si="13">$M75/$H75</f>
        <v>0</v>
      </c>
      <c r="O75" s="57"/>
      <c r="P75" s="15">
        <v>0.13</v>
      </c>
      <c r="Q75" s="15">
        <f t="shared" ref="Q75:Q90" si="14">$N75*$P75</f>
        <v>0</v>
      </c>
      <c r="R75" s="43">
        <f>SUM(Q75:Q90)</f>
        <v>2.9899999999999998</v>
      </c>
      <c r="S75" s="3">
        <f>R75*100/$R$144</f>
        <v>13.978494623655914</v>
      </c>
    </row>
    <row r="76" spans="1:19" x14ac:dyDescent="0.2">
      <c r="A76" s="11" t="s">
        <v>78</v>
      </c>
      <c r="B76" s="11" t="s">
        <v>79</v>
      </c>
      <c r="C76" s="11" t="s">
        <v>78</v>
      </c>
      <c r="D76" s="11" t="s">
        <v>275</v>
      </c>
      <c r="E76" s="12">
        <v>40</v>
      </c>
      <c r="F76" s="12">
        <v>150</v>
      </c>
      <c r="G76" s="12">
        <v>10</v>
      </c>
      <c r="H76" s="12">
        <v>300</v>
      </c>
      <c r="I76" s="12"/>
      <c r="J76" s="12"/>
      <c r="K76" s="12"/>
      <c r="L76" s="13"/>
      <c r="M76" s="12">
        <f t="shared" si="12"/>
        <v>0</v>
      </c>
      <c r="N76" s="12">
        <f t="shared" si="13"/>
        <v>0</v>
      </c>
      <c r="O76" s="57"/>
      <c r="P76" s="15">
        <v>0.13</v>
      </c>
      <c r="Q76" s="15">
        <f t="shared" si="14"/>
        <v>0</v>
      </c>
    </row>
    <row r="77" spans="1:19" x14ac:dyDescent="0.2">
      <c r="A77" s="36" t="s">
        <v>240</v>
      </c>
      <c r="B77" s="36" t="s">
        <v>79</v>
      </c>
      <c r="C77" s="31" t="s">
        <v>241</v>
      </c>
      <c r="D77" s="36" t="s">
        <v>277</v>
      </c>
      <c r="E77" s="12">
        <v>40</v>
      </c>
      <c r="F77" s="12">
        <v>150</v>
      </c>
      <c r="G77" s="12">
        <v>10</v>
      </c>
      <c r="H77" s="12">
        <v>300</v>
      </c>
      <c r="I77" s="12"/>
      <c r="J77" s="12"/>
      <c r="K77" s="12"/>
      <c r="L77" s="13"/>
      <c r="M77" s="12">
        <f t="shared" si="12"/>
        <v>0</v>
      </c>
      <c r="N77" s="12">
        <f t="shared" si="13"/>
        <v>0</v>
      </c>
      <c r="O77" s="57"/>
      <c r="P77" s="15">
        <v>0.13</v>
      </c>
      <c r="Q77" s="15">
        <f t="shared" si="14"/>
        <v>0</v>
      </c>
    </row>
    <row r="78" spans="1:19" x14ac:dyDescent="0.2">
      <c r="A78" s="11" t="s">
        <v>80</v>
      </c>
      <c r="B78" s="11" t="s">
        <v>81</v>
      </c>
      <c r="C78" s="11" t="s">
        <v>80</v>
      </c>
      <c r="D78" s="11" t="s">
        <v>275</v>
      </c>
      <c r="E78" s="12">
        <v>40</v>
      </c>
      <c r="F78" s="12">
        <v>200</v>
      </c>
      <c r="G78" s="12">
        <v>10</v>
      </c>
      <c r="H78" s="12">
        <v>150</v>
      </c>
      <c r="I78" s="12"/>
      <c r="J78" s="12"/>
      <c r="K78" s="12">
        <v>150</v>
      </c>
      <c r="L78" s="13"/>
      <c r="M78" s="12">
        <f t="shared" si="12"/>
        <v>150</v>
      </c>
      <c r="N78" s="12">
        <f t="shared" si="13"/>
        <v>1</v>
      </c>
      <c r="O78" s="57"/>
      <c r="P78" s="15">
        <v>0.13</v>
      </c>
      <c r="Q78" s="15">
        <f t="shared" si="14"/>
        <v>0.13</v>
      </c>
    </row>
    <row r="79" spans="1:19" x14ac:dyDescent="0.2">
      <c r="A79" s="11" t="s">
        <v>82</v>
      </c>
      <c r="B79" s="11" t="s">
        <v>83</v>
      </c>
      <c r="C79" s="11" t="s">
        <v>82</v>
      </c>
      <c r="D79" s="11" t="s">
        <v>275</v>
      </c>
      <c r="E79" s="12">
        <v>40</v>
      </c>
      <c r="F79" s="12">
        <v>300</v>
      </c>
      <c r="G79" s="12">
        <v>10</v>
      </c>
      <c r="H79" s="12">
        <v>150</v>
      </c>
      <c r="I79" s="12"/>
      <c r="J79" s="12"/>
      <c r="K79" s="12"/>
      <c r="L79" s="13"/>
      <c r="M79" s="12">
        <f t="shared" si="12"/>
        <v>0</v>
      </c>
      <c r="N79" s="12">
        <f t="shared" si="13"/>
        <v>0</v>
      </c>
      <c r="O79" s="57"/>
      <c r="P79" s="15">
        <v>0.13</v>
      </c>
      <c r="Q79" s="15">
        <f t="shared" si="14"/>
        <v>0</v>
      </c>
    </row>
    <row r="80" spans="1:19" x14ac:dyDescent="0.2">
      <c r="A80" s="36" t="s">
        <v>183</v>
      </c>
      <c r="B80" s="36" t="s">
        <v>83</v>
      </c>
      <c r="C80" s="36">
        <v>90447300</v>
      </c>
      <c r="D80" s="36" t="s">
        <v>277</v>
      </c>
      <c r="E80" s="12" t="s">
        <v>89</v>
      </c>
      <c r="F80" s="12">
        <v>300</v>
      </c>
      <c r="G80" s="12">
        <v>10</v>
      </c>
      <c r="H80" s="12">
        <v>150</v>
      </c>
      <c r="I80" s="12"/>
      <c r="J80" s="12">
        <v>300</v>
      </c>
      <c r="K80" s="12"/>
      <c r="L80" s="13"/>
      <c r="M80" s="12">
        <f t="shared" si="12"/>
        <v>300</v>
      </c>
      <c r="N80" s="12">
        <f t="shared" si="13"/>
        <v>2</v>
      </c>
      <c r="O80" s="57"/>
      <c r="P80" s="15">
        <v>0.13</v>
      </c>
      <c r="Q80" s="15">
        <f t="shared" si="14"/>
        <v>0.26</v>
      </c>
    </row>
    <row r="81" spans="1:19" x14ac:dyDescent="0.2">
      <c r="A81" s="11" t="s">
        <v>84</v>
      </c>
      <c r="B81" s="11" t="s">
        <v>85</v>
      </c>
      <c r="C81" s="11" t="s">
        <v>84</v>
      </c>
      <c r="D81" s="11" t="s">
        <v>275</v>
      </c>
      <c r="E81" s="12">
        <v>40</v>
      </c>
      <c r="F81" s="12">
        <v>450</v>
      </c>
      <c r="G81" s="12">
        <v>10</v>
      </c>
      <c r="H81" s="12">
        <v>100</v>
      </c>
      <c r="I81" s="12"/>
      <c r="J81" s="12"/>
      <c r="K81" s="12">
        <v>100</v>
      </c>
      <c r="L81" s="13"/>
      <c r="M81" s="12">
        <f t="shared" si="12"/>
        <v>100</v>
      </c>
      <c r="N81" s="12">
        <f t="shared" si="13"/>
        <v>1</v>
      </c>
      <c r="O81" s="57"/>
      <c r="P81" s="15">
        <v>0.13</v>
      </c>
      <c r="Q81" s="15">
        <f t="shared" si="14"/>
        <v>0.13</v>
      </c>
    </row>
    <row r="82" spans="1:19" x14ac:dyDescent="0.2">
      <c r="A82" s="36" t="s">
        <v>184</v>
      </c>
      <c r="B82" s="36" t="s">
        <v>85</v>
      </c>
      <c r="C82" s="36">
        <v>90447400</v>
      </c>
      <c r="D82" s="36" t="s">
        <v>277</v>
      </c>
      <c r="E82" s="12" t="s">
        <v>89</v>
      </c>
      <c r="F82" s="12">
        <v>450</v>
      </c>
      <c r="G82" s="12">
        <v>10</v>
      </c>
      <c r="H82" s="12">
        <v>100</v>
      </c>
      <c r="I82" s="12"/>
      <c r="J82" s="12">
        <v>300</v>
      </c>
      <c r="K82" s="12"/>
      <c r="L82" s="13"/>
      <c r="M82" s="12">
        <f t="shared" si="12"/>
        <v>300</v>
      </c>
      <c r="N82" s="12">
        <f t="shared" si="13"/>
        <v>3</v>
      </c>
      <c r="O82" s="57"/>
      <c r="P82" s="15">
        <v>0.13</v>
      </c>
      <c r="Q82" s="15">
        <f t="shared" si="14"/>
        <v>0.39</v>
      </c>
    </row>
    <row r="83" spans="1:19" x14ac:dyDescent="0.2">
      <c r="A83" s="11" t="s">
        <v>86</v>
      </c>
      <c r="B83" s="11" t="s">
        <v>87</v>
      </c>
      <c r="C83" s="11" t="s">
        <v>86</v>
      </c>
      <c r="D83" s="11" t="s">
        <v>275</v>
      </c>
      <c r="E83" s="12">
        <v>40</v>
      </c>
      <c r="F83" s="12">
        <v>600</v>
      </c>
      <c r="G83" s="12">
        <v>10</v>
      </c>
      <c r="H83" s="12">
        <v>50</v>
      </c>
      <c r="I83" s="12"/>
      <c r="J83" s="12"/>
      <c r="K83" s="12">
        <v>100</v>
      </c>
      <c r="L83" s="13"/>
      <c r="M83" s="12">
        <f t="shared" si="12"/>
        <v>100</v>
      </c>
      <c r="N83" s="12">
        <f t="shared" si="13"/>
        <v>2</v>
      </c>
      <c r="O83" s="57"/>
      <c r="P83" s="15">
        <v>0.09</v>
      </c>
      <c r="Q83" s="15">
        <f t="shared" si="14"/>
        <v>0.18</v>
      </c>
    </row>
    <row r="84" spans="1:19" x14ac:dyDescent="0.2">
      <c r="A84" s="36" t="s">
        <v>88</v>
      </c>
      <c r="B84" s="36" t="s">
        <v>87</v>
      </c>
      <c r="C84" s="36">
        <v>90447600</v>
      </c>
      <c r="D84" s="36" t="s">
        <v>277</v>
      </c>
      <c r="E84" s="12" t="s">
        <v>89</v>
      </c>
      <c r="F84" s="12">
        <v>600</v>
      </c>
      <c r="G84" s="12">
        <v>10</v>
      </c>
      <c r="H84" s="12">
        <v>50</v>
      </c>
      <c r="I84" s="12"/>
      <c r="J84" s="12">
        <v>300</v>
      </c>
      <c r="K84" s="12"/>
      <c r="L84" s="13"/>
      <c r="M84" s="12">
        <f t="shared" si="12"/>
        <v>300</v>
      </c>
      <c r="N84" s="12">
        <f t="shared" si="13"/>
        <v>6</v>
      </c>
      <c r="O84" s="57"/>
      <c r="P84" s="15">
        <v>0.09</v>
      </c>
      <c r="Q84" s="15">
        <f t="shared" si="14"/>
        <v>0.54</v>
      </c>
    </row>
    <row r="85" spans="1:19" x14ac:dyDescent="0.2">
      <c r="A85" s="11" t="s">
        <v>90</v>
      </c>
      <c r="B85" s="11" t="s">
        <v>91</v>
      </c>
      <c r="C85" s="11" t="s">
        <v>90</v>
      </c>
      <c r="D85" s="11" t="s">
        <v>275</v>
      </c>
      <c r="E85" s="12">
        <v>40</v>
      </c>
      <c r="F85" s="12">
        <v>750</v>
      </c>
      <c r="G85" s="12">
        <v>10</v>
      </c>
      <c r="H85" s="12">
        <v>50</v>
      </c>
      <c r="I85" s="12"/>
      <c r="J85" s="12"/>
      <c r="K85" s="12"/>
      <c r="L85" s="13"/>
      <c r="M85" s="12">
        <f t="shared" si="12"/>
        <v>0</v>
      </c>
      <c r="N85" s="12">
        <f t="shared" si="13"/>
        <v>0</v>
      </c>
      <c r="O85" s="57"/>
      <c r="P85" s="15">
        <v>0.13</v>
      </c>
      <c r="Q85" s="15">
        <f t="shared" si="14"/>
        <v>0</v>
      </c>
    </row>
    <row r="86" spans="1:19" x14ac:dyDescent="0.2">
      <c r="A86" s="11" t="s">
        <v>92</v>
      </c>
      <c r="B86" s="11" t="s">
        <v>93</v>
      </c>
      <c r="C86" s="11" t="s">
        <v>92</v>
      </c>
      <c r="D86" s="11" t="s">
        <v>275</v>
      </c>
      <c r="E86" s="12">
        <v>40</v>
      </c>
      <c r="F86" s="12">
        <v>900</v>
      </c>
      <c r="G86" s="12">
        <v>10</v>
      </c>
      <c r="H86" s="12">
        <v>50</v>
      </c>
      <c r="I86" s="12"/>
      <c r="J86" s="12"/>
      <c r="K86" s="12">
        <v>100</v>
      </c>
      <c r="L86" s="13"/>
      <c r="M86" s="12">
        <f t="shared" si="12"/>
        <v>100</v>
      </c>
      <c r="N86" s="12">
        <f t="shared" si="13"/>
        <v>2</v>
      </c>
      <c r="O86" s="57"/>
      <c r="P86" s="15">
        <v>0.13</v>
      </c>
      <c r="Q86" s="15">
        <f t="shared" si="14"/>
        <v>0.26</v>
      </c>
    </row>
    <row r="87" spans="1:19" x14ac:dyDescent="0.2">
      <c r="A87" s="36" t="s">
        <v>185</v>
      </c>
      <c r="B87" s="36" t="s">
        <v>93</v>
      </c>
      <c r="C87" s="36">
        <v>90447700</v>
      </c>
      <c r="D87" s="36" t="s">
        <v>277</v>
      </c>
      <c r="E87" s="12" t="s">
        <v>89</v>
      </c>
      <c r="F87" s="12">
        <v>900</v>
      </c>
      <c r="G87" s="12">
        <v>10</v>
      </c>
      <c r="H87" s="12">
        <v>50</v>
      </c>
      <c r="I87" s="12"/>
      <c r="J87" s="12">
        <v>300</v>
      </c>
      <c r="K87" s="12"/>
      <c r="L87" s="13"/>
      <c r="M87" s="12">
        <f t="shared" si="12"/>
        <v>300</v>
      </c>
      <c r="N87" s="12">
        <f t="shared" si="13"/>
        <v>6</v>
      </c>
      <c r="O87" s="57"/>
      <c r="P87" s="15">
        <v>0.13</v>
      </c>
      <c r="Q87" s="15">
        <f t="shared" si="14"/>
        <v>0.78</v>
      </c>
    </row>
    <row r="88" spans="1:19" x14ac:dyDescent="0.2">
      <c r="A88" s="11" t="s">
        <v>94</v>
      </c>
      <c r="B88" s="11" t="s">
        <v>95</v>
      </c>
      <c r="C88" s="11" t="s">
        <v>94</v>
      </c>
      <c r="D88" s="11" t="s">
        <v>275</v>
      </c>
      <c r="E88" s="12">
        <v>40</v>
      </c>
      <c r="F88" s="12">
        <v>1200</v>
      </c>
      <c r="G88" s="12">
        <v>5</v>
      </c>
      <c r="H88" s="12">
        <v>25</v>
      </c>
      <c r="I88" s="12"/>
      <c r="J88" s="12"/>
      <c r="K88" s="12">
        <v>100</v>
      </c>
      <c r="L88" s="13"/>
      <c r="M88" s="12">
        <f t="shared" si="12"/>
        <v>100</v>
      </c>
      <c r="N88" s="12">
        <f t="shared" si="13"/>
        <v>4</v>
      </c>
      <c r="O88" s="57"/>
      <c r="P88" s="15">
        <v>0.08</v>
      </c>
      <c r="Q88" s="15">
        <f t="shared" si="14"/>
        <v>0.32</v>
      </c>
    </row>
    <row r="89" spans="1:19" x14ac:dyDescent="0.2">
      <c r="A89" s="36" t="s">
        <v>376</v>
      </c>
      <c r="B89" s="36" t="s">
        <v>377</v>
      </c>
      <c r="C89" s="31" t="s">
        <v>378</v>
      </c>
      <c r="D89" s="36" t="s">
        <v>277</v>
      </c>
      <c r="E89" s="12">
        <v>40</v>
      </c>
      <c r="F89" s="12">
        <v>1800</v>
      </c>
      <c r="G89" s="12">
        <v>5</v>
      </c>
      <c r="H89" s="12">
        <v>20</v>
      </c>
      <c r="I89" s="12"/>
      <c r="J89" s="12"/>
      <c r="K89" s="12"/>
      <c r="L89" s="13"/>
      <c r="M89" s="12">
        <f t="shared" si="12"/>
        <v>0</v>
      </c>
      <c r="N89" s="12">
        <f t="shared" si="13"/>
        <v>0</v>
      </c>
      <c r="O89" s="57"/>
      <c r="P89" s="15">
        <v>0.14000000000000001</v>
      </c>
      <c r="Q89" s="15">
        <f t="shared" si="14"/>
        <v>0</v>
      </c>
    </row>
    <row r="90" spans="1:19" x14ac:dyDescent="0.2">
      <c r="A90" s="11" t="s">
        <v>220</v>
      </c>
      <c r="B90" s="11" t="s">
        <v>221</v>
      </c>
      <c r="C90" s="11" t="s">
        <v>220</v>
      </c>
      <c r="D90" s="11" t="s">
        <v>275</v>
      </c>
      <c r="E90" s="12">
        <v>40</v>
      </c>
      <c r="F90" s="12">
        <v>2000</v>
      </c>
      <c r="G90" s="12">
        <v>5</v>
      </c>
      <c r="H90" s="12">
        <v>25</v>
      </c>
      <c r="I90" s="12"/>
      <c r="J90" s="12"/>
      <c r="K90" s="12"/>
      <c r="L90" s="13"/>
      <c r="M90" s="12">
        <f t="shared" si="12"/>
        <v>0</v>
      </c>
      <c r="N90" s="12">
        <f t="shared" si="13"/>
        <v>0</v>
      </c>
      <c r="O90" s="57"/>
      <c r="P90" s="15">
        <v>0.08</v>
      </c>
      <c r="Q90" s="15">
        <f t="shared" si="14"/>
        <v>0</v>
      </c>
      <c r="R90" s="43"/>
    </row>
    <row r="91" spans="1:19" x14ac:dyDescent="0.2">
      <c r="A91" s="8" t="s">
        <v>96</v>
      </c>
      <c r="B91" s="8"/>
      <c r="C91" s="8"/>
      <c r="D91" s="8"/>
      <c r="E91" s="20"/>
      <c r="F91" s="12"/>
      <c r="G91" s="12"/>
      <c r="H91" s="12"/>
      <c r="I91" s="12"/>
      <c r="J91" s="12"/>
      <c r="K91" s="12"/>
      <c r="L91" s="8"/>
      <c r="M91" s="12"/>
      <c r="N91" s="12"/>
      <c r="O91" s="57"/>
      <c r="P91" s="12"/>
      <c r="Q91" s="15"/>
    </row>
    <row r="92" spans="1:19" x14ac:dyDescent="0.2">
      <c r="A92" s="11" t="s">
        <v>299</v>
      </c>
      <c r="B92" s="11" t="s">
        <v>300</v>
      </c>
      <c r="C92" s="11" t="s">
        <v>299</v>
      </c>
      <c r="D92" s="11" t="s">
        <v>275</v>
      </c>
      <c r="E92" s="12">
        <v>50</v>
      </c>
      <c r="F92" s="12">
        <v>100</v>
      </c>
      <c r="G92" s="12">
        <v>10</v>
      </c>
      <c r="H92" s="12">
        <v>150</v>
      </c>
      <c r="I92" s="12"/>
      <c r="J92" s="12"/>
      <c r="K92" s="12"/>
      <c r="L92" s="13"/>
      <c r="M92" s="12">
        <f t="shared" ref="M92:M108" si="15">SUM(I92:L92)</f>
        <v>0</v>
      </c>
      <c r="N92" s="12">
        <f t="shared" ref="N92:N108" si="16">$M92/$H92</f>
        <v>0</v>
      </c>
      <c r="O92" s="57"/>
      <c r="P92" s="15">
        <v>0.1</v>
      </c>
      <c r="Q92" s="15">
        <f t="shared" ref="Q92:Q108" si="17">$N92*$P92</f>
        <v>0</v>
      </c>
      <c r="R92" s="43">
        <f>SUM(Q92:Q108)</f>
        <v>4.46</v>
      </c>
      <c r="S92" s="3">
        <f>R92*100/$R$144</f>
        <v>20.850864890135576</v>
      </c>
    </row>
    <row r="93" spans="1:19" x14ac:dyDescent="0.2">
      <c r="A93" s="11" t="s">
        <v>97</v>
      </c>
      <c r="B93" s="11" t="s">
        <v>98</v>
      </c>
      <c r="C93" s="11" t="s">
        <v>97</v>
      </c>
      <c r="D93" s="11" t="s">
        <v>275</v>
      </c>
      <c r="E93" s="12">
        <v>50</v>
      </c>
      <c r="F93" s="12">
        <v>150</v>
      </c>
      <c r="G93" s="12">
        <v>10</v>
      </c>
      <c r="H93" s="12">
        <v>150</v>
      </c>
      <c r="I93" s="12"/>
      <c r="J93" s="12"/>
      <c r="K93" s="12">
        <v>150</v>
      </c>
      <c r="L93" s="13"/>
      <c r="M93" s="12">
        <f t="shared" si="15"/>
        <v>150</v>
      </c>
      <c r="N93" s="12">
        <f t="shared" si="16"/>
        <v>1</v>
      </c>
      <c r="O93" s="57"/>
      <c r="P93" s="15">
        <v>0.1</v>
      </c>
      <c r="Q93" s="15">
        <f t="shared" si="17"/>
        <v>0.1</v>
      </c>
    </row>
    <row r="94" spans="1:19" x14ac:dyDescent="0.2">
      <c r="A94" s="36" t="s">
        <v>235</v>
      </c>
      <c r="B94" s="36" t="s">
        <v>98</v>
      </c>
      <c r="C94" s="36">
        <v>90448200</v>
      </c>
      <c r="D94" s="36" t="s">
        <v>277</v>
      </c>
      <c r="E94" s="12" t="s">
        <v>102</v>
      </c>
      <c r="F94" s="12">
        <v>150</v>
      </c>
      <c r="G94" s="12">
        <v>10</v>
      </c>
      <c r="H94" s="12">
        <v>150</v>
      </c>
      <c r="I94" s="12"/>
      <c r="J94" s="12"/>
      <c r="K94" s="12"/>
      <c r="L94" s="13"/>
      <c r="M94" s="12">
        <f t="shared" si="15"/>
        <v>0</v>
      </c>
      <c r="N94" s="12">
        <f t="shared" si="16"/>
        <v>0</v>
      </c>
      <c r="O94" s="57"/>
      <c r="P94" s="15">
        <v>0.1</v>
      </c>
      <c r="Q94" s="15">
        <f t="shared" si="17"/>
        <v>0</v>
      </c>
    </row>
    <row r="95" spans="1:19" x14ac:dyDescent="0.2">
      <c r="A95" s="11" t="s">
        <v>224</v>
      </c>
      <c r="B95" s="11" t="s">
        <v>225</v>
      </c>
      <c r="C95" s="11" t="s">
        <v>224</v>
      </c>
      <c r="D95" s="11" t="s">
        <v>275</v>
      </c>
      <c r="E95" s="12">
        <v>50</v>
      </c>
      <c r="F95" s="12">
        <v>200</v>
      </c>
      <c r="G95" s="12">
        <v>10</v>
      </c>
      <c r="H95" s="12">
        <v>150</v>
      </c>
      <c r="I95" s="12"/>
      <c r="J95" s="12"/>
      <c r="K95" s="12"/>
      <c r="L95" s="13"/>
      <c r="M95" s="12">
        <f t="shared" si="15"/>
        <v>0</v>
      </c>
      <c r="N95" s="12">
        <f t="shared" si="16"/>
        <v>0</v>
      </c>
      <c r="O95" s="57"/>
      <c r="P95" s="15">
        <v>0.1</v>
      </c>
      <c r="Q95" s="15">
        <f t="shared" si="17"/>
        <v>0</v>
      </c>
    </row>
    <row r="96" spans="1:19" x14ac:dyDescent="0.2">
      <c r="A96" s="11" t="s">
        <v>99</v>
      </c>
      <c r="B96" s="11" t="s">
        <v>100</v>
      </c>
      <c r="C96" s="11" t="s">
        <v>99</v>
      </c>
      <c r="D96" s="11" t="s">
        <v>275</v>
      </c>
      <c r="E96" s="12">
        <v>50</v>
      </c>
      <c r="F96" s="12">
        <v>300</v>
      </c>
      <c r="G96" s="12">
        <v>10</v>
      </c>
      <c r="H96" s="12">
        <v>75</v>
      </c>
      <c r="I96" s="12"/>
      <c r="J96" s="12">
        <v>150</v>
      </c>
      <c r="K96" s="12">
        <v>150</v>
      </c>
      <c r="L96" s="13"/>
      <c r="M96" s="12">
        <f t="shared" si="15"/>
        <v>300</v>
      </c>
      <c r="N96" s="12">
        <f t="shared" si="16"/>
        <v>4</v>
      </c>
      <c r="O96" s="57"/>
      <c r="P96" s="15">
        <v>0.1</v>
      </c>
      <c r="Q96" s="15">
        <f t="shared" si="17"/>
        <v>0.4</v>
      </c>
    </row>
    <row r="97" spans="1:19" x14ac:dyDescent="0.2">
      <c r="A97" s="36" t="s">
        <v>101</v>
      </c>
      <c r="B97" s="36" t="s">
        <v>100</v>
      </c>
      <c r="C97" s="36">
        <v>90448300</v>
      </c>
      <c r="D97" s="36" t="s">
        <v>277</v>
      </c>
      <c r="E97" s="12" t="s">
        <v>102</v>
      </c>
      <c r="F97" s="12">
        <v>300</v>
      </c>
      <c r="G97" s="12">
        <v>10</v>
      </c>
      <c r="H97" s="12">
        <v>75</v>
      </c>
      <c r="I97" s="12"/>
      <c r="J97" s="12">
        <v>300</v>
      </c>
      <c r="K97" s="12">
        <v>300</v>
      </c>
      <c r="L97" s="13"/>
      <c r="M97" s="12">
        <f t="shared" si="15"/>
        <v>600</v>
      </c>
      <c r="N97" s="12">
        <f t="shared" si="16"/>
        <v>8</v>
      </c>
      <c r="O97" s="57"/>
      <c r="P97" s="15">
        <v>0.1</v>
      </c>
      <c r="Q97" s="15">
        <f t="shared" si="17"/>
        <v>0.8</v>
      </c>
    </row>
    <row r="98" spans="1:19" x14ac:dyDescent="0.2">
      <c r="A98" s="11" t="s">
        <v>103</v>
      </c>
      <c r="B98" s="11" t="s">
        <v>104</v>
      </c>
      <c r="C98" s="11" t="s">
        <v>103</v>
      </c>
      <c r="D98" s="11" t="s">
        <v>275</v>
      </c>
      <c r="E98" s="12">
        <v>50</v>
      </c>
      <c r="F98" s="12">
        <v>450</v>
      </c>
      <c r="G98" s="12">
        <v>10</v>
      </c>
      <c r="H98" s="12">
        <v>50</v>
      </c>
      <c r="I98" s="12"/>
      <c r="J98" s="12"/>
      <c r="K98" s="12"/>
      <c r="L98" s="13"/>
      <c r="M98" s="12">
        <f t="shared" si="15"/>
        <v>0</v>
      </c>
      <c r="N98" s="12">
        <f t="shared" si="16"/>
        <v>0</v>
      </c>
      <c r="O98" s="57"/>
      <c r="P98" s="15">
        <v>0.1</v>
      </c>
      <c r="Q98" s="15">
        <f t="shared" si="17"/>
        <v>0</v>
      </c>
    </row>
    <row r="99" spans="1:19" x14ac:dyDescent="0.2">
      <c r="A99" s="36" t="s">
        <v>186</v>
      </c>
      <c r="B99" s="36" t="s">
        <v>104</v>
      </c>
      <c r="C99" s="36">
        <v>90448400</v>
      </c>
      <c r="D99" s="36" t="s">
        <v>277</v>
      </c>
      <c r="E99" s="12" t="s">
        <v>102</v>
      </c>
      <c r="F99" s="12">
        <v>450</v>
      </c>
      <c r="G99" s="12">
        <v>10</v>
      </c>
      <c r="H99" s="12">
        <v>50</v>
      </c>
      <c r="I99" s="12"/>
      <c r="J99" s="12">
        <v>200</v>
      </c>
      <c r="K99" s="12">
        <v>200</v>
      </c>
      <c r="L99" s="13"/>
      <c r="M99" s="12">
        <f t="shared" si="15"/>
        <v>400</v>
      </c>
      <c r="N99" s="12">
        <f t="shared" si="16"/>
        <v>8</v>
      </c>
      <c r="O99" s="57"/>
      <c r="P99" s="15">
        <v>0.1</v>
      </c>
      <c r="Q99" s="15">
        <f t="shared" si="17"/>
        <v>0.8</v>
      </c>
    </row>
    <row r="100" spans="1:19" x14ac:dyDescent="0.2">
      <c r="A100" s="11" t="s">
        <v>105</v>
      </c>
      <c r="B100" s="11" t="s">
        <v>106</v>
      </c>
      <c r="C100" s="11" t="s">
        <v>105</v>
      </c>
      <c r="D100" s="11" t="s">
        <v>275</v>
      </c>
      <c r="E100" s="12">
        <v>50</v>
      </c>
      <c r="F100" s="12">
        <v>600</v>
      </c>
      <c r="G100" s="12">
        <v>10</v>
      </c>
      <c r="H100" s="12">
        <v>50</v>
      </c>
      <c r="I100" s="12"/>
      <c r="J100" s="12">
        <v>100</v>
      </c>
      <c r="K100" s="12"/>
      <c r="L100" s="13"/>
      <c r="M100" s="12">
        <f t="shared" si="15"/>
        <v>100</v>
      </c>
      <c r="N100" s="12">
        <f t="shared" si="16"/>
        <v>2</v>
      </c>
      <c r="O100" s="57"/>
      <c r="P100" s="15">
        <v>0.13</v>
      </c>
      <c r="Q100" s="15">
        <f t="shared" si="17"/>
        <v>0.26</v>
      </c>
    </row>
    <row r="101" spans="1:19" x14ac:dyDescent="0.2">
      <c r="A101" s="36" t="s">
        <v>107</v>
      </c>
      <c r="B101" s="36" t="s">
        <v>106</v>
      </c>
      <c r="C101" s="36">
        <v>90448600</v>
      </c>
      <c r="D101" s="36" t="s">
        <v>277</v>
      </c>
      <c r="E101" s="12" t="s">
        <v>102</v>
      </c>
      <c r="F101" s="12">
        <v>600</v>
      </c>
      <c r="G101" s="12">
        <v>10</v>
      </c>
      <c r="H101" s="12">
        <v>50</v>
      </c>
      <c r="I101" s="12"/>
      <c r="J101" s="12"/>
      <c r="K101" s="12"/>
      <c r="L101" s="13"/>
      <c r="M101" s="12">
        <f t="shared" si="15"/>
        <v>0</v>
      </c>
      <c r="N101" s="12">
        <f t="shared" si="16"/>
        <v>0</v>
      </c>
      <c r="O101" s="57"/>
      <c r="P101" s="15">
        <v>0.13</v>
      </c>
      <c r="Q101" s="15">
        <f t="shared" si="17"/>
        <v>0</v>
      </c>
    </row>
    <row r="102" spans="1:19" x14ac:dyDescent="0.2">
      <c r="A102" s="36" t="s">
        <v>266</v>
      </c>
      <c r="B102" s="36" t="s">
        <v>267</v>
      </c>
      <c r="C102" s="36">
        <v>90448605</v>
      </c>
      <c r="D102" s="36" t="s">
        <v>277</v>
      </c>
      <c r="E102" s="12" t="s">
        <v>102</v>
      </c>
      <c r="F102" s="12">
        <v>700</v>
      </c>
      <c r="G102" s="12">
        <v>5</v>
      </c>
      <c r="H102" s="12">
        <v>25</v>
      </c>
      <c r="I102" s="12"/>
      <c r="J102" s="12"/>
      <c r="K102" s="12"/>
      <c r="L102" s="13"/>
      <c r="M102" s="12">
        <f t="shared" si="15"/>
        <v>0</v>
      </c>
      <c r="N102" s="12">
        <f t="shared" si="16"/>
        <v>0</v>
      </c>
      <c r="O102" s="57"/>
      <c r="P102" s="15">
        <v>0.1</v>
      </c>
      <c r="Q102" s="15">
        <f t="shared" si="17"/>
        <v>0</v>
      </c>
    </row>
    <row r="103" spans="1:19" x14ac:dyDescent="0.2">
      <c r="A103" s="11" t="s">
        <v>202</v>
      </c>
      <c r="B103" s="11" t="s">
        <v>203</v>
      </c>
      <c r="C103" s="11" t="s">
        <v>202</v>
      </c>
      <c r="D103" s="11" t="s">
        <v>275</v>
      </c>
      <c r="E103" s="12">
        <v>50</v>
      </c>
      <c r="F103" s="12">
        <v>750</v>
      </c>
      <c r="G103" s="12">
        <v>5</v>
      </c>
      <c r="H103" s="12">
        <v>25</v>
      </c>
      <c r="I103" s="12"/>
      <c r="J103" s="12"/>
      <c r="K103" s="12">
        <v>100</v>
      </c>
      <c r="L103" s="13"/>
      <c r="M103" s="12">
        <f t="shared" si="15"/>
        <v>100</v>
      </c>
      <c r="N103" s="12">
        <f t="shared" si="16"/>
        <v>4</v>
      </c>
      <c r="O103" s="57"/>
      <c r="P103" s="15">
        <v>0.1</v>
      </c>
      <c r="Q103" s="15">
        <f t="shared" si="17"/>
        <v>0.4</v>
      </c>
    </row>
    <row r="104" spans="1:19" x14ac:dyDescent="0.2">
      <c r="A104" s="11" t="s">
        <v>108</v>
      </c>
      <c r="B104" s="11" t="s">
        <v>109</v>
      </c>
      <c r="C104" s="11" t="s">
        <v>108</v>
      </c>
      <c r="D104" s="11" t="s">
        <v>275</v>
      </c>
      <c r="E104" s="12">
        <v>50</v>
      </c>
      <c r="F104" s="12">
        <v>900</v>
      </c>
      <c r="G104" s="12">
        <v>5</v>
      </c>
      <c r="H104" s="12">
        <v>25</v>
      </c>
      <c r="I104" s="12"/>
      <c r="J104" s="12"/>
      <c r="K104" s="12">
        <v>100</v>
      </c>
      <c r="L104" s="13"/>
      <c r="M104" s="12">
        <f t="shared" si="15"/>
        <v>100</v>
      </c>
      <c r="N104" s="12">
        <f t="shared" si="16"/>
        <v>4</v>
      </c>
      <c r="O104" s="57"/>
      <c r="P104" s="15">
        <v>0.1</v>
      </c>
      <c r="Q104" s="15">
        <f t="shared" si="17"/>
        <v>0.4</v>
      </c>
    </row>
    <row r="105" spans="1:19" x14ac:dyDescent="0.2">
      <c r="A105" s="36" t="s">
        <v>187</v>
      </c>
      <c r="B105" s="36" t="s">
        <v>109</v>
      </c>
      <c r="C105" s="36">
        <v>90448700</v>
      </c>
      <c r="D105" s="36" t="s">
        <v>277</v>
      </c>
      <c r="E105" s="12" t="s">
        <v>102</v>
      </c>
      <c r="F105" s="12">
        <v>900</v>
      </c>
      <c r="G105" s="12">
        <v>5</v>
      </c>
      <c r="H105" s="12">
        <v>25</v>
      </c>
      <c r="I105" s="12"/>
      <c r="J105" s="12"/>
      <c r="K105" s="12"/>
      <c r="L105" s="13"/>
      <c r="M105" s="12">
        <f t="shared" si="15"/>
        <v>0</v>
      </c>
      <c r="N105" s="12">
        <f t="shared" si="16"/>
        <v>0</v>
      </c>
      <c r="O105" s="57"/>
      <c r="P105" s="15">
        <v>0.1</v>
      </c>
      <c r="Q105" s="15">
        <f t="shared" si="17"/>
        <v>0</v>
      </c>
    </row>
    <row r="106" spans="1:19" x14ac:dyDescent="0.2">
      <c r="A106" s="11" t="s">
        <v>110</v>
      </c>
      <c r="B106" s="11" t="s">
        <v>111</v>
      </c>
      <c r="C106" s="11" t="s">
        <v>110</v>
      </c>
      <c r="D106" s="11" t="s">
        <v>275</v>
      </c>
      <c r="E106" s="12">
        <v>50</v>
      </c>
      <c r="F106" s="12">
        <v>1200</v>
      </c>
      <c r="G106" s="12">
        <v>5</v>
      </c>
      <c r="H106" s="12">
        <v>25</v>
      </c>
      <c r="I106" s="12"/>
      <c r="J106" s="12"/>
      <c r="K106" s="12">
        <v>50</v>
      </c>
      <c r="L106" s="13"/>
      <c r="M106" s="12">
        <f t="shared" si="15"/>
        <v>50</v>
      </c>
      <c r="N106" s="12">
        <f t="shared" si="16"/>
        <v>2</v>
      </c>
      <c r="O106" s="57"/>
      <c r="P106" s="15">
        <v>0.13</v>
      </c>
      <c r="Q106" s="15">
        <f t="shared" si="17"/>
        <v>0.26</v>
      </c>
    </row>
    <row r="107" spans="1:19" x14ac:dyDescent="0.2">
      <c r="A107" s="36" t="s">
        <v>204</v>
      </c>
      <c r="B107" s="36" t="s">
        <v>111</v>
      </c>
      <c r="C107" s="31" t="s">
        <v>205</v>
      </c>
      <c r="D107" s="36" t="s">
        <v>277</v>
      </c>
      <c r="E107" s="12">
        <v>50</v>
      </c>
      <c r="F107" s="12">
        <v>1200</v>
      </c>
      <c r="G107" s="12">
        <v>5</v>
      </c>
      <c r="H107" s="12">
        <v>25</v>
      </c>
      <c r="I107" s="12"/>
      <c r="J107" s="12"/>
      <c r="K107" s="12"/>
      <c r="L107" s="13"/>
      <c r="M107" s="12">
        <f t="shared" si="15"/>
        <v>0</v>
      </c>
      <c r="N107" s="12">
        <f t="shared" si="16"/>
        <v>0</v>
      </c>
      <c r="O107" s="57"/>
      <c r="P107" s="15">
        <v>0.13</v>
      </c>
      <c r="Q107" s="15">
        <f t="shared" si="17"/>
        <v>0</v>
      </c>
    </row>
    <row r="108" spans="1:19" x14ac:dyDescent="0.2">
      <c r="A108" s="36" t="s">
        <v>268</v>
      </c>
      <c r="B108" s="36" t="s">
        <v>269</v>
      </c>
      <c r="C108" s="31" t="s">
        <v>270</v>
      </c>
      <c r="D108" s="36" t="s">
        <v>277</v>
      </c>
      <c r="E108" s="12">
        <v>50</v>
      </c>
      <c r="F108" s="12">
        <v>2400</v>
      </c>
      <c r="G108" s="12">
        <v>5</v>
      </c>
      <c r="H108" s="12">
        <v>25</v>
      </c>
      <c r="I108" s="12"/>
      <c r="J108" s="12">
        <v>50</v>
      </c>
      <c r="K108" s="12">
        <v>50</v>
      </c>
      <c r="L108" s="13"/>
      <c r="M108" s="12">
        <f t="shared" si="15"/>
        <v>100</v>
      </c>
      <c r="N108" s="12">
        <f t="shared" si="16"/>
        <v>4</v>
      </c>
      <c r="O108" s="57"/>
      <c r="P108" s="15">
        <v>0.26</v>
      </c>
      <c r="Q108" s="15">
        <f t="shared" si="17"/>
        <v>1.04</v>
      </c>
      <c r="R108" s="43"/>
    </row>
    <row r="109" spans="1:19" x14ac:dyDescent="0.2">
      <c r="A109" s="307" t="s">
        <v>112</v>
      </c>
      <c r="B109" s="307"/>
      <c r="C109" s="8"/>
      <c r="D109" s="8"/>
      <c r="E109" s="8"/>
      <c r="F109" s="12"/>
      <c r="G109" s="12"/>
      <c r="H109" s="12"/>
      <c r="I109" s="12"/>
      <c r="J109" s="12"/>
      <c r="K109" s="12"/>
      <c r="L109" s="36"/>
      <c r="M109" s="12"/>
      <c r="N109" s="12"/>
      <c r="O109" s="57"/>
      <c r="P109" s="12"/>
      <c r="Q109" s="15"/>
    </row>
    <row r="110" spans="1:19" x14ac:dyDescent="0.2">
      <c r="A110" s="11" t="s">
        <v>216</v>
      </c>
      <c r="B110" s="11" t="s">
        <v>217</v>
      </c>
      <c r="C110" s="11" t="s">
        <v>216</v>
      </c>
      <c r="D110" s="11" t="s">
        <v>275</v>
      </c>
      <c r="E110" s="12">
        <v>20</v>
      </c>
      <c r="F110" s="12">
        <v>150</v>
      </c>
      <c r="G110" s="12">
        <v>10</v>
      </c>
      <c r="H110" s="12">
        <v>400</v>
      </c>
      <c r="I110" s="12"/>
      <c r="J110" s="12"/>
      <c r="K110" s="12"/>
      <c r="L110" s="36"/>
      <c r="M110" s="12">
        <f t="shared" ref="M110:M143" si="18">SUM(I110:L110)</f>
        <v>0</v>
      </c>
      <c r="N110" s="12">
        <f t="shared" ref="N110:N143" si="19">$M110/$H110</f>
        <v>0</v>
      </c>
      <c r="O110" s="57"/>
      <c r="P110" s="12">
        <v>0.06</v>
      </c>
      <c r="Q110" s="15">
        <f t="shared" ref="Q110:Q143" si="20">$N110*$P110</f>
        <v>0</v>
      </c>
      <c r="R110" s="43">
        <f>SUM(Q110:Q125)</f>
        <v>0.26</v>
      </c>
      <c r="S110" s="3">
        <f>R110*100/$R$144</f>
        <v>1.2155212716222534</v>
      </c>
    </row>
    <row r="111" spans="1:19" x14ac:dyDescent="0.2">
      <c r="A111" s="36" t="s">
        <v>226</v>
      </c>
      <c r="B111" s="36" t="s">
        <v>217</v>
      </c>
      <c r="C111" s="36">
        <v>90444200</v>
      </c>
      <c r="D111" s="36" t="s">
        <v>277</v>
      </c>
      <c r="E111" s="12">
        <v>20</v>
      </c>
      <c r="F111" s="12">
        <v>150</v>
      </c>
      <c r="G111" s="12">
        <v>10</v>
      </c>
      <c r="H111" s="12">
        <v>400</v>
      </c>
      <c r="I111" s="12"/>
      <c r="J111" s="12"/>
      <c r="K111" s="12"/>
      <c r="L111" s="36"/>
      <c r="M111" s="12">
        <f t="shared" si="18"/>
        <v>0</v>
      </c>
      <c r="N111" s="12">
        <f t="shared" si="19"/>
        <v>0</v>
      </c>
      <c r="O111" s="57"/>
      <c r="P111" s="12">
        <v>0.06</v>
      </c>
      <c r="Q111" s="15">
        <f t="shared" si="20"/>
        <v>0</v>
      </c>
    </row>
    <row r="112" spans="1:19" x14ac:dyDescent="0.2">
      <c r="A112" s="11" t="s">
        <v>191</v>
      </c>
      <c r="B112" s="11" t="s">
        <v>192</v>
      </c>
      <c r="C112" s="11" t="s">
        <v>191</v>
      </c>
      <c r="D112" s="11" t="s">
        <v>275</v>
      </c>
      <c r="E112" s="12">
        <v>20</v>
      </c>
      <c r="F112" s="12">
        <v>200</v>
      </c>
      <c r="G112" s="12">
        <v>10</v>
      </c>
      <c r="H112" s="12">
        <v>300</v>
      </c>
      <c r="I112" s="12"/>
      <c r="J112" s="12"/>
      <c r="K112" s="12"/>
      <c r="L112" s="36"/>
      <c r="M112" s="12">
        <f t="shared" si="18"/>
        <v>0</v>
      </c>
      <c r="N112" s="12">
        <f t="shared" si="19"/>
        <v>0</v>
      </c>
      <c r="O112" s="57"/>
      <c r="P112" s="12">
        <v>0.06</v>
      </c>
      <c r="Q112" s="15">
        <f t="shared" si="20"/>
        <v>0</v>
      </c>
    </row>
    <row r="113" spans="1:19" x14ac:dyDescent="0.2">
      <c r="A113" s="11" t="s">
        <v>160</v>
      </c>
      <c r="B113" s="11" t="s">
        <v>161</v>
      </c>
      <c r="C113" s="11" t="s">
        <v>160</v>
      </c>
      <c r="D113" s="11" t="s">
        <v>275</v>
      </c>
      <c r="E113" s="12">
        <v>20</v>
      </c>
      <c r="F113" s="12">
        <v>300</v>
      </c>
      <c r="G113" s="12">
        <v>10</v>
      </c>
      <c r="H113" s="12">
        <v>200</v>
      </c>
      <c r="I113" s="12"/>
      <c r="J113" s="12"/>
      <c r="K113" s="12"/>
      <c r="L113" s="13"/>
      <c r="M113" s="12">
        <f t="shared" si="18"/>
        <v>0</v>
      </c>
      <c r="N113" s="12">
        <f t="shared" si="19"/>
        <v>0</v>
      </c>
      <c r="O113" s="57"/>
      <c r="P113" s="15">
        <v>0.06</v>
      </c>
      <c r="Q113" s="15">
        <f t="shared" si="20"/>
        <v>0</v>
      </c>
    </row>
    <row r="114" spans="1:19" x14ac:dyDescent="0.2">
      <c r="A114" s="36" t="s">
        <v>215</v>
      </c>
      <c r="B114" s="36" t="s">
        <v>161</v>
      </c>
      <c r="C114" s="36">
        <v>90444300</v>
      </c>
      <c r="D114" s="36" t="s">
        <v>277</v>
      </c>
      <c r="E114" s="12" t="s">
        <v>46</v>
      </c>
      <c r="F114" s="12">
        <v>300</v>
      </c>
      <c r="G114" s="12">
        <v>10</v>
      </c>
      <c r="H114" s="12">
        <v>200</v>
      </c>
      <c r="I114" s="12"/>
      <c r="J114" s="12"/>
      <c r="K114" s="12"/>
      <c r="L114" s="13"/>
      <c r="M114" s="12">
        <f t="shared" si="18"/>
        <v>0</v>
      </c>
      <c r="N114" s="12">
        <f t="shared" si="19"/>
        <v>0</v>
      </c>
      <c r="O114" s="57"/>
      <c r="P114" s="15">
        <v>0.06</v>
      </c>
      <c r="Q114" s="15">
        <f t="shared" si="20"/>
        <v>0</v>
      </c>
    </row>
    <row r="115" spans="1:19" x14ac:dyDescent="0.2">
      <c r="A115" s="11" t="s">
        <v>206</v>
      </c>
      <c r="B115" s="11" t="s">
        <v>114</v>
      </c>
      <c r="C115" s="11" t="s">
        <v>206</v>
      </c>
      <c r="D115" s="11" t="s">
        <v>275</v>
      </c>
      <c r="E115" s="12">
        <v>20</v>
      </c>
      <c r="F115" s="12">
        <v>450</v>
      </c>
      <c r="G115" s="12">
        <v>10</v>
      </c>
      <c r="H115" s="12">
        <v>100</v>
      </c>
      <c r="I115" s="12"/>
      <c r="J115" s="12"/>
      <c r="K115" s="12"/>
      <c r="L115" s="25"/>
      <c r="M115" s="12">
        <f t="shared" si="18"/>
        <v>0</v>
      </c>
      <c r="N115" s="12">
        <f t="shared" si="19"/>
        <v>0</v>
      </c>
      <c r="O115" s="57"/>
      <c r="P115" s="15">
        <v>0.08</v>
      </c>
      <c r="Q115" s="15">
        <f t="shared" si="20"/>
        <v>0</v>
      </c>
    </row>
    <row r="116" spans="1:19" x14ac:dyDescent="0.2">
      <c r="A116" s="36" t="s">
        <v>113</v>
      </c>
      <c r="B116" s="36" t="s">
        <v>114</v>
      </c>
      <c r="C116" s="36">
        <v>90444400</v>
      </c>
      <c r="D116" s="36" t="s">
        <v>277</v>
      </c>
      <c r="E116" s="12" t="s">
        <v>46</v>
      </c>
      <c r="F116" s="12">
        <v>450</v>
      </c>
      <c r="G116" s="12">
        <v>10</v>
      </c>
      <c r="H116" s="12">
        <v>100</v>
      </c>
      <c r="I116" s="12"/>
      <c r="J116" s="12"/>
      <c r="K116" s="12"/>
      <c r="L116" s="13"/>
      <c r="M116" s="12">
        <f t="shared" si="18"/>
        <v>0</v>
      </c>
      <c r="N116" s="12">
        <f t="shared" si="19"/>
        <v>0</v>
      </c>
      <c r="O116" s="57"/>
      <c r="P116" s="15">
        <v>0.08</v>
      </c>
      <c r="Q116" s="15">
        <f t="shared" si="20"/>
        <v>0</v>
      </c>
    </row>
    <row r="117" spans="1:19" x14ac:dyDescent="0.2">
      <c r="A117" s="11" t="s">
        <v>115</v>
      </c>
      <c r="B117" s="11" t="s">
        <v>116</v>
      </c>
      <c r="C117" s="11" t="s">
        <v>115</v>
      </c>
      <c r="D117" s="11" t="s">
        <v>275</v>
      </c>
      <c r="E117" s="12">
        <v>20</v>
      </c>
      <c r="F117" s="12">
        <v>600</v>
      </c>
      <c r="G117" s="12">
        <v>10</v>
      </c>
      <c r="H117" s="12">
        <v>100</v>
      </c>
      <c r="I117" s="12"/>
      <c r="J117" s="12"/>
      <c r="K117" s="12"/>
      <c r="L117" s="13"/>
      <c r="M117" s="12">
        <f t="shared" si="18"/>
        <v>0</v>
      </c>
      <c r="N117" s="12">
        <f t="shared" si="19"/>
        <v>0</v>
      </c>
      <c r="O117" s="57"/>
      <c r="P117" s="15">
        <v>0.06</v>
      </c>
      <c r="Q117" s="15">
        <f t="shared" si="20"/>
        <v>0</v>
      </c>
    </row>
    <row r="118" spans="1:19" x14ac:dyDescent="0.2">
      <c r="A118" s="36" t="s">
        <v>188</v>
      </c>
      <c r="B118" s="36" t="s">
        <v>116</v>
      </c>
      <c r="C118" s="36">
        <v>90444600</v>
      </c>
      <c r="D118" s="36" t="s">
        <v>277</v>
      </c>
      <c r="E118" s="12" t="s">
        <v>46</v>
      </c>
      <c r="F118" s="12">
        <v>600</v>
      </c>
      <c r="G118" s="12">
        <v>10</v>
      </c>
      <c r="H118" s="12">
        <v>100</v>
      </c>
      <c r="I118" s="12"/>
      <c r="J118" s="12"/>
      <c r="K118" s="12">
        <v>200</v>
      </c>
      <c r="L118" s="13"/>
      <c r="M118" s="12">
        <f t="shared" si="18"/>
        <v>200</v>
      </c>
      <c r="N118" s="12">
        <f t="shared" si="19"/>
        <v>2</v>
      </c>
      <c r="O118" s="57"/>
      <c r="P118" s="15">
        <v>0.06</v>
      </c>
      <c r="Q118" s="15">
        <f t="shared" si="20"/>
        <v>0.12</v>
      </c>
    </row>
    <row r="119" spans="1:19" x14ac:dyDescent="0.2">
      <c r="A119" s="11" t="s">
        <v>117</v>
      </c>
      <c r="B119" s="11" t="s">
        <v>118</v>
      </c>
      <c r="C119" s="11" t="s">
        <v>117</v>
      </c>
      <c r="D119" s="11" t="s">
        <v>275</v>
      </c>
      <c r="E119" s="12">
        <v>20</v>
      </c>
      <c r="F119" s="12">
        <v>750</v>
      </c>
      <c r="G119" s="12">
        <v>10</v>
      </c>
      <c r="H119" s="12">
        <v>100</v>
      </c>
      <c r="I119" s="12"/>
      <c r="J119" s="12"/>
      <c r="K119" s="12"/>
      <c r="L119" s="13"/>
      <c r="M119" s="12">
        <f t="shared" si="18"/>
        <v>0</v>
      </c>
      <c r="N119" s="12">
        <f t="shared" si="19"/>
        <v>0</v>
      </c>
      <c r="O119" s="57"/>
      <c r="P119" s="15">
        <v>7.0000000000000007E-2</v>
      </c>
      <c r="Q119" s="15">
        <f t="shared" si="20"/>
        <v>0</v>
      </c>
    </row>
    <row r="120" spans="1:19" x14ac:dyDescent="0.2">
      <c r="A120" s="36" t="s">
        <v>189</v>
      </c>
      <c r="B120" s="36" t="s">
        <v>118</v>
      </c>
      <c r="C120" s="36">
        <v>90444700</v>
      </c>
      <c r="D120" s="36" t="s">
        <v>277</v>
      </c>
      <c r="E120" s="12" t="s">
        <v>46</v>
      </c>
      <c r="F120" s="12">
        <v>750</v>
      </c>
      <c r="G120" s="12">
        <v>10</v>
      </c>
      <c r="H120" s="12">
        <v>100</v>
      </c>
      <c r="I120" s="12"/>
      <c r="J120" s="12"/>
      <c r="K120" s="12">
        <v>200</v>
      </c>
      <c r="L120" s="13"/>
      <c r="M120" s="12">
        <f t="shared" si="18"/>
        <v>200</v>
      </c>
      <c r="N120" s="12">
        <f t="shared" si="19"/>
        <v>2</v>
      </c>
      <c r="O120" s="57"/>
      <c r="P120" s="15">
        <v>7.0000000000000007E-2</v>
      </c>
      <c r="Q120" s="15">
        <f t="shared" si="20"/>
        <v>0.14000000000000001</v>
      </c>
    </row>
    <row r="121" spans="1:19" x14ac:dyDescent="0.2">
      <c r="A121" s="11" t="s">
        <v>119</v>
      </c>
      <c r="B121" s="11" t="s">
        <v>120</v>
      </c>
      <c r="C121" s="11" t="s">
        <v>119</v>
      </c>
      <c r="D121" s="11" t="s">
        <v>275</v>
      </c>
      <c r="E121" s="12">
        <v>20</v>
      </c>
      <c r="F121" s="12">
        <v>900</v>
      </c>
      <c r="G121" s="12">
        <v>10</v>
      </c>
      <c r="H121" s="12">
        <v>50</v>
      </c>
      <c r="I121" s="12"/>
      <c r="J121" s="12"/>
      <c r="K121" s="12"/>
      <c r="L121" s="13"/>
      <c r="M121" s="12">
        <f t="shared" si="18"/>
        <v>0</v>
      </c>
      <c r="N121" s="12">
        <f t="shared" si="19"/>
        <v>0</v>
      </c>
      <c r="O121" s="57"/>
      <c r="P121" s="15">
        <v>0.08</v>
      </c>
      <c r="Q121" s="15">
        <f t="shared" si="20"/>
        <v>0</v>
      </c>
    </row>
    <row r="122" spans="1:19" x14ac:dyDescent="0.2">
      <c r="A122" s="36" t="s">
        <v>263</v>
      </c>
      <c r="B122" s="36" t="s">
        <v>120</v>
      </c>
      <c r="C122" s="36">
        <v>90444800</v>
      </c>
      <c r="D122" s="36" t="s">
        <v>277</v>
      </c>
      <c r="E122" s="12" t="s">
        <v>46</v>
      </c>
      <c r="F122" s="12">
        <v>900</v>
      </c>
      <c r="G122" s="12">
        <v>10</v>
      </c>
      <c r="H122" s="12">
        <v>50</v>
      </c>
      <c r="I122" s="12"/>
      <c r="J122" s="12"/>
      <c r="K122" s="12"/>
      <c r="L122" s="13"/>
      <c r="M122" s="12">
        <f t="shared" si="18"/>
        <v>0</v>
      </c>
      <c r="N122" s="12">
        <f t="shared" si="19"/>
        <v>0</v>
      </c>
      <c r="O122" s="57"/>
      <c r="P122" s="15">
        <v>0.08</v>
      </c>
      <c r="Q122" s="15">
        <f t="shared" si="20"/>
        <v>0</v>
      </c>
    </row>
    <row r="123" spans="1:19" x14ac:dyDescent="0.2">
      <c r="A123" s="11" t="s">
        <v>121</v>
      </c>
      <c r="B123" s="11" t="s">
        <v>122</v>
      </c>
      <c r="C123" s="11" t="s">
        <v>121</v>
      </c>
      <c r="D123" s="11" t="s">
        <v>275</v>
      </c>
      <c r="E123" s="12">
        <v>20</v>
      </c>
      <c r="F123" s="12">
        <v>1200</v>
      </c>
      <c r="G123" s="12">
        <v>10</v>
      </c>
      <c r="H123" s="12">
        <v>50</v>
      </c>
      <c r="I123" s="12"/>
      <c r="J123" s="12"/>
      <c r="K123" s="12"/>
      <c r="L123" s="13"/>
      <c r="M123" s="12">
        <f t="shared" si="18"/>
        <v>0</v>
      </c>
      <c r="N123" s="12">
        <f t="shared" si="19"/>
        <v>0</v>
      </c>
      <c r="O123" s="57"/>
      <c r="P123" s="15">
        <v>0.11</v>
      </c>
      <c r="Q123" s="15">
        <f t="shared" si="20"/>
        <v>0</v>
      </c>
    </row>
    <row r="124" spans="1:19" x14ac:dyDescent="0.2">
      <c r="A124" s="11" t="s">
        <v>207</v>
      </c>
      <c r="B124" s="11" t="s">
        <v>208</v>
      </c>
      <c r="C124" s="11" t="s">
        <v>207</v>
      </c>
      <c r="D124" s="11" t="s">
        <v>275</v>
      </c>
      <c r="E124" s="12">
        <v>20</v>
      </c>
      <c r="F124" s="12">
        <v>1500</v>
      </c>
      <c r="G124" s="12">
        <v>10</v>
      </c>
      <c r="H124" s="12">
        <v>50</v>
      </c>
      <c r="I124" s="12"/>
      <c r="J124" s="12"/>
      <c r="K124" s="12"/>
      <c r="L124" s="13"/>
      <c r="M124" s="12">
        <f t="shared" si="18"/>
        <v>0</v>
      </c>
      <c r="N124" s="12">
        <f t="shared" si="19"/>
        <v>0</v>
      </c>
      <c r="O124" s="57"/>
      <c r="P124" s="15">
        <v>7.0000000000000007E-2</v>
      </c>
      <c r="Q124" s="15">
        <f t="shared" si="20"/>
        <v>0</v>
      </c>
    </row>
    <row r="125" spans="1:19" x14ac:dyDescent="0.2">
      <c r="A125" s="11" t="s">
        <v>209</v>
      </c>
      <c r="B125" s="11" t="s">
        <v>210</v>
      </c>
      <c r="C125" s="11" t="s">
        <v>209</v>
      </c>
      <c r="D125" s="11" t="s">
        <v>275</v>
      </c>
      <c r="E125" s="12">
        <v>20</v>
      </c>
      <c r="F125" s="12">
        <v>1800</v>
      </c>
      <c r="G125" s="12">
        <v>10</v>
      </c>
      <c r="H125" s="12">
        <v>50</v>
      </c>
      <c r="I125" s="12"/>
      <c r="J125" s="12"/>
      <c r="K125" s="12"/>
      <c r="L125" s="13"/>
      <c r="M125" s="12">
        <f t="shared" si="18"/>
        <v>0</v>
      </c>
      <c r="N125" s="12">
        <f t="shared" si="19"/>
        <v>0</v>
      </c>
      <c r="O125" s="58"/>
      <c r="P125" s="15">
        <v>0.09</v>
      </c>
      <c r="Q125" s="15">
        <f t="shared" si="20"/>
        <v>0</v>
      </c>
      <c r="R125" s="43"/>
    </row>
    <row r="126" spans="1:19" x14ac:dyDescent="0.2">
      <c r="A126" s="11" t="s">
        <v>123</v>
      </c>
      <c r="B126" s="11" t="s">
        <v>124</v>
      </c>
      <c r="C126" s="11" t="s">
        <v>123</v>
      </c>
      <c r="D126" s="11" t="s">
        <v>275</v>
      </c>
      <c r="E126" s="12">
        <v>25</v>
      </c>
      <c r="F126" s="12">
        <v>150</v>
      </c>
      <c r="G126" s="12">
        <v>10</v>
      </c>
      <c r="H126" s="12">
        <v>200</v>
      </c>
      <c r="I126" s="12"/>
      <c r="J126" s="12"/>
      <c r="K126" s="12"/>
      <c r="L126" s="13"/>
      <c r="M126" s="12">
        <f t="shared" si="18"/>
        <v>0</v>
      </c>
      <c r="N126" s="12">
        <f t="shared" si="19"/>
        <v>0</v>
      </c>
      <c r="O126" s="57"/>
      <c r="P126" s="15">
        <v>0.04</v>
      </c>
      <c r="Q126" s="15">
        <f t="shared" si="20"/>
        <v>0</v>
      </c>
      <c r="R126" s="43">
        <f>SUM(Q126:Q143)</f>
        <v>0.4</v>
      </c>
      <c r="S126" s="3">
        <f>R126*100/$R$144</f>
        <v>1.8700327255726974</v>
      </c>
    </row>
    <row r="127" spans="1:19" x14ac:dyDescent="0.2">
      <c r="A127" s="36" t="s">
        <v>257</v>
      </c>
      <c r="B127" s="36" t="s">
        <v>124</v>
      </c>
      <c r="C127" s="36">
        <v>90445200</v>
      </c>
      <c r="D127" s="36" t="s">
        <v>277</v>
      </c>
      <c r="E127" s="12">
        <v>25</v>
      </c>
      <c r="F127" s="12">
        <v>150</v>
      </c>
      <c r="G127" s="12">
        <v>10</v>
      </c>
      <c r="H127" s="12">
        <v>200</v>
      </c>
      <c r="I127" s="12"/>
      <c r="J127" s="12"/>
      <c r="K127" s="12"/>
      <c r="L127" s="13"/>
      <c r="M127" s="12">
        <f t="shared" si="18"/>
        <v>0</v>
      </c>
      <c r="N127" s="12">
        <f t="shared" si="19"/>
        <v>0</v>
      </c>
      <c r="O127" s="57"/>
      <c r="P127" s="15">
        <v>0.04</v>
      </c>
      <c r="Q127" s="15">
        <f t="shared" si="20"/>
        <v>0</v>
      </c>
    </row>
    <row r="128" spans="1:19" x14ac:dyDescent="0.2">
      <c r="A128" s="11" t="s">
        <v>125</v>
      </c>
      <c r="B128" s="11" t="s">
        <v>126</v>
      </c>
      <c r="C128" s="11" t="s">
        <v>125</v>
      </c>
      <c r="D128" s="11" t="s">
        <v>275</v>
      </c>
      <c r="E128" s="12">
        <v>25</v>
      </c>
      <c r="F128" s="12">
        <v>300</v>
      </c>
      <c r="G128" s="12">
        <v>10</v>
      </c>
      <c r="H128" s="12">
        <v>100</v>
      </c>
      <c r="I128" s="12"/>
      <c r="J128" s="12"/>
      <c r="K128" s="12"/>
      <c r="L128" s="13"/>
      <c r="M128" s="12">
        <f t="shared" si="18"/>
        <v>0</v>
      </c>
      <c r="N128" s="12">
        <f t="shared" si="19"/>
        <v>0</v>
      </c>
      <c r="O128" s="57"/>
      <c r="P128" s="15">
        <v>0.04</v>
      </c>
      <c r="Q128" s="15">
        <f t="shared" si="20"/>
        <v>0</v>
      </c>
    </row>
    <row r="129" spans="1:19" x14ac:dyDescent="0.2">
      <c r="A129" s="36" t="s">
        <v>127</v>
      </c>
      <c r="B129" s="36" t="s">
        <v>126</v>
      </c>
      <c r="C129" s="36">
        <v>90445300</v>
      </c>
      <c r="D129" s="36" t="s">
        <v>277</v>
      </c>
      <c r="E129" s="12" t="s">
        <v>63</v>
      </c>
      <c r="F129" s="12">
        <v>300</v>
      </c>
      <c r="G129" s="12">
        <v>10</v>
      </c>
      <c r="H129" s="12">
        <v>100</v>
      </c>
      <c r="I129" s="12"/>
      <c r="J129" s="12"/>
      <c r="K129" s="12"/>
      <c r="L129" s="13"/>
      <c r="M129" s="12">
        <f t="shared" si="18"/>
        <v>0</v>
      </c>
      <c r="N129" s="12">
        <f t="shared" si="19"/>
        <v>0</v>
      </c>
      <c r="O129" s="57"/>
      <c r="P129" s="15">
        <v>0.04</v>
      </c>
      <c r="Q129" s="15">
        <f t="shared" si="20"/>
        <v>0</v>
      </c>
    </row>
    <row r="130" spans="1:19" x14ac:dyDescent="0.2">
      <c r="A130" s="11" t="s">
        <v>128</v>
      </c>
      <c r="B130" s="11" t="s">
        <v>129</v>
      </c>
      <c r="C130" s="11" t="s">
        <v>128</v>
      </c>
      <c r="D130" s="11" t="s">
        <v>275</v>
      </c>
      <c r="E130" s="12">
        <v>25</v>
      </c>
      <c r="F130" s="12">
        <v>450</v>
      </c>
      <c r="G130" s="12">
        <v>10</v>
      </c>
      <c r="H130" s="12">
        <v>100</v>
      </c>
      <c r="I130" s="12"/>
      <c r="J130" s="12"/>
      <c r="K130" s="12"/>
      <c r="L130" s="13"/>
      <c r="M130" s="12">
        <f t="shared" si="18"/>
        <v>0</v>
      </c>
      <c r="N130" s="12">
        <f t="shared" si="19"/>
        <v>0</v>
      </c>
      <c r="O130" s="57"/>
      <c r="P130" s="15">
        <v>0.06</v>
      </c>
      <c r="Q130" s="15">
        <f t="shared" si="20"/>
        <v>0</v>
      </c>
    </row>
    <row r="131" spans="1:19" x14ac:dyDescent="0.2">
      <c r="A131" s="36" t="s">
        <v>190</v>
      </c>
      <c r="B131" s="36" t="s">
        <v>129</v>
      </c>
      <c r="C131" s="36">
        <v>90445400</v>
      </c>
      <c r="D131" s="36" t="s">
        <v>277</v>
      </c>
      <c r="E131" s="12" t="s">
        <v>63</v>
      </c>
      <c r="F131" s="12">
        <v>450</v>
      </c>
      <c r="G131" s="12">
        <v>10</v>
      </c>
      <c r="H131" s="12">
        <v>100</v>
      </c>
      <c r="I131" s="12"/>
      <c r="J131" s="12"/>
      <c r="K131" s="12"/>
      <c r="L131" s="13"/>
      <c r="M131" s="12">
        <f t="shared" si="18"/>
        <v>0</v>
      </c>
      <c r="N131" s="12">
        <f t="shared" si="19"/>
        <v>0</v>
      </c>
      <c r="O131" s="57"/>
      <c r="P131" s="15">
        <v>0.06</v>
      </c>
      <c r="Q131" s="15">
        <f t="shared" si="20"/>
        <v>0</v>
      </c>
    </row>
    <row r="132" spans="1:19" x14ac:dyDescent="0.2">
      <c r="A132" s="11" t="s">
        <v>130</v>
      </c>
      <c r="B132" s="11" t="s">
        <v>131</v>
      </c>
      <c r="C132" s="11" t="s">
        <v>130</v>
      </c>
      <c r="D132" s="11" t="s">
        <v>275</v>
      </c>
      <c r="E132" s="12">
        <v>25</v>
      </c>
      <c r="F132" s="12">
        <v>600</v>
      </c>
      <c r="G132" s="12">
        <v>10</v>
      </c>
      <c r="H132" s="12">
        <v>50</v>
      </c>
      <c r="I132" s="12"/>
      <c r="J132" s="12"/>
      <c r="K132" s="12"/>
      <c r="L132" s="13"/>
      <c r="M132" s="12">
        <f t="shared" si="18"/>
        <v>0</v>
      </c>
      <c r="N132" s="12">
        <f t="shared" si="19"/>
        <v>0</v>
      </c>
      <c r="O132" s="57"/>
      <c r="P132" s="15">
        <v>0.04</v>
      </c>
      <c r="Q132" s="15">
        <f t="shared" si="20"/>
        <v>0</v>
      </c>
    </row>
    <row r="133" spans="1:19" x14ac:dyDescent="0.2">
      <c r="A133" s="36" t="s">
        <v>211</v>
      </c>
      <c r="B133" s="36" t="s">
        <v>131</v>
      </c>
      <c r="C133" s="36">
        <v>90445600</v>
      </c>
      <c r="D133" s="36" t="s">
        <v>277</v>
      </c>
      <c r="E133" s="12">
        <v>25</v>
      </c>
      <c r="F133" s="12">
        <v>600</v>
      </c>
      <c r="G133" s="12">
        <v>10</v>
      </c>
      <c r="H133" s="12">
        <v>50</v>
      </c>
      <c r="I133" s="12"/>
      <c r="J133" s="12"/>
      <c r="K133" s="12"/>
      <c r="L133" s="13"/>
      <c r="M133" s="12">
        <f t="shared" si="18"/>
        <v>0</v>
      </c>
      <c r="N133" s="12">
        <f t="shared" si="19"/>
        <v>0</v>
      </c>
      <c r="O133" s="57"/>
      <c r="P133" s="15">
        <v>0.04</v>
      </c>
      <c r="Q133" s="15">
        <f t="shared" si="20"/>
        <v>0</v>
      </c>
    </row>
    <row r="134" spans="1:19" x14ac:dyDescent="0.2">
      <c r="A134" s="11" t="s">
        <v>162</v>
      </c>
      <c r="B134" s="11" t="s">
        <v>163</v>
      </c>
      <c r="C134" s="11" t="s">
        <v>162</v>
      </c>
      <c r="D134" s="11" t="s">
        <v>275</v>
      </c>
      <c r="E134" s="12">
        <v>25</v>
      </c>
      <c r="F134" s="12">
        <v>750</v>
      </c>
      <c r="G134" s="12">
        <v>10</v>
      </c>
      <c r="H134" s="12">
        <v>50</v>
      </c>
      <c r="I134" s="12"/>
      <c r="J134" s="12"/>
      <c r="K134" s="12"/>
      <c r="L134" s="13"/>
      <c r="M134" s="12">
        <f t="shared" si="18"/>
        <v>0</v>
      </c>
      <c r="N134" s="12">
        <f t="shared" si="19"/>
        <v>0</v>
      </c>
      <c r="O134" s="57"/>
      <c r="P134" s="15">
        <v>0.04</v>
      </c>
      <c r="Q134" s="15">
        <f t="shared" si="20"/>
        <v>0</v>
      </c>
    </row>
    <row r="135" spans="1:19" x14ac:dyDescent="0.2">
      <c r="A135" s="36" t="s">
        <v>218</v>
      </c>
      <c r="B135" s="36" t="s">
        <v>163</v>
      </c>
      <c r="C135" s="31" t="s">
        <v>219</v>
      </c>
      <c r="D135" s="36" t="s">
        <v>277</v>
      </c>
      <c r="E135" s="12">
        <v>25</v>
      </c>
      <c r="F135" s="12">
        <v>750</v>
      </c>
      <c r="G135" s="12">
        <v>10</v>
      </c>
      <c r="H135" s="12">
        <v>50</v>
      </c>
      <c r="I135" s="12"/>
      <c r="J135" s="12">
        <v>200</v>
      </c>
      <c r="K135" s="12"/>
      <c r="L135" s="13"/>
      <c r="M135" s="12">
        <f t="shared" si="18"/>
        <v>200</v>
      </c>
      <c r="N135" s="12">
        <f t="shared" si="19"/>
        <v>4</v>
      </c>
      <c r="O135" s="57"/>
      <c r="P135" s="15">
        <v>0.04</v>
      </c>
      <c r="Q135" s="15">
        <f t="shared" si="20"/>
        <v>0.16</v>
      </c>
    </row>
    <row r="136" spans="1:19" x14ac:dyDescent="0.2">
      <c r="A136" s="11" t="s">
        <v>132</v>
      </c>
      <c r="B136" s="11" t="s">
        <v>133</v>
      </c>
      <c r="C136" s="11" t="s">
        <v>132</v>
      </c>
      <c r="D136" s="11" t="s">
        <v>275</v>
      </c>
      <c r="E136" s="12">
        <v>25</v>
      </c>
      <c r="F136" s="12">
        <v>900</v>
      </c>
      <c r="G136" s="12">
        <v>10</v>
      </c>
      <c r="H136" s="12">
        <v>50</v>
      </c>
      <c r="I136" s="12"/>
      <c r="J136" s="12"/>
      <c r="K136" s="12"/>
      <c r="L136" s="13"/>
      <c r="M136" s="12">
        <f t="shared" si="18"/>
        <v>0</v>
      </c>
      <c r="N136" s="12">
        <f t="shared" si="19"/>
        <v>0</v>
      </c>
      <c r="O136" s="57"/>
      <c r="P136" s="15">
        <v>0.06</v>
      </c>
      <c r="Q136" s="15">
        <f t="shared" si="20"/>
        <v>0</v>
      </c>
    </row>
    <row r="137" spans="1:19" x14ac:dyDescent="0.2">
      <c r="A137" s="36" t="s">
        <v>264</v>
      </c>
      <c r="B137" s="36" t="s">
        <v>133</v>
      </c>
      <c r="C137" s="31" t="s">
        <v>265</v>
      </c>
      <c r="D137" s="36" t="s">
        <v>277</v>
      </c>
      <c r="E137" s="12">
        <v>25</v>
      </c>
      <c r="F137" s="12">
        <v>900</v>
      </c>
      <c r="G137" s="12">
        <v>10</v>
      </c>
      <c r="H137" s="12">
        <v>50</v>
      </c>
      <c r="I137" s="12"/>
      <c r="J137" s="12"/>
      <c r="K137" s="12"/>
      <c r="L137" s="13"/>
      <c r="M137" s="12">
        <f t="shared" si="18"/>
        <v>0</v>
      </c>
      <c r="N137" s="12">
        <f t="shared" si="19"/>
        <v>0</v>
      </c>
      <c r="O137" s="57"/>
      <c r="P137" s="15">
        <v>0.06</v>
      </c>
      <c r="Q137" s="15">
        <f t="shared" si="20"/>
        <v>0</v>
      </c>
    </row>
    <row r="138" spans="1:19" x14ac:dyDescent="0.2">
      <c r="A138" s="11" t="s">
        <v>134</v>
      </c>
      <c r="B138" s="11" t="s">
        <v>135</v>
      </c>
      <c r="C138" s="11" t="s">
        <v>134</v>
      </c>
      <c r="D138" s="11" t="s">
        <v>275</v>
      </c>
      <c r="E138" s="12">
        <v>25</v>
      </c>
      <c r="F138" s="12">
        <v>1200</v>
      </c>
      <c r="G138" s="12">
        <v>10</v>
      </c>
      <c r="H138" s="12">
        <v>50</v>
      </c>
      <c r="I138" s="12"/>
      <c r="J138" s="12"/>
      <c r="K138" s="12"/>
      <c r="L138" s="13"/>
      <c r="M138" s="12">
        <f t="shared" si="18"/>
        <v>0</v>
      </c>
      <c r="N138" s="12">
        <f t="shared" si="19"/>
        <v>0</v>
      </c>
      <c r="O138" s="57"/>
      <c r="P138" s="15">
        <v>0.08</v>
      </c>
      <c r="Q138" s="15">
        <f t="shared" si="20"/>
        <v>0</v>
      </c>
    </row>
    <row r="139" spans="1:19" x14ac:dyDescent="0.2">
      <c r="A139" s="26" t="s">
        <v>451</v>
      </c>
      <c r="B139" s="36" t="s">
        <v>135</v>
      </c>
      <c r="C139" s="26">
        <v>90445810</v>
      </c>
      <c r="D139" s="36" t="s">
        <v>277</v>
      </c>
      <c r="E139" s="12" t="s">
        <v>63</v>
      </c>
      <c r="F139" s="12">
        <v>1200</v>
      </c>
      <c r="G139" s="12">
        <v>10</v>
      </c>
      <c r="H139" s="12">
        <v>50</v>
      </c>
      <c r="I139" s="12"/>
      <c r="J139" s="12"/>
      <c r="K139" s="12"/>
      <c r="L139" s="13"/>
      <c r="M139" s="12">
        <f t="shared" si="18"/>
        <v>0</v>
      </c>
      <c r="N139" s="12">
        <f t="shared" si="19"/>
        <v>0</v>
      </c>
      <c r="O139" s="57"/>
      <c r="P139" s="15">
        <v>0.08</v>
      </c>
      <c r="Q139" s="15">
        <f t="shared" si="20"/>
        <v>0</v>
      </c>
    </row>
    <row r="140" spans="1:19" x14ac:dyDescent="0.2">
      <c r="A140" s="11" t="s">
        <v>238</v>
      </c>
      <c r="B140" s="11" t="s">
        <v>239</v>
      </c>
      <c r="C140" s="11" t="s">
        <v>238</v>
      </c>
      <c r="D140" s="11" t="s">
        <v>275</v>
      </c>
      <c r="E140" s="12">
        <v>25</v>
      </c>
      <c r="F140" s="12">
        <v>1524</v>
      </c>
      <c r="G140" s="12">
        <v>10</v>
      </c>
      <c r="H140" s="12">
        <v>50</v>
      </c>
      <c r="I140" s="12"/>
      <c r="J140" s="12"/>
      <c r="K140" s="12"/>
      <c r="L140" s="13"/>
      <c r="M140" s="12">
        <f t="shared" si="18"/>
        <v>0</v>
      </c>
      <c r="N140" s="12">
        <f t="shared" si="19"/>
        <v>0</v>
      </c>
      <c r="O140" s="57"/>
      <c r="P140" s="15">
        <v>0.08</v>
      </c>
      <c r="Q140" s="15">
        <f t="shared" si="20"/>
        <v>0</v>
      </c>
    </row>
    <row r="141" spans="1:19" x14ac:dyDescent="0.2">
      <c r="A141" s="11" t="s">
        <v>164</v>
      </c>
      <c r="B141" s="11" t="s">
        <v>165</v>
      </c>
      <c r="C141" s="11" t="s">
        <v>164</v>
      </c>
      <c r="D141" s="11" t="s">
        <v>275</v>
      </c>
      <c r="E141" s="12">
        <v>25</v>
      </c>
      <c r="F141" s="12">
        <v>1800</v>
      </c>
      <c r="G141" s="12">
        <v>10</v>
      </c>
      <c r="H141" s="12">
        <v>50</v>
      </c>
      <c r="I141" s="12"/>
      <c r="J141" s="12"/>
      <c r="K141" s="12"/>
      <c r="L141" s="13"/>
      <c r="M141" s="12">
        <f t="shared" si="18"/>
        <v>0</v>
      </c>
      <c r="N141" s="12">
        <f t="shared" si="19"/>
        <v>0</v>
      </c>
      <c r="O141" s="57"/>
      <c r="P141" s="15">
        <v>0.12</v>
      </c>
      <c r="Q141" s="15">
        <f t="shared" si="20"/>
        <v>0</v>
      </c>
    </row>
    <row r="142" spans="1:19" x14ac:dyDescent="0.2">
      <c r="A142" s="36" t="s">
        <v>227</v>
      </c>
      <c r="B142" s="36" t="s">
        <v>165</v>
      </c>
      <c r="C142" s="36">
        <v>90445900</v>
      </c>
      <c r="D142" s="36" t="s">
        <v>277</v>
      </c>
      <c r="E142" s="12">
        <v>25</v>
      </c>
      <c r="F142" s="12">
        <v>1800</v>
      </c>
      <c r="G142" s="12">
        <v>10</v>
      </c>
      <c r="H142" s="12">
        <v>50</v>
      </c>
      <c r="I142" s="12"/>
      <c r="J142" s="12"/>
      <c r="K142" s="12"/>
      <c r="L142" s="13"/>
      <c r="M142" s="12">
        <f t="shared" si="18"/>
        <v>0</v>
      </c>
      <c r="N142" s="12">
        <f t="shared" si="19"/>
        <v>0</v>
      </c>
      <c r="O142" s="57"/>
      <c r="P142" s="15">
        <v>0.12</v>
      </c>
      <c r="Q142" s="15">
        <f t="shared" si="20"/>
        <v>0</v>
      </c>
      <c r="R142" s="43"/>
    </row>
    <row r="143" spans="1:19" x14ac:dyDescent="0.2">
      <c r="A143" s="36" t="s">
        <v>301</v>
      </c>
      <c r="B143" s="36" t="s">
        <v>302</v>
      </c>
      <c r="C143" s="36">
        <v>90446000</v>
      </c>
      <c r="D143" s="36" t="s">
        <v>277</v>
      </c>
      <c r="E143" s="12">
        <v>25</v>
      </c>
      <c r="F143" s="12">
        <v>2400</v>
      </c>
      <c r="G143" s="12">
        <v>10</v>
      </c>
      <c r="H143" s="12">
        <v>50</v>
      </c>
      <c r="I143" s="12">
        <v>100</v>
      </c>
      <c r="J143" s="12"/>
      <c r="K143" s="12"/>
      <c r="L143" s="13"/>
      <c r="M143" s="12">
        <f t="shared" si="18"/>
        <v>100</v>
      </c>
      <c r="N143" s="12">
        <f t="shared" si="19"/>
        <v>2</v>
      </c>
      <c r="O143" s="57"/>
      <c r="P143" s="15">
        <v>0.12</v>
      </c>
      <c r="Q143" s="15">
        <f t="shared" si="20"/>
        <v>0.24</v>
      </c>
      <c r="R143" s="43"/>
    </row>
    <row r="144" spans="1:19" x14ac:dyDescent="0.2">
      <c r="A144" s="305"/>
      <c r="B144" s="305"/>
      <c r="C144" s="305"/>
      <c r="D144" s="305"/>
      <c r="E144" s="305"/>
      <c r="F144" s="305"/>
      <c r="G144" s="305"/>
      <c r="H144" s="305"/>
      <c r="I144" s="36">
        <f t="shared" ref="I144:N144" si="21">SUBTOTAL(9,I5:I143)</f>
        <v>100</v>
      </c>
      <c r="J144" s="36">
        <f t="shared" si="21"/>
        <v>9900</v>
      </c>
      <c r="K144" s="36">
        <f t="shared" si="21"/>
        <v>10550</v>
      </c>
      <c r="L144" s="36">
        <f t="shared" si="21"/>
        <v>0</v>
      </c>
      <c r="M144" s="36">
        <f t="shared" si="21"/>
        <v>20550</v>
      </c>
      <c r="N144" s="36">
        <f t="shared" si="21"/>
        <v>320</v>
      </c>
      <c r="O144" s="59"/>
      <c r="P144" s="12"/>
      <c r="Q144" s="36">
        <f>SUBTOTAL(9,Q5:Q143)</f>
        <v>21.89</v>
      </c>
      <c r="R144" s="3">
        <f>SUM(R13:R143)</f>
        <v>21.39</v>
      </c>
      <c r="S144" s="3">
        <f>SUM(S13:S143)</f>
        <v>100</v>
      </c>
    </row>
    <row r="145" spans="1:17" x14ac:dyDescent="0.2">
      <c r="A145" s="305"/>
      <c r="B145" s="305"/>
      <c r="C145" s="305"/>
      <c r="D145" s="305"/>
      <c r="E145" s="305"/>
      <c r="F145" s="305"/>
      <c r="G145" s="305"/>
      <c r="H145" s="305"/>
      <c r="I145" s="36">
        <v>2</v>
      </c>
      <c r="J145" s="36">
        <v>154</v>
      </c>
      <c r="K145" s="36">
        <v>164</v>
      </c>
      <c r="L145" s="36"/>
      <c r="M145" s="36"/>
      <c r="N145" s="36">
        <f>SUM(I145:L145)</f>
        <v>320</v>
      </c>
      <c r="Q145" s="3">
        <f>Q144/30</f>
        <v>0.72966666666666669</v>
      </c>
    </row>
    <row r="146" spans="1:17" x14ac:dyDescent="0.2">
      <c r="A146" s="305"/>
      <c r="B146" s="305"/>
      <c r="C146" s="305"/>
      <c r="D146" s="305"/>
      <c r="E146" s="305"/>
      <c r="F146" s="305"/>
      <c r="G146" s="305"/>
      <c r="H146" s="305"/>
      <c r="I146" s="36">
        <v>0.24</v>
      </c>
      <c r="J146" s="36">
        <v>10.43</v>
      </c>
      <c r="K146" s="36">
        <v>11.22</v>
      </c>
      <c r="L146" s="36"/>
      <c r="M146" s="36"/>
      <c r="N146" s="36">
        <f>SUM(I146:L146)</f>
        <v>21.89</v>
      </c>
    </row>
    <row r="147" spans="1:17" x14ac:dyDescent="0.2">
      <c r="A147" s="34"/>
      <c r="B147" s="34"/>
      <c r="C147" s="34"/>
      <c r="D147" s="34"/>
      <c r="E147" s="34"/>
      <c r="F147" s="34"/>
      <c r="G147" s="34"/>
      <c r="H147" s="34"/>
    </row>
    <row r="148" spans="1:17" x14ac:dyDescent="0.2">
      <c r="A148" s="28" t="s">
        <v>136</v>
      </c>
      <c r="B148" s="28" t="s">
        <v>136</v>
      </c>
      <c r="C148" s="30"/>
      <c r="D148" s="30"/>
      <c r="E148" s="8" t="s">
        <v>10</v>
      </c>
      <c r="F148" s="8" t="s">
        <v>137</v>
      </c>
      <c r="G148" s="300" t="s">
        <v>138</v>
      </c>
      <c r="H148" s="301"/>
      <c r="I148" s="20"/>
      <c r="J148" s="20"/>
      <c r="K148" s="20"/>
      <c r="L148" s="20"/>
      <c r="M148" s="12"/>
      <c r="N148" s="12"/>
      <c r="O148" s="35"/>
      <c r="P148" s="12"/>
      <c r="Q148" s="15"/>
    </row>
    <row r="149" spans="1:17" x14ac:dyDescent="0.2">
      <c r="A149" s="36"/>
      <c r="B149" s="36"/>
      <c r="C149" s="36"/>
      <c r="D149" s="36"/>
      <c r="E149" s="8"/>
      <c r="F149" s="8"/>
      <c r="G149" s="8" t="s">
        <v>139</v>
      </c>
      <c r="H149" s="8" t="s">
        <v>140</v>
      </c>
      <c r="I149" s="8" t="s">
        <v>140</v>
      </c>
      <c r="J149" s="8" t="s">
        <v>140</v>
      </c>
      <c r="K149" s="8" t="s">
        <v>140</v>
      </c>
      <c r="L149" s="8" t="s">
        <v>140</v>
      </c>
      <c r="M149" s="36" t="s">
        <v>140</v>
      </c>
      <c r="N149" s="36" t="s">
        <v>12</v>
      </c>
      <c r="O149" s="37"/>
      <c r="P149" s="12"/>
      <c r="Q149" s="15"/>
    </row>
    <row r="150" spans="1:17" x14ac:dyDescent="0.2">
      <c r="A150" s="38" t="s">
        <v>142</v>
      </c>
      <c r="B150" s="38" t="s">
        <v>143</v>
      </c>
      <c r="C150" s="38" t="s">
        <v>142</v>
      </c>
      <c r="D150" s="38" t="s">
        <v>142</v>
      </c>
      <c r="E150" s="12">
        <v>13</v>
      </c>
      <c r="F150" s="12">
        <v>25</v>
      </c>
      <c r="G150" s="12">
        <v>5</v>
      </c>
      <c r="H150" s="12">
        <v>125</v>
      </c>
      <c r="I150" s="12"/>
      <c r="J150" s="12"/>
      <c r="K150" s="12"/>
      <c r="L150" s="12"/>
      <c r="M150" s="12">
        <f>SUM(I150:L150)</f>
        <v>0</v>
      </c>
      <c r="N150" s="12">
        <f>$M150/$H150</f>
        <v>0</v>
      </c>
      <c r="O150" s="39"/>
      <c r="P150" s="15">
        <v>0.09</v>
      </c>
      <c r="Q150" s="15">
        <f>$N150*$P150</f>
        <v>0</v>
      </c>
    </row>
    <row r="151" spans="1:17" x14ac:dyDescent="0.2">
      <c r="A151" s="38" t="s">
        <v>144</v>
      </c>
      <c r="B151" s="38" t="s">
        <v>145</v>
      </c>
      <c r="C151" s="38" t="s">
        <v>144</v>
      </c>
      <c r="D151" s="38" t="s">
        <v>144</v>
      </c>
      <c r="E151" s="12">
        <v>19</v>
      </c>
      <c r="F151" s="12">
        <v>25</v>
      </c>
      <c r="G151" s="12">
        <v>5</v>
      </c>
      <c r="H151" s="12">
        <v>125</v>
      </c>
      <c r="I151" s="12"/>
      <c r="J151" s="12"/>
      <c r="K151" s="12"/>
      <c r="L151" s="12"/>
      <c r="M151" s="12">
        <f>SUM(I151:L151)</f>
        <v>0</v>
      </c>
      <c r="N151" s="12">
        <f>$M151/$H151</f>
        <v>0</v>
      </c>
      <c r="O151" s="39"/>
      <c r="P151" s="15">
        <v>0.15</v>
      </c>
      <c r="Q151" s="15">
        <f>$N151*$P151</f>
        <v>0</v>
      </c>
    </row>
    <row r="152" spans="1:17" x14ac:dyDescent="0.2">
      <c r="B152" s="3"/>
      <c r="I152" s="36">
        <f t="shared" ref="I152:L152" si="22">SUM(I150:I151)</f>
        <v>0</v>
      </c>
      <c r="J152" s="36">
        <f t="shared" si="22"/>
        <v>0</v>
      </c>
      <c r="K152" s="36">
        <f t="shared" ref="K152" si="23">SUM(K150:K151)</f>
        <v>0</v>
      </c>
      <c r="L152" s="36">
        <f t="shared" si="22"/>
        <v>0</v>
      </c>
      <c r="M152" s="36">
        <f>SUBTOTAL(9,M150:M151)</f>
        <v>0</v>
      </c>
      <c r="N152" s="36">
        <f>SUBTOTAL(9,N150:N151)</f>
        <v>0</v>
      </c>
      <c r="O152" s="37"/>
      <c r="P152" s="12"/>
      <c r="Q152" s="33">
        <f>SUBTOTAL(9,Q150:Q151)</f>
        <v>0</v>
      </c>
    </row>
    <row r="153" spans="1:17" x14ac:dyDescent="0.2">
      <c r="B153" s="3"/>
      <c r="I153" s="40"/>
      <c r="J153" s="40"/>
      <c r="K153" s="40"/>
      <c r="L153" s="40"/>
      <c r="M153" s="36">
        <v>0</v>
      </c>
      <c r="N153" s="36">
        <v>0</v>
      </c>
      <c r="O153" s="35"/>
      <c r="P153" s="12"/>
      <c r="Q153" s="33">
        <v>0</v>
      </c>
    </row>
  </sheetData>
  <autoFilter ref="D3:D146"/>
  <mergeCells count="11">
    <mergeCell ref="A109:B109"/>
    <mergeCell ref="A144:H144"/>
    <mergeCell ref="A145:H145"/>
    <mergeCell ref="A146:H146"/>
    <mergeCell ref="G148:H148"/>
    <mergeCell ref="P3:Q3"/>
    <mergeCell ref="A1:H1"/>
    <mergeCell ref="A2:D2"/>
    <mergeCell ref="E2:H2"/>
    <mergeCell ref="G3:H3"/>
    <mergeCell ref="M3:N3"/>
  </mergeCells>
  <conditionalFormatting sqref="A5:XFD143">
    <cfRule type="expression" dxfId="447" priority="2">
      <formula>MOD(ROW(),2)</formula>
    </cfRule>
  </conditionalFormatting>
  <conditionalFormatting sqref="M5:M143">
    <cfRule type="cellIs" dxfId="446" priority="4" operator="greaterThan">
      <formula>10000</formula>
    </cfRule>
  </conditionalFormatting>
  <conditionalFormatting sqref="M110:M143">
    <cfRule type="cellIs" dxfId="445" priority="5" operator="greaterThan">
      <formula>2000</formula>
    </cfRule>
  </conditionalFormatting>
  <conditionalFormatting sqref="Q5:Q108">
    <cfRule type="cellIs" dxfId="444" priority="3" operator="greaterThan">
      <formula>10</formula>
    </cfRule>
  </conditionalFormatting>
  <conditionalFormatting sqref="Q139">
    <cfRule type="cellIs" dxfId="443" priority="1" operator="greaterThan">
      <formula>10</formula>
    </cfRule>
  </conditionalFormatting>
  <pageMargins left="0.25" right="0.25" top="0.75" bottom="0.75" header="0.3" footer="0.3"/>
  <pageSetup paperSize="9" scale="69" fitToHeight="0" orientation="landscape" r:id="rId1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7">
    <pageSetUpPr fitToPage="1"/>
  </sheetPr>
  <dimension ref="A1:R153"/>
  <sheetViews>
    <sheetView zoomScaleNormal="100" workbookViewId="0">
      <pane xSplit="4" ySplit="4" topLeftCell="E5" activePane="bottomRight" state="frozen"/>
      <selection pane="topRight" activeCell="D1" sqref="D1"/>
      <selection pane="bottomLeft" activeCell="A4" sqref="A4"/>
      <selection pane="bottomRight" activeCell="E5" sqref="E5"/>
    </sheetView>
  </sheetViews>
  <sheetFormatPr defaultColWidth="9.140625" defaultRowHeight="12.75" x14ac:dyDescent="0.2"/>
  <cols>
    <col min="1" max="1" width="12.5703125" style="3" customWidth="1"/>
    <col min="2" max="2" width="14" style="41" customWidth="1"/>
    <col min="3" max="3" width="14" style="3" bestFit="1" customWidth="1"/>
    <col min="4" max="4" width="12.28515625" style="3" customWidth="1"/>
    <col min="5" max="5" width="7.85546875" style="3" customWidth="1"/>
    <col min="6" max="6" width="8.5703125" style="3" customWidth="1"/>
    <col min="7" max="7" width="6.140625" style="3" customWidth="1"/>
    <col min="8" max="8" width="6.42578125" style="3" customWidth="1"/>
    <col min="9" max="10" width="10.140625" style="3" customWidth="1"/>
    <col min="11" max="11" width="8.28515625" style="3" customWidth="1"/>
    <col min="12" max="12" width="10.7109375" style="3" bestFit="1" customWidth="1"/>
    <col min="13" max="13" width="8.28515625" style="3" bestFit="1" customWidth="1"/>
    <col min="14" max="15" width="9.42578125" style="3" customWidth="1"/>
    <col min="16" max="16" width="9.28515625" style="3" customWidth="1"/>
    <col min="17" max="16384" width="9.140625" style="3"/>
  </cols>
  <sheetData>
    <row r="1" spans="1:18" x14ac:dyDescent="0.2">
      <c r="A1" s="303" t="s">
        <v>281</v>
      </c>
      <c r="B1" s="303"/>
      <c r="C1" s="303"/>
      <c r="D1" s="303"/>
      <c r="E1" s="303"/>
      <c r="F1" s="303"/>
      <c r="G1" s="303"/>
      <c r="H1" s="303"/>
      <c r="I1" s="30" t="s">
        <v>521</v>
      </c>
      <c r="J1" s="30"/>
      <c r="K1" s="20"/>
      <c r="L1" s="20"/>
      <c r="M1" s="20"/>
    </row>
    <row r="2" spans="1:18" x14ac:dyDescent="0.2">
      <c r="A2" s="303" t="s">
        <v>529</v>
      </c>
      <c r="B2" s="303"/>
      <c r="C2" s="303"/>
      <c r="D2" s="303"/>
      <c r="E2" s="303"/>
      <c r="F2" s="303"/>
      <c r="G2" s="303"/>
      <c r="H2" s="303"/>
      <c r="I2" s="10"/>
      <c r="J2" s="10"/>
      <c r="K2" s="8"/>
      <c r="L2" s="8"/>
      <c r="M2" s="8"/>
      <c r="N2" s="29"/>
      <c r="O2" s="29"/>
      <c r="P2" s="30"/>
    </row>
    <row r="3" spans="1:18" x14ac:dyDescent="0.2">
      <c r="A3" s="8" t="s">
        <v>0</v>
      </c>
      <c r="B3" s="8" t="s">
        <v>1</v>
      </c>
      <c r="C3" s="8" t="s">
        <v>2</v>
      </c>
      <c r="D3" s="8" t="s">
        <v>274</v>
      </c>
      <c r="E3" s="8" t="s">
        <v>3</v>
      </c>
      <c r="F3" s="8" t="s">
        <v>4</v>
      </c>
      <c r="G3" s="302" t="s">
        <v>5</v>
      </c>
      <c r="H3" s="302"/>
      <c r="I3" s="31" t="s">
        <v>518</v>
      </c>
      <c r="J3" s="31" t="s">
        <v>527</v>
      </c>
      <c r="K3" s="36"/>
      <c r="L3" s="302" t="s">
        <v>6</v>
      </c>
      <c r="M3" s="302"/>
      <c r="N3" s="55"/>
      <c r="O3" s="300" t="s">
        <v>7</v>
      </c>
      <c r="P3" s="301"/>
    </row>
    <row r="4" spans="1:18" x14ac:dyDescent="0.2">
      <c r="A4" s="36" t="s">
        <v>8</v>
      </c>
      <c r="B4" s="36"/>
      <c r="C4" s="36"/>
      <c r="D4" s="36"/>
      <c r="E4" s="7" t="s">
        <v>9</v>
      </c>
      <c r="F4" s="36" t="s">
        <v>10</v>
      </c>
      <c r="G4" s="8" t="s">
        <v>11</v>
      </c>
      <c r="H4" s="8" t="s">
        <v>12</v>
      </c>
      <c r="I4" s="36" t="s">
        <v>519</v>
      </c>
      <c r="J4" s="36" t="s">
        <v>528</v>
      </c>
      <c r="K4" s="36"/>
      <c r="L4" s="8" t="s">
        <v>13</v>
      </c>
      <c r="M4" s="8" t="s">
        <v>12</v>
      </c>
      <c r="N4" s="56"/>
      <c r="O4" s="10" t="s">
        <v>14</v>
      </c>
      <c r="P4" s="10" t="s">
        <v>15</v>
      </c>
    </row>
    <row r="5" spans="1:18" x14ac:dyDescent="0.2">
      <c r="A5" s="11" t="s">
        <v>383</v>
      </c>
      <c r="B5" s="11" t="s">
        <v>384</v>
      </c>
      <c r="C5" s="11" t="s">
        <v>383</v>
      </c>
      <c r="D5" s="11" t="s">
        <v>275</v>
      </c>
      <c r="E5" s="12">
        <v>15</v>
      </c>
      <c r="F5" s="12">
        <v>225</v>
      </c>
      <c r="G5" s="12">
        <v>10</v>
      </c>
      <c r="H5" s="12">
        <v>400</v>
      </c>
      <c r="I5" s="12"/>
      <c r="J5" s="12"/>
      <c r="K5" s="13"/>
      <c r="L5" s="12">
        <f t="shared" ref="L5:L19" si="0">SUM(I5:K5)</f>
        <v>0</v>
      </c>
      <c r="M5" s="12">
        <f t="shared" ref="M5:M19" si="1">$L5/$H5</f>
        <v>0</v>
      </c>
      <c r="N5" s="57"/>
      <c r="O5" s="15">
        <v>0.06</v>
      </c>
      <c r="P5" s="15">
        <f t="shared" ref="P5:P19" si="2">$M5*$O5</f>
        <v>0</v>
      </c>
      <c r="Q5" s="43">
        <f>SUM(P5:P19)</f>
        <v>0.5</v>
      </c>
      <c r="R5" s="3">
        <f>Q5*100/$Q$144</f>
        <v>4.9164208456243852</v>
      </c>
    </row>
    <row r="6" spans="1:18" x14ac:dyDescent="0.2">
      <c r="A6" s="11" t="s">
        <v>385</v>
      </c>
      <c r="B6" s="11" t="s">
        <v>386</v>
      </c>
      <c r="C6" s="11" t="s">
        <v>385</v>
      </c>
      <c r="D6" s="11" t="s">
        <v>275</v>
      </c>
      <c r="E6" s="12">
        <v>15</v>
      </c>
      <c r="F6" s="12">
        <v>300</v>
      </c>
      <c r="G6" s="12">
        <v>10</v>
      </c>
      <c r="H6" s="12">
        <v>300</v>
      </c>
      <c r="I6" s="12"/>
      <c r="J6" s="12"/>
      <c r="K6" s="13"/>
      <c r="L6" s="12">
        <f t="shared" si="0"/>
        <v>0</v>
      </c>
      <c r="M6" s="12">
        <f t="shared" si="1"/>
        <v>0</v>
      </c>
      <c r="N6" s="57"/>
      <c r="O6" s="15">
        <v>0.06</v>
      </c>
      <c r="P6" s="15">
        <f t="shared" si="2"/>
        <v>0</v>
      </c>
      <c r="Q6" s="43"/>
    </row>
    <row r="7" spans="1:18" x14ac:dyDescent="0.2">
      <c r="A7" s="36" t="s">
        <v>387</v>
      </c>
      <c r="B7" s="36" t="s">
        <v>259</v>
      </c>
      <c r="C7" s="31" t="s">
        <v>388</v>
      </c>
      <c r="D7" s="36" t="s">
        <v>277</v>
      </c>
      <c r="E7" s="12" t="s">
        <v>167</v>
      </c>
      <c r="F7" s="12">
        <v>300</v>
      </c>
      <c r="G7" s="12">
        <v>10</v>
      </c>
      <c r="H7" s="12">
        <v>300</v>
      </c>
      <c r="I7" s="12"/>
      <c r="J7" s="12"/>
      <c r="K7" s="13"/>
      <c r="L7" s="12">
        <f t="shared" si="0"/>
        <v>0</v>
      </c>
      <c r="M7" s="12">
        <f t="shared" si="1"/>
        <v>0</v>
      </c>
      <c r="N7" s="57"/>
      <c r="O7" s="15">
        <v>0.06</v>
      </c>
      <c r="P7" s="15">
        <f t="shared" si="2"/>
        <v>0</v>
      </c>
      <c r="Q7" s="43"/>
    </row>
    <row r="8" spans="1:18" x14ac:dyDescent="0.2">
      <c r="A8" s="11" t="s">
        <v>258</v>
      </c>
      <c r="B8" s="11" t="s">
        <v>259</v>
      </c>
      <c r="C8" s="11" t="s">
        <v>258</v>
      </c>
      <c r="D8" s="11" t="s">
        <v>275</v>
      </c>
      <c r="E8" s="12">
        <v>15</v>
      </c>
      <c r="F8" s="12">
        <v>375</v>
      </c>
      <c r="G8" s="12">
        <v>10</v>
      </c>
      <c r="H8" s="12">
        <v>200</v>
      </c>
      <c r="I8" s="12"/>
      <c r="J8" s="12"/>
      <c r="K8" s="13"/>
      <c r="L8" s="12">
        <f t="shared" si="0"/>
        <v>0</v>
      </c>
      <c r="M8" s="12">
        <f t="shared" si="1"/>
        <v>0</v>
      </c>
      <c r="N8" s="57"/>
      <c r="O8" s="15">
        <v>0.06</v>
      </c>
      <c r="P8" s="15">
        <f t="shared" si="2"/>
        <v>0</v>
      </c>
      <c r="Q8" s="43"/>
    </row>
    <row r="9" spans="1:18" x14ac:dyDescent="0.2">
      <c r="A9" s="11" t="s">
        <v>26</v>
      </c>
      <c r="B9" s="11" t="s">
        <v>27</v>
      </c>
      <c r="C9" s="11" t="s">
        <v>26</v>
      </c>
      <c r="D9" s="11" t="s">
        <v>275</v>
      </c>
      <c r="E9" s="12">
        <v>15</v>
      </c>
      <c r="F9" s="12">
        <v>457</v>
      </c>
      <c r="G9" s="12">
        <v>10</v>
      </c>
      <c r="H9" s="12">
        <v>200</v>
      </c>
      <c r="I9" s="12"/>
      <c r="J9" s="12"/>
      <c r="K9" s="13"/>
      <c r="L9" s="12">
        <f t="shared" si="0"/>
        <v>0</v>
      </c>
      <c r="M9" s="12">
        <f t="shared" si="1"/>
        <v>0</v>
      </c>
      <c r="N9" s="57"/>
      <c r="O9" s="15">
        <v>0.05</v>
      </c>
      <c r="P9" s="15">
        <f t="shared" si="2"/>
        <v>0</v>
      </c>
    </row>
    <row r="10" spans="1:18" x14ac:dyDescent="0.2">
      <c r="A10" s="36" t="s">
        <v>169</v>
      </c>
      <c r="B10" s="36" t="s">
        <v>27</v>
      </c>
      <c r="C10" s="36">
        <v>90441400</v>
      </c>
      <c r="D10" s="36" t="s">
        <v>277</v>
      </c>
      <c r="E10" s="12" t="s">
        <v>167</v>
      </c>
      <c r="F10" s="12">
        <v>450</v>
      </c>
      <c r="G10" s="12">
        <v>10</v>
      </c>
      <c r="H10" s="12">
        <v>200</v>
      </c>
      <c r="I10" s="12"/>
      <c r="J10" s="12"/>
      <c r="K10" s="13"/>
      <c r="L10" s="12">
        <f t="shared" si="0"/>
        <v>0</v>
      </c>
      <c r="M10" s="12">
        <f t="shared" si="1"/>
        <v>0</v>
      </c>
      <c r="N10" s="57"/>
      <c r="O10" s="15">
        <v>0.05</v>
      </c>
      <c r="P10" s="15">
        <f t="shared" si="2"/>
        <v>0</v>
      </c>
    </row>
    <row r="11" spans="1:18" x14ac:dyDescent="0.2">
      <c r="A11" s="11" t="s">
        <v>24</v>
      </c>
      <c r="B11" s="11" t="s">
        <v>25</v>
      </c>
      <c r="C11" s="11" t="s">
        <v>24</v>
      </c>
      <c r="D11" s="11" t="s">
        <v>275</v>
      </c>
      <c r="E11" s="12">
        <v>15</v>
      </c>
      <c r="F11" s="12">
        <v>610</v>
      </c>
      <c r="G11" s="12">
        <v>10</v>
      </c>
      <c r="H11" s="12">
        <v>100</v>
      </c>
      <c r="I11" s="12"/>
      <c r="J11" s="12"/>
      <c r="K11" s="13"/>
      <c r="L11" s="12">
        <f t="shared" si="0"/>
        <v>0</v>
      </c>
      <c r="M11" s="12">
        <f t="shared" si="1"/>
        <v>0</v>
      </c>
      <c r="N11" s="57"/>
      <c r="O11" s="15">
        <v>0.04</v>
      </c>
      <c r="P11" s="15">
        <f t="shared" si="2"/>
        <v>0</v>
      </c>
    </row>
    <row r="12" spans="1:18" x14ac:dyDescent="0.2">
      <c r="A12" s="36" t="s">
        <v>168</v>
      </c>
      <c r="B12" s="36" t="s">
        <v>25</v>
      </c>
      <c r="C12" s="36">
        <v>90441600</v>
      </c>
      <c r="D12" s="36" t="s">
        <v>277</v>
      </c>
      <c r="E12" s="12" t="s">
        <v>167</v>
      </c>
      <c r="F12" s="12">
        <v>600</v>
      </c>
      <c r="G12" s="12">
        <v>10</v>
      </c>
      <c r="H12" s="12">
        <v>100</v>
      </c>
      <c r="I12" s="12"/>
      <c r="J12" s="12"/>
      <c r="K12" s="13"/>
      <c r="L12" s="12">
        <f t="shared" si="0"/>
        <v>0</v>
      </c>
      <c r="M12" s="12">
        <f t="shared" si="1"/>
        <v>0</v>
      </c>
      <c r="N12" s="57"/>
      <c r="O12" s="15">
        <v>0.04</v>
      </c>
      <c r="P12" s="15">
        <f t="shared" si="2"/>
        <v>0</v>
      </c>
    </row>
    <row r="13" spans="1:18" x14ac:dyDescent="0.2">
      <c r="A13" s="11" t="s">
        <v>150</v>
      </c>
      <c r="B13" s="11" t="s">
        <v>151</v>
      </c>
      <c r="C13" s="11" t="s">
        <v>150</v>
      </c>
      <c r="D13" s="11" t="s">
        <v>275</v>
      </c>
      <c r="E13" s="12">
        <v>15</v>
      </c>
      <c r="F13" s="12">
        <v>760</v>
      </c>
      <c r="G13" s="12">
        <v>10</v>
      </c>
      <c r="H13" s="12">
        <v>100</v>
      </c>
      <c r="I13" s="12"/>
      <c r="J13" s="12"/>
      <c r="K13" s="13"/>
      <c r="L13" s="12">
        <f t="shared" si="0"/>
        <v>0</v>
      </c>
      <c r="M13" s="12">
        <f t="shared" si="1"/>
        <v>0</v>
      </c>
      <c r="N13" s="57"/>
      <c r="O13" s="15">
        <v>0.04</v>
      </c>
      <c r="P13" s="15">
        <f t="shared" si="2"/>
        <v>0</v>
      </c>
    </row>
    <row r="14" spans="1:18" x14ac:dyDescent="0.2">
      <c r="A14" s="11" t="s">
        <v>20</v>
      </c>
      <c r="B14" s="11" t="s">
        <v>21</v>
      </c>
      <c r="C14" s="11" t="s">
        <v>20</v>
      </c>
      <c r="D14" s="11" t="s">
        <v>275</v>
      </c>
      <c r="E14" s="12">
        <v>15</v>
      </c>
      <c r="F14" s="12">
        <v>915</v>
      </c>
      <c r="G14" s="12">
        <v>10</v>
      </c>
      <c r="H14" s="12">
        <v>100</v>
      </c>
      <c r="I14" s="12"/>
      <c r="J14" s="12"/>
      <c r="K14" s="13"/>
      <c r="L14" s="12">
        <f t="shared" si="0"/>
        <v>0</v>
      </c>
      <c r="M14" s="12">
        <f t="shared" si="1"/>
        <v>0</v>
      </c>
      <c r="N14" s="57"/>
      <c r="O14" s="15">
        <v>0.05</v>
      </c>
      <c r="P14" s="15">
        <f t="shared" si="2"/>
        <v>0</v>
      </c>
    </row>
    <row r="15" spans="1:18" x14ac:dyDescent="0.2">
      <c r="A15" s="13" t="s">
        <v>166</v>
      </c>
      <c r="B15" s="13" t="s">
        <v>21</v>
      </c>
      <c r="C15" s="13">
        <v>90441800</v>
      </c>
      <c r="D15" s="36" t="s">
        <v>277</v>
      </c>
      <c r="E15" s="12" t="s">
        <v>167</v>
      </c>
      <c r="F15" s="12">
        <v>900</v>
      </c>
      <c r="G15" s="12">
        <v>10</v>
      </c>
      <c r="H15" s="12">
        <v>100</v>
      </c>
      <c r="I15" s="12"/>
      <c r="J15" s="12">
        <v>1000</v>
      </c>
      <c r="K15" s="13"/>
      <c r="L15" s="12">
        <f t="shared" si="0"/>
        <v>1000</v>
      </c>
      <c r="M15" s="12">
        <f t="shared" si="1"/>
        <v>10</v>
      </c>
      <c r="N15" s="57"/>
      <c r="O15" s="15">
        <v>0.05</v>
      </c>
      <c r="P15" s="15">
        <f t="shared" si="2"/>
        <v>0.5</v>
      </c>
    </row>
    <row r="16" spans="1:18" x14ac:dyDescent="0.2">
      <c r="A16" s="11" t="s">
        <v>16</v>
      </c>
      <c r="B16" s="11" t="s">
        <v>17</v>
      </c>
      <c r="C16" s="11" t="s">
        <v>16</v>
      </c>
      <c r="D16" s="11" t="s">
        <v>275</v>
      </c>
      <c r="E16" s="12">
        <v>15</v>
      </c>
      <c r="F16" s="12">
        <v>1220</v>
      </c>
      <c r="G16" s="12">
        <v>10</v>
      </c>
      <c r="H16" s="12">
        <v>50</v>
      </c>
      <c r="I16" s="12"/>
      <c r="J16" s="12"/>
      <c r="K16" s="13"/>
      <c r="L16" s="12">
        <f t="shared" si="0"/>
        <v>0</v>
      </c>
      <c r="M16" s="12">
        <f t="shared" si="1"/>
        <v>0</v>
      </c>
      <c r="N16" s="57"/>
      <c r="O16" s="15">
        <v>0.04</v>
      </c>
      <c r="P16" s="15">
        <f t="shared" si="2"/>
        <v>0</v>
      </c>
    </row>
    <row r="17" spans="1:18" x14ac:dyDescent="0.2">
      <c r="A17" s="11" t="s">
        <v>148</v>
      </c>
      <c r="B17" s="11" t="s">
        <v>149</v>
      </c>
      <c r="C17" s="11" t="s">
        <v>148</v>
      </c>
      <c r="D17" s="11" t="s">
        <v>275</v>
      </c>
      <c r="E17" s="12">
        <v>15</v>
      </c>
      <c r="F17" s="12">
        <v>1524</v>
      </c>
      <c r="G17" s="12">
        <v>10</v>
      </c>
      <c r="H17" s="12">
        <v>50</v>
      </c>
      <c r="I17" s="12"/>
      <c r="J17" s="12"/>
      <c r="K17" s="13"/>
      <c r="L17" s="12">
        <f t="shared" si="0"/>
        <v>0</v>
      </c>
      <c r="M17" s="12">
        <f t="shared" si="1"/>
        <v>0</v>
      </c>
      <c r="N17" s="57"/>
      <c r="O17" s="15">
        <v>0.05</v>
      </c>
      <c r="P17" s="15">
        <f t="shared" si="2"/>
        <v>0</v>
      </c>
    </row>
    <row r="18" spans="1:18" x14ac:dyDescent="0.2">
      <c r="A18" s="11" t="s">
        <v>146</v>
      </c>
      <c r="B18" s="11" t="s">
        <v>147</v>
      </c>
      <c r="C18" s="11" t="s">
        <v>146</v>
      </c>
      <c r="D18" s="11" t="s">
        <v>275</v>
      </c>
      <c r="E18" s="12">
        <v>15</v>
      </c>
      <c r="F18" s="12">
        <v>1800</v>
      </c>
      <c r="G18" s="12">
        <v>10</v>
      </c>
      <c r="H18" s="12">
        <v>50</v>
      </c>
      <c r="I18" s="12"/>
      <c r="J18" s="12"/>
      <c r="K18" s="13"/>
      <c r="L18" s="12">
        <f t="shared" si="0"/>
        <v>0</v>
      </c>
      <c r="M18" s="12">
        <f t="shared" si="1"/>
        <v>0</v>
      </c>
      <c r="N18" s="57"/>
      <c r="O18" s="15">
        <v>0.06</v>
      </c>
      <c r="P18" s="15">
        <f t="shared" si="2"/>
        <v>0</v>
      </c>
    </row>
    <row r="19" spans="1:18" x14ac:dyDescent="0.2">
      <c r="A19" s="11" t="s">
        <v>353</v>
      </c>
      <c r="B19" s="11" t="s">
        <v>354</v>
      </c>
      <c r="C19" s="11" t="s">
        <v>146</v>
      </c>
      <c r="D19" s="11" t="s">
        <v>275</v>
      </c>
      <c r="E19" s="12">
        <v>15</v>
      </c>
      <c r="F19" s="12">
        <v>2100</v>
      </c>
      <c r="G19" s="12">
        <v>10</v>
      </c>
      <c r="H19" s="12">
        <v>50</v>
      </c>
      <c r="I19" s="12"/>
      <c r="J19" s="12"/>
      <c r="K19" s="13"/>
      <c r="L19" s="12">
        <f t="shared" si="0"/>
        <v>0</v>
      </c>
      <c r="M19" s="12">
        <f t="shared" si="1"/>
        <v>0</v>
      </c>
      <c r="N19" s="57"/>
      <c r="O19" s="15">
        <v>0.06</v>
      </c>
      <c r="P19" s="15">
        <f t="shared" si="2"/>
        <v>0</v>
      </c>
    </row>
    <row r="20" spans="1:18" ht="15" x14ac:dyDescent="0.2">
      <c r="A20" s="60" t="s">
        <v>28</v>
      </c>
      <c r="B20" s="60"/>
      <c r="C20" s="60"/>
      <c r="D20" s="60"/>
      <c r="E20" s="60"/>
      <c r="F20" s="12"/>
      <c r="G20" s="20"/>
      <c r="H20" s="20"/>
      <c r="I20" s="12"/>
      <c r="J20" s="12"/>
      <c r="K20" s="21"/>
      <c r="L20" s="12"/>
      <c r="M20" s="12"/>
      <c r="N20" s="57"/>
      <c r="O20" s="12"/>
      <c r="P20" s="15"/>
    </row>
    <row r="21" spans="1:18" x14ac:dyDescent="0.2">
      <c r="A21" s="11" t="s">
        <v>260</v>
      </c>
      <c r="B21" s="11" t="s">
        <v>229</v>
      </c>
      <c r="C21" s="11" t="s">
        <v>260</v>
      </c>
      <c r="D21" s="11" t="s">
        <v>275</v>
      </c>
      <c r="E21" s="12">
        <v>20</v>
      </c>
      <c r="F21" s="12">
        <v>100</v>
      </c>
      <c r="G21" s="12">
        <v>10</v>
      </c>
      <c r="H21" s="12">
        <v>500</v>
      </c>
      <c r="I21" s="12"/>
      <c r="J21" s="12"/>
      <c r="K21" s="13"/>
      <c r="L21" s="12">
        <f t="shared" ref="L21:L37" si="3">SUM(I21:K21)</f>
        <v>0</v>
      </c>
      <c r="M21" s="12">
        <f t="shared" ref="M21:M37" si="4">$L21/$H21</f>
        <v>0</v>
      </c>
      <c r="N21" s="57"/>
      <c r="O21" s="15">
        <v>0.06</v>
      </c>
      <c r="P21" s="15">
        <f t="shared" ref="P21:P37" si="5">$M21*$O21</f>
        <v>0</v>
      </c>
      <c r="Q21" s="43">
        <f>SUM(P21:P37)</f>
        <v>0.8</v>
      </c>
      <c r="R21" s="3">
        <f>Q21*100/$Q$144</f>
        <v>7.8662733529990172</v>
      </c>
    </row>
    <row r="22" spans="1:18" x14ac:dyDescent="0.2">
      <c r="A22" s="36" t="s">
        <v>228</v>
      </c>
      <c r="B22" s="36" t="s">
        <v>229</v>
      </c>
      <c r="C22" s="36">
        <v>90442100</v>
      </c>
      <c r="D22" s="36" t="s">
        <v>277</v>
      </c>
      <c r="E22" s="12" t="s">
        <v>46</v>
      </c>
      <c r="F22" s="12">
        <v>100</v>
      </c>
      <c r="G22" s="12">
        <v>10</v>
      </c>
      <c r="H22" s="12">
        <v>500</v>
      </c>
      <c r="I22" s="12"/>
      <c r="J22" s="12"/>
      <c r="K22" s="13"/>
      <c r="L22" s="12">
        <f t="shared" si="3"/>
        <v>0</v>
      </c>
      <c r="M22" s="12">
        <f t="shared" si="4"/>
        <v>0</v>
      </c>
      <c r="N22" s="57"/>
      <c r="O22" s="15">
        <v>0.06</v>
      </c>
      <c r="P22" s="15">
        <f t="shared" si="5"/>
        <v>0</v>
      </c>
      <c r="Q22" s="43"/>
    </row>
    <row r="23" spans="1:18" x14ac:dyDescent="0.2">
      <c r="A23" s="36" t="s">
        <v>172</v>
      </c>
      <c r="B23" s="36" t="s">
        <v>173</v>
      </c>
      <c r="C23" s="36">
        <v>90447000</v>
      </c>
      <c r="D23" s="36" t="s">
        <v>277</v>
      </c>
      <c r="E23" s="12" t="s">
        <v>46</v>
      </c>
      <c r="F23" s="12">
        <v>240</v>
      </c>
      <c r="G23" s="12">
        <v>10</v>
      </c>
      <c r="H23" s="12">
        <v>250</v>
      </c>
      <c r="I23" s="12"/>
      <c r="J23" s="12"/>
      <c r="K23" s="13"/>
      <c r="L23" s="12">
        <f t="shared" si="3"/>
        <v>0</v>
      </c>
      <c r="M23" s="12">
        <f t="shared" si="4"/>
        <v>0</v>
      </c>
      <c r="N23" s="57"/>
      <c r="O23" s="15">
        <v>0.06</v>
      </c>
      <c r="P23" s="15">
        <f t="shared" si="5"/>
        <v>0</v>
      </c>
    </row>
    <row r="24" spans="1:18" x14ac:dyDescent="0.2">
      <c r="A24" s="11" t="s">
        <v>389</v>
      </c>
      <c r="B24" s="11" t="s">
        <v>390</v>
      </c>
      <c r="C24" s="11" t="s">
        <v>389</v>
      </c>
      <c r="D24" s="11" t="s">
        <v>275</v>
      </c>
      <c r="E24" s="12">
        <v>20</v>
      </c>
      <c r="F24" s="12">
        <v>300</v>
      </c>
      <c r="G24" s="12">
        <v>10</v>
      </c>
      <c r="H24" s="12">
        <v>200</v>
      </c>
      <c r="I24" s="12"/>
      <c r="J24" s="12"/>
      <c r="K24" s="13"/>
      <c r="L24" s="12">
        <f t="shared" si="3"/>
        <v>0</v>
      </c>
      <c r="M24" s="12">
        <f t="shared" si="4"/>
        <v>0</v>
      </c>
      <c r="N24" s="57"/>
      <c r="O24" s="15">
        <v>0.06</v>
      </c>
      <c r="P24" s="15">
        <f t="shared" si="5"/>
        <v>0</v>
      </c>
    </row>
    <row r="25" spans="1:18" x14ac:dyDescent="0.2">
      <c r="A25" s="11" t="s">
        <v>50</v>
      </c>
      <c r="B25" s="11" t="s">
        <v>51</v>
      </c>
      <c r="C25" s="11" t="s">
        <v>50</v>
      </c>
      <c r="D25" s="11" t="s">
        <v>275</v>
      </c>
      <c r="E25" s="12">
        <v>20</v>
      </c>
      <c r="F25" s="12">
        <v>457</v>
      </c>
      <c r="G25" s="12">
        <v>10</v>
      </c>
      <c r="H25" s="12">
        <v>100</v>
      </c>
      <c r="I25" s="12"/>
      <c r="J25" s="12"/>
      <c r="K25" s="13"/>
      <c r="L25" s="12">
        <f t="shared" si="3"/>
        <v>0</v>
      </c>
      <c r="M25" s="12">
        <f t="shared" si="4"/>
        <v>0</v>
      </c>
      <c r="N25" s="57"/>
      <c r="O25" s="15">
        <v>0.04</v>
      </c>
      <c r="P25" s="15">
        <f t="shared" si="5"/>
        <v>0</v>
      </c>
    </row>
    <row r="26" spans="1:18" x14ac:dyDescent="0.2">
      <c r="A26" s="36" t="s">
        <v>171</v>
      </c>
      <c r="B26" s="36" t="s">
        <v>51</v>
      </c>
      <c r="C26" s="36">
        <v>90442400</v>
      </c>
      <c r="D26" s="36" t="s">
        <v>277</v>
      </c>
      <c r="E26" s="12" t="s">
        <v>46</v>
      </c>
      <c r="F26" s="12">
        <v>450</v>
      </c>
      <c r="G26" s="12">
        <v>10</v>
      </c>
      <c r="H26" s="12">
        <v>100</v>
      </c>
      <c r="I26" s="12"/>
      <c r="J26" s="12"/>
      <c r="K26" s="13"/>
      <c r="L26" s="12">
        <f t="shared" si="3"/>
        <v>0</v>
      </c>
      <c r="M26" s="12">
        <f t="shared" si="4"/>
        <v>0</v>
      </c>
      <c r="N26" s="57"/>
      <c r="O26" s="15">
        <v>0.04</v>
      </c>
      <c r="P26" s="15">
        <f t="shared" si="5"/>
        <v>0</v>
      </c>
    </row>
    <row r="27" spans="1:18" x14ac:dyDescent="0.2">
      <c r="A27" s="11" t="s">
        <v>47</v>
      </c>
      <c r="B27" s="11" t="s">
        <v>48</v>
      </c>
      <c r="C27" s="11" t="s">
        <v>47</v>
      </c>
      <c r="D27" s="11" t="s">
        <v>275</v>
      </c>
      <c r="E27" s="12">
        <v>20</v>
      </c>
      <c r="F27" s="12">
        <v>610</v>
      </c>
      <c r="G27" s="12">
        <v>10</v>
      </c>
      <c r="H27" s="12">
        <v>100</v>
      </c>
      <c r="I27" s="12"/>
      <c r="J27" s="12"/>
      <c r="K27" s="13"/>
      <c r="L27" s="12">
        <f t="shared" si="3"/>
        <v>0</v>
      </c>
      <c r="M27" s="12">
        <f t="shared" si="4"/>
        <v>0</v>
      </c>
      <c r="N27" s="57"/>
      <c r="O27" s="15">
        <v>0.06</v>
      </c>
      <c r="P27" s="15">
        <f t="shared" si="5"/>
        <v>0</v>
      </c>
    </row>
    <row r="28" spans="1:18" x14ac:dyDescent="0.2">
      <c r="A28" s="36" t="s">
        <v>49</v>
      </c>
      <c r="B28" s="36" t="s">
        <v>48</v>
      </c>
      <c r="C28" s="36">
        <v>90442600</v>
      </c>
      <c r="D28" s="36" t="s">
        <v>277</v>
      </c>
      <c r="E28" s="12" t="s">
        <v>46</v>
      </c>
      <c r="F28" s="12">
        <v>600</v>
      </c>
      <c r="G28" s="12">
        <v>10</v>
      </c>
      <c r="H28" s="12">
        <v>100</v>
      </c>
      <c r="I28" s="12"/>
      <c r="J28" s="12"/>
      <c r="K28" s="13"/>
      <c r="L28" s="12">
        <f t="shared" si="3"/>
        <v>0</v>
      </c>
      <c r="M28" s="12">
        <f t="shared" si="4"/>
        <v>0</v>
      </c>
      <c r="N28" s="57"/>
      <c r="O28" s="15">
        <v>0.06</v>
      </c>
      <c r="P28" s="15">
        <f t="shared" si="5"/>
        <v>0</v>
      </c>
    </row>
    <row r="29" spans="1:18" x14ac:dyDescent="0.2">
      <c r="A29" s="11" t="s">
        <v>154</v>
      </c>
      <c r="B29" s="11" t="s">
        <v>43</v>
      </c>
      <c r="C29" s="11" t="s">
        <v>154</v>
      </c>
      <c r="D29" s="11" t="s">
        <v>275</v>
      </c>
      <c r="E29" s="12">
        <v>20</v>
      </c>
      <c r="F29" s="12">
        <v>760</v>
      </c>
      <c r="G29" s="12">
        <v>10</v>
      </c>
      <c r="H29" s="12">
        <v>100</v>
      </c>
      <c r="I29" s="12"/>
      <c r="J29" s="12"/>
      <c r="K29" s="13"/>
      <c r="L29" s="12">
        <f t="shared" si="3"/>
        <v>0</v>
      </c>
      <c r="M29" s="12">
        <f t="shared" si="4"/>
        <v>0</v>
      </c>
      <c r="N29" s="57"/>
      <c r="O29" s="15">
        <v>7.0000000000000007E-2</v>
      </c>
      <c r="P29" s="15">
        <f t="shared" si="5"/>
        <v>0</v>
      </c>
    </row>
    <row r="30" spans="1:18" x14ac:dyDescent="0.2">
      <c r="A30" s="36" t="s">
        <v>45</v>
      </c>
      <c r="B30" s="36" t="s">
        <v>43</v>
      </c>
      <c r="C30" s="36">
        <v>90442700</v>
      </c>
      <c r="D30" s="36" t="s">
        <v>277</v>
      </c>
      <c r="E30" s="12" t="s">
        <v>46</v>
      </c>
      <c r="F30" s="12">
        <v>750</v>
      </c>
      <c r="G30" s="12">
        <v>10</v>
      </c>
      <c r="H30" s="12">
        <v>100</v>
      </c>
      <c r="I30" s="12"/>
      <c r="J30" s="12"/>
      <c r="K30" s="13"/>
      <c r="L30" s="12">
        <f t="shared" si="3"/>
        <v>0</v>
      </c>
      <c r="M30" s="12">
        <f t="shared" si="4"/>
        <v>0</v>
      </c>
      <c r="N30" s="57"/>
      <c r="O30" s="15">
        <v>7.0000000000000007E-2</v>
      </c>
      <c r="P30" s="15">
        <f t="shared" si="5"/>
        <v>0</v>
      </c>
    </row>
    <row r="31" spans="1:18" x14ac:dyDescent="0.2">
      <c r="A31" s="11" t="s">
        <v>38</v>
      </c>
      <c r="B31" s="11" t="s">
        <v>39</v>
      </c>
      <c r="C31" s="11" t="s">
        <v>38</v>
      </c>
      <c r="D31" s="11" t="s">
        <v>275</v>
      </c>
      <c r="E31" s="12">
        <v>20</v>
      </c>
      <c r="F31" s="12">
        <v>915</v>
      </c>
      <c r="G31" s="12">
        <v>10</v>
      </c>
      <c r="H31" s="12">
        <v>50</v>
      </c>
      <c r="I31" s="12"/>
      <c r="J31" s="12"/>
      <c r="K31" s="13"/>
      <c r="L31" s="12">
        <f t="shared" si="3"/>
        <v>0</v>
      </c>
      <c r="M31" s="12">
        <f t="shared" si="4"/>
        <v>0</v>
      </c>
      <c r="N31" s="57"/>
      <c r="O31" s="15">
        <v>0.04</v>
      </c>
      <c r="P31" s="15">
        <f t="shared" si="5"/>
        <v>0</v>
      </c>
    </row>
    <row r="32" spans="1:18" x14ac:dyDescent="0.2">
      <c r="A32" s="36" t="s">
        <v>170</v>
      </c>
      <c r="B32" s="36" t="s">
        <v>39</v>
      </c>
      <c r="C32" s="36">
        <v>90442800</v>
      </c>
      <c r="D32" s="36" t="s">
        <v>277</v>
      </c>
      <c r="E32" s="12" t="s">
        <v>46</v>
      </c>
      <c r="F32" s="12">
        <v>900</v>
      </c>
      <c r="G32" s="12">
        <v>10</v>
      </c>
      <c r="H32" s="12">
        <v>50</v>
      </c>
      <c r="I32" s="12"/>
      <c r="J32" s="12">
        <v>1000</v>
      </c>
      <c r="K32" s="13"/>
      <c r="L32" s="12">
        <f t="shared" si="3"/>
        <v>1000</v>
      </c>
      <c r="M32" s="12">
        <f t="shared" si="4"/>
        <v>20</v>
      </c>
      <c r="N32" s="57"/>
      <c r="O32" s="15">
        <v>0.04</v>
      </c>
      <c r="P32" s="15">
        <f t="shared" si="5"/>
        <v>0.8</v>
      </c>
    </row>
    <row r="33" spans="1:18" x14ac:dyDescent="0.2">
      <c r="A33" s="11" t="s">
        <v>34</v>
      </c>
      <c r="B33" s="11" t="s">
        <v>35</v>
      </c>
      <c r="C33" s="11" t="s">
        <v>34</v>
      </c>
      <c r="D33" s="11" t="s">
        <v>275</v>
      </c>
      <c r="E33" s="12">
        <v>20</v>
      </c>
      <c r="F33" s="12">
        <v>1220</v>
      </c>
      <c r="G33" s="12">
        <v>10</v>
      </c>
      <c r="H33" s="12">
        <v>50</v>
      </c>
      <c r="I33" s="12"/>
      <c r="J33" s="12"/>
      <c r="K33" s="13"/>
      <c r="L33" s="12">
        <f t="shared" si="3"/>
        <v>0</v>
      </c>
      <c r="M33" s="12">
        <f t="shared" si="4"/>
        <v>0</v>
      </c>
      <c r="N33" s="57"/>
      <c r="O33" s="15">
        <v>0.06</v>
      </c>
      <c r="P33" s="15">
        <f t="shared" si="5"/>
        <v>0</v>
      </c>
    </row>
    <row r="34" spans="1:18" x14ac:dyDescent="0.2">
      <c r="A34" s="11" t="s">
        <v>32</v>
      </c>
      <c r="B34" s="11" t="s">
        <v>33</v>
      </c>
      <c r="C34" s="11" t="s">
        <v>32</v>
      </c>
      <c r="D34" s="11" t="s">
        <v>275</v>
      </c>
      <c r="E34" s="12">
        <v>20</v>
      </c>
      <c r="F34" s="12">
        <v>1524</v>
      </c>
      <c r="G34" s="12">
        <v>10</v>
      </c>
      <c r="H34" s="12">
        <v>50</v>
      </c>
      <c r="I34" s="12"/>
      <c r="J34" s="12"/>
      <c r="K34" s="13"/>
      <c r="L34" s="12">
        <f t="shared" si="3"/>
        <v>0</v>
      </c>
      <c r="M34" s="12">
        <f t="shared" si="4"/>
        <v>0</v>
      </c>
      <c r="N34" s="57"/>
      <c r="O34" s="15">
        <v>7.0000000000000007E-2</v>
      </c>
      <c r="P34" s="15">
        <f t="shared" si="5"/>
        <v>0</v>
      </c>
    </row>
    <row r="35" spans="1:18" x14ac:dyDescent="0.2">
      <c r="A35" s="11" t="s">
        <v>214</v>
      </c>
      <c r="B35" s="11" t="s">
        <v>30</v>
      </c>
      <c r="C35" s="11" t="s">
        <v>214</v>
      </c>
      <c r="D35" s="11" t="s">
        <v>275</v>
      </c>
      <c r="E35" s="12">
        <v>20</v>
      </c>
      <c r="F35" s="12">
        <v>1800</v>
      </c>
      <c r="G35" s="12">
        <v>10</v>
      </c>
      <c r="H35" s="12">
        <v>50</v>
      </c>
      <c r="I35" s="12"/>
      <c r="J35" s="12"/>
      <c r="K35" s="13"/>
      <c r="L35" s="12">
        <f t="shared" si="3"/>
        <v>0</v>
      </c>
      <c r="M35" s="12">
        <f t="shared" si="4"/>
        <v>0</v>
      </c>
      <c r="N35" s="57"/>
      <c r="O35" s="15">
        <v>0.09</v>
      </c>
      <c r="P35" s="15">
        <f t="shared" si="5"/>
        <v>0</v>
      </c>
    </row>
    <row r="36" spans="1:18" x14ac:dyDescent="0.2">
      <c r="A36" s="11" t="s">
        <v>212</v>
      </c>
      <c r="B36" s="11" t="s">
        <v>213</v>
      </c>
      <c r="C36" s="11" t="s">
        <v>212</v>
      </c>
      <c r="D36" s="11" t="s">
        <v>275</v>
      </c>
      <c r="E36" s="12">
        <v>20</v>
      </c>
      <c r="F36" s="12">
        <v>2100</v>
      </c>
      <c r="G36" s="12">
        <v>10</v>
      </c>
      <c r="H36" s="12">
        <v>50</v>
      </c>
      <c r="I36" s="12"/>
      <c r="J36" s="12"/>
      <c r="K36" s="13"/>
      <c r="L36" s="12">
        <f t="shared" si="3"/>
        <v>0</v>
      </c>
      <c r="M36" s="12">
        <f t="shared" si="4"/>
        <v>0</v>
      </c>
      <c r="N36" s="57"/>
      <c r="O36" s="15">
        <v>7.0000000000000007E-2</v>
      </c>
      <c r="P36" s="15">
        <f t="shared" si="5"/>
        <v>0</v>
      </c>
    </row>
    <row r="37" spans="1:18" x14ac:dyDescent="0.2">
      <c r="A37" s="11" t="s">
        <v>242</v>
      </c>
      <c r="B37" s="11" t="s">
        <v>243</v>
      </c>
      <c r="C37" s="11" t="s">
        <v>242</v>
      </c>
      <c r="D37" s="11" t="s">
        <v>275</v>
      </c>
      <c r="E37" s="12">
        <v>20</v>
      </c>
      <c r="F37" s="12">
        <v>2400</v>
      </c>
      <c r="G37" s="12">
        <v>10</v>
      </c>
      <c r="H37" s="12">
        <v>50</v>
      </c>
      <c r="I37" s="12"/>
      <c r="J37" s="12"/>
      <c r="K37" s="13"/>
      <c r="L37" s="12">
        <f t="shared" si="3"/>
        <v>0</v>
      </c>
      <c r="M37" s="12">
        <f t="shared" si="4"/>
        <v>0</v>
      </c>
      <c r="N37" s="57"/>
      <c r="O37" s="15">
        <v>7.0000000000000007E-2</v>
      </c>
      <c r="P37" s="15">
        <f t="shared" si="5"/>
        <v>0</v>
      </c>
    </row>
    <row r="38" spans="1:18" ht="15" x14ac:dyDescent="0.2">
      <c r="A38" s="60" t="s">
        <v>52</v>
      </c>
      <c r="B38" s="60"/>
      <c r="C38" s="60"/>
      <c r="D38" s="60"/>
      <c r="E38" s="60"/>
      <c r="F38" s="24"/>
      <c r="G38" s="10"/>
      <c r="H38" s="10"/>
      <c r="I38" s="12"/>
      <c r="J38" s="12"/>
      <c r="K38" s="25"/>
      <c r="L38" s="12"/>
      <c r="M38" s="12"/>
      <c r="N38" s="57"/>
      <c r="O38" s="12"/>
      <c r="P38" s="15"/>
    </row>
    <row r="39" spans="1:18" x14ac:dyDescent="0.2">
      <c r="A39" s="11" t="s">
        <v>261</v>
      </c>
      <c r="B39" s="11" t="s">
        <v>262</v>
      </c>
      <c r="C39" s="11" t="s">
        <v>261</v>
      </c>
      <c r="D39" s="11" t="s">
        <v>275</v>
      </c>
      <c r="E39" s="12">
        <v>25</v>
      </c>
      <c r="F39" s="12">
        <v>200</v>
      </c>
      <c r="G39" s="12">
        <v>10</v>
      </c>
      <c r="H39" s="12">
        <v>150</v>
      </c>
      <c r="I39" s="12"/>
      <c r="J39" s="12"/>
      <c r="K39" s="13"/>
      <c r="L39" s="12">
        <f t="shared" ref="L39:L57" si="6">SUM(I39:K39)</f>
        <v>0</v>
      </c>
      <c r="M39" s="12">
        <f t="shared" ref="M39:M57" si="7">$L39/$H39</f>
        <v>0</v>
      </c>
      <c r="N39" s="57"/>
      <c r="O39" s="15">
        <v>0.06</v>
      </c>
      <c r="P39" s="15">
        <f t="shared" ref="P39:P57" si="8">$M39*$O39</f>
        <v>0</v>
      </c>
      <c r="Q39" s="43">
        <f>SUM(P39:P57)</f>
        <v>5.22</v>
      </c>
      <c r="R39" s="3">
        <f>Q39*100/$Q$144</f>
        <v>51.327433628318587</v>
      </c>
    </row>
    <row r="40" spans="1:18" x14ac:dyDescent="0.2">
      <c r="A40" s="36" t="s">
        <v>198</v>
      </c>
      <c r="B40" s="36" t="s">
        <v>199</v>
      </c>
      <c r="C40" s="36">
        <v>90448000</v>
      </c>
      <c r="D40" s="36" t="s">
        <v>277</v>
      </c>
      <c r="E40" s="12" t="s">
        <v>63</v>
      </c>
      <c r="F40" s="12">
        <v>270</v>
      </c>
      <c r="G40" s="12">
        <v>10</v>
      </c>
      <c r="H40" s="12">
        <v>100</v>
      </c>
      <c r="I40" s="12"/>
      <c r="J40" s="12"/>
      <c r="K40" s="13"/>
      <c r="L40" s="12">
        <f t="shared" si="6"/>
        <v>0</v>
      </c>
      <c r="M40" s="12">
        <f t="shared" si="7"/>
        <v>0</v>
      </c>
      <c r="N40" s="57"/>
      <c r="O40" s="15">
        <v>0.06</v>
      </c>
      <c r="P40" s="15">
        <f t="shared" si="8"/>
        <v>0</v>
      </c>
    </row>
    <row r="41" spans="1:18" x14ac:dyDescent="0.2">
      <c r="A41" s="36" t="s">
        <v>392</v>
      </c>
      <c r="B41" s="36" t="s">
        <v>391</v>
      </c>
      <c r="C41" s="31" t="s">
        <v>393</v>
      </c>
      <c r="D41" s="36" t="s">
        <v>277</v>
      </c>
      <c r="E41" s="12" t="s">
        <v>63</v>
      </c>
      <c r="F41" s="12">
        <v>300</v>
      </c>
      <c r="G41" s="12">
        <v>10</v>
      </c>
      <c r="H41" s="12">
        <v>100</v>
      </c>
      <c r="I41" s="12"/>
      <c r="J41" s="12"/>
      <c r="K41" s="13"/>
      <c r="L41" s="12">
        <f t="shared" si="6"/>
        <v>0</v>
      </c>
      <c r="M41" s="12">
        <f t="shared" si="7"/>
        <v>0</v>
      </c>
      <c r="N41" s="57"/>
      <c r="O41" s="15">
        <v>0.06</v>
      </c>
      <c r="P41" s="15">
        <f t="shared" si="8"/>
        <v>0</v>
      </c>
    </row>
    <row r="42" spans="1:18" x14ac:dyDescent="0.2">
      <c r="A42" s="27" t="s">
        <v>67</v>
      </c>
      <c r="B42" s="27" t="s">
        <v>68</v>
      </c>
      <c r="C42" s="27" t="s">
        <v>69</v>
      </c>
      <c r="D42" s="11" t="s">
        <v>275</v>
      </c>
      <c r="E42" s="12">
        <v>25</v>
      </c>
      <c r="F42" s="12">
        <v>375</v>
      </c>
      <c r="G42" s="12">
        <v>10</v>
      </c>
      <c r="H42" s="12">
        <v>100</v>
      </c>
      <c r="I42" s="12"/>
      <c r="J42" s="12">
        <v>500</v>
      </c>
      <c r="K42" s="13"/>
      <c r="L42" s="12">
        <f t="shared" si="6"/>
        <v>500</v>
      </c>
      <c r="M42" s="12">
        <f t="shared" si="7"/>
        <v>5</v>
      </c>
      <c r="N42" s="57"/>
      <c r="O42" s="15">
        <v>0.06</v>
      </c>
      <c r="P42" s="15">
        <f t="shared" si="8"/>
        <v>0.3</v>
      </c>
    </row>
    <row r="43" spans="1:18" x14ac:dyDescent="0.2">
      <c r="A43" s="11" t="s">
        <v>64</v>
      </c>
      <c r="B43" s="11" t="s">
        <v>65</v>
      </c>
      <c r="C43" s="11" t="s">
        <v>64</v>
      </c>
      <c r="D43" s="11" t="s">
        <v>275</v>
      </c>
      <c r="E43" s="12">
        <v>25</v>
      </c>
      <c r="F43" s="12">
        <v>457</v>
      </c>
      <c r="G43" s="12">
        <v>10</v>
      </c>
      <c r="H43" s="12">
        <v>100</v>
      </c>
      <c r="I43" s="12"/>
      <c r="J43" s="12">
        <v>1000</v>
      </c>
      <c r="K43" s="13"/>
      <c r="L43" s="12">
        <f t="shared" si="6"/>
        <v>1000</v>
      </c>
      <c r="M43" s="12">
        <f t="shared" si="7"/>
        <v>10</v>
      </c>
      <c r="N43" s="57"/>
      <c r="O43" s="15">
        <v>0.06</v>
      </c>
      <c r="P43" s="15">
        <f t="shared" si="8"/>
        <v>0.6</v>
      </c>
    </row>
    <row r="44" spans="1:18" x14ac:dyDescent="0.2">
      <c r="A44" s="36" t="s">
        <v>66</v>
      </c>
      <c r="B44" s="36" t="s">
        <v>65</v>
      </c>
      <c r="C44" s="36">
        <v>90443400</v>
      </c>
      <c r="D44" s="36" t="s">
        <v>277</v>
      </c>
      <c r="E44" s="12" t="s">
        <v>63</v>
      </c>
      <c r="F44" s="12">
        <v>450</v>
      </c>
      <c r="G44" s="12">
        <v>10</v>
      </c>
      <c r="H44" s="12">
        <v>100</v>
      </c>
      <c r="I44" s="12"/>
      <c r="J44" s="12">
        <v>1000</v>
      </c>
      <c r="K44" s="13"/>
      <c r="L44" s="12">
        <f t="shared" si="6"/>
        <v>1000</v>
      </c>
      <c r="M44" s="12">
        <f t="shared" si="7"/>
        <v>10</v>
      </c>
      <c r="N44" s="57"/>
      <c r="O44" s="15">
        <v>0.06</v>
      </c>
      <c r="P44" s="15">
        <f t="shared" si="8"/>
        <v>0.6</v>
      </c>
    </row>
    <row r="45" spans="1:18" x14ac:dyDescent="0.2">
      <c r="A45" s="11" t="s">
        <v>60</v>
      </c>
      <c r="B45" s="11" t="s">
        <v>61</v>
      </c>
      <c r="C45" s="11" t="s">
        <v>60</v>
      </c>
      <c r="D45" s="11" t="s">
        <v>275</v>
      </c>
      <c r="E45" s="12">
        <v>25</v>
      </c>
      <c r="F45" s="12">
        <v>610</v>
      </c>
      <c r="G45" s="12">
        <v>10</v>
      </c>
      <c r="H45" s="12">
        <v>50</v>
      </c>
      <c r="I45" s="12"/>
      <c r="J45" s="12"/>
      <c r="K45" s="13"/>
      <c r="L45" s="12">
        <f t="shared" si="6"/>
        <v>0</v>
      </c>
      <c r="M45" s="12">
        <f t="shared" si="7"/>
        <v>0</v>
      </c>
      <c r="N45" s="57"/>
      <c r="O45" s="15">
        <v>0.04</v>
      </c>
      <c r="P45" s="15">
        <f t="shared" si="8"/>
        <v>0</v>
      </c>
    </row>
    <row r="46" spans="1:18" x14ac:dyDescent="0.2">
      <c r="A46" s="36" t="s">
        <v>62</v>
      </c>
      <c r="B46" s="36" t="s">
        <v>61</v>
      </c>
      <c r="C46" s="36">
        <v>90443600</v>
      </c>
      <c r="D46" s="36" t="s">
        <v>277</v>
      </c>
      <c r="E46" s="12" t="s">
        <v>63</v>
      </c>
      <c r="F46" s="12">
        <v>600</v>
      </c>
      <c r="G46" s="12">
        <v>10</v>
      </c>
      <c r="H46" s="12">
        <v>50</v>
      </c>
      <c r="I46" s="12"/>
      <c r="J46" s="12">
        <v>1000</v>
      </c>
      <c r="K46" s="13"/>
      <c r="L46" s="12">
        <f t="shared" si="6"/>
        <v>1000</v>
      </c>
      <c r="M46" s="12">
        <f t="shared" si="7"/>
        <v>20</v>
      </c>
      <c r="N46" s="57"/>
      <c r="O46" s="15">
        <v>0.04</v>
      </c>
      <c r="P46" s="15">
        <f t="shared" si="8"/>
        <v>0.8</v>
      </c>
    </row>
    <row r="47" spans="1:18" x14ac:dyDescent="0.2">
      <c r="A47" s="11" t="s">
        <v>195</v>
      </c>
      <c r="B47" s="11" t="s">
        <v>178</v>
      </c>
      <c r="C47" s="11" t="s">
        <v>195</v>
      </c>
      <c r="D47" s="11" t="s">
        <v>275</v>
      </c>
      <c r="E47" s="12">
        <v>25</v>
      </c>
      <c r="F47" s="12">
        <v>750</v>
      </c>
      <c r="G47" s="12">
        <v>10</v>
      </c>
      <c r="H47" s="12">
        <v>50</v>
      </c>
      <c r="I47" s="12"/>
      <c r="J47" s="12"/>
      <c r="K47" s="13"/>
      <c r="L47" s="12">
        <f t="shared" si="6"/>
        <v>0</v>
      </c>
      <c r="M47" s="12">
        <f t="shared" si="7"/>
        <v>0</v>
      </c>
      <c r="N47" s="57"/>
      <c r="O47" s="15">
        <v>0.05</v>
      </c>
      <c r="P47" s="15">
        <f t="shared" si="8"/>
        <v>0</v>
      </c>
    </row>
    <row r="48" spans="1:18" x14ac:dyDescent="0.2">
      <c r="A48" s="36" t="s">
        <v>177</v>
      </c>
      <c r="B48" s="36" t="s">
        <v>178</v>
      </c>
      <c r="C48" s="36">
        <v>90443700</v>
      </c>
      <c r="D48" s="36" t="s">
        <v>277</v>
      </c>
      <c r="E48" s="12" t="s">
        <v>63</v>
      </c>
      <c r="F48" s="12">
        <v>750</v>
      </c>
      <c r="G48" s="12">
        <v>10</v>
      </c>
      <c r="H48" s="12">
        <v>50</v>
      </c>
      <c r="I48" s="12"/>
      <c r="J48" s="12">
        <v>500</v>
      </c>
      <c r="K48" s="13"/>
      <c r="L48" s="12">
        <f t="shared" si="6"/>
        <v>500</v>
      </c>
      <c r="M48" s="12">
        <f t="shared" si="7"/>
        <v>10</v>
      </c>
      <c r="N48" s="57"/>
      <c r="O48" s="15">
        <v>0.05</v>
      </c>
      <c r="P48" s="15">
        <f t="shared" si="8"/>
        <v>0.5</v>
      </c>
    </row>
    <row r="49" spans="1:18" x14ac:dyDescent="0.2">
      <c r="A49" s="11" t="s">
        <v>155</v>
      </c>
      <c r="B49" s="11" t="s">
        <v>58</v>
      </c>
      <c r="C49" s="11" t="s">
        <v>155</v>
      </c>
      <c r="D49" s="11" t="s">
        <v>275</v>
      </c>
      <c r="E49" s="12">
        <v>25</v>
      </c>
      <c r="F49" s="12">
        <v>915</v>
      </c>
      <c r="G49" s="12">
        <v>10</v>
      </c>
      <c r="H49" s="12">
        <v>50</v>
      </c>
      <c r="I49" s="12"/>
      <c r="J49" s="12"/>
      <c r="K49" s="13"/>
      <c r="L49" s="12">
        <f t="shared" si="6"/>
        <v>0</v>
      </c>
      <c r="M49" s="12">
        <f t="shared" si="7"/>
        <v>0</v>
      </c>
      <c r="N49" s="57"/>
      <c r="O49" s="15">
        <v>0.06</v>
      </c>
      <c r="P49" s="15">
        <f t="shared" si="8"/>
        <v>0</v>
      </c>
    </row>
    <row r="50" spans="1:18" x14ac:dyDescent="0.2">
      <c r="A50" s="36" t="s">
        <v>176</v>
      </c>
      <c r="B50" s="36" t="s">
        <v>58</v>
      </c>
      <c r="C50" s="36">
        <v>90443800</v>
      </c>
      <c r="D50" s="36" t="s">
        <v>277</v>
      </c>
      <c r="E50" s="12" t="s">
        <v>63</v>
      </c>
      <c r="F50" s="12">
        <v>900</v>
      </c>
      <c r="G50" s="12">
        <v>10</v>
      </c>
      <c r="H50" s="12">
        <v>50</v>
      </c>
      <c r="I50" s="12"/>
      <c r="J50" s="12">
        <v>1000</v>
      </c>
      <c r="K50" s="13"/>
      <c r="L50" s="12">
        <f t="shared" si="6"/>
        <v>1000</v>
      </c>
      <c r="M50" s="12">
        <f t="shared" si="7"/>
        <v>20</v>
      </c>
      <c r="N50" s="57"/>
      <c r="O50" s="15">
        <v>0.06</v>
      </c>
      <c r="P50" s="15">
        <f t="shared" si="8"/>
        <v>1.2</v>
      </c>
    </row>
    <row r="51" spans="1:18" x14ac:dyDescent="0.2">
      <c r="A51" s="11" t="s">
        <v>53</v>
      </c>
      <c r="B51" s="11" t="s">
        <v>54</v>
      </c>
      <c r="C51" s="11" t="s">
        <v>53</v>
      </c>
      <c r="D51" s="11" t="s">
        <v>275</v>
      </c>
      <c r="E51" s="12">
        <v>25</v>
      </c>
      <c r="F51" s="12">
        <v>1220</v>
      </c>
      <c r="G51" s="12">
        <v>10</v>
      </c>
      <c r="H51" s="12">
        <v>50</v>
      </c>
      <c r="I51" s="12"/>
      <c r="J51" s="12"/>
      <c r="K51" s="13"/>
      <c r="L51" s="12">
        <f t="shared" si="6"/>
        <v>0</v>
      </c>
      <c r="M51" s="12">
        <f t="shared" si="7"/>
        <v>0</v>
      </c>
      <c r="N51" s="57"/>
      <c r="O51" s="15">
        <v>0.08</v>
      </c>
      <c r="P51" s="15">
        <f t="shared" si="8"/>
        <v>0</v>
      </c>
    </row>
    <row r="52" spans="1:18" x14ac:dyDescent="0.2">
      <c r="A52" s="26" t="s">
        <v>194</v>
      </c>
      <c r="B52" s="26" t="s">
        <v>54</v>
      </c>
      <c r="C52" s="26">
        <v>90444000</v>
      </c>
      <c r="D52" s="36" t="s">
        <v>277</v>
      </c>
      <c r="E52" s="12" t="s">
        <v>63</v>
      </c>
      <c r="F52" s="12">
        <v>1200</v>
      </c>
      <c r="G52" s="12">
        <v>10</v>
      </c>
      <c r="H52" s="12">
        <v>50</v>
      </c>
      <c r="I52" s="12"/>
      <c r="J52" s="12">
        <v>500</v>
      </c>
      <c r="K52" s="13"/>
      <c r="L52" s="12">
        <f t="shared" si="6"/>
        <v>500</v>
      </c>
      <c r="M52" s="12">
        <f t="shared" si="7"/>
        <v>10</v>
      </c>
      <c r="N52" s="57"/>
      <c r="O52" s="15">
        <v>0.08</v>
      </c>
      <c r="P52" s="15">
        <f t="shared" si="8"/>
        <v>0.8</v>
      </c>
    </row>
    <row r="53" spans="1:18" x14ac:dyDescent="0.2">
      <c r="A53" s="11" t="s">
        <v>230</v>
      </c>
      <c r="B53" s="11" t="s">
        <v>231</v>
      </c>
      <c r="C53" s="11" t="s">
        <v>230</v>
      </c>
      <c r="D53" s="11" t="s">
        <v>275</v>
      </c>
      <c r="E53" s="12">
        <v>25</v>
      </c>
      <c r="F53" s="12">
        <v>1500</v>
      </c>
      <c r="G53" s="12">
        <v>10</v>
      </c>
      <c r="H53" s="12">
        <v>50</v>
      </c>
      <c r="I53" s="12"/>
      <c r="J53" s="12"/>
      <c r="K53" s="13"/>
      <c r="L53" s="12">
        <f t="shared" si="6"/>
        <v>0</v>
      </c>
      <c r="M53" s="12">
        <f t="shared" si="7"/>
        <v>0</v>
      </c>
      <c r="N53" s="57"/>
      <c r="O53" s="15">
        <v>0.11</v>
      </c>
      <c r="P53" s="15">
        <f t="shared" si="8"/>
        <v>0</v>
      </c>
    </row>
    <row r="54" spans="1:18" x14ac:dyDescent="0.2">
      <c r="A54" s="11" t="s">
        <v>254</v>
      </c>
      <c r="B54" s="11" t="s">
        <v>255</v>
      </c>
      <c r="C54" s="11" t="s">
        <v>254</v>
      </c>
      <c r="D54" s="11" t="s">
        <v>275</v>
      </c>
      <c r="E54" s="12">
        <v>25</v>
      </c>
      <c r="F54" s="12">
        <v>1650</v>
      </c>
      <c r="G54" s="12">
        <v>10</v>
      </c>
      <c r="H54" s="12">
        <v>50</v>
      </c>
      <c r="I54" s="12"/>
      <c r="J54" s="12"/>
      <c r="K54" s="13"/>
      <c r="L54" s="12">
        <f t="shared" si="6"/>
        <v>0</v>
      </c>
      <c r="M54" s="12">
        <f t="shared" si="7"/>
        <v>0</v>
      </c>
      <c r="N54" s="57"/>
      <c r="O54" s="15">
        <v>0.12</v>
      </c>
      <c r="P54" s="15">
        <f t="shared" si="8"/>
        <v>0</v>
      </c>
    </row>
    <row r="55" spans="1:18" x14ac:dyDescent="0.2">
      <c r="A55" s="11" t="s">
        <v>193</v>
      </c>
      <c r="B55" s="11" t="s">
        <v>175</v>
      </c>
      <c r="C55" s="11" t="s">
        <v>193</v>
      </c>
      <c r="D55" s="11" t="s">
        <v>275</v>
      </c>
      <c r="E55" s="12">
        <v>25</v>
      </c>
      <c r="F55" s="12">
        <v>1800</v>
      </c>
      <c r="G55" s="12">
        <v>10</v>
      </c>
      <c r="H55" s="12">
        <v>50</v>
      </c>
      <c r="I55" s="12"/>
      <c r="J55" s="12"/>
      <c r="K55" s="13"/>
      <c r="L55" s="12">
        <f t="shared" si="6"/>
        <v>0</v>
      </c>
      <c r="M55" s="12">
        <f t="shared" si="7"/>
        <v>0</v>
      </c>
      <c r="N55" s="57"/>
      <c r="O55" s="15">
        <v>0.12</v>
      </c>
      <c r="P55" s="15">
        <f t="shared" si="8"/>
        <v>0</v>
      </c>
    </row>
    <row r="56" spans="1:18" x14ac:dyDescent="0.2">
      <c r="A56" s="36" t="s">
        <v>174</v>
      </c>
      <c r="B56" s="36" t="s">
        <v>175</v>
      </c>
      <c r="C56" s="36">
        <v>90443900</v>
      </c>
      <c r="D56" s="36" t="s">
        <v>277</v>
      </c>
      <c r="E56" s="12" t="s">
        <v>63</v>
      </c>
      <c r="F56" s="12">
        <v>1800</v>
      </c>
      <c r="G56" s="12">
        <v>10</v>
      </c>
      <c r="H56" s="12">
        <v>50</v>
      </c>
      <c r="I56" s="12"/>
      <c r="J56" s="12">
        <v>100</v>
      </c>
      <c r="K56" s="13"/>
      <c r="L56" s="12">
        <f t="shared" si="6"/>
        <v>100</v>
      </c>
      <c r="M56" s="12">
        <f t="shared" si="7"/>
        <v>2</v>
      </c>
      <c r="N56" s="57"/>
      <c r="O56" s="15">
        <v>0.12</v>
      </c>
      <c r="P56" s="15">
        <f>$M56*$O56</f>
        <v>0.24</v>
      </c>
    </row>
    <row r="57" spans="1:18" x14ac:dyDescent="0.2">
      <c r="A57" s="36" t="s">
        <v>293</v>
      </c>
      <c r="B57" s="36" t="s">
        <v>294</v>
      </c>
      <c r="C57" s="36">
        <v>90443000</v>
      </c>
      <c r="D57" s="36" t="s">
        <v>277</v>
      </c>
      <c r="E57" s="12" t="s">
        <v>63</v>
      </c>
      <c r="F57" s="12">
        <v>2100</v>
      </c>
      <c r="G57" s="12">
        <v>10</v>
      </c>
      <c r="H57" s="12">
        <v>50</v>
      </c>
      <c r="I57" s="12"/>
      <c r="J57" s="12">
        <v>100</v>
      </c>
      <c r="K57" s="13"/>
      <c r="L57" s="12">
        <f t="shared" si="6"/>
        <v>100</v>
      </c>
      <c r="M57" s="12">
        <f t="shared" si="7"/>
        <v>2</v>
      </c>
      <c r="N57" s="57"/>
      <c r="O57" s="15">
        <v>0.09</v>
      </c>
      <c r="P57" s="15">
        <f t="shared" si="8"/>
        <v>0.18</v>
      </c>
    </row>
    <row r="58" spans="1:18" x14ac:dyDescent="0.2">
      <c r="A58" s="8" t="s">
        <v>70</v>
      </c>
      <c r="B58" s="8"/>
      <c r="C58" s="8"/>
      <c r="D58" s="8"/>
      <c r="E58" s="8"/>
      <c r="F58" s="36"/>
      <c r="G58" s="20"/>
      <c r="H58" s="20"/>
      <c r="I58" s="12"/>
      <c r="J58" s="12"/>
      <c r="K58" s="20"/>
      <c r="L58" s="12"/>
      <c r="M58" s="12"/>
      <c r="N58" s="57"/>
      <c r="O58" s="12"/>
      <c r="P58" s="15"/>
    </row>
    <row r="59" spans="1:18" x14ac:dyDescent="0.2">
      <c r="A59" s="11" t="s">
        <v>295</v>
      </c>
      <c r="B59" s="11" t="s">
        <v>296</v>
      </c>
      <c r="C59" s="11" t="s">
        <v>295</v>
      </c>
      <c r="D59" s="11" t="s">
        <v>275</v>
      </c>
      <c r="E59" s="12">
        <v>32</v>
      </c>
      <c r="F59" s="12">
        <v>100</v>
      </c>
      <c r="G59" s="12">
        <v>10</v>
      </c>
      <c r="H59" s="12">
        <v>300</v>
      </c>
      <c r="I59" s="12"/>
      <c r="J59" s="12"/>
      <c r="K59" s="13"/>
      <c r="L59" s="12">
        <f t="shared" ref="L59:L73" si="9">SUM(I59:K59)</f>
        <v>0</v>
      </c>
      <c r="M59" s="12">
        <f t="shared" ref="M59:M73" si="10">$L59/$H59</f>
        <v>0</v>
      </c>
      <c r="N59" s="57"/>
      <c r="O59" s="15">
        <v>0.09</v>
      </c>
      <c r="P59" s="15">
        <f t="shared" ref="P59:P73" si="11">$M59*$O59</f>
        <v>0</v>
      </c>
      <c r="Q59" s="43">
        <f>SUM(P59:P73)</f>
        <v>0</v>
      </c>
      <c r="R59" s="3">
        <f>Q59*100/$Q$144</f>
        <v>0</v>
      </c>
    </row>
    <row r="60" spans="1:18" x14ac:dyDescent="0.2">
      <c r="A60" s="11" t="s">
        <v>71</v>
      </c>
      <c r="B60" s="11" t="s">
        <v>72</v>
      </c>
      <c r="C60" s="11" t="s">
        <v>71</v>
      </c>
      <c r="D60" s="11" t="s">
        <v>275</v>
      </c>
      <c r="E60" s="12">
        <v>32</v>
      </c>
      <c r="F60" s="12">
        <v>150</v>
      </c>
      <c r="G60" s="12">
        <v>10</v>
      </c>
      <c r="H60" s="12">
        <v>300</v>
      </c>
      <c r="I60" s="12"/>
      <c r="J60" s="12"/>
      <c r="K60" s="13"/>
      <c r="L60" s="12">
        <f t="shared" si="9"/>
        <v>0</v>
      </c>
      <c r="M60" s="12">
        <f t="shared" si="10"/>
        <v>0</v>
      </c>
      <c r="N60" s="57"/>
      <c r="O60" s="15">
        <v>0.09</v>
      </c>
      <c r="P60" s="15">
        <f t="shared" si="11"/>
        <v>0</v>
      </c>
    </row>
    <row r="61" spans="1:18" x14ac:dyDescent="0.2">
      <c r="A61" s="36" t="s">
        <v>256</v>
      </c>
      <c r="B61" s="36" t="s">
        <v>72</v>
      </c>
      <c r="C61" s="36">
        <v>90446200</v>
      </c>
      <c r="D61" s="36" t="s">
        <v>277</v>
      </c>
      <c r="E61" s="12">
        <v>32</v>
      </c>
      <c r="F61" s="12">
        <v>150</v>
      </c>
      <c r="G61" s="12">
        <v>10</v>
      </c>
      <c r="H61" s="12">
        <v>300</v>
      </c>
      <c r="I61" s="12"/>
      <c r="J61" s="12"/>
      <c r="K61" s="13"/>
      <c r="L61" s="12">
        <f t="shared" si="9"/>
        <v>0</v>
      </c>
      <c r="M61" s="12">
        <f t="shared" si="10"/>
        <v>0</v>
      </c>
      <c r="N61" s="57"/>
      <c r="O61" s="15">
        <v>0.09</v>
      </c>
      <c r="P61" s="15">
        <f t="shared" si="11"/>
        <v>0</v>
      </c>
    </row>
    <row r="62" spans="1:18" x14ac:dyDescent="0.2">
      <c r="A62" s="11" t="s">
        <v>200</v>
      </c>
      <c r="B62" s="11" t="s">
        <v>201</v>
      </c>
      <c r="C62" s="11" t="s">
        <v>200</v>
      </c>
      <c r="D62" s="11" t="s">
        <v>275</v>
      </c>
      <c r="E62" s="12">
        <v>32</v>
      </c>
      <c r="F62" s="12">
        <v>200</v>
      </c>
      <c r="G62" s="12">
        <v>10</v>
      </c>
      <c r="H62" s="12">
        <v>300</v>
      </c>
      <c r="I62" s="12"/>
      <c r="J62" s="12"/>
      <c r="K62" s="13"/>
      <c r="L62" s="12">
        <f t="shared" si="9"/>
        <v>0</v>
      </c>
      <c r="M62" s="12">
        <f t="shared" si="10"/>
        <v>0</v>
      </c>
      <c r="N62" s="57"/>
      <c r="O62" s="15">
        <v>0.09</v>
      </c>
      <c r="P62" s="15">
        <f t="shared" si="11"/>
        <v>0</v>
      </c>
    </row>
    <row r="63" spans="1:18" x14ac:dyDescent="0.2">
      <c r="A63" s="11" t="s">
        <v>73</v>
      </c>
      <c r="B63" s="11" t="s">
        <v>74</v>
      </c>
      <c r="C63" s="11" t="s">
        <v>73</v>
      </c>
      <c r="D63" s="11" t="s">
        <v>275</v>
      </c>
      <c r="E63" s="12">
        <v>32</v>
      </c>
      <c r="F63" s="12">
        <v>300</v>
      </c>
      <c r="G63" s="12">
        <v>10</v>
      </c>
      <c r="H63" s="12">
        <v>150</v>
      </c>
      <c r="I63" s="12"/>
      <c r="J63" s="12"/>
      <c r="K63" s="13"/>
      <c r="L63" s="12">
        <f t="shared" si="9"/>
        <v>0</v>
      </c>
      <c r="M63" s="12">
        <f t="shared" si="10"/>
        <v>0</v>
      </c>
      <c r="N63" s="57"/>
      <c r="O63" s="15">
        <v>0.09</v>
      </c>
      <c r="P63" s="15">
        <f t="shared" si="11"/>
        <v>0</v>
      </c>
    </row>
    <row r="64" spans="1:18" x14ac:dyDescent="0.2">
      <c r="A64" s="36" t="s">
        <v>232</v>
      </c>
      <c r="B64" s="36" t="s">
        <v>74</v>
      </c>
      <c r="C64" s="36">
        <v>90446300</v>
      </c>
      <c r="D64" s="36" t="s">
        <v>277</v>
      </c>
      <c r="E64" s="12" t="s">
        <v>180</v>
      </c>
      <c r="F64" s="12">
        <v>300</v>
      </c>
      <c r="G64" s="12">
        <v>10</v>
      </c>
      <c r="H64" s="12">
        <v>150</v>
      </c>
      <c r="I64" s="12"/>
      <c r="J64" s="12"/>
      <c r="K64" s="13"/>
      <c r="L64" s="12">
        <f t="shared" si="9"/>
        <v>0</v>
      </c>
      <c r="M64" s="12">
        <f t="shared" si="10"/>
        <v>0</v>
      </c>
      <c r="N64" s="57"/>
      <c r="O64" s="15">
        <v>0.09</v>
      </c>
      <c r="P64" s="15">
        <f t="shared" si="11"/>
        <v>0</v>
      </c>
    </row>
    <row r="65" spans="1:18" x14ac:dyDescent="0.2">
      <c r="A65" s="11" t="s">
        <v>75</v>
      </c>
      <c r="B65" s="11" t="s">
        <v>76</v>
      </c>
      <c r="C65" s="11" t="s">
        <v>75</v>
      </c>
      <c r="D65" s="11" t="s">
        <v>275</v>
      </c>
      <c r="E65" s="12">
        <v>32</v>
      </c>
      <c r="F65" s="12">
        <v>450</v>
      </c>
      <c r="G65" s="12">
        <v>10</v>
      </c>
      <c r="H65" s="12">
        <v>100</v>
      </c>
      <c r="I65" s="12"/>
      <c r="J65" s="12"/>
      <c r="K65" s="13"/>
      <c r="L65" s="12">
        <f t="shared" si="9"/>
        <v>0</v>
      </c>
      <c r="M65" s="12">
        <f t="shared" si="10"/>
        <v>0</v>
      </c>
      <c r="N65" s="57"/>
      <c r="O65" s="15">
        <v>0.09</v>
      </c>
      <c r="P65" s="15">
        <f t="shared" si="11"/>
        <v>0</v>
      </c>
    </row>
    <row r="66" spans="1:18" x14ac:dyDescent="0.2">
      <c r="A66" s="36" t="s">
        <v>179</v>
      </c>
      <c r="B66" s="36" t="s">
        <v>76</v>
      </c>
      <c r="C66" s="36">
        <v>90446400</v>
      </c>
      <c r="D66" s="36" t="s">
        <v>277</v>
      </c>
      <c r="E66" s="12" t="s">
        <v>180</v>
      </c>
      <c r="F66" s="12">
        <v>450</v>
      </c>
      <c r="G66" s="12">
        <v>10</v>
      </c>
      <c r="H66" s="12">
        <v>100</v>
      </c>
      <c r="I66" s="12"/>
      <c r="J66" s="12"/>
      <c r="K66" s="13"/>
      <c r="L66" s="12">
        <f t="shared" si="9"/>
        <v>0</v>
      </c>
      <c r="M66" s="12">
        <f t="shared" si="10"/>
        <v>0</v>
      </c>
      <c r="N66" s="57"/>
      <c r="O66" s="15">
        <v>0.09</v>
      </c>
      <c r="P66" s="15">
        <f t="shared" si="11"/>
        <v>0</v>
      </c>
    </row>
    <row r="67" spans="1:18" x14ac:dyDescent="0.2">
      <c r="A67" s="11" t="s">
        <v>156</v>
      </c>
      <c r="B67" s="11" t="s">
        <v>157</v>
      </c>
      <c r="C67" s="11" t="s">
        <v>156</v>
      </c>
      <c r="D67" s="11" t="s">
        <v>275</v>
      </c>
      <c r="E67" s="12">
        <v>32</v>
      </c>
      <c r="F67" s="12">
        <v>600</v>
      </c>
      <c r="G67" s="12">
        <v>10</v>
      </c>
      <c r="H67" s="12">
        <v>100</v>
      </c>
      <c r="I67" s="12"/>
      <c r="J67" s="12"/>
      <c r="K67" s="13"/>
      <c r="L67" s="12">
        <f t="shared" si="9"/>
        <v>0</v>
      </c>
      <c r="M67" s="12">
        <f t="shared" si="10"/>
        <v>0</v>
      </c>
      <c r="N67" s="57"/>
      <c r="O67" s="15">
        <v>0.12</v>
      </c>
      <c r="P67" s="15">
        <f t="shared" si="11"/>
        <v>0</v>
      </c>
    </row>
    <row r="68" spans="1:18" x14ac:dyDescent="0.2">
      <c r="A68" s="36" t="s">
        <v>181</v>
      </c>
      <c r="B68" s="36" t="s">
        <v>157</v>
      </c>
      <c r="C68" s="36">
        <v>90446600</v>
      </c>
      <c r="D68" s="36" t="s">
        <v>277</v>
      </c>
      <c r="E68" s="12" t="s">
        <v>180</v>
      </c>
      <c r="F68" s="12">
        <v>600</v>
      </c>
      <c r="G68" s="12">
        <v>10</v>
      </c>
      <c r="H68" s="12">
        <v>100</v>
      </c>
      <c r="I68" s="12"/>
      <c r="J68" s="12"/>
      <c r="K68" s="13"/>
      <c r="L68" s="12">
        <f t="shared" si="9"/>
        <v>0</v>
      </c>
      <c r="M68" s="12">
        <f t="shared" si="10"/>
        <v>0</v>
      </c>
      <c r="N68" s="57"/>
      <c r="O68" s="15">
        <v>0.12</v>
      </c>
      <c r="P68" s="15">
        <f t="shared" si="11"/>
        <v>0</v>
      </c>
    </row>
    <row r="69" spans="1:18" x14ac:dyDescent="0.2">
      <c r="A69" s="11" t="s">
        <v>222</v>
      </c>
      <c r="B69" s="11" t="s">
        <v>223</v>
      </c>
      <c r="C69" s="11" t="s">
        <v>222</v>
      </c>
      <c r="D69" s="11" t="s">
        <v>275</v>
      </c>
      <c r="E69" s="12">
        <v>32</v>
      </c>
      <c r="F69" s="12">
        <v>750</v>
      </c>
      <c r="G69" s="12">
        <v>10</v>
      </c>
      <c r="H69" s="12">
        <v>60</v>
      </c>
      <c r="I69" s="12"/>
      <c r="J69" s="12"/>
      <c r="K69" s="13"/>
      <c r="L69" s="12">
        <f t="shared" si="9"/>
        <v>0</v>
      </c>
      <c r="M69" s="12">
        <f t="shared" si="10"/>
        <v>0</v>
      </c>
      <c r="N69" s="57"/>
      <c r="O69" s="15">
        <v>0.09</v>
      </c>
      <c r="P69" s="15">
        <f t="shared" si="11"/>
        <v>0</v>
      </c>
    </row>
    <row r="70" spans="1:18" x14ac:dyDescent="0.2">
      <c r="A70" s="11" t="s">
        <v>158</v>
      </c>
      <c r="B70" s="11" t="s">
        <v>159</v>
      </c>
      <c r="C70" s="11" t="s">
        <v>158</v>
      </c>
      <c r="D70" s="11" t="s">
        <v>275</v>
      </c>
      <c r="E70" s="12">
        <v>32</v>
      </c>
      <c r="F70" s="12">
        <v>900</v>
      </c>
      <c r="G70" s="12">
        <v>10</v>
      </c>
      <c r="H70" s="12">
        <v>50</v>
      </c>
      <c r="I70" s="12"/>
      <c r="J70" s="12"/>
      <c r="K70" s="13"/>
      <c r="L70" s="12">
        <f t="shared" si="9"/>
        <v>0</v>
      </c>
      <c r="M70" s="12">
        <f t="shared" si="10"/>
        <v>0</v>
      </c>
      <c r="N70" s="57"/>
      <c r="O70" s="15">
        <v>0.09</v>
      </c>
      <c r="P70" s="15">
        <f t="shared" si="11"/>
        <v>0</v>
      </c>
    </row>
    <row r="71" spans="1:18" x14ac:dyDescent="0.2">
      <c r="A71" s="36" t="s">
        <v>182</v>
      </c>
      <c r="B71" s="36" t="s">
        <v>159</v>
      </c>
      <c r="C71" s="36">
        <v>90446700</v>
      </c>
      <c r="D71" s="36" t="s">
        <v>277</v>
      </c>
      <c r="E71" s="12" t="s">
        <v>180</v>
      </c>
      <c r="F71" s="12">
        <v>900</v>
      </c>
      <c r="G71" s="12">
        <v>10</v>
      </c>
      <c r="H71" s="12">
        <v>50</v>
      </c>
      <c r="I71" s="12"/>
      <c r="J71" s="12"/>
      <c r="K71" s="13"/>
      <c r="L71" s="12">
        <f t="shared" si="9"/>
        <v>0</v>
      </c>
      <c r="M71" s="12">
        <f t="shared" si="10"/>
        <v>0</v>
      </c>
      <c r="N71" s="57"/>
      <c r="O71" s="15">
        <v>0.09</v>
      </c>
      <c r="P71" s="15">
        <f t="shared" si="11"/>
        <v>0</v>
      </c>
    </row>
    <row r="72" spans="1:18" x14ac:dyDescent="0.2">
      <c r="A72" s="11" t="s">
        <v>233</v>
      </c>
      <c r="B72" s="11" t="s">
        <v>234</v>
      </c>
      <c r="C72" s="11" t="s">
        <v>233</v>
      </c>
      <c r="D72" s="11" t="s">
        <v>275</v>
      </c>
      <c r="E72" s="12">
        <v>32</v>
      </c>
      <c r="F72" s="12">
        <v>1200</v>
      </c>
      <c r="G72" s="12">
        <v>10</v>
      </c>
      <c r="H72" s="12">
        <v>50</v>
      </c>
      <c r="I72" s="12"/>
      <c r="J72" s="12"/>
      <c r="K72" s="13"/>
      <c r="L72" s="12">
        <f t="shared" si="9"/>
        <v>0</v>
      </c>
      <c r="M72" s="12">
        <f t="shared" si="10"/>
        <v>0</v>
      </c>
      <c r="N72" s="57"/>
      <c r="O72" s="15">
        <v>0.12</v>
      </c>
      <c r="P72" s="15">
        <f t="shared" si="11"/>
        <v>0</v>
      </c>
    </row>
    <row r="73" spans="1:18" x14ac:dyDescent="0.2">
      <c r="A73" s="36" t="s">
        <v>236</v>
      </c>
      <c r="B73" s="36" t="s">
        <v>237</v>
      </c>
      <c r="C73" s="36">
        <v>90446800</v>
      </c>
      <c r="D73" s="36" t="s">
        <v>277</v>
      </c>
      <c r="E73" s="12" t="s">
        <v>180</v>
      </c>
      <c r="F73" s="12">
        <v>1800</v>
      </c>
      <c r="G73" s="12">
        <v>10</v>
      </c>
      <c r="H73" s="12">
        <v>25</v>
      </c>
      <c r="I73" s="12"/>
      <c r="J73" s="12"/>
      <c r="K73" s="13"/>
      <c r="L73" s="12">
        <f t="shared" si="9"/>
        <v>0</v>
      </c>
      <c r="M73" s="12">
        <f t="shared" si="10"/>
        <v>0</v>
      </c>
      <c r="N73" s="57"/>
      <c r="O73" s="15">
        <v>0.18</v>
      </c>
      <c r="P73" s="15">
        <f t="shared" si="11"/>
        <v>0</v>
      </c>
      <c r="Q73" s="43"/>
    </row>
    <row r="74" spans="1:18" x14ac:dyDescent="0.2">
      <c r="A74" s="8" t="s">
        <v>77</v>
      </c>
      <c r="B74" s="8"/>
      <c r="C74" s="8"/>
      <c r="D74" s="8"/>
      <c r="E74" s="8"/>
      <c r="F74" s="36"/>
      <c r="G74" s="12"/>
      <c r="H74" s="12"/>
      <c r="I74" s="12"/>
      <c r="J74" s="12"/>
      <c r="K74" s="8"/>
      <c r="L74" s="12"/>
      <c r="M74" s="12"/>
      <c r="N74" s="57"/>
      <c r="O74" s="12"/>
      <c r="P74" s="15"/>
    </row>
    <row r="75" spans="1:18" x14ac:dyDescent="0.2">
      <c r="A75" s="11" t="s">
        <v>297</v>
      </c>
      <c r="B75" s="11" t="s">
        <v>298</v>
      </c>
      <c r="C75" s="11" t="s">
        <v>297</v>
      </c>
      <c r="D75" s="11" t="s">
        <v>275</v>
      </c>
      <c r="E75" s="12">
        <v>40</v>
      </c>
      <c r="F75" s="12">
        <v>100</v>
      </c>
      <c r="G75" s="12">
        <v>10</v>
      </c>
      <c r="H75" s="12">
        <v>300</v>
      </c>
      <c r="I75" s="12"/>
      <c r="J75" s="12"/>
      <c r="K75" s="13"/>
      <c r="L75" s="12">
        <f t="shared" ref="L75:L90" si="12">SUM(I75:K75)</f>
        <v>0</v>
      </c>
      <c r="M75" s="12">
        <f t="shared" ref="M75:M90" si="13">$L75/$H75</f>
        <v>0</v>
      </c>
      <c r="N75" s="57"/>
      <c r="O75" s="15">
        <v>0.13</v>
      </c>
      <c r="P75" s="15">
        <f t="shared" ref="P75:P90" si="14">$M75*$O75</f>
        <v>0</v>
      </c>
      <c r="Q75" s="43">
        <f>SUM(P75:P90)</f>
        <v>1.97</v>
      </c>
      <c r="R75" s="3">
        <f>Q75*100/$Q$144</f>
        <v>19.370698131760079</v>
      </c>
    </row>
    <row r="76" spans="1:18" x14ac:dyDescent="0.2">
      <c r="A76" s="11" t="s">
        <v>78</v>
      </c>
      <c r="B76" s="11" t="s">
        <v>79</v>
      </c>
      <c r="C76" s="11" t="s">
        <v>78</v>
      </c>
      <c r="D76" s="11" t="s">
        <v>275</v>
      </c>
      <c r="E76" s="12">
        <v>40</v>
      </c>
      <c r="F76" s="12">
        <v>150</v>
      </c>
      <c r="G76" s="12">
        <v>10</v>
      </c>
      <c r="H76" s="12">
        <v>300</v>
      </c>
      <c r="I76" s="12"/>
      <c r="J76" s="12"/>
      <c r="K76" s="13"/>
      <c r="L76" s="12">
        <f t="shared" si="12"/>
        <v>0</v>
      </c>
      <c r="M76" s="12">
        <f t="shared" si="13"/>
        <v>0</v>
      </c>
      <c r="N76" s="57"/>
      <c r="O76" s="15">
        <v>0.13</v>
      </c>
      <c r="P76" s="15">
        <f t="shared" si="14"/>
        <v>0</v>
      </c>
    </row>
    <row r="77" spans="1:18" x14ac:dyDescent="0.2">
      <c r="A77" s="36" t="s">
        <v>240</v>
      </c>
      <c r="B77" s="36" t="s">
        <v>79</v>
      </c>
      <c r="C77" s="31" t="s">
        <v>241</v>
      </c>
      <c r="D77" s="36" t="s">
        <v>277</v>
      </c>
      <c r="E77" s="12">
        <v>40</v>
      </c>
      <c r="F77" s="12">
        <v>150</v>
      </c>
      <c r="G77" s="12">
        <v>10</v>
      </c>
      <c r="H77" s="12">
        <v>300</v>
      </c>
      <c r="I77" s="12"/>
      <c r="J77" s="12"/>
      <c r="K77" s="13"/>
      <c r="L77" s="12">
        <f t="shared" si="12"/>
        <v>0</v>
      </c>
      <c r="M77" s="12">
        <f t="shared" si="13"/>
        <v>0</v>
      </c>
      <c r="N77" s="57"/>
      <c r="O77" s="15">
        <v>0.13</v>
      </c>
      <c r="P77" s="15">
        <f t="shared" si="14"/>
        <v>0</v>
      </c>
    </row>
    <row r="78" spans="1:18" x14ac:dyDescent="0.2">
      <c r="A78" s="11" t="s">
        <v>80</v>
      </c>
      <c r="B78" s="11" t="s">
        <v>81</v>
      </c>
      <c r="C78" s="11" t="s">
        <v>80</v>
      </c>
      <c r="D78" s="11" t="s">
        <v>275</v>
      </c>
      <c r="E78" s="12">
        <v>40</v>
      </c>
      <c r="F78" s="12">
        <v>200</v>
      </c>
      <c r="G78" s="12">
        <v>10</v>
      </c>
      <c r="H78" s="12">
        <v>150</v>
      </c>
      <c r="I78" s="12"/>
      <c r="J78" s="12"/>
      <c r="K78" s="13"/>
      <c r="L78" s="12">
        <f t="shared" si="12"/>
        <v>0</v>
      </c>
      <c r="M78" s="12">
        <f t="shared" si="13"/>
        <v>0</v>
      </c>
      <c r="N78" s="57"/>
      <c r="O78" s="15">
        <v>0.13</v>
      </c>
      <c r="P78" s="15">
        <f t="shared" si="14"/>
        <v>0</v>
      </c>
    </row>
    <row r="79" spans="1:18" x14ac:dyDescent="0.2">
      <c r="A79" s="11" t="s">
        <v>82</v>
      </c>
      <c r="B79" s="11" t="s">
        <v>83</v>
      </c>
      <c r="C79" s="11" t="s">
        <v>82</v>
      </c>
      <c r="D79" s="11" t="s">
        <v>275</v>
      </c>
      <c r="E79" s="12">
        <v>40</v>
      </c>
      <c r="F79" s="12">
        <v>300</v>
      </c>
      <c r="G79" s="12">
        <v>10</v>
      </c>
      <c r="H79" s="12">
        <v>150</v>
      </c>
      <c r="I79" s="12"/>
      <c r="J79" s="12"/>
      <c r="K79" s="13"/>
      <c r="L79" s="12">
        <f t="shared" si="12"/>
        <v>0</v>
      </c>
      <c r="M79" s="12">
        <f t="shared" si="13"/>
        <v>0</v>
      </c>
      <c r="N79" s="57"/>
      <c r="O79" s="15">
        <v>0.13</v>
      </c>
      <c r="P79" s="15">
        <f t="shared" si="14"/>
        <v>0</v>
      </c>
    </row>
    <row r="80" spans="1:18" x14ac:dyDescent="0.2">
      <c r="A80" s="36" t="s">
        <v>183</v>
      </c>
      <c r="B80" s="36" t="s">
        <v>83</v>
      </c>
      <c r="C80" s="36">
        <v>90447300</v>
      </c>
      <c r="D80" s="36" t="s">
        <v>277</v>
      </c>
      <c r="E80" s="12" t="s">
        <v>89</v>
      </c>
      <c r="F80" s="12">
        <v>300</v>
      </c>
      <c r="G80" s="12">
        <v>10</v>
      </c>
      <c r="H80" s="12">
        <v>150</v>
      </c>
      <c r="I80" s="12"/>
      <c r="J80" s="12">
        <v>300</v>
      </c>
      <c r="K80" s="13"/>
      <c r="L80" s="12">
        <f t="shared" si="12"/>
        <v>300</v>
      </c>
      <c r="M80" s="12">
        <f t="shared" si="13"/>
        <v>2</v>
      </c>
      <c r="N80" s="57"/>
      <c r="O80" s="15">
        <v>0.13</v>
      </c>
      <c r="P80" s="15">
        <f t="shared" si="14"/>
        <v>0.26</v>
      </c>
    </row>
    <row r="81" spans="1:18" x14ac:dyDescent="0.2">
      <c r="A81" s="11" t="s">
        <v>84</v>
      </c>
      <c r="B81" s="11" t="s">
        <v>85</v>
      </c>
      <c r="C81" s="11" t="s">
        <v>84</v>
      </c>
      <c r="D81" s="11" t="s">
        <v>275</v>
      </c>
      <c r="E81" s="12">
        <v>40</v>
      </c>
      <c r="F81" s="12">
        <v>450</v>
      </c>
      <c r="G81" s="12">
        <v>10</v>
      </c>
      <c r="H81" s="12">
        <v>100</v>
      </c>
      <c r="I81" s="12"/>
      <c r="J81" s="12"/>
      <c r="K81" s="13"/>
      <c r="L81" s="12">
        <f t="shared" si="12"/>
        <v>0</v>
      </c>
      <c r="M81" s="12">
        <f t="shared" si="13"/>
        <v>0</v>
      </c>
      <c r="N81" s="57"/>
      <c r="O81" s="15">
        <v>0.13</v>
      </c>
      <c r="P81" s="15">
        <f t="shared" si="14"/>
        <v>0</v>
      </c>
    </row>
    <row r="82" spans="1:18" x14ac:dyDescent="0.2">
      <c r="A82" s="36" t="s">
        <v>184</v>
      </c>
      <c r="B82" s="36" t="s">
        <v>85</v>
      </c>
      <c r="C82" s="36">
        <v>90447400</v>
      </c>
      <c r="D82" s="36" t="s">
        <v>277</v>
      </c>
      <c r="E82" s="12" t="s">
        <v>89</v>
      </c>
      <c r="F82" s="12">
        <v>450</v>
      </c>
      <c r="G82" s="12">
        <v>10</v>
      </c>
      <c r="H82" s="12">
        <v>100</v>
      </c>
      <c r="I82" s="12"/>
      <c r="J82" s="12">
        <v>300</v>
      </c>
      <c r="K82" s="13"/>
      <c r="L82" s="12">
        <f t="shared" si="12"/>
        <v>300</v>
      </c>
      <c r="M82" s="12">
        <f t="shared" si="13"/>
        <v>3</v>
      </c>
      <c r="N82" s="57"/>
      <c r="O82" s="15">
        <v>0.13</v>
      </c>
      <c r="P82" s="15">
        <f t="shared" si="14"/>
        <v>0.39</v>
      </c>
    </row>
    <row r="83" spans="1:18" x14ac:dyDescent="0.2">
      <c r="A83" s="11" t="s">
        <v>86</v>
      </c>
      <c r="B83" s="11" t="s">
        <v>87</v>
      </c>
      <c r="C83" s="11" t="s">
        <v>86</v>
      </c>
      <c r="D83" s="11" t="s">
        <v>275</v>
      </c>
      <c r="E83" s="12">
        <v>40</v>
      </c>
      <c r="F83" s="12">
        <v>600</v>
      </c>
      <c r="G83" s="12">
        <v>10</v>
      </c>
      <c r="H83" s="12">
        <v>50</v>
      </c>
      <c r="I83" s="12"/>
      <c r="J83" s="12"/>
      <c r="K83" s="13"/>
      <c r="L83" s="12">
        <f t="shared" si="12"/>
        <v>0</v>
      </c>
      <c r="M83" s="12">
        <f t="shared" si="13"/>
        <v>0</v>
      </c>
      <c r="N83" s="57"/>
      <c r="O83" s="15">
        <v>0.09</v>
      </c>
      <c r="P83" s="15">
        <f t="shared" si="14"/>
        <v>0</v>
      </c>
    </row>
    <row r="84" spans="1:18" x14ac:dyDescent="0.2">
      <c r="A84" s="36" t="s">
        <v>88</v>
      </c>
      <c r="B84" s="36" t="s">
        <v>87</v>
      </c>
      <c r="C84" s="36">
        <v>90447600</v>
      </c>
      <c r="D84" s="36" t="s">
        <v>277</v>
      </c>
      <c r="E84" s="12" t="s">
        <v>89</v>
      </c>
      <c r="F84" s="12">
        <v>600</v>
      </c>
      <c r="G84" s="12">
        <v>10</v>
      </c>
      <c r="H84" s="12">
        <v>50</v>
      </c>
      <c r="I84" s="12"/>
      <c r="J84" s="12">
        <v>300</v>
      </c>
      <c r="K84" s="13"/>
      <c r="L84" s="12">
        <f t="shared" si="12"/>
        <v>300</v>
      </c>
      <c r="M84" s="12">
        <f t="shared" si="13"/>
        <v>6</v>
      </c>
      <c r="N84" s="57"/>
      <c r="O84" s="15">
        <v>0.09</v>
      </c>
      <c r="P84" s="15">
        <f t="shared" si="14"/>
        <v>0.54</v>
      </c>
    </row>
    <row r="85" spans="1:18" x14ac:dyDescent="0.2">
      <c r="A85" s="11" t="s">
        <v>90</v>
      </c>
      <c r="B85" s="11" t="s">
        <v>91</v>
      </c>
      <c r="C85" s="11" t="s">
        <v>90</v>
      </c>
      <c r="D85" s="11" t="s">
        <v>275</v>
      </c>
      <c r="E85" s="12">
        <v>40</v>
      </c>
      <c r="F85" s="12">
        <v>750</v>
      </c>
      <c r="G85" s="12">
        <v>10</v>
      </c>
      <c r="H85" s="12">
        <v>50</v>
      </c>
      <c r="I85" s="12"/>
      <c r="J85" s="12"/>
      <c r="K85" s="13"/>
      <c r="L85" s="12">
        <f t="shared" si="12"/>
        <v>0</v>
      </c>
      <c r="M85" s="12">
        <f t="shared" si="13"/>
        <v>0</v>
      </c>
      <c r="N85" s="57"/>
      <c r="O85" s="15">
        <v>0.13</v>
      </c>
      <c r="P85" s="15">
        <f t="shared" si="14"/>
        <v>0</v>
      </c>
    </row>
    <row r="86" spans="1:18" x14ac:dyDescent="0.2">
      <c r="A86" s="11" t="s">
        <v>92</v>
      </c>
      <c r="B86" s="11" t="s">
        <v>93</v>
      </c>
      <c r="C86" s="11" t="s">
        <v>92</v>
      </c>
      <c r="D86" s="11" t="s">
        <v>275</v>
      </c>
      <c r="E86" s="12">
        <v>40</v>
      </c>
      <c r="F86" s="12">
        <v>900</v>
      </c>
      <c r="G86" s="12">
        <v>10</v>
      </c>
      <c r="H86" s="12">
        <v>50</v>
      </c>
      <c r="I86" s="12"/>
      <c r="J86" s="12"/>
      <c r="K86" s="13"/>
      <c r="L86" s="12">
        <f t="shared" si="12"/>
        <v>0</v>
      </c>
      <c r="M86" s="12">
        <f t="shared" si="13"/>
        <v>0</v>
      </c>
      <c r="N86" s="57"/>
      <c r="O86" s="15">
        <v>0.13</v>
      </c>
      <c r="P86" s="15">
        <f t="shared" si="14"/>
        <v>0</v>
      </c>
    </row>
    <row r="87" spans="1:18" x14ac:dyDescent="0.2">
      <c r="A87" s="36" t="s">
        <v>185</v>
      </c>
      <c r="B87" s="36" t="s">
        <v>93</v>
      </c>
      <c r="C87" s="36">
        <v>90447700</v>
      </c>
      <c r="D87" s="36" t="s">
        <v>277</v>
      </c>
      <c r="E87" s="12" t="s">
        <v>89</v>
      </c>
      <c r="F87" s="12">
        <v>900</v>
      </c>
      <c r="G87" s="12">
        <v>10</v>
      </c>
      <c r="H87" s="12">
        <v>50</v>
      </c>
      <c r="I87" s="12"/>
      <c r="J87" s="12">
        <v>300</v>
      </c>
      <c r="K87" s="13"/>
      <c r="L87" s="12">
        <f t="shared" si="12"/>
        <v>300</v>
      </c>
      <c r="M87" s="12">
        <f t="shared" si="13"/>
        <v>6</v>
      </c>
      <c r="N87" s="57"/>
      <c r="O87" s="15">
        <v>0.13</v>
      </c>
      <c r="P87" s="15">
        <f t="shared" si="14"/>
        <v>0.78</v>
      </c>
    </row>
    <row r="88" spans="1:18" x14ac:dyDescent="0.2">
      <c r="A88" s="11" t="s">
        <v>94</v>
      </c>
      <c r="B88" s="11" t="s">
        <v>95</v>
      </c>
      <c r="C88" s="11" t="s">
        <v>94</v>
      </c>
      <c r="D88" s="11" t="s">
        <v>275</v>
      </c>
      <c r="E88" s="12">
        <v>40</v>
      </c>
      <c r="F88" s="12">
        <v>1200</v>
      </c>
      <c r="G88" s="12">
        <v>5</v>
      </c>
      <c r="H88" s="12">
        <v>25</v>
      </c>
      <c r="I88" s="12"/>
      <c r="J88" s="12"/>
      <c r="K88" s="13"/>
      <c r="L88" s="12">
        <f t="shared" si="12"/>
        <v>0</v>
      </c>
      <c r="M88" s="12">
        <f t="shared" si="13"/>
        <v>0</v>
      </c>
      <c r="N88" s="57"/>
      <c r="O88" s="15">
        <v>0.08</v>
      </c>
      <c r="P88" s="15">
        <f t="shared" si="14"/>
        <v>0</v>
      </c>
    </row>
    <row r="89" spans="1:18" x14ac:dyDescent="0.2">
      <c r="A89" s="36" t="s">
        <v>376</v>
      </c>
      <c r="B89" s="36" t="s">
        <v>377</v>
      </c>
      <c r="C89" s="31" t="s">
        <v>378</v>
      </c>
      <c r="D89" s="36" t="s">
        <v>277</v>
      </c>
      <c r="E89" s="12">
        <v>40</v>
      </c>
      <c r="F89" s="12">
        <v>1800</v>
      </c>
      <c r="G89" s="12">
        <v>5</v>
      </c>
      <c r="H89" s="12">
        <v>20</v>
      </c>
      <c r="I89" s="12"/>
      <c r="J89" s="12"/>
      <c r="K89" s="13"/>
      <c r="L89" s="12">
        <f t="shared" si="12"/>
        <v>0</v>
      </c>
      <c r="M89" s="12">
        <f t="shared" si="13"/>
        <v>0</v>
      </c>
      <c r="N89" s="57"/>
      <c r="O89" s="15">
        <v>0.14000000000000001</v>
      </c>
      <c r="P89" s="15">
        <f t="shared" si="14"/>
        <v>0</v>
      </c>
    </row>
    <row r="90" spans="1:18" x14ac:dyDescent="0.2">
      <c r="A90" s="11" t="s">
        <v>220</v>
      </c>
      <c r="B90" s="11" t="s">
        <v>221</v>
      </c>
      <c r="C90" s="11" t="s">
        <v>220</v>
      </c>
      <c r="D90" s="11" t="s">
        <v>275</v>
      </c>
      <c r="E90" s="12">
        <v>40</v>
      </c>
      <c r="F90" s="12">
        <v>2000</v>
      </c>
      <c r="G90" s="12">
        <v>5</v>
      </c>
      <c r="H90" s="12">
        <v>25</v>
      </c>
      <c r="I90" s="12"/>
      <c r="J90" s="12"/>
      <c r="K90" s="13"/>
      <c r="L90" s="12">
        <f t="shared" si="12"/>
        <v>0</v>
      </c>
      <c r="M90" s="12">
        <f t="shared" si="13"/>
        <v>0</v>
      </c>
      <c r="N90" s="57"/>
      <c r="O90" s="15">
        <v>0.08</v>
      </c>
      <c r="P90" s="15">
        <f t="shared" si="14"/>
        <v>0</v>
      </c>
      <c r="Q90" s="43"/>
    </row>
    <row r="91" spans="1:18" x14ac:dyDescent="0.2">
      <c r="A91" s="8" t="s">
        <v>96</v>
      </c>
      <c r="B91" s="8"/>
      <c r="C91" s="8"/>
      <c r="D91" s="8"/>
      <c r="E91" s="20"/>
      <c r="F91" s="12"/>
      <c r="G91" s="12"/>
      <c r="H91" s="12"/>
      <c r="I91" s="12"/>
      <c r="J91" s="12"/>
      <c r="K91" s="8"/>
      <c r="L91" s="12"/>
      <c r="M91" s="12"/>
      <c r="N91" s="57"/>
      <c r="O91" s="12"/>
      <c r="P91" s="15"/>
    </row>
    <row r="92" spans="1:18" x14ac:dyDescent="0.2">
      <c r="A92" s="11" t="s">
        <v>299</v>
      </c>
      <c r="B92" s="11" t="s">
        <v>300</v>
      </c>
      <c r="C92" s="11" t="s">
        <v>299</v>
      </c>
      <c r="D92" s="11" t="s">
        <v>275</v>
      </c>
      <c r="E92" s="12">
        <v>50</v>
      </c>
      <c r="F92" s="12">
        <v>100</v>
      </c>
      <c r="G92" s="12">
        <v>10</v>
      </c>
      <c r="H92" s="12">
        <v>150</v>
      </c>
      <c r="I92" s="12"/>
      <c r="J92" s="12"/>
      <c r="K92" s="13"/>
      <c r="L92" s="12">
        <f t="shared" ref="L92:L108" si="15">SUM(I92:K92)</f>
        <v>0</v>
      </c>
      <c r="M92" s="12">
        <f t="shared" ref="M92:M108" si="16">$L92/$H92</f>
        <v>0</v>
      </c>
      <c r="N92" s="57"/>
      <c r="O92" s="15">
        <v>0.1</v>
      </c>
      <c r="P92" s="15">
        <f t="shared" ref="P92:P108" si="17">$M92*$O92</f>
        <v>0</v>
      </c>
      <c r="Q92" s="43">
        <f>SUM(P92:P108)</f>
        <v>1.78</v>
      </c>
      <c r="R92" s="3">
        <f>Q92*100/$Q$144</f>
        <v>17.502458210422812</v>
      </c>
    </row>
    <row r="93" spans="1:18" x14ac:dyDescent="0.2">
      <c r="A93" s="11" t="s">
        <v>97</v>
      </c>
      <c r="B93" s="11" t="s">
        <v>98</v>
      </c>
      <c r="C93" s="11" t="s">
        <v>97</v>
      </c>
      <c r="D93" s="11" t="s">
        <v>275</v>
      </c>
      <c r="E93" s="12">
        <v>50</v>
      </c>
      <c r="F93" s="12">
        <v>150</v>
      </c>
      <c r="G93" s="12">
        <v>10</v>
      </c>
      <c r="H93" s="12">
        <v>150</v>
      </c>
      <c r="I93" s="12"/>
      <c r="J93" s="12"/>
      <c r="K93" s="13"/>
      <c r="L93" s="12">
        <f t="shared" si="15"/>
        <v>0</v>
      </c>
      <c r="M93" s="12">
        <f t="shared" si="16"/>
        <v>0</v>
      </c>
      <c r="N93" s="57"/>
      <c r="O93" s="15">
        <v>0.1</v>
      </c>
      <c r="P93" s="15">
        <f t="shared" si="17"/>
        <v>0</v>
      </c>
    </row>
    <row r="94" spans="1:18" x14ac:dyDescent="0.2">
      <c r="A94" s="36" t="s">
        <v>235</v>
      </c>
      <c r="B94" s="36" t="s">
        <v>98</v>
      </c>
      <c r="C94" s="36">
        <v>90448200</v>
      </c>
      <c r="D94" s="36" t="s">
        <v>277</v>
      </c>
      <c r="E94" s="12" t="s">
        <v>102</v>
      </c>
      <c r="F94" s="12">
        <v>150</v>
      </c>
      <c r="G94" s="12">
        <v>10</v>
      </c>
      <c r="H94" s="12">
        <v>150</v>
      </c>
      <c r="I94" s="12"/>
      <c r="J94" s="12"/>
      <c r="K94" s="13"/>
      <c r="L94" s="12">
        <f t="shared" si="15"/>
        <v>0</v>
      </c>
      <c r="M94" s="12">
        <f t="shared" si="16"/>
        <v>0</v>
      </c>
      <c r="N94" s="57"/>
      <c r="O94" s="15">
        <v>0.1</v>
      </c>
      <c r="P94" s="15">
        <f t="shared" si="17"/>
        <v>0</v>
      </c>
    </row>
    <row r="95" spans="1:18" x14ac:dyDescent="0.2">
      <c r="A95" s="11" t="s">
        <v>224</v>
      </c>
      <c r="B95" s="11" t="s">
        <v>225</v>
      </c>
      <c r="C95" s="11" t="s">
        <v>224</v>
      </c>
      <c r="D95" s="11" t="s">
        <v>275</v>
      </c>
      <c r="E95" s="12">
        <v>50</v>
      </c>
      <c r="F95" s="12">
        <v>200</v>
      </c>
      <c r="G95" s="12">
        <v>10</v>
      </c>
      <c r="H95" s="12">
        <v>150</v>
      </c>
      <c r="I95" s="12"/>
      <c r="J95" s="12"/>
      <c r="K95" s="13"/>
      <c r="L95" s="12">
        <f t="shared" si="15"/>
        <v>0</v>
      </c>
      <c r="M95" s="12">
        <f t="shared" si="16"/>
        <v>0</v>
      </c>
      <c r="N95" s="57"/>
      <c r="O95" s="15">
        <v>0.1</v>
      </c>
      <c r="P95" s="15">
        <f t="shared" si="17"/>
        <v>0</v>
      </c>
    </row>
    <row r="96" spans="1:18" x14ac:dyDescent="0.2">
      <c r="A96" s="11" t="s">
        <v>99</v>
      </c>
      <c r="B96" s="11" t="s">
        <v>100</v>
      </c>
      <c r="C96" s="11" t="s">
        <v>99</v>
      </c>
      <c r="D96" s="11" t="s">
        <v>275</v>
      </c>
      <c r="E96" s="12">
        <v>50</v>
      </c>
      <c r="F96" s="12">
        <v>300</v>
      </c>
      <c r="G96" s="12">
        <v>10</v>
      </c>
      <c r="H96" s="12">
        <v>75</v>
      </c>
      <c r="I96" s="12"/>
      <c r="J96" s="12">
        <v>150</v>
      </c>
      <c r="K96" s="13"/>
      <c r="L96" s="12">
        <f t="shared" si="15"/>
        <v>150</v>
      </c>
      <c r="M96" s="12">
        <f t="shared" si="16"/>
        <v>2</v>
      </c>
      <c r="N96" s="57"/>
      <c r="O96" s="15">
        <v>0.1</v>
      </c>
      <c r="P96" s="15">
        <f t="shared" si="17"/>
        <v>0.2</v>
      </c>
    </row>
    <row r="97" spans="1:18" x14ac:dyDescent="0.2">
      <c r="A97" s="36" t="s">
        <v>101</v>
      </c>
      <c r="B97" s="36" t="s">
        <v>100</v>
      </c>
      <c r="C97" s="36">
        <v>90448300</v>
      </c>
      <c r="D97" s="36" t="s">
        <v>277</v>
      </c>
      <c r="E97" s="12" t="s">
        <v>102</v>
      </c>
      <c r="F97" s="12">
        <v>300</v>
      </c>
      <c r="G97" s="12">
        <v>10</v>
      </c>
      <c r="H97" s="12">
        <v>75</v>
      </c>
      <c r="I97" s="12"/>
      <c r="J97" s="12">
        <v>300</v>
      </c>
      <c r="K97" s="13"/>
      <c r="L97" s="12">
        <f t="shared" si="15"/>
        <v>300</v>
      </c>
      <c r="M97" s="12">
        <f t="shared" si="16"/>
        <v>4</v>
      </c>
      <c r="N97" s="57"/>
      <c r="O97" s="15">
        <v>0.1</v>
      </c>
      <c r="P97" s="15">
        <f t="shared" si="17"/>
        <v>0.4</v>
      </c>
    </row>
    <row r="98" spans="1:18" x14ac:dyDescent="0.2">
      <c r="A98" s="11" t="s">
        <v>103</v>
      </c>
      <c r="B98" s="11" t="s">
        <v>104</v>
      </c>
      <c r="C98" s="11" t="s">
        <v>103</v>
      </c>
      <c r="D98" s="11" t="s">
        <v>275</v>
      </c>
      <c r="E98" s="12">
        <v>50</v>
      </c>
      <c r="F98" s="12">
        <v>450</v>
      </c>
      <c r="G98" s="12">
        <v>10</v>
      </c>
      <c r="H98" s="12">
        <v>50</v>
      </c>
      <c r="I98" s="12"/>
      <c r="J98" s="12"/>
      <c r="K98" s="13"/>
      <c r="L98" s="12">
        <f t="shared" si="15"/>
        <v>0</v>
      </c>
      <c r="M98" s="12">
        <f t="shared" si="16"/>
        <v>0</v>
      </c>
      <c r="N98" s="57"/>
      <c r="O98" s="15">
        <v>0.1</v>
      </c>
      <c r="P98" s="15">
        <f t="shared" si="17"/>
        <v>0</v>
      </c>
    </row>
    <row r="99" spans="1:18" x14ac:dyDescent="0.2">
      <c r="A99" s="36" t="s">
        <v>186</v>
      </c>
      <c r="B99" s="36" t="s">
        <v>104</v>
      </c>
      <c r="C99" s="36">
        <v>90448400</v>
      </c>
      <c r="D99" s="36" t="s">
        <v>277</v>
      </c>
      <c r="E99" s="12" t="s">
        <v>102</v>
      </c>
      <c r="F99" s="12">
        <v>450</v>
      </c>
      <c r="G99" s="12">
        <v>10</v>
      </c>
      <c r="H99" s="12">
        <v>50</v>
      </c>
      <c r="I99" s="12"/>
      <c r="J99" s="12">
        <v>200</v>
      </c>
      <c r="K99" s="13"/>
      <c r="L99" s="12">
        <f t="shared" si="15"/>
        <v>200</v>
      </c>
      <c r="M99" s="12">
        <f t="shared" si="16"/>
        <v>4</v>
      </c>
      <c r="N99" s="57"/>
      <c r="O99" s="15">
        <v>0.1</v>
      </c>
      <c r="P99" s="15">
        <f t="shared" si="17"/>
        <v>0.4</v>
      </c>
    </row>
    <row r="100" spans="1:18" x14ac:dyDescent="0.2">
      <c r="A100" s="11" t="s">
        <v>105</v>
      </c>
      <c r="B100" s="11" t="s">
        <v>106</v>
      </c>
      <c r="C100" s="11" t="s">
        <v>105</v>
      </c>
      <c r="D100" s="11" t="s">
        <v>275</v>
      </c>
      <c r="E100" s="12">
        <v>50</v>
      </c>
      <c r="F100" s="12">
        <v>600</v>
      </c>
      <c r="G100" s="12">
        <v>10</v>
      </c>
      <c r="H100" s="12">
        <v>50</v>
      </c>
      <c r="I100" s="12"/>
      <c r="J100" s="12">
        <v>100</v>
      </c>
      <c r="K100" s="13"/>
      <c r="L100" s="12">
        <f t="shared" si="15"/>
        <v>100</v>
      </c>
      <c r="M100" s="12">
        <f t="shared" si="16"/>
        <v>2</v>
      </c>
      <c r="N100" s="57"/>
      <c r="O100" s="15">
        <v>0.13</v>
      </c>
      <c r="P100" s="15">
        <f t="shared" si="17"/>
        <v>0.26</v>
      </c>
    </row>
    <row r="101" spans="1:18" x14ac:dyDescent="0.2">
      <c r="A101" s="36" t="s">
        <v>107</v>
      </c>
      <c r="B101" s="36" t="s">
        <v>106</v>
      </c>
      <c r="C101" s="36">
        <v>90448600</v>
      </c>
      <c r="D101" s="36" t="s">
        <v>277</v>
      </c>
      <c r="E101" s="12" t="s">
        <v>102</v>
      </c>
      <c r="F101" s="12">
        <v>600</v>
      </c>
      <c r="G101" s="12">
        <v>10</v>
      </c>
      <c r="H101" s="12">
        <v>50</v>
      </c>
      <c r="I101" s="12"/>
      <c r="J101" s="12"/>
      <c r="K101" s="13"/>
      <c r="L101" s="12">
        <f t="shared" si="15"/>
        <v>0</v>
      </c>
      <c r="M101" s="12">
        <f t="shared" si="16"/>
        <v>0</v>
      </c>
      <c r="N101" s="57"/>
      <c r="O101" s="15">
        <v>0.13</v>
      </c>
      <c r="P101" s="15">
        <f t="shared" si="17"/>
        <v>0</v>
      </c>
    </row>
    <row r="102" spans="1:18" x14ac:dyDescent="0.2">
      <c r="A102" s="36" t="s">
        <v>266</v>
      </c>
      <c r="B102" s="36" t="s">
        <v>267</v>
      </c>
      <c r="C102" s="36">
        <v>90448605</v>
      </c>
      <c r="D102" s="36" t="s">
        <v>277</v>
      </c>
      <c r="E102" s="12" t="s">
        <v>102</v>
      </c>
      <c r="F102" s="12">
        <v>700</v>
      </c>
      <c r="G102" s="12">
        <v>5</v>
      </c>
      <c r="H102" s="12">
        <v>25</v>
      </c>
      <c r="I102" s="12"/>
      <c r="J102" s="12"/>
      <c r="K102" s="13"/>
      <c r="L102" s="12">
        <f t="shared" si="15"/>
        <v>0</v>
      </c>
      <c r="M102" s="12">
        <f t="shared" si="16"/>
        <v>0</v>
      </c>
      <c r="N102" s="57"/>
      <c r="O102" s="15">
        <v>0.1</v>
      </c>
      <c r="P102" s="15">
        <f t="shared" si="17"/>
        <v>0</v>
      </c>
    </row>
    <row r="103" spans="1:18" x14ac:dyDescent="0.2">
      <c r="A103" s="11" t="s">
        <v>202</v>
      </c>
      <c r="B103" s="11" t="s">
        <v>203</v>
      </c>
      <c r="C103" s="11" t="s">
        <v>202</v>
      </c>
      <c r="D103" s="11" t="s">
        <v>275</v>
      </c>
      <c r="E103" s="12">
        <v>50</v>
      </c>
      <c r="F103" s="12">
        <v>750</v>
      </c>
      <c r="G103" s="12">
        <v>5</v>
      </c>
      <c r="H103" s="12">
        <v>25</v>
      </c>
      <c r="I103" s="12"/>
      <c r="J103" s="12"/>
      <c r="K103" s="13"/>
      <c r="L103" s="12">
        <f t="shared" si="15"/>
        <v>0</v>
      </c>
      <c r="M103" s="12">
        <f t="shared" si="16"/>
        <v>0</v>
      </c>
      <c r="N103" s="57"/>
      <c r="O103" s="15">
        <v>0.1</v>
      </c>
      <c r="P103" s="15">
        <f t="shared" si="17"/>
        <v>0</v>
      </c>
    </row>
    <row r="104" spans="1:18" x14ac:dyDescent="0.2">
      <c r="A104" s="11" t="s">
        <v>108</v>
      </c>
      <c r="B104" s="11" t="s">
        <v>109</v>
      </c>
      <c r="C104" s="11" t="s">
        <v>108</v>
      </c>
      <c r="D104" s="11" t="s">
        <v>275</v>
      </c>
      <c r="E104" s="12">
        <v>50</v>
      </c>
      <c r="F104" s="12">
        <v>900</v>
      </c>
      <c r="G104" s="12">
        <v>5</v>
      </c>
      <c r="H104" s="12">
        <v>25</v>
      </c>
      <c r="I104" s="12"/>
      <c r="J104" s="12"/>
      <c r="K104" s="13"/>
      <c r="L104" s="12">
        <f t="shared" si="15"/>
        <v>0</v>
      </c>
      <c r="M104" s="12">
        <f t="shared" si="16"/>
        <v>0</v>
      </c>
      <c r="N104" s="57"/>
      <c r="O104" s="15">
        <v>0.1</v>
      </c>
      <c r="P104" s="15">
        <f t="shared" si="17"/>
        <v>0</v>
      </c>
    </row>
    <row r="105" spans="1:18" x14ac:dyDescent="0.2">
      <c r="A105" s="36" t="s">
        <v>187</v>
      </c>
      <c r="B105" s="36" t="s">
        <v>109</v>
      </c>
      <c r="C105" s="36">
        <v>90448700</v>
      </c>
      <c r="D105" s="36" t="s">
        <v>277</v>
      </c>
      <c r="E105" s="12" t="s">
        <v>102</v>
      </c>
      <c r="F105" s="12">
        <v>900</v>
      </c>
      <c r="G105" s="12">
        <v>5</v>
      </c>
      <c r="H105" s="12">
        <v>25</v>
      </c>
      <c r="I105" s="12"/>
      <c r="J105" s="12"/>
      <c r="K105" s="13"/>
      <c r="L105" s="12">
        <f t="shared" si="15"/>
        <v>0</v>
      </c>
      <c r="M105" s="12">
        <f t="shared" si="16"/>
        <v>0</v>
      </c>
      <c r="N105" s="57"/>
      <c r="O105" s="15">
        <v>0.1</v>
      </c>
      <c r="P105" s="15">
        <f t="shared" si="17"/>
        <v>0</v>
      </c>
    </row>
    <row r="106" spans="1:18" x14ac:dyDescent="0.2">
      <c r="A106" s="11" t="s">
        <v>110</v>
      </c>
      <c r="B106" s="11" t="s">
        <v>111</v>
      </c>
      <c r="C106" s="11" t="s">
        <v>110</v>
      </c>
      <c r="D106" s="11" t="s">
        <v>275</v>
      </c>
      <c r="E106" s="12">
        <v>50</v>
      </c>
      <c r="F106" s="12">
        <v>1200</v>
      </c>
      <c r="G106" s="12">
        <v>5</v>
      </c>
      <c r="H106" s="12">
        <v>25</v>
      </c>
      <c r="I106" s="12"/>
      <c r="J106" s="12"/>
      <c r="K106" s="13"/>
      <c r="L106" s="12">
        <f t="shared" si="15"/>
        <v>0</v>
      </c>
      <c r="M106" s="12">
        <f t="shared" si="16"/>
        <v>0</v>
      </c>
      <c r="N106" s="57"/>
      <c r="O106" s="15">
        <v>0.13</v>
      </c>
      <c r="P106" s="15">
        <f t="shared" si="17"/>
        <v>0</v>
      </c>
    </row>
    <row r="107" spans="1:18" x14ac:dyDescent="0.2">
      <c r="A107" s="36" t="s">
        <v>204</v>
      </c>
      <c r="B107" s="36" t="s">
        <v>111</v>
      </c>
      <c r="C107" s="31" t="s">
        <v>205</v>
      </c>
      <c r="D107" s="36" t="s">
        <v>277</v>
      </c>
      <c r="E107" s="12">
        <v>50</v>
      </c>
      <c r="F107" s="12">
        <v>1200</v>
      </c>
      <c r="G107" s="12">
        <v>5</v>
      </c>
      <c r="H107" s="12">
        <v>25</v>
      </c>
      <c r="I107" s="12"/>
      <c r="J107" s="12"/>
      <c r="K107" s="13"/>
      <c r="L107" s="12">
        <f t="shared" si="15"/>
        <v>0</v>
      </c>
      <c r="M107" s="12">
        <f t="shared" si="16"/>
        <v>0</v>
      </c>
      <c r="N107" s="57"/>
      <c r="O107" s="15">
        <v>0.13</v>
      </c>
      <c r="P107" s="15">
        <f t="shared" si="17"/>
        <v>0</v>
      </c>
    </row>
    <row r="108" spans="1:18" x14ac:dyDescent="0.2">
      <c r="A108" s="36" t="s">
        <v>268</v>
      </c>
      <c r="B108" s="36" t="s">
        <v>269</v>
      </c>
      <c r="C108" s="31" t="s">
        <v>270</v>
      </c>
      <c r="D108" s="36" t="s">
        <v>277</v>
      </c>
      <c r="E108" s="12">
        <v>50</v>
      </c>
      <c r="F108" s="12">
        <v>2400</v>
      </c>
      <c r="G108" s="12">
        <v>5</v>
      </c>
      <c r="H108" s="12">
        <v>25</v>
      </c>
      <c r="I108" s="12"/>
      <c r="J108" s="12">
        <v>50</v>
      </c>
      <c r="K108" s="13"/>
      <c r="L108" s="12">
        <f t="shared" si="15"/>
        <v>50</v>
      </c>
      <c r="M108" s="12">
        <f t="shared" si="16"/>
        <v>2</v>
      </c>
      <c r="N108" s="57"/>
      <c r="O108" s="15">
        <v>0.26</v>
      </c>
      <c r="P108" s="15">
        <f t="shared" si="17"/>
        <v>0.52</v>
      </c>
      <c r="Q108" s="43"/>
    </row>
    <row r="109" spans="1:18" x14ac:dyDescent="0.2">
      <c r="A109" s="307" t="s">
        <v>112</v>
      </c>
      <c r="B109" s="307"/>
      <c r="C109" s="8"/>
      <c r="D109" s="8"/>
      <c r="E109" s="8"/>
      <c r="F109" s="12"/>
      <c r="G109" s="12"/>
      <c r="H109" s="12"/>
      <c r="I109" s="12"/>
      <c r="J109" s="12"/>
      <c r="K109" s="36"/>
      <c r="L109" s="12"/>
      <c r="M109" s="12"/>
      <c r="N109" s="57"/>
      <c r="O109" s="12"/>
      <c r="P109" s="15"/>
    </row>
    <row r="110" spans="1:18" x14ac:dyDescent="0.2">
      <c r="A110" s="11" t="s">
        <v>216</v>
      </c>
      <c r="B110" s="11" t="s">
        <v>217</v>
      </c>
      <c r="C110" s="11" t="s">
        <v>216</v>
      </c>
      <c r="D110" s="11" t="s">
        <v>275</v>
      </c>
      <c r="E110" s="12">
        <v>20</v>
      </c>
      <c r="F110" s="12">
        <v>150</v>
      </c>
      <c r="G110" s="12">
        <v>10</v>
      </c>
      <c r="H110" s="12">
        <v>400</v>
      </c>
      <c r="I110" s="12"/>
      <c r="J110" s="12"/>
      <c r="K110" s="36"/>
      <c r="L110" s="12">
        <f t="shared" ref="L110:L143" si="18">SUM(I110:K110)</f>
        <v>0</v>
      </c>
      <c r="M110" s="12">
        <f t="shared" ref="M110:M143" si="19">$L110/$H110</f>
        <v>0</v>
      </c>
      <c r="N110" s="57"/>
      <c r="O110" s="12">
        <v>0.06</v>
      </c>
      <c r="P110" s="15">
        <f t="shared" ref="P110:P143" si="20">$M110*$O110</f>
        <v>0</v>
      </c>
      <c r="Q110" s="43">
        <f>SUM(P110:P125)</f>
        <v>0</v>
      </c>
      <c r="R110" s="3">
        <f>Q110*100/$Q$144</f>
        <v>0</v>
      </c>
    </row>
    <row r="111" spans="1:18" x14ac:dyDescent="0.2">
      <c r="A111" s="36" t="s">
        <v>226</v>
      </c>
      <c r="B111" s="36" t="s">
        <v>217</v>
      </c>
      <c r="C111" s="36">
        <v>90444200</v>
      </c>
      <c r="D111" s="36" t="s">
        <v>277</v>
      </c>
      <c r="E111" s="12">
        <v>20</v>
      </c>
      <c r="F111" s="12">
        <v>150</v>
      </c>
      <c r="G111" s="12">
        <v>10</v>
      </c>
      <c r="H111" s="12">
        <v>400</v>
      </c>
      <c r="I111" s="12"/>
      <c r="J111" s="12"/>
      <c r="K111" s="36"/>
      <c r="L111" s="12">
        <f t="shared" si="18"/>
        <v>0</v>
      </c>
      <c r="M111" s="12">
        <f t="shared" si="19"/>
        <v>0</v>
      </c>
      <c r="N111" s="57"/>
      <c r="O111" s="12">
        <v>0.06</v>
      </c>
      <c r="P111" s="15">
        <f t="shared" si="20"/>
        <v>0</v>
      </c>
    </row>
    <row r="112" spans="1:18" x14ac:dyDescent="0.2">
      <c r="A112" s="11" t="s">
        <v>191</v>
      </c>
      <c r="B112" s="11" t="s">
        <v>192</v>
      </c>
      <c r="C112" s="11" t="s">
        <v>191</v>
      </c>
      <c r="D112" s="11" t="s">
        <v>275</v>
      </c>
      <c r="E112" s="12">
        <v>20</v>
      </c>
      <c r="F112" s="12">
        <v>200</v>
      </c>
      <c r="G112" s="12">
        <v>10</v>
      </c>
      <c r="H112" s="12">
        <v>300</v>
      </c>
      <c r="I112" s="12"/>
      <c r="J112" s="12"/>
      <c r="K112" s="36"/>
      <c r="L112" s="12">
        <f t="shared" si="18"/>
        <v>0</v>
      </c>
      <c r="M112" s="12">
        <f t="shared" si="19"/>
        <v>0</v>
      </c>
      <c r="N112" s="57"/>
      <c r="O112" s="12">
        <v>0.06</v>
      </c>
      <c r="P112" s="15">
        <f t="shared" si="20"/>
        <v>0</v>
      </c>
    </row>
    <row r="113" spans="1:18" x14ac:dyDescent="0.2">
      <c r="A113" s="11" t="s">
        <v>160</v>
      </c>
      <c r="B113" s="11" t="s">
        <v>161</v>
      </c>
      <c r="C113" s="11" t="s">
        <v>160</v>
      </c>
      <c r="D113" s="11" t="s">
        <v>275</v>
      </c>
      <c r="E113" s="12">
        <v>20</v>
      </c>
      <c r="F113" s="12">
        <v>300</v>
      </c>
      <c r="G113" s="12">
        <v>10</v>
      </c>
      <c r="H113" s="12">
        <v>200</v>
      </c>
      <c r="I113" s="12"/>
      <c r="J113" s="12"/>
      <c r="K113" s="13"/>
      <c r="L113" s="12">
        <f t="shared" si="18"/>
        <v>0</v>
      </c>
      <c r="M113" s="12">
        <f t="shared" si="19"/>
        <v>0</v>
      </c>
      <c r="N113" s="57"/>
      <c r="O113" s="15">
        <v>0.06</v>
      </c>
      <c r="P113" s="15">
        <f t="shared" si="20"/>
        <v>0</v>
      </c>
    </row>
    <row r="114" spans="1:18" x14ac:dyDescent="0.2">
      <c r="A114" s="36" t="s">
        <v>215</v>
      </c>
      <c r="B114" s="36" t="s">
        <v>161</v>
      </c>
      <c r="C114" s="36">
        <v>90444300</v>
      </c>
      <c r="D114" s="36" t="s">
        <v>277</v>
      </c>
      <c r="E114" s="12" t="s">
        <v>46</v>
      </c>
      <c r="F114" s="12">
        <v>300</v>
      </c>
      <c r="G114" s="12">
        <v>10</v>
      </c>
      <c r="H114" s="12">
        <v>200</v>
      </c>
      <c r="I114" s="12"/>
      <c r="J114" s="12"/>
      <c r="K114" s="13"/>
      <c r="L114" s="12">
        <f t="shared" si="18"/>
        <v>0</v>
      </c>
      <c r="M114" s="12">
        <f t="shared" si="19"/>
        <v>0</v>
      </c>
      <c r="N114" s="57"/>
      <c r="O114" s="15">
        <v>0.06</v>
      </c>
      <c r="P114" s="15">
        <f t="shared" si="20"/>
        <v>0</v>
      </c>
    </row>
    <row r="115" spans="1:18" x14ac:dyDescent="0.2">
      <c r="A115" s="11" t="s">
        <v>206</v>
      </c>
      <c r="B115" s="11" t="s">
        <v>114</v>
      </c>
      <c r="C115" s="11" t="s">
        <v>206</v>
      </c>
      <c r="D115" s="11" t="s">
        <v>275</v>
      </c>
      <c r="E115" s="12">
        <v>20</v>
      </c>
      <c r="F115" s="12">
        <v>450</v>
      </c>
      <c r="G115" s="12">
        <v>10</v>
      </c>
      <c r="H115" s="12">
        <v>100</v>
      </c>
      <c r="I115" s="12"/>
      <c r="J115" s="12"/>
      <c r="K115" s="25"/>
      <c r="L115" s="12">
        <f t="shared" si="18"/>
        <v>0</v>
      </c>
      <c r="M115" s="12">
        <f t="shared" si="19"/>
        <v>0</v>
      </c>
      <c r="N115" s="57"/>
      <c r="O115" s="15">
        <v>0.08</v>
      </c>
      <c r="P115" s="15">
        <f t="shared" si="20"/>
        <v>0</v>
      </c>
    </row>
    <row r="116" spans="1:18" x14ac:dyDescent="0.2">
      <c r="A116" s="36" t="s">
        <v>113</v>
      </c>
      <c r="B116" s="36" t="s">
        <v>114</v>
      </c>
      <c r="C116" s="36">
        <v>90444400</v>
      </c>
      <c r="D116" s="36" t="s">
        <v>277</v>
      </c>
      <c r="E116" s="12" t="s">
        <v>46</v>
      </c>
      <c r="F116" s="12">
        <v>450</v>
      </c>
      <c r="G116" s="12">
        <v>10</v>
      </c>
      <c r="H116" s="12">
        <v>100</v>
      </c>
      <c r="I116" s="12"/>
      <c r="J116" s="12"/>
      <c r="K116" s="13"/>
      <c r="L116" s="12">
        <f t="shared" si="18"/>
        <v>0</v>
      </c>
      <c r="M116" s="12">
        <f t="shared" si="19"/>
        <v>0</v>
      </c>
      <c r="N116" s="57"/>
      <c r="O116" s="15">
        <v>0.08</v>
      </c>
      <c r="P116" s="15">
        <f t="shared" si="20"/>
        <v>0</v>
      </c>
    </row>
    <row r="117" spans="1:18" x14ac:dyDescent="0.2">
      <c r="A117" s="11" t="s">
        <v>115</v>
      </c>
      <c r="B117" s="11" t="s">
        <v>116</v>
      </c>
      <c r="C117" s="11" t="s">
        <v>115</v>
      </c>
      <c r="D117" s="11" t="s">
        <v>275</v>
      </c>
      <c r="E117" s="12">
        <v>20</v>
      </c>
      <c r="F117" s="12">
        <v>600</v>
      </c>
      <c r="G117" s="12">
        <v>10</v>
      </c>
      <c r="H117" s="12">
        <v>100</v>
      </c>
      <c r="I117" s="12"/>
      <c r="J117" s="12"/>
      <c r="K117" s="13"/>
      <c r="L117" s="12">
        <f t="shared" si="18"/>
        <v>0</v>
      </c>
      <c r="M117" s="12">
        <f t="shared" si="19"/>
        <v>0</v>
      </c>
      <c r="N117" s="57"/>
      <c r="O117" s="15">
        <v>0.06</v>
      </c>
      <c r="P117" s="15">
        <f t="shared" si="20"/>
        <v>0</v>
      </c>
    </row>
    <row r="118" spans="1:18" x14ac:dyDescent="0.2">
      <c r="A118" s="36" t="s">
        <v>188</v>
      </c>
      <c r="B118" s="36" t="s">
        <v>116</v>
      </c>
      <c r="C118" s="36">
        <v>90444600</v>
      </c>
      <c r="D118" s="36" t="s">
        <v>277</v>
      </c>
      <c r="E118" s="12" t="s">
        <v>46</v>
      </c>
      <c r="F118" s="12">
        <v>600</v>
      </c>
      <c r="G118" s="12">
        <v>10</v>
      </c>
      <c r="H118" s="12">
        <v>100</v>
      </c>
      <c r="I118" s="12"/>
      <c r="J118" s="12"/>
      <c r="K118" s="13"/>
      <c r="L118" s="12">
        <f t="shared" si="18"/>
        <v>0</v>
      </c>
      <c r="M118" s="12">
        <f t="shared" si="19"/>
        <v>0</v>
      </c>
      <c r="N118" s="57"/>
      <c r="O118" s="15">
        <v>0.06</v>
      </c>
      <c r="P118" s="15">
        <f t="shared" si="20"/>
        <v>0</v>
      </c>
    </row>
    <row r="119" spans="1:18" x14ac:dyDescent="0.2">
      <c r="A119" s="11" t="s">
        <v>117</v>
      </c>
      <c r="B119" s="11" t="s">
        <v>118</v>
      </c>
      <c r="C119" s="11" t="s">
        <v>117</v>
      </c>
      <c r="D119" s="11" t="s">
        <v>275</v>
      </c>
      <c r="E119" s="12">
        <v>20</v>
      </c>
      <c r="F119" s="12">
        <v>750</v>
      </c>
      <c r="G119" s="12">
        <v>10</v>
      </c>
      <c r="H119" s="12">
        <v>100</v>
      </c>
      <c r="I119" s="12"/>
      <c r="J119" s="12"/>
      <c r="K119" s="13"/>
      <c r="L119" s="12">
        <f t="shared" si="18"/>
        <v>0</v>
      </c>
      <c r="M119" s="12">
        <f t="shared" si="19"/>
        <v>0</v>
      </c>
      <c r="N119" s="57"/>
      <c r="O119" s="15">
        <v>7.0000000000000007E-2</v>
      </c>
      <c r="P119" s="15">
        <f t="shared" si="20"/>
        <v>0</v>
      </c>
    </row>
    <row r="120" spans="1:18" x14ac:dyDescent="0.2">
      <c r="A120" s="36" t="s">
        <v>189</v>
      </c>
      <c r="B120" s="36" t="s">
        <v>118</v>
      </c>
      <c r="C120" s="36">
        <v>90444700</v>
      </c>
      <c r="D120" s="36" t="s">
        <v>277</v>
      </c>
      <c r="E120" s="12" t="s">
        <v>46</v>
      </c>
      <c r="F120" s="12">
        <v>750</v>
      </c>
      <c r="G120" s="12">
        <v>10</v>
      </c>
      <c r="H120" s="12">
        <v>100</v>
      </c>
      <c r="I120" s="12"/>
      <c r="J120" s="12"/>
      <c r="K120" s="13"/>
      <c r="L120" s="12">
        <f t="shared" si="18"/>
        <v>0</v>
      </c>
      <c r="M120" s="12">
        <f t="shared" si="19"/>
        <v>0</v>
      </c>
      <c r="N120" s="57"/>
      <c r="O120" s="15">
        <v>7.0000000000000007E-2</v>
      </c>
      <c r="P120" s="15">
        <f t="shared" si="20"/>
        <v>0</v>
      </c>
    </row>
    <row r="121" spans="1:18" x14ac:dyDescent="0.2">
      <c r="A121" s="11" t="s">
        <v>119</v>
      </c>
      <c r="B121" s="11" t="s">
        <v>120</v>
      </c>
      <c r="C121" s="11" t="s">
        <v>119</v>
      </c>
      <c r="D121" s="11" t="s">
        <v>275</v>
      </c>
      <c r="E121" s="12">
        <v>20</v>
      </c>
      <c r="F121" s="12">
        <v>900</v>
      </c>
      <c r="G121" s="12">
        <v>10</v>
      </c>
      <c r="H121" s="12">
        <v>50</v>
      </c>
      <c r="I121" s="12"/>
      <c r="J121" s="12"/>
      <c r="K121" s="13"/>
      <c r="L121" s="12">
        <f t="shared" si="18"/>
        <v>0</v>
      </c>
      <c r="M121" s="12">
        <f t="shared" si="19"/>
        <v>0</v>
      </c>
      <c r="N121" s="57"/>
      <c r="O121" s="15">
        <v>0.08</v>
      </c>
      <c r="P121" s="15">
        <f t="shared" si="20"/>
        <v>0</v>
      </c>
    </row>
    <row r="122" spans="1:18" x14ac:dyDescent="0.2">
      <c r="A122" s="36" t="s">
        <v>263</v>
      </c>
      <c r="B122" s="36" t="s">
        <v>120</v>
      </c>
      <c r="C122" s="36">
        <v>90444800</v>
      </c>
      <c r="D122" s="36" t="s">
        <v>277</v>
      </c>
      <c r="E122" s="12" t="s">
        <v>46</v>
      </c>
      <c r="F122" s="12">
        <v>900</v>
      </c>
      <c r="G122" s="12">
        <v>10</v>
      </c>
      <c r="H122" s="12">
        <v>50</v>
      </c>
      <c r="I122" s="12"/>
      <c r="J122" s="12"/>
      <c r="K122" s="13"/>
      <c r="L122" s="12">
        <f t="shared" si="18"/>
        <v>0</v>
      </c>
      <c r="M122" s="12">
        <f t="shared" si="19"/>
        <v>0</v>
      </c>
      <c r="N122" s="57"/>
      <c r="O122" s="15">
        <v>0.08</v>
      </c>
      <c r="P122" s="15">
        <f t="shared" si="20"/>
        <v>0</v>
      </c>
    </row>
    <row r="123" spans="1:18" x14ac:dyDescent="0.2">
      <c r="A123" s="11" t="s">
        <v>121</v>
      </c>
      <c r="B123" s="11" t="s">
        <v>122</v>
      </c>
      <c r="C123" s="11" t="s">
        <v>121</v>
      </c>
      <c r="D123" s="11" t="s">
        <v>275</v>
      </c>
      <c r="E123" s="12">
        <v>20</v>
      </c>
      <c r="F123" s="12">
        <v>1200</v>
      </c>
      <c r="G123" s="12">
        <v>10</v>
      </c>
      <c r="H123" s="12">
        <v>50</v>
      </c>
      <c r="I123" s="12"/>
      <c r="J123" s="12"/>
      <c r="K123" s="13"/>
      <c r="L123" s="12">
        <f t="shared" si="18"/>
        <v>0</v>
      </c>
      <c r="M123" s="12">
        <f t="shared" si="19"/>
        <v>0</v>
      </c>
      <c r="N123" s="57"/>
      <c r="O123" s="15">
        <v>0.11</v>
      </c>
      <c r="P123" s="15">
        <f t="shared" si="20"/>
        <v>0</v>
      </c>
    </row>
    <row r="124" spans="1:18" x14ac:dyDescent="0.2">
      <c r="A124" s="11" t="s">
        <v>207</v>
      </c>
      <c r="B124" s="11" t="s">
        <v>208</v>
      </c>
      <c r="C124" s="11" t="s">
        <v>207</v>
      </c>
      <c r="D124" s="11" t="s">
        <v>275</v>
      </c>
      <c r="E124" s="12">
        <v>20</v>
      </c>
      <c r="F124" s="12">
        <v>1500</v>
      </c>
      <c r="G124" s="12">
        <v>10</v>
      </c>
      <c r="H124" s="12">
        <v>50</v>
      </c>
      <c r="I124" s="12"/>
      <c r="J124" s="12"/>
      <c r="K124" s="13"/>
      <c r="L124" s="12">
        <f t="shared" si="18"/>
        <v>0</v>
      </c>
      <c r="M124" s="12">
        <f t="shared" si="19"/>
        <v>0</v>
      </c>
      <c r="N124" s="57"/>
      <c r="O124" s="15">
        <v>7.0000000000000007E-2</v>
      </c>
      <c r="P124" s="15">
        <f t="shared" si="20"/>
        <v>0</v>
      </c>
    </row>
    <row r="125" spans="1:18" x14ac:dyDescent="0.2">
      <c r="A125" s="11" t="s">
        <v>209</v>
      </c>
      <c r="B125" s="11" t="s">
        <v>210</v>
      </c>
      <c r="C125" s="11" t="s">
        <v>209</v>
      </c>
      <c r="D125" s="11" t="s">
        <v>275</v>
      </c>
      <c r="E125" s="12">
        <v>20</v>
      </c>
      <c r="F125" s="12">
        <v>1800</v>
      </c>
      <c r="G125" s="12">
        <v>10</v>
      </c>
      <c r="H125" s="12">
        <v>50</v>
      </c>
      <c r="I125" s="12"/>
      <c r="J125" s="12"/>
      <c r="K125" s="13"/>
      <c r="L125" s="12">
        <f t="shared" si="18"/>
        <v>0</v>
      </c>
      <c r="M125" s="12">
        <f t="shared" si="19"/>
        <v>0</v>
      </c>
      <c r="N125" s="58"/>
      <c r="O125" s="15">
        <v>0.09</v>
      </c>
      <c r="P125" s="15">
        <f t="shared" si="20"/>
        <v>0</v>
      </c>
      <c r="Q125" s="43"/>
    </row>
    <row r="126" spans="1:18" x14ac:dyDescent="0.2">
      <c r="A126" s="11" t="s">
        <v>123</v>
      </c>
      <c r="B126" s="11" t="s">
        <v>124</v>
      </c>
      <c r="C126" s="11" t="s">
        <v>123</v>
      </c>
      <c r="D126" s="11" t="s">
        <v>275</v>
      </c>
      <c r="E126" s="12">
        <v>25</v>
      </c>
      <c r="F126" s="12">
        <v>150</v>
      </c>
      <c r="G126" s="12">
        <v>10</v>
      </c>
      <c r="H126" s="12">
        <v>200</v>
      </c>
      <c r="I126" s="12"/>
      <c r="J126" s="12"/>
      <c r="K126" s="13"/>
      <c r="L126" s="12">
        <f t="shared" si="18"/>
        <v>0</v>
      </c>
      <c r="M126" s="12">
        <f t="shared" si="19"/>
        <v>0</v>
      </c>
      <c r="N126" s="57"/>
      <c r="O126" s="15">
        <v>0.04</v>
      </c>
      <c r="P126" s="15">
        <f t="shared" si="20"/>
        <v>0</v>
      </c>
      <c r="Q126" s="43">
        <f>SUM(P126:P143)</f>
        <v>0.4</v>
      </c>
      <c r="R126" s="3">
        <f>Q126*100/$Q$144</f>
        <v>3.9331366764995086</v>
      </c>
    </row>
    <row r="127" spans="1:18" x14ac:dyDescent="0.2">
      <c r="A127" s="36" t="s">
        <v>257</v>
      </c>
      <c r="B127" s="36" t="s">
        <v>124</v>
      </c>
      <c r="C127" s="36">
        <v>90445200</v>
      </c>
      <c r="D127" s="36" t="s">
        <v>277</v>
      </c>
      <c r="E127" s="12">
        <v>25</v>
      </c>
      <c r="F127" s="12">
        <v>150</v>
      </c>
      <c r="G127" s="12">
        <v>10</v>
      </c>
      <c r="H127" s="12">
        <v>200</v>
      </c>
      <c r="I127" s="12"/>
      <c r="J127" s="12"/>
      <c r="K127" s="13"/>
      <c r="L127" s="12">
        <f t="shared" si="18"/>
        <v>0</v>
      </c>
      <c r="M127" s="12">
        <f t="shared" si="19"/>
        <v>0</v>
      </c>
      <c r="N127" s="57"/>
      <c r="O127" s="15">
        <v>0.04</v>
      </c>
      <c r="P127" s="15">
        <f t="shared" si="20"/>
        <v>0</v>
      </c>
    </row>
    <row r="128" spans="1:18" x14ac:dyDescent="0.2">
      <c r="A128" s="11" t="s">
        <v>125</v>
      </c>
      <c r="B128" s="11" t="s">
        <v>126</v>
      </c>
      <c r="C128" s="11" t="s">
        <v>125</v>
      </c>
      <c r="D128" s="11" t="s">
        <v>275</v>
      </c>
      <c r="E128" s="12">
        <v>25</v>
      </c>
      <c r="F128" s="12">
        <v>300</v>
      </c>
      <c r="G128" s="12">
        <v>10</v>
      </c>
      <c r="H128" s="12">
        <v>100</v>
      </c>
      <c r="I128" s="12"/>
      <c r="J128" s="12"/>
      <c r="K128" s="13"/>
      <c r="L128" s="12">
        <f t="shared" si="18"/>
        <v>0</v>
      </c>
      <c r="M128" s="12">
        <f t="shared" si="19"/>
        <v>0</v>
      </c>
      <c r="N128" s="57"/>
      <c r="O128" s="15">
        <v>0.04</v>
      </c>
      <c r="P128" s="15">
        <f t="shared" si="20"/>
        <v>0</v>
      </c>
    </row>
    <row r="129" spans="1:18" x14ac:dyDescent="0.2">
      <c r="A129" s="36" t="s">
        <v>127</v>
      </c>
      <c r="B129" s="36" t="s">
        <v>126</v>
      </c>
      <c r="C129" s="36">
        <v>90445300</v>
      </c>
      <c r="D129" s="36" t="s">
        <v>277</v>
      </c>
      <c r="E129" s="12" t="s">
        <v>63</v>
      </c>
      <c r="F129" s="12">
        <v>300</v>
      </c>
      <c r="G129" s="12">
        <v>10</v>
      </c>
      <c r="H129" s="12">
        <v>100</v>
      </c>
      <c r="I129" s="12"/>
      <c r="J129" s="12"/>
      <c r="K129" s="13"/>
      <c r="L129" s="12">
        <f t="shared" si="18"/>
        <v>0</v>
      </c>
      <c r="M129" s="12">
        <f t="shared" si="19"/>
        <v>0</v>
      </c>
      <c r="N129" s="57"/>
      <c r="O129" s="15">
        <v>0.04</v>
      </c>
      <c r="P129" s="15">
        <f t="shared" si="20"/>
        <v>0</v>
      </c>
    </row>
    <row r="130" spans="1:18" x14ac:dyDescent="0.2">
      <c r="A130" s="11" t="s">
        <v>128</v>
      </c>
      <c r="B130" s="11" t="s">
        <v>129</v>
      </c>
      <c r="C130" s="11" t="s">
        <v>128</v>
      </c>
      <c r="D130" s="11" t="s">
        <v>275</v>
      </c>
      <c r="E130" s="12">
        <v>25</v>
      </c>
      <c r="F130" s="12">
        <v>450</v>
      </c>
      <c r="G130" s="12">
        <v>10</v>
      </c>
      <c r="H130" s="12">
        <v>100</v>
      </c>
      <c r="I130" s="12"/>
      <c r="J130" s="12"/>
      <c r="K130" s="13"/>
      <c r="L130" s="12">
        <f t="shared" si="18"/>
        <v>0</v>
      </c>
      <c r="M130" s="12">
        <f t="shared" si="19"/>
        <v>0</v>
      </c>
      <c r="N130" s="57"/>
      <c r="O130" s="15">
        <v>0.06</v>
      </c>
      <c r="P130" s="15">
        <f t="shared" si="20"/>
        <v>0</v>
      </c>
    </row>
    <row r="131" spans="1:18" x14ac:dyDescent="0.2">
      <c r="A131" s="36" t="s">
        <v>190</v>
      </c>
      <c r="B131" s="36" t="s">
        <v>129</v>
      </c>
      <c r="C131" s="36">
        <v>90445400</v>
      </c>
      <c r="D131" s="36" t="s">
        <v>277</v>
      </c>
      <c r="E131" s="12" t="s">
        <v>63</v>
      </c>
      <c r="F131" s="12">
        <v>450</v>
      </c>
      <c r="G131" s="12">
        <v>10</v>
      </c>
      <c r="H131" s="12">
        <v>100</v>
      </c>
      <c r="I131" s="12"/>
      <c r="J131" s="12"/>
      <c r="K131" s="13"/>
      <c r="L131" s="12">
        <f t="shared" si="18"/>
        <v>0</v>
      </c>
      <c r="M131" s="12">
        <f t="shared" si="19"/>
        <v>0</v>
      </c>
      <c r="N131" s="57"/>
      <c r="O131" s="15">
        <v>0.06</v>
      </c>
      <c r="P131" s="15">
        <f t="shared" si="20"/>
        <v>0</v>
      </c>
    </row>
    <row r="132" spans="1:18" x14ac:dyDescent="0.2">
      <c r="A132" s="11" t="s">
        <v>130</v>
      </c>
      <c r="B132" s="11" t="s">
        <v>131</v>
      </c>
      <c r="C132" s="11" t="s">
        <v>130</v>
      </c>
      <c r="D132" s="11" t="s">
        <v>275</v>
      </c>
      <c r="E132" s="12">
        <v>25</v>
      </c>
      <c r="F132" s="12">
        <v>600</v>
      </c>
      <c r="G132" s="12">
        <v>10</v>
      </c>
      <c r="H132" s="12">
        <v>50</v>
      </c>
      <c r="I132" s="12"/>
      <c r="J132" s="12"/>
      <c r="K132" s="13"/>
      <c r="L132" s="12">
        <f t="shared" si="18"/>
        <v>0</v>
      </c>
      <c r="M132" s="12">
        <f t="shared" si="19"/>
        <v>0</v>
      </c>
      <c r="N132" s="57"/>
      <c r="O132" s="15">
        <v>0.04</v>
      </c>
      <c r="P132" s="15">
        <f t="shared" si="20"/>
        <v>0</v>
      </c>
    </row>
    <row r="133" spans="1:18" x14ac:dyDescent="0.2">
      <c r="A133" s="36" t="s">
        <v>211</v>
      </c>
      <c r="B133" s="36" t="s">
        <v>131</v>
      </c>
      <c r="C133" s="36">
        <v>90445600</v>
      </c>
      <c r="D133" s="36" t="s">
        <v>277</v>
      </c>
      <c r="E133" s="12">
        <v>25</v>
      </c>
      <c r="F133" s="12">
        <v>600</v>
      </c>
      <c r="G133" s="12">
        <v>10</v>
      </c>
      <c r="H133" s="12">
        <v>50</v>
      </c>
      <c r="I133" s="12"/>
      <c r="J133" s="12"/>
      <c r="K133" s="13"/>
      <c r="L133" s="12">
        <f t="shared" si="18"/>
        <v>0</v>
      </c>
      <c r="M133" s="12">
        <f t="shared" si="19"/>
        <v>0</v>
      </c>
      <c r="N133" s="57"/>
      <c r="O133" s="15">
        <v>0.04</v>
      </c>
      <c r="P133" s="15">
        <f t="shared" si="20"/>
        <v>0</v>
      </c>
    </row>
    <row r="134" spans="1:18" x14ac:dyDescent="0.2">
      <c r="A134" s="11" t="s">
        <v>162</v>
      </c>
      <c r="B134" s="11" t="s">
        <v>163</v>
      </c>
      <c r="C134" s="11" t="s">
        <v>162</v>
      </c>
      <c r="D134" s="11" t="s">
        <v>275</v>
      </c>
      <c r="E134" s="12">
        <v>25</v>
      </c>
      <c r="F134" s="12">
        <v>750</v>
      </c>
      <c r="G134" s="12">
        <v>10</v>
      </c>
      <c r="H134" s="12">
        <v>50</v>
      </c>
      <c r="I134" s="12"/>
      <c r="J134" s="12"/>
      <c r="K134" s="13"/>
      <c r="L134" s="12">
        <f t="shared" si="18"/>
        <v>0</v>
      </c>
      <c r="M134" s="12">
        <f t="shared" si="19"/>
        <v>0</v>
      </c>
      <c r="N134" s="57"/>
      <c r="O134" s="15">
        <v>0.04</v>
      </c>
      <c r="P134" s="15">
        <f t="shared" si="20"/>
        <v>0</v>
      </c>
    </row>
    <row r="135" spans="1:18" x14ac:dyDescent="0.2">
      <c r="A135" s="36" t="s">
        <v>218</v>
      </c>
      <c r="B135" s="36" t="s">
        <v>163</v>
      </c>
      <c r="C135" s="31" t="s">
        <v>219</v>
      </c>
      <c r="D135" s="36" t="s">
        <v>277</v>
      </c>
      <c r="E135" s="12">
        <v>25</v>
      </c>
      <c r="F135" s="12">
        <v>750</v>
      </c>
      <c r="G135" s="12">
        <v>10</v>
      </c>
      <c r="H135" s="12">
        <v>50</v>
      </c>
      <c r="I135" s="12"/>
      <c r="J135" s="12">
        <v>200</v>
      </c>
      <c r="K135" s="13"/>
      <c r="L135" s="12">
        <f t="shared" si="18"/>
        <v>200</v>
      </c>
      <c r="M135" s="12">
        <f t="shared" si="19"/>
        <v>4</v>
      </c>
      <c r="N135" s="57"/>
      <c r="O135" s="15">
        <v>0.04</v>
      </c>
      <c r="P135" s="15">
        <f t="shared" si="20"/>
        <v>0.16</v>
      </c>
    </row>
    <row r="136" spans="1:18" x14ac:dyDescent="0.2">
      <c r="A136" s="11" t="s">
        <v>132</v>
      </c>
      <c r="B136" s="11" t="s">
        <v>133</v>
      </c>
      <c r="C136" s="11" t="s">
        <v>132</v>
      </c>
      <c r="D136" s="11" t="s">
        <v>275</v>
      </c>
      <c r="E136" s="12">
        <v>25</v>
      </c>
      <c r="F136" s="12">
        <v>900</v>
      </c>
      <c r="G136" s="12">
        <v>10</v>
      </c>
      <c r="H136" s="12">
        <v>50</v>
      </c>
      <c r="I136" s="12"/>
      <c r="J136" s="12"/>
      <c r="K136" s="13"/>
      <c r="L136" s="12">
        <f t="shared" si="18"/>
        <v>0</v>
      </c>
      <c r="M136" s="12">
        <f t="shared" si="19"/>
        <v>0</v>
      </c>
      <c r="N136" s="57"/>
      <c r="O136" s="15">
        <v>0.06</v>
      </c>
      <c r="P136" s="15">
        <f t="shared" si="20"/>
        <v>0</v>
      </c>
    </row>
    <row r="137" spans="1:18" x14ac:dyDescent="0.2">
      <c r="A137" s="36" t="s">
        <v>264</v>
      </c>
      <c r="B137" s="36" t="s">
        <v>133</v>
      </c>
      <c r="C137" s="31" t="s">
        <v>265</v>
      </c>
      <c r="D137" s="36" t="s">
        <v>277</v>
      </c>
      <c r="E137" s="12">
        <v>25</v>
      </c>
      <c r="F137" s="12">
        <v>900</v>
      </c>
      <c r="G137" s="12">
        <v>10</v>
      </c>
      <c r="H137" s="12">
        <v>50</v>
      </c>
      <c r="I137" s="12"/>
      <c r="J137" s="12"/>
      <c r="K137" s="13"/>
      <c r="L137" s="12">
        <f t="shared" si="18"/>
        <v>0</v>
      </c>
      <c r="M137" s="12">
        <f t="shared" si="19"/>
        <v>0</v>
      </c>
      <c r="N137" s="57"/>
      <c r="O137" s="15">
        <v>0.06</v>
      </c>
      <c r="P137" s="15">
        <f t="shared" si="20"/>
        <v>0</v>
      </c>
    </row>
    <row r="138" spans="1:18" x14ac:dyDescent="0.2">
      <c r="A138" s="11" t="s">
        <v>134</v>
      </c>
      <c r="B138" s="11" t="s">
        <v>135</v>
      </c>
      <c r="C138" s="11" t="s">
        <v>134</v>
      </c>
      <c r="D138" s="11" t="s">
        <v>275</v>
      </c>
      <c r="E138" s="12">
        <v>25</v>
      </c>
      <c r="F138" s="12">
        <v>1200</v>
      </c>
      <c r="G138" s="12">
        <v>10</v>
      </c>
      <c r="H138" s="12">
        <v>50</v>
      </c>
      <c r="I138" s="12"/>
      <c r="J138" s="12"/>
      <c r="K138" s="13"/>
      <c r="L138" s="12">
        <f t="shared" si="18"/>
        <v>0</v>
      </c>
      <c r="M138" s="12">
        <f t="shared" si="19"/>
        <v>0</v>
      </c>
      <c r="N138" s="57"/>
      <c r="O138" s="15">
        <v>0.08</v>
      </c>
      <c r="P138" s="15">
        <f t="shared" si="20"/>
        <v>0</v>
      </c>
    </row>
    <row r="139" spans="1:18" x14ac:dyDescent="0.2">
      <c r="A139" s="26" t="s">
        <v>451</v>
      </c>
      <c r="B139" s="36" t="s">
        <v>135</v>
      </c>
      <c r="C139" s="26">
        <v>90445810</v>
      </c>
      <c r="D139" s="36" t="s">
        <v>277</v>
      </c>
      <c r="E139" s="12" t="s">
        <v>63</v>
      </c>
      <c r="F139" s="12">
        <v>1200</v>
      </c>
      <c r="G139" s="12">
        <v>10</v>
      </c>
      <c r="H139" s="12">
        <v>50</v>
      </c>
      <c r="I139" s="12"/>
      <c r="J139" s="12"/>
      <c r="K139" s="13"/>
      <c r="L139" s="12">
        <f t="shared" si="18"/>
        <v>0</v>
      </c>
      <c r="M139" s="12">
        <f t="shared" si="19"/>
        <v>0</v>
      </c>
      <c r="N139" s="57"/>
      <c r="O139" s="15">
        <v>0.08</v>
      </c>
      <c r="P139" s="15">
        <f t="shared" si="20"/>
        <v>0</v>
      </c>
    </row>
    <row r="140" spans="1:18" x14ac:dyDescent="0.2">
      <c r="A140" s="11" t="s">
        <v>238</v>
      </c>
      <c r="B140" s="11" t="s">
        <v>239</v>
      </c>
      <c r="C140" s="11" t="s">
        <v>238</v>
      </c>
      <c r="D140" s="11" t="s">
        <v>275</v>
      </c>
      <c r="E140" s="12">
        <v>25</v>
      </c>
      <c r="F140" s="12">
        <v>1524</v>
      </c>
      <c r="G140" s="12">
        <v>10</v>
      </c>
      <c r="H140" s="12">
        <v>50</v>
      </c>
      <c r="I140" s="12"/>
      <c r="J140" s="12"/>
      <c r="K140" s="13"/>
      <c r="L140" s="12">
        <f t="shared" si="18"/>
        <v>0</v>
      </c>
      <c r="M140" s="12">
        <f t="shared" si="19"/>
        <v>0</v>
      </c>
      <c r="N140" s="57"/>
      <c r="O140" s="15">
        <v>0.08</v>
      </c>
      <c r="P140" s="15">
        <f t="shared" si="20"/>
        <v>0</v>
      </c>
    </row>
    <row r="141" spans="1:18" x14ac:dyDescent="0.2">
      <c r="A141" s="11" t="s">
        <v>164</v>
      </c>
      <c r="B141" s="11" t="s">
        <v>165</v>
      </c>
      <c r="C141" s="11" t="s">
        <v>164</v>
      </c>
      <c r="D141" s="11" t="s">
        <v>275</v>
      </c>
      <c r="E141" s="12">
        <v>25</v>
      </c>
      <c r="F141" s="12">
        <v>1800</v>
      </c>
      <c r="G141" s="12">
        <v>10</v>
      </c>
      <c r="H141" s="12">
        <v>50</v>
      </c>
      <c r="I141" s="12"/>
      <c r="J141" s="12"/>
      <c r="K141" s="13"/>
      <c r="L141" s="12">
        <f t="shared" si="18"/>
        <v>0</v>
      </c>
      <c r="M141" s="12">
        <f t="shared" si="19"/>
        <v>0</v>
      </c>
      <c r="N141" s="57"/>
      <c r="O141" s="15">
        <v>0.12</v>
      </c>
      <c r="P141" s="15">
        <f t="shared" si="20"/>
        <v>0</v>
      </c>
    </row>
    <row r="142" spans="1:18" x14ac:dyDescent="0.2">
      <c r="A142" s="36" t="s">
        <v>227</v>
      </c>
      <c r="B142" s="36" t="s">
        <v>165</v>
      </c>
      <c r="C142" s="36">
        <v>90445900</v>
      </c>
      <c r="D142" s="36" t="s">
        <v>277</v>
      </c>
      <c r="E142" s="12">
        <v>25</v>
      </c>
      <c r="F142" s="12">
        <v>1800</v>
      </c>
      <c r="G142" s="12">
        <v>10</v>
      </c>
      <c r="H142" s="12">
        <v>50</v>
      </c>
      <c r="I142" s="12"/>
      <c r="J142" s="12"/>
      <c r="K142" s="13"/>
      <c r="L142" s="12">
        <f t="shared" si="18"/>
        <v>0</v>
      </c>
      <c r="M142" s="12">
        <f t="shared" si="19"/>
        <v>0</v>
      </c>
      <c r="N142" s="57"/>
      <c r="O142" s="15">
        <v>0.12</v>
      </c>
      <c r="P142" s="15">
        <f t="shared" si="20"/>
        <v>0</v>
      </c>
      <c r="Q142" s="43"/>
    </row>
    <row r="143" spans="1:18" x14ac:dyDescent="0.2">
      <c r="A143" s="36" t="s">
        <v>301</v>
      </c>
      <c r="B143" s="36" t="s">
        <v>302</v>
      </c>
      <c r="C143" s="36">
        <v>90446000</v>
      </c>
      <c r="D143" s="36" t="s">
        <v>277</v>
      </c>
      <c r="E143" s="12">
        <v>25</v>
      </c>
      <c r="F143" s="12">
        <v>2400</v>
      </c>
      <c r="G143" s="12">
        <v>10</v>
      </c>
      <c r="H143" s="12">
        <v>50</v>
      </c>
      <c r="I143" s="12">
        <v>100</v>
      </c>
      <c r="J143" s="12"/>
      <c r="K143" s="13"/>
      <c r="L143" s="12">
        <f t="shared" si="18"/>
        <v>100</v>
      </c>
      <c r="M143" s="12">
        <f t="shared" si="19"/>
        <v>2</v>
      </c>
      <c r="N143" s="57"/>
      <c r="O143" s="15">
        <v>0.12</v>
      </c>
      <c r="P143" s="15">
        <f t="shared" si="20"/>
        <v>0.24</v>
      </c>
      <c r="Q143" s="43"/>
    </row>
    <row r="144" spans="1:18" x14ac:dyDescent="0.2">
      <c r="A144" s="305"/>
      <c r="B144" s="305"/>
      <c r="C144" s="305"/>
      <c r="D144" s="305"/>
      <c r="E144" s="305"/>
      <c r="F144" s="305"/>
      <c r="G144" s="305"/>
      <c r="H144" s="305"/>
      <c r="I144" s="36">
        <f t="shared" ref="I144:M144" si="21">SUBTOTAL(9,I5:I143)</f>
        <v>100</v>
      </c>
      <c r="J144" s="36">
        <f t="shared" si="21"/>
        <v>9900</v>
      </c>
      <c r="K144" s="36">
        <f t="shared" si="21"/>
        <v>0</v>
      </c>
      <c r="L144" s="36">
        <f t="shared" si="21"/>
        <v>10000</v>
      </c>
      <c r="M144" s="36">
        <f t="shared" si="21"/>
        <v>156</v>
      </c>
      <c r="N144" s="59"/>
      <c r="O144" s="12"/>
      <c r="P144" s="36">
        <f>SUBTOTAL(9,P5:P143)</f>
        <v>10.67</v>
      </c>
      <c r="Q144" s="3">
        <f>SUM(Q13:Q143)</f>
        <v>10.17</v>
      </c>
      <c r="R144" s="3">
        <f>SUM(R13:R143)</f>
        <v>100.00000000000001</v>
      </c>
    </row>
    <row r="145" spans="1:16" x14ac:dyDescent="0.2">
      <c r="A145" s="305"/>
      <c r="B145" s="305"/>
      <c r="C145" s="305"/>
      <c r="D145" s="305"/>
      <c r="E145" s="305"/>
      <c r="F145" s="305"/>
      <c r="G145" s="305"/>
      <c r="H145" s="305"/>
      <c r="I145" s="36">
        <v>2</v>
      </c>
      <c r="J145" s="36">
        <v>154</v>
      </c>
      <c r="K145" s="36"/>
      <c r="L145" s="36"/>
      <c r="M145" s="36">
        <f>SUM(I145:K145)</f>
        <v>156</v>
      </c>
      <c r="P145" s="3">
        <f>P144/30</f>
        <v>0.35566666666666669</v>
      </c>
    </row>
    <row r="146" spans="1:16" x14ac:dyDescent="0.2">
      <c r="A146" s="305"/>
      <c r="B146" s="305"/>
      <c r="C146" s="305"/>
      <c r="D146" s="305"/>
      <c r="E146" s="305"/>
      <c r="F146" s="305"/>
      <c r="G146" s="305"/>
      <c r="H146" s="305"/>
      <c r="I146" s="36">
        <v>0.24</v>
      </c>
      <c r="J146" s="36">
        <v>10.43</v>
      </c>
      <c r="K146" s="36"/>
      <c r="L146" s="36"/>
      <c r="M146" s="36">
        <f>SUM(I146:K146)</f>
        <v>10.67</v>
      </c>
    </row>
    <row r="147" spans="1:16" x14ac:dyDescent="0.2">
      <c r="A147" s="34"/>
      <c r="B147" s="34"/>
      <c r="C147" s="34"/>
      <c r="D147" s="34"/>
      <c r="E147" s="34"/>
      <c r="F147" s="34"/>
      <c r="G147" s="34"/>
      <c r="H147" s="34"/>
    </row>
    <row r="148" spans="1:16" x14ac:dyDescent="0.2">
      <c r="A148" s="28" t="s">
        <v>136</v>
      </c>
      <c r="B148" s="28" t="s">
        <v>136</v>
      </c>
      <c r="C148" s="30"/>
      <c r="D148" s="30"/>
      <c r="E148" s="8" t="s">
        <v>10</v>
      </c>
      <c r="F148" s="8" t="s">
        <v>137</v>
      </c>
      <c r="G148" s="300" t="s">
        <v>138</v>
      </c>
      <c r="H148" s="301"/>
      <c r="I148" s="20"/>
      <c r="J148" s="20"/>
      <c r="K148" s="20"/>
      <c r="L148" s="12"/>
      <c r="M148" s="12"/>
      <c r="N148" s="35"/>
      <c r="O148" s="12"/>
      <c r="P148" s="15"/>
    </row>
    <row r="149" spans="1:16" x14ac:dyDescent="0.2">
      <c r="A149" s="36"/>
      <c r="B149" s="36"/>
      <c r="C149" s="36"/>
      <c r="D149" s="36"/>
      <c r="E149" s="8"/>
      <c r="F149" s="8"/>
      <c r="G149" s="8" t="s">
        <v>139</v>
      </c>
      <c r="H149" s="8" t="s">
        <v>140</v>
      </c>
      <c r="I149" s="8" t="s">
        <v>140</v>
      </c>
      <c r="J149" s="8" t="s">
        <v>140</v>
      </c>
      <c r="K149" s="8" t="s">
        <v>140</v>
      </c>
      <c r="L149" s="36" t="s">
        <v>140</v>
      </c>
      <c r="M149" s="36" t="s">
        <v>12</v>
      </c>
      <c r="N149" s="37"/>
      <c r="O149" s="12"/>
      <c r="P149" s="15"/>
    </row>
    <row r="150" spans="1:16" x14ac:dyDescent="0.2">
      <c r="A150" s="38" t="s">
        <v>142</v>
      </c>
      <c r="B150" s="38" t="s">
        <v>143</v>
      </c>
      <c r="C150" s="38" t="s">
        <v>142</v>
      </c>
      <c r="D150" s="38" t="s">
        <v>142</v>
      </c>
      <c r="E150" s="12">
        <v>13</v>
      </c>
      <c r="F150" s="12">
        <v>25</v>
      </c>
      <c r="G150" s="12">
        <v>5</v>
      </c>
      <c r="H150" s="12">
        <v>125</v>
      </c>
      <c r="I150" s="12"/>
      <c r="J150" s="12"/>
      <c r="K150" s="12"/>
      <c r="L150" s="12">
        <f>SUM(I150:K150)</f>
        <v>0</v>
      </c>
      <c r="M150" s="12">
        <f>$L150/$H150</f>
        <v>0</v>
      </c>
      <c r="N150" s="39"/>
      <c r="O150" s="15">
        <v>0.09</v>
      </c>
      <c r="P150" s="15">
        <f>$M150*$O150</f>
        <v>0</v>
      </c>
    </row>
    <row r="151" spans="1:16" x14ac:dyDescent="0.2">
      <c r="A151" s="38" t="s">
        <v>144</v>
      </c>
      <c r="B151" s="38" t="s">
        <v>145</v>
      </c>
      <c r="C151" s="38" t="s">
        <v>144</v>
      </c>
      <c r="D151" s="38" t="s">
        <v>144</v>
      </c>
      <c r="E151" s="12">
        <v>19</v>
      </c>
      <c r="F151" s="12">
        <v>25</v>
      </c>
      <c r="G151" s="12">
        <v>5</v>
      </c>
      <c r="H151" s="12">
        <v>125</v>
      </c>
      <c r="I151" s="12"/>
      <c r="J151" s="12"/>
      <c r="K151" s="12"/>
      <c r="L151" s="12">
        <f>SUM(I151:K151)</f>
        <v>0</v>
      </c>
      <c r="M151" s="12">
        <f>$L151/$H151</f>
        <v>0</v>
      </c>
      <c r="N151" s="39"/>
      <c r="O151" s="15">
        <v>0.15</v>
      </c>
      <c r="P151" s="15">
        <f>$M151*$O151</f>
        <v>0</v>
      </c>
    </row>
    <row r="152" spans="1:16" x14ac:dyDescent="0.2">
      <c r="B152" s="3"/>
      <c r="I152" s="36">
        <f t="shared" ref="I152:K152" si="22">SUM(I150:I151)</f>
        <v>0</v>
      </c>
      <c r="J152" s="36">
        <f t="shared" si="22"/>
        <v>0</v>
      </c>
      <c r="K152" s="36">
        <f t="shared" si="22"/>
        <v>0</v>
      </c>
      <c r="L152" s="36">
        <f>SUBTOTAL(9,L150:L151)</f>
        <v>0</v>
      </c>
      <c r="M152" s="36">
        <f>SUBTOTAL(9,M150:M151)</f>
        <v>0</v>
      </c>
      <c r="N152" s="37"/>
      <c r="O152" s="12"/>
      <c r="P152" s="33">
        <f>SUBTOTAL(9,P150:P151)</f>
        <v>0</v>
      </c>
    </row>
    <row r="153" spans="1:16" x14ac:dyDescent="0.2">
      <c r="B153" s="3"/>
      <c r="I153" s="40"/>
      <c r="J153" s="40"/>
      <c r="K153" s="40"/>
      <c r="L153" s="36">
        <v>0</v>
      </c>
      <c r="M153" s="36">
        <v>0</v>
      </c>
      <c r="N153" s="35"/>
      <c r="O153" s="12"/>
      <c r="P153" s="33">
        <v>0</v>
      </c>
    </row>
  </sheetData>
  <autoFilter ref="D3:D146"/>
  <mergeCells count="11">
    <mergeCell ref="A109:B109"/>
    <mergeCell ref="A144:H144"/>
    <mergeCell ref="A145:H145"/>
    <mergeCell ref="A146:H146"/>
    <mergeCell ref="G148:H148"/>
    <mergeCell ref="O3:P3"/>
    <mergeCell ref="A1:H1"/>
    <mergeCell ref="A2:D2"/>
    <mergeCell ref="E2:H2"/>
    <mergeCell ref="G3:H3"/>
    <mergeCell ref="L3:M3"/>
  </mergeCells>
  <conditionalFormatting sqref="A5:XFD143">
    <cfRule type="expression" dxfId="442" priority="3">
      <formula>MOD(ROW(),2)</formula>
    </cfRule>
  </conditionalFormatting>
  <conditionalFormatting sqref="L5:L143">
    <cfRule type="cellIs" dxfId="441" priority="5" operator="greaterThan">
      <formula>10000</formula>
    </cfRule>
  </conditionalFormatting>
  <conditionalFormatting sqref="L110:L143">
    <cfRule type="cellIs" dxfId="440" priority="6" operator="greaterThan">
      <formula>2000</formula>
    </cfRule>
  </conditionalFormatting>
  <conditionalFormatting sqref="P5:P108">
    <cfRule type="cellIs" dxfId="439" priority="4" operator="greaterThan">
      <formula>10</formula>
    </cfRule>
  </conditionalFormatting>
  <conditionalFormatting sqref="P139">
    <cfRule type="cellIs" dxfId="438" priority="2" operator="greaterThan">
      <formula>10</formula>
    </cfRule>
  </conditionalFormatting>
  <pageMargins left="0.25" right="0.25" top="0.75" bottom="0.75" header="0.3" footer="0.3"/>
  <pageSetup paperSize="9" scale="69" fitToHeight="0" orientation="landscape" r:id="rId1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8">
    <pageSetUpPr fitToPage="1"/>
  </sheetPr>
  <dimension ref="A1:U153"/>
  <sheetViews>
    <sheetView zoomScaleNormal="100" workbookViewId="0">
      <pane xSplit="4" ySplit="4" topLeftCell="E5" activePane="bottomRight" state="frozen"/>
      <selection pane="topRight" activeCell="D1" sqref="D1"/>
      <selection pane="bottomLeft" activeCell="A4" sqref="A4"/>
      <selection pane="bottomRight" activeCell="L6" sqref="L6"/>
    </sheetView>
  </sheetViews>
  <sheetFormatPr defaultColWidth="9.140625" defaultRowHeight="12.75" x14ac:dyDescent="0.2"/>
  <cols>
    <col min="1" max="1" width="12.5703125" style="3" customWidth="1"/>
    <col min="2" max="2" width="14" style="41" customWidth="1"/>
    <col min="3" max="3" width="14" style="3" bestFit="1" customWidth="1"/>
    <col min="4" max="4" width="12.28515625" style="3" customWidth="1"/>
    <col min="5" max="5" width="7.85546875" style="3" customWidth="1"/>
    <col min="6" max="6" width="8.5703125" style="3" customWidth="1"/>
    <col min="7" max="7" width="6.140625" style="3" customWidth="1"/>
    <col min="8" max="8" width="6.42578125" style="3" customWidth="1"/>
    <col min="9" max="13" width="10.140625" style="3" customWidth="1"/>
    <col min="14" max="14" width="8.28515625" style="3" customWidth="1"/>
    <col min="15" max="15" width="10.7109375" style="3" bestFit="1" customWidth="1"/>
    <col min="16" max="16" width="8.28515625" style="3" bestFit="1" customWidth="1"/>
    <col min="17" max="18" width="9.42578125" style="3" customWidth="1"/>
    <col min="19" max="19" width="9.28515625" style="3" customWidth="1"/>
    <col min="20" max="16384" width="9.140625" style="3"/>
  </cols>
  <sheetData>
    <row r="1" spans="1:21" x14ac:dyDescent="0.2">
      <c r="A1" s="303" t="s">
        <v>281</v>
      </c>
      <c r="B1" s="303"/>
      <c r="C1" s="303"/>
      <c r="D1" s="303"/>
      <c r="E1" s="303"/>
      <c r="F1" s="303"/>
      <c r="G1" s="303"/>
      <c r="H1" s="303"/>
      <c r="I1" s="30" t="s">
        <v>507</v>
      </c>
      <c r="J1" s="30" t="s">
        <v>521</v>
      </c>
      <c r="K1" s="30" t="s">
        <v>521</v>
      </c>
      <c r="L1" s="30" t="s">
        <v>524</v>
      </c>
      <c r="M1" s="30"/>
      <c r="N1" s="20"/>
      <c r="O1" s="20"/>
      <c r="P1" s="20"/>
    </row>
    <row r="2" spans="1:21" x14ac:dyDescent="0.2">
      <c r="A2" s="303" t="s">
        <v>526</v>
      </c>
      <c r="B2" s="303"/>
      <c r="C2" s="303"/>
      <c r="D2" s="303"/>
      <c r="E2" s="303"/>
      <c r="F2" s="303"/>
      <c r="G2" s="303"/>
      <c r="H2" s="303"/>
      <c r="I2" s="10"/>
      <c r="J2" s="10"/>
      <c r="K2" s="10"/>
      <c r="L2" s="10"/>
      <c r="M2" s="10"/>
      <c r="N2" s="8"/>
      <c r="O2" s="8"/>
      <c r="P2" s="8"/>
      <c r="Q2" s="29"/>
      <c r="R2" s="29"/>
      <c r="S2" s="30"/>
    </row>
    <row r="3" spans="1:21" x14ac:dyDescent="0.2">
      <c r="A3" s="8" t="s">
        <v>0</v>
      </c>
      <c r="B3" s="8" t="s">
        <v>1</v>
      </c>
      <c r="C3" s="8" t="s">
        <v>2</v>
      </c>
      <c r="D3" s="8" t="s">
        <v>274</v>
      </c>
      <c r="E3" s="8" t="s">
        <v>3</v>
      </c>
      <c r="F3" s="8" t="s">
        <v>4</v>
      </c>
      <c r="G3" s="302" t="s">
        <v>5</v>
      </c>
      <c r="H3" s="302"/>
      <c r="I3" s="31" t="s">
        <v>506</v>
      </c>
      <c r="J3" s="31" t="s">
        <v>515</v>
      </c>
      <c r="K3" s="31" t="s">
        <v>518</v>
      </c>
      <c r="L3" s="31" t="s">
        <v>523</v>
      </c>
      <c r="M3" s="31" t="s">
        <v>527</v>
      </c>
      <c r="N3" s="36"/>
      <c r="O3" s="302" t="s">
        <v>6</v>
      </c>
      <c r="P3" s="302"/>
      <c r="Q3" s="55"/>
      <c r="R3" s="300" t="s">
        <v>7</v>
      </c>
      <c r="S3" s="301"/>
    </row>
    <row r="4" spans="1:21" x14ac:dyDescent="0.2">
      <c r="A4" s="36" t="s">
        <v>8</v>
      </c>
      <c r="B4" s="36"/>
      <c r="C4" s="36"/>
      <c r="D4" s="36"/>
      <c r="E4" s="7" t="s">
        <v>9</v>
      </c>
      <c r="F4" s="36" t="s">
        <v>10</v>
      </c>
      <c r="G4" s="8" t="s">
        <v>11</v>
      </c>
      <c r="H4" s="8" t="s">
        <v>12</v>
      </c>
      <c r="I4" s="36" t="s">
        <v>507</v>
      </c>
      <c r="J4" s="36" t="s">
        <v>516</v>
      </c>
      <c r="K4" s="36" t="s">
        <v>519</v>
      </c>
      <c r="L4" s="36" t="s">
        <v>524</v>
      </c>
      <c r="M4" s="36" t="s">
        <v>528</v>
      </c>
      <c r="N4" s="36"/>
      <c r="O4" s="8" t="s">
        <v>13</v>
      </c>
      <c r="P4" s="8" t="s">
        <v>12</v>
      </c>
      <c r="Q4" s="56"/>
      <c r="R4" s="10" t="s">
        <v>14</v>
      </c>
      <c r="S4" s="10" t="s">
        <v>15</v>
      </c>
    </row>
    <row r="5" spans="1:21" x14ac:dyDescent="0.2">
      <c r="A5" s="11" t="s">
        <v>383</v>
      </c>
      <c r="B5" s="11" t="s">
        <v>384</v>
      </c>
      <c r="C5" s="11" t="s">
        <v>383</v>
      </c>
      <c r="D5" s="11" t="s">
        <v>275</v>
      </c>
      <c r="E5" s="12">
        <v>15</v>
      </c>
      <c r="F5" s="12">
        <v>225</v>
      </c>
      <c r="G5" s="12">
        <v>10</v>
      </c>
      <c r="H5" s="12">
        <v>400</v>
      </c>
      <c r="I5" s="12"/>
      <c r="J5" s="12"/>
      <c r="K5" s="12"/>
      <c r="L5" s="12"/>
      <c r="M5" s="12"/>
      <c r="N5" s="13"/>
      <c r="O5" s="12">
        <f t="shared" ref="O5:O19" si="0">SUM(I5:N5)</f>
        <v>0</v>
      </c>
      <c r="P5" s="12">
        <f t="shared" ref="P5:P19" si="1">$O5/$H5</f>
        <v>0</v>
      </c>
      <c r="Q5" s="57"/>
      <c r="R5" s="15">
        <v>0.06</v>
      </c>
      <c r="S5" s="15">
        <f t="shared" ref="S5:S19" si="2">$P5*$R5</f>
        <v>0</v>
      </c>
      <c r="T5" s="43">
        <f>SUM(S5:S19)</f>
        <v>1.3</v>
      </c>
      <c r="U5" s="3">
        <f>T5*100/$T$144</f>
        <v>6.0268891979601307</v>
      </c>
    </row>
    <row r="6" spans="1:21" x14ac:dyDescent="0.2">
      <c r="A6" s="11" t="s">
        <v>385</v>
      </c>
      <c r="B6" s="11" t="s">
        <v>386</v>
      </c>
      <c r="C6" s="11" t="s">
        <v>385</v>
      </c>
      <c r="D6" s="11" t="s">
        <v>275</v>
      </c>
      <c r="E6" s="12">
        <v>15</v>
      </c>
      <c r="F6" s="12">
        <v>300</v>
      </c>
      <c r="G6" s="12">
        <v>10</v>
      </c>
      <c r="H6" s="12">
        <v>300</v>
      </c>
      <c r="I6" s="12"/>
      <c r="J6" s="12"/>
      <c r="K6" s="12"/>
      <c r="L6" s="12"/>
      <c r="M6" s="12"/>
      <c r="N6" s="13"/>
      <c r="O6" s="12">
        <f t="shared" si="0"/>
        <v>0</v>
      </c>
      <c r="P6" s="12">
        <f t="shared" si="1"/>
        <v>0</v>
      </c>
      <c r="Q6" s="57"/>
      <c r="R6" s="15">
        <v>0.06</v>
      </c>
      <c r="S6" s="15">
        <f t="shared" si="2"/>
        <v>0</v>
      </c>
      <c r="T6" s="43"/>
    </row>
    <row r="7" spans="1:21" x14ac:dyDescent="0.2">
      <c r="A7" s="36" t="s">
        <v>387</v>
      </c>
      <c r="B7" s="36" t="s">
        <v>259</v>
      </c>
      <c r="C7" s="31" t="s">
        <v>388</v>
      </c>
      <c r="D7" s="36" t="s">
        <v>277</v>
      </c>
      <c r="E7" s="12" t="s">
        <v>167</v>
      </c>
      <c r="F7" s="12">
        <v>300</v>
      </c>
      <c r="G7" s="12">
        <v>10</v>
      </c>
      <c r="H7" s="12">
        <v>300</v>
      </c>
      <c r="I7" s="12"/>
      <c r="J7" s="12"/>
      <c r="K7" s="12"/>
      <c r="L7" s="12"/>
      <c r="M7" s="12"/>
      <c r="N7" s="13"/>
      <c r="O7" s="12">
        <f t="shared" si="0"/>
        <v>0</v>
      </c>
      <c r="P7" s="12">
        <f t="shared" si="1"/>
        <v>0</v>
      </c>
      <c r="Q7" s="57"/>
      <c r="R7" s="15">
        <v>0.06</v>
      </c>
      <c r="S7" s="15">
        <f t="shared" si="2"/>
        <v>0</v>
      </c>
      <c r="T7" s="43"/>
    </row>
    <row r="8" spans="1:21" x14ac:dyDescent="0.2">
      <c r="A8" s="11" t="s">
        <v>258</v>
      </c>
      <c r="B8" s="11" t="s">
        <v>259</v>
      </c>
      <c r="C8" s="11" t="s">
        <v>258</v>
      </c>
      <c r="D8" s="11" t="s">
        <v>275</v>
      </c>
      <c r="E8" s="12">
        <v>15</v>
      </c>
      <c r="F8" s="12">
        <v>375</v>
      </c>
      <c r="G8" s="12">
        <v>10</v>
      </c>
      <c r="H8" s="12">
        <v>200</v>
      </c>
      <c r="I8" s="12"/>
      <c r="J8" s="12"/>
      <c r="K8" s="12"/>
      <c r="L8" s="12"/>
      <c r="M8" s="12"/>
      <c r="N8" s="13"/>
      <c r="O8" s="12">
        <f t="shared" si="0"/>
        <v>0</v>
      </c>
      <c r="P8" s="12">
        <f t="shared" si="1"/>
        <v>0</v>
      </c>
      <c r="Q8" s="57"/>
      <c r="R8" s="15">
        <v>0.06</v>
      </c>
      <c r="S8" s="15">
        <f t="shared" si="2"/>
        <v>0</v>
      </c>
      <c r="T8" s="43"/>
    </row>
    <row r="9" spans="1:21" x14ac:dyDescent="0.2">
      <c r="A9" s="11" t="s">
        <v>26</v>
      </c>
      <c r="B9" s="11" t="s">
        <v>27</v>
      </c>
      <c r="C9" s="11" t="s">
        <v>26</v>
      </c>
      <c r="D9" s="11" t="s">
        <v>275</v>
      </c>
      <c r="E9" s="12">
        <v>15</v>
      </c>
      <c r="F9" s="12">
        <v>457</v>
      </c>
      <c r="G9" s="12">
        <v>10</v>
      </c>
      <c r="H9" s="12">
        <v>200</v>
      </c>
      <c r="I9" s="12"/>
      <c r="J9" s="12"/>
      <c r="K9" s="12"/>
      <c r="L9" s="12"/>
      <c r="M9" s="12"/>
      <c r="N9" s="13"/>
      <c r="O9" s="12">
        <f t="shared" si="0"/>
        <v>0</v>
      </c>
      <c r="P9" s="12">
        <f t="shared" si="1"/>
        <v>0</v>
      </c>
      <c r="Q9" s="57"/>
      <c r="R9" s="15">
        <v>0.05</v>
      </c>
      <c r="S9" s="15">
        <f t="shared" si="2"/>
        <v>0</v>
      </c>
    </row>
    <row r="10" spans="1:21" x14ac:dyDescent="0.2">
      <c r="A10" s="36" t="s">
        <v>169</v>
      </c>
      <c r="B10" s="36" t="s">
        <v>27</v>
      </c>
      <c r="C10" s="36">
        <v>90441400</v>
      </c>
      <c r="D10" s="36" t="s">
        <v>277</v>
      </c>
      <c r="E10" s="12" t="s">
        <v>167</v>
      </c>
      <c r="F10" s="12">
        <v>450</v>
      </c>
      <c r="G10" s="12">
        <v>10</v>
      </c>
      <c r="H10" s="12">
        <v>200</v>
      </c>
      <c r="I10" s="12"/>
      <c r="J10" s="12"/>
      <c r="K10" s="12"/>
      <c r="L10" s="12"/>
      <c r="M10" s="12"/>
      <c r="N10" s="13"/>
      <c r="O10" s="12">
        <f t="shared" si="0"/>
        <v>0</v>
      </c>
      <c r="P10" s="12">
        <f t="shared" si="1"/>
        <v>0</v>
      </c>
      <c r="Q10" s="57"/>
      <c r="R10" s="15">
        <v>0.05</v>
      </c>
      <c r="S10" s="15">
        <f t="shared" si="2"/>
        <v>0</v>
      </c>
    </row>
    <row r="11" spans="1:21" x14ac:dyDescent="0.2">
      <c r="A11" s="11" t="s">
        <v>24</v>
      </c>
      <c r="B11" s="11" t="s">
        <v>25</v>
      </c>
      <c r="C11" s="11" t="s">
        <v>24</v>
      </c>
      <c r="D11" s="11" t="s">
        <v>275</v>
      </c>
      <c r="E11" s="12">
        <v>15</v>
      </c>
      <c r="F11" s="12">
        <v>610</v>
      </c>
      <c r="G11" s="12">
        <v>10</v>
      </c>
      <c r="H11" s="12">
        <v>100</v>
      </c>
      <c r="I11" s="12"/>
      <c r="J11" s="12"/>
      <c r="K11" s="12"/>
      <c r="L11" s="12">
        <v>2000</v>
      </c>
      <c r="M11" s="12"/>
      <c r="N11" s="13"/>
      <c r="O11" s="12">
        <f t="shared" si="0"/>
        <v>2000</v>
      </c>
      <c r="P11" s="12">
        <f t="shared" si="1"/>
        <v>20</v>
      </c>
      <c r="Q11" s="57"/>
      <c r="R11" s="15">
        <v>0.04</v>
      </c>
      <c r="S11" s="15">
        <f t="shared" si="2"/>
        <v>0.8</v>
      </c>
    </row>
    <row r="12" spans="1:21" x14ac:dyDescent="0.2">
      <c r="A12" s="36" t="s">
        <v>168</v>
      </c>
      <c r="B12" s="36" t="s">
        <v>25</v>
      </c>
      <c r="C12" s="36">
        <v>90441600</v>
      </c>
      <c r="D12" s="36" t="s">
        <v>277</v>
      </c>
      <c r="E12" s="12" t="s">
        <v>167</v>
      </c>
      <c r="F12" s="12">
        <v>600</v>
      </c>
      <c r="G12" s="12">
        <v>10</v>
      </c>
      <c r="H12" s="12">
        <v>100</v>
      </c>
      <c r="I12" s="12"/>
      <c r="J12" s="12"/>
      <c r="K12" s="12"/>
      <c r="L12" s="12"/>
      <c r="M12" s="12"/>
      <c r="N12" s="13"/>
      <c r="O12" s="12">
        <f t="shared" si="0"/>
        <v>0</v>
      </c>
      <c r="P12" s="12">
        <f t="shared" si="1"/>
        <v>0</v>
      </c>
      <c r="Q12" s="57"/>
      <c r="R12" s="15">
        <v>0.04</v>
      </c>
      <c r="S12" s="15">
        <f t="shared" si="2"/>
        <v>0</v>
      </c>
    </row>
    <row r="13" spans="1:21" x14ac:dyDescent="0.2">
      <c r="A13" s="11" t="s">
        <v>150</v>
      </c>
      <c r="B13" s="11" t="s">
        <v>151</v>
      </c>
      <c r="C13" s="11" t="s">
        <v>150</v>
      </c>
      <c r="D13" s="11" t="s">
        <v>275</v>
      </c>
      <c r="E13" s="12">
        <v>15</v>
      </c>
      <c r="F13" s="12">
        <v>760</v>
      </c>
      <c r="G13" s="12">
        <v>10</v>
      </c>
      <c r="H13" s="12">
        <v>100</v>
      </c>
      <c r="I13" s="12"/>
      <c r="J13" s="12"/>
      <c r="K13" s="12"/>
      <c r="L13" s="12"/>
      <c r="M13" s="12"/>
      <c r="N13" s="13"/>
      <c r="O13" s="12">
        <f t="shared" si="0"/>
        <v>0</v>
      </c>
      <c r="P13" s="12">
        <f t="shared" si="1"/>
        <v>0</v>
      </c>
      <c r="Q13" s="57"/>
      <c r="R13" s="15">
        <v>0.04</v>
      </c>
      <c r="S13" s="15">
        <f t="shared" si="2"/>
        <v>0</v>
      </c>
    </row>
    <row r="14" spans="1:21" x14ac:dyDescent="0.2">
      <c r="A14" s="11" t="s">
        <v>20</v>
      </c>
      <c r="B14" s="11" t="s">
        <v>21</v>
      </c>
      <c r="C14" s="11" t="s">
        <v>20</v>
      </c>
      <c r="D14" s="11" t="s">
        <v>275</v>
      </c>
      <c r="E14" s="12">
        <v>15</v>
      </c>
      <c r="F14" s="12">
        <v>915</v>
      </c>
      <c r="G14" s="12">
        <v>10</v>
      </c>
      <c r="H14" s="12">
        <v>100</v>
      </c>
      <c r="I14" s="12"/>
      <c r="J14" s="12"/>
      <c r="K14" s="12"/>
      <c r="L14" s="12"/>
      <c r="M14" s="12"/>
      <c r="N14" s="13"/>
      <c r="O14" s="12">
        <f t="shared" si="0"/>
        <v>0</v>
      </c>
      <c r="P14" s="12">
        <f t="shared" si="1"/>
        <v>0</v>
      </c>
      <c r="Q14" s="57"/>
      <c r="R14" s="15">
        <v>0.05</v>
      </c>
      <c r="S14" s="15">
        <f t="shared" si="2"/>
        <v>0</v>
      </c>
    </row>
    <row r="15" spans="1:21" x14ac:dyDescent="0.2">
      <c r="A15" s="13" t="s">
        <v>166</v>
      </c>
      <c r="B15" s="13" t="s">
        <v>21</v>
      </c>
      <c r="C15" s="13">
        <v>90441800</v>
      </c>
      <c r="D15" s="36" t="s">
        <v>277</v>
      </c>
      <c r="E15" s="12" t="s">
        <v>167</v>
      </c>
      <c r="F15" s="12">
        <v>900</v>
      </c>
      <c r="G15" s="12">
        <v>10</v>
      </c>
      <c r="H15" s="12">
        <v>100</v>
      </c>
      <c r="I15" s="12"/>
      <c r="J15" s="12"/>
      <c r="K15" s="12"/>
      <c r="L15" s="12"/>
      <c r="M15" s="12">
        <v>1000</v>
      </c>
      <c r="N15" s="13"/>
      <c r="O15" s="12">
        <f t="shared" si="0"/>
        <v>1000</v>
      </c>
      <c r="P15" s="12">
        <f t="shared" si="1"/>
        <v>10</v>
      </c>
      <c r="Q15" s="57"/>
      <c r="R15" s="15">
        <v>0.05</v>
      </c>
      <c r="S15" s="15">
        <f t="shared" si="2"/>
        <v>0.5</v>
      </c>
    </row>
    <row r="16" spans="1:21" x14ac:dyDescent="0.2">
      <c r="A16" s="11" t="s">
        <v>16</v>
      </c>
      <c r="B16" s="11" t="s">
        <v>17</v>
      </c>
      <c r="C16" s="11" t="s">
        <v>16</v>
      </c>
      <c r="D16" s="11" t="s">
        <v>275</v>
      </c>
      <c r="E16" s="12">
        <v>15</v>
      </c>
      <c r="F16" s="12">
        <v>1220</v>
      </c>
      <c r="G16" s="12">
        <v>10</v>
      </c>
      <c r="H16" s="12">
        <v>50</v>
      </c>
      <c r="I16" s="12"/>
      <c r="J16" s="12"/>
      <c r="K16" s="12"/>
      <c r="L16" s="12"/>
      <c r="M16" s="12"/>
      <c r="N16" s="13"/>
      <c r="O16" s="12">
        <f t="shared" si="0"/>
        <v>0</v>
      </c>
      <c r="P16" s="12">
        <f t="shared" si="1"/>
        <v>0</v>
      </c>
      <c r="Q16" s="57"/>
      <c r="R16" s="15">
        <v>0.04</v>
      </c>
      <c r="S16" s="15">
        <f t="shared" si="2"/>
        <v>0</v>
      </c>
    </row>
    <row r="17" spans="1:21" x14ac:dyDescent="0.2">
      <c r="A17" s="11" t="s">
        <v>148</v>
      </c>
      <c r="B17" s="11" t="s">
        <v>149</v>
      </c>
      <c r="C17" s="11" t="s">
        <v>148</v>
      </c>
      <c r="D17" s="11" t="s">
        <v>275</v>
      </c>
      <c r="E17" s="12">
        <v>15</v>
      </c>
      <c r="F17" s="12">
        <v>1524</v>
      </c>
      <c r="G17" s="12">
        <v>10</v>
      </c>
      <c r="H17" s="12">
        <v>50</v>
      </c>
      <c r="I17" s="12"/>
      <c r="J17" s="12"/>
      <c r="K17" s="12"/>
      <c r="L17" s="12"/>
      <c r="M17" s="12"/>
      <c r="N17" s="13"/>
      <c r="O17" s="12">
        <f t="shared" si="0"/>
        <v>0</v>
      </c>
      <c r="P17" s="12">
        <f t="shared" si="1"/>
        <v>0</v>
      </c>
      <c r="Q17" s="57"/>
      <c r="R17" s="15">
        <v>0.05</v>
      </c>
      <c r="S17" s="15">
        <f t="shared" si="2"/>
        <v>0</v>
      </c>
    </row>
    <row r="18" spans="1:21" x14ac:dyDescent="0.2">
      <c r="A18" s="11" t="s">
        <v>146</v>
      </c>
      <c r="B18" s="11" t="s">
        <v>147</v>
      </c>
      <c r="C18" s="11" t="s">
        <v>146</v>
      </c>
      <c r="D18" s="11" t="s">
        <v>275</v>
      </c>
      <c r="E18" s="12">
        <v>15</v>
      </c>
      <c r="F18" s="12">
        <v>1800</v>
      </c>
      <c r="G18" s="12">
        <v>10</v>
      </c>
      <c r="H18" s="12">
        <v>50</v>
      </c>
      <c r="I18" s="12"/>
      <c r="J18" s="12"/>
      <c r="K18" s="12"/>
      <c r="L18" s="12"/>
      <c r="M18" s="12"/>
      <c r="N18" s="13"/>
      <c r="O18" s="12">
        <f t="shared" si="0"/>
        <v>0</v>
      </c>
      <c r="P18" s="12">
        <f t="shared" si="1"/>
        <v>0</v>
      </c>
      <c r="Q18" s="57"/>
      <c r="R18" s="15">
        <v>0.06</v>
      </c>
      <c r="S18" s="15">
        <f t="shared" si="2"/>
        <v>0</v>
      </c>
    </row>
    <row r="19" spans="1:21" x14ac:dyDescent="0.2">
      <c r="A19" s="11" t="s">
        <v>353</v>
      </c>
      <c r="B19" s="11" t="s">
        <v>354</v>
      </c>
      <c r="C19" s="11" t="s">
        <v>146</v>
      </c>
      <c r="D19" s="11" t="s">
        <v>275</v>
      </c>
      <c r="E19" s="12">
        <v>15</v>
      </c>
      <c r="F19" s="12">
        <v>2100</v>
      </c>
      <c r="G19" s="12">
        <v>10</v>
      </c>
      <c r="H19" s="12">
        <v>50</v>
      </c>
      <c r="I19" s="12"/>
      <c r="J19" s="12"/>
      <c r="K19" s="12"/>
      <c r="L19" s="12"/>
      <c r="M19" s="12"/>
      <c r="N19" s="13"/>
      <c r="O19" s="12">
        <f t="shared" si="0"/>
        <v>0</v>
      </c>
      <c r="P19" s="12">
        <f t="shared" si="1"/>
        <v>0</v>
      </c>
      <c r="Q19" s="57"/>
      <c r="R19" s="15">
        <v>0.06</v>
      </c>
      <c r="S19" s="15">
        <f t="shared" si="2"/>
        <v>0</v>
      </c>
    </row>
    <row r="20" spans="1:21" ht="15" x14ac:dyDescent="0.2">
      <c r="A20" s="60" t="s">
        <v>28</v>
      </c>
      <c r="B20" s="60"/>
      <c r="C20" s="60"/>
      <c r="D20" s="60"/>
      <c r="E20" s="60"/>
      <c r="F20" s="12"/>
      <c r="G20" s="20"/>
      <c r="H20" s="20"/>
      <c r="I20" s="12"/>
      <c r="J20" s="12"/>
      <c r="K20" s="12"/>
      <c r="L20" s="12"/>
      <c r="M20" s="12"/>
      <c r="N20" s="21"/>
      <c r="O20" s="12"/>
      <c r="P20" s="12"/>
      <c r="Q20" s="57"/>
      <c r="R20" s="12"/>
      <c r="S20" s="15"/>
    </row>
    <row r="21" spans="1:21" x14ac:dyDescent="0.2">
      <c r="A21" s="11" t="s">
        <v>260</v>
      </c>
      <c r="B21" s="11" t="s">
        <v>229</v>
      </c>
      <c r="C21" s="11" t="s">
        <v>260</v>
      </c>
      <c r="D21" s="11" t="s">
        <v>275</v>
      </c>
      <c r="E21" s="12">
        <v>20</v>
      </c>
      <c r="F21" s="12">
        <v>100</v>
      </c>
      <c r="G21" s="12">
        <v>10</v>
      </c>
      <c r="H21" s="12">
        <v>500</v>
      </c>
      <c r="I21" s="12"/>
      <c r="J21" s="12"/>
      <c r="K21" s="12"/>
      <c r="L21" s="12"/>
      <c r="M21" s="12"/>
      <c r="N21" s="13"/>
      <c r="O21" s="12">
        <f t="shared" ref="O21:O37" si="3">SUM(I21:N21)</f>
        <v>0</v>
      </c>
      <c r="P21" s="12">
        <f t="shared" ref="P21:P37" si="4">$O21/$H21</f>
        <v>0</v>
      </c>
      <c r="Q21" s="57"/>
      <c r="R21" s="15">
        <v>0.06</v>
      </c>
      <c r="S21" s="15">
        <f t="shared" ref="S21:S37" si="5">$P21*$R21</f>
        <v>0</v>
      </c>
      <c r="T21" s="43">
        <f>SUM(S21:S37)</f>
        <v>3.22</v>
      </c>
      <c r="U21" s="3">
        <f>T21*100/$T$144</f>
        <v>14.928140936485862</v>
      </c>
    </row>
    <row r="22" spans="1:21" x14ac:dyDescent="0.2">
      <c r="A22" s="36" t="s">
        <v>228</v>
      </c>
      <c r="B22" s="36" t="s">
        <v>229</v>
      </c>
      <c r="C22" s="36">
        <v>90442100</v>
      </c>
      <c r="D22" s="36" t="s">
        <v>277</v>
      </c>
      <c r="E22" s="12" t="s">
        <v>46</v>
      </c>
      <c r="F22" s="12">
        <v>100</v>
      </c>
      <c r="G22" s="12">
        <v>10</v>
      </c>
      <c r="H22" s="12">
        <v>500</v>
      </c>
      <c r="I22" s="12"/>
      <c r="J22" s="12"/>
      <c r="K22" s="12"/>
      <c r="L22" s="12"/>
      <c r="M22" s="12"/>
      <c r="N22" s="13"/>
      <c r="O22" s="12">
        <f t="shared" si="3"/>
        <v>0</v>
      </c>
      <c r="P22" s="12">
        <f t="shared" si="4"/>
        <v>0</v>
      </c>
      <c r="Q22" s="57"/>
      <c r="R22" s="15">
        <v>0.06</v>
      </c>
      <c r="S22" s="15">
        <f t="shared" si="5"/>
        <v>0</v>
      </c>
      <c r="T22" s="43"/>
    </row>
    <row r="23" spans="1:21" x14ac:dyDescent="0.2">
      <c r="A23" s="36" t="s">
        <v>172</v>
      </c>
      <c r="B23" s="36" t="s">
        <v>173</v>
      </c>
      <c r="C23" s="36">
        <v>90447000</v>
      </c>
      <c r="D23" s="36" t="s">
        <v>277</v>
      </c>
      <c r="E23" s="12" t="s">
        <v>46</v>
      </c>
      <c r="F23" s="12">
        <v>240</v>
      </c>
      <c r="G23" s="12">
        <v>10</v>
      </c>
      <c r="H23" s="12">
        <v>250</v>
      </c>
      <c r="I23" s="12"/>
      <c r="J23" s="12"/>
      <c r="K23" s="12">
        <v>1000</v>
      </c>
      <c r="L23" s="12"/>
      <c r="M23" s="12"/>
      <c r="N23" s="13"/>
      <c r="O23" s="12">
        <f t="shared" si="3"/>
        <v>1000</v>
      </c>
      <c r="P23" s="12">
        <f t="shared" si="4"/>
        <v>4</v>
      </c>
      <c r="Q23" s="57"/>
      <c r="R23" s="15">
        <v>0.06</v>
      </c>
      <c r="S23" s="15">
        <f t="shared" si="5"/>
        <v>0.24</v>
      </c>
    </row>
    <row r="24" spans="1:21" x14ac:dyDescent="0.2">
      <c r="A24" s="11" t="s">
        <v>389</v>
      </c>
      <c r="B24" s="11" t="s">
        <v>390</v>
      </c>
      <c r="C24" s="11" t="s">
        <v>389</v>
      </c>
      <c r="D24" s="11" t="s">
        <v>275</v>
      </c>
      <c r="E24" s="12">
        <v>20</v>
      </c>
      <c r="F24" s="12">
        <v>300</v>
      </c>
      <c r="G24" s="12">
        <v>10</v>
      </c>
      <c r="H24" s="12">
        <v>200</v>
      </c>
      <c r="I24" s="12"/>
      <c r="J24" s="12"/>
      <c r="K24" s="12"/>
      <c r="L24" s="12"/>
      <c r="M24" s="12"/>
      <c r="N24" s="13"/>
      <c r="O24" s="12">
        <f t="shared" si="3"/>
        <v>0</v>
      </c>
      <c r="P24" s="12">
        <f t="shared" si="4"/>
        <v>0</v>
      </c>
      <c r="Q24" s="57"/>
      <c r="R24" s="15">
        <v>0.06</v>
      </c>
      <c r="S24" s="15">
        <f t="shared" si="5"/>
        <v>0</v>
      </c>
    </row>
    <row r="25" spans="1:21" x14ac:dyDescent="0.2">
      <c r="A25" s="11" t="s">
        <v>50</v>
      </c>
      <c r="B25" s="11" t="s">
        <v>51</v>
      </c>
      <c r="C25" s="11" t="s">
        <v>50</v>
      </c>
      <c r="D25" s="11" t="s">
        <v>275</v>
      </c>
      <c r="E25" s="12">
        <v>20</v>
      </c>
      <c r="F25" s="12">
        <v>457</v>
      </c>
      <c r="G25" s="12">
        <v>10</v>
      </c>
      <c r="H25" s="12">
        <v>100</v>
      </c>
      <c r="I25" s="12"/>
      <c r="J25" s="12"/>
      <c r="K25" s="12"/>
      <c r="L25" s="12"/>
      <c r="M25" s="12"/>
      <c r="N25" s="13"/>
      <c r="O25" s="12">
        <f t="shared" si="3"/>
        <v>0</v>
      </c>
      <c r="P25" s="12">
        <f t="shared" si="4"/>
        <v>0</v>
      </c>
      <c r="Q25" s="57"/>
      <c r="R25" s="15">
        <v>0.04</v>
      </c>
      <c r="S25" s="15">
        <f t="shared" si="5"/>
        <v>0</v>
      </c>
    </row>
    <row r="26" spans="1:21" x14ac:dyDescent="0.2">
      <c r="A26" s="36" t="s">
        <v>171</v>
      </c>
      <c r="B26" s="36" t="s">
        <v>51</v>
      </c>
      <c r="C26" s="36">
        <v>90442400</v>
      </c>
      <c r="D26" s="36" t="s">
        <v>277</v>
      </c>
      <c r="E26" s="12" t="s">
        <v>46</v>
      </c>
      <c r="F26" s="12">
        <v>450</v>
      </c>
      <c r="G26" s="12">
        <v>10</v>
      </c>
      <c r="H26" s="12">
        <v>100</v>
      </c>
      <c r="I26" s="12"/>
      <c r="J26" s="12"/>
      <c r="K26" s="12"/>
      <c r="L26" s="12">
        <v>1000</v>
      </c>
      <c r="M26" s="12"/>
      <c r="N26" s="13"/>
      <c r="O26" s="12">
        <f t="shared" si="3"/>
        <v>1000</v>
      </c>
      <c r="P26" s="12">
        <f t="shared" si="4"/>
        <v>10</v>
      </c>
      <c r="Q26" s="57"/>
      <c r="R26" s="15">
        <v>0.04</v>
      </c>
      <c r="S26" s="15">
        <f t="shared" si="5"/>
        <v>0.4</v>
      </c>
    </row>
    <row r="27" spans="1:21" x14ac:dyDescent="0.2">
      <c r="A27" s="11" t="s">
        <v>47</v>
      </c>
      <c r="B27" s="11" t="s">
        <v>48</v>
      </c>
      <c r="C27" s="11" t="s">
        <v>47</v>
      </c>
      <c r="D27" s="11" t="s">
        <v>275</v>
      </c>
      <c r="E27" s="12">
        <v>20</v>
      </c>
      <c r="F27" s="12">
        <v>610</v>
      </c>
      <c r="G27" s="12">
        <v>10</v>
      </c>
      <c r="H27" s="12">
        <v>100</v>
      </c>
      <c r="I27" s="12"/>
      <c r="J27" s="12"/>
      <c r="K27" s="12"/>
      <c r="L27" s="12"/>
      <c r="M27" s="12"/>
      <c r="N27" s="13"/>
      <c r="O27" s="12">
        <f t="shared" si="3"/>
        <v>0</v>
      </c>
      <c r="P27" s="12">
        <f t="shared" si="4"/>
        <v>0</v>
      </c>
      <c r="Q27" s="57"/>
      <c r="R27" s="15">
        <v>0.06</v>
      </c>
      <c r="S27" s="15">
        <f t="shared" si="5"/>
        <v>0</v>
      </c>
    </row>
    <row r="28" spans="1:21" x14ac:dyDescent="0.2">
      <c r="A28" s="36" t="s">
        <v>49</v>
      </c>
      <c r="B28" s="36" t="s">
        <v>48</v>
      </c>
      <c r="C28" s="36">
        <v>90442600</v>
      </c>
      <c r="D28" s="36" t="s">
        <v>277</v>
      </c>
      <c r="E28" s="12" t="s">
        <v>46</v>
      </c>
      <c r="F28" s="12">
        <v>600</v>
      </c>
      <c r="G28" s="12">
        <v>10</v>
      </c>
      <c r="H28" s="12">
        <v>100</v>
      </c>
      <c r="I28" s="12"/>
      <c r="J28" s="12"/>
      <c r="K28" s="12"/>
      <c r="L28" s="12"/>
      <c r="M28" s="12"/>
      <c r="N28" s="13"/>
      <c r="O28" s="12">
        <f t="shared" si="3"/>
        <v>0</v>
      </c>
      <c r="P28" s="12">
        <f t="shared" si="4"/>
        <v>0</v>
      </c>
      <c r="Q28" s="57"/>
      <c r="R28" s="15">
        <v>0.06</v>
      </c>
      <c r="S28" s="15">
        <f t="shared" si="5"/>
        <v>0</v>
      </c>
    </row>
    <row r="29" spans="1:21" x14ac:dyDescent="0.2">
      <c r="A29" s="11" t="s">
        <v>154</v>
      </c>
      <c r="B29" s="11" t="s">
        <v>43</v>
      </c>
      <c r="C29" s="11" t="s">
        <v>154</v>
      </c>
      <c r="D29" s="11" t="s">
        <v>275</v>
      </c>
      <c r="E29" s="12">
        <v>20</v>
      </c>
      <c r="F29" s="12">
        <v>760</v>
      </c>
      <c r="G29" s="12">
        <v>10</v>
      </c>
      <c r="H29" s="12">
        <v>100</v>
      </c>
      <c r="I29" s="12"/>
      <c r="J29" s="12"/>
      <c r="K29" s="12"/>
      <c r="L29" s="12"/>
      <c r="M29" s="12"/>
      <c r="N29" s="13"/>
      <c r="O29" s="12">
        <f t="shared" si="3"/>
        <v>0</v>
      </c>
      <c r="P29" s="12">
        <f t="shared" si="4"/>
        <v>0</v>
      </c>
      <c r="Q29" s="57"/>
      <c r="R29" s="15">
        <v>7.0000000000000007E-2</v>
      </c>
      <c r="S29" s="15">
        <f t="shared" si="5"/>
        <v>0</v>
      </c>
    </row>
    <row r="30" spans="1:21" x14ac:dyDescent="0.2">
      <c r="A30" s="36" t="s">
        <v>45</v>
      </c>
      <c r="B30" s="36" t="s">
        <v>43</v>
      </c>
      <c r="C30" s="36">
        <v>90442700</v>
      </c>
      <c r="D30" s="36" t="s">
        <v>277</v>
      </c>
      <c r="E30" s="12" t="s">
        <v>46</v>
      </c>
      <c r="F30" s="12">
        <v>750</v>
      </c>
      <c r="G30" s="12">
        <v>10</v>
      </c>
      <c r="H30" s="12">
        <v>100</v>
      </c>
      <c r="I30" s="12"/>
      <c r="J30" s="12"/>
      <c r="K30" s="12"/>
      <c r="L30" s="12"/>
      <c r="M30" s="12"/>
      <c r="N30" s="13"/>
      <c r="O30" s="12">
        <f t="shared" si="3"/>
        <v>0</v>
      </c>
      <c r="P30" s="12">
        <f t="shared" si="4"/>
        <v>0</v>
      </c>
      <c r="Q30" s="57"/>
      <c r="R30" s="15">
        <v>7.0000000000000007E-2</v>
      </c>
      <c r="S30" s="15">
        <f t="shared" si="5"/>
        <v>0</v>
      </c>
    </row>
    <row r="31" spans="1:21" x14ac:dyDescent="0.2">
      <c r="A31" s="11" t="s">
        <v>38</v>
      </c>
      <c r="B31" s="11" t="s">
        <v>39</v>
      </c>
      <c r="C31" s="11" t="s">
        <v>38</v>
      </c>
      <c r="D31" s="11" t="s">
        <v>275</v>
      </c>
      <c r="E31" s="12">
        <v>20</v>
      </c>
      <c r="F31" s="12">
        <v>915</v>
      </c>
      <c r="G31" s="12">
        <v>10</v>
      </c>
      <c r="H31" s="12">
        <v>50</v>
      </c>
      <c r="I31" s="12"/>
      <c r="J31" s="12"/>
      <c r="K31" s="12"/>
      <c r="L31" s="12"/>
      <c r="M31" s="12"/>
      <c r="N31" s="13"/>
      <c r="O31" s="12">
        <f t="shared" si="3"/>
        <v>0</v>
      </c>
      <c r="P31" s="12">
        <f t="shared" si="4"/>
        <v>0</v>
      </c>
      <c r="Q31" s="57"/>
      <c r="R31" s="15">
        <v>0.04</v>
      </c>
      <c r="S31" s="15">
        <f t="shared" si="5"/>
        <v>0</v>
      </c>
    </row>
    <row r="32" spans="1:21" x14ac:dyDescent="0.2">
      <c r="A32" s="36" t="s">
        <v>170</v>
      </c>
      <c r="B32" s="36" t="s">
        <v>39</v>
      </c>
      <c r="C32" s="36">
        <v>90442800</v>
      </c>
      <c r="D32" s="36" t="s">
        <v>277</v>
      </c>
      <c r="E32" s="12" t="s">
        <v>46</v>
      </c>
      <c r="F32" s="12">
        <v>900</v>
      </c>
      <c r="G32" s="12">
        <v>10</v>
      </c>
      <c r="H32" s="12">
        <v>50</v>
      </c>
      <c r="I32" s="12"/>
      <c r="J32" s="12"/>
      <c r="K32" s="12"/>
      <c r="L32" s="12">
        <v>2000</v>
      </c>
      <c r="M32" s="12">
        <v>1000</v>
      </c>
      <c r="N32" s="13"/>
      <c r="O32" s="12">
        <f t="shared" si="3"/>
        <v>3000</v>
      </c>
      <c r="P32" s="12">
        <f t="shared" si="4"/>
        <v>60</v>
      </c>
      <c r="Q32" s="57"/>
      <c r="R32" s="15">
        <v>0.04</v>
      </c>
      <c r="S32" s="15">
        <f t="shared" si="5"/>
        <v>2.4</v>
      </c>
    </row>
    <row r="33" spans="1:21" x14ac:dyDescent="0.2">
      <c r="A33" s="11" t="s">
        <v>34</v>
      </c>
      <c r="B33" s="11" t="s">
        <v>35</v>
      </c>
      <c r="C33" s="11" t="s">
        <v>34</v>
      </c>
      <c r="D33" s="11" t="s">
        <v>275</v>
      </c>
      <c r="E33" s="12">
        <v>20</v>
      </c>
      <c r="F33" s="12">
        <v>1220</v>
      </c>
      <c r="G33" s="12">
        <v>10</v>
      </c>
      <c r="H33" s="12">
        <v>50</v>
      </c>
      <c r="I33" s="12"/>
      <c r="J33" s="12"/>
      <c r="K33" s="12"/>
      <c r="L33" s="12"/>
      <c r="M33" s="12"/>
      <c r="N33" s="13"/>
      <c r="O33" s="12">
        <f t="shared" si="3"/>
        <v>0</v>
      </c>
      <c r="P33" s="12">
        <f t="shared" si="4"/>
        <v>0</v>
      </c>
      <c r="Q33" s="57"/>
      <c r="R33" s="15">
        <v>0.06</v>
      </c>
      <c r="S33" s="15">
        <f t="shared" si="5"/>
        <v>0</v>
      </c>
    </row>
    <row r="34" spans="1:21" x14ac:dyDescent="0.2">
      <c r="A34" s="11" t="s">
        <v>32</v>
      </c>
      <c r="B34" s="11" t="s">
        <v>33</v>
      </c>
      <c r="C34" s="11" t="s">
        <v>32</v>
      </c>
      <c r="D34" s="11" t="s">
        <v>275</v>
      </c>
      <c r="E34" s="12">
        <v>20</v>
      </c>
      <c r="F34" s="12">
        <v>1524</v>
      </c>
      <c r="G34" s="12">
        <v>10</v>
      </c>
      <c r="H34" s="12">
        <v>50</v>
      </c>
      <c r="I34" s="12"/>
      <c r="J34" s="12"/>
      <c r="K34" s="12"/>
      <c r="L34" s="12"/>
      <c r="M34" s="12"/>
      <c r="N34" s="13"/>
      <c r="O34" s="12">
        <f t="shared" si="3"/>
        <v>0</v>
      </c>
      <c r="P34" s="12">
        <f t="shared" si="4"/>
        <v>0</v>
      </c>
      <c r="Q34" s="57"/>
      <c r="R34" s="15">
        <v>7.0000000000000007E-2</v>
      </c>
      <c r="S34" s="15">
        <f t="shared" si="5"/>
        <v>0</v>
      </c>
    </row>
    <row r="35" spans="1:21" x14ac:dyDescent="0.2">
      <c r="A35" s="11" t="s">
        <v>214</v>
      </c>
      <c r="B35" s="11" t="s">
        <v>30</v>
      </c>
      <c r="C35" s="11" t="s">
        <v>214</v>
      </c>
      <c r="D35" s="11" t="s">
        <v>275</v>
      </c>
      <c r="E35" s="12">
        <v>20</v>
      </c>
      <c r="F35" s="12">
        <v>1800</v>
      </c>
      <c r="G35" s="12">
        <v>10</v>
      </c>
      <c r="H35" s="12">
        <v>50</v>
      </c>
      <c r="I35" s="12"/>
      <c r="J35" s="12"/>
      <c r="K35" s="12"/>
      <c r="L35" s="12">
        <v>100</v>
      </c>
      <c r="M35" s="12"/>
      <c r="N35" s="13"/>
      <c r="O35" s="12">
        <f t="shared" si="3"/>
        <v>100</v>
      </c>
      <c r="P35" s="12">
        <f t="shared" si="4"/>
        <v>2</v>
      </c>
      <c r="Q35" s="57"/>
      <c r="R35" s="15">
        <v>0.09</v>
      </c>
      <c r="S35" s="15">
        <f t="shared" si="5"/>
        <v>0.18</v>
      </c>
    </row>
    <row r="36" spans="1:21" x14ac:dyDescent="0.2">
      <c r="A36" s="11" t="s">
        <v>212</v>
      </c>
      <c r="B36" s="11" t="s">
        <v>213</v>
      </c>
      <c r="C36" s="11" t="s">
        <v>212</v>
      </c>
      <c r="D36" s="11" t="s">
        <v>275</v>
      </c>
      <c r="E36" s="12">
        <v>20</v>
      </c>
      <c r="F36" s="12">
        <v>2100</v>
      </c>
      <c r="G36" s="12">
        <v>10</v>
      </c>
      <c r="H36" s="12">
        <v>50</v>
      </c>
      <c r="I36" s="12"/>
      <c r="J36" s="12"/>
      <c r="K36" s="12"/>
      <c r="L36" s="12"/>
      <c r="M36" s="12"/>
      <c r="N36" s="13"/>
      <c r="O36" s="12">
        <f t="shared" si="3"/>
        <v>0</v>
      </c>
      <c r="P36" s="12">
        <f t="shared" si="4"/>
        <v>0</v>
      </c>
      <c r="Q36" s="57"/>
      <c r="R36" s="15">
        <v>7.0000000000000007E-2</v>
      </c>
      <c r="S36" s="15">
        <f t="shared" si="5"/>
        <v>0</v>
      </c>
    </row>
    <row r="37" spans="1:21" x14ac:dyDescent="0.2">
      <c r="A37" s="11" t="s">
        <v>242</v>
      </c>
      <c r="B37" s="11" t="s">
        <v>243</v>
      </c>
      <c r="C37" s="11" t="s">
        <v>242</v>
      </c>
      <c r="D37" s="11" t="s">
        <v>275</v>
      </c>
      <c r="E37" s="12">
        <v>20</v>
      </c>
      <c r="F37" s="12">
        <v>2400</v>
      </c>
      <c r="G37" s="12">
        <v>10</v>
      </c>
      <c r="H37" s="12">
        <v>50</v>
      </c>
      <c r="I37" s="12"/>
      <c r="J37" s="12"/>
      <c r="K37" s="12"/>
      <c r="L37" s="12"/>
      <c r="M37" s="12"/>
      <c r="N37" s="13"/>
      <c r="O37" s="12">
        <f t="shared" si="3"/>
        <v>0</v>
      </c>
      <c r="P37" s="12">
        <f t="shared" si="4"/>
        <v>0</v>
      </c>
      <c r="Q37" s="57"/>
      <c r="R37" s="15">
        <v>7.0000000000000007E-2</v>
      </c>
      <c r="S37" s="15">
        <f t="shared" si="5"/>
        <v>0</v>
      </c>
    </row>
    <row r="38" spans="1:21" ht="15" x14ac:dyDescent="0.2">
      <c r="A38" s="60" t="s">
        <v>52</v>
      </c>
      <c r="B38" s="60"/>
      <c r="C38" s="60"/>
      <c r="D38" s="60"/>
      <c r="E38" s="60"/>
      <c r="F38" s="24"/>
      <c r="G38" s="10"/>
      <c r="H38" s="10"/>
      <c r="I38" s="12"/>
      <c r="J38" s="12"/>
      <c r="K38" s="12"/>
      <c r="L38" s="12"/>
      <c r="M38" s="12"/>
      <c r="N38" s="25"/>
      <c r="O38" s="12"/>
      <c r="P38" s="12"/>
      <c r="Q38" s="57"/>
      <c r="R38" s="12"/>
      <c r="S38" s="15"/>
    </row>
    <row r="39" spans="1:21" x14ac:dyDescent="0.2">
      <c r="A39" s="11" t="s">
        <v>261</v>
      </c>
      <c r="B39" s="11" t="s">
        <v>262</v>
      </c>
      <c r="C39" s="11" t="s">
        <v>261</v>
      </c>
      <c r="D39" s="11" t="s">
        <v>275</v>
      </c>
      <c r="E39" s="12">
        <v>25</v>
      </c>
      <c r="F39" s="12">
        <v>200</v>
      </c>
      <c r="G39" s="12">
        <v>10</v>
      </c>
      <c r="H39" s="12">
        <v>150</v>
      </c>
      <c r="I39" s="12"/>
      <c r="J39" s="12"/>
      <c r="K39" s="12"/>
      <c r="L39" s="12">
        <v>300</v>
      </c>
      <c r="M39" s="12"/>
      <c r="N39" s="13"/>
      <c r="O39" s="12">
        <f t="shared" ref="O39:O57" si="6">SUM(I39:N39)</f>
        <v>300</v>
      </c>
      <c r="P39" s="12">
        <f t="shared" ref="P39:P57" si="7">$O39/$H39</f>
        <v>2</v>
      </c>
      <c r="Q39" s="57"/>
      <c r="R39" s="15">
        <v>0.06</v>
      </c>
      <c r="S39" s="15">
        <f t="shared" ref="S39:S57" si="8">$P39*$R39</f>
        <v>0.12</v>
      </c>
      <c r="T39" s="43">
        <f>SUM(S39:S57)</f>
        <v>9.519999999999996</v>
      </c>
      <c r="U39" s="3">
        <f>T39*100/$T$144</f>
        <v>44.1353732035234</v>
      </c>
    </row>
    <row r="40" spans="1:21" x14ac:dyDescent="0.2">
      <c r="A40" s="36" t="s">
        <v>198</v>
      </c>
      <c r="B40" s="36" t="s">
        <v>199</v>
      </c>
      <c r="C40" s="36">
        <v>90448000</v>
      </c>
      <c r="D40" s="36" t="s">
        <v>277</v>
      </c>
      <c r="E40" s="12" t="s">
        <v>63</v>
      </c>
      <c r="F40" s="12">
        <v>270</v>
      </c>
      <c r="G40" s="12">
        <v>10</v>
      </c>
      <c r="H40" s="12">
        <v>100</v>
      </c>
      <c r="I40" s="12"/>
      <c r="J40" s="12"/>
      <c r="K40" s="12"/>
      <c r="L40" s="12"/>
      <c r="M40" s="12"/>
      <c r="N40" s="13"/>
      <c r="O40" s="12">
        <f t="shared" si="6"/>
        <v>0</v>
      </c>
      <c r="P40" s="12">
        <f t="shared" si="7"/>
        <v>0</v>
      </c>
      <c r="Q40" s="57"/>
      <c r="R40" s="15">
        <v>0.06</v>
      </c>
      <c r="S40" s="15">
        <f t="shared" si="8"/>
        <v>0</v>
      </c>
    </row>
    <row r="41" spans="1:21" x14ac:dyDescent="0.2">
      <c r="A41" s="36" t="s">
        <v>392</v>
      </c>
      <c r="B41" s="36" t="s">
        <v>391</v>
      </c>
      <c r="C41" s="31" t="s">
        <v>393</v>
      </c>
      <c r="D41" s="36" t="s">
        <v>277</v>
      </c>
      <c r="E41" s="12" t="s">
        <v>63</v>
      </c>
      <c r="F41" s="12">
        <v>300</v>
      </c>
      <c r="G41" s="12">
        <v>10</v>
      </c>
      <c r="H41" s="12">
        <v>100</v>
      </c>
      <c r="I41" s="12"/>
      <c r="J41" s="12"/>
      <c r="K41" s="12"/>
      <c r="L41" s="12"/>
      <c r="M41" s="12"/>
      <c r="N41" s="13"/>
      <c r="O41" s="12">
        <f t="shared" si="6"/>
        <v>0</v>
      </c>
      <c r="P41" s="12">
        <f t="shared" si="7"/>
        <v>0</v>
      </c>
      <c r="Q41" s="57"/>
      <c r="R41" s="15">
        <v>0.06</v>
      </c>
      <c r="S41" s="15">
        <f t="shared" si="8"/>
        <v>0</v>
      </c>
    </row>
    <row r="42" spans="1:21" x14ac:dyDescent="0.2">
      <c r="A42" s="27" t="s">
        <v>67</v>
      </c>
      <c r="B42" s="27" t="s">
        <v>68</v>
      </c>
      <c r="C42" s="27" t="s">
        <v>69</v>
      </c>
      <c r="D42" s="11" t="s">
        <v>275</v>
      </c>
      <c r="E42" s="12">
        <v>25</v>
      </c>
      <c r="F42" s="12">
        <v>375</v>
      </c>
      <c r="G42" s="12">
        <v>10</v>
      </c>
      <c r="H42" s="12">
        <v>100</v>
      </c>
      <c r="I42" s="12"/>
      <c r="J42" s="12"/>
      <c r="K42" s="12"/>
      <c r="L42" s="12">
        <v>500</v>
      </c>
      <c r="M42" s="12">
        <v>500</v>
      </c>
      <c r="N42" s="13"/>
      <c r="O42" s="12">
        <f t="shared" si="6"/>
        <v>1000</v>
      </c>
      <c r="P42" s="12">
        <f t="shared" si="7"/>
        <v>10</v>
      </c>
      <c r="Q42" s="57"/>
      <c r="R42" s="15">
        <v>0.06</v>
      </c>
      <c r="S42" s="15">
        <f t="shared" si="8"/>
        <v>0.6</v>
      </c>
    </row>
    <row r="43" spans="1:21" x14ac:dyDescent="0.2">
      <c r="A43" s="11" t="s">
        <v>64</v>
      </c>
      <c r="B43" s="11" t="s">
        <v>65</v>
      </c>
      <c r="C43" s="11" t="s">
        <v>64</v>
      </c>
      <c r="D43" s="11" t="s">
        <v>275</v>
      </c>
      <c r="E43" s="12">
        <v>25</v>
      </c>
      <c r="F43" s="12">
        <v>457</v>
      </c>
      <c r="G43" s="12">
        <v>10</v>
      </c>
      <c r="H43" s="12">
        <v>100</v>
      </c>
      <c r="I43" s="12"/>
      <c r="J43" s="12"/>
      <c r="K43" s="12"/>
      <c r="L43" s="12">
        <v>1000</v>
      </c>
      <c r="M43" s="12">
        <v>1000</v>
      </c>
      <c r="N43" s="13"/>
      <c r="O43" s="12">
        <f t="shared" si="6"/>
        <v>2000</v>
      </c>
      <c r="P43" s="12">
        <f t="shared" si="7"/>
        <v>20</v>
      </c>
      <c r="Q43" s="57"/>
      <c r="R43" s="15">
        <v>0.06</v>
      </c>
      <c r="S43" s="15">
        <f t="shared" si="8"/>
        <v>1.2</v>
      </c>
    </row>
    <row r="44" spans="1:21" x14ac:dyDescent="0.2">
      <c r="A44" s="36" t="s">
        <v>66</v>
      </c>
      <c r="B44" s="36" t="s">
        <v>65</v>
      </c>
      <c r="C44" s="36">
        <v>90443400</v>
      </c>
      <c r="D44" s="36" t="s">
        <v>277</v>
      </c>
      <c r="E44" s="12" t="s">
        <v>63</v>
      </c>
      <c r="F44" s="12">
        <v>450</v>
      </c>
      <c r="G44" s="12">
        <v>10</v>
      </c>
      <c r="H44" s="12">
        <v>100</v>
      </c>
      <c r="I44" s="12"/>
      <c r="J44" s="12"/>
      <c r="K44" s="12"/>
      <c r="L44" s="12"/>
      <c r="M44" s="12">
        <v>1000</v>
      </c>
      <c r="N44" s="13"/>
      <c r="O44" s="12">
        <f t="shared" si="6"/>
        <v>1000</v>
      </c>
      <c r="P44" s="12">
        <f t="shared" si="7"/>
        <v>10</v>
      </c>
      <c r="Q44" s="57"/>
      <c r="R44" s="15">
        <v>0.06</v>
      </c>
      <c r="S44" s="15">
        <f t="shared" si="8"/>
        <v>0.6</v>
      </c>
    </row>
    <row r="45" spans="1:21" x14ac:dyDescent="0.2">
      <c r="A45" s="11" t="s">
        <v>60</v>
      </c>
      <c r="B45" s="11" t="s">
        <v>61</v>
      </c>
      <c r="C45" s="11" t="s">
        <v>60</v>
      </c>
      <c r="D45" s="11" t="s">
        <v>275</v>
      </c>
      <c r="E45" s="12">
        <v>25</v>
      </c>
      <c r="F45" s="12">
        <v>610</v>
      </c>
      <c r="G45" s="12">
        <v>10</v>
      </c>
      <c r="H45" s="12">
        <v>50</v>
      </c>
      <c r="I45" s="12"/>
      <c r="J45" s="12"/>
      <c r="K45" s="12"/>
      <c r="L45" s="12">
        <v>500</v>
      </c>
      <c r="M45" s="12"/>
      <c r="N45" s="13"/>
      <c r="O45" s="12">
        <f t="shared" si="6"/>
        <v>500</v>
      </c>
      <c r="P45" s="12">
        <f t="shared" si="7"/>
        <v>10</v>
      </c>
      <c r="Q45" s="57"/>
      <c r="R45" s="15">
        <v>0.04</v>
      </c>
      <c r="S45" s="15">
        <f t="shared" si="8"/>
        <v>0.4</v>
      </c>
    </row>
    <row r="46" spans="1:21" x14ac:dyDescent="0.2">
      <c r="A46" s="36" t="s">
        <v>62</v>
      </c>
      <c r="B46" s="36" t="s">
        <v>61</v>
      </c>
      <c r="C46" s="36">
        <v>90443600</v>
      </c>
      <c r="D46" s="36" t="s">
        <v>277</v>
      </c>
      <c r="E46" s="12" t="s">
        <v>63</v>
      </c>
      <c r="F46" s="12">
        <v>600</v>
      </c>
      <c r="G46" s="12">
        <v>10</v>
      </c>
      <c r="H46" s="12">
        <v>50</v>
      </c>
      <c r="I46" s="12"/>
      <c r="J46" s="12"/>
      <c r="K46" s="12"/>
      <c r="L46" s="12"/>
      <c r="M46" s="12">
        <v>1000</v>
      </c>
      <c r="N46" s="13"/>
      <c r="O46" s="12">
        <f t="shared" si="6"/>
        <v>1000</v>
      </c>
      <c r="P46" s="12">
        <f t="shared" si="7"/>
        <v>20</v>
      </c>
      <c r="Q46" s="57"/>
      <c r="R46" s="15">
        <v>0.04</v>
      </c>
      <c r="S46" s="15">
        <f t="shared" si="8"/>
        <v>0.8</v>
      </c>
    </row>
    <row r="47" spans="1:21" x14ac:dyDescent="0.2">
      <c r="A47" s="11" t="s">
        <v>195</v>
      </c>
      <c r="B47" s="11" t="s">
        <v>178</v>
      </c>
      <c r="C47" s="11" t="s">
        <v>195</v>
      </c>
      <c r="D47" s="11" t="s">
        <v>275</v>
      </c>
      <c r="E47" s="12">
        <v>25</v>
      </c>
      <c r="F47" s="12">
        <v>750</v>
      </c>
      <c r="G47" s="12">
        <v>10</v>
      </c>
      <c r="H47" s="12">
        <v>50</v>
      </c>
      <c r="I47" s="12"/>
      <c r="J47" s="12"/>
      <c r="K47" s="12"/>
      <c r="L47" s="12"/>
      <c r="M47" s="12"/>
      <c r="N47" s="13"/>
      <c r="O47" s="12">
        <f t="shared" si="6"/>
        <v>0</v>
      </c>
      <c r="P47" s="12">
        <f t="shared" si="7"/>
        <v>0</v>
      </c>
      <c r="Q47" s="57"/>
      <c r="R47" s="15">
        <v>0.05</v>
      </c>
      <c r="S47" s="15">
        <f t="shared" si="8"/>
        <v>0</v>
      </c>
    </row>
    <row r="48" spans="1:21" x14ac:dyDescent="0.2">
      <c r="A48" s="36" t="s">
        <v>177</v>
      </c>
      <c r="B48" s="36" t="s">
        <v>178</v>
      </c>
      <c r="C48" s="36">
        <v>90443700</v>
      </c>
      <c r="D48" s="36" t="s">
        <v>277</v>
      </c>
      <c r="E48" s="12" t="s">
        <v>63</v>
      </c>
      <c r="F48" s="12">
        <v>750</v>
      </c>
      <c r="G48" s="12">
        <v>10</v>
      </c>
      <c r="H48" s="12">
        <v>50</v>
      </c>
      <c r="I48" s="12"/>
      <c r="J48" s="12"/>
      <c r="K48" s="12"/>
      <c r="L48" s="12"/>
      <c r="M48" s="12">
        <v>500</v>
      </c>
      <c r="N48" s="13"/>
      <c r="O48" s="12">
        <f t="shared" si="6"/>
        <v>500</v>
      </c>
      <c r="P48" s="12">
        <f t="shared" si="7"/>
        <v>10</v>
      </c>
      <c r="Q48" s="57"/>
      <c r="R48" s="15">
        <v>0.05</v>
      </c>
      <c r="S48" s="15">
        <f t="shared" si="8"/>
        <v>0.5</v>
      </c>
    </row>
    <row r="49" spans="1:21" x14ac:dyDescent="0.2">
      <c r="A49" s="11" t="s">
        <v>155</v>
      </c>
      <c r="B49" s="11" t="s">
        <v>58</v>
      </c>
      <c r="C49" s="11" t="s">
        <v>155</v>
      </c>
      <c r="D49" s="11" t="s">
        <v>275</v>
      </c>
      <c r="E49" s="12">
        <v>25</v>
      </c>
      <c r="F49" s="12">
        <v>915</v>
      </c>
      <c r="G49" s="12">
        <v>10</v>
      </c>
      <c r="H49" s="12">
        <v>50</v>
      </c>
      <c r="I49" s="12"/>
      <c r="J49" s="12"/>
      <c r="K49" s="12"/>
      <c r="L49" s="12">
        <v>500</v>
      </c>
      <c r="M49" s="12"/>
      <c r="N49" s="13"/>
      <c r="O49" s="12">
        <f t="shared" si="6"/>
        <v>500</v>
      </c>
      <c r="P49" s="12">
        <f t="shared" si="7"/>
        <v>10</v>
      </c>
      <c r="Q49" s="57"/>
      <c r="R49" s="15">
        <v>0.06</v>
      </c>
      <c r="S49" s="15">
        <f t="shared" si="8"/>
        <v>0.6</v>
      </c>
    </row>
    <row r="50" spans="1:21" x14ac:dyDescent="0.2">
      <c r="A50" s="36" t="s">
        <v>176</v>
      </c>
      <c r="B50" s="36" t="s">
        <v>58</v>
      </c>
      <c r="C50" s="36">
        <v>90443800</v>
      </c>
      <c r="D50" s="36" t="s">
        <v>277</v>
      </c>
      <c r="E50" s="12" t="s">
        <v>63</v>
      </c>
      <c r="F50" s="12">
        <v>900</v>
      </c>
      <c r="G50" s="12">
        <v>10</v>
      </c>
      <c r="H50" s="12">
        <v>50</v>
      </c>
      <c r="I50" s="12">
        <v>100</v>
      </c>
      <c r="J50" s="12"/>
      <c r="K50" s="12"/>
      <c r="L50" s="12"/>
      <c r="M50" s="12">
        <v>1000</v>
      </c>
      <c r="N50" s="13"/>
      <c r="O50" s="12">
        <f t="shared" si="6"/>
        <v>1100</v>
      </c>
      <c r="P50" s="12">
        <f t="shared" si="7"/>
        <v>22</v>
      </c>
      <c r="Q50" s="57"/>
      <c r="R50" s="15">
        <v>0.06</v>
      </c>
      <c r="S50" s="15">
        <f t="shared" si="8"/>
        <v>1.3199999999999998</v>
      </c>
    </row>
    <row r="51" spans="1:21" x14ac:dyDescent="0.2">
      <c r="A51" s="11" t="s">
        <v>53</v>
      </c>
      <c r="B51" s="11" t="s">
        <v>54</v>
      </c>
      <c r="C51" s="11" t="s">
        <v>53</v>
      </c>
      <c r="D51" s="11" t="s">
        <v>275</v>
      </c>
      <c r="E51" s="12">
        <v>25</v>
      </c>
      <c r="F51" s="12">
        <v>1220</v>
      </c>
      <c r="G51" s="12">
        <v>10</v>
      </c>
      <c r="H51" s="12">
        <v>50</v>
      </c>
      <c r="I51" s="12"/>
      <c r="J51" s="12"/>
      <c r="K51" s="12"/>
      <c r="L51" s="12"/>
      <c r="M51" s="12"/>
      <c r="N51" s="13"/>
      <c r="O51" s="12">
        <f t="shared" si="6"/>
        <v>0</v>
      </c>
      <c r="P51" s="12">
        <f t="shared" si="7"/>
        <v>0</v>
      </c>
      <c r="Q51" s="57"/>
      <c r="R51" s="15">
        <v>0.08</v>
      </c>
      <c r="S51" s="15">
        <f t="shared" si="8"/>
        <v>0</v>
      </c>
    </row>
    <row r="52" spans="1:21" x14ac:dyDescent="0.2">
      <c r="A52" s="26" t="s">
        <v>194</v>
      </c>
      <c r="B52" s="26" t="s">
        <v>54</v>
      </c>
      <c r="C52" s="26">
        <v>90444000</v>
      </c>
      <c r="D52" s="36" t="s">
        <v>277</v>
      </c>
      <c r="E52" s="12" t="s">
        <v>63</v>
      </c>
      <c r="F52" s="12">
        <v>1200</v>
      </c>
      <c r="G52" s="12">
        <v>10</v>
      </c>
      <c r="H52" s="12">
        <v>50</v>
      </c>
      <c r="I52" s="12"/>
      <c r="J52" s="12"/>
      <c r="K52" s="12"/>
      <c r="L52" s="12">
        <v>500</v>
      </c>
      <c r="M52" s="12">
        <v>500</v>
      </c>
      <c r="N52" s="13"/>
      <c r="O52" s="12">
        <f t="shared" si="6"/>
        <v>1000</v>
      </c>
      <c r="P52" s="12">
        <f t="shared" si="7"/>
        <v>20</v>
      </c>
      <c r="Q52" s="57"/>
      <c r="R52" s="15">
        <v>0.08</v>
      </c>
      <c r="S52" s="15">
        <f t="shared" si="8"/>
        <v>1.6</v>
      </c>
    </row>
    <row r="53" spans="1:21" x14ac:dyDescent="0.2">
      <c r="A53" s="11" t="s">
        <v>230</v>
      </c>
      <c r="B53" s="11" t="s">
        <v>231</v>
      </c>
      <c r="C53" s="11" t="s">
        <v>230</v>
      </c>
      <c r="D53" s="11" t="s">
        <v>275</v>
      </c>
      <c r="E53" s="12">
        <v>25</v>
      </c>
      <c r="F53" s="12">
        <v>1500</v>
      </c>
      <c r="G53" s="12">
        <v>10</v>
      </c>
      <c r="H53" s="12">
        <v>50</v>
      </c>
      <c r="I53" s="12"/>
      <c r="J53" s="12"/>
      <c r="K53" s="12"/>
      <c r="L53" s="12">
        <v>100</v>
      </c>
      <c r="M53" s="12"/>
      <c r="N53" s="13"/>
      <c r="O53" s="12">
        <f t="shared" si="6"/>
        <v>100</v>
      </c>
      <c r="P53" s="12">
        <f t="shared" si="7"/>
        <v>2</v>
      </c>
      <c r="Q53" s="57"/>
      <c r="R53" s="15">
        <v>0.11</v>
      </c>
      <c r="S53" s="15">
        <f t="shared" si="8"/>
        <v>0.22</v>
      </c>
    </row>
    <row r="54" spans="1:21" x14ac:dyDescent="0.2">
      <c r="A54" s="11" t="s">
        <v>254</v>
      </c>
      <c r="B54" s="11" t="s">
        <v>255</v>
      </c>
      <c r="C54" s="11" t="s">
        <v>254</v>
      </c>
      <c r="D54" s="11" t="s">
        <v>275</v>
      </c>
      <c r="E54" s="12">
        <v>25</v>
      </c>
      <c r="F54" s="12">
        <v>1650</v>
      </c>
      <c r="G54" s="12">
        <v>10</v>
      </c>
      <c r="H54" s="12">
        <v>50</v>
      </c>
      <c r="I54" s="12"/>
      <c r="J54" s="12"/>
      <c r="K54" s="12"/>
      <c r="L54" s="12"/>
      <c r="M54" s="12"/>
      <c r="N54" s="13"/>
      <c r="O54" s="12">
        <f t="shared" si="6"/>
        <v>0</v>
      </c>
      <c r="P54" s="12">
        <f t="shared" si="7"/>
        <v>0</v>
      </c>
      <c r="Q54" s="57"/>
      <c r="R54" s="15">
        <v>0.12</v>
      </c>
      <c r="S54" s="15">
        <f t="shared" si="8"/>
        <v>0</v>
      </c>
    </row>
    <row r="55" spans="1:21" x14ac:dyDescent="0.2">
      <c r="A55" s="11" t="s">
        <v>193</v>
      </c>
      <c r="B55" s="11" t="s">
        <v>175</v>
      </c>
      <c r="C55" s="11" t="s">
        <v>193</v>
      </c>
      <c r="D55" s="11" t="s">
        <v>275</v>
      </c>
      <c r="E55" s="12">
        <v>25</v>
      </c>
      <c r="F55" s="12">
        <v>1800</v>
      </c>
      <c r="G55" s="12">
        <v>10</v>
      </c>
      <c r="H55" s="12">
        <v>50</v>
      </c>
      <c r="I55" s="12"/>
      <c r="J55" s="12"/>
      <c r="K55" s="12"/>
      <c r="L55" s="12">
        <v>100</v>
      </c>
      <c r="M55" s="12"/>
      <c r="N55" s="13"/>
      <c r="O55" s="12">
        <f t="shared" si="6"/>
        <v>100</v>
      </c>
      <c r="P55" s="12">
        <f t="shared" si="7"/>
        <v>2</v>
      </c>
      <c r="Q55" s="57"/>
      <c r="R55" s="15">
        <v>0.12</v>
      </c>
      <c r="S55" s="15">
        <f t="shared" si="8"/>
        <v>0.24</v>
      </c>
    </row>
    <row r="56" spans="1:21" x14ac:dyDescent="0.2">
      <c r="A56" s="36" t="s">
        <v>174</v>
      </c>
      <c r="B56" s="36" t="s">
        <v>175</v>
      </c>
      <c r="C56" s="36">
        <v>90443900</v>
      </c>
      <c r="D56" s="36" t="s">
        <v>277</v>
      </c>
      <c r="E56" s="12" t="s">
        <v>63</v>
      </c>
      <c r="F56" s="12">
        <v>1800</v>
      </c>
      <c r="G56" s="12">
        <v>10</v>
      </c>
      <c r="H56" s="12">
        <v>50</v>
      </c>
      <c r="I56" s="12"/>
      <c r="J56" s="12"/>
      <c r="K56" s="12"/>
      <c r="L56" s="12">
        <v>300</v>
      </c>
      <c r="M56" s="12">
        <v>100</v>
      </c>
      <c r="N56" s="13"/>
      <c r="O56" s="12">
        <f t="shared" si="6"/>
        <v>400</v>
      </c>
      <c r="P56" s="12">
        <f t="shared" si="7"/>
        <v>8</v>
      </c>
      <c r="Q56" s="57"/>
      <c r="R56" s="15">
        <v>0.12</v>
      </c>
      <c r="S56" s="15">
        <f>$P56*$R56</f>
        <v>0.96</v>
      </c>
    </row>
    <row r="57" spans="1:21" x14ac:dyDescent="0.2">
      <c r="A57" s="36" t="s">
        <v>293</v>
      </c>
      <c r="B57" s="36" t="s">
        <v>294</v>
      </c>
      <c r="C57" s="36">
        <v>90443000</v>
      </c>
      <c r="D57" s="36" t="s">
        <v>277</v>
      </c>
      <c r="E57" s="12" t="s">
        <v>63</v>
      </c>
      <c r="F57" s="12">
        <v>2100</v>
      </c>
      <c r="G57" s="12">
        <v>10</v>
      </c>
      <c r="H57" s="12">
        <v>50</v>
      </c>
      <c r="I57" s="12"/>
      <c r="J57" s="12"/>
      <c r="K57" s="12"/>
      <c r="L57" s="12">
        <v>100</v>
      </c>
      <c r="M57" s="12">
        <v>100</v>
      </c>
      <c r="N57" s="13"/>
      <c r="O57" s="12">
        <f t="shared" si="6"/>
        <v>200</v>
      </c>
      <c r="P57" s="12">
        <f t="shared" si="7"/>
        <v>4</v>
      </c>
      <c r="Q57" s="57"/>
      <c r="R57" s="15">
        <v>0.09</v>
      </c>
      <c r="S57" s="15">
        <f t="shared" si="8"/>
        <v>0.36</v>
      </c>
    </row>
    <row r="58" spans="1:21" x14ac:dyDescent="0.2">
      <c r="A58" s="8" t="s">
        <v>70</v>
      </c>
      <c r="B58" s="8"/>
      <c r="C58" s="8"/>
      <c r="D58" s="8"/>
      <c r="E58" s="8"/>
      <c r="F58" s="36"/>
      <c r="G58" s="20"/>
      <c r="H58" s="20"/>
      <c r="I58" s="12"/>
      <c r="J58" s="12"/>
      <c r="K58" s="12"/>
      <c r="L58" s="12"/>
      <c r="M58" s="12"/>
      <c r="N58" s="20"/>
      <c r="O58" s="12"/>
      <c r="P58" s="12"/>
      <c r="Q58" s="57"/>
      <c r="R58" s="12"/>
      <c r="S58" s="15"/>
    </row>
    <row r="59" spans="1:21" x14ac:dyDescent="0.2">
      <c r="A59" s="11" t="s">
        <v>295</v>
      </c>
      <c r="B59" s="11" t="s">
        <v>296</v>
      </c>
      <c r="C59" s="11" t="s">
        <v>295</v>
      </c>
      <c r="D59" s="11" t="s">
        <v>275</v>
      </c>
      <c r="E59" s="12">
        <v>32</v>
      </c>
      <c r="F59" s="12">
        <v>100</v>
      </c>
      <c r="G59" s="12">
        <v>10</v>
      </c>
      <c r="H59" s="12">
        <v>300</v>
      </c>
      <c r="I59" s="12"/>
      <c r="J59" s="12"/>
      <c r="K59" s="12"/>
      <c r="L59" s="12"/>
      <c r="M59" s="12"/>
      <c r="N59" s="13"/>
      <c r="O59" s="12">
        <f t="shared" ref="O59:O73" si="9">SUM(I59:N59)</f>
        <v>0</v>
      </c>
      <c r="P59" s="12">
        <f t="shared" ref="P59:P73" si="10">$O59/$H59</f>
        <v>0</v>
      </c>
      <c r="Q59" s="57"/>
      <c r="R59" s="15">
        <v>0.09</v>
      </c>
      <c r="S59" s="15">
        <f t="shared" ref="S59:S73" si="11">$P59*$R59</f>
        <v>0</v>
      </c>
      <c r="T59" s="43">
        <f>SUM(S59:S73)</f>
        <v>1.0499999999999998</v>
      </c>
      <c r="U59" s="3">
        <f>T59*100/$T$144</f>
        <v>4.8678720445062584</v>
      </c>
    </row>
    <row r="60" spans="1:21" x14ac:dyDescent="0.2">
      <c r="A60" s="11" t="s">
        <v>71</v>
      </c>
      <c r="B60" s="11" t="s">
        <v>72</v>
      </c>
      <c r="C60" s="11" t="s">
        <v>71</v>
      </c>
      <c r="D60" s="11" t="s">
        <v>275</v>
      </c>
      <c r="E60" s="12">
        <v>32</v>
      </c>
      <c r="F60" s="12">
        <v>150</v>
      </c>
      <c r="G60" s="12">
        <v>10</v>
      </c>
      <c r="H60" s="12">
        <v>300</v>
      </c>
      <c r="I60" s="12"/>
      <c r="J60" s="12"/>
      <c r="K60" s="12"/>
      <c r="L60" s="12"/>
      <c r="M60" s="12"/>
      <c r="N60" s="13"/>
      <c r="O60" s="12">
        <f t="shared" si="9"/>
        <v>0</v>
      </c>
      <c r="P60" s="12">
        <f t="shared" si="10"/>
        <v>0</v>
      </c>
      <c r="Q60" s="57"/>
      <c r="R60" s="15">
        <v>0.09</v>
      </c>
      <c r="S60" s="15">
        <f t="shared" si="11"/>
        <v>0</v>
      </c>
    </row>
    <row r="61" spans="1:21" x14ac:dyDescent="0.2">
      <c r="A61" s="36" t="s">
        <v>256</v>
      </c>
      <c r="B61" s="36" t="s">
        <v>72</v>
      </c>
      <c r="C61" s="36">
        <v>90446200</v>
      </c>
      <c r="D61" s="36" t="s">
        <v>277</v>
      </c>
      <c r="E61" s="12">
        <v>32</v>
      </c>
      <c r="F61" s="12">
        <v>150</v>
      </c>
      <c r="G61" s="12">
        <v>10</v>
      </c>
      <c r="H61" s="12">
        <v>300</v>
      </c>
      <c r="I61" s="12"/>
      <c r="J61" s="12"/>
      <c r="K61" s="12"/>
      <c r="L61" s="12"/>
      <c r="M61" s="12"/>
      <c r="N61" s="13"/>
      <c r="O61" s="12">
        <f t="shared" si="9"/>
        <v>0</v>
      </c>
      <c r="P61" s="12">
        <f t="shared" si="10"/>
        <v>0</v>
      </c>
      <c r="Q61" s="57"/>
      <c r="R61" s="15">
        <v>0.09</v>
      </c>
      <c r="S61" s="15">
        <f t="shared" si="11"/>
        <v>0</v>
      </c>
    </row>
    <row r="62" spans="1:21" x14ac:dyDescent="0.2">
      <c r="A62" s="11" t="s">
        <v>200</v>
      </c>
      <c r="B62" s="11" t="s">
        <v>201</v>
      </c>
      <c r="C62" s="11" t="s">
        <v>200</v>
      </c>
      <c r="D62" s="11" t="s">
        <v>275</v>
      </c>
      <c r="E62" s="12">
        <v>32</v>
      </c>
      <c r="F62" s="12">
        <v>200</v>
      </c>
      <c r="G62" s="12">
        <v>10</v>
      </c>
      <c r="H62" s="12">
        <v>300</v>
      </c>
      <c r="I62" s="12"/>
      <c r="J62" s="12"/>
      <c r="K62" s="12"/>
      <c r="L62" s="12"/>
      <c r="M62" s="12"/>
      <c r="N62" s="13"/>
      <c r="O62" s="12">
        <f t="shared" si="9"/>
        <v>0</v>
      </c>
      <c r="P62" s="12">
        <f t="shared" si="10"/>
        <v>0</v>
      </c>
      <c r="Q62" s="57"/>
      <c r="R62" s="15">
        <v>0.09</v>
      </c>
      <c r="S62" s="15">
        <f t="shared" si="11"/>
        <v>0</v>
      </c>
    </row>
    <row r="63" spans="1:21" x14ac:dyDescent="0.2">
      <c r="A63" s="11" t="s">
        <v>73</v>
      </c>
      <c r="B63" s="11" t="s">
        <v>74</v>
      </c>
      <c r="C63" s="11" t="s">
        <v>73</v>
      </c>
      <c r="D63" s="11" t="s">
        <v>275</v>
      </c>
      <c r="E63" s="12">
        <v>32</v>
      </c>
      <c r="F63" s="12">
        <v>300</v>
      </c>
      <c r="G63" s="12">
        <v>10</v>
      </c>
      <c r="H63" s="12">
        <v>150</v>
      </c>
      <c r="I63" s="12"/>
      <c r="J63" s="12"/>
      <c r="K63" s="12"/>
      <c r="L63" s="12"/>
      <c r="M63" s="12"/>
      <c r="N63" s="13"/>
      <c r="O63" s="12">
        <f t="shared" si="9"/>
        <v>0</v>
      </c>
      <c r="P63" s="12">
        <f t="shared" si="10"/>
        <v>0</v>
      </c>
      <c r="Q63" s="57"/>
      <c r="R63" s="15">
        <v>0.09</v>
      </c>
      <c r="S63" s="15">
        <f t="shared" si="11"/>
        <v>0</v>
      </c>
    </row>
    <row r="64" spans="1:21" x14ac:dyDescent="0.2">
      <c r="A64" s="36" t="s">
        <v>232</v>
      </c>
      <c r="B64" s="36" t="s">
        <v>74</v>
      </c>
      <c r="C64" s="36">
        <v>90446300</v>
      </c>
      <c r="D64" s="36" t="s">
        <v>277</v>
      </c>
      <c r="E64" s="12" t="s">
        <v>180</v>
      </c>
      <c r="F64" s="12">
        <v>300</v>
      </c>
      <c r="G64" s="12">
        <v>10</v>
      </c>
      <c r="H64" s="12">
        <v>150</v>
      </c>
      <c r="I64" s="12"/>
      <c r="J64" s="12"/>
      <c r="K64" s="12"/>
      <c r="L64" s="12">
        <v>300</v>
      </c>
      <c r="M64" s="12"/>
      <c r="N64" s="13"/>
      <c r="O64" s="12">
        <f t="shared" si="9"/>
        <v>300</v>
      </c>
      <c r="P64" s="12">
        <f t="shared" si="10"/>
        <v>2</v>
      </c>
      <c r="Q64" s="57"/>
      <c r="R64" s="15">
        <v>0.09</v>
      </c>
      <c r="S64" s="15">
        <f t="shared" si="11"/>
        <v>0.18</v>
      </c>
    </row>
    <row r="65" spans="1:21" x14ac:dyDescent="0.2">
      <c r="A65" s="11" t="s">
        <v>75</v>
      </c>
      <c r="B65" s="11" t="s">
        <v>76</v>
      </c>
      <c r="C65" s="11" t="s">
        <v>75</v>
      </c>
      <c r="D65" s="11" t="s">
        <v>275</v>
      </c>
      <c r="E65" s="12">
        <v>32</v>
      </c>
      <c r="F65" s="12">
        <v>450</v>
      </c>
      <c r="G65" s="12">
        <v>10</v>
      </c>
      <c r="H65" s="12">
        <v>100</v>
      </c>
      <c r="I65" s="12"/>
      <c r="J65" s="12"/>
      <c r="K65" s="12"/>
      <c r="L65" s="12">
        <v>100</v>
      </c>
      <c r="M65" s="12"/>
      <c r="N65" s="13"/>
      <c r="O65" s="12">
        <f t="shared" si="9"/>
        <v>100</v>
      </c>
      <c r="P65" s="12">
        <f t="shared" si="10"/>
        <v>1</v>
      </c>
      <c r="Q65" s="57"/>
      <c r="R65" s="15">
        <v>0.09</v>
      </c>
      <c r="S65" s="15">
        <f t="shared" si="11"/>
        <v>0.09</v>
      </c>
    </row>
    <row r="66" spans="1:21" x14ac:dyDescent="0.2">
      <c r="A66" s="36" t="s">
        <v>179</v>
      </c>
      <c r="B66" s="36" t="s">
        <v>76</v>
      </c>
      <c r="C66" s="36">
        <v>90446400</v>
      </c>
      <c r="D66" s="36" t="s">
        <v>277</v>
      </c>
      <c r="E66" s="12" t="s">
        <v>180</v>
      </c>
      <c r="F66" s="12">
        <v>450</v>
      </c>
      <c r="G66" s="12">
        <v>10</v>
      </c>
      <c r="H66" s="12">
        <v>100</v>
      </c>
      <c r="I66" s="12"/>
      <c r="J66" s="12"/>
      <c r="K66" s="12"/>
      <c r="L66" s="12"/>
      <c r="M66" s="12"/>
      <c r="N66" s="13"/>
      <c r="O66" s="12">
        <f t="shared" si="9"/>
        <v>0</v>
      </c>
      <c r="P66" s="12">
        <f t="shared" si="10"/>
        <v>0</v>
      </c>
      <c r="Q66" s="57"/>
      <c r="R66" s="15">
        <v>0.09</v>
      </c>
      <c r="S66" s="15">
        <f t="shared" si="11"/>
        <v>0</v>
      </c>
    </row>
    <row r="67" spans="1:21" x14ac:dyDescent="0.2">
      <c r="A67" s="11" t="s">
        <v>156</v>
      </c>
      <c r="B67" s="11" t="s">
        <v>157</v>
      </c>
      <c r="C67" s="11" t="s">
        <v>156</v>
      </c>
      <c r="D67" s="11" t="s">
        <v>275</v>
      </c>
      <c r="E67" s="12">
        <v>32</v>
      </c>
      <c r="F67" s="12">
        <v>600</v>
      </c>
      <c r="G67" s="12">
        <v>10</v>
      </c>
      <c r="H67" s="12">
        <v>100</v>
      </c>
      <c r="I67" s="12"/>
      <c r="J67" s="12"/>
      <c r="K67" s="12"/>
      <c r="L67" s="12"/>
      <c r="M67" s="12"/>
      <c r="N67" s="13"/>
      <c r="O67" s="12">
        <f t="shared" si="9"/>
        <v>0</v>
      </c>
      <c r="P67" s="12">
        <f t="shared" si="10"/>
        <v>0</v>
      </c>
      <c r="Q67" s="57"/>
      <c r="R67" s="15">
        <v>0.12</v>
      </c>
      <c r="S67" s="15">
        <f t="shared" si="11"/>
        <v>0</v>
      </c>
    </row>
    <row r="68" spans="1:21" x14ac:dyDescent="0.2">
      <c r="A68" s="36" t="s">
        <v>181</v>
      </c>
      <c r="B68" s="36" t="s">
        <v>157</v>
      </c>
      <c r="C68" s="36">
        <v>90446600</v>
      </c>
      <c r="D68" s="36" t="s">
        <v>277</v>
      </c>
      <c r="E68" s="12" t="s">
        <v>180</v>
      </c>
      <c r="F68" s="12">
        <v>600</v>
      </c>
      <c r="G68" s="12">
        <v>10</v>
      </c>
      <c r="H68" s="12">
        <v>100</v>
      </c>
      <c r="I68" s="12"/>
      <c r="J68" s="12"/>
      <c r="K68" s="12"/>
      <c r="L68" s="12">
        <v>200</v>
      </c>
      <c r="M68" s="12"/>
      <c r="N68" s="13"/>
      <c r="O68" s="12">
        <f t="shared" si="9"/>
        <v>200</v>
      </c>
      <c r="P68" s="12">
        <f t="shared" si="10"/>
        <v>2</v>
      </c>
      <c r="Q68" s="57"/>
      <c r="R68" s="15">
        <v>0.12</v>
      </c>
      <c r="S68" s="15">
        <f t="shared" si="11"/>
        <v>0.24</v>
      </c>
    </row>
    <row r="69" spans="1:21" x14ac:dyDescent="0.2">
      <c r="A69" s="11" t="s">
        <v>222</v>
      </c>
      <c r="B69" s="11" t="s">
        <v>223</v>
      </c>
      <c r="C69" s="11" t="s">
        <v>222</v>
      </c>
      <c r="D69" s="11" t="s">
        <v>275</v>
      </c>
      <c r="E69" s="12">
        <v>32</v>
      </c>
      <c r="F69" s="12">
        <v>750</v>
      </c>
      <c r="G69" s="12">
        <v>10</v>
      </c>
      <c r="H69" s="12">
        <v>60</v>
      </c>
      <c r="I69" s="12"/>
      <c r="J69" s="12"/>
      <c r="K69" s="12"/>
      <c r="L69" s="12">
        <v>120</v>
      </c>
      <c r="M69" s="12"/>
      <c r="N69" s="13"/>
      <c r="O69" s="12">
        <f t="shared" si="9"/>
        <v>120</v>
      </c>
      <c r="P69" s="12">
        <f t="shared" si="10"/>
        <v>2</v>
      </c>
      <c r="Q69" s="57"/>
      <c r="R69" s="15">
        <v>0.09</v>
      </c>
      <c r="S69" s="15">
        <f t="shared" si="11"/>
        <v>0.18</v>
      </c>
    </row>
    <row r="70" spans="1:21" x14ac:dyDescent="0.2">
      <c r="A70" s="11" t="s">
        <v>158</v>
      </c>
      <c r="B70" s="11" t="s">
        <v>159</v>
      </c>
      <c r="C70" s="11" t="s">
        <v>158</v>
      </c>
      <c r="D70" s="11" t="s">
        <v>275</v>
      </c>
      <c r="E70" s="12">
        <v>32</v>
      </c>
      <c r="F70" s="12">
        <v>900</v>
      </c>
      <c r="G70" s="12">
        <v>10</v>
      </c>
      <c r="H70" s="12">
        <v>50</v>
      </c>
      <c r="I70" s="12"/>
      <c r="J70" s="12"/>
      <c r="K70" s="12"/>
      <c r="L70" s="12"/>
      <c r="M70" s="12"/>
      <c r="N70" s="13"/>
      <c r="O70" s="12">
        <f t="shared" si="9"/>
        <v>0</v>
      </c>
      <c r="P70" s="12">
        <f t="shared" si="10"/>
        <v>0</v>
      </c>
      <c r="Q70" s="57"/>
      <c r="R70" s="15">
        <v>0.09</v>
      </c>
      <c r="S70" s="15">
        <f t="shared" si="11"/>
        <v>0</v>
      </c>
    </row>
    <row r="71" spans="1:21" x14ac:dyDescent="0.2">
      <c r="A71" s="36" t="s">
        <v>182</v>
      </c>
      <c r="B71" s="36" t="s">
        <v>159</v>
      </c>
      <c r="C71" s="36">
        <v>90446700</v>
      </c>
      <c r="D71" s="36" t="s">
        <v>277</v>
      </c>
      <c r="E71" s="12" t="s">
        <v>180</v>
      </c>
      <c r="F71" s="12">
        <v>900</v>
      </c>
      <c r="G71" s="12">
        <v>10</v>
      </c>
      <c r="H71" s="12">
        <v>50</v>
      </c>
      <c r="I71" s="12"/>
      <c r="J71" s="12"/>
      <c r="K71" s="12"/>
      <c r="L71" s="12"/>
      <c r="M71" s="12"/>
      <c r="N71" s="13"/>
      <c r="O71" s="12">
        <f t="shared" si="9"/>
        <v>0</v>
      </c>
      <c r="P71" s="12">
        <f t="shared" si="10"/>
        <v>0</v>
      </c>
      <c r="Q71" s="57"/>
      <c r="R71" s="15">
        <v>0.09</v>
      </c>
      <c r="S71" s="15">
        <f t="shared" si="11"/>
        <v>0</v>
      </c>
    </row>
    <row r="72" spans="1:21" x14ac:dyDescent="0.2">
      <c r="A72" s="11" t="s">
        <v>233</v>
      </c>
      <c r="B72" s="11" t="s">
        <v>234</v>
      </c>
      <c r="C72" s="11" t="s">
        <v>233</v>
      </c>
      <c r="D72" s="11" t="s">
        <v>275</v>
      </c>
      <c r="E72" s="12">
        <v>32</v>
      </c>
      <c r="F72" s="12">
        <v>1200</v>
      </c>
      <c r="G72" s="12">
        <v>10</v>
      </c>
      <c r="H72" s="12">
        <v>50</v>
      </c>
      <c r="I72" s="12"/>
      <c r="J72" s="12"/>
      <c r="K72" s="12"/>
      <c r="L72" s="12"/>
      <c r="M72" s="12"/>
      <c r="N72" s="13"/>
      <c r="O72" s="12">
        <f t="shared" si="9"/>
        <v>0</v>
      </c>
      <c r="P72" s="12">
        <f t="shared" si="10"/>
        <v>0</v>
      </c>
      <c r="Q72" s="57"/>
      <c r="R72" s="15">
        <v>0.12</v>
      </c>
      <c r="S72" s="15">
        <f t="shared" si="11"/>
        <v>0</v>
      </c>
    </row>
    <row r="73" spans="1:21" x14ac:dyDescent="0.2">
      <c r="A73" s="36" t="s">
        <v>236</v>
      </c>
      <c r="B73" s="36" t="s">
        <v>237</v>
      </c>
      <c r="C73" s="36">
        <v>90446800</v>
      </c>
      <c r="D73" s="36" t="s">
        <v>277</v>
      </c>
      <c r="E73" s="12" t="s">
        <v>180</v>
      </c>
      <c r="F73" s="12">
        <v>1800</v>
      </c>
      <c r="G73" s="12">
        <v>10</v>
      </c>
      <c r="H73" s="12">
        <v>25</v>
      </c>
      <c r="I73" s="12"/>
      <c r="J73" s="12"/>
      <c r="K73" s="12"/>
      <c r="L73" s="12">
        <v>50</v>
      </c>
      <c r="M73" s="12"/>
      <c r="N73" s="13"/>
      <c r="O73" s="12">
        <f t="shared" si="9"/>
        <v>50</v>
      </c>
      <c r="P73" s="12">
        <f t="shared" si="10"/>
        <v>2</v>
      </c>
      <c r="Q73" s="57"/>
      <c r="R73" s="15">
        <v>0.18</v>
      </c>
      <c r="S73" s="15">
        <f t="shared" si="11"/>
        <v>0.36</v>
      </c>
      <c r="T73" s="43"/>
    </row>
    <row r="74" spans="1:21" x14ac:dyDescent="0.2">
      <c r="A74" s="8" t="s">
        <v>77</v>
      </c>
      <c r="B74" s="8"/>
      <c r="C74" s="8"/>
      <c r="D74" s="8"/>
      <c r="E74" s="8"/>
      <c r="F74" s="36"/>
      <c r="G74" s="12"/>
      <c r="H74" s="12"/>
      <c r="I74" s="12"/>
      <c r="J74" s="12"/>
      <c r="K74" s="12"/>
      <c r="L74" s="12"/>
      <c r="M74" s="12"/>
      <c r="N74" s="8"/>
      <c r="O74" s="12"/>
      <c r="P74" s="12"/>
      <c r="Q74" s="57"/>
      <c r="R74" s="12"/>
      <c r="S74" s="15"/>
    </row>
    <row r="75" spans="1:21" x14ac:dyDescent="0.2">
      <c r="A75" s="11" t="s">
        <v>297</v>
      </c>
      <c r="B75" s="11" t="s">
        <v>298</v>
      </c>
      <c r="C75" s="11" t="s">
        <v>297</v>
      </c>
      <c r="D75" s="11" t="s">
        <v>275</v>
      </c>
      <c r="E75" s="12">
        <v>40</v>
      </c>
      <c r="F75" s="12">
        <v>100</v>
      </c>
      <c r="G75" s="12">
        <v>10</v>
      </c>
      <c r="H75" s="12">
        <v>300</v>
      </c>
      <c r="I75" s="12"/>
      <c r="J75" s="12"/>
      <c r="K75" s="12"/>
      <c r="L75" s="12"/>
      <c r="M75" s="12"/>
      <c r="N75" s="13"/>
      <c r="O75" s="12">
        <f t="shared" ref="O75:O90" si="12">SUM(I75:N75)</f>
        <v>0</v>
      </c>
      <c r="P75" s="12">
        <f t="shared" ref="P75:P90" si="13">$O75/$H75</f>
        <v>0</v>
      </c>
      <c r="Q75" s="57"/>
      <c r="R75" s="15">
        <v>0.13</v>
      </c>
      <c r="S75" s="15">
        <f t="shared" ref="S75:S90" si="14">$P75*$R75</f>
        <v>0</v>
      </c>
      <c r="T75" s="43">
        <f>SUM(S75:S90)</f>
        <v>2.8</v>
      </c>
      <c r="U75" s="3">
        <f>T75*100/$T$144</f>
        <v>12.980992118683359</v>
      </c>
    </row>
    <row r="76" spans="1:21" x14ac:dyDescent="0.2">
      <c r="A76" s="11" t="s">
        <v>78</v>
      </c>
      <c r="B76" s="11" t="s">
        <v>79</v>
      </c>
      <c r="C76" s="11" t="s">
        <v>78</v>
      </c>
      <c r="D76" s="11" t="s">
        <v>275</v>
      </c>
      <c r="E76" s="12">
        <v>40</v>
      </c>
      <c r="F76" s="12">
        <v>150</v>
      </c>
      <c r="G76" s="12">
        <v>10</v>
      </c>
      <c r="H76" s="12">
        <v>300</v>
      </c>
      <c r="I76" s="12"/>
      <c r="J76" s="12"/>
      <c r="K76" s="12"/>
      <c r="L76" s="12"/>
      <c r="M76" s="12"/>
      <c r="N76" s="13"/>
      <c r="O76" s="12">
        <f t="shared" si="12"/>
        <v>0</v>
      </c>
      <c r="P76" s="12">
        <f t="shared" si="13"/>
        <v>0</v>
      </c>
      <c r="Q76" s="57"/>
      <c r="R76" s="15">
        <v>0.13</v>
      </c>
      <c r="S76" s="15">
        <f t="shared" si="14"/>
        <v>0</v>
      </c>
    </row>
    <row r="77" spans="1:21" x14ac:dyDescent="0.2">
      <c r="A77" s="36" t="s">
        <v>240</v>
      </c>
      <c r="B77" s="36" t="s">
        <v>79</v>
      </c>
      <c r="C77" s="31" t="s">
        <v>241</v>
      </c>
      <c r="D77" s="36" t="s">
        <v>277</v>
      </c>
      <c r="E77" s="12">
        <v>40</v>
      </c>
      <c r="F77" s="12">
        <v>150</v>
      </c>
      <c r="G77" s="12">
        <v>10</v>
      </c>
      <c r="H77" s="12">
        <v>300</v>
      </c>
      <c r="I77" s="12"/>
      <c r="J77" s="12"/>
      <c r="K77" s="12"/>
      <c r="L77" s="12">
        <v>300</v>
      </c>
      <c r="M77" s="12"/>
      <c r="N77" s="13"/>
      <c r="O77" s="12">
        <f t="shared" si="12"/>
        <v>300</v>
      </c>
      <c r="P77" s="12">
        <f t="shared" si="13"/>
        <v>1</v>
      </c>
      <c r="Q77" s="57"/>
      <c r="R77" s="15">
        <v>0.13</v>
      </c>
      <c r="S77" s="15">
        <f t="shared" si="14"/>
        <v>0.13</v>
      </c>
    </row>
    <row r="78" spans="1:21" x14ac:dyDescent="0.2">
      <c r="A78" s="11" t="s">
        <v>80</v>
      </c>
      <c r="B78" s="11" t="s">
        <v>81</v>
      </c>
      <c r="C78" s="11" t="s">
        <v>80</v>
      </c>
      <c r="D78" s="11" t="s">
        <v>275</v>
      </c>
      <c r="E78" s="12">
        <v>40</v>
      </c>
      <c r="F78" s="12">
        <v>200</v>
      </c>
      <c r="G78" s="12">
        <v>10</v>
      </c>
      <c r="H78" s="12">
        <v>150</v>
      </c>
      <c r="I78" s="12"/>
      <c r="J78" s="12"/>
      <c r="K78" s="12"/>
      <c r="L78" s="12"/>
      <c r="M78" s="12"/>
      <c r="N78" s="13"/>
      <c r="O78" s="12">
        <f t="shared" si="12"/>
        <v>0</v>
      </c>
      <c r="P78" s="12">
        <f t="shared" si="13"/>
        <v>0</v>
      </c>
      <c r="Q78" s="57"/>
      <c r="R78" s="15">
        <v>0.13</v>
      </c>
      <c r="S78" s="15">
        <f t="shared" si="14"/>
        <v>0</v>
      </c>
    </row>
    <row r="79" spans="1:21" x14ac:dyDescent="0.2">
      <c r="A79" s="11" t="s">
        <v>82</v>
      </c>
      <c r="B79" s="11" t="s">
        <v>83</v>
      </c>
      <c r="C79" s="11" t="s">
        <v>82</v>
      </c>
      <c r="D79" s="11" t="s">
        <v>275</v>
      </c>
      <c r="E79" s="12">
        <v>40</v>
      </c>
      <c r="F79" s="12">
        <v>300</v>
      </c>
      <c r="G79" s="12">
        <v>10</v>
      </c>
      <c r="H79" s="12">
        <v>150</v>
      </c>
      <c r="I79" s="12"/>
      <c r="J79" s="12"/>
      <c r="K79" s="12"/>
      <c r="L79" s="12"/>
      <c r="M79" s="12"/>
      <c r="N79" s="13"/>
      <c r="O79" s="12">
        <f t="shared" si="12"/>
        <v>0</v>
      </c>
      <c r="P79" s="12">
        <f t="shared" si="13"/>
        <v>0</v>
      </c>
      <c r="Q79" s="57"/>
      <c r="R79" s="15">
        <v>0.13</v>
      </c>
      <c r="S79" s="15">
        <f t="shared" si="14"/>
        <v>0</v>
      </c>
    </row>
    <row r="80" spans="1:21" x14ac:dyDescent="0.2">
      <c r="A80" s="36" t="s">
        <v>183</v>
      </c>
      <c r="B80" s="36" t="s">
        <v>83</v>
      </c>
      <c r="C80" s="36">
        <v>90447300</v>
      </c>
      <c r="D80" s="36" t="s">
        <v>277</v>
      </c>
      <c r="E80" s="12" t="s">
        <v>89</v>
      </c>
      <c r="F80" s="12">
        <v>300</v>
      </c>
      <c r="G80" s="12">
        <v>10</v>
      </c>
      <c r="H80" s="12">
        <v>150</v>
      </c>
      <c r="I80" s="12"/>
      <c r="J80" s="12"/>
      <c r="K80" s="12"/>
      <c r="L80" s="12"/>
      <c r="M80" s="12">
        <v>300</v>
      </c>
      <c r="N80" s="13"/>
      <c r="O80" s="12">
        <f t="shared" si="12"/>
        <v>300</v>
      </c>
      <c r="P80" s="12">
        <f t="shared" si="13"/>
        <v>2</v>
      </c>
      <c r="Q80" s="57"/>
      <c r="R80" s="15">
        <v>0.13</v>
      </c>
      <c r="S80" s="15">
        <f t="shared" si="14"/>
        <v>0.26</v>
      </c>
    </row>
    <row r="81" spans="1:21" x14ac:dyDescent="0.2">
      <c r="A81" s="11" t="s">
        <v>84</v>
      </c>
      <c r="B81" s="11" t="s">
        <v>85</v>
      </c>
      <c r="C81" s="11" t="s">
        <v>84</v>
      </c>
      <c r="D81" s="11" t="s">
        <v>275</v>
      </c>
      <c r="E81" s="12">
        <v>40</v>
      </c>
      <c r="F81" s="12">
        <v>450</v>
      </c>
      <c r="G81" s="12">
        <v>10</v>
      </c>
      <c r="H81" s="12">
        <v>100</v>
      </c>
      <c r="I81" s="12"/>
      <c r="J81" s="12"/>
      <c r="K81" s="12"/>
      <c r="L81" s="12"/>
      <c r="M81" s="12"/>
      <c r="N81" s="13"/>
      <c r="O81" s="12">
        <f t="shared" si="12"/>
        <v>0</v>
      </c>
      <c r="P81" s="12">
        <f t="shared" si="13"/>
        <v>0</v>
      </c>
      <c r="Q81" s="57"/>
      <c r="R81" s="15">
        <v>0.13</v>
      </c>
      <c r="S81" s="15">
        <f t="shared" si="14"/>
        <v>0</v>
      </c>
    </row>
    <row r="82" spans="1:21" x14ac:dyDescent="0.2">
      <c r="A82" s="36" t="s">
        <v>184</v>
      </c>
      <c r="B82" s="36" t="s">
        <v>85</v>
      </c>
      <c r="C82" s="36">
        <v>90447400</v>
      </c>
      <c r="D82" s="36" t="s">
        <v>277</v>
      </c>
      <c r="E82" s="12" t="s">
        <v>89</v>
      </c>
      <c r="F82" s="12">
        <v>450</v>
      </c>
      <c r="G82" s="12">
        <v>10</v>
      </c>
      <c r="H82" s="12">
        <v>100</v>
      </c>
      <c r="I82" s="12"/>
      <c r="J82" s="12"/>
      <c r="K82" s="12"/>
      <c r="L82" s="12"/>
      <c r="M82" s="12">
        <v>300</v>
      </c>
      <c r="N82" s="13"/>
      <c r="O82" s="12">
        <f t="shared" si="12"/>
        <v>300</v>
      </c>
      <c r="P82" s="12">
        <f t="shared" si="13"/>
        <v>3</v>
      </c>
      <c r="Q82" s="57"/>
      <c r="R82" s="15">
        <v>0.13</v>
      </c>
      <c r="S82" s="15">
        <f t="shared" si="14"/>
        <v>0.39</v>
      </c>
    </row>
    <row r="83" spans="1:21" x14ac:dyDescent="0.2">
      <c r="A83" s="11" t="s">
        <v>86</v>
      </c>
      <c r="B83" s="11" t="s">
        <v>87</v>
      </c>
      <c r="C83" s="11" t="s">
        <v>86</v>
      </c>
      <c r="D83" s="11" t="s">
        <v>275</v>
      </c>
      <c r="E83" s="12">
        <v>40</v>
      </c>
      <c r="F83" s="12">
        <v>600</v>
      </c>
      <c r="G83" s="12">
        <v>10</v>
      </c>
      <c r="H83" s="12">
        <v>50</v>
      </c>
      <c r="I83" s="12"/>
      <c r="J83" s="12"/>
      <c r="K83" s="12"/>
      <c r="L83" s="12">
        <v>100</v>
      </c>
      <c r="M83" s="12"/>
      <c r="N83" s="13"/>
      <c r="O83" s="12">
        <f t="shared" si="12"/>
        <v>100</v>
      </c>
      <c r="P83" s="12">
        <f t="shared" si="13"/>
        <v>2</v>
      </c>
      <c r="Q83" s="57"/>
      <c r="R83" s="15">
        <v>0.09</v>
      </c>
      <c r="S83" s="15">
        <f t="shared" si="14"/>
        <v>0.18</v>
      </c>
    </row>
    <row r="84" spans="1:21" x14ac:dyDescent="0.2">
      <c r="A84" s="36" t="s">
        <v>88</v>
      </c>
      <c r="B84" s="36" t="s">
        <v>87</v>
      </c>
      <c r="C84" s="36">
        <v>90447600</v>
      </c>
      <c r="D84" s="36" t="s">
        <v>277</v>
      </c>
      <c r="E84" s="12" t="s">
        <v>89</v>
      </c>
      <c r="F84" s="12">
        <v>600</v>
      </c>
      <c r="G84" s="12">
        <v>10</v>
      </c>
      <c r="H84" s="12">
        <v>50</v>
      </c>
      <c r="I84" s="12"/>
      <c r="J84" s="12"/>
      <c r="K84" s="12"/>
      <c r="L84" s="12"/>
      <c r="M84" s="12">
        <v>300</v>
      </c>
      <c r="N84" s="13"/>
      <c r="O84" s="12">
        <f t="shared" si="12"/>
        <v>300</v>
      </c>
      <c r="P84" s="12">
        <f t="shared" si="13"/>
        <v>6</v>
      </c>
      <c r="Q84" s="57"/>
      <c r="R84" s="15">
        <v>0.09</v>
      </c>
      <c r="S84" s="15">
        <f t="shared" si="14"/>
        <v>0.54</v>
      </c>
    </row>
    <row r="85" spans="1:21" x14ac:dyDescent="0.2">
      <c r="A85" s="11" t="s">
        <v>90</v>
      </c>
      <c r="B85" s="11" t="s">
        <v>91</v>
      </c>
      <c r="C85" s="11" t="s">
        <v>90</v>
      </c>
      <c r="D85" s="11" t="s">
        <v>275</v>
      </c>
      <c r="E85" s="12">
        <v>40</v>
      </c>
      <c r="F85" s="12">
        <v>750</v>
      </c>
      <c r="G85" s="12">
        <v>10</v>
      </c>
      <c r="H85" s="12">
        <v>50</v>
      </c>
      <c r="I85" s="12"/>
      <c r="J85" s="12"/>
      <c r="K85" s="12"/>
      <c r="L85" s="12"/>
      <c r="M85" s="12"/>
      <c r="N85" s="13"/>
      <c r="O85" s="12">
        <f t="shared" si="12"/>
        <v>0</v>
      </c>
      <c r="P85" s="12">
        <f t="shared" si="13"/>
        <v>0</v>
      </c>
      <c r="Q85" s="57"/>
      <c r="R85" s="15">
        <v>0.13</v>
      </c>
      <c r="S85" s="15">
        <f t="shared" si="14"/>
        <v>0</v>
      </c>
    </row>
    <row r="86" spans="1:21" x14ac:dyDescent="0.2">
      <c r="A86" s="11" t="s">
        <v>92</v>
      </c>
      <c r="B86" s="11" t="s">
        <v>93</v>
      </c>
      <c r="C86" s="11" t="s">
        <v>92</v>
      </c>
      <c r="D86" s="11" t="s">
        <v>275</v>
      </c>
      <c r="E86" s="12">
        <v>40</v>
      </c>
      <c r="F86" s="12">
        <v>900</v>
      </c>
      <c r="G86" s="12">
        <v>10</v>
      </c>
      <c r="H86" s="12">
        <v>50</v>
      </c>
      <c r="I86" s="12"/>
      <c r="J86" s="12"/>
      <c r="K86" s="12"/>
      <c r="L86" s="12">
        <v>200</v>
      </c>
      <c r="M86" s="12"/>
      <c r="N86" s="13"/>
      <c r="O86" s="12">
        <f t="shared" si="12"/>
        <v>200</v>
      </c>
      <c r="P86" s="12">
        <f t="shared" si="13"/>
        <v>4</v>
      </c>
      <c r="Q86" s="57"/>
      <c r="R86" s="15">
        <v>0.13</v>
      </c>
      <c r="S86" s="15">
        <f t="shared" si="14"/>
        <v>0.52</v>
      </c>
    </row>
    <row r="87" spans="1:21" x14ac:dyDescent="0.2">
      <c r="A87" s="36" t="s">
        <v>185</v>
      </c>
      <c r="B87" s="36" t="s">
        <v>93</v>
      </c>
      <c r="C87" s="36">
        <v>90447700</v>
      </c>
      <c r="D87" s="36" t="s">
        <v>277</v>
      </c>
      <c r="E87" s="12" t="s">
        <v>89</v>
      </c>
      <c r="F87" s="12">
        <v>900</v>
      </c>
      <c r="G87" s="12">
        <v>10</v>
      </c>
      <c r="H87" s="12">
        <v>50</v>
      </c>
      <c r="I87" s="12"/>
      <c r="J87" s="12"/>
      <c r="K87" s="12"/>
      <c r="L87" s="12"/>
      <c r="M87" s="12">
        <v>300</v>
      </c>
      <c r="N87" s="13"/>
      <c r="O87" s="12">
        <f t="shared" si="12"/>
        <v>300</v>
      </c>
      <c r="P87" s="12">
        <f t="shared" si="13"/>
        <v>6</v>
      </c>
      <c r="Q87" s="57"/>
      <c r="R87" s="15">
        <v>0.13</v>
      </c>
      <c r="S87" s="15">
        <f t="shared" si="14"/>
        <v>0.78</v>
      </c>
    </row>
    <row r="88" spans="1:21" x14ac:dyDescent="0.2">
      <c r="A88" s="11" t="s">
        <v>94</v>
      </c>
      <c r="B88" s="11" t="s">
        <v>95</v>
      </c>
      <c r="C88" s="11" t="s">
        <v>94</v>
      </c>
      <c r="D88" s="11" t="s">
        <v>275</v>
      </c>
      <c r="E88" s="12">
        <v>40</v>
      </c>
      <c r="F88" s="12">
        <v>1200</v>
      </c>
      <c r="G88" s="12">
        <v>5</v>
      </c>
      <c r="H88" s="12">
        <v>25</v>
      </c>
      <c r="I88" s="12"/>
      <c r="J88" s="12"/>
      <c r="K88" s="12"/>
      <c r="L88" s="12"/>
      <c r="M88" s="12"/>
      <c r="N88" s="13"/>
      <c r="O88" s="12">
        <f t="shared" si="12"/>
        <v>0</v>
      </c>
      <c r="P88" s="12">
        <f t="shared" si="13"/>
        <v>0</v>
      </c>
      <c r="Q88" s="57"/>
      <c r="R88" s="15">
        <v>0.08</v>
      </c>
      <c r="S88" s="15">
        <f t="shared" si="14"/>
        <v>0</v>
      </c>
    </row>
    <row r="89" spans="1:21" x14ac:dyDescent="0.2">
      <c r="A89" s="36" t="s">
        <v>376</v>
      </c>
      <c r="B89" s="36" t="s">
        <v>377</v>
      </c>
      <c r="C89" s="31" t="s">
        <v>378</v>
      </c>
      <c r="D89" s="36" t="s">
        <v>277</v>
      </c>
      <c r="E89" s="12">
        <v>40</v>
      </c>
      <c r="F89" s="12">
        <v>1800</v>
      </c>
      <c r="G89" s="12">
        <v>5</v>
      </c>
      <c r="H89" s="12">
        <v>20</v>
      </c>
      <c r="I89" s="12"/>
      <c r="J89" s="12"/>
      <c r="K89" s="12"/>
      <c r="L89" s="12"/>
      <c r="M89" s="12"/>
      <c r="N89" s="13"/>
      <c r="O89" s="12">
        <f t="shared" si="12"/>
        <v>0</v>
      </c>
      <c r="P89" s="12">
        <f t="shared" si="13"/>
        <v>0</v>
      </c>
      <c r="Q89" s="57"/>
      <c r="R89" s="15">
        <v>0.14000000000000001</v>
      </c>
      <c r="S89" s="15">
        <f t="shared" si="14"/>
        <v>0</v>
      </c>
    </row>
    <row r="90" spans="1:21" x14ac:dyDescent="0.2">
      <c r="A90" s="11" t="s">
        <v>220</v>
      </c>
      <c r="B90" s="11" t="s">
        <v>221</v>
      </c>
      <c r="C90" s="11" t="s">
        <v>220</v>
      </c>
      <c r="D90" s="11" t="s">
        <v>275</v>
      </c>
      <c r="E90" s="12">
        <v>40</v>
      </c>
      <c r="F90" s="12">
        <v>2000</v>
      </c>
      <c r="G90" s="12">
        <v>5</v>
      </c>
      <c r="H90" s="12">
        <v>25</v>
      </c>
      <c r="I90" s="12"/>
      <c r="J90" s="12"/>
      <c r="K90" s="12"/>
      <c r="L90" s="12"/>
      <c r="M90" s="12"/>
      <c r="N90" s="13"/>
      <c r="O90" s="12">
        <f t="shared" si="12"/>
        <v>0</v>
      </c>
      <c r="P90" s="12">
        <f t="shared" si="13"/>
        <v>0</v>
      </c>
      <c r="Q90" s="57"/>
      <c r="R90" s="15">
        <v>0.08</v>
      </c>
      <c r="S90" s="15">
        <f t="shared" si="14"/>
        <v>0</v>
      </c>
      <c r="T90" s="43"/>
    </row>
    <row r="91" spans="1:21" x14ac:dyDescent="0.2">
      <c r="A91" s="8" t="s">
        <v>96</v>
      </c>
      <c r="B91" s="8"/>
      <c r="C91" s="8"/>
      <c r="D91" s="8"/>
      <c r="E91" s="20"/>
      <c r="F91" s="12"/>
      <c r="G91" s="12"/>
      <c r="H91" s="12"/>
      <c r="I91" s="12"/>
      <c r="J91" s="12"/>
      <c r="K91" s="12"/>
      <c r="L91" s="12"/>
      <c r="M91" s="12"/>
      <c r="N91" s="8"/>
      <c r="O91" s="12"/>
      <c r="P91" s="12"/>
      <c r="Q91" s="57"/>
      <c r="R91" s="12"/>
      <c r="S91" s="15"/>
    </row>
    <row r="92" spans="1:21" x14ac:dyDescent="0.2">
      <c r="A92" s="11" t="s">
        <v>299</v>
      </c>
      <c r="B92" s="11" t="s">
        <v>300</v>
      </c>
      <c r="C92" s="11" t="s">
        <v>299</v>
      </c>
      <c r="D92" s="11" t="s">
        <v>275</v>
      </c>
      <c r="E92" s="12">
        <v>50</v>
      </c>
      <c r="F92" s="12">
        <v>100</v>
      </c>
      <c r="G92" s="12">
        <v>10</v>
      </c>
      <c r="H92" s="12">
        <v>150</v>
      </c>
      <c r="I92" s="12"/>
      <c r="J92" s="12"/>
      <c r="K92" s="12"/>
      <c r="L92" s="12"/>
      <c r="M92" s="12"/>
      <c r="N92" s="13"/>
      <c r="O92" s="12">
        <f t="shared" ref="O92:O108" si="15">SUM(I92:N92)</f>
        <v>0</v>
      </c>
      <c r="P92" s="12">
        <f t="shared" ref="P92:P108" si="16">$O92/$H92</f>
        <v>0</v>
      </c>
      <c r="Q92" s="57"/>
      <c r="R92" s="15">
        <v>0.1</v>
      </c>
      <c r="S92" s="15">
        <f t="shared" ref="S92:S108" si="17">$P92*$R92</f>
        <v>0</v>
      </c>
      <c r="T92" s="43">
        <f>SUM(S92:S108)</f>
        <v>4.16</v>
      </c>
      <c r="U92" s="3">
        <f>T92*100/$T$144</f>
        <v>19.286045433472417</v>
      </c>
    </row>
    <row r="93" spans="1:21" x14ac:dyDescent="0.2">
      <c r="A93" s="11" t="s">
        <v>97</v>
      </c>
      <c r="B93" s="11" t="s">
        <v>98</v>
      </c>
      <c r="C93" s="11" t="s">
        <v>97</v>
      </c>
      <c r="D93" s="11" t="s">
        <v>275</v>
      </c>
      <c r="E93" s="12">
        <v>50</v>
      </c>
      <c r="F93" s="12">
        <v>150</v>
      </c>
      <c r="G93" s="12">
        <v>10</v>
      </c>
      <c r="H93" s="12">
        <v>150</v>
      </c>
      <c r="I93" s="12"/>
      <c r="J93" s="12"/>
      <c r="K93" s="12"/>
      <c r="L93" s="12"/>
      <c r="M93" s="12"/>
      <c r="N93" s="13"/>
      <c r="O93" s="12">
        <f t="shared" si="15"/>
        <v>0</v>
      </c>
      <c r="P93" s="12">
        <f t="shared" si="16"/>
        <v>0</v>
      </c>
      <c r="Q93" s="57"/>
      <c r="R93" s="15">
        <v>0.1</v>
      </c>
      <c r="S93" s="15">
        <f t="shared" si="17"/>
        <v>0</v>
      </c>
    </row>
    <row r="94" spans="1:21" x14ac:dyDescent="0.2">
      <c r="A94" s="36" t="s">
        <v>235</v>
      </c>
      <c r="B94" s="36" t="s">
        <v>98</v>
      </c>
      <c r="C94" s="36">
        <v>90448200</v>
      </c>
      <c r="D94" s="36" t="s">
        <v>277</v>
      </c>
      <c r="E94" s="12" t="s">
        <v>102</v>
      </c>
      <c r="F94" s="12">
        <v>150</v>
      </c>
      <c r="G94" s="12">
        <v>10</v>
      </c>
      <c r="H94" s="12">
        <v>150</v>
      </c>
      <c r="I94" s="12"/>
      <c r="J94" s="12"/>
      <c r="K94" s="12"/>
      <c r="L94" s="12"/>
      <c r="M94" s="12"/>
      <c r="N94" s="13"/>
      <c r="O94" s="12">
        <f t="shared" si="15"/>
        <v>0</v>
      </c>
      <c r="P94" s="12">
        <f t="shared" si="16"/>
        <v>0</v>
      </c>
      <c r="Q94" s="57"/>
      <c r="R94" s="15">
        <v>0.1</v>
      </c>
      <c r="S94" s="15">
        <f t="shared" si="17"/>
        <v>0</v>
      </c>
    </row>
    <row r="95" spans="1:21" x14ac:dyDescent="0.2">
      <c r="A95" s="11" t="s">
        <v>224</v>
      </c>
      <c r="B95" s="11" t="s">
        <v>225</v>
      </c>
      <c r="C95" s="11" t="s">
        <v>224</v>
      </c>
      <c r="D95" s="11" t="s">
        <v>275</v>
      </c>
      <c r="E95" s="12">
        <v>50</v>
      </c>
      <c r="F95" s="12">
        <v>200</v>
      </c>
      <c r="G95" s="12">
        <v>10</v>
      </c>
      <c r="H95" s="12">
        <v>150</v>
      </c>
      <c r="I95" s="12"/>
      <c r="J95" s="12"/>
      <c r="K95" s="12"/>
      <c r="L95" s="12"/>
      <c r="M95" s="12"/>
      <c r="N95" s="13"/>
      <c r="O95" s="12">
        <f t="shared" si="15"/>
        <v>0</v>
      </c>
      <c r="P95" s="12">
        <f t="shared" si="16"/>
        <v>0</v>
      </c>
      <c r="Q95" s="57"/>
      <c r="R95" s="15">
        <v>0.1</v>
      </c>
      <c r="S95" s="15">
        <f t="shared" si="17"/>
        <v>0</v>
      </c>
    </row>
    <row r="96" spans="1:21" x14ac:dyDescent="0.2">
      <c r="A96" s="11" t="s">
        <v>99</v>
      </c>
      <c r="B96" s="11" t="s">
        <v>100</v>
      </c>
      <c r="C96" s="11" t="s">
        <v>99</v>
      </c>
      <c r="D96" s="11" t="s">
        <v>275</v>
      </c>
      <c r="E96" s="12">
        <v>50</v>
      </c>
      <c r="F96" s="12">
        <v>300</v>
      </c>
      <c r="G96" s="12">
        <v>10</v>
      </c>
      <c r="H96" s="12">
        <v>75</v>
      </c>
      <c r="I96" s="12"/>
      <c r="J96" s="12"/>
      <c r="K96" s="12"/>
      <c r="L96" s="12">
        <v>300</v>
      </c>
      <c r="M96" s="12">
        <v>150</v>
      </c>
      <c r="N96" s="13"/>
      <c r="O96" s="12">
        <f t="shared" si="15"/>
        <v>450</v>
      </c>
      <c r="P96" s="12">
        <f t="shared" si="16"/>
        <v>6</v>
      </c>
      <c r="Q96" s="57"/>
      <c r="R96" s="15">
        <v>0.1</v>
      </c>
      <c r="S96" s="15">
        <f t="shared" si="17"/>
        <v>0.60000000000000009</v>
      </c>
    </row>
    <row r="97" spans="1:21" x14ac:dyDescent="0.2">
      <c r="A97" s="36" t="s">
        <v>101</v>
      </c>
      <c r="B97" s="36" t="s">
        <v>100</v>
      </c>
      <c r="C97" s="36">
        <v>90448300</v>
      </c>
      <c r="D97" s="36" t="s">
        <v>277</v>
      </c>
      <c r="E97" s="12" t="s">
        <v>102</v>
      </c>
      <c r="F97" s="12">
        <v>300</v>
      </c>
      <c r="G97" s="12">
        <v>10</v>
      </c>
      <c r="H97" s="12">
        <v>75</v>
      </c>
      <c r="I97" s="12"/>
      <c r="J97" s="12"/>
      <c r="K97" s="12"/>
      <c r="L97" s="12"/>
      <c r="M97" s="12">
        <v>300</v>
      </c>
      <c r="N97" s="13"/>
      <c r="O97" s="12">
        <f t="shared" si="15"/>
        <v>300</v>
      </c>
      <c r="P97" s="12">
        <f t="shared" si="16"/>
        <v>4</v>
      </c>
      <c r="Q97" s="57"/>
      <c r="R97" s="15">
        <v>0.1</v>
      </c>
      <c r="S97" s="15">
        <f t="shared" si="17"/>
        <v>0.4</v>
      </c>
    </row>
    <row r="98" spans="1:21" x14ac:dyDescent="0.2">
      <c r="A98" s="11" t="s">
        <v>103</v>
      </c>
      <c r="B98" s="11" t="s">
        <v>104</v>
      </c>
      <c r="C98" s="11" t="s">
        <v>103</v>
      </c>
      <c r="D98" s="11" t="s">
        <v>275</v>
      </c>
      <c r="E98" s="12">
        <v>50</v>
      </c>
      <c r="F98" s="12">
        <v>450</v>
      </c>
      <c r="G98" s="12">
        <v>10</v>
      </c>
      <c r="H98" s="12">
        <v>50</v>
      </c>
      <c r="I98" s="12"/>
      <c r="J98" s="12"/>
      <c r="K98" s="12"/>
      <c r="L98" s="12">
        <v>100</v>
      </c>
      <c r="M98" s="12"/>
      <c r="N98" s="13"/>
      <c r="O98" s="12">
        <f t="shared" si="15"/>
        <v>100</v>
      </c>
      <c r="P98" s="12">
        <f t="shared" si="16"/>
        <v>2</v>
      </c>
      <c r="Q98" s="57"/>
      <c r="R98" s="15">
        <v>0.1</v>
      </c>
      <c r="S98" s="15">
        <f t="shared" si="17"/>
        <v>0.2</v>
      </c>
    </row>
    <row r="99" spans="1:21" x14ac:dyDescent="0.2">
      <c r="A99" s="36" t="s">
        <v>186</v>
      </c>
      <c r="B99" s="36" t="s">
        <v>104</v>
      </c>
      <c r="C99" s="36">
        <v>90448400</v>
      </c>
      <c r="D99" s="36" t="s">
        <v>277</v>
      </c>
      <c r="E99" s="12" t="s">
        <v>102</v>
      </c>
      <c r="F99" s="12">
        <v>450</v>
      </c>
      <c r="G99" s="12">
        <v>10</v>
      </c>
      <c r="H99" s="12">
        <v>50</v>
      </c>
      <c r="I99" s="12"/>
      <c r="J99" s="12"/>
      <c r="K99" s="12"/>
      <c r="L99" s="12">
        <v>300</v>
      </c>
      <c r="M99" s="12">
        <v>200</v>
      </c>
      <c r="N99" s="13"/>
      <c r="O99" s="12">
        <f t="shared" si="15"/>
        <v>500</v>
      </c>
      <c r="P99" s="12">
        <f t="shared" si="16"/>
        <v>10</v>
      </c>
      <c r="Q99" s="57"/>
      <c r="R99" s="15">
        <v>0.1</v>
      </c>
      <c r="S99" s="15">
        <f t="shared" si="17"/>
        <v>1</v>
      </c>
    </row>
    <row r="100" spans="1:21" x14ac:dyDescent="0.2">
      <c r="A100" s="11" t="s">
        <v>105</v>
      </c>
      <c r="B100" s="11" t="s">
        <v>106</v>
      </c>
      <c r="C100" s="11" t="s">
        <v>105</v>
      </c>
      <c r="D100" s="11" t="s">
        <v>275</v>
      </c>
      <c r="E100" s="12">
        <v>50</v>
      </c>
      <c r="F100" s="12">
        <v>600</v>
      </c>
      <c r="G100" s="12">
        <v>10</v>
      </c>
      <c r="H100" s="12">
        <v>50</v>
      </c>
      <c r="I100" s="12"/>
      <c r="J100" s="12"/>
      <c r="K100" s="12"/>
      <c r="L100" s="12">
        <v>100</v>
      </c>
      <c r="M100" s="12">
        <v>100</v>
      </c>
      <c r="N100" s="13"/>
      <c r="O100" s="12">
        <f t="shared" si="15"/>
        <v>200</v>
      </c>
      <c r="P100" s="12">
        <f t="shared" si="16"/>
        <v>4</v>
      </c>
      <c r="Q100" s="57"/>
      <c r="R100" s="15">
        <v>0.13</v>
      </c>
      <c r="S100" s="15">
        <f t="shared" si="17"/>
        <v>0.52</v>
      </c>
    </row>
    <row r="101" spans="1:21" x14ac:dyDescent="0.2">
      <c r="A101" s="36" t="s">
        <v>107</v>
      </c>
      <c r="B101" s="36" t="s">
        <v>106</v>
      </c>
      <c r="C101" s="36">
        <v>90448600</v>
      </c>
      <c r="D101" s="36" t="s">
        <v>277</v>
      </c>
      <c r="E101" s="12" t="s">
        <v>102</v>
      </c>
      <c r="F101" s="12">
        <v>600</v>
      </c>
      <c r="G101" s="12">
        <v>10</v>
      </c>
      <c r="H101" s="12">
        <v>50</v>
      </c>
      <c r="I101" s="12"/>
      <c r="J101" s="12"/>
      <c r="K101" s="12"/>
      <c r="L101" s="12"/>
      <c r="M101" s="12"/>
      <c r="N101" s="13"/>
      <c r="O101" s="12">
        <f t="shared" si="15"/>
        <v>0</v>
      </c>
      <c r="P101" s="12">
        <f t="shared" si="16"/>
        <v>0</v>
      </c>
      <c r="Q101" s="57"/>
      <c r="R101" s="15">
        <v>0.13</v>
      </c>
      <c r="S101" s="15">
        <f t="shared" si="17"/>
        <v>0</v>
      </c>
    </row>
    <row r="102" spans="1:21" x14ac:dyDescent="0.2">
      <c r="A102" s="36" t="s">
        <v>266</v>
      </c>
      <c r="B102" s="36" t="s">
        <v>267</v>
      </c>
      <c r="C102" s="36">
        <v>90448605</v>
      </c>
      <c r="D102" s="36" t="s">
        <v>277</v>
      </c>
      <c r="E102" s="12" t="s">
        <v>102</v>
      </c>
      <c r="F102" s="12">
        <v>700</v>
      </c>
      <c r="G102" s="12">
        <v>5</v>
      </c>
      <c r="H102" s="12">
        <v>25</v>
      </c>
      <c r="I102" s="12"/>
      <c r="J102" s="12"/>
      <c r="K102" s="12"/>
      <c r="L102" s="12"/>
      <c r="M102" s="12"/>
      <c r="N102" s="13"/>
      <c r="O102" s="12">
        <f t="shared" si="15"/>
        <v>0</v>
      </c>
      <c r="P102" s="12">
        <f t="shared" si="16"/>
        <v>0</v>
      </c>
      <c r="Q102" s="57"/>
      <c r="R102" s="15">
        <v>0.1</v>
      </c>
      <c r="S102" s="15">
        <f t="shared" si="17"/>
        <v>0</v>
      </c>
    </row>
    <row r="103" spans="1:21" x14ac:dyDescent="0.2">
      <c r="A103" s="11" t="s">
        <v>202</v>
      </c>
      <c r="B103" s="11" t="s">
        <v>203</v>
      </c>
      <c r="C103" s="11" t="s">
        <v>202</v>
      </c>
      <c r="D103" s="11" t="s">
        <v>275</v>
      </c>
      <c r="E103" s="12">
        <v>50</v>
      </c>
      <c r="F103" s="12">
        <v>750</v>
      </c>
      <c r="G103" s="12">
        <v>5</v>
      </c>
      <c r="H103" s="12">
        <v>25</v>
      </c>
      <c r="I103" s="12"/>
      <c r="J103" s="12"/>
      <c r="K103" s="12"/>
      <c r="L103" s="12"/>
      <c r="M103" s="12"/>
      <c r="N103" s="13"/>
      <c r="O103" s="12">
        <f t="shared" si="15"/>
        <v>0</v>
      </c>
      <c r="P103" s="12">
        <f t="shared" si="16"/>
        <v>0</v>
      </c>
      <c r="Q103" s="57"/>
      <c r="R103" s="15">
        <v>0.1</v>
      </c>
      <c r="S103" s="15">
        <f t="shared" si="17"/>
        <v>0</v>
      </c>
    </row>
    <row r="104" spans="1:21" x14ac:dyDescent="0.2">
      <c r="A104" s="11" t="s">
        <v>108</v>
      </c>
      <c r="B104" s="11" t="s">
        <v>109</v>
      </c>
      <c r="C104" s="11" t="s">
        <v>108</v>
      </c>
      <c r="D104" s="11" t="s">
        <v>275</v>
      </c>
      <c r="E104" s="12">
        <v>50</v>
      </c>
      <c r="F104" s="12">
        <v>900</v>
      </c>
      <c r="G104" s="12">
        <v>5</v>
      </c>
      <c r="H104" s="12">
        <v>25</v>
      </c>
      <c r="I104" s="12"/>
      <c r="J104" s="12"/>
      <c r="K104" s="12"/>
      <c r="L104" s="12">
        <v>100</v>
      </c>
      <c r="M104" s="12"/>
      <c r="N104" s="13"/>
      <c r="O104" s="12">
        <f t="shared" si="15"/>
        <v>100</v>
      </c>
      <c r="P104" s="12">
        <f t="shared" si="16"/>
        <v>4</v>
      </c>
      <c r="Q104" s="57"/>
      <c r="R104" s="15">
        <v>0.1</v>
      </c>
      <c r="S104" s="15">
        <f t="shared" si="17"/>
        <v>0.4</v>
      </c>
    </row>
    <row r="105" spans="1:21" x14ac:dyDescent="0.2">
      <c r="A105" s="36" t="s">
        <v>187</v>
      </c>
      <c r="B105" s="36" t="s">
        <v>109</v>
      </c>
      <c r="C105" s="36">
        <v>90448700</v>
      </c>
      <c r="D105" s="36" t="s">
        <v>277</v>
      </c>
      <c r="E105" s="12" t="s">
        <v>102</v>
      </c>
      <c r="F105" s="12">
        <v>900</v>
      </c>
      <c r="G105" s="12">
        <v>5</v>
      </c>
      <c r="H105" s="12">
        <v>25</v>
      </c>
      <c r="I105" s="12"/>
      <c r="J105" s="12"/>
      <c r="K105" s="12"/>
      <c r="L105" s="12"/>
      <c r="M105" s="12"/>
      <c r="N105" s="13"/>
      <c r="O105" s="12">
        <f t="shared" si="15"/>
        <v>0</v>
      </c>
      <c r="P105" s="12">
        <f t="shared" si="16"/>
        <v>0</v>
      </c>
      <c r="Q105" s="57"/>
      <c r="R105" s="15">
        <v>0.1</v>
      </c>
      <c r="S105" s="15">
        <f t="shared" si="17"/>
        <v>0</v>
      </c>
    </row>
    <row r="106" spans="1:21" x14ac:dyDescent="0.2">
      <c r="A106" s="11" t="s">
        <v>110</v>
      </c>
      <c r="B106" s="11" t="s">
        <v>111</v>
      </c>
      <c r="C106" s="11" t="s">
        <v>110</v>
      </c>
      <c r="D106" s="11" t="s">
        <v>275</v>
      </c>
      <c r="E106" s="12">
        <v>50</v>
      </c>
      <c r="F106" s="12">
        <v>1200</v>
      </c>
      <c r="G106" s="12">
        <v>5</v>
      </c>
      <c r="H106" s="12">
        <v>25</v>
      </c>
      <c r="I106" s="12"/>
      <c r="J106" s="12"/>
      <c r="K106" s="12"/>
      <c r="L106" s="12">
        <v>100</v>
      </c>
      <c r="M106" s="12"/>
      <c r="N106" s="13"/>
      <c r="O106" s="12">
        <f t="shared" si="15"/>
        <v>100</v>
      </c>
      <c r="P106" s="12">
        <f t="shared" si="16"/>
        <v>4</v>
      </c>
      <c r="Q106" s="57"/>
      <c r="R106" s="15">
        <v>0.13</v>
      </c>
      <c r="S106" s="15">
        <f t="shared" si="17"/>
        <v>0.52</v>
      </c>
    </row>
    <row r="107" spans="1:21" x14ac:dyDescent="0.2">
      <c r="A107" s="36" t="s">
        <v>204</v>
      </c>
      <c r="B107" s="36" t="s">
        <v>111</v>
      </c>
      <c r="C107" s="31" t="s">
        <v>205</v>
      </c>
      <c r="D107" s="36" t="s">
        <v>277</v>
      </c>
      <c r="E107" s="12">
        <v>50</v>
      </c>
      <c r="F107" s="12">
        <v>1200</v>
      </c>
      <c r="G107" s="12">
        <v>5</v>
      </c>
      <c r="H107" s="12">
        <v>25</v>
      </c>
      <c r="I107" s="12"/>
      <c r="J107" s="12"/>
      <c r="K107" s="12"/>
      <c r="L107" s="12"/>
      <c r="M107" s="12"/>
      <c r="N107" s="13"/>
      <c r="O107" s="12">
        <f t="shared" si="15"/>
        <v>0</v>
      </c>
      <c r="P107" s="12">
        <f t="shared" si="16"/>
        <v>0</v>
      </c>
      <c r="Q107" s="57"/>
      <c r="R107" s="15">
        <v>0.13</v>
      </c>
      <c r="S107" s="15">
        <f t="shared" si="17"/>
        <v>0</v>
      </c>
    </row>
    <row r="108" spans="1:21" x14ac:dyDescent="0.2">
      <c r="A108" s="36" t="s">
        <v>268</v>
      </c>
      <c r="B108" s="36" t="s">
        <v>269</v>
      </c>
      <c r="C108" s="31" t="s">
        <v>270</v>
      </c>
      <c r="D108" s="36" t="s">
        <v>277</v>
      </c>
      <c r="E108" s="12">
        <v>50</v>
      </c>
      <c r="F108" s="12">
        <v>2400</v>
      </c>
      <c r="G108" s="12">
        <v>5</v>
      </c>
      <c r="H108" s="12">
        <v>25</v>
      </c>
      <c r="I108" s="12"/>
      <c r="J108" s="12"/>
      <c r="K108" s="12"/>
      <c r="L108" s="12"/>
      <c r="M108" s="12">
        <v>50</v>
      </c>
      <c r="N108" s="13"/>
      <c r="O108" s="12">
        <f t="shared" si="15"/>
        <v>50</v>
      </c>
      <c r="P108" s="12">
        <f t="shared" si="16"/>
        <v>2</v>
      </c>
      <c r="Q108" s="57"/>
      <c r="R108" s="15">
        <v>0.26</v>
      </c>
      <c r="S108" s="15">
        <f t="shared" si="17"/>
        <v>0.52</v>
      </c>
      <c r="T108" s="43"/>
    </row>
    <row r="109" spans="1:21" x14ac:dyDescent="0.2">
      <c r="A109" s="307" t="s">
        <v>112</v>
      </c>
      <c r="B109" s="307"/>
      <c r="C109" s="8"/>
      <c r="D109" s="8"/>
      <c r="E109" s="8"/>
      <c r="F109" s="12"/>
      <c r="G109" s="12"/>
      <c r="H109" s="12"/>
      <c r="I109" s="12"/>
      <c r="J109" s="12"/>
      <c r="K109" s="12"/>
      <c r="L109" s="12"/>
      <c r="M109" s="12"/>
      <c r="N109" s="36"/>
      <c r="O109" s="12"/>
      <c r="P109" s="12"/>
      <c r="Q109" s="57"/>
      <c r="R109" s="12"/>
      <c r="S109" s="15"/>
    </row>
    <row r="110" spans="1:21" x14ac:dyDescent="0.2">
      <c r="A110" s="11" t="s">
        <v>216</v>
      </c>
      <c r="B110" s="11" t="s">
        <v>217</v>
      </c>
      <c r="C110" s="11" t="s">
        <v>216</v>
      </c>
      <c r="D110" s="11" t="s">
        <v>275</v>
      </c>
      <c r="E110" s="12">
        <v>20</v>
      </c>
      <c r="F110" s="12">
        <v>150</v>
      </c>
      <c r="G110" s="12">
        <v>10</v>
      </c>
      <c r="H110" s="12">
        <v>400</v>
      </c>
      <c r="I110" s="12"/>
      <c r="J110" s="12"/>
      <c r="K110" s="12"/>
      <c r="L110" s="12"/>
      <c r="M110" s="12"/>
      <c r="N110" s="36"/>
      <c r="O110" s="12">
        <f t="shared" ref="O110:O143" si="18">SUM(I110:N110)</f>
        <v>0</v>
      </c>
      <c r="P110" s="12">
        <f t="shared" ref="P110:P143" si="19">$O110/$H110</f>
        <v>0</v>
      </c>
      <c r="Q110" s="57"/>
      <c r="R110" s="12">
        <v>0.06</v>
      </c>
      <c r="S110" s="15">
        <f t="shared" ref="S110:S143" si="20">$P110*$R110</f>
        <v>0</v>
      </c>
      <c r="T110" s="43">
        <f>SUM(S110:S125)</f>
        <v>0.12</v>
      </c>
      <c r="U110" s="3">
        <f>T110*100/$T$144</f>
        <v>0.55632823365785822</v>
      </c>
    </row>
    <row r="111" spans="1:21" x14ac:dyDescent="0.2">
      <c r="A111" s="36" t="s">
        <v>226</v>
      </c>
      <c r="B111" s="36" t="s">
        <v>217</v>
      </c>
      <c r="C111" s="36">
        <v>90444200</v>
      </c>
      <c r="D111" s="36" t="s">
        <v>277</v>
      </c>
      <c r="E111" s="12">
        <v>20</v>
      </c>
      <c r="F111" s="12">
        <v>150</v>
      </c>
      <c r="G111" s="12">
        <v>10</v>
      </c>
      <c r="H111" s="12">
        <v>400</v>
      </c>
      <c r="I111" s="12"/>
      <c r="J111" s="12"/>
      <c r="K111" s="12"/>
      <c r="L111" s="12"/>
      <c r="M111" s="12"/>
      <c r="N111" s="36"/>
      <c r="O111" s="12">
        <f t="shared" si="18"/>
        <v>0</v>
      </c>
      <c r="P111" s="12">
        <f t="shared" si="19"/>
        <v>0</v>
      </c>
      <c r="Q111" s="57"/>
      <c r="R111" s="12">
        <v>0.06</v>
      </c>
      <c r="S111" s="15">
        <f t="shared" si="20"/>
        <v>0</v>
      </c>
    </row>
    <row r="112" spans="1:21" x14ac:dyDescent="0.2">
      <c r="A112" s="11" t="s">
        <v>191</v>
      </c>
      <c r="B112" s="11" t="s">
        <v>192</v>
      </c>
      <c r="C112" s="11" t="s">
        <v>191</v>
      </c>
      <c r="D112" s="11" t="s">
        <v>275</v>
      </c>
      <c r="E112" s="12">
        <v>20</v>
      </c>
      <c r="F112" s="12">
        <v>200</v>
      </c>
      <c r="G112" s="12">
        <v>10</v>
      </c>
      <c r="H112" s="12">
        <v>300</v>
      </c>
      <c r="I112" s="12"/>
      <c r="J112" s="12"/>
      <c r="K112" s="12"/>
      <c r="L112" s="12"/>
      <c r="M112" s="12"/>
      <c r="N112" s="36"/>
      <c r="O112" s="12">
        <f t="shared" si="18"/>
        <v>0</v>
      </c>
      <c r="P112" s="12">
        <f t="shared" si="19"/>
        <v>0</v>
      </c>
      <c r="Q112" s="57"/>
      <c r="R112" s="12">
        <v>0.06</v>
      </c>
      <c r="S112" s="15">
        <f t="shared" si="20"/>
        <v>0</v>
      </c>
    </row>
    <row r="113" spans="1:21" x14ac:dyDescent="0.2">
      <c r="A113" s="11" t="s">
        <v>160</v>
      </c>
      <c r="B113" s="11" t="s">
        <v>161</v>
      </c>
      <c r="C113" s="11" t="s">
        <v>160</v>
      </c>
      <c r="D113" s="11" t="s">
        <v>275</v>
      </c>
      <c r="E113" s="12">
        <v>20</v>
      </c>
      <c r="F113" s="12">
        <v>300</v>
      </c>
      <c r="G113" s="12">
        <v>10</v>
      </c>
      <c r="H113" s="12">
        <v>200</v>
      </c>
      <c r="I113" s="12"/>
      <c r="J113" s="12"/>
      <c r="K113" s="12"/>
      <c r="L113" s="12"/>
      <c r="M113" s="12"/>
      <c r="N113" s="13"/>
      <c r="O113" s="12">
        <f t="shared" si="18"/>
        <v>0</v>
      </c>
      <c r="P113" s="12">
        <f t="shared" si="19"/>
        <v>0</v>
      </c>
      <c r="Q113" s="57"/>
      <c r="R113" s="15">
        <v>0.06</v>
      </c>
      <c r="S113" s="15">
        <f t="shared" si="20"/>
        <v>0</v>
      </c>
    </row>
    <row r="114" spans="1:21" x14ac:dyDescent="0.2">
      <c r="A114" s="36" t="s">
        <v>215</v>
      </c>
      <c r="B114" s="36" t="s">
        <v>161</v>
      </c>
      <c r="C114" s="36">
        <v>90444300</v>
      </c>
      <c r="D114" s="36" t="s">
        <v>277</v>
      </c>
      <c r="E114" s="12" t="s">
        <v>46</v>
      </c>
      <c r="F114" s="12">
        <v>300</v>
      </c>
      <c r="G114" s="12">
        <v>10</v>
      </c>
      <c r="H114" s="12">
        <v>200</v>
      </c>
      <c r="I114" s="12"/>
      <c r="J114" s="12"/>
      <c r="K114" s="12"/>
      <c r="L114" s="12"/>
      <c r="M114" s="12"/>
      <c r="N114" s="13"/>
      <c r="O114" s="12">
        <f t="shared" si="18"/>
        <v>0</v>
      </c>
      <c r="P114" s="12">
        <f t="shared" si="19"/>
        <v>0</v>
      </c>
      <c r="Q114" s="57"/>
      <c r="R114" s="15">
        <v>0.06</v>
      </c>
      <c r="S114" s="15">
        <f t="shared" si="20"/>
        <v>0</v>
      </c>
    </row>
    <row r="115" spans="1:21" x14ac:dyDescent="0.2">
      <c r="A115" s="11" t="s">
        <v>206</v>
      </c>
      <c r="B115" s="11" t="s">
        <v>114</v>
      </c>
      <c r="C115" s="11" t="s">
        <v>206</v>
      </c>
      <c r="D115" s="11" t="s">
        <v>275</v>
      </c>
      <c r="E115" s="12">
        <v>20</v>
      </c>
      <c r="F115" s="12">
        <v>450</v>
      </c>
      <c r="G115" s="12">
        <v>10</v>
      </c>
      <c r="H115" s="12">
        <v>100</v>
      </c>
      <c r="I115" s="12"/>
      <c r="J115" s="12"/>
      <c r="K115" s="12"/>
      <c r="L115" s="12"/>
      <c r="M115" s="12"/>
      <c r="N115" s="25"/>
      <c r="O115" s="12">
        <f t="shared" si="18"/>
        <v>0</v>
      </c>
      <c r="P115" s="12">
        <f t="shared" si="19"/>
        <v>0</v>
      </c>
      <c r="Q115" s="57"/>
      <c r="R115" s="15">
        <v>0.08</v>
      </c>
      <c r="S115" s="15">
        <f t="shared" si="20"/>
        <v>0</v>
      </c>
    </row>
    <row r="116" spans="1:21" x14ac:dyDescent="0.2">
      <c r="A116" s="36" t="s">
        <v>113</v>
      </c>
      <c r="B116" s="36" t="s">
        <v>114</v>
      </c>
      <c r="C116" s="36">
        <v>90444400</v>
      </c>
      <c r="D116" s="36" t="s">
        <v>277</v>
      </c>
      <c r="E116" s="12" t="s">
        <v>46</v>
      </c>
      <c r="F116" s="12">
        <v>450</v>
      </c>
      <c r="G116" s="12">
        <v>10</v>
      </c>
      <c r="H116" s="12">
        <v>100</v>
      </c>
      <c r="I116" s="12"/>
      <c r="J116" s="12"/>
      <c r="K116" s="12"/>
      <c r="L116" s="12"/>
      <c r="M116" s="12"/>
      <c r="N116" s="13"/>
      <c r="O116" s="12">
        <f t="shared" si="18"/>
        <v>0</v>
      </c>
      <c r="P116" s="12">
        <f t="shared" si="19"/>
        <v>0</v>
      </c>
      <c r="Q116" s="57"/>
      <c r="R116" s="15">
        <v>0.08</v>
      </c>
      <c r="S116" s="15">
        <f t="shared" si="20"/>
        <v>0</v>
      </c>
    </row>
    <row r="117" spans="1:21" x14ac:dyDescent="0.2">
      <c r="A117" s="11" t="s">
        <v>115</v>
      </c>
      <c r="B117" s="11" t="s">
        <v>116</v>
      </c>
      <c r="C117" s="11" t="s">
        <v>115</v>
      </c>
      <c r="D117" s="11" t="s">
        <v>275</v>
      </c>
      <c r="E117" s="12">
        <v>20</v>
      </c>
      <c r="F117" s="12">
        <v>600</v>
      </c>
      <c r="G117" s="12">
        <v>10</v>
      </c>
      <c r="H117" s="12">
        <v>100</v>
      </c>
      <c r="I117" s="12"/>
      <c r="J117" s="12"/>
      <c r="K117" s="12"/>
      <c r="L117" s="12"/>
      <c r="M117" s="12"/>
      <c r="N117" s="13"/>
      <c r="O117" s="12">
        <f t="shared" si="18"/>
        <v>0</v>
      </c>
      <c r="P117" s="12">
        <f t="shared" si="19"/>
        <v>0</v>
      </c>
      <c r="Q117" s="57"/>
      <c r="R117" s="15">
        <v>0.06</v>
      </c>
      <c r="S117" s="15">
        <f t="shared" si="20"/>
        <v>0</v>
      </c>
    </row>
    <row r="118" spans="1:21" x14ac:dyDescent="0.2">
      <c r="A118" s="36" t="s">
        <v>188</v>
      </c>
      <c r="B118" s="36" t="s">
        <v>116</v>
      </c>
      <c r="C118" s="36">
        <v>90444600</v>
      </c>
      <c r="D118" s="36" t="s">
        <v>277</v>
      </c>
      <c r="E118" s="12" t="s">
        <v>46</v>
      </c>
      <c r="F118" s="12">
        <v>600</v>
      </c>
      <c r="G118" s="12">
        <v>10</v>
      </c>
      <c r="H118" s="12">
        <v>100</v>
      </c>
      <c r="I118" s="12"/>
      <c r="J118" s="12"/>
      <c r="K118" s="12"/>
      <c r="L118" s="12">
        <v>200</v>
      </c>
      <c r="M118" s="12"/>
      <c r="N118" s="13"/>
      <c r="O118" s="12">
        <f t="shared" si="18"/>
        <v>200</v>
      </c>
      <c r="P118" s="12">
        <f t="shared" si="19"/>
        <v>2</v>
      </c>
      <c r="Q118" s="57"/>
      <c r="R118" s="15">
        <v>0.06</v>
      </c>
      <c r="S118" s="15">
        <f t="shared" si="20"/>
        <v>0.12</v>
      </c>
    </row>
    <row r="119" spans="1:21" x14ac:dyDescent="0.2">
      <c r="A119" s="11" t="s">
        <v>117</v>
      </c>
      <c r="B119" s="11" t="s">
        <v>118</v>
      </c>
      <c r="C119" s="11" t="s">
        <v>117</v>
      </c>
      <c r="D119" s="11" t="s">
        <v>275</v>
      </c>
      <c r="E119" s="12">
        <v>20</v>
      </c>
      <c r="F119" s="12">
        <v>750</v>
      </c>
      <c r="G119" s="12">
        <v>10</v>
      </c>
      <c r="H119" s="12">
        <v>100</v>
      </c>
      <c r="I119" s="12"/>
      <c r="J119" s="12"/>
      <c r="K119" s="12"/>
      <c r="L119" s="12"/>
      <c r="M119" s="12"/>
      <c r="N119" s="13"/>
      <c r="O119" s="12">
        <f t="shared" si="18"/>
        <v>0</v>
      </c>
      <c r="P119" s="12">
        <f t="shared" si="19"/>
        <v>0</v>
      </c>
      <c r="Q119" s="57"/>
      <c r="R119" s="15">
        <v>7.0000000000000007E-2</v>
      </c>
      <c r="S119" s="15">
        <f t="shared" si="20"/>
        <v>0</v>
      </c>
    </row>
    <row r="120" spans="1:21" x14ac:dyDescent="0.2">
      <c r="A120" s="36" t="s">
        <v>189</v>
      </c>
      <c r="B120" s="36" t="s">
        <v>118</v>
      </c>
      <c r="C120" s="36">
        <v>90444700</v>
      </c>
      <c r="D120" s="36" t="s">
        <v>277</v>
      </c>
      <c r="E120" s="12" t="s">
        <v>46</v>
      </c>
      <c r="F120" s="12">
        <v>750</v>
      </c>
      <c r="G120" s="12">
        <v>10</v>
      </c>
      <c r="H120" s="12">
        <v>100</v>
      </c>
      <c r="I120" s="12"/>
      <c r="J120" s="12"/>
      <c r="K120" s="12"/>
      <c r="L120" s="12"/>
      <c r="M120" s="12"/>
      <c r="N120" s="13"/>
      <c r="O120" s="12">
        <f t="shared" si="18"/>
        <v>0</v>
      </c>
      <c r="P120" s="12">
        <f t="shared" si="19"/>
        <v>0</v>
      </c>
      <c r="Q120" s="57"/>
      <c r="R120" s="15">
        <v>7.0000000000000007E-2</v>
      </c>
      <c r="S120" s="15">
        <f t="shared" si="20"/>
        <v>0</v>
      </c>
    </row>
    <row r="121" spans="1:21" x14ac:dyDescent="0.2">
      <c r="A121" s="11" t="s">
        <v>119</v>
      </c>
      <c r="B121" s="11" t="s">
        <v>120</v>
      </c>
      <c r="C121" s="11" t="s">
        <v>119</v>
      </c>
      <c r="D121" s="11" t="s">
        <v>275</v>
      </c>
      <c r="E121" s="12">
        <v>20</v>
      </c>
      <c r="F121" s="12">
        <v>900</v>
      </c>
      <c r="G121" s="12">
        <v>10</v>
      </c>
      <c r="H121" s="12">
        <v>50</v>
      </c>
      <c r="I121" s="12"/>
      <c r="J121" s="12"/>
      <c r="K121" s="12"/>
      <c r="L121" s="12"/>
      <c r="M121" s="12"/>
      <c r="N121" s="13"/>
      <c r="O121" s="12">
        <f t="shared" si="18"/>
        <v>0</v>
      </c>
      <c r="P121" s="12">
        <f t="shared" si="19"/>
        <v>0</v>
      </c>
      <c r="Q121" s="57"/>
      <c r="R121" s="15">
        <v>0.08</v>
      </c>
      <c r="S121" s="15">
        <f t="shared" si="20"/>
        <v>0</v>
      </c>
    </row>
    <row r="122" spans="1:21" x14ac:dyDescent="0.2">
      <c r="A122" s="36" t="s">
        <v>263</v>
      </c>
      <c r="B122" s="36" t="s">
        <v>120</v>
      </c>
      <c r="C122" s="36">
        <v>90444800</v>
      </c>
      <c r="D122" s="36" t="s">
        <v>277</v>
      </c>
      <c r="E122" s="12" t="s">
        <v>46</v>
      </c>
      <c r="F122" s="12">
        <v>900</v>
      </c>
      <c r="G122" s="12">
        <v>10</v>
      </c>
      <c r="H122" s="12">
        <v>50</v>
      </c>
      <c r="I122" s="12"/>
      <c r="J122" s="12"/>
      <c r="K122" s="12"/>
      <c r="L122" s="12"/>
      <c r="M122" s="12"/>
      <c r="N122" s="13"/>
      <c r="O122" s="12">
        <f t="shared" si="18"/>
        <v>0</v>
      </c>
      <c r="P122" s="12">
        <f t="shared" si="19"/>
        <v>0</v>
      </c>
      <c r="Q122" s="57"/>
      <c r="R122" s="15">
        <v>0.08</v>
      </c>
      <c r="S122" s="15">
        <f t="shared" si="20"/>
        <v>0</v>
      </c>
    </row>
    <row r="123" spans="1:21" x14ac:dyDescent="0.2">
      <c r="A123" s="11" t="s">
        <v>121</v>
      </c>
      <c r="B123" s="11" t="s">
        <v>122</v>
      </c>
      <c r="C123" s="11" t="s">
        <v>121</v>
      </c>
      <c r="D123" s="11" t="s">
        <v>275</v>
      </c>
      <c r="E123" s="12">
        <v>20</v>
      </c>
      <c r="F123" s="12">
        <v>1200</v>
      </c>
      <c r="G123" s="12">
        <v>10</v>
      </c>
      <c r="H123" s="12">
        <v>50</v>
      </c>
      <c r="I123" s="12"/>
      <c r="J123" s="12"/>
      <c r="K123" s="12"/>
      <c r="L123" s="12"/>
      <c r="M123" s="12"/>
      <c r="N123" s="13"/>
      <c r="O123" s="12">
        <f t="shared" si="18"/>
        <v>0</v>
      </c>
      <c r="P123" s="12">
        <f t="shared" si="19"/>
        <v>0</v>
      </c>
      <c r="Q123" s="57"/>
      <c r="R123" s="15">
        <v>0.11</v>
      </c>
      <c r="S123" s="15">
        <f t="shared" si="20"/>
        <v>0</v>
      </c>
    </row>
    <row r="124" spans="1:21" x14ac:dyDescent="0.2">
      <c r="A124" s="11" t="s">
        <v>207</v>
      </c>
      <c r="B124" s="11" t="s">
        <v>208</v>
      </c>
      <c r="C124" s="11" t="s">
        <v>207</v>
      </c>
      <c r="D124" s="11" t="s">
        <v>275</v>
      </c>
      <c r="E124" s="12">
        <v>20</v>
      </c>
      <c r="F124" s="12">
        <v>1500</v>
      </c>
      <c r="G124" s="12">
        <v>10</v>
      </c>
      <c r="H124" s="12">
        <v>50</v>
      </c>
      <c r="I124" s="12"/>
      <c r="J124" s="12"/>
      <c r="K124" s="12"/>
      <c r="L124" s="12"/>
      <c r="M124" s="12"/>
      <c r="N124" s="13"/>
      <c r="O124" s="12">
        <f t="shared" si="18"/>
        <v>0</v>
      </c>
      <c r="P124" s="12">
        <f t="shared" si="19"/>
        <v>0</v>
      </c>
      <c r="Q124" s="57"/>
      <c r="R124" s="15">
        <v>7.0000000000000007E-2</v>
      </c>
      <c r="S124" s="15">
        <f t="shared" si="20"/>
        <v>0</v>
      </c>
    </row>
    <row r="125" spans="1:21" x14ac:dyDescent="0.2">
      <c r="A125" s="11" t="s">
        <v>209</v>
      </c>
      <c r="B125" s="11" t="s">
        <v>210</v>
      </c>
      <c r="C125" s="11" t="s">
        <v>209</v>
      </c>
      <c r="D125" s="11" t="s">
        <v>275</v>
      </c>
      <c r="E125" s="12">
        <v>20</v>
      </c>
      <c r="F125" s="12">
        <v>1800</v>
      </c>
      <c r="G125" s="12">
        <v>10</v>
      </c>
      <c r="H125" s="12">
        <v>50</v>
      </c>
      <c r="I125" s="12"/>
      <c r="J125" s="12"/>
      <c r="K125" s="12"/>
      <c r="L125" s="12"/>
      <c r="M125" s="12"/>
      <c r="N125" s="13"/>
      <c r="O125" s="12">
        <f t="shared" si="18"/>
        <v>0</v>
      </c>
      <c r="P125" s="12">
        <f t="shared" si="19"/>
        <v>0</v>
      </c>
      <c r="Q125" s="58"/>
      <c r="R125" s="15">
        <v>0.09</v>
      </c>
      <c r="S125" s="15">
        <f t="shared" si="20"/>
        <v>0</v>
      </c>
      <c r="T125" s="43"/>
    </row>
    <row r="126" spans="1:21" x14ac:dyDescent="0.2">
      <c r="A126" s="11" t="s">
        <v>123</v>
      </c>
      <c r="B126" s="11" t="s">
        <v>124</v>
      </c>
      <c r="C126" s="11" t="s">
        <v>123</v>
      </c>
      <c r="D126" s="11" t="s">
        <v>275</v>
      </c>
      <c r="E126" s="12">
        <v>25</v>
      </c>
      <c r="F126" s="12">
        <v>150</v>
      </c>
      <c r="G126" s="12">
        <v>10</v>
      </c>
      <c r="H126" s="12">
        <v>200</v>
      </c>
      <c r="I126" s="12"/>
      <c r="J126" s="12"/>
      <c r="K126" s="12"/>
      <c r="L126" s="12"/>
      <c r="M126" s="12"/>
      <c r="N126" s="13"/>
      <c r="O126" s="12">
        <f t="shared" si="18"/>
        <v>0</v>
      </c>
      <c r="P126" s="12">
        <f t="shared" si="19"/>
        <v>0</v>
      </c>
      <c r="Q126" s="57"/>
      <c r="R126" s="15">
        <v>0.04</v>
      </c>
      <c r="S126" s="15">
        <f t="shared" si="20"/>
        <v>0</v>
      </c>
      <c r="T126" s="43">
        <f>SUM(S126:S143)</f>
        <v>0.7</v>
      </c>
      <c r="U126" s="3">
        <f>T126*100/$T$144</f>
        <v>3.2452480296708397</v>
      </c>
    </row>
    <row r="127" spans="1:21" x14ac:dyDescent="0.2">
      <c r="A127" s="36" t="s">
        <v>257</v>
      </c>
      <c r="B127" s="36" t="s">
        <v>124</v>
      </c>
      <c r="C127" s="36">
        <v>90445200</v>
      </c>
      <c r="D127" s="36" t="s">
        <v>277</v>
      </c>
      <c r="E127" s="12">
        <v>25</v>
      </c>
      <c r="F127" s="12">
        <v>150</v>
      </c>
      <c r="G127" s="12">
        <v>10</v>
      </c>
      <c r="H127" s="12">
        <v>200</v>
      </c>
      <c r="I127" s="12"/>
      <c r="J127" s="12"/>
      <c r="K127" s="12"/>
      <c r="L127" s="12"/>
      <c r="M127" s="12"/>
      <c r="N127" s="13"/>
      <c r="O127" s="12">
        <f t="shared" si="18"/>
        <v>0</v>
      </c>
      <c r="P127" s="12">
        <f t="shared" si="19"/>
        <v>0</v>
      </c>
      <c r="Q127" s="57"/>
      <c r="R127" s="15">
        <v>0.04</v>
      </c>
      <c r="S127" s="15">
        <f t="shared" si="20"/>
        <v>0</v>
      </c>
    </row>
    <row r="128" spans="1:21" x14ac:dyDescent="0.2">
      <c r="A128" s="11" t="s">
        <v>125</v>
      </c>
      <c r="B128" s="11" t="s">
        <v>126</v>
      </c>
      <c r="C128" s="11" t="s">
        <v>125</v>
      </c>
      <c r="D128" s="11" t="s">
        <v>275</v>
      </c>
      <c r="E128" s="12">
        <v>25</v>
      </c>
      <c r="F128" s="12">
        <v>300</v>
      </c>
      <c r="G128" s="12">
        <v>10</v>
      </c>
      <c r="H128" s="12">
        <v>100</v>
      </c>
      <c r="I128" s="12"/>
      <c r="J128" s="12"/>
      <c r="K128" s="12"/>
      <c r="L128" s="12"/>
      <c r="M128" s="12"/>
      <c r="N128" s="13"/>
      <c r="O128" s="12">
        <f t="shared" si="18"/>
        <v>0</v>
      </c>
      <c r="P128" s="12">
        <f t="shared" si="19"/>
        <v>0</v>
      </c>
      <c r="Q128" s="57"/>
      <c r="R128" s="15">
        <v>0.04</v>
      </c>
      <c r="S128" s="15">
        <f t="shared" si="20"/>
        <v>0</v>
      </c>
    </row>
    <row r="129" spans="1:21" x14ac:dyDescent="0.2">
      <c r="A129" s="36" t="s">
        <v>127</v>
      </c>
      <c r="B129" s="36" t="s">
        <v>126</v>
      </c>
      <c r="C129" s="36">
        <v>90445300</v>
      </c>
      <c r="D129" s="36" t="s">
        <v>277</v>
      </c>
      <c r="E129" s="12" t="s">
        <v>63</v>
      </c>
      <c r="F129" s="12">
        <v>300</v>
      </c>
      <c r="G129" s="12">
        <v>10</v>
      </c>
      <c r="H129" s="12">
        <v>100</v>
      </c>
      <c r="I129" s="12"/>
      <c r="J129" s="12"/>
      <c r="K129" s="12"/>
      <c r="L129" s="12"/>
      <c r="M129" s="12"/>
      <c r="N129" s="13"/>
      <c r="O129" s="12">
        <f t="shared" si="18"/>
        <v>0</v>
      </c>
      <c r="P129" s="12">
        <f t="shared" si="19"/>
        <v>0</v>
      </c>
      <c r="Q129" s="57"/>
      <c r="R129" s="15">
        <v>0.04</v>
      </c>
      <c r="S129" s="15">
        <f t="shared" si="20"/>
        <v>0</v>
      </c>
    </row>
    <row r="130" spans="1:21" x14ac:dyDescent="0.2">
      <c r="A130" s="11" t="s">
        <v>128</v>
      </c>
      <c r="B130" s="11" t="s">
        <v>129</v>
      </c>
      <c r="C130" s="11" t="s">
        <v>128</v>
      </c>
      <c r="D130" s="11" t="s">
        <v>275</v>
      </c>
      <c r="E130" s="12">
        <v>25</v>
      </c>
      <c r="F130" s="12">
        <v>450</v>
      </c>
      <c r="G130" s="12">
        <v>10</v>
      </c>
      <c r="H130" s="12">
        <v>100</v>
      </c>
      <c r="I130" s="12"/>
      <c r="J130" s="12"/>
      <c r="K130" s="12"/>
      <c r="L130" s="12"/>
      <c r="M130" s="12"/>
      <c r="N130" s="13"/>
      <c r="O130" s="12">
        <f t="shared" si="18"/>
        <v>0</v>
      </c>
      <c r="P130" s="12">
        <f t="shared" si="19"/>
        <v>0</v>
      </c>
      <c r="Q130" s="57"/>
      <c r="R130" s="15">
        <v>0.06</v>
      </c>
      <c r="S130" s="15">
        <f t="shared" si="20"/>
        <v>0</v>
      </c>
    </row>
    <row r="131" spans="1:21" x14ac:dyDescent="0.2">
      <c r="A131" s="36" t="s">
        <v>190</v>
      </c>
      <c r="B131" s="36" t="s">
        <v>129</v>
      </c>
      <c r="C131" s="36">
        <v>90445400</v>
      </c>
      <c r="D131" s="36" t="s">
        <v>277</v>
      </c>
      <c r="E131" s="12" t="s">
        <v>63</v>
      </c>
      <c r="F131" s="12">
        <v>450</v>
      </c>
      <c r="G131" s="12">
        <v>10</v>
      </c>
      <c r="H131" s="12">
        <v>100</v>
      </c>
      <c r="I131" s="12"/>
      <c r="J131" s="12"/>
      <c r="K131" s="12"/>
      <c r="L131" s="12">
        <v>500</v>
      </c>
      <c r="M131" s="12"/>
      <c r="N131" s="13"/>
      <c r="O131" s="12">
        <f t="shared" si="18"/>
        <v>500</v>
      </c>
      <c r="P131" s="12">
        <f t="shared" si="19"/>
        <v>5</v>
      </c>
      <c r="Q131" s="57"/>
      <c r="R131" s="15">
        <v>0.06</v>
      </c>
      <c r="S131" s="15">
        <f t="shared" si="20"/>
        <v>0.3</v>
      </c>
    </row>
    <row r="132" spans="1:21" x14ac:dyDescent="0.2">
      <c r="A132" s="11" t="s">
        <v>130</v>
      </c>
      <c r="B132" s="11" t="s">
        <v>131</v>
      </c>
      <c r="C132" s="11" t="s">
        <v>130</v>
      </c>
      <c r="D132" s="11" t="s">
        <v>275</v>
      </c>
      <c r="E132" s="12">
        <v>25</v>
      </c>
      <c r="F132" s="12">
        <v>600</v>
      </c>
      <c r="G132" s="12">
        <v>10</v>
      </c>
      <c r="H132" s="12">
        <v>50</v>
      </c>
      <c r="I132" s="12"/>
      <c r="J132" s="12"/>
      <c r="K132" s="12"/>
      <c r="L132" s="12"/>
      <c r="M132" s="12"/>
      <c r="N132" s="13"/>
      <c r="O132" s="12">
        <f t="shared" si="18"/>
        <v>0</v>
      </c>
      <c r="P132" s="12">
        <f t="shared" si="19"/>
        <v>0</v>
      </c>
      <c r="Q132" s="57"/>
      <c r="R132" s="15">
        <v>0.04</v>
      </c>
      <c r="S132" s="15">
        <f t="shared" si="20"/>
        <v>0</v>
      </c>
    </row>
    <row r="133" spans="1:21" x14ac:dyDescent="0.2">
      <c r="A133" s="36" t="s">
        <v>211</v>
      </c>
      <c r="B133" s="36" t="s">
        <v>131</v>
      </c>
      <c r="C133" s="36">
        <v>90445600</v>
      </c>
      <c r="D133" s="36" t="s">
        <v>277</v>
      </c>
      <c r="E133" s="12">
        <v>25</v>
      </c>
      <c r="F133" s="12">
        <v>600</v>
      </c>
      <c r="G133" s="12">
        <v>10</v>
      </c>
      <c r="H133" s="12">
        <v>50</v>
      </c>
      <c r="I133" s="12"/>
      <c r="J133" s="12"/>
      <c r="K133" s="12"/>
      <c r="L133" s="12"/>
      <c r="M133" s="12"/>
      <c r="N133" s="13"/>
      <c r="O133" s="12">
        <f t="shared" si="18"/>
        <v>0</v>
      </c>
      <c r="P133" s="12">
        <f t="shared" si="19"/>
        <v>0</v>
      </c>
      <c r="Q133" s="57"/>
      <c r="R133" s="15">
        <v>0.04</v>
      </c>
      <c r="S133" s="15">
        <f t="shared" si="20"/>
        <v>0</v>
      </c>
    </row>
    <row r="134" spans="1:21" x14ac:dyDescent="0.2">
      <c r="A134" s="11" t="s">
        <v>162</v>
      </c>
      <c r="B134" s="11" t="s">
        <v>163</v>
      </c>
      <c r="C134" s="11" t="s">
        <v>162</v>
      </c>
      <c r="D134" s="11" t="s">
        <v>275</v>
      </c>
      <c r="E134" s="12">
        <v>25</v>
      </c>
      <c r="F134" s="12">
        <v>750</v>
      </c>
      <c r="G134" s="12">
        <v>10</v>
      </c>
      <c r="H134" s="12">
        <v>50</v>
      </c>
      <c r="I134" s="12"/>
      <c r="J134" s="12"/>
      <c r="K134" s="12"/>
      <c r="L134" s="12"/>
      <c r="M134" s="12"/>
      <c r="N134" s="13"/>
      <c r="O134" s="12">
        <f t="shared" si="18"/>
        <v>0</v>
      </c>
      <c r="P134" s="12">
        <f t="shared" si="19"/>
        <v>0</v>
      </c>
      <c r="Q134" s="57"/>
      <c r="R134" s="15">
        <v>0.04</v>
      </c>
      <c r="S134" s="15">
        <f t="shared" si="20"/>
        <v>0</v>
      </c>
    </row>
    <row r="135" spans="1:21" x14ac:dyDescent="0.2">
      <c r="A135" s="36" t="s">
        <v>218</v>
      </c>
      <c r="B135" s="36" t="s">
        <v>163</v>
      </c>
      <c r="C135" s="31" t="s">
        <v>219</v>
      </c>
      <c r="D135" s="36" t="s">
        <v>277</v>
      </c>
      <c r="E135" s="12">
        <v>25</v>
      </c>
      <c r="F135" s="12">
        <v>750</v>
      </c>
      <c r="G135" s="12">
        <v>10</v>
      </c>
      <c r="H135" s="12">
        <v>50</v>
      </c>
      <c r="I135" s="12"/>
      <c r="J135" s="12"/>
      <c r="K135" s="12"/>
      <c r="L135" s="12"/>
      <c r="M135" s="12">
        <v>200</v>
      </c>
      <c r="N135" s="13"/>
      <c r="O135" s="12">
        <f t="shared" si="18"/>
        <v>200</v>
      </c>
      <c r="P135" s="12">
        <f t="shared" si="19"/>
        <v>4</v>
      </c>
      <c r="Q135" s="57"/>
      <c r="R135" s="15">
        <v>0.04</v>
      </c>
      <c r="S135" s="15">
        <f t="shared" si="20"/>
        <v>0.16</v>
      </c>
    </row>
    <row r="136" spans="1:21" x14ac:dyDescent="0.2">
      <c r="A136" s="11" t="s">
        <v>132</v>
      </c>
      <c r="B136" s="11" t="s">
        <v>133</v>
      </c>
      <c r="C136" s="11" t="s">
        <v>132</v>
      </c>
      <c r="D136" s="11" t="s">
        <v>275</v>
      </c>
      <c r="E136" s="12">
        <v>25</v>
      </c>
      <c r="F136" s="12">
        <v>900</v>
      </c>
      <c r="G136" s="12">
        <v>10</v>
      </c>
      <c r="H136" s="12">
        <v>50</v>
      </c>
      <c r="I136" s="12"/>
      <c r="J136" s="12"/>
      <c r="K136" s="12"/>
      <c r="L136" s="12"/>
      <c r="M136" s="12"/>
      <c r="N136" s="13"/>
      <c r="O136" s="12">
        <f t="shared" si="18"/>
        <v>0</v>
      </c>
      <c r="P136" s="12">
        <f t="shared" si="19"/>
        <v>0</v>
      </c>
      <c r="Q136" s="57"/>
      <c r="R136" s="15">
        <v>0.06</v>
      </c>
      <c r="S136" s="15">
        <f t="shared" si="20"/>
        <v>0</v>
      </c>
    </row>
    <row r="137" spans="1:21" x14ac:dyDescent="0.2">
      <c r="A137" s="36" t="s">
        <v>264</v>
      </c>
      <c r="B137" s="36" t="s">
        <v>133</v>
      </c>
      <c r="C137" s="31" t="s">
        <v>265</v>
      </c>
      <c r="D137" s="36" t="s">
        <v>277</v>
      </c>
      <c r="E137" s="12">
        <v>25</v>
      </c>
      <c r="F137" s="12">
        <v>900</v>
      </c>
      <c r="G137" s="12">
        <v>10</v>
      </c>
      <c r="H137" s="12">
        <v>50</v>
      </c>
      <c r="I137" s="12"/>
      <c r="J137" s="12"/>
      <c r="K137" s="12"/>
      <c r="L137" s="12"/>
      <c r="M137" s="12"/>
      <c r="N137" s="13"/>
      <c r="O137" s="12">
        <f t="shared" si="18"/>
        <v>0</v>
      </c>
      <c r="P137" s="12">
        <f t="shared" si="19"/>
        <v>0</v>
      </c>
      <c r="Q137" s="57"/>
      <c r="R137" s="15">
        <v>0.06</v>
      </c>
      <c r="S137" s="15">
        <f t="shared" si="20"/>
        <v>0</v>
      </c>
    </row>
    <row r="138" spans="1:21" x14ac:dyDescent="0.2">
      <c r="A138" s="11" t="s">
        <v>134</v>
      </c>
      <c r="B138" s="11" t="s">
        <v>135</v>
      </c>
      <c r="C138" s="11" t="s">
        <v>134</v>
      </c>
      <c r="D138" s="11" t="s">
        <v>275</v>
      </c>
      <c r="E138" s="12">
        <v>25</v>
      </c>
      <c r="F138" s="12">
        <v>1200</v>
      </c>
      <c r="G138" s="12">
        <v>10</v>
      </c>
      <c r="H138" s="12">
        <v>50</v>
      </c>
      <c r="I138" s="12"/>
      <c r="J138" s="12"/>
      <c r="K138" s="12"/>
      <c r="L138" s="12"/>
      <c r="M138" s="12"/>
      <c r="N138" s="13"/>
      <c r="O138" s="12">
        <f t="shared" si="18"/>
        <v>0</v>
      </c>
      <c r="P138" s="12">
        <f t="shared" si="19"/>
        <v>0</v>
      </c>
      <c r="Q138" s="57"/>
      <c r="R138" s="15">
        <v>0.08</v>
      </c>
      <c r="S138" s="15">
        <f t="shared" si="20"/>
        <v>0</v>
      </c>
    </row>
    <row r="139" spans="1:21" x14ac:dyDescent="0.2">
      <c r="A139" s="26" t="s">
        <v>451</v>
      </c>
      <c r="B139" s="36" t="s">
        <v>135</v>
      </c>
      <c r="C139" s="26">
        <v>90445810</v>
      </c>
      <c r="D139" s="36" t="s">
        <v>277</v>
      </c>
      <c r="E139" s="12" t="s">
        <v>63</v>
      </c>
      <c r="F139" s="12">
        <v>1200</v>
      </c>
      <c r="G139" s="12">
        <v>10</v>
      </c>
      <c r="H139" s="12">
        <v>50</v>
      </c>
      <c r="I139" s="12"/>
      <c r="J139" s="12"/>
      <c r="K139" s="12"/>
      <c r="L139" s="12"/>
      <c r="M139" s="12"/>
      <c r="N139" s="13"/>
      <c r="O139" s="12">
        <f t="shared" si="18"/>
        <v>0</v>
      </c>
      <c r="P139" s="12">
        <f t="shared" si="19"/>
        <v>0</v>
      </c>
      <c r="Q139" s="57"/>
      <c r="R139" s="15">
        <v>0.08</v>
      </c>
      <c r="S139" s="15">
        <f t="shared" si="20"/>
        <v>0</v>
      </c>
    </row>
    <row r="140" spans="1:21" x14ac:dyDescent="0.2">
      <c r="A140" s="11" t="s">
        <v>238</v>
      </c>
      <c r="B140" s="11" t="s">
        <v>239</v>
      </c>
      <c r="C140" s="11" t="s">
        <v>238</v>
      </c>
      <c r="D140" s="11" t="s">
        <v>275</v>
      </c>
      <c r="E140" s="12">
        <v>25</v>
      </c>
      <c r="F140" s="12">
        <v>1524</v>
      </c>
      <c r="G140" s="12">
        <v>10</v>
      </c>
      <c r="H140" s="12">
        <v>50</v>
      </c>
      <c r="I140" s="12"/>
      <c r="J140" s="12"/>
      <c r="K140" s="12"/>
      <c r="L140" s="12"/>
      <c r="M140" s="12"/>
      <c r="N140" s="13"/>
      <c r="O140" s="12">
        <f t="shared" si="18"/>
        <v>0</v>
      </c>
      <c r="P140" s="12">
        <f t="shared" si="19"/>
        <v>0</v>
      </c>
      <c r="Q140" s="57"/>
      <c r="R140" s="15">
        <v>0.08</v>
      </c>
      <c r="S140" s="15">
        <f t="shared" si="20"/>
        <v>0</v>
      </c>
    </row>
    <row r="141" spans="1:21" x14ac:dyDescent="0.2">
      <c r="A141" s="11" t="s">
        <v>164</v>
      </c>
      <c r="B141" s="11" t="s">
        <v>165</v>
      </c>
      <c r="C141" s="11" t="s">
        <v>164</v>
      </c>
      <c r="D141" s="11" t="s">
        <v>275</v>
      </c>
      <c r="E141" s="12">
        <v>25</v>
      </c>
      <c r="F141" s="12">
        <v>1800</v>
      </c>
      <c r="G141" s="12">
        <v>10</v>
      </c>
      <c r="H141" s="12">
        <v>50</v>
      </c>
      <c r="I141" s="12"/>
      <c r="J141" s="12"/>
      <c r="K141" s="12"/>
      <c r="L141" s="12"/>
      <c r="M141" s="12"/>
      <c r="N141" s="13"/>
      <c r="O141" s="12">
        <f t="shared" si="18"/>
        <v>0</v>
      </c>
      <c r="P141" s="12">
        <f t="shared" si="19"/>
        <v>0</v>
      </c>
      <c r="Q141" s="57"/>
      <c r="R141" s="15">
        <v>0.12</v>
      </c>
      <c r="S141" s="15">
        <f t="shared" si="20"/>
        <v>0</v>
      </c>
    </row>
    <row r="142" spans="1:21" x14ac:dyDescent="0.2">
      <c r="A142" s="36" t="s">
        <v>227</v>
      </c>
      <c r="B142" s="36" t="s">
        <v>165</v>
      </c>
      <c r="C142" s="36">
        <v>90445900</v>
      </c>
      <c r="D142" s="36" t="s">
        <v>277</v>
      </c>
      <c r="E142" s="12">
        <v>25</v>
      </c>
      <c r="F142" s="12">
        <v>1800</v>
      </c>
      <c r="G142" s="12">
        <v>10</v>
      </c>
      <c r="H142" s="12">
        <v>50</v>
      </c>
      <c r="I142" s="12"/>
      <c r="J142" s="12"/>
      <c r="K142" s="12"/>
      <c r="L142" s="12"/>
      <c r="M142" s="12"/>
      <c r="N142" s="13"/>
      <c r="O142" s="12">
        <f t="shared" si="18"/>
        <v>0</v>
      </c>
      <c r="P142" s="12">
        <f t="shared" si="19"/>
        <v>0</v>
      </c>
      <c r="Q142" s="57"/>
      <c r="R142" s="15">
        <v>0.12</v>
      </c>
      <c r="S142" s="15">
        <f t="shared" si="20"/>
        <v>0</v>
      </c>
      <c r="T142" s="43"/>
    </row>
    <row r="143" spans="1:21" x14ac:dyDescent="0.2">
      <c r="A143" s="36" t="s">
        <v>301</v>
      </c>
      <c r="B143" s="36" t="s">
        <v>302</v>
      </c>
      <c r="C143" s="36">
        <v>90446000</v>
      </c>
      <c r="D143" s="36" t="s">
        <v>277</v>
      </c>
      <c r="E143" s="12">
        <v>25</v>
      </c>
      <c r="F143" s="12">
        <v>2400</v>
      </c>
      <c r="G143" s="12">
        <v>10</v>
      </c>
      <c r="H143" s="12">
        <v>50</v>
      </c>
      <c r="I143" s="12"/>
      <c r="J143" s="12">
        <v>100</v>
      </c>
      <c r="K143" s="12"/>
      <c r="L143" s="12"/>
      <c r="M143" s="12"/>
      <c r="N143" s="13"/>
      <c r="O143" s="12">
        <f t="shared" si="18"/>
        <v>100</v>
      </c>
      <c r="P143" s="12">
        <f t="shared" si="19"/>
        <v>2</v>
      </c>
      <c r="Q143" s="57"/>
      <c r="R143" s="15">
        <v>0.12</v>
      </c>
      <c r="S143" s="15">
        <f t="shared" si="20"/>
        <v>0.24</v>
      </c>
      <c r="T143" s="43"/>
    </row>
    <row r="144" spans="1:21" x14ac:dyDescent="0.2">
      <c r="A144" s="305"/>
      <c r="B144" s="305"/>
      <c r="C144" s="305"/>
      <c r="D144" s="305"/>
      <c r="E144" s="305"/>
      <c r="F144" s="305"/>
      <c r="G144" s="305"/>
      <c r="H144" s="305"/>
      <c r="I144" s="36">
        <f t="shared" ref="I144:P144" si="21">SUBTOTAL(9,I5:I143)</f>
        <v>100</v>
      </c>
      <c r="J144" s="36">
        <f t="shared" si="21"/>
        <v>100</v>
      </c>
      <c r="K144" s="36">
        <f t="shared" si="21"/>
        <v>1000</v>
      </c>
      <c r="L144" s="36">
        <f t="shared" si="21"/>
        <v>12070</v>
      </c>
      <c r="M144" s="36">
        <f t="shared" ref="M144" si="22">SUBTOTAL(9,M5:M143)</f>
        <v>9900</v>
      </c>
      <c r="N144" s="36">
        <f t="shared" si="21"/>
        <v>0</v>
      </c>
      <c r="O144" s="36">
        <f t="shared" si="21"/>
        <v>23170</v>
      </c>
      <c r="P144" s="36">
        <f t="shared" si="21"/>
        <v>338</v>
      </c>
      <c r="Q144" s="59"/>
      <c r="R144" s="12"/>
      <c r="S144" s="36">
        <f>SUBTOTAL(9,S5:S143)</f>
        <v>22.869999999999997</v>
      </c>
      <c r="T144" s="3">
        <f>SUM(T13:T143)</f>
        <v>21.569999999999997</v>
      </c>
      <c r="U144" s="3">
        <f>SUM(U13:U143)</f>
        <v>99.999999999999986</v>
      </c>
    </row>
    <row r="145" spans="1:19" x14ac:dyDescent="0.2">
      <c r="A145" s="305"/>
      <c r="B145" s="305"/>
      <c r="C145" s="305"/>
      <c r="D145" s="305"/>
      <c r="E145" s="305"/>
      <c r="F145" s="305"/>
      <c r="G145" s="305"/>
      <c r="H145" s="305"/>
      <c r="I145" s="36">
        <v>2</v>
      </c>
      <c r="J145" s="36">
        <v>2</v>
      </c>
      <c r="K145" s="36">
        <v>4</v>
      </c>
      <c r="L145" s="36">
        <v>176</v>
      </c>
      <c r="M145" s="36">
        <v>154</v>
      </c>
      <c r="N145" s="36"/>
      <c r="O145" s="36"/>
      <c r="P145" s="36">
        <f>SUM(I145:N145)</f>
        <v>338</v>
      </c>
      <c r="S145" s="3">
        <f>S144/30</f>
        <v>0.7623333333333332</v>
      </c>
    </row>
    <row r="146" spans="1:19" x14ac:dyDescent="0.2">
      <c r="A146" s="305"/>
      <c r="B146" s="305"/>
      <c r="C146" s="305"/>
      <c r="D146" s="305"/>
      <c r="E146" s="305"/>
      <c r="F146" s="305"/>
      <c r="G146" s="305"/>
      <c r="H146" s="305"/>
      <c r="I146" s="36">
        <v>0.12</v>
      </c>
      <c r="J146" s="36">
        <v>0.24</v>
      </c>
      <c r="K146" s="36">
        <v>0.24</v>
      </c>
      <c r="L146" s="36">
        <v>11.84</v>
      </c>
      <c r="M146" s="36">
        <v>10.43</v>
      </c>
      <c r="N146" s="36"/>
      <c r="O146" s="36"/>
      <c r="P146" s="36">
        <f>SUM(I146:N146)</f>
        <v>22.869999999999997</v>
      </c>
    </row>
    <row r="147" spans="1:19" x14ac:dyDescent="0.2">
      <c r="A147" s="34"/>
      <c r="B147" s="34"/>
      <c r="C147" s="34"/>
      <c r="D147" s="34"/>
      <c r="E147" s="34"/>
      <c r="F147" s="34"/>
      <c r="G147" s="34"/>
      <c r="H147" s="34"/>
    </row>
    <row r="148" spans="1:19" x14ac:dyDescent="0.2">
      <c r="A148" s="28" t="s">
        <v>136</v>
      </c>
      <c r="B148" s="28" t="s">
        <v>136</v>
      </c>
      <c r="C148" s="30"/>
      <c r="D148" s="30"/>
      <c r="E148" s="8" t="s">
        <v>10</v>
      </c>
      <c r="F148" s="8" t="s">
        <v>137</v>
      </c>
      <c r="G148" s="300" t="s">
        <v>138</v>
      </c>
      <c r="H148" s="301"/>
      <c r="I148" s="20"/>
      <c r="J148" s="20"/>
      <c r="K148" s="20"/>
      <c r="L148" s="20"/>
      <c r="M148" s="20"/>
      <c r="N148" s="20"/>
      <c r="O148" s="12"/>
      <c r="P148" s="12"/>
      <c r="Q148" s="35"/>
      <c r="R148" s="12"/>
      <c r="S148" s="15"/>
    </row>
    <row r="149" spans="1:19" x14ac:dyDescent="0.2">
      <c r="A149" s="36"/>
      <c r="B149" s="36"/>
      <c r="C149" s="36"/>
      <c r="D149" s="36"/>
      <c r="E149" s="8"/>
      <c r="F149" s="8"/>
      <c r="G149" s="8" t="s">
        <v>139</v>
      </c>
      <c r="H149" s="8" t="s">
        <v>140</v>
      </c>
      <c r="I149" s="8" t="s">
        <v>140</v>
      </c>
      <c r="J149" s="8" t="s">
        <v>140</v>
      </c>
      <c r="K149" s="8" t="s">
        <v>140</v>
      </c>
      <c r="L149" s="8" t="s">
        <v>140</v>
      </c>
      <c r="M149" s="8" t="s">
        <v>140</v>
      </c>
      <c r="N149" s="8" t="s">
        <v>140</v>
      </c>
      <c r="O149" s="36" t="s">
        <v>140</v>
      </c>
      <c r="P149" s="36" t="s">
        <v>12</v>
      </c>
      <c r="Q149" s="37"/>
      <c r="R149" s="12"/>
      <c r="S149" s="15"/>
    </row>
    <row r="150" spans="1:19" x14ac:dyDescent="0.2">
      <c r="A150" s="38" t="s">
        <v>142</v>
      </c>
      <c r="B150" s="38" t="s">
        <v>143</v>
      </c>
      <c r="C150" s="38" t="s">
        <v>142</v>
      </c>
      <c r="D150" s="38" t="s">
        <v>142</v>
      </c>
      <c r="E150" s="12">
        <v>13</v>
      </c>
      <c r="F150" s="12">
        <v>25</v>
      </c>
      <c r="G150" s="12">
        <v>5</v>
      </c>
      <c r="H150" s="12">
        <v>125</v>
      </c>
      <c r="I150" s="12"/>
      <c r="J150" s="12"/>
      <c r="K150" s="12"/>
      <c r="L150" s="12"/>
      <c r="M150" s="12"/>
      <c r="N150" s="12"/>
      <c r="O150" s="12">
        <f>SUM(I150:N150)</f>
        <v>0</v>
      </c>
      <c r="P150" s="12">
        <f>$O150/$H150</f>
        <v>0</v>
      </c>
      <c r="Q150" s="39"/>
      <c r="R150" s="15">
        <v>0.09</v>
      </c>
      <c r="S150" s="15">
        <f>$P150*$R150</f>
        <v>0</v>
      </c>
    </row>
    <row r="151" spans="1:19" x14ac:dyDescent="0.2">
      <c r="A151" s="38" t="s">
        <v>144</v>
      </c>
      <c r="B151" s="38" t="s">
        <v>145</v>
      </c>
      <c r="C151" s="38" t="s">
        <v>144</v>
      </c>
      <c r="D151" s="38" t="s">
        <v>144</v>
      </c>
      <c r="E151" s="12">
        <v>19</v>
      </c>
      <c r="F151" s="12">
        <v>25</v>
      </c>
      <c r="G151" s="12">
        <v>5</v>
      </c>
      <c r="H151" s="12">
        <v>125</v>
      </c>
      <c r="I151" s="12"/>
      <c r="J151" s="12"/>
      <c r="K151" s="12"/>
      <c r="L151" s="12"/>
      <c r="M151" s="12"/>
      <c r="N151" s="12"/>
      <c r="O151" s="12">
        <f>SUM(I151:N151)</f>
        <v>0</v>
      </c>
      <c r="P151" s="12">
        <f>$O151/$H151</f>
        <v>0</v>
      </c>
      <c r="Q151" s="39"/>
      <c r="R151" s="15">
        <v>0.15</v>
      </c>
      <c r="S151" s="15">
        <f>$P151*$R151</f>
        <v>0</v>
      </c>
    </row>
    <row r="152" spans="1:19" x14ac:dyDescent="0.2">
      <c r="B152" s="3"/>
      <c r="I152" s="36">
        <f t="shared" ref="I152:N152" si="23">SUM(I150:I151)</f>
        <v>0</v>
      </c>
      <c r="J152" s="36">
        <f t="shared" si="23"/>
        <v>0</v>
      </c>
      <c r="K152" s="36">
        <f t="shared" si="23"/>
        <v>0</v>
      </c>
      <c r="L152" s="36">
        <f t="shared" si="23"/>
        <v>0</v>
      </c>
      <c r="M152" s="36">
        <f t="shared" ref="M152" si="24">SUM(M150:M151)</f>
        <v>0</v>
      </c>
      <c r="N152" s="36">
        <f t="shared" si="23"/>
        <v>0</v>
      </c>
      <c r="O152" s="36">
        <f>SUBTOTAL(9,O150:O151)</f>
        <v>0</v>
      </c>
      <c r="P152" s="36">
        <f>SUBTOTAL(9,P150:P151)</f>
        <v>0</v>
      </c>
      <c r="Q152" s="37"/>
      <c r="R152" s="12"/>
      <c r="S152" s="33">
        <f>SUBTOTAL(9,S150:S151)</f>
        <v>0</v>
      </c>
    </row>
    <row r="153" spans="1:19" x14ac:dyDescent="0.2">
      <c r="B153" s="3"/>
      <c r="I153" s="40"/>
      <c r="J153" s="40"/>
      <c r="K153" s="40"/>
      <c r="L153" s="40"/>
      <c r="M153" s="40"/>
      <c r="N153" s="40"/>
      <c r="O153" s="36">
        <v>0</v>
      </c>
      <c r="P153" s="36">
        <v>0</v>
      </c>
      <c r="Q153" s="35"/>
      <c r="R153" s="12"/>
      <c r="S153" s="33">
        <v>0</v>
      </c>
    </row>
  </sheetData>
  <autoFilter ref="D3:D146"/>
  <mergeCells count="11">
    <mergeCell ref="A109:B109"/>
    <mergeCell ref="A144:H144"/>
    <mergeCell ref="A145:H145"/>
    <mergeCell ref="A146:H146"/>
    <mergeCell ref="G148:H148"/>
    <mergeCell ref="R3:S3"/>
    <mergeCell ref="A1:H1"/>
    <mergeCell ref="A2:D2"/>
    <mergeCell ref="E2:H2"/>
    <mergeCell ref="G3:H3"/>
    <mergeCell ref="O3:P3"/>
  </mergeCells>
  <conditionalFormatting sqref="A5:M143">
    <cfRule type="expression" dxfId="437" priority="1">
      <formula>MOD(ROW(),2)</formula>
    </cfRule>
  </conditionalFormatting>
  <conditionalFormatting sqref="N5:XFD143">
    <cfRule type="expression" dxfId="436" priority="3">
      <formula>MOD(ROW(),2)</formula>
    </cfRule>
  </conditionalFormatting>
  <conditionalFormatting sqref="O5:O143">
    <cfRule type="cellIs" dxfId="435" priority="5" operator="greaterThan">
      <formula>10000</formula>
    </cfRule>
  </conditionalFormatting>
  <conditionalFormatting sqref="O110:O143">
    <cfRule type="cellIs" dxfId="434" priority="6" operator="greaterThan">
      <formula>2000</formula>
    </cfRule>
  </conditionalFormatting>
  <conditionalFormatting sqref="S5:S108">
    <cfRule type="cellIs" dxfId="433" priority="4" operator="greaterThan">
      <formula>10</formula>
    </cfRule>
  </conditionalFormatting>
  <conditionalFormatting sqref="S139">
    <cfRule type="cellIs" dxfId="432" priority="2" operator="greaterThan">
      <formula>10</formula>
    </cfRule>
  </conditionalFormatting>
  <pageMargins left="0.25" right="0.25" top="0.75" bottom="0.75" header="0.3" footer="0.3"/>
  <pageSetup paperSize="9" scale="69" fitToHeight="0" orientation="landscape" r:id="rId1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9">
    <pageSetUpPr fitToPage="1"/>
  </sheetPr>
  <dimension ref="A1:T153"/>
  <sheetViews>
    <sheetView zoomScaleNormal="100" workbookViewId="0">
      <pane xSplit="4" ySplit="4" topLeftCell="E5" activePane="bottomRight" state="frozen"/>
      <selection pane="topRight" activeCell="D1" sqref="D1"/>
      <selection pane="bottomLeft" activeCell="A4" sqref="A4"/>
      <selection pane="bottomRight" activeCell="E5" sqref="E5"/>
    </sheetView>
  </sheetViews>
  <sheetFormatPr defaultColWidth="9.140625" defaultRowHeight="12.75" x14ac:dyDescent="0.2"/>
  <cols>
    <col min="1" max="1" width="12.5703125" style="3" customWidth="1"/>
    <col min="2" max="2" width="14" style="41" customWidth="1"/>
    <col min="3" max="3" width="14" style="3" bestFit="1" customWidth="1"/>
    <col min="4" max="4" width="12.28515625" style="3" customWidth="1"/>
    <col min="5" max="5" width="7.85546875" style="3" customWidth="1"/>
    <col min="6" max="6" width="8.5703125" style="3" customWidth="1"/>
    <col min="7" max="7" width="6.140625" style="3" customWidth="1"/>
    <col min="8" max="8" width="6.42578125" style="3" customWidth="1"/>
    <col min="9" max="12" width="10.140625" style="3" customWidth="1"/>
    <col min="13" max="13" width="8.28515625" style="3" customWidth="1"/>
    <col min="14" max="14" width="10.7109375" style="3" bestFit="1" customWidth="1"/>
    <col min="15" max="15" width="8.28515625" style="3" bestFit="1" customWidth="1"/>
    <col min="16" max="17" width="9.42578125" style="3" customWidth="1"/>
    <col min="18" max="18" width="9.28515625" style="3" customWidth="1"/>
    <col min="19" max="16384" width="9.140625" style="3"/>
  </cols>
  <sheetData>
    <row r="1" spans="1:20" x14ac:dyDescent="0.2">
      <c r="A1" s="303" t="s">
        <v>281</v>
      </c>
      <c r="B1" s="303"/>
      <c r="C1" s="303"/>
      <c r="D1" s="303"/>
      <c r="E1" s="303"/>
      <c r="F1" s="303"/>
      <c r="G1" s="303"/>
      <c r="H1" s="303"/>
      <c r="I1" s="30" t="s">
        <v>507</v>
      </c>
      <c r="J1" s="30" t="s">
        <v>521</v>
      </c>
      <c r="K1" s="30" t="s">
        <v>521</v>
      </c>
      <c r="L1" s="30" t="s">
        <v>524</v>
      </c>
      <c r="M1" s="20"/>
      <c r="N1" s="20"/>
      <c r="O1" s="20"/>
    </row>
    <row r="2" spans="1:20" x14ac:dyDescent="0.2">
      <c r="A2" s="303" t="s">
        <v>525</v>
      </c>
      <c r="B2" s="303"/>
      <c r="C2" s="303"/>
      <c r="D2" s="303"/>
      <c r="E2" s="303"/>
      <c r="F2" s="303"/>
      <c r="G2" s="303"/>
      <c r="H2" s="303"/>
      <c r="I2" s="10"/>
      <c r="J2" s="10"/>
      <c r="K2" s="10"/>
      <c r="L2" s="10"/>
      <c r="M2" s="8"/>
      <c r="N2" s="8"/>
      <c r="O2" s="8"/>
      <c r="P2" s="29"/>
      <c r="Q2" s="29"/>
      <c r="R2" s="30"/>
    </row>
    <row r="3" spans="1:20" x14ac:dyDescent="0.2">
      <c r="A3" s="8" t="s">
        <v>0</v>
      </c>
      <c r="B3" s="8" t="s">
        <v>1</v>
      </c>
      <c r="C3" s="8" t="s">
        <v>2</v>
      </c>
      <c r="D3" s="8" t="s">
        <v>274</v>
      </c>
      <c r="E3" s="8" t="s">
        <v>3</v>
      </c>
      <c r="F3" s="8" t="s">
        <v>4</v>
      </c>
      <c r="G3" s="302" t="s">
        <v>5</v>
      </c>
      <c r="H3" s="302"/>
      <c r="I3" s="31" t="s">
        <v>506</v>
      </c>
      <c r="J3" s="31" t="s">
        <v>515</v>
      </c>
      <c r="K3" s="31" t="s">
        <v>518</v>
      </c>
      <c r="L3" s="31" t="s">
        <v>523</v>
      </c>
      <c r="M3" s="36"/>
      <c r="N3" s="302" t="s">
        <v>6</v>
      </c>
      <c r="O3" s="302"/>
      <c r="P3" s="55"/>
      <c r="Q3" s="300" t="s">
        <v>7</v>
      </c>
      <c r="R3" s="301"/>
    </row>
    <row r="4" spans="1:20" x14ac:dyDescent="0.2">
      <c r="A4" s="36" t="s">
        <v>8</v>
      </c>
      <c r="B4" s="36"/>
      <c r="C4" s="36"/>
      <c r="D4" s="36"/>
      <c r="E4" s="7" t="s">
        <v>9</v>
      </c>
      <c r="F4" s="36" t="s">
        <v>10</v>
      </c>
      <c r="G4" s="8" t="s">
        <v>11</v>
      </c>
      <c r="H4" s="8" t="s">
        <v>12</v>
      </c>
      <c r="I4" s="36" t="s">
        <v>507</v>
      </c>
      <c r="J4" s="36" t="s">
        <v>516</v>
      </c>
      <c r="K4" s="36" t="s">
        <v>519</v>
      </c>
      <c r="L4" s="36" t="s">
        <v>524</v>
      </c>
      <c r="M4" s="36"/>
      <c r="N4" s="8" t="s">
        <v>13</v>
      </c>
      <c r="O4" s="8" t="s">
        <v>12</v>
      </c>
      <c r="P4" s="56"/>
      <c r="Q4" s="10" t="s">
        <v>14</v>
      </c>
      <c r="R4" s="10" t="s">
        <v>15</v>
      </c>
    </row>
    <row r="5" spans="1:20" x14ac:dyDescent="0.2">
      <c r="A5" s="11" t="s">
        <v>383</v>
      </c>
      <c r="B5" s="11" t="s">
        <v>384</v>
      </c>
      <c r="C5" s="11" t="s">
        <v>383</v>
      </c>
      <c r="D5" s="11" t="s">
        <v>275</v>
      </c>
      <c r="E5" s="12">
        <v>15</v>
      </c>
      <c r="F5" s="12">
        <v>225</v>
      </c>
      <c r="G5" s="12">
        <v>10</v>
      </c>
      <c r="H5" s="12">
        <v>400</v>
      </c>
      <c r="I5" s="12"/>
      <c r="J5" s="12"/>
      <c r="K5" s="12"/>
      <c r="L5" s="12"/>
      <c r="M5" s="13"/>
      <c r="N5" s="12">
        <f t="shared" ref="N5:N19" si="0">SUM(I5:M5)</f>
        <v>0</v>
      </c>
      <c r="O5" s="12">
        <f t="shared" ref="O5:O19" si="1">$N5/$H5</f>
        <v>0</v>
      </c>
      <c r="P5" s="57"/>
      <c r="Q5" s="15">
        <v>0.06</v>
      </c>
      <c r="R5" s="15">
        <f t="shared" ref="R5:R19" si="2">$O5*$Q5</f>
        <v>0</v>
      </c>
      <c r="S5" s="43">
        <f>SUM(R5:R19)</f>
        <v>0.8</v>
      </c>
      <c r="T5" s="3">
        <f>S5*100/$S$144</f>
        <v>6.8728522336769755</v>
      </c>
    </row>
    <row r="6" spans="1:20" x14ac:dyDescent="0.2">
      <c r="A6" s="11" t="s">
        <v>385</v>
      </c>
      <c r="B6" s="11" t="s">
        <v>386</v>
      </c>
      <c r="C6" s="11" t="s">
        <v>385</v>
      </c>
      <c r="D6" s="11" t="s">
        <v>275</v>
      </c>
      <c r="E6" s="12">
        <v>15</v>
      </c>
      <c r="F6" s="12">
        <v>300</v>
      </c>
      <c r="G6" s="12">
        <v>10</v>
      </c>
      <c r="H6" s="12">
        <v>300</v>
      </c>
      <c r="I6" s="12"/>
      <c r="J6" s="12"/>
      <c r="K6" s="12"/>
      <c r="L6" s="12"/>
      <c r="M6" s="13"/>
      <c r="N6" s="12">
        <f t="shared" si="0"/>
        <v>0</v>
      </c>
      <c r="O6" s="12">
        <f t="shared" si="1"/>
        <v>0</v>
      </c>
      <c r="P6" s="57"/>
      <c r="Q6" s="15">
        <v>0.06</v>
      </c>
      <c r="R6" s="15">
        <f t="shared" si="2"/>
        <v>0</v>
      </c>
      <c r="S6" s="43"/>
    </row>
    <row r="7" spans="1:20" x14ac:dyDescent="0.2">
      <c r="A7" s="36" t="s">
        <v>387</v>
      </c>
      <c r="B7" s="36" t="s">
        <v>259</v>
      </c>
      <c r="C7" s="31" t="s">
        <v>388</v>
      </c>
      <c r="D7" s="36" t="s">
        <v>277</v>
      </c>
      <c r="E7" s="12" t="s">
        <v>167</v>
      </c>
      <c r="F7" s="12">
        <v>300</v>
      </c>
      <c r="G7" s="12">
        <v>10</v>
      </c>
      <c r="H7" s="12">
        <v>300</v>
      </c>
      <c r="I7" s="12"/>
      <c r="J7" s="12"/>
      <c r="K7" s="12"/>
      <c r="L7" s="12"/>
      <c r="M7" s="13"/>
      <c r="N7" s="12">
        <f t="shared" si="0"/>
        <v>0</v>
      </c>
      <c r="O7" s="12">
        <f t="shared" si="1"/>
        <v>0</v>
      </c>
      <c r="P7" s="57"/>
      <c r="Q7" s="15">
        <v>0.06</v>
      </c>
      <c r="R7" s="15">
        <f t="shared" si="2"/>
        <v>0</v>
      </c>
      <c r="S7" s="43"/>
    </row>
    <row r="8" spans="1:20" x14ac:dyDescent="0.2">
      <c r="A8" s="11" t="s">
        <v>258</v>
      </c>
      <c r="B8" s="11" t="s">
        <v>259</v>
      </c>
      <c r="C8" s="11" t="s">
        <v>258</v>
      </c>
      <c r="D8" s="11" t="s">
        <v>275</v>
      </c>
      <c r="E8" s="12">
        <v>15</v>
      </c>
      <c r="F8" s="12">
        <v>375</v>
      </c>
      <c r="G8" s="12">
        <v>10</v>
      </c>
      <c r="H8" s="12">
        <v>200</v>
      </c>
      <c r="I8" s="12"/>
      <c r="J8" s="12"/>
      <c r="K8" s="12"/>
      <c r="L8" s="12"/>
      <c r="M8" s="13"/>
      <c r="N8" s="12">
        <f t="shared" si="0"/>
        <v>0</v>
      </c>
      <c r="O8" s="12">
        <f t="shared" si="1"/>
        <v>0</v>
      </c>
      <c r="P8" s="57"/>
      <c r="Q8" s="15">
        <v>0.06</v>
      </c>
      <c r="R8" s="15">
        <f t="shared" si="2"/>
        <v>0</v>
      </c>
      <c r="S8" s="43"/>
    </row>
    <row r="9" spans="1:20" x14ac:dyDescent="0.2">
      <c r="A9" s="11" t="s">
        <v>26</v>
      </c>
      <c r="B9" s="11" t="s">
        <v>27</v>
      </c>
      <c r="C9" s="11" t="s">
        <v>26</v>
      </c>
      <c r="D9" s="11" t="s">
        <v>275</v>
      </c>
      <c r="E9" s="12">
        <v>15</v>
      </c>
      <c r="F9" s="12">
        <v>457</v>
      </c>
      <c r="G9" s="12">
        <v>10</v>
      </c>
      <c r="H9" s="12">
        <v>200</v>
      </c>
      <c r="I9" s="12"/>
      <c r="J9" s="12"/>
      <c r="K9" s="12"/>
      <c r="L9" s="12"/>
      <c r="M9" s="13"/>
      <c r="N9" s="12">
        <f t="shared" si="0"/>
        <v>0</v>
      </c>
      <c r="O9" s="12">
        <f t="shared" si="1"/>
        <v>0</v>
      </c>
      <c r="P9" s="57"/>
      <c r="Q9" s="15">
        <v>0.05</v>
      </c>
      <c r="R9" s="15">
        <f t="shared" si="2"/>
        <v>0</v>
      </c>
    </row>
    <row r="10" spans="1:20" x14ac:dyDescent="0.2">
      <c r="A10" s="36" t="s">
        <v>169</v>
      </c>
      <c r="B10" s="36" t="s">
        <v>27</v>
      </c>
      <c r="C10" s="36">
        <v>90441400</v>
      </c>
      <c r="D10" s="36" t="s">
        <v>277</v>
      </c>
      <c r="E10" s="12" t="s">
        <v>167</v>
      </c>
      <c r="F10" s="12">
        <v>450</v>
      </c>
      <c r="G10" s="12">
        <v>10</v>
      </c>
      <c r="H10" s="12">
        <v>200</v>
      </c>
      <c r="I10" s="12"/>
      <c r="J10" s="12"/>
      <c r="K10" s="12"/>
      <c r="L10" s="12"/>
      <c r="M10" s="13"/>
      <c r="N10" s="12">
        <f t="shared" si="0"/>
        <v>0</v>
      </c>
      <c r="O10" s="12">
        <f t="shared" si="1"/>
        <v>0</v>
      </c>
      <c r="P10" s="57"/>
      <c r="Q10" s="15">
        <v>0.05</v>
      </c>
      <c r="R10" s="15">
        <f t="shared" si="2"/>
        <v>0</v>
      </c>
    </row>
    <row r="11" spans="1:20" x14ac:dyDescent="0.2">
      <c r="A11" s="11" t="s">
        <v>24</v>
      </c>
      <c r="B11" s="11" t="s">
        <v>25</v>
      </c>
      <c r="C11" s="11" t="s">
        <v>24</v>
      </c>
      <c r="D11" s="11" t="s">
        <v>275</v>
      </c>
      <c r="E11" s="12">
        <v>15</v>
      </c>
      <c r="F11" s="12">
        <v>610</v>
      </c>
      <c r="G11" s="12">
        <v>10</v>
      </c>
      <c r="H11" s="12">
        <v>100</v>
      </c>
      <c r="I11" s="12"/>
      <c r="J11" s="12"/>
      <c r="K11" s="12"/>
      <c r="L11" s="12">
        <v>2000</v>
      </c>
      <c r="M11" s="13"/>
      <c r="N11" s="12">
        <f t="shared" si="0"/>
        <v>2000</v>
      </c>
      <c r="O11" s="12">
        <f t="shared" si="1"/>
        <v>20</v>
      </c>
      <c r="P11" s="57"/>
      <c r="Q11" s="15">
        <v>0.04</v>
      </c>
      <c r="R11" s="15">
        <f t="shared" si="2"/>
        <v>0.8</v>
      </c>
    </row>
    <row r="12" spans="1:20" x14ac:dyDescent="0.2">
      <c r="A12" s="36" t="s">
        <v>168</v>
      </c>
      <c r="B12" s="36" t="s">
        <v>25</v>
      </c>
      <c r="C12" s="36">
        <v>90441600</v>
      </c>
      <c r="D12" s="36" t="s">
        <v>277</v>
      </c>
      <c r="E12" s="12" t="s">
        <v>167</v>
      </c>
      <c r="F12" s="12">
        <v>600</v>
      </c>
      <c r="G12" s="12">
        <v>10</v>
      </c>
      <c r="H12" s="12">
        <v>100</v>
      </c>
      <c r="I12" s="12"/>
      <c r="J12" s="12"/>
      <c r="K12" s="12"/>
      <c r="L12" s="12"/>
      <c r="M12" s="13"/>
      <c r="N12" s="12">
        <f t="shared" si="0"/>
        <v>0</v>
      </c>
      <c r="O12" s="12">
        <f t="shared" si="1"/>
        <v>0</v>
      </c>
      <c r="P12" s="57"/>
      <c r="Q12" s="15">
        <v>0.04</v>
      </c>
      <c r="R12" s="15">
        <f t="shared" si="2"/>
        <v>0</v>
      </c>
    </row>
    <row r="13" spans="1:20" x14ac:dyDescent="0.2">
      <c r="A13" s="11" t="s">
        <v>150</v>
      </c>
      <c r="B13" s="11" t="s">
        <v>151</v>
      </c>
      <c r="C13" s="11" t="s">
        <v>150</v>
      </c>
      <c r="D13" s="11" t="s">
        <v>275</v>
      </c>
      <c r="E13" s="12">
        <v>15</v>
      </c>
      <c r="F13" s="12">
        <v>760</v>
      </c>
      <c r="G13" s="12">
        <v>10</v>
      </c>
      <c r="H13" s="12">
        <v>100</v>
      </c>
      <c r="I13" s="12"/>
      <c r="J13" s="12"/>
      <c r="K13" s="12"/>
      <c r="L13" s="12"/>
      <c r="M13" s="13"/>
      <c r="N13" s="12">
        <f t="shared" si="0"/>
        <v>0</v>
      </c>
      <c r="O13" s="12">
        <f t="shared" si="1"/>
        <v>0</v>
      </c>
      <c r="P13" s="57"/>
      <c r="Q13" s="15">
        <v>0.04</v>
      </c>
      <c r="R13" s="15">
        <f t="shared" si="2"/>
        <v>0</v>
      </c>
    </row>
    <row r="14" spans="1:20" x14ac:dyDescent="0.2">
      <c r="A14" s="11" t="s">
        <v>20</v>
      </c>
      <c r="B14" s="11" t="s">
        <v>21</v>
      </c>
      <c r="C14" s="11" t="s">
        <v>20</v>
      </c>
      <c r="D14" s="11" t="s">
        <v>275</v>
      </c>
      <c r="E14" s="12">
        <v>15</v>
      </c>
      <c r="F14" s="12">
        <v>915</v>
      </c>
      <c r="G14" s="12">
        <v>10</v>
      </c>
      <c r="H14" s="12">
        <v>100</v>
      </c>
      <c r="I14" s="12"/>
      <c r="J14" s="12"/>
      <c r="K14" s="12"/>
      <c r="L14" s="12"/>
      <c r="M14" s="13"/>
      <c r="N14" s="12">
        <f t="shared" si="0"/>
        <v>0</v>
      </c>
      <c r="O14" s="12">
        <f t="shared" si="1"/>
        <v>0</v>
      </c>
      <c r="P14" s="57"/>
      <c r="Q14" s="15">
        <v>0.05</v>
      </c>
      <c r="R14" s="15">
        <f t="shared" si="2"/>
        <v>0</v>
      </c>
    </row>
    <row r="15" spans="1:20" x14ac:dyDescent="0.2">
      <c r="A15" s="13" t="s">
        <v>166</v>
      </c>
      <c r="B15" s="13" t="s">
        <v>21</v>
      </c>
      <c r="C15" s="13">
        <v>90441800</v>
      </c>
      <c r="D15" s="36" t="s">
        <v>277</v>
      </c>
      <c r="E15" s="12" t="s">
        <v>167</v>
      </c>
      <c r="F15" s="12">
        <v>900</v>
      </c>
      <c r="G15" s="12">
        <v>10</v>
      </c>
      <c r="H15" s="12">
        <v>100</v>
      </c>
      <c r="I15" s="12"/>
      <c r="J15" s="12"/>
      <c r="K15" s="12"/>
      <c r="L15" s="12"/>
      <c r="M15" s="13"/>
      <c r="N15" s="12">
        <f t="shared" si="0"/>
        <v>0</v>
      </c>
      <c r="O15" s="12">
        <f t="shared" si="1"/>
        <v>0</v>
      </c>
      <c r="P15" s="57"/>
      <c r="Q15" s="15">
        <v>0.05</v>
      </c>
      <c r="R15" s="15">
        <f t="shared" si="2"/>
        <v>0</v>
      </c>
    </row>
    <row r="16" spans="1:20" x14ac:dyDescent="0.2">
      <c r="A16" s="11" t="s">
        <v>16</v>
      </c>
      <c r="B16" s="11" t="s">
        <v>17</v>
      </c>
      <c r="C16" s="11" t="s">
        <v>16</v>
      </c>
      <c r="D16" s="11" t="s">
        <v>275</v>
      </c>
      <c r="E16" s="12">
        <v>15</v>
      </c>
      <c r="F16" s="12">
        <v>1220</v>
      </c>
      <c r="G16" s="12">
        <v>10</v>
      </c>
      <c r="H16" s="12">
        <v>50</v>
      </c>
      <c r="I16" s="12"/>
      <c r="J16" s="12"/>
      <c r="K16" s="12"/>
      <c r="L16" s="12"/>
      <c r="M16" s="13"/>
      <c r="N16" s="12">
        <f t="shared" si="0"/>
        <v>0</v>
      </c>
      <c r="O16" s="12">
        <f t="shared" si="1"/>
        <v>0</v>
      </c>
      <c r="P16" s="57"/>
      <c r="Q16" s="15">
        <v>0.04</v>
      </c>
      <c r="R16" s="15">
        <f t="shared" si="2"/>
        <v>0</v>
      </c>
    </row>
    <row r="17" spans="1:20" x14ac:dyDescent="0.2">
      <c r="A17" s="11" t="s">
        <v>148</v>
      </c>
      <c r="B17" s="11" t="s">
        <v>149</v>
      </c>
      <c r="C17" s="11" t="s">
        <v>148</v>
      </c>
      <c r="D17" s="11" t="s">
        <v>275</v>
      </c>
      <c r="E17" s="12">
        <v>15</v>
      </c>
      <c r="F17" s="12">
        <v>1524</v>
      </c>
      <c r="G17" s="12">
        <v>10</v>
      </c>
      <c r="H17" s="12">
        <v>50</v>
      </c>
      <c r="I17" s="12"/>
      <c r="J17" s="12"/>
      <c r="K17" s="12"/>
      <c r="L17" s="12"/>
      <c r="M17" s="13"/>
      <c r="N17" s="12">
        <f t="shared" si="0"/>
        <v>0</v>
      </c>
      <c r="O17" s="12">
        <f t="shared" si="1"/>
        <v>0</v>
      </c>
      <c r="P17" s="57"/>
      <c r="Q17" s="15">
        <v>0.05</v>
      </c>
      <c r="R17" s="15">
        <f t="shared" si="2"/>
        <v>0</v>
      </c>
    </row>
    <row r="18" spans="1:20" x14ac:dyDescent="0.2">
      <c r="A18" s="11" t="s">
        <v>146</v>
      </c>
      <c r="B18" s="11" t="s">
        <v>147</v>
      </c>
      <c r="C18" s="11" t="s">
        <v>146</v>
      </c>
      <c r="D18" s="11" t="s">
        <v>275</v>
      </c>
      <c r="E18" s="12">
        <v>15</v>
      </c>
      <c r="F18" s="12">
        <v>1800</v>
      </c>
      <c r="G18" s="12">
        <v>10</v>
      </c>
      <c r="H18" s="12">
        <v>50</v>
      </c>
      <c r="I18" s="12"/>
      <c r="J18" s="12"/>
      <c r="K18" s="12"/>
      <c r="L18" s="12"/>
      <c r="M18" s="13"/>
      <c r="N18" s="12">
        <f t="shared" si="0"/>
        <v>0</v>
      </c>
      <c r="O18" s="12">
        <f t="shared" si="1"/>
        <v>0</v>
      </c>
      <c r="P18" s="57"/>
      <c r="Q18" s="15">
        <v>0.06</v>
      </c>
      <c r="R18" s="15">
        <f t="shared" si="2"/>
        <v>0</v>
      </c>
    </row>
    <row r="19" spans="1:20" x14ac:dyDescent="0.2">
      <c r="A19" s="11" t="s">
        <v>353</v>
      </c>
      <c r="B19" s="11" t="s">
        <v>354</v>
      </c>
      <c r="C19" s="11" t="s">
        <v>146</v>
      </c>
      <c r="D19" s="11" t="s">
        <v>275</v>
      </c>
      <c r="E19" s="12">
        <v>15</v>
      </c>
      <c r="F19" s="12">
        <v>2100</v>
      </c>
      <c r="G19" s="12">
        <v>10</v>
      </c>
      <c r="H19" s="12">
        <v>50</v>
      </c>
      <c r="I19" s="12"/>
      <c r="J19" s="12"/>
      <c r="K19" s="12"/>
      <c r="L19" s="12"/>
      <c r="M19" s="13"/>
      <c r="N19" s="12">
        <f t="shared" si="0"/>
        <v>0</v>
      </c>
      <c r="O19" s="12">
        <f t="shared" si="1"/>
        <v>0</v>
      </c>
      <c r="P19" s="57"/>
      <c r="Q19" s="15">
        <v>0.06</v>
      </c>
      <c r="R19" s="15">
        <f t="shared" si="2"/>
        <v>0</v>
      </c>
    </row>
    <row r="20" spans="1:20" ht="15" x14ac:dyDescent="0.2">
      <c r="A20" s="60" t="s">
        <v>28</v>
      </c>
      <c r="B20" s="60"/>
      <c r="C20" s="60"/>
      <c r="D20" s="60"/>
      <c r="E20" s="60"/>
      <c r="F20" s="12"/>
      <c r="G20" s="20"/>
      <c r="H20" s="20"/>
      <c r="I20" s="12"/>
      <c r="J20" s="12"/>
      <c r="K20" s="12"/>
      <c r="L20" s="12"/>
      <c r="M20" s="21"/>
      <c r="N20" s="12"/>
      <c r="O20" s="12"/>
      <c r="P20" s="57"/>
      <c r="Q20" s="12"/>
      <c r="R20" s="15"/>
    </row>
    <row r="21" spans="1:20" x14ac:dyDescent="0.2">
      <c r="A21" s="11" t="s">
        <v>260</v>
      </c>
      <c r="B21" s="11" t="s">
        <v>229</v>
      </c>
      <c r="C21" s="11" t="s">
        <v>260</v>
      </c>
      <c r="D21" s="11" t="s">
        <v>275</v>
      </c>
      <c r="E21" s="12">
        <v>20</v>
      </c>
      <c r="F21" s="12">
        <v>100</v>
      </c>
      <c r="G21" s="12">
        <v>10</v>
      </c>
      <c r="H21" s="12">
        <v>500</v>
      </c>
      <c r="I21" s="12"/>
      <c r="J21" s="12"/>
      <c r="K21" s="12"/>
      <c r="L21" s="12"/>
      <c r="M21" s="13"/>
      <c r="N21" s="12">
        <f t="shared" ref="N21:N37" si="3">SUM(I21:M21)</f>
        <v>0</v>
      </c>
      <c r="O21" s="12">
        <f t="shared" ref="O21:O37" si="4">$N21/$H21</f>
        <v>0</v>
      </c>
      <c r="P21" s="57"/>
      <c r="Q21" s="15">
        <v>0.06</v>
      </c>
      <c r="R21" s="15">
        <f t="shared" ref="R21:R37" si="5">$O21*$Q21</f>
        <v>0</v>
      </c>
      <c r="S21" s="43">
        <f>SUM(R21:R37)</f>
        <v>2.4200000000000004</v>
      </c>
      <c r="T21" s="3">
        <f>S21*100/$S$144</f>
        <v>20.790378006872853</v>
      </c>
    </row>
    <row r="22" spans="1:20" x14ac:dyDescent="0.2">
      <c r="A22" s="36" t="s">
        <v>228</v>
      </c>
      <c r="B22" s="36" t="s">
        <v>229</v>
      </c>
      <c r="C22" s="36">
        <v>90442100</v>
      </c>
      <c r="D22" s="36" t="s">
        <v>277</v>
      </c>
      <c r="E22" s="12" t="s">
        <v>46</v>
      </c>
      <c r="F22" s="12">
        <v>100</v>
      </c>
      <c r="G22" s="12">
        <v>10</v>
      </c>
      <c r="H22" s="12">
        <v>500</v>
      </c>
      <c r="I22" s="12"/>
      <c r="J22" s="12"/>
      <c r="K22" s="12"/>
      <c r="L22" s="12"/>
      <c r="M22" s="13"/>
      <c r="N22" s="12">
        <f t="shared" si="3"/>
        <v>0</v>
      </c>
      <c r="O22" s="12">
        <f t="shared" si="4"/>
        <v>0</v>
      </c>
      <c r="P22" s="57"/>
      <c r="Q22" s="15">
        <v>0.06</v>
      </c>
      <c r="R22" s="15">
        <f t="shared" si="5"/>
        <v>0</v>
      </c>
      <c r="S22" s="43"/>
    </row>
    <row r="23" spans="1:20" x14ac:dyDescent="0.2">
      <c r="A23" s="36" t="s">
        <v>172</v>
      </c>
      <c r="B23" s="36" t="s">
        <v>173</v>
      </c>
      <c r="C23" s="36">
        <v>90447000</v>
      </c>
      <c r="D23" s="36" t="s">
        <v>277</v>
      </c>
      <c r="E23" s="12" t="s">
        <v>46</v>
      </c>
      <c r="F23" s="12">
        <v>240</v>
      </c>
      <c r="G23" s="12">
        <v>10</v>
      </c>
      <c r="H23" s="12">
        <v>250</v>
      </c>
      <c r="I23" s="12"/>
      <c r="J23" s="12"/>
      <c r="K23" s="12">
        <v>1000</v>
      </c>
      <c r="L23" s="12"/>
      <c r="M23" s="13"/>
      <c r="N23" s="12">
        <f t="shared" si="3"/>
        <v>1000</v>
      </c>
      <c r="O23" s="12">
        <f t="shared" si="4"/>
        <v>4</v>
      </c>
      <c r="P23" s="57"/>
      <c r="Q23" s="15">
        <v>0.06</v>
      </c>
      <c r="R23" s="15">
        <f t="shared" si="5"/>
        <v>0.24</v>
      </c>
    </row>
    <row r="24" spans="1:20" x14ac:dyDescent="0.2">
      <c r="A24" s="11" t="s">
        <v>389</v>
      </c>
      <c r="B24" s="11" t="s">
        <v>390</v>
      </c>
      <c r="C24" s="11" t="s">
        <v>389</v>
      </c>
      <c r="D24" s="11" t="s">
        <v>275</v>
      </c>
      <c r="E24" s="12">
        <v>20</v>
      </c>
      <c r="F24" s="12">
        <v>300</v>
      </c>
      <c r="G24" s="12">
        <v>10</v>
      </c>
      <c r="H24" s="12">
        <v>200</v>
      </c>
      <c r="I24" s="12"/>
      <c r="J24" s="12"/>
      <c r="K24" s="12"/>
      <c r="L24" s="12"/>
      <c r="M24" s="13"/>
      <c r="N24" s="12">
        <f t="shared" si="3"/>
        <v>0</v>
      </c>
      <c r="O24" s="12">
        <f t="shared" si="4"/>
        <v>0</v>
      </c>
      <c r="P24" s="57"/>
      <c r="Q24" s="15">
        <v>0.06</v>
      </c>
      <c r="R24" s="15">
        <f t="shared" si="5"/>
        <v>0</v>
      </c>
    </row>
    <row r="25" spans="1:20" x14ac:dyDescent="0.2">
      <c r="A25" s="11" t="s">
        <v>50</v>
      </c>
      <c r="B25" s="11" t="s">
        <v>51</v>
      </c>
      <c r="C25" s="11" t="s">
        <v>50</v>
      </c>
      <c r="D25" s="11" t="s">
        <v>275</v>
      </c>
      <c r="E25" s="12">
        <v>20</v>
      </c>
      <c r="F25" s="12">
        <v>457</v>
      </c>
      <c r="G25" s="12">
        <v>10</v>
      </c>
      <c r="H25" s="12">
        <v>100</v>
      </c>
      <c r="I25" s="12"/>
      <c r="J25" s="12"/>
      <c r="K25" s="12"/>
      <c r="L25" s="12"/>
      <c r="M25" s="13"/>
      <c r="N25" s="12">
        <f t="shared" si="3"/>
        <v>0</v>
      </c>
      <c r="O25" s="12">
        <f t="shared" si="4"/>
        <v>0</v>
      </c>
      <c r="P25" s="57"/>
      <c r="Q25" s="15">
        <v>0.04</v>
      </c>
      <c r="R25" s="15">
        <f t="shared" si="5"/>
        <v>0</v>
      </c>
    </row>
    <row r="26" spans="1:20" x14ac:dyDescent="0.2">
      <c r="A26" s="36" t="s">
        <v>171</v>
      </c>
      <c r="B26" s="36" t="s">
        <v>51</v>
      </c>
      <c r="C26" s="36">
        <v>90442400</v>
      </c>
      <c r="D26" s="36" t="s">
        <v>277</v>
      </c>
      <c r="E26" s="12" t="s">
        <v>46</v>
      </c>
      <c r="F26" s="12">
        <v>450</v>
      </c>
      <c r="G26" s="12">
        <v>10</v>
      </c>
      <c r="H26" s="12">
        <v>100</v>
      </c>
      <c r="I26" s="12"/>
      <c r="J26" s="12"/>
      <c r="K26" s="12"/>
      <c r="L26" s="12">
        <v>1000</v>
      </c>
      <c r="M26" s="13"/>
      <c r="N26" s="12">
        <f t="shared" si="3"/>
        <v>1000</v>
      </c>
      <c r="O26" s="12">
        <f t="shared" si="4"/>
        <v>10</v>
      </c>
      <c r="P26" s="57"/>
      <c r="Q26" s="15">
        <v>0.04</v>
      </c>
      <c r="R26" s="15">
        <f t="shared" si="5"/>
        <v>0.4</v>
      </c>
    </row>
    <row r="27" spans="1:20" x14ac:dyDescent="0.2">
      <c r="A27" s="11" t="s">
        <v>47</v>
      </c>
      <c r="B27" s="11" t="s">
        <v>48</v>
      </c>
      <c r="C27" s="11" t="s">
        <v>47</v>
      </c>
      <c r="D27" s="11" t="s">
        <v>275</v>
      </c>
      <c r="E27" s="12">
        <v>20</v>
      </c>
      <c r="F27" s="12">
        <v>610</v>
      </c>
      <c r="G27" s="12">
        <v>10</v>
      </c>
      <c r="H27" s="12">
        <v>100</v>
      </c>
      <c r="I27" s="12"/>
      <c r="J27" s="12"/>
      <c r="K27" s="12"/>
      <c r="L27" s="12"/>
      <c r="M27" s="13"/>
      <c r="N27" s="12">
        <f t="shared" si="3"/>
        <v>0</v>
      </c>
      <c r="O27" s="12">
        <f t="shared" si="4"/>
        <v>0</v>
      </c>
      <c r="P27" s="57"/>
      <c r="Q27" s="15">
        <v>0.06</v>
      </c>
      <c r="R27" s="15">
        <f t="shared" si="5"/>
        <v>0</v>
      </c>
    </row>
    <row r="28" spans="1:20" x14ac:dyDescent="0.2">
      <c r="A28" s="36" t="s">
        <v>49</v>
      </c>
      <c r="B28" s="36" t="s">
        <v>48</v>
      </c>
      <c r="C28" s="36">
        <v>90442600</v>
      </c>
      <c r="D28" s="36" t="s">
        <v>277</v>
      </c>
      <c r="E28" s="12" t="s">
        <v>46</v>
      </c>
      <c r="F28" s="12">
        <v>600</v>
      </c>
      <c r="G28" s="12">
        <v>10</v>
      </c>
      <c r="H28" s="12">
        <v>100</v>
      </c>
      <c r="I28" s="12"/>
      <c r="J28" s="12"/>
      <c r="K28" s="12"/>
      <c r="L28" s="12"/>
      <c r="M28" s="13"/>
      <c r="N28" s="12">
        <f t="shared" si="3"/>
        <v>0</v>
      </c>
      <c r="O28" s="12">
        <f t="shared" si="4"/>
        <v>0</v>
      </c>
      <c r="P28" s="57"/>
      <c r="Q28" s="15">
        <v>0.06</v>
      </c>
      <c r="R28" s="15">
        <f t="shared" si="5"/>
        <v>0</v>
      </c>
    </row>
    <row r="29" spans="1:20" x14ac:dyDescent="0.2">
      <c r="A29" s="11" t="s">
        <v>154</v>
      </c>
      <c r="B29" s="11" t="s">
        <v>43</v>
      </c>
      <c r="C29" s="11" t="s">
        <v>154</v>
      </c>
      <c r="D29" s="11" t="s">
        <v>275</v>
      </c>
      <c r="E29" s="12">
        <v>20</v>
      </c>
      <c r="F29" s="12">
        <v>760</v>
      </c>
      <c r="G29" s="12">
        <v>10</v>
      </c>
      <c r="H29" s="12">
        <v>100</v>
      </c>
      <c r="I29" s="12"/>
      <c r="J29" s="12"/>
      <c r="K29" s="12"/>
      <c r="L29" s="12"/>
      <c r="M29" s="13"/>
      <c r="N29" s="12">
        <f t="shared" si="3"/>
        <v>0</v>
      </c>
      <c r="O29" s="12">
        <f t="shared" si="4"/>
        <v>0</v>
      </c>
      <c r="P29" s="57"/>
      <c r="Q29" s="15">
        <v>7.0000000000000007E-2</v>
      </c>
      <c r="R29" s="15">
        <f t="shared" si="5"/>
        <v>0</v>
      </c>
    </row>
    <row r="30" spans="1:20" x14ac:dyDescent="0.2">
      <c r="A30" s="36" t="s">
        <v>45</v>
      </c>
      <c r="B30" s="36" t="s">
        <v>43</v>
      </c>
      <c r="C30" s="36">
        <v>90442700</v>
      </c>
      <c r="D30" s="36" t="s">
        <v>277</v>
      </c>
      <c r="E30" s="12" t="s">
        <v>46</v>
      </c>
      <c r="F30" s="12">
        <v>750</v>
      </c>
      <c r="G30" s="12">
        <v>10</v>
      </c>
      <c r="H30" s="12">
        <v>100</v>
      </c>
      <c r="I30" s="12"/>
      <c r="J30" s="12"/>
      <c r="K30" s="12"/>
      <c r="L30" s="12"/>
      <c r="M30" s="13"/>
      <c r="N30" s="12">
        <f t="shared" si="3"/>
        <v>0</v>
      </c>
      <c r="O30" s="12">
        <f t="shared" si="4"/>
        <v>0</v>
      </c>
      <c r="P30" s="57"/>
      <c r="Q30" s="15">
        <v>7.0000000000000007E-2</v>
      </c>
      <c r="R30" s="15">
        <f t="shared" si="5"/>
        <v>0</v>
      </c>
    </row>
    <row r="31" spans="1:20" x14ac:dyDescent="0.2">
      <c r="A31" s="11" t="s">
        <v>38</v>
      </c>
      <c r="B31" s="11" t="s">
        <v>39</v>
      </c>
      <c r="C31" s="11" t="s">
        <v>38</v>
      </c>
      <c r="D31" s="11" t="s">
        <v>275</v>
      </c>
      <c r="E31" s="12">
        <v>20</v>
      </c>
      <c r="F31" s="12">
        <v>915</v>
      </c>
      <c r="G31" s="12">
        <v>10</v>
      </c>
      <c r="H31" s="12">
        <v>50</v>
      </c>
      <c r="I31" s="12"/>
      <c r="J31" s="12"/>
      <c r="K31" s="12"/>
      <c r="L31" s="12"/>
      <c r="M31" s="13"/>
      <c r="N31" s="12">
        <f t="shared" si="3"/>
        <v>0</v>
      </c>
      <c r="O31" s="12">
        <f t="shared" si="4"/>
        <v>0</v>
      </c>
      <c r="P31" s="57"/>
      <c r="Q31" s="15">
        <v>0.04</v>
      </c>
      <c r="R31" s="15">
        <f t="shared" si="5"/>
        <v>0</v>
      </c>
    </row>
    <row r="32" spans="1:20" x14ac:dyDescent="0.2">
      <c r="A32" s="36" t="s">
        <v>170</v>
      </c>
      <c r="B32" s="36" t="s">
        <v>39</v>
      </c>
      <c r="C32" s="36">
        <v>90442800</v>
      </c>
      <c r="D32" s="36" t="s">
        <v>277</v>
      </c>
      <c r="E32" s="12" t="s">
        <v>46</v>
      </c>
      <c r="F32" s="12">
        <v>900</v>
      </c>
      <c r="G32" s="12">
        <v>10</v>
      </c>
      <c r="H32" s="12">
        <v>50</v>
      </c>
      <c r="I32" s="12"/>
      <c r="J32" s="12"/>
      <c r="K32" s="12"/>
      <c r="L32" s="12">
        <v>2000</v>
      </c>
      <c r="M32" s="13"/>
      <c r="N32" s="12">
        <f t="shared" si="3"/>
        <v>2000</v>
      </c>
      <c r="O32" s="12">
        <f t="shared" si="4"/>
        <v>40</v>
      </c>
      <c r="P32" s="57"/>
      <c r="Q32" s="15">
        <v>0.04</v>
      </c>
      <c r="R32" s="15">
        <f t="shared" si="5"/>
        <v>1.6</v>
      </c>
    </row>
    <row r="33" spans="1:20" x14ac:dyDescent="0.2">
      <c r="A33" s="11" t="s">
        <v>34</v>
      </c>
      <c r="B33" s="11" t="s">
        <v>35</v>
      </c>
      <c r="C33" s="11" t="s">
        <v>34</v>
      </c>
      <c r="D33" s="11" t="s">
        <v>275</v>
      </c>
      <c r="E33" s="12">
        <v>20</v>
      </c>
      <c r="F33" s="12">
        <v>1220</v>
      </c>
      <c r="G33" s="12">
        <v>10</v>
      </c>
      <c r="H33" s="12">
        <v>50</v>
      </c>
      <c r="I33" s="12"/>
      <c r="J33" s="12"/>
      <c r="K33" s="12"/>
      <c r="L33" s="12"/>
      <c r="M33" s="13"/>
      <c r="N33" s="12">
        <f t="shared" si="3"/>
        <v>0</v>
      </c>
      <c r="O33" s="12">
        <f t="shared" si="4"/>
        <v>0</v>
      </c>
      <c r="P33" s="57"/>
      <c r="Q33" s="15">
        <v>0.06</v>
      </c>
      <c r="R33" s="15">
        <f t="shared" si="5"/>
        <v>0</v>
      </c>
    </row>
    <row r="34" spans="1:20" x14ac:dyDescent="0.2">
      <c r="A34" s="11" t="s">
        <v>32</v>
      </c>
      <c r="B34" s="11" t="s">
        <v>33</v>
      </c>
      <c r="C34" s="11" t="s">
        <v>32</v>
      </c>
      <c r="D34" s="11" t="s">
        <v>275</v>
      </c>
      <c r="E34" s="12">
        <v>20</v>
      </c>
      <c r="F34" s="12">
        <v>1524</v>
      </c>
      <c r="G34" s="12">
        <v>10</v>
      </c>
      <c r="H34" s="12">
        <v>50</v>
      </c>
      <c r="I34" s="12"/>
      <c r="J34" s="12"/>
      <c r="K34" s="12"/>
      <c r="L34" s="12"/>
      <c r="M34" s="13"/>
      <c r="N34" s="12">
        <f t="shared" si="3"/>
        <v>0</v>
      </c>
      <c r="O34" s="12">
        <f t="shared" si="4"/>
        <v>0</v>
      </c>
      <c r="P34" s="57"/>
      <c r="Q34" s="15">
        <v>7.0000000000000007E-2</v>
      </c>
      <c r="R34" s="15">
        <f t="shared" si="5"/>
        <v>0</v>
      </c>
    </row>
    <row r="35" spans="1:20" x14ac:dyDescent="0.2">
      <c r="A35" s="11" t="s">
        <v>214</v>
      </c>
      <c r="B35" s="11" t="s">
        <v>30</v>
      </c>
      <c r="C35" s="11" t="s">
        <v>214</v>
      </c>
      <c r="D35" s="11" t="s">
        <v>275</v>
      </c>
      <c r="E35" s="12">
        <v>20</v>
      </c>
      <c r="F35" s="12">
        <v>1800</v>
      </c>
      <c r="G35" s="12">
        <v>10</v>
      </c>
      <c r="H35" s="12">
        <v>50</v>
      </c>
      <c r="I35" s="12"/>
      <c r="J35" s="12"/>
      <c r="K35" s="12"/>
      <c r="L35" s="12">
        <v>100</v>
      </c>
      <c r="M35" s="13"/>
      <c r="N35" s="12">
        <f t="shared" si="3"/>
        <v>100</v>
      </c>
      <c r="O35" s="12">
        <f t="shared" si="4"/>
        <v>2</v>
      </c>
      <c r="P35" s="57"/>
      <c r="Q35" s="15">
        <v>0.09</v>
      </c>
      <c r="R35" s="15">
        <f t="shared" si="5"/>
        <v>0.18</v>
      </c>
    </row>
    <row r="36" spans="1:20" x14ac:dyDescent="0.2">
      <c r="A36" s="11" t="s">
        <v>212</v>
      </c>
      <c r="B36" s="11" t="s">
        <v>213</v>
      </c>
      <c r="C36" s="11" t="s">
        <v>212</v>
      </c>
      <c r="D36" s="11" t="s">
        <v>275</v>
      </c>
      <c r="E36" s="12">
        <v>20</v>
      </c>
      <c r="F36" s="12">
        <v>2100</v>
      </c>
      <c r="G36" s="12">
        <v>10</v>
      </c>
      <c r="H36" s="12">
        <v>50</v>
      </c>
      <c r="I36" s="12"/>
      <c r="J36" s="12"/>
      <c r="K36" s="12"/>
      <c r="L36" s="12"/>
      <c r="M36" s="13"/>
      <c r="N36" s="12">
        <f t="shared" si="3"/>
        <v>0</v>
      </c>
      <c r="O36" s="12">
        <f t="shared" si="4"/>
        <v>0</v>
      </c>
      <c r="P36" s="57"/>
      <c r="Q36" s="15">
        <v>7.0000000000000007E-2</v>
      </c>
      <c r="R36" s="15">
        <f t="shared" si="5"/>
        <v>0</v>
      </c>
    </row>
    <row r="37" spans="1:20" x14ac:dyDescent="0.2">
      <c r="A37" s="11" t="s">
        <v>242</v>
      </c>
      <c r="B37" s="11" t="s">
        <v>243</v>
      </c>
      <c r="C37" s="11" t="s">
        <v>242</v>
      </c>
      <c r="D37" s="11" t="s">
        <v>275</v>
      </c>
      <c r="E37" s="12">
        <v>20</v>
      </c>
      <c r="F37" s="12">
        <v>2400</v>
      </c>
      <c r="G37" s="12">
        <v>10</v>
      </c>
      <c r="H37" s="12">
        <v>50</v>
      </c>
      <c r="I37" s="12"/>
      <c r="J37" s="12"/>
      <c r="K37" s="12"/>
      <c r="L37" s="12"/>
      <c r="M37" s="13"/>
      <c r="N37" s="12">
        <f t="shared" si="3"/>
        <v>0</v>
      </c>
      <c r="O37" s="12">
        <f t="shared" si="4"/>
        <v>0</v>
      </c>
      <c r="P37" s="57"/>
      <c r="Q37" s="15">
        <v>7.0000000000000007E-2</v>
      </c>
      <c r="R37" s="15">
        <f t="shared" si="5"/>
        <v>0</v>
      </c>
    </row>
    <row r="38" spans="1:20" ht="15" x14ac:dyDescent="0.2">
      <c r="A38" s="60" t="s">
        <v>52</v>
      </c>
      <c r="B38" s="60"/>
      <c r="C38" s="60"/>
      <c r="D38" s="60"/>
      <c r="E38" s="60"/>
      <c r="F38" s="24"/>
      <c r="G38" s="10"/>
      <c r="H38" s="10"/>
      <c r="I38" s="12"/>
      <c r="J38" s="12"/>
      <c r="K38" s="12"/>
      <c r="L38" s="12"/>
      <c r="M38" s="25"/>
      <c r="N38" s="12"/>
      <c r="O38" s="12"/>
      <c r="P38" s="57"/>
      <c r="Q38" s="12"/>
      <c r="R38" s="15"/>
    </row>
    <row r="39" spans="1:20" x14ac:dyDescent="0.2">
      <c r="A39" s="11" t="s">
        <v>261</v>
      </c>
      <c r="B39" s="11" t="s">
        <v>262</v>
      </c>
      <c r="C39" s="11" t="s">
        <v>261</v>
      </c>
      <c r="D39" s="11" t="s">
        <v>275</v>
      </c>
      <c r="E39" s="12">
        <v>25</v>
      </c>
      <c r="F39" s="12">
        <v>200</v>
      </c>
      <c r="G39" s="12">
        <v>10</v>
      </c>
      <c r="H39" s="12">
        <v>150</v>
      </c>
      <c r="I39" s="12"/>
      <c r="J39" s="12"/>
      <c r="K39" s="12"/>
      <c r="L39" s="12">
        <v>300</v>
      </c>
      <c r="M39" s="13"/>
      <c r="N39" s="12">
        <f t="shared" ref="N39:N57" si="6">SUM(I39:M39)</f>
        <v>300</v>
      </c>
      <c r="O39" s="12">
        <f t="shared" ref="O39:O57" si="7">$N39/$H39</f>
        <v>2</v>
      </c>
      <c r="P39" s="57"/>
      <c r="Q39" s="15">
        <v>0.06</v>
      </c>
      <c r="R39" s="15">
        <f t="shared" ref="R39:R57" si="8">$O39*$Q39</f>
        <v>0.12</v>
      </c>
      <c r="S39" s="43">
        <f>SUM(R39:R57)</f>
        <v>4.3</v>
      </c>
      <c r="T39" s="3">
        <f>S39*100/$S$144</f>
        <v>36.941580756013742</v>
      </c>
    </row>
    <row r="40" spans="1:20" x14ac:dyDescent="0.2">
      <c r="A40" s="36" t="s">
        <v>198</v>
      </c>
      <c r="B40" s="36" t="s">
        <v>199</v>
      </c>
      <c r="C40" s="36">
        <v>90448000</v>
      </c>
      <c r="D40" s="36" t="s">
        <v>277</v>
      </c>
      <c r="E40" s="12" t="s">
        <v>63</v>
      </c>
      <c r="F40" s="12">
        <v>270</v>
      </c>
      <c r="G40" s="12">
        <v>10</v>
      </c>
      <c r="H40" s="12">
        <v>100</v>
      </c>
      <c r="I40" s="12"/>
      <c r="J40" s="12"/>
      <c r="K40" s="12"/>
      <c r="L40" s="12"/>
      <c r="M40" s="13"/>
      <c r="N40" s="12">
        <f t="shared" si="6"/>
        <v>0</v>
      </c>
      <c r="O40" s="12">
        <f t="shared" si="7"/>
        <v>0</v>
      </c>
      <c r="P40" s="57"/>
      <c r="Q40" s="15">
        <v>0.06</v>
      </c>
      <c r="R40" s="15">
        <f t="shared" si="8"/>
        <v>0</v>
      </c>
    </row>
    <row r="41" spans="1:20" x14ac:dyDescent="0.2">
      <c r="A41" s="36" t="s">
        <v>392</v>
      </c>
      <c r="B41" s="36" t="s">
        <v>391</v>
      </c>
      <c r="C41" s="31" t="s">
        <v>393</v>
      </c>
      <c r="D41" s="36" t="s">
        <v>277</v>
      </c>
      <c r="E41" s="12" t="s">
        <v>63</v>
      </c>
      <c r="F41" s="12">
        <v>300</v>
      </c>
      <c r="G41" s="12">
        <v>10</v>
      </c>
      <c r="H41" s="12">
        <v>100</v>
      </c>
      <c r="I41" s="12"/>
      <c r="J41" s="12"/>
      <c r="K41" s="12"/>
      <c r="L41" s="12"/>
      <c r="M41" s="13"/>
      <c r="N41" s="12">
        <f t="shared" si="6"/>
        <v>0</v>
      </c>
      <c r="O41" s="12">
        <f t="shared" si="7"/>
        <v>0</v>
      </c>
      <c r="P41" s="57"/>
      <c r="Q41" s="15">
        <v>0.06</v>
      </c>
      <c r="R41" s="15">
        <f t="shared" si="8"/>
        <v>0</v>
      </c>
    </row>
    <row r="42" spans="1:20" x14ac:dyDescent="0.2">
      <c r="A42" s="27" t="s">
        <v>67</v>
      </c>
      <c r="B42" s="27" t="s">
        <v>68</v>
      </c>
      <c r="C42" s="27" t="s">
        <v>69</v>
      </c>
      <c r="D42" s="11" t="s">
        <v>275</v>
      </c>
      <c r="E42" s="12">
        <v>25</v>
      </c>
      <c r="F42" s="12">
        <v>375</v>
      </c>
      <c r="G42" s="12">
        <v>10</v>
      </c>
      <c r="H42" s="12">
        <v>100</v>
      </c>
      <c r="I42" s="12"/>
      <c r="J42" s="12"/>
      <c r="K42" s="12"/>
      <c r="L42" s="12">
        <v>500</v>
      </c>
      <c r="M42" s="13"/>
      <c r="N42" s="12">
        <f t="shared" si="6"/>
        <v>500</v>
      </c>
      <c r="O42" s="12">
        <f t="shared" si="7"/>
        <v>5</v>
      </c>
      <c r="P42" s="57"/>
      <c r="Q42" s="15">
        <v>0.06</v>
      </c>
      <c r="R42" s="15">
        <f t="shared" si="8"/>
        <v>0.3</v>
      </c>
    </row>
    <row r="43" spans="1:20" x14ac:dyDescent="0.2">
      <c r="A43" s="11" t="s">
        <v>64</v>
      </c>
      <c r="B43" s="11" t="s">
        <v>65</v>
      </c>
      <c r="C43" s="11" t="s">
        <v>64</v>
      </c>
      <c r="D43" s="11" t="s">
        <v>275</v>
      </c>
      <c r="E43" s="12">
        <v>25</v>
      </c>
      <c r="F43" s="12">
        <v>457</v>
      </c>
      <c r="G43" s="12">
        <v>10</v>
      </c>
      <c r="H43" s="12">
        <v>100</v>
      </c>
      <c r="I43" s="12"/>
      <c r="J43" s="12"/>
      <c r="K43" s="12"/>
      <c r="L43" s="12">
        <v>1000</v>
      </c>
      <c r="M43" s="13"/>
      <c r="N43" s="12">
        <f t="shared" si="6"/>
        <v>1000</v>
      </c>
      <c r="O43" s="12">
        <f t="shared" si="7"/>
        <v>10</v>
      </c>
      <c r="P43" s="57"/>
      <c r="Q43" s="15">
        <v>0.06</v>
      </c>
      <c r="R43" s="15">
        <f t="shared" si="8"/>
        <v>0.6</v>
      </c>
    </row>
    <row r="44" spans="1:20" x14ac:dyDescent="0.2">
      <c r="A44" s="36" t="s">
        <v>66</v>
      </c>
      <c r="B44" s="36" t="s">
        <v>65</v>
      </c>
      <c r="C44" s="36">
        <v>90443400</v>
      </c>
      <c r="D44" s="36" t="s">
        <v>277</v>
      </c>
      <c r="E44" s="12" t="s">
        <v>63</v>
      </c>
      <c r="F44" s="12">
        <v>450</v>
      </c>
      <c r="G44" s="12">
        <v>10</v>
      </c>
      <c r="H44" s="12">
        <v>100</v>
      </c>
      <c r="I44" s="12"/>
      <c r="J44" s="12"/>
      <c r="K44" s="12"/>
      <c r="L44" s="12"/>
      <c r="M44" s="13"/>
      <c r="N44" s="12">
        <f t="shared" si="6"/>
        <v>0</v>
      </c>
      <c r="O44" s="12">
        <f t="shared" si="7"/>
        <v>0</v>
      </c>
      <c r="P44" s="57"/>
      <c r="Q44" s="15">
        <v>0.06</v>
      </c>
      <c r="R44" s="15">
        <f t="shared" si="8"/>
        <v>0</v>
      </c>
    </row>
    <row r="45" spans="1:20" x14ac:dyDescent="0.2">
      <c r="A45" s="11" t="s">
        <v>60</v>
      </c>
      <c r="B45" s="11" t="s">
        <v>61</v>
      </c>
      <c r="C45" s="11" t="s">
        <v>60</v>
      </c>
      <c r="D45" s="11" t="s">
        <v>275</v>
      </c>
      <c r="E45" s="12">
        <v>25</v>
      </c>
      <c r="F45" s="12">
        <v>610</v>
      </c>
      <c r="G45" s="12">
        <v>10</v>
      </c>
      <c r="H45" s="12">
        <v>50</v>
      </c>
      <c r="I45" s="12"/>
      <c r="J45" s="12"/>
      <c r="K45" s="12"/>
      <c r="L45" s="12">
        <v>500</v>
      </c>
      <c r="M45" s="13"/>
      <c r="N45" s="12">
        <f t="shared" si="6"/>
        <v>500</v>
      </c>
      <c r="O45" s="12">
        <f t="shared" si="7"/>
        <v>10</v>
      </c>
      <c r="P45" s="57"/>
      <c r="Q45" s="15">
        <v>0.04</v>
      </c>
      <c r="R45" s="15">
        <f t="shared" si="8"/>
        <v>0.4</v>
      </c>
    </row>
    <row r="46" spans="1:20" x14ac:dyDescent="0.2">
      <c r="A46" s="36" t="s">
        <v>62</v>
      </c>
      <c r="B46" s="36" t="s">
        <v>61</v>
      </c>
      <c r="C46" s="36">
        <v>90443600</v>
      </c>
      <c r="D46" s="36" t="s">
        <v>277</v>
      </c>
      <c r="E46" s="12" t="s">
        <v>63</v>
      </c>
      <c r="F46" s="12">
        <v>600</v>
      </c>
      <c r="G46" s="12">
        <v>10</v>
      </c>
      <c r="H46" s="12">
        <v>50</v>
      </c>
      <c r="I46" s="12"/>
      <c r="J46" s="12"/>
      <c r="K46" s="12"/>
      <c r="L46" s="12"/>
      <c r="M46" s="13"/>
      <c r="N46" s="12">
        <f t="shared" si="6"/>
        <v>0</v>
      </c>
      <c r="O46" s="12">
        <f t="shared" si="7"/>
        <v>0</v>
      </c>
      <c r="P46" s="57"/>
      <c r="Q46" s="15">
        <v>0.04</v>
      </c>
      <c r="R46" s="15">
        <f t="shared" si="8"/>
        <v>0</v>
      </c>
    </row>
    <row r="47" spans="1:20" x14ac:dyDescent="0.2">
      <c r="A47" s="11" t="s">
        <v>195</v>
      </c>
      <c r="B47" s="11" t="s">
        <v>178</v>
      </c>
      <c r="C47" s="11" t="s">
        <v>195</v>
      </c>
      <c r="D47" s="11" t="s">
        <v>275</v>
      </c>
      <c r="E47" s="12">
        <v>25</v>
      </c>
      <c r="F47" s="12">
        <v>750</v>
      </c>
      <c r="G47" s="12">
        <v>10</v>
      </c>
      <c r="H47" s="12">
        <v>50</v>
      </c>
      <c r="I47" s="12"/>
      <c r="J47" s="12"/>
      <c r="K47" s="12"/>
      <c r="L47" s="12"/>
      <c r="M47" s="13"/>
      <c r="N47" s="12">
        <f t="shared" si="6"/>
        <v>0</v>
      </c>
      <c r="O47" s="12">
        <f t="shared" si="7"/>
        <v>0</v>
      </c>
      <c r="P47" s="57"/>
      <c r="Q47" s="15">
        <v>0.05</v>
      </c>
      <c r="R47" s="15">
        <f t="shared" si="8"/>
        <v>0</v>
      </c>
    </row>
    <row r="48" spans="1:20" x14ac:dyDescent="0.2">
      <c r="A48" s="36" t="s">
        <v>177</v>
      </c>
      <c r="B48" s="36" t="s">
        <v>178</v>
      </c>
      <c r="C48" s="36">
        <v>90443700</v>
      </c>
      <c r="D48" s="36" t="s">
        <v>277</v>
      </c>
      <c r="E48" s="12" t="s">
        <v>63</v>
      </c>
      <c r="F48" s="12">
        <v>750</v>
      </c>
      <c r="G48" s="12">
        <v>10</v>
      </c>
      <c r="H48" s="12">
        <v>50</v>
      </c>
      <c r="I48" s="12"/>
      <c r="J48" s="12"/>
      <c r="K48" s="12"/>
      <c r="L48" s="12"/>
      <c r="M48" s="13"/>
      <c r="N48" s="12">
        <f t="shared" si="6"/>
        <v>0</v>
      </c>
      <c r="O48" s="12">
        <f t="shared" si="7"/>
        <v>0</v>
      </c>
      <c r="P48" s="57"/>
      <c r="Q48" s="15">
        <v>0.05</v>
      </c>
      <c r="R48" s="15">
        <f t="shared" si="8"/>
        <v>0</v>
      </c>
    </row>
    <row r="49" spans="1:20" x14ac:dyDescent="0.2">
      <c r="A49" s="11" t="s">
        <v>155</v>
      </c>
      <c r="B49" s="11" t="s">
        <v>58</v>
      </c>
      <c r="C49" s="11" t="s">
        <v>155</v>
      </c>
      <c r="D49" s="11" t="s">
        <v>275</v>
      </c>
      <c r="E49" s="12">
        <v>25</v>
      </c>
      <c r="F49" s="12">
        <v>915</v>
      </c>
      <c r="G49" s="12">
        <v>10</v>
      </c>
      <c r="H49" s="12">
        <v>50</v>
      </c>
      <c r="I49" s="12"/>
      <c r="J49" s="12"/>
      <c r="K49" s="12"/>
      <c r="L49" s="12">
        <v>500</v>
      </c>
      <c r="M49" s="13"/>
      <c r="N49" s="12">
        <f t="shared" si="6"/>
        <v>500</v>
      </c>
      <c r="O49" s="12">
        <f t="shared" si="7"/>
        <v>10</v>
      </c>
      <c r="P49" s="57"/>
      <c r="Q49" s="15">
        <v>0.06</v>
      </c>
      <c r="R49" s="15">
        <f t="shared" si="8"/>
        <v>0.6</v>
      </c>
    </row>
    <row r="50" spans="1:20" x14ac:dyDescent="0.2">
      <c r="A50" s="36" t="s">
        <v>176</v>
      </c>
      <c r="B50" s="36" t="s">
        <v>58</v>
      </c>
      <c r="C50" s="36">
        <v>90443800</v>
      </c>
      <c r="D50" s="36" t="s">
        <v>277</v>
      </c>
      <c r="E50" s="12" t="s">
        <v>63</v>
      </c>
      <c r="F50" s="12">
        <v>900</v>
      </c>
      <c r="G50" s="12">
        <v>10</v>
      </c>
      <c r="H50" s="12">
        <v>50</v>
      </c>
      <c r="I50" s="12">
        <v>100</v>
      </c>
      <c r="J50" s="12"/>
      <c r="K50" s="12"/>
      <c r="L50" s="12"/>
      <c r="M50" s="13"/>
      <c r="N50" s="12">
        <f t="shared" si="6"/>
        <v>100</v>
      </c>
      <c r="O50" s="12">
        <f t="shared" si="7"/>
        <v>2</v>
      </c>
      <c r="P50" s="57"/>
      <c r="Q50" s="15">
        <v>0.06</v>
      </c>
      <c r="R50" s="15">
        <f t="shared" si="8"/>
        <v>0.12</v>
      </c>
    </row>
    <row r="51" spans="1:20" x14ac:dyDescent="0.2">
      <c r="A51" s="11" t="s">
        <v>53</v>
      </c>
      <c r="B51" s="11" t="s">
        <v>54</v>
      </c>
      <c r="C51" s="11" t="s">
        <v>53</v>
      </c>
      <c r="D51" s="11" t="s">
        <v>275</v>
      </c>
      <c r="E51" s="12">
        <v>25</v>
      </c>
      <c r="F51" s="12">
        <v>1220</v>
      </c>
      <c r="G51" s="12">
        <v>10</v>
      </c>
      <c r="H51" s="12">
        <v>50</v>
      </c>
      <c r="I51" s="12"/>
      <c r="J51" s="12"/>
      <c r="K51" s="12"/>
      <c r="L51" s="12"/>
      <c r="M51" s="13"/>
      <c r="N51" s="12">
        <f t="shared" si="6"/>
        <v>0</v>
      </c>
      <c r="O51" s="12">
        <f t="shared" si="7"/>
        <v>0</v>
      </c>
      <c r="P51" s="57"/>
      <c r="Q51" s="15">
        <v>0.08</v>
      </c>
      <c r="R51" s="15">
        <f t="shared" si="8"/>
        <v>0</v>
      </c>
    </row>
    <row r="52" spans="1:20" x14ac:dyDescent="0.2">
      <c r="A52" s="26" t="s">
        <v>194</v>
      </c>
      <c r="B52" s="26" t="s">
        <v>54</v>
      </c>
      <c r="C52" s="26">
        <v>90444000</v>
      </c>
      <c r="D52" s="36" t="s">
        <v>277</v>
      </c>
      <c r="E52" s="12" t="s">
        <v>63</v>
      </c>
      <c r="F52" s="12">
        <v>1200</v>
      </c>
      <c r="G52" s="12">
        <v>10</v>
      </c>
      <c r="H52" s="12">
        <v>50</v>
      </c>
      <c r="I52" s="12"/>
      <c r="J52" s="12"/>
      <c r="K52" s="12"/>
      <c r="L52" s="12">
        <v>500</v>
      </c>
      <c r="M52" s="13"/>
      <c r="N52" s="12">
        <f t="shared" si="6"/>
        <v>500</v>
      </c>
      <c r="O52" s="12">
        <f t="shared" si="7"/>
        <v>10</v>
      </c>
      <c r="P52" s="57"/>
      <c r="Q52" s="15">
        <v>0.08</v>
      </c>
      <c r="R52" s="15">
        <f t="shared" si="8"/>
        <v>0.8</v>
      </c>
    </row>
    <row r="53" spans="1:20" x14ac:dyDescent="0.2">
      <c r="A53" s="11" t="s">
        <v>230</v>
      </c>
      <c r="B53" s="11" t="s">
        <v>231</v>
      </c>
      <c r="C53" s="11" t="s">
        <v>230</v>
      </c>
      <c r="D53" s="11" t="s">
        <v>275</v>
      </c>
      <c r="E53" s="12">
        <v>25</v>
      </c>
      <c r="F53" s="12">
        <v>1500</v>
      </c>
      <c r="G53" s="12">
        <v>10</v>
      </c>
      <c r="H53" s="12">
        <v>50</v>
      </c>
      <c r="I53" s="12"/>
      <c r="J53" s="12"/>
      <c r="K53" s="12"/>
      <c r="L53" s="12">
        <v>100</v>
      </c>
      <c r="M53" s="13"/>
      <c r="N53" s="12">
        <f t="shared" si="6"/>
        <v>100</v>
      </c>
      <c r="O53" s="12">
        <f t="shared" si="7"/>
        <v>2</v>
      </c>
      <c r="P53" s="57"/>
      <c r="Q53" s="15">
        <v>0.11</v>
      </c>
      <c r="R53" s="15">
        <f t="shared" si="8"/>
        <v>0.22</v>
      </c>
    </row>
    <row r="54" spans="1:20" x14ac:dyDescent="0.2">
      <c r="A54" s="11" t="s">
        <v>254</v>
      </c>
      <c r="B54" s="11" t="s">
        <v>255</v>
      </c>
      <c r="C54" s="11" t="s">
        <v>254</v>
      </c>
      <c r="D54" s="11" t="s">
        <v>275</v>
      </c>
      <c r="E54" s="12">
        <v>25</v>
      </c>
      <c r="F54" s="12">
        <v>1650</v>
      </c>
      <c r="G54" s="12">
        <v>10</v>
      </c>
      <c r="H54" s="12">
        <v>50</v>
      </c>
      <c r="I54" s="12"/>
      <c r="J54" s="12"/>
      <c r="K54" s="12"/>
      <c r="L54" s="12"/>
      <c r="M54" s="13"/>
      <c r="N54" s="12">
        <f t="shared" si="6"/>
        <v>0</v>
      </c>
      <c r="O54" s="12">
        <f t="shared" si="7"/>
        <v>0</v>
      </c>
      <c r="P54" s="57"/>
      <c r="Q54" s="15">
        <v>0.12</v>
      </c>
      <c r="R54" s="15">
        <f t="shared" si="8"/>
        <v>0</v>
      </c>
    </row>
    <row r="55" spans="1:20" x14ac:dyDescent="0.2">
      <c r="A55" s="11" t="s">
        <v>193</v>
      </c>
      <c r="B55" s="11" t="s">
        <v>175</v>
      </c>
      <c r="C55" s="11" t="s">
        <v>193</v>
      </c>
      <c r="D55" s="11" t="s">
        <v>275</v>
      </c>
      <c r="E55" s="12">
        <v>25</v>
      </c>
      <c r="F55" s="12">
        <v>1800</v>
      </c>
      <c r="G55" s="12">
        <v>10</v>
      </c>
      <c r="H55" s="12">
        <v>50</v>
      </c>
      <c r="I55" s="12"/>
      <c r="J55" s="12"/>
      <c r="K55" s="12"/>
      <c r="L55" s="12">
        <v>100</v>
      </c>
      <c r="M55" s="13"/>
      <c r="N55" s="12">
        <f t="shared" si="6"/>
        <v>100</v>
      </c>
      <c r="O55" s="12">
        <f t="shared" si="7"/>
        <v>2</v>
      </c>
      <c r="P55" s="57"/>
      <c r="Q55" s="15">
        <v>0.12</v>
      </c>
      <c r="R55" s="15">
        <f t="shared" si="8"/>
        <v>0.24</v>
      </c>
    </row>
    <row r="56" spans="1:20" x14ac:dyDescent="0.2">
      <c r="A56" s="36" t="s">
        <v>174</v>
      </c>
      <c r="B56" s="36" t="s">
        <v>175</v>
      </c>
      <c r="C56" s="36">
        <v>90443900</v>
      </c>
      <c r="D56" s="36" t="s">
        <v>277</v>
      </c>
      <c r="E56" s="12" t="s">
        <v>63</v>
      </c>
      <c r="F56" s="12">
        <v>1800</v>
      </c>
      <c r="G56" s="12">
        <v>10</v>
      </c>
      <c r="H56" s="12">
        <v>50</v>
      </c>
      <c r="I56" s="12"/>
      <c r="J56" s="12"/>
      <c r="K56" s="12"/>
      <c r="L56" s="12">
        <v>300</v>
      </c>
      <c r="M56" s="13"/>
      <c r="N56" s="12">
        <f t="shared" si="6"/>
        <v>300</v>
      </c>
      <c r="O56" s="12">
        <f t="shared" si="7"/>
        <v>6</v>
      </c>
      <c r="P56" s="57"/>
      <c r="Q56" s="15">
        <v>0.12</v>
      </c>
      <c r="R56" s="15">
        <f>$O56*$Q56</f>
        <v>0.72</v>
      </c>
    </row>
    <row r="57" spans="1:20" x14ac:dyDescent="0.2">
      <c r="A57" s="36" t="s">
        <v>293</v>
      </c>
      <c r="B57" s="36" t="s">
        <v>294</v>
      </c>
      <c r="C57" s="36">
        <v>90443000</v>
      </c>
      <c r="D57" s="36" t="s">
        <v>277</v>
      </c>
      <c r="E57" s="12" t="s">
        <v>63</v>
      </c>
      <c r="F57" s="12">
        <v>2100</v>
      </c>
      <c r="G57" s="12">
        <v>10</v>
      </c>
      <c r="H57" s="12">
        <v>50</v>
      </c>
      <c r="I57" s="12"/>
      <c r="J57" s="12"/>
      <c r="K57" s="12"/>
      <c r="L57" s="12">
        <v>100</v>
      </c>
      <c r="M57" s="13"/>
      <c r="N57" s="12">
        <f t="shared" si="6"/>
        <v>100</v>
      </c>
      <c r="O57" s="12">
        <f t="shared" si="7"/>
        <v>2</v>
      </c>
      <c r="P57" s="57"/>
      <c r="Q57" s="15">
        <v>0.09</v>
      </c>
      <c r="R57" s="15">
        <f t="shared" si="8"/>
        <v>0.18</v>
      </c>
    </row>
    <row r="58" spans="1:20" x14ac:dyDescent="0.2">
      <c r="A58" s="8" t="s">
        <v>70</v>
      </c>
      <c r="B58" s="8"/>
      <c r="C58" s="8"/>
      <c r="D58" s="8"/>
      <c r="E58" s="8"/>
      <c r="F58" s="36"/>
      <c r="G58" s="20"/>
      <c r="H58" s="20"/>
      <c r="I58" s="12"/>
      <c r="J58" s="12"/>
      <c r="K58" s="12"/>
      <c r="L58" s="12"/>
      <c r="M58" s="20"/>
      <c r="N58" s="12"/>
      <c r="O58" s="12"/>
      <c r="P58" s="57"/>
      <c r="Q58" s="12"/>
      <c r="R58" s="15"/>
    </row>
    <row r="59" spans="1:20" x14ac:dyDescent="0.2">
      <c r="A59" s="11" t="s">
        <v>295</v>
      </c>
      <c r="B59" s="11" t="s">
        <v>296</v>
      </c>
      <c r="C59" s="11" t="s">
        <v>295</v>
      </c>
      <c r="D59" s="11" t="s">
        <v>275</v>
      </c>
      <c r="E59" s="12">
        <v>32</v>
      </c>
      <c r="F59" s="12">
        <v>100</v>
      </c>
      <c r="G59" s="12">
        <v>10</v>
      </c>
      <c r="H59" s="12">
        <v>300</v>
      </c>
      <c r="I59" s="12"/>
      <c r="J59" s="12"/>
      <c r="K59" s="12"/>
      <c r="L59" s="12"/>
      <c r="M59" s="13"/>
      <c r="N59" s="12">
        <f t="shared" ref="N59:N73" si="9">SUM(I59:M59)</f>
        <v>0</v>
      </c>
      <c r="O59" s="12">
        <f t="shared" ref="O59:O73" si="10">$N59/$H59</f>
        <v>0</v>
      </c>
      <c r="P59" s="57"/>
      <c r="Q59" s="15">
        <v>0.09</v>
      </c>
      <c r="R59" s="15">
        <f t="shared" ref="R59:R73" si="11">$O59*$Q59</f>
        <v>0</v>
      </c>
      <c r="S59" s="43">
        <f>SUM(R59:R73)</f>
        <v>1.0499999999999998</v>
      </c>
      <c r="T59" s="3">
        <f>S59*100/$S$144</f>
        <v>9.0206185567010291</v>
      </c>
    </row>
    <row r="60" spans="1:20" x14ac:dyDescent="0.2">
      <c r="A60" s="11" t="s">
        <v>71</v>
      </c>
      <c r="B60" s="11" t="s">
        <v>72</v>
      </c>
      <c r="C60" s="11" t="s">
        <v>71</v>
      </c>
      <c r="D60" s="11" t="s">
        <v>275</v>
      </c>
      <c r="E60" s="12">
        <v>32</v>
      </c>
      <c r="F60" s="12">
        <v>150</v>
      </c>
      <c r="G60" s="12">
        <v>10</v>
      </c>
      <c r="H60" s="12">
        <v>300</v>
      </c>
      <c r="I60" s="12"/>
      <c r="J60" s="12"/>
      <c r="K60" s="12"/>
      <c r="L60" s="12"/>
      <c r="M60" s="13"/>
      <c r="N60" s="12">
        <f t="shared" si="9"/>
        <v>0</v>
      </c>
      <c r="O60" s="12">
        <f t="shared" si="10"/>
        <v>0</v>
      </c>
      <c r="P60" s="57"/>
      <c r="Q60" s="15">
        <v>0.09</v>
      </c>
      <c r="R60" s="15">
        <f t="shared" si="11"/>
        <v>0</v>
      </c>
    </row>
    <row r="61" spans="1:20" x14ac:dyDescent="0.2">
      <c r="A61" s="36" t="s">
        <v>256</v>
      </c>
      <c r="B61" s="36" t="s">
        <v>72</v>
      </c>
      <c r="C61" s="36">
        <v>90446200</v>
      </c>
      <c r="D61" s="36" t="s">
        <v>277</v>
      </c>
      <c r="E61" s="12">
        <v>32</v>
      </c>
      <c r="F61" s="12">
        <v>150</v>
      </c>
      <c r="G61" s="12">
        <v>10</v>
      </c>
      <c r="H61" s="12">
        <v>300</v>
      </c>
      <c r="I61" s="12"/>
      <c r="J61" s="12"/>
      <c r="K61" s="12"/>
      <c r="L61" s="12"/>
      <c r="M61" s="13"/>
      <c r="N61" s="12">
        <f t="shared" si="9"/>
        <v>0</v>
      </c>
      <c r="O61" s="12">
        <f t="shared" si="10"/>
        <v>0</v>
      </c>
      <c r="P61" s="57"/>
      <c r="Q61" s="15">
        <v>0.09</v>
      </c>
      <c r="R61" s="15">
        <f t="shared" si="11"/>
        <v>0</v>
      </c>
    </row>
    <row r="62" spans="1:20" x14ac:dyDescent="0.2">
      <c r="A62" s="11" t="s">
        <v>200</v>
      </c>
      <c r="B62" s="11" t="s">
        <v>201</v>
      </c>
      <c r="C62" s="11" t="s">
        <v>200</v>
      </c>
      <c r="D62" s="11" t="s">
        <v>275</v>
      </c>
      <c r="E62" s="12">
        <v>32</v>
      </c>
      <c r="F62" s="12">
        <v>200</v>
      </c>
      <c r="G62" s="12">
        <v>10</v>
      </c>
      <c r="H62" s="12">
        <v>300</v>
      </c>
      <c r="I62" s="12"/>
      <c r="J62" s="12"/>
      <c r="K62" s="12"/>
      <c r="L62" s="12"/>
      <c r="M62" s="13"/>
      <c r="N62" s="12">
        <f t="shared" si="9"/>
        <v>0</v>
      </c>
      <c r="O62" s="12">
        <f t="shared" si="10"/>
        <v>0</v>
      </c>
      <c r="P62" s="57"/>
      <c r="Q62" s="15">
        <v>0.09</v>
      </c>
      <c r="R62" s="15">
        <f t="shared" si="11"/>
        <v>0</v>
      </c>
    </row>
    <row r="63" spans="1:20" x14ac:dyDescent="0.2">
      <c r="A63" s="11" t="s">
        <v>73</v>
      </c>
      <c r="B63" s="11" t="s">
        <v>74</v>
      </c>
      <c r="C63" s="11" t="s">
        <v>73</v>
      </c>
      <c r="D63" s="11" t="s">
        <v>275</v>
      </c>
      <c r="E63" s="12">
        <v>32</v>
      </c>
      <c r="F63" s="12">
        <v>300</v>
      </c>
      <c r="G63" s="12">
        <v>10</v>
      </c>
      <c r="H63" s="12">
        <v>150</v>
      </c>
      <c r="I63" s="12"/>
      <c r="J63" s="12"/>
      <c r="K63" s="12"/>
      <c r="L63" s="12"/>
      <c r="M63" s="13"/>
      <c r="N63" s="12">
        <f t="shared" si="9"/>
        <v>0</v>
      </c>
      <c r="O63" s="12">
        <f t="shared" si="10"/>
        <v>0</v>
      </c>
      <c r="P63" s="57"/>
      <c r="Q63" s="15">
        <v>0.09</v>
      </c>
      <c r="R63" s="15">
        <f t="shared" si="11"/>
        <v>0</v>
      </c>
    </row>
    <row r="64" spans="1:20" x14ac:dyDescent="0.2">
      <c r="A64" s="36" t="s">
        <v>232</v>
      </c>
      <c r="B64" s="36" t="s">
        <v>74</v>
      </c>
      <c r="C64" s="36">
        <v>90446300</v>
      </c>
      <c r="D64" s="36" t="s">
        <v>277</v>
      </c>
      <c r="E64" s="12" t="s">
        <v>180</v>
      </c>
      <c r="F64" s="12">
        <v>300</v>
      </c>
      <c r="G64" s="12">
        <v>10</v>
      </c>
      <c r="H64" s="12">
        <v>150</v>
      </c>
      <c r="I64" s="12"/>
      <c r="J64" s="12"/>
      <c r="K64" s="12"/>
      <c r="L64" s="12">
        <v>300</v>
      </c>
      <c r="M64" s="13"/>
      <c r="N64" s="12">
        <f t="shared" si="9"/>
        <v>300</v>
      </c>
      <c r="O64" s="12">
        <f t="shared" si="10"/>
        <v>2</v>
      </c>
      <c r="P64" s="57"/>
      <c r="Q64" s="15">
        <v>0.09</v>
      </c>
      <c r="R64" s="15">
        <f t="shared" si="11"/>
        <v>0.18</v>
      </c>
    </row>
    <row r="65" spans="1:20" x14ac:dyDescent="0.2">
      <c r="A65" s="11" t="s">
        <v>75</v>
      </c>
      <c r="B65" s="11" t="s">
        <v>76</v>
      </c>
      <c r="C65" s="11" t="s">
        <v>75</v>
      </c>
      <c r="D65" s="11" t="s">
        <v>275</v>
      </c>
      <c r="E65" s="12">
        <v>32</v>
      </c>
      <c r="F65" s="12">
        <v>450</v>
      </c>
      <c r="G65" s="12">
        <v>10</v>
      </c>
      <c r="H65" s="12">
        <v>100</v>
      </c>
      <c r="I65" s="12"/>
      <c r="J65" s="12"/>
      <c r="K65" s="12"/>
      <c r="L65" s="12">
        <v>100</v>
      </c>
      <c r="M65" s="13"/>
      <c r="N65" s="12">
        <f t="shared" si="9"/>
        <v>100</v>
      </c>
      <c r="O65" s="12">
        <f t="shared" si="10"/>
        <v>1</v>
      </c>
      <c r="P65" s="57"/>
      <c r="Q65" s="15">
        <v>0.09</v>
      </c>
      <c r="R65" s="15">
        <f t="shared" si="11"/>
        <v>0.09</v>
      </c>
    </row>
    <row r="66" spans="1:20" x14ac:dyDescent="0.2">
      <c r="A66" s="36" t="s">
        <v>179</v>
      </c>
      <c r="B66" s="36" t="s">
        <v>76</v>
      </c>
      <c r="C66" s="36">
        <v>90446400</v>
      </c>
      <c r="D66" s="36" t="s">
        <v>277</v>
      </c>
      <c r="E66" s="12" t="s">
        <v>180</v>
      </c>
      <c r="F66" s="12">
        <v>450</v>
      </c>
      <c r="G66" s="12">
        <v>10</v>
      </c>
      <c r="H66" s="12">
        <v>100</v>
      </c>
      <c r="I66" s="12"/>
      <c r="J66" s="12"/>
      <c r="K66" s="12"/>
      <c r="L66" s="12"/>
      <c r="M66" s="13"/>
      <c r="N66" s="12">
        <f t="shared" si="9"/>
        <v>0</v>
      </c>
      <c r="O66" s="12">
        <f t="shared" si="10"/>
        <v>0</v>
      </c>
      <c r="P66" s="57"/>
      <c r="Q66" s="15">
        <v>0.09</v>
      </c>
      <c r="R66" s="15">
        <f t="shared" si="11"/>
        <v>0</v>
      </c>
    </row>
    <row r="67" spans="1:20" x14ac:dyDescent="0.2">
      <c r="A67" s="11" t="s">
        <v>156</v>
      </c>
      <c r="B67" s="11" t="s">
        <v>157</v>
      </c>
      <c r="C67" s="11" t="s">
        <v>156</v>
      </c>
      <c r="D67" s="11" t="s">
        <v>275</v>
      </c>
      <c r="E67" s="12">
        <v>32</v>
      </c>
      <c r="F67" s="12">
        <v>600</v>
      </c>
      <c r="G67" s="12">
        <v>10</v>
      </c>
      <c r="H67" s="12">
        <v>100</v>
      </c>
      <c r="I67" s="12"/>
      <c r="J67" s="12"/>
      <c r="K67" s="12"/>
      <c r="L67" s="12"/>
      <c r="M67" s="13"/>
      <c r="N67" s="12">
        <f t="shared" si="9"/>
        <v>0</v>
      </c>
      <c r="O67" s="12">
        <f t="shared" si="10"/>
        <v>0</v>
      </c>
      <c r="P67" s="57"/>
      <c r="Q67" s="15">
        <v>0.12</v>
      </c>
      <c r="R67" s="15">
        <f t="shared" si="11"/>
        <v>0</v>
      </c>
    </row>
    <row r="68" spans="1:20" x14ac:dyDescent="0.2">
      <c r="A68" s="36" t="s">
        <v>181</v>
      </c>
      <c r="B68" s="36" t="s">
        <v>157</v>
      </c>
      <c r="C68" s="36">
        <v>90446600</v>
      </c>
      <c r="D68" s="36" t="s">
        <v>277</v>
      </c>
      <c r="E68" s="12" t="s">
        <v>180</v>
      </c>
      <c r="F68" s="12">
        <v>600</v>
      </c>
      <c r="G68" s="12">
        <v>10</v>
      </c>
      <c r="H68" s="12">
        <v>100</v>
      </c>
      <c r="I68" s="12"/>
      <c r="J68" s="12"/>
      <c r="K68" s="12"/>
      <c r="L68" s="12">
        <v>200</v>
      </c>
      <c r="M68" s="13"/>
      <c r="N68" s="12">
        <f t="shared" si="9"/>
        <v>200</v>
      </c>
      <c r="O68" s="12">
        <f t="shared" si="10"/>
        <v>2</v>
      </c>
      <c r="P68" s="57"/>
      <c r="Q68" s="15">
        <v>0.12</v>
      </c>
      <c r="R68" s="15">
        <f t="shared" si="11"/>
        <v>0.24</v>
      </c>
    </row>
    <row r="69" spans="1:20" x14ac:dyDescent="0.2">
      <c r="A69" s="11" t="s">
        <v>222</v>
      </c>
      <c r="B69" s="11" t="s">
        <v>223</v>
      </c>
      <c r="C69" s="11" t="s">
        <v>222</v>
      </c>
      <c r="D69" s="11" t="s">
        <v>275</v>
      </c>
      <c r="E69" s="12">
        <v>32</v>
      </c>
      <c r="F69" s="12">
        <v>750</v>
      </c>
      <c r="G69" s="12">
        <v>10</v>
      </c>
      <c r="H69" s="12">
        <v>60</v>
      </c>
      <c r="I69" s="12"/>
      <c r="J69" s="12"/>
      <c r="K69" s="12"/>
      <c r="L69" s="12">
        <v>120</v>
      </c>
      <c r="M69" s="13"/>
      <c r="N69" s="12">
        <f t="shared" si="9"/>
        <v>120</v>
      </c>
      <c r="O69" s="12">
        <f t="shared" si="10"/>
        <v>2</v>
      </c>
      <c r="P69" s="57"/>
      <c r="Q69" s="15">
        <v>0.09</v>
      </c>
      <c r="R69" s="15">
        <f t="shared" si="11"/>
        <v>0.18</v>
      </c>
    </row>
    <row r="70" spans="1:20" x14ac:dyDescent="0.2">
      <c r="A70" s="11" t="s">
        <v>158</v>
      </c>
      <c r="B70" s="11" t="s">
        <v>159</v>
      </c>
      <c r="C70" s="11" t="s">
        <v>158</v>
      </c>
      <c r="D70" s="11" t="s">
        <v>275</v>
      </c>
      <c r="E70" s="12">
        <v>32</v>
      </c>
      <c r="F70" s="12">
        <v>900</v>
      </c>
      <c r="G70" s="12">
        <v>10</v>
      </c>
      <c r="H70" s="12">
        <v>50</v>
      </c>
      <c r="I70" s="12"/>
      <c r="J70" s="12"/>
      <c r="K70" s="12"/>
      <c r="L70" s="12"/>
      <c r="M70" s="13"/>
      <c r="N70" s="12">
        <f t="shared" si="9"/>
        <v>0</v>
      </c>
      <c r="O70" s="12">
        <f t="shared" si="10"/>
        <v>0</v>
      </c>
      <c r="P70" s="57"/>
      <c r="Q70" s="15">
        <v>0.09</v>
      </c>
      <c r="R70" s="15">
        <f t="shared" si="11"/>
        <v>0</v>
      </c>
    </row>
    <row r="71" spans="1:20" x14ac:dyDescent="0.2">
      <c r="A71" s="36" t="s">
        <v>182</v>
      </c>
      <c r="B71" s="36" t="s">
        <v>159</v>
      </c>
      <c r="C71" s="36">
        <v>90446700</v>
      </c>
      <c r="D71" s="36" t="s">
        <v>277</v>
      </c>
      <c r="E71" s="12" t="s">
        <v>180</v>
      </c>
      <c r="F71" s="12">
        <v>900</v>
      </c>
      <c r="G71" s="12">
        <v>10</v>
      </c>
      <c r="H71" s="12">
        <v>50</v>
      </c>
      <c r="I71" s="12"/>
      <c r="J71" s="12"/>
      <c r="K71" s="12"/>
      <c r="L71" s="12"/>
      <c r="M71" s="13"/>
      <c r="N71" s="12">
        <f t="shared" si="9"/>
        <v>0</v>
      </c>
      <c r="O71" s="12">
        <f t="shared" si="10"/>
        <v>0</v>
      </c>
      <c r="P71" s="57"/>
      <c r="Q71" s="15">
        <v>0.09</v>
      </c>
      <c r="R71" s="15">
        <f t="shared" si="11"/>
        <v>0</v>
      </c>
    </row>
    <row r="72" spans="1:20" x14ac:dyDescent="0.2">
      <c r="A72" s="11" t="s">
        <v>233</v>
      </c>
      <c r="B72" s="11" t="s">
        <v>234</v>
      </c>
      <c r="C72" s="11" t="s">
        <v>233</v>
      </c>
      <c r="D72" s="11" t="s">
        <v>275</v>
      </c>
      <c r="E72" s="12">
        <v>32</v>
      </c>
      <c r="F72" s="12">
        <v>1200</v>
      </c>
      <c r="G72" s="12">
        <v>10</v>
      </c>
      <c r="H72" s="12">
        <v>50</v>
      </c>
      <c r="I72" s="12"/>
      <c r="J72" s="12"/>
      <c r="K72" s="12"/>
      <c r="L72" s="12"/>
      <c r="M72" s="13"/>
      <c r="N72" s="12">
        <f t="shared" si="9"/>
        <v>0</v>
      </c>
      <c r="O72" s="12">
        <f t="shared" si="10"/>
        <v>0</v>
      </c>
      <c r="P72" s="57"/>
      <c r="Q72" s="15">
        <v>0.12</v>
      </c>
      <c r="R72" s="15">
        <f t="shared" si="11"/>
        <v>0</v>
      </c>
    </row>
    <row r="73" spans="1:20" x14ac:dyDescent="0.2">
      <c r="A73" s="36" t="s">
        <v>236</v>
      </c>
      <c r="B73" s="36" t="s">
        <v>237</v>
      </c>
      <c r="C73" s="36">
        <v>90446800</v>
      </c>
      <c r="D73" s="36" t="s">
        <v>277</v>
      </c>
      <c r="E73" s="12" t="s">
        <v>180</v>
      </c>
      <c r="F73" s="12">
        <v>1800</v>
      </c>
      <c r="G73" s="12">
        <v>10</v>
      </c>
      <c r="H73" s="12">
        <v>25</v>
      </c>
      <c r="I73" s="12"/>
      <c r="J73" s="12"/>
      <c r="K73" s="12"/>
      <c r="L73" s="12">
        <v>50</v>
      </c>
      <c r="M73" s="13"/>
      <c r="N73" s="12">
        <f t="shared" si="9"/>
        <v>50</v>
      </c>
      <c r="O73" s="12">
        <f t="shared" si="10"/>
        <v>2</v>
      </c>
      <c r="P73" s="57"/>
      <c r="Q73" s="15">
        <v>0.18</v>
      </c>
      <c r="R73" s="15">
        <f t="shared" si="11"/>
        <v>0.36</v>
      </c>
      <c r="S73" s="43"/>
    </row>
    <row r="74" spans="1:20" x14ac:dyDescent="0.2">
      <c r="A74" s="8" t="s">
        <v>77</v>
      </c>
      <c r="B74" s="8"/>
      <c r="C74" s="8"/>
      <c r="D74" s="8"/>
      <c r="E74" s="8"/>
      <c r="F74" s="36"/>
      <c r="G74" s="12"/>
      <c r="H74" s="12"/>
      <c r="I74" s="12"/>
      <c r="J74" s="12"/>
      <c r="K74" s="12"/>
      <c r="L74" s="12"/>
      <c r="M74" s="8"/>
      <c r="N74" s="12"/>
      <c r="O74" s="12"/>
      <c r="P74" s="57"/>
      <c r="Q74" s="12"/>
      <c r="R74" s="15"/>
    </row>
    <row r="75" spans="1:20" x14ac:dyDescent="0.2">
      <c r="A75" s="11" t="s">
        <v>297</v>
      </c>
      <c r="B75" s="11" t="s">
        <v>298</v>
      </c>
      <c r="C75" s="11" t="s">
        <v>297</v>
      </c>
      <c r="D75" s="11" t="s">
        <v>275</v>
      </c>
      <c r="E75" s="12">
        <v>40</v>
      </c>
      <c r="F75" s="12">
        <v>100</v>
      </c>
      <c r="G75" s="12">
        <v>10</v>
      </c>
      <c r="H75" s="12">
        <v>300</v>
      </c>
      <c r="I75" s="12"/>
      <c r="J75" s="12"/>
      <c r="K75" s="12"/>
      <c r="L75" s="12"/>
      <c r="M75" s="13"/>
      <c r="N75" s="12">
        <f t="shared" ref="N75:N90" si="12">SUM(I75:M75)</f>
        <v>0</v>
      </c>
      <c r="O75" s="12">
        <f t="shared" ref="O75:O90" si="13">$N75/$H75</f>
        <v>0</v>
      </c>
      <c r="P75" s="57"/>
      <c r="Q75" s="15">
        <v>0.13</v>
      </c>
      <c r="R75" s="15">
        <f t="shared" ref="R75:R90" si="14">$O75*$Q75</f>
        <v>0</v>
      </c>
      <c r="S75" s="43">
        <f>SUM(R75:R90)</f>
        <v>0.83000000000000007</v>
      </c>
      <c r="T75" s="3">
        <f>S75*100/$S$144</f>
        <v>7.1305841924398621</v>
      </c>
    </row>
    <row r="76" spans="1:20" x14ac:dyDescent="0.2">
      <c r="A76" s="11" t="s">
        <v>78</v>
      </c>
      <c r="B76" s="11" t="s">
        <v>79</v>
      </c>
      <c r="C76" s="11" t="s">
        <v>78</v>
      </c>
      <c r="D76" s="11" t="s">
        <v>275</v>
      </c>
      <c r="E76" s="12">
        <v>40</v>
      </c>
      <c r="F76" s="12">
        <v>150</v>
      </c>
      <c r="G76" s="12">
        <v>10</v>
      </c>
      <c r="H76" s="12">
        <v>300</v>
      </c>
      <c r="I76" s="12"/>
      <c r="J76" s="12"/>
      <c r="K76" s="12"/>
      <c r="L76" s="12"/>
      <c r="M76" s="13"/>
      <c r="N76" s="12">
        <f t="shared" si="12"/>
        <v>0</v>
      </c>
      <c r="O76" s="12">
        <f t="shared" si="13"/>
        <v>0</v>
      </c>
      <c r="P76" s="57"/>
      <c r="Q76" s="15">
        <v>0.13</v>
      </c>
      <c r="R76" s="15">
        <f t="shared" si="14"/>
        <v>0</v>
      </c>
    </row>
    <row r="77" spans="1:20" x14ac:dyDescent="0.2">
      <c r="A77" s="36" t="s">
        <v>240</v>
      </c>
      <c r="B77" s="36" t="s">
        <v>79</v>
      </c>
      <c r="C77" s="31" t="s">
        <v>241</v>
      </c>
      <c r="D77" s="36" t="s">
        <v>277</v>
      </c>
      <c r="E77" s="12">
        <v>40</v>
      </c>
      <c r="F77" s="12">
        <v>150</v>
      </c>
      <c r="G77" s="12">
        <v>10</v>
      </c>
      <c r="H77" s="12">
        <v>300</v>
      </c>
      <c r="I77" s="12"/>
      <c r="J77" s="12"/>
      <c r="K77" s="12"/>
      <c r="L77" s="12">
        <v>300</v>
      </c>
      <c r="M77" s="13"/>
      <c r="N77" s="12">
        <f t="shared" si="12"/>
        <v>300</v>
      </c>
      <c r="O77" s="12">
        <f t="shared" si="13"/>
        <v>1</v>
      </c>
      <c r="P77" s="57"/>
      <c r="Q77" s="15">
        <v>0.13</v>
      </c>
      <c r="R77" s="15">
        <f t="shared" si="14"/>
        <v>0.13</v>
      </c>
    </row>
    <row r="78" spans="1:20" x14ac:dyDescent="0.2">
      <c r="A78" s="11" t="s">
        <v>80</v>
      </c>
      <c r="B78" s="11" t="s">
        <v>81</v>
      </c>
      <c r="C78" s="11" t="s">
        <v>80</v>
      </c>
      <c r="D78" s="11" t="s">
        <v>275</v>
      </c>
      <c r="E78" s="12">
        <v>40</v>
      </c>
      <c r="F78" s="12">
        <v>200</v>
      </c>
      <c r="G78" s="12">
        <v>10</v>
      </c>
      <c r="H78" s="12">
        <v>150</v>
      </c>
      <c r="I78" s="12"/>
      <c r="J78" s="12"/>
      <c r="K78" s="12"/>
      <c r="L78" s="12"/>
      <c r="M78" s="13"/>
      <c r="N78" s="12">
        <f t="shared" si="12"/>
        <v>0</v>
      </c>
      <c r="O78" s="12">
        <f t="shared" si="13"/>
        <v>0</v>
      </c>
      <c r="P78" s="57"/>
      <c r="Q78" s="15">
        <v>0.13</v>
      </c>
      <c r="R78" s="15">
        <f t="shared" si="14"/>
        <v>0</v>
      </c>
    </row>
    <row r="79" spans="1:20" x14ac:dyDescent="0.2">
      <c r="A79" s="11" t="s">
        <v>82</v>
      </c>
      <c r="B79" s="11" t="s">
        <v>83</v>
      </c>
      <c r="C79" s="11" t="s">
        <v>82</v>
      </c>
      <c r="D79" s="11" t="s">
        <v>275</v>
      </c>
      <c r="E79" s="12">
        <v>40</v>
      </c>
      <c r="F79" s="12">
        <v>300</v>
      </c>
      <c r="G79" s="12">
        <v>10</v>
      </c>
      <c r="H79" s="12">
        <v>150</v>
      </c>
      <c r="I79" s="12"/>
      <c r="J79" s="12"/>
      <c r="K79" s="12"/>
      <c r="L79" s="12"/>
      <c r="M79" s="13"/>
      <c r="N79" s="12">
        <f t="shared" si="12"/>
        <v>0</v>
      </c>
      <c r="O79" s="12">
        <f t="shared" si="13"/>
        <v>0</v>
      </c>
      <c r="P79" s="57"/>
      <c r="Q79" s="15">
        <v>0.13</v>
      </c>
      <c r="R79" s="15">
        <f t="shared" si="14"/>
        <v>0</v>
      </c>
    </row>
    <row r="80" spans="1:20" x14ac:dyDescent="0.2">
      <c r="A80" s="36" t="s">
        <v>183</v>
      </c>
      <c r="B80" s="36" t="s">
        <v>83</v>
      </c>
      <c r="C80" s="36">
        <v>90447300</v>
      </c>
      <c r="D80" s="36" t="s">
        <v>277</v>
      </c>
      <c r="E80" s="12" t="s">
        <v>89</v>
      </c>
      <c r="F80" s="12">
        <v>300</v>
      </c>
      <c r="G80" s="12">
        <v>10</v>
      </c>
      <c r="H80" s="12">
        <v>150</v>
      </c>
      <c r="I80" s="12"/>
      <c r="J80" s="12"/>
      <c r="K80" s="12"/>
      <c r="L80" s="12"/>
      <c r="M80" s="13"/>
      <c r="N80" s="12">
        <f t="shared" si="12"/>
        <v>0</v>
      </c>
      <c r="O80" s="12">
        <f t="shared" si="13"/>
        <v>0</v>
      </c>
      <c r="P80" s="57"/>
      <c r="Q80" s="15">
        <v>0.13</v>
      </c>
      <c r="R80" s="15">
        <f t="shared" si="14"/>
        <v>0</v>
      </c>
    </row>
    <row r="81" spans="1:20" x14ac:dyDescent="0.2">
      <c r="A81" s="11" t="s">
        <v>84</v>
      </c>
      <c r="B81" s="11" t="s">
        <v>85</v>
      </c>
      <c r="C81" s="11" t="s">
        <v>84</v>
      </c>
      <c r="D81" s="11" t="s">
        <v>275</v>
      </c>
      <c r="E81" s="12">
        <v>40</v>
      </c>
      <c r="F81" s="12">
        <v>450</v>
      </c>
      <c r="G81" s="12">
        <v>10</v>
      </c>
      <c r="H81" s="12">
        <v>100</v>
      </c>
      <c r="I81" s="12"/>
      <c r="J81" s="12"/>
      <c r="K81" s="12"/>
      <c r="L81" s="12"/>
      <c r="M81" s="13"/>
      <c r="N81" s="12">
        <f t="shared" si="12"/>
        <v>0</v>
      </c>
      <c r="O81" s="12">
        <f t="shared" si="13"/>
        <v>0</v>
      </c>
      <c r="P81" s="57"/>
      <c r="Q81" s="15">
        <v>0.13</v>
      </c>
      <c r="R81" s="15">
        <f t="shared" si="14"/>
        <v>0</v>
      </c>
    </row>
    <row r="82" spans="1:20" x14ac:dyDescent="0.2">
      <c r="A82" s="36" t="s">
        <v>184</v>
      </c>
      <c r="B82" s="36" t="s">
        <v>85</v>
      </c>
      <c r="C82" s="36">
        <v>90447400</v>
      </c>
      <c r="D82" s="36" t="s">
        <v>277</v>
      </c>
      <c r="E82" s="12" t="s">
        <v>89</v>
      </c>
      <c r="F82" s="12">
        <v>450</v>
      </c>
      <c r="G82" s="12">
        <v>10</v>
      </c>
      <c r="H82" s="12">
        <v>100</v>
      </c>
      <c r="I82" s="12"/>
      <c r="J82" s="12"/>
      <c r="K82" s="12"/>
      <c r="L82" s="12"/>
      <c r="M82" s="13"/>
      <c r="N82" s="12">
        <f t="shared" si="12"/>
        <v>0</v>
      </c>
      <c r="O82" s="12">
        <f t="shared" si="13"/>
        <v>0</v>
      </c>
      <c r="P82" s="57"/>
      <c r="Q82" s="15">
        <v>0.13</v>
      </c>
      <c r="R82" s="15">
        <f t="shared" si="14"/>
        <v>0</v>
      </c>
    </row>
    <row r="83" spans="1:20" x14ac:dyDescent="0.2">
      <c r="A83" s="11" t="s">
        <v>86</v>
      </c>
      <c r="B83" s="11" t="s">
        <v>87</v>
      </c>
      <c r="C83" s="11" t="s">
        <v>86</v>
      </c>
      <c r="D83" s="11" t="s">
        <v>275</v>
      </c>
      <c r="E83" s="12">
        <v>40</v>
      </c>
      <c r="F83" s="12">
        <v>600</v>
      </c>
      <c r="G83" s="12">
        <v>10</v>
      </c>
      <c r="H83" s="12">
        <v>50</v>
      </c>
      <c r="I83" s="12"/>
      <c r="J83" s="12"/>
      <c r="K83" s="12"/>
      <c r="L83" s="12">
        <v>100</v>
      </c>
      <c r="M83" s="13"/>
      <c r="N83" s="12">
        <f t="shared" si="12"/>
        <v>100</v>
      </c>
      <c r="O83" s="12">
        <f t="shared" si="13"/>
        <v>2</v>
      </c>
      <c r="P83" s="57"/>
      <c r="Q83" s="15">
        <v>0.09</v>
      </c>
      <c r="R83" s="15">
        <f t="shared" si="14"/>
        <v>0.18</v>
      </c>
    </row>
    <row r="84" spans="1:20" x14ac:dyDescent="0.2">
      <c r="A84" s="36" t="s">
        <v>88</v>
      </c>
      <c r="B84" s="36" t="s">
        <v>87</v>
      </c>
      <c r="C84" s="36">
        <v>90447600</v>
      </c>
      <c r="D84" s="36" t="s">
        <v>277</v>
      </c>
      <c r="E84" s="12" t="s">
        <v>89</v>
      </c>
      <c r="F84" s="12">
        <v>600</v>
      </c>
      <c r="G84" s="12">
        <v>10</v>
      </c>
      <c r="H84" s="12">
        <v>50</v>
      </c>
      <c r="I84" s="12"/>
      <c r="J84" s="12"/>
      <c r="K84" s="12"/>
      <c r="L84" s="12"/>
      <c r="M84" s="13"/>
      <c r="N84" s="12">
        <f t="shared" si="12"/>
        <v>0</v>
      </c>
      <c r="O84" s="12">
        <f t="shared" si="13"/>
        <v>0</v>
      </c>
      <c r="P84" s="57"/>
      <c r="Q84" s="15">
        <v>0.09</v>
      </c>
      <c r="R84" s="15">
        <f t="shared" si="14"/>
        <v>0</v>
      </c>
    </row>
    <row r="85" spans="1:20" x14ac:dyDescent="0.2">
      <c r="A85" s="11" t="s">
        <v>90</v>
      </c>
      <c r="B85" s="11" t="s">
        <v>91</v>
      </c>
      <c r="C85" s="11" t="s">
        <v>90</v>
      </c>
      <c r="D85" s="11" t="s">
        <v>275</v>
      </c>
      <c r="E85" s="12">
        <v>40</v>
      </c>
      <c r="F85" s="12">
        <v>750</v>
      </c>
      <c r="G85" s="12">
        <v>10</v>
      </c>
      <c r="H85" s="12">
        <v>50</v>
      </c>
      <c r="I85" s="12"/>
      <c r="J85" s="12"/>
      <c r="K85" s="12"/>
      <c r="L85" s="12"/>
      <c r="M85" s="13"/>
      <c r="N85" s="12">
        <f t="shared" si="12"/>
        <v>0</v>
      </c>
      <c r="O85" s="12">
        <f t="shared" si="13"/>
        <v>0</v>
      </c>
      <c r="P85" s="57"/>
      <c r="Q85" s="15">
        <v>0.13</v>
      </c>
      <c r="R85" s="15">
        <f t="shared" si="14"/>
        <v>0</v>
      </c>
    </row>
    <row r="86" spans="1:20" x14ac:dyDescent="0.2">
      <c r="A86" s="11" t="s">
        <v>92</v>
      </c>
      <c r="B86" s="11" t="s">
        <v>93</v>
      </c>
      <c r="C86" s="11" t="s">
        <v>92</v>
      </c>
      <c r="D86" s="11" t="s">
        <v>275</v>
      </c>
      <c r="E86" s="12">
        <v>40</v>
      </c>
      <c r="F86" s="12">
        <v>900</v>
      </c>
      <c r="G86" s="12">
        <v>10</v>
      </c>
      <c r="H86" s="12">
        <v>50</v>
      </c>
      <c r="I86" s="12"/>
      <c r="J86" s="12"/>
      <c r="K86" s="12"/>
      <c r="L86" s="12">
        <v>200</v>
      </c>
      <c r="M86" s="13"/>
      <c r="N86" s="12">
        <f t="shared" si="12"/>
        <v>200</v>
      </c>
      <c r="O86" s="12">
        <f t="shared" si="13"/>
        <v>4</v>
      </c>
      <c r="P86" s="57"/>
      <c r="Q86" s="15">
        <v>0.13</v>
      </c>
      <c r="R86" s="15">
        <f t="shared" si="14"/>
        <v>0.52</v>
      </c>
    </row>
    <row r="87" spans="1:20" x14ac:dyDescent="0.2">
      <c r="A87" s="36" t="s">
        <v>185</v>
      </c>
      <c r="B87" s="36" t="s">
        <v>93</v>
      </c>
      <c r="C87" s="36">
        <v>90447700</v>
      </c>
      <c r="D87" s="36" t="s">
        <v>277</v>
      </c>
      <c r="E87" s="12" t="s">
        <v>89</v>
      </c>
      <c r="F87" s="12">
        <v>900</v>
      </c>
      <c r="G87" s="12">
        <v>10</v>
      </c>
      <c r="H87" s="12">
        <v>50</v>
      </c>
      <c r="I87" s="12"/>
      <c r="J87" s="12"/>
      <c r="K87" s="12"/>
      <c r="L87" s="12"/>
      <c r="M87" s="13"/>
      <c r="N87" s="12">
        <f t="shared" si="12"/>
        <v>0</v>
      </c>
      <c r="O87" s="12">
        <f t="shared" si="13"/>
        <v>0</v>
      </c>
      <c r="P87" s="57"/>
      <c r="Q87" s="15">
        <v>0.13</v>
      </c>
      <c r="R87" s="15">
        <f t="shared" si="14"/>
        <v>0</v>
      </c>
    </row>
    <row r="88" spans="1:20" x14ac:dyDescent="0.2">
      <c r="A88" s="11" t="s">
        <v>94</v>
      </c>
      <c r="B88" s="11" t="s">
        <v>95</v>
      </c>
      <c r="C88" s="11" t="s">
        <v>94</v>
      </c>
      <c r="D88" s="11" t="s">
        <v>275</v>
      </c>
      <c r="E88" s="12">
        <v>40</v>
      </c>
      <c r="F88" s="12">
        <v>1200</v>
      </c>
      <c r="G88" s="12">
        <v>5</v>
      </c>
      <c r="H88" s="12">
        <v>25</v>
      </c>
      <c r="I88" s="12"/>
      <c r="J88" s="12"/>
      <c r="K88" s="12"/>
      <c r="L88" s="12"/>
      <c r="M88" s="13"/>
      <c r="N88" s="12">
        <f t="shared" si="12"/>
        <v>0</v>
      </c>
      <c r="O88" s="12">
        <f t="shared" si="13"/>
        <v>0</v>
      </c>
      <c r="P88" s="57"/>
      <c r="Q88" s="15">
        <v>0.08</v>
      </c>
      <c r="R88" s="15">
        <f t="shared" si="14"/>
        <v>0</v>
      </c>
    </row>
    <row r="89" spans="1:20" x14ac:dyDescent="0.2">
      <c r="A89" s="36" t="s">
        <v>376</v>
      </c>
      <c r="B89" s="36" t="s">
        <v>377</v>
      </c>
      <c r="C89" s="31" t="s">
        <v>378</v>
      </c>
      <c r="D89" s="36" t="s">
        <v>277</v>
      </c>
      <c r="E89" s="12">
        <v>40</v>
      </c>
      <c r="F89" s="12">
        <v>1800</v>
      </c>
      <c r="G89" s="12">
        <v>5</v>
      </c>
      <c r="H89" s="12">
        <v>20</v>
      </c>
      <c r="I89" s="12"/>
      <c r="J89" s="12"/>
      <c r="K89" s="12"/>
      <c r="L89" s="12"/>
      <c r="M89" s="13"/>
      <c r="N89" s="12">
        <f t="shared" si="12"/>
        <v>0</v>
      </c>
      <c r="O89" s="12">
        <f t="shared" si="13"/>
        <v>0</v>
      </c>
      <c r="P89" s="57"/>
      <c r="Q89" s="15">
        <v>0.14000000000000001</v>
      </c>
      <c r="R89" s="15">
        <f t="shared" si="14"/>
        <v>0</v>
      </c>
    </row>
    <row r="90" spans="1:20" x14ac:dyDescent="0.2">
      <c r="A90" s="11" t="s">
        <v>220</v>
      </c>
      <c r="B90" s="11" t="s">
        <v>221</v>
      </c>
      <c r="C90" s="11" t="s">
        <v>220</v>
      </c>
      <c r="D90" s="11" t="s">
        <v>275</v>
      </c>
      <c r="E90" s="12">
        <v>40</v>
      </c>
      <c r="F90" s="12">
        <v>2000</v>
      </c>
      <c r="G90" s="12">
        <v>5</v>
      </c>
      <c r="H90" s="12">
        <v>25</v>
      </c>
      <c r="I90" s="12"/>
      <c r="J90" s="12"/>
      <c r="K90" s="12"/>
      <c r="L90" s="12"/>
      <c r="M90" s="13"/>
      <c r="N90" s="12">
        <f t="shared" si="12"/>
        <v>0</v>
      </c>
      <c r="O90" s="12">
        <f t="shared" si="13"/>
        <v>0</v>
      </c>
      <c r="P90" s="57"/>
      <c r="Q90" s="15">
        <v>0.08</v>
      </c>
      <c r="R90" s="15">
        <f t="shared" si="14"/>
        <v>0</v>
      </c>
      <c r="S90" s="43"/>
    </row>
    <row r="91" spans="1:20" x14ac:dyDescent="0.2">
      <c r="A91" s="8" t="s">
        <v>96</v>
      </c>
      <c r="B91" s="8"/>
      <c r="C91" s="8"/>
      <c r="D91" s="8"/>
      <c r="E91" s="20"/>
      <c r="F91" s="12"/>
      <c r="G91" s="12"/>
      <c r="H91" s="12"/>
      <c r="I91" s="12"/>
      <c r="J91" s="12"/>
      <c r="K91" s="12"/>
      <c r="L91" s="12"/>
      <c r="M91" s="8"/>
      <c r="N91" s="12"/>
      <c r="O91" s="12"/>
      <c r="P91" s="57"/>
      <c r="Q91" s="12"/>
      <c r="R91" s="15"/>
    </row>
    <row r="92" spans="1:20" x14ac:dyDescent="0.2">
      <c r="A92" s="11" t="s">
        <v>299</v>
      </c>
      <c r="B92" s="11" t="s">
        <v>300</v>
      </c>
      <c r="C92" s="11" t="s">
        <v>299</v>
      </c>
      <c r="D92" s="11" t="s">
        <v>275</v>
      </c>
      <c r="E92" s="12">
        <v>50</v>
      </c>
      <c r="F92" s="12">
        <v>100</v>
      </c>
      <c r="G92" s="12">
        <v>10</v>
      </c>
      <c r="H92" s="12">
        <v>150</v>
      </c>
      <c r="I92" s="12"/>
      <c r="J92" s="12"/>
      <c r="K92" s="12"/>
      <c r="L92" s="12"/>
      <c r="M92" s="13"/>
      <c r="N92" s="12">
        <f t="shared" ref="N92:N108" si="15">SUM(I92:M92)</f>
        <v>0</v>
      </c>
      <c r="O92" s="12">
        <f t="shared" ref="O92:O108" si="16">$N92/$H92</f>
        <v>0</v>
      </c>
      <c r="P92" s="57"/>
      <c r="Q92" s="15">
        <v>0.1</v>
      </c>
      <c r="R92" s="15">
        <f t="shared" ref="R92:R108" si="17">$O92*$Q92</f>
        <v>0</v>
      </c>
      <c r="S92" s="43">
        <f>SUM(R92:R108)</f>
        <v>2.3800000000000003</v>
      </c>
      <c r="T92" s="3">
        <f>S92*100/$S$144</f>
        <v>20.446735395189005</v>
      </c>
    </row>
    <row r="93" spans="1:20" x14ac:dyDescent="0.2">
      <c r="A93" s="11" t="s">
        <v>97</v>
      </c>
      <c r="B93" s="11" t="s">
        <v>98</v>
      </c>
      <c r="C93" s="11" t="s">
        <v>97</v>
      </c>
      <c r="D93" s="11" t="s">
        <v>275</v>
      </c>
      <c r="E93" s="12">
        <v>50</v>
      </c>
      <c r="F93" s="12">
        <v>150</v>
      </c>
      <c r="G93" s="12">
        <v>10</v>
      </c>
      <c r="H93" s="12">
        <v>150</v>
      </c>
      <c r="I93" s="12"/>
      <c r="J93" s="12"/>
      <c r="K93" s="12"/>
      <c r="L93" s="12"/>
      <c r="M93" s="13"/>
      <c r="N93" s="12">
        <f t="shared" si="15"/>
        <v>0</v>
      </c>
      <c r="O93" s="12">
        <f t="shared" si="16"/>
        <v>0</v>
      </c>
      <c r="P93" s="57"/>
      <c r="Q93" s="15">
        <v>0.1</v>
      </c>
      <c r="R93" s="15">
        <f t="shared" si="17"/>
        <v>0</v>
      </c>
    </row>
    <row r="94" spans="1:20" x14ac:dyDescent="0.2">
      <c r="A94" s="36" t="s">
        <v>235</v>
      </c>
      <c r="B94" s="36" t="s">
        <v>98</v>
      </c>
      <c r="C94" s="36">
        <v>90448200</v>
      </c>
      <c r="D94" s="36" t="s">
        <v>277</v>
      </c>
      <c r="E94" s="12" t="s">
        <v>102</v>
      </c>
      <c r="F94" s="12">
        <v>150</v>
      </c>
      <c r="G94" s="12">
        <v>10</v>
      </c>
      <c r="H94" s="12">
        <v>150</v>
      </c>
      <c r="I94" s="12"/>
      <c r="J94" s="12"/>
      <c r="K94" s="12"/>
      <c r="L94" s="12"/>
      <c r="M94" s="13"/>
      <c r="N94" s="12">
        <f t="shared" si="15"/>
        <v>0</v>
      </c>
      <c r="O94" s="12">
        <f t="shared" si="16"/>
        <v>0</v>
      </c>
      <c r="P94" s="57"/>
      <c r="Q94" s="15">
        <v>0.1</v>
      </c>
      <c r="R94" s="15">
        <f t="shared" si="17"/>
        <v>0</v>
      </c>
    </row>
    <row r="95" spans="1:20" x14ac:dyDescent="0.2">
      <c r="A95" s="11" t="s">
        <v>224</v>
      </c>
      <c r="B95" s="11" t="s">
        <v>225</v>
      </c>
      <c r="C95" s="11" t="s">
        <v>224</v>
      </c>
      <c r="D95" s="11" t="s">
        <v>275</v>
      </c>
      <c r="E95" s="12">
        <v>50</v>
      </c>
      <c r="F95" s="12">
        <v>200</v>
      </c>
      <c r="G95" s="12">
        <v>10</v>
      </c>
      <c r="H95" s="12">
        <v>150</v>
      </c>
      <c r="I95" s="12"/>
      <c r="J95" s="12"/>
      <c r="K95" s="12"/>
      <c r="L95" s="12"/>
      <c r="M95" s="13"/>
      <c r="N95" s="12">
        <f t="shared" si="15"/>
        <v>0</v>
      </c>
      <c r="O95" s="12">
        <f t="shared" si="16"/>
        <v>0</v>
      </c>
      <c r="P95" s="57"/>
      <c r="Q95" s="15">
        <v>0.1</v>
      </c>
      <c r="R95" s="15">
        <f t="shared" si="17"/>
        <v>0</v>
      </c>
    </row>
    <row r="96" spans="1:20" x14ac:dyDescent="0.2">
      <c r="A96" s="11" t="s">
        <v>99</v>
      </c>
      <c r="B96" s="11" t="s">
        <v>100</v>
      </c>
      <c r="C96" s="11" t="s">
        <v>99</v>
      </c>
      <c r="D96" s="11" t="s">
        <v>275</v>
      </c>
      <c r="E96" s="12">
        <v>50</v>
      </c>
      <c r="F96" s="12">
        <v>300</v>
      </c>
      <c r="G96" s="12">
        <v>10</v>
      </c>
      <c r="H96" s="12">
        <v>75</v>
      </c>
      <c r="I96" s="12"/>
      <c r="J96" s="12"/>
      <c r="K96" s="12"/>
      <c r="L96" s="12">
        <v>300</v>
      </c>
      <c r="M96" s="13"/>
      <c r="N96" s="12">
        <f t="shared" si="15"/>
        <v>300</v>
      </c>
      <c r="O96" s="12">
        <f t="shared" si="16"/>
        <v>4</v>
      </c>
      <c r="P96" s="57"/>
      <c r="Q96" s="15">
        <v>0.1</v>
      </c>
      <c r="R96" s="15">
        <f t="shared" si="17"/>
        <v>0.4</v>
      </c>
    </row>
    <row r="97" spans="1:20" x14ac:dyDescent="0.2">
      <c r="A97" s="36" t="s">
        <v>101</v>
      </c>
      <c r="B97" s="36" t="s">
        <v>100</v>
      </c>
      <c r="C97" s="36">
        <v>90448300</v>
      </c>
      <c r="D97" s="36" t="s">
        <v>277</v>
      </c>
      <c r="E97" s="12" t="s">
        <v>102</v>
      </c>
      <c r="F97" s="12">
        <v>300</v>
      </c>
      <c r="G97" s="12">
        <v>10</v>
      </c>
      <c r="H97" s="12">
        <v>75</v>
      </c>
      <c r="I97" s="12"/>
      <c r="J97" s="12"/>
      <c r="K97" s="12"/>
      <c r="L97" s="12"/>
      <c r="M97" s="13"/>
      <c r="N97" s="12">
        <f t="shared" si="15"/>
        <v>0</v>
      </c>
      <c r="O97" s="12">
        <f t="shared" si="16"/>
        <v>0</v>
      </c>
      <c r="P97" s="57"/>
      <c r="Q97" s="15">
        <v>0.1</v>
      </c>
      <c r="R97" s="15">
        <f t="shared" si="17"/>
        <v>0</v>
      </c>
    </row>
    <row r="98" spans="1:20" x14ac:dyDescent="0.2">
      <c r="A98" s="11" t="s">
        <v>103</v>
      </c>
      <c r="B98" s="11" t="s">
        <v>104</v>
      </c>
      <c r="C98" s="11" t="s">
        <v>103</v>
      </c>
      <c r="D98" s="11" t="s">
        <v>275</v>
      </c>
      <c r="E98" s="12">
        <v>50</v>
      </c>
      <c r="F98" s="12">
        <v>450</v>
      </c>
      <c r="G98" s="12">
        <v>10</v>
      </c>
      <c r="H98" s="12">
        <v>50</v>
      </c>
      <c r="I98" s="12"/>
      <c r="J98" s="12"/>
      <c r="K98" s="12"/>
      <c r="L98" s="12">
        <v>100</v>
      </c>
      <c r="M98" s="13"/>
      <c r="N98" s="12">
        <f t="shared" si="15"/>
        <v>100</v>
      </c>
      <c r="O98" s="12">
        <f t="shared" si="16"/>
        <v>2</v>
      </c>
      <c r="P98" s="57"/>
      <c r="Q98" s="15">
        <v>0.1</v>
      </c>
      <c r="R98" s="15">
        <f t="shared" si="17"/>
        <v>0.2</v>
      </c>
    </row>
    <row r="99" spans="1:20" x14ac:dyDescent="0.2">
      <c r="A99" s="36" t="s">
        <v>186</v>
      </c>
      <c r="B99" s="36" t="s">
        <v>104</v>
      </c>
      <c r="C99" s="36">
        <v>90448400</v>
      </c>
      <c r="D99" s="36" t="s">
        <v>277</v>
      </c>
      <c r="E99" s="12" t="s">
        <v>102</v>
      </c>
      <c r="F99" s="12">
        <v>450</v>
      </c>
      <c r="G99" s="12">
        <v>10</v>
      </c>
      <c r="H99" s="12">
        <v>50</v>
      </c>
      <c r="I99" s="12"/>
      <c r="J99" s="12"/>
      <c r="K99" s="12"/>
      <c r="L99" s="12">
        <v>300</v>
      </c>
      <c r="M99" s="13"/>
      <c r="N99" s="12">
        <f t="shared" si="15"/>
        <v>300</v>
      </c>
      <c r="O99" s="12">
        <f t="shared" si="16"/>
        <v>6</v>
      </c>
      <c r="P99" s="57"/>
      <c r="Q99" s="15">
        <v>0.1</v>
      </c>
      <c r="R99" s="15">
        <f t="shared" si="17"/>
        <v>0.60000000000000009</v>
      </c>
    </row>
    <row r="100" spans="1:20" x14ac:dyDescent="0.2">
      <c r="A100" s="11" t="s">
        <v>105</v>
      </c>
      <c r="B100" s="11" t="s">
        <v>106</v>
      </c>
      <c r="C100" s="11" t="s">
        <v>105</v>
      </c>
      <c r="D100" s="11" t="s">
        <v>275</v>
      </c>
      <c r="E100" s="12">
        <v>50</v>
      </c>
      <c r="F100" s="12">
        <v>600</v>
      </c>
      <c r="G100" s="12">
        <v>10</v>
      </c>
      <c r="H100" s="12">
        <v>50</v>
      </c>
      <c r="I100" s="12"/>
      <c r="J100" s="12"/>
      <c r="K100" s="12"/>
      <c r="L100" s="12">
        <v>100</v>
      </c>
      <c r="M100" s="13"/>
      <c r="N100" s="12">
        <f t="shared" si="15"/>
        <v>100</v>
      </c>
      <c r="O100" s="12">
        <f t="shared" si="16"/>
        <v>2</v>
      </c>
      <c r="P100" s="57"/>
      <c r="Q100" s="15">
        <v>0.13</v>
      </c>
      <c r="R100" s="15">
        <f t="shared" si="17"/>
        <v>0.26</v>
      </c>
    </row>
    <row r="101" spans="1:20" x14ac:dyDescent="0.2">
      <c r="A101" s="36" t="s">
        <v>107</v>
      </c>
      <c r="B101" s="36" t="s">
        <v>106</v>
      </c>
      <c r="C101" s="36">
        <v>90448600</v>
      </c>
      <c r="D101" s="36" t="s">
        <v>277</v>
      </c>
      <c r="E101" s="12" t="s">
        <v>102</v>
      </c>
      <c r="F101" s="12">
        <v>600</v>
      </c>
      <c r="G101" s="12">
        <v>10</v>
      </c>
      <c r="H101" s="12">
        <v>50</v>
      </c>
      <c r="I101" s="12"/>
      <c r="J101" s="12"/>
      <c r="K101" s="12"/>
      <c r="L101" s="12"/>
      <c r="M101" s="13"/>
      <c r="N101" s="12">
        <f t="shared" si="15"/>
        <v>0</v>
      </c>
      <c r="O101" s="12">
        <f t="shared" si="16"/>
        <v>0</v>
      </c>
      <c r="P101" s="57"/>
      <c r="Q101" s="15">
        <v>0.13</v>
      </c>
      <c r="R101" s="15">
        <f t="shared" si="17"/>
        <v>0</v>
      </c>
    </row>
    <row r="102" spans="1:20" x14ac:dyDescent="0.2">
      <c r="A102" s="36" t="s">
        <v>266</v>
      </c>
      <c r="B102" s="36" t="s">
        <v>267</v>
      </c>
      <c r="C102" s="36">
        <v>90448605</v>
      </c>
      <c r="D102" s="36" t="s">
        <v>277</v>
      </c>
      <c r="E102" s="12" t="s">
        <v>102</v>
      </c>
      <c r="F102" s="12">
        <v>700</v>
      </c>
      <c r="G102" s="12">
        <v>5</v>
      </c>
      <c r="H102" s="12">
        <v>25</v>
      </c>
      <c r="I102" s="12"/>
      <c r="J102" s="12"/>
      <c r="K102" s="12"/>
      <c r="L102" s="12"/>
      <c r="M102" s="13"/>
      <c r="N102" s="12">
        <f t="shared" si="15"/>
        <v>0</v>
      </c>
      <c r="O102" s="12">
        <f t="shared" si="16"/>
        <v>0</v>
      </c>
      <c r="P102" s="57"/>
      <c r="Q102" s="15">
        <v>0.1</v>
      </c>
      <c r="R102" s="15">
        <f t="shared" si="17"/>
        <v>0</v>
      </c>
    </row>
    <row r="103" spans="1:20" x14ac:dyDescent="0.2">
      <c r="A103" s="11" t="s">
        <v>202</v>
      </c>
      <c r="B103" s="11" t="s">
        <v>203</v>
      </c>
      <c r="C103" s="11" t="s">
        <v>202</v>
      </c>
      <c r="D103" s="11" t="s">
        <v>275</v>
      </c>
      <c r="E103" s="12">
        <v>50</v>
      </c>
      <c r="F103" s="12">
        <v>750</v>
      </c>
      <c r="G103" s="12">
        <v>5</v>
      </c>
      <c r="H103" s="12">
        <v>25</v>
      </c>
      <c r="I103" s="12"/>
      <c r="J103" s="12"/>
      <c r="K103" s="12"/>
      <c r="L103" s="12"/>
      <c r="M103" s="13"/>
      <c r="N103" s="12">
        <f t="shared" si="15"/>
        <v>0</v>
      </c>
      <c r="O103" s="12">
        <f t="shared" si="16"/>
        <v>0</v>
      </c>
      <c r="P103" s="57"/>
      <c r="Q103" s="15">
        <v>0.1</v>
      </c>
      <c r="R103" s="15">
        <f t="shared" si="17"/>
        <v>0</v>
      </c>
    </row>
    <row r="104" spans="1:20" x14ac:dyDescent="0.2">
      <c r="A104" s="11" t="s">
        <v>108</v>
      </c>
      <c r="B104" s="11" t="s">
        <v>109</v>
      </c>
      <c r="C104" s="11" t="s">
        <v>108</v>
      </c>
      <c r="D104" s="11" t="s">
        <v>275</v>
      </c>
      <c r="E104" s="12">
        <v>50</v>
      </c>
      <c r="F104" s="12">
        <v>900</v>
      </c>
      <c r="G104" s="12">
        <v>5</v>
      </c>
      <c r="H104" s="12">
        <v>25</v>
      </c>
      <c r="I104" s="12"/>
      <c r="J104" s="12"/>
      <c r="K104" s="12"/>
      <c r="L104" s="12">
        <v>100</v>
      </c>
      <c r="M104" s="13"/>
      <c r="N104" s="12">
        <f t="shared" si="15"/>
        <v>100</v>
      </c>
      <c r="O104" s="12">
        <f t="shared" si="16"/>
        <v>4</v>
      </c>
      <c r="P104" s="57"/>
      <c r="Q104" s="15">
        <v>0.1</v>
      </c>
      <c r="R104" s="15">
        <f t="shared" si="17"/>
        <v>0.4</v>
      </c>
    </row>
    <row r="105" spans="1:20" x14ac:dyDescent="0.2">
      <c r="A105" s="36" t="s">
        <v>187</v>
      </c>
      <c r="B105" s="36" t="s">
        <v>109</v>
      </c>
      <c r="C105" s="36">
        <v>90448700</v>
      </c>
      <c r="D105" s="36" t="s">
        <v>277</v>
      </c>
      <c r="E105" s="12" t="s">
        <v>102</v>
      </c>
      <c r="F105" s="12">
        <v>900</v>
      </c>
      <c r="G105" s="12">
        <v>5</v>
      </c>
      <c r="H105" s="12">
        <v>25</v>
      </c>
      <c r="I105" s="12"/>
      <c r="J105" s="12"/>
      <c r="K105" s="12"/>
      <c r="L105" s="12"/>
      <c r="M105" s="13"/>
      <c r="N105" s="12">
        <f t="shared" si="15"/>
        <v>0</v>
      </c>
      <c r="O105" s="12">
        <f t="shared" si="16"/>
        <v>0</v>
      </c>
      <c r="P105" s="57"/>
      <c r="Q105" s="15">
        <v>0.1</v>
      </c>
      <c r="R105" s="15">
        <f t="shared" si="17"/>
        <v>0</v>
      </c>
    </row>
    <row r="106" spans="1:20" x14ac:dyDescent="0.2">
      <c r="A106" s="11" t="s">
        <v>110</v>
      </c>
      <c r="B106" s="11" t="s">
        <v>111</v>
      </c>
      <c r="C106" s="11" t="s">
        <v>110</v>
      </c>
      <c r="D106" s="11" t="s">
        <v>275</v>
      </c>
      <c r="E106" s="12">
        <v>50</v>
      </c>
      <c r="F106" s="12">
        <v>1200</v>
      </c>
      <c r="G106" s="12">
        <v>5</v>
      </c>
      <c r="H106" s="12">
        <v>25</v>
      </c>
      <c r="I106" s="12"/>
      <c r="J106" s="12"/>
      <c r="K106" s="12"/>
      <c r="L106" s="12">
        <v>100</v>
      </c>
      <c r="M106" s="13"/>
      <c r="N106" s="12">
        <f t="shared" si="15"/>
        <v>100</v>
      </c>
      <c r="O106" s="12">
        <f t="shared" si="16"/>
        <v>4</v>
      </c>
      <c r="P106" s="57"/>
      <c r="Q106" s="15">
        <v>0.13</v>
      </c>
      <c r="R106" s="15">
        <f t="shared" si="17"/>
        <v>0.52</v>
      </c>
    </row>
    <row r="107" spans="1:20" x14ac:dyDescent="0.2">
      <c r="A107" s="36" t="s">
        <v>204</v>
      </c>
      <c r="B107" s="36" t="s">
        <v>111</v>
      </c>
      <c r="C107" s="31" t="s">
        <v>205</v>
      </c>
      <c r="D107" s="36" t="s">
        <v>277</v>
      </c>
      <c r="E107" s="12">
        <v>50</v>
      </c>
      <c r="F107" s="12">
        <v>1200</v>
      </c>
      <c r="G107" s="12">
        <v>5</v>
      </c>
      <c r="H107" s="12">
        <v>25</v>
      </c>
      <c r="I107" s="12"/>
      <c r="J107" s="12"/>
      <c r="K107" s="12"/>
      <c r="L107" s="12"/>
      <c r="M107" s="13"/>
      <c r="N107" s="12">
        <f t="shared" si="15"/>
        <v>0</v>
      </c>
      <c r="O107" s="12">
        <f t="shared" si="16"/>
        <v>0</v>
      </c>
      <c r="P107" s="57"/>
      <c r="Q107" s="15">
        <v>0.13</v>
      </c>
      <c r="R107" s="15">
        <f t="shared" si="17"/>
        <v>0</v>
      </c>
    </row>
    <row r="108" spans="1:20" x14ac:dyDescent="0.2">
      <c r="A108" s="36" t="s">
        <v>268</v>
      </c>
      <c r="B108" s="36" t="s">
        <v>269</v>
      </c>
      <c r="C108" s="31" t="s">
        <v>270</v>
      </c>
      <c r="D108" s="36" t="s">
        <v>277</v>
      </c>
      <c r="E108" s="12">
        <v>50</v>
      </c>
      <c r="F108" s="12">
        <v>2400</v>
      </c>
      <c r="G108" s="12">
        <v>5</v>
      </c>
      <c r="H108" s="12">
        <v>25</v>
      </c>
      <c r="I108" s="12"/>
      <c r="J108" s="12"/>
      <c r="K108" s="12"/>
      <c r="L108" s="12"/>
      <c r="M108" s="13"/>
      <c r="N108" s="12">
        <f t="shared" si="15"/>
        <v>0</v>
      </c>
      <c r="O108" s="12">
        <f t="shared" si="16"/>
        <v>0</v>
      </c>
      <c r="P108" s="57"/>
      <c r="Q108" s="15">
        <v>0.26</v>
      </c>
      <c r="R108" s="15">
        <f t="shared" si="17"/>
        <v>0</v>
      </c>
      <c r="S108" s="43"/>
    </row>
    <row r="109" spans="1:20" x14ac:dyDescent="0.2">
      <c r="A109" s="307" t="s">
        <v>112</v>
      </c>
      <c r="B109" s="307"/>
      <c r="C109" s="8"/>
      <c r="D109" s="8"/>
      <c r="E109" s="8"/>
      <c r="F109" s="12"/>
      <c r="G109" s="12"/>
      <c r="H109" s="12"/>
      <c r="I109" s="12"/>
      <c r="J109" s="12"/>
      <c r="K109" s="12"/>
      <c r="L109" s="12"/>
      <c r="M109" s="36"/>
      <c r="N109" s="12"/>
      <c r="O109" s="12"/>
      <c r="P109" s="57"/>
      <c r="Q109" s="12"/>
      <c r="R109" s="15"/>
    </row>
    <row r="110" spans="1:20" x14ac:dyDescent="0.2">
      <c r="A110" s="11" t="s">
        <v>216</v>
      </c>
      <c r="B110" s="11" t="s">
        <v>217</v>
      </c>
      <c r="C110" s="11" t="s">
        <v>216</v>
      </c>
      <c r="D110" s="11" t="s">
        <v>275</v>
      </c>
      <c r="E110" s="12">
        <v>20</v>
      </c>
      <c r="F110" s="12">
        <v>150</v>
      </c>
      <c r="G110" s="12">
        <v>10</v>
      </c>
      <c r="H110" s="12">
        <v>400</v>
      </c>
      <c r="I110" s="12"/>
      <c r="J110" s="12"/>
      <c r="K110" s="12"/>
      <c r="L110" s="12"/>
      <c r="M110" s="36"/>
      <c r="N110" s="12">
        <f t="shared" ref="N110:N143" si="18">SUM(I110:M110)</f>
        <v>0</v>
      </c>
      <c r="O110" s="12">
        <f t="shared" ref="O110:O143" si="19">$N110/$H110</f>
        <v>0</v>
      </c>
      <c r="P110" s="57"/>
      <c r="Q110" s="12">
        <v>0.06</v>
      </c>
      <c r="R110" s="15">
        <f t="shared" ref="R110:R143" si="20">$O110*$Q110</f>
        <v>0</v>
      </c>
      <c r="S110" s="43">
        <f>SUM(R110:R125)</f>
        <v>0.12</v>
      </c>
      <c r="T110" s="3">
        <f>S110*100/$S$144</f>
        <v>1.0309278350515463</v>
      </c>
    </row>
    <row r="111" spans="1:20" x14ac:dyDescent="0.2">
      <c r="A111" s="36" t="s">
        <v>226</v>
      </c>
      <c r="B111" s="36" t="s">
        <v>217</v>
      </c>
      <c r="C111" s="36">
        <v>90444200</v>
      </c>
      <c r="D111" s="36" t="s">
        <v>277</v>
      </c>
      <c r="E111" s="12">
        <v>20</v>
      </c>
      <c r="F111" s="12">
        <v>150</v>
      </c>
      <c r="G111" s="12">
        <v>10</v>
      </c>
      <c r="H111" s="12">
        <v>400</v>
      </c>
      <c r="I111" s="12"/>
      <c r="J111" s="12"/>
      <c r="K111" s="12"/>
      <c r="L111" s="12"/>
      <c r="M111" s="36"/>
      <c r="N111" s="12">
        <f t="shared" si="18"/>
        <v>0</v>
      </c>
      <c r="O111" s="12">
        <f t="shared" si="19"/>
        <v>0</v>
      </c>
      <c r="P111" s="57"/>
      <c r="Q111" s="12">
        <v>0.06</v>
      </c>
      <c r="R111" s="15">
        <f t="shared" si="20"/>
        <v>0</v>
      </c>
    </row>
    <row r="112" spans="1:20" x14ac:dyDescent="0.2">
      <c r="A112" s="11" t="s">
        <v>191</v>
      </c>
      <c r="B112" s="11" t="s">
        <v>192</v>
      </c>
      <c r="C112" s="11" t="s">
        <v>191</v>
      </c>
      <c r="D112" s="11" t="s">
        <v>275</v>
      </c>
      <c r="E112" s="12">
        <v>20</v>
      </c>
      <c r="F112" s="12">
        <v>200</v>
      </c>
      <c r="G112" s="12">
        <v>10</v>
      </c>
      <c r="H112" s="12">
        <v>300</v>
      </c>
      <c r="I112" s="12"/>
      <c r="J112" s="12"/>
      <c r="K112" s="12"/>
      <c r="L112" s="12"/>
      <c r="M112" s="36"/>
      <c r="N112" s="12">
        <f t="shared" si="18"/>
        <v>0</v>
      </c>
      <c r="O112" s="12">
        <f t="shared" si="19"/>
        <v>0</v>
      </c>
      <c r="P112" s="57"/>
      <c r="Q112" s="12">
        <v>0.06</v>
      </c>
      <c r="R112" s="15">
        <f t="shared" si="20"/>
        <v>0</v>
      </c>
    </row>
    <row r="113" spans="1:20" x14ac:dyDescent="0.2">
      <c r="A113" s="11" t="s">
        <v>160</v>
      </c>
      <c r="B113" s="11" t="s">
        <v>161</v>
      </c>
      <c r="C113" s="11" t="s">
        <v>160</v>
      </c>
      <c r="D113" s="11" t="s">
        <v>275</v>
      </c>
      <c r="E113" s="12">
        <v>20</v>
      </c>
      <c r="F113" s="12">
        <v>300</v>
      </c>
      <c r="G113" s="12">
        <v>10</v>
      </c>
      <c r="H113" s="12">
        <v>200</v>
      </c>
      <c r="I113" s="12"/>
      <c r="J113" s="12"/>
      <c r="K113" s="12"/>
      <c r="L113" s="12"/>
      <c r="M113" s="13"/>
      <c r="N113" s="12">
        <f t="shared" si="18"/>
        <v>0</v>
      </c>
      <c r="O113" s="12">
        <f t="shared" si="19"/>
        <v>0</v>
      </c>
      <c r="P113" s="57"/>
      <c r="Q113" s="15">
        <v>0.06</v>
      </c>
      <c r="R113" s="15">
        <f t="shared" si="20"/>
        <v>0</v>
      </c>
    </row>
    <row r="114" spans="1:20" x14ac:dyDescent="0.2">
      <c r="A114" s="36" t="s">
        <v>215</v>
      </c>
      <c r="B114" s="36" t="s">
        <v>161</v>
      </c>
      <c r="C114" s="36">
        <v>90444300</v>
      </c>
      <c r="D114" s="36" t="s">
        <v>277</v>
      </c>
      <c r="E114" s="12" t="s">
        <v>46</v>
      </c>
      <c r="F114" s="12">
        <v>300</v>
      </c>
      <c r="G114" s="12">
        <v>10</v>
      </c>
      <c r="H114" s="12">
        <v>200</v>
      </c>
      <c r="I114" s="12"/>
      <c r="J114" s="12"/>
      <c r="K114" s="12"/>
      <c r="L114" s="12"/>
      <c r="M114" s="13"/>
      <c r="N114" s="12">
        <f t="shared" si="18"/>
        <v>0</v>
      </c>
      <c r="O114" s="12">
        <f t="shared" si="19"/>
        <v>0</v>
      </c>
      <c r="P114" s="57"/>
      <c r="Q114" s="15">
        <v>0.06</v>
      </c>
      <c r="R114" s="15">
        <f t="shared" si="20"/>
        <v>0</v>
      </c>
    </row>
    <row r="115" spans="1:20" x14ac:dyDescent="0.2">
      <c r="A115" s="11" t="s">
        <v>206</v>
      </c>
      <c r="B115" s="11" t="s">
        <v>114</v>
      </c>
      <c r="C115" s="11" t="s">
        <v>206</v>
      </c>
      <c r="D115" s="11" t="s">
        <v>275</v>
      </c>
      <c r="E115" s="12">
        <v>20</v>
      </c>
      <c r="F115" s="12">
        <v>450</v>
      </c>
      <c r="G115" s="12">
        <v>10</v>
      </c>
      <c r="H115" s="12">
        <v>100</v>
      </c>
      <c r="I115" s="12"/>
      <c r="J115" s="12"/>
      <c r="K115" s="12"/>
      <c r="L115" s="12"/>
      <c r="M115" s="25"/>
      <c r="N115" s="12">
        <f t="shared" si="18"/>
        <v>0</v>
      </c>
      <c r="O115" s="12">
        <f t="shared" si="19"/>
        <v>0</v>
      </c>
      <c r="P115" s="57"/>
      <c r="Q115" s="15">
        <v>0.08</v>
      </c>
      <c r="R115" s="15">
        <f t="shared" si="20"/>
        <v>0</v>
      </c>
    </row>
    <row r="116" spans="1:20" x14ac:dyDescent="0.2">
      <c r="A116" s="36" t="s">
        <v>113</v>
      </c>
      <c r="B116" s="36" t="s">
        <v>114</v>
      </c>
      <c r="C116" s="36">
        <v>90444400</v>
      </c>
      <c r="D116" s="36" t="s">
        <v>277</v>
      </c>
      <c r="E116" s="12" t="s">
        <v>46</v>
      </c>
      <c r="F116" s="12">
        <v>450</v>
      </c>
      <c r="G116" s="12">
        <v>10</v>
      </c>
      <c r="H116" s="12">
        <v>100</v>
      </c>
      <c r="I116" s="12"/>
      <c r="J116" s="12"/>
      <c r="K116" s="12"/>
      <c r="L116" s="12"/>
      <c r="M116" s="13"/>
      <c r="N116" s="12">
        <f t="shared" si="18"/>
        <v>0</v>
      </c>
      <c r="O116" s="12">
        <f t="shared" si="19"/>
        <v>0</v>
      </c>
      <c r="P116" s="57"/>
      <c r="Q116" s="15">
        <v>0.08</v>
      </c>
      <c r="R116" s="15">
        <f t="shared" si="20"/>
        <v>0</v>
      </c>
    </row>
    <row r="117" spans="1:20" x14ac:dyDescent="0.2">
      <c r="A117" s="11" t="s">
        <v>115</v>
      </c>
      <c r="B117" s="11" t="s">
        <v>116</v>
      </c>
      <c r="C117" s="11" t="s">
        <v>115</v>
      </c>
      <c r="D117" s="11" t="s">
        <v>275</v>
      </c>
      <c r="E117" s="12">
        <v>20</v>
      </c>
      <c r="F117" s="12">
        <v>600</v>
      </c>
      <c r="G117" s="12">
        <v>10</v>
      </c>
      <c r="H117" s="12">
        <v>100</v>
      </c>
      <c r="I117" s="12"/>
      <c r="J117" s="12"/>
      <c r="K117" s="12"/>
      <c r="L117" s="12"/>
      <c r="M117" s="13"/>
      <c r="N117" s="12">
        <f t="shared" si="18"/>
        <v>0</v>
      </c>
      <c r="O117" s="12">
        <f t="shared" si="19"/>
        <v>0</v>
      </c>
      <c r="P117" s="57"/>
      <c r="Q117" s="15">
        <v>0.06</v>
      </c>
      <c r="R117" s="15">
        <f t="shared" si="20"/>
        <v>0</v>
      </c>
    </row>
    <row r="118" spans="1:20" x14ac:dyDescent="0.2">
      <c r="A118" s="36" t="s">
        <v>188</v>
      </c>
      <c r="B118" s="36" t="s">
        <v>116</v>
      </c>
      <c r="C118" s="36">
        <v>90444600</v>
      </c>
      <c r="D118" s="36" t="s">
        <v>277</v>
      </c>
      <c r="E118" s="12" t="s">
        <v>46</v>
      </c>
      <c r="F118" s="12">
        <v>600</v>
      </c>
      <c r="G118" s="12">
        <v>10</v>
      </c>
      <c r="H118" s="12">
        <v>100</v>
      </c>
      <c r="I118" s="12"/>
      <c r="J118" s="12"/>
      <c r="K118" s="12"/>
      <c r="L118" s="12">
        <v>200</v>
      </c>
      <c r="M118" s="13"/>
      <c r="N118" s="12">
        <f t="shared" si="18"/>
        <v>200</v>
      </c>
      <c r="O118" s="12">
        <f t="shared" si="19"/>
        <v>2</v>
      </c>
      <c r="P118" s="57"/>
      <c r="Q118" s="15">
        <v>0.06</v>
      </c>
      <c r="R118" s="15">
        <f t="shared" si="20"/>
        <v>0.12</v>
      </c>
    </row>
    <row r="119" spans="1:20" x14ac:dyDescent="0.2">
      <c r="A119" s="11" t="s">
        <v>117</v>
      </c>
      <c r="B119" s="11" t="s">
        <v>118</v>
      </c>
      <c r="C119" s="11" t="s">
        <v>117</v>
      </c>
      <c r="D119" s="11" t="s">
        <v>275</v>
      </c>
      <c r="E119" s="12">
        <v>20</v>
      </c>
      <c r="F119" s="12">
        <v>750</v>
      </c>
      <c r="G119" s="12">
        <v>10</v>
      </c>
      <c r="H119" s="12">
        <v>100</v>
      </c>
      <c r="I119" s="12"/>
      <c r="J119" s="12"/>
      <c r="K119" s="12"/>
      <c r="L119" s="12"/>
      <c r="M119" s="13"/>
      <c r="N119" s="12">
        <f t="shared" si="18"/>
        <v>0</v>
      </c>
      <c r="O119" s="12">
        <f t="shared" si="19"/>
        <v>0</v>
      </c>
      <c r="P119" s="57"/>
      <c r="Q119" s="15">
        <v>7.0000000000000007E-2</v>
      </c>
      <c r="R119" s="15">
        <f t="shared" si="20"/>
        <v>0</v>
      </c>
    </row>
    <row r="120" spans="1:20" x14ac:dyDescent="0.2">
      <c r="A120" s="36" t="s">
        <v>189</v>
      </c>
      <c r="B120" s="36" t="s">
        <v>118</v>
      </c>
      <c r="C120" s="36">
        <v>90444700</v>
      </c>
      <c r="D120" s="36" t="s">
        <v>277</v>
      </c>
      <c r="E120" s="12" t="s">
        <v>46</v>
      </c>
      <c r="F120" s="12">
        <v>750</v>
      </c>
      <c r="G120" s="12">
        <v>10</v>
      </c>
      <c r="H120" s="12">
        <v>100</v>
      </c>
      <c r="I120" s="12"/>
      <c r="J120" s="12"/>
      <c r="K120" s="12"/>
      <c r="L120" s="12"/>
      <c r="M120" s="13"/>
      <c r="N120" s="12">
        <f t="shared" si="18"/>
        <v>0</v>
      </c>
      <c r="O120" s="12">
        <f t="shared" si="19"/>
        <v>0</v>
      </c>
      <c r="P120" s="57"/>
      <c r="Q120" s="15">
        <v>7.0000000000000007E-2</v>
      </c>
      <c r="R120" s="15">
        <f t="shared" si="20"/>
        <v>0</v>
      </c>
    </row>
    <row r="121" spans="1:20" x14ac:dyDescent="0.2">
      <c r="A121" s="11" t="s">
        <v>119</v>
      </c>
      <c r="B121" s="11" t="s">
        <v>120</v>
      </c>
      <c r="C121" s="11" t="s">
        <v>119</v>
      </c>
      <c r="D121" s="11" t="s">
        <v>275</v>
      </c>
      <c r="E121" s="12">
        <v>20</v>
      </c>
      <c r="F121" s="12">
        <v>900</v>
      </c>
      <c r="G121" s="12">
        <v>10</v>
      </c>
      <c r="H121" s="12">
        <v>50</v>
      </c>
      <c r="I121" s="12"/>
      <c r="J121" s="12"/>
      <c r="K121" s="12"/>
      <c r="L121" s="12"/>
      <c r="M121" s="13"/>
      <c r="N121" s="12">
        <f t="shared" si="18"/>
        <v>0</v>
      </c>
      <c r="O121" s="12">
        <f t="shared" si="19"/>
        <v>0</v>
      </c>
      <c r="P121" s="57"/>
      <c r="Q121" s="15">
        <v>0.08</v>
      </c>
      <c r="R121" s="15">
        <f t="shared" si="20"/>
        <v>0</v>
      </c>
    </row>
    <row r="122" spans="1:20" x14ac:dyDescent="0.2">
      <c r="A122" s="36" t="s">
        <v>263</v>
      </c>
      <c r="B122" s="36" t="s">
        <v>120</v>
      </c>
      <c r="C122" s="36">
        <v>90444800</v>
      </c>
      <c r="D122" s="36" t="s">
        <v>277</v>
      </c>
      <c r="E122" s="12" t="s">
        <v>46</v>
      </c>
      <c r="F122" s="12">
        <v>900</v>
      </c>
      <c r="G122" s="12">
        <v>10</v>
      </c>
      <c r="H122" s="12">
        <v>50</v>
      </c>
      <c r="I122" s="12"/>
      <c r="J122" s="12"/>
      <c r="K122" s="12"/>
      <c r="L122" s="12"/>
      <c r="M122" s="13"/>
      <c r="N122" s="12">
        <f t="shared" si="18"/>
        <v>0</v>
      </c>
      <c r="O122" s="12">
        <f t="shared" si="19"/>
        <v>0</v>
      </c>
      <c r="P122" s="57"/>
      <c r="Q122" s="15">
        <v>0.08</v>
      </c>
      <c r="R122" s="15">
        <f t="shared" si="20"/>
        <v>0</v>
      </c>
    </row>
    <row r="123" spans="1:20" x14ac:dyDescent="0.2">
      <c r="A123" s="11" t="s">
        <v>121</v>
      </c>
      <c r="B123" s="11" t="s">
        <v>122</v>
      </c>
      <c r="C123" s="11" t="s">
        <v>121</v>
      </c>
      <c r="D123" s="11" t="s">
        <v>275</v>
      </c>
      <c r="E123" s="12">
        <v>20</v>
      </c>
      <c r="F123" s="12">
        <v>1200</v>
      </c>
      <c r="G123" s="12">
        <v>10</v>
      </c>
      <c r="H123" s="12">
        <v>50</v>
      </c>
      <c r="I123" s="12"/>
      <c r="J123" s="12"/>
      <c r="K123" s="12"/>
      <c r="L123" s="12"/>
      <c r="M123" s="13"/>
      <c r="N123" s="12">
        <f t="shared" si="18"/>
        <v>0</v>
      </c>
      <c r="O123" s="12">
        <f t="shared" si="19"/>
        <v>0</v>
      </c>
      <c r="P123" s="57"/>
      <c r="Q123" s="15">
        <v>0.11</v>
      </c>
      <c r="R123" s="15">
        <f t="shared" si="20"/>
        <v>0</v>
      </c>
    </row>
    <row r="124" spans="1:20" x14ac:dyDescent="0.2">
      <c r="A124" s="11" t="s">
        <v>207</v>
      </c>
      <c r="B124" s="11" t="s">
        <v>208</v>
      </c>
      <c r="C124" s="11" t="s">
        <v>207</v>
      </c>
      <c r="D124" s="11" t="s">
        <v>275</v>
      </c>
      <c r="E124" s="12">
        <v>20</v>
      </c>
      <c r="F124" s="12">
        <v>1500</v>
      </c>
      <c r="G124" s="12">
        <v>10</v>
      </c>
      <c r="H124" s="12">
        <v>50</v>
      </c>
      <c r="I124" s="12"/>
      <c r="J124" s="12"/>
      <c r="K124" s="12"/>
      <c r="L124" s="12"/>
      <c r="M124" s="13"/>
      <c r="N124" s="12">
        <f t="shared" si="18"/>
        <v>0</v>
      </c>
      <c r="O124" s="12">
        <f t="shared" si="19"/>
        <v>0</v>
      </c>
      <c r="P124" s="57"/>
      <c r="Q124" s="15">
        <v>7.0000000000000007E-2</v>
      </c>
      <c r="R124" s="15">
        <f t="shared" si="20"/>
        <v>0</v>
      </c>
    </row>
    <row r="125" spans="1:20" x14ac:dyDescent="0.2">
      <c r="A125" s="11" t="s">
        <v>209</v>
      </c>
      <c r="B125" s="11" t="s">
        <v>210</v>
      </c>
      <c r="C125" s="11" t="s">
        <v>209</v>
      </c>
      <c r="D125" s="11" t="s">
        <v>275</v>
      </c>
      <c r="E125" s="12">
        <v>20</v>
      </c>
      <c r="F125" s="12">
        <v>1800</v>
      </c>
      <c r="G125" s="12">
        <v>10</v>
      </c>
      <c r="H125" s="12">
        <v>50</v>
      </c>
      <c r="I125" s="12"/>
      <c r="J125" s="12"/>
      <c r="K125" s="12"/>
      <c r="L125" s="12"/>
      <c r="M125" s="13"/>
      <c r="N125" s="12">
        <f t="shared" si="18"/>
        <v>0</v>
      </c>
      <c r="O125" s="12">
        <f t="shared" si="19"/>
        <v>0</v>
      </c>
      <c r="P125" s="58"/>
      <c r="Q125" s="15">
        <v>0.09</v>
      </c>
      <c r="R125" s="15">
        <f t="shared" si="20"/>
        <v>0</v>
      </c>
      <c r="S125" s="43"/>
    </row>
    <row r="126" spans="1:20" x14ac:dyDescent="0.2">
      <c r="A126" s="11" t="s">
        <v>123</v>
      </c>
      <c r="B126" s="11" t="s">
        <v>124</v>
      </c>
      <c r="C126" s="11" t="s">
        <v>123</v>
      </c>
      <c r="D126" s="11" t="s">
        <v>275</v>
      </c>
      <c r="E126" s="12">
        <v>25</v>
      </c>
      <c r="F126" s="12">
        <v>150</v>
      </c>
      <c r="G126" s="12">
        <v>10</v>
      </c>
      <c r="H126" s="12">
        <v>200</v>
      </c>
      <c r="I126" s="12"/>
      <c r="J126" s="12"/>
      <c r="K126" s="12"/>
      <c r="L126" s="12"/>
      <c r="M126" s="13"/>
      <c r="N126" s="12">
        <f t="shared" si="18"/>
        <v>0</v>
      </c>
      <c r="O126" s="12">
        <f t="shared" si="19"/>
        <v>0</v>
      </c>
      <c r="P126" s="57"/>
      <c r="Q126" s="15">
        <v>0.04</v>
      </c>
      <c r="R126" s="15">
        <f t="shared" si="20"/>
        <v>0</v>
      </c>
      <c r="S126" s="43">
        <f>SUM(R126:R143)</f>
        <v>0.54</v>
      </c>
      <c r="T126" s="3">
        <f>S126*100/$S$144</f>
        <v>4.6391752577319583</v>
      </c>
    </row>
    <row r="127" spans="1:20" x14ac:dyDescent="0.2">
      <c r="A127" s="36" t="s">
        <v>257</v>
      </c>
      <c r="B127" s="36" t="s">
        <v>124</v>
      </c>
      <c r="C127" s="36">
        <v>90445200</v>
      </c>
      <c r="D127" s="36" t="s">
        <v>277</v>
      </c>
      <c r="E127" s="12">
        <v>25</v>
      </c>
      <c r="F127" s="12">
        <v>150</v>
      </c>
      <c r="G127" s="12">
        <v>10</v>
      </c>
      <c r="H127" s="12">
        <v>200</v>
      </c>
      <c r="I127" s="12"/>
      <c r="J127" s="12"/>
      <c r="K127" s="12"/>
      <c r="L127" s="12"/>
      <c r="M127" s="13"/>
      <c r="N127" s="12">
        <f t="shared" si="18"/>
        <v>0</v>
      </c>
      <c r="O127" s="12">
        <f t="shared" si="19"/>
        <v>0</v>
      </c>
      <c r="P127" s="57"/>
      <c r="Q127" s="15">
        <v>0.04</v>
      </c>
      <c r="R127" s="15">
        <f t="shared" si="20"/>
        <v>0</v>
      </c>
    </row>
    <row r="128" spans="1:20" x14ac:dyDescent="0.2">
      <c r="A128" s="11" t="s">
        <v>125</v>
      </c>
      <c r="B128" s="11" t="s">
        <v>126</v>
      </c>
      <c r="C128" s="11" t="s">
        <v>125</v>
      </c>
      <c r="D128" s="11" t="s">
        <v>275</v>
      </c>
      <c r="E128" s="12">
        <v>25</v>
      </c>
      <c r="F128" s="12">
        <v>300</v>
      </c>
      <c r="G128" s="12">
        <v>10</v>
      </c>
      <c r="H128" s="12">
        <v>100</v>
      </c>
      <c r="I128" s="12"/>
      <c r="J128" s="12"/>
      <c r="K128" s="12"/>
      <c r="L128" s="12"/>
      <c r="M128" s="13"/>
      <c r="N128" s="12">
        <f t="shared" si="18"/>
        <v>0</v>
      </c>
      <c r="O128" s="12">
        <f t="shared" si="19"/>
        <v>0</v>
      </c>
      <c r="P128" s="57"/>
      <c r="Q128" s="15">
        <v>0.04</v>
      </c>
      <c r="R128" s="15">
        <f t="shared" si="20"/>
        <v>0</v>
      </c>
    </row>
    <row r="129" spans="1:20" x14ac:dyDescent="0.2">
      <c r="A129" s="36" t="s">
        <v>127</v>
      </c>
      <c r="B129" s="36" t="s">
        <v>126</v>
      </c>
      <c r="C129" s="36">
        <v>90445300</v>
      </c>
      <c r="D129" s="36" t="s">
        <v>277</v>
      </c>
      <c r="E129" s="12" t="s">
        <v>63</v>
      </c>
      <c r="F129" s="12">
        <v>300</v>
      </c>
      <c r="G129" s="12">
        <v>10</v>
      </c>
      <c r="H129" s="12">
        <v>100</v>
      </c>
      <c r="I129" s="12"/>
      <c r="J129" s="12"/>
      <c r="K129" s="12"/>
      <c r="L129" s="12"/>
      <c r="M129" s="13"/>
      <c r="N129" s="12">
        <f t="shared" si="18"/>
        <v>0</v>
      </c>
      <c r="O129" s="12">
        <f t="shared" si="19"/>
        <v>0</v>
      </c>
      <c r="P129" s="57"/>
      <c r="Q129" s="15">
        <v>0.04</v>
      </c>
      <c r="R129" s="15">
        <f t="shared" si="20"/>
        <v>0</v>
      </c>
    </row>
    <row r="130" spans="1:20" x14ac:dyDescent="0.2">
      <c r="A130" s="11" t="s">
        <v>128</v>
      </c>
      <c r="B130" s="11" t="s">
        <v>129</v>
      </c>
      <c r="C130" s="11" t="s">
        <v>128</v>
      </c>
      <c r="D130" s="11" t="s">
        <v>275</v>
      </c>
      <c r="E130" s="12">
        <v>25</v>
      </c>
      <c r="F130" s="12">
        <v>450</v>
      </c>
      <c r="G130" s="12">
        <v>10</v>
      </c>
      <c r="H130" s="12">
        <v>100</v>
      </c>
      <c r="I130" s="12"/>
      <c r="J130" s="12"/>
      <c r="K130" s="12"/>
      <c r="L130" s="12"/>
      <c r="M130" s="13"/>
      <c r="N130" s="12">
        <f t="shared" si="18"/>
        <v>0</v>
      </c>
      <c r="O130" s="12">
        <f t="shared" si="19"/>
        <v>0</v>
      </c>
      <c r="P130" s="57"/>
      <c r="Q130" s="15">
        <v>0.06</v>
      </c>
      <c r="R130" s="15">
        <f t="shared" si="20"/>
        <v>0</v>
      </c>
    </row>
    <row r="131" spans="1:20" x14ac:dyDescent="0.2">
      <c r="A131" s="36" t="s">
        <v>190</v>
      </c>
      <c r="B131" s="36" t="s">
        <v>129</v>
      </c>
      <c r="C131" s="36">
        <v>90445400</v>
      </c>
      <c r="D131" s="36" t="s">
        <v>277</v>
      </c>
      <c r="E131" s="12" t="s">
        <v>63</v>
      </c>
      <c r="F131" s="12">
        <v>450</v>
      </c>
      <c r="G131" s="12">
        <v>10</v>
      </c>
      <c r="H131" s="12">
        <v>100</v>
      </c>
      <c r="I131" s="12"/>
      <c r="J131" s="12"/>
      <c r="K131" s="12"/>
      <c r="L131" s="12">
        <v>500</v>
      </c>
      <c r="M131" s="13"/>
      <c r="N131" s="12">
        <f t="shared" si="18"/>
        <v>500</v>
      </c>
      <c r="O131" s="12">
        <f t="shared" si="19"/>
        <v>5</v>
      </c>
      <c r="P131" s="57"/>
      <c r="Q131" s="15">
        <v>0.06</v>
      </c>
      <c r="R131" s="15">
        <f t="shared" si="20"/>
        <v>0.3</v>
      </c>
    </row>
    <row r="132" spans="1:20" x14ac:dyDescent="0.2">
      <c r="A132" s="11" t="s">
        <v>130</v>
      </c>
      <c r="B132" s="11" t="s">
        <v>131</v>
      </c>
      <c r="C132" s="11" t="s">
        <v>130</v>
      </c>
      <c r="D132" s="11" t="s">
        <v>275</v>
      </c>
      <c r="E132" s="12">
        <v>25</v>
      </c>
      <c r="F132" s="12">
        <v>600</v>
      </c>
      <c r="G132" s="12">
        <v>10</v>
      </c>
      <c r="H132" s="12">
        <v>50</v>
      </c>
      <c r="I132" s="12"/>
      <c r="J132" s="12"/>
      <c r="K132" s="12"/>
      <c r="L132" s="12"/>
      <c r="M132" s="13"/>
      <c r="N132" s="12">
        <f t="shared" si="18"/>
        <v>0</v>
      </c>
      <c r="O132" s="12">
        <f t="shared" si="19"/>
        <v>0</v>
      </c>
      <c r="P132" s="57"/>
      <c r="Q132" s="15">
        <v>0.04</v>
      </c>
      <c r="R132" s="15">
        <f t="shared" si="20"/>
        <v>0</v>
      </c>
    </row>
    <row r="133" spans="1:20" x14ac:dyDescent="0.2">
      <c r="A133" s="36" t="s">
        <v>211</v>
      </c>
      <c r="B133" s="36" t="s">
        <v>131</v>
      </c>
      <c r="C133" s="36">
        <v>90445600</v>
      </c>
      <c r="D133" s="36" t="s">
        <v>277</v>
      </c>
      <c r="E133" s="12">
        <v>25</v>
      </c>
      <c r="F133" s="12">
        <v>600</v>
      </c>
      <c r="G133" s="12">
        <v>10</v>
      </c>
      <c r="H133" s="12">
        <v>50</v>
      </c>
      <c r="I133" s="12"/>
      <c r="J133" s="12"/>
      <c r="K133" s="12"/>
      <c r="L133" s="12"/>
      <c r="M133" s="13"/>
      <c r="N133" s="12">
        <f t="shared" si="18"/>
        <v>0</v>
      </c>
      <c r="O133" s="12">
        <f t="shared" si="19"/>
        <v>0</v>
      </c>
      <c r="P133" s="57"/>
      <c r="Q133" s="15">
        <v>0.04</v>
      </c>
      <c r="R133" s="15">
        <f t="shared" si="20"/>
        <v>0</v>
      </c>
    </row>
    <row r="134" spans="1:20" x14ac:dyDescent="0.2">
      <c r="A134" s="11" t="s">
        <v>162</v>
      </c>
      <c r="B134" s="11" t="s">
        <v>163</v>
      </c>
      <c r="C134" s="11" t="s">
        <v>162</v>
      </c>
      <c r="D134" s="11" t="s">
        <v>275</v>
      </c>
      <c r="E134" s="12">
        <v>25</v>
      </c>
      <c r="F134" s="12">
        <v>750</v>
      </c>
      <c r="G134" s="12">
        <v>10</v>
      </c>
      <c r="H134" s="12">
        <v>50</v>
      </c>
      <c r="I134" s="12"/>
      <c r="J134" s="12"/>
      <c r="K134" s="12"/>
      <c r="L134" s="12"/>
      <c r="M134" s="13"/>
      <c r="N134" s="12">
        <f t="shared" si="18"/>
        <v>0</v>
      </c>
      <c r="O134" s="12">
        <f t="shared" si="19"/>
        <v>0</v>
      </c>
      <c r="P134" s="57"/>
      <c r="Q134" s="15">
        <v>0.04</v>
      </c>
      <c r="R134" s="15">
        <f t="shared" si="20"/>
        <v>0</v>
      </c>
    </row>
    <row r="135" spans="1:20" x14ac:dyDescent="0.2">
      <c r="A135" s="36" t="s">
        <v>218</v>
      </c>
      <c r="B135" s="36" t="s">
        <v>163</v>
      </c>
      <c r="C135" s="31" t="s">
        <v>219</v>
      </c>
      <c r="D135" s="36" t="s">
        <v>277</v>
      </c>
      <c r="E135" s="12">
        <v>25</v>
      </c>
      <c r="F135" s="12">
        <v>750</v>
      </c>
      <c r="G135" s="12">
        <v>10</v>
      </c>
      <c r="H135" s="12">
        <v>50</v>
      </c>
      <c r="I135" s="12"/>
      <c r="J135" s="12"/>
      <c r="K135" s="12"/>
      <c r="L135" s="12"/>
      <c r="M135" s="13"/>
      <c r="N135" s="12">
        <f t="shared" si="18"/>
        <v>0</v>
      </c>
      <c r="O135" s="12">
        <f t="shared" si="19"/>
        <v>0</v>
      </c>
      <c r="P135" s="57"/>
      <c r="Q135" s="15">
        <v>0.04</v>
      </c>
      <c r="R135" s="15">
        <f t="shared" si="20"/>
        <v>0</v>
      </c>
    </row>
    <row r="136" spans="1:20" x14ac:dyDescent="0.2">
      <c r="A136" s="11" t="s">
        <v>132</v>
      </c>
      <c r="B136" s="11" t="s">
        <v>133</v>
      </c>
      <c r="C136" s="11" t="s">
        <v>132</v>
      </c>
      <c r="D136" s="11" t="s">
        <v>275</v>
      </c>
      <c r="E136" s="12">
        <v>25</v>
      </c>
      <c r="F136" s="12">
        <v>900</v>
      </c>
      <c r="G136" s="12">
        <v>10</v>
      </c>
      <c r="H136" s="12">
        <v>50</v>
      </c>
      <c r="I136" s="12"/>
      <c r="J136" s="12"/>
      <c r="K136" s="12"/>
      <c r="L136" s="12"/>
      <c r="M136" s="13"/>
      <c r="N136" s="12">
        <f t="shared" si="18"/>
        <v>0</v>
      </c>
      <c r="O136" s="12">
        <f t="shared" si="19"/>
        <v>0</v>
      </c>
      <c r="P136" s="57"/>
      <c r="Q136" s="15">
        <v>0.06</v>
      </c>
      <c r="R136" s="15">
        <f t="shared" si="20"/>
        <v>0</v>
      </c>
    </row>
    <row r="137" spans="1:20" x14ac:dyDescent="0.2">
      <c r="A137" s="36" t="s">
        <v>264</v>
      </c>
      <c r="B137" s="36" t="s">
        <v>133</v>
      </c>
      <c r="C137" s="31" t="s">
        <v>265</v>
      </c>
      <c r="D137" s="36" t="s">
        <v>277</v>
      </c>
      <c r="E137" s="12">
        <v>25</v>
      </c>
      <c r="F137" s="12">
        <v>900</v>
      </c>
      <c r="G137" s="12">
        <v>10</v>
      </c>
      <c r="H137" s="12">
        <v>50</v>
      </c>
      <c r="I137" s="12"/>
      <c r="J137" s="12"/>
      <c r="K137" s="12"/>
      <c r="L137" s="12"/>
      <c r="M137" s="13"/>
      <c r="N137" s="12">
        <f t="shared" si="18"/>
        <v>0</v>
      </c>
      <c r="O137" s="12">
        <f t="shared" si="19"/>
        <v>0</v>
      </c>
      <c r="P137" s="57"/>
      <c r="Q137" s="15">
        <v>0.06</v>
      </c>
      <c r="R137" s="15">
        <f t="shared" si="20"/>
        <v>0</v>
      </c>
    </row>
    <row r="138" spans="1:20" x14ac:dyDescent="0.2">
      <c r="A138" s="11" t="s">
        <v>134</v>
      </c>
      <c r="B138" s="11" t="s">
        <v>135</v>
      </c>
      <c r="C138" s="11" t="s">
        <v>134</v>
      </c>
      <c r="D138" s="11" t="s">
        <v>275</v>
      </c>
      <c r="E138" s="12">
        <v>25</v>
      </c>
      <c r="F138" s="12">
        <v>1200</v>
      </c>
      <c r="G138" s="12">
        <v>10</v>
      </c>
      <c r="H138" s="12">
        <v>50</v>
      </c>
      <c r="I138" s="12"/>
      <c r="J138" s="12"/>
      <c r="K138" s="12"/>
      <c r="L138" s="12"/>
      <c r="M138" s="13"/>
      <c r="N138" s="12">
        <f t="shared" si="18"/>
        <v>0</v>
      </c>
      <c r="O138" s="12">
        <f t="shared" si="19"/>
        <v>0</v>
      </c>
      <c r="P138" s="57"/>
      <c r="Q138" s="15">
        <v>0.08</v>
      </c>
      <c r="R138" s="15">
        <f t="shared" si="20"/>
        <v>0</v>
      </c>
    </row>
    <row r="139" spans="1:20" x14ac:dyDescent="0.2">
      <c r="A139" s="26" t="s">
        <v>451</v>
      </c>
      <c r="B139" s="36" t="s">
        <v>135</v>
      </c>
      <c r="C139" s="26">
        <v>90445810</v>
      </c>
      <c r="D139" s="36" t="s">
        <v>277</v>
      </c>
      <c r="E139" s="12" t="s">
        <v>63</v>
      </c>
      <c r="F139" s="12">
        <v>1200</v>
      </c>
      <c r="G139" s="12">
        <v>10</v>
      </c>
      <c r="H139" s="12">
        <v>50</v>
      </c>
      <c r="I139" s="12"/>
      <c r="J139" s="12"/>
      <c r="K139" s="12"/>
      <c r="L139" s="12"/>
      <c r="M139" s="13"/>
      <c r="N139" s="12">
        <f t="shared" si="18"/>
        <v>0</v>
      </c>
      <c r="O139" s="12">
        <f t="shared" si="19"/>
        <v>0</v>
      </c>
      <c r="P139" s="57"/>
      <c r="Q139" s="15">
        <v>0.08</v>
      </c>
      <c r="R139" s="15">
        <f t="shared" si="20"/>
        <v>0</v>
      </c>
    </row>
    <row r="140" spans="1:20" x14ac:dyDescent="0.2">
      <c r="A140" s="11" t="s">
        <v>238</v>
      </c>
      <c r="B140" s="11" t="s">
        <v>239</v>
      </c>
      <c r="C140" s="11" t="s">
        <v>238</v>
      </c>
      <c r="D140" s="11" t="s">
        <v>275</v>
      </c>
      <c r="E140" s="12">
        <v>25</v>
      </c>
      <c r="F140" s="12">
        <v>1524</v>
      </c>
      <c r="G140" s="12">
        <v>10</v>
      </c>
      <c r="H140" s="12">
        <v>50</v>
      </c>
      <c r="I140" s="12"/>
      <c r="J140" s="12"/>
      <c r="K140" s="12"/>
      <c r="L140" s="12"/>
      <c r="M140" s="13"/>
      <c r="N140" s="12">
        <f t="shared" si="18"/>
        <v>0</v>
      </c>
      <c r="O140" s="12">
        <f t="shared" si="19"/>
        <v>0</v>
      </c>
      <c r="P140" s="57"/>
      <c r="Q140" s="15">
        <v>0.08</v>
      </c>
      <c r="R140" s="15">
        <f t="shared" si="20"/>
        <v>0</v>
      </c>
    </row>
    <row r="141" spans="1:20" x14ac:dyDescent="0.2">
      <c r="A141" s="11" t="s">
        <v>164</v>
      </c>
      <c r="B141" s="11" t="s">
        <v>165</v>
      </c>
      <c r="C141" s="11" t="s">
        <v>164</v>
      </c>
      <c r="D141" s="11" t="s">
        <v>275</v>
      </c>
      <c r="E141" s="12">
        <v>25</v>
      </c>
      <c r="F141" s="12">
        <v>1800</v>
      </c>
      <c r="G141" s="12">
        <v>10</v>
      </c>
      <c r="H141" s="12">
        <v>50</v>
      </c>
      <c r="I141" s="12"/>
      <c r="J141" s="12"/>
      <c r="K141" s="12"/>
      <c r="L141" s="12"/>
      <c r="M141" s="13"/>
      <c r="N141" s="12">
        <f t="shared" si="18"/>
        <v>0</v>
      </c>
      <c r="O141" s="12">
        <f t="shared" si="19"/>
        <v>0</v>
      </c>
      <c r="P141" s="57"/>
      <c r="Q141" s="15">
        <v>0.12</v>
      </c>
      <c r="R141" s="15">
        <f t="shared" si="20"/>
        <v>0</v>
      </c>
    </row>
    <row r="142" spans="1:20" x14ac:dyDescent="0.2">
      <c r="A142" s="36" t="s">
        <v>227</v>
      </c>
      <c r="B142" s="36" t="s">
        <v>165</v>
      </c>
      <c r="C142" s="36">
        <v>90445900</v>
      </c>
      <c r="D142" s="36" t="s">
        <v>277</v>
      </c>
      <c r="E142" s="12">
        <v>25</v>
      </c>
      <c r="F142" s="12">
        <v>1800</v>
      </c>
      <c r="G142" s="12">
        <v>10</v>
      </c>
      <c r="H142" s="12">
        <v>50</v>
      </c>
      <c r="I142" s="12"/>
      <c r="J142" s="12"/>
      <c r="K142" s="12"/>
      <c r="L142" s="12"/>
      <c r="M142" s="13"/>
      <c r="N142" s="12">
        <f t="shared" si="18"/>
        <v>0</v>
      </c>
      <c r="O142" s="12">
        <f t="shared" si="19"/>
        <v>0</v>
      </c>
      <c r="P142" s="57"/>
      <c r="Q142" s="15">
        <v>0.12</v>
      </c>
      <c r="R142" s="15">
        <f t="shared" si="20"/>
        <v>0</v>
      </c>
      <c r="S142" s="43"/>
    </row>
    <row r="143" spans="1:20" x14ac:dyDescent="0.2">
      <c r="A143" s="36" t="s">
        <v>301</v>
      </c>
      <c r="B143" s="36" t="s">
        <v>302</v>
      </c>
      <c r="C143" s="36">
        <v>90446000</v>
      </c>
      <c r="D143" s="36" t="s">
        <v>277</v>
      </c>
      <c r="E143" s="12">
        <v>25</v>
      </c>
      <c r="F143" s="12">
        <v>2400</v>
      </c>
      <c r="G143" s="12">
        <v>10</v>
      </c>
      <c r="H143" s="12">
        <v>50</v>
      </c>
      <c r="I143" s="12"/>
      <c r="J143" s="12">
        <v>100</v>
      </c>
      <c r="K143" s="12"/>
      <c r="L143" s="12"/>
      <c r="M143" s="13"/>
      <c r="N143" s="12">
        <f t="shared" si="18"/>
        <v>100</v>
      </c>
      <c r="O143" s="12">
        <f t="shared" si="19"/>
        <v>2</v>
      </c>
      <c r="P143" s="57"/>
      <c r="Q143" s="15">
        <v>0.12</v>
      </c>
      <c r="R143" s="15">
        <f t="shared" si="20"/>
        <v>0.24</v>
      </c>
      <c r="S143" s="43"/>
    </row>
    <row r="144" spans="1:20" x14ac:dyDescent="0.2">
      <c r="A144" s="305"/>
      <c r="B144" s="305"/>
      <c r="C144" s="305"/>
      <c r="D144" s="305"/>
      <c r="E144" s="305"/>
      <c r="F144" s="305"/>
      <c r="G144" s="305"/>
      <c r="H144" s="305"/>
      <c r="I144" s="36">
        <f t="shared" ref="I144:O144" si="21">SUBTOTAL(9,I5:I143)</f>
        <v>100</v>
      </c>
      <c r="J144" s="36">
        <f t="shared" si="21"/>
        <v>100</v>
      </c>
      <c r="K144" s="36">
        <f t="shared" si="21"/>
        <v>1000</v>
      </c>
      <c r="L144" s="36">
        <f t="shared" si="21"/>
        <v>12070</v>
      </c>
      <c r="M144" s="36">
        <f t="shared" si="21"/>
        <v>0</v>
      </c>
      <c r="N144" s="36">
        <f t="shared" si="21"/>
        <v>13270</v>
      </c>
      <c r="O144" s="36">
        <f t="shared" si="21"/>
        <v>184</v>
      </c>
      <c r="P144" s="59"/>
      <c r="Q144" s="12"/>
      <c r="R144" s="36">
        <f>SUBTOTAL(9,R5:R143)</f>
        <v>12.439999999999998</v>
      </c>
      <c r="S144" s="3">
        <f>SUM(S13:S143)</f>
        <v>11.64</v>
      </c>
      <c r="T144" s="3">
        <f>SUM(T13:T143)</f>
        <v>99.999999999999986</v>
      </c>
    </row>
    <row r="145" spans="1:18" x14ac:dyDescent="0.2">
      <c r="A145" s="305"/>
      <c r="B145" s="305"/>
      <c r="C145" s="305"/>
      <c r="D145" s="305"/>
      <c r="E145" s="305"/>
      <c r="F145" s="305"/>
      <c r="G145" s="305"/>
      <c r="H145" s="305"/>
      <c r="I145" s="36">
        <v>2</v>
      </c>
      <c r="J145" s="36">
        <v>2</v>
      </c>
      <c r="K145" s="36">
        <v>4</v>
      </c>
      <c r="L145" s="36">
        <v>176</v>
      </c>
      <c r="M145" s="36"/>
      <c r="N145" s="36"/>
      <c r="O145" s="36">
        <f>SUM(I145:M145)</f>
        <v>184</v>
      </c>
      <c r="R145" s="3">
        <f>R144/30</f>
        <v>0.41466666666666657</v>
      </c>
    </row>
    <row r="146" spans="1:18" x14ac:dyDescent="0.2">
      <c r="A146" s="305"/>
      <c r="B146" s="305"/>
      <c r="C146" s="305"/>
      <c r="D146" s="305"/>
      <c r="E146" s="305"/>
      <c r="F146" s="305"/>
      <c r="G146" s="305"/>
      <c r="H146" s="305"/>
      <c r="I146" s="36">
        <v>0.12</v>
      </c>
      <c r="J146" s="36">
        <v>0.24</v>
      </c>
      <c r="K146" s="36">
        <v>0.24</v>
      </c>
      <c r="L146" s="36">
        <v>11.84</v>
      </c>
      <c r="M146" s="36"/>
      <c r="N146" s="36"/>
      <c r="O146" s="36">
        <f>SUM(I146:M146)</f>
        <v>12.44</v>
      </c>
    </row>
    <row r="147" spans="1:18" x14ac:dyDescent="0.2">
      <c r="A147" s="34"/>
      <c r="B147" s="34"/>
      <c r="C147" s="34"/>
      <c r="D147" s="34"/>
      <c r="E147" s="34"/>
      <c r="F147" s="34"/>
      <c r="G147" s="34"/>
      <c r="H147" s="34"/>
    </row>
    <row r="148" spans="1:18" x14ac:dyDescent="0.2">
      <c r="A148" s="28" t="s">
        <v>136</v>
      </c>
      <c r="B148" s="28" t="s">
        <v>136</v>
      </c>
      <c r="C148" s="30"/>
      <c r="D148" s="30"/>
      <c r="E148" s="8" t="s">
        <v>10</v>
      </c>
      <c r="F148" s="8" t="s">
        <v>137</v>
      </c>
      <c r="G148" s="300" t="s">
        <v>138</v>
      </c>
      <c r="H148" s="301"/>
      <c r="I148" s="20"/>
      <c r="J148" s="20"/>
      <c r="K148" s="20"/>
      <c r="L148" s="20"/>
      <c r="M148" s="20"/>
      <c r="N148" s="12"/>
      <c r="O148" s="12"/>
      <c r="P148" s="35"/>
      <c r="Q148" s="12"/>
      <c r="R148" s="15"/>
    </row>
    <row r="149" spans="1:18" x14ac:dyDescent="0.2">
      <c r="A149" s="36"/>
      <c r="B149" s="36"/>
      <c r="C149" s="36"/>
      <c r="D149" s="36"/>
      <c r="E149" s="8"/>
      <c r="F149" s="8"/>
      <c r="G149" s="8" t="s">
        <v>139</v>
      </c>
      <c r="H149" s="8" t="s">
        <v>140</v>
      </c>
      <c r="I149" s="8" t="s">
        <v>140</v>
      </c>
      <c r="J149" s="8" t="s">
        <v>140</v>
      </c>
      <c r="K149" s="8" t="s">
        <v>140</v>
      </c>
      <c r="L149" s="8" t="s">
        <v>140</v>
      </c>
      <c r="M149" s="8" t="s">
        <v>140</v>
      </c>
      <c r="N149" s="36" t="s">
        <v>140</v>
      </c>
      <c r="O149" s="36" t="s">
        <v>12</v>
      </c>
      <c r="P149" s="37"/>
      <c r="Q149" s="12"/>
      <c r="R149" s="15"/>
    </row>
    <row r="150" spans="1:18" x14ac:dyDescent="0.2">
      <c r="A150" s="38" t="s">
        <v>142</v>
      </c>
      <c r="B150" s="38" t="s">
        <v>143</v>
      </c>
      <c r="C150" s="38" t="s">
        <v>142</v>
      </c>
      <c r="D150" s="38" t="s">
        <v>142</v>
      </c>
      <c r="E150" s="12">
        <v>13</v>
      </c>
      <c r="F150" s="12">
        <v>25</v>
      </c>
      <c r="G150" s="12">
        <v>5</v>
      </c>
      <c r="H150" s="12">
        <v>125</v>
      </c>
      <c r="I150" s="12"/>
      <c r="J150" s="12"/>
      <c r="K150" s="12"/>
      <c r="L150" s="12"/>
      <c r="M150" s="12"/>
      <c r="N150" s="12">
        <f>SUM(I150:M150)</f>
        <v>0</v>
      </c>
      <c r="O150" s="12">
        <f>$N150/$H150</f>
        <v>0</v>
      </c>
      <c r="P150" s="39"/>
      <c r="Q150" s="15">
        <v>0.09</v>
      </c>
      <c r="R150" s="15">
        <f>$O150*$Q150</f>
        <v>0</v>
      </c>
    </row>
    <row r="151" spans="1:18" x14ac:dyDescent="0.2">
      <c r="A151" s="38" t="s">
        <v>144</v>
      </c>
      <c r="B151" s="38" t="s">
        <v>145</v>
      </c>
      <c r="C151" s="38" t="s">
        <v>144</v>
      </c>
      <c r="D151" s="38" t="s">
        <v>144</v>
      </c>
      <c r="E151" s="12">
        <v>19</v>
      </c>
      <c r="F151" s="12">
        <v>25</v>
      </c>
      <c r="G151" s="12">
        <v>5</v>
      </c>
      <c r="H151" s="12">
        <v>125</v>
      </c>
      <c r="I151" s="12"/>
      <c r="J151" s="12"/>
      <c r="K151" s="12"/>
      <c r="L151" s="12"/>
      <c r="M151" s="12"/>
      <c r="N151" s="12">
        <f>SUM(I151:M151)</f>
        <v>0</v>
      </c>
      <c r="O151" s="12">
        <f>$N151/$H151</f>
        <v>0</v>
      </c>
      <c r="P151" s="39"/>
      <c r="Q151" s="15">
        <v>0.15</v>
      </c>
      <c r="R151" s="15">
        <f>$O151*$Q151</f>
        <v>0</v>
      </c>
    </row>
    <row r="152" spans="1:18" x14ac:dyDescent="0.2">
      <c r="B152" s="3"/>
      <c r="I152" s="36">
        <f t="shared" ref="I152:M152" si="22">SUM(I150:I151)</f>
        <v>0</v>
      </c>
      <c r="J152" s="36">
        <f t="shared" si="22"/>
        <v>0</v>
      </c>
      <c r="K152" s="36">
        <f t="shared" si="22"/>
        <v>0</v>
      </c>
      <c r="L152" s="36">
        <f t="shared" si="22"/>
        <v>0</v>
      </c>
      <c r="M152" s="36">
        <f t="shared" si="22"/>
        <v>0</v>
      </c>
      <c r="N152" s="36">
        <f>SUBTOTAL(9,N150:N151)</f>
        <v>0</v>
      </c>
      <c r="O152" s="36">
        <f>SUBTOTAL(9,O150:O151)</f>
        <v>0</v>
      </c>
      <c r="P152" s="37"/>
      <c r="Q152" s="12"/>
      <c r="R152" s="33">
        <f>SUBTOTAL(9,R150:R151)</f>
        <v>0</v>
      </c>
    </row>
    <row r="153" spans="1:18" x14ac:dyDescent="0.2">
      <c r="B153" s="3"/>
      <c r="I153" s="40"/>
      <c r="J153" s="40"/>
      <c r="K153" s="40"/>
      <c r="L153" s="40"/>
      <c r="M153" s="40"/>
      <c r="N153" s="36">
        <v>0</v>
      </c>
      <c r="O153" s="36">
        <v>0</v>
      </c>
      <c r="P153" s="35"/>
      <c r="Q153" s="12"/>
      <c r="R153" s="33">
        <v>0</v>
      </c>
    </row>
  </sheetData>
  <autoFilter ref="D3:D146"/>
  <mergeCells count="11">
    <mergeCell ref="A109:B109"/>
    <mergeCell ref="A144:H144"/>
    <mergeCell ref="A145:H145"/>
    <mergeCell ref="A146:H146"/>
    <mergeCell ref="G148:H148"/>
    <mergeCell ref="Q3:R3"/>
    <mergeCell ref="A1:H1"/>
    <mergeCell ref="A2:D2"/>
    <mergeCell ref="E2:H2"/>
    <mergeCell ref="G3:H3"/>
    <mergeCell ref="N3:O3"/>
  </mergeCells>
  <conditionalFormatting sqref="A5:L143">
    <cfRule type="expression" dxfId="431" priority="1">
      <formula>MOD(ROW(),2)</formula>
    </cfRule>
  </conditionalFormatting>
  <conditionalFormatting sqref="M5:XFD143">
    <cfRule type="expression" dxfId="430" priority="3">
      <formula>MOD(ROW(),2)</formula>
    </cfRule>
  </conditionalFormatting>
  <conditionalFormatting sqref="N5:N143">
    <cfRule type="cellIs" dxfId="429" priority="5" operator="greaterThan">
      <formula>10000</formula>
    </cfRule>
  </conditionalFormatting>
  <conditionalFormatting sqref="N110:N143">
    <cfRule type="cellIs" dxfId="428" priority="6" operator="greaterThan">
      <formula>2000</formula>
    </cfRule>
  </conditionalFormatting>
  <conditionalFormatting sqref="R5:R108">
    <cfRule type="cellIs" dxfId="427" priority="4" operator="greaterThan">
      <formula>10</formula>
    </cfRule>
  </conditionalFormatting>
  <conditionalFormatting sqref="R139">
    <cfRule type="cellIs" dxfId="426" priority="2" operator="greaterThan">
      <formula>10</formula>
    </cfRule>
  </conditionalFormatting>
  <pageMargins left="0.25" right="0.25" top="0.75" bottom="0.75" header="0.3" footer="0.3"/>
  <pageSetup paperSize="9" scale="69" fitToHeight="0" orientation="landscape" r:id="rId1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0">
    <pageSetUpPr fitToPage="1"/>
  </sheetPr>
  <dimension ref="A1:U153"/>
  <sheetViews>
    <sheetView zoomScaleNormal="100" workbookViewId="0">
      <pane xSplit="4" ySplit="4" topLeftCell="E5" activePane="bottomRight" state="frozen"/>
      <selection pane="topRight" activeCell="D1" sqref="D1"/>
      <selection pane="bottomLeft" activeCell="A4" sqref="A4"/>
      <selection pane="bottomRight" activeCell="E5" sqref="E5"/>
    </sheetView>
  </sheetViews>
  <sheetFormatPr defaultColWidth="9.140625" defaultRowHeight="12.75" x14ac:dyDescent="0.2"/>
  <cols>
    <col min="1" max="1" width="12.5703125" style="3" customWidth="1"/>
    <col min="2" max="2" width="14" style="41" customWidth="1"/>
    <col min="3" max="3" width="14" style="3" bestFit="1" customWidth="1"/>
    <col min="4" max="4" width="12.28515625" style="3" customWidth="1"/>
    <col min="5" max="5" width="7.85546875" style="3" customWidth="1"/>
    <col min="6" max="6" width="8.5703125" style="3" customWidth="1"/>
    <col min="7" max="7" width="6.140625" style="3" customWidth="1"/>
    <col min="8" max="8" width="6.42578125" style="3" customWidth="1"/>
    <col min="9" max="13" width="10.140625" style="3" customWidth="1"/>
    <col min="14" max="14" width="8.28515625" style="3" customWidth="1"/>
    <col min="15" max="15" width="10.7109375" style="3" bestFit="1" customWidth="1"/>
    <col min="16" max="16" width="8.28515625" style="3" bestFit="1" customWidth="1"/>
    <col min="17" max="18" width="9.42578125" style="3" customWidth="1"/>
    <col min="19" max="19" width="9.28515625" style="3" customWidth="1"/>
    <col min="20" max="16384" width="9.140625" style="3"/>
  </cols>
  <sheetData>
    <row r="1" spans="1:21" x14ac:dyDescent="0.2">
      <c r="A1" s="303" t="s">
        <v>281</v>
      </c>
      <c r="B1" s="303"/>
      <c r="C1" s="303"/>
      <c r="D1" s="303"/>
      <c r="E1" s="303"/>
      <c r="F1" s="303"/>
      <c r="G1" s="303"/>
      <c r="H1" s="303"/>
      <c r="I1" s="30" t="s">
        <v>504</v>
      </c>
      <c r="J1" s="30" t="s">
        <v>507</v>
      </c>
      <c r="K1" s="30" t="s">
        <v>521</v>
      </c>
      <c r="L1" s="30" t="s">
        <v>521</v>
      </c>
      <c r="M1" s="30"/>
      <c r="N1" s="20"/>
      <c r="O1" s="20"/>
      <c r="P1" s="20"/>
    </row>
    <row r="2" spans="1:21" x14ac:dyDescent="0.2">
      <c r="A2" s="303" t="s">
        <v>522</v>
      </c>
      <c r="B2" s="303"/>
      <c r="C2" s="303"/>
      <c r="D2" s="303"/>
      <c r="E2" s="303"/>
      <c r="F2" s="303"/>
      <c r="G2" s="303"/>
      <c r="H2" s="303"/>
      <c r="I2" s="10"/>
      <c r="J2" s="10"/>
      <c r="K2" s="10"/>
      <c r="L2" s="10"/>
      <c r="M2" s="10"/>
      <c r="N2" s="8"/>
      <c r="O2" s="8"/>
      <c r="P2" s="8"/>
      <c r="Q2" s="29"/>
      <c r="R2" s="29"/>
      <c r="S2" s="30"/>
    </row>
    <row r="3" spans="1:21" x14ac:dyDescent="0.2">
      <c r="A3" s="8" t="s">
        <v>0</v>
      </c>
      <c r="B3" s="8" t="s">
        <v>1</v>
      </c>
      <c r="C3" s="8" t="s">
        <v>2</v>
      </c>
      <c r="D3" s="8" t="s">
        <v>274</v>
      </c>
      <c r="E3" s="8" t="s">
        <v>3</v>
      </c>
      <c r="F3" s="8" t="s">
        <v>4</v>
      </c>
      <c r="G3" s="302" t="s">
        <v>5</v>
      </c>
      <c r="H3" s="302"/>
      <c r="I3" s="31" t="s">
        <v>502</v>
      </c>
      <c r="J3" s="31" t="s">
        <v>506</v>
      </c>
      <c r="K3" s="31" t="s">
        <v>515</v>
      </c>
      <c r="L3" s="31" t="s">
        <v>518</v>
      </c>
      <c r="M3" s="31" t="s">
        <v>523</v>
      </c>
      <c r="N3" s="36"/>
      <c r="O3" s="302" t="s">
        <v>6</v>
      </c>
      <c r="P3" s="302"/>
      <c r="Q3" s="55"/>
      <c r="R3" s="300" t="s">
        <v>7</v>
      </c>
      <c r="S3" s="301"/>
    </row>
    <row r="4" spans="1:21" x14ac:dyDescent="0.2">
      <c r="A4" s="36" t="s">
        <v>8</v>
      </c>
      <c r="B4" s="36"/>
      <c r="C4" s="36"/>
      <c r="D4" s="36"/>
      <c r="E4" s="7" t="s">
        <v>9</v>
      </c>
      <c r="F4" s="36" t="s">
        <v>10</v>
      </c>
      <c r="G4" s="8" t="s">
        <v>11</v>
      </c>
      <c r="H4" s="8" t="s">
        <v>12</v>
      </c>
      <c r="I4" s="36" t="s">
        <v>503</v>
      </c>
      <c r="J4" s="36" t="s">
        <v>507</v>
      </c>
      <c r="K4" s="36" t="s">
        <v>516</v>
      </c>
      <c r="L4" s="36" t="s">
        <v>519</v>
      </c>
      <c r="M4" s="36" t="s">
        <v>524</v>
      </c>
      <c r="N4" s="36"/>
      <c r="O4" s="8" t="s">
        <v>13</v>
      </c>
      <c r="P4" s="8" t="s">
        <v>12</v>
      </c>
      <c r="Q4" s="56"/>
      <c r="R4" s="10" t="s">
        <v>14</v>
      </c>
      <c r="S4" s="10" t="s">
        <v>15</v>
      </c>
    </row>
    <row r="5" spans="1:21" x14ac:dyDescent="0.2">
      <c r="A5" s="11" t="s">
        <v>383</v>
      </c>
      <c r="B5" s="11" t="s">
        <v>384</v>
      </c>
      <c r="C5" s="11" t="s">
        <v>383</v>
      </c>
      <c r="D5" s="11" t="s">
        <v>275</v>
      </c>
      <c r="E5" s="12">
        <v>15</v>
      </c>
      <c r="F5" s="12">
        <v>225</v>
      </c>
      <c r="G5" s="12">
        <v>10</v>
      </c>
      <c r="H5" s="12">
        <v>400</v>
      </c>
      <c r="I5" s="12"/>
      <c r="J5" s="12"/>
      <c r="K5" s="12"/>
      <c r="L5" s="12"/>
      <c r="M5" s="12"/>
      <c r="N5" s="13"/>
      <c r="O5" s="12">
        <f t="shared" ref="O5:O19" si="0">SUM(I5:N5)</f>
        <v>0</v>
      </c>
      <c r="P5" s="12">
        <f t="shared" ref="P5:P19" si="1">$O5/$H5</f>
        <v>0</v>
      </c>
      <c r="Q5" s="57"/>
      <c r="R5" s="15">
        <v>0.06</v>
      </c>
      <c r="S5" s="15">
        <f t="shared" ref="S5:S19" si="2">$P5*$R5</f>
        <v>0</v>
      </c>
      <c r="T5" s="43">
        <f>SUM(S5:S19)</f>
        <v>1.86</v>
      </c>
      <c r="U5" s="3">
        <f>T5*100/$T$144</f>
        <v>7.3257187869239866</v>
      </c>
    </row>
    <row r="6" spans="1:21" x14ac:dyDescent="0.2">
      <c r="A6" s="11" t="s">
        <v>385</v>
      </c>
      <c r="B6" s="11" t="s">
        <v>386</v>
      </c>
      <c r="C6" s="11" t="s">
        <v>385</v>
      </c>
      <c r="D6" s="11" t="s">
        <v>275</v>
      </c>
      <c r="E6" s="12">
        <v>15</v>
      </c>
      <c r="F6" s="12">
        <v>300</v>
      </c>
      <c r="G6" s="12">
        <v>10</v>
      </c>
      <c r="H6" s="12">
        <v>300</v>
      </c>
      <c r="I6" s="12"/>
      <c r="J6" s="12"/>
      <c r="K6" s="12"/>
      <c r="L6" s="12"/>
      <c r="M6" s="12"/>
      <c r="N6" s="13"/>
      <c r="O6" s="12">
        <f t="shared" si="0"/>
        <v>0</v>
      </c>
      <c r="P6" s="12">
        <f t="shared" si="1"/>
        <v>0</v>
      </c>
      <c r="Q6" s="57"/>
      <c r="R6" s="15">
        <v>0.06</v>
      </c>
      <c r="S6" s="15">
        <f t="shared" si="2"/>
        <v>0</v>
      </c>
      <c r="T6" s="43"/>
    </row>
    <row r="7" spans="1:21" x14ac:dyDescent="0.2">
      <c r="A7" s="36" t="s">
        <v>387</v>
      </c>
      <c r="B7" s="36" t="s">
        <v>259</v>
      </c>
      <c r="C7" s="31" t="s">
        <v>388</v>
      </c>
      <c r="D7" s="36" t="s">
        <v>277</v>
      </c>
      <c r="E7" s="12" t="s">
        <v>167</v>
      </c>
      <c r="F7" s="12">
        <v>300</v>
      </c>
      <c r="G7" s="12">
        <v>10</v>
      </c>
      <c r="H7" s="12">
        <v>300</v>
      </c>
      <c r="I7" s="12"/>
      <c r="J7" s="12"/>
      <c r="K7" s="12"/>
      <c r="L7" s="12"/>
      <c r="M7" s="12"/>
      <c r="N7" s="13"/>
      <c r="O7" s="12">
        <f t="shared" si="0"/>
        <v>0</v>
      </c>
      <c r="P7" s="12">
        <f t="shared" si="1"/>
        <v>0</v>
      </c>
      <c r="Q7" s="57"/>
      <c r="R7" s="15">
        <v>0.06</v>
      </c>
      <c r="S7" s="15">
        <f t="shared" si="2"/>
        <v>0</v>
      </c>
      <c r="T7" s="43"/>
    </row>
    <row r="8" spans="1:21" x14ac:dyDescent="0.2">
      <c r="A8" s="11" t="s">
        <v>258</v>
      </c>
      <c r="B8" s="11" t="s">
        <v>259</v>
      </c>
      <c r="C8" s="11" t="s">
        <v>258</v>
      </c>
      <c r="D8" s="11" t="s">
        <v>275</v>
      </c>
      <c r="E8" s="12">
        <v>15</v>
      </c>
      <c r="F8" s="12">
        <v>375</v>
      </c>
      <c r="G8" s="12">
        <v>10</v>
      </c>
      <c r="H8" s="12">
        <v>200</v>
      </c>
      <c r="I8" s="12"/>
      <c r="J8" s="12"/>
      <c r="K8" s="12"/>
      <c r="L8" s="12"/>
      <c r="M8" s="12"/>
      <c r="N8" s="13"/>
      <c r="O8" s="12">
        <f t="shared" si="0"/>
        <v>0</v>
      </c>
      <c r="P8" s="12">
        <f t="shared" si="1"/>
        <v>0</v>
      </c>
      <c r="Q8" s="57"/>
      <c r="R8" s="15">
        <v>0.06</v>
      </c>
      <c r="S8" s="15">
        <f t="shared" si="2"/>
        <v>0</v>
      </c>
      <c r="T8" s="43"/>
    </row>
    <row r="9" spans="1:21" x14ac:dyDescent="0.2">
      <c r="A9" s="11" t="s">
        <v>26</v>
      </c>
      <c r="B9" s="11" t="s">
        <v>27</v>
      </c>
      <c r="C9" s="11" t="s">
        <v>26</v>
      </c>
      <c r="D9" s="11" t="s">
        <v>275</v>
      </c>
      <c r="E9" s="12">
        <v>15</v>
      </c>
      <c r="F9" s="12">
        <v>457</v>
      </c>
      <c r="G9" s="12">
        <v>10</v>
      </c>
      <c r="H9" s="12">
        <v>200</v>
      </c>
      <c r="I9" s="12">
        <v>400</v>
      </c>
      <c r="J9" s="12"/>
      <c r="K9" s="12"/>
      <c r="L9" s="12"/>
      <c r="M9" s="12"/>
      <c r="N9" s="13"/>
      <c r="O9" s="12">
        <f t="shared" si="0"/>
        <v>400</v>
      </c>
      <c r="P9" s="12">
        <f t="shared" si="1"/>
        <v>2</v>
      </c>
      <c r="Q9" s="57"/>
      <c r="R9" s="15">
        <v>0.05</v>
      </c>
      <c r="S9" s="15">
        <f t="shared" si="2"/>
        <v>0.1</v>
      </c>
    </row>
    <row r="10" spans="1:21" x14ac:dyDescent="0.2">
      <c r="A10" s="36" t="s">
        <v>169</v>
      </c>
      <c r="B10" s="36" t="s">
        <v>27</v>
      </c>
      <c r="C10" s="36">
        <v>90441400</v>
      </c>
      <c r="D10" s="36" t="s">
        <v>277</v>
      </c>
      <c r="E10" s="12" t="s">
        <v>167</v>
      </c>
      <c r="F10" s="12">
        <v>450</v>
      </c>
      <c r="G10" s="12">
        <v>10</v>
      </c>
      <c r="H10" s="12">
        <v>200</v>
      </c>
      <c r="I10" s="12"/>
      <c r="J10" s="12"/>
      <c r="K10" s="12"/>
      <c r="L10" s="12"/>
      <c r="M10" s="12"/>
      <c r="N10" s="13"/>
      <c r="O10" s="12">
        <f t="shared" si="0"/>
        <v>0</v>
      </c>
      <c r="P10" s="12">
        <f t="shared" si="1"/>
        <v>0</v>
      </c>
      <c r="Q10" s="57"/>
      <c r="R10" s="15">
        <v>0.05</v>
      </c>
      <c r="S10" s="15">
        <f t="shared" si="2"/>
        <v>0</v>
      </c>
    </row>
    <row r="11" spans="1:21" x14ac:dyDescent="0.2">
      <c r="A11" s="11" t="s">
        <v>24</v>
      </c>
      <c r="B11" s="11" t="s">
        <v>25</v>
      </c>
      <c r="C11" s="11" t="s">
        <v>24</v>
      </c>
      <c r="D11" s="11" t="s">
        <v>275</v>
      </c>
      <c r="E11" s="12">
        <v>15</v>
      </c>
      <c r="F11" s="12">
        <v>610</v>
      </c>
      <c r="G11" s="12">
        <v>10</v>
      </c>
      <c r="H11" s="12">
        <v>100</v>
      </c>
      <c r="I11" s="12">
        <v>2400</v>
      </c>
      <c r="J11" s="12"/>
      <c r="K11" s="12"/>
      <c r="L11" s="12"/>
      <c r="M11" s="12">
        <v>2000</v>
      </c>
      <c r="N11" s="13"/>
      <c r="O11" s="12">
        <f t="shared" si="0"/>
        <v>4400</v>
      </c>
      <c r="P11" s="12">
        <f t="shared" si="1"/>
        <v>44</v>
      </c>
      <c r="Q11" s="57"/>
      <c r="R11" s="15">
        <v>0.04</v>
      </c>
      <c r="S11" s="15">
        <f t="shared" si="2"/>
        <v>1.76</v>
      </c>
    </row>
    <row r="12" spans="1:21" x14ac:dyDescent="0.2">
      <c r="A12" s="36" t="s">
        <v>168</v>
      </c>
      <c r="B12" s="36" t="s">
        <v>25</v>
      </c>
      <c r="C12" s="36">
        <v>90441600</v>
      </c>
      <c r="D12" s="36" t="s">
        <v>277</v>
      </c>
      <c r="E12" s="12" t="s">
        <v>167</v>
      </c>
      <c r="F12" s="12">
        <v>600</v>
      </c>
      <c r="G12" s="12">
        <v>10</v>
      </c>
      <c r="H12" s="12">
        <v>100</v>
      </c>
      <c r="I12" s="12"/>
      <c r="J12" s="12"/>
      <c r="K12" s="12"/>
      <c r="L12" s="12"/>
      <c r="M12" s="12"/>
      <c r="N12" s="13"/>
      <c r="O12" s="12">
        <f t="shared" si="0"/>
        <v>0</v>
      </c>
      <c r="P12" s="12">
        <f t="shared" si="1"/>
        <v>0</v>
      </c>
      <c r="Q12" s="57"/>
      <c r="R12" s="15">
        <v>0.04</v>
      </c>
      <c r="S12" s="15">
        <f t="shared" si="2"/>
        <v>0</v>
      </c>
    </row>
    <row r="13" spans="1:21" x14ac:dyDescent="0.2">
      <c r="A13" s="11" t="s">
        <v>150</v>
      </c>
      <c r="B13" s="11" t="s">
        <v>151</v>
      </c>
      <c r="C13" s="11" t="s">
        <v>150</v>
      </c>
      <c r="D13" s="11" t="s">
        <v>275</v>
      </c>
      <c r="E13" s="12">
        <v>15</v>
      </c>
      <c r="F13" s="12">
        <v>760</v>
      </c>
      <c r="G13" s="12">
        <v>10</v>
      </c>
      <c r="H13" s="12">
        <v>100</v>
      </c>
      <c r="I13" s="12"/>
      <c r="J13" s="12"/>
      <c r="K13" s="12"/>
      <c r="L13" s="12"/>
      <c r="M13" s="12"/>
      <c r="N13" s="13"/>
      <c r="O13" s="12">
        <f t="shared" si="0"/>
        <v>0</v>
      </c>
      <c r="P13" s="12">
        <f t="shared" si="1"/>
        <v>0</v>
      </c>
      <c r="Q13" s="57"/>
      <c r="R13" s="15">
        <v>0.04</v>
      </c>
      <c r="S13" s="15">
        <f t="shared" si="2"/>
        <v>0</v>
      </c>
    </row>
    <row r="14" spans="1:21" x14ac:dyDescent="0.2">
      <c r="A14" s="11" t="s">
        <v>20</v>
      </c>
      <c r="B14" s="11" t="s">
        <v>21</v>
      </c>
      <c r="C14" s="11" t="s">
        <v>20</v>
      </c>
      <c r="D14" s="11" t="s">
        <v>275</v>
      </c>
      <c r="E14" s="12">
        <v>15</v>
      </c>
      <c r="F14" s="12">
        <v>915</v>
      </c>
      <c r="G14" s="12">
        <v>10</v>
      </c>
      <c r="H14" s="12">
        <v>100</v>
      </c>
      <c r="I14" s="12"/>
      <c r="J14" s="12"/>
      <c r="K14" s="12"/>
      <c r="L14" s="12"/>
      <c r="M14" s="12"/>
      <c r="N14" s="13"/>
      <c r="O14" s="12">
        <f t="shared" si="0"/>
        <v>0</v>
      </c>
      <c r="P14" s="12">
        <f t="shared" si="1"/>
        <v>0</v>
      </c>
      <c r="Q14" s="57"/>
      <c r="R14" s="15">
        <v>0.05</v>
      </c>
      <c r="S14" s="15">
        <f t="shared" si="2"/>
        <v>0</v>
      </c>
    </row>
    <row r="15" spans="1:21" x14ac:dyDescent="0.2">
      <c r="A15" s="13" t="s">
        <v>166</v>
      </c>
      <c r="B15" s="13" t="s">
        <v>21</v>
      </c>
      <c r="C15" s="13">
        <v>90441800</v>
      </c>
      <c r="D15" s="36" t="s">
        <v>277</v>
      </c>
      <c r="E15" s="12" t="s">
        <v>167</v>
      </c>
      <c r="F15" s="12">
        <v>900</v>
      </c>
      <c r="G15" s="12">
        <v>10</v>
      </c>
      <c r="H15" s="12">
        <v>100</v>
      </c>
      <c r="I15" s="12"/>
      <c r="J15" s="12"/>
      <c r="K15" s="12"/>
      <c r="L15" s="12"/>
      <c r="M15" s="12"/>
      <c r="N15" s="13"/>
      <c r="O15" s="12">
        <f t="shared" si="0"/>
        <v>0</v>
      </c>
      <c r="P15" s="12">
        <f t="shared" si="1"/>
        <v>0</v>
      </c>
      <c r="Q15" s="57"/>
      <c r="R15" s="15">
        <v>0.05</v>
      </c>
      <c r="S15" s="15">
        <f t="shared" si="2"/>
        <v>0</v>
      </c>
    </row>
    <row r="16" spans="1:21" x14ac:dyDescent="0.2">
      <c r="A16" s="11" t="s">
        <v>16</v>
      </c>
      <c r="B16" s="11" t="s">
        <v>17</v>
      </c>
      <c r="C16" s="11" t="s">
        <v>16</v>
      </c>
      <c r="D16" s="11" t="s">
        <v>275</v>
      </c>
      <c r="E16" s="12">
        <v>15</v>
      </c>
      <c r="F16" s="12">
        <v>1220</v>
      </c>
      <c r="G16" s="12">
        <v>10</v>
      </c>
      <c r="H16" s="12">
        <v>50</v>
      </c>
      <c r="I16" s="12"/>
      <c r="J16" s="12"/>
      <c r="K16" s="12"/>
      <c r="L16" s="12"/>
      <c r="M16" s="12"/>
      <c r="N16" s="13"/>
      <c r="O16" s="12">
        <f t="shared" si="0"/>
        <v>0</v>
      </c>
      <c r="P16" s="12">
        <f t="shared" si="1"/>
        <v>0</v>
      </c>
      <c r="Q16" s="57"/>
      <c r="R16" s="15">
        <v>0.04</v>
      </c>
      <c r="S16" s="15">
        <f t="shared" si="2"/>
        <v>0</v>
      </c>
    </row>
    <row r="17" spans="1:21" x14ac:dyDescent="0.2">
      <c r="A17" s="11" t="s">
        <v>148</v>
      </c>
      <c r="B17" s="11" t="s">
        <v>149</v>
      </c>
      <c r="C17" s="11" t="s">
        <v>148</v>
      </c>
      <c r="D17" s="11" t="s">
        <v>275</v>
      </c>
      <c r="E17" s="12">
        <v>15</v>
      </c>
      <c r="F17" s="12">
        <v>1524</v>
      </c>
      <c r="G17" s="12">
        <v>10</v>
      </c>
      <c r="H17" s="12">
        <v>50</v>
      </c>
      <c r="I17" s="12"/>
      <c r="J17" s="12"/>
      <c r="K17" s="12"/>
      <c r="L17" s="12"/>
      <c r="M17" s="12"/>
      <c r="N17" s="13"/>
      <c r="O17" s="12">
        <f t="shared" si="0"/>
        <v>0</v>
      </c>
      <c r="P17" s="12">
        <f t="shared" si="1"/>
        <v>0</v>
      </c>
      <c r="Q17" s="57"/>
      <c r="R17" s="15">
        <v>0.05</v>
      </c>
      <c r="S17" s="15">
        <f t="shared" si="2"/>
        <v>0</v>
      </c>
    </row>
    <row r="18" spans="1:21" x14ac:dyDescent="0.2">
      <c r="A18" s="11" t="s">
        <v>146</v>
      </c>
      <c r="B18" s="11" t="s">
        <v>147</v>
      </c>
      <c r="C18" s="11" t="s">
        <v>146</v>
      </c>
      <c r="D18" s="11" t="s">
        <v>275</v>
      </c>
      <c r="E18" s="12">
        <v>15</v>
      </c>
      <c r="F18" s="12">
        <v>1800</v>
      </c>
      <c r="G18" s="12">
        <v>10</v>
      </c>
      <c r="H18" s="12">
        <v>50</v>
      </c>
      <c r="I18" s="12"/>
      <c r="J18" s="12"/>
      <c r="K18" s="12"/>
      <c r="L18" s="12"/>
      <c r="M18" s="12"/>
      <c r="N18" s="13"/>
      <c r="O18" s="12">
        <f t="shared" si="0"/>
        <v>0</v>
      </c>
      <c r="P18" s="12">
        <f t="shared" si="1"/>
        <v>0</v>
      </c>
      <c r="Q18" s="57"/>
      <c r="R18" s="15">
        <v>0.06</v>
      </c>
      <c r="S18" s="15">
        <f t="shared" si="2"/>
        <v>0</v>
      </c>
    </row>
    <row r="19" spans="1:21" x14ac:dyDescent="0.2">
      <c r="A19" s="11" t="s">
        <v>353</v>
      </c>
      <c r="B19" s="11" t="s">
        <v>354</v>
      </c>
      <c r="C19" s="11" t="s">
        <v>146</v>
      </c>
      <c r="D19" s="11" t="s">
        <v>275</v>
      </c>
      <c r="E19" s="12">
        <v>15</v>
      </c>
      <c r="F19" s="12">
        <v>2100</v>
      </c>
      <c r="G19" s="12">
        <v>10</v>
      </c>
      <c r="H19" s="12">
        <v>50</v>
      </c>
      <c r="I19" s="12"/>
      <c r="J19" s="12"/>
      <c r="K19" s="12"/>
      <c r="L19" s="12"/>
      <c r="M19" s="12"/>
      <c r="N19" s="13"/>
      <c r="O19" s="12">
        <f t="shared" si="0"/>
        <v>0</v>
      </c>
      <c r="P19" s="12">
        <f t="shared" si="1"/>
        <v>0</v>
      </c>
      <c r="Q19" s="57"/>
      <c r="R19" s="15">
        <v>0.06</v>
      </c>
      <c r="S19" s="15">
        <f t="shared" si="2"/>
        <v>0</v>
      </c>
    </row>
    <row r="20" spans="1:21" ht="15" x14ac:dyDescent="0.2">
      <c r="A20" s="60" t="s">
        <v>28</v>
      </c>
      <c r="B20" s="60"/>
      <c r="C20" s="60"/>
      <c r="D20" s="60"/>
      <c r="E20" s="60"/>
      <c r="F20" s="12"/>
      <c r="G20" s="20"/>
      <c r="H20" s="20"/>
      <c r="I20" s="12"/>
      <c r="J20" s="12"/>
      <c r="K20" s="12"/>
      <c r="L20" s="12"/>
      <c r="M20" s="12"/>
      <c r="N20" s="21"/>
      <c r="O20" s="12"/>
      <c r="P20" s="12"/>
      <c r="Q20" s="57"/>
      <c r="R20" s="12"/>
      <c r="S20" s="15"/>
    </row>
    <row r="21" spans="1:21" x14ac:dyDescent="0.2">
      <c r="A21" s="11" t="s">
        <v>260</v>
      </c>
      <c r="B21" s="11" t="s">
        <v>229</v>
      </c>
      <c r="C21" s="11" t="s">
        <v>260</v>
      </c>
      <c r="D21" s="11" t="s">
        <v>275</v>
      </c>
      <c r="E21" s="12">
        <v>20</v>
      </c>
      <c r="F21" s="12">
        <v>100</v>
      </c>
      <c r="G21" s="12">
        <v>10</v>
      </c>
      <c r="H21" s="12">
        <v>500</v>
      </c>
      <c r="I21" s="12"/>
      <c r="J21" s="12"/>
      <c r="K21" s="12"/>
      <c r="L21" s="12"/>
      <c r="M21" s="12"/>
      <c r="N21" s="13"/>
      <c r="O21" s="12">
        <f t="shared" ref="O21:O37" si="3">SUM(I21:N21)</f>
        <v>0</v>
      </c>
      <c r="P21" s="12">
        <f t="shared" ref="P21:P37" si="4">$O21/$H21</f>
        <v>0</v>
      </c>
      <c r="Q21" s="57"/>
      <c r="R21" s="15">
        <v>0.06</v>
      </c>
      <c r="S21" s="15">
        <f t="shared" ref="S21:S37" si="5">$P21*$R21</f>
        <v>0</v>
      </c>
      <c r="T21" s="43">
        <f>SUM(S21:S37)</f>
        <v>6.9699999999999989</v>
      </c>
      <c r="U21" s="3">
        <f>T21*100/$T$144</f>
        <v>27.451752658526978</v>
      </c>
    </row>
    <row r="22" spans="1:21" x14ac:dyDescent="0.2">
      <c r="A22" s="36" t="s">
        <v>228</v>
      </c>
      <c r="B22" s="36" t="s">
        <v>229</v>
      </c>
      <c r="C22" s="36">
        <v>90442100</v>
      </c>
      <c r="D22" s="36" t="s">
        <v>277</v>
      </c>
      <c r="E22" s="12" t="s">
        <v>46</v>
      </c>
      <c r="F22" s="12">
        <v>100</v>
      </c>
      <c r="G22" s="12">
        <v>10</v>
      </c>
      <c r="H22" s="12">
        <v>500</v>
      </c>
      <c r="I22" s="12"/>
      <c r="J22" s="12"/>
      <c r="K22" s="12"/>
      <c r="L22" s="12"/>
      <c r="M22" s="12"/>
      <c r="N22" s="13"/>
      <c r="O22" s="12">
        <f t="shared" si="3"/>
        <v>0</v>
      </c>
      <c r="P22" s="12">
        <f t="shared" si="4"/>
        <v>0</v>
      </c>
      <c r="Q22" s="57"/>
      <c r="R22" s="15">
        <v>0.06</v>
      </c>
      <c r="S22" s="15">
        <f t="shared" si="5"/>
        <v>0</v>
      </c>
      <c r="T22" s="43"/>
    </row>
    <row r="23" spans="1:21" x14ac:dyDescent="0.2">
      <c r="A23" s="36" t="s">
        <v>172</v>
      </c>
      <c r="B23" s="36" t="s">
        <v>173</v>
      </c>
      <c r="C23" s="36">
        <v>90447000</v>
      </c>
      <c r="D23" s="36" t="s">
        <v>277</v>
      </c>
      <c r="E23" s="12" t="s">
        <v>46</v>
      </c>
      <c r="F23" s="12">
        <v>240</v>
      </c>
      <c r="G23" s="12">
        <v>10</v>
      </c>
      <c r="H23" s="12">
        <v>250</v>
      </c>
      <c r="I23" s="12"/>
      <c r="J23" s="12"/>
      <c r="K23" s="12">
        <v>5000</v>
      </c>
      <c r="L23" s="12">
        <v>5000</v>
      </c>
      <c r="M23" s="12"/>
      <c r="N23" s="13"/>
      <c r="O23" s="12">
        <f t="shared" si="3"/>
        <v>10000</v>
      </c>
      <c r="P23" s="12">
        <f t="shared" si="4"/>
        <v>40</v>
      </c>
      <c r="Q23" s="57"/>
      <c r="R23" s="15">
        <v>0.06</v>
      </c>
      <c r="S23" s="15">
        <f t="shared" si="5"/>
        <v>2.4</v>
      </c>
    </row>
    <row r="24" spans="1:21" x14ac:dyDescent="0.2">
      <c r="A24" s="11" t="s">
        <v>389</v>
      </c>
      <c r="B24" s="11" t="s">
        <v>390</v>
      </c>
      <c r="C24" s="11" t="s">
        <v>389</v>
      </c>
      <c r="D24" s="11" t="s">
        <v>275</v>
      </c>
      <c r="E24" s="12">
        <v>20</v>
      </c>
      <c r="F24" s="12">
        <v>300</v>
      </c>
      <c r="G24" s="12">
        <v>10</v>
      </c>
      <c r="H24" s="12">
        <v>200</v>
      </c>
      <c r="I24" s="12"/>
      <c r="J24" s="12"/>
      <c r="K24" s="12"/>
      <c r="L24" s="12"/>
      <c r="M24" s="12"/>
      <c r="N24" s="13"/>
      <c r="O24" s="12">
        <f t="shared" si="3"/>
        <v>0</v>
      </c>
      <c r="P24" s="12">
        <f t="shared" si="4"/>
        <v>0</v>
      </c>
      <c r="Q24" s="57"/>
      <c r="R24" s="15">
        <v>0.06</v>
      </c>
      <c r="S24" s="15">
        <f t="shared" si="5"/>
        <v>0</v>
      </c>
    </row>
    <row r="25" spans="1:21" x14ac:dyDescent="0.2">
      <c r="A25" s="11" t="s">
        <v>50</v>
      </c>
      <c r="B25" s="11" t="s">
        <v>51</v>
      </c>
      <c r="C25" s="11" t="s">
        <v>50</v>
      </c>
      <c r="D25" s="11" t="s">
        <v>275</v>
      </c>
      <c r="E25" s="12">
        <v>20</v>
      </c>
      <c r="F25" s="12">
        <v>457</v>
      </c>
      <c r="G25" s="12">
        <v>10</v>
      </c>
      <c r="H25" s="12">
        <v>100</v>
      </c>
      <c r="I25" s="12"/>
      <c r="J25" s="12"/>
      <c r="K25" s="12"/>
      <c r="L25" s="12"/>
      <c r="M25" s="12"/>
      <c r="N25" s="13"/>
      <c r="O25" s="12">
        <f t="shared" si="3"/>
        <v>0</v>
      </c>
      <c r="P25" s="12">
        <f t="shared" si="4"/>
        <v>0</v>
      </c>
      <c r="Q25" s="57"/>
      <c r="R25" s="15">
        <v>0.04</v>
      </c>
      <c r="S25" s="15">
        <f t="shared" si="5"/>
        <v>0</v>
      </c>
    </row>
    <row r="26" spans="1:21" x14ac:dyDescent="0.2">
      <c r="A26" s="36" t="s">
        <v>171</v>
      </c>
      <c r="B26" s="36" t="s">
        <v>51</v>
      </c>
      <c r="C26" s="36">
        <v>90442400</v>
      </c>
      <c r="D26" s="36" t="s">
        <v>277</v>
      </c>
      <c r="E26" s="12" t="s">
        <v>46</v>
      </c>
      <c r="F26" s="12">
        <v>450</v>
      </c>
      <c r="G26" s="12">
        <v>10</v>
      </c>
      <c r="H26" s="12">
        <v>100</v>
      </c>
      <c r="I26" s="12"/>
      <c r="J26" s="12"/>
      <c r="K26" s="12"/>
      <c r="L26" s="12"/>
      <c r="M26" s="12">
        <v>1000</v>
      </c>
      <c r="N26" s="13"/>
      <c r="O26" s="12">
        <f t="shared" si="3"/>
        <v>1000</v>
      </c>
      <c r="P26" s="12">
        <f t="shared" si="4"/>
        <v>10</v>
      </c>
      <c r="Q26" s="57"/>
      <c r="R26" s="15">
        <v>0.04</v>
      </c>
      <c r="S26" s="15">
        <f t="shared" si="5"/>
        <v>0.4</v>
      </c>
    </row>
    <row r="27" spans="1:21" x14ac:dyDescent="0.2">
      <c r="A27" s="11" t="s">
        <v>47</v>
      </c>
      <c r="B27" s="11" t="s">
        <v>48</v>
      </c>
      <c r="C27" s="11" t="s">
        <v>47</v>
      </c>
      <c r="D27" s="11" t="s">
        <v>275</v>
      </c>
      <c r="E27" s="12">
        <v>20</v>
      </c>
      <c r="F27" s="12">
        <v>610</v>
      </c>
      <c r="G27" s="12">
        <v>10</v>
      </c>
      <c r="H27" s="12">
        <v>100</v>
      </c>
      <c r="I27" s="12"/>
      <c r="J27" s="12"/>
      <c r="K27" s="12"/>
      <c r="L27" s="12"/>
      <c r="M27" s="12"/>
      <c r="N27" s="13"/>
      <c r="O27" s="12">
        <f t="shared" si="3"/>
        <v>0</v>
      </c>
      <c r="P27" s="12">
        <f t="shared" si="4"/>
        <v>0</v>
      </c>
      <c r="Q27" s="57"/>
      <c r="R27" s="15">
        <v>0.06</v>
      </c>
      <c r="S27" s="15">
        <f t="shared" si="5"/>
        <v>0</v>
      </c>
    </row>
    <row r="28" spans="1:21" x14ac:dyDescent="0.2">
      <c r="A28" s="36" t="s">
        <v>49</v>
      </c>
      <c r="B28" s="36" t="s">
        <v>48</v>
      </c>
      <c r="C28" s="36">
        <v>90442600</v>
      </c>
      <c r="D28" s="36" t="s">
        <v>277</v>
      </c>
      <c r="E28" s="12" t="s">
        <v>46</v>
      </c>
      <c r="F28" s="12">
        <v>600</v>
      </c>
      <c r="G28" s="12">
        <v>10</v>
      </c>
      <c r="H28" s="12">
        <v>100</v>
      </c>
      <c r="I28" s="12">
        <v>600</v>
      </c>
      <c r="J28" s="12"/>
      <c r="K28" s="12"/>
      <c r="L28" s="12"/>
      <c r="M28" s="12"/>
      <c r="N28" s="13"/>
      <c r="O28" s="12">
        <f t="shared" si="3"/>
        <v>600</v>
      </c>
      <c r="P28" s="12">
        <f t="shared" si="4"/>
        <v>6</v>
      </c>
      <c r="Q28" s="57"/>
      <c r="R28" s="15">
        <v>0.06</v>
      </c>
      <c r="S28" s="15">
        <f t="shared" si="5"/>
        <v>0.36</v>
      </c>
    </row>
    <row r="29" spans="1:21" x14ac:dyDescent="0.2">
      <c r="A29" s="11" t="s">
        <v>154</v>
      </c>
      <c r="B29" s="11" t="s">
        <v>43</v>
      </c>
      <c r="C29" s="11" t="s">
        <v>154</v>
      </c>
      <c r="D29" s="11" t="s">
        <v>275</v>
      </c>
      <c r="E29" s="12">
        <v>20</v>
      </c>
      <c r="F29" s="12">
        <v>760</v>
      </c>
      <c r="G29" s="12">
        <v>10</v>
      </c>
      <c r="H29" s="12">
        <v>100</v>
      </c>
      <c r="I29" s="12"/>
      <c r="J29" s="12"/>
      <c r="K29" s="12"/>
      <c r="L29" s="12"/>
      <c r="M29" s="12"/>
      <c r="N29" s="13"/>
      <c r="O29" s="12">
        <f t="shared" si="3"/>
        <v>0</v>
      </c>
      <c r="P29" s="12">
        <f t="shared" si="4"/>
        <v>0</v>
      </c>
      <c r="Q29" s="57"/>
      <c r="R29" s="15">
        <v>7.0000000000000007E-2</v>
      </c>
      <c r="S29" s="15">
        <f t="shared" si="5"/>
        <v>0</v>
      </c>
    </row>
    <row r="30" spans="1:21" x14ac:dyDescent="0.2">
      <c r="A30" s="36" t="s">
        <v>45</v>
      </c>
      <c r="B30" s="36" t="s">
        <v>43</v>
      </c>
      <c r="C30" s="36">
        <v>90442700</v>
      </c>
      <c r="D30" s="36" t="s">
        <v>277</v>
      </c>
      <c r="E30" s="12" t="s">
        <v>46</v>
      </c>
      <c r="F30" s="12">
        <v>750</v>
      </c>
      <c r="G30" s="12">
        <v>10</v>
      </c>
      <c r="H30" s="12">
        <v>100</v>
      </c>
      <c r="I30" s="12">
        <v>900</v>
      </c>
      <c r="J30" s="12"/>
      <c r="K30" s="12">
        <v>1000</v>
      </c>
      <c r="L30" s="12">
        <v>1000</v>
      </c>
      <c r="M30" s="12"/>
      <c r="N30" s="13"/>
      <c r="O30" s="12">
        <f t="shared" si="3"/>
        <v>2900</v>
      </c>
      <c r="P30" s="12">
        <f t="shared" si="4"/>
        <v>29</v>
      </c>
      <c r="Q30" s="57"/>
      <c r="R30" s="15">
        <v>7.0000000000000007E-2</v>
      </c>
      <c r="S30" s="15">
        <f t="shared" si="5"/>
        <v>2.0300000000000002</v>
      </c>
    </row>
    <row r="31" spans="1:21" x14ac:dyDescent="0.2">
      <c r="A31" s="11" t="s">
        <v>38</v>
      </c>
      <c r="B31" s="11" t="s">
        <v>39</v>
      </c>
      <c r="C31" s="11" t="s">
        <v>38</v>
      </c>
      <c r="D31" s="11" t="s">
        <v>275</v>
      </c>
      <c r="E31" s="12">
        <v>20</v>
      </c>
      <c r="F31" s="12">
        <v>915</v>
      </c>
      <c r="G31" s="12">
        <v>10</v>
      </c>
      <c r="H31" s="12">
        <v>50</v>
      </c>
      <c r="I31" s="12"/>
      <c r="J31" s="12"/>
      <c r="K31" s="12"/>
      <c r="L31" s="12"/>
      <c r="M31" s="12"/>
      <c r="N31" s="13"/>
      <c r="O31" s="12">
        <f t="shared" si="3"/>
        <v>0</v>
      </c>
      <c r="P31" s="12">
        <f t="shared" si="4"/>
        <v>0</v>
      </c>
      <c r="Q31" s="57"/>
      <c r="R31" s="15">
        <v>0.04</v>
      </c>
      <c r="S31" s="15">
        <f t="shared" si="5"/>
        <v>0</v>
      </c>
    </row>
    <row r="32" spans="1:21" x14ac:dyDescent="0.2">
      <c r="A32" s="36" t="s">
        <v>170</v>
      </c>
      <c r="B32" s="36" t="s">
        <v>39</v>
      </c>
      <c r="C32" s="36">
        <v>90442800</v>
      </c>
      <c r="D32" s="36" t="s">
        <v>277</v>
      </c>
      <c r="E32" s="12" t="s">
        <v>46</v>
      </c>
      <c r="F32" s="12">
        <v>900</v>
      </c>
      <c r="G32" s="12">
        <v>10</v>
      </c>
      <c r="H32" s="12">
        <v>50</v>
      </c>
      <c r="I32" s="12"/>
      <c r="J32" s="12"/>
      <c r="K32" s="12"/>
      <c r="L32" s="12"/>
      <c r="M32" s="12">
        <v>2000</v>
      </c>
      <c r="N32" s="13"/>
      <c r="O32" s="12">
        <f t="shared" si="3"/>
        <v>2000</v>
      </c>
      <c r="P32" s="12">
        <f t="shared" si="4"/>
        <v>40</v>
      </c>
      <c r="Q32" s="57"/>
      <c r="R32" s="15">
        <v>0.04</v>
      </c>
      <c r="S32" s="15">
        <f t="shared" si="5"/>
        <v>1.6</v>
      </c>
    </row>
    <row r="33" spans="1:21" x14ac:dyDescent="0.2">
      <c r="A33" s="11" t="s">
        <v>34</v>
      </c>
      <c r="B33" s="11" t="s">
        <v>35</v>
      </c>
      <c r="C33" s="11" t="s">
        <v>34</v>
      </c>
      <c r="D33" s="11" t="s">
        <v>275</v>
      </c>
      <c r="E33" s="12">
        <v>20</v>
      </c>
      <c r="F33" s="12">
        <v>1220</v>
      </c>
      <c r="G33" s="12">
        <v>10</v>
      </c>
      <c r="H33" s="12">
        <v>50</v>
      </c>
      <c r="I33" s="12"/>
      <c r="J33" s="12"/>
      <c r="K33" s="12"/>
      <c r="L33" s="12"/>
      <c r="M33" s="12"/>
      <c r="N33" s="13"/>
      <c r="O33" s="12">
        <f t="shared" si="3"/>
        <v>0</v>
      </c>
      <c r="P33" s="12">
        <f t="shared" si="4"/>
        <v>0</v>
      </c>
      <c r="Q33" s="57"/>
      <c r="R33" s="15">
        <v>0.06</v>
      </c>
      <c r="S33" s="15">
        <f t="shared" si="5"/>
        <v>0</v>
      </c>
    </row>
    <row r="34" spans="1:21" x14ac:dyDescent="0.2">
      <c r="A34" s="11" t="s">
        <v>32</v>
      </c>
      <c r="B34" s="11" t="s">
        <v>33</v>
      </c>
      <c r="C34" s="11" t="s">
        <v>32</v>
      </c>
      <c r="D34" s="11" t="s">
        <v>275</v>
      </c>
      <c r="E34" s="12">
        <v>20</v>
      </c>
      <c r="F34" s="12">
        <v>1524</v>
      </c>
      <c r="G34" s="12">
        <v>10</v>
      </c>
      <c r="H34" s="12">
        <v>50</v>
      </c>
      <c r="I34" s="12"/>
      <c r="J34" s="12"/>
      <c r="K34" s="12"/>
      <c r="L34" s="12"/>
      <c r="M34" s="12"/>
      <c r="N34" s="13"/>
      <c r="O34" s="12">
        <f t="shared" si="3"/>
        <v>0</v>
      </c>
      <c r="P34" s="12">
        <f t="shared" si="4"/>
        <v>0</v>
      </c>
      <c r="Q34" s="57"/>
      <c r="R34" s="15">
        <v>7.0000000000000007E-2</v>
      </c>
      <c r="S34" s="15">
        <f t="shared" si="5"/>
        <v>0</v>
      </c>
    </row>
    <row r="35" spans="1:21" x14ac:dyDescent="0.2">
      <c r="A35" s="11" t="s">
        <v>214</v>
      </c>
      <c r="B35" s="11" t="s">
        <v>30</v>
      </c>
      <c r="C35" s="11" t="s">
        <v>214</v>
      </c>
      <c r="D35" s="11" t="s">
        <v>275</v>
      </c>
      <c r="E35" s="12">
        <v>20</v>
      </c>
      <c r="F35" s="12">
        <v>1800</v>
      </c>
      <c r="G35" s="12">
        <v>10</v>
      </c>
      <c r="H35" s="12">
        <v>50</v>
      </c>
      <c r="I35" s="12"/>
      <c r="J35" s="12"/>
      <c r="K35" s="12"/>
      <c r="L35" s="12"/>
      <c r="M35" s="12">
        <v>100</v>
      </c>
      <c r="N35" s="13"/>
      <c r="O35" s="12">
        <f t="shared" si="3"/>
        <v>100</v>
      </c>
      <c r="P35" s="12">
        <f t="shared" si="4"/>
        <v>2</v>
      </c>
      <c r="Q35" s="57"/>
      <c r="R35" s="15">
        <v>0.09</v>
      </c>
      <c r="S35" s="15">
        <f t="shared" si="5"/>
        <v>0.18</v>
      </c>
    </row>
    <row r="36" spans="1:21" x14ac:dyDescent="0.2">
      <c r="A36" s="11" t="s">
        <v>212</v>
      </c>
      <c r="B36" s="11" t="s">
        <v>213</v>
      </c>
      <c r="C36" s="11" t="s">
        <v>212</v>
      </c>
      <c r="D36" s="11" t="s">
        <v>275</v>
      </c>
      <c r="E36" s="12">
        <v>20</v>
      </c>
      <c r="F36" s="12">
        <v>2100</v>
      </c>
      <c r="G36" s="12">
        <v>10</v>
      </c>
      <c r="H36" s="12">
        <v>50</v>
      </c>
      <c r="I36" s="12"/>
      <c r="J36" s="12"/>
      <c r="K36" s="12"/>
      <c r="L36" s="12"/>
      <c r="M36" s="12"/>
      <c r="N36" s="13"/>
      <c r="O36" s="12">
        <f t="shared" si="3"/>
        <v>0</v>
      </c>
      <c r="P36" s="12">
        <f t="shared" si="4"/>
        <v>0</v>
      </c>
      <c r="Q36" s="57"/>
      <c r="R36" s="15">
        <v>7.0000000000000007E-2</v>
      </c>
      <c r="S36" s="15">
        <f t="shared" si="5"/>
        <v>0</v>
      </c>
    </row>
    <row r="37" spans="1:21" x14ac:dyDescent="0.2">
      <c r="A37" s="11" t="s">
        <v>242</v>
      </c>
      <c r="B37" s="11" t="s">
        <v>243</v>
      </c>
      <c r="C37" s="11" t="s">
        <v>242</v>
      </c>
      <c r="D37" s="11" t="s">
        <v>275</v>
      </c>
      <c r="E37" s="12">
        <v>20</v>
      </c>
      <c r="F37" s="12">
        <v>2400</v>
      </c>
      <c r="G37" s="12">
        <v>10</v>
      </c>
      <c r="H37" s="12">
        <v>50</v>
      </c>
      <c r="I37" s="12"/>
      <c r="J37" s="12"/>
      <c r="K37" s="12"/>
      <c r="L37" s="12"/>
      <c r="M37" s="12"/>
      <c r="N37" s="13"/>
      <c r="O37" s="12">
        <f t="shared" si="3"/>
        <v>0</v>
      </c>
      <c r="P37" s="12">
        <f t="shared" si="4"/>
        <v>0</v>
      </c>
      <c r="Q37" s="57"/>
      <c r="R37" s="15">
        <v>7.0000000000000007E-2</v>
      </c>
      <c r="S37" s="15">
        <f t="shared" si="5"/>
        <v>0</v>
      </c>
    </row>
    <row r="38" spans="1:21" ht="15" x14ac:dyDescent="0.2">
      <c r="A38" s="60" t="s">
        <v>52</v>
      </c>
      <c r="B38" s="60"/>
      <c r="C38" s="60"/>
      <c r="D38" s="60"/>
      <c r="E38" s="60"/>
      <c r="F38" s="24"/>
      <c r="G38" s="10"/>
      <c r="H38" s="10"/>
      <c r="I38" s="12"/>
      <c r="J38" s="12"/>
      <c r="K38" s="12"/>
      <c r="L38" s="12"/>
      <c r="M38" s="12"/>
      <c r="N38" s="25"/>
      <c r="O38" s="12"/>
      <c r="P38" s="12"/>
      <c r="Q38" s="57"/>
      <c r="R38" s="12"/>
      <c r="S38" s="15"/>
    </row>
    <row r="39" spans="1:21" x14ac:dyDescent="0.2">
      <c r="A39" s="11" t="s">
        <v>261</v>
      </c>
      <c r="B39" s="11" t="s">
        <v>262</v>
      </c>
      <c r="C39" s="11" t="s">
        <v>261</v>
      </c>
      <c r="D39" s="11" t="s">
        <v>275</v>
      </c>
      <c r="E39" s="12">
        <v>25</v>
      </c>
      <c r="F39" s="12">
        <v>200</v>
      </c>
      <c r="G39" s="12">
        <v>10</v>
      </c>
      <c r="H39" s="12">
        <v>150</v>
      </c>
      <c r="I39" s="12"/>
      <c r="J39" s="12"/>
      <c r="K39" s="12"/>
      <c r="L39" s="12"/>
      <c r="M39" s="12">
        <v>300</v>
      </c>
      <c r="N39" s="13"/>
      <c r="O39" s="12">
        <f t="shared" ref="O39:O57" si="6">SUM(I39:N39)</f>
        <v>300</v>
      </c>
      <c r="P39" s="12">
        <f t="shared" ref="P39:P57" si="7">$O39/$H39</f>
        <v>2</v>
      </c>
      <c r="Q39" s="57"/>
      <c r="R39" s="15">
        <v>0.06</v>
      </c>
      <c r="S39" s="15">
        <f t="shared" ref="S39:S57" si="8">$P39*$R39</f>
        <v>0.12</v>
      </c>
      <c r="T39" s="43">
        <f>SUM(S39:S57)</f>
        <v>10.64</v>
      </c>
      <c r="U39" s="3">
        <f>T39*100/$T$144</f>
        <v>41.906262307995277</v>
      </c>
    </row>
    <row r="40" spans="1:21" x14ac:dyDescent="0.2">
      <c r="A40" s="36" t="s">
        <v>198</v>
      </c>
      <c r="B40" s="36" t="s">
        <v>199</v>
      </c>
      <c r="C40" s="36">
        <v>90448000</v>
      </c>
      <c r="D40" s="36" t="s">
        <v>277</v>
      </c>
      <c r="E40" s="12" t="s">
        <v>63</v>
      </c>
      <c r="F40" s="12">
        <v>270</v>
      </c>
      <c r="G40" s="12">
        <v>10</v>
      </c>
      <c r="H40" s="12">
        <v>100</v>
      </c>
      <c r="I40" s="12"/>
      <c r="J40" s="12"/>
      <c r="K40" s="12"/>
      <c r="L40" s="12"/>
      <c r="M40" s="12"/>
      <c r="N40" s="13"/>
      <c r="O40" s="12">
        <f t="shared" si="6"/>
        <v>0</v>
      </c>
      <c r="P40" s="12">
        <f t="shared" si="7"/>
        <v>0</v>
      </c>
      <c r="Q40" s="57"/>
      <c r="R40" s="15">
        <v>0.06</v>
      </c>
      <c r="S40" s="15">
        <f t="shared" si="8"/>
        <v>0</v>
      </c>
    </row>
    <row r="41" spans="1:21" x14ac:dyDescent="0.2">
      <c r="A41" s="36" t="s">
        <v>392</v>
      </c>
      <c r="B41" s="36" t="s">
        <v>391</v>
      </c>
      <c r="C41" s="31" t="s">
        <v>393</v>
      </c>
      <c r="D41" s="36" t="s">
        <v>277</v>
      </c>
      <c r="E41" s="12" t="s">
        <v>63</v>
      </c>
      <c r="F41" s="12">
        <v>300</v>
      </c>
      <c r="G41" s="12">
        <v>10</v>
      </c>
      <c r="H41" s="12">
        <v>100</v>
      </c>
      <c r="I41" s="12"/>
      <c r="J41" s="12"/>
      <c r="K41" s="12"/>
      <c r="L41" s="12"/>
      <c r="M41" s="12"/>
      <c r="N41" s="13"/>
      <c r="O41" s="12">
        <f t="shared" si="6"/>
        <v>0</v>
      </c>
      <c r="P41" s="12">
        <f t="shared" si="7"/>
        <v>0</v>
      </c>
      <c r="Q41" s="57"/>
      <c r="R41" s="15">
        <v>0.06</v>
      </c>
      <c r="S41" s="15">
        <f t="shared" si="8"/>
        <v>0</v>
      </c>
    </row>
    <row r="42" spans="1:21" x14ac:dyDescent="0.2">
      <c r="A42" s="27" t="s">
        <v>67</v>
      </c>
      <c r="B42" s="27" t="s">
        <v>68</v>
      </c>
      <c r="C42" s="27" t="s">
        <v>69</v>
      </c>
      <c r="D42" s="11" t="s">
        <v>275</v>
      </c>
      <c r="E42" s="12">
        <v>25</v>
      </c>
      <c r="F42" s="12">
        <v>375</v>
      </c>
      <c r="G42" s="12">
        <v>10</v>
      </c>
      <c r="H42" s="12">
        <v>100</v>
      </c>
      <c r="I42" s="12"/>
      <c r="J42" s="12"/>
      <c r="K42" s="12"/>
      <c r="L42" s="12">
        <v>500</v>
      </c>
      <c r="M42" s="12">
        <v>500</v>
      </c>
      <c r="N42" s="13"/>
      <c r="O42" s="12">
        <f t="shared" si="6"/>
        <v>1000</v>
      </c>
      <c r="P42" s="12">
        <f t="shared" si="7"/>
        <v>10</v>
      </c>
      <c r="Q42" s="57"/>
      <c r="R42" s="15">
        <v>0.06</v>
      </c>
      <c r="S42" s="15">
        <f t="shared" si="8"/>
        <v>0.6</v>
      </c>
    </row>
    <row r="43" spans="1:21" x14ac:dyDescent="0.2">
      <c r="A43" s="11" t="s">
        <v>64</v>
      </c>
      <c r="B43" s="11" t="s">
        <v>65</v>
      </c>
      <c r="C43" s="11" t="s">
        <v>64</v>
      </c>
      <c r="D43" s="11" t="s">
        <v>275</v>
      </c>
      <c r="E43" s="12">
        <v>25</v>
      </c>
      <c r="F43" s="12">
        <v>457</v>
      </c>
      <c r="G43" s="12">
        <v>10</v>
      </c>
      <c r="H43" s="12">
        <v>100</v>
      </c>
      <c r="I43" s="12">
        <v>400</v>
      </c>
      <c r="J43" s="12">
        <v>500</v>
      </c>
      <c r="K43" s="12"/>
      <c r="L43" s="12">
        <v>1000</v>
      </c>
      <c r="M43" s="12">
        <v>1000</v>
      </c>
      <c r="N43" s="13"/>
      <c r="O43" s="12">
        <f t="shared" si="6"/>
        <v>2900</v>
      </c>
      <c r="P43" s="12">
        <f t="shared" si="7"/>
        <v>29</v>
      </c>
      <c r="Q43" s="57"/>
      <c r="R43" s="15">
        <v>0.06</v>
      </c>
      <c r="S43" s="15">
        <f t="shared" si="8"/>
        <v>1.74</v>
      </c>
    </row>
    <row r="44" spans="1:21" x14ac:dyDescent="0.2">
      <c r="A44" s="36" t="s">
        <v>66</v>
      </c>
      <c r="B44" s="36" t="s">
        <v>65</v>
      </c>
      <c r="C44" s="36">
        <v>90443400</v>
      </c>
      <c r="D44" s="36" t="s">
        <v>277</v>
      </c>
      <c r="E44" s="12" t="s">
        <v>63</v>
      </c>
      <c r="F44" s="12">
        <v>450</v>
      </c>
      <c r="G44" s="12">
        <v>10</v>
      </c>
      <c r="H44" s="12">
        <v>100</v>
      </c>
      <c r="I44" s="12"/>
      <c r="J44" s="12"/>
      <c r="K44" s="12"/>
      <c r="L44" s="12"/>
      <c r="M44" s="12"/>
      <c r="N44" s="13"/>
      <c r="O44" s="12">
        <f t="shared" si="6"/>
        <v>0</v>
      </c>
      <c r="P44" s="12">
        <f t="shared" si="7"/>
        <v>0</v>
      </c>
      <c r="Q44" s="57"/>
      <c r="R44" s="15">
        <v>0.06</v>
      </c>
      <c r="S44" s="15">
        <f t="shared" si="8"/>
        <v>0</v>
      </c>
    </row>
    <row r="45" spans="1:21" x14ac:dyDescent="0.2">
      <c r="A45" s="11" t="s">
        <v>60</v>
      </c>
      <c r="B45" s="11" t="s">
        <v>61</v>
      </c>
      <c r="C45" s="11" t="s">
        <v>60</v>
      </c>
      <c r="D45" s="11" t="s">
        <v>275</v>
      </c>
      <c r="E45" s="12">
        <v>25</v>
      </c>
      <c r="F45" s="12">
        <v>610</v>
      </c>
      <c r="G45" s="12">
        <v>10</v>
      </c>
      <c r="H45" s="12">
        <v>50</v>
      </c>
      <c r="I45" s="12"/>
      <c r="J45" s="12"/>
      <c r="K45" s="12"/>
      <c r="L45" s="12"/>
      <c r="M45" s="12">
        <v>500</v>
      </c>
      <c r="N45" s="13"/>
      <c r="O45" s="12">
        <f t="shared" si="6"/>
        <v>500</v>
      </c>
      <c r="P45" s="12">
        <f t="shared" si="7"/>
        <v>10</v>
      </c>
      <c r="Q45" s="57"/>
      <c r="R45" s="15">
        <v>0.04</v>
      </c>
      <c r="S45" s="15">
        <f t="shared" si="8"/>
        <v>0.4</v>
      </c>
    </row>
    <row r="46" spans="1:21" x14ac:dyDescent="0.2">
      <c r="A46" s="36" t="s">
        <v>62</v>
      </c>
      <c r="B46" s="36" t="s">
        <v>61</v>
      </c>
      <c r="C46" s="36">
        <v>90443600</v>
      </c>
      <c r="D46" s="36" t="s">
        <v>277</v>
      </c>
      <c r="E46" s="12" t="s">
        <v>63</v>
      </c>
      <c r="F46" s="12">
        <v>600</v>
      </c>
      <c r="G46" s="12">
        <v>10</v>
      </c>
      <c r="H46" s="12">
        <v>50</v>
      </c>
      <c r="I46" s="12"/>
      <c r="J46" s="12"/>
      <c r="K46" s="12">
        <v>1000</v>
      </c>
      <c r="L46" s="12"/>
      <c r="M46" s="12"/>
      <c r="N46" s="13"/>
      <c r="O46" s="12">
        <f t="shared" si="6"/>
        <v>1000</v>
      </c>
      <c r="P46" s="12">
        <f t="shared" si="7"/>
        <v>20</v>
      </c>
      <c r="Q46" s="57"/>
      <c r="R46" s="15">
        <v>0.04</v>
      </c>
      <c r="S46" s="15">
        <f t="shared" si="8"/>
        <v>0.8</v>
      </c>
    </row>
    <row r="47" spans="1:21" x14ac:dyDescent="0.2">
      <c r="A47" s="11" t="s">
        <v>195</v>
      </c>
      <c r="B47" s="11" t="s">
        <v>178</v>
      </c>
      <c r="C47" s="11" t="s">
        <v>195</v>
      </c>
      <c r="D47" s="11" t="s">
        <v>275</v>
      </c>
      <c r="E47" s="12">
        <v>25</v>
      </c>
      <c r="F47" s="12">
        <v>750</v>
      </c>
      <c r="G47" s="12">
        <v>10</v>
      </c>
      <c r="H47" s="12">
        <v>50</v>
      </c>
      <c r="I47" s="12"/>
      <c r="J47" s="12"/>
      <c r="K47" s="12"/>
      <c r="L47" s="12"/>
      <c r="M47" s="12"/>
      <c r="N47" s="13"/>
      <c r="O47" s="12">
        <f t="shared" si="6"/>
        <v>0</v>
      </c>
      <c r="P47" s="12">
        <f t="shared" si="7"/>
        <v>0</v>
      </c>
      <c r="Q47" s="57"/>
      <c r="R47" s="15">
        <v>0.05</v>
      </c>
      <c r="S47" s="15">
        <f t="shared" si="8"/>
        <v>0</v>
      </c>
    </row>
    <row r="48" spans="1:21" x14ac:dyDescent="0.2">
      <c r="A48" s="36" t="s">
        <v>177</v>
      </c>
      <c r="B48" s="36" t="s">
        <v>178</v>
      </c>
      <c r="C48" s="36">
        <v>90443700</v>
      </c>
      <c r="D48" s="36" t="s">
        <v>277</v>
      </c>
      <c r="E48" s="12" t="s">
        <v>63</v>
      </c>
      <c r="F48" s="12">
        <v>750</v>
      </c>
      <c r="G48" s="12">
        <v>10</v>
      </c>
      <c r="H48" s="12">
        <v>50</v>
      </c>
      <c r="I48" s="12"/>
      <c r="J48" s="12"/>
      <c r="K48" s="12">
        <v>500</v>
      </c>
      <c r="L48" s="12"/>
      <c r="M48" s="12"/>
      <c r="N48" s="13"/>
      <c r="O48" s="12">
        <f t="shared" si="6"/>
        <v>500</v>
      </c>
      <c r="P48" s="12">
        <f t="shared" si="7"/>
        <v>10</v>
      </c>
      <c r="Q48" s="57"/>
      <c r="R48" s="15">
        <v>0.05</v>
      </c>
      <c r="S48" s="15">
        <f t="shared" si="8"/>
        <v>0.5</v>
      </c>
    </row>
    <row r="49" spans="1:21" x14ac:dyDescent="0.2">
      <c r="A49" s="11" t="s">
        <v>155</v>
      </c>
      <c r="B49" s="11" t="s">
        <v>58</v>
      </c>
      <c r="C49" s="11" t="s">
        <v>155</v>
      </c>
      <c r="D49" s="11" t="s">
        <v>275</v>
      </c>
      <c r="E49" s="12">
        <v>25</v>
      </c>
      <c r="F49" s="12">
        <v>915</v>
      </c>
      <c r="G49" s="12">
        <v>10</v>
      </c>
      <c r="H49" s="12">
        <v>50</v>
      </c>
      <c r="I49" s="12"/>
      <c r="J49" s="12"/>
      <c r="K49" s="12"/>
      <c r="L49" s="12"/>
      <c r="M49" s="12">
        <v>500</v>
      </c>
      <c r="N49" s="13"/>
      <c r="O49" s="12">
        <f t="shared" si="6"/>
        <v>500</v>
      </c>
      <c r="P49" s="12">
        <f t="shared" si="7"/>
        <v>10</v>
      </c>
      <c r="Q49" s="57"/>
      <c r="R49" s="15">
        <v>0.06</v>
      </c>
      <c r="S49" s="15">
        <f t="shared" si="8"/>
        <v>0.6</v>
      </c>
    </row>
    <row r="50" spans="1:21" x14ac:dyDescent="0.2">
      <c r="A50" s="36" t="s">
        <v>176</v>
      </c>
      <c r="B50" s="36" t="s">
        <v>58</v>
      </c>
      <c r="C50" s="36">
        <v>90443800</v>
      </c>
      <c r="D50" s="36" t="s">
        <v>277</v>
      </c>
      <c r="E50" s="12" t="s">
        <v>63</v>
      </c>
      <c r="F50" s="12">
        <v>900</v>
      </c>
      <c r="G50" s="12">
        <v>10</v>
      </c>
      <c r="H50" s="12">
        <v>50</v>
      </c>
      <c r="I50" s="12">
        <v>200</v>
      </c>
      <c r="J50" s="12">
        <v>2000</v>
      </c>
      <c r="K50" s="12"/>
      <c r="L50" s="12"/>
      <c r="M50" s="12"/>
      <c r="N50" s="13"/>
      <c r="O50" s="12">
        <f t="shared" si="6"/>
        <v>2200</v>
      </c>
      <c r="P50" s="12">
        <f t="shared" si="7"/>
        <v>44</v>
      </c>
      <c r="Q50" s="57"/>
      <c r="R50" s="15">
        <v>0.06</v>
      </c>
      <c r="S50" s="15">
        <f t="shared" si="8"/>
        <v>2.6399999999999997</v>
      </c>
    </row>
    <row r="51" spans="1:21" x14ac:dyDescent="0.2">
      <c r="A51" s="11" t="s">
        <v>53</v>
      </c>
      <c r="B51" s="11" t="s">
        <v>54</v>
      </c>
      <c r="C51" s="11" t="s">
        <v>53</v>
      </c>
      <c r="D51" s="11" t="s">
        <v>275</v>
      </c>
      <c r="E51" s="12">
        <v>25</v>
      </c>
      <c r="F51" s="12">
        <v>1220</v>
      </c>
      <c r="G51" s="12">
        <v>10</v>
      </c>
      <c r="H51" s="12">
        <v>50</v>
      </c>
      <c r="I51" s="12"/>
      <c r="J51" s="12"/>
      <c r="K51" s="12"/>
      <c r="L51" s="12"/>
      <c r="M51" s="12"/>
      <c r="N51" s="13"/>
      <c r="O51" s="12">
        <f t="shared" si="6"/>
        <v>0</v>
      </c>
      <c r="P51" s="12">
        <f t="shared" si="7"/>
        <v>0</v>
      </c>
      <c r="Q51" s="57"/>
      <c r="R51" s="15">
        <v>0.08</v>
      </c>
      <c r="S51" s="15">
        <f t="shared" si="8"/>
        <v>0</v>
      </c>
    </row>
    <row r="52" spans="1:21" x14ac:dyDescent="0.2">
      <c r="A52" s="26" t="s">
        <v>194</v>
      </c>
      <c r="B52" s="26" t="s">
        <v>54</v>
      </c>
      <c r="C52" s="26">
        <v>90444000</v>
      </c>
      <c r="D52" s="36" t="s">
        <v>277</v>
      </c>
      <c r="E52" s="12" t="s">
        <v>63</v>
      </c>
      <c r="F52" s="12">
        <v>1200</v>
      </c>
      <c r="G52" s="12">
        <v>10</v>
      </c>
      <c r="H52" s="12">
        <v>50</v>
      </c>
      <c r="I52" s="12"/>
      <c r="J52" s="12"/>
      <c r="K52" s="12"/>
      <c r="L52" s="12"/>
      <c r="M52" s="12">
        <v>500</v>
      </c>
      <c r="N52" s="13"/>
      <c r="O52" s="12">
        <f t="shared" si="6"/>
        <v>500</v>
      </c>
      <c r="P52" s="12">
        <f t="shared" si="7"/>
        <v>10</v>
      </c>
      <c r="Q52" s="57"/>
      <c r="R52" s="15">
        <v>0.08</v>
      </c>
      <c r="S52" s="15">
        <f t="shared" si="8"/>
        <v>0.8</v>
      </c>
    </row>
    <row r="53" spans="1:21" x14ac:dyDescent="0.2">
      <c r="A53" s="11" t="s">
        <v>230</v>
      </c>
      <c r="B53" s="11" t="s">
        <v>231</v>
      </c>
      <c r="C53" s="11" t="s">
        <v>230</v>
      </c>
      <c r="D53" s="11" t="s">
        <v>275</v>
      </c>
      <c r="E53" s="12">
        <v>25</v>
      </c>
      <c r="F53" s="12">
        <v>1500</v>
      </c>
      <c r="G53" s="12">
        <v>10</v>
      </c>
      <c r="H53" s="12">
        <v>50</v>
      </c>
      <c r="I53" s="12"/>
      <c r="J53" s="12"/>
      <c r="K53" s="12">
        <v>200</v>
      </c>
      <c r="L53" s="12">
        <v>100</v>
      </c>
      <c r="M53" s="12">
        <v>100</v>
      </c>
      <c r="N53" s="13"/>
      <c r="O53" s="12">
        <f t="shared" si="6"/>
        <v>400</v>
      </c>
      <c r="P53" s="12">
        <f t="shared" si="7"/>
        <v>8</v>
      </c>
      <c r="Q53" s="57"/>
      <c r="R53" s="15">
        <v>0.11</v>
      </c>
      <c r="S53" s="15">
        <f t="shared" si="8"/>
        <v>0.88</v>
      </c>
    </row>
    <row r="54" spans="1:21" x14ac:dyDescent="0.2">
      <c r="A54" s="11" t="s">
        <v>254</v>
      </c>
      <c r="B54" s="11" t="s">
        <v>255</v>
      </c>
      <c r="C54" s="11" t="s">
        <v>254</v>
      </c>
      <c r="D54" s="11" t="s">
        <v>275</v>
      </c>
      <c r="E54" s="12">
        <v>25</v>
      </c>
      <c r="F54" s="12">
        <v>1650</v>
      </c>
      <c r="G54" s="12">
        <v>10</v>
      </c>
      <c r="H54" s="12">
        <v>50</v>
      </c>
      <c r="I54" s="12"/>
      <c r="J54" s="12"/>
      <c r="K54" s="12"/>
      <c r="L54" s="12"/>
      <c r="M54" s="12"/>
      <c r="N54" s="13"/>
      <c r="O54" s="12">
        <f t="shared" si="6"/>
        <v>0</v>
      </c>
      <c r="P54" s="12">
        <f t="shared" si="7"/>
        <v>0</v>
      </c>
      <c r="Q54" s="57"/>
      <c r="R54" s="15">
        <v>0.12</v>
      </c>
      <c r="S54" s="15">
        <f t="shared" si="8"/>
        <v>0</v>
      </c>
    </row>
    <row r="55" spans="1:21" x14ac:dyDescent="0.2">
      <c r="A55" s="11" t="s">
        <v>193</v>
      </c>
      <c r="B55" s="11" t="s">
        <v>175</v>
      </c>
      <c r="C55" s="11" t="s">
        <v>193</v>
      </c>
      <c r="D55" s="11" t="s">
        <v>275</v>
      </c>
      <c r="E55" s="12">
        <v>25</v>
      </c>
      <c r="F55" s="12">
        <v>1800</v>
      </c>
      <c r="G55" s="12">
        <v>10</v>
      </c>
      <c r="H55" s="12">
        <v>50</v>
      </c>
      <c r="I55" s="12"/>
      <c r="J55" s="12"/>
      <c r="K55" s="12"/>
      <c r="L55" s="12"/>
      <c r="M55" s="12">
        <v>100</v>
      </c>
      <c r="N55" s="13"/>
      <c r="O55" s="12">
        <f t="shared" si="6"/>
        <v>100</v>
      </c>
      <c r="P55" s="12">
        <f t="shared" si="7"/>
        <v>2</v>
      </c>
      <c r="Q55" s="57"/>
      <c r="R55" s="15">
        <v>0.12</v>
      </c>
      <c r="S55" s="15">
        <f t="shared" si="8"/>
        <v>0.24</v>
      </c>
    </row>
    <row r="56" spans="1:21" x14ac:dyDescent="0.2">
      <c r="A56" s="36" t="s">
        <v>174</v>
      </c>
      <c r="B56" s="36" t="s">
        <v>175</v>
      </c>
      <c r="C56" s="36">
        <v>90443900</v>
      </c>
      <c r="D56" s="36" t="s">
        <v>277</v>
      </c>
      <c r="E56" s="12" t="s">
        <v>63</v>
      </c>
      <c r="F56" s="12">
        <v>1800</v>
      </c>
      <c r="G56" s="12">
        <v>10</v>
      </c>
      <c r="H56" s="12">
        <v>50</v>
      </c>
      <c r="I56" s="12"/>
      <c r="J56" s="12"/>
      <c r="K56" s="12">
        <v>100</v>
      </c>
      <c r="L56" s="12"/>
      <c r="M56" s="12">
        <v>300</v>
      </c>
      <c r="N56" s="13"/>
      <c r="O56" s="12">
        <f t="shared" si="6"/>
        <v>400</v>
      </c>
      <c r="P56" s="12">
        <f t="shared" si="7"/>
        <v>8</v>
      </c>
      <c r="Q56" s="57"/>
      <c r="R56" s="15">
        <v>0.12</v>
      </c>
      <c r="S56" s="15">
        <f>$P56*$R56</f>
        <v>0.96</v>
      </c>
    </row>
    <row r="57" spans="1:21" x14ac:dyDescent="0.2">
      <c r="A57" s="36" t="s">
        <v>293</v>
      </c>
      <c r="B57" s="36" t="s">
        <v>294</v>
      </c>
      <c r="C57" s="36">
        <v>90443000</v>
      </c>
      <c r="D57" s="36" t="s">
        <v>277</v>
      </c>
      <c r="E57" s="12" t="s">
        <v>63</v>
      </c>
      <c r="F57" s="12">
        <v>2100</v>
      </c>
      <c r="G57" s="12">
        <v>10</v>
      </c>
      <c r="H57" s="12">
        <v>50</v>
      </c>
      <c r="I57" s="12"/>
      <c r="J57" s="12"/>
      <c r="K57" s="12"/>
      <c r="L57" s="12">
        <v>100</v>
      </c>
      <c r="M57" s="12">
        <v>100</v>
      </c>
      <c r="N57" s="13"/>
      <c r="O57" s="12">
        <f t="shared" si="6"/>
        <v>200</v>
      </c>
      <c r="P57" s="12">
        <f t="shared" si="7"/>
        <v>4</v>
      </c>
      <c r="Q57" s="57"/>
      <c r="R57" s="15">
        <v>0.09</v>
      </c>
      <c r="S57" s="15">
        <f t="shared" si="8"/>
        <v>0.36</v>
      </c>
    </row>
    <row r="58" spans="1:21" x14ac:dyDescent="0.2">
      <c r="A58" s="8" t="s">
        <v>70</v>
      </c>
      <c r="B58" s="8"/>
      <c r="C58" s="8"/>
      <c r="D58" s="8"/>
      <c r="E58" s="8"/>
      <c r="F58" s="36"/>
      <c r="G58" s="20"/>
      <c r="H58" s="20"/>
      <c r="I58" s="12"/>
      <c r="J58" s="12"/>
      <c r="K58" s="12"/>
      <c r="L58" s="12"/>
      <c r="M58" s="12"/>
      <c r="N58" s="20"/>
      <c r="O58" s="12"/>
      <c r="P58" s="12"/>
      <c r="Q58" s="57"/>
      <c r="R58" s="12"/>
      <c r="S58" s="15"/>
    </row>
    <row r="59" spans="1:21" x14ac:dyDescent="0.2">
      <c r="A59" s="11" t="s">
        <v>295</v>
      </c>
      <c r="B59" s="11" t="s">
        <v>296</v>
      </c>
      <c r="C59" s="11" t="s">
        <v>295</v>
      </c>
      <c r="D59" s="11" t="s">
        <v>275</v>
      </c>
      <c r="E59" s="12">
        <v>32</v>
      </c>
      <c r="F59" s="12">
        <v>100</v>
      </c>
      <c r="G59" s="12">
        <v>10</v>
      </c>
      <c r="H59" s="12">
        <v>300</v>
      </c>
      <c r="I59" s="12"/>
      <c r="J59" s="12"/>
      <c r="K59" s="12"/>
      <c r="L59" s="12"/>
      <c r="M59" s="12"/>
      <c r="N59" s="13"/>
      <c r="O59" s="12">
        <f t="shared" ref="O59:O73" si="9">SUM(I59:N59)</f>
        <v>0</v>
      </c>
      <c r="P59" s="12">
        <f t="shared" ref="P59:P73" si="10">$O59/$H59</f>
        <v>0</v>
      </c>
      <c r="Q59" s="57"/>
      <c r="R59" s="15">
        <v>0.09</v>
      </c>
      <c r="S59" s="15">
        <f t="shared" ref="S59:S73" si="11">$P59*$R59</f>
        <v>0</v>
      </c>
      <c r="T59" s="43">
        <f>SUM(S59:S73)</f>
        <v>1.6799999999999997</v>
      </c>
      <c r="U59" s="3">
        <f>T59*100/$T$144</f>
        <v>6.6167782591571482</v>
      </c>
    </row>
    <row r="60" spans="1:21" x14ac:dyDescent="0.2">
      <c r="A60" s="11" t="s">
        <v>71</v>
      </c>
      <c r="B60" s="11" t="s">
        <v>72</v>
      </c>
      <c r="C60" s="11" t="s">
        <v>71</v>
      </c>
      <c r="D60" s="11" t="s">
        <v>275</v>
      </c>
      <c r="E60" s="12">
        <v>32</v>
      </c>
      <c r="F60" s="12">
        <v>150</v>
      </c>
      <c r="G60" s="12">
        <v>10</v>
      </c>
      <c r="H60" s="12">
        <v>300</v>
      </c>
      <c r="I60" s="12"/>
      <c r="J60" s="12"/>
      <c r="K60" s="12"/>
      <c r="L60" s="12">
        <v>300</v>
      </c>
      <c r="M60" s="12"/>
      <c r="N60" s="13"/>
      <c r="O60" s="12">
        <f t="shared" si="9"/>
        <v>300</v>
      </c>
      <c r="P60" s="12">
        <f t="shared" si="10"/>
        <v>1</v>
      </c>
      <c r="Q60" s="57"/>
      <c r="R60" s="15">
        <v>0.09</v>
      </c>
      <c r="S60" s="15">
        <f t="shared" si="11"/>
        <v>0.09</v>
      </c>
    </row>
    <row r="61" spans="1:21" x14ac:dyDescent="0.2">
      <c r="A61" s="36" t="s">
        <v>256</v>
      </c>
      <c r="B61" s="36" t="s">
        <v>72</v>
      </c>
      <c r="C61" s="36">
        <v>90446200</v>
      </c>
      <c r="D61" s="36" t="s">
        <v>277</v>
      </c>
      <c r="E61" s="12">
        <v>32</v>
      </c>
      <c r="F61" s="12">
        <v>150</v>
      </c>
      <c r="G61" s="12">
        <v>10</v>
      </c>
      <c r="H61" s="12">
        <v>300</v>
      </c>
      <c r="I61" s="12"/>
      <c r="J61" s="12"/>
      <c r="K61" s="12"/>
      <c r="L61" s="12"/>
      <c r="M61" s="12"/>
      <c r="N61" s="13"/>
      <c r="O61" s="12">
        <f t="shared" si="9"/>
        <v>0</v>
      </c>
      <c r="P61" s="12">
        <f t="shared" si="10"/>
        <v>0</v>
      </c>
      <c r="Q61" s="57"/>
      <c r="R61" s="15">
        <v>0.09</v>
      </c>
      <c r="S61" s="15">
        <f t="shared" si="11"/>
        <v>0</v>
      </c>
    </row>
    <row r="62" spans="1:21" x14ac:dyDescent="0.2">
      <c r="A62" s="11" t="s">
        <v>200</v>
      </c>
      <c r="B62" s="11" t="s">
        <v>201</v>
      </c>
      <c r="C62" s="11" t="s">
        <v>200</v>
      </c>
      <c r="D62" s="11" t="s">
        <v>275</v>
      </c>
      <c r="E62" s="12">
        <v>32</v>
      </c>
      <c r="F62" s="12">
        <v>200</v>
      </c>
      <c r="G62" s="12">
        <v>10</v>
      </c>
      <c r="H62" s="12">
        <v>300</v>
      </c>
      <c r="I62" s="12"/>
      <c r="J62" s="12"/>
      <c r="K62" s="12"/>
      <c r="L62" s="12">
        <v>300</v>
      </c>
      <c r="M62" s="12"/>
      <c r="N62" s="13"/>
      <c r="O62" s="12">
        <f t="shared" si="9"/>
        <v>300</v>
      </c>
      <c r="P62" s="12">
        <f t="shared" si="10"/>
        <v>1</v>
      </c>
      <c r="Q62" s="57"/>
      <c r="R62" s="15">
        <v>0.09</v>
      </c>
      <c r="S62" s="15">
        <f t="shared" si="11"/>
        <v>0.09</v>
      </c>
    </row>
    <row r="63" spans="1:21" x14ac:dyDescent="0.2">
      <c r="A63" s="11" t="s">
        <v>73</v>
      </c>
      <c r="B63" s="11" t="s">
        <v>74</v>
      </c>
      <c r="C63" s="11" t="s">
        <v>73</v>
      </c>
      <c r="D63" s="11" t="s">
        <v>275</v>
      </c>
      <c r="E63" s="12">
        <v>32</v>
      </c>
      <c r="F63" s="12">
        <v>300</v>
      </c>
      <c r="G63" s="12">
        <v>10</v>
      </c>
      <c r="H63" s="12">
        <v>150</v>
      </c>
      <c r="I63" s="12"/>
      <c r="J63" s="12"/>
      <c r="K63" s="12"/>
      <c r="L63" s="12"/>
      <c r="M63" s="12"/>
      <c r="N63" s="13"/>
      <c r="O63" s="12">
        <f t="shared" si="9"/>
        <v>0</v>
      </c>
      <c r="P63" s="12">
        <f t="shared" si="10"/>
        <v>0</v>
      </c>
      <c r="Q63" s="57"/>
      <c r="R63" s="15">
        <v>0.09</v>
      </c>
      <c r="S63" s="15">
        <f t="shared" si="11"/>
        <v>0</v>
      </c>
    </row>
    <row r="64" spans="1:21" x14ac:dyDescent="0.2">
      <c r="A64" s="36" t="s">
        <v>232</v>
      </c>
      <c r="B64" s="36" t="s">
        <v>74</v>
      </c>
      <c r="C64" s="36">
        <v>90446300</v>
      </c>
      <c r="D64" s="36" t="s">
        <v>277</v>
      </c>
      <c r="E64" s="12" t="s">
        <v>180</v>
      </c>
      <c r="F64" s="12">
        <v>300</v>
      </c>
      <c r="G64" s="12">
        <v>10</v>
      </c>
      <c r="H64" s="12">
        <v>150</v>
      </c>
      <c r="I64" s="12"/>
      <c r="J64" s="12"/>
      <c r="K64" s="12">
        <v>300</v>
      </c>
      <c r="L64" s="12"/>
      <c r="M64" s="12">
        <v>300</v>
      </c>
      <c r="N64" s="13"/>
      <c r="O64" s="12">
        <f t="shared" si="9"/>
        <v>600</v>
      </c>
      <c r="P64" s="12">
        <f t="shared" si="10"/>
        <v>4</v>
      </c>
      <c r="Q64" s="57"/>
      <c r="R64" s="15">
        <v>0.09</v>
      </c>
      <c r="S64" s="15">
        <f t="shared" si="11"/>
        <v>0.36</v>
      </c>
    </row>
    <row r="65" spans="1:21" x14ac:dyDescent="0.2">
      <c r="A65" s="11" t="s">
        <v>75</v>
      </c>
      <c r="B65" s="11" t="s">
        <v>76</v>
      </c>
      <c r="C65" s="11" t="s">
        <v>75</v>
      </c>
      <c r="D65" s="11" t="s">
        <v>275</v>
      </c>
      <c r="E65" s="12">
        <v>32</v>
      </c>
      <c r="F65" s="12">
        <v>450</v>
      </c>
      <c r="G65" s="12">
        <v>10</v>
      </c>
      <c r="H65" s="12">
        <v>100</v>
      </c>
      <c r="I65" s="12"/>
      <c r="J65" s="12"/>
      <c r="K65" s="12">
        <v>100</v>
      </c>
      <c r="L65" s="12"/>
      <c r="M65" s="12">
        <v>100</v>
      </c>
      <c r="N65" s="13"/>
      <c r="O65" s="12">
        <f t="shared" si="9"/>
        <v>200</v>
      </c>
      <c r="P65" s="12">
        <f t="shared" si="10"/>
        <v>2</v>
      </c>
      <c r="Q65" s="57"/>
      <c r="R65" s="15">
        <v>0.09</v>
      </c>
      <c r="S65" s="15">
        <f t="shared" si="11"/>
        <v>0.18</v>
      </c>
    </row>
    <row r="66" spans="1:21" x14ac:dyDescent="0.2">
      <c r="A66" s="36" t="s">
        <v>179</v>
      </c>
      <c r="B66" s="36" t="s">
        <v>76</v>
      </c>
      <c r="C66" s="36">
        <v>90446400</v>
      </c>
      <c r="D66" s="36" t="s">
        <v>277</v>
      </c>
      <c r="E66" s="12" t="s">
        <v>180</v>
      </c>
      <c r="F66" s="12">
        <v>450</v>
      </c>
      <c r="G66" s="12">
        <v>10</v>
      </c>
      <c r="H66" s="12">
        <v>100</v>
      </c>
      <c r="I66" s="12"/>
      <c r="J66" s="12"/>
      <c r="K66" s="12"/>
      <c r="L66" s="12"/>
      <c r="M66" s="12"/>
      <c r="N66" s="13"/>
      <c r="O66" s="12">
        <f t="shared" si="9"/>
        <v>0</v>
      </c>
      <c r="P66" s="12">
        <f t="shared" si="10"/>
        <v>0</v>
      </c>
      <c r="Q66" s="57"/>
      <c r="R66" s="15">
        <v>0.09</v>
      </c>
      <c r="S66" s="15">
        <f t="shared" si="11"/>
        <v>0</v>
      </c>
    </row>
    <row r="67" spans="1:21" x14ac:dyDescent="0.2">
      <c r="A67" s="11" t="s">
        <v>156</v>
      </c>
      <c r="B67" s="11" t="s">
        <v>157</v>
      </c>
      <c r="C67" s="11" t="s">
        <v>156</v>
      </c>
      <c r="D67" s="11" t="s">
        <v>275</v>
      </c>
      <c r="E67" s="12">
        <v>32</v>
      </c>
      <c r="F67" s="12">
        <v>600</v>
      </c>
      <c r="G67" s="12">
        <v>10</v>
      </c>
      <c r="H67" s="12">
        <v>100</v>
      </c>
      <c r="I67" s="12"/>
      <c r="J67" s="12"/>
      <c r="K67" s="12"/>
      <c r="L67" s="12"/>
      <c r="M67" s="12"/>
      <c r="N67" s="13"/>
      <c r="O67" s="12">
        <f t="shared" si="9"/>
        <v>0</v>
      </c>
      <c r="P67" s="12">
        <f t="shared" si="10"/>
        <v>0</v>
      </c>
      <c r="Q67" s="57"/>
      <c r="R67" s="15">
        <v>0.12</v>
      </c>
      <c r="S67" s="15">
        <f t="shared" si="11"/>
        <v>0</v>
      </c>
    </row>
    <row r="68" spans="1:21" x14ac:dyDescent="0.2">
      <c r="A68" s="36" t="s">
        <v>181</v>
      </c>
      <c r="B68" s="36" t="s">
        <v>157</v>
      </c>
      <c r="C68" s="36">
        <v>90446600</v>
      </c>
      <c r="D68" s="36" t="s">
        <v>277</v>
      </c>
      <c r="E68" s="12" t="s">
        <v>180</v>
      </c>
      <c r="F68" s="12">
        <v>600</v>
      </c>
      <c r="G68" s="12">
        <v>10</v>
      </c>
      <c r="H68" s="12">
        <v>100</v>
      </c>
      <c r="I68" s="12"/>
      <c r="J68" s="12"/>
      <c r="K68" s="12"/>
      <c r="L68" s="12"/>
      <c r="M68" s="12">
        <v>200</v>
      </c>
      <c r="N68" s="13"/>
      <c r="O68" s="12">
        <f t="shared" si="9"/>
        <v>200</v>
      </c>
      <c r="P68" s="12">
        <f t="shared" si="10"/>
        <v>2</v>
      </c>
      <c r="Q68" s="57"/>
      <c r="R68" s="15">
        <v>0.12</v>
      </c>
      <c r="S68" s="15">
        <f t="shared" si="11"/>
        <v>0.24</v>
      </c>
    </row>
    <row r="69" spans="1:21" x14ac:dyDescent="0.2">
      <c r="A69" s="11" t="s">
        <v>222</v>
      </c>
      <c r="B69" s="11" t="s">
        <v>223</v>
      </c>
      <c r="C69" s="11" t="s">
        <v>222</v>
      </c>
      <c r="D69" s="11" t="s">
        <v>275</v>
      </c>
      <c r="E69" s="12">
        <v>32</v>
      </c>
      <c r="F69" s="12">
        <v>750</v>
      </c>
      <c r="G69" s="12">
        <v>10</v>
      </c>
      <c r="H69" s="12">
        <v>60</v>
      </c>
      <c r="I69" s="12"/>
      <c r="J69" s="12"/>
      <c r="K69" s="12">
        <v>120</v>
      </c>
      <c r="L69" s="12"/>
      <c r="M69" s="12">
        <v>120</v>
      </c>
      <c r="N69" s="13"/>
      <c r="O69" s="12">
        <f t="shared" si="9"/>
        <v>240</v>
      </c>
      <c r="P69" s="12">
        <f t="shared" si="10"/>
        <v>4</v>
      </c>
      <c r="Q69" s="57"/>
      <c r="R69" s="15">
        <v>0.09</v>
      </c>
      <c r="S69" s="15">
        <f t="shared" si="11"/>
        <v>0.36</v>
      </c>
    </row>
    <row r="70" spans="1:21" x14ac:dyDescent="0.2">
      <c r="A70" s="11" t="s">
        <v>158</v>
      </c>
      <c r="B70" s="11" t="s">
        <v>159</v>
      </c>
      <c r="C70" s="11" t="s">
        <v>158</v>
      </c>
      <c r="D70" s="11" t="s">
        <v>275</v>
      </c>
      <c r="E70" s="12">
        <v>32</v>
      </c>
      <c r="F70" s="12">
        <v>900</v>
      </c>
      <c r="G70" s="12">
        <v>10</v>
      </c>
      <c r="H70" s="12">
        <v>50</v>
      </c>
      <c r="I70" s="12"/>
      <c r="J70" s="12"/>
      <c r="K70" s="12"/>
      <c r="L70" s="12"/>
      <c r="M70" s="12"/>
      <c r="N70" s="13"/>
      <c r="O70" s="12">
        <f t="shared" si="9"/>
        <v>0</v>
      </c>
      <c r="P70" s="12">
        <f t="shared" si="10"/>
        <v>0</v>
      </c>
      <c r="Q70" s="57"/>
      <c r="R70" s="15">
        <v>0.09</v>
      </c>
      <c r="S70" s="15">
        <f t="shared" si="11"/>
        <v>0</v>
      </c>
    </row>
    <row r="71" spans="1:21" x14ac:dyDescent="0.2">
      <c r="A71" s="36" t="s">
        <v>182</v>
      </c>
      <c r="B71" s="36" t="s">
        <v>159</v>
      </c>
      <c r="C71" s="36">
        <v>90446700</v>
      </c>
      <c r="D71" s="36" t="s">
        <v>277</v>
      </c>
      <c r="E71" s="12" t="s">
        <v>180</v>
      </c>
      <c r="F71" s="12">
        <v>900</v>
      </c>
      <c r="G71" s="12">
        <v>10</v>
      </c>
      <c r="H71" s="12">
        <v>50</v>
      </c>
      <c r="I71" s="12"/>
      <c r="J71" s="12"/>
      <c r="K71" s="12"/>
      <c r="L71" s="12"/>
      <c r="M71" s="12"/>
      <c r="N71" s="13"/>
      <c r="O71" s="12">
        <f t="shared" si="9"/>
        <v>0</v>
      </c>
      <c r="P71" s="12">
        <f t="shared" si="10"/>
        <v>0</v>
      </c>
      <c r="Q71" s="57"/>
      <c r="R71" s="15">
        <v>0.09</v>
      </c>
      <c r="S71" s="15">
        <f t="shared" si="11"/>
        <v>0</v>
      </c>
    </row>
    <row r="72" spans="1:21" x14ac:dyDescent="0.2">
      <c r="A72" s="11" t="s">
        <v>233</v>
      </c>
      <c r="B72" s="11" t="s">
        <v>234</v>
      </c>
      <c r="C72" s="11" t="s">
        <v>233</v>
      </c>
      <c r="D72" s="11" t="s">
        <v>275</v>
      </c>
      <c r="E72" s="12">
        <v>32</v>
      </c>
      <c r="F72" s="12">
        <v>1200</v>
      </c>
      <c r="G72" s="12">
        <v>10</v>
      </c>
      <c r="H72" s="12">
        <v>50</v>
      </c>
      <c r="I72" s="12"/>
      <c r="J72" s="12"/>
      <c r="K72" s="12"/>
      <c r="L72" s="12"/>
      <c r="M72" s="12"/>
      <c r="N72" s="13"/>
      <c r="O72" s="12">
        <f t="shared" si="9"/>
        <v>0</v>
      </c>
      <c r="P72" s="12">
        <f t="shared" si="10"/>
        <v>0</v>
      </c>
      <c r="Q72" s="57"/>
      <c r="R72" s="15">
        <v>0.12</v>
      </c>
      <c r="S72" s="15">
        <f t="shared" si="11"/>
        <v>0</v>
      </c>
    </row>
    <row r="73" spans="1:21" x14ac:dyDescent="0.2">
      <c r="A73" s="36" t="s">
        <v>236</v>
      </c>
      <c r="B73" s="36" t="s">
        <v>237</v>
      </c>
      <c r="C73" s="36">
        <v>90446800</v>
      </c>
      <c r="D73" s="36" t="s">
        <v>277</v>
      </c>
      <c r="E73" s="12" t="s">
        <v>180</v>
      </c>
      <c r="F73" s="12">
        <v>1800</v>
      </c>
      <c r="G73" s="12">
        <v>10</v>
      </c>
      <c r="H73" s="12">
        <v>25</v>
      </c>
      <c r="I73" s="12"/>
      <c r="J73" s="12"/>
      <c r="K73" s="12"/>
      <c r="L73" s="12"/>
      <c r="M73" s="12">
        <v>50</v>
      </c>
      <c r="N73" s="13"/>
      <c r="O73" s="12">
        <f t="shared" si="9"/>
        <v>50</v>
      </c>
      <c r="P73" s="12">
        <f t="shared" si="10"/>
        <v>2</v>
      </c>
      <c r="Q73" s="57"/>
      <c r="R73" s="15">
        <v>0.18</v>
      </c>
      <c r="S73" s="15">
        <f t="shared" si="11"/>
        <v>0.36</v>
      </c>
      <c r="T73" s="43"/>
    </row>
    <row r="74" spans="1:21" x14ac:dyDescent="0.2">
      <c r="A74" s="8" t="s">
        <v>77</v>
      </c>
      <c r="B74" s="8"/>
      <c r="C74" s="8"/>
      <c r="D74" s="8"/>
      <c r="E74" s="8"/>
      <c r="F74" s="36"/>
      <c r="G74" s="12"/>
      <c r="H74" s="12"/>
      <c r="I74" s="12"/>
      <c r="J74" s="12"/>
      <c r="K74" s="12"/>
      <c r="L74" s="12"/>
      <c r="M74" s="12"/>
      <c r="N74" s="8"/>
      <c r="O74" s="12"/>
      <c r="P74" s="12"/>
      <c r="Q74" s="57"/>
      <c r="R74" s="12"/>
      <c r="S74" s="15"/>
    </row>
    <row r="75" spans="1:21" x14ac:dyDescent="0.2">
      <c r="A75" s="11" t="s">
        <v>297</v>
      </c>
      <c r="B75" s="11" t="s">
        <v>298</v>
      </c>
      <c r="C75" s="11" t="s">
        <v>297</v>
      </c>
      <c r="D75" s="11" t="s">
        <v>275</v>
      </c>
      <c r="E75" s="12">
        <v>40</v>
      </c>
      <c r="F75" s="12">
        <v>100</v>
      </c>
      <c r="G75" s="12">
        <v>10</v>
      </c>
      <c r="H75" s="12">
        <v>300</v>
      </c>
      <c r="I75" s="12"/>
      <c r="J75" s="12"/>
      <c r="K75" s="12"/>
      <c r="L75" s="12"/>
      <c r="M75" s="12"/>
      <c r="N75" s="13"/>
      <c r="O75" s="12">
        <f t="shared" ref="O75:O90" si="12">SUM(I75:N75)</f>
        <v>0</v>
      </c>
      <c r="P75" s="12">
        <f t="shared" ref="P75:P90" si="13">$O75/$H75</f>
        <v>0</v>
      </c>
      <c r="Q75" s="57"/>
      <c r="R75" s="15">
        <v>0.13</v>
      </c>
      <c r="S75" s="15">
        <f t="shared" ref="S75:S90" si="14">$P75*$R75</f>
        <v>0</v>
      </c>
      <c r="T75" s="43">
        <f>SUM(S75:S90)</f>
        <v>0.96</v>
      </c>
      <c r="U75" s="3">
        <f>T75*100/$T$144</f>
        <v>3.7810161480897997</v>
      </c>
    </row>
    <row r="76" spans="1:21" x14ac:dyDescent="0.2">
      <c r="A76" s="11" t="s">
        <v>78</v>
      </c>
      <c r="B76" s="11" t="s">
        <v>79</v>
      </c>
      <c r="C76" s="11" t="s">
        <v>78</v>
      </c>
      <c r="D76" s="11" t="s">
        <v>275</v>
      </c>
      <c r="E76" s="12">
        <v>40</v>
      </c>
      <c r="F76" s="12">
        <v>150</v>
      </c>
      <c r="G76" s="12">
        <v>10</v>
      </c>
      <c r="H76" s="12">
        <v>300</v>
      </c>
      <c r="I76" s="12"/>
      <c r="J76" s="12"/>
      <c r="K76" s="12"/>
      <c r="L76" s="12"/>
      <c r="M76" s="12"/>
      <c r="N76" s="13"/>
      <c r="O76" s="12">
        <f t="shared" si="12"/>
        <v>0</v>
      </c>
      <c r="P76" s="12">
        <f t="shared" si="13"/>
        <v>0</v>
      </c>
      <c r="Q76" s="57"/>
      <c r="R76" s="15">
        <v>0.13</v>
      </c>
      <c r="S76" s="15">
        <f t="shared" si="14"/>
        <v>0</v>
      </c>
    </row>
    <row r="77" spans="1:21" x14ac:dyDescent="0.2">
      <c r="A77" s="36" t="s">
        <v>240</v>
      </c>
      <c r="B77" s="36" t="s">
        <v>79</v>
      </c>
      <c r="C77" s="31" t="s">
        <v>241</v>
      </c>
      <c r="D77" s="36" t="s">
        <v>277</v>
      </c>
      <c r="E77" s="12">
        <v>40</v>
      </c>
      <c r="F77" s="12">
        <v>150</v>
      </c>
      <c r="G77" s="12">
        <v>10</v>
      </c>
      <c r="H77" s="12">
        <v>300</v>
      </c>
      <c r="I77" s="12"/>
      <c r="J77" s="12"/>
      <c r="K77" s="12"/>
      <c r="L77" s="12"/>
      <c r="M77" s="12">
        <v>300</v>
      </c>
      <c r="N77" s="13"/>
      <c r="O77" s="12">
        <f t="shared" si="12"/>
        <v>300</v>
      </c>
      <c r="P77" s="12">
        <f t="shared" si="13"/>
        <v>1</v>
      </c>
      <c r="Q77" s="57"/>
      <c r="R77" s="15">
        <v>0.13</v>
      </c>
      <c r="S77" s="15">
        <f t="shared" si="14"/>
        <v>0.13</v>
      </c>
    </row>
    <row r="78" spans="1:21" x14ac:dyDescent="0.2">
      <c r="A78" s="11" t="s">
        <v>80</v>
      </c>
      <c r="B78" s="11" t="s">
        <v>81</v>
      </c>
      <c r="C78" s="11" t="s">
        <v>80</v>
      </c>
      <c r="D78" s="11" t="s">
        <v>275</v>
      </c>
      <c r="E78" s="12">
        <v>40</v>
      </c>
      <c r="F78" s="12">
        <v>200</v>
      </c>
      <c r="G78" s="12">
        <v>10</v>
      </c>
      <c r="H78" s="12">
        <v>150</v>
      </c>
      <c r="I78" s="12"/>
      <c r="J78" s="12"/>
      <c r="K78" s="12"/>
      <c r="L78" s="12">
        <v>150</v>
      </c>
      <c r="M78" s="12"/>
      <c r="N78" s="13"/>
      <c r="O78" s="12">
        <f t="shared" si="12"/>
        <v>150</v>
      </c>
      <c r="P78" s="12">
        <f t="shared" si="13"/>
        <v>1</v>
      </c>
      <c r="Q78" s="57"/>
      <c r="R78" s="15">
        <v>0.13</v>
      </c>
      <c r="S78" s="15">
        <f t="shared" si="14"/>
        <v>0.13</v>
      </c>
    </row>
    <row r="79" spans="1:21" x14ac:dyDescent="0.2">
      <c r="A79" s="11" t="s">
        <v>82</v>
      </c>
      <c r="B79" s="11" t="s">
        <v>83</v>
      </c>
      <c r="C79" s="11" t="s">
        <v>82</v>
      </c>
      <c r="D79" s="11" t="s">
        <v>275</v>
      </c>
      <c r="E79" s="12">
        <v>40</v>
      </c>
      <c r="F79" s="12">
        <v>300</v>
      </c>
      <c r="G79" s="12">
        <v>10</v>
      </c>
      <c r="H79" s="12">
        <v>150</v>
      </c>
      <c r="I79" s="12"/>
      <c r="J79" s="12"/>
      <c r="K79" s="12"/>
      <c r="L79" s="12"/>
      <c r="M79" s="12"/>
      <c r="N79" s="13"/>
      <c r="O79" s="12">
        <f t="shared" si="12"/>
        <v>0</v>
      </c>
      <c r="P79" s="12">
        <f t="shared" si="13"/>
        <v>0</v>
      </c>
      <c r="Q79" s="57"/>
      <c r="R79" s="15">
        <v>0.13</v>
      </c>
      <c r="S79" s="15">
        <f t="shared" si="14"/>
        <v>0</v>
      </c>
    </row>
    <row r="80" spans="1:21" x14ac:dyDescent="0.2">
      <c r="A80" s="36" t="s">
        <v>183</v>
      </c>
      <c r="B80" s="36" t="s">
        <v>83</v>
      </c>
      <c r="C80" s="36">
        <v>90447300</v>
      </c>
      <c r="D80" s="36" t="s">
        <v>277</v>
      </c>
      <c r="E80" s="12" t="s">
        <v>89</v>
      </c>
      <c r="F80" s="12">
        <v>300</v>
      </c>
      <c r="G80" s="12">
        <v>10</v>
      </c>
      <c r="H80" s="12">
        <v>150</v>
      </c>
      <c r="I80" s="12"/>
      <c r="J80" s="12"/>
      <c r="K80" s="12"/>
      <c r="L80" s="12"/>
      <c r="M80" s="12"/>
      <c r="N80" s="13"/>
      <c r="O80" s="12">
        <f t="shared" si="12"/>
        <v>0</v>
      </c>
      <c r="P80" s="12">
        <f t="shared" si="13"/>
        <v>0</v>
      </c>
      <c r="Q80" s="57"/>
      <c r="R80" s="15">
        <v>0.13</v>
      </c>
      <c r="S80" s="15">
        <f t="shared" si="14"/>
        <v>0</v>
      </c>
    </row>
    <row r="81" spans="1:21" x14ac:dyDescent="0.2">
      <c r="A81" s="11" t="s">
        <v>84</v>
      </c>
      <c r="B81" s="11" t="s">
        <v>85</v>
      </c>
      <c r="C81" s="11" t="s">
        <v>84</v>
      </c>
      <c r="D81" s="11" t="s">
        <v>275</v>
      </c>
      <c r="E81" s="12">
        <v>40</v>
      </c>
      <c r="F81" s="12">
        <v>450</v>
      </c>
      <c r="G81" s="12">
        <v>10</v>
      </c>
      <c r="H81" s="12">
        <v>100</v>
      </c>
      <c r="I81" s="12"/>
      <c r="J81" s="12"/>
      <c r="K81" s="12"/>
      <c r="L81" s="12"/>
      <c r="M81" s="12"/>
      <c r="N81" s="13"/>
      <c r="O81" s="12">
        <f t="shared" si="12"/>
        <v>0</v>
      </c>
      <c r="P81" s="12">
        <f t="shared" si="13"/>
        <v>0</v>
      </c>
      <c r="Q81" s="57"/>
      <c r="R81" s="15">
        <v>0.13</v>
      </c>
      <c r="S81" s="15">
        <f t="shared" si="14"/>
        <v>0</v>
      </c>
    </row>
    <row r="82" spans="1:21" x14ac:dyDescent="0.2">
      <c r="A82" s="36" t="s">
        <v>184</v>
      </c>
      <c r="B82" s="36" t="s">
        <v>85</v>
      </c>
      <c r="C82" s="36">
        <v>90447400</v>
      </c>
      <c r="D82" s="36" t="s">
        <v>277</v>
      </c>
      <c r="E82" s="12" t="s">
        <v>89</v>
      </c>
      <c r="F82" s="12">
        <v>450</v>
      </c>
      <c r="G82" s="12">
        <v>10</v>
      </c>
      <c r="H82" s="12">
        <v>100</v>
      </c>
      <c r="I82" s="12"/>
      <c r="J82" s="12"/>
      <c r="K82" s="12"/>
      <c r="L82" s="12"/>
      <c r="M82" s="12"/>
      <c r="N82" s="13"/>
      <c r="O82" s="12">
        <f t="shared" si="12"/>
        <v>0</v>
      </c>
      <c r="P82" s="12">
        <f t="shared" si="13"/>
        <v>0</v>
      </c>
      <c r="Q82" s="57"/>
      <c r="R82" s="15">
        <v>0.13</v>
      </c>
      <c r="S82" s="15">
        <f t="shared" si="14"/>
        <v>0</v>
      </c>
    </row>
    <row r="83" spans="1:21" x14ac:dyDescent="0.2">
      <c r="A83" s="11" t="s">
        <v>86</v>
      </c>
      <c r="B83" s="11" t="s">
        <v>87</v>
      </c>
      <c r="C83" s="11" t="s">
        <v>86</v>
      </c>
      <c r="D83" s="11" t="s">
        <v>275</v>
      </c>
      <c r="E83" s="12">
        <v>40</v>
      </c>
      <c r="F83" s="12">
        <v>600</v>
      </c>
      <c r="G83" s="12">
        <v>10</v>
      </c>
      <c r="H83" s="12">
        <v>50</v>
      </c>
      <c r="I83" s="12"/>
      <c r="J83" s="12"/>
      <c r="K83" s="12"/>
      <c r="L83" s="12"/>
      <c r="M83" s="12">
        <v>100</v>
      </c>
      <c r="N83" s="13"/>
      <c r="O83" s="12">
        <f t="shared" si="12"/>
        <v>100</v>
      </c>
      <c r="P83" s="12">
        <f t="shared" si="13"/>
        <v>2</v>
      </c>
      <c r="Q83" s="57"/>
      <c r="R83" s="15">
        <v>0.09</v>
      </c>
      <c r="S83" s="15">
        <f t="shared" si="14"/>
        <v>0.18</v>
      </c>
    </row>
    <row r="84" spans="1:21" x14ac:dyDescent="0.2">
      <c r="A84" s="36" t="s">
        <v>88</v>
      </c>
      <c r="B84" s="36" t="s">
        <v>87</v>
      </c>
      <c r="C84" s="36">
        <v>90447600</v>
      </c>
      <c r="D84" s="36" t="s">
        <v>277</v>
      </c>
      <c r="E84" s="12" t="s">
        <v>89</v>
      </c>
      <c r="F84" s="12">
        <v>600</v>
      </c>
      <c r="G84" s="12">
        <v>10</v>
      </c>
      <c r="H84" s="12">
        <v>50</v>
      </c>
      <c r="I84" s="12"/>
      <c r="J84" s="12"/>
      <c r="K84" s="12"/>
      <c r="L84" s="12"/>
      <c r="M84" s="12"/>
      <c r="N84" s="13"/>
      <c r="O84" s="12">
        <f t="shared" si="12"/>
        <v>0</v>
      </c>
      <c r="P84" s="12">
        <f t="shared" si="13"/>
        <v>0</v>
      </c>
      <c r="Q84" s="57"/>
      <c r="R84" s="15">
        <v>0.09</v>
      </c>
      <c r="S84" s="15">
        <f t="shared" si="14"/>
        <v>0</v>
      </c>
    </row>
    <row r="85" spans="1:21" x14ac:dyDescent="0.2">
      <c r="A85" s="11" t="s">
        <v>90</v>
      </c>
      <c r="B85" s="11" t="s">
        <v>91</v>
      </c>
      <c r="C85" s="11" t="s">
        <v>90</v>
      </c>
      <c r="D85" s="11" t="s">
        <v>275</v>
      </c>
      <c r="E85" s="12">
        <v>40</v>
      </c>
      <c r="F85" s="12">
        <v>750</v>
      </c>
      <c r="G85" s="12">
        <v>10</v>
      </c>
      <c r="H85" s="12">
        <v>50</v>
      </c>
      <c r="I85" s="12"/>
      <c r="J85" s="12"/>
      <c r="K85" s="12"/>
      <c r="L85" s="12"/>
      <c r="M85" s="12"/>
      <c r="N85" s="13"/>
      <c r="O85" s="12">
        <f t="shared" si="12"/>
        <v>0</v>
      </c>
      <c r="P85" s="12">
        <f t="shared" si="13"/>
        <v>0</v>
      </c>
      <c r="Q85" s="57"/>
      <c r="R85" s="15">
        <v>0.13</v>
      </c>
      <c r="S85" s="15">
        <f t="shared" si="14"/>
        <v>0</v>
      </c>
    </row>
    <row r="86" spans="1:21" x14ac:dyDescent="0.2">
      <c r="A86" s="11" t="s">
        <v>92</v>
      </c>
      <c r="B86" s="11" t="s">
        <v>93</v>
      </c>
      <c r="C86" s="11" t="s">
        <v>92</v>
      </c>
      <c r="D86" s="11" t="s">
        <v>275</v>
      </c>
      <c r="E86" s="12">
        <v>40</v>
      </c>
      <c r="F86" s="12">
        <v>900</v>
      </c>
      <c r="G86" s="12">
        <v>10</v>
      </c>
      <c r="H86" s="12">
        <v>50</v>
      </c>
      <c r="I86" s="12"/>
      <c r="J86" s="12"/>
      <c r="K86" s="12"/>
      <c r="L86" s="12"/>
      <c r="M86" s="12">
        <v>200</v>
      </c>
      <c r="N86" s="13"/>
      <c r="O86" s="12">
        <f t="shared" si="12"/>
        <v>200</v>
      </c>
      <c r="P86" s="12">
        <f t="shared" si="13"/>
        <v>4</v>
      </c>
      <c r="Q86" s="57"/>
      <c r="R86" s="15">
        <v>0.13</v>
      </c>
      <c r="S86" s="15">
        <f t="shared" si="14"/>
        <v>0.52</v>
      </c>
    </row>
    <row r="87" spans="1:21" x14ac:dyDescent="0.2">
      <c r="A87" s="36" t="s">
        <v>185</v>
      </c>
      <c r="B87" s="36" t="s">
        <v>93</v>
      </c>
      <c r="C87" s="36">
        <v>90447700</v>
      </c>
      <c r="D87" s="36" t="s">
        <v>277</v>
      </c>
      <c r="E87" s="12" t="s">
        <v>89</v>
      </c>
      <c r="F87" s="12">
        <v>900</v>
      </c>
      <c r="G87" s="12">
        <v>10</v>
      </c>
      <c r="H87" s="12">
        <v>50</v>
      </c>
      <c r="I87" s="12"/>
      <c r="J87" s="12"/>
      <c r="K87" s="12"/>
      <c r="L87" s="12"/>
      <c r="M87" s="12"/>
      <c r="N87" s="13"/>
      <c r="O87" s="12">
        <f t="shared" si="12"/>
        <v>0</v>
      </c>
      <c r="P87" s="12">
        <f t="shared" si="13"/>
        <v>0</v>
      </c>
      <c r="Q87" s="57"/>
      <c r="R87" s="15">
        <v>0.13</v>
      </c>
      <c r="S87" s="15">
        <f t="shared" si="14"/>
        <v>0</v>
      </c>
    </row>
    <row r="88" spans="1:21" x14ac:dyDescent="0.2">
      <c r="A88" s="11" t="s">
        <v>94</v>
      </c>
      <c r="B88" s="11" t="s">
        <v>95</v>
      </c>
      <c r="C88" s="11" t="s">
        <v>94</v>
      </c>
      <c r="D88" s="11" t="s">
        <v>275</v>
      </c>
      <c r="E88" s="12">
        <v>40</v>
      </c>
      <c r="F88" s="12">
        <v>1200</v>
      </c>
      <c r="G88" s="12">
        <v>5</v>
      </c>
      <c r="H88" s="12">
        <v>25</v>
      </c>
      <c r="I88" s="12"/>
      <c r="J88" s="12"/>
      <c r="K88" s="12"/>
      <c r="L88" s="12"/>
      <c r="M88" s="12"/>
      <c r="N88" s="13"/>
      <c r="O88" s="12">
        <f t="shared" si="12"/>
        <v>0</v>
      </c>
      <c r="P88" s="12">
        <f t="shared" si="13"/>
        <v>0</v>
      </c>
      <c r="Q88" s="57"/>
      <c r="R88" s="15">
        <v>0.08</v>
      </c>
      <c r="S88" s="15">
        <f t="shared" si="14"/>
        <v>0</v>
      </c>
    </row>
    <row r="89" spans="1:21" x14ac:dyDescent="0.2">
      <c r="A89" s="36" t="s">
        <v>376</v>
      </c>
      <c r="B89" s="36" t="s">
        <v>377</v>
      </c>
      <c r="C89" s="31" t="s">
        <v>378</v>
      </c>
      <c r="D89" s="36" t="s">
        <v>277</v>
      </c>
      <c r="E89" s="12">
        <v>40</v>
      </c>
      <c r="F89" s="12">
        <v>1800</v>
      </c>
      <c r="G89" s="12">
        <v>5</v>
      </c>
      <c r="H89" s="12">
        <v>20</v>
      </c>
      <c r="I89" s="12"/>
      <c r="J89" s="12"/>
      <c r="K89" s="12"/>
      <c r="L89" s="12"/>
      <c r="M89" s="12"/>
      <c r="N89" s="13"/>
      <c r="O89" s="12">
        <f t="shared" si="12"/>
        <v>0</v>
      </c>
      <c r="P89" s="12">
        <f t="shared" si="13"/>
        <v>0</v>
      </c>
      <c r="Q89" s="57"/>
      <c r="R89" s="15">
        <v>0.14000000000000001</v>
      </c>
      <c r="S89" s="15">
        <f t="shared" si="14"/>
        <v>0</v>
      </c>
    </row>
    <row r="90" spans="1:21" x14ac:dyDescent="0.2">
      <c r="A90" s="11" t="s">
        <v>220</v>
      </c>
      <c r="B90" s="11" t="s">
        <v>221</v>
      </c>
      <c r="C90" s="11" t="s">
        <v>220</v>
      </c>
      <c r="D90" s="11" t="s">
        <v>275</v>
      </c>
      <c r="E90" s="12">
        <v>40</v>
      </c>
      <c r="F90" s="12">
        <v>2000</v>
      </c>
      <c r="G90" s="12">
        <v>5</v>
      </c>
      <c r="H90" s="12">
        <v>25</v>
      </c>
      <c r="I90" s="12"/>
      <c r="J90" s="12"/>
      <c r="K90" s="12"/>
      <c r="L90" s="12"/>
      <c r="M90" s="12"/>
      <c r="N90" s="13"/>
      <c r="O90" s="12">
        <f t="shared" si="12"/>
        <v>0</v>
      </c>
      <c r="P90" s="12">
        <f t="shared" si="13"/>
        <v>0</v>
      </c>
      <c r="Q90" s="57"/>
      <c r="R90" s="15">
        <v>0.08</v>
      </c>
      <c r="S90" s="15">
        <f t="shared" si="14"/>
        <v>0</v>
      </c>
      <c r="T90" s="43"/>
    </row>
    <row r="91" spans="1:21" x14ac:dyDescent="0.2">
      <c r="A91" s="8" t="s">
        <v>96</v>
      </c>
      <c r="B91" s="8"/>
      <c r="C91" s="8"/>
      <c r="D91" s="8"/>
      <c r="E91" s="20"/>
      <c r="F91" s="12"/>
      <c r="G91" s="12"/>
      <c r="H91" s="12"/>
      <c r="I91" s="12"/>
      <c r="J91" s="12"/>
      <c r="K91" s="12"/>
      <c r="L91" s="12"/>
      <c r="M91" s="12"/>
      <c r="N91" s="8"/>
      <c r="O91" s="12"/>
      <c r="P91" s="12"/>
      <c r="Q91" s="57"/>
      <c r="R91" s="12"/>
      <c r="S91" s="15"/>
    </row>
    <row r="92" spans="1:21" x14ac:dyDescent="0.2">
      <c r="A92" s="11" t="s">
        <v>299</v>
      </c>
      <c r="B92" s="11" t="s">
        <v>300</v>
      </c>
      <c r="C92" s="11" t="s">
        <v>299</v>
      </c>
      <c r="D92" s="11" t="s">
        <v>275</v>
      </c>
      <c r="E92" s="12">
        <v>50</v>
      </c>
      <c r="F92" s="12">
        <v>100</v>
      </c>
      <c r="G92" s="12">
        <v>10</v>
      </c>
      <c r="H92" s="12">
        <v>150</v>
      </c>
      <c r="I92" s="12"/>
      <c r="J92" s="12"/>
      <c r="K92" s="12"/>
      <c r="L92" s="12"/>
      <c r="M92" s="12"/>
      <c r="N92" s="13"/>
      <c r="O92" s="12">
        <f t="shared" ref="O92:O108" si="15">SUM(I92:N92)</f>
        <v>0</v>
      </c>
      <c r="P92" s="12">
        <f t="shared" ref="P92:P108" si="16">$O92/$H92</f>
        <v>0</v>
      </c>
      <c r="Q92" s="57"/>
      <c r="R92" s="15">
        <v>0.1</v>
      </c>
      <c r="S92" s="15">
        <f t="shared" ref="S92:S108" si="17">$P92*$R92</f>
        <v>0</v>
      </c>
      <c r="T92" s="43">
        <f>SUM(S92:S108)</f>
        <v>3</v>
      </c>
      <c r="U92" s="3">
        <f>T92*100/$T$144</f>
        <v>11.815675462780623</v>
      </c>
    </row>
    <row r="93" spans="1:21" x14ac:dyDescent="0.2">
      <c r="A93" s="11" t="s">
        <v>97</v>
      </c>
      <c r="B93" s="11" t="s">
        <v>98</v>
      </c>
      <c r="C93" s="11" t="s">
        <v>97</v>
      </c>
      <c r="D93" s="11" t="s">
        <v>275</v>
      </c>
      <c r="E93" s="12">
        <v>50</v>
      </c>
      <c r="F93" s="12">
        <v>150</v>
      </c>
      <c r="G93" s="12">
        <v>10</v>
      </c>
      <c r="H93" s="12">
        <v>150</v>
      </c>
      <c r="I93" s="12"/>
      <c r="J93" s="12"/>
      <c r="K93" s="12">
        <v>150</v>
      </c>
      <c r="L93" s="12"/>
      <c r="M93" s="12"/>
      <c r="N93" s="13"/>
      <c r="O93" s="12">
        <f t="shared" si="15"/>
        <v>150</v>
      </c>
      <c r="P93" s="12">
        <f t="shared" si="16"/>
        <v>1</v>
      </c>
      <c r="Q93" s="57"/>
      <c r="R93" s="15">
        <v>0.1</v>
      </c>
      <c r="S93" s="15">
        <f t="shared" si="17"/>
        <v>0.1</v>
      </c>
    </row>
    <row r="94" spans="1:21" x14ac:dyDescent="0.2">
      <c r="A94" s="36" t="s">
        <v>235</v>
      </c>
      <c r="B94" s="36" t="s">
        <v>98</v>
      </c>
      <c r="C94" s="36">
        <v>90448200</v>
      </c>
      <c r="D94" s="36" t="s">
        <v>277</v>
      </c>
      <c r="E94" s="12" t="s">
        <v>102</v>
      </c>
      <c r="F94" s="12">
        <v>150</v>
      </c>
      <c r="G94" s="12">
        <v>10</v>
      </c>
      <c r="H94" s="12">
        <v>150</v>
      </c>
      <c r="I94" s="12"/>
      <c r="J94" s="12"/>
      <c r="K94" s="12"/>
      <c r="L94" s="12"/>
      <c r="M94" s="12"/>
      <c r="N94" s="13"/>
      <c r="O94" s="12">
        <f t="shared" si="15"/>
        <v>0</v>
      </c>
      <c r="P94" s="12">
        <f t="shared" si="16"/>
        <v>0</v>
      </c>
      <c r="Q94" s="57"/>
      <c r="R94" s="15">
        <v>0.1</v>
      </c>
      <c r="S94" s="15">
        <f t="shared" si="17"/>
        <v>0</v>
      </c>
    </row>
    <row r="95" spans="1:21" x14ac:dyDescent="0.2">
      <c r="A95" s="11" t="s">
        <v>224</v>
      </c>
      <c r="B95" s="11" t="s">
        <v>225</v>
      </c>
      <c r="C95" s="11" t="s">
        <v>224</v>
      </c>
      <c r="D95" s="11" t="s">
        <v>275</v>
      </c>
      <c r="E95" s="12">
        <v>50</v>
      </c>
      <c r="F95" s="12">
        <v>200</v>
      </c>
      <c r="G95" s="12">
        <v>10</v>
      </c>
      <c r="H95" s="12">
        <v>150</v>
      </c>
      <c r="I95" s="12"/>
      <c r="J95" s="12"/>
      <c r="K95" s="12"/>
      <c r="L95" s="12"/>
      <c r="M95" s="12"/>
      <c r="N95" s="13"/>
      <c r="O95" s="12">
        <f t="shared" si="15"/>
        <v>0</v>
      </c>
      <c r="P95" s="12">
        <f t="shared" si="16"/>
        <v>0</v>
      </c>
      <c r="Q95" s="57"/>
      <c r="R95" s="15">
        <v>0.1</v>
      </c>
      <c r="S95" s="15">
        <f t="shared" si="17"/>
        <v>0</v>
      </c>
    </row>
    <row r="96" spans="1:21" x14ac:dyDescent="0.2">
      <c r="A96" s="11" t="s">
        <v>99</v>
      </c>
      <c r="B96" s="11" t="s">
        <v>100</v>
      </c>
      <c r="C96" s="11" t="s">
        <v>99</v>
      </c>
      <c r="D96" s="11" t="s">
        <v>275</v>
      </c>
      <c r="E96" s="12">
        <v>50</v>
      </c>
      <c r="F96" s="12">
        <v>300</v>
      </c>
      <c r="G96" s="12">
        <v>10</v>
      </c>
      <c r="H96" s="12">
        <v>75</v>
      </c>
      <c r="I96" s="12"/>
      <c r="J96" s="12"/>
      <c r="K96" s="12"/>
      <c r="L96" s="12"/>
      <c r="M96" s="12">
        <v>300</v>
      </c>
      <c r="N96" s="13"/>
      <c r="O96" s="12">
        <f t="shared" si="15"/>
        <v>300</v>
      </c>
      <c r="P96" s="12">
        <f t="shared" si="16"/>
        <v>4</v>
      </c>
      <c r="Q96" s="57"/>
      <c r="R96" s="15">
        <v>0.1</v>
      </c>
      <c r="S96" s="15">
        <f t="shared" si="17"/>
        <v>0.4</v>
      </c>
    </row>
    <row r="97" spans="1:21" x14ac:dyDescent="0.2">
      <c r="A97" s="36" t="s">
        <v>101</v>
      </c>
      <c r="B97" s="36" t="s">
        <v>100</v>
      </c>
      <c r="C97" s="36">
        <v>90448300</v>
      </c>
      <c r="D97" s="36" t="s">
        <v>277</v>
      </c>
      <c r="E97" s="12" t="s">
        <v>102</v>
      </c>
      <c r="F97" s="12">
        <v>300</v>
      </c>
      <c r="G97" s="12">
        <v>10</v>
      </c>
      <c r="H97" s="12">
        <v>75</v>
      </c>
      <c r="I97" s="12"/>
      <c r="J97" s="12"/>
      <c r="K97" s="12"/>
      <c r="L97" s="12"/>
      <c r="M97" s="12"/>
      <c r="N97" s="13"/>
      <c r="O97" s="12">
        <f t="shared" si="15"/>
        <v>0</v>
      </c>
      <c r="P97" s="12">
        <f t="shared" si="16"/>
        <v>0</v>
      </c>
      <c r="Q97" s="57"/>
      <c r="R97" s="15">
        <v>0.1</v>
      </c>
      <c r="S97" s="15">
        <f t="shared" si="17"/>
        <v>0</v>
      </c>
    </row>
    <row r="98" spans="1:21" x14ac:dyDescent="0.2">
      <c r="A98" s="11" t="s">
        <v>103</v>
      </c>
      <c r="B98" s="11" t="s">
        <v>104</v>
      </c>
      <c r="C98" s="11" t="s">
        <v>103</v>
      </c>
      <c r="D98" s="11" t="s">
        <v>275</v>
      </c>
      <c r="E98" s="12">
        <v>50</v>
      </c>
      <c r="F98" s="12">
        <v>450</v>
      </c>
      <c r="G98" s="12">
        <v>10</v>
      </c>
      <c r="H98" s="12">
        <v>50</v>
      </c>
      <c r="I98" s="12"/>
      <c r="J98" s="12"/>
      <c r="K98" s="12"/>
      <c r="L98" s="12"/>
      <c r="M98" s="12">
        <v>100</v>
      </c>
      <c r="N98" s="13"/>
      <c r="O98" s="12">
        <f t="shared" si="15"/>
        <v>100</v>
      </c>
      <c r="P98" s="12">
        <f t="shared" si="16"/>
        <v>2</v>
      </c>
      <c r="Q98" s="57"/>
      <c r="R98" s="15">
        <v>0.1</v>
      </c>
      <c r="S98" s="15">
        <f t="shared" si="17"/>
        <v>0.2</v>
      </c>
    </row>
    <row r="99" spans="1:21" x14ac:dyDescent="0.2">
      <c r="A99" s="36" t="s">
        <v>186</v>
      </c>
      <c r="B99" s="36" t="s">
        <v>104</v>
      </c>
      <c r="C99" s="36">
        <v>90448400</v>
      </c>
      <c r="D99" s="36" t="s">
        <v>277</v>
      </c>
      <c r="E99" s="12" t="s">
        <v>102</v>
      </c>
      <c r="F99" s="12">
        <v>450</v>
      </c>
      <c r="G99" s="12">
        <v>10</v>
      </c>
      <c r="H99" s="12">
        <v>50</v>
      </c>
      <c r="I99" s="12"/>
      <c r="J99" s="12"/>
      <c r="K99" s="12"/>
      <c r="L99" s="12"/>
      <c r="M99" s="12">
        <v>300</v>
      </c>
      <c r="N99" s="13"/>
      <c r="O99" s="12">
        <f t="shared" si="15"/>
        <v>300</v>
      </c>
      <c r="P99" s="12">
        <f t="shared" si="16"/>
        <v>6</v>
      </c>
      <c r="Q99" s="57"/>
      <c r="R99" s="15">
        <v>0.1</v>
      </c>
      <c r="S99" s="15">
        <f t="shared" si="17"/>
        <v>0.60000000000000009</v>
      </c>
    </row>
    <row r="100" spans="1:21" x14ac:dyDescent="0.2">
      <c r="A100" s="11" t="s">
        <v>105</v>
      </c>
      <c r="B100" s="11" t="s">
        <v>106</v>
      </c>
      <c r="C100" s="11" t="s">
        <v>105</v>
      </c>
      <c r="D100" s="11" t="s">
        <v>275</v>
      </c>
      <c r="E100" s="12">
        <v>50</v>
      </c>
      <c r="F100" s="12">
        <v>600</v>
      </c>
      <c r="G100" s="12">
        <v>10</v>
      </c>
      <c r="H100" s="12">
        <v>50</v>
      </c>
      <c r="I100" s="12"/>
      <c r="J100" s="12"/>
      <c r="K100" s="12"/>
      <c r="L100" s="12"/>
      <c r="M100" s="12">
        <v>100</v>
      </c>
      <c r="N100" s="13"/>
      <c r="O100" s="12">
        <f t="shared" si="15"/>
        <v>100</v>
      </c>
      <c r="P100" s="12">
        <f t="shared" si="16"/>
        <v>2</v>
      </c>
      <c r="Q100" s="57"/>
      <c r="R100" s="15">
        <v>0.13</v>
      </c>
      <c r="S100" s="15">
        <f t="shared" si="17"/>
        <v>0.26</v>
      </c>
    </row>
    <row r="101" spans="1:21" x14ac:dyDescent="0.2">
      <c r="A101" s="36" t="s">
        <v>107</v>
      </c>
      <c r="B101" s="36" t="s">
        <v>106</v>
      </c>
      <c r="C101" s="36">
        <v>90448600</v>
      </c>
      <c r="D101" s="36" t="s">
        <v>277</v>
      </c>
      <c r="E101" s="12" t="s">
        <v>102</v>
      </c>
      <c r="F101" s="12">
        <v>600</v>
      </c>
      <c r="G101" s="12">
        <v>10</v>
      </c>
      <c r="H101" s="12">
        <v>50</v>
      </c>
      <c r="I101" s="12"/>
      <c r="J101" s="12"/>
      <c r="K101" s="12"/>
      <c r="L101" s="12"/>
      <c r="M101" s="12"/>
      <c r="N101" s="13"/>
      <c r="O101" s="12">
        <f t="shared" si="15"/>
        <v>0</v>
      </c>
      <c r="P101" s="12">
        <f t="shared" si="16"/>
        <v>0</v>
      </c>
      <c r="Q101" s="57"/>
      <c r="R101" s="15">
        <v>0.13</v>
      </c>
      <c r="S101" s="15">
        <f t="shared" si="17"/>
        <v>0</v>
      </c>
    </row>
    <row r="102" spans="1:21" x14ac:dyDescent="0.2">
      <c r="A102" s="36" t="s">
        <v>266</v>
      </c>
      <c r="B102" s="36" t="s">
        <v>267</v>
      </c>
      <c r="C102" s="36">
        <v>90448605</v>
      </c>
      <c r="D102" s="36" t="s">
        <v>277</v>
      </c>
      <c r="E102" s="12" t="s">
        <v>102</v>
      </c>
      <c r="F102" s="12">
        <v>700</v>
      </c>
      <c r="G102" s="12">
        <v>5</v>
      </c>
      <c r="H102" s="12">
        <v>25</v>
      </c>
      <c r="I102" s="12"/>
      <c r="J102" s="12"/>
      <c r="K102" s="12"/>
      <c r="L102" s="12"/>
      <c r="M102" s="12"/>
      <c r="N102" s="13"/>
      <c r="O102" s="12">
        <f t="shared" si="15"/>
        <v>0</v>
      </c>
      <c r="P102" s="12">
        <f t="shared" si="16"/>
        <v>0</v>
      </c>
      <c r="Q102" s="57"/>
      <c r="R102" s="15">
        <v>0.1</v>
      </c>
      <c r="S102" s="15">
        <f t="shared" si="17"/>
        <v>0</v>
      </c>
    </row>
    <row r="103" spans="1:21" x14ac:dyDescent="0.2">
      <c r="A103" s="11" t="s">
        <v>202</v>
      </c>
      <c r="B103" s="11" t="s">
        <v>203</v>
      </c>
      <c r="C103" s="11" t="s">
        <v>202</v>
      </c>
      <c r="D103" s="11" t="s">
        <v>275</v>
      </c>
      <c r="E103" s="12">
        <v>50</v>
      </c>
      <c r="F103" s="12">
        <v>750</v>
      </c>
      <c r="G103" s="12">
        <v>5</v>
      </c>
      <c r="H103" s="12">
        <v>25</v>
      </c>
      <c r="I103" s="12"/>
      <c r="J103" s="12"/>
      <c r="K103" s="12"/>
      <c r="L103" s="12"/>
      <c r="M103" s="12"/>
      <c r="N103" s="13"/>
      <c r="O103" s="12">
        <f t="shared" si="15"/>
        <v>0</v>
      </c>
      <c r="P103" s="12">
        <f t="shared" si="16"/>
        <v>0</v>
      </c>
      <c r="Q103" s="57"/>
      <c r="R103" s="15">
        <v>0.1</v>
      </c>
      <c r="S103" s="15">
        <f t="shared" si="17"/>
        <v>0</v>
      </c>
    </row>
    <row r="104" spans="1:21" x14ac:dyDescent="0.2">
      <c r="A104" s="11" t="s">
        <v>108</v>
      </c>
      <c r="B104" s="11" t="s">
        <v>109</v>
      </c>
      <c r="C104" s="11" t="s">
        <v>108</v>
      </c>
      <c r="D104" s="11" t="s">
        <v>275</v>
      </c>
      <c r="E104" s="12">
        <v>50</v>
      </c>
      <c r="F104" s="12">
        <v>900</v>
      </c>
      <c r="G104" s="12">
        <v>5</v>
      </c>
      <c r="H104" s="12">
        <v>25</v>
      </c>
      <c r="I104" s="12"/>
      <c r="J104" s="12"/>
      <c r="K104" s="12"/>
      <c r="L104" s="12"/>
      <c r="M104" s="12">
        <v>100</v>
      </c>
      <c r="N104" s="13"/>
      <c r="O104" s="12">
        <f t="shared" si="15"/>
        <v>100</v>
      </c>
      <c r="P104" s="12">
        <f t="shared" si="16"/>
        <v>4</v>
      </c>
      <c r="Q104" s="57"/>
      <c r="R104" s="15">
        <v>0.1</v>
      </c>
      <c r="S104" s="15">
        <f t="shared" si="17"/>
        <v>0.4</v>
      </c>
    </row>
    <row r="105" spans="1:21" x14ac:dyDescent="0.2">
      <c r="A105" s="36" t="s">
        <v>187</v>
      </c>
      <c r="B105" s="36" t="s">
        <v>109</v>
      </c>
      <c r="C105" s="36">
        <v>90448700</v>
      </c>
      <c r="D105" s="36" t="s">
        <v>277</v>
      </c>
      <c r="E105" s="12" t="s">
        <v>102</v>
      </c>
      <c r="F105" s="12">
        <v>900</v>
      </c>
      <c r="G105" s="12">
        <v>5</v>
      </c>
      <c r="H105" s="12">
        <v>25</v>
      </c>
      <c r="I105" s="12"/>
      <c r="J105" s="12"/>
      <c r="K105" s="12"/>
      <c r="L105" s="12"/>
      <c r="M105" s="12"/>
      <c r="N105" s="13"/>
      <c r="O105" s="12">
        <f t="shared" si="15"/>
        <v>0</v>
      </c>
      <c r="P105" s="12">
        <f t="shared" si="16"/>
        <v>0</v>
      </c>
      <c r="Q105" s="57"/>
      <c r="R105" s="15">
        <v>0.1</v>
      </c>
      <c r="S105" s="15">
        <f t="shared" si="17"/>
        <v>0</v>
      </c>
    </row>
    <row r="106" spans="1:21" x14ac:dyDescent="0.2">
      <c r="A106" s="11" t="s">
        <v>110</v>
      </c>
      <c r="B106" s="11" t="s">
        <v>111</v>
      </c>
      <c r="C106" s="11" t="s">
        <v>110</v>
      </c>
      <c r="D106" s="11" t="s">
        <v>275</v>
      </c>
      <c r="E106" s="12">
        <v>50</v>
      </c>
      <c r="F106" s="12">
        <v>1200</v>
      </c>
      <c r="G106" s="12">
        <v>5</v>
      </c>
      <c r="H106" s="12">
        <v>25</v>
      </c>
      <c r="I106" s="12"/>
      <c r="J106" s="12"/>
      <c r="K106" s="12">
        <v>100</v>
      </c>
      <c r="L106" s="12"/>
      <c r="M106" s="12">
        <v>100</v>
      </c>
      <c r="N106" s="13"/>
      <c r="O106" s="12">
        <f t="shared" si="15"/>
        <v>200</v>
      </c>
      <c r="P106" s="12">
        <f t="shared" si="16"/>
        <v>8</v>
      </c>
      <c r="Q106" s="57"/>
      <c r="R106" s="15">
        <v>0.13</v>
      </c>
      <c r="S106" s="15">
        <f t="shared" si="17"/>
        <v>1.04</v>
      </c>
    </row>
    <row r="107" spans="1:21" x14ac:dyDescent="0.2">
      <c r="A107" s="36" t="s">
        <v>204</v>
      </c>
      <c r="B107" s="36" t="s">
        <v>111</v>
      </c>
      <c r="C107" s="31" t="s">
        <v>205</v>
      </c>
      <c r="D107" s="36" t="s">
        <v>277</v>
      </c>
      <c r="E107" s="12">
        <v>50</v>
      </c>
      <c r="F107" s="12">
        <v>1200</v>
      </c>
      <c r="G107" s="12">
        <v>5</v>
      </c>
      <c r="H107" s="12">
        <v>25</v>
      </c>
      <c r="I107" s="12"/>
      <c r="J107" s="12"/>
      <c r="K107" s="12"/>
      <c r="L107" s="12"/>
      <c r="M107" s="12"/>
      <c r="N107" s="13"/>
      <c r="O107" s="12">
        <f t="shared" si="15"/>
        <v>0</v>
      </c>
      <c r="P107" s="12">
        <f t="shared" si="16"/>
        <v>0</v>
      </c>
      <c r="Q107" s="57"/>
      <c r="R107" s="15">
        <v>0.13</v>
      </c>
      <c r="S107" s="15">
        <f t="shared" si="17"/>
        <v>0</v>
      </c>
    </row>
    <row r="108" spans="1:21" x14ac:dyDescent="0.2">
      <c r="A108" s="36" t="s">
        <v>268</v>
      </c>
      <c r="B108" s="36" t="s">
        <v>269</v>
      </c>
      <c r="C108" s="31" t="s">
        <v>270</v>
      </c>
      <c r="D108" s="36" t="s">
        <v>277</v>
      </c>
      <c r="E108" s="12">
        <v>50</v>
      </c>
      <c r="F108" s="12">
        <v>2400</v>
      </c>
      <c r="G108" s="12">
        <v>5</v>
      </c>
      <c r="H108" s="12">
        <v>25</v>
      </c>
      <c r="I108" s="12"/>
      <c r="J108" s="12"/>
      <c r="K108" s="12"/>
      <c r="L108" s="12"/>
      <c r="M108" s="12"/>
      <c r="N108" s="13"/>
      <c r="O108" s="12">
        <f t="shared" si="15"/>
        <v>0</v>
      </c>
      <c r="P108" s="12">
        <f t="shared" si="16"/>
        <v>0</v>
      </c>
      <c r="Q108" s="57"/>
      <c r="R108" s="15">
        <v>0.26</v>
      </c>
      <c r="S108" s="15">
        <f t="shared" si="17"/>
        <v>0</v>
      </c>
      <c r="T108" s="43"/>
    </row>
    <row r="109" spans="1:21" x14ac:dyDescent="0.2">
      <c r="A109" s="307" t="s">
        <v>112</v>
      </c>
      <c r="B109" s="307"/>
      <c r="C109" s="8"/>
      <c r="D109" s="8"/>
      <c r="E109" s="8"/>
      <c r="F109" s="12"/>
      <c r="G109" s="12"/>
      <c r="H109" s="12"/>
      <c r="I109" s="12"/>
      <c r="J109" s="12"/>
      <c r="K109" s="12"/>
      <c r="L109" s="12"/>
      <c r="M109" s="12"/>
      <c r="N109" s="36"/>
      <c r="O109" s="12"/>
      <c r="P109" s="12"/>
      <c r="Q109" s="57"/>
      <c r="R109" s="12"/>
      <c r="S109" s="15"/>
    </row>
    <row r="110" spans="1:21" x14ac:dyDescent="0.2">
      <c r="A110" s="11" t="s">
        <v>216</v>
      </c>
      <c r="B110" s="11" t="s">
        <v>217</v>
      </c>
      <c r="C110" s="11" t="s">
        <v>216</v>
      </c>
      <c r="D110" s="11" t="s">
        <v>275</v>
      </c>
      <c r="E110" s="12">
        <v>20</v>
      </c>
      <c r="F110" s="12">
        <v>150</v>
      </c>
      <c r="G110" s="12">
        <v>10</v>
      </c>
      <c r="H110" s="12">
        <v>400</v>
      </c>
      <c r="I110" s="12"/>
      <c r="J110" s="12"/>
      <c r="K110" s="12"/>
      <c r="L110" s="12"/>
      <c r="M110" s="12"/>
      <c r="N110" s="36"/>
      <c r="O110" s="12">
        <f t="shared" ref="O110:O143" si="18">SUM(I110:N110)</f>
        <v>0</v>
      </c>
      <c r="P110" s="12">
        <f t="shared" ref="P110:P143" si="19">$O110/$H110</f>
        <v>0</v>
      </c>
      <c r="Q110" s="57"/>
      <c r="R110" s="12">
        <v>0.06</v>
      </c>
      <c r="S110" s="15">
        <f t="shared" ref="S110:S143" si="20">$P110*$R110</f>
        <v>0</v>
      </c>
      <c r="T110" s="43">
        <f>SUM(S110:S125)</f>
        <v>0.4</v>
      </c>
      <c r="U110" s="3">
        <f>T110*100/$T$144</f>
        <v>1.5754233950374166</v>
      </c>
    </row>
    <row r="111" spans="1:21" x14ac:dyDescent="0.2">
      <c r="A111" s="36" t="s">
        <v>226</v>
      </c>
      <c r="B111" s="36" t="s">
        <v>217</v>
      </c>
      <c r="C111" s="36">
        <v>90444200</v>
      </c>
      <c r="D111" s="36" t="s">
        <v>277</v>
      </c>
      <c r="E111" s="12">
        <v>20</v>
      </c>
      <c r="F111" s="12">
        <v>150</v>
      </c>
      <c r="G111" s="12">
        <v>10</v>
      </c>
      <c r="H111" s="12">
        <v>400</v>
      </c>
      <c r="I111" s="12"/>
      <c r="J111" s="12"/>
      <c r="K111" s="12"/>
      <c r="L111" s="12"/>
      <c r="M111" s="12"/>
      <c r="N111" s="36"/>
      <c r="O111" s="12">
        <f t="shared" si="18"/>
        <v>0</v>
      </c>
      <c r="P111" s="12">
        <f t="shared" si="19"/>
        <v>0</v>
      </c>
      <c r="Q111" s="57"/>
      <c r="R111" s="12">
        <v>0.06</v>
      </c>
      <c r="S111" s="15">
        <f t="shared" si="20"/>
        <v>0</v>
      </c>
    </row>
    <row r="112" spans="1:21" x14ac:dyDescent="0.2">
      <c r="A112" s="11" t="s">
        <v>191</v>
      </c>
      <c r="B112" s="11" t="s">
        <v>192</v>
      </c>
      <c r="C112" s="11" t="s">
        <v>191</v>
      </c>
      <c r="D112" s="11" t="s">
        <v>275</v>
      </c>
      <c r="E112" s="12">
        <v>20</v>
      </c>
      <c r="F112" s="12">
        <v>200</v>
      </c>
      <c r="G112" s="12">
        <v>10</v>
      </c>
      <c r="H112" s="12">
        <v>300</v>
      </c>
      <c r="I112" s="12"/>
      <c r="J112" s="12"/>
      <c r="K112" s="12"/>
      <c r="L112" s="12"/>
      <c r="M112" s="12"/>
      <c r="N112" s="36"/>
      <c r="O112" s="12">
        <f t="shared" si="18"/>
        <v>0</v>
      </c>
      <c r="P112" s="12">
        <f t="shared" si="19"/>
        <v>0</v>
      </c>
      <c r="Q112" s="57"/>
      <c r="R112" s="12">
        <v>0.06</v>
      </c>
      <c r="S112" s="15">
        <f t="shared" si="20"/>
        <v>0</v>
      </c>
    </row>
    <row r="113" spans="1:21" x14ac:dyDescent="0.2">
      <c r="A113" s="11" t="s">
        <v>160</v>
      </c>
      <c r="B113" s="11" t="s">
        <v>161</v>
      </c>
      <c r="C113" s="11" t="s">
        <v>160</v>
      </c>
      <c r="D113" s="11" t="s">
        <v>275</v>
      </c>
      <c r="E113" s="12">
        <v>20</v>
      </c>
      <c r="F113" s="12">
        <v>300</v>
      </c>
      <c r="G113" s="12">
        <v>10</v>
      </c>
      <c r="H113" s="12">
        <v>200</v>
      </c>
      <c r="I113" s="12"/>
      <c r="J113" s="12"/>
      <c r="K113" s="12"/>
      <c r="L113" s="12"/>
      <c r="M113" s="12"/>
      <c r="N113" s="13"/>
      <c r="O113" s="12">
        <f t="shared" si="18"/>
        <v>0</v>
      </c>
      <c r="P113" s="12">
        <f t="shared" si="19"/>
        <v>0</v>
      </c>
      <c r="Q113" s="57"/>
      <c r="R113" s="15">
        <v>0.06</v>
      </c>
      <c r="S113" s="15">
        <f t="shared" si="20"/>
        <v>0</v>
      </c>
    </row>
    <row r="114" spans="1:21" x14ac:dyDescent="0.2">
      <c r="A114" s="36" t="s">
        <v>215</v>
      </c>
      <c r="B114" s="36" t="s">
        <v>161</v>
      </c>
      <c r="C114" s="36">
        <v>90444300</v>
      </c>
      <c r="D114" s="36" t="s">
        <v>277</v>
      </c>
      <c r="E114" s="12" t="s">
        <v>46</v>
      </c>
      <c r="F114" s="12">
        <v>300</v>
      </c>
      <c r="G114" s="12">
        <v>10</v>
      </c>
      <c r="H114" s="12">
        <v>200</v>
      </c>
      <c r="I114" s="12"/>
      <c r="J114" s="12"/>
      <c r="K114" s="12"/>
      <c r="L114" s="12"/>
      <c r="M114" s="12"/>
      <c r="N114" s="13"/>
      <c r="O114" s="12">
        <f t="shared" si="18"/>
        <v>0</v>
      </c>
      <c r="P114" s="12">
        <f t="shared" si="19"/>
        <v>0</v>
      </c>
      <c r="Q114" s="57"/>
      <c r="R114" s="15">
        <v>0.06</v>
      </c>
      <c r="S114" s="15">
        <f t="shared" si="20"/>
        <v>0</v>
      </c>
    </row>
    <row r="115" spans="1:21" x14ac:dyDescent="0.2">
      <c r="A115" s="11" t="s">
        <v>206</v>
      </c>
      <c r="B115" s="11" t="s">
        <v>114</v>
      </c>
      <c r="C115" s="11" t="s">
        <v>206</v>
      </c>
      <c r="D115" s="11" t="s">
        <v>275</v>
      </c>
      <c r="E115" s="12">
        <v>20</v>
      </c>
      <c r="F115" s="12">
        <v>450</v>
      </c>
      <c r="G115" s="12">
        <v>10</v>
      </c>
      <c r="H115" s="12">
        <v>100</v>
      </c>
      <c r="I115" s="12"/>
      <c r="J115" s="12"/>
      <c r="K115" s="12"/>
      <c r="L115" s="12"/>
      <c r="M115" s="12"/>
      <c r="N115" s="25"/>
      <c r="O115" s="12">
        <f t="shared" si="18"/>
        <v>0</v>
      </c>
      <c r="P115" s="12">
        <f t="shared" si="19"/>
        <v>0</v>
      </c>
      <c r="Q115" s="57"/>
      <c r="R115" s="15">
        <v>0.08</v>
      </c>
      <c r="S115" s="15">
        <f t="shared" si="20"/>
        <v>0</v>
      </c>
    </row>
    <row r="116" spans="1:21" x14ac:dyDescent="0.2">
      <c r="A116" s="36" t="s">
        <v>113</v>
      </c>
      <c r="B116" s="36" t="s">
        <v>114</v>
      </c>
      <c r="C116" s="36">
        <v>90444400</v>
      </c>
      <c r="D116" s="36" t="s">
        <v>277</v>
      </c>
      <c r="E116" s="12" t="s">
        <v>46</v>
      </c>
      <c r="F116" s="12">
        <v>450</v>
      </c>
      <c r="G116" s="12">
        <v>10</v>
      </c>
      <c r="H116" s="12">
        <v>100</v>
      </c>
      <c r="I116" s="12"/>
      <c r="J116" s="12"/>
      <c r="K116" s="12">
        <v>200</v>
      </c>
      <c r="L116" s="12"/>
      <c r="M116" s="12"/>
      <c r="N116" s="13"/>
      <c r="O116" s="12">
        <f t="shared" si="18"/>
        <v>200</v>
      </c>
      <c r="P116" s="12">
        <f t="shared" si="19"/>
        <v>2</v>
      </c>
      <c r="Q116" s="57"/>
      <c r="R116" s="15">
        <v>0.08</v>
      </c>
      <c r="S116" s="15">
        <f t="shared" si="20"/>
        <v>0.16</v>
      </c>
    </row>
    <row r="117" spans="1:21" x14ac:dyDescent="0.2">
      <c r="A117" s="11" t="s">
        <v>115</v>
      </c>
      <c r="B117" s="11" t="s">
        <v>116</v>
      </c>
      <c r="C117" s="11" t="s">
        <v>115</v>
      </c>
      <c r="D117" s="11" t="s">
        <v>275</v>
      </c>
      <c r="E117" s="12">
        <v>20</v>
      </c>
      <c r="F117" s="12">
        <v>600</v>
      </c>
      <c r="G117" s="12">
        <v>10</v>
      </c>
      <c r="H117" s="12">
        <v>100</v>
      </c>
      <c r="I117" s="12"/>
      <c r="J117" s="12"/>
      <c r="K117" s="12"/>
      <c r="L117" s="12"/>
      <c r="M117" s="12"/>
      <c r="N117" s="13"/>
      <c r="O117" s="12">
        <f t="shared" si="18"/>
        <v>0</v>
      </c>
      <c r="P117" s="12">
        <f t="shared" si="19"/>
        <v>0</v>
      </c>
      <c r="Q117" s="57"/>
      <c r="R117" s="15">
        <v>0.06</v>
      </c>
      <c r="S117" s="15">
        <f t="shared" si="20"/>
        <v>0</v>
      </c>
    </row>
    <row r="118" spans="1:21" x14ac:dyDescent="0.2">
      <c r="A118" s="36" t="s">
        <v>188</v>
      </c>
      <c r="B118" s="36" t="s">
        <v>116</v>
      </c>
      <c r="C118" s="36">
        <v>90444600</v>
      </c>
      <c r="D118" s="36" t="s">
        <v>277</v>
      </c>
      <c r="E118" s="12" t="s">
        <v>46</v>
      </c>
      <c r="F118" s="12">
        <v>600</v>
      </c>
      <c r="G118" s="12">
        <v>10</v>
      </c>
      <c r="H118" s="12">
        <v>100</v>
      </c>
      <c r="I118" s="12"/>
      <c r="J118" s="12"/>
      <c r="K118" s="12">
        <v>200</v>
      </c>
      <c r="L118" s="12"/>
      <c r="M118" s="12">
        <v>200</v>
      </c>
      <c r="N118" s="13"/>
      <c r="O118" s="12">
        <f t="shared" si="18"/>
        <v>400</v>
      </c>
      <c r="P118" s="12">
        <f t="shared" si="19"/>
        <v>4</v>
      </c>
      <c r="Q118" s="57"/>
      <c r="R118" s="15">
        <v>0.06</v>
      </c>
      <c r="S118" s="15">
        <f t="shared" si="20"/>
        <v>0.24</v>
      </c>
    </row>
    <row r="119" spans="1:21" x14ac:dyDescent="0.2">
      <c r="A119" s="11" t="s">
        <v>117</v>
      </c>
      <c r="B119" s="11" t="s">
        <v>118</v>
      </c>
      <c r="C119" s="11" t="s">
        <v>117</v>
      </c>
      <c r="D119" s="11" t="s">
        <v>275</v>
      </c>
      <c r="E119" s="12">
        <v>20</v>
      </c>
      <c r="F119" s="12">
        <v>750</v>
      </c>
      <c r="G119" s="12">
        <v>10</v>
      </c>
      <c r="H119" s="12">
        <v>100</v>
      </c>
      <c r="I119" s="12"/>
      <c r="J119" s="12"/>
      <c r="K119" s="12"/>
      <c r="L119" s="12"/>
      <c r="M119" s="12"/>
      <c r="N119" s="13"/>
      <c r="O119" s="12">
        <f t="shared" si="18"/>
        <v>0</v>
      </c>
      <c r="P119" s="12">
        <f t="shared" si="19"/>
        <v>0</v>
      </c>
      <c r="Q119" s="57"/>
      <c r="R119" s="15">
        <v>7.0000000000000007E-2</v>
      </c>
      <c r="S119" s="15">
        <f t="shared" si="20"/>
        <v>0</v>
      </c>
    </row>
    <row r="120" spans="1:21" x14ac:dyDescent="0.2">
      <c r="A120" s="36" t="s">
        <v>189</v>
      </c>
      <c r="B120" s="36" t="s">
        <v>118</v>
      </c>
      <c r="C120" s="36">
        <v>90444700</v>
      </c>
      <c r="D120" s="36" t="s">
        <v>277</v>
      </c>
      <c r="E120" s="12" t="s">
        <v>46</v>
      </c>
      <c r="F120" s="12">
        <v>750</v>
      </c>
      <c r="G120" s="12">
        <v>10</v>
      </c>
      <c r="H120" s="12">
        <v>100</v>
      </c>
      <c r="I120" s="12"/>
      <c r="J120" s="12"/>
      <c r="K120" s="12"/>
      <c r="L120" s="12"/>
      <c r="M120" s="12"/>
      <c r="N120" s="13"/>
      <c r="O120" s="12">
        <f t="shared" si="18"/>
        <v>0</v>
      </c>
      <c r="P120" s="12">
        <f t="shared" si="19"/>
        <v>0</v>
      </c>
      <c r="Q120" s="57"/>
      <c r="R120" s="15">
        <v>7.0000000000000007E-2</v>
      </c>
      <c r="S120" s="15">
        <f t="shared" si="20"/>
        <v>0</v>
      </c>
    </row>
    <row r="121" spans="1:21" x14ac:dyDescent="0.2">
      <c r="A121" s="11" t="s">
        <v>119</v>
      </c>
      <c r="B121" s="11" t="s">
        <v>120</v>
      </c>
      <c r="C121" s="11" t="s">
        <v>119</v>
      </c>
      <c r="D121" s="11" t="s">
        <v>275</v>
      </c>
      <c r="E121" s="12">
        <v>20</v>
      </c>
      <c r="F121" s="12">
        <v>900</v>
      </c>
      <c r="G121" s="12">
        <v>10</v>
      </c>
      <c r="H121" s="12">
        <v>50</v>
      </c>
      <c r="I121" s="12"/>
      <c r="J121" s="12"/>
      <c r="K121" s="12"/>
      <c r="L121" s="12"/>
      <c r="M121" s="12"/>
      <c r="N121" s="13"/>
      <c r="O121" s="12">
        <f t="shared" si="18"/>
        <v>0</v>
      </c>
      <c r="P121" s="12">
        <f t="shared" si="19"/>
        <v>0</v>
      </c>
      <c r="Q121" s="57"/>
      <c r="R121" s="15">
        <v>0.08</v>
      </c>
      <c r="S121" s="15">
        <f t="shared" si="20"/>
        <v>0</v>
      </c>
    </row>
    <row r="122" spans="1:21" x14ac:dyDescent="0.2">
      <c r="A122" s="36" t="s">
        <v>263</v>
      </c>
      <c r="B122" s="36" t="s">
        <v>120</v>
      </c>
      <c r="C122" s="36">
        <v>90444800</v>
      </c>
      <c r="D122" s="36" t="s">
        <v>277</v>
      </c>
      <c r="E122" s="12" t="s">
        <v>46</v>
      </c>
      <c r="F122" s="12">
        <v>900</v>
      </c>
      <c r="G122" s="12">
        <v>10</v>
      </c>
      <c r="H122" s="12">
        <v>50</v>
      </c>
      <c r="I122" s="12"/>
      <c r="J122" s="12"/>
      <c r="K122" s="12"/>
      <c r="L122" s="12"/>
      <c r="M122" s="12"/>
      <c r="N122" s="13"/>
      <c r="O122" s="12">
        <f t="shared" si="18"/>
        <v>0</v>
      </c>
      <c r="P122" s="12">
        <f t="shared" si="19"/>
        <v>0</v>
      </c>
      <c r="Q122" s="57"/>
      <c r="R122" s="15">
        <v>0.08</v>
      </c>
      <c r="S122" s="15">
        <f t="shared" si="20"/>
        <v>0</v>
      </c>
    </row>
    <row r="123" spans="1:21" x14ac:dyDescent="0.2">
      <c r="A123" s="11" t="s">
        <v>121</v>
      </c>
      <c r="B123" s="11" t="s">
        <v>122</v>
      </c>
      <c r="C123" s="11" t="s">
        <v>121</v>
      </c>
      <c r="D123" s="11" t="s">
        <v>275</v>
      </c>
      <c r="E123" s="12">
        <v>20</v>
      </c>
      <c r="F123" s="12">
        <v>1200</v>
      </c>
      <c r="G123" s="12">
        <v>10</v>
      </c>
      <c r="H123" s="12">
        <v>50</v>
      </c>
      <c r="I123" s="12"/>
      <c r="J123" s="12"/>
      <c r="K123" s="12"/>
      <c r="L123" s="12"/>
      <c r="M123" s="12"/>
      <c r="N123" s="13"/>
      <c r="O123" s="12">
        <f t="shared" si="18"/>
        <v>0</v>
      </c>
      <c r="P123" s="12">
        <f t="shared" si="19"/>
        <v>0</v>
      </c>
      <c r="Q123" s="57"/>
      <c r="R123" s="15">
        <v>0.11</v>
      </c>
      <c r="S123" s="15">
        <f t="shared" si="20"/>
        <v>0</v>
      </c>
    </row>
    <row r="124" spans="1:21" x14ac:dyDescent="0.2">
      <c r="A124" s="11" t="s">
        <v>207</v>
      </c>
      <c r="B124" s="11" t="s">
        <v>208</v>
      </c>
      <c r="C124" s="11" t="s">
        <v>207</v>
      </c>
      <c r="D124" s="11" t="s">
        <v>275</v>
      </c>
      <c r="E124" s="12">
        <v>20</v>
      </c>
      <c r="F124" s="12">
        <v>1500</v>
      </c>
      <c r="G124" s="12">
        <v>10</v>
      </c>
      <c r="H124" s="12">
        <v>50</v>
      </c>
      <c r="I124" s="12"/>
      <c r="J124" s="12"/>
      <c r="K124" s="12"/>
      <c r="L124" s="12"/>
      <c r="M124" s="12"/>
      <c r="N124" s="13"/>
      <c r="O124" s="12">
        <f t="shared" si="18"/>
        <v>0</v>
      </c>
      <c r="P124" s="12">
        <f t="shared" si="19"/>
        <v>0</v>
      </c>
      <c r="Q124" s="57"/>
      <c r="R124" s="15">
        <v>7.0000000000000007E-2</v>
      </c>
      <c r="S124" s="15">
        <f t="shared" si="20"/>
        <v>0</v>
      </c>
    </row>
    <row r="125" spans="1:21" x14ac:dyDescent="0.2">
      <c r="A125" s="11" t="s">
        <v>209</v>
      </c>
      <c r="B125" s="11" t="s">
        <v>210</v>
      </c>
      <c r="C125" s="11" t="s">
        <v>209</v>
      </c>
      <c r="D125" s="11" t="s">
        <v>275</v>
      </c>
      <c r="E125" s="12">
        <v>20</v>
      </c>
      <c r="F125" s="12">
        <v>1800</v>
      </c>
      <c r="G125" s="12">
        <v>10</v>
      </c>
      <c r="H125" s="12">
        <v>50</v>
      </c>
      <c r="I125" s="12"/>
      <c r="J125" s="12"/>
      <c r="K125" s="12"/>
      <c r="L125" s="12"/>
      <c r="M125" s="12"/>
      <c r="N125" s="13"/>
      <c r="O125" s="12">
        <f t="shared" si="18"/>
        <v>0</v>
      </c>
      <c r="P125" s="12">
        <f t="shared" si="19"/>
        <v>0</v>
      </c>
      <c r="Q125" s="58"/>
      <c r="R125" s="15">
        <v>0.09</v>
      </c>
      <c r="S125" s="15">
        <f t="shared" si="20"/>
        <v>0</v>
      </c>
      <c r="T125" s="43"/>
    </row>
    <row r="126" spans="1:21" x14ac:dyDescent="0.2">
      <c r="A126" s="11" t="s">
        <v>123</v>
      </c>
      <c r="B126" s="11" t="s">
        <v>124</v>
      </c>
      <c r="C126" s="11" t="s">
        <v>123</v>
      </c>
      <c r="D126" s="11" t="s">
        <v>275</v>
      </c>
      <c r="E126" s="12">
        <v>25</v>
      </c>
      <c r="F126" s="12">
        <v>150</v>
      </c>
      <c r="G126" s="12">
        <v>10</v>
      </c>
      <c r="H126" s="12">
        <v>200</v>
      </c>
      <c r="I126" s="12"/>
      <c r="J126" s="12"/>
      <c r="K126" s="12"/>
      <c r="L126" s="12"/>
      <c r="M126" s="12"/>
      <c r="N126" s="13"/>
      <c r="O126" s="12">
        <f t="shared" si="18"/>
        <v>0</v>
      </c>
      <c r="P126" s="12">
        <f t="shared" si="19"/>
        <v>0</v>
      </c>
      <c r="Q126" s="57"/>
      <c r="R126" s="15">
        <v>0.04</v>
      </c>
      <c r="S126" s="15">
        <f t="shared" si="20"/>
        <v>0</v>
      </c>
      <c r="T126" s="43">
        <f>SUM(S126:S143)</f>
        <v>1.74</v>
      </c>
      <c r="U126" s="3">
        <f>T126*100/$T$144</f>
        <v>6.8530917684127619</v>
      </c>
    </row>
    <row r="127" spans="1:21" x14ac:dyDescent="0.2">
      <c r="A127" s="36" t="s">
        <v>257</v>
      </c>
      <c r="B127" s="36" t="s">
        <v>124</v>
      </c>
      <c r="C127" s="36">
        <v>90445200</v>
      </c>
      <c r="D127" s="36" t="s">
        <v>277</v>
      </c>
      <c r="E127" s="12">
        <v>25</v>
      </c>
      <c r="F127" s="12">
        <v>150</v>
      </c>
      <c r="G127" s="12">
        <v>10</v>
      </c>
      <c r="H127" s="12">
        <v>200</v>
      </c>
      <c r="I127" s="12"/>
      <c r="J127" s="12"/>
      <c r="K127" s="12"/>
      <c r="L127" s="12"/>
      <c r="M127" s="12"/>
      <c r="N127" s="13"/>
      <c r="O127" s="12">
        <f t="shared" si="18"/>
        <v>0</v>
      </c>
      <c r="P127" s="12">
        <f t="shared" si="19"/>
        <v>0</v>
      </c>
      <c r="Q127" s="57"/>
      <c r="R127" s="15">
        <v>0.04</v>
      </c>
      <c r="S127" s="15">
        <f t="shared" si="20"/>
        <v>0</v>
      </c>
    </row>
    <row r="128" spans="1:21" x14ac:dyDescent="0.2">
      <c r="A128" s="11" t="s">
        <v>125</v>
      </c>
      <c r="B128" s="11" t="s">
        <v>126</v>
      </c>
      <c r="C128" s="11" t="s">
        <v>125</v>
      </c>
      <c r="D128" s="11" t="s">
        <v>275</v>
      </c>
      <c r="E128" s="12">
        <v>25</v>
      </c>
      <c r="F128" s="12">
        <v>300</v>
      </c>
      <c r="G128" s="12">
        <v>10</v>
      </c>
      <c r="H128" s="12">
        <v>100</v>
      </c>
      <c r="I128" s="12"/>
      <c r="J128" s="12"/>
      <c r="K128" s="12"/>
      <c r="L128" s="12"/>
      <c r="M128" s="12"/>
      <c r="N128" s="13"/>
      <c r="O128" s="12">
        <f t="shared" si="18"/>
        <v>0</v>
      </c>
      <c r="P128" s="12">
        <f t="shared" si="19"/>
        <v>0</v>
      </c>
      <c r="Q128" s="57"/>
      <c r="R128" s="15">
        <v>0.04</v>
      </c>
      <c r="S128" s="15">
        <f t="shared" si="20"/>
        <v>0</v>
      </c>
    </row>
    <row r="129" spans="1:21" x14ac:dyDescent="0.2">
      <c r="A129" s="36" t="s">
        <v>127</v>
      </c>
      <c r="B129" s="36" t="s">
        <v>126</v>
      </c>
      <c r="C129" s="36">
        <v>90445300</v>
      </c>
      <c r="D129" s="36" t="s">
        <v>277</v>
      </c>
      <c r="E129" s="12" t="s">
        <v>63</v>
      </c>
      <c r="F129" s="12">
        <v>300</v>
      </c>
      <c r="G129" s="12">
        <v>10</v>
      </c>
      <c r="H129" s="12">
        <v>100</v>
      </c>
      <c r="I129" s="12"/>
      <c r="J129" s="12"/>
      <c r="K129" s="12"/>
      <c r="L129" s="12"/>
      <c r="M129" s="12"/>
      <c r="N129" s="13"/>
      <c r="O129" s="12">
        <f t="shared" si="18"/>
        <v>0</v>
      </c>
      <c r="P129" s="12">
        <f t="shared" si="19"/>
        <v>0</v>
      </c>
      <c r="Q129" s="57"/>
      <c r="R129" s="15">
        <v>0.04</v>
      </c>
      <c r="S129" s="15">
        <f t="shared" si="20"/>
        <v>0</v>
      </c>
    </row>
    <row r="130" spans="1:21" x14ac:dyDescent="0.2">
      <c r="A130" s="11" t="s">
        <v>128</v>
      </c>
      <c r="B130" s="11" t="s">
        <v>129</v>
      </c>
      <c r="C130" s="11" t="s">
        <v>128</v>
      </c>
      <c r="D130" s="11" t="s">
        <v>275</v>
      </c>
      <c r="E130" s="12">
        <v>25</v>
      </c>
      <c r="F130" s="12">
        <v>450</v>
      </c>
      <c r="G130" s="12">
        <v>10</v>
      </c>
      <c r="H130" s="12">
        <v>100</v>
      </c>
      <c r="I130" s="12"/>
      <c r="J130" s="12"/>
      <c r="K130" s="12">
        <v>200</v>
      </c>
      <c r="L130" s="12"/>
      <c r="M130" s="12"/>
      <c r="N130" s="13"/>
      <c r="O130" s="12">
        <f t="shared" si="18"/>
        <v>200</v>
      </c>
      <c r="P130" s="12">
        <f t="shared" si="19"/>
        <v>2</v>
      </c>
      <c r="Q130" s="57"/>
      <c r="R130" s="15">
        <v>0.06</v>
      </c>
      <c r="S130" s="15">
        <f t="shared" si="20"/>
        <v>0.12</v>
      </c>
    </row>
    <row r="131" spans="1:21" x14ac:dyDescent="0.2">
      <c r="A131" s="36" t="s">
        <v>190</v>
      </c>
      <c r="B131" s="36" t="s">
        <v>129</v>
      </c>
      <c r="C131" s="36">
        <v>90445400</v>
      </c>
      <c r="D131" s="36" t="s">
        <v>277</v>
      </c>
      <c r="E131" s="12" t="s">
        <v>63</v>
      </c>
      <c r="F131" s="12">
        <v>450</v>
      </c>
      <c r="G131" s="12">
        <v>10</v>
      </c>
      <c r="H131" s="12">
        <v>100</v>
      </c>
      <c r="I131" s="12"/>
      <c r="J131" s="12"/>
      <c r="K131" s="12">
        <v>500</v>
      </c>
      <c r="L131" s="12">
        <v>500</v>
      </c>
      <c r="M131" s="12">
        <v>500</v>
      </c>
      <c r="N131" s="13"/>
      <c r="O131" s="12">
        <f t="shared" si="18"/>
        <v>1500</v>
      </c>
      <c r="P131" s="12">
        <f t="shared" si="19"/>
        <v>15</v>
      </c>
      <c r="Q131" s="57"/>
      <c r="R131" s="15">
        <v>0.06</v>
      </c>
      <c r="S131" s="15">
        <f t="shared" si="20"/>
        <v>0.89999999999999991</v>
      </c>
    </row>
    <row r="132" spans="1:21" x14ac:dyDescent="0.2">
      <c r="A132" s="11" t="s">
        <v>130</v>
      </c>
      <c r="B132" s="11" t="s">
        <v>131</v>
      </c>
      <c r="C132" s="11" t="s">
        <v>130</v>
      </c>
      <c r="D132" s="11" t="s">
        <v>275</v>
      </c>
      <c r="E132" s="12">
        <v>25</v>
      </c>
      <c r="F132" s="12">
        <v>600</v>
      </c>
      <c r="G132" s="12">
        <v>10</v>
      </c>
      <c r="H132" s="12">
        <v>50</v>
      </c>
      <c r="I132" s="12"/>
      <c r="J132" s="12"/>
      <c r="K132" s="12"/>
      <c r="L132" s="12"/>
      <c r="M132" s="12"/>
      <c r="N132" s="13"/>
      <c r="O132" s="12">
        <f t="shared" si="18"/>
        <v>0</v>
      </c>
      <c r="P132" s="12">
        <f t="shared" si="19"/>
        <v>0</v>
      </c>
      <c r="Q132" s="57"/>
      <c r="R132" s="15">
        <v>0.04</v>
      </c>
      <c r="S132" s="15">
        <f t="shared" si="20"/>
        <v>0</v>
      </c>
    </row>
    <row r="133" spans="1:21" x14ac:dyDescent="0.2">
      <c r="A133" s="36" t="s">
        <v>211</v>
      </c>
      <c r="B133" s="36" t="s">
        <v>131</v>
      </c>
      <c r="C133" s="36">
        <v>90445600</v>
      </c>
      <c r="D133" s="36" t="s">
        <v>277</v>
      </c>
      <c r="E133" s="12">
        <v>25</v>
      </c>
      <c r="F133" s="12">
        <v>600</v>
      </c>
      <c r="G133" s="12">
        <v>10</v>
      </c>
      <c r="H133" s="12">
        <v>50</v>
      </c>
      <c r="I133" s="12"/>
      <c r="J133" s="12"/>
      <c r="K133" s="12"/>
      <c r="L133" s="12">
        <v>300</v>
      </c>
      <c r="M133" s="12"/>
      <c r="N133" s="13"/>
      <c r="O133" s="12">
        <f t="shared" si="18"/>
        <v>300</v>
      </c>
      <c r="P133" s="12">
        <f t="shared" si="19"/>
        <v>6</v>
      </c>
      <c r="Q133" s="57"/>
      <c r="R133" s="15">
        <v>0.04</v>
      </c>
      <c r="S133" s="15">
        <f t="shared" si="20"/>
        <v>0.24</v>
      </c>
    </row>
    <row r="134" spans="1:21" x14ac:dyDescent="0.2">
      <c r="A134" s="11" t="s">
        <v>162</v>
      </c>
      <c r="B134" s="11" t="s">
        <v>163</v>
      </c>
      <c r="C134" s="11" t="s">
        <v>162</v>
      </c>
      <c r="D134" s="11" t="s">
        <v>275</v>
      </c>
      <c r="E134" s="12">
        <v>25</v>
      </c>
      <c r="F134" s="12">
        <v>750</v>
      </c>
      <c r="G134" s="12">
        <v>10</v>
      </c>
      <c r="H134" s="12">
        <v>50</v>
      </c>
      <c r="I134" s="12"/>
      <c r="J134" s="12"/>
      <c r="K134" s="12"/>
      <c r="L134" s="12"/>
      <c r="M134" s="12"/>
      <c r="N134" s="13"/>
      <c r="O134" s="12">
        <f t="shared" si="18"/>
        <v>0</v>
      </c>
      <c r="P134" s="12">
        <f t="shared" si="19"/>
        <v>0</v>
      </c>
      <c r="Q134" s="57"/>
      <c r="R134" s="15">
        <v>0.04</v>
      </c>
      <c r="S134" s="15">
        <f t="shared" si="20"/>
        <v>0</v>
      </c>
    </row>
    <row r="135" spans="1:21" x14ac:dyDescent="0.2">
      <c r="A135" s="36" t="s">
        <v>218</v>
      </c>
      <c r="B135" s="36" t="s">
        <v>163</v>
      </c>
      <c r="C135" s="31" t="s">
        <v>219</v>
      </c>
      <c r="D135" s="36" t="s">
        <v>277</v>
      </c>
      <c r="E135" s="12">
        <v>25</v>
      </c>
      <c r="F135" s="12">
        <v>750</v>
      </c>
      <c r="G135" s="12">
        <v>10</v>
      </c>
      <c r="H135" s="12">
        <v>50</v>
      </c>
      <c r="I135" s="12"/>
      <c r="J135" s="12"/>
      <c r="K135" s="12"/>
      <c r="L135" s="12"/>
      <c r="M135" s="12"/>
      <c r="N135" s="13"/>
      <c r="O135" s="12">
        <f t="shared" si="18"/>
        <v>0</v>
      </c>
      <c r="P135" s="12">
        <f t="shared" si="19"/>
        <v>0</v>
      </c>
      <c r="Q135" s="57"/>
      <c r="R135" s="15">
        <v>0.04</v>
      </c>
      <c r="S135" s="15">
        <f t="shared" si="20"/>
        <v>0</v>
      </c>
    </row>
    <row r="136" spans="1:21" x14ac:dyDescent="0.2">
      <c r="A136" s="11" t="s">
        <v>132</v>
      </c>
      <c r="B136" s="11" t="s">
        <v>133</v>
      </c>
      <c r="C136" s="11" t="s">
        <v>132</v>
      </c>
      <c r="D136" s="11" t="s">
        <v>275</v>
      </c>
      <c r="E136" s="12">
        <v>25</v>
      </c>
      <c r="F136" s="12">
        <v>900</v>
      </c>
      <c r="G136" s="12">
        <v>10</v>
      </c>
      <c r="H136" s="12">
        <v>50</v>
      </c>
      <c r="I136" s="12"/>
      <c r="J136" s="12"/>
      <c r="K136" s="12"/>
      <c r="L136" s="12"/>
      <c r="M136" s="12"/>
      <c r="N136" s="13"/>
      <c r="O136" s="12">
        <f t="shared" si="18"/>
        <v>0</v>
      </c>
      <c r="P136" s="12">
        <f t="shared" si="19"/>
        <v>0</v>
      </c>
      <c r="Q136" s="57"/>
      <c r="R136" s="15">
        <v>0.06</v>
      </c>
      <c r="S136" s="15">
        <f t="shared" si="20"/>
        <v>0</v>
      </c>
    </row>
    <row r="137" spans="1:21" x14ac:dyDescent="0.2">
      <c r="A137" s="36" t="s">
        <v>264</v>
      </c>
      <c r="B137" s="36" t="s">
        <v>133</v>
      </c>
      <c r="C137" s="31" t="s">
        <v>265</v>
      </c>
      <c r="D137" s="36" t="s">
        <v>277</v>
      </c>
      <c r="E137" s="12">
        <v>25</v>
      </c>
      <c r="F137" s="12">
        <v>900</v>
      </c>
      <c r="G137" s="12">
        <v>10</v>
      </c>
      <c r="H137" s="12">
        <v>50</v>
      </c>
      <c r="I137" s="12"/>
      <c r="J137" s="12"/>
      <c r="K137" s="12">
        <v>200</v>
      </c>
      <c r="L137" s="12"/>
      <c r="M137" s="12"/>
      <c r="N137" s="13"/>
      <c r="O137" s="12">
        <f t="shared" si="18"/>
        <v>200</v>
      </c>
      <c r="P137" s="12">
        <f t="shared" si="19"/>
        <v>4</v>
      </c>
      <c r="Q137" s="57"/>
      <c r="R137" s="15">
        <v>0.06</v>
      </c>
      <c r="S137" s="15">
        <f t="shared" si="20"/>
        <v>0.24</v>
      </c>
    </row>
    <row r="138" spans="1:21" x14ac:dyDescent="0.2">
      <c r="A138" s="11" t="s">
        <v>134</v>
      </c>
      <c r="B138" s="11" t="s">
        <v>135</v>
      </c>
      <c r="C138" s="11" t="s">
        <v>134</v>
      </c>
      <c r="D138" s="11" t="s">
        <v>275</v>
      </c>
      <c r="E138" s="12">
        <v>25</v>
      </c>
      <c r="F138" s="12">
        <v>1200</v>
      </c>
      <c r="G138" s="12">
        <v>10</v>
      </c>
      <c r="H138" s="12">
        <v>50</v>
      </c>
      <c r="I138" s="12"/>
      <c r="J138" s="12"/>
      <c r="K138" s="12"/>
      <c r="L138" s="12"/>
      <c r="M138" s="12"/>
      <c r="N138" s="13"/>
      <c r="O138" s="12">
        <f t="shared" si="18"/>
        <v>0</v>
      </c>
      <c r="P138" s="12">
        <f t="shared" si="19"/>
        <v>0</v>
      </c>
      <c r="Q138" s="57"/>
      <c r="R138" s="15">
        <v>0.08</v>
      </c>
      <c r="S138" s="15">
        <f t="shared" si="20"/>
        <v>0</v>
      </c>
    </row>
    <row r="139" spans="1:21" x14ac:dyDescent="0.2">
      <c r="A139" s="26" t="s">
        <v>451</v>
      </c>
      <c r="B139" s="36" t="s">
        <v>135</v>
      </c>
      <c r="C139" s="26">
        <v>90445810</v>
      </c>
      <c r="D139" s="36" t="s">
        <v>277</v>
      </c>
      <c r="E139" s="12" t="s">
        <v>63</v>
      </c>
      <c r="F139" s="12">
        <v>1200</v>
      </c>
      <c r="G139" s="12">
        <v>10</v>
      </c>
      <c r="H139" s="12">
        <v>50</v>
      </c>
      <c r="I139" s="12"/>
      <c r="J139" s="12"/>
      <c r="K139" s="12"/>
      <c r="L139" s="12"/>
      <c r="M139" s="12"/>
      <c r="N139" s="13"/>
      <c r="O139" s="12">
        <f t="shared" si="18"/>
        <v>0</v>
      </c>
      <c r="P139" s="12">
        <f t="shared" si="19"/>
        <v>0</v>
      </c>
      <c r="Q139" s="57"/>
      <c r="R139" s="15">
        <v>0.08</v>
      </c>
      <c r="S139" s="15">
        <f t="shared" si="20"/>
        <v>0</v>
      </c>
    </row>
    <row r="140" spans="1:21" x14ac:dyDescent="0.2">
      <c r="A140" s="11" t="s">
        <v>238</v>
      </c>
      <c r="B140" s="11" t="s">
        <v>239</v>
      </c>
      <c r="C140" s="11" t="s">
        <v>238</v>
      </c>
      <c r="D140" s="11" t="s">
        <v>275</v>
      </c>
      <c r="E140" s="12">
        <v>25</v>
      </c>
      <c r="F140" s="12">
        <v>1524</v>
      </c>
      <c r="G140" s="12">
        <v>10</v>
      </c>
      <c r="H140" s="12">
        <v>50</v>
      </c>
      <c r="I140" s="12"/>
      <c r="J140" s="12"/>
      <c r="K140" s="12"/>
      <c r="L140" s="12"/>
      <c r="M140" s="12"/>
      <c r="N140" s="13"/>
      <c r="O140" s="12">
        <f t="shared" si="18"/>
        <v>0</v>
      </c>
      <c r="P140" s="12">
        <f t="shared" si="19"/>
        <v>0</v>
      </c>
      <c r="Q140" s="57"/>
      <c r="R140" s="15">
        <v>0.08</v>
      </c>
      <c r="S140" s="15">
        <f t="shared" si="20"/>
        <v>0</v>
      </c>
    </row>
    <row r="141" spans="1:21" x14ac:dyDescent="0.2">
      <c r="A141" s="11" t="s">
        <v>164</v>
      </c>
      <c r="B141" s="11" t="s">
        <v>165</v>
      </c>
      <c r="C141" s="11" t="s">
        <v>164</v>
      </c>
      <c r="D141" s="11" t="s">
        <v>275</v>
      </c>
      <c r="E141" s="12">
        <v>25</v>
      </c>
      <c r="F141" s="12">
        <v>1800</v>
      </c>
      <c r="G141" s="12">
        <v>10</v>
      </c>
      <c r="H141" s="12">
        <v>50</v>
      </c>
      <c r="I141" s="12"/>
      <c r="J141" s="12"/>
      <c r="K141" s="12"/>
      <c r="L141" s="12"/>
      <c r="M141" s="12"/>
      <c r="N141" s="13"/>
      <c r="O141" s="12">
        <f t="shared" si="18"/>
        <v>0</v>
      </c>
      <c r="P141" s="12">
        <f t="shared" si="19"/>
        <v>0</v>
      </c>
      <c r="Q141" s="57"/>
      <c r="R141" s="15">
        <v>0.12</v>
      </c>
      <c r="S141" s="15">
        <f t="shared" si="20"/>
        <v>0</v>
      </c>
    </row>
    <row r="142" spans="1:21" x14ac:dyDescent="0.2">
      <c r="A142" s="36" t="s">
        <v>227</v>
      </c>
      <c r="B142" s="36" t="s">
        <v>165</v>
      </c>
      <c r="C142" s="36">
        <v>90445900</v>
      </c>
      <c r="D142" s="36" t="s">
        <v>277</v>
      </c>
      <c r="E142" s="12">
        <v>25</v>
      </c>
      <c r="F142" s="12">
        <v>1800</v>
      </c>
      <c r="G142" s="12">
        <v>10</v>
      </c>
      <c r="H142" s="12">
        <v>50</v>
      </c>
      <c r="I142" s="12"/>
      <c r="J142" s="12"/>
      <c r="K142" s="12"/>
      <c r="L142" s="12"/>
      <c r="M142" s="12"/>
      <c r="N142" s="13"/>
      <c r="O142" s="12">
        <f t="shared" si="18"/>
        <v>0</v>
      </c>
      <c r="P142" s="12">
        <f t="shared" si="19"/>
        <v>0</v>
      </c>
      <c r="Q142" s="57"/>
      <c r="R142" s="15">
        <v>0.12</v>
      </c>
      <c r="S142" s="15">
        <f t="shared" si="20"/>
        <v>0</v>
      </c>
      <c r="T142" s="43"/>
    </row>
    <row r="143" spans="1:21" x14ac:dyDescent="0.2">
      <c r="A143" s="36" t="s">
        <v>301</v>
      </c>
      <c r="B143" s="36" t="s">
        <v>302</v>
      </c>
      <c r="C143" s="36">
        <v>90446000</v>
      </c>
      <c r="D143" s="36" t="s">
        <v>277</v>
      </c>
      <c r="E143" s="12">
        <v>25</v>
      </c>
      <c r="F143" s="12">
        <v>2400</v>
      </c>
      <c r="G143" s="12">
        <v>10</v>
      </c>
      <c r="H143" s="12">
        <v>50</v>
      </c>
      <c r="I143" s="12"/>
      <c r="J143" s="12"/>
      <c r="K143" s="12">
        <v>100</v>
      </c>
      <c r="L143" s="12"/>
      <c r="M143" s="12"/>
      <c r="N143" s="13"/>
      <c r="O143" s="12">
        <f t="shared" si="18"/>
        <v>100</v>
      </c>
      <c r="P143" s="12">
        <f t="shared" si="19"/>
        <v>2</v>
      </c>
      <c r="Q143" s="57"/>
      <c r="R143" s="15">
        <v>0.12</v>
      </c>
      <c r="S143" s="15">
        <f t="shared" si="20"/>
        <v>0.24</v>
      </c>
      <c r="T143" s="43"/>
    </row>
    <row r="144" spans="1:21" x14ac:dyDescent="0.2">
      <c r="A144" s="305"/>
      <c r="B144" s="305"/>
      <c r="C144" s="305"/>
      <c r="D144" s="305"/>
      <c r="E144" s="305"/>
      <c r="F144" s="305"/>
      <c r="G144" s="305"/>
      <c r="H144" s="305"/>
      <c r="I144" s="36">
        <f t="shared" ref="I144:P144" si="21">SUBTOTAL(9,I5:I143)</f>
        <v>4900</v>
      </c>
      <c r="J144" s="36">
        <f t="shared" si="21"/>
        <v>2500</v>
      </c>
      <c r="K144" s="36">
        <f t="shared" si="21"/>
        <v>9970</v>
      </c>
      <c r="L144" s="36">
        <f t="shared" si="21"/>
        <v>9250</v>
      </c>
      <c r="M144" s="36">
        <f t="shared" ref="M144" si="22">SUBTOTAL(9,M5:M143)</f>
        <v>12070</v>
      </c>
      <c r="N144" s="36">
        <f t="shared" si="21"/>
        <v>0</v>
      </c>
      <c r="O144" s="36">
        <f t="shared" si="21"/>
        <v>38690</v>
      </c>
      <c r="P144" s="36">
        <f t="shared" si="21"/>
        <v>426</v>
      </c>
      <c r="Q144" s="59"/>
      <c r="R144" s="12"/>
      <c r="S144" s="36">
        <f>SUBTOTAL(9,S5:S143)</f>
        <v>27.249999999999986</v>
      </c>
      <c r="T144" s="3">
        <f>SUM(T13:T143)</f>
        <v>25.389999999999997</v>
      </c>
      <c r="U144" s="3">
        <f>SUM(U13:U143)</f>
        <v>100.00000000000001</v>
      </c>
    </row>
    <row r="145" spans="1:19" x14ac:dyDescent="0.2">
      <c r="A145" s="305"/>
      <c r="B145" s="305"/>
      <c r="C145" s="305"/>
      <c r="D145" s="305"/>
      <c r="E145" s="305"/>
      <c r="F145" s="305"/>
      <c r="G145" s="305"/>
      <c r="H145" s="305"/>
      <c r="I145" s="36">
        <v>49</v>
      </c>
      <c r="J145" s="36">
        <v>45</v>
      </c>
      <c r="K145" s="36">
        <v>93</v>
      </c>
      <c r="L145" s="36">
        <v>63</v>
      </c>
      <c r="M145" s="36">
        <v>176</v>
      </c>
      <c r="N145" s="36"/>
      <c r="O145" s="36"/>
      <c r="P145" s="36">
        <f>SUM(I145:N145)</f>
        <v>426</v>
      </c>
      <c r="S145" s="3">
        <f>S144/30</f>
        <v>0.90833333333333288</v>
      </c>
    </row>
    <row r="146" spans="1:19" x14ac:dyDescent="0.2">
      <c r="A146" s="305"/>
      <c r="B146" s="305"/>
      <c r="C146" s="305"/>
      <c r="D146" s="305"/>
      <c r="E146" s="305"/>
      <c r="F146" s="305"/>
      <c r="G146" s="305"/>
      <c r="H146" s="305"/>
      <c r="I146" s="36">
        <v>2.5299999999999998</v>
      </c>
      <c r="J146" s="36">
        <v>2.7</v>
      </c>
      <c r="K146" s="36">
        <v>6.13</v>
      </c>
      <c r="L146" s="36">
        <v>4.05</v>
      </c>
      <c r="M146" s="36">
        <v>11.84</v>
      </c>
      <c r="N146" s="36"/>
      <c r="O146" s="36"/>
      <c r="P146" s="36">
        <f>SUM(I146:N146)</f>
        <v>27.25</v>
      </c>
    </row>
    <row r="147" spans="1:19" x14ac:dyDescent="0.2">
      <c r="A147" s="34"/>
      <c r="B147" s="34"/>
      <c r="C147" s="34"/>
      <c r="D147" s="34"/>
      <c r="E147" s="34"/>
      <c r="F147" s="34"/>
      <c r="G147" s="34"/>
      <c r="H147" s="34"/>
    </row>
    <row r="148" spans="1:19" x14ac:dyDescent="0.2">
      <c r="A148" s="28" t="s">
        <v>136</v>
      </c>
      <c r="B148" s="28" t="s">
        <v>136</v>
      </c>
      <c r="C148" s="30"/>
      <c r="D148" s="30"/>
      <c r="E148" s="8" t="s">
        <v>10</v>
      </c>
      <c r="F148" s="8" t="s">
        <v>137</v>
      </c>
      <c r="G148" s="300" t="s">
        <v>138</v>
      </c>
      <c r="H148" s="301"/>
      <c r="I148" s="20"/>
      <c r="J148" s="20"/>
      <c r="K148" s="20"/>
      <c r="L148" s="20"/>
      <c r="M148" s="20"/>
      <c r="N148" s="20"/>
      <c r="O148" s="12"/>
      <c r="P148" s="12"/>
      <c r="Q148" s="35"/>
      <c r="R148" s="12"/>
      <c r="S148" s="15"/>
    </row>
    <row r="149" spans="1:19" x14ac:dyDescent="0.2">
      <c r="A149" s="36"/>
      <c r="B149" s="36"/>
      <c r="C149" s="36"/>
      <c r="D149" s="36"/>
      <c r="E149" s="8"/>
      <c r="F149" s="8"/>
      <c r="G149" s="8" t="s">
        <v>139</v>
      </c>
      <c r="H149" s="8" t="s">
        <v>140</v>
      </c>
      <c r="I149" s="8" t="s">
        <v>140</v>
      </c>
      <c r="J149" s="8" t="s">
        <v>140</v>
      </c>
      <c r="K149" s="8" t="s">
        <v>140</v>
      </c>
      <c r="L149" s="8" t="s">
        <v>140</v>
      </c>
      <c r="M149" s="8" t="s">
        <v>140</v>
      </c>
      <c r="N149" s="8" t="s">
        <v>140</v>
      </c>
      <c r="O149" s="36" t="s">
        <v>140</v>
      </c>
      <c r="P149" s="36" t="s">
        <v>12</v>
      </c>
      <c r="Q149" s="37"/>
      <c r="R149" s="12"/>
      <c r="S149" s="15"/>
    </row>
    <row r="150" spans="1:19" x14ac:dyDescent="0.2">
      <c r="A150" s="38" t="s">
        <v>142</v>
      </c>
      <c r="B150" s="38" t="s">
        <v>143</v>
      </c>
      <c r="C150" s="38" t="s">
        <v>142</v>
      </c>
      <c r="D150" s="38" t="s">
        <v>142</v>
      </c>
      <c r="E150" s="12">
        <v>13</v>
      </c>
      <c r="F150" s="12">
        <v>25</v>
      </c>
      <c r="G150" s="12">
        <v>5</v>
      </c>
      <c r="H150" s="12">
        <v>125</v>
      </c>
      <c r="I150" s="12"/>
      <c r="J150" s="12"/>
      <c r="K150" s="12"/>
      <c r="L150" s="12"/>
      <c r="M150" s="12"/>
      <c r="N150" s="12"/>
      <c r="O150" s="12">
        <f>SUM(I150:N150)</f>
        <v>0</v>
      </c>
      <c r="P150" s="12">
        <f>$O150/$H150</f>
        <v>0</v>
      </c>
      <c r="Q150" s="39"/>
      <c r="R150" s="15">
        <v>0.09</v>
      </c>
      <c r="S150" s="15">
        <f>$P150*$R150</f>
        <v>0</v>
      </c>
    </row>
    <row r="151" spans="1:19" x14ac:dyDescent="0.2">
      <c r="A151" s="38" t="s">
        <v>144</v>
      </c>
      <c r="B151" s="38" t="s">
        <v>145</v>
      </c>
      <c r="C151" s="38" t="s">
        <v>144</v>
      </c>
      <c r="D151" s="38" t="s">
        <v>144</v>
      </c>
      <c r="E151" s="12">
        <v>19</v>
      </c>
      <c r="F151" s="12">
        <v>25</v>
      </c>
      <c r="G151" s="12">
        <v>5</v>
      </c>
      <c r="H151" s="12">
        <v>125</v>
      </c>
      <c r="I151" s="12"/>
      <c r="J151" s="12"/>
      <c r="K151" s="12"/>
      <c r="L151" s="12"/>
      <c r="M151" s="12"/>
      <c r="N151" s="12"/>
      <c r="O151" s="12">
        <f>SUM(I151:N151)</f>
        <v>0</v>
      </c>
      <c r="P151" s="12">
        <f>$O151/$H151</f>
        <v>0</v>
      </c>
      <c r="Q151" s="39"/>
      <c r="R151" s="15">
        <v>0.15</v>
      </c>
      <c r="S151" s="15">
        <f>$P151*$R151</f>
        <v>0</v>
      </c>
    </row>
    <row r="152" spans="1:19" x14ac:dyDescent="0.2">
      <c r="B152" s="3"/>
      <c r="I152" s="36">
        <f t="shared" ref="I152:N152" si="23">SUM(I150:I151)</f>
        <v>0</v>
      </c>
      <c r="J152" s="36">
        <f t="shared" si="23"/>
        <v>0</v>
      </c>
      <c r="K152" s="36">
        <f t="shared" si="23"/>
        <v>0</v>
      </c>
      <c r="L152" s="36">
        <f t="shared" si="23"/>
        <v>0</v>
      </c>
      <c r="M152" s="36">
        <f t="shared" ref="M152" si="24">SUM(M150:M151)</f>
        <v>0</v>
      </c>
      <c r="N152" s="36">
        <f t="shared" si="23"/>
        <v>0</v>
      </c>
      <c r="O152" s="36">
        <f>SUBTOTAL(9,O150:O151)</f>
        <v>0</v>
      </c>
      <c r="P152" s="36">
        <f>SUBTOTAL(9,P150:P151)</f>
        <v>0</v>
      </c>
      <c r="Q152" s="37"/>
      <c r="R152" s="12"/>
      <c r="S152" s="33">
        <f>SUBTOTAL(9,S150:S151)</f>
        <v>0</v>
      </c>
    </row>
    <row r="153" spans="1:19" x14ac:dyDescent="0.2">
      <c r="B153" s="3"/>
      <c r="I153" s="40"/>
      <c r="J153" s="40"/>
      <c r="K153" s="40"/>
      <c r="L153" s="40"/>
      <c r="M153" s="40"/>
      <c r="N153" s="40"/>
      <c r="O153" s="36">
        <v>0</v>
      </c>
      <c r="P153" s="36">
        <v>0</v>
      </c>
      <c r="Q153" s="35"/>
      <c r="R153" s="12"/>
      <c r="S153" s="33">
        <v>0</v>
      </c>
    </row>
  </sheetData>
  <autoFilter ref="D3:D146"/>
  <mergeCells count="11">
    <mergeCell ref="R3:S3"/>
    <mergeCell ref="A1:H1"/>
    <mergeCell ref="A2:D2"/>
    <mergeCell ref="E2:H2"/>
    <mergeCell ref="G3:H3"/>
    <mergeCell ref="O3:P3"/>
    <mergeCell ref="A109:B109"/>
    <mergeCell ref="A144:H144"/>
    <mergeCell ref="A145:H145"/>
    <mergeCell ref="A146:H146"/>
    <mergeCell ref="G148:H148"/>
  </mergeCells>
  <conditionalFormatting sqref="A5:M143">
    <cfRule type="expression" dxfId="425" priority="1">
      <formula>MOD(ROW(),2)</formula>
    </cfRule>
  </conditionalFormatting>
  <conditionalFormatting sqref="N5:XFD143">
    <cfRule type="expression" dxfId="424" priority="3">
      <formula>MOD(ROW(),2)</formula>
    </cfRule>
  </conditionalFormatting>
  <conditionalFormatting sqref="O5:O143">
    <cfRule type="cellIs" dxfId="423" priority="5" operator="greaterThan">
      <formula>10000</formula>
    </cfRule>
  </conditionalFormatting>
  <conditionalFormatting sqref="O110:O143">
    <cfRule type="cellIs" dxfId="422" priority="6" operator="greaterThan">
      <formula>2000</formula>
    </cfRule>
  </conditionalFormatting>
  <conditionalFormatting sqref="S5:S108">
    <cfRule type="cellIs" dxfId="421" priority="4" operator="greaterThan">
      <formula>10</formula>
    </cfRule>
  </conditionalFormatting>
  <conditionalFormatting sqref="S139">
    <cfRule type="cellIs" dxfId="420" priority="2" operator="greaterThan">
      <formula>10</formula>
    </cfRule>
  </conditionalFormatting>
  <pageMargins left="0.25" right="0.25" top="0.75" bottom="0.75" header="0.3" footer="0.3"/>
  <pageSetup paperSize="9" scale="69" fitToHeight="0" orientation="landscape" r:id="rId1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1">
    <pageSetUpPr fitToPage="1"/>
  </sheetPr>
  <dimension ref="A1:T153"/>
  <sheetViews>
    <sheetView zoomScaleNormal="100" workbookViewId="0">
      <pane xSplit="4" ySplit="4" topLeftCell="E5" activePane="bottomRight" state="frozen"/>
      <selection pane="topRight" activeCell="D1" sqref="D1"/>
      <selection pane="bottomLeft" activeCell="A4" sqref="A4"/>
      <selection pane="bottomRight" activeCell="E5" sqref="E5"/>
    </sheetView>
  </sheetViews>
  <sheetFormatPr defaultColWidth="9.140625" defaultRowHeight="12.75" x14ac:dyDescent="0.2"/>
  <cols>
    <col min="1" max="1" width="12.5703125" style="3" customWidth="1"/>
    <col min="2" max="2" width="14" style="41" customWidth="1"/>
    <col min="3" max="3" width="14" style="3" bestFit="1" customWidth="1"/>
    <col min="4" max="4" width="12.28515625" style="3" customWidth="1"/>
    <col min="5" max="5" width="7.85546875" style="3" customWidth="1"/>
    <col min="6" max="6" width="8.5703125" style="3" customWidth="1"/>
    <col min="7" max="7" width="6.140625" style="3" customWidth="1"/>
    <col min="8" max="8" width="6.42578125" style="3" customWidth="1"/>
    <col min="9" max="12" width="10.140625" style="3" customWidth="1"/>
    <col min="13" max="13" width="8.28515625" style="3" customWidth="1"/>
    <col min="14" max="14" width="10.7109375" style="3" bestFit="1" customWidth="1"/>
    <col min="15" max="15" width="8.28515625" style="3" bestFit="1" customWidth="1"/>
    <col min="16" max="17" width="9.42578125" style="3" customWidth="1"/>
    <col min="18" max="18" width="9.28515625" style="3" customWidth="1"/>
    <col min="19" max="16384" width="9.140625" style="3"/>
  </cols>
  <sheetData>
    <row r="1" spans="1:20" x14ac:dyDescent="0.2">
      <c r="A1" s="303" t="s">
        <v>281</v>
      </c>
      <c r="B1" s="303"/>
      <c r="C1" s="303"/>
      <c r="D1" s="303"/>
      <c r="E1" s="303"/>
      <c r="F1" s="303"/>
      <c r="G1" s="303"/>
      <c r="H1" s="303"/>
      <c r="I1" s="30" t="s">
        <v>504</v>
      </c>
      <c r="J1" s="30" t="s">
        <v>507</v>
      </c>
      <c r="K1" s="30" t="s">
        <v>521</v>
      </c>
      <c r="L1" s="30" t="s">
        <v>521</v>
      </c>
      <c r="M1" s="20"/>
      <c r="N1" s="20"/>
      <c r="O1" s="20"/>
    </row>
    <row r="2" spans="1:20" x14ac:dyDescent="0.2">
      <c r="A2" s="303" t="s">
        <v>520</v>
      </c>
      <c r="B2" s="303"/>
      <c r="C2" s="303"/>
      <c r="D2" s="303"/>
      <c r="E2" s="303"/>
      <c r="F2" s="303"/>
      <c r="G2" s="303"/>
      <c r="H2" s="303"/>
      <c r="I2" s="10"/>
      <c r="J2" s="10"/>
      <c r="K2" s="10"/>
      <c r="L2" s="10"/>
      <c r="M2" s="8"/>
      <c r="N2" s="8"/>
      <c r="O2" s="8"/>
      <c r="P2" s="29"/>
      <c r="Q2" s="29"/>
      <c r="R2" s="30"/>
    </row>
    <row r="3" spans="1:20" x14ac:dyDescent="0.2">
      <c r="A3" s="8" t="s">
        <v>0</v>
      </c>
      <c r="B3" s="8" t="s">
        <v>1</v>
      </c>
      <c r="C3" s="8" t="s">
        <v>2</v>
      </c>
      <c r="D3" s="8" t="s">
        <v>274</v>
      </c>
      <c r="E3" s="8" t="s">
        <v>3</v>
      </c>
      <c r="F3" s="8" t="s">
        <v>4</v>
      </c>
      <c r="G3" s="302" t="s">
        <v>5</v>
      </c>
      <c r="H3" s="302"/>
      <c r="I3" s="31" t="s">
        <v>502</v>
      </c>
      <c r="J3" s="31" t="s">
        <v>506</v>
      </c>
      <c r="K3" s="31" t="s">
        <v>515</v>
      </c>
      <c r="L3" s="31" t="s">
        <v>518</v>
      </c>
      <c r="M3" s="36"/>
      <c r="N3" s="302" t="s">
        <v>6</v>
      </c>
      <c r="O3" s="302"/>
      <c r="P3" s="55"/>
      <c r="Q3" s="300" t="s">
        <v>7</v>
      </c>
      <c r="R3" s="301"/>
    </row>
    <row r="4" spans="1:20" x14ac:dyDescent="0.2">
      <c r="A4" s="36" t="s">
        <v>8</v>
      </c>
      <c r="B4" s="36"/>
      <c r="C4" s="36"/>
      <c r="D4" s="36"/>
      <c r="E4" s="7" t="s">
        <v>9</v>
      </c>
      <c r="F4" s="36" t="s">
        <v>10</v>
      </c>
      <c r="G4" s="8" t="s">
        <v>11</v>
      </c>
      <c r="H4" s="8" t="s">
        <v>12</v>
      </c>
      <c r="I4" s="36" t="s">
        <v>503</v>
      </c>
      <c r="J4" s="36" t="s">
        <v>507</v>
      </c>
      <c r="K4" s="36" t="s">
        <v>516</v>
      </c>
      <c r="L4" s="36" t="s">
        <v>519</v>
      </c>
      <c r="M4" s="36"/>
      <c r="N4" s="8" t="s">
        <v>13</v>
      </c>
      <c r="O4" s="8" t="s">
        <v>12</v>
      </c>
      <c r="P4" s="56"/>
      <c r="Q4" s="10" t="s">
        <v>14</v>
      </c>
      <c r="R4" s="10" t="s">
        <v>15</v>
      </c>
    </row>
    <row r="5" spans="1:20" x14ac:dyDescent="0.2">
      <c r="A5" s="11" t="s">
        <v>383</v>
      </c>
      <c r="B5" s="11" t="s">
        <v>384</v>
      </c>
      <c r="C5" s="11" t="s">
        <v>383</v>
      </c>
      <c r="D5" s="11" t="s">
        <v>275</v>
      </c>
      <c r="E5" s="12">
        <v>15</v>
      </c>
      <c r="F5" s="12">
        <v>225</v>
      </c>
      <c r="G5" s="12">
        <v>10</v>
      </c>
      <c r="H5" s="12">
        <v>400</v>
      </c>
      <c r="I5" s="12"/>
      <c r="J5" s="12"/>
      <c r="K5" s="12"/>
      <c r="L5" s="12"/>
      <c r="M5" s="13"/>
      <c r="N5" s="12">
        <f t="shared" ref="N5:N19" si="0">SUM(I5:M5)</f>
        <v>0</v>
      </c>
      <c r="O5" s="12">
        <f t="shared" ref="O5:O19" si="1">$N5/$H5</f>
        <v>0</v>
      </c>
      <c r="P5" s="57"/>
      <c r="Q5" s="15">
        <v>0.06</v>
      </c>
      <c r="R5" s="15">
        <f t="shared" ref="R5:R19" si="2">$O5*$Q5</f>
        <v>0</v>
      </c>
      <c r="S5" s="43">
        <f>SUM(R5:R19)</f>
        <v>1.06</v>
      </c>
      <c r="T5" s="3">
        <f>S5*100/$S$144</f>
        <v>7.3867595818815346</v>
      </c>
    </row>
    <row r="6" spans="1:20" x14ac:dyDescent="0.2">
      <c r="A6" s="11" t="s">
        <v>385</v>
      </c>
      <c r="B6" s="11" t="s">
        <v>386</v>
      </c>
      <c r="C6" s="11" t="s">
        <v>385</v>
      </c>
      <c r="D6" s="11" t="s">
        <v>275</v>
      </c>
      <c r="E6" s="12">
        <v>15</v>
      </c>
      <c r="F6" s="12">
        <v>300</v>
      </c>
      <c r="G6" s="12">
        <v>10</v>
      </c>
      <c r="H6" s="12">
        <v>300</v>
      </c>
      <c r="I6" s="12"/>
      <c r="J6" s="12"/>
      <c r="K6" s="12"/>
      <c r="L6" s="12"/>
      <c r="M6" s="13"/>
      <c r="N6" s="12">
        <f t="shared" si="0"/>
        <v>0</v>
      </c>
      <c r="O6" s="12">
        <f t="shared" si="1"/>
        <v>0</v>
      </c>
      <c r="P6" s="57"/>
      <c r="Q6" s="15">
        <v>0.06</v>
      </c>
      <c r="R6" s="15">
        <f t="shared" si="2"/>
        <v>0</v>
      </c>
      <c r="S6" s="43"/>
    </row>
    <row r="7" spans="1:20" x14ac:dyDescent="0.2">
      <c r="A7" s="36" t="s">
        <v>387</v>
      </c>
      <c r="B7" s="36" t="s">
        <v>259</v>
      </c>
      <c r="C7" s="31" t="s">
        <v>388</v>
      </c>
      <c r="D7" s="36" t="s">
        <v>277</v>
      </c>
      <c r="E7" s="12" t="s">
        <v>167</v>
      </c>
      <c r="F7" s="12">
        <v>300</v>
      </c>
      <c r="G7" s="12">
        <v>10</v>
      </c>
      <c r="H7" s="12">
        <v>300</v>
      </c>
      <c r="I7" s="12"/>
      <c r="J7" s="12"/>
      <c r="K7" s="12"/>
      <c r="L7" s="12"/>
      <c r="M7" s="13"/>
      <c r="N7" s="12">
        <f t="shared" si="0"/>
        <v>0</v>
      </c>
      <c r="O7" s="12">
        <f t="shared" si="1"/>
        <v>0</v>
      </c>
      <c r="P7" s="57"/>
      <c r="Q7" s="15">
        <v>0.06</v>
      </c>
      <c r="R7" s="15">
        <f t="shared" si="2"/>
        <v>0</v>
      </c>
      <c r="S7" s="43"/>
    </row>
    <row r="8" spans="1:20" x14ac:dyDescent="0.2">
      <c r="A8" s="11" t="s">
        <v>258</v>
      </c>
      <c r="B8" s="11" t="s">
        <v>259</v>
      </c>
      <c r="C8" s="11" t="s">
        <v>258</v>
      </c>
      <c r="D8" s="11" t="s">
        <v>275</v>
      </c>
      <c r="E8" s="12">
        <v>15</v>
      </c>
      <c r="F8" s="12">
        <v>375</v>
      </c>
      <c r="G8" s="12">
        <v>10</v>
      </c>
      <c r="H8" s="12">
        <v>200</v>
      </c>
      <c r="I8" s="12"/>
      <c r="J8" s="12"/>
      <c r="K8" s="12"/>
      <c r="L8" s="12"/>
      <c r="M8" s="13"/>
      <c r="N8" s="12">
        <f t="shared" si="0"/>
        <v>0</v>
      </c>
      <c r="O8" s="12">
        <f t="shared" si="1"/>
        <v>0</v>
      </c>
      <c r="P8" s="57"/>
      <c r="Q8" s="15">
        <v>0.06</v>
      </c>
      <c r="R8" s="15">
        <f t="shared" si="2"/>
        <v>0</v>
      </c>
      <c r="S8" s="43"/>
    </row>
    <row r="9" spans="1:20" x14ac:dyDescent="0.2">
      <c r="A9" s="11" t="s">
        <v>26</v>
      </c>
      <c r="B9" s="11" t="s">
        <v>27</v>
      </c>
      <c r="C9" s="11" t="s">
        <v>26</v>
      </c>
      <c r="D9" s="11" t="s">
        <v>275</v>
      </c>
      <c r="E9" s="12">
        <v>15</v>
      </c>
      <c r="F9" s="12">
        <v>457</v>
      </c>
      <c r="G9" s="12">
        <v>10</v>
      </c>
      <c r="H9" s="12">
        <v>200</v>
      </c>
      <c r="I9" s="12">
        <v>400</v>
      </c>
      <c r="J9" s="12"/>
      <c r="K9" s="12"/>
      <c r="L9" s="12"/>
      <c r="M9" s="13"/>
      <c r="N9" s="12">
        <f t="shared" si="0"/>
        <v>400</v>
      </c>
      <c r="O9" s="12">
        <f t="shared" si="1"/>
        <v>2</v>
      </c>
      <c r="P9" s="57"/>
      <c r="Q9" s="15">
        <v>0.05</v>
      </c>
      <c r="R9" s="15">
        <f t="shared" si="2"/>
        <v>0.1</v>
      </c>
    </row>
    <row r="10" spans="1:20" x14ac:dyDescent="0.2">
      <c r="A10" s="36" t="s">
        <v>169</v>
      </c>
      <c r="B10" s="36" t="s">
        <v>27</v>
      </c>
      <c r="C10" s="36">
        <v>90441400</v>
      </c>
      <c r="D10" s="36" t="s">
        <v>277</v>
      </c>
      <c r="E10" s="12" t="s">
        <v>167</v>
      </c>
      <c r="F10" s="12">
        <v>450</v>
      </c>
      <c r="G10" s="12">
        <v>10</v>
      </c>
      <c r="H10" s="12">
        <v>200</v>
      </c>
      <c r="I10" s="12"/>
      <c r="J10" s="12"/>
      <c r="K10" s="12"/>
      <c r="L10" s="12"/>
      <c r="M10" s="13"/>
      <c r="N10" s="12">
        <f t="shared" si="0"/>
        <v>0</v>
      </c>
      <c r="O10" s="12">
        <f t="shared" si="1"/>
        <v>0</v>
      </c>
      <c r="P10" s="57"/>
      <c r="Q10" s="15">
        <v>0.05</v>
      </c>
      <c r="R10" s="15">
        <f t="shared" si="2"/>
        <v>0</v>
      </c>
    </row>
    <row r="11" spans="1:20" x14ac:dyDescent="0.2">
      <c r="A11" s="11" t="s">
        <v>24</v>
      </c>
      <c r="B11" s="11" t="s">
        <v>25</v>
      </c>
      <c r="C11" s="11" t="s">
        <v>24</v>
      </c>
      <c r="D11" s="11" t="s">
        <v>275</v>
      </c>
      <c r="E11" s="12">
        <v>15</v>
      </c>
      <c r="F11" s="12">
        <v>610</v>
      </c>
      <c r="G11" s="12">
        <v>10</v>
      </c>
      <c r="H11" s="12">
        <v>100</v>
      </c>
      <c r="I11" s="12">
        <v>2400</v>
      </c>
      <c r="J11" s="12"/>
      <c r="K11" s="12"/>
      <c r="L11" s="12"/>
      <c r="M11" s="13"/>
      <c r="N11" s="12">
        <f t="shared" si="0"/>
        <v>2400</v>
      </c>
      <c r="O11" s="12">
        <f t="shared" si="1"/>
        <v>24</v>
      </c>
      <c r="P11" s="57"/>
      <c r="Q11" s="15">
        <v>0.04</v>
      </c>
      <c r="R11" s="15">
        <f t="shared" si="2"/>
        <v>0.96</v>
      </c>
    </row>
    <row r="12" spans="1:20" x14ac:dyDescent="0.2">
      <c r="A12" s="36" t="s">
        <v>168</v>
      </c>
      <c r="B12" s="36" t="s">
        <v>25</v>
      </c>
      <c r="C12" s="36">
        <v>90441600</v>
      </c>
      <c r="D12" s="36" t="s">
        <v>277</v>
      </c>
      <c r="E12" s="12" t="s">
        <v>167</v>
      </c>
      <c r="F12" s="12">
        <v>600</v>
      </c>
      <c r="G12" s="12">
        <v>10</v>
      </c>
      <c r="H12" s="12">
        <v>100</v>
      </c>
      <c r="I12" s="12"/>
      <c r="J12" s="12"/>
      <c r="K12" s="12"/>
      <c r="L12" s="12"/>
      <c r="M12" s="13"/>
      <c r="N12" s="12">
        <f t="shared" si="0"/>
        <v>0</v>
      </c>
      <c r="O12" s="12">
        <f t="shared" si="1"/>
        <v>0</v>
      </c>
      <c r="P12" s="57"/>
      <c r="Q12" s="15">
        <v>0.04</v>
      </c>
      <c r="R12" s="15">
        <f t="shared" si="2"/>
        <v>0</v>
      </c>
    </row>
    <row r="13" spans="1:20" x14ac:dyDescent="0.2">
      <c r="A13" s="11" t="s">
        <v>150</v>
      </c>
      <c r="B13" s="11" t="s">
        <v>151</v>
      </c>
      <c r="C13" s="11" t="s">
        <v>150</v>
      </c>
      <c r="D13" s="11" t="s">
        <v>275</v>
      </c>
      <c r="E13" s="12">
        <v>15</v>
      </c>
      <c r="F13" s="12">
        <v>760</v>
      </c>
      <c r="G13" s="12">
        <v>10</v>
      </c>
      <c r="H13" s="12">
        <v>100</v>
      </c>
      <c r="I13" s="12"/>
      <c r="J13" s="12"/>
      <c r="K13" s="12"/>
      <c r="L13" s="12"/>
      <c r="M13" s="13"/>
      <c r="N13" s="12">
        <f t="shared" si="0"/>
        <v>0</v>
      </c>
      <c r="O13" s="12">
        <f t="shared" si="1"/>
        <v>0</v>
      </c>
      <c r="P13" s="57"/>
      <c r="Q13" s="15">
        <v>0.04</v>
      </c>
      <c r="R13" s="15">
        <f t="shared" si="2"/>
        <v>0</v>
      </c>
    </row>
    <row r="14" spans="1:20" x14ac:dyDescent="0.2">
      <c r="A14" s="11" t="s">
        <v>20</v>
      </c>
      <c r="B14" s="11" t="s">
        <v>21</v>
      </c>
      <c r="C14" s="11" t="s">
        <v>20</v>
      </c>
      <c r="D14" s="11" t="s">
        <v>275</v>
      </c>
      <c r="E14" s="12">
        <v>15</v>
      </c>
      <c r="F14" s="12">
        <v>915</v>
      </c>
      <c r="G14" s="12">
        <v>10</v>
      </c>
      <c r="H14" s="12">
        <v>100</v>
      </c>
      <c r="I14" s="12"/>
      <c r="J14" s="12"/>
      <c r="K14" s="12"/>
      <c r="L14" s="12"/>
      <c r="M14" s="13"/>
      <c r="N14" s="12">
        <f t="shared" si="0"/>
        <v>0</v>
      </c>
      <c r="O14" s="12">
        <f t="shared" si="1"/>
        <v>0</v>
      </c>
      <c r="P14" s="57"/>
      <c r="Q14" s="15">
        <v>0.05</v>
      </c>
      <c r="R14" s="15">
        <f t="shared" si="2"/>
        <v>0</v>
      </c>
    </row>
    <row r="15" spans="1:20" x14ac:dyDescent="0.2">
      <c r="A15" s="13" t="s">
        <v>166</v>
      </c>
      <c r="B15" s="13" t="s">
        <v>21</v>
      </c>
      <c r="C15" s="13">
        <v>90441800</v>
      </c>
      <c r="D15" s="36" t="s">
        <v>277</v>
      </c>
      <c r="E15" s="12" t="s">
        <v>167</v>
      </c>
      <c r="F15" s="12">
        <v>900</v>
      </c>
      <c r="G15" s="12">
        <v>10</v>
      </c>
      <c r="H15" s="12">
        <v>100</v>
      </c>
      <c r="I15" s="12"/>
      <c r="J15" s="12"/>
      <c r="K15" s="12"/>
      <c r="L15" s="12"/>
      <c r="M15" s="13"/>
      <c r="N15" s="12">
        <f t="shared" si="0"/>
        <v>0</v>
      </c>
      <c r="O15" s="12">
        <f t="shared" si="1"/>
        <v>0</v>
      </c>
      <c r="P15" s="57"/>
      <c r="Q15" s="15">
        <v>0.05</v>
      </c>
      <c r="R15" s="15">
        <f t="shared" si="2"/>
        <v>0</v>
      </c>
    </row>
    <row r="16" spans="1:20" x14ac:dyDescent="0.2">
      <c r="A16" s="11" t="s">
        <v>16</v>
      </c>
      <c r="B16" s="11" t="s">
        <v>17</v>
      </c>
      <c r="C16" s="11" t="s">
        <v>16</v>
      </c>
      <c r="D16" s="11" t="s">
        <v>275</v>
      </c>
      <c r="E16" s="12">
        <v>15</v>
      </c>
      <c r="F16" s="12">
        <v>1220</v>
      </c>
      <c r="G16" s="12">
        <v>10</v>
      </c>
      <c r="H16" s="12">
        <v>50</v>
      </c>
      <c r="I16" s="12"/>
      <c r="J16" s="12"/>
      <c r="K16" s="12"/>
      <c r="L16" s="12"/>
      <c r="M16" s="13"/>
      <c r="N16" s="12">
        <f t="shared" si="0"/>
        <v>0</v>
      </c>
      <c r="O16" s="12">
        <f t="shared" si="1"/>
        <v>0</v>
      </c>
      <c r="P16" s="57"/>
      <c r="Q16" s="15">
        <v>0.04</v>
      </c>
      <c r="R16" s="15">
        <f t="shared" si="2"/>
        <v>0</v>
      </c>
    </row>
    <row r="17" spans="1:20" x14ac:dyDescent="0.2">
      <c r="A17" s="11" t="s">
        <v>148</v>
      </c>
      <c r="B17" s="11" t="s">
        <v>149</v>
      </c>
      <c r="C17" s="11" t="s">
        <v>148</v>
      </c>
      <c r="D17" s="11" t="s">
        <v>275</v>
      </c>
      <c r="E17" s="12">
        <v>15</v>
      </c>
      <c r="F17" s="12">
        <v>1524</v>
      </c>
      <c r="G17" s="12">
        <v>10</v>
      </c>
      <c r="H17" s="12">
        <v>50</v>
      </c>
      <c r="I17" s="12"/>
      <c r="J17" s="12"/>
      <c r="K17" s="12"/>
      <c r="L17" s="12"/>
      <c r="M17" s="13"/>
      <c r="N17" s="12">
        <f t="shared" si="0"/>
        <v>0</v>
      </c>
      <c r="O17" s="12">
        <f t="shared" si="1"/>
        <v>0</v>
      </c>
      <c r="P17" s="57"/>
      <c r="Q17" s="15">
        <v>0.05</v>
      </c>
      <c r="R17" s="15">
        <f t="shared" si="2"/>
        <v>0</v>
      </c>
    </row>
    <row r="18" spans="1:20" x14ac:dyDescent="0.2">
      <c r="A18" s="11" t="s">
        <v>146</v>
      </c>
      <c r="B18" s="11" t="s">
        <v>147</v>
      </c>
      <c r="C18" s="11" t="s">
        <v>146</v>
      </c>
      <c r="D18" s="11" t="s">
        <v>275</v>
      </c>
      <c r="E18" s="12">
        <v>15</v>
      </c>
      <c r="F18" s="12">
        <v>1800</v>
      </c>
      <c r="G18" s="12">
        <v>10</v>
      </c>
      <c r="H18" s="12">
        <v>50</v>
      </c>
      <c r="I18" s="12"/>
      <c r="J18" s="12"/>
      <c r="K18" s="12"/>
      <c r="L18" s="12"/>
      <c r="M18" s="13"/>
      <c r="N18" s="12">
        <f t="shared" si="0"/>
        <v>0</v>
      </c>
      <c r="O18" s="12">
        <f t="shared" si="1"/>
        <v>0</v>
      </c>
      <c r="P18" s="57"/>
      <c r="Q18" s="15">
        <v>0.06</v>
      </c>
      <c r="R18" s="15">
        <f t="shared" si="2"/>
        <v>0</v>
      </c>
    </row>
    <row r="19" spans="1:20" x14ac:dyDescent="0.2">
      <c r="A19" s="11" t="s">
        <v>353</v>
      </c>
      <c r="B19" s="11" t="s">
        <v>354</v>
      </c>
      <c r="C19" s="11" t="s">
        <v>146</v>
      </c>
      <c r="D19" s="11" t="s">
        <v>275</v>
      </c>
      <c r="E19" s="12">
        <v>15</v>
      </c>
      <c r="F19" s="12">
        <v>2100</v>
      </c>
      <c r="G19" s="12">
        <v>10</v>
      </c>
      <c r="H19" s="12">
        <v>50</v>
      </c>
      <c r="I19" s="12"/>
      <c r="J19" s="12"/>
      <c r="K19" s="12"/>
      <c r="L19" s="12"/>
      <c r="M19" s="13"/>
      <c r="N19" s="12">
        <f t="shared" si="0"/>
        <v>0</v>
      </c>
      <c r="O19" s="12">
        <f t="shared" si="1"/>
        <v>0</v>
      </c>
      <c r="P19" s="57"/>
      <c r="Q19" s="15">
        <v>0.06</v>
      </c>
      <c r="R19" s="15">
        <f t="shared" si="2"/>
        <v>0</v>
      </c>
    </row>
    <row r="20" spans="1:20" ht="15" x14ac:dyDescent="0.2">
      <c r="A20" s="60" t="s">
        <v>28</v>
      </c>
      <c r="B20" s="60"/>
      <c r="C20" s="60"/>
      <c r="D20" s="60"/>
      <c r="E20" s="60"/>
      <c r="F20" s="12"/>
      <c r="G20" s="20"/>
      <c r="H20" s="20"/>
      <c r="I20" s="12"/>
      <c r="J20" s="12"/>
      <c r="K20" s="12"/>
      <c r="L20" s="12"/>
      <c r="M20" s="21"/>
      <c r="N20" s="12"/>
      <c r="O20" s="12"/>
      <c r="P20" s="57"/>
      <c r="Q20" s="12"/>
      <c r="R20" s="15"/>
    </row>
    <row r="21" spans="1:20" x14ac:dyDescent="0.2">
      <c r="A21" s="11" t="s">
        <v>260</v>
      </c>
      <c r="B21" s="11" t="s">
        <v>229</v>
      </c>
      <c r="C21" s="11" t="s">
        <v>260</v>
      </c>
      <c r="D21" s="11" t="s">
        <v>275</v>
      </c>
      <c r="E21" s="12">
        <v>20</v>
      </c>
      <c r="F21" s="12">
        <v>100</v>
      </c>
      <c r="G21" s="12">
        <v>10</v>
      </c>
      <c r="H21" s="12">
        <v>500</v>
      </c>
      <c r="I21" s="12"/>
      <c r="J21" s="12"/>
      <c r="K21" s="12"/>
      <c r="L21" s="12"/>
      <c r="M21" s="13"/>
      <c r="N21" s="12">
        <f t="shared" ref="N21:N37" si="3">SUM(I21:M21)</f>
        <v>0</v>
      </c>
      <c r="O21" s="12">
        <f t="shared" ref="O21:O37" si="4">$N21/$H21</f>
        <v>0</v>
      </c>
      <c r="P21" s="57"/>
      <c r="Q21" s="15">
        <v>0.06</v>
      </c>
      <c r="R21" s="15">
        <f t="shared" ref="R21:R37" si="5">$O21*$Q21</f>
        <v>0</v>
      </c>
      <c r="S21" s="43">
        <f>SUM(R21:R37)</f>
        <v>4.79</v>
      </c>
      <c r="T21" s="3">
        <f>S21*100/$S$144</f>
        <v>33.379790940766554</v>
      </c>
    </row>
    <row r="22" spans="1:20" x14ac:dyDescent="0.2">
      <c r="A22" s="36" t="s">
        <v>228</v>
      </c>
      <c r="B22" s="36" t="s">
        <v>229</v>
      </c>
      <c r="C22" s="36">
        <v>90442100</v>
      </c>
      <c r="D22" s="36" t="s">
        <v>277</v>
      </c>
      <c r="E22" s="12" t="s">
        <v>46</v>
      </c>
      <c r="F22" s="12">
        <v>100</v>
      </c>
      <c r="G22" s="12">
        <v>10</v>
      </c>
      <c r="H22" s="12">
        <v>500</v>
      </c>
      <c r="I22" s="12"/>
      <c r="J22" s="12"/>
      <c r="K22" s="12"/>
      <c r="L22" s="12"/>
      <c r="M22" s="13"/>
      <c r="N22" s="12">
        <f t="shared" si="3"/>
        <v>0</v>
      </c>
      <c r="O22" s="12">
        <f t="shared" si="4"/>
        <v>0</v>
      </c>
      <c r="P22" s="57"/>
      <c r="Q22" s="15">
        <v>0.06</v>
      </c>
      <c r="R22" s="15">
        <f t="shared" si="5"/>
        <v>0</v>
      </c>
      <c r="S22" s="43"/>
    </row>
    <row r="23" spans="1:20" x14ac:dyDescent="0.2">
      <c r="A23" s="36" t="s">
        <v>172</v>
      </c>
      <c r="B23" s="36" t="s">
        <v>173</v>
      </c>
      <c r="C23" s="36">
        <v>90447000</v>
      </c>
      <c r="D23" s="36" t="s">
        <v>277</v>
      </c>
      <c r="E23" s="12" t="s">
        <v>46</v>
      </c>
      <c r="F23" s="12">
        <v>240</v>
      </c>
      <c r="G23" s="12">
        <v>10</v>
      </c>
      <c r="H23" s="12">
        <v>250</v>
      </c>
      <c r="I23" s="12"/>
      <c r="J23" s="12"/>
      <c r="K23" s="12">
        <v>5000</v>
      </c>
      <c r="L23" s="12">
        <v>5000</v>
      </c>
      <c r="M23" s="13"/>
      <c r="N23" s="12">
        <f t="shared" si="3"/>
        <v>10000</v>
      </c>
      <c r="O23" s="12">
        <f t="shared" si="4"/>
        <v>40</v>
      </c>
      <c r="P23" s="57"/>
      <c r="Q23" s="15">
        <v>0.06</v>
      </c>
      <c r="R23" s="15">
        <f t="shared" si="5"/>
        <v>2.4</v>
      </c>
    </row>
    <row r="24" spans="1:20" x14ac:dyDescent="0.2">
      <c r="A24" s="11" t="s">
        <v>389</v>
      </c>
      <c r="B24" s="11" t="s">
        <v>390</v>
      </c>
      <c r="C24" s="11" t="s">
        <v>389</v>
      </c>
      <c r="D24" s="11" t="s">
        <v>275</v>
      </c>
      <c r="E24" s="12">
        <v>20</v>
      </c>
      <c r="F24" s="12">
        <v>300</v>
      </c>
      <c r="G24" s="12">
        <v>10</v>
      </c>
      <c r="H24" s="12">
        <v>200</v>
      </c>
      <c r="I24" s="12"/>
      <c r="J24" s="12"/>
      <c r="K24" s="12"/>
      <c r="L24" s="12"/>
      <c r="M24" s="13"/>
      <c r="N24" s="12">
        <f t="shared" si="3"/>
        <v>0</v>
      </c>
      <c r="O24" s="12">
        <f t="shared" si="4"/>
        <v>0</v>
      </c>
      <c r="P24" s="57"/>
      <c r="Q24" s="15">
        <v>0.06</v>
      </c>
      <c r="R24" s="15">
        <f t="shared" si="5"/>
        <v>0</v>
      </c>
    </row>
    <row r="25" spans="1:20" x14ac:dyDescent="0.2">
      <c r="A25" s="11" t="s">
        <v>50</v>
      </c>
      <c r="B25" s="11" t="s">
        <v>51</v>
      </c>
      <c r="C25" s="11" t="s">
        <v>50</v>
      </c>
      <c r="D25" s="11" t="s">
        <v>275</v>
      </c>
      <c r="E25" s="12">
        <v>20</v>
      </c>
      <c r="F25" s="12">
        <v>457</v>
      </c>
      <c r="G25" s="12">
        <v>10</v>
      </c>
      <c r="H25" s="12">
        <v>100</v>
      </c>
      <c r="I25" s="12"/>
      <c r="J25" s="12"/>
      <c r="K25" s="12"/>
      <c r="L25" s="12"/>
      <c r="M25" s="13"/>
      <c r="N25" s="12">
        <f t="shared" si="3"/>
        <v>0</v>
      </c>
      <c r="O25" s="12">
        <f t="shared" si="4"/>
        <v>0</v>
      </c>
      <c r="P25" s="57"/>
      <c r="Q25" s="15">
        <v>0.04</v>
      </c>
      <c r="R25" s="15">
        <f t="shared" si="5"/>
        <v>0</v>
      </c>
    </row>
    <row r="26" spans="1:20" x14ac:dyDescent="0.2">
      <c r="A26" s="36" t="s">
        <v>171</v>
      </c>
      <c r="B26" s="36" t="s">
        <v>51</v>
      </c>
      <c r="C26" s="36">
        <v>90442400</v>
      </c>
      <c r="D26" s="36" t="s">
        <v>277</v>
      </c>
      <c r="E26" s="12" t="s">
        <v>46</v>
      </c>
      <c r="F26" s="12">
        <v>450</v>
      </c>
      <c r="G26" s="12">
        <v>10</v>
      </c>
      <c r="H26" s="12">
        <v>100</v>
      </c>
      <c r="I26" s="12"/>
      <c r="J26" s="12"/>
      <c r="K26" s="12"/>
      <c r="L26" s="12"/>
      <c r="M26" s="13"/>
      <c r="N26" s="12">
        <f t="shared" si="3"/>
        <v>0</v>
      </c>
      <c r="O26" s="12">
        <f t="shared" si="4"/>
        <v>0</v>
      </c>
      <c r="P26" s="57"/>
      <c r="Q26" s="15">
        <v>0.04</v>
      </c>
      <c r="R26" s="15">
        <f t="shared" si="5"/>
        <v>0</v>
      </c>
    </row>
    <row r="27" spans="1:20" x14ac:dyDescent="0.2">
      <c r="A27" s="11" t="s">
        <v>47</v>
      </c>
      <c r="B27" s="11" t="s">
        <v>48</v>
      </c>
      <c r="C27" s="11" t="s">
        <v>47</v>
      </c>
      <c r="D27" s="11" t="s">
        <v>275</v>
      </c>
      <c r="E27" s="12">
        <v>20</v>
      </c>
      <c r="F27" s="12">
        <v>610</v>
      </c>
      <c r="G27" s="12">
        <v>10</v>
      </c>
      <c r="H27" s="12">
        <v>100</v>
      </c>
      <c r="I27" s="12"/>
      <c r="J27" s="12"/>
      <c r="K27" s="12"/>
      <c r="L27" s="12"/>
      <c r="M27" s="13"/>
      <c r="N27" s="12">
        <f t="shared" si="3"/>
        <v>0</v>
      </c>
      <c r="O27" s="12">
        <f t="shared" si="4"/>
        <v>0</v>
      </c>
      <c r="P27" s="57"/>
      <c r="Q27" s="15">
        <v>0.06</v>
      </c>
      <c r="R27" s="15">
        <f t="shared" si="5"/>
        <v>0</v>
      </c>
    </row>
    <row r="28" spans="1:20" x14ac:dyDescent="0.2">
      <c r="A28" s="36" t="s">
        <v>49</v>
      </c>
      <c r="B28" s="36" t="s">
        <v>48</v>
      </c>
      <c r="C28" s="36">
        <v>90442600</v>
      </c>
      <c r="D28" s="36" t="s">
        <v>277</v>
      </c>
      <c r="E28" s="12" t="s">
        <v>46</v>
      </c>
      <c r="F28" s="12">
        <v>600</v>
      </c>
      <c r="G28" s="12">
        <v>10</v>
      </c>
      <c r="H28" s="12">
        <v>100</v>
      </c>
      <c r="I28" s="12">
        <v>600</v>
      </c>
      <c r="J28" s="12"/>
      <c r="K28" s="12"/>
      <c r="L28" s="12"/>
      <c r="M28" s="13"/>
      <c r="N28" s="12">
        <f t="shared" si="3"/>
        <v>600</v>
      </c>
      <c r="O28" s="12">
        <f t="shared" si="4"/>
        <v>6</v>
      </c>
      <c r="P28" s="57"/>
      <c r="Q28" s="15">
        <v>0.06</v>
      </c>
      <c r="R28" s="15">
        <f t="shared" si="5"/>
        <v>0.36</v>
      </c>
    </row>
    <row r="29" spans="1:20" x14ac:dyDescent="0.2">
      <c r="A29" s="11" t="s">
        <v>154</v>
      </c>
      <c r="B29" s="11" t="s">
        <v>43</v>
      </c>
      <c r="C29" s="11" t="s">
        <v>154</v>
      </c>
      <c r="D29" s="11" t="s">
        <v>275</v>
      </c>
      <c r="E29" s="12">
        <v>20</v>
      </c>
      <c r="F29" s="12">
        <v>760</v>
      </c>
      <c r="G29" s="12">
        <v>10</v>
      </c>
      <c r="H29" s="12">
        <v>100</v>
      </c>
      <c r="I29" s="12"/>
      <c r="J29" s="12"/>
      <c r="K29" s="12"/>
      <c r="L29" s="12"/>
      <c r="M29" s="13"/>
      <c r="N29" s="12">
        <f t="shared" si="3"/>
        <v>0</v>
      </c>
      <c r="O29" s="12">
        <f t="shared" si="4"/>
        <v>0</v>
      </c>
      <c r="P29" s="57"/>
      <c r="Q29" s="15">
        <v>7.0000000000000007E-2</v>
      </c>
      <c r="R29" s="15">
        <f t="shared" si="5"/>
        <v>0</v>
      </c>
    </row>
    <row r="30" spans="1:20" x14ac:dyDescent="0.2">
      <c r="A30" s="36" t="s">
        <v>45</v>
      </c>
      <c r="B30" s="36" t="s">
        <v>43</v>
      </c>
      <c r="C30" s="36">
        <v>90442700</v>
      </c>
      <c r="D30" s="36" t="s">
        <v>277</v>
      </c>
      <c r="E30" s="12" t="s">
        <v>46</v>
      </c>
      <c r="F30" s="12">
        <v>750</v>
      </c>
      <c r="G30" s="12">
        <v>10</v>
      </c>
      <c r="H30" s="12">
        <v>100</v>
      </c>
      <c r="I30" s="12">
        <v>900</v>
      </c>
      <c r="J30" s="12"/>
      <c r="K30" s="12">
        <v>1000</v>
      </c>
      <c r="L30" s="12">
        <v>1000</v>
      </c>
      <c r="M30" s="13"/>
      <c r="N30" s="12">
        <f t="shared" si="3"/>
        <v>2900</v>
      </c>
      <c r="O30" s="12">
        <f t="shared" si="4"/>
        <v>29</v>
      </c>
      <c r="P30" s="57"/>
      <c r="Q30" s="15">
        <v>7.0000000000000007E-2</v>
      </c>
      <c r="R30" s="15">
        <f t="shared" si="5"/>
        <v>2.0300000000000002</v>
      </c>
    </row>
    <row r="31" spans="1:20" x14ac:dyDescent="0.2">
      <c r="A31" s="11" t="s">
        <v>38</v>
      </c>
      <c r="B31" s="11" t="s">
        <v>39</v>
      </c>
      <c r="C31" s="11" t="s">
        <v>38</v>
      </c>
      <c r="D31" s="11" t="s">
        <v>275</v>
      </c>
      <c r="E31" s="12">
        <v>20</v>
      </c>
      <c r="F31" s="12">
        <v>915</v>
      </c>
      <c r="G31" s="12">
        <v>10</v>
      </c>
      <c r="H31" s="12">
        <v>50</v>
      </c>
      <c r="I31" s="12"/>
      <c r="J31" s="12"/>
      <c r="K31" s="12"/>
      <c r="L31" s="12"/>
      <c r="M31" s="13"/>
      <c r="N31" s="12">
        <f t="shared" si="3"/>
        <v>0</v>
      </c>
      <c r="O31" s="12">
        <f t="shared" si="4"/>
        <v>0</v>
      </c>
      <c r="P31" s="57"/>
      <c r="Q31" s="15">
        <v>0.04</v>
      </c>
      <c r="R31" s="15">
        <f t="shared" si="5"/>
        <v>0</v>
      </c>
    </row>
    <row r="32" spans="1:20" x14ac:dyDescent="0.2">
      <c r="A32" s="36" t="s">
        <v>170</v>
      </c>
      <c r="B32" s="36" t="s">
        <v>39</v>
      </c>
      <c r="C32" s="36">
        <v>90442800</v>
      </c>
      <c r="D32" s="36" t="s">
        <v>277</v>
      </c>
      <c r="E32" s="12" t="s">
        <v>46</v>
      </c>
      <c r="F32" s="12">
        <v>900</v>
      </c>
      <c r="G32" s="12">
        <v>10</v>
      </c>
      <c r="H32" s="12">
        <v>50</v>
      </c>
      <c r="I32" s="12"/>
      <c r="J32" s="12"/>
      <c r="K32" s="12"/>
      <c r="L32" s="12"/>
      <c r="M32" s="13"/>
      <c r="N32" s="12">
        <f t="shared" si="3"/>
        <v>0</v>
      </c>
      <c r="O32" s="12">
        <f t="shared" si="4"/>
        <v>0</v>
      </c>
      <c r="P32" s="57"/>
      <c r="Q32" s="15">
        <v>0.04</v>
      </c>
      <c r="R32" s="15">
        <f t="shared" si="5"/>
        <v>0</v>
      </c>
    </row>
    <row r="33" spans="1:20" x14ac:dyDescent="0.2">
      <c r="A33" s="11" t="s">
        <v>34</v>
      </c>
      <c r="B33" s="11" t="s">
        <v>35</v>
      </c>
      <c r="C33" s="11" t="s">
        <v>34</v>
      </c>
      <c r="D33" s="11" t="s">
        <v>275</v>
      </c>
      <c r="E33" s="12">
        <v>20</v>
      </c>
      <c r="F33" s="12">
        <v>1220</v>
      </c>
      <c r="G33" s="12">
        <v>10</v>
      </c>
      <c r="H33" s="12">
        <v>50</v>
      </c>
      <c r="I33" s="12"/>
      <c r="J33" s="12"/>
      <c r="K33" s="12"/>
      <c r="L33" s="12"/>
      <c r="M33" s="13"/>
      <c r="N33" s="12">
        <f t="shared" si="3"/>
        <v>0</v>
      </c>
      <c r="O33" s="12">
        <f t="shared" si="4"/>
        <v>0</v>
      </c>
      <c r="P33" s="57"/>
      <c r="Q33" s="15">
        <v>0.06</v>
      </c>
      <c r="R33" s="15">
        <f t="shared" si="5"/>
        <v>0</v>
      </c>
    </row>
    <row r="34" spans="1:20" x14ac:dyDescent="0.2">
      <c r="A34" s="11" t="s">
        <v>32</v>
      </c>
      <c r="B34" s="11" t="s">
        <v>33</v>
      </c>
      <c r="C34" s="11" t="s">
        <v>32</v>
      </c>
      <c r="D34" s="11" t="s">
        <v>275</v>
      </c>
      <c r="E34" s="12">
        <v>20</v>
      </c>
      <c r="F34" s="12">
        <v>1524</v>
      </c>
      <c r="G34" s="12">
        <v>10</v>
      </c>
      <c r="H34" s="12">
        <v>50</v>
      </c>
      <c r="I34" s="12"/>
      <c r="J34" s="12"/>
      <c r="K34" s="12"/>
      <c r="L34" s="12"/>
      <c r="M34" s="13"/>
      <c r="N34" s="12">
        <f t="shared" si="3"/>
        <v>0</v>
      </c>
      <c r="O34" s="12">
        <f t="shared" si="4"/>
        <v>0</v>
      </c>
      <c r="P34" s="57"/>
      <c r="Q34" s="15">
        <v>7.0000000000000007E-2</v>
      </c>
      <c r="R34" s="15">
        <f t="shared" si="5"/>
        <v>0</v>
      </c>
    </row>
    <row r="35" spans="1:20" x14ac:dyDescent="0.2">
      <c r="A35" s="11" t="s">
        <v>214</v>
      </c>
      <c r="B35" s="11" t="s">
        <v>30</v>
      </c>
      <c r="C35" s="11" t="s">
        <v>214</v>
      </c>
      <c r="D35" s="11" t="s">
        <v>275</v>
      </c>
      <c r="E35" s="12">
        <v>20</v>
      </c>
      <c r="F35" s="12">
        <v>1800</v>
      </c>
      <c r="G35" s="12">
        <v>10</v>
      </c>
      <c r="H35" s="12">
        <v>50</v>
      </c>
      <c r="I35" s="12"/>
      <c r="J35" s="12"/>
      <c r="K35" s="12"/>
      <c r="L35" s="12"/>
      <c r="M35" s="13"/>
      <c r="N35" s="12">
        <f t="shared" si="3"/>
        <v>0</v>
      </c>
      <c r="O35" s="12">
        <f t="shared" si="4"/>
        <v>0</v>
      </c>
      <c r="P35" s="57"/>
      <c r="Q35" s="15">
        <v>0.09</v>
      </c>
      <c r="R35" s="15">
        <f t="shared" si="5"/>
        <v>0</v>
      </c>
    </row>
    <row r="36" spans="1:20" x14ac:dyDescent="0.2">
      <c r="A36" s="11" t="s">
        <v>212</v>
      </c>
      <c r="B36" s="11" t="s">
        <v>213</v>
      </c>
      <c r="C36" s="11" t="s">
        <v>212</v>
      </c>
      <c r="D36" s="11" t="s">
        <v>275</v>
      </c>
      <c r="E36" s="12">
        <v>20</v>
      </c>
      <c r="F36" s="12">
        <v>2100</v>
      </c>
      <c r="G36" s="12">
        <v>10</v>
      </c>
      <c r="H36" s="12">
        <v>50</v>
      </c>
      <c r="I36" s="12"/>
      <c r="J36" s="12"/>
      <c r="K36" s="12"/>
      <c r="L36" s="12"/>
      <c r="M36" s="13"/>
      <c r="N36" s="12">
        <f t="shared" si="3"/>
        <v>0</v>
      </c>
      <c r="O36" s="12">
        <f t="shared" si="4"/>
        <v>0</v>
      </c>
      <c r="P36" s="57"/>
      <c r="Q36" s="15">
        <v>7.0000000000000007E-2</v>
      </c>
      <c r="R36" s="15">
        <f t="shared" si="5"/>
        <v>0</v>
      </c>
    </row>
    <row r="37" spans="1:20" x14ac:dyDescent="0.2">
      <c r="A37" s="11" t="s">
        <v>242</v>
      </c>
      <c r="B37" s="11" t="s">
        <v>243</v>
      </c>
      <c r="C37" s="11" t="s">
        <v>242</v>
      </c>
      <c r="D37" s="11" t="s">
        <v>275</v>
      </c>
      <c r="E37" s="12">
        <v>20</v>
      </c>
      <c r="F37" s="12">
        <v>2400</v>
      </c>
      <c r="G37" s="12">
        <v>10</v>
      </c>
      <c r="H37" s="12">
        <v>50</v>
      </c>
      <c r="I37" s="12"/>
      <c r="J37" s="12"/>
      <c r="K37" s="12"/>
      <c r="L37" s="12"/>
      <c r="M37" s="13"/>
      <c r="N37" s="12">
        <f t="shared" si="3"/>
        <v>0</v>
      </c>
      <c r="O37" s="12">
        <f t="shared" si="4"/>
        <v>0</v>
      </c>
      <c r="P37" s="57"/>
      <c r="Q37" s="15">
        <v>7.0000000000000007E-2</v>
      </c>
      <c r="R37" s="15">
        <f t="shared" si="5"/>
        <v>0</v>
      </c>
    </row>
    <row r="38" spans="1:20" ht="15" x14ac:dyDescent="0.2">
      <c r="A38" s="60" t="s">
        <v>52</v>
      </c>
      <c r="B38" s="60"/>
      <c r="C38" s="60"/>
      <c r="D38" s="60"/>
      <c r="E38" s="60"/>
      <c r="F38" s="24"/>
      <c r="G38" s="10"/>
      <c r="H38" s="10"/>
      <c r="I38" s="12"/>
      <c r="J38" s="12"/>
      <c r="K38" s="12"/>
      <c r="L38" s="12"/>
      <c r="M38" s="25"/>
      <c r="N38" s="12"/>
      <c r="O38" s="12"/>
      <c r="P38" s="57"/>
      <c r="Q38" s="12"/>
      <c r="R38" s="15"/>
    </row>
    <row r="39" spans="1:20" x14ac:dyDescent="0.2">
      <c r="A39" s="11" t="s">
        <v>261</v>
      </c>
      <c r="B39" s="11" t="s">
        <v>262</v>
      </c>
      <c r="C39" s="11" t="s">
        <v>261</v>
      </c>
      <c r="D39" s="11" t="s">
        <v>275</v>
      </c>
      <c r="E39" s="12">
        <v>25</v>
      </c>
      <c r="F39" s="12">
        <v>200</v>
      </c>
      <c r="G39" s="12">
        <v>10</v>
      </c>
      <c r="H39" s="12">
        <v>150</v>
      </c>
      <c r="I39" s="12"/>
      <c r="J39" s="12"/>
      <c r="K39" s="12"/>
      <c r="L39" s="12"/>
      <c r="M39" s="13"/>
      <c r="N39" s="12">
        <f t="shared" ref="N39:N57" si="6">SUM(I39:M39)</f>
        <v>0</v>
      </c>
      <c r="O39" s="12">
        <f t="shared" ref="O39:O57" si="7">$N39/$H39</f>
        <v>0</v>
      </c>
      <c r="P39" s="57"/>
      <c r="Q39" s="15">
        <v>0.06</v>
      </c>
      <c r="R39" s="15">
        <f t="shared" ref="R39:R57" si="8">$O39*$Q39</f>
        <v>0</v>
      </c>
      <c r="S39" s="43">
        <f>SUM(R39:R57)</f>
        <v>6.46</v>
      </c>
      <c r="T39" s="3">
        <f>S39*100/$S$144</f>
        <v>45.017421602787465</v>
      </c>
    </row>
    <row r="40" spans="1:20" x14ac:dyDescent="0.2">
      <c r="A40" s="36" t="s">
        <v>198</v>
      </c>
      <c r="B40" s="36" t="s">
        <v>199</v>
      </c>
      <c r="C40" s="36">
        <v>90448000</v>
      </c>
      <c r="D40" s="36" t="s">
        <v>277</v>
      </c>
      <c r="E40" s="12" t="s">
        <v>63</v>
      </c>
      <c r="F40" s="12">
        <v>270</v>
      </c>
      <c r="G40" s="12">
        <v>10</v>
      </c>
      <c r="H40" s="12">
        <v>100</v>
      </c>
      <c r="I40" s="12"/>
      <c r="J40" s="12"/>
      <c r="K40" s="12"/>
      <c r="L40" s="12"/>
      <c r="M40" s="13"/>
      <c r="N40" s="12">
        <f t="shared" si="6"/>
        <v>0</v>
      </c>
      <c r="O40" s="12">
        <f t="shared" si="7"/>
        <v>0</v>
      </c>
      <c r="P40" s="57"/>
      <c r="Q40" s="15">
        <v>0.06</v>
      </c>
      <c r="R40" s="15">
        <f t="shared" si="8"/>
        <v>0</v>
      </c>
    </row>
    <row r="41" spans="1:20" x14ac:dyDescent="0.2">
      <c r="A41" s="36" t="s">
        <v>392</v>
      </c>
      <c r="B41" s="36" t="s">
        <v>391</v>
      </c>
      <c r="C41" s="31" t="s">
        <v>393</v>
      </c>
      <c r="D41" s="36" t="s">
        <v>277</v>
      </c>
      <c r="E41" s="12" t="s">
        <v>63</v>
      </c>
      <c r="F41" s="12">
        <v>300</v>
      </c>
      <c r="G41" s="12">
        <v>10</v>
      </c>
      <c r="H41" s="12">
        <v>100</v>
      </c>
      <c r="I41" s="12"/>
      <c r="J41" s="12"/>
      <c r="K41" s="12"/>
      <c r="L41" s="12"/>
      <c r="M41" s="13"/>
      <c r="N41" s="12">
        <f t="shared" si="6"/>
        <v>0</v>
      </c>
      <c r="O41" s="12">
        <f t="shared" si="7"/>
        <v>0</v>
      </c>
      <c r="P41" s="57"/>
      <c r="Q41" s="15">
        <v>0.06</v>
      </c>
      <c r="R41" s="15">
        <f t="shared" si="8"/>
        <v>0</v>
      </c>
    </row>
    <row r="42" spans="1:20" x14ac:dyDescent="0.2">
      <c r="A42" s="27" t="s">
        <v>67</v>
      </c>
      <c r="B42" s="27" t="s">
        <v>68</v>
      </c>
      <c r="C42" s="27" t="s">
        <v>69</v>
      </c>
      <c r="D42" s="11" t="s">
        <v>275</v>
      </c>
      <c r="E42" s="12">
        <v>25</v>
      </c>
      <c r="F42" s="12">
        <v>375</v>
      </c>
      <c r="G42" s="12">
        <v>10</v>
      </c>
      <c r="H42" s="12">
        <v>100</v>
      </c>
      <c r="I42" s="12"/>
      <c r="J42" s="12"/>
      <c r="K42" s="12"/>
      <c r="L42" s="12">
        <v>500</v>
      </c>
      <c r="M42" s="13"/>
      <c r="N42" s="12">
        <f t="shared" si="6"/>
        <v>500</v>
      </c>
      <c r="O42" s="12">
        <f t="shared" si="7"/>
        <v>5</v>
      </c>
      <c r="P42" s="57"/>
      <c r="Q42" s="15">
        <v>0.06</v>
      </c>
      <c r="R42" s="15">
        <f t="shared" si="8"/>
        <v>0.3</v>
      </c>
    </row>
    <row r="43" spans="1:20" x14ac:dyDescent="0.2">
      <c r="A43" s="11" t="s">
        <v>64</v>
      </c>
      <c r="B43" s="11" t="s">
        <v>65</v>
      </c>
      <c r="C43" s="11" t="s">
        <v>64</v>
      </c>
      <c r="D43" s="11" t="s">
        <v>275</v>
      </c>
      <c r="E43" s="12">
        <v>25</v>
      </c>
      <c r="F43" s="12">
        <v>457</v>
      </c>
      <c r="G43" s="12">
        <v>10</v>
      </c>
      <c r="H43" s="12">
        <v>100</v>
      </c>
      <c r="I43" s="12">
        <v>400</v>
      </c>
      <c r="J43" s="12">
        <v>500</v>
      </c>
      <c r="K43" s="12"/>
      <c r="L43" s="12">
        <v>1000</v>
      </c>
      <c r="M43" s="13"/>
      <c r="N43" s="12">
        <f t="shared" si="6"/>
        <v>1900</v>
      </c>
      <c r="O43" s="12">
        <f t="shared" si="7"/>
        <v>19</v>
      </c>
      <c r="P43" s="57"/>
      <c r="Q43" s="15">
        <v>0.06</v>
      </c>
      <c r="R43" s="15">
        <f t="shared" si="8"/>
        <v>1.1399999999999999</v>
      </c>
    </row>
    <row r="44" spans="1:20" x14ac:dyDescent="0.2">
      <c r="A44" s="36" t="s">
        <v>66</v>
      </c>
      <c r="B44" s="36" t="s">
        <v>65</v>
      </c>
      <c r="C44" s="36">
        <v>90443400</v>
      </c>
      <c r="D44" s="36" t="s">
        <v>277</v>
      </c>
      <c r="E44" s="12" t="s">
        <v>63</v>
      </c>
      <c r="F44" s="12">
        <v>450</v>
      </c>
      <c r="G44" s="12">
        <v>10</v>
      </c>
      <c r="H44" s="12">
        <v>100</v>
      </c>
      <c r="I44" s="12"/>
      <c r="J44" s="12"/>
      <c r="K44" s="12"/>
      <c r="L44" s="12"/>
      <c r="M44" s="13"/>
      <c r="N44" s="12">
        <f t="shared" si="6"/>
        <v>0</v>
      </c>
      <c r="O44" s="12">
        <f t="shared" si="7"/>
        <v>0</v>
      </c>
      <c r="P44" s="57"/>
      <c r="Q44" s="15">
        <v>0.06</v>
      </c>
      <c r="R44" s="15">
        <f t="shared" si="8"/>
        <v>0</v>
      </c>
    </row>
    <row r="45" spans="1:20" x14ac:dyDescent="0.2">
      <c r="A45" s="11" t="s">
        <v>60</v>
      </c>
      <c r="B45" s="11" t="s">
        <v>61</v>
      </c>
      <c r="C45" s="11" t="s">
        <v>60</v>
      </c>
      <c r="D45" s="11" t="s">
        <v>275</v>
      </c>
      <c r="E45" s="12">
        <v>25</v>
      </c>
      <c r="F45" s="12">
        <v>610</v>
      </c>
      <c r="G45" s="12">
        <v>10</v>
      </c>
      <c r="H45" s="12">
        <v>50</v>
      </c>
      <c r="I45" s="12"/>
      <c r="J45" s="12"/>
      <c r="K45" s="12"/>
      <c r="L45" s="12"/>
      <c r="M45" s="13"/>
      <c r="N45" s="12">
        <f t="shared" si="6"/>
        <v>0</v>
      </c>
      <c r="O45" s="12">
        <f t="shared" si="7"/>
        <v>0</v>
      </c>
      <c r="P45" s="57"/>
      <c r="Q45" s="15">
        <v>0.04</v>
      </c>
      <c r="R45" s="15">
        <f t="shared" si="8"/>
        <v>0</v>
      </c>
    </row>
    <row r="46" spans="1:20" x14ac:dyDescent="0.2">
      <c r="A46" s="36" t="s">
        <v>62</v>
      </c>
      <c r="B46" s="36" t="s">
        <v>61</v>
      </c>
      <c r="C46" s="36">
        <v>90443600</v>
      </c>
      <c r="D46" s="36" t="s">
        <v>277</v>
      </c>
      <c r="E46" s="12" t="s">
        <v>63</v>
      </c>
      <c r="F46" s="12">
        <v>600</v>
      </c>
      <c r="G46" s="12">
        <v>10</v>
      </c>
      <c r="H46" s="12">
        <v>50</v>
      </c>
      <c r="I46" s="12"/>
      <c r="J46" s="12"/>
      <c r="K46" s="12">
        <v>1000</v>
      </c>
      <c r="L46" s="12"/>
      <c r="M46" s="13"/>
      <c r="N46" s="12">
        <f t="shared" si="6"/>
        <v>1000</v>
      </c>
      <c r="O46" s="12">
        <f t="shared" si="7"/>
        <v>20</v>
      </c>
      <c r="P46" s="57"/>
      <c r="Q46" s="15">
        <v>0.04</v>
      </c>
      <c r="R46" s="15">
        <f t="shared" si="8"/>
        <v>0.8</v>
      </c>
    </row>
    <row r="47" spans="1:20" x14ac:dyDescent="0.2">
      <c r="A47" s="11" t="s">
        <v>195</v>
      </c>
      <c r="B47" s="11" t="s">
        <v>178</v>
      </c>
      <c r="C47" s="11" t="s">
        <v>195</v>
      </c>
      <c r="D47" s="11" t="s">
        <v>275</v>
      </c>
      <c r="E47" s="12">
        <v>25</v>
      </c>
      <c r="F47" s="12">
        <v>750</v>
      </c>
      <c r="G47" s="12">
        <v>10</v>
      </c>
      <c r="H47" s="12">
        <v>50</v>
      </c>
      <c r="I47" s="12"/>
      <c r="J47" s="12"/>
      <c r="K47" s="12"/>
      <c r="L47" s="12"/>
      <c r="M47" s="13"/>
      <c r="N47" s="12">
        <f t="shared" si="6"/>
        <v>0</v>
      </c>
      <c r="O47" s="12">
        <f t="shared" si="7"/>
        <v>0</v>
      </c>
      <c r="P47" s="57"/>
      <c r="Q47" s="15">
        <v>0.05</v>
      </c>
      <c r="R47" s="15">
        <f t="shared" si="8"/>
        <v>0</v>
      </c>
    </row>
    <row r="48" spans="1:20" x14ac:dyDescent="0.2">
      <c r="A48" s="36" t="s">
        <v>177</v>
      </c>
      <c r="B48" s="36" t="s">
        <v>178</v>
      </c>
      <c r="C48" s="36">
        <v>90443700</v>
      </c>
      <c r="D48" s="36" t="s">
        <v>277</v>
      </c>
      <c r="E48" s="12" t="s">
        <v>63</v>
      </c>
      <c r="F48" s="12">
        <v>750</v>
      </c>
      <c r="G48" s="12">
        <v>10</v>
      </c>
      <c r="H48" s="12">
        <v>50</v>
      </c>
      <c r="I48" s="12"/>
      <c r="J48" s="12"/>
      <c r="K48" s="12">
        <v>500</v>
      </c>
      <c r="L48" s="12"/>
      <c r="M48" s="13"/>
      <c r="N48" s="12">
        <f t="shared" si="6"/>
        <v>500</v>
      </c>
      <c r="O48" s="12">
        <f t="shared" si="7"/>
        <v>10</v>
      </c>
      <c r="P48" s="57"/>
      <c r="Q48" s="15">
        <v>0.05</v>
      </c>
      <c r="R48" s="15">
        <f t="shared" si="8"/>
        <v>0.5</v>
      </c>
    </row>
    <row r="49" spans="1:20" x14ac:dyDescent="0.2">
      <c r="A49" s="11" t="s">
        <v>155</v>
      </c>
      <c r="B49" s="11" t="s">
        <v>58</v>
      </c>
      <c r="C49" s="11" t="s">
        <v>155</v>
      </c>
      <c r="D49" s="11" t="s">
        <v>275</v>
      </c>
      <c r="E49" s="12">
        <v>25</v>
      </c>
      <c r="F49" s="12">
        <v>915</v>
      </c>
      <c r="G49" s="12">
        <v>10</v>
      </c>
      <c r="H49" s="12">
        <v>50</v>
      </c>
      <c r="I49" s="12"/>
      <c r="J49" s="12"/>
      <c r="K49" s="12"/>
      <c r="L49" s="12"/>
      <c r="M49" s="13"/>
      <c r="N49" s="12">
        <f t="shared" si="6"/>
        <v>0</v>
      </c>
      <c r="O49" s="12">
        <f t="shared" si="7"/>
        <v>0</v>
      </c>
      <c r="P49" s="57"/>
      <c r="Q49" s="15">
        <v>0.06</v>
      </c>
      <c r="R49" s="15">
        <f t="shared" si="8"/>
        <v>0</v>
      </c>
    </row>
    <row r="50" spans="1:20" x14ac:dyDescent="0.2">
      <c r="A50" s="36" t="s">
        <v>176</v>
      </c>
      <c r="B50" s="36" t="s">
        <v>58</v>
      </c>
      <c r="C50" s="36">
        <v>90443800</v>
      </c>
      <c r="D50" s="36" t="s">
        <v>277</v>
      </c>
      <c r="E50" s="12" t="s">
        <v>63</v>
      </c>
      <c r="F50" s="12">
        <v>900</v>
      </c>
      <c r="G50" s="12">
        <v>10</v>
      </c>
      <c r="H50" s="12">
        <v>50</v>
      </c>
      <c r="I50" s="12">
        <v>200</v>
      </c>
      <c r="J50" s="12">
        <v>2000</v>
      </c>
      <c r="K50" s="12"/>
      <c r="L50" s="12"/>
      <c r="M50" s="13"/>
      <c r="N50" s="12">
        <f t="shared" si="6"/>
        <v>2200</v>
      </c>
      <c r="O50" s="12">
        <f t="shared" si="7"/>
        <v>44</v>
      </c>
      <c r="P50" s="57"/>
      <c r="Q50" s="15">
        <v>0.06</v>
      </c>
      <c r="R50" s="15">
        <f t="shared" si="8"/>
        <v>2.6399999999999997</v>
      </c>
    </row>
    <row r="51" spans="1:20" x14ac:dyDescent="0.2">
      <c r="A51" s="11" t="s">
        <v>53</v>
      </c>
      <c r="B51" s="11" t="s">
        <v>54</v>
      </c>
      <c r="C51" s="11" t="s">
        <v>53</v>
      </c>
      <c r="D51" s="11" t="s">
        <v>275</v>
      </c>
      <c r="E51" s="12">
        <v>25</v>
      </c>
      <c r="F51" s="12">
        <v>1220</v>
      </c>
      <c r="G51" s="12">
        <v>10</v>
      </c>
      <c r="H51" s="12">
        <v>50</v>
      </c>
      <c r="I51" s="12"/>
      <c r="J51" s="12"/>
      <c r="K51" s="12"/>
      <c r="L51" s="12"/>
      <c r="M51" s="13"/>
      <c r="N51" s="12">
        <f t="shared" si="6"/>
        <v>0</v>
      </c>
      <c r="O51" s="12">
        <f t="shared" si="7"/>
        <v>0</v>
      </c>
      <c r="P51" s="57"/>
      <c r="Q51" s="15">
        <v>0.08</v>
      </c>
      <c r="R51" s="15">
        <f t="shared" si="8"/>
        <v>0</v>
      </c>
    </row>
    <row r="52" spans="1:20" x14ac:dyDescent="0.2">
      <c r="A52" s="26" t="s">
        <v>194</v>
      </c>
      <c r="B52" s="26" t="s">
        <v>54</v>
      </c>
      <c r="C52" s="26">
        <v>90444000</v>
      </c>
      <c r="D52" s="36" t="s">
        <v>277</v>
      </c>
      <c r="E52" s="12" t="s">
        <v>63</v>
      </c>
      <c r="F52" s="12">
        <v>1200</v>
      </c>
      <c r="G52" s="12">
        <v>10</v>
      </c>
      <c r="H52" s="12">
        <v>50</v>
      </c>
      <c r="I52" s="12"/>
      <c r="J52" s="12"/>
      <c r="K52" s="12"/>
      <c r="L52" s="12"/>
      <c r="M52" s="13"/>
      <c r="N52" s="12">
        <f t="shared" si="6"/>
        <v>0</v>
      </c>
      <c r="O52" s="12">
        <f t="shared" si="7"/>
        <v>0</v>
      </c>
      <c r="P52" s="57"/>
      <c r="Q52" s="15">
        <v>0.08</v>
      </c>
      <c r="R52" s="15">
        <f t="shared" si="8"/>
        <v>0</v>
      </c>
    </row>
    <row r="53" spans="1:20" x14ac:dyDescent="0.2">
      <c r="A53" s="11" t="s">
        <v>230</v>
      </c>
      <c r="B53" s="11" t="s">
        <v>231</v>
      </c>
      <c r="C53" s="11" t="s">
        <v>230</v>
      </c>
      <c r="D53" s="11" t="s">
        <v>275</v>
      </c>
      <c r="E53" s="12">
        <v>25</v>
      </c>
      <c r="F53" s="12">
        <v>1500</v>
      </c>
      <c r="G53" s="12">
        <v>10</v>
      </c>
      <c r="H53" s="12">
        <v>50</v>
      </c>
      <c r="I53" s="12"/>
      <c r="J53" s="12"/>
      <c r="K53" s="12">
        <v>200</v>
      </c>
      <c r="L53" s="12">
        <v>100</v>
      </c>
      <c r="M53" s="13"/>
      <c r="N53" s="12">
        <f t="shared" si="6"/>
        <v>300</v>
      </c>
      <c r="O53" s="12">
        <f t="shared" si="7"/>
        <v>6</v>
      </c>
      <c r="P53" s="57"/>
      <c r="Q53" s="15">
        <v>0.11</v>
      </c>
      <c r="R53" s="15">
        <f t="shared" si="8"/>
        <v>0.66</v>
      </c>
    </row>
    <row r="54" spans="1:20" x14ac:dyDescent="0.2">
      <c r="A54" s="11" t="s">
        <v>254</v>
      </c>
      <c r="B54" s="11" t="s">
        <v>255</v>
      </c>
      <c r="C54" s="11" t="s">
        <v>254</v>
      </c>
      <c r="D54" s="11" t="s">
        <v>275</v>
      </c>
      <c r="E54" s="12">
        <v>25</v>
      </c>
      <c r="F54" s="12">
        <v>1650</v>
      </c>
      <c r="G54" s="12">
        <v>10</v>
      </c>
      <c r="H54" s="12">
        <v>50</v>
      </c>
      <c r="I54" s="12"/>
      <c r="J54" s="12"/>
      <c r="K54" s="12"/>
      <c r="L54" s="12"/>
      <c r="M54" s="13"/>
      <c r="N54" s="12">
        <f t="shared" si="6"/>
        <v>0</v>
      </c>
      <c r="O54" s="12">
        <f t="shared" si="7"/>
        <v>0</v>
      </c>
      <c r="P54" s="57"/>
      <c r="Q54" s="15">
        <v>0.12</v>
      </c>
      <c r="R54" s="15">
        <f t="shared" si="8"/>
        <v>0</v>
      </c>
    </row>
    <row r="55" spans="1:20" x14ac:dyDescent="0.2">
      <c r="A55" s="11" t="s">
        <v>193</v>
      </c>
      <c r="B55" s="11" t="s">
        <v>175</v>
      </c>
      <c r="C55" s="11" t="s">
        <v>193</v>
      </c>
      <c r="D55" s="11" t="s">
        <v>275</v>
      </c>
      <c r="E55" s="12">
        <v>25</v>
      </c>
      <c r="F55" s="12">
        <v>1800</v>
      </c>
      <c r="G55" s="12">
        <v>10</v>
      </c>
      <c r="H55" s="12">
        <v>50</v>
      </c>
      <c r="I55" s="12"/>
      <c r="J55" s="12"/>
      <c r="K55" s="12"/>
      <c r="L55" s="12"/>
      <c r="M55" s="13"/>
      <c r="N55" s="12">
        <f t="shared" si="6"/>
        <v>0</v>
      </c>
      <c r="O55" s="12">
        <f t="shared" si="7"/>
        <v>0</v>
      </c>
      <c r="P55" s="57"/>
      <c r="Q55" s="15">
        <v>0.12</v>
      </c>
      <c r="R55" s="15">
        <f t="shared" si="8"/>
        <v>0</v>
      </c>
    </row>
    <row r="56" spans="1:20" x14ac:dyDescent="0.2">
      <c r="A56" s="36" t="s">
        <v>174</v>
      </c>
      <c r="B56" s="36" t="s">
        <v>175</v>
      </c>
      <c r="C56" s="36">
        <v>90443900</v>
      </c>
      <c r="D56" s="36" t="s">
        <v>277</v>
      </c>
      <c r="E56" s="12" t="s">
        <v>63</v>
      </c>
      <c r="F56" s="12">
        <v>1800</v>
      </c>
      <c r="G56" s="12">
        <v>10</v>
      </c>
      <c r="H56" s="12">
        <v>50</v>
      </c>
      <c r="I56" s="12"/>
      <c r="J56" s="12"/>
      <c r="K56" s="12">
        <v>100</v>
      </c>
      <c r="L56" s="12"/>
      <c r="M56" s="13"/>
      <c r="N56" s="12">
        <f t="shared" si="6"/>
        <v>100</v>
      </c>
      <c r="O56" s="12">
        <f t="shared" si="7"/>
        <v>2</v>
      </c>
      <c r="P56" s="57"/>
      <c r="Q56" s="15">
        <v>0.12</v>
      </c>
      <c r="R56" s="15">
        <f>$O56*$Q56</f>
        <v>0.24</v>
      </c>
    </row>
    <row r="57" spans="1:20" x14ac:dyDescent="0.2">
      <c r="A57" s="36" t="s">
        <v>293</v>
      </c>
      <c r="B57" s="36" t="s">
        <v>294</v>
      </c>
      <c r="C57" s="36">
        <v>90443000</v>
      </c>
      <c r="D57" s="36" t="s">
        <v>277</v>
      </c>
      <c r="E57" s="12" t="s">
        <v>63</v>
      </c>
      <c r="F57" s="12">
        <v>2100</v>
      </c>
      <c r="G57" s="12">
        <v>10</v>
      </c>
      <c r="H57" s="12">
        <v>50</v>
      </c>
      <c r="I57" s="12"/>
      <c r="J57" s="12"/>
      <c r="K57" s="12"/>
      <c r="L57" s="12">
        <v>100</v>
      </c>
      <c r="M57" s="13"/>
      <c r="N57" s="12">
        <f t="shared" si="6"/>
        <v>100</v>
      </c>
      <c r="O57" s="12">
        <f t="shared" si="7"/>
        <v>2</v>
      </c>
      <c r="P57" s="57"/>
      <c r="Q57" s="15">
        <v>0.09</v>
      </c>
      <c r="R57" s="15">
        <f t="shared" si="8"/>
        <v>0.18</v>
      </c>
    </row>
    <row r="58" spans="1:20" x14ac:dyDescent="0.2">
      <c r="A58" s="8" t="s">
        <v>70</v>
      </c>
      <c r="B58" s="8"/>
      <c r="C58" s="8"/>
      <c r="D58" s="8"/>
      <c r="E58" s="8"/>
      <c r="F58" s="36"/>
      <c r="G58" s="20"/>
      <c r="H58" s="20"/>
      <c r="I58" s="12"/>
      <c r="J58" s="12"/>
      <c r="K58" s="12"/>
      <c r="L58" s="12"/>
      <c r="M58" s="20"/>
      <c r="N58" s="12"/>
      <c r="O58" s="12"/>
      <c r="P58" s="57"/>
      <c r="Q58" s="12"/>
      <c r="R58" s="15"/>
    </row>
    <row r="59" spans="1:20" x14ac:dyDescent="0.2">
      <c r="A59" s="11" t="s">
        <v>295</v>
      </c>
      <c r="B59" s="11" t="s">
        <v>296</v>
      </c>
      <c r="C59" s="11" t="s">
        <v>295</v>
      </c>
      <c r="D59" s="11" t="s">
        <v>275</v>
      </c>
      <c r="E59" s="12">
        <v>32</v>
      </c>
      <c r="F59" s="12">
        <v>100</v>
      </c>
      <c r="G59" s="12">
        <v>10</v>
      </c>
      <c r="H59" s="12">
        <v>300</v>
      </c>
      <c r="I59" s="12"/>
      <c r="J59" s="12"/>
      <c r="K59" s="12"/>
      <c r="L59" s="12"/>
      <c r="M59" s="13"/>
      <c r="N59" s="12">
        <f t="shared" ref="N59:N73" si="9">SUM(I59:M59)</f>
        <v>0</v>
      </c>
      <c r="O59" s="12">
        <f t="shared" ref="O59:O73" si="10">$N59/$H59</f>
        <v>0</v>
      </c>
      <c r="P59" s="57"/>
      <c r="Q59" s="15">
        <v>0.09</v>
      </c>
      <c r="R59" s="15">
        <f t="shared" ref="R59:R73" si="11">$O59*$Q59</f>
        <v>0</v>
      </c>
      <c r="S59" s="43">
        <f>SUM(R59:R73)</f>
        <v>0.62999999999999989</v>
      </c>
      <c r="T59" s="3">
        <f>S59*100/$S$144</f>
        <v>4.3902439024390238</v>
      </c>
    </row>
    <row r="60" spans="1:20" x14ac:dyDescent="0.2">
      <c r="A60" s="11" t="s">
        <v>71</v>
      </c>
      <c r="B60" s="11" t="s">
        <v>72</v>
      </c>
      <c r="C60" s="11" t="s">
        <v>71</v>
      </c>
      <c r="D60" s="11" t="s">
        <v>275</v>
      </c>
      <c r="E60" s="12">
        <v>32</v>
      </c>
      <c r="F60" s="12">
        <v>150</v>
      </c>
      <c r="G60" s="12">
        <v>10</v>
      </c>
      <c r="H60" s="12">
        <v>300</v>
      </c>
      <c r="I60" s="12"/>
      <c r="J60" s="12"/>
      <c r="K60" s="12"/>
      <c r="L60" s="12">
        <v>300</v>
      </c>
      <c r="M60" s="13"/>
      <c r="N60" s="12">
        <f t="shared" si="9"/>
        <v>300</v>
      </c>
      <c r="O60" s="12">
        <f t="shared" si="10"/>
        <v>1</v>
      </c>
      <c r="P60" s="57"/>
      <c r="Q60" s="15">
        <v>0.09</v>
      </c>
      <c r="R60" s="15">
        <f t="shared" si="11"/>
        <v>0.09</v>
      </c>
    </row>
    <row r="61" spans="1:20" x14ac:dyDescent="0.2">
      <c r="A61" s="36" t="s">
        <v>256</v>
      </c>
      <c r="B61" s="36" t="s">
        <v>72</v>
      </c>
      <c r="C61" s="36">
        <v>90446200</v>
      </c>
      <c r="D61" s="36" t="s">
        <v>277</v>
      </c>
      <c r="E61" s="12">
        <v>32</v>
      </c>
      <c r="F61" s="12">
        <v>150</v>
      </c>
      <c r="G61" s="12">
        <v>10</v>
      </c>
      <c r="H61" s="12">
        <v>300</v>
      </c>
      <c r="I61" s="12"/>
      <c r="J61" s="12"/>
      <c r="K61" s="12"/>
      <c r="L61" s="12"/>
      <c r="M61" s="13"/>
      <c r="N61" s="12">
        <f t="shared" si="9"/>
        <v>0</v>
      </c>
      <c r="O61" s="12">
        <f t="shared" si="10"/>
        <v>0</v>
      </c>
      <c r="P61" s="57"/>
      <c r="Q61" s="15">
        <v>0.09</v>
      </c>
      <c r="R61" s="15">
        <f t="shared" si="11"/>
        <v>0</v>
      </c>
    </row>
    <row r="62" spans="1:20" x14ac:dyDescent="0.2">
      <c r="A62" s="11" t="s">
        <v>200</v>
      </c>
      <c r="B62" s="11" t="s">
        <v>201</v>
      </c>
      <c r="C62" s="11" t="s">
        <v>200</v>
      </c>
      <c r="D62" s="11" t="s">
        <v>275</v>
      </c>
      <c r="E62" s="12">
        <v>32</v>
      </c>
      <c r="F62" s="12">
        <v>200</v>
      </c>
      <c r="G62" s="12">
        <v>10</v>
      </c>
      <c r="H62" s="12">
        <v>300</v>
      </c>
      <c r="I62" s="12"/>
      <c r="J62" s="12"/>
      <c r="K62" s="12"/>
      <c r="L62" s="12">
        <v>300</v>
      </c>
      <c r="M62" s="13"/>
      <c r="N62" s="12">
        <f t="shared" si="9"/>
        <v>300</v>
      </c>
      <c r="O62" s="12">
        <f t="shared" si="10"/>
        <v>1</v>
      </c>
      <c r="P62" s="57"/>
      <c r="Q62" s="15">
        <v>0.09</v>
      </c>
      <c r="R62" s="15">
        <f t="shared" si="11"/>
        <v>0.09</v>
      </c>
    </row>
    <row r="63" spans="1:20" x14ac:dyDescent="0.2">
      <c r="A63" s="11" t="s">
        <v>73</v>
      </c>
      <c r="B63" s="11" t="s">
        <v>74</v>
      </c>
      <c r="C63" s="11" t="s">
        <v>73</v>
      </c>
      <c r="D63" s="11" t="s">
        <v>275</v>
      </c>
      <c r="E63" s="12">
        <v>32</v>
      </c>
      <c r="F63" s="12">
        <v>300</v>
      </c>
      <c r="G63" s="12">
        <v>10</v>
      </c>
      <c r="H63" s="12">
        <v>150</v>
      </c>
      <c r="I63" s="12"/>
      <c r="J63" s="12"/>
      <c r="K63" s="12"/>
      <c r="L63" s="12"/>
      <c r="M63" s="13"/>
      <c r="N63" s="12">
        <f t="shared" si="9"/>
        <v>0</v>
      </c>
      <c r="O63" s="12">
        <f t="shared" si="10"/>
        <v>0</v>
      </c>
      <c r="P63" s="57"/>
      <c r="Q63" s="15">
        <v>0.09</v>
      </c>
      <c r="R63" s="15">
        <f t="shared" si="11"/>
        <v>0</v>
      </c>
    </row>
    <row r="64" spans="1:20" x14ac:dyDescent="0.2">
      <c r="A64" s="36" t="s">
        <v>232</v>
      </c>
      <c r="B64" s="36" t="s">
        <v>74</v>
      </c>
      <c r="C64" s="36">
        <v>90446300</v>
      </c>
      <c r="D64" s="36" t="s">
        <v>277</v>
      </c>
      <c r="E64" s="12" t="s">
        <v>180</v>
      </c>
      <c r="F64" s="12">
        <v>300</v>
      </c>
      <c r="G64" s="12">
        <v>10</v>
      </c>
      <c r="H64" s="12">
        <v>150</v>
      </c>
      <c r="I64" s="12"/>
      <c r="J64" s="12"/>
      <c r="K64" s="12">
        <v>300</v>
      </c>
      <c r="L64" s="12"/>
      <c r="M64" s="13"/>
      <c r="N64" s="12">
        <f t="shared" si="9"/>
        <v>300</v>
      </c>
      <c r="O64" s="12">
        <f t="shared" si="10"/>
        <v>2</v>
      </c>
      <c r="P64" s="57"/>
      <c r="Q64" s="15">
        <v>0.09</v>
      </c>
      <c r="R64" s="15">
        <f t="shared" si="11"/>
        <v>0.18</v>
      </c>
    </row>
    <row r="65" spans="1:20" x14ac:dyDescent="0.2">
      <c r="A65" s="11" t="s">
        <v>75</v>
      </c>
      <c r="B65" s="11" t="s">
        <v>76</v>
      </c>
      <c r="C65" s="11" t="s">
        <v>75</v>
      </c>
      <c r="D65" s="11" t="s">
        <v>275</v>
      </c>
      <c r="E65" s="12">
        <v>32</v>
      </c>
      <c r="F65" s="12">
        <v>450</v>
      </c>
      <c r="G65" s="12">
        <v>10</v>
      </c>
      <c r="H65" s="12">
        <v>100</v>
      </c>
      <c r="I65" s="12"/>
      <c r="J65" s="12"/>
      <c r="K65" s="12">
        <v>100</v>
      </c>
      <c r="L65" s="12"/>
      <c r="M65" s="13"/>
      <c r="N65" s="12">
        <f t="shared" si="9"/>
        <v>100</v>
      </c>
      <c r="O65" s="12">
        <f t="shared" si="10"/>
        <v>1</v>
      </c>
      <c r="P65" s="57"/>
      <c r="Q65" s="15">
        <v>0.09</v>
      </c>
      <c r="R65" s="15">
        <f t="shared" si="11"/>
        <v>0.09</v>
      </c>
    </row>
    <row r="66" spans="1:20" x14ac:dyDescent="0.2">
      <c r="A66" s="36" t="s">
        <v>179</v>
      </c>
      <c r="B66" s="36" t="s">
        <v>76</v>
      </c>
      <c r="C66" s="36">
        <v>90446400</v>
      </c>
      <c r="D66" s="36" t="s">
        <v>277</v>
      </c>
      <c r="E66" s="12" t="s">
        <v>180</v>
      </c>
      <c r="F66" s="12">
        <v>450</v>
      </c>
      <c r="G66" s="12">
        <v>10</v>
      </c>
      <c r="H66" s="12">
        <v>100</v>
      </c>
      <c r="I66" s="12"/>
      <c r="J66" s="12"/>
      <c r="K66" s="12"/>
      <c r="L66" s="12"/>
      <c r="M66" s="13"/>
      <c r="N66" s="12">
        <f t="shared" si="9"/>
        <v>0</v>
      </c>
      <c r="O66" s="12">
        <f t="shared" si="10"/>
        <v>0</v>
      </c>
      <c r="P66" s="57"/>
      <c r="Q66" s="15">
        <v>0.09</v>
      </c>
      <c r="R66" s="15">
        <f t="shared" si="11"/>
        <v>0</v>
      </c>
    </row>
    <row r="67" spans="1:20" x14ac:dyDescent="0.2">
      <c r="A67" s="11" t="s">
        <v>156</v>
      </c>
      <c r="B67" s="11" t="s">
        <v>157</v>
      </c>
      <c r="C67" s="11" t="s">
        <v>156</v>
      </c>
      <c r="D67" s="11" t="s">
        <v>275</v>
      </c>
      <c r="E67" s="12">
        <v>32</v>
      </c>
      <c r="F67" s="12">
        <v>600</v>
      </c>
      <c r="G67" s="12">
        <v>10</v>
      </c>
      <c r="H67" s="12">
        <v>100</v>
      </c>
      <c r="I67" s="12"/>
      <c r="J67" s="12"/>
      <c r="K67" s="12"/>
      <c r="L67" s="12"/>
      <c r="M67" s="13"/>
      <c r="N67" s="12">
        <f t="shared" si="9"/>
        <v>0</v>
      </c>
      <c r="O67" s="12">
        <f t="shared" si="10"/>
        <v>0</v>
      </c>
      <c r="P67" s="57"/>
      <c r="Q67" s="15">
        <v>0.12</v>
      </c>
      <c r="R67" s="15">
        <f t="shared" si="11"/>
        <v>0</v>
      </c>
    </row>
    <row r="68" spans="1:20" x14ac:dyDescent="0.2">
      <c r="A68" s="36" t="s">
        <v>181</v>
      </c>
      <c r="B68" s="36" t="s">
        <v>157</v>
      </c>
      <c r="C68" s="36">
        <v>90446600</v>
      </c>
      <c r="D68" s="36" t="s">
        <v>277</v>
      </c>
      <c r="E68" s="12" t="s">
        <v>180</v>
      </c>
      <c r="F68" s="12">
        <v>600</v>
      </c>
      <c r="G68" s="12">
        <v>10</v>
      </c>
      <c r="H68" s="12">
        <v>100</v>
      </c>
      <c r="I68" s="12"/>
      <c r="J68" s="12"/>
      <c r="K68" s="12"/>
      <c r="L68" s="12"/>
      <c r="M68" s="13"/>
      <c r="N68" s="12">
        <f t="shared" si="9"/>
        <v>0</v>
      </c>
      <c r="O68" s="12">
        <f t="shared" si="10"/>
        <v>0</v>
      </c>
      <c r="P68" s="57"/>
      <c r="Q68" s="15">
        <v>0.12</v>
      </c>
      <c r="R68" s="15">
        <f t="shared" si="11"/>
        <v>0</v>
      </c>
    </row>
    <row r="69" spans="1:20" x14ac:dyDescent="0.2">
      <c r="A69" s="11" t="s">
        <v>222</v>
      </c>
      <c r="B69" s="11" t="s">
        <v>223</v>
      </c>
      <c r="C69" s="11" t="s">
        <v>222</v>
      </c>
      <c r="D69" s="11" t="s">
        <v>275</v>
      </c>
      <c r="E69" s="12">
        <v>32</v>
      </c>
      <c r="F69" s="12">
        <v>750</v>
      </c>
      <c r="G69" s="12">
        <v>10</v>
      </c>
      <c r="H69" s="12">
        <v>60</v>
      </c>
      <c r="I69" s="12"/>
      <c r="J69" s="12"/>
      <c r="K69" s="12">
        <v>120</v>
      </c>
      <c r="L69" s="12"/>
      <c r="M69" s="13"/>
      <c r="N69" s="12">
        <f t="shared" si="9"/>
        <v>120</v>
      </c>
      <c r="O69" s="12">
        <f t="shared" si="10"/>
        <v>2</v>
      </c>
      <c r="P69" s="57"/>
      <c r="Q69" s="15">
        <v>0.09</v>
      </c>
      <c r="R69" s="15">
        <f t="shared" si="11"/>
        <v>0.18</v>
      </c>
    </row>
    <row r="70" spans="1:20" x14ac:dyDescent="0.2">
      <c r="A70" s="11" t="s">
        <v>158</v>
      </c>
      <c r="B70" s="11" t="s">
        <v>159</v>
      </c>
      <c r="C70" s="11" t="s">
        <v>158</v>
      </c>
      <c r="D70" s="11" t="s">
        <v>275</v>
      </c>
      <c r="E70" s="12">
        <v>32</v>
      </c>
      <c r="F70" s="12">
        <v>900</v>
      </c>
      <c r="G70" s="12">
        <v>10</v>
      </c>
      <c r="H70" s="12">
        <v>50</v>
      </c>
      <c r="I70" s="12"/>
      <c r="J70" s="12"/>
      <c r="K70" s="12"/>
      <c r="L70" s="12"/>
      <c r="M70" s="13"/>
      <c r="N70" s="12">
        <f t="shared" si="9"/>
        <v>0</v>
      </c>
      <c r="O70" s="12">
        <f t="shared" si="10"/>
        <v>0</v>
      </c>
      <c r="P70" s="57"/>
      <c r="Q70" s="15">
        <v>0.09</v>
      </c>
      <c r="R70" s="15">
        <f t="shared" si="11"/>
        <v>0</v>
      </c>
    </row>
    <row r="71" spans="1:20" x14ac:dyDescent="0.2">
      <c r="A71" s="36" t="s">
        <v>182</v>
      </c>
      <c r="B71" s="36" t="s">
        <v>159</v>
      </c>
      <c r="C71" s="36">
        <v>90446700</v>
      </c>
      <c r="D71" s="36" t="s">
        <v>277</v>
      </c>
      <c r="E71" s="12" t="s">
        <v>180</v>
      </c>
      <c r="F71" s="12">
        <v>900</v>
      </c>
      <c r="G71" s="12">
        <v>10</v>
      </c>
      <c r="H71" s="12">
        <v>50</v>
      </c>
      <c r="I71" s="12"/>
      <c r="J71" s="12"/>
      <c r="K71" s="12"/>
      <c r="L71" s="12"/>
      <c r="M71" s="13"/>
      <c r="N71" s="12">
        <f t="shared" si="9"/>
        <v>0</v>
      </c>
      <c r="O71" s="12">
        <f t="shared" si="10"/>
        <v>0</v>
      </c>
      <c r="P71" s="57"/>
      <c r="Q71" s="15">
        <v>0.09</v>
      </c>
      <c r="R71" s="15">
        <f t="shared" si="11"/>
        <v>0</v>
      </c>
    </row>
    <row r="72" spans="1:20" x14ac:dyDescent="0.2">
      <c r="A72" s="11" t="s">
        <v>233</v>
      </c>
      <c r="B72" s="11" t="s">
        <v>234</v>
      </c>
      <c r="C72" s="11" t="s">
        <v>233</v>
      </c>
      <c r="D72" s="11" t="s">
        <v>275</v>
      </c>
      <c r="E72" s="12">
        <v>32</v>
      </c>
      <c r="F72" s="12">
        <v>1200</v>
      </c>
      <c r="G72" s="12">
        <v>10</v>
      </c>
      <c r="H72" s="12">
        <v>50</v>
      </c>
      <c r="I72" s="12"/>
      <c r="J72" s="12"/>
      <c r="K72" s="12"/>
      <c r="L72" s="12"/>
      <c r="M72" s="13"/>
      <c r="N72" s="12">
        <f t="shared" si="9"/>
        <v>0</v>
      </c>
      <c r="O72" s="12">
        <f t="shared" si="10"/>
        <v>0</v>
      </c>
      <c r="P72" s="57"/>
      <c r="Q72" s="15">
        <v>0.12</v>
      </c>
      <c r="R72" s="15">
        <f t="shared" si="11"/>
        <v>0</v>
      </c>
    </row>
    <row r="73" spans="1:20" x14ac:dyDescent="0.2">
      <c r="A73" s="36" t="s">
        <v>236</v>
      </c>
      <c r="B73" s="36" t="s">
        <v>237</v>
      </c>
      <c r="C73" s="36">
        <v>90446800</v>
      </c>
      <c r="D73" s="36" t="s">
        <v>277</v>
      </c>
      <c r="E73" s="12" t="s">
        <v>180</v>
      </c>
      <c r="F73" s="12">
        <v>1800</v>
      </c>
      <c r="G73" s="12">
        <v>10</v>
      </c>
      <c r="H73" s="12">
        <v>25</v>
      </c>
      <c r="I73" s="12"/>
      <c r="J73" s="12"/>
      <c r="K73" s="12"/>
      <c r="L73" s="12"/>
      <c r="M73" s="13"/>
      <c r="N73" s="12">
        <f t="shared" si="9"/>
        <v>0</v>
      </c>
      <c r="O73" s="12">
        <f t="shared" si="10"/>
        <v>0</v>
      </c>
      <c r="P73" s="57"/>
      <c r="Q73" s="15">
        <v>0.18</v>
      </c>
      <c r="R73" s="15">
        <f t="shared" si="11"/>
        <v>0</v>
      </c>
      <c r="S73" s="43"/>
    </row>
    <row r="74" spans="1:20" x14ac:dyDescent="0.2">
      <c r="A74" s="8" t="s">
        <v>77</v>
      </c>
      <c r="B74" s="8"/>
      <c r="C74" s="8"/>
      <c r="D74" s="8"/>
      <c r="E74" s="8"/>
      <c r="F74" s="36"/>
      <c r="G74" s="12"/>
      <c r="H74" s="12"/>
      <c r="I74" s="12"/>
      <c r="J74" s="12"/>
      <c r="K74" s="12"/>
      <c r="L74" s="12"/>
      <c r="M74" s="8"/>
      <c r="N74" s="12"/>
      <c r="O74" s="12"/>
      <c r="P74" s="57"/>
      <c r="Q74" s="12"/>
      <c r="R74" s="15"/>
    </row>
    <row r="75" spans="1:20" x14ac:dyDescent="0.2">
      <c r="A75" s="11" t="s">
        <v>297</v>
      </c>
      <c r="B75" s="11" t="s">
        <v>298</v>
      </c>
      <c r="C75" s="11" t="s">
        <v>297</v>
      </c>
      <c r="D75" s="11" t="s">
        <v>275</v>
      </c>
      <c r="E75" s="12">
        <v>40</v>
      </c>
      <c r="F75" s="12">
        <v>100</v>
      </c>
      <c r="G75" s="12">
        <v>10</v>
      </c>
      <c r="H75" s="12">
        <v>300</v>
      </c>
      <c r="I75" s="12"/>
      <c r="J75" s="12"/>
      <c r="K75" s="12"/>
      <c r="L75" s="12"/>
      <c r="M75" s="13"/>
      <c r="N75" s="12">
        <f t="shared" ref="N75:N90" si="12">SUM(I75:M75)</f>
        <v>0</v>
      </c>
      <c r="O75" s="12">
        <f t="shared" ref="O75:O90" si="13">$N75/$H75</f>
        <v>0</v>
      </c>
      <c r="P75" s="57"/>
      <c r="Q75" s="15">
        <v>0.13</v>
      </c>
      <c r="R75" s="15">
        <f t="shared" ref="R75:R90" si="14">$O75*$Q75</f>
        <v>0</v>
      </c>
      <c r="S75" s="43">
        <f>SUM(R75:R90)</f>
        <v>0.13</v>
      </c>
      <c r="T75" s="3">
        <f>S75*100/$S$144</f>
        <v>0.9059233449477353</v>
      </c>
    </row>
    <row r="76" spans="1:20" x14ac:dyDescent="0.2">
      <c r="A76" s="11" t="s">
        <v>78</v>
      </c>
      <c r="B76" s="11" t="s">
        <v>79</v>
      </c>
      <c r="C76" s="11" t="s">
        <v>78</v>
      </c>
      <c r="D76" s="11" t="s">
        <v>275</v>
      </c>
      <c r="E76" s="12">
        <v>40</v>
      </c>
      <c r="F76" s="12">
        <v>150</v>
      </c>
      <c r="G76" s="12">
        <v>10</v>
      </c>
      <c r="H76" s="12">
        <v>300</v>
      </c>
      <c r="I76" s="12"/>
      <c r="J76" s="12"/>
      <c r="K76" s="12"/>
      <c r="L76" s="12"/>
      <c r="M76" s="13"/>
      <c r="N76" s="12">
        <f t="shared" si="12"/>
        <v>0</v>
      </c>
      <c r="O76" s="12">
        <f t="shared" si="13"/>
        <v>0</v>
      </c>
      <c r="P76" s="57"/>
      <c r="Q76" s="15">
        <v>0.13</v>
      </c>
      <c r="R76" s="15">
        <f t="shared" si="14"/>
        <v>0</v>
      </c>
    </row>
    <row r="77" spans="1:20" x14ac:dyDescent="0.2">
      <c r="A77" s="36" t="s">
        <v>240</v>
      </c>
      <c r="B77" s="36" t="s">
        <v>79</v>
      </c>
      <c r="C77" s="31" t="s">
        <v>241</v>
      </c>
      <c r="D77" s="36" t="s">
        <v>277</v>
      </c>
      <c r="E77" s="12">
        <v>40</v>
      </c>
      <c r="F77" s="12">
        <v>150</v>
      </c>
      <c r="G77" s="12">
        <v>10</v>
      </c>
      <c r="H77" s="12">
        <v>300</v>
      </c>
      <c r="I77" s="12"/>
      <c r="J77" s="12"/>
      <c r="K77" s="12"/>
      <c r="L77" s="12"/>
      <c r="M77" s="13"/>
      <c r="N77" s="12">
        <f t="shared" si="12"/>
        <v>0</v>
      </c>
      <c r="O77" s="12">
        <f t="shared" si="13"/>
        <v>0</v>
      </c>
      <c r="P77" s="57"/>
      <c r="Q77" s="15">
        <v>0.13</v>
      </c>
      <c r="R77" s="15">
        <f t="shared" si="14"/>
        <v>0</v>
      </c>
    </row>
    <row r="78" spans="1:20" x14ac:dyDescent="0.2">
      <c r="A78" s="11" t="s">
        <v>80</v>
      </c>
      <c r="B78" s="11" t="s">
        <v>81</v>
      </c>
      <c r="C78" s="11" t="s">
        <v>80</v>
      </c>
      <c r="D78" s="11" t="s">
        <v>275</v>
      </c>
      <c r="E78" s="12">
        <v>40</v>
      </c>
      <c r="F78" s="12">
        <v>200</v>
      </c>
      <c r="G78" s="12">
        <v>10</v>
      </c>
      <c r="H78" s="12">
        <v>150</v>
      </c>
      <c r="I78" s="12"/>
      <c r="J78" s="12"/>
      <c r="K78" s="12"/>
      <c r="L78" s="12">
        <v>150</v>
      </c>
      <c r="M78" s="13"/>
      <c r="N78" s="12">
        <f t="shared" si="12"/>
        <v>150</v>
      </c>
      <c r="O78" s="12">
        <f t="shared" si="13"/>
        <v>1</v>
      </c>
      <c r="P78" s="57"/>
      <c r="Q78" s="15">
        <v>0.13</v>
      </c>
      <c r="R78" s="15">
        <f t="shared" si="14"/>
        <v>0.13</v>
      </c>
    </row>
    <row r="79" spans="1:20" x14ac:dyDescent="0.2">
      <c r="A79" s="11" t="s">
        <v>82</v>
      </c>
      <c r="B79" s="11" t="s">
        <v>83</v>
      </c>
      <c r="C79" s="11" t="s">
        <v>82</v>
      </c>
      <c r="D79" s="11" t="s">
        <v>275</v>
      </c>
      <c r="E79" s="12">
        <v>40</v>
      </c>
      <c r="F79" s="12">
        <v>300</v>
      </c>
      <c r="G79" s="12">
        <v>10</v>
      </c>
      <c r="H79" s="12">
        <v>150</v>
      </c>
      <c r="I79" s="12"/>
      <c r="J79" s="12"/>
      <c r="K79" s="12"/>
      <c r="L79" s="12"/>
      <c r="M79" s="13"/>
      <c r="N79" s="12">
        <f t="shared" si="12"/>
        <v>0</v>
      </c>
      <c r="O79" s="12">
        <f t="shared" si="13"/>
        <v>0</v>
      </c>
      <c r="P79" s="57"/>
      <c r="Q79" s="15">
        <v>0.13</v>
      </c>
      <c r="R79" s="15">
        <f t="shared" si="14"/>
        <v>0</v>
      </c>
    </row>
    <row r="80" spans="1:20" x14ac:dyDescent="0.2">
      <c r="A80" s="36" t="s">
        <v>183</v>
      </c>
      <c r="B80" s="36" t="s">
        <v>83</v>
      </c>
      <c r="C80" s="36">
        <v>90447300</v>
      </c>
      <c r="D80" s="36" t="s">
        <v>277</v>
      </c>
      <c r="E80" s="12" t="s">
        <v>89</v>
      </c>
      <c r="F80" s="12">
        <v>300</v>
      </c>
      <c r="G80" s="12">
        <v>10</v>
      </c>
      <c r="H80" s="12">
        <v>150</v>
      </c>
      <c r="I80" s="12"/>
      <c r="J80" s="12"/>
      <c r="K80" s="12"/>
      <c r="L80" s="12"/>
      <c r="M80" s="13"/>
      <c r="N80" s="12">
        <f t="shared" si="12"/>
        <v>0</v>
      </c>
      <c r="O80" s="12">
        <f t="shared" si="13"/>
        <v>0</v>
      </c>
      <c r="P80" s="57"/>
      <c r="Q80" s="15">
        <v>0.13</v>
      </c>
      <c r="R80" s="15">
        <f t="shared" si="14"/>
        <v>0</v>
      </c>
    </row>
    <row r="81" spans="1:20" x14ac:dyDescent="0.2">
      <c r="A81" s="11" t="s">
        <v>84</v>
      </c>
      <c r="B81" s="11" t="s">
        <v>85</v>
      </c>
      <c r="C81" s="11" t="s">
        <v>84</v>
      </c>
      <c r="D81" s="11" t="s">
        <v>275</v>
      </c>
      <c r="E81" s="12">
        <v>40</v>
      </c>
      <c r="F81" s="12">
        <v>450</v>
      </c>
      <c r="G81" s="12">
        <v>10</v>
      </c>
      <c r="H81" s="12">
        <v>100</v>
      </c>
      <c r="I81" s="12"/>
      <c r="J81" s="12"/>
      <c r="K81" s="12"/>
      <c r="L81" s="12"/>
      <c r="M81" s="13"/>
      <c r="N81" s="12">
        <f t="shared" si="12"/>
        <v>0</v>
      </c>
      <c r="O81" s="12">
        <f t="shared" si="13"/>
        <v>0</v>
      </c>
      <c r="P81" s="57"/>
      <c r="Q81" s="15">
        <v>0.13</v>
      </c>
      <c r="R81" s="15">
        <f t="shared" si="14"/>
        <v>0</v>
      </c>
    </row>
    <row r="82" spans="1:20" x14ac:dyDescent="0.2">
      <c r="A82" s="36" t="s">
        <v>184</v>
      </c>
      <c r="B82" s="36" t="s">
        <v>85</v>
      </c>
      <c r="C82" s="36">
        <v>90447400</v>
      </c>
      <c r="D82" s="36" t="s">
        <v>277</v>
      </c>
      <c r="E82" s="12" t="s">
        <v>89</v>
      </c>
      <c r="F82" s="12">
        <v>450</v>
      </c>
      <c r="G82" s="12">
        <v>10</v>
      </c>
      <c r="H82" s="12">
        <v>100</v>
      </c>
      <c r="I82" s="12"/>
      <c r="J82" s="12"/>
      <c r="K82" s="12"/>
      <c r="L82" s="12"/>
      <c r="M82" s="13"/>
      <c r="N82" s="12">
        <f t="shared" si="12"/>
        <v>0</v>
      </c>
      <c r="O82" s="12">
        <f t="shared" si="13"/>
        <v>0</v>
      </c>
      <c r="P82" s="57"/>
      <c r="Q82" s="15">
        <v>0.13</v>
      </c>
      <c r="R82" s="15">
        <f t="shared" si="14"/>
        <v>0</v>
      </c>
    </row>
    <row r="83" spans="1:20" x14ac:dyDescent="0.2">
      <c r="A83" s="11" t="s">
        <v>86</v>
      </c>
      <c r="B83" s="11" t="s">
        <v>87</v>
      </c>
      <c r="C83" s="11" t="s">
        <v>86</v>
      </c>
      <c r="D83" s="11" t="s">
        <v>275</v>
      </c>
      <c r="E83" s="12">
        <v>40</v>
      </c>
      <c r="F83" s="12">
        <v>600</v>
      </c>
      <c r="G83" s="12">
        <v>10</v>
      </c>
      <c r="H83" s="12">
        <v>50</v>
      </c>
      <c r="I83" s="12"/>
      <c r="J83" s="12"/>
      <c r="K83" s="12"/>
      <c r="L83" s="12"/>
      <c r="M83" s="13"/>
      <c r="N83" s="12">
        <f t="shared" si="12"/>
        <v>0</v>
      </c>
      <c r="O83" s="12">
        <f t="shared" si="13"/>
        <v>0</v>
      </c>
      <c r="P83" s="57"/>
      <c r="Q83" s="15">
        <v>0.09</v>
      </c>
      <c r="R83" s="15">
        <f t="shared" si="14"/>
        <v>0</v>
      </c>
    </row>
    <row r="84" spans="1:20" x14ac:dyDescent="0.2">
      <c r="A84" s="36" t="s">
        <v>88</v>
      </c>
      <c r="B84" s="36" t="s">
        <v>87</v>
      </c>
      <c r="C84" s="36">
        <v>90447600</v>
      </c>
      <c r="D84" s="36" t="s">
        <v>277</v>
      </c>
      <c r="E84" s="12" t="s">
        <v>89</v>
      </c>
      <c r="F84" s="12">
        <v>600</v>
      </c>
      <c r="G84" s="12">
        <v>10</v>
      </c>
      <c r="H84" s="12">
        <v>50</v>
      </c>
      <c r="I84" s="12"/>
      <c r="J84" s="12"/>
      <c r="K84" s="12"/>
      <c r="L84" s="12"/>
      <c r="M84" s="13"/>
      <c r="N84" s="12">
        <f t="shared" si="12"/>
        <v>0</v>
      </c>
      <c r="O84" s="12">
        <f t="shared" si="13"/>
        <v>0</v>
      </c>
      <c r="P84" s="57"/>
      <c r="Q84" s="15">
        <v>0.09</v>
      </c>
      <c r="R84" s="15">
        <f t="shared" si="14"/>
        <v>0</v>
      </c>
    </row>
    <row r="85" spans="1:20" x14ac:dyDescent="0.2">
      <c r="A85" s="11" t="s">
        <v>90</v>
      </c>
      <c r="B85" s="11" t="s">
        <v>91</v>
      </c>
      <c r="C85" s="11" t="s">
        <v>90</v>
      </c>
      <c r="D85" s="11" t="s">
        <v>275</v>
      </c>
      <c r="E85" s="12">
        <v>40</v>
      </c>
      <c r="F85" s="12">
        <v>750</v>
      </c>
      <c r="G85" s="12">
        <v>10</v>
      </c>
      <c r="H85" s="12">
        <v>50</v>
      </c>
      <c r="I85" s="12"/>
      <c r="J85" s="12"/>
      <c r="K85" s="12"/>
      <c r="L85" s="12"/>
      <c r="M85" s="13"/>
      <c r="N85" s="12">
        <f t="shared" si="12"/>
        <v>0</v>
      </c>
      <c r="O85" s="12">
        <f t="shared" si="13"/>
        <v>0</v>
      </c>
      <c r="P85" s="57"/>
      <c r="Q85" s="15">
        <v>0.13</v>
      </c>
      <c r="R85" s="15">
        <f t="shared" si="14"/>
        <v>0</v>
      </c>
    </row>
    <row r="86" spans="1:20" x14ac:dyDescent="0.2">
      <c r="A86" s="11" t="s">
        <v>92</v>
      </c>
      <c r="B86" s="11" t="s">
        <v>93</v>
      </c>
      <c r="C86" s="11" t="s">
        <v>92</v>
      </c>
      <c r="D86" s="11" t="s">
        <v>275</v>
      </c>
      <c r="E86" s="12">
        <v>40</v>
      </c>
      <c r="F86" s="12">
        <v>900</v>
      </c>
      <c r="G86" s="12">
        <v>10</v>
      </c>
      <c r="H86" s="12">
        <v>50</v>
      </c>
      <c r="I86" s="12"/>
      <c r="J86" s="12"/>
      <c r="K86" s="12"/>
      <c r="L86" s="12"/>
      <c r="M86" s="13"/>
      <c r="N86" s="12">
        <f t="shared" si="12"/>
        <v>0</v>
      </c>
      <c r="O86" s="12">
        <f t="shared" si="13"/>
        <v>0</v>
      </c>
      <c r="P86" s="57"/>
      <c r="Q86" s="15">
        <v>0.13</v>
      </c>
      <c r="R86" s="15">
        <f t="shared" si="14"/>
        <v>0</v>
      </c>
    </row>
    <row r="87" spans="1:20" x14ac:dyDescent="0.2">
      <c r="A87" s="36" t="s">
        <v>185</v>
      </c>
      <c r="B87" s="36" t="s">
        <v>93</v>
      </c>
      <c r="C87" s="36">
        <v>90447700</v>
      </c>
      <c r="D87" s="36" t="s">
        <v>277</v>
      </c>
      <c r="E87" s="12" t="s">
        <v>89</v>
      </c>
      <c r="F87" s="12">
        <v>900</v>
      </c>
      <c r="G87" s="12">
        <v>10</v>
      </c>
      <c r="H87" s="12">
        <v>50</v>
      </c>
      <c r="I87" s="12"/>
      <c r="J87" s="12"/>
      <c r="K87" s="12"/>
      <c r="L87" s="12"/>
      <c r="M87" s="13"/>
      <c r="N87" s="12">
        <f t="shared" si="12"/>
        <v>0</v>
      </c>
      <c r="O87" s="12">
        <f t="shared" si="13"/>
        <v>0</v>
      </c>
      <c r="P87" s="57"/>
      <c r="Q87" s="15">
        <v>0.13</v>
      </c>
      <c r="R87" s="15">
        <f t="shared" si="14"/>
        <v>0</v>
      </c>
    </row>
    <row r="88" spans="1:20" x14ac:dyDescent="0.2">
      <c r="A88" s="11" t="s">
        <v>94</v>
      </c>
      <c r="B88" s="11" t="s">
        <v>95</v>
      </c>
      <c r="C88" s="11" t="s">
        <v>94</v>
      </c>
      <c r="D88" s="11" t="s">
        <v>275</v>
      </c>
      <c r="E88" s="12">
        <v>40</v>
      </c>
      <c r="F88" s="12">
        <v>1200</v>
      </c>
      <c r="G88" s="12">
        <v>5</v>
      </c>
      <c r="H88" s="12">
        <v>25</v>
      </c>
      <c r="I88" s="12"/>
      <c r="J88" s="12"/>
      <c r="K88" s="12"/>
      <c r="L88" s="12"/>
      <c r="M88" s="13"/>
      <c r="N88" s="12">
        <f t="shared" si="12"/>
        <v>0</v>
      </c>
      <c r="O88" s="12">
        <f t="shared" si="13"/>
        <v>0</v>
      </c>
      <c r="P88" s="57"/>
      <c r="Q88" s="15">
        <v>0.08</v>
      </c>
      <c r="R88" s="15">
        <f t="shared" si="14"/>
        <v>0</v>
      </c>
    </row>
    <row r="89" spans="1:20" x14ac:dyDescent="0.2">
      <c r="A89" s="36" t="s">
        <v>376</v>
      </c>
      <c r="B89" s="36" t="s">
        <v>377</v>
      </c>
      <c r="C89" s="31" t="s">
        <v>378</v>
      </c>
      <c r="D89" s="36" t="s">
        <v>277</v>
      </c>
      <c r="E89" s="12">
        <v>40</v>
      </c>
      <c r="F89" s="12">
        <v>1800</v>
      </c>
      <c r="G89" s="12">
        <v>5</v>
      </c>
      <c r="H89" s="12">
        <v>20</v>
      </c>
      <c r="I89" s="12"/>
      <c r="J89" s="12"/>
      <c r="K89" s="12"/>
      <c r="L89" s="12"/>
      <c r="M89" s="13"/>
      <c r="N89" s="12">
        <f t="shared" si="12"/>
        <v>0</v>
      </c>
      <c r="O89" s="12">
        <f t="shared" si="13"/>
        <v>0</v>
      </c>
      <c r="P89" s="57"/>
      <c r="Q89" s="15">
        <v>0.14000000000000001</v>
      </c>
      <c r="R89" s="15">
        <f t="shared" si="14"/>
        <v>0</v>
      </c>
    </row>
    <row r="90" spans="1:20" x14ac:dyDescent="0.2">
      <c r="A90" s="11" t="s">
        <v>220</v>
      </c>
      <c r="B90" s="11" t="s">
        <v>221</v>
      </c>
      <c r="C90" s="11" t="s">
        <v>220</v>
      </c>
      <c r="D90" s="11" t="s">
        <v>275</v>
      </c>
      <c r="E90" s="12">
        <v>40</v>
      </c>
      <c r="F90" s="12">
        <v>2000</v>
      </c>
      <c r="G90" s="12">
        <v>5</v>
      </c>
      <c r="H90" s="12">
        <v>25</v>
      </c>
      <c r="I90" s="12"/>
      <c r="J90" s="12"/>
      <c r="K90" s="12"/>
      <c r="L90" s="12"/>
      <c r="M90" s="13"/>
      <c r="N90" s="12">
        <f t="shared" si="12"/>
        <v>0</v>
      </c>
      <c r="O90" s="12">
        <f t="shared" si="13"/>
        <v>0</v>
      </c>
      <c r="P90" s="57"/>
      <c r="Q90" s="15">
        <v>0.08</v>
      </c>
      <c r="R90" s="15">
        <f t="shared" si="14"/>
        <v>0</v>
      </c>
      <c r="S90" s="43"/>
    </row>
    <row r="91" spans="1:20" x14ac:dyDescent="0.2">
      <c r="A91" s="8" t="s">
        <v>96</v>
      </c>
      <c r="B91" s="8"/>
      <c r="C91" s="8"/>
      <c r="D91" s="8"/>
      <c r="E91" s="20"/>
      <c r="F91" s="12"/>
      <c r="G91" s="12"/>
      <c r="H91" s="12"/>
      <c r="I91" s="12"/>
      <c r="J91" s="12"/>
      <c r="K91" s="12"/>
      <c r="L91" s="12"/>
      <c r="M91" s="8"/>
      <c r="N91" s="12"/>
      <c r="O91" s="12"/>
      <c r="P91" s="57"/>
      <c r="Q91" s="12"/>
      <c r="R91" s="15"/>
    </row>
    <row r="92" spans="1:20" x14ac:dyDescent="0.2">
      <c r="A92" s="11" t="s">
        <v>299</v>
      </c>
      <c r="B92" s="11" t="s">
        <v>300</v>
      </c>
      <c r="C92" s="11" t="s">
        <v>299</v>
      </c>
      <c r="D92" s="11" t="s">
        <v>275</v>
      </c>
      <c r="E92" s="12">
        <v>50</v>
      </c>
      <c r="F92" s="12">
        <v>100</v>
      </c>
      <c r="G92" s="12">
        <v>10</v>
      </c>
      <c r="H92" s="12">
        <v>150</v>
      </c>
      <c r="I92" s="12"/>
      <c r="J92" s="12"/>
      <c r="K92" s="12"/>
      <c r="L92" s="12"/>
      <c r="M92" s="13"/>
      <c r="N92" s="12">
        <f t="shared" ref="N92:N108" si="15">SUM(I92:M92)</f>
        <v>0</v>
      </c>
      <c r="O92" s="12">
        <f t="shared" ref="O92:O108" si="16">$N92/$H92</f>
        <v>0</v>
      </c>
      <c r="P92" s="57"/>
      <c r="Q92" s="15">
        <v>0.1</v>
      </c>
      <c r="R92" s="15">
        <f t="shared" ref="R92:R108" si="17">$O92*$Q92</f>
        <v>0</v>
      </c>
      <c r="S92" s="43">
        <f>SUM(R92:R108)</f>
        <v>0.62</v>
      </c>
      <c r="T92" s="3">
        <f>S92*100/$S$144</f>
        <v>4.3205574912891995</v>
      </c>
    </row>
    <row r="93" spans="1:20" x14ac:dyDescent="0.2">
      <c r="A93" s="11" t="s">
        <v>97</v>
      </c>
      <c r="B93" s="11" t="s">
        <v>98</v>
      </c>
      <c r="C93" s="11" t="s">
        <v>97</v>
      </c>
      <c r="D93" s="11" t="s">
        <v>275</v>
      </c>
      <c r="E93" s="12">
        <v>50</v>
      </c>
      <c r="F93" s="12">
        <v>150</v>
      </c>
      <c r="G93" s="12">
        <v>10</v>
      </c>
      <c r="H93" s="12">
        <v>150</v>
      </c>
      <c r="I93" s="12"/>
      <c r="J93" s="12"/>
      <c r="K93" s="12">
        <v>150</v>
      </c>
      <c r="L93" s="12"/>
      <c r="M93" s="13"/>
      <c r="N93" s="12">
        <f t="shared" si="15"/>
        <v>150</v>
      </c>
      <c r="O93" s="12">
        <f t="shared" si="16"/>
        <v>1</v>
      </c>
      <c r="P93" s="57"/>
      <c r="Q93" s="15">
        <v>0.1</v>
      </c>
      <c r="R93" s="15">
        <f t="shared" si="17"/>
        <v>0.1</v>
      </c>
    </row>
    <row r="94" spans="1:20" x14ac:dyDescent="0.2">
      <c r="A94" s="36" t="s">
        <v>235</v>
      </c>
      <c r="B94" s="36" t="s">
        <v>98</v>
      </c>
      <c r="C94" s="36">
        <v>90448200</v>
      </c>
      <c r="D94" s="36" t="s">
        <v>277</v>
      </c>
      <c r="E94" s="12" t="s">
        <v>102</v>
      </c>
      <c r="F94" s="12">
        <v>150</v>
      </c>
      <c r="G94" s="12">
        <v>10</v>
      </c>
      <c r="H94" s="12">
        <v>150</v>
      </c>
      <c r="I94" s="12"/>
      <c r="J94" s="12"/>
      <c r="K94" s="12"/>
      <c r="L94" s="12"/>
      <c r="M94" s="13"/>
      <c r="N94" s="12">
        <f t="shared" si="15"/>
        <v>0</v>
      </c>
      <c r="O94" s="12">
        <f t="shared" si="16"/>
        <v>0</v>
      </c>
      <c r="P94" s="57"/>
      <c r="Q94" s="15">
        <v>0.1</v>
      </c>
      <c r="R94" s="15">
        <f t="shared" si="17"/>
        <v>0</v>
      </c>
    </row>
    <row r="95" spans="1:20" x14ac:dyDescent="0.2">
      <c r="A95" s="11" t="s">
        <v>224</v>
      </c>
      <c r="B95" s="11" t="s">
        <v>225</v>
      </c>
      <c r="C95" s="11" t="s">
        <v>224</v>
      </c>
      <c r="D95" s="11" t="s">
        <v>275</v>
      </c>
      <c r="E95" s="12">
        <v>50</v>
      </c>
      <c r="F95" s="12">
        <v>200</v>
      </c>
      <c r="G95" s="12">
        <v>10</v>
      </c>
      <c r="H95" s="12">
        <v>150</v>
      </c>
      <c r="I95" s="12"/>
      <c r="J95" s="12"/>
      <c r="K95" s="12"/>
      <c r="L95" s="12"/>
      <c r="M95" s="13"/>
      <c r="N95" s="12">
        <f t="shared" si="15"/>
        <v>0</v>
      </c>
      <c r="O95" s="12">
        <f t="shared" si="16"/>
        <v>0</v>
      </c>
      <c r="P95" s="57"/>
      <c r="Q95" s="15">
        <v>0.1</v>
      </c>
      <c r="R95" s="15">
        <f t="shared" si="17"/>
        <v>0</v>
      </c>
    </row>
    <row r="96" spans="1:20" x14ac:dyDescent="0.2">
      <c r="A96" s="11" t="s">
        <v>99</v>
      </c>
      <c r="B96" s="11" t="s">
        <v>100</v>
      </c>
      <c r="C96" s="11" t="s">
        <v>99</v>
      </c>
      <c r="D96" s="11" t="s">
        <v>275</v>
      </c>
      <c r="E96" s="12">
        <v>50</v>
      </c>
      <c r="F96" s="12">
        <v>300</v>
      </c>
      <c r="G96" s="12">
        <v>10</v>
      </c>
      <c r="H96" s="12">
        <v>75</v>
      </c>
      <c r="I96" s="12"/>
      <c r="J96" s="12"/>
      <c r="K96" s="12"/>
      <c r="L96" s="12"/>
      <c r="M96" s="13"/>
      <c r="N96" s="12">
        <f t="shared" si="15"/>
        <v>0</v>
      </c>
      <c r="O96" s="12">
        <f t="shared" si="16"/>
        <v>0</v>
      </c>
      <c r="P96" s="57"/>
      <c r="Q96" s="15">
        <v>0.1</v>
      </c>
      <c r="R96" s="15">
        <f t="shared" si="17"/>
        <v>0</v>
      </c>
    </row>
    <row r="97" spans="1:20" x14ac:dyDescent="0.2">
      <c r="A97" s="36" t="s">
        <v>101</v>
      </c>
      <c r="B97" s="36" t="s">
        <v>100</v>
      </c>
      <c r="C97" s="36">
        <v>90448300</v>
      </c>
      <c r="D97" s="36" t="s">
        <v>277</v>
      </c>
      <c r="E97" s="12" t="s">
        <v>102</v>
      </c>
      <c r="F97" s="12">
        <v>300</v>
      </c>
      <c r="G97" s="12">
        <v>10</v>
      </c>
      <c r="H97" s="12">
        <v>75</v>
      </c>
      <c r="I97" s="12"/>
      <c r="J97" s="12"/>
      <c r="K97" s="12"/>
      <c r="L97" s="12"/>
      <c r="M97" s="13"/>
      <c r="N97" s="12">
        <f t="shared" si="15"/>
        <v>0</v>
      </c>
      <c r="O97" s="12">
        <f t="shared" si="16"/>
        <v>0</v>
      </c>
      <c r="P97" s="57"/>
      <c r="Q97" s="15">
        <v>0.1</v>
      </c>
      <c r="R97" s="15">
        <f t="shared" si="17"/>
        <v>0</v>
      </c>
    </row>
    <row r="98" spans="1:20" x14ac:dyDescent="0.2">
      <c r="A98" s="11" t="s">
        <v>103</v>
      </c>
      <c r="B98" s="11" t="s">
        <v>104</v>
      </c>
      <c r="C98" s="11" t="s">
        <v>103</v>
      </c>
      <c r="D98" s="11" t="s">
        <v>275</v>
      </c>
      <c r="E98" s="12">
        <v>50</v>
      </c>
      <c r="F98" s="12">
        <v>450</v>
      </c>
      <c r="G98" s="12">
        <v>10</v>
      </c>
      <c r="H98" s="12">
        <v>50</v>
      </c>
      <c r="I98" s="12"/>
      <c r="J98" s="12"/>
      <c r="K98" s="12"/>
      <c r="L98" s="12"/>
      <c r="M98" s="13"/>
      <c r="N98" s="12">
        <f t="shared" si="15"/>
        <v>0</v>
      </c>
      <c r="O98" s="12">
        <f t="shared" si="16"/>
        <v>0</v>
      </c>
      <c r="P98" s="57"/>
      <c r="Q98" s="15">
        <v>0.1</v>
      </c>
      <c r="R98" s="15">
        <f t="shared" si="17"/>
        <v>0</v>
      </c>
    </row>
    <row r="99" spans="1:20" x14ac:dyDescent="0.2">
      <c r="A99" s="36" t="s">
        <v>186</v>
      </c>
      <c r="B99" s="36" t="s">
        <v>104</v>
      </c>
      <c r="C99" s="36">
        <v>90448400</v>
      </c>
      <c r="D99" s="36" t="s">
        <v>277</v>
      </c>
      <c r="E99" s="12" t="s">
        <v>102</v>
      </c>
      <c r="F99" s="12">
        <v>450</v>
      </c>
      <c r="G99" s="12">
        <v>10</v>
      </c>
      <c r="H99" s="12">
        <v>50</v>
      </c>
      <c r="I99" s="12"/>
      <c r="J99" s="12"/>
      <c r="K99" s="12"/>
      <c r="L99" s="12"/>
      <c r="M99" s="13"/>
      <c r="N99" s="12">
        <f t="shared" si="15"/>
        <v>0</v>
      </c>
      <c r="O99" s="12">
        <f t="shared" si="16"/>
        <v>0</v>
      </c>
      <c r="P99" s="57"/>
      <c r="Q99" s="15">
        <v>0.1</v>
      </c>
      <c r="R99" s="15">
        <f t="shared" si="17"/>
        <v>0</v>
      </c>
    </row>
    <row r="100" spans="1:20" x14ac:dyDescent="0.2">
      <c r="A100" s="11" t="s">
        <v>105</v>
      </c>
      <c r="B100" s="11" t="s">
        <v>106</v>
      </c>
      <c r="C100" s="11" t="s">
        <v>105</v>
      </c>
      <c r="D100" s="11" t="s">
        <v>275</v>
      </c>
      <c r="E100" s="12">
        <v>50</v>
      </c>
      <c r="F100" s="12">
        <v>600</v>
      </c>
      <c r="G100" s="12">
        <v>10</v>
      </c>
      <c r="H100" s="12">
        <v>50</v>
      </c>
      <c r="I100" s="12"/>
      <c r="J100" s="12"/>
      <c r="K100" s="12"/>
      <c r="L100" s="12"/>
      <c r="M100" s="13"/>
      <c r="N100" s="12">
        <f t="shared" si="15"/>
        <v>0</v>
      </c>
      <c r="O100" s="12">
        <f t="shared" si="16"/>
        <v>0</v>
      </c>
      <c r="P100" s="57"/>
      <c r="Q100" s="15">
        <v>0.13</v>
      </c>
      <c r="R100" s="15">
        <f t="shared" si="17"/>
        <v>0</v>
      </c>
    </row>
    <row r="101" spans="1:20" x14ac:dyDescent="0.2">
      <c r="A101" s="36" t="s">
        <v>107</v>
      </c>
      <c r="B101" s="36" t="s">
        <v>106</v>
      </c>
      <c r="C101" s="36">
        <v>90448600</v>
      </c>
      <c r="D101" s="36" t="s">
        <v>277</v>
      </c>
      <c r="E101" s="12" t="s">
        <v>102</v>
      </c>
      <c r="F101" s="12">
        <v>600</v>
      </c>
      <c r="G101" s="12">
        <v>10</v>
      </c>
      <c r="H101" s="12">
        <v>50</v>
      </c>
      <c r="I101" s="12"/>
      <c r="J101" s="12"/>
      <c r="K101" s="12"/>
      <c r="L101" s="12"/>
      <c r="M101" s="13"/>
      <c r="N101" s="12">
        <f t="shared" si="15"/>
        <v>0</v>
      </c>
      <c r="O101" s="12">
        <f t="shared" si="16"/>
        <v>0</v>
      </c>
      <c r="P101" s="57"/>
      <c r="Q101" s="15">
        <v>0.13</v>
      </c>
      <c r="R101" s="15">
        <f t="shared" si="17"/>
        <v>0</v>
      </c>
    </row>
    <row r="102" spans="1:20" x14ac:dyDescent="0.2">
      <c r="A102" s="36" t="s">
        <v>266</v>
      </c>
      <c r="B102" s="36" t="s">
        <v>267</v>
      </c>
      <c r="C102" s="36">
        <v>90448605</v>
      </c>
      <c r="D102" s="36" t="s">
        <v>277</v>
      </c>
      <c r="E102" s="12" t="s">
        <v>102</v>
      </c>
      <c r="F102" s="12">
        <v>700</v>
      </c>
      <c r="G102" s="12">
        <v>5</v>
      </c>
      <c r="H102" s="12">
        <v>25</v>
      </c>
      <c r="I102" s="12"/>
      <c r="J102" s="12"/>
      <c r="K102" s="12"/>
      <c r="L102" s="12"/>
      <c r="M102" s="13"/>
      <c r="N102" s="12">
        <f t="shared" si="15"/>
        <v>0</v>
      </c>
      <c r="O102" s="12">
        <f t="shared" si="16"/>
        <v>0</v>
      </c>
      <c r="P102" s="57"/>
      <c r="Q102" s="15">
        <v>0.1</v>
      </c>
      <c r="R102" s="15">
        <f t="shared" si="17"/>
        <v>0</v>
      </c>
    </row>
    <row r="103" spans="1:20" x14ac:dyDescent="0.2">
      <c r="A103" s="11" t="s">
        <v>202</v>
      </c>
      <c r="B103" s="11" t="s">
        <v>203</v>
      </c>
      <c r="C103" s="11" t="s">
        <v>202</v>
      </c>
      <c r="D103" s="11" t="s">
        <v>275</v>
      </c>
      <c r="E103" s="12">
        <v>50</v>
      </c>
      <c r="F103" s="12">
        <v>750</v>
      </c>
      <c r="G103" s="12">
        <v>5</v>
      </c>
      <c r="H103" s="12">
        <v>25</v>
      </c>
      <c r="I103" s="12"/>
      <c r="J103" s="12"/>
      <c r="K103" s="12"/>
      <c r="L103" s="12"/>
      <c r="M103" s="13"/>
      <c r="N103" s="12">
        <f t="shared" si="15"/>
        <v>0</v>
      </c>
      <c r="O103" s="12">
        <f t="shared" si="16"/>
        <v>0</v>
      </c>
      <c r="P103" s="57"/>
      <c r="Q103" s="15">
        <v>0.1</v>
      </c>
      <c r="R103" s="15">
        <f t="shared" si="17"/>
        <v>0</v>
      </c>
    </row>
    <row r="104" spans="1:20" x14ac:dyDescent="0.2">
      <c r="A104" s="11" t="s">
        <v>108</v>
      </c>
      <c r="B104" s="11" t="s">
        <v>109</v>
      </c>
      <c r="C104" s="11" t="s">
        <v>108</v>
      </c>
      <c r="D104" s="11" t="s">
        <v>275</v>
      </c>
      <c r="E104" s="12">
        <v>50</v>
      </c>
      <c r="F104" s="12">
        <v>900</v>
      </c>
      <c r="G104" s="12">
        <v>5</v>
      </c>
      <c r="H104" s="12">
        <v>25</v>
      </c>
      <c r="I104" s="12"/>
      <c r="J104" s="12"/>
      <c r="K104" s="12"/>
      <c r="L104" s="12"/>
      <c r="M104" s="13"/>
      <c r="N104" s="12">
        <f t="shared" si="15"/>
        <v>0</v>
      </c>
      <c r="O104" s="12">
        <f t="shared" si="16"/>
        <v>0</v>
      </c>
      <c r="P104" s="57"/>
      <c r="Q104" s="15">
        <v>0.1</v>
      </c>
      <c r="R104" s="15">
        <f t="shared" si="17"/>
        <v>0</v>
      </c>
    </row>
    <row r="105" spans="1:20" x14ac:dyDescent="0.2">
      <c r="A105" s="36" t="s">
        <v>187</v>
      </c>
      <c r="B105" s="36" t="s">
        <v>109</v>
      </c>
      <c r="C105" s="36">
        <v>90448700</v>
      </c>
      <c r="D105" s="36" t="s">
        <v>277</v>
      </c>
      <c r="E105" s="12" t="s">
        <v>102</v>
      </c>
      <c r="F105" s="12">
        <v>900</v>
      </c>
      <c r="G105" s="12">
        <v>5</v>
      </c>
      <c r="H105" s="12">
        <v>25</v>
      </c>
      <c r="I105" s="12"/>
      <c r="J105" s="12"/>
      <c r="K105" s="12"/>
      <c r="L105" s="12"/>
      <c r="M105" s="13"/>
      <c r="N105" s="12">
        <f t="shared" si="15"/>
        <v>0</v>
      </c>
      <c r="O105" s="12">
        <f t="shared" si="16"/>
        <v>0</v>
      </c>
      <c r="P105" s="57"/>
      <c r="Q105" s="15">
        <v>0.1</v>
      </c>
      <c r="R105" s="15">
        <f t="shared" si="17"/>
        <v>0</v>
      </c>
    </row>
    <row r="106" spans="1:20" x14ac:dyDescent="0.2">
      <c r="A106" s="11" t="s">
        <v>110</v>
      </c>
      <c r="B106" s="11" t="s">
        <v>111</v>
      </c>
      <c r="C106" s="11" t="s">
        <v>110</v>
      </c>
      <c r="D106" s="11" t="s">
        <v>275</v>
      </c>
      <c r="E106" s="12">
        <v>50</v>
      </c>
      <c r="F106" s="12">
        <v>1200</v>
      </c>
      <c r="G106" s="12">
        <v>5</v>
      </c>
      <c r="H106" s="12">
        <v>25</v>
      </c>
      <c r="I106" s="12"/>
      <c r="J106" s="12"/>
      <c r="K106" s="12">
        <v>100</v>
      </c>
      <c r="L106" s="12"/>
      <c r="M106" s="13"/>
      <c r="N106" s="12">
        <f t="shared" si="15"/>
        <v>100</v>
      </c>
      <c r="O106" s="12">
        <f t="shared" si="16"/>
        <v>4</v>
      </c>
      <c r="P106" s="57"/>
      <c r="Q106" s="15">
        <v>0.13</v>
      </c>
      <c r="R106" s="15">
        <f t="shared" si="17"/>
        <v>0.52</v>
      </c>
    </row>
    <row r="107" spans="1:20" x14ac:dyDescent="0.2">
      <c r="A107" s="36" t="s">
        <v>204</v>
      </c>
      <c r="B107" s="36" t="s">
        <v>111</v>
      </c>
      <c r="C107" s="31" t="s">
        <v>205</v>
      </c>
      <c r="D107" s="36" t="s">
        <v>277</v>
      </c>
      <c r="E107" s="12">
        <v>50</v>
      </c>
      <c r="F107" s="12">
        <v>1200</v>
      </c>
      <c r="G107" s="12">
        <v>5</v>
      </c>
      <c r="H107" s="12">
        <v>25</v>
      </c>
      <c r="I107" s="12"/>
      <c r="J107" s="12"/>
      <c r="K107" s="12"/>
      <c r="L107" s="12"/>
      <c r="M107" s="13"/>
      <c r="N107" s="12">
        <f t="shared" si="15"/>
        <v>0</v>
      </c>
      <c r="O107" s="12">
        <f t="shared" si="16"/>
        <v>0</v>
      </c>
      <c r="P107" s="57"/>
      <c r="Q107" s="15">
        <v>0.13</v>
      </c>
      <c r="R107" s="15">
        <f t="shared" si="17"/>
        <v>0</v>
      </c>
    </row>
    <row r="108" spans="1:20" x14ac:dyDescent="0.2">
      <c r="A108" s="36" t="s">
        <v>268</v>
      </c>
      <c r="B108" s="36" t="s">
        <v>269</v>
      </c>
      <c r="C108" s="31" t="s">
        <v>270</v>
      </c>
      <c r="D108" s="36" t="s">
        <v>277</v>
      </c>
      <c r="E108" s="12">
        <v>50</v>
      </c>
      <c r="F108" s="12">
        <v>2400</v>
      </c>
      <c r="G108" s="12">
        <v>5</v>
      </c>
      <c r="H108" s="12">
        <v>25</v>
      </c>
      <c r="I108" s="12"/>
      <c r="J108" s="12"/>
      <c r="K108" s="12"/>
      <c r="L108" s="12"/>
      <c r="M108" s="13"/>
      <c r="N108" s="12">
        <f t="shared" si="15"/>
        <v>0</v>
      </c>
      <c r="O108" s="12">
        <f t="shared" si="16"/>
        <v>0</v>
      </c>
      <c r="P108" s="57"/>
      <c r="Q108" s="15">
        <v>0.26</v>
      </c>
      <c r="R108" s="15">
        <f t="shared" si="17"/>
        <v>0</v>
      </c>
      <c r="S108" s="43"/>
    </row>
    <row r="109" spans="1:20" x14ac:dyDescent="0.2">
      <c r="A109" s="307" t="s">
        <v>112</v>
      </c>
      <c r="B109" s="307"/>
      <c r="C109" s="8"/>
      <c r="D109" s="8"/>
      <c r="E109" s="8"/>
      <c r="F109" s="12"/>
      <c r="G109" s="12"/>
      <c r="H109" s="12"/>
      <c r="I109" s="12"/>
      <c r="J109" s="12"/>
      <c r="K109" s="12"/>
      <c r="L109" s="12"/>
      <c r="M109" s="36"/>
      <c r="N109" s="12"/>
      <c r="O109" s="12"/>
      <c r="P109" s="57"/>
      <c r="Q109" s="12"/>
      <c r="R109" s="15"/>
    </row>
    <row r="110" spans="1:20" x14ac:dyDescent="0.2">
      <c r="A110" s="11" t="s">
        <v>216</v>
      </c>
      <c r="B110" s="11" t="s">
        <v>217</v>
      </c>
      <c r="C110" s="11" t="s">
        <v>216</v>
      </c>
      <c r="D110" s="11" t="s">
        <v>275</v>
      </c>
      <c r="E110" s="12">
        <v>20</v>
      </c>
      <c r="F110" s="12">
        <v>150</v>
      </c>
      <c r="G110" s="12">
        <v>10</v>
      </c>
      <c r="H110" s="12">
        <v>400</v>
      </c>
      <c r="I110" s="12"/>
      <c r="J110" s="12"/>
      <c r="K110" s="12"/>
      <c r="L110" s="12"/>
      <c r="M110" s="36"/>
      <c r="N110" s="12">
        <f t="shared" ref="N110:N143" si="18">SUM(I110:M110)</f>
        <v>0</v>
      </c>
      <c r="O110" s="12">
        <f t="shared" ref="O110:O143" si="19">$N110/$H110</f>
        <v>0</v>
      </c>
      <c r="P110" s="57"/>
      <c r="Q110" s="12">
        <v>0.06</v>
      </c>
      <c r="R110" s="15">
        <f t="shared" ref="R110:R143" si="20">$O110*$Q110</f>
        <v>0</v>
      </c>
      <c r="S110" s="43">
        <f>SUM(R110:R125)</f>
        <v>0.28000000000000003</v>
      </c>
      <c r="T110" s="3">
        <f>S110*100/$S$144</f>
        <v>1.9512195121951226</v>
      </c>
    </row>
    <row r="111" spans="1:20" x14ac:dyDescent="0.2">
      <c r="A111" s="36" t="s">
        <v>226</v>
      </c>
      <c r="B111" s="36" t="s">
        <v>217</v>
      </c>
      <c r="C111" s="36">
        <v>90444200</v>
      </c>
      <c r="D111" s="36" t="s">
        <v>277</v>
      </c>
      <c r="E111" s="12">
        <v>20</v>
      </c>
      <c r="F111" s="12">
        <v>150</v>
      </c>
      <c r="G111" s="12">
        <v>10</v>
      </c>
      <c r="H111" s="12">
        <v>400</v>
      </c>
      <c r="I111" s="12"/>
      <c r="J111" s="12"/>
      <c r="K111" s="12"/>
      <c r="L111" s="12"/>
      <c r="M111" s="36"/>
      <c r="N111" s="12">
        <f t="shared" si="18"/>
        <v>0</v>
      </c>
      <c r="O111" s="12">
        <f t="shared" si="19"/>
        <v>0</v>
      </c>
      <c r="P111" s="57"/>
      <c r="Q111" s="12">
        <v>0.06</v>
      </c>
      <c r="R111" s="15">
        <f t="shared" si="20"/>
        <v>0</v>
      </c>
    </row>
    <row r="112" spans="1:20" x14ac:dyDescent="0.2">
      <c r="A112" s="11" t="s">
        <v>191</v>
      </c>
      <c r="B112" s="11" t="s">
        <v>192</v>
      </c>
      <c r="C112" s="11" t="s">
        <v>191</v>
      </c>
      <c r="D112" s="11" t="s">
        <v>275</v>
      </c>
      <c r="E112" s="12">
        <v>20</v>
      </c>
      <c r="F112" s="12">
        <v>200</v>
      </c>
      <c r="G112" s="12">
        <v>10</v>
      </c>
      <c r="H112" s="12">
        <v>300</v>
      </c>
      <c r="I112" s="12"/>
      <c r="J112" s="12"/>
      <c r="K112" s="12"/>
      <c r="L112" s="12"/>
      <c r="M112" s="36"/>
      <c r="N112" s="12">
        <f t="shared" si="18"/>
        <v>0</v>
      </c>
      <c r="O112" s="12">
        <f t="shared" si="19"/>
        <v>0</v>
      </c>
      <c r="P112" s="57"/>
      <c r="Q112" s="12">
        <v>0.06</v>
      </c>
      <c r="R112" s="15">
        <f t="shared" si="20"/>
        <v>0</v>
      </c>
    </row>
    <row r="113" spans="1:20" x14ac:dyDescent="0.2">
      <c r="A113" s="11" t="s">
        <v>160</v>
      </c>
      <c r="B113" s="11" t="s">
        <v>161</v>
      </c>
      <c r="C113" s="11" t="s">
        <v>160</v>
      </c>
      <c r="D113" s="11" t="s">
        <v>275</v>
      </c>
      <c r="E113" s="12">
        <v>20</v>
      </c>
      <c r="F113" s="12">
        <v>300</v>
      </c>
      <c r="G113" s="12">
        <v>10</v>
      </c>
      <c r="H113" s="12">
        <v>200</v>
      </c>
      <c r="I113" s="12"/>
      <c r="J113" s="12"/>
      <c r="K113" s="12"/>
      <c r="L113" s="12"/>
      <c r="M113" s="13"/>
      <c r="N113" s="12">
        <f t="shared" si="18"/>
        <v>0</v>
      </c>
      <c r="O113" s="12">
        <f t="shared" si="19"/>
        <v>0</v>
      </c>
      <c r="P113" s="57"/>
      <c r="Q113" s="15">
        <v>0.06</v>
      </c>
      <c r="R113" s="15">
        <f t="shared" si="20"/>
        <v>0</v>
      </c>
    </row>
    <row r="114" spans="1:20" x14ac:dyDescent="0.2">
      <c r="A114" s="36" t="s">
        <v>215</v>
      </c>
      <c r="B114" s="36" t="s">
        <v>161</v>
      </c>
      <c r="C114" s="36">
        <v>90444300</v>
      </c>
      <c r="D114" s="36" t="s">
        <v>277</v>
      </c>
      <c r="E114" s="12" t="s">
        <v>46</v>
      </c>
      <c r="F114" s="12">
        <v>300</v>
      </c>
      <c r="G114" s="12">
        <v>10</v>
      </c>
      <c r="H114" s="12">
        <v>200</v>
      </c>
      <c r="I114" s="12"/>
      <c r="J114" s="12"/>
      <c r="K114" s="12"/>
      <c r="L114" s="12"/>
      <c r="M114" s="13"/>
      <c r="N114" s="12">
        <f t="shared" si="18"/>
        <v>0</v>
      </c>
      <c r="O114" s="12">
        <f t="shared" si="19"/>
        <v>0</v>
      </c>
      <c r="P114" s="57"/>
      <c r="Q114" s="15">
        <v>0.06</v>
      </c>
      <c r="R114" s="15">
        <f t="shared" si="20"/>
        <v>0</v>
      </c>
    </row>
    <row r="115" spans="1:20" x14ac:dyDescent="0.2">
      <c r="A115" s="11" t="s">
        <v>206</v>
      </c>
      <c r="B115" s="11" t="s">
        <v>114</v>
      </c>
      <c r="C115" s="11" t="s">
        <v>206</v>
      </c>
      <c r="D115" s="11" t="s">
        <v>275</v>
      </c>
      <c r="E115" s="12">
        <v>20</v>
      </c>
      <c r="F115" s="12">
        <v>450</v>
      </c>
      <c r="G115" s="12">
        <v>10</v>
      </c>
      <c r="H115" s="12">
        <v>100</v>
      </c>
      <c r="I115" s="12"/>
      <c r="J115" s="12"/>
      <c r="K115" s="12"/>
      <c r="L115" s="12"/>
      <c r="M115" s="25"/>
      <c r="N115" s="12">
        <f t="shared" si="18"/>
        <v>0</v>
      </c>
      <c r="O115" s="12">
        <f t="shared" si="19"/>
        <v>0</v>
      </c>
      <c r="P115" s="57"/>
      <c r="Q115" s="15">
        <v>0.08</v>
      </c>
      <c r="R115" s="15">
        <f t="shared" si="20"/>
        <v>0</v>
      </c>
    </row>
    <row r="116" spans="1:20" x14ac:dyDescent="0.2">
      <c r="A116" s="36" t="s">
        <v>113</v>
      </c>
      <c r="B116" s="36" t="s">
        <v>114</v>
      </c>
      <c r="C116" s="36">
        <v>90444400</v>
      </c>
      <c r="D116" s="36" t="s">
        <v>277</v>
      </c>
      <c r="E116" s="12" t="s">
        <v>46</v>
      </c>
      <c r="F116" s="12">
        <v>450</v>
      </c>
      <c r="G116" s="12">
        <v>10</v>
      </c>
      <c r="H116" s="12">
        <v>100</v>
      </c>
      <c r="I116" s="12"/>
      <c r="J116" s="12"/>
      <c r="K116" s="12">
        <v>200</v>
      </c>
      <c r="L116" s="12"/>
      <c r="M116" s="13"/>
      <c r="N116" s="12">
        <f t="shared" si="18"/>
        <v>200</v>
      </c>
      <c r="O116" s="12">
        <f t="shared" si="19"/>
        <v>2</v>
      </c>
      <c r="P116" s="57"/>
      <c r="Q116" s="15">
        <v>0.08</v>
      </c>
      <c r="R116" s="15">
        <f t="shared" si="20"/>
        <v>0.16</v>
      </c>
    </row>
    <row r="117" spans="1:20" x14ac:dyDescent="0.2">
      <c r="A117" s="11" t="s">
        <v>115</v>
      </c>
      <c r="B117" s="11" t="s">
        <v>116</v>
      </c>
      <c r="C117" s="11" t="s">
        <v>115</v>
      </c>
      <c r="D117" s="11" t="s">
        <v>275</v>
      </c>
      <c r="E117" s="12">
        <v>20</v>
      </c>
      <c r="F117" s="12">
        <v>600</v>
      </c>
      <c r="G117" s="12">
        <v>10</v>
      </c>
      <c r="H117" s="12">
        <v>100</v>
      </c>
      <c r="I117" s="12"/>
      <c r="J117" s="12"/>
      <c r="K117" s="12"/>
      <c r="L117" s="12"/>
      <c r="M117" s="13"/>
      <c r="N117" s="12">
        <f t="shared" si="18"/>
        <v>0</v>
      </c>
      <c r="O117" s="12">
        <f t="shared" si="19"/>
        <v>0</v>
      </c>
      <c r="P117" s="57"/>
      <c r="Q117" s="15">
        <v>0.06</v>
      </c>
      <c r="R117" s="15">
        <f t="shared" si="20"/>
        <v>0</v>
      </c>
    </row>
    <row r="118" spans="1:20" x14ac:dyDescent="0.2">
      <c r="A118" s="36" t="s">
        <v>188</v>
      </c>
      <c r="B118" s="36" t="s">
        <v>116</v>
      </c>
      <c r="C118" s="36">
        <v>90444600</v>
      </c>
      <c r="D118" s="36" t="s">
        <v>277</v>
      </c>
      <c r="E118" s="12" t="s">
        <v>46</v>
      </c>
      <c r="F118" s="12">
        <v>600</v>
      </c>
      <c r="G118" s="12">
        <v>10</v>
      </c>
      <c r="H118" s="12">
        <v>100</v>
      </c>
      <c r="I118" s="12"/>
      <c r="J118" s="12"/>
      <c r="K118" s="12">
        <v>200</v>
      </c>
      <c r="L118" s="12"/>
      <c r="M118" s="13"/>
      <c r="N118" s="12">
        <f t="shared" si="18"/>
        <v>200</v>
      </c>
      <c r="O118" s="12">
        <f t="shared" si="19"/>
        <v>2</v>
      </c>
      <c r="P118" s="57"/>
      <c r="Q118" s="15">
        <v>0.06</v>
      </c>
      <c r="R118" s="15">
        <f t="shared" si="20"/>
        <v>0.12</v>
      </c>
    </row>
    <row r="119" spans="1:20" x14ac:dyDescent="0.2">
      <c r="A119" s="11" t="s">
        <v>117</v>
      </c>
      <c r="B119" s="11" t="s">
        <v>118</v>
      </c>
      <c r="C119" s="11" t="s">
        <v>117</v>
      </c>
      <c r="D119" s="11" t="s">
        <v>275</v>
      </c>
      <c r="E119" s="12">
        <v>20</v>
      </c>
      <c r="F119" s="12">
        <v>750</v>
      </c>
      <c r="G119" s="12">
        <v>10</v>
      </c>
      <c r="H119" s="12">
        <v>100</v>
      </c>
      <c r="I119" s="12"/>
      <c r="J119" s="12"/>
      <c r="K119" s="12"/>
      <c r="L119" s="12"/>
      <c r="M119" s="13"/>
      <c r="N119" s="12">
        <f t="shared" si="18"/>
        <v>0</v>
      </c>
      <c r="O119" s="12">
        <f t="shared" si="19"/>
        <v>0</v>
      </c>
      <c r="P119" s="57"/>
      <c r="Q119" s="15">
        <v>7.0000000000000007E-2</v>
      </c>
      <c r="R119" s="15">
        <f t="shared" si="20"/>
        <v>0</v>
      </c>
    </row>
    <row r="120" spans="1:20" x14ac:dyDescent="0.2">
      <c r="A120" s="36" t="s">
        <v>189</v>
      </c>
      <c r="B120" s="36" t="s">
        <v>118</v>
      </c>
      <c r="C120" s="36">
        <v>90444700</v>
      </c>
      <c r="D120" s="36" t="s">
        <v>277</v>
      </c>
      <c r="E120" s="12" t="s">
        <v>46</v>
      </c>
      <c r="F120" s="12">
        <v>750</v>
      </c>
      <c r="G120" s="12">
        <v>10</v>
      </c>
      <c r="H120" s="12">
        <v>100</v>
      </c>
      <c r="I120" s="12"/>
      <c r="J120" s="12"/>
      <c r="K120" s="12"/>
      <c r="L120" s="12"/>
      <c r="M120" s="13"/>
      <c r="N120" s="12">
        <f t="shared" si="18"/>
        <v>0</v>
      </c>
      <c r="O120" s="12">
        <f t="shared" si="19"/>
        <v>0</v>
      </c>
      <c r="P120" s="57"/>
      <c r="Q120" s="15">
        <v>7.0000000000000007E-2</v>
      </c>
      <c r="R120" s="15">
        <f t="shared" si="20"/>
        <v>0</v>
      </c>
    </row>
    <row r="121" spans="1:20" x14ac:dyDescent="0.2">
      <c r="A121" s="11" t="s">
        <v>119</v>
      </c>
      <c r="B121" s="11" t="s">
        <v>120</v>
      </c>
      <c r="C121" s="11" t="s">
        <v>119</v>
      </c>
      <c r="D121" s="11" t="s">
        <v>275</v>
      </c>
      <c r="E121" s="12">
        <v>20</v>
      </c>
      <c r="F121" s="12">
        <v>900</v>
      </c>
      <c r="G121" s="12">
        <v>10</v>
      </c>
      <c r="H121" s="12">
        <v>50</v>
      </c>
      <c r="I121" s="12"/>
      <c r="J121" s="12"/>
      <c r="K121" s="12"/>
      <c r="L121" s="12"/>
      <c r="M121" s="13"/>
      <c r="N121" s="12">
        <f t="shared" si="18"/>
        <v>0</v>
      </c>
      <c r="O121" s="12">
        <f t="shared" si="19"/>
        <v>0</v>
      </c>
      <c r="P121" s="57"/>
      <c r="Q121" s="15">
        <v>0.08</v>
      </c>
      <c r="R121" s="15">
        <f t="shared" si="20"/>
        <v>0</v>
      </c>
    </row>
    <row r="122" spans="1:20" x14ac:dyDescent="0.2">
      <c r="A122" s="36" t="s">
        <v>263</v>
      </c>
      <c r="B122" s="36" t="s">
        <v>120</v>
      </c>
      <c r="C122" s="36">
        <v>90444800</v>
      </c>
      <c r="D122" s="36" t="s">
        <v>277</v>
      </c>
      <c r="E122" s="12" t="s">
        <v>46</v>
      </c>
      <c r="F122" s="12">
        <v>900</v>
      </c>
      <c r="G122" s="12">
        <v>10</v>
      </c>
      <c r="H122" s="12">
        <v>50</v>
      </c>
      <c r="I122" s="12"/>
      <c r="J122" s="12"/>
      <c r="K122" s="12"/>
      <c r="L122" s="12"/>
      <c r="M122" s="13"/>
      <c r="N122" s="12">
        <f t="shared" si="18"/>
        <v>0</v>
      </c>
      <c r="O122" s="12">
        <f t="shared" si="19"/>
        <v>0</v>
      </c>
      <c r="P122" s="57"/>
      <c r="Q122" s="15">
        <v>0.08</v>
      </c>
      <c r="R122" s="15">
        <f t="shared" si="20"/>
        <v>0</v>
      </c>
    </row>
    <row r="123" spans="1:20" x14ac:dyDescent="0.2">
      <c r="A123" s="11" t="s">
        <v>121</v>
      </c>
      <c r="B123" s="11" t="s">
        <v>122</v>
      </c>
      <c r="C123" s="11" t="s">
        <v>121</v>
      </c>
      <c r="D123" s="11" t="s">
        <v>275</v>
      </c>
      <c r="E123" s="12">
        <v>20</v>
      </c>
      <c r="F123" s="12">
        <v>1200</v>
      </c>
      <c r="G123" s="12">
        <v>10</v>
      </c>
      <c r="H123" s="12">
        <v>50</v>
      </c>
      <c r="I123" s="12"/>
      <c r="J123" s="12"/>
      <c r="K123" s="12"/>
      <c r="L123" s="12"/>
      <c r="M123" s="13"/>
      <c r="N123" s="12">
        <f t="shared" si="18"/>
        <v>0</v>
      </c>
      <c r="O123" s="12">
        <f t="shared" si="19"/>
        <v>0</v>
      </c>
      <c r="P123" s="57"/>
      <c r="Q123" s="15">
        <v>0.11</v>
      </c>
      <c r="R123" s="15">
        <f t="shared" si="20"/>
        <v>0</v>
      </c>
    </row>
    <row r="124" spans="1:20" x14ac:dyDescent="0.2">
      <c r="A124" s="11" t="s">
        <v>207</v>
      </c>
      <c r="B124" s="11" t="s">
        <v>208</v>
      </c>
      <c r="C124" s="11" t="s">
        <v>207</v>
      </c>
      <c r="D124" s="11" t="s">
        <v>275</v>
      </c>
      <c r="E124" s="12">
        <v>20</v>
      </c>
      <c r="F124" s="12">
        <v>1500</v>
      </c>
      <c r="G124" s="12">
        <v>10</v>
      </c>
      <c r="H124" s="12">
        <v>50</v>
      </c>
      <c r="I124" s="12"/>
      <c r="J124" s="12"/>
      <c r="K124" s="12"/>
      <c r="L124" s="12"/>
      <c r="M124" s="13"/>
      <c r="N124" s="12">
        <f t="shared" si="18"/>
        <v>0</v>
      </c>
      <c r="O124" s="12">
        <f t="shared" si="19"/>
        <v>0</v>
      </c>
      <c r="P124" s="57"/>
      <c r="Q124" s="15">
        <v>7.0000000000000007E-2</v>
      </c>
      <c r="R124" s="15">
        <f t="shared" si="20"/>
        <v>0</v>
      </c>
    </row>
    <row r="125" spans="1:20" x14ac:dyDescent="0.2">
      <c r="A125" s="11" t="s">
        <v>209</v>
      </c>
      <c r="B125" s="11" t="s">
        <v>210</v>
      </c>
      <c r="C125" s="11" t="s">
        <v>209</v>
      </c>
      <c r="D125" s="11" t="s">
        <v>275</v>
      </c>
      <c r="E125" s="12">
        <v>20</v>
      </c>
      <c r="F125" s="12">
        <v>1800</v>
      </c>
      <c r="G125" s="12">
        <v>10</v>
      </c>
      <c r="H125" s="12">
        <v>50</v>
      </c>
      <c r="I125" s="12"/>
      <c r="J125" s="12"/>
      <c r="K125" s="12"/>
      <c r="L125" s="12"/>
      <c r="M125" s="13"/>
      <c r="N125" s="12">
        <f t="shared" si="18"/>
        <v>0</v>
      </c>
      <c r="O125" s="12">
        <f t="shared" si="19"/>
        <v>0</v>
      </c>
      <c r="P125" s="58"/>
      <c r="Q125" s="15">
        <v>0.09</v>
      </c>
      <c r="R125" s="15">
        <f t="shared" si="20"/>
        <v>0</v>
      </c>
      <c r="S125" s="43"/>
    </row>
    <row r="126" spans="1:20" x14ac:dyDescent="0.2">
      <c r="A126" s="11" t="s">
        <v>123</v>
      </c>
      <c r="B126" s="11" t="s">
        <v>124</v>
      </c>
      <c r="C126" s="11" t="s">
        <v>123</v>
      </c>
      <c r="D126" s="11" t="s">
        <v>275</v>
      </c>
      <c r="E126" s="12">
        <v>25</v>
      </c>
      <c r="F126" s="12">
        <v>150</v>
      </c>
      <c r="G126" s="12">
        <v>10</v>
      </c>
      <c r="H126" s="12">
        <v>200</v>
      </c>
      <c r="I126" s="12"/>
      <c r="J126" s="12"/>
      <c r="K126" s="12"/>
      <c r="L126" s="12"/>
      <c r="M126" s="13"/>
      <c r="N126" s="12">
        <f t="shared" si="18"/>
        <v>0</v>
      </c>
      <c r="O126" s="12">
        <f t="shared" si="19"/>
        <v>0</v>
      </c>
      <c r="P126" s="57"/>
      <c r="Q126" s="15">
        <v>0.04</v>
      </c>
      <c r="R126" s="15">
        <f t="shared" si="20"/>
        <v>0</v>
      </c>
      <c r="S126" s="43">
        <f>SUM(R126:R143)</f>
        <v>1.44</v>
      </c>
      <c r="T126" s="3">
        <f>S126*100/$S$144</f>
        <v>10.034843205574914</v>
      </c>
    </row>
    <row r="127" spans="1:20" x14ac:dyDescent="0.2">
      <c r="A127" s="36" t="s">
        <v>257</v>
      </c>
      <c r="B127" s="36" t="s">
        <v>124</v>
      </c>
      <c r="C127" s="36">
        <v>90445200</v>
      </c>
      <c r="D127" s="36" t="s">
        <v>277</v>
      </c>
      <c r="E127" s="12">
        <v>25</v>
      </c>
      <c r="F127" s="12">
        <v>150</v>
      </c>
      <c r="G127" s="12">
        <v>10</v>
      </c>
      <c r="H127" s="12">
        <v>200</v>
      </c>
      <c r="I127" s="12"/>
      <c r="J127" s="12"/>
      <c r="K127" s="12"/>
      <c r="L127" s="12"/>
      <c r="M127" s="13"/>
      <c r="N127" s="12">
        <f t="shared" si="18"/>
        <v>0</v>
      </c>
      <c r="O127" s="12">
        <f t="shared" si="19"/>
        <v>0</v>
      </c>
      <c r="P127" s="57"/>
      <c r="Q127" s="15">
        <v>0.04</v>
      </c>
      <c r="R127" s="15">
        <f t="shared" si="20"/>
        <v>0</v>
      </c>
    </row>
    <row r="128" spans="1:20" x14ac:dyDescent="0.2">
      <c r="A128" s="11" t="s">
        <v>125</v>
      </c>
      <c r="B128" s="11" t="s">
        <v>126</v>
      </c>
      <c r="C128" s="11" t="s">
        <v>125</v>
      </c>
      <c r="D128" s="11" t="s">
        <v>275</v>
      </c>
      <c r="E128" s="12">
        <v>25</v>
      </c>
      <c r="F128" s="12">
        <v>300</v>
      </c>
      <c r="G128" s="12">
        <v>10</v>
      </c>
      <c r="H128" s="12">
        <v>100</v>
      </c>
      <c r="I128" s="12"/>
      <c r="J128" s="12"/>
      <c r="K128" s="12"/>
      <c r="L128" s="12"/>
      <c r="M128" s="13"/>
      <c r="N128" s="12">
        <f t="shared" si="18"/>
        <v>0</v>
      </c>
      <c r="O128" s="12">
        <f t="shared" si="19"/>
        <v>0</v>
      </c>
      <c r="P128" s="57"/>
      <c r="Q128" s="15">
        <v>0.04</v>
      </c>
      <c r="R128" s="15">
        <f t="shared" si="20"/>
        <v>0</v>
      </c>
    </row>
    <row r="129" spans="1:20" x14ac:dyDescent="0.2">
      <c r="A129" s="36" t="s">
        <v>127</v>
      </c>
      <c r="B129" s="36" t="s">
        <v>126</v>
      </c>
      <c r="C129" s="36">
        <v>90445300</v>
      </c>
      <c r="D129" s="36" t="s">
        <v>277</v>
      </c>
      <c r="E129" s="12" t="s">
        <v>63</v>
      </c>
      <c r="F129" s="12">
        <v>300</v>
      </c>
      <c r="G129" s="12">
        <v>10</v>
      </c>
      <c r="H129" s="12">
        <v>100</v>
      </c>
      <c r="I129" s="12"/>
      <c r="J129" s="12"/>
      <c r="K129" s="12"/>
      <c r="L129" s="12"/>
      <c r="M129" s="13"/>
      <c r="N129" s="12">
        <f t="shared" si="18"/>
        <v>0</v>
      </c>
      <c r="O129" s="12">
        <f t="shared" si="19"/>
        <v>0</v>
      </c>
      <c r="P129" s="57"/>
      <c r="Q129" s="15">
        <v>0.04</v>
      </c>
      <c r="R129" s="15">
        <f t="shared" si="20"/>
        <v>0</v>
      </c>
    </row>
    <row r="130" spans="1:20" x14ac:dyDescent="0.2">
      <c r="A130" s="11" t="s">
        <v>128</v>
      </c>
      <c r="B130" s="11" t="s">
        <v>129</v>
      </c>
      <c r="C130" s="11" t="s">
        <v>128</v>
      </c>
      <c r="D130" s="11" t="s">
        <v>275</v>
      </c>
      <c r="E130" s="12">
        <v>25</v>
      </c>
      <c r="F130" s="12">
        <v>450</v>
      </c>
      <c r="G130" s="12">
        <v>10</v>
      </c>
      <c r="H130" s="12">
        <v>100</v>
      </c>
      <c r="I130" s="12"/>
      <c r="J130" s="12"/>
      <c r="K130" s="12">
        <v>200</v>
      </c>
      <c r="L130" s="12"/>
      <c r="M130" s="13"/>
      <c r="N130" s="12">
        <f t="shared" si="18"/>
        <v>200</v>
      </c>
      <c r="O130" s="12">
        <f t="shared" si="19"/>
        <v>2</v>
      </c>
      <c r="P130" s="57"/>
      <c r="Q130" s="15">
        <v>0.06</v>
      </c>
      <c r="R130" s="15">
        <f t="shared" si="20"/>
        <v>0.12</v>
      </c>
    </row>
    <row r="131" spans="1:20" x14ac:dyDescent="0.2">
      <c r="A131" s="36" t="s">
        <v>190</v>
      </c>
      <c r="B131" s="36" t="s">
        <v>129</v>
      </c>
      <c r="C131" s="36">
        <v>90445400</v>
      </c>
      <c r="D131" s="36" t="s">
        <v>277</v>
      </c>
      <c r="E131" s="12" t="s">
        <v>63</v>
      </c>
      <c r="F131" s="12">
        <v>450</v>
      </c>
      <c r="G131" s="12">
        <v>10</v>
      </c>
      <c r="H131" s="12">
        <v>100</v>
      </c>
      <c r="I131" s="12"/>
      <c r="J131" s="12"/>
      <c r="K131" s="12">
        <v>500</v>
      </c>
      <c r="L131" s="12">
        <v>500</v>
      </c>
      <c r="M131" s="13"/>
      <c r="N131" s="12">
        <f t="shared" si="18"/>
        <v>1000</v>
      </c>
      <c r="O131" s="12">
        <f t="shared" si="19"/>
        <v>10</v>
      </c>
      <c r="P131" s="57"/>
      <c r="Q131" s="15">
        <v>0.06</v>
      </c>
      <c r="R131" s="15">
        <f t="shared" si="20"/>
        <v>0.6</v>
      </c>
    </row>
    <row r="132" spans="1:20" x14ac:dyDescent="0.2">
      <c r="A132" s="11" t="s">
        <v>130</v>
      </c>
      <c r="B132" s="11" t="s">
        <v>131</v>
      </c>
      <c r="C132" s="11" t="s">
        <v>130</v>
      </c>
      <c r="D132" s="11" t="s">
        <v>275</v>
      </c>
      <c r="E132" s="12">
        <v>25</v>
      </c>
      <c r="F132" s="12">
        <v>600</v>
      </c>
      <c r="G132" s="12">
        <v>10</v>
      </c>
      <c r="H132" s="12">
        <v>50</v>
      </c>
      <c r="I132" s="12"/>
      <c r="J132" s="12"/>
      <c r="K132" s="12"/>
      <c r="L132" s="12"/>
      <c r="M132" s="13"/>
      <c r="N132" s="12">
        <f t="shared" si="18"/>
        <v>0</v>
      </c>
      <c r="O132" s="12">
        <f t="shared" si="19"/>
        <v>0</v>
      </c>
      <c r="P132" s="57"/>
      <c r="Q132" s="15">
        <v>0.04</v>
      </c>
      <c r="R132" s="15">
        <f t="shared" si="20"/>
        <v>0</v>
      </c>
    </row>
    <row r="133" spans="1:20" x14ac:dyDescent="0.2">
      <c r="A133" s="36" t="s">
        <v>211</v>
      </c>
      <c r="B133" s="36" t="s">
        <v>131</v>
      </c>
      <c r="C133" s="36">
        <v>90445600</v>
      </c>
      <c r="D133" s="36" t="s">
        <v>277</v>
      </c>
      <c r="E133" s="12">
        <v>25</v>
      </c>
      <c r="F133" s="12">
        <v>600</v>
      </c>
      <c r="G133" s="12">
        <v>10</v>
      </c>
      <c r="H133" s="12">
        <v>50</v>
      </c>
      <c r="I133" s="12"/>
      <c r="J133" s="12"/>
      <c r="K133" s="12"/>
      <c r="L133" s="12">
        <v>300</v>
      </c>
      <c r="M133" s="13"/>
      <c r="N133" s="12">
        <f t="shared" si="18"/>
        <v>300</v>
      </c>
      <c r="O133" s="12">
        <f t="shared" si="19"/>
        <v>6</v>
      </c>
      <c r="P133" s="57"/>
      <c r="Q133" s="15">
        <v>0.04</v>
      </c>
      <c r="R133" s="15">
        <f t="shared" si="20"/>
        <v>0.24</v>
      </c>
    </row>
    <row r="134" spans="1:20" x14ac:dyDescent="0.2">
      <c r="A134" s="11" t="s">
        <v>162</v>
      </c>
      <c r="B134" s="11" t="s">
        <v>163</v>
      </c>
      <c r="C134" s="11" t="s">
        <v>162</v>
      </c>
      <c r="D134" s="11" t="s">
        <v>275</v>
      </c>
      <c r="E134" s="12">
        <v>25</v>
      </c>
      <c r="F134" s="12">
        <v>750</v>
      </c>
      <c r="G134" s="12">
        <v>10</v>
      </c>
      <c r="H134" s="12">
        <v>50</v>
      </c>
      <c r="I134" s="12"/>
      <c r="J134" s="12"/>
      <c r="K134" s="12"/>
      <c r="L134" s="12"/>
      <c r="M134" s="13"/>
      <c r="N134" s="12">
        <f t="shared" si="18"/>
        <v>0</v>
      </c>
      <c r="O134" s="12">
        <f t="shared" si="19"/>
        <v>0</v>
      </c>
      <c r="P134" s="57"/>
      <c r="Q134" s="15">
        <v>0.04</v>
      </c>
      <c r="R134" s="15">
        <f t="shared" si="20"/>
        <v>0</v>
      </c>
    </row>
    <row r="135" spans="1:20" x14ac:dyDescent="0.2">
      <c r="A135" s="36" t="s">
        <v>218</v>
      </c>
      <c r="B135" s="36" t="s">
        <v>163</v>
      </c>
      <c r="C135" s="31" t="s">
        <v>219</v>
      </c>
      <c r="D135" s="36" t="s">
        <v>277</v>
      </c>
      <c r="E135" s="12">
        <v>25</v>
      </c>
      <c r="F135" s="12">
        <v>750</v>
      </c>
      <c r="G135" s="12">
        <v>10</v>
      </c>
      <c r="H135" s="12">
        <v>50</v>
      </c>
      <c r="I135" s="12"/>
      <c r="J135" s="12"/>
      <c r="K135" s="12"/>
      <c r="L135" s="12"/>
      <c r="M135" s="13"/>
      <c r="N135" s="12">
        <f t="shared" si="18"/>
        <v>0</v>
      </c>
      <c r="O135" s="12">
        <f t="shared" si="19"/>
        <v>0</v>
      </c>
      <c r="P135" s="57"/>
      <c r="Q135" s="15">
        <v>0.04</v>
      </c>
      <c r="R135" s="15">
        <f t="shared" si="20"/>
        <v>0</v>
      </c>
    </row>
    <row r="136" spans="1:20" x14ac:dyDescent="0.2">
      <c r="A136" s="11" t="s">
        <v>132</v>
      </c>
      <c r="B136" s="11" t="s">
        <v>133</v>
      </c>
      <c r="C136" s="11" t="s">
        <v>132</v>
      </c>
      <c r="D136" s="11" t="s">
        <v>275</v>
      </c>
      <c r="E136" s="12">
        <v>25</v>
      </c>
      <c r="F136" s="12">
        <v>900</v>
      </c>
      <c r="G136" s="12">
        <v>10</v>
      </c>
      <c r="H136" s="12">
        <v>50</v>
      </c>
      <c r="I136" s="12"/>
      <c r="J136" s="12"/>
      <c r="K136" s="12"/>
      <c r="L136" s="12"/>
      <c r="M136" s="13"/>
      <c r="N136" s="12">
        <f t="shared" si="18"/>
        <v>0</v>
      </c>
      <c r="O136" s="12">
        <f t="shared" si="19"/>
        <v>0</v>
      </c>
      <c r="P136" s="57"/>
      <c r="Q136" s="15">
        <v>0.06</v>
      </c>
      <c r="R136" s="15">
        <f t="shared" si="20"/>
        <v>0</v>
      </c>
    </row>
    <row r="137" spans="1:20" x14ac:dyDescent="0.2">
      <c r="A137" s="36" t="s">
        <v>264</v>
      </c>
      <c r="B137" s="36" t="s">
        <v>133</v>
      </c>
      <c r="C137" s="31" t="s">
        <v>265</v>
      </c>
      <c r="D137" s="36" t="s">
        <v>277</v>
      </c>
      <c r="E137" s="12">
        <v>25</v>
      </c>
      <c r="F137" s="12">
        <v>900</v>
      </c>
      <c r="G137" s="12">
        <v>10</v>
      </c>
      <c r="H137" s="12">
        <v>50</v>
      </c>
      <c r="I137" s="12"/>
      <c r="J137" s="12"/>
      <c r="K137" s="12">
        <v>200</v>
      </c>
      <c r="L137" s="12"/>
      <c r="M137" s="13"/>
      <c r="N137" s="12">
        <f t="shared" si="18"/>
        <v>200</v>
      </c>
      <c r="O137" s="12">
        <f t="shared" si="19"/>
        <v>4</v>
      </c>
      <c r="P137" s="57"/>
      <c r="Q137" s="15">
        <v>0.06</v>
      </c>
      <c r="R137" s="15">
        <f t="shared" si="20"/>
        <v>0.24</v>
      </c>
    </row>
    <row r="138" spans="1:20" x14ac:dyDescent="0.2">
      <c r="A138" s="11" t="s">
        <v>134</v>
      </c>
      <c r="B138" s="11" t="s">
        <v>135</v>
      </c>
      <c r="C138" s="11" t="s">
        <v>134</v>
      </c>
      <c r="D138" s="11" t="s">
        <v>275</v>
      </c>
      <c r="E138" s="12">
        <v>25</v>
      </c>
      <c r="F138" s="12">
        <v>1200</v>
      </c>
      <c r="G138" s="12">
        <v>10</v>
      </c>
      <c r="H138" s="12">
        <v>50</v>
      </c>
      <c r="I138" s="12"/>
      <c r="J138" s="12"/>
      <c r="K138" s="12"/>
      <c r="L138" s="12"/>
      <c r="M138" s="13"/>
      <c r="N138" s="12">
        <f t="shared" si="18"/>
        <v>0</v>
      </c>
      <c r="O138" s="12">
        <f t="shared" si="19"/>
        <v>0</v>
      </c>
      <c r="P138" s="57"/>
      <c r="Q138" s="15">
        <v>0.08</v>
      </c>
      <c r="R138" s="15">
        <f t="shared" si="20"/>
        <v>0</v>
      </c>
    </row>
    <row r="139" spans="1:20" x14ac:dyDescent="0.2">
      <c r="A139" s="26" t="s">
        <v>451</v>
      </c>
      <c r="B139" s="36" t="s">
        <v>135</v>
      </c>
      <c r="C139" s="26">
        <v>90445810</v>
      </c>
      <c r="D139" s="36" t="s">
        <v>277</v>
      </c>
      <c r="E139" s="12" t="s">
        <v>63</v>
      </c>
      <c r="F139" s="12">
        <v>1200</v>
      </c>
      <c r="G139" s="12">
        <v>10</v>
      </c>
      <c r="H139" s="12">
        <v>50</v>
      </c>
      <c r="I139" s="12"/>
      <c r="J139" s="12"/>
      <c r="K139" s="12"/>
      <c r="L139" s="12"/>
      <c r="M139" s="13"/>
      <c r="N139" s="12">
        <f t="shared" si="18"/>
        <v>0</v>
      </c>
      <c r="O139" s="12">
        <f t="shared" si="19"/>
        <v>0</v>
      </c>
      <c r="P139" s="57"/>
      <c r="Q139" s="15">
        <v>0.08</v>
      </c>
      <c r="R139" s="15">
        <f t="shared" si="20"/>
        <v>0</v>
      </c>
    </row>
    <row r="140" spans="1:20" x14ac:dyDescent="0.2">
      <c r="A140" s="11" t="s">
        <v>238</v>
      </c>
      <c r="B140" s="11" t="s">
        <v>239</v>
      </c>
      <c r="C140" s="11" t="s">
        <v>238</v>
      </c>
      <c r="D140" s="11" t="s">
        <v>275</v>
      </c>
      <c r="E140" s="12">
        <v>25</v>
      </c>
      <c r="F140" s="12">
        <v>1524</v>
      </c>
      <c r="G140" s="12">
        <v>10</v>
      </c>
      <c r="H140" s="12">
        <v>50</v>
      </c>
      <c r="I140" s="12"/>
      <c r="J140" s="12"/>
      <c r="K140" s="12"/>
      <c r="L140" s="12"/>
      <c r="M140" s="13"/>
      <c r="N140" s="12">
        <f t="shared" si="18"/>
        <v>0</v>
      </c>
      <c r="O140" s="12">
        <f t="shared" si="19"/>
        <v>0</v>
      </c>
      <c r="P140" s="57"/>
      <c r="Q140" s="15">
        <v>0.08</v>
      </c>
      <c r="R140" s="15">
        <f t="shared" si="20"/>
        <v>0</v>
      </c>
    </row>
    <row r="141" spans="1:20" x14ac:dyDescent="0.2">
      <c r="A141" s="11" t="s">
        <v>164</v>
      </c>
      <c r="B141" s="11" t="s">
        <v>165</v>
      </c>
      <c r="C141" s="11" t="s">
        <v>164</v>
      </c>
      <c r="D141" s="11" t="s">
        <v>275</v>
      </c>
      <c r="E141" s="12">
        <v>25</v>
      </c>
      <c r="F141" s="12">
        <v>1800</v>
      </c>
      <c r="G141" s="12">
        <v>10</v>
      </c>
      <c r="H141" s="12">
        <v>50</v>
      </c>
      <c r="I141" s="12"/>
      <c r="J141" s="12"/>
      <c r="K141" s="12"/>
      <c r="L141" s="12"/>
      <c r="M141" s="13"/>
      <c r="N141" s="12">
        <f t="shared" si="18"/>
        <v>0</v>
      </c>
      <c r="O141" s="12">
        <f t="shared" si="19"/>
        <v>0</v>
      </c>
      <c r="P141" s="57"/>
      <c r="Q141" s="15">
        <v>0.12</v>
      </c>
      <c r="R141" s="15">
        <f t="shared" si="20"/>
        <v>0</v>
      </c>
    </row>
    <row r="142" spans="1:20" x14ac:dyDescent="0.2">
      <c r="A142" s="36" t="s">
        <v>227</v>
      </c>
      <c r="B142" s="36" t="s">
        <v>165</v>
      </c>
      <c r="C142" s="36">
        <v>90445900</v>
      </c>
      <c r="D142" s="36" t="s">
        <v>277</v>
      </c>
      <c r="E142" s="12">
        <v>25</v>
      </c>
      <c r="F142" s="12">
        <v>1800</v>
      </c>
      <c r="G142" s="12">
        <v>10</v>
      </c>
      <c r="H142" s="12">
        <v>50</v>
      </c>
      <c r="I142" s="12"/>
      <c r="J142" s="12"/>
      <c r="K142" s="12"/>
      <c r="L142" s="12"/>
      <c r="M142" s="13"/>
      <c r="N142" s="12">
        <f t="shared" si="18"/>
        <v>0</v>
      </c>
      <c r="O142" s="12">
        <f t="shared" si="19"/>
        <v>0</v>
      </c>
      <c r="P142" s="57"/>
      <c r="Q142" s="15">
        <v>0.12</v>
      </c>
      <c r="R142" s="15">
        <f t="shared" si="20"/>
        <v>0</v>
      </c>
      <c r="S142" s="43"/>
    </row>
    <row r="143" spans="1:20" x14ac:dyDescent="0.2">
      <c r="A143" s="36" t="s">
        <v>301</v>
      </c>
      <c r="B143" s="36" t="s">
        <v>302</v>
      </c>
      <c r="C143" s="36">
        <v>90446000</v>
      </c>
      <c r="D143" s="36" t="s">
        <v>277</v>
      </c>
      <c r="E143" s="12">
        <v>25</v>
      </c>
      <c r="F143" s="12">
        <v>2400</v>
      </c>
      <c r="G143" s="12">
        <v>10</v>
      </c>
      <c r="H143" s="12">
        <v>50</v>
      </c>
      <c r="I143" s="12"/>
      <c r="J143" s="12"/>
      <c r="K143" s="12">
        <v>100</v>
      </c>
      <c r="L143" s="12"/>
      <c r="M143" s="13"/>
      <c r="N143" s="12">
        <f t="shared" si="18"/>
        <v>100</v>
      </c>
      <c r="O143" s="12">
        <f t="shared" si="19"/>
        <v>2</v>
      </c>
      <c r="P143" s="57"/>
      <c r="Q143" s="15">
        <v>0.12</v>
      </c>
      <c r="R143" s="15">
        <f t="shared" si="20"/>
        <v>0.24</v>
      </c>
      <c r="S143" s="43"/>
    </row>
    <row r="144" spans="1:20" x14ac:dyDescent="0.2">
      <c r="A144" s="305"/>
      <c r="B144" s="305"/>
      <c r="C144" s="305"/>
      <c r="D144" s="305"/>
      <c r="E144" s="305"/>
      <c r="F144" s="305"/>
      <c r="G144" s="305"/>
      <c r="H144" s="305"/>
      <c r="I144" s="36">
        <f t="shared" ref="I144:O144" si="21">SUBTOTAL(9,I5:I143)</f>
        <v>4900</v>
      </c>
      <c r="J144" s="36">
        <f t="shared" si="21"/>
        <v>2500</v>
      </c>
      <c r="K144" s="36">
        <f t="shared" si="21"/>
        <v>9970</v>
      </c>
      <c r="L144" s="36">
        <f t="shared" si="21"/>
        <v>9250</v>
      </c>
      <c r="M144" s="36">
        <f t="shared" si="21"/>
        <v>0</v>
      </c>
      <c r="N144" s="36">
        <f t="shared" si="21"/>
        <v>26620</v>
      </c>
      <c r="O144" s="36">
        <f t="shared" si="21"/>
        <v>250</v>
      </c>
      <c r="P144" s="59"/>
      <c r="Q144" s="12"/>
      <c r="R144" s="36">
        <f>SUBTOTAL(9,R5:R143)</f>
        <v>15.409999999999998</v>
      </c>
      <c r="S144" s="3">
        <f>SUM(S13:S143)</f>
        <v>14.349999999999998</v>
      </c>
      <c r="T144" s="3">
        <f>SUM(T13:T143)</f>
        <v>100.00000000000001</v>
      </c>
    </row>
    <row r="145" spans="1:18" x14ac:dyDescent="0.2">
      <c r="A145" s="305"/>
      <c r="B145" s="305"/>
      <c r="C145" s="305"/>
      <c r="D145" s="305"/>
      <c r="E145" s="305"/>
      <c r="F145" s="305"/>
      <c r="G145" s="305"/>
      <c r="H145" s="305"/>
      <c r="I145" s="36">
        <v>49</v>
      </c>
      <c r="J145" s="36">
        <v>45</v>
      </c>
      <c r="K145" s="36">
        <v>93</v>
      </c>
      <c r="L145" s="36">
        <v>63</v>
      </c>
      <c r="M145" s="36"/>
      <c r="N145" s="36"/>
      <c r="O145" s="36">
        <f>SUM(I145:M145)</f>
        <v>250</v>
      </c>
      <c r="R145" s="3">
        <f>R144/30</f>
        <v>0.5136666666666666</v>
      </c>
    </row>
    <row r="146" spans="1:18" x14ac:dyDescent="0.2">
      <c r="A146" s="305"/>
      <c r="B146" s="305"/>
      <c r="C146" s="305"/>
      <c r="D146" s="305"/>
      <c r="E146" s="305"/>
      <c r="F146" s="305"/>
      <c r="G146" s="305"/>
      <c r="H146" s="305"/>
      <c r="I146" s="36">
        <v>2.5299999999999998</v>
      </c>
      <c r="J146" s="36">
        <v>2.7</v>
      </c>
      <c r="K146" s="36">
        <v>6.13</v>
      </c>
      <c r="L146" s="36">
        <v>4.05</v>
      </c>
      <c r="M146" s="36"/>
      <c r="N146" s="36"/>
      <c r="O146" s="36">
        <f>SUM(I146:M146)</f>
        <v>15.41</v>
      </c>
    </row>
    <row r="147" spans="1:18" x14ac:dyDescent="0.2">
      <c r="A147" s="34"/>
      <c r="B147" s="34"/>
      <c r="C147" s="34"/>
      <c r="D147" s="34"/>
      <c r="E147" s="34"/>
      <c r="F147" s="34"/>
      <c r="G147" s="34"/>
      <c r="H147" s="34"/>
    </row>
    <row r="148" spans="1:18" x14ac:dyDescent="0.2">
      <c r="A148" s="28" t="s">
        <v>136</v>
      </c>
      <c r="B148" s="28" t="s">
        <v>136</v>
      </c>
      <c r="C148" s="30"/>
      <c r="D148" s="30"/>
      <c r="E148" s="8" t="s">
        <v>10</v>
      </c>
      <c r="F148" s="8" t="s">
        <v>137</v>
      </c>
      <c r="G148" s="300" t="s">
        <v>138</v>
      </c>
      <c r="H148" s="301"/>
      <c r="I148" s="20"/>
      <c r="J148" s="20"/>
      <c r="K148" s="20"/>
      <c r="L148" s="20"/>
      <c r="M148" s="20"/>
      <c r="N148" s="12"/>
      <c r="O148" s="12"/>
      <c r="P148" s="35"/>
      <c r="Q148" s="12"/>
      <c r="R148" s="15"/>
    </row>
    <row r="149" spans="1:18" x14ac:dyDescent="0.2">
      <c r="A149" s="36"/>
      <c r="B149" s="36"/>
      <c r="C149" s="36"/>
      <c r="D149" s="36"/>
      <c r="E149" s="8"/>
      <c r="F149" s="8"/>
      <c r="G149" s="8" t="s">
        <v>139</v>
      </c>
      <c r="H149" s="8" t="s">
        <v>140</v>
      </c>
      <c r="I149" s="8" t="s">
        <v>140</v>
      </c>
      <c r="J149" s="8" t="s">
        <v>140</v>
      </c>
      <c r="K149" s="8" t="s">
        <v>140</v>
      </c>
      <c r="L149" s="8" t="s">
        <v>140</v>
      </c>
      <c r="M149" s="8" t="s">
        <v>140</v>
      </c>
      <c r="N149" s="36" t="s">
        <v>140</v>
      </c>
      <c r="O149" s="36" t="s">
        <v>12</v>
      </c>
      <c r="P149" s="37"/>
      <c r="Q149" s="12"/>
      <c r="R149" s="15"/>
    </row>
    <row r="150" spans="1:18" x14ac:dyDescent="0.2">
      <c r="A150" s="38" t="s">
        <v>142</v>
      </c>
      <c r="B150" s="38" t="s">
        <v>143</v>
      </c>
      <c r="C150" s="38" t="s">
        <v>142</v>
      </c>
      <c r="D150" s="38" t="s">
        <v>142</v>
      </c>
      <c r="E150" s="12">
        <v>13</v>
      </c>
      <c r="F150" s="12">
        <v>25</v>
      </c>
      <c r="G150" s="12">
        <v>5</v>
      </c>
      <c r="H150" s="12">
        <v>125</v>
      </c>
      <c r="I150" s="12"/>
      <c r="J150" s="12"/>
      <c r="K150" s="12"/>
      <c r="L150" s="12"/>
      <c r="M150" s="12"/>
      <c r="N150" s="12">
        <f>SUM(I150:M150)</f>
        <v>0</v>
      </c>
      <c r="O150" s="12">
        <f>$N150/$H150</f>
        <v>0</v>
      </c>
      <c r="P150" s="39"/>
      <c r="Q150" s="15">
        <v>0.09</v>
      </c>
      <c r="R150" s="15">
        <f>$O150*$Q150</f>
        <v>0</v>
      </c>
    </row>
    <row r="151" spans="1:18" x14ac:dyDescent="0.2">
      <c r="A151" s="38" t="s">
        <v>144</v>
      </c>
      <c r="B151" s="38" t="s">
        <v>145</v>
      </c>
      <c r="C151" s="38" t="s">
        <v>144</v>
      </c>
      <c r="D151" s="38" t="s">
        <v>144</v>
      </c>
      <c r="E151" s="12">
        <v>19</v>
      </c>
      <c r="F151" s="12">
        <v>25</v>
      </c>
      <c r="G151" s="12">
        <v>5</v>
      </c>
      <c r="H151" s="12">
        <v>125</v>
      </c>
      <c r="I151" s="12"/>
      <c r="J151" s="12"/>
      <c r="K151" s="12"/>
      <c r="L151" s="12"/>
      <c r="M151" s="12"/>
      <c r="N151" s="12">
        <f>SUM(I151:M151)</f>
        <v>0</v>
      </c>
      <c r="O151" s="12">
        <f>$N151/$H151</f>
        <v>0</v>
      </c>
      <c r="P151" s="39"/>
      <c r="Q151" s="15">
        <v>0.15</v>
      </c>
      <c r="R151" s="15">
        <f>$O151*$Q151</f>
        <v>0</v>
      </c>
    </row>
    <row r="152" spans="1:18" x14ac:dyDescent="0.2">
      <c r="B152" s="3"/>
      <c r="I152" s="36">
        <f t="shared" ref="I152:M152" si="22">SUM(I150:I151)</f>
        <v>0</v>
      </c>
      <c r="J152" s="36">
        <f t="shared" si="22"/>
        <v>0</v>
      </c>
      <c r="K152" s="36">
        <f t="shared" si="22"/>
        <v>0</v>
      </c>
      <c r="L152" s="36">
        <f t="shared" ref="L152" si="23">SUM(L150:L151)</f>
        <v>0</v>
      </c>
      <c r="M152" s="36">
        <f t="shared" si="22"/>
        <v>0</v>
      </c>
      <c r="N152" s="36">
        <f>SUBTOTAL(9,N150:N151)</f>
        <v>0</v>
      </c>
      <c r="O152" s="36">
        <f>SUBTOTAL(9,O150:O151)</f>
        <v>0</v>
      </c>
      <c r="P152" s="37"/>
      <c r="Q152" s="12"/>
      <c r="R152" s="33">
        <f>SUBTOTAL(9,R150:R151)</f>
        <v>0</v>
      </c>
    </row>
    <row r="153" spans="1:18" x14ac:dyDescent="0.2">
      <c r="B153" s="3"/>
      <c r="I153" s="40"/>
      <c r="J153" s="40"/>
      <c r="K153" s="40"/>
      <c r="L153" s="40"/>
      <c r="M153" s="40"/>
      <c r="N153" s="36">
        <v>0</v>
      </c>
      <c r="O153" s="36">
        <v>0</v>
      </c>
      <c r="P153" s="35"/>
      <c r="Q153" s="12"/>
      <c r="R153" s="33">
        <v>0</v>
      </c>
    </row>
  </sheetData>
  <autoFilter ref="D3:D146"/>
  <mergeCells count="11">
    <mergeCell ref="A109:B109"/>
    <mergeCell ref="A144:H144"/>
    <mergeCell ref="A145:H145"/>
    <mergeCell ref="A146:H146"/>
    <mergeCell ref="G148:H148"/>
    <mergeCell ref="Q3:R3"/>
    <mergeCell ref="A1:H1"/>
    <mergeCell ref="A2:D2"/>
    <mergeCell ref="E2:H2"/>
    <mergeCell ref="G3:H3"/>
    <mergeCell ref="N3:O3"/>
  </mergeCells>
  <conditionalFormatting sqref="A5:L143">
    <cfRule type="expression" dxfId="419" priority="1">
      <formula>MOD(ROW(),2)</formula>
    </cfRule>
  </conditionalFormatting>
  <conditionalFormatting sqref="M5:XFD143">
    <cfRule type="expression" dxfId="418" priority="3">
      <formula>MOD(ROW(),2)</formula>
    </cfRule>
  </conditionalFormatting>
  <conditionalFormatting sqref="N5:N143">
    <cfRule type="cellIs" dxfId="417" priority="5" operator="greaterThan">
      <formula>10000</formula>
    </cfRule>
  </conditionalFormatting>
  <conditionalFormatting sqref="N110:N143">
    <cfRule type="cellIs" dxfId="416" priority="6" operator="greaterThan">
      <formula>2000</formula>
    </cfRule>
  </conditionalFormatting>
  <conditionalFormatting sqref="R5:R108">
    <cfRule type="cellIs" dxfId="415" priority="4" operator="greaterThan">
      <formula>10</formula>
    </cfRule>
  </conditionalFormatting>
  <conditionalFormatting sqref="R139">
    <cfRule type="cellIs" dxfId="414" priority="2" operator="greaterThan">
      <formula>10</formula>
    </cfRule>
  </conditionalFormatting>
  <pageMargins left="0.25" right="0.25" top="0.75" bottom="0.75" header="0.3" footer="0.3"/>
  <pageSetup paperSize="9" scale="69" fitToHeight="0" orientation="landscape" r:id="rId1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2">
    <pageSetUpPr fitToPage="1"/>
  </sheetPr>
  <dimension ref="A1:S153"/>
  <sheetViews>
    <sheetView zoomScaleNormal="100" workbookViewId="0">
      <pane xSplit="4" ySplit="4" topLeftCell="E5" activePane="bottomRight" state="frozen"/>
      <selection pane="topRight" activeCell="D1" sqref="D1"/>
      <selection pane="bottomLeft" activeCell="A4" sqref="A4"/>
      <selection pane="bottomRight" activeCell="E5" sqref="E5"/>
    </sheetView>
  </sheetViews>
  <sheetFormatPr defaultColWidth="9.140625" defaultRowHeight="12.75" x14ac:dyDescent="0.2"/>
  <cols>
    <col min="1" max="1" width="12.5703125" style="3" customWidth="1"/>
    <col min="2" max="2" width="14" style="41" customWidth="1"/>
    <col min="3" max="3" width="14" style="3" bestFit="1" customWidth="1"/>
    <col min="4" max="4" width="12.28515625" style="3" customWidth="1"/>
    <col min="5" max="5" width="7.85546875" style="3" customWidth="1"/>
    <col min="6" max="6" width="8.5703125" style="3" customWidth="1"/>
    <col min="7" max="7" width="6.140625" style="3" customWidth="1"/>
    <col min="8" max="8" width="6.42578125" style="3" customWidth="1"/>
    <col min="9" max="11" width="10.140625" style="3" customWidth="1"/>
    <col min="12" max="12" width="8.28515625" style="3" customWidth="1"/>
    <col min="13" max="13" width="10.7109375" style="3" bestFit="1" customWidth="1"/>
    <col min="14" max="14" width="8.28515625" style="3" bestFit="1" customWidth="1"/>
    <col min="15" max="16" width="9.42578125" style="3" customWidth="1"/>
    <col min="17" max="17" width="9.28515625" style="3" customWidth="1"/>
    <col min="18" max="16384" width="9.140625" style="3"/>
  </cols>
  <sheetData>
    <row r="1" spans="1:19" x14ac:dyDescent="0.2">
      <c r="A1" s="303" t="s">
        <v>281</v>
      </c>
      <c r="B1" s="303"/>
      <c r="C1" s="303"/>
      <c r="D1" s="303"/>
      <c r="E1" s="303"/>
      <c r="F1" s="303"/>
      <c r="G1" s="303"/>
      <c r="H1" s="303"/>
      <c r="I1" s="30" t="s">
        <v>504</v>
      </c>
      <c r="J1" s="30" t="s">
        <v>507</v>
      </c>
      <c r="K1" s="30"/>
      <c r="L1" s="20"/>
      <c r="M1" s="20"/>
      <c r="N1" s="20"/>
    </row>
    <row r="2" spans="1:19" x14ac:dyDescent="0.2">
      <c r="A2" s="303" t="s">
        <v>514</v>
      </c>
      <c r="B2" s="303"/>
      <c r="C2" s="303"/>
      <c r="D2" s="303"/>
      <c r="E2" s="303"/>
      <c r="F2" s="303"/>
      <c r="G2" s="303"/>
      <c r="H2" s="303"/>
      <c r="I2" s="10"/>
      <c r="J2" s="10"/>
      <c r="K2" s="10"/>
      <c r="L2" s="8"/>
      <c r="M2" s="8"/>
      <c r="N2" s="8"/>
      <c r="O2" s="29"/>
      <c r="P2" s="29"/>
      <c r="Q2" s="30"/>
    </row>
    <row r="3" spans="1:19" x14ac:dyDescent="0.2">
      <c r="A3" s="8" t="s">
        <v>0</v>
      </c>
      <c r="B3" s="8" t="s">
        <v>1</v>
      </c>
      <c r="C3" s="8" t="s">
        <v>2</v>
      </c>
      <c r="D3" s="8" t="s">
        <v>274</v>
      </c>
      <c r="E3" s="8" t="s">
        <v>3</v>
      </c>
      <c r="F3" s="8" t="s">
        <v>4</v>
      </c>
      <c r="G3" s="302" t="s">
        <v>5</v>
      </c>
      <c r="H3" s="302"/>
      <c r="I3" s="31" t="s">
        <v>502</v>
      </c>
      <c r="J3" s="31" t="s">
        <v>506</v>
      </c>
      <c r="K3" s="31" t="s">
        <v>515</v>
      </c>
      <c r="L3" s="36"/>
      <c r="M3" s="302" t="s">
        <v>6</v>
      </c>
      <c r="N3" s="302"/>
      <c r="O3" s="55"/>
      <c r="P3" s="300" t="s">
        <v>7</v>
      </c>
      <c r="Q3" s="301"/>
    </row>
    <row r="4" spans="1:19" x14ac:dyDescent="0.2">
      <c r="A4" s="36" t="s">
        <v>8</v>
      </c>
      <c r="B4" s="36"/>
      <c r="C4" s="36"/>
      <c r="D4" s="36"/>
      <c r="E4" s="7" t="s">
        <v>9</v>
      </c>
      <c r="F4" s="36" t="s">
        <v>10</v>
      </c>
      <c r="G4" s="8" t="s">
        <v>11</v>
      </c>
      <c r="H4" s="8" t="s">
        <v>12</v>
      </c>
      <c r="I4" s="36" t="s">
        <v>503</v>
      </c>
      <c r="J4" s="36" t="s">
        <v>507</v>
      </c>
      <c r="K4" s="36" t="s">
        <v>516</v>
      </c>
      <c r="L4" s="36"/>
      <c r="M4" s="8" t="s">
        <v>13</v>
      </c>
      <c r="N4" s="8" t="s">
        <v>12</v>
      </c>
      <c r="O4" s="56"/>
      <c r="P4" s="10" t="s">
        <v>14</v>
      </c>
      <c r="Q4" s="10" t="s">
        <v>15</v>
      </c>
    </row>
    <row r="5" spans="1:19" x14ac:dyDescent="0.2">
      <c r="A5" s="11" t="s">
        <v>383</v>
      </c>
      <c r="B5" s="11" t="s">
        <v>384</v>
      </c>
      <c r="C5" s="11" t="s">
        <v>383</v>
      </c>
      <c r="D5" s="11" t="s">
        <v>275</v>
      </c>
      <c r="E5" s="12">
        <v>15</v>
      </c>
      <c r="F5" s="12">
        <v>225</v>
      </c>
      <c r="G5" s="12">
        <v>10</v>
      </c>
      <c r="H5" s="12">
        <v>400</v>
      </c>
      <c r="I5" s="12"/>
      <c r="J5" s="12"/>
      <c r="K5" s="12"/>
      <c r="L5" s="13"/>
      <c r="M5" s="12">
        <f t="shared" ref="M5:M19" si="0">SUM(I5:L5)</f>
        <v>0</v>
      </c>
      <c r="N5" s="12">
        <f t="shared" ref="N5:N19" si="1">$M5/$H5</f>
        <v>0</v>
      </c>
      <c r="O5" s="57"/>
      <c r="P5" s="15">
        <v>0.06</v>
      </c>
      <c r="Q5" s="15">
        <f t="shared" ref="Q5:Q19" si="2">$N5*$P5</f>
        <v>0</v>
      </c>
      <c r="R5" s="43">
        <f>SUM(Q5:Q19)</f>
        <v>1.06</v>
      </c>
      <c r="S5" s="3">
        <f>R5*100/$R$144</f>
        <v>10.172744721689062</v>
      </c>
    </row>
    <row r="6" spans="1:19" x14ac:dyDescent="0.2">
      <c r="A6" s="11" t="s">
        <v>385</v>
      </c>
      <c r="B6" s="11" t="s">
        <v>386</v>
      </c>
      <c r="C6" s="11" t="s">
        <v>385</v>
      </c>
      <c r="D6" s="11" t="s">
        <v>275</v>
      </c>
      <c r="E6" s="12">
        <v>15</v>
      </c>
      <c r="F6" s="12">
        <v>300</v>
      </c>
      <c r="G6" s="12">
        <v>10</v>
      </c>
      <c r="H6" s="12">
        <v>300</v>
      </c>
      <c r="I6" s="12"/>
      <c r="J6" s="12"/>
      <c r="K6" s="12"/>
      <c r="L6" s="13"/>
      <c r="M6" s="12">
        <f t="shared" si="0"/>
        <v>0</v>
      </c>
      <c r="N6" s="12">
        <f t="shared" si="1"/>
        <v>0</v>
      </c>
      <c r="O6" s="57"/>
      <c r="P6" s="15">
        <v>0.06</v>
      </c>
      <c r="Q6" s="15">
        <f t="shared" si="2"/>
        <v>0</v>
      </c>
      <c r="R6" s="43"/>
    </row>
    <row r="7" spans="1:19" x14ac:dyDescent="0.2">
      <c r="A7" s="36" t="s">
        <v>387</v>
      </c>
      <c r="B7" s="36" t="s">
        <v>259</v>
      </c>
      <c r="C7" s="31" t="s">
        <v>388</v>
      </c>
      <c r="D7" s="36" t="s">
        <v>277</v>
      </c>
      <c r="E7" s="12" t="s">
        <v>167</v>
      </c>
      <c r="F7" s="12">
        <v>300</v>
      </c>
      <c r="G7" s="12">
        <v>10</v>
      </c>
      <c r="H7" s="12">
        <v>300</v>
      </c>
      <c r="I7" s="12"/>
      <c r="J7" s="12"/>
      <c r="K7" s="12"/>
      <c r="L7" s="13"/>
      <c r="M7" s="12">
        <f t="shared" si="0"/>
        <v>0</v>
      </c>
      <c r="N7" s="12">
        <f t="shared" si="1"/>
        <v>0</v>
      </c>
      <c r="O7" s="57"/>
      <c r="P7" s="15">
        <v>0.06</v>
      </c>
      <c r="Q7" s="15">
        <f t="shared" si="2"/>
        <v>0</v>
      </c>
      <c r="R7" s="43"/>
    </row>
    <row r="8" spans="1:19" x14ac:dyDescent="0.2">
      <c r="A8" s="11" t="s">
        <v>258</v>
      </c>
      <c r="B8" s="11" t="s">
        <v>259</v>
      </c>
      <c r="C8" s="11" t="s">
        <v>258</v>
      </c>
      <c r="D8" s="11" t="s">
        <v>275</v>
      </c>
      <c r="E8" s="12">
        <v>15</v>
      </c>
      <c r="F8" s="12">
        <v>375</v>
      </c>
      <c r="G8" s="12">
        <v>10</v>
      </c>
      <c r="H8" s="12">
        <v>200</v>
      </c>
      <c r="I8" s="12"/>
      <c r="J8" s="12"/>
      <c r="K8" s="12"/>
      <c r="L8" s="13"/>
      <c r="M8" s="12">
        <f t="shared" si="0"/>
        <v>0</v>
      </c>
      <c r="N8" s="12">
        <f t="shared" si="1"/>
        <v>0</v>
      </c>
      <c r="O8" s="57"/>
      <c r="P8" s="15">
        <v>0.06</v>
      </c>
      <c r="Q8" s="15">
        <f t="shared" si="2"/>
        <v>0</v>
      </c>
      <c r="R8" s="43"/>
    </row>
    <row r="9" spans="1:19" x14ac:dyDescent="0.2">
      <c r="A9" s="11" t="s">
        <v>26</v>
      </c>
      <c r="B9" s="11" t="s">
        <v>27</v>
      </c>
      <c r="C9" s="11" t="s">
        <v>26</v>
      </c>
      <c r="D9" s="11" t="s">
        <v>275</v>
      </c>
      <c r="E9" s="12">
        <v>15</v>
      </c>
      <c r="F9" s="12">
        <v>457</v>
      </c>
      <c r="G9" s="12">
        <v>10</v>
      </c>
      <c r="H9" s="12">
        <v>200</v>
      </c>
      <c r="I9" s="12">
        <v>400</v>
      </c>
      <c r="J9" s="12"/>
      <c r="K9" s="12"/>
      <c r="L9" s="13"/>
      <c r="M9" s="12">
        <f t="shared" si="0"/>
        <v>400</v>
      </c>
      <c r="N9" s="12">
        <f t="shared" si="1"/>
        <v>2</v>
      </c>
      <c r="O9" s="57"/>
      <c r="P9" s="15">
        <v>0.05</v>
      </c>
      <c r="Q9" s="15">
        <f t="shared" si="2"/>
        <v>0.1</v>
      </c>
    </row>
    <row r="10" spans="1:19" x14ac:dyDescent="0.2">
      <c r="A10" s="36" t="s">
        <v>169</v>
      </c>
      <c r="B10" s="36" t="s">
        <v>27</v>
      </c>
      <c r="C10" s="36">
        <v>90441400</v>
      </c>
      <c r="D10" s="36" t="s">
        <v>277</v>
      </c>
      <c r="E10" s="12" t="s">
        <v>167</v>
      </c>
      <c r="F10" s="12">
        <v>450</v>
      </c>
      <c r="G10" s="12">
        <v>10</v>
      </c>
      <c r="H10" s="12">
        <v>200</v>
      </c>
      <c r="I10" s="12"/>
      <c r="J10" s="12"/>
      <c r="K10" s="12"/>
      <c r="L10" s="13"/>
      <c r="M10" s="12">
        <f t="shared" si="0"/>
        <v>0</v>
      </c>
      <c r="N10" s="12">
        <f t="shared" si="1"/>
        <v>0</v>
      </c>
      <c r="O10" s="57"/>
      <c r="P10" s="15">
        <v>0.05</v>
      </c>
      <c r="Q10" s="15">
        <f t="shared" si="2"/>
        <v>0</v>
      </c>
    </row>
    <row r="11" spans="1:19" x14ac:dyDescent="0.2">
      <c r="A11" s="11" t="s">
        <v>24</v>
      </c>
      <c r="B11" s="11" t="s">
        <v>25</v>
      </c>
      <c r="C11" s="11" t="s">
        <v>24</v>
      </c>
      <c r="D11" s="11" t="s">
        <v>275</v>
      </c>
      <c r="E11" s="12">
        <v>15</v>
      </c>
      <c r="F11" s="12">
        <v>610</v>
      </c>
      <c r="G11" s="12">
        <v>10</v>
      </c>
      <c r="H11" s="12">
        <v>100</v>
      </c>
      <c r="I11" s="12">
        <v>2400</v>
      </c>
      <c r="J11" s="12"/>
      <c r="K11" s="12"/>
      <c r="L11" s="13"/>
      <c r="M11" s="12">
        <f t="shared" si="0"/>
        <v>2400</v>
      </c>
      <c r="N11" s="12">
        <f t="shared" si="1"/>
        <v>24</v>
      </c>
      <c r="O11" s="57"/>
      <c r="P11" s="15">
        <v>0.04</v>
      </c>
      <c r="Q11" s="15">
        <f t="shared" si="2"/>
        <v>0.96</v>
      </c>
    </row>
    <row r="12" spans="1:19" x14ac:dyDescent="0.2">
      <c r="A12" s="36" t="s">
        <v>168</v>
      </c>
      <c r="B12" s="36" t="s">
        <v>25</v>
      </c>
      <c r="C12" s="36">
        <v>90441600</v>
      </c>
      <c r="D12" s="36" t="s">
        <v>277</v>
      </c>
      <c r="E12" s="12" t="s">
        <v>167</v>
      </c>
      <c r="F12" s="12">
        <v>600</v>
      </c>
      <c r="G12" s="12">
        <v>10</v>
      </c>
      <c r="H12" s="12">
        <v>100</v>
      </c>
      <c r="I12" s="12"/>
      <c r="J12" s="12"/>
      <c r="K12" s="12"/>
      <c r="L12" s="13"/>
      <c r="M12" s="12">
        <f t="shared" si="0"/>
        <v>0</v>
      </c>
      <c r="N12" s="12">
        <f t="shared" si="1"/>
        <v>0</v>
      </c>
      <c r="O12" s="57"/>
      <c r="P12" s="15">
        <v>0.04</v>
      </c>
      <c r="Q12" s="15">
        <f t="shared" si="2"/>
        <v>0</v>
      </c>
    </row>
    <row r="13" spans="1:19" x14ac:dyDescent="0.2">
      <c r="A13" s="11" t="s">
        <v>150</v>
      </c>
      <c r="B13" s="11" t="s">
        <v>151</v>
      </c>
      <c r="C13" s="11" t="s">
        <v>150</v>
      </c>
      <c r="D13" s="11" t="s">
        <v>275</v>
      </c>
      <c r="E13" s="12">
        <v>15</v>
      </c>
      <c r="F13" s="12">
        <v>760</v>
      </c>
      <c r="G13" s="12">
        <v>10</v>
      </c>
      <c r="H13" s="12">
        <v>100</v>
      </c>
      <c r="I13" s="12"/>
      <c r="J13" s="12"/>
      <c r="K13" s="12"/>
      <c r="L13" s="13"/>
      <c r="M13" s="12">
        <f t="shared" si="0"/>
        <v>0</v>
      </c>
      <c r="N13" s="12">
        <f t="shared" si="1"/>
        <v>0</v>
      </c>
      <c r="O13" s="57"/>
      <c r="P13" s="15">
        <v>0.04</v>
      </c>
      <c r="Q13" s="15">
        <f t="shared" si="2"/>
        <v>0</v>
      </c>
    </row>
    <row r="14" spans="1:19" x14ac:dyDescent="0.2">
      <c r="A14" s="11" t="s">
        <v>20</v>
      </c>
      <c r="B14" s="11" t="s">
        <v>21</v>
      </c>
      <c r="C14" s="11" t="s">
        <v>20</v>
      </c>
      <c r="D14" s="11" t="s">
        <v>275</v>
      </c>
      <c r="E14" s="12">
        <v>15</v>
      </c>
      <c r="F14" s="12">
        <v>915</v>
      </c>
      <c r="G14" s="12">
        <v>10</v>
      </c>
      <c r="H14" s="12">
        <v>100</v>
      </c>
      <c r="I14" s="12"/>
      <c r="J14" s="12"/>
      <c r="K14" s="12"/>
      <c r="L14" s="13"/>
      <c r="M14" s="12">
        <f t="shared" si="0"/>
        <v>0</v>
      </c>
      <c r="N14" s="12">
        <f t="shared" si="1"/>
        <v>0</v>
      </c>
      <c r="O14" s="57"/>
      <c r="P14" s="15">
        <v>0.05</v>
      </c>
      <c r="Q14" s="15">
        <f t="shared" si="2"/>
        <v>0</v>
      </c>
    </row>
    <row r="15" spans="1:19" x14ac:dyDescent="0.2">
      <c r="A15" s="13" t="s">
        <v>166</v>
      </c>
      <c r="B15" s="13" t="s">
        <v>21</v>
      </c>
      <c r="C15" s="13">
        <v>90441800</v>
      </c>
      <c r="D15" s="36" t="s">
        <v>277</v>
      </c>
      <c r="E15" s="12" t="s">
        <v>167</v>
      </c>
      <c r="F15" s="12">
        <v>900</v>
      </c>
      <c r="G15" s="12">
        <v>10</v>
      </c>
      <c r="H15" s="12">
        <v>100</v>
      </c>
      <c r="I15" s="12"/>
      <c r="J15" s="12"/>
      <c r="K15" s="12"/>
      <c r="L15" s="13"/>
      <c r="M15" s="12">
        <f t="shared" si="0"/>
        <v>0</v>
      </c>
      <c r="N15" s="12">
        <f t="shared" si="1"/>
        <v>0</v>
      </c>
      <c r="O15" s="57"/>
      <c r="P15" s="15">
        <v>0.05</v>
      </c>
      <c r="Q15" s="15">
        <f t="shared" si="2"/>
        <v>0</v>
      </c>
    </row>
    <row r="16" spans="1:19" x14ac:dyDescent="0.2">
      <c r="A16" s="11" t="s">
        <v>16</v>
      </c>
      <c r="B16" s="11" t="s">
        <v>17</v>
      </c>
      <c r="C16" s="11" t="s">
        <v>16</v>
      </c>
      <c r="D16" s="11" t="s">
        <v>275</v>
      </c>
      <c r="E16" s="12">
        <v>15</v>
      </c>
      <c r="F16" s="12">
        <v>1220</v>
      </c>
      <c r="G16" s="12">
        <v>10</v>
      </c>
      <c r="H16" s="12">
        <v>50</v>
      </c>
      <c r="I16" s="12"/>
      <c r="J16" s="12"/>
      <c r="K16" s="12"/>
      <c r="L16" s="13"/>
      <c r="M16" s="12">
        <f t="shared" si="0"/>
        <v>0</v>
      </c>
      <c r="N16" s="12">
        <f t="shared" si="1"/>
        <v>0</v>
      </c>
      <c r="O16" s="57"/>
      <c r="P16" s="15">
        <v>0.04</v>
      </c>
      <c r="Q16" s="15">
        <f t="shared" si="2"/>
        <v>0</v>
      </c>
    </row>
    <row r="17" spans="1:19" x14ac:dyDescent="0.2">
      <c r="A17" s="11" t="s">
        <v>148</v>
      </c>
      <c r="B17" s="11" t="s">
        <v>149</v>
      </c>
      <c r="C17" s="11" t="s">
        <v>148</v>
      </c>
      <c r="D17" s="11" t="s">
        <v>275</v>
      </c>
      <c r="E17" s="12">
        <v>15</v>
      </c>
      <c r="F17" s="12">
        <v>1524</v>
      </c>
      <c r="G17" s="12">
        <v>10</v>
      </c>
      <c r="H17" s="12">
        <v>50</v>
      </c>
      <c r="I17" s="12"/>
      <c r="J17" s="12"/>
      <c r="K17" s="12"/>
      <c r="L17" s="13"/>
      <c r="M17" s="12">
        <f t="shared" si="0"/>
        <v>0</v>
      </c>
      <c r="N17" s="12">
        <f t="shared" si="1"/>
        <v>0</v>
      </c>
      <c r="O17" s="57"/>
      <c r="P17" s="15">
        <v>0.05</v>
      </c>
      <c r="Q17" s="15">
        <f t="shared" si="2"/>
        <v>0</v>
      </c>
    </row>
    <row r="18" spans="1:19" x14ac:dyDescent="0.2">
      <c r="A18" s="11" t="s">
        <v>146</v>
      </c>
      <c r="B18" s="11" t="s">
        <v>147</v>
      </c>
      <c r="C18" s="11" t="s">
        <v>146</v>
      </c>
      <c r="D18" s="11" t="s">
        <v>275</v>
      </c>
      <c r="E18" s="12">
        <v>15</v>
      </c>
      <c r="F18" s="12">
        <v>1800</v>
      </c>
      <c r="G18" s="12">
        <v>10</v>
      </c>
      <c r="H18" s="12">
        <v>50</v>
      </c>
      <c r="I18" s="12"/>
      <c r="J18" s="12"/>
      <c r="K18" s="12"/>
      <c r="L18" s="13"/>
      <c r="M18" s="12">
        <f t="shared" si="0"/>
        <v>0</v>
      </c>
      <c r="N18" s="12">
        <f t="shared" si="1"/>
        <v>0</v>
      </c>
      <c r="O18" s="57"/>
      <c r="P18" s="15">
        <v>0.06</v>
      </c>
      <c r="Q18" s="15">
        <f t="shared" si="2"/>
        <v>0</v>
      </c>
    </row>
    <row r="19" spans="1:19" x14ac:dyDescent="0.2">
      <c r="A19" s="11" t="s">
        <v>353</v>
      </c>
      <c r="B19" s="11" t="s">
        <v>354</v>
      </c>
      <c r="C19" s="11" t="s">
        <v>146</v>
      </c>
      <c r="D19" s="11" t="s">
        <v>275</v>
      </c>
      <c r="E19" s="12">
        <v>15</v>
      </c>
      <c r="F19" s="12">
        <v>2100</v>
      </c>
      <c r="G19" s="12">
        <v>10</v>
      </c>
      <c r="H19" s="12">
        <v>50</v>
      </c>
      <c r="I19" s="12"/>
      <c r="J19" s="12"/>
      <c r="K19" s="12"/>
      <c r="L19" s="13"/>
      <c r="M19" s="12">
        <f t="shared" si="0"/>
        <v>0</v>
      </c>
      <c r="N19" s="12">
        <f t="shared" si="1"/>
        <v>0</v>
      </c>
      <c r="O19" s="57"/>
      <c r="P19" s="15">
        <v>0.06</v>
      </c>
      <c r="Q19" s="15">
        <f t="shared" si="2"/>
        <v>0</v>
      </c>
    </row>
    <row r="20" spans="1:19" ht="15" x14ac:dyDescent="0.2">
      <c r="A20" s="60" t="s">
        <v>28</v>
      </c>
      <c r="B20" s="60"/>
      <c r="C20" s="60"/>
      <c r="D20" s="60"/>
      <c r="E20" s="60"/>
      <c r="F20" s="12"/>
      <c r="G20" s="20"/>
      <c r="H20" s="20"/>
      <c r="I20" s="12"/>
      <c r="J20" s="12"/>
      <c r="K20" s="12"/>
      <c r="L20" s="21"/>
      <c r="M20" s="12"/>
      <c r="N20" s="12"/>
      <c r="O20" s="57"/>
      <c r="P20" s="12"/>
      <c r="Q20" s="15"/>
    </row>
    <row r="21" spans="1:19" x14ac:dyDescent="0.2">
      <c r="A21" s="11" t="s">
        <v>260</v>
      </c>
      <c r="B21" s="11" t="s">
        <v>229</v>
      </c>
      <c r="C21" s="11" t="s">
        <v>260</v>
      </c>
      <c r="D21" s="11" t="s">
        <v>275</v>
      </c>
      <c r="E21" s="12">
        <v>20</v>
      </c>
      <c r="F21" s="12">
        <v>100</v>
      </c>
      <c r="G21" s="12">
        <v>10</v>
      </c>
      <c r="H21" s="12">
        <v>500</v>
      </c>
      <c r="I21" s="12"/>
      <c r="J21" s="12"/>
      <c r="K21" s="12"/>
      <c r="L21" s="13"/>
      <c r="M21" s="12">
        <f t="shared" ref="M21:M37" si="3">SUM(I21:L21)</f>
        <v>0</v>
      </c>
      <c r="N21" s="12">
        <f t="shared" ref="N21:N37" si="4">$M21/$H21</f>
        <v>0</v>
      </c>
      <c r="O21" s="57"/>
      <c r="P21" s="15">
        <v>0.06</v>
      </c>
      <c r="Q21" s="15">
        <f t="shared" ref="Q21:Q37" si="5">$N21*$P21</f>
        <v>0</v>
      </c>
      <c r="R21" s="43">
        <f>SUM(Q21:Q37)</f>
        <v>3.01</v>
      </c>
      <c r="S21" s="3">
        <f>R21*100/$R$144</f>
        <v>28.886756238003844</v>
      </c>
    </row>
    <row r="22" spans="1:19" x14ac:dyDescent="0.2">
      <c r="A22" s="36" t="s">
        <v>228</v>
      </c>
      <c r="B22" s="36" t="s">
        <v>229</v>
      </c>
      <c r="C22" s="36">
        <v>90442100</v>
      </c>
      <c r="D22" s="36" t="s">
        <v>277</v>
      </c>
      <c r="E22" s="12" t="s">
        <v>46</v>
      </c>
      <c r="F22" s="12">
        <v>100</v>
      </c>
      <c r="G22" s="12">
        <v>10</v>
      </c>
      <c r="H22" s="12">
        <v>500</v>
      </c>
      <c r="I22" s="12"/>
      <c r="J22" s="12"/>
      <c r="K22" s="12"/>
      <c r="L22" s="13"/>
      <c r="M22" s="12">
        <f t="shared" si="3"/>
        <v>0</v>
      </c>
      <c r="N22" s="12">
        <f t="shared" si="4"/>
        <v>0</v>
      </c>
      <c r="O22" s="57"/>
      <c r="P22" s="15">
        <v>0.06</v>
      </c>
      <c r="Q22" s="15">
        <f t="shared" si="5"/>
        <v>0</v>
      </c>
      <c r="R22" s="43"/>
    </row>
    <row r="23" spans="1:19" x14ac:dyDescent="0.2">
      <c r="A23" s="36" t="s">
        <v>172</v>
      </c>
      <c r="B23" s="36" t="s">
        <v>173</v>
      </c>
      <c r="C23" s="36">
        <v>90447000</v>
      </c>
      <c r="D23" s="36" t="s">
        <v>277</v>
      </c>
      <c r="E23" s="12" t="s">
        <v>46</v>
      </c>
      <c r="F23" s="12">
        <v>240</v>
      </c>
      <c r="G23" s="12">
        <v>10</v>
      </c>
      <c r="H23" s="12">
        <v>250</v>
      </c>
      <c r="I23" s="12"/>
      <c r="J23" s="12"/>
      <c r="K23" s="12">
        <v>5000</v>
      </c>
      <c r="L23" s="13"/>
      <c r="M23" s="12">
        <f t="shared" si="3"/>
        <v>5000</v>
      </c>
      <c r="N23" s="12">
        <f t="shared" si="4"/>
        <v>20</v>
      </c>
      <c r="O23" s="57"/>
      <c r="P23" s="15">
        <v>0.06</v>
      </c>
      <c r="Q23" s="15">
        <f t="shared" si="5"/>
        <v>1.2</v>
      </c>
    </row>
    <row r="24" spans="1:19" x14ac:dyDescent="0.2">
      <c r="A24" s="11" t="s">
        <v>389</v>
      </c>
      <c r="B24" s="11" t="s">
        <v>390</v>
      </c>
      <c r="C24" s="11" t="s">
        <v>389</v>
      </c>
      <c r="D24" s="11" t="s">
        <v>275</v>
      </c>
      <c r="E24" s="12">
        <v>20</v>
      </c>
      <c r="F24" s="12">
        <v>300</v>
      </c>
      <c r="G24" s="12">
        <v>10</v>
      </c>
      <c r="H24" s="12">
        <v>200</v>
      </c>
      <c r="I24" s="12">
        <v>400</v>
      </c>
      <c r="J24" s="12"/>
      <c r="K24" s="12"/>
      <c r="L24" s="13"/>
      <c r="M24" s="12">
        <f t="shared" si="3"/>
        <v>400</v>
      </c>
      <c r="N24" s="12">
        <f t="shared" si="4"/>
        <v>2</v>
      </c>
      <c r="O24" s="57"/>
      <c r="P24" s="15">
        <v>0.06</v>
      </c>
      <c r="Q24" s="15">
        <f t="shared" si="5"/>
        <v>0.12</v>
      </c>
    </row>
    <row r="25" spans="1:19" x14ac:dyDescent="0.2">
      <c r="A25" s="11" t="s">
        <v>50</v>
      </c>
      <c r="B25" s="11" t="s">
        <v>51</v>
      </c>
      <c r="C25" s="11" t="s">
        <v>50</v>
      </c>
      <c r="D25" s="11" t="s">
        <v>275</v>
      </c>
      <c r="E25" s="12">
        <v>20</v>
      </c>
      <c r="F25" s="12">
        <v>457</v>
      </c>
      <c r="G25" s="12">
        <v>10</v>
      </c>
      <c r="H25" s="12">
        <v>100</v>
      </c>
      <c r="I25" s="12"/>
      <c r="J25" s="12"/>
      <c r="K25" s="12"/>
      <c r="L25" s="13"/>
      <c r="M25" s="12">
        <f t="shared" si="3"/>
        <v>0</v>
      </c>
      <c r="N25" s="12">
        <f t="shared" si="4"/>
        <v>0</v>
      </c>
      <c r="O25" s="57"/>
      <c r="P25" s="15">
        <v>0.04</v>
      </c>
      <c r="Q25" s="15">
        <f t="shared" si="5"/>
        <v>0</v>
      </c>
    </row>
    <row r="26" spans="1:19" x14ac:dyDescent="0.2">
      <c r="A26" s="36" t="s">
        <v>171</v>
      </c>
      <c r="B26" s="36" t="s">
        <v>51</v>
      </c>
      <c r="C26" s="36">
        <v>90442400</v>
      </c>
      <c r="D26" s="36" t="s">
        <v>277</v>
      </c>
      <c r="E26" s="12" t="s">
        <v>46</v>
      </c>
      <c r="F26" s="12">
        <v>450</v>
      </c>
      <c r="G26" s="12">
        <v>10</v>
      </c>
      <c r="H26" s="12">
        <v>100</v>
      </c>
      <c r="I26" s="12"/>
      <c r="J26" s="12"/>
      <c r="K26" s="12"/>
      <c r="L26" s="13"/>
      <c r="M26" s="12">
        <f t="shared" si="3"/>
        <v>0</v>
      </c>
      <c r="N26" s="12">
        <f t="shared" si="4"/>
        <v>0</v>
      </c>
      <c r="O26" s="57"/>
      <c r="P26" s="15">
        <v>0.04</v>
      </c>
      <c r="Q26" s="15">
        <f t="shared" si="5"/>
        <v>0</v>
      </c>
    </row>
    <row r="27" spans="1:19" x14ac:dyDescent="0.2">
      <c r="A27" s="11" t="s">
        <v>47</v>
      </c>
      <c r="B27" s="11" t="s">
        <v>48</v>
      </c>
      <c r="C27" s="11" t="s">
        <v>47</v>
      </c>
      <c r="D27" s="11" t="s">
        <v>275</v>
      </c>
      <c r="E27" s="12">
        <v>20</v>
      </c>
      <c r="F27" s="12">
        <v>610</v>
      </c>
      <c r="G27" s="12">
        <v>10</v>
      </c>
      <c r="H27" s="12">
        <v>100</v>
      </c>
      <c r="I27" s="12"/>
      <c r="J27" s="12"/>
      <c r="K27" s="12"/>
      <c r="L27" s="13"/>
      <c r="M27" s="12">
        <f t="shared" si="3"/>
        <v>0</v>
      </c>
      <c r="N27" s="12">
        <f t="shared" si="4"/>
        <v>0</v>
      </c>
      <c r="O27" s="57"/>
      <c r="P27" s="15">
        <v>0.06</v>
      </c>
      <c r="Q27" s="15">
        <f t="shared" si="5"/>
        <v>0</v>
      </c>
    </row>
    <row r="28" spans="1:19" x14ac:dyDescent="0.2">
      <c r="A28" s="36" t="s">
        <v>49</v>
      </c>
      <c r="B28" s="36" t="s">
        <v>48</v>
      </c>
      <c r="C28" s="36">
        <v>90442600</v>
      </c>
      <c r="D28" s="36" t="s">
        <v>277</v>
      </c>
      <c r="E28" s="12" t="s">
        <v>46</v>
      </c>
      <c r="F28" s="12">
        <v>600</v>
      </c>
      <c r="G28" s="12">
        <v>10</v>
      </c>
      <c r="H28" s="12">
        <v>100</v>
      </c>
      <c r="I28" s="12">
        <v>600</v>
      </c>
      <c r="J28" s="12"/>
      <c r="K28" s="12"/>
      <c r="L28" s="13"/>
      <c r="M28" s="12">
        <f t="shared" si="3"/>
        <v>600</v>
      </c>
      <c r="N28" s="12">
        <f t="shared" si="4"/>
        <v>6</v>
      </c>
      <c r="O28" s="57"/>
      <c r="P28" s="15">
        <v>0.06</v>
      </c>
      <c r="Q28" s="15">
        <f t="shared" si="5"/>
        <v>0.36</v>
      </c>
    </row>
    <row r="29" spans="1:19" x14ac:dyDescent="0.2">
      <c r="A29" s="11" t="s">
        <v>154</v>
      </c>
      <c r="B29" s="11" t="s">
        <v>43</v>
      </c>
      <c r="C29" s="11" t="s">
        <v>154</v>
      </c>
      <c r="D29" s="11" t="s">
        <v>275</v>
      </c>
      <c r="E29" s="12">
        <v>20</v>
      </c>
      <c r="F29" s="12">
        <v>760</v>
      </c>
      <c r="G29" s="12">
        <v>10</v>
      </c>
      <c r="H29" s="12">
        <v>100</v>
      </c>
      <c r="I29" s="12"/>
      <c r="J29" s="12"/>
      <c r="K29" s="12"/>
      <c r="L29" s="13"/>
      <c r="M29" s="12">
        <f t="shared" si="3"/>
        <v>0</v>
      </c>
      <c r="N29" s="12">
        <f t="shared" si="4"/>
        <v>0</v>
      </c>
      <c r="O29" s="57"/>
      <c r="P29" s="15">
        <v>7.0000000000000007E-2</v>
      </c>
      <c r="Q29" s="15">
        <f t="shared" si="5"/>
        <v>0</v>
      </c>
    </row>
    <row r="30" spans="1:19" x14ac:dyDescent="0.2">
      <c r="A30" s="36" t="s">
        <v>45</v>
      </c>
      <c r="B30" s="36" t="s">
        <v>43</v>
      </c>
      <c r="C30" s="36">
        <v>90442700</v>
      </c>
      <c r="D30" s="36" t="s">
        <v>277</v>
      </c>
      <c r="E30" s="12" t="s">
        <v>46</v>
      </c>
      <c r="F30" s="12">
        <v>750</v>
      </c>
      <c r="G30" s="12">
        <v>10</v>
      </c>
      <c r="H30" s="12">
        <v>100</v>
      </c>
      <c r="I30" s="12">
        <v>900</v>
      </c>
      <c r="J30" s="12"/>
      <c r="K30" s="12">
        <v>1000</v>
      </c>
      <c r="L30" s="13"/>
      <c r="M30" s="12">
        <f t="shared" si="3"/>
        <v>1900</v>
      </c>
      <c r="N30" s="12">
        <f t="shared" si="4"/>
        <v>19</v>
      </c>
      <c r="O30" s="57"/>
      <c r="P30" s="15">
        <v>7.0000000000000007E-2</v>
      </c>
      <c r="Q30" s="15">
        <f t="shared" si="5"/>
        <v>1.33</v>
      </c>
    </row>
    <row r="31" spans="1:19" x14ac:dyDescent="0.2">
      <c r="A31" s="11" t="s">
        <v>38</v>
      </c>
      <c r="B31" s="11" t="s">
        <v>39</v>
      </c>
      <c r="C31" s="11" t="s">
        <v>38</v>
      </c>
      <c r="D31" s="11" t="s">
        <v>275</v>
      </c>
      <c r="E31" s="12">
        <v>20</v>
      </c>
      <c r="F31" s="12">
        <v>915</v>
      </c>
      <c r="G31" s="12">
        <v>10</v>
      </c>
      <c r="H31" s="12">
        <v>50</v>
      </c>
      <c r="I31" s="12"/>
      <c r="J31" s="12"/>
      <c r="K31" s="12"/>
      <c r="L31" s="13"/>
      <c r="M31" s="12">
        <f t="shared" si="3"/>
        <v>0</v>
      </c>
      <c r="N31" s="12">
        <f t="shared" si="4"/>
        <v>0</v>
      </c>
      <c r="O31" s="57"/>
      <c r="P31" s="15">
        <v>0.04</v>
      </c>
      <c r="Q31" s="15">
        <f t="shared" si="5"/>
        <v>0</v>
      </c>
    </row>
    <row r="32" spans="1:19" x14ac:dyDescent="0.2">
      <c r="A32" s="36" t="s">
        <v>170</v>
      </c>
      <c r="B32" s="36" t="s">
        <v>39</v>
      </c>
      <c r="C32" s="36">
        <v>90442800</v>
      </c>
      <c r="D32" s="36" t="s">
        <v>277</v>
      </c>
      <c r="E32" s="12" t="s">
        <v>46</v>
      </c>
      <c r="F32" s="12">
        <v>900</v>
      </c>
      <c r="G32" s="12">
        <v>10</v>
      </c>
      <c r="H32" s="12">
        <v>50</v>
      </c>
      <c r="I32" s="12"/>
      <c r="J32" s="12"/>
      <c r="K32" s="12"/>
      <c r="L32" s="13"/>
      <c r="M32" s="12">
        <f t="shared" si="3"/>
        <v>0</v>
      </c>
      <c r="N32" s="12">
        <f t="shared" si="4"/>
        <v>0</v>
      </c>
      <c r="O32" s="57"/>
      <c r="P32" s="15">
        <v>0.04</v>
      </c>
      <c r="Q32" s="15">
        <f t="shared" si="5"/>
        <v>0</v>
      </c>
    </row>
    <row r="33" spans="1:19" x14ac:dyDescent="0.2">
      <c r="A33" s="11" t="s">
        <v>34</v>
      </c>
      <c r="B33" s="11" t="s">
        <v>35</v>
      </c>
      <c r="C33" s="11" t="s">
        <v>34</v>
      </c>
      <c r="D33" s="11" t="s">
        <v>275</v>
      </c>
      <c r="E33" s="12">
        <v>20</v>
      </c>
      <c r="F33" s="12">
        <v>1220</v>
      </c>
      <c r="G33" s="12">
        <v>10</v>
      </c>
      <c r="H33" s="12">
        <v>50</v>
      </c>
      <c r="I33" s="12"/>
      <c r="J33" s="12"/>
      <c r="K33" s="12"/>
      <c r="L33" s="13"/>
      <c r="M33" s="12">
        <f t="shared" si="3"/>
        <v>0</v>
      </c>
      <c r="N33" s="12">
        <f t="shared" si="4"/>
        <v>0</v>
      </c>
      <c r="O33" s="57"/>
      <c r="P33" s="15">
        <v>0.06</v>
      </c>
      <c r="Q33" s="15">
        <f t="shared" si="5"/>
        <v>0</v>
      </c>
    </row>
    <row r="34" spans="1:19" x14ac:dyDescent="0.2">
      <c r="A34" s="11" t="s">
        <v>32</v>
      </c>
      <c r="B34" s="11" t="s">
        <v>33</v>
      </c>
      <c r="C34" s="11" t="s">
        <v>32</v>
      </c>
      <c r="D34" s="11" t="s">
        <v>275</v>
      </c>
      <c r="E34" s="12">
        <v>20</v>
      </c>
      <c r="F34" s="12">
        <v>1524</v>
      </c>
      <c r="G34" s="12">
        <v>10</v>
      </c>
      <c r="H34" s="12">
        <v>50</v>
      </c>
      <c r="I34" s="12"/>
      <c r="J34" s="12"/>
      <c r="K34" s="12"/>
      <c r="L34" s="13"/>
      <c r="M34" s="12">
        <f t="shared" si="3"/>
        <v>0</v>
      </c>
      <c r="N34" s="12">
        <f t="shared" si="4"/>
        <v>0</v>
      </c>
      <c r="O34" s="57"/>
      <c r="P34" s="15">
        <v>7.0000000000000007E-2</v>
      </c>
      <c r="Q34" s="15">
        <f t="shared" si="5"/>
        <v>0</v>
      </c>
    </row>
    <row r="35" spans="1:19" x14ac:dyDescent="0.2">
      <c r="A35" s="11" t="s">
        <v>214</v>
      </c>
      <c r="B35" s="11" t="s">
        <v>30</v>
      </c>
      <c r="C35" s="11" t="s">
        <v>214</v>
      </c>
      <c r="D35" s="11" t="s">
        <v>275</v>
      </c>
      <c r="E35" s="12">
        <v>20</v>
      </c>
      <c r="F35" s="12">
        <v>1800</v>
      </c>
      <c r="G35" s="12">
        <v>10</v>
      </c>
      <c r="H35" s="12">
        <v>50</v>
      </c>
      <c r="I35" s="12"/>
      <c r="J35" s="12"/>
      <c r="K35" s="12"/>
      <c r="L35" s="13"/>
      <c r="M35" s="12">
        <f t="shared" si="3"/>
        <v>0</v>
      </c>
      <c r="N35" s="12">
        <f t="shared" si="4"/>
        <v>0</v>
      </c>
      <c r="O35" s="57"/>
      <c r="P35" s="15">
        <v>0.09</v>
      </c>
      <c r="Q35" s="15">
        <f t="shared" si="5"/>
        <v>0</v>
      </c>
    </row>
    <row r="36" spans="1:19" x14ac:dyDescent="0.2">
      <c r="A36" s="11" t="s">
        <v>212</v>
      </c>
      <c r="B36" s="11" t="s">
        <v>213</v>
      </c>
      <c r="C36" s="11" t="s">
        <v>212</v>
      </c>
      <c r="D36" s="11" t="s">
        <v>275</v>
      </c>
      <c r="E36" s="12">
        <v>20</v>
      </c>
      <c r="F36" s="12">
        <v>2100</v>
      </c>
      <c r="G36" s="12">
        <v>10</v>
      </c>
      <c r="H36" s="12">
        <v>50</v>
      </c>
      <c r="I36" s="12"/>
      <c r="J36" s="12"/>
      <c r="K36" s="12"/>
      <c r="L36" s="13"/>
      <c r="M36" s="12">
        <f t="shared" si="3"/>
        <v>0</v>
      </c>
      <c r="N36" s="12">
        <f t="shared" si="4"/>
        <v>0</v>
      </c>
      <c r="O36" s="57"/>
      <c r="P36" s="15">
        <v>7.0000000000000007E-2</v>
      </c>
      <c r="Q36" s="15">
        <f t="shared" si="5"/>
        <v>0</v>
      </c>
    </row>
    <row r="37" spans="1:19" x14ac:dyDescent="0.2">
      <c r="A37" s="11" t="s">
        <v>242</v>
      </c>
      <c r="B37" s="11" t="s">
        <v>243</v>
      </c>
      <c r="C37" s="11" t="s">
        <v>242</v>
      </c>
      <c r="D37" s="11" t="s">
        <v>275</v>
      </c>
      <c r="E37" s="12">
        <v>20</v>
      </c>
      <c r="F37" s="12">
        <v>2400</v>
      </c>
      <c r="G37" s="12">
        <v>10</v>
      </c>
      <c r="H37" s="12">
        <v>50</v>
      </c>
      <c r="I37" s="12"/>
      <c r="J37" s="12"/>
      <c r="K37" s="12"/>
      <c r="L37" s="13"/>
      <c r="M37" s="12">
        <f t="shared" si="3"/>
        <v>0</v>
      </c>
      <c r="N37" s="12">
        <f t="shared" si="4"/>
        <v>0</v>
      </c>
      <c r="O37" s="57"/>
      <c r="P37" s="15">
        <v>7.0000000000000007E-2</v>
      </c>
      <c r="Q37" s="15">
        <f t="shared" si="5"/>
        <v>0</v>
      </c>
    </row>
    <row r="38" spans="1:19" ht="15" x14ac:dyDescent="0.2">
      <c r="A38" s="60" t="s">
        <v>52</v>
      </c>
      <c r="B38" s="60"/>
      <c r="C38" s="60"/>
      <c r="D38" s="60"/>
      <c r="E38" s="60"/>
      <c r="F38" s="24"/>
      <c r="G38" s="10"/>
      <c r="H38" s="10"/>
      <c r="I38" s="12"/>
      <c r="J38" s="12"/>
      <c r="K38" s="12"/>
      <c r="L38" s="25"/>
      <c r="M38" s="12"/>
      <c r="N38" s="12"/>
      <c r="O38" s="57"/>
      <c r="P38" s="12"/>
      <c r="Q38" s="15"/>
    </row>
    <row r="39" spans="1:19" x14ac:dyDescent="0.2">
      <c r="A39" s="11" t="s">
        <v>261</v>
      </c>
      <c r="B39" s="11" t="s">
        <v>262</v>
      </c>
      <c r="C39" s="11" t="s">
        <v>261</v>
      </c>
      <c r="D39" s="11" t="s">
        <v>275</v>
      </c>
      <c r="E39" s="12">
        <v>25</v>
      </c>
      <c r="F39" s="12">
        <v>200</v>
      </c>
      <c r="G39" s="12">
        <v>10</v>
      </c>
      <c r="H39" s="12">
        <v>150</v>
      </c>
      <c r="I39" s="12"/>
      <c r="J39" s="12"/>
      <c r="K39" s="12"/>
      <c r="L39" s="13"/>
      <c r="M39" s="12">
        <f t="shared" ref="M39:M57" si="6">SUM(I39:L39)</f>
        <v>0</v>
      </c>
      <c r="N39" s="12">
        <f t="shared" ref="N39:N57" si="7">$M39/$H39</f>
        <v>0</v>
      </c>
      <c r="O39" s="57"/>
      <c r="P39" s="15">
        <v>0.06</v>
      </c>
      <c r="Q39" s="15">
        <f t="shared" ref="Q39:Q57" si="8">$N39*$P39</f>
        <v>0</v>
      </c>
      <c r="R39" s="43">
        <f>SUM(Q39:Q57)</f>
        <v>5.16</v>
      </c>
      <c r="S39" s="3">
        <f>R39*100/$R$144</f>
        <v>49.520153550863732</v>
      </c>
    </row>
    <row r="40" spans="1:19" x14ac:dyDescent="0.2">
      <c r="A40" s="36" t="s">
        <v>198</v>
      </c>
      <c r="B40" s="36" t="s">
        <v>199</v>
      </c>
      <c r="C40" s="36">
        <v>90448000</v>
      </c>
      <c r="D40" s="36" t="s">
        <v>277</v>
      </c>
      <c r="E40" s="12" t="s">
        <v>63</v>
      </c>
      <c r="F40" s="12">
        <v>270</v>
      </c>
      <c r="G40" s="12">
        <v>10</v>
      </c>
      <c r="H40" s="12">
        <v>100</v>
      </c>
      <c r="I40" s="12"/>
      <c r="J40" s="12"/>
      <c r="K40" s="12"/>
      <c r="L40" s="13"/>
      <c r="M40" s="12">
        <f t="shared" si="6"/>
        <v>0</v>
      </c>
      <c r="N40" s="12">
        <f t="shared" si="7"/>
        <v>0</v>
      </c>
      <c r="O40" s="57"/>
      <c r="P40" s="15">
        <v>0.06</v>
      </c>
      <c r="Q40" s="15">
        <f t="shared" si="8"/>
        <v>0</v>
      </c>
    </row>
    <row r="41" spans="1:19" x14ac:dyDescent="0.2">
      <c r="A41" s="36" t="s">
        <v>392</v>
      </c>
      <c r="B41" s="36" t="s">
        <v>391</v>
      </c>
      <c r="C41" s="31" t="s">
        <v>393</v>
      </c>
      <c r="D41" s="36" t="s">
        <v>277</v>
      </c>
      <c r="E41" s="12" t="s">
        <v>63</v>
      </c>
      <c r="F41" s="12">
        <v>300</v>
      </c>
      <c r="G41" s="12">
        <v>10</v>
      </c>
      <c r="H41" s="12">
        <v>100</v>
      </c>
      <c r="I41" s="12"/>
      <c r="J41" s="12"/>
      <c r="K41" s="12"/>
      <c r="L41" s="13"/>
      <c r="M41" s="12">
        <f t="shared" si="6"/>
        <v>0</v>
      </c>
      <c r="N41" s="12">
        <f t="shared" si="7"/>
        <v>0</v>
      </c>
      <c r="O41" s="57"/>
      <c r="P41" s="15">
        <v>0.06</v>
      </c>
      <c r="Q41" s="15">
        <f t="shared" si="8"/>
        <v>0</v>
      </c>
    </row>
    <row r="42" spans="1:19" x14ac:dyDescent="0.2">
      <c r="A42" s="27" t="s">
        <v>67</v>
      </c>
      <c r="B42" s="27" t="s">
        <v>68</v>
      </c>
      <c r="C42" s="27" t="s">
        <v>69</v>
      </c>
      <c r="D42" s="11" t="s">
        <v>275</v>
      </c>
      <c r="E42" s="12">
        <v>25</v>
      </c>
      <c r="F42" s="12">
        <v>375</v>
      </c>
      <c r="G42" s="12">
        <v>10</v>
      </c>
      <c r="H42" s="12">
        <v>100</v>
      </c>
      <c r="I42" s="12"/>
      <c r="J42" s="12"/>
      <c r="K42" s="12"/>
      <c r="L42" s="13"/>
      <c r="M42" s="12">
        <f t="shared" si="6"/>
        <v>0</v>
      </c>
      <c r="N42" s="12">
        <f t="shared" si="7"/>
        <v>0</v>
      </c>
      <c r="O42" s="57"/>
      <c r="P42" s="15">
        <v>0.06</v>
      </c>
      <c r="Q42" s="15">
        <f t="shared" si="8"/>
        <v>0</v>
      </c>
    </row>
    <row r="43" spans="1:19" x14ac:dyDescent="0.2">
      <c r="A43" s="11" t="s">
        <v>64</v>
      </c>
      <c r="B43" s="11" t="s">
        <v>65</v>
      </c>
      <c r="C43" s="11" t="s">
        <v>64</v>
      </c>
      <c r="D43" s="11" t="s">
        <v>275</v>
      </c>
      <c r="E43" s="12">
        <v>25</v>
      </c>
      <c r="F43" s="12">
        <v>457</v>
      </c>
      <c r="G43" s="12">
        <v>10</v>
      </c>
      <c r="H43" s="12">
        <v>100</v>
      </c>
      <c r="I43" s="12">
        <v>400</v>
      </c>
      <c r="J43" s="12">
        <v>500</v>
      </c>
      <c r="K43" s="12"/>
      <c r="L43" s="13"/>
      <c r="M43" s="12">
        <f t="shared" si="6"/>
        <v>900</v>
      </c>
      <c r="N43" s="12">
        <f t="shared" si="7"/>
        <v>9</v>
      </c>
      <c r="O43" s="57"/>
      <c r="P43" s="15">
        <v>0.06</v>
      </c>
      <c r="Q43" s="15">
        <f t="shared" si="8"/>
        <v>0.54</v>
      </c>
    </row>
    <row r="44" spans="1:19" x14ac:dyDescent="0.2">
      <c r="A44" s="36" t="s">
        <v>66</v>
      </c>
      <c r="B44" s="36" t="s">
        <v>65</v>
      </c>
      <c r="C44" s="36">
        <v>90443400</v>
      </c>
      <c r="D44" s="36" t="s">
        <v>277</v>
      </c>
      <c r="E44" s="12" t="s">
        <v>63</v>
      </c>
      <c r="F44" s="12">
        <v>450</v>
      </c>
      <c r="G44" s="12">
        <v>10</v>
      </c>
      <c r="H44" s="12">
        <v>100</v>
      </c>
      <c r="I44" s="12"/>
      <c r="J44" s="12"/>
      <c r="K44" s="12"/>
      <c r="L44" s="13"/>
      <c r="M44" s="12">
        <f t="shared" si="6"/>
        <v>0</v>
      </c>
      <c r="N44" s="12">
        <f t="shared" si="7"/>
        <v>0</v>
      </c>
      <c r="O44" s="57"/>
      <c r="P44" s="15">
        <v>0.06</v>
      </c>
      <c r="Q44" s="15">
        <f t="shared" si="8"/>
        <v>0</v>
      </c>
    </row>
    <row r="45" spans="1:19" x14ac:dyDescent="0.2">
      <c r="A45" s="11" t="s">
        <v>60</v>
      </c>
      <c r="B45" s="11" t="s">
        <v>61</v>
      </c>
      <c r="C45" s="11" t="s">
        <v>60</v>
      </c>
      <c r="D45" s="11" t="s">
        <v>275</v>
      </c>
      <c r="E45" s="12">
        <v>25</v>
      </c>
      <c r="F45" s="12">
        <v>610</v>
      </c>
      <c r="G45" s="12">
        <v>10</v>
      </c>
      <c r="H45" s="12">
        <v>50</v>
      </c>
      <c r="I45" s="12"/>
      <c r="J45" s="12"/>
      <c r="K45" s="12"/>
      <c r="L45" s="13"/>
      <c r="M45" s="12">
        <f t="shared" si="6"/>
        <v>0</v>
      </c>
      <c r="N45" s="12">
        <f t="shared" si="7"/>
        <v>0</v>
      </c>
      <c r="O45" s="57"/>
      <c r="P45" s="15">
        <v>0.04</v>
      </c>
      <c r="Q45" s="15">
        <f t="shared" si="8"/>
        <v>0</v>
      </c>
    </row>
    <row r="46" spans="1:19" x14ac:dyDescent="0.2">
      <c r="A46" s="36" t="s">
        <v>62</v>
      </c>
      <c r="B46" s="36" t="s">
        <v>61</v>
      </c>
      <c r="C46" s="36">
        <v>90443600</v>
      </c>
      <c r="D46" s="36" t="s">
        <v>277</v>
      </c>
      <c r="E46" s="12" t="s">
        <v>63</v>
      </c>
      <c r="F46" s="12">
        <v>600</v>
      </c>
      <c r="G46" s="12">
        <v>10</v>
      </c>
      <c r="H46" s="12">
        <v>50</v>
      </c>
      <c r="I46" s="12"/>
      <c r="J46" s="12"/>
      <c r="K46" s="12">
        <v>1000</v>
      </c>
      <c r="L46" s="13"/>
      <c r="M46" s="12">
        <f t="shared" si="6"/>
        <v>1000</v>
      </c>
      <c r="N46" s="12">
        <f t="shared" si="7"/>
        <v>20</v>
      </c>
      <c r="O46" s="57"/>
      <c r="P46" s="15">
        <v>0.04</v>
      </c>
      <c r="Q46" s="15">
        <f t="shared" si="8"/>
        <v>0.8</v>
      </c>
    </row>
    <row r="47" spans="1:19" x14ac:dyDescent="0.2">
      <c r="A47" s="11" t="s">
        <v>195</v>
      </c>
      <c r="B47" s="11" t="s">
        <v>178</v>
      </c>
      <c r="C47" s="11" t="s">
        <v>195</v>
      </c>
      <c r="D47" s="11" t="s">
        <v>275</v>
      </c>
      <c r="E47" s="12">
        <v>25</v>
      </c>
      <c r="F47" s="12">
        <v>750</v>
      </c>
      <c r="G47" s="12">
        <v>10</v>
      </c>
      <c r="H47" s="12">
        <v>50</v>
      </c>
      <c r="I47" s="12"/>
      <c r="J47" s="12"/>
      <c r="K47" s="12"/>
      <c r="L47" s="13"/>
      <c r="M47" s="12">
        <f t="shared" si="6"/>
        <v>0</v>
      </c>
      <c r="N47" s="12">
        <f t="shared" si="7"/>
        <v>0</v>
      </c>
      <c r="O47" s="57"/>
      <c r="P47" s="15">
        <v>0.05</v>
      </c>
      <c r="Q47" s="15">
        <f t="shared" si="8"/>
        <v>0</v>
      </c>
    </row>
    <row r="48" spans="1:19" x14ac:dyDescent="0.2">
      <c r="A48" s="36" t="s">
        <v>177</v>
      </c>
      <c r="B48" s="36" t="s">
        <v>178</v>
      </c>
      <c r="C48" s="36">
        <v>90443700</v>
      </c>
      <c r="D48" s="36" t="s">
        <v>277</v>
      </c>
      <c r="E48" s="12" t="s">
        <v>63</v>
      </c>
      <c r="F48" s="12">
        <v>750</v>
      </c>
      <c r="G48" s="12">
        <v>10</v>
      </c>
      <c r="H48" s="12">
        <v>50</v>
      </c>
      <c r="I48" s="12"/>
      <c r="J48" s="12"/>
      <c r="K48" s="12">
        <v>500</v>
      </c>
      <c r="L48" s="13"/>
      <c r="M48" s="12">
        <f t="shared" si="6"/>
        <v>500</v>
      </c>
      <c r="N48" s="12">
        <f t="shared" si="7"/>
        <v>10</v>
      </c>
      <c r="O48" s="57"/>
      <c r="P48" s="15">
        <v>0.05</v>
      </c>
      <c r="Q48" s="15">
        <f t="shared" si="8"/>
        <v>0.5</v>
      </c>
    </row>
    <row r="49" spans="1:19" x14ac:dyDescent="0.2">
      <c r="A49" s="11" t="s">
        <v>155</v>
      </c>
      <c r="B49" s="11" t="s">
        <v>58</v>
      </c>
      <c r="C49" s="11" t="s">
        <v>155</v>
      </c>
      <c r="D49" s="11" t="s">
        <v>275</v>
      </c>
      <c r="E49" s="12">
        <v>25</v>
      </c>
      <c r="F49" s="12">
        <v>915</v>
      </c>
      <c r="G49" s="12">
        <v>10</v>
      </c>
      <c r="H49" s="12">
        <v>50</v>
      </c>
      <c r="I49" s="12"/>
      <c r="J49" s="12"/>
      <c r="K49" s="12"/>
      <c r="L49" s="13"/>
      <c r="M49" s="12">
        <f t="shared" si="6"/>
        <v>0</v>
      </c>
      <c r="N49" s="12">
        <f t="shared" si="7"/>
        <v>0</v>
      </c>
      <c r="O49" s="57"/>
      <c r="P49" s="15">
        <v>0.06</v>
      </c>
      <c r="Q49" s="15">
        <f t="shared" si="8"/>
        <v>0</v>
      </c>
    </row>
    <row r="50" spans="1:19" x14ac:dyDescent="0.2">
      <c r="A50" s="36" t="s">
        <v>176</v>
      </c>
      <c r="B50" s="36" t="s">
        <v>58</v>
      </c>
      <c r="C50" s="36">
        <v>90443800</v>
      </c>
      <c r="D50" s="36" t="s">
        <v>277</v>
      </c>
      <c r="E50" s="12" t="s">
        <v>63</v>
      </c>
      <c r="F50" s="12">
        <v>900</v>
      </c>
      <c r="G50" s="12">
        <v>10</v>
      </c>
      <c r="H50" s="12">
        <v>50</v>
      </c>
      <c r="I50" s="12">
        <v>200</v>
      </c>
      <c r="J50" s="12">
        <v>2000</v>
      </c>
      <c r="K50" s="12"/>
      <c r="L50" s="13"/>
      <c r="M50" s="12">
        <f t="shared" si="6"/>
        <v>2200</v>
      </c>
      <c r="N50" s="12">
        <f t="shared" si="7"/>
        <v>44</v>
      </c>
      <c r="O50" s="57"/>
      <c r="P50" s="15">
        <v>0.06</v>
      </c>
      <c r="Q50" s="15">
        <f t="shared" si="8"/>
        <v>2.6399999999999997</v>
      </c>
    </row>
    <row r="51" spans="1:19" x14ac:dyDescent="0.2">
      <c r="A51" s="11" t="s">
        <v>53</v>
      </c>
      <c r="B51" s="11" t="s">
        <v>54</v>
      </c>
      <c r="C51" s="11" t="s">
        <v>53</v>
      </c>
      <c r="D51" s="11" t="s">
        <v>275</v>
      </c>
      <c r="E51" s="12">
        <v>25</v>
      </c>
      <c r="F51" s="12">
        <v>1220</v>
      </c>
      <c r="G51" s="12">
        <v>10</v>
      </c>
      <c r="H51" s="12">
        <v>50</v>
      </c>
      <c r="I51" s="12"/>
      <c r="J51" s="12"/>
      <c r="K51" s="12"/>
      <c r="L51" s="13"/>
      <c r="M51" s="12">
        <f t="shared" si="6"/>
        <v>0</v>
      </c>
      <c r="N51" s="12">
        <f t="shared" si="7"/>
        <v>0</v>
      </c>
      <c r="O51" s="57"/>
      <c r="P51" s="15">
        <v>0.08</v>
      </c>
      <c r="Q51" s="15">
        <f t="shared" si="8"/>
        <v>0</v>
      </c>
    </row>
    <row r="52" spans="1:19" x14ac:dyDescent="0.2">
      <c r="A52" s="26" t="s">
        <v>194</v>
      </c>
      <c r="B52" s="26" t="s">
        <v>54</v>
      </c>
      <c r="C52" s="26">
        <v>90444000</v>
      </c>
      <c r="D52" s="36" t="s">
        <v>277</v>
      </c>
      <c r="E52" s="12" t="s">
        <v>63</v>
      </c>
      <c r="F52" s="12">
        <v>1200</v>
      </c>
      <c r="G52" s="12">
        <v>10</v>
      </c>
      <c r="H52" s="12">
        <v>50</v>
      </c>
      <c r="I52" s="12"/>
      <c r="J52" s="12"/>
      <c r="K52" s="12"/>
      <c r="L52" s="13"/>
      <c r="M52" s="12">
        <f t="shared" si="6"/>
        <v>0</v>
      </c>
      <c r="N52" s="12">
        <f t="shared" si="7"/>
        <v>0</v>
      </c>
      <c r="O52" s="57"/>
      <c r="P52" s="15">
        <v>0.08</v>
      </c>
      <c r="Q52" s="15">
        <f t="shared" si="8"/>
        <v>0</v>
      </c>
    </row>
    <row r="53" spans="1:19" x14ac:dyDescent="0.2">
      <c r="A53" s="11" t="s">
        <v>230</v>
      </c>
      <c r="B53" s="11" t="s">
        <v>231</v>
      </c>
      <c r="C53" s="11" t="s">
        <v>230</v>
      </c>
      <c r="D53" s="11" t="s">
        <v>275</v>
      </c>
      <c r="E53" s="12">
        <v>25</v>
      </c>
      <c r="F53" s="12">
        <v>1500</v>
      </c>
      <c r="G53" s="12">
        <v>10</v>
      </c>
      <c r="H53" s="12">
        <v>50</v>
      </c>
      <c r="I53" s="12"/>
      <c r="J53" s="12"/>
      <c r="K53" s="12">
        <v>200</v>
      </c>
      <c r="L53" s="13"/>
      <c r="M53" s="12">
        <f t="shared" si="6"/>
        <v>200</v>
      </c>
      <c r="N53" s="12">
        <f t="shared" si="7"/>
        <v>4</v>
      </c>
      <c r="O53" s="57"/>
      <c r="P53" s="15">
        <v>0.11</v>
      </c>
      <c r="Q53" s="15">
        <f t="shared" si="8"/>
        <v>0.44</v>
      </c>
    </row>
    <row r="54" spans="1:19" x14ac:dyDescent="0.2">
      <c r="A54" s="11" t="s">
        <v>254</v>
      </c>
      <c r="B54" s="11" t="s">
        <v>255</v>
      </c>
      <c r="C54" s="11" t="s">
        <v>254</v>
      </c>
      <c r="D54" s="11" t="s">
        <v>275</v>
      </c>
      <c r="E54" s="12">
        <v>25</v>
      </c>
      <c r="F54" s="12">
        <v>1650</v>
      </c>
      <c r="G54" s="12">
        <v>10</v>
      </c>
      <c r="H54" s="12">
        <v>50</v>
      </c>
      <c r="I54" s="12"/>
      <c r="J54" s="12"/>
      <c r="K54" s="12"/>
      <c r="L54" s="13"/>
      <c r="M54" s="12">
        <f t="shared" si="6"/>
        <v>0</v>
      </c>
      <c r="N54" s="12">
        <f t="shared" si="7"/>
        <v>0</v>
      </c>
      <c r="O54" s="57"/>
      <c r="P54" s="15">
        <v>0.12</v>
      </c>
      <c r="Q54" s="15">
        <f t="shared" si="8"/>
        <v>0</v>
      </c>
    </row>
    <row r="55" spans="1:19" x14ac:dyDescent="0.2">
      <c r="A55" s="11" t="s">
        <v>193</v>
      </c>
      <c r="B55" s="11" t="s">
        <v>175</v>
      </c>
      <c r="C55" s="11" t="s">
        <v>193</v>
      </c>
      <c r="D55" s="11" t="s">
        <v>275</v>
      </c>
      <c r="E55" s="12">
        <v>25</v>
      </c>
      <c r="F55" s="12">
        <v>1800</v>
      </c>
      <c r="G55" s="12">
        <v>10</v>
      </c>
      <c r="H55" s="12">
        <v>50</v>
      </c>
      <c r="I55" s="12"/>
      <c r="J55" s="12"/>
      <c r="K55" s="12"/>
      <c r="L55" s="13"/>
      <c r="M55" s="12">
        <f t="shared" si="6"/>
        <v>0</v>
      </c>
      <c r="N55" s="12">
        <f t="shared" si="7"/>
        <v>0</v>
      </c>
      <c r="O55" s="57"/>
      <c r="P55" s="15">
        <v>0.12</v>
      </c>
      <c r="Q55" s="15">
        <f t="shared" si="8"/>
        <v>0</v>
      </c>
    </row>
    <row r="56" spans="1:19" x14ac:dyDescent="0.2">
      <c r="A56" s="36" t="s">
        <v>174</v>
      </c>
      <c r="B56" s="36" t="s">
        <v>175</v>
      </c>
      <c r="C56" s="36">
        <v>90443900</v>
      </c>
      <c r="D56" s="36" t="s">
        <v>277</v>
      </c>
      <c r="E56" s="12" t="s">
        <v>63</v>
      </c>
      <c r="F56" s="12">
        <v>1800</v>
      </c>
      <c r="G56" s="12">
        <v>10</v>
      </c>
      <c r="H56" s="12">
        <v>50</v>
      </c>
      <c r="I56" s="12"/>
      <c r="J56" s="12"/>
      <c r="K56" s="12">
        <v>100</v>
      </c>
      <c r="L56" s="13"/>
      <c r="M56" s="12">
        <f t="shared" si="6"/>
        <v>100</v>
      </c>
      <c r="N56" s="12">
        <f t="shared" si="7"/>
        <v>2</v>
      </c>
      <c r="O56" s="57"/>
      <c r="P56" s="15">
        <v>0.12</v>
      </c>
      <c r="Q56" s="15">
        <f>$N56*$P56</f>
        <v>0.24</v>
      </c>
    </row>
    <row r="57" spans="1:19" x14ac:dyDescent="0.2">
      <c r="A57" s="36" t="s">
        <v>293</v>
      </c>
      <c r="B57" s="36" t="s">
        <v>294</v>
      </c>
      <c r="C57" s="36">
        <v>90443000</v>
      </c>
      <c r="D57" s="36" t="s">
        <v>277</v>
      </c>
      <c r="E57" s="12" t="s">
        <v>63</v>
      </c>
      <c r="F57" s="12">
        <v>2100</v>
      </c>
      <c r="G57" s="12">
        <v>10</v>
      </c>
      <c r="H57" s="12">
        <v>50</v>
      </c>
      <c r="I57" s="12"/>
      <c r="J57" s="12"/>
      <c r="K57" s="12"/>
      <c r="L57" s="13"/>
      <c r="M57" s="12">
        <f t="shared" si="6"/>
        <v>0</v>
      </c>
      <c r="N57" s="12">
        <f t="shared" si="7"/>
        <v>0</v>
      </c>
      <c r="O57" s="57"/>
      <c r="P57" s="15">
        <v>0.09</v>
      </c>
      <c r="Q57" s="15">
        <f t="shared" si="8"/>
        <v>0</v>
      </c>
    </row>
    <row r="58" spans="1:19" x14ac:dyDescent="0.2">
      <c r="A58" s="8" t="s">
        <v>70</v>
      </c>
      <c r="B58" s="8"/>
      <c r="C58" s="8"/>
      <c r="D58" s="8"/>
      <c r="E58" s="8"/>
      <c r="F58" s="36"/>
      <c r="G58" s="20"/>
      <c r="H58" s="20"/>
      <c r="I58" s="12"/>
      <c r="J58" s="12"/>
      <c r="K58" s="12"/>
      <c r="L58" s="20"/>
      <c r="M58" s="12"/>
      <c r="N58" s="12"/>
      <c r="O58" s="57"/>
      <c r="P58" s="12"/>
      <c r="Q58" s="15"/>
    </row>
    <row r="59" spans="1:19" x14ac:dyDescent="0.2">
      <c r="A59" s="11" t="s">
        <v>295</v>
      </c>
      <c r="B59" s="11" t="s">
        <v>296</v>
      </c>
      <c r="C59" s="11" t="s">
        <v>295</v>
      </c>
      <c r="D59" s="11" t="s">
        <v>275</v>
      </c>
      <c r="E59" s="12">
        <v>32</v>
      </c>
      <c r="F59" s="12">
        <v>100</v>
      </c>
      <c r="G59" s="12">
        <v>10</v>
      </c>
      <c r="H59" s="12">
        <v>300</v>
      </c>
      <c r="I59" s="12"/>
      <c r="J59" s="12"/>
      <c r="K59" s="12"/>
      <c r="L59" s="13"/>
      <c r="M59" s="12">
        <f t="shared" ref="M59:M73" si="9">SUM(I59:L59)</f>
        <v>0</v>
      </c>
      <c r="N59" s="12">
        <f t="shared" ref="N59:N73" si="10">$M59/$H59</f>
        <v>0</v>
      </c>
      <c r="O59" s="57"/>
      <c r="P59" s="15">
        <v>0.09</v>
      </c>
      <c r="Q59" s="15">
        <f t="shared" ref="Q59:Q73" si="11">$N59*$P59</f>
        <v>0</v>
      </c>
      <c r="R59" s="43">
        <f>SUM(Q59:Q73)</f>
        <v>0.45</v>
      </c>
      <c r="S59" s="3">
        <f>R59*100/$R$144</f>
        <v>4.3186180422264879</v>
      </c>
    </row>
    <row r="60" spans="1:19" x14ac:dyDescent="0.2">
      <c r="A60" s="11" t="s">
        <v>71</v>
      </c>
      <c r="B60" s="11" t="s">
        <v>72</v>
      </c>
      <c r="C60" s="11" t="s">
        <v>71</v>
      </c>
      <c r="D60" s="11" t="s">
        <v>275</v>
      </c>
      <c r="E60" s="12">
        <v>32</v>
      </c>
      <c r="F60" s="12">
        <v>150</v>
      </c>
      <c r="G60" s="12">
        <v>10</v>
      </c>
      <c r="H60" s="12">
        <v>300</v>
      </c>
      <c r="I60" s="12"/>
      <c r="J60" s="12"/>
      <c r="K60" s="12"/>
      <c r="L60" s="13"/>
      <c r="M60" s="12">
        <f t="shared" si="9"/>
        <v>0</v>
      </c>
      <c r="N60" s="12">
        <f t="shared" si="10"/>
        <v>0</v>
      </c>
      <c r="O60" s="57"/>
      <c r="P60" s="15">
        <v>0.09</v>
      </c>
      <c r="Q60" s="15">
        <f t="shared" si="11"/>
        <v>0</v>
      </c>
    </row>
    <row r="61" spans="1:19" x14ac:dyDescent="0.2">
      <c r="A61" s="36" t="s">
        <v>256</v>
      </c>
      <c r="B61" s="36" t="s">
        <v>72</v>
      </c>
      <c r="C61" s="36">
        <v>90446200</v>
      </c>
      <c r="D61" s="36" t="s">
        <v>277</v>
      </c>
      <c r="E61" s="12">
        <v>32</v>
      </c>
      <c r="F61" s="12">
        <v>150</v>
      </c>
      <c r="G61" s="12">
        <v>10</v>
      </c>
      <c r="H61" s="12">
        <v>300</v>
      </c>
      <c r="I61" s="12"/>
      <c r="J61" s="12"/>
      <c r="K61" s="12"/>
      <c r="L61" s="13"/>
      <c r="M61" s="12">
        <f t="shared" si="9"/>
        <v>0</v>
      </c>
      <c r="N61" s="12">
        <f t="shared" si="10"/>
        <v>0</v>
      </c>
      <c r="O61" s="57"/>
      <c r="P61" s="15">
        <v>0.09</v>
      </c>
      <c r="Q61" s="15">
        <f t="shared" si="11"/>
        <v>0</v>
      </c>
    </row>
    <row r="62" spans="1:19" x14ac:dyDescent="0.2">
      <c r="A62" s="11" t="s">
        <v>200</v>
      </c>
      <c r="B62" s="11" t="s">
        <v>201</v>
      </c>
      <c r="C62" s="11" t="s">
        <v>200</v>
      </c>
      <c r="D62" s="11" t="s">
        <v>275</v>
      </c>
      <c r="E62" s="12">
        <v>32</v>
      </c>
      <c r="F62" s="12">
        <v>200</v>
      </c>
      <c r="G62" s="12">
        <v>10</v>
      </c>
      <c r="H62" s="12">
        <v>300</v>
      </c>
      <c r="I62" s="12"/>
      <c r="J62" s="12"/>
      <c r="K62" s="12"/>
      <c r="L62" s="13"/>
      <c r="M62" s="12">
        <f t="shared" si="9"/>
        <v>0</v>
      </c>
      <c r="N62" s="12">
        <f t="shared" si="10"/>
        <v>0</v>
      </c>
      <c r="O62" s="57"/>
      <c r="P62" s="15">
        <v>0.09</v>
      </c>
      <c r="Q62" s="15">
        <f t="shared" si="11"/>
        <v>0</v>
      </c>
    </row>
    <row r="63" spans="1:19" x14ac:dyDescent="0.2">
      <c r="A63" s="11" t="s">
        <v>73</v>
      </c>
      <c r="B63" s="11" t="s">
        <v>74</v>
      </c>
      <c r="C63" s="11" t="s">
        <v>73</v>
      </c>
      <c r="D63" s="11" t="s">
        <v>275</v>
      </c>
      <c r="E63" s="12">
        <v>32</v>
      </c>
      <c r="F63" s="12">
        <v>300</v>
      </c>
      <c r="G63" s="12">
        <v>10</v>
      </c>
      <c r="H63" s="12">
        <v>150</v>
      </c>
      <c r="I63" s="12"/>
      <c r="J63" s="12"/>
      <c r="K63" s="12"/>
      <c r="L63" s="13"/>
      <c r="M63" s="12">
        <f t="shared" si="9"/>
        <v>0</v>
      </c>
      <c r="N63" s="12">
        <f t="shared" si="10"/>
        <v>0</v>
      </c>
      <c r="O63" s="57"/>
      <c r="P63" s="15">
        <v>0.09</v>
      </c>
      <c r="Q63" s="15">
        <f t="shared" si="11"/>
        <v>0</v>
      </c>
    </row>
    <row r="64" spans="1:19" x14ac:dyDescent="0.2">
      <c r="A64" s="36" t="s">
        <v>232</v>
      </c>
      <c r="B64" s="36" t="s">
        <v>74</v>
      </c>
      <c r="C64" s="36">
        <v>90446300</v>
      </c>
      <c r="D64" s="36" t="s">
        <v>277</v>
      </c>
      <c r="E64" s="12" t="s">
        <v>180</v>
      </c>
      <c r="F64" s="12">
        <v>300</v>
      </c>
      <c r="G64" s="12">
        <v>10</v>
      </c>
      <c r="H64" s="12">
        <v>150</v>
      </c>
      <c r="I64" s="12"/>
      <c r="J64" s="12"/>
      <c r="K64" s="12">
        <v>300</v>
      </c>
      <c r="L64" s="13"/>
      <c r="M64" s="12">
        <f t="shared" si="9"/>
        <v>300</v>
      </c>
      <c r="N64" s="12">
        <f t="shared" si="10"/>
        <v>2</v>
      </c>
      <c r="O64" s="57"/>
      <c r="P64" s="15">
        <v>0.09</v>
      </c>
      <c r="Q64" s="15">
        <f t="shared" si="11"/>
        <v>0.18</v>
      </c>
    </row>
    <row r="65" spans="1:19" x14ac:dyDescent="0.2">
      <c r="A65" s="11" t="s">
        <v>75</v>
      </c>
      <c r="B65" s="11" t="s">
        <v>76</v>
      </c>
      <c r="C65" s="11" t="s">
        <v>75</v>
      </c>
      <c r="D65" s="11" t="s">
        <v>275</v>
      </c>
      <c r="E65" s="12">
        <v>32</v>
      </c>
      <c r="F65" s="12">
        <v>450</v>
      </c>
      <c r="G65" s="12">
        <v>10</v>
      </c>
      <c r="H65" s="12">
        <v>100</v>
      </c>
      <c r="I65" s="12"/>
      <c r="J65" s="12"/>
      <c r="K65" s="12">
        <v>100</v>
      </c>
      <c r="L65" s="13"/>
      <c r="M65" s="12">
        <f t="shared" si="9"/>
        <v>100</v>
      </c>
      <c r="N65" s="12">
        <f t="shared" si="10"/>
        <v>1</v>
      </c>
      <c r="O65" s="57"/>
      <c r="P65" s="15">
        <v>0.09</v>
      </c>
      <c r="Q65" s="15">
        <f t="shared" si="11"/>
        <v>0.09</v>
      </c>
    </row>
    <row r="66" spans="1:19" x14ac:dyDescent="0.2">
      <c r="A66" s="36" t="s">
        <v>179</v>
      </c>
      <c r="B66" s="36" t="s">
        <v>76</v>
      </c>
      <c r="C66" s="36">
        <v>90446400</v>
      </c>
      <c r="D66" s="36" t="s">
        <v>277</v>
      </c>
      <c r="E66" s="12" t="s">
        <v>180</v>
      </c>
      <c r="F66" s="12">
        <v>450</v>
      </c>
      <c r="G66" s="12">
        <v>10</v>
      </c>
      <c r="H66" s="12">
        <v>100</v>
      </c>
      <c r="I66" s="12"/>
      <c r="J66" s="12"/>
      <c r="K66" s="12"/>
      <c r="L66" s="13"/>
      <c r="M66" s="12">
        <f t="shared" si="9"/>
        <v>0</v>
      </c>
      <c r="N66" s="12">
        <f t="shared" si="10"/>
        <v>0</v>
      </c>
      <c r="O66" s="57"/>
      <c r="P66" s="15">
        <v>0.09</v>
      </c>
      <c r="Q66" s="15">
        <f t="shared" si="11"/>
        <v>0</v>
      </c>
    </row>
    <row r="67" spans="1:19" x14ac:dyDescent="0.2">
      <c r="A67" s="11" t="s">
        <v>156</v>
      </c>
      <c r="B67" s="11" t="s">
        <v>157</v>
      </c>
      <c r="C67" s="11" t="s">
        <v>156</v>
      </c>
      <c r="D67" s="11" t="s">
        <v>275</v>
      </c>
      <c r="E67" s="12">
        <v>32</v>
      </c>
      <c r="F67" s="12">
        <v>600</v>
      </c>
      <c r="G67" s="12">
        <v>10</v>
      </c>
      <c r="H67" s="12">
        <v>100</v>
      </c>
      <c r="I67" s="12"/>
      <c r="J67" s="12"/>
      <c r="K67" s="12"/>
      <c r="L67" s="13"/>
      <c r="M67" s="12">
        <f t="shared" si="9"/>
        <v>0</v>
      </c>
      <c r="N67" s="12">
        <f t="shared" si="10"/>
        <v>0</v>
      </c>
      <c r="O67" s="57"/>
      <c r="P67" s="15">
        <v>0.12</v>
      </c>
      <c r="Q67" s="15">
        <f t="shared" si="11"/>
        <v>0</v>
      </c>
    </row>
    <row r="68" spans="1:19" x14ac:dyDescent="0.2">
      <c r="A68" s="36" t="s">
        <v>181</v>
      </c>
      <c r="B68" s="36" t="s">
        <v>157</v>
      </c>
      <c r="C68" s="36">
        <v>90446600</v>
      </c>
      <c r="D68" s="36" t="s">
        <v>277</v>
      </c>
      <c r="E68" s="12" t="s">
        <v>180</v>
      </c>
      <c r="F68" s="12">
        <v>600</v>
      </c>
      <c r="G68" s="12">
        <v>10</v>
      </c>
      <c r="H68" s="12">
        <v>100</v>
      </c>
      <c r="I68" s="12"/>
      <c r="J68" s="12"/>
      <c r="K68" s="12"/>
      <c r="L68" s="13"/>
      <c r="M68" s="12">
        <f t="shared" si="9"/>
        <v>0</v>
      </c>
      <c r="N68" s="12">
        <f t="shared" si="10"/>
        <v>0</v>
      </c>
      <c r="O68" s="57"/>
      <c r="P68" s="15">
        <v>0.12</v>
      </c>
      <c r="Q68" s="15">
        <f t="shared" si="11"/>
        <v>0</v>
      </c>
    </row>
    <row r="69" spans="1:19" x14ac:dyDescent="0.2">
      <c r="A69" s="11" t="s">
        <v>222</v>
      </c>
      <c r="B69" s="11" t="s">
        <v>223</v>
      </c>
      <c r="C69" s="11" t="s">
        <v>222</v>
      </c>
      <c r="D69" s="11" t="s">
        <v>275</v>
      </c>
      <c r="E69" s="12">
        <v>32</v>
      </c>
      <c r="F69" s="12">
        <v>750</v>
      </c>
      <c r="G69" s="12">
        <v>10</v>
      </c>
      <c r="H69" s="12">
        <v>60</v>
      </c>
      <c r="I69" s="12"/>
      <c r="J69" s="12"/>
      <c r="K69" s="12">
        <v>120</v>
      </c>
      <c r="L69" s="13"/>
      <c r="M69" s="12">
        <f t="shared" si="9"/>
        <v>120</v>
      </c>
      <c r="N69" s="12">
        <f t="shared" si="10"/>
        <v>2</v>
      </c>
      <c r="O69" s="57"/>
      <c r="P69" s="15">
        <v>0.09</v>
      </c>
      <c r="Q69" s="15">
        <f t="shared" si="11"/>
        <v>0.18</v>
      </c>
    </row>
    <row r="70" spans="1:19" x14ac:dyDescent="0.2">
      <c r="A70" s="11" t="s">
        <v>158</v>
      </c>
      <c r="B70" s="11" t="s">
        <v>159</v>
      </c>
      <c r="C70" s="11" t="s">
        <v>158</v>
      </c>
      <c r="D70" s="11" t="s">
        <v>275</v>
      </c>
      <c r="E70" s="12">
        <v>32</v>
      </c>
      <c r="F70" s="12">
        <v>900</v>
      </c>
      <c r="G70" s="12">
        <v>10</v>
      </c>
      <c r="H70" s="12">
        <v>50</v>
      </c>
      <c r="I70" s="12"/>
      <c r="J70" s="12"/>
      <c r="K70" s="12"/>
      <c r="L70" s="13"/>
      <c r="M70" s="12">
        <f t="shared" si="9"/>
        <v>0</v>
      </c>
      <c r="N70" s="12">
        <f t="shared" si="10"/>
        <v>0</v>
      </c>
      <c r="O70" s="57"/>
      <c r="P70" s="15">
        <v>0.09</v>
      </c>
      <c r="Q70" s="15">
        <f t="shared" si="11"/>
        <v>0</v>
      </c>
    </row>
    <row r="71" spans="1:19" x14ac:dyDescent="0.2">
      <c r="A71" s="36" t="s">
        <v>182</v>
      </c>
      <c r="B71" s="36" t="s">
        <v>159</v>
      </c>
      <c r="C71" s="36">
        <v>90446700</v>
      </c>
      <c r="D71" s="36" t="s">
        <v>277</v>
      </c>
      <c r="E71" s="12" t="s">
        <v>180</v>
      </c>
      <c r="F71" s="12">
        <v>900</v>
      </c>
      <c r="G71" s="12">
        <v>10</v>
      </c>
      <c r="H71" s="12">
        <v>50</v>
      </c>
      <c r="I71" s="12"/>
      <c r="J71" s="12"/>
      <c r="K71" s="12"/>
      <c r="L71" s="13"/>
      <c r="M71" s="12">
        <f t="shared" si="9"/>
        <v>0</v>
      </c>
      <c r="N71" s="12">
        <f t="shared" si="10"/>
        <v>0</v>
      </c>
      <c r="O71" s="57"/>
      <c r="P71" s="15">
        <v>0.09</v>
      </c>
      <c r="Q71" s="15">
        <f t="shared" si="11"/>
        <v>0</v>
      </c>
    </row>
    <row r="72" spans="1:19" x14ac:dyDescent="0.2">
      <c r="A72" s="11" t="s">
        <v>233</v>
      </c>
      <c r="B72" s="11" t="s">
        <v>234</v>
      </c>
      <c r="C72" s="11" t="s">
        <v>233</v>
      </c>
      <c r="D72" s="11" t="s">
        <v>275</v>
      </c>
      <c r="E72" s="12">
        <v>32</v>
      </c>
      <c r="F72" s="12">
        <v>1200</v>
      </c>
      <c r="G72" s="12">
        <v>10</v>
      </c>
      <c r="H72" s="12">
        <v>50</v>
      </c>
      <c r="I72" s="12"/>
      <c r="J72" s="12"/>
      <c r="K72" s="12"/>
      <c r="L72" s="13"/>
      <c r="M72" s="12">
        <f t="shared" si="9"/>
        <v>0</v>
      </c>
      <c r="N72" s="12">
        <f t="shared" si="10"/>
        <v>0</v>
      </c>
      <c r="O72" s="57"/>
      <c r="P72" s="15">
        <v>0.12</v>
      </c>
      <c r="Q72" s="15">
        <f t="shared" si="11"/>
        <v>0</v>
      </c>
    </row>
    <row r="73" spans="1:19" x14ac:dyDescent="0.2">
      <c r="A73" s="36" t="s">
        <v>236</v>
      </c>
      <c r="B73" s="36" t="s">
        <v>237</v>
      </c>
      <c r="C73" s="36">
        <v>90446800</v>
      </c>
      <c r="D73" s="36" t="s">
        <v>277</v>
      </c>
      <c r="E73" s="12" t="s">
        <v>180</v>
      </c>
      <c r="F73" s="12">
        <v>1800</v>
      </c>
      <c r="G73" s="12">
        <v>10</v>
      </c>
      <c r="H73" s="12">
        <v>25</v>
      </c>
      <c r="I73" s="12"/>
      <c r="J73" s="12"/>
      <c r="K73" s="12"/>
      <c r="L73" s="13"/>
      <c r="M73" s="12">
        <f t="shared" si="9"/>
        <v>0</v>
      </c>
      <c r="N73" s="12">
        <f t="shared" si="10"/>
        <v>0</v>
      </c>
      <c r="O73" s="57"/>
      <c r="P73" s="15">
        <v>0.18</v>
      </c>
      <c r="Q73" s="15">
        <f t="shared" si="11"/>
        <v>0</v>
      </c>
      <c r="R73" s="43"/>
    </row>
    <row r="74" spans="1:19" x14ac:dyDescent="0.2">
      <c r="A74" s="8" t="s">
        <v>77</v>
      </c>
      <c r="B74" s="8"/>
      <c r="C74" s="8"/>
      <c r="D74" s="8"/>
      <c r="E74" s="8"/>
      <c r="F74" s="36"/>
      <c r="G74" s="12"/>
      <c r="H74" s="12"/>
      <c r="I74" s="12"/>
      <c r="J74" s="12"/>
      <c r="K74" s="12"/>
      <c r="L74" s="8"/>
      <c r="M74" s="12"/>
      <c r="N74" s="12"/>
      <c r="O74" s="57"/>
      <c r="P74" s="12"/>
      <c r="Q74" s="15"/>
    </row>
    <row r="75" spans="1:19" x14ac:dyDescent="0.2">
      <c r="A75" s="11" t="s">
        <v>297</v>
      </c>
      <c r="B75" s="11" t="s">
        <v>298</v>
      </c>
      <c r="C75" s="11" t="s">
        <v>297</v>
      </c>
      <c r="D75" s="11" t="s">
        <v>275</v>
      </c>
      <c r="E75" s="12">
        <v>40</v>
      </c>
      <c r="F75" s="12">
        <v>100</v>
      </c>
      <c r="G75" s="12">
        <v>10</v>
      </c>
      <c r="H75" s="12">
        <v>300</v>
      </c>
      <c r="I75" s="12"/>
      <c r="J75" s="12"/>
      <c r="K75" s="12"/>
      <c r="L75" s="13"/>
      <c r="M75" s="12">
        <f t="shared" ref="M75:M90" si="12">SUM(I75:L75)</f>
        <v>0</v>
      </c>
      <c r="N75" s="12">
        <f t="shared" ref="N75:N90" si="13">$M75/$H75</f>
        <v>0</v>
      </c>
      <c r="O75" s="57"/>
      <c r="P75" s="15">
        <v>0.13</v>
      </c>
      <c r="Q75" s="15">
        <f t="shared" ref="Q75:Q90" si="14">$N75*$P75</f>
        <v>0</v>
      </c>
      <c r="R75" s="43">
        <f>SUM(Q75:Q90)</f>
        <v>0</v>
      </c>
      <c r="S75" s="3">
        <f>R75*100/$R$144</f>
        <v>0</v>
      </c>
    </row>
    <row r="76" spans="1:19" x14ac:dyDescent="0.2">
      <c r="A76" s="11" t="s">
        <v>78</v>
      </c>
      <c r="B76" s="11" t="s">
        <v>79</v>
      </c>
      <c r="C76" s="11" t="s">
        <v>78</v>
      </c>
      <c r="D76" s="11" t="s">
        <v>275</v>
      </c>
      <c r="E76" s="12">
        <v>40</v>
      </c>
      <c r="F76" s="12">
        <v>150</v>
      </c>
      <c r="G76" s="12">
        <v>10</v>
      </c>
      <c r="H76" s="12">
        <v>300</v>
      </c>
      <c r="I76" s="12"/>
      <c r="J76" s="12"/>
      <c r="K76" s="12"/>
      <c r="L76" s="13"/>
      <c r="M76" s="12">
        <f t="shared" si="12"/>
        <v>0</v>
      </c>
      <c r="N76" s="12">
        <f t="shared" si="13"/>
        <v>0</v>
      </c>
      <c r="O76" s="57"/>
      <c r="P76" s="15">
        <v>0.13</v>
      </c>
      <c r="Q76" s="15">
        <f t="shared" si="14"/>
        <v>0</v>
      </c>
    </row>
    <row r="77" spans="1:19" x14ac:dyDescent="0.2">
      <c r="A77" s="36" t="s">
        <v>240</v>
      </c>
      <c r="B77" s="36" t="s">
        <v>79</v>
      </c>
      <c r="C77" s="31" t="s">
        <v>241</v>
      </c>
      <c r="D77" s="36" t="s">
        <v>277</v>
      </c>
      <c r="E77" s="12">
        <v>40</v>
      </c>
      <c r="F77" s="12">
        <v>150</v>
      </c>
      <c r="G77" s="12">
        <v>10</v>
      </c>
      <c r="H77" s="12">
        <v>300</v>
      </c>
      <c r="I77" s="12"/>
      <c r="J77" s="12"/>
      <c r="K77" s="12"/>
      <c r="L77" s="13"/>
      <c r="M77" s="12">
        <f t="shared" si="12"/>
        <v>0</v>
      </c>
      <c r="N77" s="12">
        <f t="shared" si="13"/>
        <v>0</v>
      </c>
      <c r="O77" s="57"/>
      <c r="P77" s="15">
        <v>0.13</v>
      </c>
      <c r="Q77" s="15">
        <f t="shared" si="14"/>
        <v>0</v>
      </c>
    </row>
    <row r="78" spans="1:19" x14ac:dyDescent="0.2">
      <c r="A78" s="11" t="s">
        <v>80</v>
      </c>
      <c r="B78" s="11" t="s">
        <v>81</v>
      </c>
      <c r="C78" s="11" t="s">
        <v>80</v>
      </c>
      <c r="D78" s="11" t="s">
        <v>275</v>
      </c>
      <c r="E78" s="12">
        <v>40</v>
      </c>
      <c r="F78" s="12">
        <v>200</v>
      </c>
      <c r="G78" s="12">
        <v>10</v>
      </c>
      <c r="H78" s="12">
        <v>150</v>
      </c>
      <c r="I78" s="12"/>
      <c r="J78" s="12"/>
      <c r="K78" s="12"/>
      <c r="L78" s="13"/>
      <c r="M78" s="12">
        <f t="shared" si="12"/>
        <v>0</v>
      </c>
      <c r="N78" s="12">
        <f t="shared" si="13"/>
        <v>0</v>
      </c>
      <c r="O78" s="57"/>
      <c r="P78" s="15">
        <v>0.13</v>
      </c>
      <c r="Q78" s="15">
        <f t="shared" si="14"/>
        <v>0</v>
      </c>
    </row>
    <row r="79" spans="1:19" x14ac:dyDescent="0.2">
      <c r="A79" s="11" t="s">
        <v>82</v>
      </c>
      <c r="B79" s="11" t="s">
        <v>83</v>
      </c>
      <c r="C79" s="11" t="s">
        <v>82</v>
      </c>
      <c r="D79" s="11" t="s">
        <v>275</v>
      </c>
      <c r="E79" s="12">
        <v>40</v>
      </c>
      <c r="F79" s="12">
        <v>300</v>
      </c>
      <c r="G79" s="12">
        <v>10</v>
      </c>
      <c r="H79" s="12">
        <v>150</v>
      </c>
      <c r="I79" s="12"/>
      <c r="J79" s="12"/>
      <c r="K79" s="12"/>
      <c r="L79" s="13"/>
      <c r="M79" s="12">
        <f t="shared" si="12"/>
        <v>0</v>
      </c>
      <c r="N79" s="12">
        <f t="shared" si="13"/>
        <v>0</v>
      </c>
      <c r="O79" s="57"/>
      <c r="P79" s="15">
        <v>0.13</v>
      </c>
      <c r="Q79" s="15">
        <f t="shared" si="14"/>
        <v>0</v>
      </c>
    </row>
    <row r="80" spans="1:19" x14ac:dyDescent="0.2">
      <c r="A80" s="36" t="s">
        <v>183</v>
      </c>
      <c r="B80" s="36" t="s">
        <v>83</v>
      </c>
      <c r="C80" s="36">
        <v>90447300</v>
      </c>
      <c r="D80" s="36" t="s">
        <v>277</v>
      </c>
      <c r="E80" s="12" t="s">
        <v>89</v>
      </c>
      <c r="F80" s="12">
        <v>300</v>
      </c>
      <c r="G80" s="12">
        <v>10</v>
      </c>
      <c r="H80" s="12">
        <v>150</v>
      </c>
      <c r="I80" s="12"/>
      <c r="J80" s="12"/>
      <c r="K80" s="12"/>
      <c r="L80" s="13"/>
      <c r="M80" s="12">
        <f t="shared" si="12"/>
        <v>0</v>
      </c>
      <c r="N80" s="12">
        <f t="shared" si="13"/>
        <v>0</v>
      </c>
      <c r="O80" s="57"/>
      <c r="P80" s="15">
        <v>0.13</v>
      </c>
      <c r="Q80" s="15">
        <f t="shared" si="14"/>
        <v>0</v>
      </c>
    </row>
    <row r="81" spans="1:19" x14ac:dyDescent="0.2">
      <c r="A81" s="11" t="s">
        <v>84</v>
      </c>
      <c r="B81" s="11" t="s">
        <v>85</v>
      </c>
      <c r="C81" s="11" t="s">
        <v>84</v>
      </c>
      <c r="D81" s="11" t="s">
        <v>275</v>
      </c>
      <c r="E81" s="12">
        <v>40</v>
      </c>
      <c r="F81" s="12">
        <v>450</v>
      </c>
      <c r="G81" s="12">
        <v>10</v>
      </c>
      <c r="H81" s="12">
        <v>100</v>
      </c>
      <c r="I81" s="12"/>
      <c r="J81" s="12"/>
      <c r="K81" s="12"/>
      <c r="L81" s="13"/>
      <c r="M81" s="12">
        <f t="shared" si="12"/>
        <v>0</v>
      </c>
      <c r="N81" s="12">
        <f t="shared" si="13"/>
        <v>0</v>
      </c>
      <c r="O81" s="57"/>
      <c r="P81" s="15">
        <v>0.13</v>
      </c>
      <c r="Q81" s="15">
        <f t="shared" si="14"/>
        <v>0</v>
      </c>
    </row>
    <row r="82" spans="1:19" x14ac:dyDescent="0.2">
      <c r="A82" s="36" t="s">
        <v>184</v>
      </c>
      <c r="B82" s="36" t="s">
        <v>85</v>
      </c>
      <c r="C82" s="36">
        <v>90447400</v>
      </c>
      <c r="D82" s="36" t="s">
        <v>277</v>
      </c>
      <c r="E82" s="12" t="s">
        <v>89</v>
      </c>
      <c r="F82" s="12">
        <v>450</v>
      </c>
      <c r="G82" s="12">
        <v>10</v>
      </c>
      <c r="H82" s="12">
        <v>100</v>
      </c>
      <c r="I82" s="12"/>
      <c r="J82" s="12"/>
      <c r="K82" s="12"/>
      <c r="L82" s="13"/>
      <c r="M82" s="12">
        <f t="shared" si="12"/>
        <v>0</v>
      </c>
      <c r="N82" s="12">
        <f t="shared" si="13"/>
        <v>0</v>
      </c>
      <c r="O82" s="57"/>
      <c r="P82" s="15">
        <v>0.13</v>
      </c>
      <c r="Q82" s="15">
        <f t="shared" si="14"/>
        <v>0</v>
      </c>
    </row>
    <row r="83" spans="1:19" x14ac:dyDescent="0.2">
      <c r="A83" s="11" t="s">
        <v>86</v>
      </c>
      <c r="B83" s="11" t="s">
        <v>87</v>
      </c>
      <c r="C83" s="11" t="s">
        <v>86</v>
      </c>
      <c r="D83" s="11" t="s">
        <v>275</v>
      </c>
      <c r="E83" s="12">
        <v>40</v>
      </c>
      <c r="F83" s="12">
        <v>600</v>
      </c>
      <c r="G83" s="12">
        <v>10</v>
      </c>
      <c r="H83" s="12">
        <v>50</v>
      </c>
      <c r="I83" s="12"/>
      <c r="J83" s="12"/>
      <c r="K83" s="12"/>
      <c r="L83" s="13"/>
      <c r="M83" s="12">
        <f t="shared" si="12"/>
        <v>0</v>
      </c>
      <c r="N83" s="12">
        <f t="shared" si="13"/>
        <v>0</v>
      </c>
      <c r="O83" s="57"/>
      <c r="P83" s="15">
        <v>0.09</v>
      </c>
      <c r="Q83" s="15">
        <f t="shared" si="14"/>
        <v>0</v>
      </c>
    </row>
    <row r="84" spans="1:19" x14ac:dyDescent="0.2">
      <c r="A84" s="36" t="s">
        <v>88</v>
      </c>
      <c r="B84" s="36" t="s">
        <v>87</v>
      </c>
      <c r="C84" s="36">
        <v>90447600</v>
      </c>
      <c r="D84" s="36" t="s">
        <v>277</v>
      </c>
      <c r="E84" s="12" t="s">
        <v>89</v>
      </c>
      <c r="F84" s="12">
        <v>600</v>
      </c>
      <c r="G84" s="12">
        <v>10</v>
      </c>
      <c r="H84" s="12">
        <v>50</v>
      </c>
      <c r="I84" s="12"/>
      <c r="J84" s="12"/>
      <c r="K84" s="12"/>
      <c r="L84" s="13"/>
      <c r="M84" s="12">
        <f t="shared" si="12"/>
        <v>0</v>
      </c>
      <c r="N84" s="12">
        <f t="shared" si="13"/>
        <v>0</v>
      </c>
      <c r="O84" s="57"/>
      <c r="P84" s="15">
        <v>0.09</v>
      </c>
      <c r="Q84" s="15">
        <f t="shared" si="14"/>
        <v>0</v>
      </c>
    </row>
    <row r="85" spans="1:19" x14ac:dyDescent="0.2">
      <c r="A85" s="11" t="s">
        <v>90</v>
      </c>
      <c r="B85" s="11" t="s">
        <v>91</v>
      </c>
      <c r="C85" s="11" t="s">
        <v>90</v>
      </c>
      <c r="D85" s="11" t="s">
        <v>275</v>
      </c>
      <c r="E85" s="12">
        <v>40</v>
      </c>
      <c r="F85" s="12">
        <v>750</v>
      </c>
      <c r="G85" s="12">
        <v>10</v>
      </c>
      <c r="H85" s="12">
        <v>50</v>
      </c>
      <c r="I85" s="12"/>
      <c r="J85" s="12"/>
      <c r="K85" s="12"/>
      <c r="L85" s="13"/>
      <c r="M85" s="12">
        <f t="shared" si="12"/>
        <v>0</v>
      </c>
      <c r="N85" s="12">
        <f t="shared" si="13"/>
        <v>0</v>
      </c>
      <c r="O85" s="57"/>
      <c r="P85" s="15">
        <v>0.13</v>
      </c>
      <c r="Q85" s="15">
        <f t="shared" si="14"/>
        <v>0</v>
      </c>
    </row>
    <row r="86" spans="1:19" x14ac:dyDescent="0.2">
      <c r="A86" s="11" t="s">
        <v>92</v>
      </c>
      <c r="B86" s="11" t="s">
        <v>93</v>
      </c>
      <c r="C86" s="11" t="s">
        <v>92</v>
      </c>
      <c r="D86" s="11" t="s">
        <v>275</v>
      </c>
      <c r="E86" s="12">
        <v>40</v>
      </c>
      <c r="F86" s="12">
        <v>900</v>
      </c>
      <c r="G86" s="12">
        <v>10</v>
      </c>
      <c r="H86" s="12">
        <v>50</v>
      </c>
      <c r="I86" s="12"/>
      <c r="J86" s="12"/>
      <c r="K86" s="12"/>
      <c r="L86" s="13"/>
      <c r="M86" s="12">
        <f t="shared" si="12"/>
        <v>0</v>
      </c>
      <c r="N86" s="12">
        <f t="shared" si="13"/>
        <v>0</v>
      </c>
      <c r="O86" s="57"/>
      <c r="P86" s="15">
        <v>0.13</v>
      </c>
      <c r="Q86" s="15">
        <f t="shared" si="14"/>
        <v>0</v>
      </c>
    </row>
    <row r="87" spans="1:19" x14ac:dyDescent="0.2">
      <c r="A87" s="36" t="s">
        <v>185</v>
      </c>
      <c r="B87" s="36" t="s">
        <v>93</v>
      </c>
      <c r="C87" s="36">
        <v>90447700</v>
      </c>
      <c r="D87" s="36" t="s">
        <v>277</v>
      </c>
      <c r="E87" s="12" t="s">
        <v>89</v>
      </c>
      <c r="F87" s="12">
        <v>900</v>
      </c>
      <c r="G87" s="12">
        <v>10</v>
      </c>
      <c r="H87" s="12">
        <v>50</v>
      </c>
      <c r="I87" s="12"/>
      <c r="J87" s="12"/>
      <c r="K87" s="12"/>
      <c r="L87" s="13"/>
      <c r="M87" s="12">
        <f t="shared" si="12"/>
        <v>0</v>
      </c>
      <c r="N87" s="12">
        <f t="shared" si="13"/>
        <v>0</v>
      </c>
      <c r="O87" s="57"/>
      <c r="P87" s="15">
        <v>0.13</v>
      </c>
      <c r="Q87" s="15">
        <f t="shared" si="14"/>
        <v>0</v>
      </c>
    </row>
    <row r="88" spans="1:19" x14ac:dyDescent="0.2">
      <c r="A88" s="11" t="s">
        <v>94</v>
      </c>
      <c r="B88" s="11" t="s">
        <v>95</v>
      </c>
      <c r="C88" s="11" t="s">
        <v>94</v>
      </c>
      <c r="D88" s="11" t="s">
        <v>275</v>
      </c>
      <c r="E88" s="12">
        <v>40</v>
      </c>
      <c r="F88" s="12">
        <v>1200</v>
      </c>
      <c r="G88" s="12">
        <v>5</v>
      </c>
      <c r="H88" s="12">
        <v>25</v>
      </c>
      <c r="I88" s="12"/>
      <c r="J88" s="12"/>
      <c r="K88" s="12"/>
      <c r="L88" s="13"/>
      <c r="M88" s="12">
        <f t="shared" si="12"/>
        <v>0</v>
      </c>
      <c r="N88" s="12">
        <f t="shared" si="13"/>
        <v>0</v>
      </c>
      <c r="O88" s="57"/>
      <c r="P88" s="15">
        <v>0.08</v>
      </c>
      <c r="Q88" s="15">
        <f t="shared" si="14"/>
        <v>0</v>
      </c>
    </row>
    <row r="89" spans="1:19" x14ac:dyDescent="0.2">
      <c r="A89" s="36" t="s">
        <v>376</v>
      </c>
      <c r="B89" s="36" t="s">
        <v>377</v>
      </c>
      <c r="C89" s="31" t="s">
        <v>378</v>
      </c>
      <c r="D89" s="36" t="s">
        <v>277</v>
      </c>
      <c r="E89" s="12">
        <v>40</v>
      </c>
      <c r="F89" s="12">
        <v>1800</v>
      </c>
      <c r="G89" s="12">
        <v>5</v>
      </c>
      <c r="H89" s="12">
        <v>20</v>
      </c>
      <c r="I89" s="12"/>
      <c r="J89" s="12"/>
      <c r="K89" s="12"/>
      <c r="L89" s="13"/>
      <c r="M89" s="12">
        <f t="shared" si="12"/>
        <v>0</v>
      </c>
      <c r="N89" s="12">
        <f t="shared" si="13"/>
        <v>0</v>
      </c>
      <c r="O89" s="57"/>
      <c r="P89" s="15">
        <v>0.14000000000000001</v>
      </c>
      <c r="Q89" s="15">
        <f t="shared" si="14"/>
        <v>0</v>
      </c>
    </row>
    <row r="90" spans="1:19" x14ac:dyDescent="0.2">
      <c r="A90" s="11" t="s">
        <v>220</v>
      </c>
      <c r="B90" s="11" t="s">
        <v>221</v>
      </c>
      <c r="C90" s="11" t="s">
        <v>220</v>
      </c>
      <c r="D90" s="11" t="s">
        <v>275</v>
      </c>
      <c r="E90" s="12">
        <v>40</v>
      </c>
      <c r="F90" s="12">
        <v>2000</v>
      </c>
      <c r="G90" s="12">
        <v>5</v>
      </c>
      <c r="H90" s="12">
        <v>25</v>
      </c>
      <c r="I90" s="12"/>
      <c r="J90" s="12"/>
      <c r="K90" s="12"/>
      <c r="L90" s="13"/>
      <c r="M90" s="12">
        <f t="shared" si="12"/>
        <v>0</v>
      </c>
      <c r="N90" s="12">
        <f t="shared" si="13"/>
        <v>0</v>
      </c>
      <c r="O90" s="57"/>
      <c r="P90" s="15">
        <v>0.08</v>
      </c>
      <c r="Q90" s="15">
        <f t="shared" si="14"/>
        <v>0</v>
      </c>
      <c r="R90" s="43"/>
    </row>
    <row r="91" spans="1:19" x14ac:dyDescent="0.2">
      <c r="A91" s="8" t="s">
        <v>96</v>
      </c>
      <c r="B91" s="8"/>
      <c r="C91" s="8"/>
      <c r="D91" s="8"/>
      <c r="E91" s="20"/>
      <c r="F91" s="12"/>
      <c r="G91" s="12"/>
      <c r="H91" s="12"/>
      <c r="I91" s="12"/>
      <c r="J91" s="12"/>
      <c r="K91" s="12"/>
      <c r="L91" s="8"/>
      <c r="M91" s="12"/>
      <c r="N91" s="12"/>
      <c r="O91" s="57"/>
      <c r="P91" s="12"/>
      <c r="Q91" s="15"/>
    </row>
    <row r="92" spans="1:19" x14ac:dyDescent="0.2">
      <c r="A92" s="11" t="s">
        <v>299</v>
      </c>
      <c r="B92" s="11" t="s">
        <v>300</v>
      </c>
      <c r="C92" s="11" t="s">
        <v>299</v>
      </c>
      <c r="D92" s="11" t="s">
        <v>275</v>
      </c>
      <c r="E92" s="12">
        <v>50</v>
      </c>
      <c r="F92" s="12">
        <v>100</v>
      </c>
      <c r="G92" s="12">
        <v>10</v>
      </c>
      <c r="H92" s="12">
        <v>150</v>
      </c>
      <c r="I92" s="12"/>
      <c r="J92" s="12"/>
      <c r="K92" s="12"/>
      <c r="L92" s="13"/>
      <c r="M92" s="12">
        <f t="shared" ref="M92:M108" si="15">SUM(I92:L92)</f>
        <v>0</v>
      </c>
      <c r="N92" s="12">
        <f t="shared" ref="N92:N108" si="16">$M92/$H92</f>
        <v>0</v>
      </c>
      <c r="O92" s="57"/>
      <c r="P92" s="15">
        <v>0.1</v>
      </c>
      <c r="Q92" s="15">
        <f t="shared" ref="Q92:Q108" si="17">$N92*$P92</f>
        <v>0</v>
      </c>
      <c r="R92" s="43">
        <f>SUM(Q92:Q108)</f>
        <v>0.62</v>
      </c>
      <c r="S92" s="3">
        <f>R92*100/$R$144</f>
        <v>5.9500959692898281</v>
      </c>
    </row>
    <row r="93" spans="1:19" x14ac:dyDescent="0.2">
      <c r="A93" s="11" t="s">
        <v>97</v>
      </c>
      <c r="B93" s="11" t="s">
        <v>98</v>
      </c>
      <c r="C93" s="11" t="s">
        <v>97</v>
      </c>
      <c r="D93" s="11" t="s">
        <v>275</v>
      </c>
      <c r="E93" s="12">
        <v>50</v>
      </c>
      <c r="F93" s="12">
        <v>150</v>
      </c>
      <c r="G93" s="12">
        <v>10</v>
      </c>
      <c r="H93" s="12">
        <v>150</v>
      </c>
      <c r="I93" s="12"/>
      <c r="J93" s="12"/>
      <c r="K93" s="12">
        <v>150</v>
      </c>
      <c r="L93" s="13"/>
      <c r="M93" s="12">
        <f t="shared" si="15"/>
        <v>150</v>
      </c>
      <c r="N93" s="12">
        <f t="shared" si="16"/>
        <v>1</v>
      </c>
      <c r="O93" s="57"/>
      <c r="P93" s="15">
        <v>0.1</v>
      </c>
      <c r="Q93" s="15">
        <f t="shared" si="17"/>
        <v>0.1</v>
      </c>
    </row>
    <row r="94" spans="1:19" x14ac:dyDescent="0.2">
      <c r="A94" s="36" t="s">
        <v>235</v>
      </c>
      <c r="B94" s="36" t="s">
        <v>98</v>
      </c>
      <c r="C94" s="36">
        <v>90448200</v>
      </c>
      <c r="D94" s="36" t="s">
        <v>277</v>
      </c>
      <c r="E94" s="12" t="s">
        <v>102</v>
      </c>
      <c r="F94" s="12">
        <v>150</v>
      </c>
      <c r="G94" s="12">
        <v>10</v>
      </c>
      <c r="H94" s="12">
        <v>150</v>
      </c>
      <c r="I94" s="12"/>
      <c r="J94" s="12"/>
      <c r="K94" s="12"/>
      <c r="L94" s="13"/>
      <c r="M94" s="12">
        <f t="shared" si="15"/>
        <v>0</v>
      </c>
      <c r="N94" s="12">
        <f t="shared" si="16"/>
        <v>0</v>
      </c>
      <c r="O94" s="57"/>
      <c r="P94" s="15">
        <v>0.1</v>
      </c>
      <c r="Q94" s="15">
        <f t="shared" si="17"/>
        <v>0</v>
      </c>
    </row>
    <row r="95" spans="1:19" x14ac:dyDescent="0.2">
      <c r="A95" s="11" t="s">
        <v>224</v>
      </c>
      <c r="B95" s="11" t="s">
        <v>225</v>
      </c>
      <c r="C95" s="11" t="s">
        <v>224</v>
      </c>
      <c r="D95" s="11" t="s">
        <v>275</v>
      </c>
      <c r="E95" s="12">
        <v>50</v>
      </c>
      <c r="F95" s="12">
        <v>200</v>
      </c>
      <c r="G95" s="12">
        <v>10</v>
      </c>
      <c r="H95" s="12">
        <v>150</v>
      </c>
      <c r="I95" s="12"/>
      <c r="J95" s="12"/>
      <c r="K95" s="12"/>
      <c r="L95" s="13"/>
      <c r="M95" s="12">
        <f t="shared" si="15"/>
        <v>0</v>
      </c>
      <c r="N95" s="12">
        <f t="shared" si="16"/>
        <v>0</v>
      </c>
      <c r="O95" s="57"/>
      <c r="P95" s="15">
        <v>0.1</v>
      </c>
      <c r="Q95" s="15">
        <f t="shared" si="17"/>
        <v>0</v>
      </c>
    </row>
    <row r="96" spans="1:19" x14ac:dyDescent="0.2">
      <c r="A96" s="11" t="s">
        <v>99</v>
      </c>
      <c r="B96" s="11" t="s">
        <v>100</v>
      </c>
      <c r="C96" s="11" t="s">
        <v>99</v>
      </c>
      <c r="D96" s="11" t="s">
        <v>275</v>
      </c>
      <c r="E96" s="12">
        <v>50</v>
      </c>
      <c r="F96" s="12">
        <v>300</v>
      </c>
      <c r="G96" s="12">
        <v>10</v>
      </c>
      <c r="H96" s="12">
        <v>75</v>
      </c>
      <c r="I96" s="12"/>
      <c r="J96" s="12"/>
      <c r="K96" s="12"/>
      <c r="L96" s="13"/>
      <c r="M96" s="12">
        <f t="shared" si="15"/>
        <v>0</v>
      </c>
      <c r="N96" s="12">
        <f t="shared" si="16"/>
        <v>0</v>
      </c>
      <c r="O96" s="57"/>
      <c r="P96" s="15">
        <v>0.1</v>
      </c>
      <c r="Q96" s="15">
        <f t="shared" si="17"/>
        <v>0</v>
      </c>
    </row>
    <row r="97" spans="1:19" x14ac:dyDescent="0.2">
      <c r="A97" s="36" t="s">
        <v>101</v>
      </c>
      <c r="B97" s="36" t="s">
        <v>100</v>
      </c>
      <c r="C97" s="36">
        <v>90448300</v>
      </c>
      <c r="D97" s="36" t="s">
        <v>277</v>
      </c>
      <c r="E97" s="12" t="s">
        <v>102</v>
      </c>
      <c r="F97" s="12">
        <v>300</v>
      </c>
      <c r="G97" s="12">
        <v>10</v>
      </c>
      <c r="H97" s="12">
        <v>75</v>
      </c>
      <c r="I97" s="12"/>
      <c r="J97" s="12"/>
      <c r="K97" s="12"/>
      <c r="L97" s="13"/>
      <c r="M97" s="12">
        <f t="shared" si="15"/>
        <v>0</v>
      </c>
      <c r="N97" s="12">
        <f t="shared" si="16"/>
        <v>0</v>
      </c>
      <c r="O97" s="57"/>
      <c r="P97" s="15">
        <v>0.1</v>
      </c>
      <c r="Q97" s="15">
        <f t="shared" si="17"/>
        <v>0</v>
      </c>
    </row>
    <row r="98" spans="1:19" x14ac:dyDescent="0.2">
      <c r="A98" s="11" t="s">
        <v>103</v>
      </c>
      <c r="B98" s="11" t="s">
        <v>104</v>
      </c>
      <c r="C98" s="11" t="s">
        <v>103</v>
      </c>
      <c r="D98" s="11" t="s">
        <v>275</v>
      </c>
      <c r="E98" s="12">
        <v>50</v>
      </c>
      <c r="F98" s="12">
        <v>450</v>
      </c>
      <c r="G98" s="12">
        <v>10</v>
      </c>
      <c r="H98" s="12">
        <v>50</v>
      </c>
      <c r="I98" s="12"/>
      <c r="J98" s="12"/>
      <c r="K98" s="12"/>
      <c r="L98" s="13"/>
      <c r="M98" s="12">
        <f t="shared" si="15"/>
        <v>0</v>
      </c>
      <c r="N98" s="12">
        <f t="shared" si="16"/>
        <v>0</v>
      </c>
      <c r="O98" s="57"/>
      <c r="P98" s="15">
        <v>0.1</v>
      </c>
      <c r="Q98" s="15">
        <f t="shared" si="17"/>
        <v>0</v>
      </c>
    </row>
    <row r="99" spans="1:19" x14ac:dyDescent="0.2">
      <c r="A99" s="36" t="s">
        <v>186</v>
      </c>
      <c r="B99" s="36" t="s">
        <v>104</v>
      </c>
      <c r="C99" s="36">
        <v>90448400</v>
      </c>
      <c r="D99" s="36" t="s">
        <v>277</v>
      </c>
      <c r="E99" s="12" t="s">
        <v>102</v>
      </c>
      <c r="F99" s="12">
        <v>450</v>
      </c>
      <c r="G99" s="12">
        <v>10</v>
      </c>
      <c r="H99" s="12">
        <v>50</v>
      </c>
      <c r="I99" s="12"/>
      <c r="J99" s="12"/>
      <c r="K99" s="12"/>
      <c r="L99" s="13"/>
      <c r="M99" s="12">
        <f t="shared" si="15"/>
        <v>0</v>
      </c>
      <c r="N99" s="12">
        <f t="shared" si="16"/>
        <v>0</v>
      </c>
      <c r="O99" s="57"/>
      <c r="P99" s="15">
        <v>0.1</v>
      </c>
      <c r="Q99" s="15">
        <f t="shared" si="17"/>
        <v>0</v>
      </c>
    </row>
    <row r="100" spans="1:19" x14ac:dyDescent="0.2">
      <c r="A100" s="11" t="s">
        <v>105</v>
      </c>
      <c r="B100" s="11" t="s">
        <v>106</v>
      </c>
      <c r="C100" s="11" t="s">
        <v>105</v>
      </c>
      <c r="D100" s="11" t="s">
        <v>275</v>
      </c>
      <c r="E100" s="12">
        <v>50</v>
      </c>
      <c r="F100" s="12">
        <v>600</v>
      </c>
      <c r="G100" s="12">
        <v>10</v>
      </c>
      <c r="H100" s="12">
        <v>50</v>
      </c>
      <c r="I100" s="12"/>
      <c r="J100" s="12"/>
      <c r="K100" s="12"/>
      <c r="L100" s="13"/>
      <c r="M100" s="12">
        <f t="shared" si="15"/>
        <v>0</v>
      </c>
      <c r="N100" s="12">
        <f t="shared" si="16"/>
        <v>0</v>
      </c>
      <c r="O100" s="57"/>
      <c r="P100" s="15">
        <v>0.13</v>
      </c>
      <c r="Q100" s="15">
        <f t="shared" si="17"/>
        <v>0</v>
      </c>
    </row>
    <row r="101" spans="1:19" x14ac:dyDescent="0.2">
      <c r="A101" s="36" t="s">
        <v>107</v>
      </c>
      <c r="B101" s="36" t="s">
        <v>106</v>
      </c>
      <c r="C101" s="36">
        <v>90448600</v>
      </c>
      <c r="D101" s="36" t="s">
        <v>277</v>
      </c>
      <c r="E101" s="12" t="s">
        <v>102</v>
      </c>
      <c r="F101" s="12">
        <v>600</v>
      </c>
      <c r="G101" s="12">
        <v>10</v>
      </c>
      <c r="H101" s="12">
        <v>50</v>
      </c>
      <c r="I101" s="12"/>
      <c r="J101" s="12"/>
      <c r="K101" s="12"/>
      <c r="L101" s="13"/>
      <c r="M101" s="12">
        <f t="shared" si="15"/>
        <v>0</v>
      </c>
      <c r="N101" s="12">
        <f t="shared" si="16"/>
        <v>0</v>
      </c>
      <c r="O101" s="57"/>
      <c r="P101" s="15">
        <v>0.13</v>
      </c>
      <c r="Q101" s="15">
        <f t="shared" si="17"/>
        <v>0</v>
      </c>
    </row>
    <row r="102" spans="1:19" x14ac:dyDescent="0.2">
      <c r="A102" s="36" t="s">
        <v>266</v>
      </c>
      <c r="B102" s="36" t="s">
        <v>267</v>
      </c>
      <c r="C102" s="36">
        <v>90448605</v>
      </c>
      <c r="D102" s="36" t="s">
        <v>277</v>
      </c>
      <c r="E102" s="12" t="s">
        <v>102</v>
      </c>
      <c r="F102" s="12">
        <v>700</v>
      </c>
      <c r="G102" s="12">
        <v>5</v>
      </c>
      <c r="H102" s="12">
        <v>25</v>
      </c>
      <c r="I102" s="12"/>
      <c r="J102" s="12"/>
      <c r="K102" s="12"/>
      <c r="L102" s="13"/>
      <c r="M102" s="12">
        <f t="shared" si="15"/>
        <v>0</v>
      </c>
      <c r="N102" s="12">
        <f t="shared" si="16"/>
        <v>0</v>
      </c>
      <c r="O102" s="57"/>
      <c r="P102" s="15">
        <v>0.1</v>
      </c>
      <c r="Q102" s="15">
        <f t="shared" si="17"/>
        <v>0</v>
      </c>
    </row>
    <row r="103" spans="1:19" x14ac:dyDescent="0.2">
      <c r="A103" s="11" t="s">
        <v>202</v>
      </c>
      <c r="B103" s="11" t="s">
        <v>203</v>
      </c>
      <c r="C103" s="11" t="s">
        <v>202</v>
      </c>
      <c r="D103" s="11" t="s">
        <v>275</v>
      </c>
      <c r="E103" s="12">
        <v>50</v>
      </c>
      <c r="F103" s="12">
        <v>750</v>
      </c>
      <c r="G103" s="12">
        <v>5</v>
      </c>
      <c r="H103" s="12">
        <v>25</v>
      </c>
      <c r="I103" s="12"/>
      <c r="J103" s="12"/>
      <c r="K103" s="12"/>
      <c r="L103" s="13"/>
      <c r="M103" s="12">
        <f t="shared" si="15"/>
        <v>0</v>
      </c>
      <c r="N103" s="12">
        <f t="shared" si="16"/>
        <v>0</v>
      </c>
      <c r="O103" s="57"/>
      <c r="P103" s="15">
        <v>0.1</v>
      </c>
      <c r="Q103" s="15">
        <f t="shared" si="17"/>
        <v>0</v>
      </c>
    </row>
    <row r="104" spans="1:19" x14ac:dyDescent="0.2">
      <c r="A104" s="11" t="s">
        <v>108</v>
      </c>
      <c r="B104" s="11" t="s">
        <v>109</v>
      </c>
      <c r="C104" s="11" t="s">
        <v>108</v>
      </c>
      <c r="D104" s="11" t="s">
        <v>275</v>
      </c>
      <c r="E104" s="12">
        <v>50</v>
      </c>
      <c r="F104" s="12">
        <v>900</v>
      </c>
      <c r="G104" s="12">
        <v>5</v>
      </c>
      <c r="H104" s="12">
        <v>25</v>
      </c>
      <c r="I104" s="12"/>
      <c r="J104" s="12"/>
      <c r="K104" s="12"/>
      <c r="L104" s="13"/>
      <c r="M104" s="12">
        <f t="shared" si="15"/>
        <v>0</v>
      </c>
      <c r="N104" s="12">
        <f t="shared" si="16"/>
        <v>0</v>
      </c>
      <c r="O104" s="57"/>
      <c r="P104" s="15">
        <v>0.1</v>
      </c>
      <c r="Q104" s="15">
        <f t="shared" si="17"/>
        <v>0</v>
      </c>
    </row>
    <row r="105" spans="1:19" x14ac:dyDescent="0.2">
      <c r="A105" s="36" t="s">
        <v>187</v>
      </c>
      <c r="B105" s="36" t="s">
        <v>109</v>
      </c>
      <c r="C105" s="36">
        <v>90448700</v>
      </c>
      <c r="D105" s="36" t="s">
        <v>277</v>
      </c>
      <c r="E105" s="12" t="s">
        <v>102</v>
      </c>
      <c r="F105" s="12">
        <v>900</v>
      </c>
      <c r="G105" s="12">
        <v>5</v>
      </c>
      <c r="H105" s="12">
        <v>25</v>
      </c>
      <c r="I105" s="12"/>
      <c r="J105" s="12"/>
      <c r="K105" s="12"/>
      <c r="L105" s="13"/>
      <c r="M105" s="12">
        <f t="shared" si="15"/>
        <v>0</v>
      </c>
      <c r="N105" s="12">
        <f t="shared" si="16"/>
        <v>0</v>
      </c>
      <c r="O105" s="57"/>
      <c r="P105" s="15">
        <v>0.1</v>
      </c>
      <c r="Q105" s="15">
        <f t="shared" si="17"/>
        <v>0</v>
      </c>
    </row>
    <row r="106" spans="1:19" x14ac:dyDescent="0.2">
      <c r="A106" s="11" t="s">
        <v>110</v>
      </c>
      <c r="B106" s="11" t="s">
        <v>111</v>
      </c>
      <c r="C106" s="11" t="s">
        <v>110</v>
      </c>
      <c r="D106" s="11" t="s">
        <v>275</v>
      </c>
      <c r="E106" s="12">
        <v>50</v>
      </c>
      <c r="F106" s="12">
        <v>1200</v>
      </c>
      <c r="G106" s="12">
        <v>5</v>
      </c>
      <c r="H106" s="12">
        <v>25</v>
      </c>
      <c r="I106" s="12"/>
      <c r="J106" s="12"/>
      <c r="K106" s="12">
        <v>100</v>
      </c>
      <c r="L106" s="13"/>
      <c r="M106" s="12">
        <f t="shared" si="15"/>
        <v>100</v>
      </c>
      <c r="N106" s="12">
        <f t="shared" si="16"/>
        <v>4</v>
      </c>
      <c r="O106" s="57"/>
      <c r="P106" s="15">
        <v>0.13</v>
      </c>
      <c r="Q106" s="15">
        <f t="shared" si="17"/>
        <v>0.52</v>
      </c>
    </row>
    <row r="107" spans="1:19" x14ac:dyDescent="0.2">
      <c r="A107" s="36" t="s">
        <v>204</v>
      </c>
      <c r="B107" s="36" t="s">
        <v>111</v>
      </c>
      <c r="C107" s="31" t="s">
        <v>205</v>
      </c>
      <c r="D107" s="36" t="s">
        <v>277</v>
      </c>
      <c r="E107" s="12">
        <v>50</v>
      </c>
      <c r="F107" s="12">
        <v>1200</v>
      </c>
      <c r="G107" s="12">
        <v>5</v>
      </c>
      <c r="H107" s="12">
        <v>25</v>
      </c>
      <c r="I107" s="12"/>
      <c r="J107" s="12"/>
      <c r="K107" s="12"/>
      <c r="L107" s="13"/>
      <c r="M107" s="12">
        <f t="shared" si="15"/>
        <v>0</v>
      </c>
      <c r="N107" s="12">
        <f t="shared" si="16"/>
        <v>0</v>
      </c>
      <c r="O107" s="57"/>
      <c r="P107" s="15">
        <v>0.13</v>
      </c>
      <c r="Q107" s="15">
        <f t="shared" si="17"/>
        <v>0</v>
      </c>
    </row>
    <row r="108" spans="1:19" x14ac:dyDescent="0.2">
      <c r="A108" s="36" t="s">
        <v>268</v>
      </c>
      <c r="B108" s="36" t="s">
        <v>269</v>
      </c>
      <c r="C108" s="31" t="s">
        <v>270</v>
      </c>
      <c r="D108" s="36" t="s">
        <v>277</v>
      </c>
      <c r="E108" s="12">
        <v>50</v>
      </c>
      <c r="F108" s="12">
        <v>2400</v>
      </c>
      <c r="G108" s="12">
        <v>5</v>
      </c>
      <c r="H108" s="12">
        <v>25</v>
      </c>
      <c r="I108" s="12"/>
      <c r="J108" s="12"/>
      <c r="K108" s="12"/>
      <c r="L108" s="13"/>
      <c r="M108" s="12">
        <f t="shared" si="15"/>
        <v>0</v>
      </c>
      <c r="N108" s="12">
        <f t="shared" si="16"/>
        <v>0</v>
      </c>
      <c r="O108" s="57"/>
      <c r="P108" s="15">
        <v>0.26</v>
      </c>
      <c r="Q108" s="15">
        <f t="shared" si="17"/>
        <v>0</v>
      </c>
      <c r="R108" s="43"/>
    </row>
    <row r="109" spans="1:19" x14ac:dyDescent="0.2">
      <c r="A109" s="307" t="s">
        <v>112</v>
      </c>
      <c r="B109" s="307"/>
      <c r="C109" s="8"/>
      <c r="D109" s="8"/>
      <c r="E109" s="8"/>
      <c r="F109" s="12"/>
      <c r="G109" s="12"/>
      <c r="H109" s="12"/>
      <c r="I109" s="12"/>
      <c r="J109" s="12"/>
      <c r="K109" s="12"/>
      <c r="L109" s="36"/>
      <c r="M109" s="12"/>
      <c r="N109" s="12"/>
      <c r="O109" s="57"/>
      <c r="P109" s="12"/>
      <c r="Q109" s="15"/>
    </row>
    <row r="110" spans="1:19" x14ac:dyDescent="0.2">
      <c r="A110" s="11" t="s">
        <v>216</v>
      </c>
      <c r="B110" s="11" t="s">
        <v>217</v>
      </c>
      <c r="C110" s="11" t="s">
        <v>216</v>
      </c>
      <c r="D110" s="11" t="s">
        <v>275</v>
      </c>
      <c r="E110" s="12">
        <v>20</v>
      </c>
      <c r="F110" s="12">
        <v>150</v>
      </c>
      <c r="G110" s="12">
        <v>10</v>
      </c>
      <c r="H110" s="12">
        <v>400</v>
      </c>
      <c r="I110" s="12"/>
      <c r="J110" s="12"/>
      <c r="K110" s="12"/>
      <c r="L110" s="36"/>
      <c r="M110" s="12">
        <f t="shared" ref="M110:M143" si="18">SUM(I110:L110)</f>
        <v>0</v>
      </c>
      <c r="N110" s="12">
        <f t="shared" ref="N110:N143" si="19">$M110/$H110</f>
        <v>0</v>
      </c>
      <c r="O110" s="57"/>
      <c r="P110" s="12">
        <v>0.06</v>
      </c>
      <c r="Q110" s="15">
        <f t="shared" ref="Q110:Q143" si="20">$N110*$P110</f>
        <v>0</v>
      </c>
      <c r="R110" s="43">
        <f>SUM(Q110:Q125)</f>
        <v>0.28000000000000003</v>
      </c>
      <c r="S110" s="3">
        <f>R110*100/$R$144</f>
        <v>2.6871401151631487</v>
      </c>
    </row>
    <row r="111" spans="1:19" x14ac:dyDescent="0.2">
      <c r="A111" s="36" t="s">
        <v>226</v>
      </c>
      <c r="B111" s="36" t="s">
        <v>217</v>
      </c>
      <c r="C111" s="36">
        <v>90444200</v>
      </c>
      <c r="D111" s="36" t="s">
        <v>277</v>
      </c>
      <c r="E111" s="12">
        <v>20</v>
      </c>
      <c r="F111" s="12">
        <v>150</v>
      </c>
      <c r="G111" s="12">
        <v>10</v>
      </c>
      <c r="H111" s="12">
        <v>400</v>
      </c>
      <c r="I111" s="12"/>
      <c r="J111" s="12"/>
      <c r="K111" s="12"/>
      <c r="L111" s="36"/>
      <c r="M111" s="12">
        <f t="shared" si="18"/>
        <v>0</v>
      </c>
      <c r="N111" s="12">
        <f t="shared" si="19"/>
        <v>0</v>
      </c>
      <c r="O111" s="57"/>
      <c r="P111" s="12">
        <v>0.06</v>
      </c>
      <c r="Q111" s="15">
        <f t="shared" si="20"/>
        <v>0</v>
      </c>
    </row>
    <row r="112" spans="1:19" x14ac:dyDescent="0.2">
      <c r="A112" s="11" t="s">
        <v>191</v>
      </c>
      <c r="B112" s="11" t="s">
        <v>192</v>
      </c>
      <c r="C112" s="11" t="s">
        <v>191</v>
      </c>
      <c r="D112" s="11" t="s">
        <v>275</v>
      </c>
      <c r="E112" s="12">
        <v>20</v>
      </c>
      <c r="F112" s="12">
        <v>200</v>
      </c>
      <c r="G112" s="12">
        <v>10</v>
      </c>
      <c r="H112" s="12">
        <v>300</v>
      </c>
      <c r="I112" s="12"/>
      <c r="J112" s="12"/>
      <c r="K112" s="12"/>
      <c r="L112" s="36"/>
      <c r="M112" s="12">
        <f t="shared" si="18"/>
        <v>0</v>
      </c>
      <c r="N112" s="12">
        <f t="shared" si="19"/>
        <v>0</v>
      </c>
      <c r="O112" s="57"/>
      <c r="P112" s="12">
        <v>0.06</v>
      </c>
      <c r="Q112" s="15">
        <f t="shared" si="20"/>
        <v>0</v>
      </c>
    </row>
    <row r="113" spans="1:19" x14ac:dyDescent="0.2">
      <c r="A113" s="11" t="s">
        <v>160</v>
      </c>
      <c r="B113" s="11" t="s">
        <v>161</v>
      </c>
      <c r="C113" s="11" t="s">
        <v>160</v>
      </c>
      <c r="D113" s="11" t="s">
        <v>275</v>
      </c>
      <c r="E113" s="12">
        <v>20</v>
      </c>
      <c r="F113" s="12">
        <v>300</v>
      </c>
      <c r="G113" s="12">
        <v>10</v>
      </c>
      <c r="H113" s="12">
        <v>200</v>
      </c>
      <c r="I113" s="12"/>
      <c r="J113" s="12"/>
      <c r="K113" s="12"/>
      <c r="L113" s="13"/>
      <c r="M113" s="12">
        <f t="shared" si="18"/>
        <v>0</v>
      </c>
      <c r="N113" s="12">
        <f t="shared" si="19"/>
        <v>0</v>
      </c>
      <c r="O113" s="57"/>
      <c r="P113" s="15">
        <v>0.06</v>
      </c>
      <c r="Q113" s="15">
        <f t="shared" si="20"/>
        <v>0</v>
      </c>
    </row>
    <row r="114" spans="1:19" x14ac:dyDescent="0.2">
      <c r="A114" s="36" t="s">
        <v>215</v>
      </c>
      <c r="B114" s="36" t="s">
        <v>161</v>
      </c>
      <c r="C114" s="36">
        <v>90444300</v>
      </c>
      <c r="D114" s="36" t="s">
        <v>277</v>
      </c>
      <c r="E114" s="12" t="s">
        <v>46</v>
      </c>
      <c r="F114" s="12">
        <v>300</v>
      </c>
      <c r="G114" s="12">
        <v>10</v>
      </c>
      <c r="H114" s="12">
        <v>200</v>
      </c>
      <c r="I114" s="12"/>
      <c r="J114" s="12"/>
      <c r="K114" s="12"/>
      <c r="L114" s="13"/>
      <c r="M114" s="12">
        <f t="shared" si="18"/>
        <v>0</v>
      </c>
      <c r="N114" s="12">
        <f t="shared" si="19"/>
        <v>0</v>
      </c>
      <c r="O114" s="57"/>
      <c r="P114" s="15">
        <v>0.06</v>
      </c>
      <c r="Q114" s="15">
        <f t="shared" si="20"/>
        <v>0</v>
      </c>
    </row>
    <row r="115" spans="1:19" x14ac:dyDescent="0.2">
      <c r="A115" s="11" t="s">
        <v>206</v>
      </c>
      <c r="B115" s="11" t="s">
        <v>114</v>
      </c>
      <c r="C115" s="11" t="s">
        <v>206</v>
      </c>
      <c r="D115" s="11" t="s">
        <v>275</v>
      </c>
      <c r="E115" s="12">
        <v>20</v>
      </c>
      <c r="F115" s="12">
        <v>450</v>
      </c>
      <c r="G115" s="12">
        <v>10</v>
      </c>
      <c r="H115" s="12">
        <v>100</v>
      </c>
      <c r="I115" s="12"/>
      <c r="J115" s="12"/>
      <c r="K115" s="12"/>
      <c r="L115" s="25"/>
      <c r="M115" s="12">
        <f t="shared" si="18"/>
        <v>0</v>
      </c>
      <c r="N115" s="12">
        <f t="shared" si="19"/>
        <v>0</v>
      </c>
      <c r="O115" s="57"/>
      <c r="P115" s="15">
        <v>0.08</v>
      </c>
      <c r="Q115" s="15">
        <f t="shared" si="20"/>
        <v>0</v>
      </c>
    </row>
    <row r="116" spans="1:19" x14ac:dyDescent="0.2">
      <c r="A116" s="36" t="s">
        <v>113</v>
      </c>
      <c r="B116" s="36" t="s">
        <v>114</v>
      </c>
      <c r="C116" s="36">
        <v>90444400</v>
      </c>
      <c r="D116" s="36" t="s">
        <v>277</v>
      </c>
      <c r="E116" s="12" t="s">
        <v>46</v>
      </c>
      <c r="F116" s="12">
        <v>450</v>
      </c>
      <c r="G116" s="12">
        <v>10</v>
      </c>
      <c r="H116" s="12">
        <v>100</v>
      </c>
      <c r="I116" s="12"/>
      <c r="J116" s="12"/>
      <c r="K116" s="12">
        <v>200</v>
      </c>
      <c r="L116" s="13"/>
      <c r="M116" s="12">
        <f t="shared" si="18"/>
        <v>200</v>
      </c>
      <c r="N116" s="12">
        <f t="shared" si="19"/>
        <v>2</v>
      </c>
      <c r="O116" s="57"/>
      <c r="P116" s="15">
        <v>0.08</v>
      </c>
      <c r="Q116" s="15">
        <f t="shared" si="20"/>
        <v>0.16</v>
      </c>
    </row>
    <row r="117" spans="1:19" x14ac:dyDescent="0.2">
      <c r="A117" s="11" t="s">
        <v>115</v>
      </c>
      <c r="B117" s="11" t="s">
        <v>116</v>
      </c>
      <c r="C117" s="11" t="s">
        <v>115</v>
      </c>
      <c r="D117" s="11" t="s">
        <v>275</v>
      </c>
      <c r="E117" s="12">
        <v>20</v>
      </c>
      <c r="F117" s="12">
        <v>600</v>
      </c>
      <c r="G117" s="12">
        <v>10</v>
      </c>
      <c r="H117" s="12">
        <v>100</v>
      </c>
      <c r="I117" s="12"/>
      <c r="J117" s="12"/>
      <c r="K117" s="12"/>
      <c r="L117" s="13"/>
      <c r="M117" s="12">
        <f t="shared" si="18"/>
        <v>0</v>
      </c>
      <c r="N117" s="12">
        <f t="shared" si="19"/>
        <v>0</v>
      </c>
      <c r="O117" s="57"/>
      <c r="P117" s="15">
        <v>0.06</v>
      </c>
      <c r="Q117" s="15">
        <f t="shared" si="20"/>
        <v>0</v>
      </c>
    </row>
    <row r="118" spans="1:19" x14ac:dyDescent="0.2">
      <c r="A118" s="36" t="s">
        <v>188</v>
      </c>
      <c r="B118" s="36" t="s">
        <v>116</v>
      </c>
      <c r="C118" s="36">
        <v>90444600</v>
      </c>
      <c r="D118" s="36" t="s">
        <v>277</v>
      </c>
      <c r="E118" s="12" t="s">
        <v>46</v>
      </c>
      <c r="F118" s="12">
        <v>600</v>
      </c>
      <c r="G118" s="12">
        <v>10</v>
      </c>
      <c r="H118" s="12">
        <v>100</v>
      </c>
      <c r="I118" s="12"/>
      <c r="J118" s="12"/>
      <c r="K118" s="12">
        <v>200</v>
      </c>
      <c r="L118" s="13"/>
      <c r="M118" s="12">
        <f t="shared" si="18"/>
        <v>200</v>
      </c>
      <c r="N118" s="12">
        <f t="shared" si="19"/>
        <v>2</v>
      </c>
      <c r="O118" s="57"/>
      <c r="P118" s="15">
        <v>0.06</v>
      </c>
      <c r="Q118" s="15">
        <f t="shared" si="20"/>
        <v>0.12</v>
      </c>
    </row>
    <row r="119" spans="1:19" x14ac:dyDescent="0.2">
      <c r="A119" s="11" t="s">
        <v>117</v>
      </c>
      <c r="B119" s="11" t="s">
        <v>118</v>
      </c>
      <c r="C119" s="11" t="s">
        <v>117</v>
      </c>
      <c r="D119" s="11" t="s">
        <v>275</v>
      </c>
      <c r="E119" s="12">
        <v>20</v>
      </c>
      <c r="F119" s="12">
        <v>750</v>
      </c>
      <c r="G119" s="12">
        <v>10</v>
      </c>
      <c r="H119" s="12">
        <v>100</v>
      </c>
      <c r="I119" s="12"/>
      <c r="J119" s="12"/>
      <c r="K119" s="12"/>
      <c r="L119" s="13"/>
      <c r="M119" s="12">
        <f t="shared" si="18"/>
        <v>0</v>
      </c>
      <c r="N119" s="12">
        <f t="shared" si="19"/>
        <v>0</v>
      </c>
      <c r="O119" s="57"/>
      <c r="P119" s="15">
        <v>7.0000000000000007E-2</v>
      </c>
      <c r="Q119" s="15">
        <f t="shared" si="20"/>
        <v>0</v>
      </c>
    </row>
    <row r="120" spans="1:19" x14ac:dyDescent="0.2">
      <c r="A120" s="36" t="s">
        <v>189</v>
      </c>
      <c r="B120" s="36" t="s">
        <v>118</v>
      </c>
      <c r="C120" s="36">
        <v>90444700</v>
      </c>
      <c r="D120" s="36" t="s">
        <v>277</v>
      </c>
      <c r="E120" s="12" t="s">
        <v>46</v>
      </c>
      <c r="F120" s="12">
        <v>750</v>
      </c>
      <c r="G120" s="12">
        <v>10</v>
      </c>
      <c r="H120" s="12">
        <v>100</v>
      </c>
      <c r="I120" s="12"/>
      <c r="J120" s="12"/>
      <c r="K120" s="12"/>
      <c r="L120" s="13"/>
      <c r="M120" s="12">
        <f t="shared" si="18"/>
        <v>0</v>
      </c>
      <c r="N120" s="12">
        <f t="shared" si="19"/>
        <v>0</v>
      </c>
      <c r="O120" s="57"/>
      <c r="P120" s="15">
        <v>7.0000000000000007E-2</v>
      </c>
      <c r="Q120" s="15">
        <f t="shared" si="20"/>
        <v>0</v>
      </c>
    </row>
    <row r="121" spans="1:19" x14ac:dyDescent="0.2">
      <c r="A121" s="11" t="s">
        <v>119</v>
      </c>
      <c r="B121" s="11" t="s">
        <v>120</v>
      </c>
      <c r="C121" s="11" t="s">
        <v>119</v>
      </c>
      <c r="D121" s="11" t="s">
        <v>275</v>
      </c>
      <c r="E121" s="12">
        <v>20</v>
      </c>
      <c r="F121" s="12">
        <v>900</v>
      </c>
      <c r="G121" s="12">
        <v>10</v>
      </c>
      <c r="H121" s="12">
        <v>50</v>
      </c>
      <c r="I121" s="12"/>
      <c r="J121" s="12"/>
      <c r="K121" s="12"/>
      <c r="L121" s="13"/>
      <c r="M121" s="12">
        <f t="shared" si="18"/>
        <v>0</v>
      </c>
      <c r="N121" s="12">
        <f t="shared" si="19"/>
        <v>0</v>
      </c>
      <c r="O121" s="57"/>
      <c r="P121" s="15">
        <v>0.08</v>
      </c>
      <c r="Q121" s="15">
        <f t="shared" si="20"/>
        <v>0</v>
      </c>
    </row>
    <row r="122" spans="1:19" x14ac:dyDescent="0.2">
      <c r="A122" s="36" t="s">
        <v>263</v>
      </c>
      <c r="B122" s="36" t="s">
        <v>120</v>
      </c>
      <c r="C122" s="36">
        <v>90444800</v>
      </c>
      <c r="D122" s="36" t="s">
        <v>277</v>
      </c>
      <c r="E122" s="12" t="s">
        <v>46</v>
      </c>
      <c r="F122" s="12">
        <v>900</v>
      </c>
      <c r="G122" s="12">
        <v>10</v>
      </c>
      <c r="H122" s="12">
        <v>50</v>
      </c>
      <c r="I122" s="12"/>
      <c r="J122" s="12"/>
      <c r="K122" s="12"/>
      <c r="L122" s="13"/>
      <c r="M122" s="12">
        <f t="shared" si="18"/>
        <v>0</v>
      </c>
      <c r="N122" s="12">
        <f t="shared" si="19"/>
        <v>0</v>
      </c>
      <c r="O122" s="57"/>
      <c r="P122" s="15">
        <v>0.08</v>
      </c>
      <c r="Q122" s="15">
        <f t="shared" si="20"/>
        <v>0</v>
      </c>
    </row>
    <row r="123" spans="1:19" x14ac:dyDescent="0.2">
      <c r="A123" s="11" t="s">
        <v>121</v>
      </c>
      <c r="B123" s="11" t="s">
        <v>122</v>
      </c>
      <c r="C123" s="11" t="s">
        <v>121</v>
      </c>
      <c r="D123" s="11" t="s">
        <v>275</v>
      </c>
      <c r="E123" s="12">
        <v>20</v>
      </c>
      <c r="F123" s="12">
        <v>1200</v>
      </c>
      <c r="G123" s="12">
        <v>10</v>
      </c>
      <c r="H123" s="12">
        <v>50</v>
      </c>
      <c r="I123" s="12"/>
      <c r="J123" s="12"/>
      <c r="K123" s="12"/>
      <c r="L123" s="13"/>
      <c r="M123" s="12">
        <f t="shared" si="18"/>
        <v>0</v>
      </c>
      <c r="N123" s="12">
        <f t="shared" si="19"/>
        <v>0</v>
      </c>
      <c r="O123" s="57"/>
      <c r="P123" s="15">
        <v>0.11</v>
      </c>
      <c r="Q123" s="15">
        <f t="shared" si="20"/>
        <v>0</v>
      </c>
    </row>
    <row r="124" spans="1:19" x14ac:dyDescent="0.2">
      <c r="A124" s="11" t="s">
        <v>207</v>
      </c>
      <c r="B124" s="11" t="s">
        <v>208</v>
      </c>
      <c r="C124" s="11" t="s">
        <v>207</v>
      </c>
      <c r="D124" s="11" t="s">
        <v>275</v>
      </c>
      <c r="E124" s="12">
        <v>20</v>
      </c>
      <c r="F124" s="12">
        <v>1500</v>
      </c>
      <c r="G124" s="12">
        <v>10</v>
      </c>
      <c r="H124" s="12">
        <v>50</v>
      </c>
      <c r="I124" s="12"/>
      <c r="J124" s="12"/>
      <c r="K124" s="12"/>
      <c r="L124" s="13"/>
      <c r="M124" s="12">
        <f t="shared" si="18"/>
        <v>0</v>
      </c>
      <c r="N124" s="12">
        <f t="shared" si="19"/>
        <v>0</v>
      </c>
      <c r="O124" s="57"/>
      <c r="P124" s="15">
        <v>7.0000000000000007E-2</v>
      </c>
      <c r="Q124" s="15">
        <f t="shared" si="20"/>
        <v>0</v>
      </c>
    </row>
    <row r="125" spans="1:19" x14ac:dyDescent="0.2">
      <c r="A125" s="11" t="s">
        <v>209</v>
      </c>
      <c r="B125" s="11" t="s">
        <v>210</v>
      </c>
      <c r="C125" s="11" t="s">
        <v>209</v>
      </c>
      <c r="D125" s="11" t="s">
        <v>275</v>
      </c>
      <c r="E125" s="12">
        <v>20</v>
      </c>
      <c r="F125" s="12">
        <v>1800</v>
      </c>
      <c r="G125" s="12">
        <v>10</v>
      </c>
      <c r="H125" s="12">
        <v>50</v>
      </c>
      <c r="I125" s="12"/>
      <c r="J125" s="12"/>
      <c r="K125" s="12"/>
      <c r="L125" s="13"/>
      <c r="M125" s="12">
        <f t="shared" si="18"/>
        <v>0</v>
      </c>
      <c r="N125" s="12">
        <f t="shared" si="19"/>
        <v>0</v>
      </c>
      <c r="O125" s="58"/>
      <c r="P125" s="15">
        <v>0.09</v>
      </c>
      <c r="Q125" s="15">
        <f t="shared" si="20"/>
        <v>0</v>
      </c>
      <c r="R125" s="43"/>
    </row>
    <row r="126" spans="1:19" x14ac:dyDescent="0.2">
      <c r="A126" s="11" t="s">
        <v>123</v>
      </c>
      <c r="B126" s="11" t="s">
        <v>124</v>
      </c>
      <c r="C126" s="11" t="s">
        <v>123</v>
      </c>
      <c r="D126" s="11" t="s">
        <v>275</v>
      </c>
      <c r="E126" s="12">
        <v>25</v>
      </c>
      <c r="F126" s="12">
        <v>150</v>
      </c>
      <c r="G126" s="12">
        <v>10</v>
      </c>
      <c r="H126" s="12">
        <v>200</v>
      </c>
      <c r="I126" s="12"/>
      <c r="J126" s="12"/>
      <c r="K126" s="12"/>
      <c r="L126" s="13"/>
      <c r="M126" s="12">
        <f t="shared" si="18"/>
        <v>0</v>
      </c>
      <c r="N126" s="12">
        <f t="shared" si="19"/>
        <v>0</v>
      </c>
      <c r="O126" s="57"/>
      <c r="P126" s="15">
        <v>0.04</v>
      </c>
      <c r="Q126" s="15">
        <f t="shared" si="20"/>
        <v>0</v>
      </c>
      <c r="R126" s="43">
        <f>SUM(Q126:Q143)</f>
        <v>0.89999999999999991</v>
      </c>
      <c r="S126" s="3">
        <f>R126*100/$R$144</f>
        <v>8.6372360844529759</v>
      </c>
    </row>
    <row r="127" spans="1:19" x14ac:dyDescent="0.2">
      <c r="A127" s="36" t="s">
        <v>257</v>
      </c>
      <c r="B127" s="36" t="s">
        <v>124</v>
      </c>
      <c r="C127" s="36">
        <v>90445200</v>
      </c>
      <c r="D127" s="36" t="s">
        <v>277</v>
      </c>
      <c r="E127" s="12">
        <v>25</v>
      </c>
      <c r="F127" s="12">
        <v>150</v>
      </c>
      <c r="G127" s="12">
        <v>10</v>
      </c>
      <c r="H127" s="12">
        <v>200</v>
      </c>
      <c r="I127" s="12"/>
      <c r="J127" s="12"/>
      <c r="K127" s="12"/>
      <c r="L127" s="13"/>
      <c r="M127" s="12">
        <f t="shared" si="18"/>
        <v>0</v>
      </c>
      <c r="N127" s="12">
        <f t="shared" si="19"/>
        <v>0</v>
      </c>
      <c r="O127" s="57"/>
      <c r="P127" s="15">
        <v>0.04</v>
      </c>
      <c r="Q127" s="15">
        <f t="shared" si="20"/>
        <v>0</v>
      </c>
    </row>
    <row r="128" spans="1:19" x14ac:dyDescent="0.2">
      <c r="A128" s="11" t="s">
        <v>125</v>
      </c>
      <c r="B128" s="11" t="s">
        <v>126</v>
      </c>
      <c r="C128" s="11" t="s">
        <v>125</v>
      </c>
      <c r="D128" s="11" t="s">
        <v>275</v>
      </c>
      <c r="E128" s="12">
        <v>25</v>
      </c>
      <c r="F128" s="12">
        <v>300</v>
      </c>
      <c r="G128" s="12">
        <v>10</v>
      </c>
      <c r="H128" s="12">
        <v>100</v>
      </c>
      <c r="I128" s="12"/>
      <c r="J128" s="12"/>
      <c r="K128" s="12"/>
      <c r="L128" s="13"/>
      <c r="M128" s="12">
        <f t="shared" si="18"/>
        <v>0</v>
      </c>
      <c r="N128" s="12">
        <f t="shared" si="19"/>
        <v>0</v>
      </c>
      <c r="O128" s="57"/>
      <c r="P128" s="15">
        <v>0.04</v>
      </c>
      <c r="Q128" s="15">
        <f t="shared" si="20"/>
        <v>0</v>
      </c>
    </row>
    <row r="129" spans="1:19" x14ac:dyDescent="0.2">
      <c r="A129" s="36" t="s">
        <v>127</v>
      </c>
      <c r="B129" s="36" t="s">
        <v>126</v>
      </c>
      <c r="C129" s="36">
        <v>90445300</v>
      </c>
      <c r="D129" s="36" t="s">
        <v>277</v>
      </c>
      <c r="E129" s="12" t="s">
        <v>63</v>
      </c>
      <c r="F129" s="12">
        <v>300</v>
      </c>
      <c r="G129" s="12">
        <v>10</v>
      </c>
      <c r="H129" s="12">
        <v>100</v>
      </c>
      <c r="I129" s="12"/>
      <c r="J129" s="12"/>
      <c r="K129" s="12"/>
      <c r="L129" s="13"/>
      <c r="M129" s="12">
        <f t="shared" si="18"/>
        <v>0</v>
      </c>
      <c r="N129" s="12">
        <f t="shared" si="19"/>
        <v>0</v>
      </c>
      <c r="O129" s="57"/>
      <c r="P129" s="15">
        <v>0.04</v>
      </c>
      <c r="Q129" s="15">
        <f t="shared" si="20"/>
        <v>0</v>
      </c>
    </row>
    <row r="130" spans="1:19" x14ac:dyDescent="0.2">
      <c r="A130" s="11" t="s">
        <v>128</v>
      </c>
      <c r="B130" s="11" t="s">
        <v>129</v>
      </c>
      <c r="C130" s="11" t="s">
        <v>128</v>
      </c>
      <c r="D130" s="11" t="s">
        <v>275</v>
      </c>
      <c r="E130" s="12">
        <v>25</v>
      </c>
      <c r="F130" s="12">
        <v>450</v>
      </c>
      <c r="G130" s="12">
        <v>10</v>
      </c>
      <c r="H130" s="12">
        <v>100</v>
      </c>
      <c r="I130" s="12"/>
      <c r="J130" s="12"/>
      <c r="K130" s="12">
        <v>200</v>
      </c>
      <c r="L130" s="13"/>
      <c r="M130" s="12">
        <f t="shared" si="18"/>
        <v>200</v>
      </c>
      <c r="N130" s="12">
        <f t="shared" si="19"/>
        <v>2</v>
      </c>
      <c r="O130" s="57"/>
      <c r="P130" s="15">
        <v>0.06</v>
      </c>
      <c r="Q130" s="15">
        <f t="shared" si="20"/>
        <v>0.12</v>
      </c>
    </row>
    <row r="131" spans="1:19" x14ac:dyDescent="0.2">
      <c r="A131" s="36" t="s">
        <v>190</v>
      </c>
      <c r="B131" s="36" t="s">
        <v>129</v>
      </c>
      <c r="C131" s="36">
        <v>90445400</v>
      </c>
      <c r="D131" s="36" t="s">
        <v>277</v>
      </c>
      <c r="E131" s="12" t="s">
        <v>63</v>
      </c>
      <c r="F131" s="12">
        <v>450</v>
      </c>
      <c r="G131" s="12">
        <v>10</v>
      </c>
      <c r="H131" s="12">
        <v>100</v>
      </c>
      <c r="I131" s="12"/>
      <c r="J131" s="12"/>
      <c r="K131" s="12">
        <v>500</v>
      </c>
      <c r="L131" s="13"/>
      <c r="M131" s="12">
        <f t="shared" si="18"/>
        <v>500</v>
      </c>
      <c r="N131" s="12">
        <f t="shared" si="19"/>
        <v>5</v>
      </c>
      <c r="O131" s="57"/>
      <c r="P131" s="15">
        <v>0.06</v>
      </c>
      <c r="Q131" s="15">
        <f t="shared" si="20"/>
        <v>0.3</v>
      </c>
    </row>
    <row r="132" spans="1:19" x14ac:dyDescent="0.2">
      <c r="A132" s="11" t="s">
        <v>130</v>
      </c>
      <c r="B132" s="11" t="s">
        <v>131</v>
      </c>
      <c r="C132" s="11" t="s">
        <v>130</v>
      </c>
      <c r="D132" s="11" t="s">
        <v>275</v>
      </c>
      <c r="E132" s="12">
        <v>25</v>
      </c>
      <c r="F132" s="12">
        <v>600</v>
      </c>
      <c r="G132" s="12">
        <v>10</v>
      </c>
      <c r="H132" s="12">
        <v>50</v>
      </c>
      <c r="I132" s="12"/>
      <c r="J132" s="12"/>
      <c r="K132" s="12"/>
      <c r="L132" s="13"/>
      <c r="M132" s="12">
        <f t="shared" si="18"/>
        <v>0</v>
      </c>
      <c r="N132" s="12">
        <f t="shared" si="19"/>
        <v>0</v>
      </c>
      <c r="O132" s="57"/>
      <c r="P132" s="15">
        <v>0.04</v>
      </c>
      <c r="Q132" s="15">
        <f t="shared" si="20"/>
        <v>0</v>
      </c>
    </row>
    <row r="133" spans="1:19" x14ac:dyDescent="0.2">
      <c r="A133" s="36" t="s">
        <v>211</v>
      </c>
      <c r="B133" s="36" t="s">
        <v>131</v>
      </c>
      <c r="C133" s="36">
        <v>90445600</v>
      </c>
      <c r="D133" s="36" t="s">
        <v>277</v>
      </c>
      <c r="E133" s="12">
        <v>25</v>
      </c>
      <c r="F133" s="12">
        <v>600</v>
      </c>
      <c r="G133" s="12">
        <v>10</v>
      </c>
      <c r="H133" s="12">
        <v>50</v>
      </c>
      <c r="I133" s="12"/>
      <c r="J133" s="12"/>
      <c r="K133" s="12"/>
      <c r="L133" s="13"/>
      <c r="M133" s="12">
        <f t="shared" si="18"/>
        <v>0</v>
      </c>
      <c r="N133" s="12">
        <f t="shared" si="19"/>
        <v>0</v>
      </c>
      <c r="O133" s="57"/>
      <c r="P133" s="15">
        <v>0.04</v>
      </c>
      <c r="Q133" s="15">
        <f t="shared" si="20"/>
        <v>0</v>
      </c>
    </row>
    <row r="134" spans="1:19" x14ac:dyDescent="0.2">
      <c r="A134" s="11" t="s">
        <v>162</v>
      </c>
      <c r="B134" s="11" t="s">
        <v>163</v>
      </c>
      <c r="C134" s="11" t="s">
        <v>162</v>
      </c>
      <c r="D134" s="11" t="s">
        <v>275</v>
      </c>
      <c r="E134" s="12">
        <v>25</v>
      </c>
      <c r="F134" s="12">
        <v>750</v>
      </c>
      <c r="G134" s="12">
        <v>10</v>
      </c>
      <c r="H134" s="12">
        <v>50</v>
      </c>
      <c r="I134" s="12"/>
      <c r="J134" s="12"/>
      <c r="K134" s="12"/>
      <c r="L134" s="13"/>
      <c r="M134" s="12">
        <f t="shared" si="18"/>
        <v>0</v>
      </c>
      <c r="N134" s="12">
        <f t="shared" si="19"/>
        <v>0</v>
      </c>
      <c r="O134" s="57"/>
      <c r="P134" s="15">
        <v>0.04</v>
      </c>
      <c r="Q134" s="15">
        <f t="shared" si="20"/>
        <v>0</v>
      </c>
    </row>
    <row r="135" spans="1:19" x14ac:dyDescent="0.2">
      <c r="A135" s="36" t="s">
        <v>218</v>
      </c>
      <c r="B135" s="36" t="s">
        <v>163</v>
      </c>
      <c r="C135" s="31" t="s">
        <v>219</v>
      </c>
      <c r="D135" s="36" t="s">
        <v>277</v>
      </c>
      <c r="E135" s="12">
        <v>25</v>
      </c>
      <c r="F135" s="12">
        <v>750</v>
      </c>
      <c r="G135" s="12">
        <v>10</v>
      </c>
      <c r="H135" s="12">
        <v>50</v>
      </c>
      <c r="I135" s="12"/>
      <c r="J135" s="12"/>
      <c r="K135" s="12"/>
      <c r="L135" s="13"/>
      <c r="M135" s="12">
        <f t="shared" si="18"/>
        <v>0</v>
      </c>
      <c r="N135" s="12">
        <f t="shared" si="19"/>
        <v>0</v>
      </c>
      <c r="O135" s="57"/>
      <c r="P135" s="15">
        <v>0.04</v>
      </c>
      <c r="Q135" s="15">
        <f t="shared" si="20"/>
        <v>0</v>
      </c>
    </row>
    <row r="136" spans="1:19" x14ac:dyDescent="0.2">
      <c r="A136" s="11" t="s">
        <v>132</v>
      </c>
      <c r="B136" s="11" t="s">
        <v>133</v>
      </c>
      <c r="C136" s="11" t="s">
        <v>132</v>
      </c>
      <c r="D136" s="11" t="s">
        <v>275</v>
      </c>
      <c r="E136" s="12">
        <v>25</v>
      </c>
      <c r="F136" s="12">
        <v>900</v>
      </c>
      <c r="G136" s="12">
        <v>10</v>
      </c>
      <c r="H136" s="12">
        <v>50</v>
      </c>
      <c r="I136" s="12"/>
      <c r="J136" s="12"/>
      <c r="K136" s="12"/>
      <c r="L136" s="13"/>
      <c r="M136" s="12">
        <f t="shared" si="18"/>
        <v>0</v>
      </c>
      <c r="N136" s="12">
        <f t="shared" si="19"/>
        <v>0</v>
      </c>
      <c r="O136" s="57"/>
      <c r="P136" s="15">
        <v>0.06</v>
      </c>
      <c r="Q136" s="15">
        <f t="shared" si="20"/>
        <v>0</v>
      </c>
    </row>
    <row r="137" spans="1:19" x14ac:dyDescent="0.2">
      <c r="A137" s="36" t="s">
        <v>264</v>
      </c>
      <c r="B137" s="36" t="s">
        <v>133</v>
      </c>
      <c r="C137" s="31" t="s">
        <v>265</v>
      </c>
      <c r="D137" s="36" t="s">
        <v>277</v>
      </c>
      <c r="E137" s="12">
        <v>25</v>
      </c>
      <c r="F137" s="12">
        <v>900</v>
      </c>
      <c r="G137" s="12">
        <v>10</v>
      </c>
      <c r="H137" s="12">
        <v>50</v>
      </c>
      <c r="I137" s="12"/>
      <c r="J137" s="12"/>
      <c r="K137" s="12">
        <v>200</v>
      </c>
      <c r="L137" s="13"/>
      <c r="M137" s="12">
        <f t="shared" si="18"/>
        <v>200</v>
      </c>
      <c r="N137" s="12">
        <f t="shared" si="19"/>
        <v>4</v>
      </c>
      <c r="O137" s="57"/>
      <c r="P137" s="15">
        <v>0.06</v>
      </c>
      <c r="Q137" s="15">
        <f t="shared" si="20"/>
        <v>0.24</v>
      </c>
    </row>
    <row r="138" spans="1:19" x14ac:dyDescent="0.2">
      <c r="A138" s="11" t="s">
        <v>134</v>
      </c>
      <c r="B138" s="11" t="s">
        <v>135</v>
      </c>
      <c r="C138" s="11" t="s">
        <v>134</v>
      </c>
      <c r="D138" s="11" t="s">
        <v>275</v>
      </c>
      <c r="E138" s="12">
        <v>25</v>
      </c>
      <c r="F138" s="12">
        <v>1200</v>
      </c>
      <c r="G138" s="12">
        <v>10</v>
      </c>
      <c r="H138" s="12">
        <v>50</v>
      </c>
      <c r="I138" s="12"/>
      <c r="J138" s="12"/>
      <c r="K138" s="12"/>
      <c r="L138" s="13"/>
      <c r="M138" s="12">
        <f t="shared" si="18"/>
        <v>0</v>
      </c>
      <c r="N138" s="12">
        <f t="shared" si="19"/>
        <v>0</v>
      </c>
      <c r="O138" s="57"/>
      <c r="P138" s="15">
        <v>0.08</v>
      </c>
      <c r="Q138" s="15">
        <f t="shared" si="20"/>
        <v>0</v>
      </c>
    </row>
    <row r="139" spans="1:19" x14ac:dyDescent="0.2">
      <c r="A139" s="26" t="s">
        <v>451</v>
      </c>
      <c r="B139" s="36" t="s">
        <v>135</v>
      </c>
      <c r="C139" s="26">
        <v>90445810</v>
      </c>
      <c r="D139" s="36" t="s">
        <v>277</v>
      </c>
      <c r="E139" s="12" t="s">
        <v>63</v>
      </c>
      <c r="F139" s="12">
        <v>1200</v>
      </c>
      <c r="G139" s="12">
        <v>10</v>
      </c>
      <c r="H139" s="12">
        <v>50</v>
      </c>
      <c r="I139" s="12"/>
      <c r="J139" s="12"/>
      <c r="K139" s="12"/>
      <c r="L139" s="13"/>
      <c r="M139" s="12">
        <f t="shared" si="18"/>
        <v>0</v>
      </c>
      <c r="N139" s="12">
        <f t="shared" si="19"/>
        <v>0</v>
      </c>
      <c r="O139" s="57"/>
      <c r="P139" s="15">
        <v>0.08</v>
      </c>
      <c r="Q139" s="15">
        <f t="shared" si="20"/>
        <v>0</v>
      </c>
    </row>
    <row r="140" spans="1:19" x14ac:dyDescent="0.2">
      <c r="A140" s="11" t="s">
        <v>238</v>
      </c>
      <c r="B140" s="11" t="s">
        <v>239</v>
      </c>
      <c r="C140" s="11" t="s">
        <v>238</v>
      </c>
      <c r="D140" s="11" t="s">
        <v>275</v>
      </c>
      <c r="E140" s="12">
        <v>25</v>
      </c>
      <c r="F140" s="12">
        <v>1524</v>
      </c>
      <c r="G140" s="12">
        <v>10</v>
      </c>
      <c r="H140" s="12">
        <v>50</v>
      </c>
      <c r="I140" s="12"/>
      <c r="J140" s="12"/>
      <c r="K140" s="12"/>
      <c r="L140" s="13"/>
      <c r="M140" s="12">
        <f t="shared" si="18"/>
        <v>0</v>
      </c>
      <c r="N140" s="12">
        <f t="shared" si="19"/>
        <v>0</v>
      </c>
      <c r="O140" s="57"/>
      <c r="P140" s="15">
        <v>0.08</v>
      </c>
      <c r="Q140" s="15">
        <f t="shared" si="20"/>
        <v>0</v>
      </c>
    </row>
    <row r="141" spans="1:19" x14ac:dyDescent="0.2">
      <c r="A141" s="11" t="s">
        <v>164</v>
      </c>
      <c r="B141" s="11" t="s">
        <v>165</v>
      </c>
      <c r="C141" s="11" t="s">
        <v>164</v>
      </c>
      <c r="D141" s="11" t="s">
        <v>275</v>
      </c>
      <c r="E141" s="12">
        <v>25</v>
      </c>
      <c r="F141" s="12">
        <v>1800</v>
      </c>
      <c r="G141" s="12">
        <v>10</v>
      </c>
      <c r="H141" s="12">
        <v>50</v>
      </c>
      <c r="I141" s="12"/>
      <c r="J141" s="12"/>
      <c r="K141" s="12"/>
      <c r="L141" s="13"/>
      <c r="M141" s="12">
        <f t="shared" si="18"/>
        <v>0</v>
      </c>
      <c r="N141" s="12">
        <f t="shared" si="19"/>
        <v>0</v>
      </c>
      <c r="O141" s="57"/>
      <c r="P141" s="15">
        <v>0.12</v>
      </c>
      <c r="Q141" s="15">
        <f t="shared" si="20"/>
        <v>0</v>
      </c>
    </row>
    <row r="142" spans="1:19" x14ac:dyDescent="0.2">
      <c r="A142" s="36" t="s">
        <v>227</v>
      </c>
      <c r="B142" s="36" t="s">
        <v>165</v>
      </c>
      <c r="C142" s="36">
        <v>90445900</v>
      </c>
      <c r="D142" s="36" t="s">
        <v>277</v>
      </c>
      <c r="E142" s="12">
        <v>25</v>
      </c>
      <c r="F142" s="12">
        <v>1800</v>
      </c>
      <c r="G142" s="12">
        <v>10</v>
      </c>
      <c r="H142" s="12">
        <v>50</v>
      </c>
      <c r="I142" s="12"/>
      <c r="J142" s="12"/>
      <c r="K142" s="12"/>
      <c r="L142" s="13"/>
      <c r="M142" s="12">
        <f t="shared" si="18"/>
        <v>0</v>
      </c>
      <c r="N142" s="12">
        <f t="shared" si="19"/>
        <v>0</v>
      </c>
      <c r="O142" s="57"/>
      <c r="P142" s="15">
        <v>0.12</v>
      </c>
      <c r="Q142" s="15">
        <f t="shared" si="20"/>
        <v>0</v>
      </c>
      <c r="R142" s="43"/>
    </row>
    <row r="143" spans="1:19" x14ac:dyDescent="0.2">
      <c r="A143" s="36" t="s">
        <v>301</v>
      </c>
      <c r="B143" s="36" t="s">
        <v>302</v>
      </c>
      <c r="C143" s="36">
        <v>90446000</v>
      </c>
      <c r="D143" s="36" t="s">
        <v>277</v>
      </c>
      <c r="E143" s="12">
        <v>25</v>
      </c>
      <c r="F143" s="12">
        <v>2400</v>
      </c>
      <c r="G143" s="12">
        <v>10</v>
      </c>
      <c r="H143" s="12">
        <v>50</v>
      </c>
      <c r="I143" s="12"/>
      <c r="J143" s="12"/>
      <c r="K143" s="12">
        <v>100</v>
      </c>
      <c r="L143" s="13"/>
      <c r="M143" s="12">
        <f t="shared" si="18"/>
        <v>100</v>
      </c>
      <c r="N143" s="12">
        <f t="shared" si="19"/>
        <v>2</v>
      </c>
      <c r="O143" s="57"/>
      <c r="P143" s="15">
        <v>0.12</v>
      </c>
      <c r="Q143" s="15">
        <f t="shared" si="20"/>
        <v>0.24</v>
      </c>
      <c r="R143" s="43"/>
    </row>
    <row r="144" spans="1:19" x14ac:dyDescent="0.2">
      <c r="A144" s="305"/>
      <c r="B144" s="305"/>
      <c r="C144" s="305"/>
      <c r="D144" s="305"/>
      <c r="E144" s="305"/>
      <c r="F144" s="305"/>
      <c r="G144" s="305"/>
      <c r="H144" s="305"/>
      <c r="I144" s="36">
        <f t="shared" ref="I144" si="21">SUBTOTAL(9,I5:I143)</f>
        <v>5300</v>
      </c>
      <c r="J144" s="36">
        <f t="shared" ref="J144:N144" si="22">SUBTOTAL(9,J5:J143)</f>
        <v>2500</v>
      </c>
      <c r="K144" s="36">
        <f t="shared" si="22"/>
        <v>9970</v>
      </c>
      <c r="L144" s="36">
        <f t="shared" si="22"/>
        <v>0</v>
      </c>
      <c r="M144" s="36">
        <f t="shared" si="22"/>
        <v>17770</v>
      </c>
      <c r="N144" s="36">
        <f t="shared" si="22"/>
        <v>189</v>
      </c>
      <c r="O144" s="59"/>
      <c r="P144" s="12"/>
      <c r="Q144" s="36">
        <f>SUBTOTAL(9,Q5:Q143)</f>
        <v>11.479999999999999</v>
      </c>
      <c r="R144" s="3">
        <f>SUM(R13:R143)</f>
        <v>10.419999999999998</v>
      </c>
      <c r="S144" s="3">
        <f>SUM(S13:S143)</f>
        <v>100.00000000000003</v>
      </c>
    </row>
    <row r="145" spans="1:17" x14ac:dyDescent="0.2">
      <c r="A145" s="305"/>
      <c r="B145" s="305"/>
      <c r="C145" s="305"/>
      <c r="D145" s="305"/>
      <c r="E145" s="305"/>
      <c r="F145" s="305"/>
      <c r="G145" s="305"/>
      <c r="H145" s="305"/>
      <c r="I145" s="36">
        <v>51</v>
      </c>
      <c r="J145" s="36">
        <v>45</v>
      </c>
      <c r="K145" s="36">
        <v>93</v>
      </c>
      <c r="L145" s="36"/>
      <c r="M145" s="36"/>
      <c r="N145" s="36">
        <f>SUM(I145:L145)</f>
        <v>189</v>
      </c>
      <c r="Q145" s="3">
        <f>Q144/30</f>
        <v>0.3826666666666666</v>
      </c>
    </row>
    <row r="146" spans="1:17" x14ac:dyDescent="0.2">
      <c r="A146" s="305"/>
      <c r="B146" s="305"/>
      <c r="C146" s="305"/>
      <c r="D146" s="305"/>
      <c r="E146" s="305"/>
      <c r="F146" s="305"/>
      <c r="G146" s="305"/>
      <c r="H146" s="305"/>
      <c r="I146" s="36">
        <v>2.65</v>
      </c>
      <c r="J146" s="36">
        <v>2.7</v>
      </c>
      <c r="K146" s="36">
        <v>6.13</v>
      </c>
      <c r="L146" s="36"/>
      <c r="M146" s="36"/>
      <c r="N146" s="36">
        <f>SUM(I146:L146)</f>
        <v>11.48</v>
      </c>
    </row>
    <row r="147" spans="1:17" x14ac:dyDescent="0.2">
      <c r="A147" s="34"/>
      <c r="B147" s="34"/>
      <c r="C147" s="34"/>
      <c r="D147" s="34"/>
      <c r="E147" s="34"/>
      <c r="F147" s="34"/>
      <c r="G147" s="34"/>
      <c r="H147" s="34"/>
    </row>
    <row r="148" spans="1:17" x14ac:dyDescent="0.2">
      <c r="A148" s="28" t="s">
        <v>136</v>
      </c>
      <c r="B148" s="28" t="s">
        <v>136</v>
      </c>
      <c r="C148" s="30"/>
      <c r="D148" s="30"/>
      <c r="E148" s="8" t="s">
        <v>10</v>
      </c>
      <c r="F148" s="8" t="s">
        <v>137</v>
      </c>
      <c r="G148" s="300" t="s">
        <v>138</v>
      </c>
      <c r="H148" s="301"/>
      <c r="I148" s="20"/>
      <c r="J148" s="20"/>
      <c r="K148" s="20"/>
      <c r="L148" s="20"/>
      <c r="M148" s="12"/>
      <c r="N148" s="12"/>
      <c r="O148" s="35"/>
      <c r="P148" s="12"/>
      <c r="Q148" s="15"/>
    </row>
    <row r="149" spans="1:17" x14ac:dyDescent="0.2">
      <c r="A149" s="36"/>
      <c r="B149" s="36"/>
      <c r="C149" s="36"/>
      <c r="D149" s="36"/>
      <c r="E149" s="8"/>
      <c r="F149" s="8"/>
      <c r="G149" s="8" t="s">
        <v>139</v>
      </c>
      <c r="H149" s="8" t="s">
        <v>140</v>
      </c>
      <c r="I149" s="8" t="s">
        <v>140</v>
      </c>
      <c r="J149" s="8" t="s">
        <v>140</v>
      </c>
      <c r="K149" s="8" t="s">
        <v>140</v>
      </c>
      <c r="L149" s="8" t="s">
        <v>140</v>
      </c>
      <c r="M149" s="36" t="s">
        <v>140</v>
      </c>
      <c r="N149" s="36" t="s">
        <v>12</v>
      </c>
      <c r="O149" s="37"/>
      <c r="P149" s="12"/>
      <c r="Q149" s="15"/>
    </row>
    <row r="150" spans="1:17" x14ac:dyDescent="0.2">
      <c r="A150" s="38" t="s">
        <v>142</v>
      </c>
      <c r="B150" s="38" t="s">
        <v>143</v>
      </c>
      <c r="C150" s="38" t="s">
        <v>142</v>
      </c>
      <c r="D150" s="38" t="s">
        <v>142</v>
      </c>
      <c r="E150" s="12">
        <v>13</v>
      </c>
      <c r="F150" s="12">
        <v>25</v>
      </c>
      <c r="G150" s="12">
        <v>5</v>
      </c>
      <c r="H150" s="12">
        <v>125</v>
      </c>
      <c r="I150" s="12"/>
      <c r="J150" s="12"/>
      <c r="K150" s="12"/>
      <c r="L150" s="12"/>
      <c r="M150" s="12">
        <f>SUM(I150:L150)</f>
        <v>0</v>
      </c>
      <c r="N150" s="12">
        <f>$M150/$H150</f>
        <v>0</v>
      </c>
      <c r="O150" s="39"/>
      <c r="P150" s="15">
        <v>0.09</v>
      </c>
      <c r="Q150" s="15">
        <f>$N150*$P150</f>
        <v>0</v>
      </c>
    </row>
    <row r="151" spans="1:17" x14ac:dyDescent="0.2">
      <c r="A151" s="38" t="s">
        <v>144</v>
      </c>
      <c r="B151" s="38" t="s">
        <v>145</v>
      </c>
      <c r="C151" s="38" t="s">
        <v>144</v>
      </c>
      <c r="D151" s="38" t="s">
        <v>144</v>
      </c>
      <c r="E151" s="12">
        <v>19</v>
      </c>
      <c r="F151" s="12">
        <v>25</v>
      </c>
      <c r="G151" s="12">
        <v>5</v>
      </c>
      <c r="H151" s="12">
        <v>125</v>
      </c>
      <c r="I151" s="12"/>
      <c r="J151" s="12"/>
      <c r="K151" s="12"/>
      <c r="L151" s="12"/>
      <c r="M151" s="12">
        <f>SUM(I151:L151)</f>
        <v>0</v>
      </c>
      <c r="N151" s="12">
        <f>$M151/$H151</f>
        <v>0</v>
      </c>
      <c r="O151" s="39"/>
      <c r="P151" s="15">
        <v>0.15</v>
      </c>
      <c r="Q151" s="15">
        <f>$N151*$P151</f>
        <v>0</v>
      </c>
    </row>
    <row r="152" spans="1:17" x14ac:dyDescent="0.2">
      <c r="B152" s="3"/>
      <c r="I152" s="36">
        <f t="shared" ref="I152:L152" si="23">SUM(I150:I151)</f>
        <v>0</v>
      </c>
      <c r="J152" s="36">
        <f t="shared" si="23"/>
        <v>0</v>
      </c>
      <c r="K152" s="36">
        <f t="shared" si="23"/>
        <v>0</v>
      </c>
      <c r="L152" s="36">
        <f t="shared" si="23"/>
        <v>0</v>
      </c>
      <c r="M152" s="36">
        <f>SUBTOTAL(9,M150:M151)</f>
        <v>0</v>
      </c>
      <c r="N152" s="36">
        <f>SUBTOTAL(9,N150:N151)</f>
        <v>0</v>
      </c>
      <c r="O152" s="37"/>
      <c r="P152" s="12"/>
      <c r="Q152" s="33">
        <f>SUBTOTAL(9,Q150:Q151)</f>
        <v>0</v>
      </c>
    </row>
    <row r="153" spans="1:17" x14ac:dyDescent="0.2">
      <c r="B153" s="3"/>
      <c r="I153" s="40"/>
      <c r="J153" s="40"/>
      <c r="K153" s="40"/>
      <c r="L153" s="40"/>
      <c r="M153" s="36">
        <v>0</v>
      </c>
      <c r="N153" s="36">
        <v>0</v>
      </c>
      <c r="O153" s="35"/>
      <c r="P153" s="12"/>
      <c r="Q153" s="33">
        <v>0</v>
      </c>
    </row>
  </sheetData>
  <autoFilter ref="D3:D146"/>
  <mergeCells count="11">
    <mergeCell ref="A109:B109"/>
    <mergeCell ref="A144:H144"/>
    <mergeCell ref="A145:H145"/>
    <mergeCell ref="A146:H146"/>
    <mergeCell ref="G148:H148"/>
    <mergeCell ref="P3:Q3"/>
    <mergeCell ref="A1:H1"/>
    <mergeCell ref="A2:D2"/>
    <mergeCell ref="E2:H2"/>
    <mergeCell ref="G3:H3"/>
    <mergeCell ref="M3:N3"/>
  </mergeCells>
  <conditionalFormatting sqref="A5:K143">
    <cfRule type="expression" dxfId="413" priority="1">
      <formula>MOD(ROW(),2)</formula>
    </cfRule>
  </conditionalFormatting>
  <conditionalFormatting sqref="L5:XFD143">
    <cfRule type="expression" dxfId="412" priority="3">
      <formula>MOD(ROW(),2)</formula>
    </cfRule>
  </conditionalFormatting>
  <conditionalFormatting sqref="M5:M143">
    <cfRule type="cellIs" dxfId="411" priority="5" operator="greaterThan">
      <formula>10000</formula>
    </cfRule>
  </conditionalFormatting>
  <conditionalFormatting sqref="M110:M143">
    <cfRule type="cellIs" dxfId="410" priority="6" operator="greaterThan">
      <formula>2000</formula>
    </cfRule>
  </conditionalFormatting>
  <conditionalFormatting sqref="Q5:Q108">
    <cfRule type="cellIs" dxfId="409" priority="4" operator="greaterThan">
      <formula>10</formula>
    </cfRule>
  </conditionalFormatting>
  <conditionalFormatting sqref="Q139">
    <cfRule type="cellIs" dxfId="408" priority="2" operator="greaterThan">
      <formula>10</formula>
    </cfRule>
  </conditionalFormatting>
  <pageMargins left="0.25" right="0.25" top="0.75" bottom="0.75" header="0.3" footer="0.3"/>
  <pageSetup paperSize="9" scale="69" fitToHeight="0" orientation="landscape" r:id="rId1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3">
    <pageSetUpPr fitToPage="1"/>
  </sheetPr>
  <dimension ref="A1:Z153"/>
  <sheetViews>
    <sheetView zoomScaleNormal="100" workbookViewId="0">
      <pane xSplit="4" ySplit="4" topLeftCell="E5" activePane="bottomRight" state="frozen"/>
      <selection pane="topRight" activeCell="D1" sqref="D1"/>
      <selection pane="bottomLeft" activeCell="A4" sqref="A4"/>
      <selection pane="bottomRight" activeCell="E5" sqref="E5"/>
    </sheetView>
  </sheetViews>
  <sheetFormatPr defaultColWidth="9.140625" defaultRowHeight="12.75" x14ac:dyDescent="0.2"/>
  <cols>
    <col min="1" max="1" width="12.5703125" style="3" customWidth="1"/>
    <col min="2" max="2" width="14" style="41" customWidth="1"/>
    <col min="3" max="3" width="14" style="3" bestFit="1" customWidth="1"/>
    <col min="4" max="4" width="12.28515625" style="3" customWidth="1"/>
    <col min="5" max="5" width="7.85546875" style="3" customWidth="1"/>
    <col min="6" max="6" width="8.5703125" style="3" customWidth="1"/>
    <col min="7" max="7" width="6.140625" style="3" customWidth="1"/>
    <col min="8" max="8" width="6.42578125" style="3" customWidth="1"/>
    <col min="9" max="18" width="10.140625" style="3" customWidth="1"/>
    <col min="19" max="19" width="8.28515625" style="3" customWidth="1"/>
    <col min="20" max="20" width="10.7109375" style="3" bestFit="1" customWidth="1"/>
    <col min="21" max="21" width="8.28515625" style="3" bestFit="1" customWidth="1"/>
    <col min="22" max="23" width="9.42578125" style="3" customWidth="1"/>
    <col min="24" max="24" width="9.28515625" style="3" customWidth="1"/>
    <col min="25" max="16384" width="9.140625" style="3"/>
  </cols>
  <sheetData>
    <row r="1" spans="1:26" x14ac:dyDescent="0.2">
      <c r="A1" s="303" t="s">
        <v>281</v>
      </c>
      <c r="B1" s="303"/>
      <c r="C1" s="303"/>
      <c r="D1" s="303"/>
      <c r="E1" s="303"/>
      <c r="F1" s="303"/>
      <c r="G1" s="303"/>
      <c r="H1" s="303"/>
      <c r="I1" s="30" t="s">
        <v>494</v>
      </c>
      <c r="J1" s="30" t="s">
        <v>498</v>
      </c>
      <c r="K1" s="30" t="s">
        <v>498</v>
      </c>
      <c r="L1" s="30" t="s">
        <v>498</v>
      </c>
      <c r="M1" s="30" t="s">
        <v>498</v>
      </c>
      <c r="N1" s="30" t="s">
        <v>504</v>
      </c>
      <c r="O1" s="30" t="s">
        <v>507</v>
      </c>
      <c r="P1" s="30" t="s">
        <v>513</v>
      </c>
      <c r="Q1" s="30" t="s">
        <v>513</v>
      </c>
      <c r="R1" s="30"/>
      <c r="S1" s="20"/>
      <c r="T1" s="20"/>
      <c r="U1" s="20"/>
    </row>
    <row r="2" spans="1:26" x14ac:dyDescent="0.2">
      <c r="A2" s="303" t="s">
        <v>517</v>
      </c>
      <c r="B2" s="303"/>
      <c r="C2" s="303"/>
      <c r="D2" s="303"/>
      <c r="E2" s="303"/>
      <c r="F2" s="303"/>
      <c r="G2" s="303"/>
      <c r="H2" s="303"/>
      <c r="I2" s="10"/>
      <c r="J2" s="10"/>
      <c r="K2" s="10"/>
      <c r="L2" s="10"/>
      <c r="M2" s="10"/>
      <c r="N2" s="10"/>
      <c r="O2" s="10"/>
      <c r="P2" s="10"/>
      <c r="Q2" s="10"/>
      <c r="R2" s="10"/>
      <c r="S2" s="8"/>
      <c r="T2" s="8"/>
      <c r="U2" s="8"/>
      <c r="V2" s="29"/>
      <c r="W2" s="29"/>
      <c r="X2" s="30"/>
    </row>
    <row r="3" spans="1:26" x14ac:dyDescent="0.2">
      <c r="A3" s="8" t="s">
        <v>0</v>
      </c>
      <c r="B3" s="8" t="s">
        <v>1</v>
      </c>
      <c r="C3" s="8" t="s">
        <v>2</v>
      </c>
      <c r="D3" s="8" t="s">
        <v>274</v>
      </c>
      <c r="E3" s="8" t="s">
        <v>3</v>
      </c>
      <c r="F3" s="8" t="s">
        <v>4</v>
      </c>
      <c r="G3" s="302" t="s">
        <v>5</v>
      </c>
      <c r="H3" s="302"/>
      <c r="I3" s="31" t="s">
        <v>465</v>
      </c>
      <c r="J3" s="31" t="s">
        <v>472</v>
      </c>
      <c r="K3" s="31" t="s">
        <v>482</v>
      </c>
      <c r="L3" s="31" t="s">
        <v>491</v>
      </c>
      <c r="M3" s="31" t="s">
        <v>499</v>
      </c>
      <c r="N3" s="31" t="s">
        <v>502</v>
      </c>
      <c r="O3" s="31" t="s">
        <v>506</v>
      </c>
      <c r="P3" s="31" t="s">
        <v>510</v>
      </c>
      <c r="Q3" s="31" t="s">
        <v>512</v>
      </c>
      <c r="R3" s="31" t="s">
        <v>515</v>
      </c>
      <c r="S3" s="36"/>
      <c r="T3" s="302" t="s">
        <v>6</v>
      </c>
      <c r="U3" s="302"/>
      <c r="V3" s="55"/>
      <c r="W3" s="300" t="s">
        <v>7</v>
      </c>
      <c r="X3" s="301"/>
    </row>
    <row r="4" spans="1:26" x14ac:dyDescent="0.2">
      <c r="A4" s="36" t="s">
        <v>8</v>
      </c>
      <c r="B4" s="36"/>
      <c r="C4" s="36"/>
      <c r="D4" s="36"/>
      <c r="E4" s="7" t="s">
        <v>9</v>
      </c>
      <c r="F4" s="36" t="s">
        <v>10</v>
      </c>
      <c r="G4" s="8" t="s">
        <v>11</v>
      </c>
      <c r="H4" s="8" t="s">
        <v>12</v>
      </c>
      <c r="I4" s="36" t="s">
        <v>466</v>
      </c>
      <c r="J4" s="36" t="s">
        <v>473</v>
      </c>
      <c r="K4" s="36" t="s">
        <v>483</v>
      </c>
      <c r="L4" s="36" t="s">
        <v>492</v>
      </c>
      <c r="M4" s="36" t="s">
        <v>497</v>
      </c>
      <c r="N4" s="36" t="s">
        <v>503</v>
      </c>
      <c r="O4" s="36" t="s">
        <v>507</v>
      </c>
      <c r="P4" s="36" t="s">
        <v>511</v>
      </c>
      <c r="Q4" s="36" t="s">
        <v>513</v>
      </c>
      <c r="R4" s="36" t="s">
        <v>516</v>
      </c>
      <c r="S4" s="36"/>
      <c r="T4" s="8" t="s">
        <v>13</v>
      </c>
      <c r="U4" s="8" t="s">
        <v>12</v>
      </c>
      <c r="V4" s="56"/>
      <c r="W4" s="10" t="s">
        <v>14</v>
      </c>
      <c r="X4" s="10" t="s">
        <v>15</v>
      </c>
    </row>
    <row r="5" spans="1:26" x14ac:dyDescent="0.2">
      <c r="A5" s="11" t="s">
        <v>383</v>
      </c>
      <c r="B5" s="11" t="s">
        <v>384</v>
      </c>
      <c r="C5" s="11" t="s">
        <v>383</v>
      </c>
      <c r="D5" s="11" t="s">
        <v>275</v>
      </c>
      <c r="E5" s="12">
        <v>15</v>
      </c>
      <c r="F5" s="12">
        <v>225</v>
      </c>
      <c r="G5" s="12">
        <v>10</v>
      </c>
      <c r="H5" s="12">
        <v>400</v>
      </c>
      <c r="I5" s="12"/>
      <c r="J5" s="12"/>
      <c r="K5" s="12"/>
      <c r="L5" s="12"/>
      <c r="M5" s="12"/>
      <c r="N5" s="12"/>
      <c r="O5" s="12"/>
      <c r="P5" s="12"/>
      <c r="Q5" s="12"/>
      <c r="R5" s="12"/>
      <c r="S5" s="13"/>
      <c r="T5" s="12">
        <f t="shared" ref="T5:T19" si="0">SUM(I5:S5)</f>
        <v>0</v>
      </c>
      <c r="U5" s="12">
        <f t="shared" ref="U5:U19" si="1">$T5/$H5</f>
        <v>0</v>
      </c>
      <c r="V5" s="57"/>
      <c r="W5" s="15">
        <v>0.06</v>
      </c>
      <c r="X5" s="15">
        <f t="shared" ref="X5:X19" si="2">$U5*$W5</f>
        <v>0</v>
      </c>
      <c r="Y5" s="43">
        <f>SUM(X5:X19)</f>
        <v>1.9100000000000001</v>
      </c>
      <c r="Z5" s="3">
        <f>Y5*100/$Y$144</f>
        <v>7.0246414122839287</v>
      </c>
    </row>
    <row r="6" spans="1:26" x14ac:dyDescent="0.2">
      <c r="A6" s="11" t="s">
        <v>385</v>
      </c>
      <c r="B6" s="11" t="s">
        <v>386</v>
      </c>
      <c r="C6" s="11" t="s">
        <v>385</v>
      </c>
      <c r="D6" s="11" t="s">
        <v>275</v>
      </c>
      <c r="E6" s="12">
        <v>15</v>
      </c>
      <c r="F6" s="12">
        <v>300</v>
      </c>
      <c r="G6" s="12">
        <v>10</v>
      </c>
      <c r="H6" s="12">
        <v>300</v>
      </c>
      <c r="I6" s="12"/>
      <c r="J6" s="12"/>
      <c r="K6" s="12"/>
      <c r="L6" s="12"/>
      <c r="M6" s="12"/>
      <c r="N6" s="12"/>
      <c r="O6" s="12"/>
      <c r="P6" s="12"/>
      <c r="Q6" s="12"/>
      <c r="R6" s="12"/>
      <c r="S6" s="13"/>
      <c r="T6" s="12">
        <f t="shared" si="0"/>
        <v>0</v>
      </c>
      <c r="U6" s="12">
        <f t="shared" si="1"/>
        <v>0</v>
      </c>
      <c r="V6" s="57"/>
      <c r="W6" s="15">
        <v>0.06</v>
      </c>
      <c r="X6" s="15">
        <f t="shared" si="2"/>
        <v>0</v>
      </c>
      <c r="Y6" s="43"/>
    </row>
    <row r="7" spans="1:26" x14ac:dyDescent="0.2">
      <c r="A7" s="36" t="s">
        <v>387</v>
      </c>
      <c r="B7" s="36" t="s">
        <v>259</v>
      </c>
      <c r="C7" s="31" t="s">
        <v>388</v>
      </c>
      <c r="D7" s="36" t="s">
        <v>277</v>
      </c>
      <c r="E7" s="12" t="s">
        <v>167</v>
      </c>
      <c r="F7" s="12">
        <v>300</v>
      </c>
      <c r="G7" s="12">
        <v>10</v>
      </c>
      <c r="H7" s="12">
        <v>300</v>
      </c>
      <c r="I7" s="12"/>
      <c r="J7" s="12"/>
      <c r="K7" s="12"/>
      <c r="L7" s="12"/>
      <c r="M7" s="12"/>
      <c r="N7" s="12"/>
      <c r="O7" s="12"/>
      <c r="P7" s="12"/>
      <c r="Q7" s="12"/>
      <c r="R7" s="12"/>
      <c r="S7" s="13"/>
      <c r="T7" s="12">
        <f t="shared" si="0"/>
        <v>0</v>
      </c>
      <c r="U7" s="12">
        <f t="shared" si="1"/>
        <v>0</v>
      </c>
      <c r="V7" s="57"/>
      <c r="W7" s="15">
        <v>0.06</v>
      </c>
      <c r="X7" s="15">
        <f t="shared" si="2"/>
        <v>0</v>
      </c>
      <c r="Y7" s="43"/>
    </row>
    <row r="8" spans="1:26" x14ac:dyDescent="0.2">
      <c r="A8" s="11" t="s">
        <v>258</v>
      </c>
      <c r="B8" s="11" t="s">
        <v>259</v>
      </c>
      <c r="C8" s="11" t="s">
        <v>258</v>
      </c>
      <c r="D8" s="11" t="s">
        <v>275</v>
      </c>
      <c r="E8" s="12">
        <v>15</v>
      </c>
      <c r="F8" s="12">
        <v>375</v>
      </c>
      <c r="G8" s="12">
        <v>10</v>
      </c>
      <c r="H8" s="12">
        <v>200</v>
      </c>
      <c r="I8" s="12"/>
      <c r="J8" s="12"/>
      <c r="K8" s="12"/>
      <c r="L8" s="12"/>
      <c r="M8" s="12"/>
      <c r="N8" s="12"/>
      <c r="O8" s="12"/>
      <c r="P8" s="12"/>
      <c r="Q8" s="12"/>
      <c r="R8" s="12"/>
      <c r="S8" s="13"/>
      <c r="T8" s="12">
        <f t="shared" si="0"/>
        <v>0</v>
      </c>
      <c r="U8" s="12">
        <f t="shared" si="1"/>
        <v>0</v>
      </c>
      <c r="V8" s="57"/>
      <c r="W8" s="15">
        <v>0.06</v>
      </c>
      <c r="X8" s="15">
        <f t="shared" si="2"/>
        <v>0</v>
      </c>
      <c r="Y8" s="43"/>
    </row>
    <row r="9" spans="1:26" x14ac:dyDescent="0.2">
      <c r="A9" s="11" t="s">
        <v>26</v>
      </c>
      <c r="B9" s="11" t="s">
        <v>27</v>
      </c>
      <c r="C9" s="11" t="s">
        <v>26</v>
      </c>
      <c r="D9" s="11" t="s">
        <v>275</v>
      </c>
      <c r="E9" s="12">
        <v>15</v>
      </c>
      <c r="F9" s="12">
        <v>457</v>
      </c>
      <c r="G9" s="12">
        <v>10</v>
      </c>
      <c r="H9" s="12">
        <v>200</v>
      </c>
      <c r="I9" s="12"/>
      <c r="J9" s="12"/>
      <c r="K9" s="12"/>
      <c r="L9" s="12"/>
      <c r="M9" s="12"/>
      <c r="N9" s="12">
        <v>1400</v>
      </c>
      <c r="O9" s="12"/>
      <c r="P9" s="12"/>
      <c r="Q9" s="12"/>
      <c r="R9" s="12"/>
      <c r="S9" s="13"/>
      <c r="T9" s="12">
        <f t="shared" si="0"/>
        <v>1400</v>
      </c>
      <c r="U9" s="12">
        <f t="shared" si="1"/>
        <v>7</v>
      </c>
      <c r="V9" s="57"/>
      <c r="W9" s="15">
        <v>0.05</v>
      </c>
      <c r="X9" s="15">
        <f t="shared" si="2"/>
        <v>0.35000000000000003</v>
      </c>
    </row>
    <row r="10" spans="1:26" x14ac:dyDescent="0.2">
      <c r="A10" s="36" t="s">
        <v>169</v>
      </c>
      <c r="B10" s="36" t="s">
        <v>27</v>
      </c>
      <c r="C10" s="36">
        <v>90441400</v>
      </c>
      <c r="D10" s="36" t="s">
        <v>277</v>
      </c>
      <c r="E10" s="12" t="s">
        <v>167</v>
      </c>
      <c r="F10" s="12">
        <v>450</v>
      </c>
      <c r="G10" s="12">
        <v>10</v>
      </c>
      <c r="H10" s="12">
        <v>200</v>
      </c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3"/>
      <c r="T10" s="12">
        <f t="shared" si="0"/>
        <v>0</v>
      </c>
      <c r="U10" s="12">
        <f t="shared" si="1"/>
        <v>0</v>
      </c>
      <c r="V10" s="57"/>
      <c r="W10" s="15">
        <v>0.05</v>
      </c>
      <c r="X10" s="15">
        <f t="shared" si="2"/>
        <v>0</v>
      </c>
    </row>
    <row r="11" spans="1:26" x14ac:dyDescent="0.2">
      <c r="A11" s="11" t="s">
        <v>24</v>
      </c>
      <c r="B11" s="11" t="s">
        <v>25</v>
      </c>
      <c r="C11" s="11" t="s">
        <v>24</v>
      </c>
      <c r="D11" s="11" t="s">
        <v>275</v>
      </c>
      <c r="E11" s="12">
        <v>15</v>
      </c>
      <c r="F11" s="12">
        <v>610</v>
      </c>
      <c r="G11" s="12">
        <v>10</v>
      </c>
      <c r="H11" s="12">
        <v>100</v>
      </c>
      <c r="I11" s="12"/>
      <c r="J11" s="12"/>
      <c r="K11" s="12"/>
      <c r="L11" s="12"/>
      <c r="M11" s="12">
        <v>900</v>
      </c>
      <c r="N11" s="12">
        <v>3000</v>
      </c>
      <c r="O11" s="12"/>
      <c r="P11" s="12"/>
      <c r="Q11" s="12"/>
      <c r="R11" s="12"/>
      <c r="S11" s="13"/>
      <c r="T11" s="12">
        <f t="shared" si="0"/>
        <v>3900</v>
      </c>
      <c r="U11" s="12">
        <f t="shared" si="1"/>
        <v>39</v>
      </c>
      <c r="V11" s="57"/>
      <c r="W11" s="15">
        <v>0.04</v>
      </c>
      <c r="X11" s="15">
        <f t="shared" si="2"/>
        <v>1.56</v>
      </c>
    </row>
    <row r="12" spans="1:26" x14ac:dyDescent="0.2">
      <c r="A12" s="36" t="s">
        <v>168</v>
      </c>
      <c r="B12" s="36" t="s">
        <v>25</v>
      </c>
      <c r="C12" s="36">
        <v>90441600</v>
      </c>
      <c r="D12" s="36" t="s">
        <v>277</v>
      </c>
      <c r="E12" s="12" t="s">
        <v>167</v>
      </c>
      <c r="F12" s="12">
        <v>600</v>
      </c>
      <c r="G12" s="12">
        <v>10</v>
      </c>
      <c r="H12" s="12">
        <v>100</v>
      </c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3"/>
      <c r="T12" s="12">
        <f t="shared" si="0"/>
        <v>0</v>
      </c>
      <c r="U12" s="12">
        <f t="shared" si="1"/>
        <v>0</v>
      </c>
      <c r="V12" s="57"/>
      <c r="W12" s="15">
        <v>0.04</v>
      </c>
      <c r="X12" s="15">
        <f t="shared" si="2"/>
        <v>0</v>
      </c>
    </row>
    <row r="13" spans="1:26" x14ac:dyDescent="0.2">
      <c r="A13" s="11" t="s">
        <v>150</v>
      </c>
      <c r="B13" s="11" t="s">
        <v>151</v>
      </c>
      <c r="C13" s="11" t="s">
        <v>150</v>
      </c>
      <c r="D13" s="11" t="s">
        <v>275</v>
      </c>
      <c r="E13" s="12">
        <v>15</v>
      </c>
      <c r="F13" s="12">
        <v>760</v>
      </c>
      <c r="G13" s="12">
        <v>10</v>
      </c>
      <c r="H13" s="12">
        <v>100</v>
      </c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3"/>
      <c r="T13" s="12">
        <f t="shared" si="0"/>
        <v>0</v>
      </c>
      <c r="U13" s="12">
        <f t="shared" si="1"/>
        <v>0</v>
      </c>
      <c r="V13" s="57"/>
      <c r="W13" s="15">
        <v>0.04</v>
      </c>
      <c r="X13" s="15">
        <f t="shared" si="2"/>
        <v>0</v>
      </c>
    </row>
    <row r="14" spans="1:26" x14ac:dyDescent="0.2">
      <c r="A14" s="11" t="s">
        <v>20</v>
      </c>
      <c r="B14" s="11" t="s">
        <v>21</v>
      </c>
      <c r="C14" s="11" t="s">
        <v>20</v>
      </c>
      <c r="D14" s="11" t="s">
        <v>275</v>
      </c>
      <c r="E14" s="12">
        <v>15</v>
      </c>
      <c r="F14" s="12">
        <v>915</v>
      </c>
      <c r="G14" s="12">
        <v>10</v>
      </c>
      <c r="H14" s="12">
        <v>100</v>
      </c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3"/>
      <c r="T14" s="12">
        <f t="shared" si="0"/>
        <v>0</v>
      </c>
      <c r="U14" s="12">
        <f t="shared" si="1"/>
        <v>0</v>
      </c>
      <c r="V14" s="57"/>
      <c r="W14" s="15">
        <v>0.05</v>
      </c>
      <c r="X14" s="15">
        <f t="shared" si="2"/>
        <v>0</v>
      </c>
    </row>
    <row r="15" spans="1:26" x14ac:dyDescent="0.2">
      <c r="A15" s="13" t="s">
        <v>166</v>
      </c>
      <c r="B15" s="13" t="s">
        <v>21</v>
      </c>
      <c r="C15" s="13">
        <v>90441800</v>
      </c>
      <c r="D15" s="36" t="s">
        <v>277</v>
      </c>
      <c r="E15" s="12" t="s">
        <v>167</v>
      </c>
      <c r="F15" s="12">
        <v>900</v>
      </c>
      <c r="G15" s="12">
        <v>10</v>
      </c>
      <c r="H15" s="12">
        <v>100</v>
      </c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3"/>
      <c r="T15" s="12">
        <f t="shared" si="0"/>
        <v>0</v>
      </c>
      <c r="U15" s="12">
        <f t="shared" si="1"/>
        <v>0</v>
      </c>
      <c r="V15" s="57"/>
      <c r="W15" s="15">
        <v>0.05</v>
      </c>
      <c r="X15" s="15">
        <f t="shared" si="2"/>
        <v>0</v>
      </c>
    </row>
    <row r="16" spans="1:26" x14ac:dyDescent="0.2">
      <c r="A16" s="11" t="s">
        <v>16</v>
      </c>
      <c r="B16" s="11" t="s">
        <v>17</v>
      </c>
      <c r="C16" s="11" t="s">
        <v>16</v>
      </c>
      <c r="D16" s="11" t="s">
        <v>275</v>
      </c>
      <c r="E16" s="12">
        <v>15</v>
      </c>
      <c r="F16" s="12">
        <v>1220</v>
      </c>
      <c r="G16" s="12">
        <v>10</v>
      </c>
      <c r="H16" s="12">
        <v>50</v>
      </c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3"/>
      <c r="T16" s="12">
        <f t="shared" si="0"/>
        <v>0</v>
      </c>
      <c r="U16" s="12">
        <f t="shared" si="1"/>
        <v>0</v>
      </c>
      <c r="V16" s="57"/>
      <c r="W16" s="15">
        <v>0.04</v>
      </c>
      <c r="X16" s="15">
        <f t="shared" si="2"/>
        <v>0</v>
      </c>
    </row>
    <row r="17" spans="1:26" x14ac:dyDescent="0.2">
      <c r="A17" s="11" t="s">
        <v>148</v>
      </c>
      <c r="B17" s="11" t="s">
        <v>149</v>
      </c>
      <c r="C17" s="11" t="s">
        <v>148</v>
      </c>
      <c r="D17" s="11" t="s">
        <v>275</v>
      </c>
      <c r="E17" s="12">
        <v>15</v>
      </c>
      <c r="F17" s="12">
        <v>1524</v>
      </c>
      <c r="G17" s="12">
        <v>10</v>
      </c>
      <c r="H17" s="12">
        <v>50</v>
      </c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3"/>
      <c r="T17" s="12">
        <f t="shared" si="0"/>
        <v>0</v>
      </c>
      <c r="U17" s="12">
        <f t="shared" si="1"/>
        <v>0</v>
      </c>
      <c r="V17" s="57"/>
      <c r="W17" s="15">
        <v>0.05</v>
      </c>
      <c r="X17" s="15">
        <f t="shared" si="2"/>
        <v>0</v>
      </c>
    </row>
    <row r="18" spans="1:26" x14ac:dyDescent="0.2">
      <c r="A18" s="11" t="s">
        <v>146</v>
      </c>
      <c r="B18" s="11" t="s">
        <v>147</v>
      </c>
      <c r="C18" s="11" t="s">
        <v>146</v>
      </c>
      <c r="D18" s="11" t="s">
        <v>275</v>
      </c>
      <c r="E18" s="12">
        <v>15</v>
      </c>
      <c r="F18" s="12">
        <v>1800</v>
      </c>
      <c r="G18" s="12">
        <v>10</v>
      </c>
      <c r="H18" s="12">
        <v>50</v>
      </c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3"/>
      <c r="T18" s="12">
        <f t="shared" si="0"/>
        <v>0</v>
      </c>
      <c r="U18" s="12">
        <f t="shared" si="1"/>
        <v>0</v>
      </c>
      <c r="V18" s="57"/>
      <c r="W18" s="15">
        <v>0.06</v>
      </c>
      <c r="X18" s="15">
        <f t="shared" si="2"/>
        <v>0</v>
      </c>
    </row>
    <row r="19" spans="1:26" x14ac:dyDescent="0.2">
      <c r="A19" s="11" t="s">
        <v>353</v>
      </c>
      <c r="B19" s="11" t="s">
        <v>354</v>
      </c>
      <c r="C19" s="11" t="s">
        <v>146</v>
      </c>
      <c r="D19" s="11" t="s">
        <v>275</v>
      </c>
      <c r="E19" s="12">
        <v>15</v>
      </c>
      <c r="F19" s="12">
        <v>2100</v>
      </c>
      <c r="G19" s="12">
        <v>10</v>
      </c>
      <c r="H19" s="12">
        <v>50</v>
      </c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3"/>
      <c r="T19" s="12">
        <f t="shared" si="0"/>
        <v>0</v>
      </c>
      <c r="U19" s="12">
        <f t="shared" si="1"/>
        <v>0</v>
      </c>
      <c r="V19" s="57"/>
      <c r="W19" s="15">
        <v>0.06</v>
      </c>
      <c r="X19" s="15">
        <f t="shared" si="2"/>
        <v>0</v>
      </c>
    </row>
    <row r="20" spans="1:26" ht="15" x14ac:dyDescent="0.2">
      <c r="A20" s="60" t="s">
        <v>28</v>
      </c>
      <c r="B20" s="60"/>
      <c r="C20" s="60"/>
      <c r="D20" s="60"/>
      <c r="E20" s="60"/>
      <c r="F20" s="12"/>
      <c r="G20" s="20"/>
      <c r="H20" s="20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21"/>
      <c r="T20" s="12"/>
      <c r="U20" s="12"/>
      <c r="V20" s="57"/>
      <c r="W20" s="12"/>
      <c r="X20" s="15"/>
    </row>
    <row r="21" spans="1:26" x14ac:dyDescent="0.2">
      <c r="A21" s="11" t="s">
        <v>260</v>
      </c>
      <c r="B21" s="11" t="s">
        <v>229</v>
      </c>
      <c r="C21" s="11" t="s">
        <v>260</v>
      </c>
      <c r="D21" s="11" t="s">
        <v>275</v>
      </c>
      <c r="E21" s="12">
        <v>20</v>
      </c>
      <c r="F21" s="12">
        <v>100</v>
      </c>
      <c r="G21" s="12">
        <v>10</v>
      </c>
      <c r="H21" s="12">
        <v>500</v>
      </c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3"/>
      <c r="T21" s="12">
        <f t="shared" ref="T21:T37" si="3">SUM(I21:S21)</f>
        <v>0</v>
      </c>
      <c r="U21" s="12">
        <f t="shared" ref="U21:U37" si="4">$T21/$H21</f>
        <v>0</v>
      </c>
      <c r="V21" s="57"/>
      <c r="W21" s="15">
        <v>0.06</v>
      </c>
      <c r="X21" s="15">
        <f t="shared" ref="X21:X37" si="5">$U21*$W21</f>
        <v>0</v>
      </c>
      <c r="Y21" s="43">
        <f>SUM(X21:X37)</f>
        <v>5.99</v>
      </c>
      <c r="Z21" s="3">
        <f>Y21*100/$Y$144</f>
        <v>22.030158146377346</v>
      </c>
    </row>
    <row r="22" spans="1:26" x14ac:dyDescent="0.2">
      <c r="A22" s="36" t="s">
        <v>228</v>
      </c>
      <c r="B22" s="36" t="s">
        <v>229</v>
      </c>
      <c r="C22" s="36">
        <v>90442100</v>
      </c>
      <c r="D22" s="36" t="s">
        <v>277</v>
      </c>
      <c r="E22" s="12" t="s">
        <v>46</v>
      </c>
      <c r="F22" s="12">
        <v>100</v>
      </c>
      <c r="G22" s="12">
        <v>10</v>
      </c>
      <c r="H22" s="12">
        <v>500</v>
      </c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3"/>
      <c r="T22" s="12">
        <f t="shared" si="3"/>
        <v>0</v>
      </c>
      <c r="U22" s="12">
        <f t="shared" si="4"/>
        <v>0</v>
      </c>
      <c r="V22" s="57"/>
      <c r="W22" s="15">
        <v>0.06</v>
      </c>
      <c r="X22" s="15">
        <f t="shared" si="5"/>
        <v>0</v>
      </c>
      <c r="Y22" s="43"/>
    </row>
    <row r="23" spans="1:26" x14ac:dyDescent="0.2">
      <c r="A23" s="36" t="s">
        <v>172</v>
      </c>
      <c r="B23" s="36" t="s">
        <v>173</v>
      </c>
      <c r="C23" s="36">
        <v>90447000</v>
      </c>
      <c r="D23" s="36" t="s">
        <v>277</v>
      </c>
      <c r="E23" s="12" t="s">
        <v>46</v>
      </c>
      <c r="F23" s="12">
        <v>240</v>
      </c>
      <c r="G23" s="12">
        <v>10</v>
      </c>
      <c r="H23" s="12">
        <v>250</v>
      </c>
      <c r="I23" s="12"/>
      <c r="J23" s="12"/>
      <c r="K23" s="12"/>
      <c r="L23" s="12"/>
      <c r="M23" s="12"/>
      <c r="N23" s="12">
        <v>3000</v>
      </c>
      <c r="O23" s="12">
        <v>2000</v>
      </c>
      <c r="P23" s="12"/>
      <c r="Q23" s="12"/>
      <c r="R23" s="12">
        <v>5000</v>
      </c>
      <c r="S23" s="13"/>
      <c r="T23" s="12">
        <f t="shared" si="3"/>
        <v>10000</v>
      </c>
      <c r="U23" s="12">
        <f t="shared" si="4"/>
        <v>40</v>
      </c>
      <c r="V23" s="57"/>
      <c r="W23" s="15">
        <v>0.06</v>
      </c>
      <c r="X23" s="15">
        <f t="shared" si="5"/>
        <v>2.4</v>
      </c>
    </row>
    <row r="24" spans="1:26" x14ac:dyDescent="0.2">
      <c r="A24" s="11" t="s">
        <v>389</v>
      </c>
      <c r="B24" s="11" t="s">
        <v>390</v>
      </c>
      <c r="C24" s="11" t="s">
        <v>389</v>
      </c>
      <c r="D24" s="11" t="s">
        <v>275</v>
      </c>
      <c r="E24" s="12">
        <v>20</v>
      </c>
      <c r="F24" s="12">
        <v>300</v>
      </c>
      <c r="G24" s="12">
        <v>10</v>
      </c>
      <c r="H24" s="12">
        <v>200</v>
      </c>
      <c r="I24" s="12"/>
      <c r="J24" s="12"/>
      <c r="K24" s="12"/>
      <c r="L24" s="12"/>
      <c r="M24" s="12"/>
      <c r="N24" s="12">
        <v>1400</v>
      </c>
      <c r="O24" s="12"/>
      <c r="P24" s="12"/>
      <c r="Q24" s="12"/>
      <c r="R24" s="12"/>
      <c r="S24" s="13"/>
      <c r="T24" s="12">
        <f t="shared" si="3"/>
        <v>1400</v>
      </c>
      <c r="U24" s="12">
        <f t="shared" si="4"/>
        <v>7</v>
      </c>
      <c r="V24" s="57"/>
      <c r="W24" s="15">
        <v>0.06</v>
      </c>
      <c r="X24" s="15">
        <f t="shared" si="5"/>
        <v>0.42</v>
      </c>
    </row>
    <row r="25" spans="1:26" x14ac:dyDescent="0.2">
      <c r="A25" s="11" t="s">
        <v>50</v>
      </c>
      <c r="B25" s="11" t="s">
        <v>51</v>
      </c>
      <c r="C25" s="11" t="s">
        <v>50</v>
      </c>
      <c r="D25" s="11" t="s">
        <v>275</v>
      </c>
      <c r="E25" s="12">
        <v>20</v>
      </c>
      <c r="F25" s="12">
        <v>457</v>
      </c>
      <c r="G25" s="12">
        <v>10</v>
      </c>
      <c r="H25" s="12">
        <v>100</v>
      </c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3"/>
      <c r="T25" s="12">
        <f t="shared" si="3"/>
        <v>0</v>
      </c>
      <c r="U25" s="12">
        <f t="shared" si="4"/>
        <v>0</v>
      </c>
      <c r="V25" s="57"/>
      <c r="W25" s="15">
        <v>0.04</v>
      </c>
      <c r="X25" s="15">
        <f t="shared" si="5"/>
        <v>0</v>
      </c>
    </row>
    <row r="26" spans="1:26" x14ac:dyDescent="0.2">
      <c r="A26" s="36" t="s">
        <v>171</v>
      </c>
      <c r="B26" s="36" t="s">
        <v>51</v>
      </c>
      <c r="C26" s="36">
        <v>90442400</v>
      </c>
      <c r="D26" s="36" t="s">
        <v>277</v>
      </c>
      <c r="E26" s="12" t="s">
        <v>46</v>
      </c>
      <c r="F26" s="12">
        <v>450</v>
      </c>
      <c r="G26" s="12">
        <v>10</v>
      </c>
      <c r="H26" s="12">
        <v>100</v>
      </c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3"/>
      <c r="T26" s="12">
        <f t="shared" si="3"/>
        <v>0</v>
      </c>
      <c r="U26" s="12">
        <f t="shared" si="4"/>
        <v>0</v>
      </c>
      <c r="V26" s="57"/>
      <c r="W26" s="15">
        <v>0.04</v>
      </c>
      <c r="X26" s="15">
        <f t="shared" si="5"/>
        <v>0</v>
      </c>
    </row>
    <row r="27" spans="1:26" x14ac:dyDescent="0.2">
      <c r="A27" s="11" t="s">
        <v>47</v>
      </c>
      <c r="B27" s="11" t="s">
        <v>48</v>
      </c>
      <c r="C27" s="11" t="s">
        <v>47</v>
      </c>
      <c r="D27" s="11" t="s">
        <v>275</v>
      </c>
      <c r="E27" s="12">
        <v>20</v>
      </c>
      <c r="F27" s="12">
        <v>610</v>
      </c>
      <c r="G27" s="12">
        <v>10</v>
      </c>
      <c r="H27" s="12">
        <v>100</v>
      </c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3"/>
      <c r="T27" s="12">
        <f t="shared" si="3"/>
        <v>0</v>
      </c>
      <c r="U27" s="12">
        <f t="shared" si="4"/>
        <v>0</v>
      </c>
      <c r="V27" s="57"/>
      <c r="W27" s="15">
        <v>0.06</v>
      </c>
      <c r="X27" s="15">
        <f t="shared" si="5"/>
        <v>0</v>
      </c>
    </row>
    <row r="28" spans="1:26" x14ac:dyDescent="0.2">
      <c r="A28" s="36" t="s">
        <v>49</v>
      </c>
      <c r="B28" s="36" t="s">
        <v>48</v>
      </c>
      <c r="C28" s="36">
        <v>90442600</v>
      </c>
      <c r="D28" s="36" t="s">
        <v>277</v>
      </c>
      <c r="E28" s="12" t="s">
        <v>46</v>
      </c>
      <c r="F28" s="12">
        <v>600</v>
      </c>
      <c r="G28" s="12">
        <v>10</v>
      </c>
      <c r="H28" s="12">
        <v>100</v>
      </c>
      <c r="I28" s="12"/>
      <c r="J28" s="12"/>
      <c r="K28" s="12"/>
      <c r="L28" s="12"/>
      <c r="M28" s="12"/>
      <c r="N28" s="12">
        <v>1600</v>
      </c>
      <c r="O28" s="12"/>
      <c r="P28" s="12"/>
      <c r="Q28" s="12"/>
      <c r="R28" s="12"/>
      <c r="S28" s="13"/>
      <c r="T28" s="12">
        <f t="shared" si="3"/>
        <v>1600</v>
      </c>
      <c r="U28" s="12">
        <f t="shared" si="4"/>
        <v>16</v>
      </c>
      <c r="V28" s="57"/>
      <c r="W28" s="15">
        <v>0.06</v>
      </c>
      <c r="X28" s="15">
        <f t="shared" si="5"/>
        <v>0.96</v>
      </c>
    </row>
    <row r="29" spans="1:26" x14ac:dyDescent="0.2">
      <c r="A29" s="11" t="s">
        <v>154</v>
      </c>
      <c r="B29" s="11" t="s">
        <v>43</v>
      </c>
      <c r="C29" s="11" t="s">
        <v>154</v>
      </c>
      <c r="D29" s="11" t="s">
        <v>275</v>
      </c>
      <c r="E29" s="12">
        <v>20</v>
      </c>
      <c r="F29" s="12">
        <v>760</v>
      </c>
      <c r="G29" s="12">
        <v>10</v>
      </c>
      <c r="H29" s="12">
        <v>100</v>
      </c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3"/>
      <c r="T29" s="12">
        <f t="shared" si="3"/>
        <v>0</v>
      </c>
      <c r="U29" s="12">
        <f t="shared" si="4"/>
        <v>0</v>
      </c>
      <c r="V29" s="57"/>
      <c r="W29" s="15">
        <v>7.0000000000000007E-2</v>
      </c>
      <c r="X29" s="15">
        <f t="shared" si="5"/>
        <v>0</v>
      </c>
    </row>
    <row r="30" spans="1:26" x14ac:dyDescent="0.2">
      <c r="A30" s="36" t="s">
        <v>45</v>
      </c>
      <c r="B30" s="36" t="s">
        <v>43</v>
      </c>
      <c r="C30" s="36">
        <v>90442700</v>
      </c>
      <c r="D30" s="36" t="s">
        <v>277</v>
      </c>
      <c r="E30" s="12" t="s">
        <v>46</v>
      </c>
      <c r="F30" s="12">
        <v>750</v>
      </c>
      <c r="G30" s="12">
        <v>10</v>
      </c>
      <c r="H30" s="12">
        <v>100</v>
      </c>
      <c r="I30" s="12"/>
      <c r="J30" s="12"/>
      <c r="K30" s="12"/>
      <c r="L30" s="12"/>
      <c r="M30" s="12"/>
      <c r="N30" s="12">
        <v>1900</v>
      </c>
      <c r="O30" s="12"/>
      <c r="P30" s="12"/>
      <c r="Q30" s="12"/>
      <c r="R30" s="12">
        <v>1000</v>
      </c>
      <c r="S30" s="13"/>
      <c r="T30" s="12">
        <f t="shared" si="3"/>
        <v>2900</v>
      </c>
      <c r="U30" s="12">
        <f t="shared" si="4"/>
        <v>29</v>
      </c>
      <c r="V30" s="57"/>
      <c r="W30" s="15">
        <v>7.0000000000000007E-2</v>
      </c>
      <c r="X30" s="15">
        <f t="shared" si="5"/>
        <v>2.0300000000000002</v>
      </c>
    </row>
    <row r="31" spans="1:26" x14ac:dyDescent="0.2">
      <c r="A31" s="11" t="s">
        <v>38</v>
      </c>
      <c r="B31" s="11" t="s">
        <v>39</v>
      </c>
      <c r="C31" s="11" t="s">
        <v>38</v>
      </c>
      <c r="D31" s="11" t="s">
        <v>275</v>
      </c>
      <c r="E31" s="12">
        <v>20</v>
      </c>
      <c r="F31" s="12">
        <v>915</v>
      </c>
      <c r="G31" s="12">
        <v>10</v>
      </c>
      <c r="H31" s="12">
        <v>50</v>
      </c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3"/>
      <c r="T31" s="12">
        <f t="shared" si="3"/>
        <v>0</v>
      </c>
      <c r="U31" s="12">
        <f t="shared" si="4"/>
        <v>0</v>
      </c>
      <c r="V31" s="57"/>
      <c r="W31" s="15">
        <v>0.04</v>
      </c>
      <c r="X31" s="15">
        <f t="shared" si="5"/>
        <v>0</v>
      </c>
    </row>
    <row r="32" spans="1:26" x14ac:dyDescent="0.2">
      <c r="A32" s="36" t="s">
        <v>170</v>
      </c>
      <c r="B32" s="36" t="s">
        <v>39</v>
      </c>
      <c r="C32" s="36">
        <v>90442800</v>
      </c>
      <c r="D32" s="36" t="s">
        <v>277</v>
      </c>
      <c r="E32" s="12" t="s">
        <v>46</v>
      </c>
      <c r="F32" s="12">
        <v>900</v>
      </c>
      <c r="G32" s="12">
        <v>10</v>
      </c>
      <c r="H32" s="12">
        <v>50</v>
      </c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3"/>
      <c r="T32" s="12">
        <f t="shared" si="3"/>
        <v>0</v>
      </c>
      <c r="U32" s="12">
        <f t="shared" si="4"/>
        <v>0</v>
      </c>
      <c r="V32" s="57"/>
      <c r="W32" s="15">
        <v>0.04</v>
      </c>
      <c r="X32" s="15">
        <f t="shared" si="5"/>
        <v>0</v>
      </c>
    </row>
    <row r="33" spans="1:26" x14ac:dyDescent="0.2">
      <c r="A33" s="11" t="s">
        <v>34</v>
      </c>
      <c r="B33" s="11" t="s">
        <v>35</v>
      </c>
      <c r="C33" s="11" t="s">
        <v>34</v>
      </c>
      <c r="D33" s="11" t="s">
        <v>275</v>
      </c>
      <c r="E33" s="12">
        <v>20</v>
      </c>
      <c r="F33" s="12">
        <v>1220</v>
      </c>
      <c r="G33" s="12">
        <v>10</v>
      </c>
      <c r="H33" s="12">
        <v>50</v>
      </c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3"/>
      <c r="T33" s="12">
        <f t="shared" si="3"/>
        <v>0</v>
      </c>
      <c r="U33" s="12">
        <f t="shared" si="4"/>
        <v>0</v>
      </c>
      <c r="V33" s="57"/>
      <c r="W33" s="15">
        <v>0.06</v>
      </c>
      <c r="X33" s="15">
        <f t="shared" si="5"/>
        <v>0</v>
      </c>
    </row>
    <row r="34" spans="1:26" x14ac:dyDescent="0.2">
      <c r="A34" s="11" t="s">
        <v>32</v>
      </c>
      <c r="B34" s="11" t="s">
        <v>33</v>
      </c>
      <c r="C34" s="11" t="s">
        <v>32</v>
      </c>
      <c r="D34" s="11" t="s">
        <v>275</v>
      </c>
      <c r="E34" s="12">
        <v>20</v>
      </c>
      <c r="F34" s="12">
        <v>1524</v>
      </c>
      <c r="G34" s="12">
        <v>10</v>
      </c>
      <c r="H34" s="12">
        <v>50</v>
      </c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3"/>
      <c r="T34" s="12">
        <f t="shared" si="3"/>
        <v>0</v>
      </c>
      <c r="U34" s="12">
        <f t="shared" si="4"/>
        <v>0</v>
      </c>
      <c r="V34" s="57"/>
      <c r="W34" s="15">
        <v>7.0000000000000007E-2</v>
      </c>
      <c r="X34" s="15">
        <f t="shared" si="5"/>
        <v>0</v>
      </c>
    </row>
    <row r="35" spans="1:26" x14ac:dyDescent="0.2">
      <c r="A35" s="11" t="s">
        <v>214</v>
      </c>
      <c r="B35" s="11" t="s">
        <v>30</v>
      </c>
      <c r="C35" s="11" t="s">
        <v>214</v>
      </c>
      <c r="D35" s="11" t="s">
        <v>275</v>
      </c>
      <c r="E35" s="12">
        <v>20</v>
      </c>
      <c r="F35" s="12">
        <v>1800</v>
      </c>
      <c r="G35" s="12">
        <v>10</v>
      </c>
      <c r="H35" s="12">
        <v>50</v>
      </c>
      <c r="I35" s="12"/>
      <c r="J35" s="12"/>
      <c r="K35" s="12"/>
      <c r="L35" s="12"/>
      <c r="M35" s="12"/>
      <c r="N35" s="12"/>
      <c r="O35" s="12">
        <v>100</v>
      </c>
      <c r="P35" s="12"/>
      <c r="Q35" s="12"/>
      <c r="R35" s="12"/>
      <c r="S35" s="13"/>
      <c r="T35" s="12">
        <f t="shared" si="3"/>
        <v>100</v>
      </c>
      <c r="U35" s="12">
        <f t="shared" si="4"/>
        <v>2</v>
      </c>
      <c r="V35" s="57"/>
      <c r="W35" s="15">
        <v>0.09</v>
      </c>
      <c r="X35" s="15">
        <f t="shared" si="5"/>
        <v>0.18</v>
      </c>
    </row>
    <row r="36" spans="1:26" x14ac:dyDescent="0.2">
      <c r="A36" s="11" t="s">
        <v>212</v>
      </c>
      <c r="B36" s="11" t="s">
        <v>213</v>
      </c>
      <c r="C36" s="11" t="s">
        <v>212</v>
      </c>
      <c r="D36" s="11" t="s">
        <v>275</v>
      </c>
      <c r="E36" s="12">
        <v>20</v>
      </c>
      <c r="F36" s="12">
        <v>2100</v>
      </c>
      <c r="G36" s="12">
        <v>10</v>
      </c>
      <c r="H36" s="12">
        <v>50</v>
      </c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3"/>
      <c r="T36" s="12">
        <f t="shared" si="3"/>
        <v>0</v>
      </c>
      <c r="U36" s="12">
        <f t="shared" si="4"/>
        <v>0</v>
      </c>
      <c r="V36" s="57"/>
      <c r="W36" s="15">
        <v>7.0000000000000007E-2</v>
      </c>
      <c r="X36" s="15">
        <f t="shared" si="5"/>
        <v>0</v>
      </c>
    </row>
    <row r="37" spans="1:26" x14ac:dyDescent="0.2">
      <c r="A37" s="11" t="s">
        <v>242</v>
      </c>
      <c r="B37" s="11" t="s">
        <v>243</v>
      </c>
      <c r="C37" s="11" t="s">
        <v>242</v>
      </c>
      <c r="D37" s="11" t="s">
        <v>275</v>
      </c>
      <c r="E37" s="12">
        <v>20</v>
      </c>
      <c r="F37" s="12">
        <v>2400</v>
      </c>
      <c r="G37" s="12">
        <v>10</v>
      </c>
      <c r="H37" s="12">
        <v>50</v>
      </c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3"/>
      <c r="T37" s="12">
        <f t="shared" si="3"/>
        <v>0</v>
      </c>
      <c r="U37" s="12">
        <f t="shared" si="4"/>
        <v>0</v>
      </c>
      <c r="V37" s="57"/>
      <c r="W37" s="15">
        <v>7.0000000000000007E-2</v>
      </c>
      <c r="X37" s="15">
        <f t="shared" si="5"/>
        <v>0</v>
      </c>
    </row>
    <row r="38" spans="1:26" ht="15" x14ac:dyDescent="0.2">
      <c r="A38" s="60" t="s">
        <v>52</v>
      </c>
      <c r="B38" s="60"/>
      <c r="C38" s="60"/>
      <c r="D38" s="60"/>
      <c r="E38" s="60"/>
      <c r="F38" s="24"/>
      <c r="G38" s="10"/>
      <c r="H38" s="10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25"/>
      <c r="T38" s="12"/>
      <c r="U38" s="12"/>
      <c r="V38" s="57"/>
      <c r="W38" s="12"/>
      <c r="X38" s="15"/>
    </row>
    <row r="39" spans="1:26" x14ac:dyDescent="0.2">
      <c r="A39" s="11" t="s">
        <v>261</v>
      </c>
      <c r="B39" s="11" t="s">
        <v>262</v>
      </c>
      <c r="C39" s="11" t="s">
        <v>261</v>
      </c>
      <c r="D39" s="11" t="s">
        <v>275</v>
      </c>
      <c r="E39" s="12">
        <v>25</v>
      </c>
      <c r="F39" s="12">
        <v>200</v>
      </c>
      <c r="G39" s="12">
        <v>10</v>
      </c>
      <c r="H39" s="12">
        <v>150</v>
      </c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3"/>
      <c r="T39" s="12">
        <f t="shared" ref="T39:T57" si="6">SUM(I39:S39)</f>
        <v>0</v>
      </c>
      <c r="U39" s="12">
        <f t="shared" ref="U39:U57" si="7">$T39/$H39</f>
        <v>0</v>
      </c>
      <c r="V39" s="57"/>
      <c r="W39" s="15">
        <v>0.06</v>
      </c>
      <c r="X39" s="15">
        <f t="shared" ref="X39:X57" si="8">$U39*$W39</f>
        <v>0</v>
      </c>
      <c r="Y39" s="43">
        <f>SUM(X39:X57)</f>
        <v>9.36</v>
      </c>
      <c r="Z39" s="3">
        <f>Y39*100/$Y$144</f>
        <v>34.424420742920191</v>
      </c>
    </row>
    <row r="40" spans="1:26" x14ac:dyDescent="0.2">
      <c r="A40" s="36" t="s">
        <v>198</v>
      </c>
      <c r="B40" s="36" t="s">
        <v>199</v>
      </c>
      <c r="C40" s="36">
        <v>90448000</v>
      </c>
      <c r="D40" s="36" t="s">
        <v>277</v>
      </c>
      <c r="E40" s="12" t="s">
        <v>63</v>
      </c>
      <c r="F40" s="12">
        <v>270</v>
      </c>
      <c r="G40" s="12">
        <v>10</v>
      </c>
      <c r="H40" s="12">
        <v>100</v>
      </c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3"/>
      <c r="T40" s="12">
        <f t="shared" si="6"/>
        <v>0</v>
      </c>
      <c r="U40" s="12">
        <f t="shared" si="7"/>
        <v>0</v>
      </c>
      <c r="V40" s="57"/>
      <c r="W40" s="15">
        <v>0.06</v>
      </c>
      <c r="X40" s="15">
        <f t="shared" si="8"/>
        <v>0</v>
      </c>
    </row>
    <row r="41" spans="1:26" x14ac:dyDescent="0.2">
      <c r="A41" s="36" t="s">
        <v>392</v>
      </c>
      <c r="B41" s="36" t="s">
        <v>391</v>
      </c>
      <c r="C41" s="31" t="s">
        <v>393</v>
      </c>
      <c r="D41" s="36" t="s">
        <v>277</v>
      </c>
      <c r="E41" s="12" t="s">
        <v>63</v>
      </c>
      <c r="F41" s="12">
        <v>300</v>
      </c>
      <c r="G41" s="12">
        <v>10</v>
      </c>
      <c r="H41" s="12">
        <v>100</v>
      </c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3"/>
      <c r="T41" s="12">
        <f t="shared" si="6"/>
        <v>0</v>
      </c>
      <c r="U41" s="12">
        <f t="shared" si="7"/>
        <v>0</v>
      </c>
      <c r="V41" s="57"/>
      <c r="W41" s="15">
        <v>0.06</v>
      </c>
      <c r="X41" s="15">
        <f t="shared" si="8"/>
        <v>0</v>
      </c>
    </row>
    <row r="42" spans="1:26" x14ac:dyDescent="0.2">
      <c r="A42" s="27" t="s">
        <v>67</v>
      </c>
      <c r="B42" s="27" t="s">
        <v>68</v>
      </c>
      <c r="C42" s="27" t="s">
        <v>69</v>
      </c>
      <c r="D42" s="11" t="s">
        <v>275</v>
      </c>
      <c r="E42" s="12">
        <v>25</v>
      </c>
      <c r="F42" s="12">
        <v>375</v>
      </c>
      <c r="G42" s="12">
        <v>10</v>
      </c>
      <c r="H42" s="12">
        <v>100</v>
      </c>
      <c r="I42" s="12"/>
      <c r="J42" s="12"/>
      <c r="K42" s="12"/>
      <c r="L42" s="12">
        <v>200</v>
      </c>
      <c r="M42" s="12">
        <v>500</v>
      </c>
      <c r="N42" s="12">
        <v>500</v>
      </c>
      <c r="O42" s="12"/>
      <c r="P42" s="12"/>
      <c r="Q42" s="12"/>
      <c r="R42" s="12"/>
      <c r="S42" s="13"/>
      <c r="T42" s="12">
        <f t="shared" si="6"/>
        <v>1200</v>
      </c>
      <c r="U42" s="12">
        <f t="shared" si="7"/>
        <v>12</v>
      </c>
      <c r="V42" s="57"/>
      <c r="W42" s="15">
        <v>0.06</v>
      </c>
      <c r="X42" s="15">
        <f t="shared" si="8"/>
        <v>0.72</v>
      </c>
    </row>
    <row r="43" spans="1:26" x14ac:dyDescent="0.2">
      <c r="A43" s="11" t="s">
        <v>64</v>
      </c>
      <c r="B43" s="11" t="s">
        <v>65</v>
      </c>
      <c r="C43" s="11" t="s">
        <v>64</v>
      </c>
      <c r="D43" s="11" t="s">
        <v>275</v>
      </c>
      <c r="E43" s="12">
        <v>25</v>
      </c>
      <c r="F43" s="12">
        <v>457</v>
      </c>
      <c r="G43" s="12">
        <v>10</v>
      </c>
      <c r="H43" s="12">
        <v>100</v>
      </c>
      <c r="I43" s="12"/>
      <c r="J43" s="12"/>
      <c r="K43" s="12"/>
      <c r="L43" s="12"/>
      <c r="M43" s="12">
        <v>800</v>
      </c>
      <c r="N43" s="12">
        <v>500</v>
      </c>
      <c r="O43" s="12">
        <v>500</v>
      </c>
      <c r="P43" s="12"/>
      <c r="Q43" s="12"/>
      <c r="R43" s="12"/>
      <c r="S43" s="13"/>
      <c r="T43" s="12">
        <f t="shared" si="6"/>
        <v>1800</v>
      </c>
      <c r="U43" s="12">
        <f t="shared" si="7"/>
        <v>18</v>
      </c>
      <c r="V43" s="57"/>
      <c r="W43" s="15">
        <v>0.06</v>
      </c>
      <c r="X43" s="15">
        <f t="shared" si="8"/>
        <v>1.08</v>
      </c>
    </row>
    <row r="44" spans="1:26" x14ac:dyDescent="0.2">
      <c r="A44" s="36" t="s">
        <v>66</v>
      </c>
      <c r="B44" s="36" t="s">
        <v>65</v>
      </c>
      <c r="C44" s="36">
        <v>90443400</v>
      </c>
      <c r="D44" s="36" t="s">
        <v>277</v>
      </c>
      <c r="E44" s="12" t="s">
        <v>63</v>
      </c>
      <c r="F44" s="12">
        <v>450</v>
      </c>
      <c r="G44" s="12">
        <v>10</v>
      </c>
      <c r="H44" s="12">
        <v>100</v>
      </c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3"/>
      <c r="T44" s="12">
        <f t="shared" si="6"/>
        <v>0</v>
      </c>
      <c r="U44" s="12">
        <f t="shared" si="7"/>
        <v>0</v>
      </c>
      <c r="V44" s="57"/>
      <c r="W44" s="15">
        <v>0.06</v>
      </c>
      <c r="X44" s="15">
        <f t="shared" si="8"/>
        <v>0</v>
      </c>
    </row>
    <row r="45" spans="1:26" x14ac:dyDescent="0.2">
      <c r="A45" s="11" t="s">
        <v>60</v>
      </c>
      <c r="B45" s="11" t="s">
        <v>61</v>
      </c>
      <c r="C45" s="11" t="s">
        <v>60</v>
      </c>
      <c r="D45" s="11" t="s">
        <v>275</v>
      </c>
      <c r="E45" s="12">
        <v>25</v>
      </c>
      <c r="F45" s="12">
        <v>610</v>
      </c>
      <c r="G45" s="12">
        <v>10</v>
      </c>
      <c r="H45" s="12">
        <v>50</v>
      </c>
      <c r="I45" s="12"/>
      <c r="J45" s="12"/>
      <c r="K45" s="12"/>
      <c r="L45" s="12"/>
      <c r="M45" s="12"/>
      <c r="N45" s="12"/>
      <c r="O45" s="12">
        <v>500</v>
      </c>
      <c r="P45" s="12"/>
      <c r="Q45" s="12"/>
      <c r="R45" s="12"/>
      <c r="S45" s="13"/>
      <c r="T45" s="12">
        <f t="shared" si="6"/>
        <v>500</v>
      </c>
      <c r="U45" s="12">
        <f t="shared" si="7"/>
        <v>10</v>
      </c>
      <c r="V45" s="57"/>
      <c r="W45" s="15">
        <v>0.04</v>
      </c>
      <c r="X45" s="15">
        <f t="shared" si="8"/>
        <v>0.4</v>
      </c>
    </row>
    <row r="46" spans="1:26" x14ac:dyDescent="0.2">
      <c r="A46" s="36" t="s">
        <v>62</v>
      </c>
      <c r="B46" s="36" t="s">
        <v>61</v>
      </c>
      <c r="C46" s="36">
        <v>90443600</v>
      </c>
      <c r="D46" s="36" t="s">
        <v>277</v>
      </c>
      <c r="E46" s="12" t="s">
        <v>63</v>
      </c>
      <c r="F46" s="12">
        <v>600</v>
      </c>
      <c r="G46" s="12">
        <v>10</v>
      </c>
      <c r="H46" s="12">
        <v>50</v>
      </c>
      <c r="I46" s="12"/>
      <c r="J46" s="12"/>
      <c r="K46" s="12"/>
      <c r="L46" s="12"/>
      <c r="M46" s="12"/>
      <c r="N46" s="12"/>
      <c r="O46" s="12"/>
      <c r="P46" s="12"/>
      <c r="Q46" s="12"/>
      <c r="R46" s="12">
        <v>1000</v>
      </c>
      <c r="S46" s="13"/>
      <c r="T46" s="12">
        <f t="shared" si="6"/>
        <v>1000</v>
      </c>
      <c r="U46" s="12">
        <f t="shared" si="7"/>
        <v>20</v>
      </c>
      <c r="V46" s="57"/>
      <c r="W46" s="15">
        <v>0.04</v>
      </c>
      <c r="X46" s="15">
        <f t="shared" si="8"/>
        <v>0.8</v>
      </c>
    </row>
    <row r="47" spans="1:26" x14ac:dyDescent="0.2">
      <c r="A47" s="11" t="s">
        <v>195</v>
      </c>
      <c r="B47" s="11" t="s">
        <v>178</v>
      </c>
      <c r="C47" s="11" t="s">
        <v>195</v>
      </c>
      <c r="D47" s="11" t="s">
        <v>275</v>
      </c>
      <c r="E47" s="12">
        <v>25</v>
      </c>
      <c r="F47" s="12">
        <v>750</v>
      </c>
      <c r="G47" s="12">
        <v>10</v>
      </c>
      <c r="H47" s="12">
        <v>50</v>
      </c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3"/>
      <c r="T47" s="12">
        <f t="shared" si="6"/>
        <v>0</v>
      </c>
      <c r="U47" s="12">
        <f t="shared" si="7"/>
        <v>0</v>
      </c>
      <c r="V47" s="57"/>
      <c r="W47" s="15">
        <v>0.05</v>
      </c>
      <c r="X47" s="15">
        <f t="shared" si="8"/>
        <v>0</v>
      </c>
    </row>
    <row r="48" spans="1:26" x14ac:dyDescent="0.2">
      <c r="A48" s="36" t="s">
        <v>177</v>
      </c>
      <c r="B48" s="36" t="s">
        <v>178</v>
      </c>
      <c r="C48" s="36">
        <v>90443700</v>
      </c>
      <c r="D48" s="36" t="s">
        <v>277</v>
      </c>
      <c r="E48" s="12" t="s">
        <v>63</v>
      </c>
      <c r="F48" s="12">
        <v>750</v>
      </c>
      <c r="G48" s="12">
        <v>10</v>
      </c>
      <c r="H48" s="12">
        <v>50</v>
      </c>
      <c r="I48" s="12"/>
      <c r="J48" s="12"/>
      <c r="K48" s="12"/>
      <c r="L48" s="12"/>
      <c r="M48" s="12"/>
      <c r="N48" s="12">
        <v>500</v>
      </c>
      <c r="O48" s="12"/>
      <c r="P48" s="12"/>
      <c r="Q48" s="12"/>
      <c r="R48" s="12">
        <v>500</v>
      </c>
      <c r="S48" s="13"/>
      <c r="T48" s="12">
        <f t="shared" si="6"/>
        <v>1000</v>
      </c>
      <c r="U48" s="12">
        <f t="shared" si="7"/>
        <v>20</v>
      </c>
      <c r="V48" s="57"/>
      <c r="W48" s="15">
        <v>0.05</v>
      </c>
      <c r="X48" s="15">
        <f t="shared" si="8"/>
        <v>1</v>
      </c>
    </row>
    <row r="49" spans="1:26" x14ac:dyDescent="0.2">
      <c r="A49" s="11" t="s">
        <v>155</v>
      </c>
      <c r="B49" s="11" t="s">
        <v>58</v>
      </c>
      <c r="C49" s="11" t="s">
        <v>155</v>
      </c>
      <c r="D49" s="11" t="s">
        <v>275</v>
      </c>
      <c r="E49" s="12">
        <v>25</v>
      </c>
      <c r="F49" s="12">
        <v>915</v>
      </c>
      <c r="G49" s="12">
        <v>10</v>
      </c>
      <c r="H49" s="12">
        <v>50</v>
      </c>
      <c r="I49" s="12"/>
      <c r="J49" s="12"/>
      <c r="K49" s="12"/>
      <c r="L49" s="12"/>
      <c r="M49" s="12"/>
      <c r="N49" s="12"/>
      <c r="O49" s="12">
        <v>500</v>
      </c>
      <c r="P49" s="12"/>
      <c r="Q49" s="12"/>
      <c r="R49" s="12"/>
      <c r="S49" s="13"/>
      <c r="T49" s="12">
        <f t="shared" si="6"/>
        <v>500</v>
      </c>
      <c r="U49" s="12">
        <f t="shared" si="7"/>
        <v>10</v>
      </c>
      <c r="V49" s="57"/>
      <c r="W49" s="15">
        <v>0.06</v>
      </c>
      <c r="X49" s="15">
        <f t="shared" si="8"/>
        <v>0.6</v>
      </c>
    </row>
    <row r="50" spans="1:26" x14ac:dyDescent="0.2">
      <c r="A50" s="36" t="s">
        <v>176</v>
      </c>
      <c r="B50" s="36" t="s">
        <v>58</v>
      </c>
      <c r="C50" s="36">
        <v>90443800</v>
      </c>
      <c r="D50" s="36" t="s">
        <v>277</v>
      </c>
      <c r="E50" s="12" t="s">
        <v>63</v>
      </c>
      <c r="F50" s="12">
        <v>900</v>
      </c>
      <c r="G50" s="12">
        <v>10</v>
      </c>
      <c r="H50" s="12">
        <v>50</v>
      </c>
      <c r="I50" s="12"/>
      <c r="J50" s="12"/>
      <c r="K50" s="12"/>
      <c r="L50" s="12"/>
      <c r="M50" s="12"/>
      <c r="N50" s="12">
        <v>1200</v>
      </c>
      <c r="O50" s="12">
        <v>2000</v>
      </c>
      <c r="P50" s="12"/>
      <c r="Q50" s="12"/>
      <c r="R50" s="12"/>
      <c r="S50" s="13"/>
      <c r="T50" s="12">
        <f t="shared" si="6"/>
        <v>3200</v>
      </c>
      <c r="U50" s="12">
        <f t="shared" si="7"/>
        <v>64</v>
      </c>
      <c r="V50" s="57"/>
      <c r="W50" s="15">
        <v>0.06</v>
      </c>
      <c r="X50" s="15">
        <f t="shared" si="8"/>
        <v>3.84</v>
      </c>
    </row>
    <row r="51" spans="1:26" x14ac:dyDescent="0.2">
      <c r="A51" s="11" t="s">
        <v>53</v>
      </c>
      <c r="B51" s="11" t="s">
        <v>54</v>
      </c>
      <c r="C51" s="11" t="s">
        <v>53</v>
      </c>
      <c r="D51" s="11" t="s">
        <v>275</v>
      </c>
      <c r="E51" s="12">
        <v>25</v>
      </c>
      <c r="F51" s="12">
        <v>1220</v>
      </c>
      <c r="G51" s="12">
        <v>10</v>
      </c>
      <c r="H51" s="12">
        <v>50</v>
      </c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3"/>
      <c r="T51" s="12">
        <f t="shared" si="6"/>
        <v>0</v>
      </c>
      <c r="U51" s="12">
        <f t="shared" si="7"/>
        <v>0</v>
      </c>
      <c r="V51" s="57"/>
      <c r="W51" s="15">
        <v>0.08</v>
      </c>
      <c r="X51" s="15">
        <f t="shared" si="8"/>
        <v>0</v>
      </c>
    </row>
    <row r="52" spans="1:26" x14ac:dyDescent="0.2">
      <c r="A52" s="26" t="s">
        <v>194</v>
      </c>
      <c r="B52" s="26" t="s">
        <v>54</v>
      </c>
      <c r="C52" s="26">
        <v>90444000</v>
      </c>
      <c r="D52" s="36" t="s">
        <v>277</v>
      </c>
      <c r="E52" s="12" t="s">
        <v>63</v>
      </c>
      <c r="F52" s="12">
        <v>1200</v>
      </c>
      <c r="G52" s="12">
        <v>10</v>
      </c>
      <c r="H52" s="12">
        <v>50</v>
      </c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3"/>
      <c r="T52" s="12">
        <f t="shared" si="6"/>
        <v>0</v>
      </c>
      <c r="U52" s="12">
        <f t="shared" si="7"/>
        <v>0</v>
      </c>
      <c r="V52" s="57"/>
      <c r="W52" s="15">
        <v>0.08</v>
      </c>
      <c r="X52" s="15">
        <f t="shared" si="8"/>
        <v>0</v>
      </c>
    </row>
    <row r="53" spans="1:26" x14ac:dyDescent="0.2">
      <c r="A53" s="11" t="s">
        <v>230</v>
      </c>
      <c r="B53" s="11" t="s">
        <v>231</v>
      </c>
      <c r="C53" s="11" t="s">
        <v>230</v>
      </c>
      <c r="D53" s="11" t="s">
        <v>275</v>
      </c>
      <c r="E53" s="12">
        <v>25</v>
      </c>
      <c r="F53" s="12">
        <v>1500</v>
      </c>
      <c r="G53" s="12">
        <v>10</v>
      </c>
      <c r="H53" s="12">
        <v>50</v>
      </c>
      <c r="I53" s="12"/>
      <c r="J53" s="12"/>
      <c r="K53" s="12"/>
      <c r="L53" s="12"/>
      <c r="M53" s="12"/>
      <c r="N53" s="12"/>
      <c r="O53" s="12"/>
      <c r="P53" s="12"/>
      <c r="Q53" s="12"/>
      <c r="R53" s="12">
        <v>200</v>
      </c>
      <c r="S53" s="13"/>
      <c r="T53" s="12">
        <f t="shared" si="6"/>
        <v>200</v>
      </c>
      <c r="U53" s="12">
        <f t="shared" si="7"/>
        <v>4</v>
      </c>
      <c r="V53" s="57"/>
      <c r="W53" s="15">
        <v>0.11</v>
      </c>
      <c r="X53" s="15">
        <f t="shared" si="8"/>
        <v>0.44</v>
      </c>
    </row>
    <row r="54" spans="1:26" x14ac:dyDescent="0.2">
      <c r="A54" s="11" t="s">
        <v>254</v>
      </c>
      <c r="B54" s="11" t="s">
        <v>255</v>
      </c>
      <c r="C54" s="11" t="s">
        <v>254</v>
      </c>
      <c r="D54" s="11" t="s">
        <v>275</v>
      </c>
      <c r="E54" s="12">
        <v>25</v>
      </c>
      <c r="F54" s="12">
        <v>1650</v>
      </c>
      <c r="G54" s="12">
        <v>10</v>
      </c>
      <c r="H54" s="12">
        <v>50</v>
      </c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3"/>
      <c r="T54" s="12">
        <f t="shared" si="6"/>
        <v>0</v>
      </c>
      <c r="U54" s="12">
        <f t="shared" si="7"/>
        <v>0</v>
      </c>
      <c r="V54" s="57"/>
      <c r="W54" s="15">
        <v>0.12</v>
      </c>
      <c r="X54" s="15">
        <f t="shared" si="8"/>
        <v>0</v>
      </c>
    </row>
    <row r="55" spans="1:26" x14ac:dyDescent="0.2">
      <c r="A55" s="11" t="s">
        <v>193</v>
      </c>
      <c r="B55" s="11" t="s">
        <v>175</v>
      </c>
      <c r="C55" s="11" t="s">
        <v>193</v>
      </c>
      <c r="D55" s="11" t="s">
        <v>275</v>
      </c>
      <c r="E55" s="12">
        <v>25</v>
      </c>
      <c r="F55" s="12">
        <v>1800</v>
      </c>
      <c r="G55" s="12">
        <v>10</v>
      </c>
      <c r="H55" s="12">
        <v>50</v>
      </c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3"/>
      <c r="T55" s="12">
        <f t="shared" si="6"/>
        <v>0</v>
      </c>
      <c r="U55" s="12">
        <f t="shared" si="7"/>
        <v>0</v>
      </c>
      <c r="V55" s="57"/>
      <c r="W55" s="15">
        <v>0.12</v>
      </c>
      <c r="X55" s="15">
        <f t="shared" si="8"/>
        <v>0</v>
      </c>
    </row>
    <row r="56" spans="1:26" x14ac:dyDescent="0.2">
      <c r="A56" s="36" t="s">
        <v>174</v>
      </c>
      <c r="B56" s="36" t="s">
        <v>175</v>
      </c>
      <c r="C56" s="36">
        <v>90443900</v>
      </c>
      <c r="D56" s="36" t="s">
        <v>277</v>
      </c>
      <c r="E56" s="12" t="s">
        <v>63</v>
      </c>
      <c r="F56" s="12">
        <v>1800</v>
      </c>
      <c r="G56" s="12">
        <v>10</v>
      </c>
      <c r="H56" s="12">
        <v>50</v>
      </c>
      <c r="I56" s="12"/>
      <c r="J56" s="12"/>
      <c r="K56" s="12"/>
      <c r="L56" s="12"/>
      <c r="M56" s="12"/>
      <c r="N56" s="12"/>
      <c r="O56" s="12">
        <v>100</v>
      </c>
      <c r="P56" s="12"/>
      <c r="Q56" s="12"/>
      <c r="R56" s="12">
        <v>100</v>
      </c>
      <c r="S56" s="13"/>
      <c r="T56" s="12">
        <f t="shared" si="6"/>
        <v>200</v>
      </c>
      <c r="U56" s="12">
        <f t="shared" si="7"/>
        <v>4</v>
      </c>
      <c r="V56" s="57"/>
      <c r="W56" s="15">
        <v>0.12</v>
      </c>
      <c r="X56" s="15">
        <f>$U56*$W56</f>
        <v>0.48</v>
      </c>
    </row>
    <row r="57" spans="1:26" x14ac:dyDescent="0.2">
      <c r="A57" s="36" t="s">
        <v>293</v>
      </c>
      <c r="B57" s="36" t="s">
        <v>294</v>
      </c>
      <c r="C57" s="36">
        <v>90443000</v>
      </c>
      <c r="D57" s="36" t="s">
        <v>277</v>
      </c>
      <c r="E57" s="12" t="s">
        <v>63</v>
      </c>
      <c r="F57" s="12">
        <v>2100</v>
      </c>
      <c r="G57" s="12">
        <v>10</v>
      </c>
      <c r="H57" s="12">
        <v>50</v>
      </c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3"/>
      <c r="T57" s="12">
        <f t="shared" si="6"/>
        <v>0</v>
      </c>
      <c r="U57" s="12">
        <f t="shared" si="7"/>
        <v>0</v>
      </c>
      <c r="V57" s="57"/>
      <c r="W57" s="15">
        <v>0.09</v>
      </c>
      <c r="X57" s="15">
        <f t="shared" si="8"/>
        <v>0</v>
      </c>
    </row>
    <row r="58" spans="1:26" x14ac:dyDescent="0.2">
      <c r="A58" s="8" t="s">
        <v>70</v>
      </c>
      <c r="B58" s="8"/>
      <c r="C58" s="8"/>
      <c r="D58" s="8"/>
      <c r="E58" s="8"/>
      <c r="F58" s="36"/>
      <c r="G58" s="20"/>
      <c r="H58" s="20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20"/>
      <c r="T58" s="12"/>
      <c r="U58" s="12"/>
      <c r="V58" s="57"/>
      <c r="W58" s="12"/>
      <c r="X58" s="15"/>
    </row>
    <row r="59" spans="1:26" x14ac:dyDescent="0.2">
      <c r="A59" s="11" t="s">
        <v>295</v>
      </c>
      <c r="B59" s="11" t="s">
        <v>296</v>
      </c>
      <c r="C59" s="11" t="s">
        <v>295</v>
      </c>
      <c r="D59" s="11" t="s">
        <v>275</v>
      </c>
      <c r="E59" s="12">
        <v>32</v>
      </c>
      <c r="F59" s="12">
        <v>100</v>
      </c>
      <c r="G59" s="12">
        <v>10</v>
      </c>
      <c r="H59" s="12">
        <v>300</v>
      </c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3"/>
      <c r="T59" s="12">
        <f t="shared" ref="T59:T73" si="9">SUM(I59:S59)</f>
        <v>0</v>
      </c>
      <c r="U59" s="12">
        <f t="shared" ref="U59:U73" si="10">$T59/$H59</f>
        <v>0</v>
      </c>
      <c r="V59" s="57"/>
      <c r="W59" s="15">
        <v>0.09</v>
      </c>
      <c r="X59" s="15">
        <f t="shared" ref="X59:X73" si="11">$U59*$W59</f>
        <v>0</v>
      </c>
      <c r="Y59" s="43">
        <f>SUM(X59:X73)</f>
        <v>1.7399999999999998</v>
      </c>
      <c r="Z59" s="3">
        <f>Y59*100/$Y$144</f>
        <v>6.3994115483633687</v>
      </c>
    </row>
    <row r="60" spans="1:26" x14ac:dyDescent="0.2">
      <c r="A60" s="11" t="s">
        <v>71</v>
      </c>
      <c r="B60" s="11" t="s">
        <v>72</v>
      </c>
      <c r="C60" s="11" t="s">
        <v>71</v>
      </c>
      <c r="D60" s="11" t="s">
        <v>275</v>
      </c>
      <c r="E60" s="12">
        <v>32</v>
      </c>
      <c r="F60" s="12">
        <v>150</v>
      </c>
      <c r="G60" s="12">
        <v>10</v>
      </c>
      <c r="H60" s="12">
        <v>300</v>
      </c>
      <c r="I60" s="12"/>
      <c r="J60" s="12"/>
      <c r="K60" s="12"/>
      <c r="L60" s="12"/>
      <c r="M60" s="12"/>
      <c r="N60" s="12"/>
      <c r="O60" s="12">
        <v>300</v>
      </c>
      <c r="P60" s="12"/>
      <c r="Q60" s="12"/>
      <c r="R60" s="12"/>
      <c r="S60" s="13"/>
      <c r="T60" s="12">
        <f t="shared" si="9"/>
        <v>300</v>
      </c>
      <c r="U60" s="12">
        <f t="shared" si="10"/>
        <v>1</v>
      </c>
      <c r="V60" s="57"/>
      <c r="W60" s="15">
        <v>0.09</v>
      </c>
      <c r="X60" s="15">
        <f t="shared" si="11"/>
        <v>0.09</v>
      </c>
    </row>
    <row r="61" spans="1:26" x14ac:dyDescent="0.2">
      <c r="A61" s="36" t="s">
        <v>256</v>
      </c>
      <c r="B61" s="36" t="s">
        <v>72</v>
      </c>
      <c r="C61" s="36">
        <v>90446200</v>
      </c>
      <c r="D61" s="36" t="s">
        <v>277</v>
      </c>
      <c r="E61" s="12">
        <v>32</v>
      </c>
      <c r="F61" s="12">
        <v>150</v>
      </c>
      <c r="G61" s="12">
        <v>10</v>
      </c>
      <c r="H61" s="12">
        <v>300</v>
      </c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3"/>
      <c r="T61" s="12">
        <f t="shared" si="9"/>
        <v>0</v>
      </c>
      <c r="U61" s="12">
        <f t="shared" si="10"/>
        <v>0</v>
      </c>
      <c r="V61" s="57"/>
      <c r="W61" s="15">
        <v>0.09</v>
      </c>
      <c r="X61" s="15">
        <f t="shared" si="11"/>
        <v>0</v>
      </c>
    </row>
    <row r="62" spans="1:26" x14ac:dyDescent="0.2">
      <c r="A62" s="11" t="s">
        <v>200</v>
      </c>
      <c r="B62" s="11" t="s">
        <v>201</v>
      </c>
      <c r="C62" s="11" t="s">
        <v>200</v>
      </c>
      <c r="D62" s="11" t="s">
        <v>275</v>
      </c>
      <c r="E62" s="12">
        <v>32</v>
      </c>
      <c r="F62" s="12">
        <v>200</v>
      </c>
      <c r="G62" s="12">
        <v>10</v>
      </c>
      <c r="H62" s="12">
        <v>300</v>
      </c>
      <c r="I62" s="12"/>
      <c r="J62" s="12"/>
      <c r="K62" s="12"/>
      <c r="L62" s="12"/>
      <c r="M62" s="12"/>
      <c r="N62" s="12"/>
      <c r="O62" s="12">
        <v>600</v>
      </c>
      <c r="P62" s="12"/>
      <c r="Q62" s="12"/>
      <c r="R62" s="12"/>
      <c r="S62" s="13"/>
      <c r="T62" s="12">
        <f t="shared" si="9"/>
        <v>600</v>
      </c>
      <c r="U62" s="12">
        <f t="shared" si="10"/>
        <v>2</v>
      </c>
      <c r="V62" s="57"/>
      <c r="W62" s="15">
        <v>0.09</v>
      </c>
      <c r="X62" s="15">
        <f t="shared" si="11"/>
        <v>0.18</v>
      </c>
    </row>
    <row r="63" spans="1:26" x14ac:dyDescent="0.2">
      <c r="A63" s="11" t="s">
        <v>73</v>
      </c>
      <c r="B63" s="11" t="s">
        <v>74</v>
      </c>
      <c r="C63" s="11" t="s">
        <v>73</v>
      </c>
      <c r="D63" s="11" t="s">
        <v>275</v>
      </c>
      <c r="E63" s="12">
        <v>32</v>
      </c>
      <c r="F63" s="12">
        <v>300</v>
      </c>
      <c r="G63" s="12">
        <v>10</v>
      </c>
      <c r="H63" s="12">
        <v>150</v>
      </c>
      <c r="I63" s="12"/>
      <c r="J63" s="12"/>
      <c r="K63" s="12"/>
      <c r="L63" s="12"/>
      <c r="M63" s="12"/>
      <c r="N63" s="12"/>
      <c r="O63" s="12">
        <v>450</v>
      </c>
      <c r="P63" s="12"/>
      <c r="Q63" s="12"/>
      <c r="R63" s="12"/>
      <c r="S63" s="13"/>
      <c r="T63" s="12">
        <f t="shared" si="9"/>
        <v>450</v>
      </c>
      <c r="U63" s="12">
        <f t="shared" si="10"/>
        <v>3</v>
      </c>
      <c r="V63" s="57"/>
      <c r="W63" s="15">
        <v>0.09</v>
      </c>
      <c r="X63" s="15">
        <f t="shared" si="11"/>
        <v>0.27</v>
      </c>
    </row>
    <row r="64" spans="1:26" x14ac:dyDescent="0.2">
      <c r="A64" s="36" t="s">
        <v>232</v>
      </c>
      <c r="B64" s="36" t="s">
        <v>74</v>
      </c>
      <c r="C64" s="36">
        <v>90446300</v>
      </c>
      <c r="D64" s="36" t="s">
        <v>277</v>
      </c>
      <c r="E64" s="12" t="s">
        <v>180</v>
      </c>
      <c r="F64" s="12">
        <v>300</v>
      </c>
      <c r="G64" s="12">
        <v>10</v>
      </c>
      <c r="H64" s="12">
        <v>150</v>
      </c>
      <c r="I64" s="12"/>
      <c r="J64" s="12"/>
      <c r="K64" s="12"/>
      <c r="L64" s="12"/>
      <c r="M64" s="12"/>
      <c r="N64" s="12"/>
      <c r="O64" s="12">
        <v>300</v>
      </c>
      <c r="P64" s="12"/>
      <c r="Q64" s="12"/>
      <c r="R64" s="12">
        <v>300</v>
      </c>
      <c r="S64" s="13"/>
      <c r="T64" s="12">
        <f t="shared" si="9"/>
        <v>600</v>
      </c>
      <c r="U64" s="12">
        <f t="shared" si="10"/>
        <v>4</v>
      </c>
      <c r="V64" s="57"/>
      <c r="W64" s="15">
        <v>0.09</v>
      </c>
      <c r="X64" s="15">
        <f t="shared" si="11"/>
        <v>0.36</v>
      </c>
    </row>
    <row r="65" spans="1:26" x14ac:dyDescent="0.2">
      <c r="A65" s="11" t="s">
        <v>75</v>
      </c>
      <c r="B65" s="11" t="s">
        <v>76</v>
      </c>
      <c r="C65" s="11" t="s">
        <v>75</v>
      </c>
      <c r="D65" s="11" t="s">
        <v>275</v>
      </c>
      <c r="E65" s="12">
        <v>32</v>
      </c>
      <c r="F65" s="12">
        <v>450</v>
      </c>
      <c r="G65" s="12">
        <v>10</v>
      </c>
      <c r="H65" s="12">
        <v>100</v>
      </c>
      <c r="I65" s="12"/>
      <c r="J65" s="12"/>
      <c r="K65" s="12"/>
      <c r="L65" s="12"/>
      <c r="M65" s="12"/>
      <c r="N65" s="12"/>
      <c r="O65" s="12">
        <v>100</v>
      </c>
      <c r="P65" s="12"/>
      <c r="Q65" s="12"/>
      <c r="R65" s="12">
        <v>100</v>
      </c>
      <c r="S65" s="13"/>
      <c r="T65" s="12">
        <f t="shared" si="9"/>
        <v>200</v>
      </c>
      <c r="U65" s="12">
        <f t="shared" si="10"/>
        <v>2</v>
      </c>
      <c r="V65" s="57"/>
      <c r="W65" s="15">
        <v>0.09</v>
      </c>
      <c r="X65" s="15">
        <f t="shared" si="11"/>
        <v>0.18</v>
      </c>
    </row>
    <row r="66" spans="1:26" x14ac:dyDescent="0.2">
      <c r="A66" s="36" t="s">
        <v>179</v>
      </c>
      <c r="B66" s="36" t="s">
        <v>76</v>
      </c>
      <c r="C66" s="36">
        <v>90446400</v>
      </c>
      <c r="D66" s="36" t="s">
        <v>277</v>
      </c>
      <c r="E66" s="12" t="s">
        <v>180</v>
      </c>
      <c r="F66" s="12">
        <v>450</v>
      </c>
      <c r="G66" s="12">
        <v>10</v>
      </c>
      <c r="H66" s="12">
        <v>100</v>
      </c>
      <c r="I66" s="12"/>
      <c r="J66" s="12"/>
      <c r="K66" s="12"/>
      <c r="L66" s="12"/>
      <c r="M66" s="12"/>
      <c r="N66" s="12">
        <v>200</v>
      </c>
      <c r="O66" s="12"/>
      <c r="P66" s="12"/>
      <c r="Q66" s="12"/>
      <c r="R66" s="12"/>
      <c r="S66" s="13"/>
      <c r="T66" s="12">
        <f t="shared" si="9"/>
        <v>200</v>
      </c>
      <c r="U66" s="12">
        <f t="shared" si="10"/>
        <v>2</v>
      </c>
      <c r="V66" s="57"/>
      <c r="W66" s="15">
        <v>0.09</v>
      </c>
      <c r="X66" s="15">
        <f t="shared" si="11"/>
        <v>0.18</v>
      </c>
    </row>
    <row r="67" spans="1:26" x14ac:dyDescent="0.2">
      <c r="A67" s="11" t="s">
        <v>156</v>
      </c>
      <c r="B67" s="11" t="s">
        <v>157</v>
      </c>
      <c r="C67" s="11" t="s">
        <v>156</v>
      </c>
      <c r="D67" s="11" t="s">
        <v>275</v>
      </c>
      <c r="E67" s="12">
        <v>32</v>
      </c>
      <c r="F67" s="12">
        <v>600</v>
      </c>
      <c r="G67" s="12">
        <v>10</v>
      </c>
      <c r="H67" s="12">
        <v>100</v>
      </c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3"/>
      <c r="T67" s="12">
        <f t="shared" si="9"/>
        <v>0</v>
      </c>
      <c r="U67" s="12">
        <f t="shared" si="10"/>
        <v>0</v>
      </c>
      <c r="V67" s="57"/>
      <c r="W67" s="15">
        <v>0.12</v>
      </c>
      <c r="X67" s="15">
        <f t="shared" si="11"/>
        <v>0</v>
      </c>
    </row>
    <row r="68" spans="1:26" x14ac:dyDescent="0.2">
      <c r="A68" s="36" t="s">
        <v>181</v>
      </c>
      <c r="B68" s="36" t="s">
        <v>157</v>
      </c>
      <c r="C68" s="36">
        <v>90446600</v>
      </c>
      <c r="D68" s="36" t="s">
        <v>277</v>
      </c>
      <c r="E68" s="12" t="s">
        <v>180</v>
      </c>
      <c r="F68" s="12">
        <v>600</v>
      </c>
      <c r="G68" s="12">
        <v>10</v>
      </c>
      <c r="H68" s="12">
        <v>100</v>
      </c>
      <c r="I68" s="12"/>
      <c r="J68" s="12"/>
      <c r="K68" s="12"/>
      <c r="L68" s="12"/>
      <c r="M68" s="12">
        <v>100</v>
      </c>
      <c r="N68" s="12"/>
      <c r="O68" s="12"/>
      <c r="P68" s="12"/>
      <c r="Q68" s="12"/>
      <c r="R68" s="12"/>
      <c r="S68" s="13"/>
      <c r="T68" s="12">
        <f t="shared" si="9"/>
        <v>100</v>
      </c>
      <c r="U68" s="12">
        <f t="shared" si="10"/>
        <v>1</v>
      </c>
      <c r="V68" s="57"/>
      <c r="W68" s="15">
        <v>0.12</v>
      </c>
      <c r="X68" s="15">
        <f t="shared" si="11"/>
        <v>0.12</v>
      </c>
    </row>
    <row r="69" spans="1:26" x14ac:dyDescent="0.2">
      <c r="A69" s="11" t="s">
        <v>222</v>
      </c>
      <c r="B69" s="11" t="s">
        <v>223</v>
      </c>
      <c r="C69" s="11" t="s">
        <v>222</v>
      </c>
      <c r="D69" s="11" t="s">
        <v>275</v>
      </c>
      <c r="E69" s="12">
        <v>32</v>
      </c>
      <c r="F69" s="12">
        <v>750</v>
      </c>
      <c r="G69" s="12">
        <v>10</v>
      </c>
      <c r="H69" s="12">
        <v>60</v>
      </c>
      <c r="I69" s="12"/>
      <c r="J69" s="12"/>
      <c r="K69" s="12"/>
      <c r="L69" s="12"/>
      <c r="M69" s="12"/>
      <c r="N69" s="12"/>
      <c r="O69" s="12">
        <v>120</v>
      </c>
      <c r="P69" s="12"/>
      <c r="Q69" s="12"/>
      <c r="R69" s="12">
        <v>120</v>
      </c>
      <c r="S69" s="13"/>
      <c r="T69" s="12">
        <f t="shared" si="9"/>
        <v>240</v>
      </c>
      <c r="U69" s="12">
        <f t="shared" si="10"/>
        <v>4</v>
      </c>
      <c r="V69" s="57"/>
      <c r="W69" s="15">
        <v>0.09</v>
      </c>
      <c r="X69" s="15">
        <f t="shared" si="11"/>
        <v>0.36</v>
      </c>
    </row>
    <row r="70" spans="1:26" x14ac:dyDescent="0.2">
      <c r="A70" s="11" t="s">
        <v>158</v>
      </c>
      <c r="B70" s="11" t="s">
        <v>159</v>
      </c>
      <c r="C70" s="11" t="s">
        <v>158</v>
      </c>
      <c r="D70" s="11" t="s">
        <v>275</v>
      </c>
      <c r="E70" s="12">
        <v>32</v>
      </c>
      <c r="F70" s="12">
        <v>900</v>
      </c>
      <c r="G70" s="12">
        <v>10</v>
      </c>
      <c r="H70" s="12">
        <v>50</v>
      </c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3"/>
      <c r="T70" s="12">
        <f t="shared" si="9"/>
        <v>0</v>
      </c>
      <c r="U70" s="12">
        <f t="shared" si="10"/>
        <v>0</v>
      </c>
      <c r="V70" s="57"/>
      <c r="W70" s="15">
        <v>0.09</v>
      </c>
      <c r="X70" s="15">
        <f t="shared" si="11"/>
        <v>0</v>
      </c>
    </row>
    <row r="71" spans="1:26" x14ac:dyDescent="0.2">
      <c r="A71" s="36" t="s">
        <v>182</v>
      </c>
      <c r="B71" s="36" t="s">
        <v>159</v>
      </c>
      <c r="C71" s="36">
        <v>90446700</v>
      </c>
      <c r="D71" s="36" t="s">
        <v>277</v>
      </c>
      <c r="E71" s="12" t="s">
        <v>180</v>
      </c>
      <c r="F71" s="12">
        <v>900</v>
      </c>
      <c r="G71" s="12">
        <v>10</v>
      </c>
      <c r="H71" s="12">
        <v>50</v>
      </c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3"/>
      <c r="T71" s="12">
        <f t="shared" si="9"/>
        <v>0</v>
      </c>
      <c r="U71" s="12">
        <f t="shared" si="10"/>
        <v>0</v>
      </c>
      <c r="V71" s="57"/>
      <c r="W71" s="15">
        <v>0.09</v>
      </c>
      <c r="X71" s="15">
        <f t="shared" si="11"/>
        <v>0</v>
      </c>
    </row>
    <row r="72" spans="1:26" x14ac:dyDescent="0.2">
      <c r="A72" s="11" t="s">
        <v>233</v>
      </c>
      <c r="B72" s="11" t="s">
        <v>234</v>
      </c>
      <c r="C72" s="11" t="s">
        <v>233</v>
      </c>
      <c r="D72" s="11" t="s">
        <v>275</v>
      </c>
      <c r="E72" s="12">
        <v>32</v>
      </c>
      <c r="F72" s="12">
        <v>1200</v>
      </c>
      <c r="G72" s="12">
        <v>10</v>
      </c>
      <c r="H72" s="12">
        <v>50</v>
      </c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3"/>
      <c r="T72" s="12">
        <f t="shared" si="9"/>
        <v>0</v>
      </c>
      <c r="U72" s="12">
        <f t="shared" si="10"/>
        <v>0</v>
      </c>
      <c r="V72" s="57"/>
      <c r="W72" s="15">
        <v>0.12</v>
      </c>
      <c r="X72" s="15">
        <f t="shared" si="11"/>
        <v>0</v>
      </c>
    </row>
    <row r="73" spans="1:26" x14ac:dyDescent="0.2">
      <c r="A73" s="36" t="s">
        <v>236</v>
      </c>
      <c r="B73" s="36" t="s">
        <v>237</v>
      </c>
      <c r="C73" s="36">
        <v>90446800</v>
      </c>
      <c r="D73" s="36" t="s">
        <v>277</v>
      </c>
      <c r="E73" s="12" t="s">
        <v>180</v>
      </c>
      <c r="F73" s="12">
        <v>1800</v>
      </c>
      <c r="G73" s="12">
        <v>10</v>
      </c>
      <c r="H73" s="12">
        <v>25</v>
      </c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3"/>
      <c r="T73" s="12">
        <f t="shared" si="9"/>
        <v>0</v>
      </c>
      <c r="U73" s="12">
        <f t="shared" si="10"/>
        <v>0</v>
      </c>
      <c r="V73" s="57"/>
      <c r="W73" s="15">
        <v>0.18</v>
      </c>
      <c r="X73" s="15">
        <f t="shared" si="11"/>
        <v>0</v>
      </c>
      <c r="Y73" s="43"/>
    </row>
    <row r="74" spans="1:26" x14ac:dyDescent="0.2">
      <c r="A74" s="8" t="s">
        <v>77</v>
      </c>
      <c r="B74" s="8"/>
      <c r="C74" s="8"/>
      <c r="D74" s="8"/>
      <c r="E74" s="8"/>
      <c r="F74" s="36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8"/>
      <c r="T74" s="12"/>
      <c r="U74" s="12"/>
      <c r="V74" s="57"/>
      <c r="W74" s="12"/>
      <c r="X74" s="15"/>
    </row>
    <row r="75" spans="1:26" x14ac:dyDescent="0.2">
      <c r="A75" s="11" t="s">
        <v>297</v>
      </c>
      <c r="B75" s="11" t="s">
        <v>298</v>
      </c>
      <c r="C75" s="11" t="s">
        <v>297</v>
      </c>
      <c r="D75" s="11" t="s">
        <v>275</v>
      </c>
      <c r="E75" s="12">
        <v>40</v>
      </c>
      <c r="F75" s="12">
        <v>100</v>
      </c>
      <c r="G75" s="12">
        <v>10</v>
      </c>
      <c r="H75" s="12">
        <v>300</v>
      </c>
      <c r="I75" s="12"/>
      <c r="J75" s="12"/>
      <c r="K75" s="12"/>
      <c r="L75" s="12"/>
      <c r="M75" s="12">
        <v>300</v>
      </c>
      <c r="N75" s="12"/>
      <c r="O75" s="12"/>
      <c r="P75" s="12"/>
      <c r="Q75" s="12"/>
      <c r="R75" s="12"/>
      <c r="S75" s="13"/>
      <c r="T75" s="12">
        <f t="shared" ref="T75:T90" si="12">SUM(I75:S75)</f>
        <v>300</v>
      </c>
      <c r="U75" s="12">
        <f t="shared" ref="U75:U90" si="13">$T75/$H75</f>
        <v>1</v>
      </c>
      <c r="V75" s="57"/>
      <c r="W75" s="15">
        <v>0.13</v>
      </c>
      <c r="X75" s="15">
        <f t="shared" ref="X75:X90" si="14">$U75*$W75</f>
        <v>0.13</v>
      </c>
      <c r="Y75" s="43">
        <f>SUM(X75:X90)</f>
        <v>2.16</v>
      </c>
      <c r="Z75" s="3">
        <f>Y75*100/$Y$144</f>
        <v>7.9440970945200444</v>
      </c>
    </row>
    <row r="76" spans="1:26" x14ac:dyDescent="0.2">
      <c r="A76" s="11" t="s">
        <v>78</v>
      </c>
      <c r="B76" s="11" t="s">
        <v>79</v>
      </c>
      <c r="C76" s="11" t="s">
        <v>78</v>
      </c>
      <c r="D76" s="11" t="s">
        <v>275</v>
      </c>
      <c r="E76" s="12">
        <v>40</v>
      </c>
      <c r="F76" s="12">
        <v>150</v>
      </c>
      <c r="G76" s="12">
        <v>10</v>
      </c>
      <c r="H76" s="12">
        <v>300</v>
      </c>
      <c r="I76" s="12"/>
      <c r="J76" s="12"/>
      <c r="K76" s="12"/>
      <c r="L76" s="12"/>
      <c r="M76" s="12">
        <v>300</v>
      </c>
      <c r="N76" s="12"/>
      <c r="O76" s="12">
        <v>300</v>
      </c>
      <c r="P76" s="12"/>
      <c r="Q76" s="12"/>
      <c r="R76" s="12"/>
      <c r="S76" s="13"/>
      <c r="T76" s="12">
        <f t="shared" si="12"/>
        <v>600</v>
      </c>
      <c r="U76" s="12">
        <f t="shared" si="13"/>
        <v>2</v>
      </c>
      <c r="V76" s="57"/>
      <c r="W76" s="15">
        <v>0.13</v>
      </c>
      <c r="X76" s="15">
        <f t="shared" si="14"/>
        <v>0.26</v>
      </c>
    </row>
    <row r="77" spans="1:26" x14ac:dyDescent="0.2">
      <c r="A77" s="36" t="s">
        <v>240</v>
      </c>
      <c r="B77" s="36" t="s">
        <v>79</v>
      </c>
      <c r="C77" s="31" t="s">
        <v>241</v>
      </c>
      <c r="D77" s="36" t="s">
        <v>277</v>
      </c>
      <c r="E77" s="12">
        <v>40</v>
      </c>
      <c r="F77" s="12">
        <v>150</v>
      </c>
      <c r="G77" s="12">
        <v>10</v>
      </c>
      <c r="H77" s="12">
        <v>300</v>
      </c>
      <c r="I77" s="12">
        <v>300</v>
      </c>
      <c r="J77" s="12"/>
      <c r="K77" s="12"/>
      <c r="L77" s="12"/>
      <c r="M77" s="12"/>
      <c r="N77" s="12"/>
      <c r="O77" s="12"/>
      <c r="P77" s="12"/>
      <c r="Q77" s="12"/>
      <c r="R77" s="12"/>
      <c r="S77" s="13"/>
      <c r="T77" s="12">
        <f t="shared" si="12"/>
        <v>300</v>
      </c>
      <c r="U77" s="12">
        <f t="shared" si="13"/>
        <v>1</v>
      </c>
      <c r="V77" s="57"/>
      <c r="W77" s="15">
        <v>0.13</v>
      </c>
      <c r="X77" s="15">
        <f t="shared" si="14"/>
        <v>0.13</v>
      </c>
    </row>
    <row r="78" spans="1:26" x14ac:dyDescent="0.2">
      <c r="A78" s="11" t="s">
        <v>80</v>
      </c>
      <c r="B78" s="11" t="s">
        <v>81</v>
      </c>
      <c r="C78" s="11" t="s">
        <v>80</v>
      </c>
      <c r="D78" s="11" t="s">
        <v>275</v>
      </c>
      <c r="E78" s="12">
        <v>40</v>
      </c>
      <c r="F78" s="12">
        <v>200</v>
      </c>
      <c r="G78" s="12">
        <v>10</v>
      </c>
      <c r="H78" s="12">
        <v>150</v>
      </c>
      <c r="I78" s="12"/>
      <c r="J78" s="12"/>
      <c r="K78" s="12"/>
      <c r="L78" s="12"/>
      <c r="M78" s="12"/>
      <c r="N78" s="12"/>
      <c r="O78" s="12">
        <v>300</v>
      </c>
      <c r="P78" s="12"/>
      <c r="Q78" s="12"/>
      <c r="R78" s="12"/>
      <c r="S78" s="13"/>
      <c r="T78" s="12">
        <f t="shared" si="12"/>
        <v>300</v>
      </c>
      <c r="U78" s="12">
        <f t="shared" si="13"/>
        <v>2</v>
      </c>
      <c r="V78" s="57"/>
      <c r="W78" s="15">
        <v>0.13</v>
      </c>
      <c r="X78" s="15">
        <f t="shared" si="14"/>
        <v>0.26</v>
      </c>
    </row>
    <row r="79" spans="1:26" x14ac:dyDescent="0.2">
      <c r="A79" s="11" t="s">
        <v>82</v>
      </c>
      <c r="B79" s="11" t="s">
        <v>83</v>
      </c>
      <c r="C79" s="11" t="s">
        <v>82</v>
      </c>
      <c r="D79" s="11" t="s">
        <v>275</v>
      </c>
      <c r="E79" s="12">
        <v>40</v>
      </c>
      <c r="F79" s="12">
        <v>300</v>
      </c>
      <c r="G79" s="12">
        <v>10</v>
      </c>
      <c r="H79" s="12">
        <v>150</v>
      </c>
      <c r="I79" s="12"/>
      <c r="J79" s="12"/>
      <c r="K79" s="12">
        <v>150</v>
      </c>
      <c r="L79" s="12"/>
      <c r="M79" s="12"/>
      <c r="N79" s="12"/>
      <c r="O79" s="12"/>
      <c r="P79" s="12"/>
      <c r="Q79" s="12"/>
      <c r="R79" s="12"/>
      <c r="S79" s="13"/>
      <c r="T79" s="12">
        <f t="shared" si="12"/>
        <v>150</v>
      </c>
      <c r="U79" s="12">
        <f t="shared" si="13"/>
        <v>1</v>
      </c>
      <c r="V79" s="57"/>
      <c r="W79" s="15">
        <v>0.13</v>
      </c>
      <c r="X79" s="15">
        <f t="shared" si="14"/>
        <v>0.13</v>
      </c>
    </row>
    <row r="80" spans="1:26" x14ac:dyDescent="0.2">
      <c r="A80" s="36" t="s">
        <v>183</v>
      </c>
      <c r="B80" s="36" t="s">
        <v>83</v>
      </c>
      <c r="C80" s="36">
        <v>90447300</v>
      </c>
      <c r="D80" s="36" t="s">
        <v>277</v>
      </c>
      <c r="E80" s="12" t="s">
        <v>89</v>
      </c>
      <c r="F80" s="12">
        <v>300</v>
      </c>
      <c r="G80" s="12">
        <v>10</v>
      </c>
      <c r="H80" s="12">
        <v>150</v>
      </c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3"/>
      <c r="T80" s="12">
        <f t="shared" si="12"/>
        <v>0</v>
      </c>
      <c r="U80" s="12">
        <f t="shared" si="13"/>
        <v>0</v>
      </c>
      <c r="V80" s="57"/>
      <c r="W80" s="15">
        <v>0.13</v>
      </c>
      <c r="X80" s="15">
        <f t="shared" si="14"/>
        <v>0</v>
      </c>
    </row>
    <row r="81" spans="1:26" x14ac:dyDescent="0.2">
      <c r="A81" s="11" t="s">
        <v>84</v>
      </c>
      <c r="B81" s="11" t="s">
        <v>85</v>
      </c>
      <c r="C81" s="11" t="s">
        <v>84</v>
      </c>
      <c r="D81" s="11" t="s">
        <v>275</v>
      </c>
      <c r="E81" s="12">
        <v>40</v>
      </c>
      <c r="F81" s="12">
        <v>450</v>
      </c>
      <c r="G81" s="12">
        <v>10</v>
      </c>
      <c r="H81" s="12">
        <v>100</v>
      </c>
      <c r="I81" s="12"/>
      <c r="J81" s="12"/>
      <c r="K81" s="12">
        <v>100</v>
      </c>
      <c r="L81" s="12"/>
      <c r="M81" s="12"/>
      <c r="N81" s="12"/>
      <c r="O81" s="12"/>
      <c r="P81" s="12"/>
      <c r="Q81" s="12"/>
      <c r="R81" s="12"/>
      <c r="S81" s="13"/>
      <c r="T81" s="12">
        <f t="shared" si="12"/>
        <v>100</v>
      </c>
      <c r="U81" s="12">
        <f t="shared" si="13"/>
        <v>1</v>
      </c>
      <c r="V81" s="57"/>
      <c r="W81" s="15">
        <v>0.13</v>
      </c>
      <c r="X81" s="15">
        <f t="shared" si="14"/>
        <v>0.13</v>
      </c>
    </row>
    <row r="82" spans="1:26" x14ac:dyDescent="0.2">
      <c r="A82" s="36" t="s">
        <v>184</v>
      </c>
      <c r="B82" s="36" t="s">
        <v>85</v>
      </c>
      <c r="C82" s="36">
        <v>90447400</v>
      </c>
      <c r="D82" s="36" t="s">
        <v>277</v>
      </c>
      <c r="E82" s="12" t="s">
        <v>89</v>
      </c>
      <c r="F82" s="12">
        <v>450</v>
      </c>
      <c r="G82" s="12">
        <v>10</v>
      </c>
      <c r="H82" s="12">
        <v>100</v>
      </c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3"/>
      <c r="T82" s="12">
        <f t="shared" si="12"/>
        <v>0</v>
      </c>
      <c r="U82" s="12">
        <f t="shared" si="13"/>
        <v>0</v>
      </c>
      <c r="V82" s="57"/>
      <c r="W82" s="15">
        <v>0.13</v>
      </c>
      <c r="X82" s="15">
        <f t="shared" si="14"/>
        <v>0</v>
      </c>
    </row>
    <row r="83" spans="1:26" x14ac:dyDescent="0.2">
      <c r="A83" s="11" t="s">
        <v>86</v>
      </c>
      <c r="B83" s="11" t="s">
        <v>87</v>
      </c>
      <c r="C83" s="11" t="s">
        <v>86</v>
      </c>
      <c r="D83" s="11" t="s">
        <v>275</v>
      </c>
      <c r="E83" s="12">
        <v>40</v>
      </c>
      <c r="F83" s="12">
        <v>600</v>
      </c>
      <c r="G83" s="12">
        <v>10</v>
      </c>
      <c r="H83" s="12">
        <v>50</v>
      </c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3"/>
      <c r="T83" s="12">
        <f t="shared" si="12"/>
        <v>0</v>
      </c>
      <c r="U83" s="12">
        <f t="shared" si="13"/>
        <v>0</v>
      </c>
      <c r="V83" s="57"/>
      <c r="W83" s="15">
        <v>0.09</v>
      </c>
      <c r="X83" s="15">
        <f t="shared" si="14"/>
        <v>0</v>
      </c>
    </row>
    <row r="84" spans="1:26" x14ac:dyDescent="0.2">
      <c r="A84" s="36" t="s">
        <v>88</v>
      </c>
      <c r="B84" s="36" t="s">
        <v>87</v>
      </c>
      <c r="C84" s="36">
        <v>90447600</v>
      </c>
      <c r="D84" s="36" t="s">
        <v>277</v>
      </c>
      <c r="E84" s="12" t="s">
        <v>89</v>
      </c>
      <c r="F84" s="12">
        <v>600</v>
      </c>
      <c r="G84" s="12">
        <v>10</v>
      </c>
      <c r="H84" s="12">
        <v>50</v>
      </c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3"/>
      <c r="T84" s="12">
        <f t="shared" si="12"/>
        <v>0</v>
      </c>
      <c r="U84" s="12">
        <f t="shared" si="13"/>
        <v>0</v>
      </c>
      <c r="V84" s="57"/>
      <c r="W84" s="15">
        <v>0.09</v>
      </c>
      <c r="X84" s="15">
        <f t="shared" si="14"/>
        <v>0</v>
      </c>
    </row>
    <row r="85" spans="1:26" x14ac:dyDescent="0.2">
      <c r="A85" s="11" t="s">
        <v>90</v>
      </c>
      <c r="B85" s="11" t="s">
        <v>91</v>
      </c>
      <c r="C85" s="11" t="s">
        <v>90</v>
      </c>
      <c r="D85" s="11" t="s">
        <v>275</v>
      </c>
      <c r="E85" s="12">
        <v>40</v>
      </c>
      <c r="F85" s="12">
        <v>750</v>
      </c>
      <c r="G85" s="12">
        <v>10</v>
      </c>
      <c r="H85" s="12">
        <v>50</v>
      </c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3"/>
      <c r="T85" s="12">
        <f t="shared" si="12"/>
        <v>0</v>
      </c>
      <c r="U85" s="12">
        <f t="shared" si="13"/>
        <v>0</v>
      </c>
      <c r="V85" s="57"/>
      <c r="W85" s="15">
        <v>0.13</v>
      </c>
      <c r="X85" s="15">
        <f t="shared" si="14"/>
        <v>0</v>
      </c>
    </row>
    <row r="86" spans="1:26" x14ac:dyDescent="0.2">
      <c r="A86" s="11" t="s">
        <v>92</v>
      </c>
      <c r="B86" s="11" t="s">
        <v>93</v>
      </c>
      <c r="C86" s="11" t="s">
        <v>92</v>
      </c>
      <c r="D86" s="11" t="s">
        <v>275</v>
      </c>
      <c r="E86" s="12">
        <v>40</v>
      </c>
      <c r="F86" s="12">
        <v>900</v>
      </c>
      <c r="G86" s="12">
        <v>10</v>
      </c>
      <c r="H86" s="12">
        <v>50</v>
      </c>
      <c r="I86" s="12"/>
      <c r="J86" s="12"/>
      <c r="K86" s="12">
        <v>50</v>
      </c>
      <c r="L86" s="12"/>
      <c r="M86" s="12"/>
      <c r="N86" s="12"/>
      <c r="O86" s="12"/>
      <c r="P86" s="12"/>
      <c r="Q86" s="12"/>
      <c r="R86" s="12"/>
      <c r="S86" s="13"/>
      <c r="T86" s="12">
        <f t="shared" si="12"/>
        <v>50</v>
      </c>
      <c r="U86" s="12">
        <f t="shared" si="13"/>
        <v>1</v>
      </c>
      <c r="V86" s="57"/>
      <c r="W86" s="15">
        <v>0.13</v>
      </c>
      <c r="X86" s="15">
        <f t="shared" si="14"/>
        <v>0.13</v>
      </c>
    </row>
    <row r="87" spans="1:26" x14ac:dyDescent="0.2">
      <c r="A87" s="36" t="s">
        <v>185</v>
      </c>
      <c r="B87" s="36" t="s">
        <v>93</v>
      </c>
      <c r="C87" s="36">
        <v>90447700</v>
      </c>
      <c r="D87" s="36" t="s">
        <v>277</v>
      </c>
      <c r="E87" s="12" t="s">
        <v>89</v>
      </c>
      <c r="F87" s="12">
        <v>900</v>
      </c>
      <c r="G87" s="12">
        <v>10</v>
      </c>
      <c r="H87" s="12">
        <v>50</v>
      </c>
      <c r="I87" s="12"/>
      <c r="J87" s="12"/>
      <c r="K87" s="12">
        <v>50</v>
      </c>
      <c r="L87" s="12"/>
      <c r="M87" s="12">
        <v>100</v>
      </c>
      <c r="N87" s="12"/>
      <c r="O87" s="12">
        <v>200</v>
      </c>
      <c r="P87" s="12"/>
      <c r="Q87" s="12"/>
      <c r="R87" s="12"/>
      <c r="S87" s="13"/>
      <c r="T87" s="12">
        <f t="shared" si="12"/>
        <v>350</v>
      </c>
      <c r="U87" s="12">
        <f t="shared" si="13"/>
        <v>7</v>
      </c>
      <c r="V87" s="57"/>
      <c r="W87" s="15">
        <v>0.13</v>
      </c>
      <c r="X87" s="15">
        <f t="shared" si="14"/>
        <v>0.91</v>
      </c>
    </row>
    <row r="88" spans="1:26" x14ac:dyDescent="0.2">
      <c r="A88" s="11" t="s">
        <v>94</v>
      </c>
      <c r="B88" s="11" t="s">
        <v>95</v>
      </c>
      <c r="C88" s="11" t="s">
        <v>94</v>
      </c>
      <c r="D88" s="11" t="s">
        <v>275</v>
      </c>
      <c r="E88" s="12">
        <v>40</v>
      </c>
      <c r="F88" s="12">
        <v>1200</v>
      </c>
      <c r="G88" s="12">
        <v>5</v>
      </c>
      <c r="H88" s="12">
        <v>25</v>
      </c>
      <c r="I88" s="12"/>
      <c r="J88" s="12"/>
      <c r="K88" s="12"/>
      <c r="L88" s="12"/>
      <c r="M88" s="12">
        <v>25</v>
      </c>
      <c r="N88" s="12"/>
      <c r="O88" s="12"/>
      <c r="P88" s="12"/>
      <c r="Q88" s="12"/>
      <c r="R88" s="12"/>
      <c r="S88" s="13"/>
      <c r="T88" s="12">
        <f t="shared" si="12"/>
        <v>25</v>
      </c>
      <c r="U88" s="12">
        <f t="shared" si="13"/>
        <v>1</v>
      </c>
      <c r="V88" s="57"/>
      <c r="W88" s="15">
        <v>0.08</v>
      </c>
      <c r="X88" s="15">
        <f t="shared" si="14"/>
        <v>0.08</v>
      </c>
    </row>
    <row r="89" spans="1:26" x14ac:dyDescent="0.2">
      <c r="A89" s="36" t="s">
        <v>376</v>
      </c>
      <c r="B89" s="36" t="s">
        <v>377</v>
      </c>
      <c r="C89" s="31" t="s">
        <v>378</v>
      </c>
      <c r="D89" s="36" t="s">
        <v>277</v>
      </c>
      <c r="E89" s="12">
        <v>40</v>
      </c>
      <c r="F89" s="12">
        <v>1800</v>
      </c>
      <c r="G89" s="12">
        <v>5</v>
      </c>
      <c r="H89" s="12">
        <v>20</v>
      </c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3"/>
      <c r="T89" s="12">
        <f t="shared" si="12"/>
        <v>0</v>
      </c>
      <c r="U89" s="12">
        <f t="shared" si="13"/>
        <v>0</v>
      </c>
      <c r="V89" s="57"/>
      <c r="W89" s="15">
        <v>0.14000000000000001</v>
      </c>
      <c r="X89" s="15">
        <f t="shared" si="14"/>
        <v>0</v>
      </c>
    </row>
    <row r="90" spans="1:26" x14ac:dyDescent="0.2">
      <c r="A90" s="11" t="s">
        <v>220</v>
      </c>
      <c r="B90" s="11" t="s">
        <v>221</v>
      </c>
      <c r="C90" s="11" t="s">
        <v>220</v>
      </c>
      <c r="D90" s="11" t="s">
        <v>275</v>
      </c>
      <c r="E90" s="12">
        <v>40</v>
      </c>
      <c r="F90" s="12">
        <v>2000</v>
      </c>
      <c r="G90" s="12">
        <v>5</v>
      </c>
      <c r="H90" s="12">
        <v>25</v>
      </c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3"/>
      <c r="T90" s="12">
        <f t="shared" si="12"/>
        <v>0</v>
      </c>
      <c r="U90" s="12">
        <f t="shared" si="13"/>
        <v>0</v>
      </c>
      <c r="V90" s="57"/>
      <c r="W90" s="15">
        <v>0.08</v>
      </c>
      <c r="X90" s="15">
        <f t="shared" si="14"/>
        <v>0</v>
      </c>
      <c r="Y90" s="43"/>
    </row>
    <row r="91" spans="1:26" x14ac:dyDescent="0.2">
      <c r="A91" s="8" t="s">
        <v>96</v>
      </c>
      <c r="B91" s="8"/>
      <c r="C91" s="8"/>
      <c r="D91" s="8"/>
      <c r="E91" s="20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8"/>
      <c r="T91" s="12"/>
      <c r="U91" s="12"/>
      <c r="V91" s="57"/>
      <c r="W91" s="12"/>
      <c r="X91" s="15"/>
    </row>
    <row r="92" spans="1:26" x14ac:dyDescent="0.2">
      <c r="A92" s="11" t="s">
        <v>299</v>
      </c>
      <c r="B92" s="11" t="s">
        <v>300</v>
      </c>
      <c r="C92" s="11" t="s">
        <v>299</v>
      </c>
      <c r="D92" s="11" t="s">
        <v>275</v>
      </c>
      <c r="E92" s="12">
        <v>50</v>
      </c>
      <c r="F92" s="12">
        <v>100</v>
      </c>
      <c r="G92" s="12">
        <v>10</v>
      </c>
      <c r="H92" s="12">
        <v>150</v>
      </c>
      <c r="I92" s="12"/>
      <c r="J92" s="12"/>
      <c r="K92" s="12"/>
      <c r="L92" s="12"/>
      <c r="M92" s="12">
        <v>300</v>
      </c>
      <c r="N92" s="12"/>
      <c r="O92" s="12">
        <v>150</v>
      </c>
      <c r="P92" s="12"/>
      <c r="Q92" s="12"/>
      <c r="R92" s="12"/>
      <c r="S92" s="13"/>
      <c r="T92" s="12">
        <f t="shared" ref="T92:T108" si="15">SUM(I92:S92)</f>
        <v>450</v>
      </c>
      <c r="U92" s="12">
        <f t="shared" ref="U92:U108" si="16">$T92/$H92</f>
        <v>3</v>
      </c>
      <c r="V92" s="57"/>
      <c r="W92" s="15">
        <v>0.1</v>
      </c>
      <c r="X92" s="15">
        <f t="shared" ref="X92:X108" si="17">$U92*$W92</f>
        <v>0.30000000000000004</v>
      </c>
      <c r="Y92" s="43">
        <f>SUM(X92:X108)</f>
        <v>4.6199999999999992</v>
      </c>
      <c r="Z92" s="3">
        <f>Y92*100/$Y$144</f>
        <v>16.991541007723427</v>
      </c>
    </row>
    <row r="93" spans="1:26" x14ac:dyDescent="0.2">
      <c r="A93" s="11" t="s">
        <v>97</v>
      </c>
      <c r="B93" s="11" t="s">
        <v>98</v>
      </c>
      <c r="C93" s="11" t="s">
        <v>97</v>
      </c>
      <c r="D93" s="11" t="s">
        <v>275</v>
      </c>
      <c r="E93" s="12">
        <v>50</v>
      </c>
      <c r="F93" s="12">
        <v>150</v>
      </c>
      <c r="G93" s="12">
        <v>10</v>
      </c>
      <c r="H93" s="12">
        <v>150</v>
      </c>
      <c r="I93" s="12"/>
      <c r="J93" s="12"/>
      <c r="K93" s="12"/>
      <c r="L93" s="12"/>
      <c r="M93" s="12"/>
      <c r="N93" s="12"/>
      <c r="O93" s="12">
        <v>150</v>
      </c>
      <c r="P93" s="12"/>
      <c r="Q93" s="12"/>
      <c r="R93" s="12">
        <v>150</v>
      </c>
      <c r="S93" s="13"/>
      <c r="T93" s="12">
        <f t="shared" si="15"/>
        <v>300</v>
      </c>
      <c r="U93" s="12">
        <f t="shared" si="16"/>
        <v>2</v>
      </c>
      <c r="V93" s="57"/>
      <c r="W93" s="15">
        <v>0.1</v>
      </c>
      <c r="X93" s="15">
        <f t="shared" si="17"/>
        <v>0.2</v>
      </c>
    </row>
    <row r="94" spans="1:26" x14ac:dyDescent="0.2">
      <c r="A94" s="36" t="s">
        <v>235</v>
      </c>
      <c r="B94" s="36" t="s">
        <v>98</v>
      </c>
      <c r="C94" s="36">
        <v>90448200</v>
      </c>
      <c r="D94" s="36" t="s">
        <v>277</v>
      </c>
      <c r="E94" s="12" t="s">
        <v>102</v>
      </c>
      <c r="F94" s="12">
        <v>150</v>
      </c>
      <c r="G94" s="12">
        <v>10</v>
      </c>
      <c r="H94" s="12">
        <v>150</v>
      </c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3"/>
      <c r="T94" s="12">
        <f t="shared" si="15"/>
        <v>0</v>
      </c>
      <c r="U94" s="12">
        <f t="shared" si="16"/>
        <v>0</v>
      </c>
      <c r="V94" s="57"/>
      <c r="W94" s="15">
        <v>0.1</v>
      </c>
      <c r="X94" s="15">
        <f t="shared" si="17"/>
        <v>0</v>
      </c>
    </row>
    <row r="95" spans="1:26" x14ac:dyDescent="0.2">
      <c r="A95" s="11" t="s">
        <v>224</v>
      </c>
      <c r="B95" s="11" t="s">
        <v>225</v>
      </c>
      <c r="C95" s="11" t="s">
        <v>224</v>
      </c>
      <c r="D95" s="11" t="s">
        <v>275</v>
      </c>
      <c r="E95" s="12">
        <v>50</v>
      </c>
      <c r="F95" s="12">
        <v>200</v>
      </c>
      <c r="G95" s="12">
        <v>10</v>
      </c>
      <c r="H95" s="12">
        <v>150</v>
      </c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3"/>
      <c r="T95" s="12">
        <f t="shared" si="15"/>
        <v>0</v>
      </c>
      <c r="U95" s="12">
        <f t="shared" si="16"/>
        <v>0</v>
      </c>
      <c r="V95" s="57"/>
      <c r="W95" s="15">
        <v>0.1</v>
      </c>
      <c r="X95" s="15">
        <f t="shared" si="17"/>
        <v>0</v>
      </c>
    </row>
    <row r="96" spans="1:26" x14ac:dyDescent="0.2">
      <c r="A96" s="11" t="s">
        <v>99</v>
      </c>
      <c r="B96" s="11" t="s">
        <v>100</v>
      </c>
      <c r="C96" s="11" t="s">
        <v>99</v>
      </c>
      <c r="D96" s="11" t="s">
        <v>275</v>
      </c>
      <c r="E96" s="12">
        <v>50</v>
      </c>
      <c r="F96" s="12">
        <v>300</v>
      </c>
      <c r="G96" s="12">
        <v>10</v>
      </c>
      <c r="H96" s="12">
        <v>75</v>
      </c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3"/>
      <c r="T96" s="12">
        <f t="shared" si="15"/>
        <v>0</v>
      </c>
      <c r="U96" s="12">
        <f t="shared" si="16"/>
        <v>0</v>
      </c>
      <c r="V96" s="57"/>
      <c r="W96" s="15">
        <v>0.1</v>
      </c>
      <c r="X96" s="15">
        <f t="shared" si="17"/>
        <v>0</v>
      </c>
    </row>
    <row r="97" spans="1:26" x14ac:dyDescent="0.2">
      <c r="A97" s="36" t="s">
        <v>101</v>
      </c>
      <c r="B97" s="36" t="s">
        <v>100</v>
      </c>
      <c r="C97" s="36">
        <v>90448300</v>
      </c>
      <c r="D97" s="36" t="s">
        <v>277</v>
      </c>
      <c r="E97" s="12" t="s">
        <v>102</v>
      </c>
      <c r="F97" s="12">
        <v>300</v>
      </c>
      <c r="G97" s="12">
        <v>10</v>
      </c>
      <c r="H97" s="12">
        <v>75</v>
      </c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3"/>
      <c r="T97" s="12">
        <f t="shared" si="15"/>
        <v>0</v>
      </c>
      <c r="U97" s="12">
        <f t="shared" si="16"/>
        <v>0</v>
      </c>
      <c r="V97" s="57"/>
      <c r="W97" s="15">
        <v>0.1</v>
      </c>
      <c r="X97" s="15">
        <f t="shared" si="17"/>
        <v>0</v>
      </c>
    </row>
    <row r="98" spans="1:26" x14ac:dyDescent="0.2">
      <c r="A98" s="11" t="s">
        <v>103</v>
      </c>
      <c r="B98" s="11" t="s">
        <v>104</v>
      </c>
      <c r="C98" s="11" t="s">
        <v>103</v>
      </c>
      <c r="D98" s="11" t="s">
        <v>275</v>
      </c>
      <c r="E98" s="12">
        <v>50</v>
      </c>
      <c r="F98" s="12">
        <v>450</v>
      </c>
      <c r="G98" s="12">
        <v>10</v>
      </c>
      <c r="H98" s="12">
        <v>50</v>
      </c>
      <c r="I98" s="12"/>
      <c r="J98" s="12"/>
      <c r="K98" s="12"/>
      <c r="L98" s="12"/>
      <c r="M98" s="12"/>
      <c r="N98" s="12"/>
      <c r="O98" s="12">
        <v>100</v>
      </c>
      <c r="P98" s="12"/>
      <c r="Q98" s="12"/>
      <c r="R98" s="12"/>
      <c r="S98" s="13"/>
      <c r="T98" s="12">
        <f t="shared" si="15"/>
        <v>100</v>
      </c>
      <c r="U98" s="12">
        <f t="shared" si="16"/>
        <v>2</v>
      </c>
      <c r="V98" s="57"/>
      <c r="W98" s="15">
        <v>0.1</v>
      </c>
      <c r="X98" s="15">
        <f t="shared" si="17"/>
        <v>0.2</v>
      </c>
    </row>
    <row r="99" spans="1:26" x14ac:dyDescent="0.2">
      <c r="A99" s="36" t="s">
        <v>186</v>
      </c>
      <c r="B99" s="36" t="s">
        <v>104</v>
      </c>
      <c r="C99" s="36">
        <v>90448400</v>
      </c>
      <c r="D99" s="36" t="s">
        <v>277</v>
      </c>
      <c r="E99" s="12" t="s">
        <v>102</v>
      </c>
      <c r="F99" s="12">
        <v>450</v>
      </c>
      <c r="G99" s="12">
        <v>10</v>
      </c>
      <c r="H99" s="12">
        <v>50</v>
      </c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3"/>
      <c r="T99" s="12">
        <f t="shared" si="15"/>
        <v>0</v>
      </c>
      <c r="U99" s="12">
        <f t="shared" si="16"/>
        <v>0</v>
      </c>
      <c r="V99" s="57"/>
      <c r="W99" s="15">
        <v>0.1</v>
      </c>
      <c r="X99" s="15">
        <f t="shared" si="17"/>
        <v>0</v>
      </c>
    </row>
    <row r="100" spans="1:26" x14ac:dyDescent="0.2">
      <c r="A100" s="11" t="s">
        <v>105</v>
      </c>
      <c r="B100" s="11" t="s">
        <v>106</v>
      </c>
      <c r="C100" s="11" t="s">
        <v>105</v>
      </c>
      <c r="D100" s="11" t="s">
        <v>275</v>
      </c>
      <c r="E100" s="12">
        <v>50</v>
      </c>
      <c r="F100" s="12">
        <v>600</v>
      </c>
      <c r="G100" s="12">
        <v>10</v>
      </c>
      <c r="H100" s="12">
        <v>50</v>
      </c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3"/>
      <c r="T100" s="12">
        <f t="shared" si="15"/>
        <v>0</v>
      </c>
      <c r="U100" s="12">
        <f t="shared" si="16"/>
        <v>0</v>
      </c>
      <c r="V100" s="57"/>
      <c r="W100" s="15">
        <v>0.13</v>
      </c>
      <c r="X100" s="15">
        <f t="shared" si="17"/>
        <v>0</v>
      </c>
    </row>
    <row r="101" spans="1:26" x14ac:dyDescent="0.2">
      <c r="A101" s="36" t="s">
        <v>107</v>
      </c>
      <c r="B101" s="36" t="s">
        <v>106</v>
      </c>
      <c r="C101" s="36">
        <v>90448600</v>
      </c>
      <c r="D101" s="36" t="s">
        <v>277</v>
      </c>
      <c r="E101" s="12" t="s">
        <v>102</v>
      </c>
      <c r="F101" s="12">
        <v>600</v>
      </c>
      <c r="G101" s="12">
        <v>10</v>
      </c>
      <c r="H101" s="12">
        <v>50</v>
      </c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3"/>
      <c r="T101" s="12">
        <f t="shared" si="15"/>
        <v>0</v>
      </c>
      <c r="U101" s="12">
        <f t="shared" si="16"/>
        <v>0</v>
      </c>
      <c r="V101" s="57"/>
      <c r="W101" s="15">
        <v>0.13</v>
      </c>
      <c r="X101" s="15">
        <f t="shared" si="17"/>
        <v>0</v>
      </c>
    </row>
    <row r="102" spans="1:26" x14ac:dyDescent="0.2">
      <c r="A102" s="36" t="s">
        <v>266</v>
      </c>
      <c r="B102" s="36" t="s">
        <v>267</v>
      </c>
      <c r="C102" s="36">
        <v>90448605</v>
      </c>
      <c r="D102" s="36" t="s">
        <v>277</v>
      </c>
      <c r="E102" s="12" t="s">
        <v>102</v>
      </c>
      <c r="F102" s="12">
        <v>700</v>
      </c>
      <c r="G102" s="12">
        <v>5</v>
      </c>
      <c r="H102" s="12">
        <v>25</v>
      </c>
      <c r="I102" s="12"/>
      <c r="J102" s="12"/>
      <c r="K102" s="12"/>
      <c r="L102" s="12"/>
      <c r="M102" s="12"/>
      <c r="N102" s="12"/>
      <c r="O102" s="12"/>
      <c r="P102" s="12"/>
      <c r="Q102" s="12">
        <v>650</v>
      </c>
      <c r="R102" s="12"/>
      <c r="S102" s="13"/>
      <c r="T102" s="12">
        <f t="shared" si="15"/>
        <v>650</v>
      </c>
      <c r="U102" s="12">
        <f t="shared" si="16"/>
        <v>26</v>
      </c>
      <c r="V102" s="57"/>
      <c r="W102" s="15">
        <v>0.1</v>
      </c>
      <c r="X102" s="15">
        <f t="shared" si="17"/>
        <v>2.6</v>
      </c>
    </row>
    <row r="103" spans="1:26" x14ac:dyDescent="0.2">
      <c r="A103" s="11" t="s">
        <v>202</v>
      </c>
      <c r="B103" s="11" t="s">
        <v>203</v>
      </c>
      <c r="C103" s="11" t="s">
        <v>202</v>
      </c>
      <c r="D103" s="11" t="s">
        <v>275</v>
      </c>
      <c r="E103" s="12">
        <v>50</v>
      </c>
      <c r="F103" s="12">
        <v>750</v>
      </c>
      <c r="G103" s="12">
        <v>5</v>
      </c>
      <c r="H103" s="12">
        <v>25</v>
      </c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3"/>
      <c r="T103" s="12">
        <f t="shared" si="15"/>
        <v>0</v>
      </c>
      <c r="U103" s="12">
        <f t="shared" si="16"/>
        <v>0</v>
      </c>
      <c r="V103" s="57"/>
      <c r="W103" s="15">
        <v>0.1</v>
      </c>
      <c r="X103" s="15">
        <f t="shared" si="17"/>
        <v>0</v>
      </c>
    </row>
    <row r="104" spans="1:26" x14ac:dyDescent="0.2">
      <c r="A104" s="11" t="s">
        <v>108</v>
      </c>
      <c r="B104" s="11" t="s">
        <v>109</v>
      </c>
      <c r="C104" s="11" t="s">
        <v>108</v>
      </c>
      <c r="D104" s="11" t="s">
        <v>275</v>
      </c>
      <c r="E104" s="12">
        <v>50</v>
      </c>
      <c r="F104" s="12">
        <v>900</v>
      </c>
      <c r="G104" s="12">
        <v>5</v>
      </c>
      <c r="H104" s="12">
        <v>25</v>
      </c>
      <c r="I104" s="12"/>
      <c r="J104" s="12"/>
      <c r="K104" s="12"/>
      <c r="L104" s="12"/>
      <c r="M104" s="12"/>
      <c r="N104" s="12"/>
      <c r="O104" s="12">
        <v>200</v>
      </c>
      <c r="P104" s="12"/>
      <c r="Q104" s="12"/>
      <c r="R104" s="12"/>
      <c r="S104" s="13"/>
      <c r="T104" s="12">
        <f t="shared" si="15"/>
        <v>200</v>
      </c>
      <c r="U104" s="12">
        <f t="shared" si="16"/>
        <v>8</v>
      </c>
      <c r="V104" s="57"/>
      <c r="W104" s="15">
        <v>0.1</v>
      </c>
      <c r="X104" s="15">
        <f t="shared" si="17"/>
        <v>0.8</v>
      </c>
    </row>
    <row r="105" spans="1:26" x14ac:dyDescent="0.2">
      <c r="A105" s="36" t="s">
        <v>187</v>
      </c>
      <c r="B105" s="36" t="s">
        <v>109</v>
      </c>
      <c r="C105" s="36">
        <v>90448700</v>
      </c>
      <c r="D105" s="36" t="s">
        <v>277</v>
      </c>
      <c r="E105" s="12" t="s">
        <v>102</v>
      </c>
      <c r="F105" s="12">
        <v>900</v>
      </c>
      <c r="G105" s="12">
        <v>5</v>
      </c>
      <c r="H105" s="12">
        <v>25</v>
      </c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3"/>
      <c r="T105" s="12">
        <f t="shared" si="15"/>
        <v>0</v>
      </c>
      <c r="U105" s="12">
        <f t="shared" si="16"/>
        <v>0</v>
      </c>
      <c r="V105" s="57"/>
      <c r="W105" s="15">
        <v>0.1</v>
      </c>
      <c r="X105" s="15">
        <f t="shared" si="17"/>
        <v>0</v>
      </c>
    </row>
    <row r="106" spans="1:26" x14ac:dyDescent="0.2">
      <c r="A106" s="11" t="s">
        <v>110</v>
      </c>
      <c r="B106" s="11" t="s">
        <v>111</v>
      </c>
      <c r="C106" s="11" t="s">
        <v>110</v>
      </c>
      <c r="D106" s="11" t="s">
        <v>275</v>
      </c>
      <c r="E106" s="12">
        <v>50</v>
      </c>
      <c r="F106" s="12">
        <v>1200</v>
      </c>
      <c r="G106" s="12">
        <v>5</v>
      </c>
      <c r="H106" s="12">
        <v>25</v>
      </c>
      <c r="I106" s="12"/>
      <c r="J106" s="12"/>
      <c r="K106" s="12"/>
      <c r="L106" s="12"/>
      <c r="M106" s="12"/>
      <c r="N106" s="12"/>
      <c r="O106" s="12"/>
      <c r="P106" s="12"/>
      <c r="Q106" s="12"/>
      <c r="R106" s="12">
        <v>100</v>
      </c>
      <c r="S106" s="13"/>
      <c r="T106" s="12">
        <f t="shared" si="15"/>
        <v>100</v>
      </c>
      <c r="U106" s="12">
        <f t="shared" si="16"/>
        <v>4</v>
      </c>
      <c r="V106" s="57"/>
      <c r="W106" s="15">
        <v>0.13</v>
      </c>
      <c r="X106" s="15">
        <f t="shared" si="17"/>
        <v>0.52</v>
      </c>
    </row>
    <row r="107" spans="1:26" x14ac:dyDescent="0.2">
      <c r="A107" s="36" t="s">
        <v>204</v>
      </c>
      <c r="B107" s="36" t="s">
        <v>111</v>
      </c>
      <c r="C107" s="31" t="s">
        <v>205</v>
      </c>
      <c r="D107" s="36" t="s">
        <v>277</v>
      </c>
      <c r="E107" s="12">
        <v>50</v>
      </c>
      <c r="F107" s="12">
        <v>1200</v>
      </c>
      <c r="G107" s="12">
        <v>5</v>
      </c>
      <c r="H107" s="12">
        <v>25</v>
      </c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3"/>
      <c r="T107" s="12">
        <f t="shared" si="15"/>
        <v>0</v>
      </c>
      <c r="U107" s="12">
        <f t="shared" si="16"/>
        <v>0</v>
      </c>
      <c r="V107" s="57"/>
      <c r="W107" s="15">
        <v>0.13</v>
      </c>
      <c r="X107" s="15">
        <f t="shared" si="17"/>
        <v>0</v>
      </c>
    </row>
    <row r="108" spans="1:26" x14ac:dyDescent="0.2">
      <c r="A108" s="36" t="s">
        <v>268</v>
      </c>
      <c r="B108" s="36" t="s">
        <v>269</v>
      </c>
      <c r="C108" s="31" t="s">
        <v>270</v>
      </c>
      <c r="D108" s="36" t="s">
        <v>277</v>
      </c>
      <c r="E108" s="12">
        <v>50</v>
      </c>
      <c r="F108" s="12">
        <v>2400</v>
      </c>
      <c r="G108" s="12">
        <v>5</v>
      </c>
      <c r="H108" s="12">
        <v>25</v>
      </c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3"/>
      <c r="T108" s="12">
        <f t="shared" si="15"/>
        <v>0</v>
      </c>
      <c r="U108" s="12">
        <f t="shared" si="16"/>
        <v>0</v>
      </c>
      <c r="V108" s="57"/>
      <c r="W108" s="15">
        <v>0.26</v>
      </c>
      <c r="X108" s="15">
        <f t="shared" si="17"/>
        <v>0</v>
      </c>
      <c r="Y108" s="43"/>
    </row>
    <row r="109" spans="1:26" x14ac:dyDescent="0.2">
      <c r="A109" s="307" t="s">
        <v>112</v>
      </c>
      <c r="B109" s="307"/>
      <c r="C109" s="8"/>
      <c r="D109" s="8"/>
      <c r="E109" s="8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36"/>
      <c r="T109" s="12"/>
      <c r="U109" s="12"/>
      <c r="V109" s="57"/>
      <c r="W109" s="12"/>
      <c r="X109" s="15"/>
    </row>
    <row r="110" spans="1:26" x14ac:dyDescent="0.2">
      <c r="A110" s="11" t="s">
        <v>216</v>
      </c>
      <c r="B110" s="11" t="s">
        <v>217</v>
      </c>
      <c r="C110" s="11" t="s">
        <v>216</v>
      </c>
      <c r="D110" s="11" t="s">
        <v>275</v>
      </c>
      <c r="E110" s="12">
        <v>20</v>
      </c>
      <c r="F110" s="12">
        <v>150</v>
      </c>
      <c r="G110" s="12">
        <v>10</v>
      </c>
      <c r="H110" s="12">
        <v>400</v>
      </c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36"/>
      <c r="T110" s="12">
        <f t="shared" ref="T110:T143" si="18">SUM(I110:S110)</f>
        <v>0</v>
      </c>
      <c r="U110" s="12">
        <f t="shared" ref="U110:U143" si="19">$T110/$H110</f>
        <v>0</v>
      </c>
      <c r="V110" s="57"/>
      <c r="W110" s="12">
        <v>0.06</v>
      </c>
      <c r="X110" s="15">
        <f t="shared" ref="X110:X143" si="20">$U110*$W110</f>
        <v>0</v>
      </c>
      <c r="Y110" s="43">
        <f>SUM(X110:X125)</f>
        <v>0.42</v>
      </c>
      <c r="Z110" s="3">
        <f>Y110*100/$Y$144</f>
        <v>1.5446855461566753</v>
      </c>
    </row>
    <row r="111" spans="1:26" x14ac:dyDescent="0.2">
      <c r="A111" s="36" t="s">
        <v>226</v>
      </c>
      <c r="B111" s="36" t="s">
        <v>217</v>
      </c>
      <c r="C111" s="36">
        <v>90444200</v>
      </c>
      <c r="D111" s="36" t="s">
        <v>277</v>
      </c>
      <c r="E111" s="12">
        <v>20</v>
      </c>
      <c r="F111" s="12">
        <v>150</v>
      </c>
      <c r="G111" s="12">
        <v>10</v>
      </c>
      <c r="H111" s="12">
        <v>400</v>
      </c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36"/>
      <c r="T111" s="12">
        <f t="shared" si="18"/>
        <v>0</v>
      </c>
      <c r="U111" s="12">
        <f t="shared" si="19"/>
        <v>0</v>
      </c>
      <c r="V111" s="57"/>
      <c r="W111" s="12">
        <v>0.06</v>
      </c>
      <c r="X111" s="15">
        <f t="shared" si="20"/>
        <v>0</v>
      </c>
    </row>
    <row r="112" spans="1:26" x14ac:dyDescent="0.2">
      <c r="A112" s="11" t="s">
        <v>191</v>
      </c>
      <c r="B112" s="11" t="s">
        <v>192</v>
      </c>
      <c r="C112" s="11" t="s">
        <v>191</v>
      </c>
      <c r="D112" s="11" t="s">
        <v>275</v>
      </c>
      <c r="E112" s="12">
        <v>20</v>
      </c>
      <c r="F112" s="12">
        <v>200</v>
      </c>
      <c r="G112" s="12">
        <v>10</v>
      </c>
      <c r="H112" s="12">
        <v>300</v>
      </c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36"/>
      <c r="T112" s="12">
        <f t="shared" si="18"/>
        <v>0</v>
      </c>
      <c r="U112" s="12">
        <f t="shared" si="19"/>
        <v>0</v>
      </c>
      <c r="V112" s="57"/>
      <c r="W112" s="12">
        <v>0.06</v>
      </c>
      <c r="X112" s="15">
        <f t="shared" si="20"/>
        <v>0</v>
      </c>
    </row>
    <row r="113" spans="1:26" x14ac:dyDescent="0.2">
      <c r="A113" s="11" t="s">
        <v>160</v>
      </c>
      <c r="B113" s="11" t="s">
        <v>161</v>
      </c>
      <c r="C113" s="11" t="s">
        <v>160</v>
      </c>
      <c r="D113" s="11" t="s">
        <v>275</v>
      </c>
      <c r="E113" s="12">
        <v>20</v>
      </c>
      <c r="F113" s="12">
        <v>300</v>
      </c>
      <c r="G113" s="12">
        <v>10</v>
      </c>
      <c r="H113" s="12">
        <v>200</v>
      </c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3"/>
      <c r="T113" s="12">
        <f t="shared" si="18"/>
        <v>0</v>
      </c>
      <c r="U113" s="12">
        <f t="shared" si="19"/>
        <v>0</v>
      </c>
      <c r="V113" s="57"/>
      <c r="W113" s="15">
        <v>0.06</v>
      </c>
      <c r="X113" s="15">
        <f t="shared" si="20"/>
        <v>0</v>
      </c>
    </row>
    <row r="114" spans="1:26" x14ac:dyDescent="0.2">
      <c r="A114" s="36" t="s">
        <v>215</v>
      </c>
      <c r="B114" s="36" t="s">
        <v>161</v>
      </c>
      <c r="C114" s="36">
        <v>90444300</v>
      </c>
      <c r="D114" s="36" t="s">
        <v>277</v>
      </c>
      <c r="E114" s="12" t="s">
        <v>46</v>
      </c>
      <c r="F114" s="12">
        <v>300</v>
      </c>
      <c r="G114" s="12">
        <v>10</v>
      </c>
      <c r="H114" s="12">
        <v>200</v>
      </c>
      <c r="I114" s="12"/>
      <c r="J114" s="12"/>
      <c r="K114" s="12"/>
      <c r="L114" s="12"/>
      <c r="M114" s="12">
        <v>200</v>
      </c>
      <c r="N114" s="12"/>
      <c r="O114" s="12"/>
      <c r="P114" s="12"/>
      <c r="Q114" s="12"/>
      <c r="R114" s="12"/>
      <c r="S114" s="13"/>
      <c r="T114" s="12">
        <f t="shared" si="18"/>
        <v>200</v>
      </c>
      <c r="U114" s="12">
        <f t="shared" si="19"/>
        <v>1</v>
      </c>
      <c r="V114" s="57"/>
      <c r="W114" s="15">
        <v>0.06</v>
      </c>
      <c r="X114" s="15">
        <f t="shared" si="20"/>
        <v>0.06</v>
      </c>
    </row>
    <row r="115" spans="1:26" x14ac:dyDescent="0.2">
      <c r="A115" s="11" t="s">
        <v>206</v>
      </c>
      <c r="B115" s="11" t="s">
        <v>114</v>
      </c>
      <c r="C115" s="11" t="s">
        <v>206</v>
      </c>
      <c r="D115" s="11" t="s">
        <v>275</v>
      </c>
      <c r="E115" s="12">
        <v>20</v>
      </c>
      <c r="F115" s="12">
        <v>450</v>
      </c>
      <c r="G115" s="12">
        <v>10</v>
      </c>
      <c r="H115" s="12">
        <v>100</v>
      </c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25"/>
      <c r="T115" s="12">
        <f t="shared" si="18"/>
        <v>0</v>
      </c>
      <c r="U115" s="12">
        <f t="shared" si="19"/>
        <v>0</v>
      </c>
      <c r="V115" s="57"/>
      <c r="W115" s="15">
        <v>0.08</v>
      </c>
      <c r="X115" s="15">
        <f t="shared" si="20"/>
        <v>0</v>
      </c>
    </row>
    <row r="116" spans="1:26" x14ac:dyDescent="0.2">
      <c r="A116" s="36" t="s">
        <v>113</v>
      </c>
      <c r="B116" s="36" t="s">
        <v>114</v>
      </c>
      <c r="C116" s="36">
        <v>90444400</v>
      </c>
      <c r="D116" s="36" t="s">
        <v>277</v>
      </c>
      <c r="E116" s="12" t="s">
        <v>46</v>
      </c>
      <c r="F116" s="12">
        <v>450</v>
      </c>
      <c r="G116" s="12">
        <v>10</v>
      </c>
      <c r="H116" s="12">
        <v>100</v>
      </c>
      <c r="I116" s="12"/>
      <c r="J116" s="12"/>
      <c r="K116" s="12"/>
      <c r="L116" s="12"/>
      <c r="M116" s="12">
        <v>100</v>
      </c>
      <c r="N116" s="12"/>
      <c r="O116" s="12"/>
      <c r="P116" s="12"/>
      <c r="Q116" s="12"/>
      <c r="R116" s="12">
        <v>200</v>
      </c>
      <c r="S116" s="13"/>
      <c r="T116" s="12">
        <f t="shared" si="18"/>
        <v>300</v>
      </c>
      <c r="U116" s="12">
        <f t="shared" si="19"/>
        <v>3</v>
      </c>
      <c r="V116" s="57"/>
      <c r="W116" s="15">
        <v>0.08</v>
      </c>
      <c r="X116" s="15">
        <f t="shared" si="20"/>
        <v>0.24</v>
      </c>
    </row>
    <row r="117" spans="1:26" x14ac:dyDescent="0.2">
      <c r="A117" s="11" t="s">
        <v>115</v>
      </c>
      <c r="B117" s="11" t="s">
        <v>116</v>
      </c>
      <c r="C117" s="11" t="s">
        <v>115</v>
      </c>
      <c r="D117" s="11" t="s">
        <v>275</v>
      </c>
      <c r="E117" s="12">
        <v>20</v>
      </c>
      <c r="F117" s="12">
        <v>600</v>
      </c>
      <c r="G117" s="12">
        <v>10</v>
      </c>
      <c r="H117" s="12">
        <v>100</v>
      </c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3"/>
      <c r="T117" s="12">
        <f t="shared" si="18"/>
        <v>0</v>
      </c>
      <c r="U117" s="12">
        <f t="shared" si="19"/>
        <v>0</v>
      </c>
      <c r="V117" s="57"/>
      <c r="W117" s="15">
        <v>0.06</v>
      </c>
      <c r="X117" s="15">
        <f t="shared" si="20"/>
        <v>0</v>
      </c>
    </row>
    <row r="118" spans="1:26" x14ac:dyDescent="0.2">
      <c r="A118" s="36" t="s">
        <v>188</v>
      </c>
      <c r="B118" s="36" t="s">
        <v>116</v>
      </c>
      <c r="C118" s="36">
        <v>90444600</v>
      </c>
      <c r="D118" s="36" t="s">
        <v>277</v>
      </c>
      <c r="E118" s="12" t="s">
        <v>46</v>
      </c>
      <c r="F118" s="12">
        <v>600</v>
      </c>
      <c r="G118" s="12">
        <v>10</v>
      </c>
      <c r="H118" s="12">
        <v>100</v>
      </c>
      <c r="I118" s="12"/>
      <c r="J118" s="12"/>
      <c r="K118" s="12"/>
      <c r="L118" s="12"/>
      <c r="M118" s="12"/>
      <c r="N118" s="12"/>
      <c r="O118" s="12"/>
      <c r="P118" s="12"/>
      <c r="Q118" s="12"/>
      <c r="R118" s="12">
        <v>200</v>
      </c>
      <c r="S118" s="13"/>
      <c r="T118" s="12">
        <f t="shared" si="18"/>
        <v>200</v>
      </c>
      <c r="U118" s="12">
        <f t="shared" si="19"/>
        <v>2</v>
      </c>
      <c r="V118" s="57"/>
      <c r="W118" s="15">
        <v>0.06</v>
      </c>
      <c r="X118" s="15">
        <f t="shared" si="20"/>
        <v>0.12</v>
      </c>
    </row>
    <row r="119" spans="1:26" x14ac:dyDescent="0.2">
      <c r="A119" s="11" t="s">
        <v>117</v>
      </c>
      <c r="B119" s="11" t="s">
        <v>118</v>
      </c>
      <c r="C119" s="11" t="s">
        <v>117</v>
      </c>
      <c r="D119" s="11" t="s">
        <v>275</v>
      </c>
      <c r="E119" s="12">
        <v>20</v>
      </c>
      <c r="F119" s="12">
        <v>750</v>
      </c>
      <c r="G119" s="12">
        <v>10</v>
      </c>
      <c r="H119" s="12">
        <v>100</v>
      </c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3"/>
      <c r="T119" s="12">
        <f t="shared" si="18"/>
        <v>0</v>
      </c>
      <c r="U119" s="12">
        <f t="shared" si="19"/>
        <v>0</v>
      </c>
      <c r="V119" s="57"/>
      <c r="W119" s="15">
        <v>7.0000000000000007E-2</v>
      </c>
      <c r="X119" s="15">
        <f t="shared" si="20"/>
        <v>0</v>
      </c>
    </row>
    <row r="120" spans="1:26" x14ac:dyDescent="0.2">
      <c r="A120" s="36" t="s">
        <v>189</v>
      </c>
      <c r="B120" s="36" t="s">
        <v>118</v>
      </c>
      <c r="C120" s="36">
        <v>90444700</v>
      </c>
      <c r="D120" s="36" t="s">
        <v>277</v>
      </c>
      <c r="E120" s="12" t="s">
        <v>46</v>
      </c>
      <c r="F120" s="12">
        <v>750</v>
      </c>
      <c r="G120" s="12">
        <v>10</v>
      </c>
      <c r="H120" s="12">
        <v>100</v>
      </c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3"/>
      <c r="T120" s="12">
        <f t="shared" si="18"/>
        <v>0</v>
      </c>
      <c r="U120" s="12">
        <f t="shared" si="19"/>
        <v>0</v>
      </c>
      <c r="V120" s="57"/>
      <c r="W120" s="15">
        <v>7.0000000000000007E-2</v>
      </c>
      <c r="X120" s="15">
        <f t="shared" si="20"/>
        <v>0</v>
      </c>
    </row>
    <row r="121" spans="1:26" x14ac:dyDescent="0.2">
      <c r="A121" s="11" t="s">
        <v>119</v>
      </c>
      <c r="B121" s="11" t="s">
        <v>120</v>
      </c>
      <c r="C121" s="11" t="s">
        <v>119</v>
      </c>
      <c r="D121" s="11" t="s">
        <v>275</v>
      </c>
      <c r="E121" s="12">
        <v>20</v>
      </c>
      <c r="F121" s="12">
        <v>900</v>
      </c>
      <c r="G121" s="12">
        <v>10</v>
      </c>
      <c r="H121" s="12">
        <v>50</v>
      </c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3"/>
      <c r="T121" s="12">
        <f t="shared" si="18"/>
        <v>0</v>
      </c>
      <c r="U121" s="12">
        <f t="shared" si="19"/>
        <v>0</v>
      </c>
      <c r="V121" s="57"/>
      <c r="W121" s="15">
        <v>0.08</v>
      </c>
      <c r="X121" s="15">
        <f t="shared" si="20"/>
        <v>0</v>
      </c>
    </row>
    <row r="122" spans="1:26" x14ac:dyDescent="0.2">
      <c r="A122" s="36" t="s">
        <v>263</v>
      </c>
      <c r="B122" s="36" t="s">
        <v>120</v>
      </c>
      <c r="C122" s="36">
        <v>90444800</v>
      </c>
      <c r="D122" s="36" t="s">
        <v>277</v>
      </c>
      <c r="E122" s="12" t="s">
        <v>46</v>
      </c>
      <c r="F122" s="12">
        <v>900</v>
      </c>
      <c r="G122" s="12">
        <v>10</v>
      </c>
      <c r="H122" s="12">
        <v>50</v>
      </c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3"/>
      <c r="T122" s="12">
        <f t="shared" si="18"/>
        <v>0</v>
      </c>
      <c r="U122" s="12">
        <f t="shared" si="19"/>
        <v>0</v>
      </c>
      <c r="V122" s="57"/>
      <c r="W122" s="15">
        <v>0.08</v>
      </c>
      <c r="X122" s="15">
        <f t="shared" si="20"/>
        <v>0</v>
      </c>
    </row>
    <row r="123" spans="1:26" x14ac:dyDescent="0.2">
      <c r="A123" s="11" t="s">
        <v>121</v>
      </c>
      <c r="B123" s="11" t="s">
        <v>122</v>
      </c>
      <c r="C123" s="11" t="s">
        <v>121</v>
      </c>
      <c r="D123" s="11" t="s">
        <v>275</v>
      </c>
      <c r="E123" s="12">
        <v>20</v>
      </c>
      <c r="F123" s="12">
        <v>1200</v>
      </c>
      <c r="G123" s="12">
        <v>10</v>
      </c>
      <c r="H123" s="12">
        <v>50</v>
      </c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3"/>
      <c r="T123" s="12">
        <f t="shared" si="18"/>
        <v>0</v>
      </c>
      <c r="U123" s="12">
        <f t="shared" si="19"/>
        <v>0</v>
      </c>
      <c r="V123" s="57"/>
      <c r="W123" s="15">
        <v>0.11</v>
      </c>
      <c r="X123" s="15">
        <f t="shared" si="20"/>
        <v>0</v>
      </c>
    </row>
    <row r="124" spans="1:26" x14ac:dyDescent="0.2">
      <c r="A124" s="11" t="s">
        <v>207</v>
      </c>
      <c r="B124" s="11" t="s">
        <v>208</v>
      </c>
      <c r="C124" s="11" t="s">
        <v>207</v>
      </c>
      <c r="D124" s="11" t="s">
        <v>275</v>
      </c>
      <c r="E124" s="12">
        <v>20</v>
      </c>
      <c r="F124" s="12">
        <v>1500</v>
      </c>
      <c r="G124" s="12">
        <v>10</v>
      </c>
      <c r="H124" s="12">
        <v>50</v>
      </c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3"/>
      <c r="T124" s="12">
        <f t="shared" si="18"/>
        <v>0</v>
      </c>
      <c r="U124" s="12">
        <f t="shared" si="19"/>
        <v>0</v>
      </c>
      <c r="V124" s="57"/>
      <c r="W124" s="15">
        <v>7.0000000000000007E-2</v>
      </c>
      <c r="X124" s="15">
        <f t="shared" si="20"/>
        <v>0</v>
      </c>
    </row>
    <row r="125" spans="1:26" x14ac:dyDescent="0.2">
      <c r="A125" s="11" t="s">
        <v>209</v>
      </c>
      <c r="B125" s="11" t="s">
        <v>210</v>
      </c>
      <c r="C125" s="11" t="s">
        <v>209</v>
      </c>
      <c r="D125" s="11" t="s">
        <v>275</v>
      </c>
      <c r="E125" s="12">
        <v>20</v>
      </c>
      <c r="F125" s="12">
        <v>1800</v>
      </c>
      <c r="G125" s="12">
        <v>10</v>
      </c>
      <c r="H125" s="12">
        <v>50</v>
      </c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3"/>
      <c r="T125" s="12">
        <f t="shared" si="18"/>
        <v>0</v>
      </c>
      <c r="U125" s="12">
        <f t="shared" si="19"/>
        <v>0</v>
      </c>
      <c r="V125" s="58"/>
      <c r="W125" s="15">
        <v>0.09</v>
      </c>
      <c r="X125" s="15">
        <f t="shared" si="20"/>
        <v>0</v>
      </c>
      <c r="Y125" s="43"/>
    </row>
    <row r="126" spans="1:26" x14ac:dyDescent="0.2">
      <c r="A126" s="11" t="s">
        <v>123</v>
      </c>
      <c r="B126" s="11" t="s">
        <v>124</v>
      </c>
      <c r="C126" s="11" t="s">
        <v>123</v>
      </c>
      <c r="D126" s="11" t="s">
        <v>275</v>
      </c>
      <c r="E126" s="12">
        <v>25</v>
      </c>
      <c r="F126" s="12">
        <v>150</v>
      </c>
      <c r="G126" s="12">
        <v>10</v>
      </c>
      <c r="H126" s="12">
        <v>200</v>
      </c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3"/>
      <c r="T126" s="12">
        <f t="shared" si="18"/>
        <v>0</v>
      </c>
      <c r="U126" s="12">
        <f t="shared" si="19"/>
        <v>0</v>
      </c>
      <c r="V126" s="57"/>
      <c r="W126" s="15">
        <v>0.04</v>
      </c>
      <c r="X126" s="15">
        <f t="shared" si="20"/>
        <v>0</v>
      </c>
      <c r="Y126" s="43">
        <f>SUM(X126:X143)</f>
        <v>2.9000000000000004</v>
      </c>
      <c r="Z126" s="3">
        <f>Y126*100/$Y$144</f>
        <v>10.665685913938951</v>
      </c>
    </row>
    <row r="127" spans="1:26" x14ac:dyDescent="0.2">
      <c r="A127" s="36" t="s">
        <v>257</v>
      </c>
      <c r="B127" s="36" t="s">
        <v>124</v>
      </c>
      <c r="C127" s="36">
        <v>90445200</v>
      </c>
      <c r="D127" s="36" t="s">
        <v>277</v>
      </c>
      <c r="E127" s="12">
        <v>25</v>
      </c>
      <c r="F127" s="12">
        <v>150</v>
      </c>
      <c r="G127" s="12">
        <v>10</v>
      </c>
      <c r="H127" s="12">
        <v>200</v>
      </c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3"/>
      <c r="T127" s="12">
        <f t="shared" si="18"/>
        <v>0</v>
      </c>
      <c r="U127" s="12">
        <f t="shared" si="19"/>
        <v>0</v>
      </c>
      <c r="V127" s="57"/>
      <c r="W127" s="15">
        <v>0.04</v>
      </c>
      <c r="X127" s="15">
        <f t="shared" si="20"/>
        <v>0</v>
      </c>
    </row>
    <row r="128" spans="1:26" x14ac:dyDescent="0.2">
      <c r="A128" s="11" t="s">
        <v>125</v>
      </c>
      <c r="B128" s="11" t="s">
        <v>126</v>
      </c>
      <c r="C128" s="11" t="s">
        <v>125</v>
      </c>
      <c r="D128" s="11" t="s">
        <v>275</v>
      </c>
      <c r="E128" s="12">
        <v>25</v>
      </c>
      <c r="F128" s="12">
        <v>300</v>
      </c>
      <c r="G128" s="12">
        <v>10</v>
      </c>
      <c r="H128" s="12">
        <v>100</v>
      </c>
      <c r="I128" s="12"/>
      <c r="J128" s="12"/>
      <c r="K128" s="12">
        <v>100</v>
      </c>
      <c r="L128" s="12"/>
      <c r="M128" s="12"/>
      <c r="N128" s="12"/>
      <c r="O128" s="12"/>
      <c r="P128" s="12"/>
      <c r="Q128" s="12"/>
      <c r="R128" s="12"/>
      <c r="S128" s="13"/>
      <c r="T128" s="12">
        <f t="shared" si="18"/>
        <v>100</v>
      </c>
      <c r="U128" s="12">
        <f t="shared" si="19"/>
        <v>1</v>
      </c>
      <c r="V128" s="57"/>
      <c r="W128" s="15">
        <v>0.04</v>
      </c>
      <c r="X128" s="15">
        <f t="shared" si="20"/>
        <v>0.04</v>
      </c>
    </row>
    <row r="129" spans="1:26" x14ac:dyDescent="0.2">
      <c r="A129" s="36" t="s">
        <v>127</v>
      </c>
      <c r="B129" s="36" t="s">
        <v>126</v>
      </c>
      <c r="C129" s="36">
        <v>90445300</v>
      </c>
      <c r="D129" s="36" t="s">
        <v>277</v>
      </c>
      <c r="E129" s="12" t="s">
        <v>63</v>
      </c>
      <c r="F129" s="12">
        <v>300</v>
      </c>
      <c r="G129" s="12">
        <v>10</v>
      </c>
      <c r="H129" s="12">
        <v>100</v>
      </c>
      <c r="I129" s="12"/>
      <c r="J129" s="12">
        <v>200</v>
      </c>
      <c r="K129" s="12">
        <v>300</v>
      </c>
      <c r="L129" s="12"/>
      <c r="M129" s="12">
        <v>200</v>
      </c>
      <c r="N129" s="12"/>
      <c r="O129" s="12"/>
      <c r="P129" s="12"/>
      <c r="Q129" s="12"/>
      <c r="R129" s="12"/>
      <c r="S129" s="13"/>
      <c r="T129" s="12">
        <f t="shared" si="18"/>
        <v>700</v>
      </c>
      <c r="U129" s="12">
        <f t="shared" si="19"/>
        <v>7</v>
      </c>
      <c r="V129" s="57"/>
      <c r="W129" s="15">
        <v>0.04</v>
      </c>
      <c r="X129" s="15">
        <f t="shared" si="20"/>
        <v>0.28000000000000003</v>
      </c>
    </row>
    <row r="130" spans="1:26" x14ac:dyDescent="0.2">
      <c r="A130" s="11" t="s">
        <v>128</v>
      </c>
      <c r="B130" s="11" t="s">
        <v>129</v>
      </c>
      <c r="C130" s="11" t="s">
        <v>128</v>
      </c>
      <c r="D130" s="11" t="s">
        <v>275</v>
      </c>
      <c r="E130" s="12">
        <v>25</v>
      </c>
      <c r="F130" s="12">
        <v>450</v>
      </c>
      <c r="G130" s="12">
        <v>10</v>
      </c>
      <c r="H130" s="12">
        <v>100</v>
      </c>
      <c r="I130" s="12"/>
      <c r="J130" s="12"/>
      <c r="K130" s="12"/>
      <c r="L130" s="12"/>
      <c r="M130" s="12"/>
      <c r="N130" s="12"/>
      <c r="O130" s="12"/>
      <c r="P130" s="12"/>
      <c r="Q130" s="12"/>
      <c r="R130" s="12">
        <v>200</v>
      </c>
      <c r="S130" s="13"/>
      <c r="T130" s="12">
        <f t="shared" si="18"/>
        <v>200</v>
      </c>
      <c r="U130" s="12">
        <f t="shared" si="19"/>
        <v>2</v>
      </c>
      <c r="V130" s="57"/>
      <c r="W130" s="15">
        <v>0.06</v>
      </c>
      <c r="X130" s="15">
        <f t="shared" si="20"/>
        <v>0.12</v>
      </c>
    </row>
    <row r="131" spans="1:26" x14ac:dyDescent="0.2">
      <c r="A131" s="36" t="s">
        <v>190</v>
      </c>
      <c r="B131" s="36" t="s">
        <v>129</v>
      </c>
      <c r="C131" s="36">
        <v>90445400</v>
      </c>
      <c r="D131" s="36" t="s">
        <v>277</v>
      </c>
      <c r="E131" s="12" t="s">
        <v>63</v>
      </c>
      <c r="F131" s="12">
        <v>450</v>
      </c>
      <c r="G131" s="12">
        <v>10</v>
      </c>
      <c r="H131" s="12">
        <v>100</v>
      </c>
      <c r="I131" s="12"/>
      <c r="J131" s="12"/>
      <c r="K131" s="12"/>
      <c r="L131" s="12"/>
      <c r="M131" s="12"/>
      <c r="N131" s="12"/>
      <c r="O131" s="12"/>
      <c r="P131" s="12">
        <v>1000</v>
      </c>
      <c r="Q131" s="12"/>
      <c r="R131" s="12">
        <v>500</v>
      </c>
      <c r="S131" s="13"/>
      <c r="T131" s="12">
        <f t="shared" si="18"/>
        <v>1500</v>
      </c>
      <c r="U131" s="12">
        <f t="shared" si="19"/>
        <v>15</v>
      </c>
      <c r="V131" s="57"/>
      <c r="W131" s="15">
        <v>0.06</v>
      </c>
      <c r="X131" s="15">
        <f t="shared" si="20"/>
        <v>0.89999999999999991</v>
      </c>
    </row>
    <row r="132" spans="1:26" x14ac:dyDescent="0.2">
      <c r="A132" s="11" t="s">
        <v>130</v>
      </c>
      <c r="B132" s="11" t="s">
        <v>131</v>
      </c>
      <c r="C132" s="11" t="s">
        <v>130</v>
      </c>
      <c r="D132" s="11" t="s">
        <v>275</v>
      </c>
      <c r="E132" s="12">
        <v>25</v>
      </c>
      <c r="F132" s="12">
        <v>600</v>
      </c>
      <c r="G132" s="12">
        <v>10</v>
      </c>
      <c r="H132" s="12">
        <v>50</v>
      </c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3"/>
      <c r="T132" s="12">
        <f t="shared" si="18"/>
        <v>0</v>
      </c>
      <c r="U132" s="12">
        <f t="shared" si="19"/>
        <v>0</v>
      </c>
      <c r="V132" s="57"/>
      <c r="W132" s="15">
        <v>0.04</v>
      </c>
      <c r="X132" s="15">
        <f t="shared" si="20"/>
        <v>0</v>
      </c>
    </row>
    <row r="133" spans="1:26" x14ac:dyDescent="0.2">
      <c r="A133" s="36" t="s">
        <v>211</v>
      </c>
      <c r="B133" s="36" t="s">
        <v>131</v>
      </c>
      <c r="C133" s="36">
        <v>90445600</v>
      </c>
      <c r="D133" s="36" t="s">
        <v>277</v>
      </c>
      <c r="E133" s="12">
        <v>25</v>
      </c>
      <c r="F133" s="12">
        <v>600</v>
      </c>
      <c r="G133" s="12">
        <v>10</v>
      </c>
      <c r="H133" s="12">
        <v>50</v>
      </c>
      <c r="I133" s="12"/>
      <c r="J133" s="12">
        <v>150</v>
      </c>
      <c r="K133" s="12">
        <v>300</v>
      </c>
      <c r="L133" s="12"/>
      <c r="M133" s="12"/>
      <c r="N133" s="12"/>
      <c r="O133" s="12"/>
      <c r="P133" s="12"/>
      <c r="Q133" s="12"/>
      <c r="R133" s="12"/>
      <c r="S133" s="13"/>
      <c r="T133" s="12">
        <f t="shared" si="18"/>
        <v>450</v>
      </c>
      <c r="U133" s="12">
        <f t="shared" si="19"/>
        <v>9</v>
      </c>
      <c r="V133" s="57"/>
      <c r="W133" s="15">
        <v>0.04</v>
      </c>
      <c r="X133" s="15">
        <f t="shared" si="20"/>
        <v>0.36</v>
      </c>
    </row>
    <row r="134" spans="1:26" x14ac:dyDescent="0.2">
      <c r="A134" s="11" t="s">
        <v>162</v>
      </c>
      <c r="B134" s="11" t="s">
        <v>163</v>
      </c>
      <c r="C134" s="11" t="s">
        <v>162</v>
      </c>
      <c r="D134" s="11" t="s">
        <v>275</v>
      </c>
      <c r="E134" s="12">
        <v>25</v>
      </c>
      <c r="F134" s="12">
        <v>750</v>
      </c>
      <c r="G134" s="12">
        <v>10</v>
      </c>
      <c r="H134" s="12">
        <v>50</v>
      </c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3"/>
      <c r="T134" s="12">
        <f t="shared" si="18"/>
        <v>0</v>
      </c>
      <c r="U134" s="12">
        <f t="shared" si="19"/>
        <v>0</v>
      </c>
      <c r="V134" s="57"/>
      <c r="W134" s="15">
        <v>0.04</v>
      </c>
      <c r="X134" s="15">
        <f t="shared" si="20"/>
        <v>0</v>
      </c>
    </row>
    <row r="135" spans="1:26" x14ac:dyDescent="0.2">
      <c r="A135" s="36" t="s">
        <v>218</v>
      </c>
      <c r="B135" s="36" t="s">
        <v>163</v>
      </c>
      <c r="C135" s="31" t="s">
        <v>219</v>
      </c>
      <c r="D135" s="36" t="s">
        <v>277</v>
      </c>
      <c r="E135" s="12">
        <v>25</v>
      </c>
      <c r="F135" s="12">
        <v>750</v>
      </c>
      <c r="G135" s="12">
        <v>10</v>
      </c>
      <c r="H135" s="12">
        <v>50</v>
      </c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3"/>
      <c r="T135" s="12">
        <f t="shared" si="18"/>
        <v>0</v>
      </c>
      <c r="U135" s="12">
        <f t="shared" si="19"/>
        <v>0</v>
      </c>
      <c r="V135" s="57"/>
      <c r="W135" s="15">
        <v>0.04</v>
      </c>
      <c r="X135" s="15">
        <f t="shared" si="20"/>
        <v>0</v>
      </c>
    </row>
    <row r="136" spans="1:26" x14ac:dyDescent="0.2">
      <c r="A136" s="11" t="s">
        <v>132</v>
      </c>
      <c r="B136" s="11" t="s">
        <v>133</v>
      </c>
      <c r="C136" s="11" t="s">
        <v>132</v>
      </c>
      <c r="D136" s="11" t="s">
        <v>275</v>
      </c>
      <c r="E136" s="12">
        <v>25</v>
      </c>
      <c r="F136" s="12">
        <v>900</v>
      </c>
      <c r="G136" s="12">
        <v>10</v>
      </c>
      <c r="H136" s="12">
        <v>50</v>
      </c>
      <c r="I136" s="12"/>
      <c r="J136" s="12"/>
      <c r="K136" s="12"/>
      <c r="L136" s="12"/>
      <c r="M136" s="12"/>
      <c r="N136" s="12"/>
      <c r="O136" s="12">
        <v>200</v>
      </c>
      <c r="P136" s="12"/>
      <c r="Q136" s="12"/>
      <c r="R136" s="12"/>
      <c r="S136" s="13"/>
      <c r="T136" s="12">
        <f t="shared" si="18"/>
        <v>200</v>
      </c>
      <c r="U136" s="12">
        <f t="shared" si="19"/>
        <v>4</v>
      </c>
      <c r="V136" s="57"/>
      <c r="W136" s="15">
        <v>0.06</v>
      </c>
      <c r="X136" s="15">
        <f t="shared" si="20"/>
        <v>0.24</v>
      </c>
    </row>
    <row r="137" spans="1:26" x14ac:dyDescent="0.2">
      <c r="A137" s="36" t="s">
        <v>264</v>
      </c>
      <c r="B137" s="36" t="s">
        <v>133</v>
      </c>
      <c r="C137" s="31" t="s">
        <v>265</v>
      </c>
      <c r="D137" s="36" t="s">
        <v>277</v>
      </c>
      <c r="E137" s="12">
        <v>25</v>
      </c>
      <c r="F137" s="12">
        <v>900</v>
      </c>
      <c r="G137" s="12">
        <v>10</v>
      </c>
      <c r="H137" s="12">
        <v>50</v>
      </c>
      <c r="I137" s="12"/>
      <c r="J137" s="12"/>
      <c r="K137" s="12"/>
      <c r="L137" s="12"/>
      <c r="M137" s="12"/>
      <c r="N137" s="12"/>
      <c r="O137" s="12">
        <v>200</v>
      </c>
      <c r="P137" s="12"/>
      <c r="Q137" s="12"/>
      <c r="R137" s="12">
        <v>200</v>
      </c>
      <c r="S137" s="13"/>
      <c r="T137" s="12">
        <f t="shared" si="18"/>
        <v>400</v>
      </c>
      <c r="U137" s="12">
        <f t="shared" si="19"/>
        <v>8</v>
      </c>
      <c r="V137" s="57"/>
      <c r="W137" s="15">
        <v>0.06</v>
      </c>
      <c r="X137" s="15">
        <f t="shared" si="20"/>
        <v>0.48</v>
      </c>
    </row>
    <row r="138" spans="1:26" x14ac:dyDescent="0.2">
      <c r="A138" s="11" t="s">
        <v>134</v>
      </c>
      <c r="B138" s="11" t="s">
        <v>135</v>
      </c>
      <c r="C138" s="11" t="s">
        <v>134</v>
      </c>
      <c r="D138" s="11" t="s">
        <v>275</v>
      </c>
      <c r="E138" s="12">
        <v>25</v>
      </c>
      <c r="F138" s="12">
        <v>1200</v>
      </c>
      <c r="G138" s="12">
        <v>10</v>
      </c>
      <c r="H138" s="12">
        <v>50</v>
      </c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3"/>
      <c r="T138" s="12">
        <f t="shared" si="18"/>
        <v>0</v>
      </c>
      <c r="U138" s="12">
        <f t="shared" si="19"/>
        <v>0</v>
      </c>
      <c r="V138" s="57"/>
      <c r="W138" s="15">
        <v>0.08</v>
      </c>
      <c r="X138" s="15">
        <f t="shared" si="20"/>
        <v>0</v>
      </c>
    </row>
    <row r="139" spans="1:26" x14ac:dyDescent="0.2">
      <c r="A139" s="26" t="s">
        <v>451</v>
      </c>
      <c r="B139" s="36" t="s">
        <v>135</v>
      </c>
      <c r="C139" s="26">
        <v>90445810</v>
      </c>
      <c r="D139" s="36" t="s">
        <v>277</v>
      </c>
      <c r="E139" s="12" t="s">
        <v>63</v>
      </c>
      <c r="F139" s="12">
        <v>1200</v>
      </c>
      <c r="G139" s="12">
        <v>10</v>
      </c>
      <c r="H139" s="12">
        <v>50</v>
      </c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3"/>
      <c r="T139" s="12">
        <f t="shared" si="18"/>
        <v>0</v>
      </c>
      <c r="U139" s="12">
        <f t="shared" si="19"/>
        <v>0</v>
      </c>
      <c r="V139" s="57"/>
      <c r="W139" s="15">
        <v>0.08</v>
      </c>
      <c r="X139" s="15">
        <f t="shared" si="20"/>
        <v>0</v>
      </c>
    </row>
    <row r="140" spans="1:26" x14ac:dyDescent="0.2">
      <c r="A140" s="11" t="s">
        <v>238</v>
      </c>
      <c r="B140" s="11" t="s">
        <v>239</v>
      </c>
      <c r="C140" s="11" t="s">
        <v>238</v>
      </c>
      <c r="D140" s="11" t="s">
        <v>275</v>
      </c>
      <c r="E140" s="12">
        <v>25</v>
      </c>
      <c r="F140" s="12">
        <v>1524</v>
      </c>
      <c r="G140" s="12">
        <v>10</v>
      </c>
      <c r="H140" s="12">
        <v>50</v>
      </c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3"/>
      <c r="T140" s="12">
        <f t="shared" si="18"/>
        <v>0</v>
      </c>
      <c r="U140" s="12">
        <f t="shared" si="19"/>
        <v>0</v>
      </c>
      <c r="V140" s="57"/>
      <c r="W140" s="15">
        <v>0.08</v>
      </c>
      <c r="X140" s="15">
        <f t="shared" si="20"/>
        <v>0</v>
      </c>
    </row>
    <row r="141" spans="1:26" x14ac:dyDescent="0.2">
      <c r="A141" s="11" t="s">
        <v>164</v>
      </c>
      <c r="B141" s="11" t="s">
        <v>165</v>
      </c>
      <c r="C141" s="11" t="s">
        <v>164</v>
      </c>
      <c r="D141" s="11" t="s">
        <v>275</v>
      </c>
      <c r="E141" s="12">
        <v>25</v>
      </c>
      <c r="F141" s="12">
        <v>1800</v>
      </c>
      <c r="G141" s="12">
        <v>10</v>
      </c>
      <c r="H141" s="12">
        <v>50</v>
      </c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3"/>
      <c r="T141" s="12">
        <f t="shared" si="18"/>
        <v>0</v>
      </c>
      <c r="U141" s="12">
        <f t="shared" si="19"/>
        <v>0</v>
      </c>
      <c r="V141" s="57"/>
      <c r="W141" s="15">
        <v>0.12</v>
      </c>
      <c r="X141" s="15">
        <f t="shared" si="20"/>
        <v>0</v>
      </c>
    </row>
    <row r="142" spans="1:26" x14ac:dyDescent="0.2">
      <c r="A142" s="36" t="s">
        <v>227</v>
      </c>
      <c r="B142" s="36" t="s">
        <v>165</v>
      </c>
      <c r="C142" s="36">
        <v>90445900</v>
      </c>
      <c r="D142" s="36" t="s">
        <v>277</v>
      </c>
      <c r="E142" s="12">
        <v>25</v>
      </c>
      <c r="F142" s="12">
        <v>1800</v>
      </c>
      <c r="G142" s="12">
        <v>10</v>
      </c>
      <c r="H142" s="12">
        <v>50</v>
      </c>
      <c r="I142" s="12"/>
      <c r="J142" s="12"/>
      <c r="K142" s="12"/>
      <c r="L142" s="12"/>
      <c r="M142" s="12"/>
      <c r="N142" s="12">
        <v>100</v>
      </c>
      <c r="O142" s="12"/>
      <c r="P142" s="12"/>
      <c r="Q142" s="12"/>
      <c r="R142" s="12"/>
      <c r="S142" s="13"/>
      <c r="T142" s="12">
        <f t="shared" si="18"/>
        <v>100</v>
      </c>
      <c r="U142" s="12">
        <f t="shared" si="19"/>
        <v>2</v>
      </c>
      <c r="V142" s="57"/>
      <c r="W142" s="15">
        <v>0.12</v>
      </c>
      <c r="X142" s="15">
        <f t="shared" si="20"/>
        <v>0.24</v>
      </c>
      <c r="Y142" s="43"/>
    </row>
    <row r="143" spans="1:26" x14ac:dyDescent="0.2">
      <c r="A143" s="36" t="s">
        <v>301</v>
      </c>
      <c r="B143" s="36" t="s">
        <v>302</v>
      </c>
      <c r="C143" s="36">
        <v>90446000</v>
      </c>
      <c r="D143" s="36" t="s">
        <v>277</v>
      </c>
      <c r="E143" s="12">
        <v>25</v>
      </c>
      <c r="F143" s="12">
        <v>2400</v>
      </c>
      <c r="G143" s="12">
        <v>10</v>
      </c>
      <c r="H143" s="12">
        <v>50</v>
      </c>
      <c r="I143" s="12"/>
      <c r="J143" s="12"/>
      <c r="K143" s="12"/>
      <c r="L143" s="12"/>
      <c r="M143" s="12"/>
      <c r="N143" s="12"/>
      <c r="O143" s="12"/>
      <c r="P143" s="12"/>
      <c r="Q143" s="12"/>
      <c r="R143" s="12">
        <v>100</v>
      </c>
      <c r="S143" s="13"/>
      <c r="T143" s="12">
        <f t="shared" si="18"/>
        <v>100</v>
      </c>
      <c r="U143" s="12">
        <f t="shared" si="19"/>
        <v>2</v>
      </c>
      <c r="V143" s="57"/>
      <c r="W143" s="15">
        <v>0.12</v>
      </c>
      <c r="X143" s="15">
        <f t="shared" si="20"/>
        <v>0.24</v>
      </c>
      <c r="Y143" s="43"/>
    </row>
    <row r="144" spans="1:26" x14ac:dyDescent="0.2">
      <c r="A144" s="305"/>
      <c r="B144" s="305"/>
      <c r="C144" s="305"/>
      <c r="D144" s="305"/>
      <c r="E144" s="305"/>
      <c r="F144" s="305"/>
      <c r="G144" s="305"/>
      <c r="H144" s="305"/>
      <c r="I144" s="36">
        <f t="shared" ref="I144:U144" si="21">SUBTOTAL(9,I5:I143)</f>
        <v>300</v>
      </c>
      <c r="J144" s="36">
        <f>SUBTOTAL(9,J5:J143)</f>
        <v>350</v>
      </c>
      <c r="K144" s="36">
        <f t="shared" ref="K144:N144" si="22">SUBTOTAL(9,K5:K143)</f>
        <v>1050</v>
      </c>
      <c r="L144" s="36">
        <f t="shared" si="22"/>
        <v>200</v>
      </c>
      <c r="M144" s="36">
        <f t="shared" si="22"/>
        <v>3825</v>
      </c>
      <c r="N144" s="36">
        <f t="shared" si="22"/>
        <v>15300</v>
      </c>
      <c r="O144" s="36">
        <f t="shared" si="21"/>
        <v>9370</v>
      </c>
      <c r="P144" s="36">
        <f t="shared" si="21"/>
        <v>1000</v>
      </c>
      <c r="Q144" s="36">
        <f t="shared" si="21"/>
        <v>650</v>
      </c>
      <c r="R144" s="36">
        <f t="shared" ref="R144" si="23">SUBTOTAL(9,R5:R143)</f>
        <v>9970</v>
      </c>
      <c r="S144" s="36">
        <f t="shared" si="21"/>
        <v>0</v>
      </c>
      <c r="T144" s="36">
        <f t="shared" si="21"/>
        <v>42015</v>
      </c>
      <c r="U144" s="36">
        <f t="shared" si="21"/>
        <v>439</v>
      </c>
      <c r="V144" s="59"/>
      <c r="W144" s="12"/>
      <c r="X144" s="36">
        <f>SUBTOTAL(9,X5:X143)</f>
        <v>29.099999999999994</v>
      </c>
      <c r="Y144" s="3">
        <f>SUM(Y13:Y143)</f>
        <v>27.189999999999998</v>
      </c>
      <c r="Z144" s="3">
        <f>SUM(Z13:Z143)</f>
        <v>100</v>
      </c>
    </row>
    <row r="145" spans="1:24" x14ac:dyDescent="0.2">
      <c r="A145" s="305"/>
      <c r="B145" s="305"/>
      <c r="C145" s="305"/>
      <c r="D145" s="305"/>
      <c r="E145" s="305"/>
      <c r="F145" s="305"/>
      <c r="G145" s="305"/>
      <c r="H145" s="305"/>
      <c r="I145" s="36">
        <v>1</v>
      </c>
      <c r="J145" s="36">
        <v>5</v>
      </c>
      <c r="K145" s="36">
        <v>14</v>
      </c>
      <c r="L145" s="36">
        <v>2</v>
      </c>
      <c r="M145" s="36">
        <v>34</v>
      </c>
      <c r="N145" s="36">
        <v>139</v>
      </c>
      <c r="O145" s="36">
        <v>115</v>
      </c>
      <c r="P145" s="36">
        <v>10</v>
      </c>
      <c r="Q145" s="36">
        <v>26</v>
      </c>
      <c r="R145" s="36">
        <v>93</v>
      </c>
      <c r="S145" s="36"/>
      <c r="T145" s="36"/>
      <c r="U145" s="36">
        <f>SUM(I145:S145)</f>
        <v>439</v>
      </c>
      <c r="X145" s="3">
        <f>X144/30</f>
        <v>0.96999999999999986</v>
      </c>
    </row>
    <row r="146" spans="1:24" x14ac:dyDescent="0.2">
      <c r="A146" s="305"/>
      <c r="B146" s="305"/>
      <c r="C146" s="305"/>
      <c r="D146" s="305"/>
      <c r="E146" s="305"/>
      <c r="F146" s="305"/>
      <c r="G146" s="305"/>
      <c r="H146" s="305"/>
      <c r="I146" s="36">
        <v>0.13</v>
      </c>
      <c r="J146" s="36">
        <v>0.2</v>
      </c>
      <c r="K146" s="36">
        <v>0.92</v>
      </c>
      <c r="L146" s="36">
        <v>0.12</v>
      </c>
      <c r="M146" s="36">
        <v>2.2799999999999998</v>
      </c>
      <c r="N146" s="36">
        <v>7.94</v>
      </c>
      <c r="O146" s="36">
        <v>8.18</v>
      </c>
      <c r="P146" s="36">
        <v>0.6</v>
      </c>
      <c r="Q146" s="36">
        <v>2.6</v>
      </c>
      <c r="R146" s="36">
        <v>6.13</v>
      </c>
      <c r="S146" s="36"/>
      <c r="T146" s="36"/>
      <c r="U146" s="36">
        <f>SUM(I146:S146)</f>
        <v>29.1</v>
      </c>
    </row>
    <row r="147" spans="1:24" x14ac:dyDescent="0.2">
      <c r="A147" s="34"/>
      <c r="B147" s="34"/>
      <c r="C147" s="34"/>
      <c r="D147" s="34"/>
      <c r="E147" s="34"/>
      <c r="F147" s="34"/>
      <c r="G147" s="34"/>
      <c r="H147" s="34"/>
    </row>
    <row r="148" spans="1:24" x14ac:dyDescent="0.2">
      <c r="A148" s="28" t="s">
        <v>136</v>
      </c>
      <c r="B148" s="28" t="s">
        <v>136</v>
      </c>
      <c r="C148" s="30"/>
      <c r="D148" s="30"/>
      <c r="E148" s="8" t="s">
        <v>10</v>
      </c>
      <c r="F148" s="8" t="s">
        <v>137</v>
      </c>
      <c r="G148" s="300" t="s">
        <v>138</v>
      </c>
      <c r="H148" s="301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12"/>
      <c r="U148" s="12"/>
      <c r="V148" s="35"/>
      <c r="W148" s="12"/>
      <c r="X148" s="15"/>
    </row>
    <row r="149" spans="1:24" x14ac:dyDescent="0.2">
      <c r="A149" s="36"/>
      <c r="B149" s="36"/>
      <c r="C149" s="36"/>
      <c r="D149" s="36"/>
      <c r="E149" s="8"/>
      <c r="F149" s="8"/>
      <c r="G149" s="8" t="s">
        <v>139</v>
      </c>
      <c r="H149" s="8" t="s">
        <v>140</v>
      </c>
      <c r="I149" s="8" t="s">
        <v>140</v>
      </c>
      <c r="J149" s="8" t="s">
        <v>140</v>
      </c>
      <c r="K149" s="8" t="s">
        <v>140</v>
      </c>
      <c r="L149" s="8" t="s">
        <v>140</v>
      </c>
      <c r="M149" s="8" t="s">
        <v>140</v>
      </c>
      <c r="N149" s="8" t="s">
        <v>140</v>
      </c>
      <c r="O149" s="8" t="s">
        <v>140</v>
      </c>
      <c r="P149" s="8" t="s">
        <v>140</v>
      </c>
      <c r="Q149" s="8" t="s">
        <v>140</v>
      </c>
      <c r="R149" s="8" t="s">
        <v>140</v>
      </c>
      <c r="S149" s="8" t="s">
        <v>140</v>
      </c>
      <c r="T149" s="36" t="s">
        <v>140</v>
      </c>
      <c r="U149" s="36" t="s">
        <v>12</v>
      </c>
      <c r="V149" s="37"/>
      <c r="W149" s="12"/>
      <c r="X149" s="15"/>
    </row>
    <row r="150" spans="1:24" x14ac:dyDescent="0.2">
      <c r="A150" s="38" t="s">
        <v>142</v>
      </c>
      <c r="B150" s="38" t="s">
        <v>143</v>
      </c>
      <c r="C150" s="38" t="s">
        <v>142</v>
      </c>
      <c r="D150" s="38" t="s">
        <v>142</v>
      </c>
      <c r="E150" s="12">
        <v>13</v>
      </c>
      <c r="F150" s="12">
        <v>25</v>
      </c>
      <c r="G150" s="12">
        <v>5</v>
      </c>
      <c r="H150" s="12">
        <v>125</v>
      </c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>
        <f>SUM(I150:S150)</f>
        <v>0</v>
      </c>
      <c r="U150" s="12">
        <f>$T150/$H150</f>
        <v>0</v>
      </c>
      <c r="V150" s="39"/>
      <c r="W150" s="15">
        <v>0.09</v>
      </c>
      <c r="X150" s="15">
        <f>$U150*$W150</f>
        <v>0</v>
      </c>
    </row>
    <row r="151" spans="1:24" x14ac:dyDescent="0.2">
      <c r="A151" s="38" t="s">
        <v>144</v>
      </c>
      <c r="B151" s="38" t="s">
        <v>145</v>
      </c>
      <c r="C151" s="38" t="s">
        <v>144</v>
      </c>
      <c r="D151" s="38" t="s">
        <v>144</v>
      </c>
      <c r="E151" s="12">
        <v>19</v>
      </c>
      <c r="F151" s="12">
        <v>25</v>
      </c>
      <c r="G151" s="12">
        <v>5</v>
      </c>
      <c r="H151" s="12">
        <v>125</v>
      </c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>
        <f>SUM(I151:S151)</f>
        <v>0</v>
      </c>
      <c r="U151" s="12">
        <f>$T151/$H151</f>
        <v>0</v>
      </c>
      <c r="V151" s="39"/>
      <c r="W151" s="15">
        <v>0.15</v>
      </c>
      <c r="X151" s="15">
        <f>$U151*$W151</f>
        <v>0</v>
      </c>
    </row>
    <row r="152" spans="1:24" x14ac:dyDescent="0.2">
      <c r="B152" s="3"/>
      <c r="I152" s="36">
        <f t="shared" ref="I152:S152" si="24">SUM(I150:I151)</f>
        <v>0</v>
      </c>
      <c r="J152" s="36">
        <f t="shared" si="24"/>
        <v>0</v>
      </c>
      <c r="K152" s="36">
        <f t="shared" si="24"/>
        <v>0</v>
      </c>
      <c r="L152" s="36">
        <f t="shared" si="24"/>
        <v>0</v>
      </c>
      <c r="M152" s="36">
        <f t="shared" si="24"/>
        <v>0</v>
      </c>
      <c r="N152" s="36">
        <f t="shared" si="24"/>
        <v>0</v>
      </c>
      <c r="O152" s="36">
        <f t="shared" si="24"/>
        <v>0</v>
      </c>
      <c r="P152" s="36">
        <f t="shared" si="24"/>
        <v>0</v>
      </c>
      <c r="Q152" s="36">
        <f t="shared" si="24"/>
        <v>0</v>
      </c>
      <c r="R152" s="36">
        <f t="shared" ref="R152" si="25">SUM(R150:R151)</f>
        <v>0</v>
      </c>
      <c r="S152" s="36">
        <f t="shared" si="24"/>
        <v>0</v>
      </c>
      <c r="T152" s="36">
        <f>SUBTOTAL(9,T150:T151)</f>
        <v>0</v>
      </c>
      <c r="U152" s="36">
        <f>SUBTOTAL(9,U150:U151)</f>
        <v>0</v>
      </c>
      <c r="V152" s="37"/>
      <c r="W152" s="12"/>
      <c r="X152" s="33">
        <f>SUBTOTAL(9,X150:X151)</f>
        <v>0</v>
      </c>
    </row>
    <row r="153" spans="1:24" x14ac:dyDescent="0.2">
      <c r="B153" s="3"/>
      <c r="I153" s="40"/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T153" s="36">
        <v>0</v>
      </c>
      <c r="U153" s="36">
        <v>0</v>
      </c>
      <c r="V153" s="35"/>
      <c r="W153" s="12"/>
      <c r="X153" s="33">
        <v>0</v>
      </c>
    </row>
  </sheetData>
  <autoFilter ref="D3:D146"/>
  <mergeCells count="11">
    <mergeCell ref="W3:X3"/>
    <mergeCell ref="A1:H1"/>
    <mergeCell ref="A2:D2"/>
    <mergeCell ref="E2:H2"/>
    <mergeCell ref="G3:H3"/>
    <mergeCell ref="T3:U3"/>
    <mergeCell ref="A109:B109"/>
    <mergeCell ref="A144:H144"/>
    <mergeCell ref="A145:H145"/>
    <mergeCell ref="A146:H146"/>
    <mergeCell ref="G148:H148"/>
  </mergeCells>
  <conditionalFormatting sqref="A5:R143">
    <cfRule type="expression" dxfId="407" priority="1">
      <formula>MOD(ROW(),2)</formula>
    </cfRule>
  </conditionalFormatting>
  <conditionalFormatting sqref="S5:XFD143">
    <cfRule type="expression" dxfId="406" priority="3">
      <formula>MOD(ROW(),2)</formula>
    </cfRule>
  </conditionalFormatting>
  <conditionalFormatting sqref="T5:T143">
    <cfRule type="cellIs" dxfId="405" priority="5" operator="greaterThan">
      <formula>10000</formula>
    </cfRule>
  </conditionalFormatting>
  <conditionalFormatting sqref="T110:T143">
    <cfRule type="cellIs" dxfId="404" priority="6" operator="greaterThan">
      <formula>2000</formula>
    </cfRule>
  </conditionalFormatting>
  <conditionalFormatting sqref="X5:X108">
    <cfRule type="cellIs" dxfId="403" priority="4" operator="greaterThan">
      <formula>10</formula>
    </cfRule>
  </conditionalFormatting>
  <conditionalFormatting sqref="X139">
    <cfRule type="cellIs" dxfId="402" priority="2" operator="greaterThan">
      <formula>10</formula>
    </cfRule>
  </conditionalFormatting>
  <pageMargins left="0.25" right="0.25" top="0.75" bottom="0.75" header="0.3" footer="0.3"/>
  <pageSetup paperSize="9" scale="69" fitToHeight="0" orientation="landscape" r:id="rId1"/>
  <headerFooter alignWithMargins="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5">
    <pageSetUpPr fitToPage="1"/>
  </sheetPr>
  <dimension ref="A1:Y153"/>
  <sheetViews>
    <sheetView zoomScaleNormal="100" workbookViewId="0">
      <pane xSplit="4" ySplit="4" topLeftCell="E5" activePane="bottomRight" state="frozen"/>
      <selection pane="topRight" activeCell="D1" sqref="D1"/>
      <selection pane="bottomLeft" activeCell="A4" sqref="A4"/>
      <selection pane="bottomRight" activeCell="E5" sqref="E5"/>
    </sheetView>
  </sheetViews>
  <sheetFormatPr defaultColWidth="9.140625" defaultRowHeight="12.75" x14ac:dyDescent="0.2"/>
  <cols>
    <col min="1" max="1" width="12.5703125" style="3" customWidth="1"/>
    <col min="2" max="2" width="14" style="41" customWidth="1"/>
    <col min="3" max="3" width="14" style="3" bestFit="1" customWidth="1"/>
    <col min="4" max="4" width="12.28515625" style="3" customWidth="1"/>
    <col min="5" max="5" width="7.85546875" style="3" customWidth="1"/>
    <col min="6" max="6" width="8.5703125" style="3" customWidth="1"/>
    <col min="7" max="7" width="6.140625" style="3" customWidth="1"/>
    <col min="8" max="8" width="6.42578125" style="3" customWidth="1"/>
    <col min="9" max="17" width="10.140625" style="3" customWidth="1"/>
    <col min="18" max="18" width="8.28515625" style="3" customWidth="1"/>
    <col min="19" max="19" width="10.7109375" style="3" bestFit="1" customWidth="1"/>
    <col min="20" max="20" width="8.28515625" style="3" bestFit="1" customWidth="1"/>
    <col min="21" max="22" width="9.42578125" style="3" customWidth="1"/>
    <col min="23" max="23" width="9.28515625" style="3" customWidth="1"/>
    <col min="24" max="16384" width="9.140625" style="3"/>
  </cols>
  <sheetData>
    <row r="1" spans="1:25" x14ac:dyDescent="0.2">
      <c r="A1" s="303" t="s">
        <v>281</v>
      </c>
      <c r="B1" s="303"/>
      <c r="C1" s="303"/>
      <c r="D1" s="303"/>
      <c r="E1" s="303"/>
      <c r="F1" s="303"/>
      <c r="G1" s="303"/>
      <c r="H1" s="303"/>
      <c r="I1" s="30" t="s">
        <v>494</v>
      </c>
      <c r="J1" s="30" t="s">
        <v>498</v>
      </c>
      <c r="K1" s="30" t="s">
        <v>498</v>
      </c>
      <c r="L1" s="30" t="s">
        <v>498</v>
      </c>
      <c r="M1" s="30" t="s">
        <v>498</v>
      </c>
      <c r="N1" s="30" t="s">
        <v>504</v>
      </c>
      <c r="O1" s="30" t="s">
        <v>507</v>
      </c>
      <c r="P1" s="30"/>
      <c r="Q1" s="30"/>
      <c r="R1" s="20"/>
      <c r="S1" s="20"/>
      <c r="T1" s="20"/>
    </row>
    <row r="2" spans="1:25" x14ac:dyDescent="0.2">
      <c r="A2" s="303" t="s">
        <v>514</v>
      </c>
      <c r="B2" s="303"/>
      <c r="C2" s="303"/>
      <c r="D2" s="303"/>
      <c r="E2" s="303"/>
      <c r="F2" s="303"/>
      <c r="G2" s="303"/>
      <c r="H2" s="303"/>
      <c r="I2" s="10"/>
      <c r="J2" s="10"/>
      <c r="K2" s="10"/>
      <c r="L2" s="10"/>
      <c r="M2" s="10"/>
      <c r="N2" s="10"/>
      <c r="O2" s="10"/>
      <c r="P2" s="10"/>
      <c r="Q2" s="10"/>
      <c r="R2" s="8"/>
      <c r="S2" s="8"/>
      <c r="T2" s="8"/>
      <c r="U2" s="29"/>
      <c r="V2" s="29"/>
      <c r="W2" s="30"/>
    </row>
    <row r="3" spans="1:25" x14ac:dyDescent="0.2">
      <c r="A3" s="8" t="s">
        <v>0</v>
      </c>
      <c r="B3" s="8" t="s">
        <v>1</v>
      </c>
      <c r="C3" s="8" t="s">
        <v>2</v>
      </c>
      <c r="D3" s="8" t="s">
        <v>274</v>
      </c>
      <c r="E3" s="8" t="s">
        <v>3</v>
      </c>
      <c r="F3" s="8" t="s">
        <v>4</v>
      </c>
      <c r="G3" s="302" t="s">
        <v>5</v>
      </c>
      <c r="H3" s="302"/>
      <c r="I3" s="31" t="s">
        <v>465</v>
      </c>
      <c r="J3" s="31" t="s">
        <v>472</v>
      </c>
      <c r="K3" s="31" t="s">
        <v>482</v>
      </c>
      <c r="L3" s="31" t="s">
        <v>491</v>
      </c>
      <c r="M3" s="31" t="s">
        <v>499</v>
      </c>
      <c r="N3" s="31" t="s">
        <v>502</v>
      </c>
      <c r="O3" s="31" t="s">
        <v>506</v>
      </c>
      <c r="P3" s="31" t="s">
        <v>510</v>
      </c>
      <c r="Q3" s="31" t="s">
        <v>512</v>
      </c>
      <c r="R3" s="36"/>
      <c r="S3" s="302" t="s">
        <v>6</v>
      </c>
      <c r="T3" s="302"/>
      <c r="U3" s="55"/>
      <c r="V3" s="300" t="s">
        <v>7</v>
      </c>
      <c r="W3" s="301"/>
    </row>
    <row r="4" spans="1:25" x14ac:dyDescent="0.2">
      <c r="A4" s="36" t="s">
        <v>8</v>
      </c>
      <c r="B4" s="36"/>
      <c r="C4" s="36"/>
      <c r="D4" s="36"/>
      <c r="E4" s="7" t="s">
        <v>9</v>
      </c>
      <c r="F4" s="36" t="s">
        <v>10</v>
      </c>
      <c r="G4" s="8" t="s">
        <v>11</v>
      </c>
      <c r="H4" s="8" t="s">
        <v>12</v>
      </c>
      <c r="I4" s="36" t="s">
        <v>466</v>
      </c>
      <c r="J4" s="36" t="s">
        <v>473</v>
      </c>
      <c r="K4" s="36" t="s">
        <v>483</v>
      </c>
      <c r="L4" s="36" t="s">
        <v>492</v>
      </c>
      <c r="M4" s="36" t="s">
        <v>497</v>
      </c>
      <c r="N4" s="36" t="s">
        <v>503</v>
      </c>
      <c r="O4" s="36" t="s">
        <v>507</v>
      </c>
      <c r="P4" s="36" t="s">
        <v>511</v>
      </c>
      <c r="Q4" s="36" t="s">
        <v>513</v>
      </c>
      <c r="R4" s="36"/>
      <c r="S4" s="8" t="s">
        <v>13</v>
      </c>
      <c r="T4" s="8" t="s">
        <v>12</v>
      </c>
      <c r="U4" s="56"/>
      <c r="V4" s="10" t="s">
        <v>14</v>
      </c>
      <c r="W4" s="10" t="s">
        <v>15</v>
      </c>
    </row>
    <row r="5" spans="1:25" x14ac:dyDescent="0.2">
      <c r="A5" s="11" t="s">
        <v>383</v>
      </c>
      <c r="B5" s="11" t="s">
        <v>384</v>
      </c>
      <c r="C5" s="11" t="s">
        <v>383</v>
      </c>
      <c r="D5" s="11" t="s">
        <v>275</v>
      </c>
      <c r="E5" s="12">
        <v>15</v>
      </c>
      <c r="F5" s="12">
        <v>225</v>
      </c>
      <c r="G5" s="12">
        <v>10</v>
      </c>
      <c r="H5" s="12">
        <v>400</v>
      </c>
      <c r="I5" s="12"/>
      <c r="J5" s="12"/>
      <c r="K5" s="12"/>
      <c r="L5" s="12"/>
      <c r="M5" s="12"/>
      <c r="N5" s="12"/>
      <c r="O5" s="12"/>
      <c r="P5" s="12"/>
      <c r="Q5" s="12"/>
      <c r="R5" s="13"/>
      <c r="S5" s="12">
        <f t="shared" ref="S5:S19" si="0">SUM(I5:R5)</f>
        <v>0</v>
      </c>
      <c r="T5" s="12">
        <f t="shared" ref="T5:T19" si="1">$S5/$H5</f>
        <v>0</v>
      </c>
      <c r="U5" s="57"/>
      <c r="V5" s="15">
        <v>0.06</v>
      </c>
      <c r="W5" s="15">
        <f t="shared" ref="W5:W19" si="2">$T5*$V5</f>
        <v>0</v>
      </c>
      <c r="X5" s="43">
        <f>SUM(W5:W19)</f>
        <v>1.9100000000000001</v>
      </c>
      <c r="Y5" s="3">
        <f>X5*100/$X$144</f>
        <v>9.0693257359924022</v>
      </c>
    </row>
    <row r="6" spans="1:25" x14ac:dyDescent="0.2">
      <c r="A6" s="11" t="s">
        <v>385</v>
      </c>
      <c r="B6" s="11" t="s">
        <v>386</v>
      </c>
      <c r="C6" s="11" t="s">
        <v>385</v>
      </c>
      <c r="D6" s="11" t="s">
        <v>275</v>
      </c>
      <c r="E6" s="12">
        <v>15</v>
      </c>
      <c r="F6" s="12">
        <v>300</v>
      </c>
      <c r="G6" s="12">
        <v>10</v>
      </c>
      <c r="H6" s="12">
        <v>300</v>
      </c>
      <c r="I6" s="12"/>
      <c r="J6" s="12"/>
      <c r="K6" s="12"/>
      <c r="L6" s="12"/>
      <c r="M6" s="12"/>
      <c r="N6" s="12"/>
      <c r="O6" s="12"/>
      <c r="P6" s="12"/>
      <c r="Q6" s="12"/>
      <c r="R6" s="13"/>
      <c r="S6" s="12">
        <f t="shared" si="0"/>
        <v>0</v>
      </c>
      <c r="T6" s="12">
        <f t="shared" si="1"/>
        <v>0</v>
      </c>
      <c r="U6" s="57"/>
      <c r="V6" s="15">
        <v>0.06</v>
      </c>
      <c r="W6" s="15">
        <f t="shared" si="2"/>
        <v>0</v>
      </c>
      <c r="X6" s="43"/>
    </row>
    <row r="7" spans="1:25" x14ac:dyDescent="0.2">
      <c r="A7" s="36" t="s">
        <v>387</v>
      </c>
      <c r="B7" s="36" t="s">
        <v>259</v>
      </c>
      <c r="C7" s="31" t="s">
        <v>388</v>
      </c>
      <c r="D7" s="36" t="s">
        <v>277</v>
      </c>
      <c r="E7" s="12" t="s">
        <v>167</v>
      </c>
      <c r="F7" s="12">
        <v>300</v>
      </c>
      <c r="G7" s="12">
        <v>10</v>
      </c>
      <c r="H7" s="12">
        <v>300</v>
      </c>
      <c r="I7" s="12"/>
      <c r="J7" s="12"/>
      <c r="K7" s="12"/>
      <c r="L7" s="12"/>
      <c r="M7" s="12"/>
      <c r="N7" s="12"/>
      <c r="O7" s="12"/>
      <c r="P7" s="12"/>
      <c r="Q7" s="12"/>
      <c r="R7" s="13"/>
      <c r="S7" s="12">
        <f t="shared" si="0"/>
        <v>0</v>
      </c>
      <c r="T7" s="12">
        <f t="shared" si="1"/>
        <v>0</v>
      </c>
      <c r="U7" s="57"/>
      <c r="V7" s="15">
        <v>0.06</v>
      </c>
      <c r="W7" s="15">
        <f t="shared" si="2"/>
        <v>0</v>
      </c>
      <c r="X7" s="43"/>
    </row>
    <row r="8" spans="1:25" x14ac:dyDescent="0.2">
      <c r="A8" s="11" t="s">
        <v>258</v>
      </c>
      <c r="B8" s="11" t="s">
        <v>259</v>
      </c>
      <c r="C8" s="11" t="s">
        <v>258</v>
      </c>
      <c r="D8" s="11" t="s">
        <v>275</v>
      </c>
      <c r="E8" s="12">
        <v>15</v>
      </c>
      <c r="F8" s="12">
        <v>375</v>
      </c>
      <c r="G8" s="12">
        <v>10</v>
      </c>
      <c r="H8" s="12">
        <v>200</v>
      </c>
      <c r="I8" s="12"/>
      <c r="J8" s="12"/>
      <c r="K8" s="12"/>
      <c r="L8" s="12"/>
      <c r="M8" s="12"/>
      <c r="N8" s="12"/>
      <c r="O8" s="12"/>
      <c r="P8" s="12"/>
      <c r="Q8" s="12"/>
      <c r="R8" s="13"/>
      <c r="S8" s="12">
        <f t="shared" si="0"/>
        <v>0</v>
      </c>
      <c r="T8" s="12">
        <f t="shared" si="1"/>
        <v>0</v>
      </c>
      <c r="U8" s="57"/>
      <c r="V8" s="15">
        <v>0.06</v>
      </c>
      <c r="W8" s="15">
        <f t="shared" si="2"/>
        <v>0</v>
      </c>
      <c r="X8" s="43"/>
    </row>
    <row r="9" spans="1:25" x14ac:dyDescent="0.2">
      <c r="A9" s="11" t="s">
        <v>26</v>
      </c>
      <c r="B9" s="11" t="s">
        <v>27</v>
      </c>
      <c r="C9" s="11" t="s">
        <v>26</v>
      </c>
      <c r="D9" s="11" t="s">
        <v>275</v>
      </c>
      <c r="E9" s="12">
        <v>15</v>
      </c>
      <c r="F9" s="12">
        <v>457</v>
      </c>
      <c r="G9" s="12">
        <v>10</v>
      </c>
      <c r="H9" s="12">
        <v>200</v>
      </c>
      <c r="I9" s="12"/>
      <c r="J9" s="12"/>
      <c r="K9" s="12"/>
      <c r="L9" s="12"/>
      <c r="M9" s="12"/>
      <c r="N9" s="12">
        <v>1400</v>
      </c>
      <c r="O9" s="12"/>
      <c r="P9" s="12"/>
      <c r="Q9" s="12"/>
      <c r="R9" s="13"/>
      <c r="S9" s="12">
        <f t="shared" si="0"/>
        <v>1400</v>
      </c>
      <c r="T9" s="12">
        <f t="shared" si="1"/>
        <v>7</v>
      </c>
      <c r="U9" s="57"/>
      <c r="V9" s="15">
        <v>0.05</v>
      </c>
      <c r="W9" s="15">
        <f t="shared" si="2"/>
        <v>0.35000000000000003</v>
      </c>
    </row>
    <row r="10" spans="1:25" x14ac:dyDescent="0.2">
      <c r="A10" s="36" t="s">
        <v>169</v>
      </c>
      <c r="B10" s="36" t="s">
        <v>27</v>
      </c>
      <c r="C10" s="36">
        <v>90441400</v>
      </c>
      <c r="D10" s="36" t="s">
        <v>277</v>
      </c>
      <c r="E10" s="12" t="s">
        <v>167</v>
      </c>
      <c r="F10" s="12">
        <v>450</v>
      </c>
      <c r="G10" s="12">
        <v>10</v>
      </c>
      <c r="H10" s="12">
        <v>200</v>
      </c>
      <c r="I10" s="12"/>
      <c r="J10" s="12"/>
      <c r="K10" s="12"/>
      <c r="L10" s="12"/>
      <c r="M10" s="12"/>
      <c r="N10" s="12"/>
      <c r="O10" s="12"/>
      <c r="P10" s="12"/>
      <c r="Q10" s="12"/>
      <c r="R10" s="13"/>
      <c r="S10" s="12">
        <f t="shared" si="0"/>
        <v>0</v>
      </c>
      <c r="T10" s="12">
        <f t="shared" si="1"/>
        <v>0</v>
      </c>
      <c r="U10" s="57"/>
      <c r="V10" s="15">
        <v>0.05</v>
      </c>
      <c r="W10" s="15">
        <f t="shared" si="2"/>
        <v>0</v>
      </c>
    </row>
    <row r="11" spans="1:25" x14ac:dyDescent="0.2">
      <c r="A11" s="11" t="s">
        <v>24</v>
      </c>
      <c r="B11" s="11" t="s">
        <v>25</v>
      </c>
      <c r="C11" s="11" t="s">
        <v>24</v>
      </c>
      <c r="D11" s="11" t="s">
        <v>275</v>
      </c>
      <c r="E11" s="12">
        <v>15</v>
      </c>
      <c r="F11" s="12">
        <v>610</v>
      </c>
      <c r="G11" s="12">
        <v>10</v>
      </c>
      <c r="H11" s="12">
        <v>100</v>
      </c>
      <c r="I11" s="12"/>
      <c r="J11" s="12"/>
      <c r="K11" s="12"/>
      <c r="L11" s="12"/>
      <c r="M11" s="12">
        <v>900</v>
      </c>
      <c r="N11" s="12">
        <v>3000</v>
      </c>
      <c r="O11" s="12"/>
      <c r="P11" s="12"/>
      <c r="Q11" s="12"/>
      <c r="R11" s="13"/>
      <c r="S11" s="12">
        <f t="shared" si="0"/>
        <v>3900</v>
      </c>
      <c r="T11" s="12">
        <f t="shared" si="1"/>
        <v>39</v>
      </c>
      <c r="U11" s="57"/>
      <c r="V11" s="15">
        <v>0.04</v>
      </c>
      <c r="W11" s="15">
        <f t="shared" si="2"/>
        <v>1.56</v>
      </c>
    </row>
    <row r="12" spans="1:25" x14ac:dyDescent="0.2">
      <c r="A12" s="36" t="s">
        <v>168</v>
      </c>
      <c r="B12" s="36" t="s">
        <v>25</v>
      </c>
      <c r="C12" s="36">
        <v>90441600</v>
      </c>
      <c r="D12" s="36" t="s">
        <v>277</v>
      </c>
      <c r="E12" s="12" t="s">
        <v>167</v>
      </c>
      <c r="F12" s="12">
        <v>600</v>
      </c>
      <c r="G12" s="12">
        <v>10</v>
      </c>
      <c r="H12" s="12">
        <v>100</v>
      </c>
      <c r="I12" s="12"/>
      <c r="J12" s="12"/>
      <c r="K12" s="12"/>
      <c r="L12" s="12"/>
      <c r="M12" s="12"/>
      <c r="N12" s="12"/>
      <c r="O12" s="12"/>
      <c r="P12" s="12"/>
      <c r="Q12" s="12"/>
      <c r="R12" s="13"/>
      <c r="S12" s="12">
        <f t="shared" si="0"/>
        <v>0</v>
      </c>
      <c r="T12" s="12">
        <f t="shared" si="1"/>
        <v>0</v>
      </c>
      <c r="U12" s="57"/>
      <c r="V12" s="15">
        <v>0.04</v>
      </c>
      <c r="W12" s="15">
        <f t="shared" si="2"/>
        <v>0</v>
      </c>
    </row>
    <row r="13" spans="1:25" x14ac:dyDescent="0.2">
      <c r="A13" s="11" t="s">
        <v>150</v>
      </c>
      <c r="B13" s="11" t="s">
        <v>151</v>
      </c>
      <c r="C13" s="11" t="s">
        <v>150</v>
      </c>
      <c r="D13" s="11" t="s">
        <v>275</v>
      </c>
      <c r="E13" s="12">
        <v>15</v>
      </c>
      <c r="F13" s="12">
        <v>760</v>
      </c>
      <c r="G13" s="12">
        <v>10</v>
      </c>
      <c r="H13" s="12">
        <v>100</v>
      </c>
      <c r="I13" s="12"/>
      <c r="J13" s="12"/>
      <c r="K13" s="12"/>
      <c r="L13" s="12"/>
      <c r="M13" s="12"/>
      <c r="N13" s="12"/>
      <c r="O13" s="12"/>
      <c r="P13" s="12"/>
      <c r="Q13" s="12"/>
      <c r="R13" s="13"/>
      <c r="S13" s="12">
        <f t="shared" si="0"/>
        <v>0</v>
      </c>
      <c r="T13" s="12">
        <f t="shared" si="1"/>
        <v>0</v>
      </c>
      <c r="U13" s="57"/>
      <c r="V13" s="15">
        <v>0.04</v>
      </c>
      <c r="W13" s="15">
        <f t="shared" si="2"/>
        <v>0</v>
      </c>
    </row>
    <row r="14" spans="1:25" x14ac:dyDescent="0.2">
      <c r="A14" s="11" t="s">
        <v>20</v>
      </c>
      <c r="B14" s="11" t="s">
        <v>21</v>
      </c>
      <c r="C14" s="11" t="s">
        <v>20</v>
      </c>
      <c r="D14" s="11" t="s">
        <v>275</v>
      </c>
      <c r="E14" s="12">
        <v>15</v>
      </c>
      <c r="F14" s="12">
        <v>915</v>
      </c>
      <c r="G14" s="12">
        <v>10</v>
      </c>
      <c r="H14" s="12">
        <v>100</v>
      </c>
      <c r="I14" s="12"/>
      <c r="J14" s="12"/>
      <c r="K14" s="12"/>
      <c r="L14" s="12"/>
      <c r="M14" s="12"/>
      <c r="N14" s="12"/>
      <c r="O14" s="12"/>
      <c r="P14" s="12"/>
      <c r="Q14" s="12"/>
      <c r="R14" s="13"/>
      <c r="S14" s="12">
        <f t="shared" si="0"/>
        <v>0</v>
      </c>
      <c r="T14" s="12">
        <f t="shared" si="1"/>
        <v>0</v>
      </c>
      <c r="U14" s="57"/>
      <c r="V14" s="15">
        <v>0.05</v>
      </c>
      <c r="W14" s="15">
        <f t="shared" si="2"/>
        <v>0</v>
      </c>
    </row>
    <row r="15" spans="1:25" x14ac:dyDescent="0.2">
      <c r="A15" s="13" t="s">
        <v>166</v>
      </c>
      <c r="B15" s="13" t="s">
        <v>21</v>
      </c>
      <c r="C15" s="13">
        <v>90441800</v>
      </c>
      <c r="D15" s="36" t="s">
        <v>277</v>
      </c>
      <c r="E15" s="12" t="s">
        <v>167</v>
      </c>
      <c r="F15" s="12">
        <v>900</v>
      </c>
      <c r="G15" s="12">
        <v>10</v>
      </c>
      <c r="H15" s="12">
        <v>100</v>
      </c>
      <c r="I15" s="12"/>
      <c r="J15" s="12"/>
      <c r="K15" s="12"/>
      <c r="L15" s="12"/>
      <c r="M15" s="12"/>
      <c r="N15" s="12"/>
      <c r="O15" s="12"/>
      <c r="P15" s="12"/>
      <c r="Q15" s="12"/>
      <c r="R15" s="13"/>
      <c r="S15" s="12">
        <f t="shared" si="0"/>
        <v>0</v>
      </c>
      <c r="T15" s="12">
        <f t="shared" si="1"/>
        <v>0</v>
      </c>
      <c r="U15" s="57"/>
      <c r="V15" s="15">
        <v>0.05</v>
      </c>
      <c r="W15" s="15">
        <f t="shared" si="2"/>
        <v>0</v>
      </c>
    </row>
    <row r="16" spans="1:25" x14ac:dyDescent="0.2">
      <c r="A16" s="11" t="s">
        <v>16</v>
      </c>
      <c r="B16" s="11" t="s">
        <v>17</v>
      </c>
      <c r="C16" s="11" t="s">
        <v>16</v>
      </c>
      <c r="D16" s="11" t="s">
        <v>275</v>
      </c>
      <c r="E16" s="12">
        <v>15</v>
      </c>
      <c r="F16" s="12">
        <v>1220</v>
      </c>
      <c r="G16" s="12">
        <v>10</v>
      </c>
      <c r="H16" s="12">
        <v>50</v>
      </c>
      <c r="I16" s="12"/>
      <c r="J16" s="12"/>
      <c r="K16" s="12"/>
      <c r="L16" s="12"/>
      <c r="M16" s="12"/>
      <c r="N16" s="12"/>
      <c r="O16" s="12"/>
      <c r="P16" s="12"/>
      <c r="Q16" s="12"/>
      <c r="R16" s="13"/>
      <c r="S16" s="12">
        <f t="shared" si="0"/>
        <v>0</v>
      </c>
      <c r="T16" s="12">
        <f t="shared" si="1"/>
        <v>0</v>
      </c>
      <c r="U16" s="57"/>
      <c r="V16" s="15">
        <v>0.04</v>
      </c>
      <c r="W16" s="15">
        <f t="shared" si="2"/>
        <v>0</v>
      </c>
    </row>
    <row r="17" spans="1:25" x14ac:dyDescent="0.2">
      <c r="A17" s="11" t="s">
        <v>148</v>
      </c>
      <c r="B17" s="11" t="s">
        <v>149</v>
      </c>
      <c r="C17" s="11" t="s">
        <v>148</v>
      </c>
      <c r="D17" s="11" t="s">
        <v>275</v>
      </c>
      <c r="E17" s="12">
        <v>15</v>
      </c>
      <c r="F17" s="12">
        <v>1524</v>
      </c>
      <c r="G17" s="12">
        <v>10</v>
      </c>
      <c r="H17" s="12">
        <v>50</v>
      </c>
      <c r="I17" s="12"/>
      <c r="J17" s="12"/>
      <c r="K17" s="12"/>
      <c r="L17" s="12"/>
      <c r="M17" s="12"/>
      <c r="N17" s="12"/>
      <c r="O17" s="12"/>
      <c r="P17" s="12"/>
      <c r="Q17" s="12"/>
      <c r="R17" s="13"/>
      <c r="S17" s="12">
        <f t="shared" si="0"/>
        <v>0</v>
      </c>
      <c r="T17" s="12">
        <f t="shared" si="1"/>
        <v>0</v>
      </c>
      <c r="U17" s="57"/>
      <c r="V17" s="15">
        <v>0.05</v>
      </c>
      <c r="W17" s="15">
        <f t="shared" si="2"/>
        <v>0</v>
      </c>
    </row>
    <row r="18" spans="1:25" x14ac:dyDescent="0.2">
      <c r="A18" s="11" t="s">
        <v>146</v>
      </c>
      <c r="B18" s="11" t="s">
        <v>147</v>
      </c>
      <c r="C18" s="11" t="s">
        <v>146</v>
      </c>
      <c r="D18" s="11" t="s">
        <v>275</v>
      </c>
      <c r="E18" s="12">
        <v>15</v>
      </c>
      <c r="F18" s="12">
        <v>1800</v>
      </c>
      <c r="G18" s="12">
        <v>10</v>
      </c>
      <c r="H18" s="12">
        <v>50</v>
      </c>
      <c r="I18" s="12"/>
      <c r="J18" s="12"/>
      <c r="K18" s="12"/>
      <c r="L18" s="12"/>
      <c r="M18" s="12"/>
      <c r="N18" s="12"/>
      <c r="O18" s="12"/>
      <c r="P18" s="12"/>
      <c r="Q18" s="12"/>
      <c r="R18" s="13"/>
      <c r="S18" s="12">
        <f t="shared" si="0"/>
        <v>0</v>
      </c>
      <c r="T18" s="12">
        <f t="shared" si="1"/>
        <v>0</v>
      </c>
      <c r="U18" s="57"/>
      <c r="V18" s="15">
        <v>0.06</v>
      </c>
      <c r="W18" s="15">
        <f t="shared" si="2"/>
        <v>0</v>
      </c>
    </row>
    <row r="19" spans="1:25" x14ac:dyDescent="0.2">
      <c r="A19" s="11" t="s">
        <v>353</v>
      </c>
      <c r="B19" s="11" t="s">
        <v>354</v>
      </c>
      <c r="C19" s="11" t="s">
        <v>146</v>
      </c>
      <c r="D19" s="11" t="s">
        <v>275</v>
      </c>
      <c r="E19" s="12">
        <v>15</v>
      </c>
      <c r="F19" s="12">
        <v>2100</v>
      </c>
      <c r="G19" s="12">
        <v>10</v>
      </c>
      <c r="H19" s="12">
        <v>50</v>
      </c>
      <c r="I19" s="12"/>
      <c r="J19" s="12"/>
      <c r="K19" s="12"/>
      <c r="L19" s="12"/>
      <c r="M19" s="12"/>
      <c r="N19" s="12"/>
      <c r="O19" s="12"/>
      <c r="P19" s="12"/>
      <c r="Q19" s="12"/>
      <c r="R19" s="13"/>
      <c r="S19" s="12">
        <f t="shared" si="0"/>
        <v>0</v>
      </c>
      <c r="T19" s="12">
        <f t="shared" si="1"/>
        <v>0</v>
      </c>
      <c r="U19" s="57"/>
      <c r="V19" s="15">
        <v>0.06</v>
      </c>
      <c r="W19" s="15">
        <f t="shared" si="2"/>
        <v>0</v>
      </c>
    </row>
    <row r="20" spans="1:25" ht="15" x14ac:dyDescent="0.2">
      <c r="A20" s="60" t="s">
        <v>28</v>
      </c>
      <c r="B20" s="60"/>
      <c r="C20" s="60"/>
      <c r="D20" s="60"/>
      <c r="E20" s="60"/>
      <c r="F20" s="12"/>
      <c r="G20" s="20"/>
      <c r="H20" s="20"/>
      <c r="I20" s="12"/>
      <c r="J20" s="12"/>
      <c r="K20" s="12"/>
      <c r="L20" s="12"/>
      <c r="M20" s="12"/>
      <c r="N20" s="12"/>
      <c r="O20" s="12"/>
      <c r="P20" s="12"/>
      <c r="Q20" s="12"/>
      <c r="R20" s="21"/>
      <c r="S20" s="12"/>
      <c r="T20" s="12"/>
      <c r="U20" s="57"/>
      <c r="V20" s="12"/>
      <c r="W20" s="15"/>
    </row>
    <row r="21" spans="1:25" x14ac:dyDescent="0.2">
      <c r="A21" s="11" t="s">
        <v>260</v>
      </c>
      <c r="B21" s="11" t="s">
        <v>229</v>
      </c>
      <c r="C21" s="11" t="s">
        <v>260</v>
      </c>
      <c r="D21" s="11" t="s">
        <v>275</v>
      </c>
      <c r="E21" s="12">
        <v>20</v>
      </c>
      <c r="F21" s="12">
        <v>100</v>
      </c>
      <c r="G21" s="12">
        <v>10</v>
      </c>
      <c r="H21" s="12">
        <v>500</v>
      </c>
      <c r="I21" s="12"/>
      <c r="J21" s="12"/>
      <c r="K21" s="12"/>
      <c r="L21" s="12"/>
      <c r="M21" s="12"/>
      <c r="N21" s="12"/>
      <c r="O21" s="12"/>
      <c r="P21" s="12"/>
      <c r="Q21" s="12"/>
      <c r="R21" s="13"/>
      <c r="S21" s="12">
        <f t="shared" ref="S21:S37" si="3">SUM(I21:R21)</f>
        <v>0</v>
      </c>
      <c r="T21" s="12">
        <f t="shared" ref="T21:T37" si="4">$S21/$H21</f>
        <v>0</v>
      </c>
      <c r="U21" s="57"/>
      <c r="V21" s="15">
        <v>0.06</v>
      </c>
      <c r="W21" s="15">
        <f t="shared" ref="W21:W37" si="5">$T21*$V21</f>
        <v>0</v>
      </c>
      <c r="X21" s="43">
        <f>SUM(W21:W37)</f>
        <v>4.09</v>
      </c>
      <c r="Y21" s="3">
        <f>X21*100/$X$144</f>
        <v>19.420702754036085</v>
      </c>
    </row>
    <row r="22" spans="1:25" x14ac:dyDescent="0.2">
      <c r="A22" s="36" t="s">
        <v>228</v>
      </c>
      <c r="B22" s="36" t="s">
        <v>229</v>
      </c>
      <c r="C22" s="36">
        <v>90442100</v>
      </c>
      <c r="D22" s="36" t="s">
        <v>277</v>
      </c>
      <c r="E22" s="12" t="s">
        <v>46</v>
      </c>
      <c r="F22" s="12">
        <v>100</v>
      </c>
      <c r="G22" s="12">
        <v>10</v>
      </c>
      <c r="H22" s="12">
        <v>500</v>
      </c>
      <c r="I22" s="12"/>
      <c r="J22" s="12"/>
      <c r="K22" s="12"/>
      <c r="L22" s="12"/>
      <c r="M22" s="12"/>
      <c r="N22" s="12"/>
      <c r="O22" s="12"/>
      <c r="P22" s="12"/>
      <c r="Q22" s="12"/>
      <c r="R22" s="13"/>
      <c r="S22" s="12">
        <f t="shared" si="3"/>
        <v>0</v>
      </c>
      <c r="T22" s="12">
        <f t="shared" si="4"/>
        <v>0</v>
      </c>
      <c r="U22" s="57"/>
      <c r="V22" s="15">
        <v>0.06</v>
      </c>
      <c r="W22" s="15">
        <f t="shared" si="5"/>
        <v>0</v>
      </c>
      <c r="X22" s="43"/>
    </row>
    <row r="23" spans="1:25" x14ac:dyDescent="0.2">
      <c r="A23" s="36" t="s">
        <v>172</v>
      </c>
      <c r="B23" s="36" t="s">
        <v>173</v>
      </c>
      <c r="C23" s="36">
        <v>90447000</v>
      </c>
      <c r="D23" s="36" t="s">
        <v>277</v>
      </c>
      <c r="E23" s="12" t="s">
        <v>46</v>
      </c>
      <c r="F23" s="12">
        <v>240</v>
      </c>
      <c r="G23" s="12">
        <v>10</v>
      </c>
      <c r="H23" s="12">
        <v>250</v>
      </c>
      <c r="I23" s="12"/>
      <c r="J23" s="12"/>
      <c r="K23" s="12"/>
      <c r="L23" s="12"/>
      <c r="M23" s="12"/>
      <c r="N23" s="12">
        <v>3000</v>
      </c>
      <c r="O23" s="12">
        <v>2000</v>
      </c>
      <c r="P23" s="12"/>
      <c r="Q23" s="12"/>
      <c r="R23" s="13"/>
      <c r="S23" s="12">
        <f t="shared" si="3"/>
        <v>5000</v>
      </c>
      <c r="T23" s="12">
        <f t="shared" si="4"/>
        <v>20</v>
      </c>
      <c r="U23" s="57"/>
      <c r="V23" s="15">
        <v>0.06</v>
      </c>
      <c r="W23" s="15">
        <f t="shared" si="5"/>
        <v>1.2</v>
      </c>
    </row>
    <row r="24" spans="1:25" x14ac:dyDescent="0.2">
      <c r="A24" s="11" t="s">
        <v>389</v>
      </c>
      <c r="B24" s="11" t="s">
        <v>390</v>
      </c>
      <c r="C24" s="11" t="s">
        <v>389</v>
      </c>
      <c r="D24" s="11" t="s">
        <v>275</v>
      </c>
      <c r="E24" s="12">
        <v>20</v>
      </c>
      <c r="F24" s="12">
        <v>300</v>
      </c>
      <c r="G24" s="12">
        <v>10</v>
      </c>
      <c r="H24" s="12">
        <v>200</v>
      </c>
      <c r="I24" s="12"/>
      <c r="J24" s="12"/>
      <c r="K24" s="12"/>
      <c r="L24" s="12"/>
      <c r="M24" s="12"/>
      <c r="N24" s="12">
        <v>1400</v>
      </c>
      <c r="O24" s="12"/>
      <c r="P24" s="12"/>
      <c r="Q24" s="12"/>
      <c r="R24" s="13"/>
      <c r="S24" s="12">
        <f t="shared" si="3"/>
        <v>1400</v>
      </c>
      <c r="T24" s="12">
        <f t="shared" si="4"/>
        <v>7</v>
      </c>
      <c r="U24" s="57"/>
      <c r="V24" s="15">
        <v>0.06</v>
      </c>
      <c r="W24" s="15">
        <f t="shared" si="5"/>
        <v>0.42</v>
      </c>
    </row>
    <row r="25" spans="1:25" x14ac:dyDescent="0.2">
      <c r="A25" s="11" t="s">
        <v>50</v>
      </c>
      <c r="B25" s="11" t="s">
        <v>51</v>
      </c>
      <c r="C25" s="11" t="s">
        <v>50</v>
      </c>
      <c r="D25" s="11" t="s">
        <v>275</v>
      </c>
      <c r="E25" s="12">
        <v>20</v>
      </c>
      <c r="F25" s="12">
        <v>457</v>
      </c>
      <c r="G25" s="12">
        <v>10</v>
      </c>
      <c r="H25" s="12">
        <v>100</v>
      </c>
      <c r="I25" s="12"/>
      <c r="J25" s="12"/>
      <c r="K25" s="12"/>
      <c r="L25" s="12"/>
      <c r="M25" s="12"/>
      <c r="N25" s="12"/>
      <c r="O25" s="12"/>
      <c r="P25" s="12"/>
      <c r="Q25" s="12"/>
      <c r="R25" s="13"/>
      <c r="S25" s="12">
        <f t="shared" si="3"/>
        <v>0</v>
      </c>
      <c r="T25" s="12">
        <f t="shared" si="4"/>
        <v>0</v>
      </c>
      <c r="U25" s="57"/>
      <c r="V25" s="15">
        <v>0.04</v>
      </c>
      <c r="W25" s="15">
        <f t="shared" si="5"/>
        <v>0</v>
      </c>
    </row>
    <row r="26" spans="1:25" x14ac:dyDescent="0.2">
      <c r="A26" s="36" t="s">
        <v>171</v>
      </c>
      <c r="B26" s="36" t="s">
        <v>51</v>
      </c>
      <c r="C26" s="36">
        <v>90442400</v>
      </c>
      <c r="D26" s="36" t="s">
        <v>277</v>
      </c>
      <c r="E26" s="12" t="s">
        <v>46</v>
      </c>
      <c r="F26" s="12">
        <v>450</v>
      </c>
      <c r="G26" s="12">
        <v>10</v>
      </c>
      <c r="H26" s="12">
        <v>100</v>
      </c>
      <c r="I26" s="12"/>
      <c r="J26" s="12"/>
      <c r="K26" s="12"/>
      <c r="L26" s="12"/>
      <c r="M26" s="12"/>
      <c r="N26" s="12"/>
      <c r="O26" s="12"/>
      <c r="P26" s="12"/>
      <c r="Q26" s="12"/>
      <c r="R26" s="13"/>
      <c r="S26" s="12">
        <f t="shared" si="3"/>
        <v>0</v>
      </c>
      <c r="T26" s="12">
        <f t="shared" si="4"/>
        <v>0</v>
      </c>
      <c r="U26" s="57"/>
      <c r="V26" s="15">
        <v>0.04</v>
      </c>
      <c r="W26" s="15">
        <f t="shared" si="5"/>
        <v>0</v>
      </c>
    </row>
    <row r="27" spans="1:25" x14ac:dyDescent="0.2">
      <c r="A27" s="11" t="s">
        <v>47</v>
      </c>
      <c r="B27" s="11" t="s">
        <v>48</v>
      </c>
      <c r="C27" s="11" t="s">
        <v>47</v>
      </c>
      <c r="D27" s="11" t="s">
        <v>275</v>
      </c>
      <c r="E27" s="12">
        <v>20</v>
      </c>
      <c r="F27" s="12">
        <v>610</v>
      </c>
      <c r="G27" s="12">
        <v>10</v>
      </c>
      <c r="H27" s="12">
        <v>100</v>
      </c>
      <c r="I27" s="12"/>
      <c r="J27" s="12"/>
      <c r="K27" s="12"/>
      <c r="L27" s="12"/>
      <c r="M27" s="12"/>
      <c r="N27" s="12"/>
      <c r="O27" s="12"/>
      <c r="P27" s="12"/>
      <c r="Q27" s="12"/>
      <c r="R27" s="13"/>
      <c r="S27" s="12">
        <f t="shared" si="3"/>
        <v>0</v>
      </c>
      <c r="T27" s="12">
        <f t="shared" si="4"/>
        <v>0</v>
      </c>
      <c r="U27" s="57"/>
      <c r="V27" s="15">
        <v>0.06</v>
      </c>
      <c r="W27" s="15">
        <f t="shared" si="5"/>
        <v>0</v>
      </c>
    </row>
    <row r="28" spans="1:25" x14ac:dyDescent="0.2">
      <c r="A28" s="36" t="s">
        <v>49</v>
      </c>
      <c r="B28" s="36" t="s">
        <v>48</v>
      </c>
      <c r="C28" s="36">
        <v>90442600</v>
      </c>
      <c r="D28" s="36" t="s">
        <v>277</v>
      </c>
      <c r="E28" s="12" t="s">
        <v>46</v>
      </c>
      <c r="F28" s="12">
        <v>600</v>
      </c>
      <c r="G28" s="12">
        <v>10</v>
      </c>
      <c r="H28" s="12">
        <v>100</v>
      </c>
      <c r="I28" s="12"/>
      <c r="J28" s="12"/>
      <c r="K28" s="12"/>
      <c r="L28" s="12"/>
      <c r="M28" s="12"/>
      <c r="N28" s="12">
        <v>1600</v>
      </c>
      <c r="O28" s="12"/>
      <c r="P28" s="12"/>
      <c r="Q28" s="12"/>
      <c r="R28" s="13"/>
      <c r="S28" s="12">
        <f t="shared" si="3"/>
        <v>1600</v>
      </c>
      <c r="T28" s="12">
        <f t="shared" si="4"/>
        <v>16</v>
      </c>
      <c r="U28" s="57"/>
      <c r="V28" s="15">
        <v>0.06</v>
      </c>
      <c r="W28" s="15">
        <f t="shared" si="5"/>
        <v>0.96</v>
      </c>
    </row>
    <row r="29" spans="1:25" x14ac:dyDescent="0.2">
      <c r="A29" s="11" t="s">
        <v>154</v>
      </c>
      <c r="B29" s="11" t="s">
        <v>43</v>
      </c>
      <c r="C29" s="11" t="s">
        <v>154</v>
      </c>
      <c r="D29" s="11" t="s">
        <v>275</v>
      </c>
      <c r="E29" s="12">
        <v>20</v>
      </c>
      <c r="F29" s="12">
        <v>760</v>
      </c>
      <c r="G29" s="12">
        <v>10</v>
      </c>
      <c r="H29" s="12">
        <v>100</v>
      </c>
      <c r="I29" s="12"/>
      <c r="J29" s="12"/>
      <c r="K29" s="12"/>
      <c r="L29" s="12"/>
      <c r="M29" s="12"/>
      <c r="N29" s="12"/>
      <c r="O29" s="12"/>
      <c r="P29" s="12"/>
      <c r="Q29" s="12"/>
      <c r="R29" s="13"/>
      <c r="S29" s="12">
        <f t="shared" si="3"/>
        <v>0</v>
      </c>
      <c r="T29" s="12">
        <f t="shared" si="4"/>
        <v>0</v>
      </c>
      <c r="U29" s="57"/>
      <c r="V29" s="15">
        <v>7.0000000000000007E-2</v>
      </c>
      <c r="W29" s="15">
        <f t="shared" si="5"/>
        <v>0</v>
      </c>
    </row>
    <row r="30" spans="1:25" x14ac:dyDescent="0.2">
      <c r="A30" s="36" t="s">
        <v>45</v>
      </c>
      <c r="B30" s="36" t="s">
        <v>43</v>
      </c>
      <c r="C30" s="36">
        <v>90442700</v>
      </c>
      <c r="D30" s="36" t="s">
        <v>277</v>
      </c>
      <c r="E30" s="12" t="s">
        <v>46</v>
      </c>
      <c r="F30" s="12">
        <v>750</v>
      </c>
      <c r="G30" s="12">
        <v>10</v>
      </c>
      <c r="H30" s="12">
        <v>100</v>
      </c>
      <c r="I30" s="12"/>
      <c r="J30" s="12"/>
      <c r="K30" s="12"/>
      <c r="L30" s="12"/>
      <c r="M30" s="12"/>
      <c r="N30" s="12">
        <v>1900</v>
      </c>
      <c r="O30" s="12"/>
      <c r="P30" s="12"/>
      <c r="Q30" s="12"/>
      <c r="R30" s="13"/>
      <c r="S30" s="12">
        <f t="shared" si="3"/>
        <v>1900</v>
      </c>
      <c r="T30" s="12">
        <f t="shared" si="4"/>
        <v>19</v>
      </c>
      <c r="U30" s="57"/>
      <c r="V30" s="15">
        <v>7.0000000000000007E-2</v>
      </c>
      <c r="W30" s="15">
        <f t="shared" si="5"/>
        <v>1.33</v>
      </c>
    </row>
    <row r="31" spans="1:25" x14ac:dyDescent="0.2">
      <c r="A31" s="11" t="s">
        <v>38</v>
      </c>
      <c r="B31" s="11" t="s">
        <v>39</v>
      </c>
      <c r="C31" s="11" t="s">
        <v>38</v>
      </c>
      <c r="D31" s="11" t="s">
        <v>275</v>
      </c>
      <c r="E31" s="12">
        <v>20</v>
      </c>
      <c r="F31" s="12">
        <v>915</v>
      </c>
      <c r="G31" s="12">
        <v>10</v>
      </c>
      <c r="H31" s="12">
        <v>50</v>
      </c>
      <c r="I31" s="12"/>
      <c r="J31" s="12"/>
      <c r="K31" s="12"/>
      <c r="L31" s="12"/>
      <c r="M31" s="12"/>
      <c r="N31" s="12"/>
      <c r="O31" s="12"/>
      <c r="P31" s="12"/>
      <c r="Q31" s="12"/>
      <c r="R31" s="13"/>
      <c r="S31" s="12">
        <f t="shared" si="3"/>
        <v>0</v>
      </c>
      <c r="T31" s="12">
        <f t="shared" si="4"/>
        <v>0</v>
      </c>
      <c r="U31" s="57"/>
      <c r="V31" s="15">
        <v>0.04</v>
      </c>
      <c r="W31" s="15">
        <f t="shared" si="5"/>
        <v>0</v>
      </c>
    </row>
    <row r="32" spans="1:25" x14ac:dyDescent="0.2">
      <c r="A32" s="36" t="s">
        <v>170</v>
      </c>
      <c r="B32" s="36" t="s">
        <v>39</v>
      </c>
      <c r="C32" s="36">
        <v>90442800</v>
      </c>
      <c r="D32" s="36" t="s">
        <v>277</v>
      </c>
      <c r="E32" s="12" t="s">
        <v>46</v>
      </c>
      <c r="F32" s="12">
        <v>900</v>
      </c>
      <c r="G32" s="12">
        <v>10</v>
      </c>
      <c r="H32" s="12">
        <v>50</v>
      </c>
      <c r="I32" s="12"/>
      <c r="J32" s="12"/>
      <c r="K32" s="12"/>
      <c r="L32" s="12"/>
      <c r="M32" s="12"/>
      <c r="N32" s="12"/>
      <c r="O32" s="12"/>
      <c r="P32" s="12"/>
      <c r="Q32" s="12"/>
      <c r="R32" s="13"/>
      <c r="S32" s="12">
        <f t="shared" si="3"/>
        <v>0</v>
      </c>
      <c r="T32" s="12">
        <f t="shared" si="4"/>
        <v>0</v>
      </c>
      <c r="U32" s="57"/>
      <c r="V32" s="15">
        <v>0.04</v>
      </c>
      <c r="W32" s="15">
        <f t="shared" si="5"/>
        <v>0</v>
      </c>
    </row>
    <row r="33" spans="1:25" x14ac:dyDescent="0.2">
      <c r="A33" s="11" t="s">
        <v>34</v>
      </c>
      <c r="B33" s="11" t="s">
        <v>35</v>
      </c>
      <c r="C33" s="11" t="s">
        <v>34</v>
      </c>
      <c r="D33" s="11" t="s">
        <v>275</v>
      </c>
      <c r="E33" s="12">
        <v>20</v>
      </c>
      <c r="F33" s="12">
        <v>1220</v>
      </c>
      <c r="G33" s="12">
        <v>10</v>
      </c>
      <c r="H33" s="12">
        <v>50</v>
      </c>
      <c r="I33" s="12"/>
      <c r="J33" s="12"/>
      <c r="K33" s="12"/>
      <c r="L33" s="12"/>
      <c r="M33" s="12"/>
      <c r="N33" s="12"/>
      <c r="O33" s="12"/>
      <c r="P33" s="12"/>
      <c r="Q33" s="12"/>
      <c r="R33" s="13"/>
      <c r="S33" s="12">
        <f t="shared" si="3"/>
        <v>0</v>
      </c>
      <c r="T33" s="12">
        <f t="shared" si="4"/>
        <v>0</v>
      </c>
      <c r="U33" s="57"/>
      <c r="V33" s="15">
        <v>0.06</v>
      </c>
      <c r="W33" s="15">
        <f t="shared" si="5"/>
        <v>0</v>
      </c>
    </row>
    <row r="34" spans="1:25" x14ac:dyDescent="0.2">
      <c r="A34" s="11" t="s">
        <v>32</v>
      </c>
      <c r="B34" s="11" t="s">
        <v>33</v>
      </c>
      <c r="C34" s="11" t="s">
        <v>32</v>
      </c>
      <c r="D34" s="11" t="s">
        <v>275</v>
      </c>
      <c r="E34" s="12">
        <v>20</v>
      </c>
      <c r="F34" s="12">
        <v>1524</v>
      </c>
      <c r="G34" s="12">
        <v>10</v>
      </c>
      <c r="H34" s="12">
        <v>50</v>
      </c>
      <c r="I34" s="12"/>
      <c r="J34" s="12"/>
      <c r="K34" s="12"/>
      <c r="L34" s="12"/>
      <c r="M34" s="12"/>
      <c r="N34" s="12"/>
      <c r="O34" s="12"/>
      <c r="P34" s="12"/>
      <c r="Q34" s="12"/>
      <c r="R34" s="13"/>
      <c r="S34" s="12">
        <f t="shared" si="3"/>
        <v>0</v>
      </c>
      <c r="T34" s="12">
        <f t="shared" si="4"/>
        <v>0</v>
      </c>
      <c r="U34" s="57"/>
      <c r="V34" s="15">
        <v>7.0000000000000007E-2</v>
      </c>
      <c r="W34" s="15">
        <f t="shared" si="5"/>
        <v>0</v>
      </c>
    </row>
    <row r="35" spans="1:25" x14ac:dyDescent="0.2">
      <c r="A35" s="11" t="s">
        <v>214</v>
      </c>
      <c r="B35" s="11" t="s">
        <v>30</v>
      </c>
      <c r="C35" s="11" t="s">
        <v>214</v>
      </c>
      <c r="D35" s="11" t="s">
        <v>275</v>
      </c>
      <c r="E35" s="12">
        <v>20</v>
      </c>
      <c r="F35" s="12">
        <v>1800</v>
      </c>
      <c r="G35" s="12">
        <v>10</v>
      </c>
      <c r="H35" s="12">
        <v>50</v>
      </c>
      <c r="I35" s="12"/>
      <c r="J35" s="12"/>
      <c r="K35" s="12"/>
      <c r="L35" s="12"/>
      <c r="M35" s="12"/>
      <c r="N35" s="12"/>
      <c r="O35" s="12">
        <v>100</v>
      </c>
      <c r="P35" s="12"/>
      <c r="Q35" s="12"/>
      <c r="R35" s="13"/>
      <c r="S35" s="12">
        <f t="shared" si="3"/>
        <v>100</v>
      </c>
      <c r="T35" s="12">
        <f t="shared" si="4"/>
        <v>2</v>
      </c>
      <c r="U35" s="57"/>
      <c r="V35" s="15">
        <v>0.09</v>
      </c>
      <c r="W35" s="15">
        <f t="shared" si="5"/>
        <v>0.18</v>
      </c>
    </row>
    <row r="36" spans="1:25" x14ac:dyDescent="0.2">
      <c r="A36" s="11" t="s">
        <v>212</v>
      </c>
      <c r="B36" s="11" t="s">
        <v>213</v>
      </c>
      <c r="C36" s="11" t="s">
        <v>212</v>
      </c>
      <c r="D36" s="11" t="s">
        <v>275</v>
      </c>
      <c r="E36" s="12">
        <v>20</v>
      </c>
      <c r="F36" s="12">
        <v>2100</v>
      </c>
      <c r="G36" s="12">
        <v>10</v>
      </c>
      <c r="H36" s="12">
        <v>50</v>
      </c>
      <c r="I36" s="12"/>
      <c r="J36" s="12"/>
      <c r="K36" s="12"/>
      <c r="L36" s="12"/>
      <c r="M36" s="12"/>
      <c r="N36" s="12"/>
      <c r="O36" s="12"/>
      <c r="P36" s="12"/>
      <c r="Q36" s="12"/>
      <c r="R36" s="13"/>
      <c r="S36" s="12">
        <f t="shared" si="3"/>
        <v>0</v>
      </c>
      <c r="T36" s="12">
        <f t="shared" si="4"/>
        <v>0</v>
      </c>
      <c r="U36" s="57"/>
      <c r="V36" s="15">
        <v>7.0000000000000007E-2</v>
      </c>
      <c r="W36" s="15">
        <f t="shared" si="5"/>
        <v>0</v>
      </c>
    </row>
    <row r="37" spans="1:25" x14ac:dyDescent="0.2">
      <c r="A37" s="11" t="s">
        <v>242</v>
      </c>
      <c r="B37" s="11" t="s">
        <v>243</v>
      </c>
      <c r="C37" s="11" t="s">
        <v>242</v>
      </c>
      <c r="D37" s="11" t="s">
        <v>275</v>
      </c>
      <c r="E37" s="12">
        <v>20</v>
      </c>
      <c r="F37" s="12">
        <v>2400</v>
      </c>
      <c r="G37" s="12">
        <v>10</v>
      </c>
      <c r="H37" s="12">
        <v>50</v>
      </c>
      <c r="I37" s="12"/>
      <c r="J37" s="12"/>
      <c r="K37" s="12"/>
      <c r="L37" s="12"/>
      <c r="M37" s="12"/>
      <c r="N37" s="12"/>
      <c r="O37" s="12"/>
      <c r="P37" s="12"/>
      <c r="Q37" s="12"/>
      <c r="R37" s="13"/>
      <c r="S37" s="12">
        <f t="shared" si="3"/>
        <v>0</v>
      </c>
      <c r="T37" s="12">
        <f t="shared" si="4"/>
        <v>0</v>
      </c>
      <c r="U37" s="57"/>
      <c r="V37" s="15">
        <v>7.0000000000000007E-2</v>
      </c>
      <c r="W37" s="15">
        <f t="shared" si="5"/>
        <v>0</v>
      </c>
    </row>
    <row r="38" spans="1:25" ht="15" x14ac:dyDescent="0.2">
      <c r="A38" s="60" t="s">
        <v>52</v>
      </c>
      <c r="B38" s="60"/>
      <c r="C38" s="60"/>
      <c r="D38" s="60"/>
      <c r="E38" s="60"/>
      <c r="F38" s="24"/>
      <c r="G38" s="10"/>
      <c r="H38" s="10"/>
      <c r="I38" s="12"/>
      <c r="J38" s="12"/>
      <c r="K38" s="12"/>
      <c r="L38" s="12"/>
      <c r="M38" s="12"/>
      <c r="N38" s="12"/>
      <c r="O38" s="12"/>
      <c r="P38" s="12"/>
      <c r="Q38" s="12"/>
      <c r="R38" s="25"/>
      <c r="S38" s="12"/>
      <c r="T38" s="12"/>
      <c r="U38" s="57"/>
      <c r="V38" s="12"/>
      <c r="W38" s="15"/>
    </row>
    <row r="39" spans="1:25" x14ac:dyDescent="0.2">
      <c r="A39" s="11" t="s">
        <v>261</v>
      </c>
      <c r="B39" s="11" t="s">
        <v>262</v>
      </c>
      <c r="C39" s="11" t="s">
        <v>261</v>
      </c>
      <c r="D39" s="11" t="s">
        <v>275</v>
      </c>
      <c r="E39" s="12">
        <v>25</v>
      </c>
      <c r="F39" s="12">
        <v>200</v>
      </c>
      <c r="G39" s="12">
        <v>10</v>
      </c>
      <c r="H39" s="12">
        <v>150</v>
      </c>
      <c r="I39" s="12"/>
      <c r="J39" s="12"/>
      <c r="K39" s="12"/>
      <c r="L39" s="12"/>
      <c r="M39" s="12"/>
      <c r="N39" s="12"/>
      <c r="O39" s="12"/>
      <c r="P39" s="12"/>
      <c r="Q39" s="12"/>
      <c r="R39" s="13"/>
      <c r="S39" s="12">
        <f t="shared" ref="S39:S57" si="6">SUM(I39:R39)</f>
        <v>0</v>
      </c>
      <c r="T39" s="12">
        <f t="shared" ref="T39:T57" si="7">$S39/$H39</f>
        <v>0</v>
      </c>
      <c r="U39" s="57"/>
      <c r="V39" s="15">
        <v>0.06</v>
      </c>
      <c r="W39" s="15">
        <f t="shared" ref="W39:W57" si="8">$T39*$V39</f>
        <v>0</v>
      </c>
      <c r="X39" s="43">
        <f>SUM(W39:W57)</f>
        <v>7.3800000000000008</v>
      </c>
      <c r="Y39" s="3">
        <f>X39*100/$X$144</f>
        <v>35.042735042735046</v>
      </c>
    </row>
    <row r="40" spans="1:25" x14ac:dyDescent="0.2">
      <c r="A40" s="36" t="s">
        <v>198</v>
      </c>
      <c r="B40" s="36" t="s">
        <v>199</v>
      </c>
      <c r="C40" s="36">
        <v>90448000</v>
      </c>
      <c r="D40" s="36" t="s">
        <v>277</v>
      </c>
      <c r="E40" s="12" t="s">
        <v>63</v>
      </c>
      <c r="F40" s="12">
        <v>270</v>
      </c>
      <c r="G40" s="12">
        <v>10</v>
      </c>
      <c r="H40" s="12">
        <v>100</v>
      </c>
      <c r="I40" s="12"/>
      <c r="J40" s="12"/>
      <c r="K40" s="12"/>
      <c r="L40" s="12"/>
      <c r="M40" s="12"/>
      <c r="N40" s="12"/>
      <c r="O40" s="12"/>
      <c r="P40" s="12"/>
      <c r="Q40" s="12"/>
      <c r="R40" s="13"/>
      <c r="S40" s="12">
        <f t="shared" si="6"/>
        <v>0</v>
      </c>
      <c r="T40" s="12">
        <f t="shared" si="7"/>
        <v>0</v>
      </c>
      <c r="U40" s="57"/>
      <c r="V40" s="15">
        <v>0.06</v>
      </c>
      <c r="W40" s="15">
        <f t="shared" si="8"/>
        <v>0</v>
      </c>
    </row>
    <row r="41" spans="1:25" x14ac:dyDescent="0.2">
      <c r="A41" s="36" t="s">
        <v>392</v>
      </c>
      <c r="B41" s="36" t="s">
        <v>391</v>
      </c>
      <c r="C41" s="31" t="s">
        <v>393</v>
      </c>
      <c r="D41" s="36" t="s">
        <v>277</v>
      </c>
      <c r="E41" s="12" t="s">
        <v>63</v>
      </c>
      <c r="F41" s="12">
        <v>300</v>
      </c>
      <c r="G41" s="12">
        <v>10</v>
      </c>
      <c r="H41" s="12">
        <v>100</v>
      </c>
      <c r="I41" s="12"/>
      <c r="J41" s="12"/>
      <c r="K41" s="12"/>
      <c r="L41" s="12"/>
      <c r="M41" s="12"/>
      <c r="N41" s="12"/>
      <c r="O41" s="12"/>
      <c r="P41" s="12"/>
      <c r="Q41" s="12"/>
      <c r="R41" s="13"/>
      <c r="S41" s="12">
        <f t="shared" si="6"/>
        <v>0</v>
      </c>
      <c r="T41" s="12">
        <f t="shared" si="7"/>
        <v>0</v>
      </c>
      <c r="U41" s="57"/>
      <c r="V41" s="15">
        <v>0.06</v>
      </c>
      <c r="W41" s="15">
        <f t="shared" si="8"/>
        <v>0</v>
      </c>
    </row>
    <row r="42" spans="1:25" x14ac:dyDescent="0.2">
      <c r="A42" s="27" t="s">
        <v>67</v>
      </c>
      <c r="B42" s="27" t="s">
        <v>68</v>
      </c>
      <c r="C42" s="27" t="s">
        <v>69</v>
      </c>
      <c r="D42" s="11" t="s">
        <v>275</v>
      </c>
      <c r="E42" s="12">
        <v>25</v>
      </c>
      <c r="F42" s="12">
        <v>375</v>
      </c>
      <c r="G42" s="12">
        <v>10</v>
      </c>
      <c r="H42" s="12">
        <v>100</v>
      </c>
      <c r="I42" s="12"/>
      <c r="J42" s="12"/>
      <c r="K42" s="12"/>
      <c r="L42" s="12">
        <v>200</v>
      </c>
      <c r="M42" s="12">
        <v>500</v>
      </c>
      <c r="N42" s="12">
        <v>500</v>
      </c>
      <c r="O42" s="12"/>
      <c r="P42" s="12"/>
      <c r="Q42" s="12"/>
      <c r="R42" s="13"/>
      <c r="S42" s="12">
        <f t="shared" si="6"/>
        <v>1200</v>
      </c>
      <c r="T42" s="12">
        <f t="shared" si="7"/>
        <v>12</v>
      </c>
      <c r="U42" s="57"/>
      <c r="V42" s="15">
        <v>0.06</v>
      </c>
      <c r="W42" s="15">
        <f t="shared" si="8"/>
        <v>0.72</v>
      </c>
    </row>
    <row r="43" spans="1:25" x14ac:dyDescent="0.2">
      <c r="A43" s="11" t="s">
        <v>64</v>
      </c>
      <c r="B43" s="11" t="s">
        <v>65</v>
      </c>
      <c r="C43" s="11" t="s">
        <v>64</v>
      </c>
      <c r="D43" s="11" t="s">
        <v>275</v>
      </c>
      <c r="E43" s="12">
        <v>25</v>
      </c>
      <c r="F43" s="12">
        <v>457</v>
      </c>
      <c r="G43" s="12">
        <v>10</v>
      </c>
      <c r="H43" s="12">
        <v>100</v>
      </c>
      <c r="I43" s="12"/>
      <c r="J43" s="12"/>
      <c r="K43" s="12"/>
      <c r="L43" s="12"/>
      <c r="M43" s="12">
        <v>800</v>
      </c>
      <c r="N43" s="12">
        <v>500</v>
      </c>
      <c r="O43" s="12">
        <v>500</v>
      </c>
      <c r="P43" s="12"/>
      <c r="Q43" s="12"/>
      <c r="R43" s="13"/>
      <c r="S43" s="12">
        <f t="shared" si="6"/>
        <v>1800</v>
      </c>
      <c r="T43" s="12">
        <f t="shared" si="7"/>
        <v>18</v>
      </c>
      <c r="U43" s="57"/>
      <c r="V43" s="15">
        <v>0.06</v>
      </c>
      <c r="W43" s="15">
        <f t="shared" si="8"/>
        <v>1.08</v>
      </c>
    </row>
    <row r="44" spans="1:25" x14ac:dyDescent="0.2">
      <c r="A44" s="36" t="s">
        <v>66</v>
      </c>
      <c r="B44" s="36" t="s">
        <v>65</v>
      </c>
      <c r="C44" s="36">
        <v>90443400</v>
      </c>
      <c r="D44" s="36" t="s">
        <v>277</v>
      </c>
      <c r="E44" s="12" t="s">
        <v>63</v>
      </c>
      <c r="F44" s="12">
        <v>450</v>
      </c>
      <c r="G44" s="12">
        <v>10</v>
      </c>
      <c r="H44" s="12">
        <v>100</v>
      </c>
      <c r="I44" s="12"/>
      <c r="J44" s="12"/>
      <c r="K44" s="12"/>
      <c r="L44" s="12"/>
      <c r="M44" s="12"/>
      <c r="N44" s="12"/>
      <c r="O44" s="12"/>
      <c r="P44" s="12"/>
      <c r="Q44" s="12"/>
      <c r="R44" s="13"/>
      <c r="S44" s="12">
        <f t="shared" si="6"/>
        <v>0</v>
      </c>
      <c r="T44" s="12">
        <f t="shared" si="7"/>
        <v>0</v>
      </c>
      <c r="U44" s="57"/>
      <c r="V44" s="15">
        <v>0.06</v>
      </c>
      <c r="W44" s="15">
        <f t="shared" si="8"/>
        <v>0</v>
      </c>
    </row>
    <row r="45" spans="1:25" x14ac:dyDescent="0.2">
      <c r="A45" s="11" t="s">
        <v>60</v>
      </c>
      <c r="B45" s="11" t="s">
        <v>61</v>
      </c>
      <c r="C45" s="11" t="s">
        <v>60</v>
      </c>
      <c r="D45" s="11" t="s">
        <v>275</v>
      </c>
      <c r="E45" s="12">
        <v>25</v>
      </c>
      <c r="F45" s="12">
        <v>610</v>
      </c>
      <c r="G45" s="12">
        <v>10</v>
      </c>
      <c r="H45" s="12">
        <v>50</v>
      </c>
      <c r="I45" s="12"/>
      <c r="J45" s="12"/>
      <c r="K45" s="12"/>
      <c r="L45" s="12"/>
      <c r="M45" s="12"/>
      <c r="N45" s="12"/>
      <c r="O45" s="12">
        <v>500</v>
      </c>
      <c r="P45" s="12"/>
      <c r="Q45" s="12"/>
      <c r="R45" s="13"/>
      <c r="S45" s="12">
        <f t="shared" si="6"/>
        <v>500</v>
      </c>
      <c r="T45" s="12">
        <f t="shared" si="7"/>
        <v>10</v>
      </c>
      <c r="U45" s="57"/>
      <c r="V45" s="15">
        <v>0.04</v>
      </c>
      <c r="W45" s="15">
        <f t="shared" si="8"/>
        <v>0.4</v>
      </c>
    </row>
    <row r="46" spans="1:25" x14ac:dyDescent="0.2">
      <c r="A46" s="36" t="s">
        <v>62</v>
      </c>
      <c r="B46" s="36" t="s">
        <v>61</v>
      </c>
      <c r="C46" s="36">
        <v>90443600</v>
      </c>
      <c r="D46" s="36" t="s">
        <v>277</v>
      </c>
      <c r="E46" s="12" t="s">
        <v>63</v>
      </c>
      <c r="F46" s="12">
        <v>600</v>
      </c>
      <c r="G46" s="12">
        <v>10</v>
      </c>
      <c r="H46" s="12">
        <v>50</v>
      </c>
      <c r="I46" s="12"/>
      <c r="J46" s="12"/>
      <c r="K46" s="12"/>
      <c r="L46" s="12"/>
      <c r="M46" s="12"/>
      <c r="N46" s="12"/>
      <c r="O46" s="12"/>
      <c r="P46" s="12"/>
      <c r="Q46" s="12"/>
      <c r="R46" s="13"/>
      <c r="S46" s="12">
        <f t="shared" si="6"/>
        <v>0</v>
      </c>
      <c r="T46" s="12">
        <f t="shared" si="7"/>
        <v>0</v>
      </c>
      <c r="U46" s="57"/>
      <c r="V46" s="15">
        <v>0.04</v>
      </c>
      <c r="W46" s="15">
        <f t="shared" si="8"/>
        <v>0</v>
      </c>
    </row>
    <row r="47" spans="1:25" x14ac:dyDescent="0.2">
      <c r="A47" s="11" t="s">
        <v>195</v>
      </c>
      <c r="B47" s="11" t="s">
        <v>178</v>
      </c>
      <c r="C47" s="11" t="s">
        <v>195</v>
      </c>
      <c r="D47" s="11" t="s">
        <v>275</v>
      </c>
      <c r="E47" s="12">
        <v>25</v>
      </c>
      <c r="F47" s="12">
        <v>750</v>
      </c>
      <c r="G47" s="12">
        <v>10</v>
      </c>
      <c r="H47" s="12">
        <v>50</v>
      </c>
      <c r="I47" s="12"/>
      <c r="J47" s="12"/>
      <c r="K47" s="12"/>
      <c r="L47" s="12"/>
      <c r="M47" s="12"/>
      <c r="N47" s="12"/>
      <c r="O47" s="12"/>
      <c r="P47" s="12"/>
      <c r="Q47" s="12"/>
      <c r="R47" s="13"/>
      <c r="S47" s="12">
        <f t="shared" si="6"/>
        <v>0</v>
      </c>
      <c r="T47" s="12">
        <f t="shared" si="7"/>
        <v>0</v>
      </c>
      <c r="U47" s="57"/>
      <c r="V47" s="15">
        <v>0.05</v>
      </c>
      <c r="W47" s="15">
        <f t="shared" si="8"/>
        <v>0</v>
      </c>
    </row>
    <row r="48" spans="1:25" x14ac:dyDescent="0.2">
      <c r="A48" s="36" t="s">
        <v>177</v>
      </c>
      <c r="B48" s="36" t="s">
        <v>178</v>
      </c>
      <c r="C48" s="36">
        <v>90443700</v>
      </c>
      <c r="D48" s="36" t="s">
        <v>277</v>
      </c>
      <c r="E48" s="12" t="s">
        <v>63</v>
      </c>
      <c r="F48" s="12">
        <v>750</v>
      </c>
      <c r="G48" s="12">
        <v>10</v>
      </c>
      <c r="H48" s="12">
        <v>50</v>
      </c>
      <c r="I48" s="12"/>
      <c r="J48" s="12"/>
      <c r="K48" s="12"/>
      <c r="L48" s="12"/>
      <c r="M48" s="12"/>
      <c r="N48" s="12">
        <v>500</v>
      </c>
      <c r="O48" s="12"/>
      <c r="P48" s="12"/>
      <c r="Q48" s="12"/>
      <c r="R48" s="13"/>
      <c r="S48" s="12">
        <f t="shared" si="6"/>
        <v>500</v>
      </c>
      <c r="T48" s="12">
        <f t="shared" si="7"/>
        <v>10</v>
      </c>
      <c r="U48" s="57"/>
      <c r="V48" s="15">
        <v>0.05</v>
      </c>
      <c r="W48" s="15">
        <f t="shared" si="8"/>
        <v>0.5</v>
      </c>
    </row>
    <row r="49" spans="1:25" x14ac:dyDescent="0.2">
      <c r="A49" s="11" t="s">
        <v>155</v>
      </c>
      <c r="B49" s="11" t="s">
        <v>58</v>
      </c>
      <c r="C49" s="11" t="s">
        <v>155</v>
      </c>
      <c r="D49" s="11" t="s">
        <v>275</v>
      </c>
      <c r="E49" s="12">
        <v>25</v>
      </c>
      <c r="F49" s="12">
        <v>915</v>
      </c>
      <c r="G49" s="12">
        <v>10</v>
      </c>
      <c r="H49" s="12">
        <v>50</v>
      </c>
      <c r="I49" s="12"/>
      <c r="J49" s="12"/>
      <c r="K49" s="12"/>
      <c r="L49" s="12"/>
      <c r="M49" s="12"/>
      <c r="N49" s="12"/>
      <c r="O49" s="12">
        <v>500</v>
      </c>
      <c r="P49" s="12"/>
      <c r="Q49" s="12"/>
      <c r="R49" s="13"/>
      <c r="S49" s="12">
        <f t="shared" si="6"/>
        <v>500</v>
      </c>
      <c r="T49" s="12">
        <f t="shared" si="7"/>
        <v>10</v>
      </c>
      <c r="U49" s="57"/>
      <c r="V49" s="15">
        <v>0.06</v>
      </c>
      <c r="W49" s="15">
        <f t="shared" si="8"/>
        <v>0.6</v>
      </c>
    </row>
    <row r="50" spans="1:25" x14ac:dyDescent="0.2">
      <c r="A50" s="36" t="s">
        <v>176</v>
      </c>
      <c r="B50" s="36" t="s">
        <v>58</v>
      </c>
      <c r="C50" s="36">
        <v>90443800</v>
      </c>
      <c r="D50" s="36" t="s">
        <v>277</v>
      </c>
      <c r="E50" s="12" t="s">
        <v>63</v>
      </c>
      <c r="F50" s="12">
        <v>900</v>
      </c>
      <c r="G50" s="12">
        <v>10</v>
      </c>
      <c r="H50" s="12">
        <v>50</v>
      </c>
      <c r="I50" s="12"/>
      <c r="J50" s="12"/>
      <c r="K50" s="12"/>
      <c r="L50" s="12"/>
      <c r="M50" s="12"/>
      <c r="N50" s="12">
        <v>1200</v>
      </c>
      <c r="O50" s="12">
        <v>2000</v>
      </c>
      <c r="P50" s="12"/>
      <c r="Q50" s="12"/>
      <c r="R50" s="13"/>
      <c r="S50" s="12">
        <f t="shared" si="6"/>
        <v>3200</v>
      </c>
      <c r="T50" s="12">
        <f t="shared" si="7"/>
        <v>64</v>
      </c>
      <c r="U50" s="57"/>
      <c r="V50" s="15">
        <v>0.06</v>
      </c>
      <c r="W50" s="15">
        <f t="shared" si="8"/>
        <v>3.84</v>
      </c>
    </row>
    <row r="51" spans="1:25" x14ac:dyDescent="0.2">
      <c r="A51" s="11" t="s">
        <v>53</v>
      </c>
      <c r="B51" s="11" t="s">
        <v>54</v>
      </c>
      <c r="C51" s="11" t="s">
        <v>53</v>
      </c>
      <c r="D51" s="11" t="s">
        <v>275</v>
      </c>
      <c r="E51" s="12">
        <v>25</v>
      </c>
      <c r="F51" s="12">
        <v>1220</v>
      </c>
      <c r="G51" s="12">
        <v>10</v>
      </c>
      <c r="H51" s="12">
        <v>50</v>
      </c>
      <c r="I51" s="12"/>
      <c r="J51" s="12"/>
      <c r="K51" s="12"/>
      <c r="L51" s="12"/>
      <c r="M51" s="12"/>
      <c r="N51" s="12"/>
      <c r="O51" s="12"/>
      <c r="P51" s="12"/>
      <c r="Q51" s="12"/>
      <c r="R51" s="13"/>
      <c r="S51" s="12">
        <f t="shared" si="6"/>
        <v>0</v>
      </c>
      <c r="T51" s="12">
        <f t="shared" si="7"/>
        <v>0</v>
      </c>
      <c r="U51" s="57"/>
      <c r="V51" s="15">
        <v>0.08</v>
      </c>
      <c r="W51" s="15">
        <f t="shared" si="8"/>
        <v>0</v>
      </c>
    </row>
    <row r="52" spans="1:25" x14ac:dyDescent="0.2">
      <c r="A52" s="26" t="s">
        <v>194</v>
      </c>
      <c r="B52" s="26" t="s">
        <v>54</v>
      </c>
      <c r="C52" s="26">
        <v>90444000</v>
      </c>
      <c r="D52" s="36" t="s">
        <v>277</v>
      </c>
      <c r="E52" s="12" t="s">
        <v>63</v>
      </c>
      <c r="F52" s="12">
        <v>1200</v>
      </c>
      <c r="G52" s="12">
        <v>10</v>
      </c>
      <c r="H52" s="12">
        <v>50</v>
      </c>
      <c r="I52" s="12"/>
      <c r="J52" s="12"/>
      <c r="K52" s="12"/>
      <c r="L52" s="12"/>
      <c r="M52" s="12"/>
      <c r="N52" s="12"/>
      <c r="O52" s="12"/>
      <c r="P52" s="12"/>
      <c r="Q52" s="12"/>
      <c r="R52" s="13"/>
      <c r="S52" s="12">
        <f t="shared" si="6"/>
        <v>0</v>
      </c>
      <c r="T52" s="12">
        <f t="shared" si="7"/>
        <v>0</v>
      </c>
      <c r="U52" s="57"/>
      <c r="V52" s="15">
        <v>0.08</v>
      </c>
      <c r="W52" s="15">
        <f t="shared" si="8"/>
        <v>0</v>
      </c>
    </row>
    <row r="53" spans="1:25" x14ac:dyDescent="0.2">
      <c r="A53" s="11" t="s">
        <v>230</v>
      </c>
      <c r="B53" s="11" t="s">
        <v>231</v>
      </c>
      <c r="C53" s="11" t="s">
        <v>230</v>
      </c>
      <c r="D53" s="11" t="s">
        <v>275</v>
      </c>
      <c r="E53" s="12">
        <v>25</v>
      </c>
      <c r="F53" s="12">
        <v>1500</v>
      </c>
      <c r="G53" s="12">
        <v>10</v>
      </c>
      <c r="H53" s="12">
        <v>50</v>
      </c>
      <c r="I53" s="12"/>
      <c r="J53" s="12"/>
      <c r="K53" s="12"/>
      <c r="L53" s="12"/>
      <c r="M53" s="12"/>
      <c r="N53" s="12"/>
      <c r="O53" s="12"/>
      <c r="P53" s="12"/>
      <c r="Q53" s="12"/>
      <c r="R53" s="13"/>
      <c r="S53" s="12">
        <f t="shared" si="6"/>
        <v>0</v>
      </c>
      <c r="T53" s="12">
        <f t="shared" si="7"/>
        <v>0</v>
      </c>
      <c r="U53" s="57"/>
      <c r="V53" s="15">
        <v>0.11</v>
      </c>
      <c r="W53" s="15">
        <f t="shared" si="8"/>
        <v>0</v>
      </c>
    </row>
    <row r="54" spans="1:25" x14ac:dyDescent="0.2">
      <c r="A54" s="11" t="s">
        <v>254</v>
      </c>
      <c r="B54" s="11" t="s">
        <v>255</v>
      </c>
      <c r="C54" s="11" t="s">
        <v>254</v>
      </c>
      <c r="D54" s="11" t="s">
        <v>275</v>
      </c>
      <c r="E54" s="12">
        <v>25</v>
      </c>
      <c r="F54" s="12">
        <v>1650</v>
      </c>
      <c r="G54" s="12">
        <v>10</v>
      </c>
      <c r="H54" s="12">
        <v>50</v>
      </c>
      <c r="I54" s="12"/>
      <c r="J54" s="12"/>
      <c r="K54" s="12"/>
      <c r="L54" s="12"/>
      <c r="M54" s="12"/>
      <c r="N54" s="12"/>
      <c r="O54" s="12"/>
      <c r="P54" s="12"/>
      <c r="Q54" s="12"/>
      <c r="R54" s="13"/>
      <c r="S54" s="12">
        <f t="shared" si="6"/>
        <v>0</v>
      </c>
      <c r="T54" s="12">
        <f t="shared" si="7"/>
        <v>0</v>
      </c>
      <c r="U54" s="57"/>
      <c r="V54" s="15">
        <v>0.12</v>
      </c>
      <c r="W54" s="15">
        <f t="shared" si="8"/>
        <v>0</v>
      </c>
    </row>
    <row r="55" spans="1:25" x14ac:dyDescent="0.2">
      <c r="A55" s="11" t="s">
        <v>193</v>
      </c>
      <c r="B55" s="11" t="s">
        <v>175</v>
      </c>
      <c r="C55" s="11" t="s">
        <v>193</v>
      </c>
      <c r="D55" s="11" t="s">
        <v>275</v>
      </c>
      <c r="E55" s="12">
        <v>25</v>
      </c>
      <c r="F55" s="12">
        <v>1800</v>
      </c>
      <c r="G55" s="12">
        <v>10</v>
      </c>
      <c r="H55" s="12">
        <v>50</v>
      </c>
      <c r="I55" s="12"/>
      <c r="J55" s="12"/>
      <c r="K55" s="12"/>
      <c r="L55" s="12"/>
      <c r="M55" s="12"/>
      <c r="N55" s="12"/>
      <c r="O55" s="12"/>
      <c r="P55" s="12"/>
      <c r="Q55" s="12"/>
      <c r="R55" s="13"/>
      <c r="S55" s="12">
        <f t="shared" si="6"/>
        <v>0</v>
      </c>
      <c r="T55" s="12">
        <f t="shared" si="7"/>
        <v>0</v>
      </c>
      <c r="U55" s="57"/>
      <c r="V55" s="15">
        <v>0.12</v>
      </c>
      <c r="W55" s="15">
        <f t="shared" si="8"/>
        <v>0</v>
      </c>
    </row>
    <row r="56" spans="1:25" x14ac:dyDescent="0.2">
      <c r="A56" s="36" t="s">
        <v>174</v>
      </c>
      <c r="B56" s="36" t="s">
        <v>175</v>
      </c>
      <c r="C56" s="36">
        <v>90443900</v>
      </c>
      <c r="D56" s="36" t="s">
        <v>277</v>
      </c>
      <c r="E56" s="12" t="s">
        <v>63</v>
      </c>
      <c r="F56" s="12">
        <v>1800</v>
      </c>
      <c r="G56" s="12">
        <v>10</v>
      </c>
      <c r="H56" s="12">
        <v>50</v>
      </c>
      <c r="I56" s="12"/>
      <c r="J56" s="12"/>
      <c r="K56" s="12"/>
      <c r="L56" s="12"/>
      <c r="M56" s="12"/>
      <c r="N56" s="12"/>
      <c r="O56" s="12">
        <v>100</v>
      </c>
      <c r="P56" s="12"/>
      <c r="Q56" s="12"/>
      <c r="R56" s="13"/>
      <c r="S56" s="12">
        <f t="shared" si="6"/>
        <v>100</v>
      </c>
      <c r="T56" s="12">
        <f t="shared" si="7"/>
        <v>2</v>
      </c>
      <c r="U56" s="57"/>
      <c r="V56" s="15">
        <v>0.12</v>
      </c>
      <c r="W56" s="15">
        <f>$T56*$V56</f>
        <v>0.24</v>
      </c>
    </row>
    <row r="57" spans="1:25" x14ac:dyDescent="0.2">
      <c r="A57" s="36" t="s">
        <v>293</v>
      </c>
      <c r="B57" s="36" t="s">
        <v>294</v>
      </c>
      <c r="C57" s="36">
        <v>90443000</v>
      </c>
      <c r="D57" s="36" t="s">
        <v>277</v>
      </c>
      <c r="E57" s="12" t="s">
        <v>63</v>
      </c>
      <c r="F57" s="12">
        <v>2100</v>
      </c>
      <c r="G57" s="12">
        <v>10</v>
      </c>
      <c r="H57" s="12">
        <v>50</v>
      </c>
      <c r="I57" s="12"/>
      <c r="J57" s="12"/>
      <c r="K57" s="12"/>
      <c r="L57" s="12"/>
      <c r="M57" s="12"/>
      <c r="N57" s="12"/>
      <c r="O57" s="12"/>
      <c r="P57" s="12"/>
      <c r="Q57" s="12"/>
      <c r="R57" s="13"/>
      <c r="S57" s="12">
        <f t="shared" si="6"/>
        <v>0</v>
      </c>
      <c r="T57" s="12">
        <f t="shared" si="7"/>
        <v>0</v>
      </c>
      <c r="U57" s="57"/>
      <c r="V57" s="15">
        <v>0.09</v>
      </c>
      <c r="W57" s="15">
        <f t="shared" si="8"/>
        <v>0</v>
      </c>
    </row>
    <row r="58" spans="1:25" x14ac:dyDescent="0.2">
      <c r="A58" s="8" t="s">
        <v>70</v>
      </c>
      <c r="B58" s="8"/>
      <c r="C58" s="8"/>
      <c r="D58" s="8"/>
      <c r="E58" s="8"/>
      <c r="F58" s="36"/>
      <c r="G58" s="20"/>
      <c r="H58" s="20"/>
      <c r="I58" s="12"/>
      <c r="J58" s="12"/>
      <c r="K58" s="12"/>
      <c r="L58" s="12"/>
      <c r="M58" s="12"/>
      <c r="N58" s="12"/>
      <c r="O58" s="12"/>
      <c r="P58" s="12"/>
      <c r="Q58" s="12"/>
      <c r="R58" s="20"/>
      <c r="S58" s="12"/>
      <c r="T58" s="12"/>
      <c r="U58" s="57"/>
      <c r="V58" s="12"/>
      <c r="W58" s="15"/>
    </row>
    <row r="59" spans="1:25" x14ac:dyDescent="0.2">
      <c r="A59" s="11" t="s">
        <v>295</v>
      </c>
      <c r="B59" s="11" t="s">
        <v>296</v>
      </c>
      <c r="C59" s="11" t="s">
        <v>295</v>
      </c>
      <c r="D59" s="11" t="s">
        <v>275</v>
      </c>
      <c r="E59" s="12">
        <v>32</v>
      </c>
      <c r="F59" s="12">
        <v>100</v>
      </c>
      <c r="G59" s="12">
        <v>10</v>
      </c>
      <c r="H59" s="12">
        <v>300</v>
      </c>
      <c r="I59" s="12"/>
      <c r="J59" s="12"/>
      <c r="K59" s="12"/>
      <c r="L59" s="12"/>
      <c r="M59" s="12"/>
      <c r="N59" s="12"/>
      <c r="O59" s="12"/>
      <c r="P59" s="12"/>
      <c r="Q59" s="12"/>
      <c r="R59" s="13"/>
      <c r="S59" s="12">
        <f t="shared" ref="S59:S73" si="9">SUM(I59:R59)</f>
        <v>0</v>
      </c>
      <c r="T59" s="12">
        <f t="shared" ref="T59:T73" si="10">$S59/$H59</f>
        <v>0</v>
      </c>
      <c r="U59" s="57"/>
      <c r="V59" s="15">
        <v>0.09</v>
      </c>
      <c r="W59" s="15">
        <f t="shared" ref="W59:W73" si="11">$T59*$V59</f>
        <v>0</v>
      </c>
      <c r="X59" s="43">
        <f>SUM(W59:W73)</f>
        <v>1.2899999999999998</v>
      </c>
      <c r="Y59" s="3">
        <f>X59*100/$X$144</f>
        <v>6.1253561253561237</v>
      </c>
    </row>
    <row r="60" spans="1:25" x14ac:dyDescent="0.2">
      <c r="A60" s="11" t="s">
        <v>71</v>
      </c>
      <c r="B60" s="11" t="s">
        <v>72</v>
      </c>
      <c r="C60" s="11" t="s">
        <v>71</v>
      </c>
      <c r="D60" s="11" t="s">
        <v>275</v>
      </c>
      <c r="E60" s="12">
        <v>32</v>
      </c>
      <c r="F60" s="12">
        <v>150</v>
      </c>
      <c r="G60" s="12">
        <v>10</v>
      </c>
      <c r="H60" s="12">
        <v>300</v>
      </c>
      <c r="I60" s="12"/>
      <c r="J60" s="12"/>
      <c r="K60" s="12"/>
      <c r="L60" s="12"/>
      <c r="M60" s="12"/>
      <c r="N60" s="12"/>
      <c r="O60" s="12">
        <v>300</v>
      </c>
      <c r="P60" s="12"/>
      <c r="Q60" s="12"/>
      <c r="R60" s="13"/>
      <c r="S60" s="12">
        <f t="shared" si="9"/>
        <v>300</v>
      </c>
      <c r="T60" s="12">
        <f t="shared" si="10"/>
        <v>1</v>
      </c>
      <c r="U60" s="57"/>
      <c r="V60" s="15">
        <v>0.09</v>
      </c>
      <c r="W60" s="15">
        <f t="shared" si="11"/>
        <v>0.09</v>
      </c>
    </row>
    <row r="61" spans="1:25" x14ac:dyDescent="0.2">
      <c r="A61" s="36" t="s">
        <v>256</v>
      </c>
      <c r="B61" s="36" t="s">
        <v>72</v>
      </c>
      <c r="C61" s="36">
        <v>90446200</v>
      </c>
      <c r="D61" s="36" t="s">
        <v>277</v>
      </c>
      <c r="E61" s="12">
        <v>32</v>
      </c>
      <c r="F61" s="12">
        <v>150</v>
      </c>
      <c r="G61" s="12">
        <v>10</v>
      </c>
      <c r="H61" s="12">
        <v>300</v>
      </c>
      <c r="I61" s="12"/>
      <c r="J61" s="12"/>
      <c r="K61" s="12"/>
      <c r="L61" s="12"/>
      <c r="M61" s="12"/>
      <c r="N61" s="12"/>
      <c r="O61" s="12"/>
      <c r="P61" s="12"/>
      <c r="Q61" s="12"/>
      <c r="R61" s="13"/>
      <c r="S61" s="12">
        <f t="shared" si="9"/>
        <v>0</v>
      </c>
      <c r="T61" s="12">
        <f t="shared" si="10"/>
        <v>0</v>
      </c>
      <c r="U61" s="57"/>
      <c r="V61" s="15">
        <v>0.09</v>
      </c>
      <c r="W61" s="15">
        <f t="shared" si="11"/>
        <v>0</v>
      </c>
    </row>
    <row r="62" spans="1:25" x14ac:dyDescent="0.2">
      <c r="A62" s="11" t="s">
        <v>200</v>
      </c>
      <c r="B62" s="11" t="s">
        <v>201</v>
      </c>
      <c r="C62" s="11" t="s">
        <v>200</v>
      </c>
      <c r="D62" s="11" t="s">
        <v>275</v>
      </c>
      <c r="E62" s="12">
        <v>32</v>
      </c>
      <c r="F62" s="12">
        <v>200</v>
      </c>
      <c r="G62" s="12">
        <v>10</v>
      </c>
      <c r="H62" s="12">
        <v>300</v>
      </c>
      <c r="I62" s="12"/>
      <c r="J62" s="12"/>
      <c r="K62" s="12"/>
      <c r="L62" s="12"/>
      <c r="M62" s="12"/>
      <c r="N62" s="12"/>
      <c r="O62" s="12">
        <v>600</v>
      </c>
      <c r="P62" s="12"/>
      <c r="Q62" s="12"/>
      <c r="R62" s="13"/>
      <c r="S62" s="12">
        <f t="shared" si="9"/>
        <v>600</v>
      </c>
      <c r="T62" s="12">
        <f t="shared" si="10"/>
        <v>2</v>
      </c>
      <c r="U62" s="57"/>
      <c r="V62" s="15">
        <v>0.09</v>
      </c>
      <c r="W62" s="15">
        <f t="shared" si="11"/>
        <v>0.18</v>
      </c>
    </row>
    <row r="63" spans="1:25" x14ac:dyDescent="0.2">
      <c r="A63" s="11" t="s">
        <v>73</v>
      </c>
      <c r="B63" s="11" t="s">
        <v>74</v>
      </c>
      <c r="C63" s="11" t="s">
        <v>73</v>
      </c>
      <c r="D63" s="11" t="s">
        <v>275</v>
      </c>
      <c r="E63" s="12">
        <v>32</v>
      </c>
      <c r="F63" s="12">
        <v>300</v>
      </c>
      <c r="G63" s="12">
        <v>10</v>
      </c>
      <c r="H63" s="12">
        <v>150</v>
      </c>
      <c r="I63" s="12"/>
      <c r="J63" s="12"/>
      <c r="K63" s="12"/>
      <c r="L63" s="12"/>
      <c r="M63" s="12"/>
      <c r="N63" s="12"/>
      <c r="O63" s="12">
        <v>450</v>
      </c>
      <c r="P63" s="12"/>
      <c r="Q63" s="12"/>
      <c r="R63" s="13"/>
      <c r="S63" s="12">
        <f t="shared" si="9"/>
        <v>450</v>
      </c>
      <c r="T63" s="12">
        <f t="shared" si="10"/>
        <v>3</v>
      </c>
      <c r="U63" s="57"/>
      <c r="V63" s="15">
        <v>0.09</v>
      </c>
      <c r="W63" s="15">
        <f t="shared" si="11"/>
        <v>0.27</v>
      </c>
    </row>
    <row r="64" spans="1:25" x14ac:dyDescent="0.2">
      <c r="A64" s="36" t="s">
        <v>232</v>
      </c>
      <c r="B64" s="36" t="s">
        <v>74</v>
      </c>
      <c r="C64" s="36">
        <v>90446300</v>
      </c>
      <c r="D64" s="36" t="s">
        <v>277</v>
      </c>
      <c r="E64" s="12" t="s">
        <v>180</v>
      </c>
      <c r="F64" s="12">
        <v>300</v>
      </c>
      <c r="G64" s="12">
        <v>10</v>
      </c>
      <c r="H64" s="12">
        <v>150</v>
      </c>
      <c r="I64" s="12"/>
      <c r="J64" s="12"/>
      <c r="K64" s="12"/>
      <c r="L64" s="12"/>
      <c r="M64" s="12"/>
      <c r="N64" s="12"/>
      <c r="O64" s="12">
        <v>300</v>
      </c>
      <c r="P64" s="12"/>
      <c r="Q64" s="12"/>
      <c r="R64" s="13"/>
      <c r="S64" s="12">
        <f t="shared" si="9"/>
        <v>300</v>
      </c>
      <c r="T64" s="12">
        <f t="shared" si="10"/>
        <v>2</v>
      </c>
      <c r="U64" s="57"/>
      <c r="V64" s="15">
        <v>0.09</v>
      </c>
      <c r="W64" s="15">
        <f t="shared" si="11"/>
        <v>0.18</v>
      </c>
    </row>
    <row r="65" spans="1:25" x14ac:dyDescent="0.2">
      <c r="A65" s="11" t="s">
        <v>75</v>
      </c>
      <c r="B65" s="11" t="s">
        <v>76</v>
      </c>
      <c r="C65" s="11" t="s">
        <v>75</v>
      </c>
      <c r="D65" s="11" t="s">
        <v>275</v>
      </c>
      <c r="E65" s="12">
        <v>32</v>
      </c>
      <c r="F65" s="12">
        <v>450</v>
      </c>
      <c r="G65" s="12">
        <v>10</v>
      </c>
      <c r="H65" s="12">
        <v>100</v>
      </c>
      <c r="I65" s="12"/>
      <c r="J65" s="12"/>
      <c r="K65" s="12"/>
      <c r="L65" s="12"/>
      <c r="M65" s="12"/>
      <c r="N65" s="12"/>
      <c r="O65" s="12">
        <v>100</v>
      </c>
      <c r="P65" s="12"/>
      <c r="Q65" s="12"/>
      <c r="R65" s="13"/>
      <c r="S65" s="12">
        <f t="shared" si="9"/>
        <v>100</v>
      </c>
      <c r="T65" s="12">
        <f t="shared" si="10"/>
        <v>1</v>
      </c>
      <c r="U65" s="57"/>
      <c r="V65" s="15">
        <v>0.09</v>
      </c>
      <c r="W65" s="15">
        <f t="shared" si="11"/>
        <v>0.09</v>
      </c>
    </row>
    <row r="66" spans="1:25" x14ac:dyDescent="0.2">
      <c r="A66" s="36" t="s">
        <v>179</v>
      </c>
      <c r="B66" s="36" t="s">
        <v>76</v>
      </c>
      <c r="C66" s="36">
        <v>90446400</v>
      </c>
      <c r="D66" s="36" t="s">
        <v>277</v>
      </c>
      <c r="E66" s="12" t="s">
        <v>180</v>
      </c>
      <c r="F66" s="12">
        <v>450</v>
      </c>
      <c r="G66" s="12">
        <v>10</v>
      </c>
      <c r="H66" s="12">
        <v>100</v>
      </c>
      <c r="I66" s="12"/>
      <c r="J66" s="12"/>
      <c r="K66" s="12"/>
      <c r="L66" s="12"/>
      <c r="M66" s="12"/>
      <c r="N66" s="12">
        <v>200</v>
      </c>
      <c r="O66" s="12"/>
      <c r="P66" s="12"/>
      <c r="Q66" s="12"/>
      <c r="R66" s="13"/>
      <c r="S66" s="12">
        <f t="shared" si="9"/>
        <v>200</v>
      </c>
      <c r="T66" s="12">
        <f t="shared" si="10"/>
        <v>2</v>
      </c>
      <c r="U66" s="57"/>
      <c r="V66" s="15">
        <v>0.09</v>
      </c>
      <c r="W66" s="15">
        <f t="shared" si="11"/>
        <v>0.18</v>
      </c>
    </row>
    <row r="67" spans="1:25" x14ac:dyDescent="0.2">
      <c r="A67" s="11" t="s">
        <v>156</v>
      </c>
      <c r="B67" s="11" t="s">
        <v>157</v>
      </c>
      <c r="C67" s="11" t="s">
        <v>156</v>
      </c>
      <c r="D67" s="11" t="s">
        <v>275</v>
      </c>
      <c r="E67" s="12">
        <v>32</v>
      </c>
      <c r="F67" s="12">
        <v>600</v>
      </c>
      <c r="G67" s="12">
        <v>10</v>
      </c>
      <c r="H67" s="12">
        <v>100</v>
      </c>
      <c r="I67" s="12"/>
      <c r="J67" s="12"/>
      <c r="K67" s="12"/>
      <c r="L67" s="12"/>
      <c r="M67" s="12"/>
      <c r="N67" s="12"/>
      <c r="O67" s="12"/>
      <c r="P67" s="12"/>
      <c r="Q67" s="12"/>
      <c r="R67" s="13"/>
      <c r="S67" s="12">
        <f t="shared" si="9"/>
        <v>0</v>
      </c>
      <c r="T67" s="12">
        <f t="shared" si="10"/>
        <v>0</v>
      </c>
      <c r="U67" s="57"/>
      <c r="V67" s="15">
        <v>0.12</v>
      </c>
      <c r="W67" s="15">
        <f t="shared" si="11"/>
        <v>0</v>
      </c>
    </row>
    <row r="68" spans="1:25" x14ac:dyDescent="0.2">
      <c r="A68" s="36" t="s">
        <v>181</v>
      </c>
      <c r="B68" s="36" t="s">
        <v>157</v>
      </c>
      <c r="C68" s="36">
        <v>90446600</v>
      </c>
      <c r="D68" s="36" t="s">
        <v>277</v>
      </c>
      <c r="E68" s="12" t="s">
        <v>180</v>
      </c>
      <c r="F68" s="12">
        <v>600</v>
      </c>
      <c r="G68" s="12">
        <v>10</v>
      </c>
      <c r="H68" s="12">
        <v>100</v>
      </c>
      <c r="I68" s="12"/>
      <c r="J68" s="12"/>
      <c r="K68" s="12"/>
      <c r="L68" s="12"/>
      <c r="M68" s="12">
        <v>100</v>
      </c>
      <c r="N68" s="12"/>
      <c r="O68" s="12"/>
      <c r="P68" s="12"/>
      <c r="Q68" s="12"/>
      <c r="R68" s="13"/>
      <c r="S68" s="12">
        <f t="shared" si="9"/>
        <v>100</v>
      </c>
      <c r="T68" s="12">
        <f t="shared" si="10"/>
        <v>1</v>
      </c>
      <c r="U68" s="57"/>
      <c r="V68" s="15">
        <v>0.12</v>
      </c>
      <c r="W68" s="15">
        <f t="shared" si="11"/>
        <v>0.12</v>
      </c>
    </row>
    <row r="69" spans="1:25" x14ac:dyDescent="0.2">
      <c r="A69" s="11" t="s">
        <v>222</v>
      </c>
      <c r="B69" s="11" t="s">
        <v>223</v>
      </c>
      <c r="C69" s="11" t="s">
        <v>222</v>
      </c>
      <c r="D69" s="11" t="s">
        <v>275</v>
      </c>
      <c r="E69" s="12">
        <v>32</v>
      </c>
      <c r="F69" s="12">
        <v>750</v>
      </c>
      <c r="G69" s="12">
        <v>10</v>
      </c>
      <c r="H69" s="12">
        <v>60</v>
      </c>
      <c r="I69" s="12"/>
      <c r="J69" s="12"/>
      <c r="K69" s="12"/>
      <c r="L69" s="12"/>
      <c r="M69" s="12"/>
      <c r="N69" s="12"/>
      <c r="O69" s="12">
        <v>120</v>
      </c>
      <c r="P69" s="12"/>
      <c r="Q69" s="12"/>
      <c r="R69" s="13"/>
      <c r="S69" s="12">
        <f t="shared" si="9"/>
        <v>120</v>
      </c>
      <c r="T69" s="12">
        <f t="shared" si="10"/>
        <v>2</v>
      </c>
      <c r="U69" s="57"/>
      <c r="V69" s="15">
        <v>0.09</v>
      </c>
      <c r="W69" s="15">
        <f t="shared" si="11"/>
        <v>0.18</v>
      </c>
    </row>
    <row r="70" spans="1:25" x14ac:dyDescent="0.2">
      <c r="A70" s="11" t="s">
        <v>158</v>
      </c>
      <c r="B70" s="11" t="s">
        <v>159</v>
      </c>
      <c r="C70" s="11" t="s">
        <v>158</v>
      </c>
      <c r="D70" s="11" t="s">
        <v>275</v>
      </c>
      <c r="E70" s="12">
        <v>32</v>
      </c>
      <c r="F70" s="12">
        <v>900</v>
      </c>
      <c r="G70" s="12">
        <v>10</v>
      </c>
      <c r="H70" s="12">
        <v>50</v>
      </c>
      <c r="I70" s="12"/>
      <c r="J70" s="12"/>
      <c r="K70" s="12"/>
      <c r="L70" s="12"/>
      <c r="M70" s="12"/>
      <c r="N70" s="12"/>
      <c r="O70" s="12"/>
      <c r="P70" s="12"/>
      <c r="Q70" s="12"/>
      <c r="R70" s="13"/>
      <c r="S70" s="12">
        <f t="shared" si="9"/>
        <v>0</v>
      </c>
      <c r="T70" s="12">
        <f t="shared" si="10"/>
        <v>0</v>
      </c>
      <c r="U70" s="57"/>
      <c r="V70" s="15">
        <v>0.09</v>
      </c>
      <c r="W70" s="15">
        <f t="shared" si="11"/>
        <v>0</v>
      </c>
    </row>
    <row r="71" spans="1:25" x14ac:dyDescent="0.2">
      <c r="A71" s="36" t="s">
        <v>182</v>
      </c>
      <c r="B71" s="36" t="s">
        <v>159</v>
      </c>
      <c r="C71" s="36">
        <v>90446700</v>
      </c>
      <c r="D71" s="36" t="s">
        <v>277</v>
      </c>
      <c r="E71" s="12" t="s">
        <v>180</v>
      </c>
      <c r="F71" s="12">
        <v>900</v>
      </c>
      <c r="G71" s="12">
        <v>10</v>
      </c>
      <c r="H71" s="12">
        <v>50</v>
      </c>
      <c r="I71" s="12"/>
      <c r="J71" s="12"/>
      <c r="K71" s="12"/>
      <c r="L71" s="12"/>
      <c r="M71" s="12"/>
      <c r="N71" s="12"/>
      <c r="O71" s="12"/>
      <c r="P71" s="12"/>
      <c r="Q71" s="12"/>
      <c r="R71" s="13"/>
      <c r="S71" s="12">
        <f t="shared" si="9"/>
        <v>0</v>
      </c>
      <c r="T71" s="12">
        <f t="shared" si="10"/>
        <v>0</v>
      </c>
      <c r="U71" s="57"/>
      <c r="V71" s="15">
        <v>0.09</v>
      </c>
      <c r="W71" s="15">
        <f t="shared" si="11"/>
        <v>0</v>
      </c>
    </row>
    <row r="72" spans="1:25" x14ac:dyDescent="0.2">
      <c r="A72" s="11" t="s">
        <v>233</v>
      </c>
      <c r="B72" s="11" t="s">
        <v>234</v>
      </c>
      <c r="C72" s="11" t="s">
        <v>233</v>
      </c>
      <c r="D72" s="11" t="s">
        <v>275</v>
      </c>
      <c r="E72" s="12">
        <v>32</v>
      </c>
      <c r="F72" s="12">
        <v>1200</v>
      </c>
      <c r="G72" s="12">
        <v>10</v>
      </c>
      <c r="H72" s="12">
        <v>50</v>
      </c>
      <c r="I72" s="12"/>
      <c r="J72" s="12"/>
      <c r="K72" s="12"/>
      <c r="L72" s="12"/>
      <c r="M72" s="12"/>
      <c r="N72" s="12"/>
      <c r="O72" s="12"/>
      <c r="P72" s="12"/>
      <c r="Q72" s="12"/>
      <c r="R72" s="13"/>
      <c r="S72" s="12">
        <f t="shared" si="9"/>
        <v>0</v>
      </c>
      <c r="T72" s="12">
        <f t="shared" si="10"/>
        <v>0</v>
      </c>
      <c r="U72" s="57"/>
      <c r="V72" s="15">
        <v>0.12</v>
      </c>
      <c r="W72" s="15">
        <f t="shared" si="11"/>
        <v>0</v>
      </c>
    </row>
    <row r="73" spans="1:25" x14ac:dyDescent="0.2">
      <c r="A73" s="36" t="s">
        <v>236</v>
      </c>
      <c r="B73" s="36" t="s">
        <v>237</v>
      </c>
      <c r="C73" s="36">
        <v>90446800</v>
      </c>
      <c r="D73" s="36" t="s">
        <v>277</v>
      </c>
      <c r="E73" s="12" t="s">
        <v>180</v>
      </c>
      <c r="F73" s="12">
        <v>1800</v>
      </c>
      <c r="G73" s="12">
        <v>10</v>
      </c>
      <c r="H73" s="12">
        <v>25</v>
      </c>
      <c r="I73" s="12"/>
      <c r="J73" s="12"/>
      <c r="K73" s="12"/>
      <c r="L73" s="12"/>
      <c r="M73" s="12"/>
      <c r="N73" s="12"/>
      <c r="O73" s="12"/>
      <c r="P73" s="12"/>
      <c r="Q73" s="12"/>
      <c r="R73" s="13"/>
      <c r="S73" s="12">
        <f t="shared" si="9"/>
        <v>0</v>
      </c>
      <c r="T73" s="12">
        <f t="shared" si="10"/>
        <v>0</v>
      </c>
      <c r="U73" s="57"/>
      <c r="V73" s="15">
        <v>0.18</v>
      </c>
      <c r="W73" s="15">
        <f t="shared" si="11"/>
        <v>0</v>
      </c>
      <c r="X73" s="43"/>
    </row>
    <row r="74" spans="1:25" x14ac:dyDescent="0.2">
      <c r="A74" s="8" t="s">
        <v>77</v>
      </c>
      <c r="B74" s="8"/>
      <c r="C74" s="8"/>
      <c r="D74" s="8"/>
      <c r="E74" s="8"/>
      <c r="F74" s="36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8"/>
      <c r="S74" s="12"/>
      <c r="T74" s="12"/>
      <c r="U74" s="57"/>
      <c r="V74" s="12"/>
      <c r="W74" s="15"/>
    </row>
    <row r="75" spans="1:25" x14ac:dyDescent="0.2">
      <c r="A75" s="11" t="s">
        <v>297</v>
      </c>
      <c r="B75" s="11" t="s">
        <v>298</v>
      </c>
      <c r="C75" s="11" t="s">
        <v>297</v>
      </c>
      <c r="D75" s="11" t="s">
        <v>275</v>
      </c>
      <c r="E75" s="12">
        <v>40</v>
      </c>
      <c r="F75" s="12">
        <v>100</v>
      </c>
      <c r="G75" s="12">
        <v>10</v>
      </c>
      <c r="H75" s="12">
        <v>300</v>
      </c>
      <c r="I75" s="12"/>
      <c r="J75" s="12"/>
      <c r="K75" s="12"/>
      <c r="L75" s="12"/>
      <c r="M75" s="12">
        <v>300</v>
      </c>
      <c r="N75" s="12"/>
      <c r="O75" s="12"/>
      <c r="P75" s="12"/>
      <c r="Q75" s="12"/>
      <c r="R75" s="13"/>
      <c r="S75" s="12">
        <f t="shared" ref="S75:S90" si="12">SUM(I75:R75)</f>
        <v>300</v>
      </c>
      <c r="T75" s="12">
        <f t="shared" ref="T75:T90" si="13">$S75/$H75</f>
        <v>1</v>
      </c>
      <c r="U75" s="57"/>
      <c r="V75" s="15">
        <v>0.13</v>
      </c>
      <c r="W75" s="15">
        <f t="shared" ref="W75:W90" si="14">$T75*$V75</f>
        <v>0.13</v>
      </c>
      <c r="X75" s="43">
        <f>SUM(W75:W90)</f>
        <v>2.16</v>
      </c>
      <c r="Y75" s="3">
        <f>X75*100/$X$144</f>
        <v>10.256410256410255</v>
      </c>
    </row>
    <row r="76" spans="1:25" x14ac:dyDescent="0.2">
      <c r="A76" s="11" t="s">
        <v>78</v>
      </c>
      <c r="B76" s="11" t="s">
        <v>79</v>
      </c>
      <c r="C76" s="11" t="s">
        <v>78</v>
      </c>
      <c r="D76" s="11" t="s">
        <v>275</v>
      </c>
      <c r="E76" s="12">
        <v>40</v>
      </c>
      <c r="F76" s="12">
        <v>150</v>
      </c>
      <c r="G76" s="12">
        <v>10</v>
      </c>
      <c r="H76" s="12">
        <v>300</v>
      </c>
      <c r="I76" s="12"/>
      <c r="J76" s="12"/>
      <c r="K76" s="12"/>
      <c r="L76" s="12"/>
      <c r="M76" s="12">
        <v>300</v>
      </c>
      <c r="N76" s="12"/>
      <c r="O76" s="12">
        <v>300</v>
      </c>
      <c r="P76" s="12"/>
      <c r="Q76" s="12"/>
      <c r="R76" s="13"/>
      <c r="S76" s="12">
        <f t="shared" si="12"/>
        <v>600</v>
      </c>
      <c r="T76" s="12">
        <f t="shared" si="13"/>
        <v>2</v>
      </c>
      <c r="U76" s="57"/>
      <c r="V76" s="15">
        <v>0.13</v>
      </c>
      <c r="W76" s="15">
        <f t="shared" si="14"/>
        <v>0.26</v>
      </c>
    </row>
    <row r="77" spans="1:25" x14ac:dyDescent="0.2">
      <c r="A77" s="36" t="s">
        <v>240</v>
      </c>
      <c r="B77" s="36" t="s">
        <v>79</v>
      </c>
      <c r="C77" s="31" t="s">
        <v>241</v>
      </c>
      <c r="D77" s="36" t="s">
        <v>277</v>
      </c>
      <c r="E77" s="12">
        <v>40</v>
      </c>
      <c r="F77" s="12">
        <v>150</v>
      </c>
      <c r="G77" s="12">
        <v>10</v>
      </c>
      <c r="H77" s="12">
        <v>300</v>
      </c>
      <c r="I77" s="12">
        <v>300</v>
      </c>
      <c r="J77" s="12"/>
      <c r="K77" s="12"/>
      <c r="L77" s="12"/>
      <c r="M77" s="12"/>
      <c r="N77" s="12"/>
      <c r="O77" s="12"/>
      <c r="P77" s="12"/>
      <c r="Q77" s="12"/>
      <c r="R77" s="13"/>
      <c r="S77" s="12">
        <f t="shared" si="12"/>
        <v>300</v>
      </c>
      <c r="T77" s="12">
        <f t="shared" si="13"/>
        <v>1</v>
      </c>
      <c r="U77" s="57"/>
      <c r="V77" s="15">
        <v>0.13</v>
      </c>
      <c r="W77" s="15">
        <f t="shared" si="14"/>
        <v>0.13</v>
      </c>
    </row>
    <row r="78" spans="1:25" x14ac:dyDescent="0.2">
      <c r="A78" s="11" t="s">
        <v>80</v>
      </c>
      <c r="B78" s="11" t="s">
        <v>81</v>
      </c>
      <c r="C78" s="11" t="s">
        <v>80</v>
      </c>
      <c r="D78" s="11" t="s">
        <v>275</v>
      </c>
      <c r="E78" s="12">
        <v>40</v>
      </c>
      <c r="F78" s="12">
        <v>200</v>
      </c>
      <c r="G78" s="12">
        <v>10</v>
      </c>
      <c r="H78" s="12">
        <v>150</v>
      </c>
      <c r="I78" s="12"/>
      <c r="J78" s="12"/>
      <c r="K78" s="12"/>
      <c r="L78" s="12"/>
      <c r="M78" s="12"/>
      <c r="N78" s="12"/>
      <c r="O78" s="12">
        <v>300</v>
      </c>
      <c r="P78" s="12"/>
      <c r="Q78" s="12"/>
      <c r="R78" s="13"/>
      <c r="S78" s="12">
        <f t="shared" si="12"/>
        <v>300</v>
      </c>
      <c r="T78" s="12">
        <f t="shared" si="13"/>
        <v>2</v>
      </c>
      <c r="U78" s="57"/>
      <c r="V78" s="15">
        <v>0.13</v>
      </c>
      <c r="W78" s="15">
        <f t="shared" si="14"/>
        <v>0.26</v>
      </c>
    </row>
    <row r="79" spans="1:25" x14ac:dyDescent="0.2">
      <c r="A79" s="11" t="s">
        <v>82</v>
      </c>
      <c r="B79" s="11" t="s">
        <v>83</v>
      </c>
      <c r="C79" s="11" t="s">
        <v>82</v>
      </c>
      <c r="D79" s="11" t="s">
        <v>275</v>
      </c>
      <c r="E79" s="12">
        <v>40</v>
      </c>
      <c r="F79" s="12">
        <v>300</v>
      </c>
      <c r="G79" s="12">
        <v>10</v>
      </c>
      <c r="H79" s="12">
        <v>150</v>
      </c>
      <c r="I79" s="12"/>
      <c r="J79" s="12"/>
      <c r="K79" s="12">
        <v>150</v>
      </c>
      <c r="L79" s="12"/>
      <c r="M79" s="12"/>
      <c r="N79" s="12"/>
      <c r="O79" s="12"/>
      <c r="P79" s="12"/>
      <c r="Q79" s="12"/>
      <c r="R79" s="13"/>
      <c r="S79" s="12">
        <f t="shared" si="12"/>
        <v>150</v>
      </c>
      <c r="T79" s="12">
        <f t="shared" si="13"/>
        <v>1</v>
      </c>
      <c r="U79" s="57"/>
      <c r="V79" s="15">
        <v>0.13</v>
      </c>
      <c r="W79" s="15">
        <f t="shared" si="14"/>
        <v>0.13</v>
      </c>
    </row>
    <row r="80" spans="1:25" x14ac:dyDescent="0.2">
      <c r="A80" s="36" t="s">
        <v>183</v>
      </c>
      <c r="B80" s="36" t="s">
        <v>83</v>
      </c>
      <c r="C80" s="36">
        <v>90447300</v>
      </c>
      <c r="D80" s="36" t="s">
        <v>277</v>
      </c>
      <c r="E80" s="12" t="s">
        <v>89</v>
      </c>
      <c r="F80" s="12">
        <v>300</v>
      </c>
      <c r="G80" s="12">
        <v>10</v>
      </c>
      <c r="H80" s="12">
        <v>150</v>
      </c>
      <c r="I80" s="12"/>
      <c r="J80" s="12"/>
      <c r="K80" s="12"/>
      <c r="L80" s="12"/>
      <c r="M80" s="12"/>
      <c r="N80" s="12"/>
      <c r="O80" s="12"/>
      <c r="P80" s="12"/>
      <c r="Q80" s="12"/>
      <c r="R80" s="13"/>
      <c r="S80" s="12">
        <f t="shared" si="12"/>
        <v>0</v>
      </c>
      <c r="T80" s="12">
        <f t="shared" si="13"/>
        <v>0</v>
      </c>
      <c r="U80" s="57"/>
      <c r="V80" s="15">
        <v>0.13</v>
      </c>
      <c r="W80" s="15">
        <f t="shared" si="14"/>
        <v>0</v>
      </c>
    </row>
    <row r="81" spans="1:25" x14ac:dyDescent="0.2">
      <c r="A81" s="11" t="s">
        <v>84</v>
      </c>
      <c r="B81" s="11" t="s">
        <v>85</v>
      </c>
      <c r="C81" s="11" t="s">
        <v>84</v>
      </c>
      <c r="D81" s="11" t="s">
        <v>275</v>
      </c>
      <c r="E81" s="12">
        <v>40</v>
      </c>
      <c r="F81" s="12">
        <v>450</v>
      </c>
      <c r="G81" s="12">
        <v>10</v>
      </c>
      <c r="H81" s="12">
        <v>100</v>
      </c>
      <c r="I81" s="12"/>
      <c r="J81" s="12"/>
      <c r="K81" s="12">
        <v>100</v>
      </c>
      <c r="L81" s="12"/>
      <c r="M81" s="12"/>
      <c r="N81" s="12"/>
      <c r="O81" s="12"/>
      <c r="P81" s="12"/>
      <c r="Q81" s="12"/>
      <c r="R81" s="13"/>
      <c r="S81" s="12">
        <f t="shared" si="12"/>
        <v>100</v>
      </c>
      <c r="T81" s="12">
        <f t="shared" si="13"/>
        <v>1</v>
      </c>
      <c r="U81" s="57"/>
      <c r="V81" s="15">
        <v>0.13</v>
      </c>
      <c r="W81" s="15">
        <f t="shared" si="14"/>
        <v>0.13</v>
      </c>
    </row>
    <row r="82" spans="1:25" x14ac:dyDescent="0.2">
      <c r="A82" s="36" t="s">
        <v>184</v>
      </c>
      <c r="B82" s="36" t="s">
        <v>85</v>
      </c>
      <c r="C82" s="36">
        <v>90447400</v>
      </c>
      <c r="D82" s="36" t="s">
        <v>277</v>
      </c>
      <c r="E82" s="12" t="s">
        <v>89</v>
      </c>
      <c r="F82" s="12">
        <v>450</v>
      </c>
      <c r="G82" s="12">
        <v>10</v>
      </c>
      <c r="H82" s="12">
        <v>100</v>
      </c>
      <c r="I82" s="12"/>
      <c r="J82" s="12"/>
      <c r="K82" s="12"/>
      <c r="L82" s="12"/>
      <c r="M82" s="12"/>
      <c r="N82" s="12"/>
      <c r="O82" s="12"/>
      <c r="P82" s="12"/>
      <c r="Q82" s="12"/>
      <c r="R82" s="13"/>
      <c r="S82" s="12">
        <f t="shared" si="12"/>
        <v>0</v>
      </c>
      <c r="T82" s="12">
        <f t="shared" si="13"/>
        <v>0</v>
      </c>
      <c r="U82" s="57"/>
      <c r="V82" s="15">
        <v>0.13</v>
      </c>
      <c r="W82" s="15">
        <f t="shared" si="14"/>
        <v>0</v>
      </c>
    </row>
    <row r="83" spans="1:25" x14ac:dyDescent="0.2">
      <c r="A83" s="11" t="s">
        <v>86</v>
      </c>
      <c r="B83" s="11" t="s">
        <v>87</v>
      </c>
      <c r="C83" s="11" t="s">
        <v>86</v>
      </c>
      <c r="D83" s="11" t="s">
        <v>275</v>
      </c>
      <c r="E83" s="12">
        <v>40</v>
      </c>
      <c r="F83" s="12">
        <v>600</v>
      </c>
      <c r="G83" s="12">
        <v>10</v>
      </c>
      <c r="H83" s="12">
        <v>50</v>
      </c>
      <c r="I83" s="12"/>
      <c r="J83" s="12"/>
      <c r="K83" s="12"/>
      <c r="L83" s="12"/>
      <c r="M83" s="12"/>
      <c r="N83" s="12"/>
      <c r="O83" s="12"/>
      <c r="P83" s="12"/>
      <c r="Q83" s="12"/>
      <c r="R83" s="13"/>
      <c r="S83" s="12">
        <f t="shared" si="12"/>
        <v>0</v>
      </c>
      <c r="T83" s="12">
        <f t="shared" si="13"/>
        <v>0</v>
      </c>
      <c r="U83" s="57"/>
      <c r="V83" s="15">
        <v>0.09</v>
      </c>
      <c r="W83" s="15">
        <f t="shared" si="14"/>
        <v>0</v>
      </c>
    </row>
    <row r="84" spans="1:25" x14ac:dyDescent="0.2">
      <c r="A84" s="36" t="s">
        <v>88</v>
      </c>
      <c r="B84" s="36" t="s">
        <v>87</v>
      </c>
      <c r="C84" s="36">
        <v>90447600</v>
      </c>
      <c r="D84" s="36" t="s">
        <v>277</v>
      </c>
      <c r="E84" s="12" t="s">
        <v>89</v>
      </c>
      <c r="F84" s="12">
        <v>600</v>
      </c>
      <c r="G84" s="12">
        <v>10</v>
      </c>
      <c r="H84" s="12">
        <v>50</v>
      </c>
      <c r="I84" s="12"/>
      <c r="J84" s="12"/>
      <c r="K84" s="12"/>
      <c r="L84" s="12"/>
      <c r="M84" s="12"/>
      <c r="N84" s="12"/>
      <c r="O84" s="12"/>
      <c r="P84" s="12"/>
      <c r="Q84" s="12"/>
      <c r="R84" s="13"/>
      <c r="S84" s="12">
        <f t="shared" si="12"/>
        <v>0</v>
      </c>
      <c r="T84" s="12">
        <f t="shared" si="13"/>
        <v>0</v>
      </c>
      <c r="U84" s="57"/>
      <c r="V84" s="15">
        <v>0.09</v>
      </c>
      <c r="W84" s="15">
        <f t="shared" si="14"/>
        <v>0</v>
      </c>
    </row>
    <row r="85" spans="1:25" x14ac:dyDescent="0.2">
      <c r="A85" s="11" t="s">
        <v>90</v>
      </c>
      <c r="B85" s="11" t="s">
        <v>91</v>
      </c>
      <c r="C85" s="11" t="s">
        <v>90</v>
      </c>
      <c r="D85" s="11" t="s">
        <v>275</v>
      </c>
      <c r="E85" s="12">
        <v>40</v>
      </c>
      <c r="F85" s="12">
        <v>750</v>
      </c>
      <c r="G85" s="12">
        <v>10</v>
      </c>
      <c r="H85" s="12">
        <v>50</v>
      </c>
      <c r="I85" s="12"/>
      <c r="J85" s="12"/>
      <c r="K85" s="12"/>
      <c r="L85" s="12"/>
      <c r="M85" s="12"/>
      <c r="N85" s="12"/>
      <c r="O85" s="12"/>
      <c r="P85" s="12"/>
      <c r="Q85" s="12"/>
      <c r="R85" s="13"/>
      <c r="S85" s="12">
        <f t="shared" si="12"/>
        <v>0</v>
      </c>
      <c r="T85" s="12">
        <f t="shared" si="13"/>
        <v>0</v>
      </c>
      <c r="U85" s="57"/>
      <c r="V85" s="15">
        <v>0.13</v>
      </c>
      <c r="W85" s="15">
        <f t="shared" si="14"/>
        <v>0</v>
      </c>
    </row>
    <row r="86" spans="1:25" x14ac:dyDescent="0.2">
      <c r="A86" s="11" t="s">
        <v>92</v>
      </c>
      <c r="B86" s="11" t="s">
        <v>93</v>
      </c>
      <c r="C86" s="11" t="s">
        <v>92</v>
      </c>
      <c r="D86" s="11" t="s">
        <v>275</v>
      </c>
      <c r="E86" s="12">
        <v>40</v>
      </c>
      <c r="F86" s="12">
        <v>900</v>
      </c>
      <c r="G86" s="12">
        <v>10</v>
      </c>
      <c r="H86" s="12">
        <v>50</v>
      </c>
      <c r="I86" s="12"/>
      <c r="J86" s="12"/>
      <c r="K86" s="12">
        <v>50</v>
      </c>
      <c r="L86" s="12"/>
      <c r="M86" s="12"/>
      <c r="N86" s="12"/>
      <c r="O86" s="12"/>
      <c r="P86" s="12"/>
      <c r="Q86" s="12"/>
      <c r="R86" s="13"/>
      <c r="S86" s="12">
        <f t="shared" si="12"/>
        <v>50</v>
      </c>
      <c r="T86" s="12">
        <f t="shared" si="13"/>
        <v>1</v>
      </c>
      <c r="U86" s="57"/>
      <c r="V86" s="15">
        <v>0.13</v>
      </c>
      <c r="W86" s="15">
        <f t="shared" si="14"/>
        <v>0.13</v>
      </c>
    </row>
    <row r="87" spans="1:25" x14ac:dyDescent="0.2">
      <c r="A87" s="36" t="s">
        <v>185</v>
      </c>
      <c r="B87" s="36" t="s">
        <v>93</v>
      </c>
      <c r="C87" s="36">
        <v>90447700</v>
      </c>
      <c r="D87" s="36" t="s">
        <v>277</v>
      </c>
      <c r="E87" s="12" t="s">
        <v>89</v>
      </c>
      <c r="F87" s="12">
        <v>900</v>
      </c>
      <c r="G87" s="12">
        <v>10</v>
      </c>
      <c r="H87" s="12">
        <v>50</v>
      </c>
      <c r="I87" s="12"/>
      <c r="J87" s="12"/>
      <c r="K87" s="12">
        <v>50</v>
      </c>
      <c r="L87" s="12"/>
      <c r="M87" s="12">
        <v>100</v>
      </c>
      <c r="N87" s="12"/>
      <c r="O87" s="12">
        <v>200</v>
      </c>
      <c r="P87" s="12"/>
      <c r="Q87" s="12"/>
      <c r="R87" s="13"/>
      <c r="S87" s="12">
        <f t="shared" si="12"/>
        <v>350</v>
      </c>
      <c r="T87" s="12">
        <f t="shared" si="13"/>
        <v>7</v>
      </c>
      <c r="U87" s="57"/>
      <c r="V87" s="15">
        <v>0.13</v>
      </c>
      <c r="W87" s="15">
        <f t="shared" si="14"/>
        <v>0.91</v>
      </c>
    </row>
    <row r="88" spans="1:25" x14ac:dyDescent="0.2">
      <c r="A88" s="11" t="s">
        <v>94</v>
      </c>
      <c r="B88" s="11" t="s">
        <v>95</v>
      </c>
      <c r="C88" s="11" t="s">
        <v>94</v>
      </c>
      <c r="D88" s="11" t="s">
        <v>275</v>
      </c>
      <c r="E88" s="12">
        <v>40</v>
      </c>
      <c r="F88" s="12">
        <v>1200</v>
      </c>
      <c r="G88" s="12">
        <v>5</v>
      </c>
      <c r="H88" s="12">
        <v>25</v>
      </c>
      <c r="I88" s="12"/>
      <c r="J88" s="12"/>
      <c r="K88" s="12"/>
      <c r="L88" s="12"/>
      <c r="M88" s="12">
        <v>25</v>
      </c>
      <c r="N88" s="12"/>
      <c r="O88" s="12"/>
      <c r="P88" s="12"/>
      <c r="Q88" s="12"/>
      <c r="R88" s="13"/>
      <c r="S88" s="12">
        <f t="shared" si="12"/>
        <v>25</v>
      </c>
      <c r="T88" s="12">
        <f t="shared" si="13"/>
        <v>1</v>
      </c>
      <c r="U88" s="57"/>
      <c r="V88" s="15">
        <v>0.08</v>
      </c>
      <c r="W88" s="15">
        <f t="shared" si="14"/>
        <v>0.08</v>
      </c>
    </row>
    <row r="89" spans="1:25" x14ac:dyDescent="0.2">
      <c r="A89" s="36" t="s">
        <v>376</v>
      </c>
      <c r="B89" s="36" t="s">
        <v>377</v>
      </c>
      <c r="C89" s="31" t="s">
        <v>378</v>
      </c>
      <c r="D89" s="36" t="s">
        <v>277</v>
      </c>
      <c r="E89" s="12">
        <v>40</v>
      </c>
      <c r="F89" s="12">
        <v>1800</v>
      </c>
      <c r="G89" s="12">
        <v>5</v>
      </c>
      <c r="H89" s="12">
        <v>20</v>
      </c>
      <c r="I89" s="12"/>
      <c r="J89" s="12"/>
      <c r="K89" s="12"/>
      <c r="L89" s="12"/>
      <c r="M89" s="12"/>
      <c r="N89" s="12"/>
      <c r="O89" s="12"/>
      <c r="P89" s="12"/>
      <c r="Q89" s="12"/>
      <c r="R89" s="13"/>
      <c r="S89" s="12">
        <f t="shared" si="12"/>
        <v>0</v>
      </c>
      <c r="T89" s="12">
        <f t="shared" si="13"/>
        <v>0</v>
      </c>
      <c r="U89" s="57"/>
      <c r="V89" s="15">
        <v>0.14000000000000001</v>
      </c>
      <c r="W89" s="15">
        <f t="shared" si="14"/>
        <v>0</v>
      </c>
    </row>
    <row r="90" spans="1:25" x14ac:dyDescent="0.2">
      <c r="A90" s="11" t="s">
        <v>220</v>
      </c>
      <c r="B90" s="11" t="s">
        <v>221</v>
      </c>
      <c r="C90" s="11" t="s">
        <v>220</v>
      </c>
      <c r="D90" s="11" t="s">
        <v>275</v>
      </c>
      <c r="E90" s="12">
        <v>40</v>
      </c>
      <c r="F90" s="12">
        <v>2000</v>
      </c>
      <c r="G90" s="12">
        <v>5</v>
      </c>
      <c r="H90" s="12">
        <v>25</v>
      </c>
      <c r="I90" s="12"/>
      <c r="J90" s="12"/>
      <c r="K90" s="12"/>
      <c r="L90" s="12"/>
      <c r="M90" s="12"/>
      <c r="N90" s="12"/>
      <c r="O90" s="12"/>
      <c r="P90" s="12"/>
      <c r="Q90" s="12"/>
      <c r="R90" s="13"/>
      <c r="S90" s="12">
        <f t="shared" si="12"/>
        <v>0</v>
      </c>
      <c r="T90" s="12">
        <f t="shared" si="13"/>
        <v>0</v>
      </c>
      <c r="U90" s="57"/>
      <c r="V90" s="15">
        <v>0.08</v>
      </c>
      <c r="W90" s="15">
        <f t="shared" si="14"/>
        <v>0</v>
      </c>
      <c r="X90" s="43"/>
    </row>
    <row r="91" spans="1:25" x14ac:dyDescent="0.2">
      <c r="A91" s="8" t="s">
        <v>96</v>
      </c>
      <c r="B91" s="8"/>
      <c r="C91" s="8"/>
      <c r="D91" s="8"/>
      <c r="E91" s="20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8"/>
      <c r="S91" s="12"/>
      <c r="T91" s="12"/>
      <c r="U91" s="57"/>
      <c r="V91" s="12"/>
      <c r="W91" s="15"/>
    </row>
    <row r="92" spans="1:25" x14ac:dyDescent="0.2">
      <c r="A92" s="11" t="s">
        <v>299</v>
      </c>
      <c r="B92" s="11" t="s">
        <v>300</v>
      </c>
      <c r="C92" s="11" t="s">
        <v>299</v>
      </c>
      <c r="D92" s="11" t="s">
        <v>275</v>
      </c>
      <c r="E92" s="12">
        <v>50</v>
      </c>
      <c r="F92" s="12">
        <v>100</v>
      </c>
      <c r="G92" s="12">
        <v>10</v>
      </c>
      <c r="H92" s="12">
        <v>150</v>
      </c>
      <c r="I92" s="12"/>
      <c r="J92" s="12"/>
      <c r="K92" s="12"/>
      <c r="L92" s="12"/>
      <c r="M92" s="12">
        <v>300</v>
      </c>
      <c r="N92" s="12"/>
      <c r="O92" s="12">
        <v>150</v>
      </c>
      <c r="P92" s="12"/>
      <c r="Q92" s="12"/>
      <c r="R92" s="13"/>
      <c r="S92" s="12">
        <f t="shared" ref="S92:S108" si="15">SUM(I92:R92)</f>
        <v>450</v>
      </c>
      <c r="T92" s="12">
        <f t="shared" ref="T92:T108" si="16">$S92/$H92</f>
        <v>3</v>
      </c>
      <c r="U92" s="57"/>
      <c r="V92" s="15">
        <v>0.1</v>
      </c>
      <c r="W92" s="15">
        <f t="shared" ref="W92:W108" si="17">$T92*$V92</f>
        <v>0.30000000000000004</v>
      </c>
      <c r="X92" s="43">
        <f>SUM(W92:W108)</f>
        <v>4</v>
      </c>
      <c r="Y92" s="3">
        <f>X92*100/$X$144</f>
        <v>18.99335232668566</v>
      </c>
    </row>
    <row r="93" spans="1:25" x14ac:dyDescent="0.2">
      <c r="A93" s="11" t="s">
        <v>97</v>
      </c>
      <c r="B93" s="11" t="s">
        <v>98</v>
      </c>
      <c r="C93" s="11" t="s">
        <v>97</v>
      </c>
      <c r="D93" s="11" t="s">
        <v>275</v>
      </c>
      <c r="E93" s="12">
        <v>50</v>
      </c>
      <c r="F93" s="12">
        <v>150</v>
      </c>
      <c r="G93" s="12">
        <v>10</v>
      </c>
      <c r="H93" s="12">
        <v>150</v>
      </c>
      <c r="I93" s="12"/>
      <c r="J93" s="12"/>
      <c r="K93" s="12"/>
      <c r="L93" s="12"/>
      <c r="M93" s="12"/>
      <c r="N93" s="12"/>
      <c r="O93" s="12">
        <v>150</v>
      </c>
      <c r="P93" s="12"/>
      <c r="Q93" s="12"/>
      <c r="R93" s="13"/>
      <c r="S93" s="12">
        <f t="shared" si="15"/>
        <v>150</v>
      </c>
      <c r="T93" s="12">
        <f t="shared" si="16"/>
        <v>1</v>
      </c>
      <c r="U93" s="57"/>
      <c r="V93" s="15">
        <v>0.1</v>
      </c>
      <c r="W93" s="15">
        <f t="shared" si="17"/>
        <v>0.1</v>
      </c>
    </row>
    <row r="94" spans="1:25" x14ac:dyDescent="0.2">
      <c r="A94" s="36" t="s">
        <v>235</v>
      </c>
      <c r="B94" s="36" t="s">
        <v>98</v>
      </c>
      <c r="C94" s="36">
        <v>90448200</v>
      </c>
      <c r="D94" s="36" t="s">
        <v>277</v>
      </c>
      <c r="E94" s="12" t="s">
        <v>102</v>
      </c>
      <c r="F94" s="12">
        <v>150</v>
      </c>
      <c r="G94" s="12">
        <v>10</v>
      </c>
      <c r="H94" s="12">
        <v>150</v>
      </c>
      <c r="I94" s="12"/>
      <c r="J94" s="12"/>
      <c r="K94" s="12"/>
      <c r="L94" s="12"/>
      <c r="M94" s="12"/>
      <c r="N94" s="12"/>
      <c r="O94" s="12"/>
      <c r="P94" s="12"/>
      <c r="Q94" s="12"/>
      <c r="R94" s="13"/>
      <c r="S94" s="12">
        <f t="shared" si="15"/>
        <v>0</v>
      </c>
      <c r="T94" s="12">
        <f t="shared" si="16"/>
        <v>0</v>
      </c>
      <c r="U94" s="57"/>
      <c r="V94" s="15">
        <v>0.1</v>
      </c>
      <c r="W94" s="15">
        <f t="shared" si="17"/>
        <v>0</v>
      </c>
    </row>
    <row r="95" spans="1:25" x14ac:dyDescent="0.2">
      <c r="A95" s="11" t="s">
        <v>224</v>
      </c>
      <c r="B95" s="11" t="s">
        <v>225</v>
      </c>
      <c r="C95" s="11" t="s">
        <v>224</v>
      </c>
      <c r="D95" s="11" t="s">
        <v>275</v>
      </c>
      <c r="E95" s="12">
        <v>50</v>
      </c>
      <c r="F95" s="12">
        <v>200</v>
      </c>
      <c r="G95" s="12">
        <v>10</v>
      </c>
      <c r="H95" s="12">
        <v>150</v>
      </c>
      <c r="I95" s="12"/>
      <c r="J95" s="12"/>
      <c r="K95" s="12"/>
      <c r="L95" s="12"/>
      <c r="M95" s="12"/>
      <c r="N95" s="12"/>
      <c r="O95" s="12"/>
      <c r="P95" s="12"/>
      <c r="Q95" s="12"/>
      <c r="R95" s="13"/>
      <c r="S95" s="12">
        <f t="shared" si="15"/>
        <v>0</v>
      </c>
      <c r="T95" s="12">
        <f t="shared" si="16"/>
        <v>0</v>
      </c>
      <c r="U95" s="57"/>
      <c r="V95" s="15">
        <v>0.1</v>
      </c>
      <c r="W95" s="15">
        <f t="shared" si="17"/>
        <v>0</v>
      </c>
    </row>
    <row r="96" spans="1:25" x14ac:dyDescent="0.2">
      <c r="A96" s="11" t="s">
        <v>99</v>
      </c>
      <c r="B96" s="11" t="s">
        <v>100</v>
      </c>
      <c r="C96" s="11" t="s">
        <v>99</v>
      </c>
      <c r="D96" s="11" t="s">
        <v>275</v>
      </c>
      <c r="E96" s="12">
        <v>50</v>
      </c>
      <c r="F96" s="12">
        <v>300</v>
      </c>
      <c r="G96" s="12">
        <v>10</v>
      </c>
      <c r="H96" s="12">
        <v>75</v>
      </c>
      <c r="I96" s="12"/>
      <c r="J96" s="12"/>
      <c r="K96" s="12"/>
      <c r="L96" s="12"/>
      <c r="M96" s="12"/>
      <c r="N96" s="12"/>
      <c r="O96" s="12"/>
      <c r="P96" s="12"/>
      <c r="Q96" s="12"/>
      <c r="R96" s="13"/>
      <c r="S96" s="12">
        <f t="shared" si="15"/>
        <v>0</v>
      </c>
      <c r="T96" s="12">
        <f t="shared" si="16"/>
        <v>0</v>
      </c>
      <c r="U96" s="57"/>
      <c r="V96" s="15">
        <v>0.1</v>
      </c>
      <c r="W96" s="15">
        <f t="shared" si="17"/>
        <v>0</v>
      </c>
    </row>
    <row r="97" spans="1:25" x14ac:dyDescent="0.2">
      <c r="A97" s="36" t="s">
        <v>101</v>
      </c>
      <c r="B97" s="36" t="s">
        <v>100</v>
      </c>
      <c r="C97" s="36">
        <v>90448300</v>
      </c>
      <c r="D97" s="36" t="s">
        <v>277</v>
      </c>
      <c r="E97" s="12" t="s">
        <v>102</v>
      </c>
      <c r="F97" s="12">
        <v>300</v>
      </c>
      <c r="G97" s="12">
        <v>10</v>
      </c>
      <c r="H97" s="12">
        <v>75</v>
      </c>
      <c r="I97" s="12"/>
      <c r="J97" s="12"/>
      <c r="K97" s="12"/>
      <c r="L97" s="12"/>
      <c r="M97" s="12"/>
      <c r="N97" s="12"/>
      <c r="O97" s="12"/>
      <c r="P97" s="12"/>
      <c r="Q97" s="12"/>
      <c r="R97" s="13"/>
      <c r="S97" s="12">
        <f t="shared" si="15"/>
        <v>0</v>
      </c>
      <c r="T97" s="12">
        <f t="shared" si="16"/>
        <v>0</v>
      </c>
      <c r="U97" s="57"/>
      <c r="V97" s="15">
        <v>0.1</v>
      </c>
      <c r="W97" s="15">
        <f t="shared" si="17"/>
        <v>0</v>
      </c>
    </row>
    <row r="98" spans="1:25" x14ac:dyDescent="0.2">
      <c r="A98" s="11" t="s">
        <v>103</v>
      </c>
      <c r="B98" s="11" t="s">
        <v>104</v>
      </c>
      <c r="C98" s="11" t="s">
        <v>103</v>
      </c>
      <c r="D98" s="11" t="s">
        <v>275</v>
      </c>
      <c r="E98" s="12">
        <v>50</v>
      </c>
      <c r="F98" s="12">
        <v>450</v>
      </c>
      <c r="G98" s="12">
        <v>10</v>
      </c>
      <c r="H98" s="12">
        <v>50</v>
      </c>
      <c r="I98" s="12"/>
      <c r="J98" s="12"/>
      <c r="K98" s="12"/>
      <c r="L98" s="12"/>
      <c r="M98" s="12"/>
      <c r="N98" s="12"/>
      <c r="O98" s="12">
        <v>100</v>
      </c>
      <c r="P98" s="12"/>
      <c r="Q98" s="12"/>
      <c r="R98" s="13"/>
      <c r="S98" s="12">
        <f t="shared" si="15"/>
        <v>100</v>
      </c>
      <c r="T98" s="12">
        <f t="shared" si="16"/>
        <v>2</v>
      </c>
      <c r="U98" s="57"/>
      <c r="V98" s="15">
        <v>0.1</v>
      </c>
      <c r="W98" s="15">
        <f t="shared" si="17"/>
        <v>0.2</v>
      </c>
    </row>
    <row r="99" spans="1:25" x14ac:dyDescent="0.2">
      <c r="A99" s="36" t="s">
        <v>186</v>
      </c>
      <c r="B99" s="36" t="s">
        <v>104</v>
      </c>
      <c r="C99" s="36">
        <v>90448400</v>
      </c>
      <c r="D99" s="36" t="s">
        <v>277</v>
      </c>
      <c r="E99" s="12" t="s">
        <v>102</v>
      </c>
      <c r="F99" s="12">
        <v>450</v>
      </c>
      <c r="G99" s="12">
        <v>10</v>
      </c>
      <c r="H99" s="12">
        <v>50</v>
      </c>
      <c r="I99" s="12"/>
      <c r="J99" s="12"/>
      <c r="K99" s="12"/>
      <c r="L99" s="12"/>
      <c r="M99" s="12"/>
      <c r="N99" s="12"/>
      <c r="O99" s="12"/>
      <c r="P99" s="12"/>
      <c r="Q99" s="12"/>
      <c r="R99" s="13"/>
      <c r="S99" s="12">
        <f t="shared" si="15"/>
        <v>0</v>
      </c>
      <c r="T99" s="12">
        <f t="shared" si="16"/>
        <v>0</v>
      </c>
      <c r="U99" s="57"/>
      <c r="V99" s="15">
        <v>0.1</v>
      </c>
      <c r="W99" s="15">
        <f t="shared" si="17"/>
        <v>0</v>
      </c>
    </row>
    <row r="100" spans="1:25" x14ac:dyDescent="0.2">
      <c r="A100" s="11" t="s">
        <v>105</v>
      </c>
      <c r="B100" s="11" t="s">
        <v>106</v>
      </c>
      <c r="C100" s="11" t="s">
        <v>105</v>
      </c>
      <c r="D100" s="11" t="s">
        <v>275</v>
      </c>
      <c r="E100" s="12">
        <v>50</v>
      </c>
      <c r="F100" s="12">
        <v>600</v>
      </c>
      <c r="G100" s="12">
        <v>10</v>
      </c>
      <c r="H100" s="12">
        <v>50</v>
      </c>
      <c r="I100" s="12"/>
      <c r="J100" s="12"/>
      <c r="K100" s="12"/>
      <c r="L100" s="12"/>
      <c r="M100" s="12"/>
      <c r="N100" s="12"/>
      <c r="O100" s="12"/>
      <c r="P100" s="12"/>
      <c r="Q100" s="12"/>
      <c r="R100" s="13"/>
      <c r="S100" s="12">
        <f t="shared" si="15"/>
        <v>0</v>
      </c>
      <c r="T100" s="12">
        <f t="shared" si="16"/>
        <v>0</v>
      </c>
      <c r="U100" s="57"/>
      <c r="V100" s="15">
        <v>0.13</v>
      </c>
      <c r="W100" s="15">
        <f t="shared" si="17"/>
        <v>0</v>
      </c>
    </row>
    <row r="101" spans="1:25" x14ac:dyDescent="0.2">
      <c r="A101" s="36" t="s">
        <v>107</v>
      </c>
      <c r="B101" s="36" t="s">
        <v>106</v>
      </c>
      <c r="C101" s="36">
        <v>90448600</v>
      </c>
      <c r="D101" s="36" t="s">
        <v>277</v>
      </c>
      <c r="E101" s="12" t="s">
        <v>102</v>
      </c>
      <c r="F101" s="12">
        <v>600</v>
      </c>
      <c r="G101" s="12">
        <v>10</v>
      </c>
      <c r="H101" s="12">
        <v>50</v>
      </c>
      <c r="I101" s="12"/>
      <c r="J101" s="12"/>
      <c r="K101" s="12"/>
      <c r="L101" s="12"/>
      <c r="M101" s="12"/>
      <c r="N101" s="12"/>
      <c r="O101" s="12"/>
      <c r="P101" s="12"/>
      <c r="Q101" s="12"/>
      <c r="R101" s="13"/>
      <c r="S101" s="12">
        <f t="shared" si="15"/>
        <v>0</v>
      </c>
      <c r="T101" s="12">
        <f t="shared" si="16"/>
        <v>0</v>
      </c>
      <c r="U101" s="57"/>
      <c r="V101" s="15">
        <v>0.13</v>
      </c>
      <c r="W101" s="15">
        <f t="shared" si="17"/>
        <v>0</v>
      </c>
    </row>
    <row r="102" spans="1:25" x14ac:dyDescent="0.2">
      <c r="A102" s="36" t="s">
        <v>266</v>
      </c>
      <c r="B102" s="36" t="s">
        <v>267</v>
      </c>
      <c r="C102" s="36">
        <v>90448605</v>
      </c>
      <c r="D102" s="36" t="s">
        <v>277</v>
      </c>
      <c r="E102" s="12" t="s">
        <v>102</v>
      </c>
      <c r="F102" s="12">
        <v>700</v>
      </c>
      <c r="G102" s="12">
        <v>5</v>
      </c>
      <c r="H102" s="12">
        <v>25</v>
      </c>
      <c r="I102" s="12"/>
      <c r="J102" s="12"/>
      <c r="K102" s="12"/>
      <c r="L102" s="12"/>
      <c r="M102" s="12"/>
      <c r="N102" s="12"/>
      <c r="O102" s="12"/>
      <c r="P102" s="12"/>
      <c r="Q102" s="12">
        <v>650</v>
      </c>
      <c r="R102" s="13"/>
      <c r="S102" s="12">
        <f t="shared" si="15"/>
        <v>650</v>
      </c>
      <c r="T102" s="12">
        <f t="shared" si="16"/>
        <v>26</v>
      </c>
      <c r="U102" s="57"/>
      <c r="V102" s="15">
        <v>0.1</v>
      </c>
      <c r="W102" s="15">
        <f t="shared" si="17"/>
        <v>2.6</v>
      </c>
    </row>
    <row r="103" spans="1:25" x14ac:dyDescent="0.2">
      <c r="A103" s="11" t="s">
        <v>202</v>
      </c>
      <c r="B103" s="11" t="s">
        <v>203</v>
      </c>
      <c r="C103" s="11" t="s">
        <v>202</v>
      </c>
      <c r="D103" s="11" t="s">
        <v>275</v>
      </c>
      <c r="E103" s="12">
        <v>50</v>
      </c>
      <c r="F103" s="12">
        <v>750</v>
      </c>
      <c r="G103" s="12">
        <v>5</v>
      </c>
      <c r="H103" s="12">
        <v>25</v>
      </c>
      <c r="I103" s="12"/>
      <c r="J103" s="12"/>
      <c r="K103" s="12"/>
      <c r="L103" s="12"/>
      <c r="M103" s="12"/>
      <c r="N103" s="12"/>
      <c r="O103" s="12"/>
      <c r="P103" s="12"/>
      <c r="Q103" s="12"/>
      <c r="R103" s="13"/>
      <c r="S103" s="12">
        <f t="shared" si="15"/>
        <v>0</v>
      </c>
      <c r="T103" s="12">
        <f t="shared" si="16"/>
        <v>0</v>
      </c>
      <c r="U103" s="57"/>
      <c r="V103" s="15">
        <v>0.1</v>
      </c>
      <c r="W103" s="15">
        <f t="shared" si="17"/>
        <v>0</v>
      </c>
    </row>
    <row r="104" spans="1:25" x14ac:dyDescent="0.2">
      <c r="A104" s="11" t="s">
        <v>108</v>
      </c>
      <c r="B104" s="11" t="s">
        <v>109</v>
      </c>
      <c r="C104" s="11" t="s">
        <v>108</v>
      </c>
      <c r="D104" s="11" t="s">
        <v>275</v>
      </c>
      <c r="E104" s="12">
        <v>50</v>
      </c>
      <c r="F104" s="12">
        <v>900</v>
      </c>
      <c r="G104" s="12">
        <v>5</v>
      </c>
      <c r="H104" s="12">
        <v>25</v>
      </c>
      <c r="I104" s="12"/>
      <c r="J104" s="12"/>
      <c r="K104" s="12"/>
      <c r="L104" s="12"/>
      <c r="M104" s="12"/>
      <c r="N104" s="12"/>
      <c r="O104" s="12">
        <v>200</v>
      </c>
      <c r="P104" s="12"/>
      <c r="Q104" s="12"/>
      <c r="R104" s="13"/>
      <c r="S104" s="12">
        <f t="shared" si="15"/>
        <v>200</v>
      </c>
      <c r="T104" s="12">
        <f t="shared" si="16"/>
        <v>8</v>
      </c>
      <c r="U104" s="57"/>
      <c r="V104" s="15">
        <v>0.1</v>
      </c>
      <c r="W104" s="15">
        <f t="shared" si="17"/>
        <v>0.8</v>
      </c>
    </row>
    <row r="105" spans="1:25" x14ac:dyDescent="0.2">
      <c r="A105" s="36" t="s">
        <v>187</v>
      </c>
      <c r="B105" s="36" t="s">
        <v>109</v>
      </c>
      <c r="C105" s="36">
        <v>90448700</v>
      </c>
      <c r="D105" s="36" t="s">
        <v>277</v>
      </c>
      <c r="E105" s="12" t="s">
        <v>102</v>
      </c>
      <c r="F105" s="12">
        <v>900</v>
      </c>
      <c r="G105" s="12">
        <v>5</v>
      </c>
      <c r="H105" s="12">
        <v>25</v>
      </c>
      <c r="I105" s="12"/>
      <c r="J105" s="12"/>
      <c r="K105" s="12"/>
      <c r="L105" s="12"/>
      <c r="M105" s="12"/>
      <c r="N105" s="12"/>
      <c r="O105" s="12"/>
      <c r="P105" s="12"/>
      <c r="Q105" s="12"/>
      <c r="R105" s="13"/>
      <c r="S105" s="12">
        <f t="shared" si="15"/>
        <v>0</v>
      </c>
      <c r="T105" s="12">
        <f t="shared" si="16"/>
        <v>0</v>
      </c>
      <c r="U105" s="57"/>
      <c r="V105" s="15">
        <v>0.1</v>
      </c>
      <c r="W105" s="15">
        <f t="shared" si="17"/>
        <v>0</v>
      </c>
    </row>
    <row r="106" spans="1:25" x14ac:dyDescent="0.2">
      <c r="A106" s="11" t="s">
        <v>110</v>
      </c>
      <c r="B106" s="11" t="s">
        <v>111</v>
      </c>
      <c r="C106" s="11" t="s">
        <v>110</v>
      </c>
      <c r="D106" s="11" t="s">
        <v>275</v>
      </c>
      <c r="E106" s="12">
        <v>50</v>
      </c>
      <c r="F106" s="12">
        <v>1200</v>
      </c>
      <c r="G106" s="12">
        <v>5</v>
      </c>
      <c r="H106" s="12">
        <v>25</v>
      </c>
      <c r="I106" s="12"/>
      <c r="J106" s="12"/>
      <c r="K106" s="12"/>
      <c r="L106" s="12"/>
      <c r="M106" s="12"/>
      <c r="N106" s="12"/>
      <c r="O106" s="12"/>
      <c r="P106" s="12"/>
      <c r="Q106" s="12"/>
      <c r="R106" s="13"/>
      <c r="S106" s="12">
        <f t="shared" si="15"/>
        <v>0</v>
      </c>
      <c r="T106" s="12">
        <f t="shared" si="16"/>
        <v>0</v>
      </c>
      <c r="U106" s="57"/>
      <c r="V106" s="15">
        <v>0.13</v>
      </c>
      <c r="W106" s="15">
        <f t="shared" si="17"/>
        <v>0</v>
      </c>
    </row>
    <row r="107" spans="1:25" x14ac:dyDescent="0.2">
      <c r="A107" s="36" t="s">
        <v>204</v>
      </c>
      <c r="B107" s="36" t="s">
        <v>111</v>
      </c>
      <c r="C107" s="31" t="s">
        <v>205</v>
      </c>
      <c r="D107" s="36" t="s">
        <v>277</v>
      </c>
      <c r="E107" s="12">
        <v>50</v>
      </c>
      <c r="F107" s="12">
        <v>1200</v>
      </c>
      <c r="G107" s="12">
        <v>5</v>
      </c>
      <c r="H107" s="12">
        <v>25</v>
      </c>
      <c r="I107" s="12"/>
      <c r="J107" s="12"/>
      <c r="K107" s="12"/>
      <c r="L107" s="12"/>
      <c r="M107" s="12"/>
      <c r="N107" s="12"/>
      <c r="O107" s="12"/>
      <c r="P107" s="12"/>
      <c r="Q107" s="12"/>
      <c r="R107" s="13"/>
      <c r="S107" s="12">
        <f t="shared" si="15"/>
        <v>0</v>
      </c>
      <c r="T107" s="12">
        <f t="shared" si="16"/>
        <v>0</v>
      </c>
      <c r="U107" s="57"/>
      <c r="V107" s="15">
        <v>0.13</v>
      </c>
      <c r="W107" s="15">
        <f t="shared" si="17"/>
        <v>0</v>
      </c>
    </row>
    <row r="108" spans="1:25" x14ac:dyDescent="0.2">
      <c r="A108" s="36" t="s">
        <v>268</v>
      </c>
      <c r="B108" s="36" t="s">
        <v>269</v>
      </c>
      <c r="C108" s="31" t="s">
        <v>270</v>
      </c>
      <c r="D108" s="36" t="s">
        <v>277</v>
      </c>
      <c r="E108" s="12">
        <v>50</v>
      </c>
      <c r="F108" s="12">
        <v>2400</v>
      </c>
      <c r="G108" s="12">
        <v>5</v>
      </c>
      <c r="H108" s="12">
        <v>25</v>
      </c>
      <c r="I108" s="12"/>
      <c r="J108" s="12"/>
      <c r="K108" s="12"/>
      <c r="L108" s="12"/>
      <c r="M108" s="12"/>
      <c r="N108" s="12"/>
      <c r="O108" s="12"/>
      <c r="P108" s="12"/>
      <c r="Q108" s="12"/>
      <c r="R108" s="13"/>
      <c r="S108" s="12">
        <f t="shared" si="15"/>
        <v>0</v>
      </c>
      <c r="T108" s="12">
        <f t="shared" si="16"/>
        <v>0</v>
      </c>
      <c r="U108" s="57"/>
      <c r="V108" s="15">
        <v>0.26</v>
      </c>
      <c r="W108" s="15">
        <f t="shared" si="17"/>
        <v>0</v>
      </c>
      <c r="X108" s="43"/>
    </row>
    <row r="109" spans="1:25" x14ac:dyDescent="0.2">
      <c r="A109" s="307" t="s">
        <v>112</v>
      </c>
      <c r="B109" s="307"/>
      <c r="C109" s="8"/>
      <c r="D109" s="8"/>
      <c r="E109" s="8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36"/>
      <c r="S109" s="12"/>
      <c r="T109" s="12"/>
      <c r="U109" s="57"/>
      <c r="V109" s="12"/>
      <c r="W109" s="15"/>
    </row>
    <row r="110" spans="1:25" x14ac:dyDescent="0.2">
      <c r="A110" s="11" t="s">
        <v>216</v>
      </c>
      <c r="B110" s="11" t="s">
        <v>217</v>
      </c>
      <c r="C110" s="11" t="s">
        <v>216</v>
      </c>
      <c r="D110" s="11" t="s">
        <v>275</v>
      </c>
      <c r="E110" s="12">
        <v>20</v>
      </c>
      <c r="F110" s="12">
        <v>150</v>
      </c>
      <c r="G110" s="12">
        <v>10</v>
      </c>
      <c r="H110" s="12">
        <v>400</v>
      </c>
      <c r="I110" s="12"/>
      <c r="J110" s="12"/>
      <c r="K110" s="12"/>
      <c r="L110" s="12"/>
      <c r="M110" s="12"/>
      <c r="N110" s="12"/>
      <c r="O110" s="12"/>
      <c r="P110" s="12"/>
      <c r="Q110" s="12"/>
      <c r="R110" s="36"/>
      <c r="S110" s="12">
        <f t="shared" ref="S110:S143" si="18">SUM(I110:R110)</f>
        <v>0</v>
      </c>
      <c r="T110" s="12">
        <f t="shared" ref="T110:T143" si="19">$S110/$H110</f>
        <v>0</v>
      </c>
      <c r="U110" s="57"/>
      <c r="V110" s="12">
        <v>0.06</v>
      </c>
      <c r="W110" s="15">
        <f t="shared" ref="W110:W143" si="20">$T110*$V110</f>
        <v>0</v>
      </c>
      <c r="X110" s="43">
        <f>SUM(W110:W125)</f>
        <v>0.14000000000000001</v>
      </c>
      <c r="Y110" s="3">
        <f>X110*100/$X$144</f>
        <v>0.66476733143399813</v>
      </c>
    </row>
    <row r="111" spans="1:25" x14ac:dyDescent="0.2">
      <c r="A111" s="36" t="s">
        <v>226</v>
      </c>
      <c r="B111" s="36" t="s">
        <v>217</v>
      </c>
      <c r="C111" s="36">
        <v>90444200</v>
      </c>
      <c r="D111" s="36" t="s">
        <v>277</v>
      </c>
      <c r="E111" s="12">
        <v>20</v>
      </c>
      <c r="F111" s="12">
        <v>150</v>
      </c>
      <c r="G111" s="12">
        <v>10</v>
      </c>
      <c r="H111" s="12">
        <v>400</v>
      </c>
      <c r="I111" s="12"/>
      <c r="J111" s="12"/>
      <c r="K111" s="12"/>
      <c r="L111" s="12"/>
      <c r="M111" s="12"/>
      <c r="N111" s="12"/>
      <c r="O111" s="12"/>
      <c r="P111" s="12"/>
      <c r="Q111" s="12"/>
      <c r="R111" s="36"/>
      <c r="S111" s="12">
        <f t="shared" si="18"/>
        <v>0</v>
      </c>
      <c r="T111" s="12">
        <f t="shared" si="19"/>
        <v>0</v>
      </c>
      <c r="U111" s="57"/>
      <c r="V111" s="12">
        <v>0.06</v>
      </c>
      <c r="W111" s="15">
        <f t="shared" si="20"/>
        <v>0</v>
      </c>
    </row>
    <row r="112" spans="1:25" x14ac:dyDescent="0.2">
      <c r="A112" s="11" t="s">
        <v>191</v>
      </c>
      <c r="B112" s="11" t="s">
        <v>192</v>
      </c>
      <c r="C112" s="11" t="s">
        <v>191</v>
      </c>
      <c r="D112" s="11" t="s">
        <v>275</v>
      </c>
      <c r="E112" s="12">
        <v>20</v>
      </c>
      <c r="F112" s="12">
        <v>200</v>
      </c>
      <c r="G112" s="12">
        <v>10</v>
      </c>
      <c r="H112" s="12">
        <v>300</v>
      </c>
      <c r="I112" s="12"/>
      <c r="J112" s="12"/>
      <c r="K112" s="12"/>
      <c r="L112" s="12"/>
      <c r="M112" s="12"/>
      <c r="N112" s="12"/>
      <c r="O112" s="12"/>
      <c r="P112" s="12"/>
      <c r="Q112" s="12"/>
      <c r="R112" s="36"/>
      <c r="S112" s="12">
        <f t="shared" si="18"/>
        <v>0</v>
      </c>
      <c r="T112" s="12">
        <f t="shared" si="19"/>
        <v>0</v>
      </c>
      <c r="U112" s="57"/>
      <c r="V112" s="12">
        <v>0.06</v>
      </c>
      <c r="W112" s="15">
        <f t="shared" si="20"/>
        <v>0</v>
      </c>
    </row>
    <row r="113" spans="1:25" x14ac:dyDescent="0.2">
      <c r="A113" s="11" t="s">
        <v>160</v>
      </c>
      <c r="B113" s="11" t="s">
        <v>161</v>
      </c>
      <c r="C113" s="11" t="s">
        <v>160</v>
      </c>
      <c r="D113" s="11" t="s">
        <v>275</v>
      </c>
      <c r="E113" s="12">
        <v>20</v>
      </c>
      <c r="F113" s="12">
        <v>300</v>
      </c>
      <c r="G113" s="12">
        <v>10</v>
      </c>
      <c r="H113" s="12">
        <v>200</v>
      </c>
      <c r="I113" s="12"/>
      <c r="J113" s="12"/>
      <c r="K113" s="12"/>
      <c r="L113" s="12"/>
      <c r="M113" s="12"/>
      <c r="N113" s="12"/>
      <c r="O113" s="12"/>
      <c r="P113" s="12"/>
      <c r="Q113" s="12"/>
      <c r="R113" s="13"/>
      <c r="S113" s="12">
        <f t="shared" si="18"/>
        <v>0</v>
      </c>
      <c r="T113" s="12">
        <f t="shared" si="19"/>
        <v>0</v>
      </c>
      <c r="U113" s="57"/>
      <c r="V113" s="15">
        <v>0.06</v>
      </c>
      <c r="W113" s="15">
        <f t="shared" si="20"/>
        <v>0</v>
      </c>
    </row>
    <row r="114" spans="1:25" x14ac:dyDescent="0.2">
      <c r="A114" s="36" t="s">
        <v>215</v>
      </c>
      <c r="B114" s="36" t="s">
        <v>161</v>
      </c>
      <c r="C114" s="36">
        <v>90444300</v>
      </c>
      <c r="D114" s="36" t="s">
        <v>277</v>
      </c>
      <c r="E114" s="12" t="s">
        <v>46</v>
      </c>
      <c r="F114" s="12">
        <v>300</v>
      </c>
      <c r="G114" s="12">
        <v>10</v>
      </c>
      <c r="H114" s="12">
        <v>200</v>
      </c>
      <c r="I114" s="12"/>
      <c r="J114" s="12"/>
      <c r="K114" s="12"/>
      <c r="L114" s="12"/>
      <c r="M114" s="12">
        <v>200</v>
      </c>
      <c r="N114" s="12"/>
      <c r="O114" s="12"/>
      <c r="P114" s="12"/>
      <c r="Q114" s="12"/>
      <c r="R114" s="13"/>
      <c r="S114" s="12">
        <f t="shared" si="18"/>
        <v>200</v>
      </c>
      <c r="T114" s="12">
        <f t="shared" si="19"/>
        <v>1</v>
      </c>
      <c r="U114" s="57"/>
      <c r="V114" s="15">
        <v>0.06</v>
      </c>
      <c r="W114" s="15">
        <f t="shared" si="20"/>
        <v>0.06</v>
      </c>
    </row>
    <row r="115" spans="1:25" x14ac:dyDescent="0.2">
      <c r="A115" s="11" t="s">
        <v>206</v>
      </c>
      <c r="B115" s="11" t="s">
        <v>114</v>
      </c>
      <c r="C115" s="11" t="s">
        <v>206</v>
      </c>
      <c r="D115" s="11" t="s">
        <v>275</v>
      </c>
      <c r="E115" s="12">
        <v>20</v>
      </c>
      <c r="F115" s="12">
        <v>450</v>
      </c>
      <c r="G115" s="12">
        <v>10</v>
      </c>
      <c r="H115" s="12">
        <v>100</v>
      </c>
      <c r="I115" s="12"/>
      <c r="J115" s="12"/>
      <c r="K115" s="12"/>
      <c r="L115" s="12"/>
      <c r="M115" s="12"/>
      <c r="N115" s="12"/>
      <c r="O115" s="12"/>
      <c r="P115" s="12"/>
      <c r="Q115" s="12"/>
      <c r="R115" s="25"/>
      <c r="S115" s="12">
        <f t="shared" si="18"/>
        <v>0</v>
      </c>
      <c r="T115" s="12">
        <f t="shared" si="19"/>
        <v>0</v>
      </c>
      <c r="U115" s="57"/>
      <c r="V115" s="15">
        <v>0.08</v>
      </c>
      <c r="W115" s="15">
        <f t="shared" si="20"/>
        <v>0</v>
      </c>
    </row>
    <row r="116" spans="1:25" x14ac:dyDescent="0.2">
      <c r="A116" s="36" t="s">
        <v>113</v>
      </c>
      <c r="B116" s="36" t="s">
        <v>114</v>
      </c>
      <c r="C116" s="36">
        <v>90444400</v>
      </c>
      <c r="D116" s="36" t="s">
        <v>277</v>
      </c>
      <c r="E116" s="12" t="s">
        <v>46</v>
      </c>
      <c r="F116" s="12">
        <v>450</v>
      </c>
      <c r="G116" s="12">
        <v>10</v>
      </c>
      <c r="H116" s="12">
        <v>100</v>
      </c>
      <c r="I116" s="12"/>
      <c r="J116" s="12"/>
      <c r="K116" s="12"/>
      <c r="L116" s="12"/>
      <c r="M116" s="12">
        <v>100</v>
      </c>
      <c r="N116" s="12"/>
      <c r="O116" s="12"/>
      <c r="P116" s="12"/>
      <c r="Q116" s="12"/>
      <c r="R116" s="13"/>
      <c r="S116" s="12">
        <f t="shared" si="18"/>
        <v>100</v>
      </c>
      <c r="T116" s="12">
        <f t="shared" si="19"/>
        <v>1</v>
      </c>
      <c r="U116" s="57"/>
      <c r="V116" s="15">
        <v>0.08</v>
      </c>
      <c r="W116" s="15">
        <f t="shared" si="20"/>
        <v>0.08</v>
      </c>
    </row>
    <row r="117" spans="1:25" x14ac:dyDescent="0.2">
      <c r="A117" s="11" t="s">
        <v>115</v>
      </c>
      <c r="B117" s="11" t="s">
        <v>116</v>
      </c>
      <c r="C117" s="11" t="s">
        <v>115</v>
      </c>
      <c r="D117" s="11" t="s">
        <v>275</v>
      </c>
      <c r="E117" s="12">
        <v>20</v>
      </c>
      <c r="F117" s="12">
        <v>600</v>
      </c>
      <c r="G117" s="12">
        <v>10</v>
      </c>
      <c r="H117" s="12">
        <v>100</v>
      </c>
      <c r="I117" s="12"/>
      <c r="J117" s="12"/>
      <c r="K117" s="12"/>
      <c r="L117" s="12"/>
      <c r="M117" s="12"/>
      <c r="N117" s="12"/>
      <c r="O117" s="12"/>
      <c r="P117" s="12"/>
      <c r="Q117" s="12"/>
      <c r="R117" s="13"/>
      <c r="S117" s="12">
        <f t="shared" si="18"/>
        <v>0</v>
      </c>
      <c r="T117" s="12">
        <f t="shared" si="19"/>
        <v>0</v>
      </c>
      <c r="U117" s="57"/>
      <c r="V117" s="15">
        <v>0.06</v>
      </c>
      <c r="W117" s="15">
        <f t="shared" si="20"/>
        <v>0</v>
      </c>
    </row>
    <row r="118" spans="1:25" x14ac:dyDescent="0.2">
      <c r="A118" s="36" t="s">
        <v>188</v>
      </c>
      <c r="B118" s="36" t="s">
        <v>116</v>
      </c>
      <c r="C118" s="36">
        <v>90444600</v>
      </c>
      <c r="D118" s="36" t="s">
        <v>277</v>
      </c>
      <c r="E118" s="12" t="s">
        <v>46</v>
      </c>
      <c r="F118" s="12">
        <v>600</v>
      </c>
      <c r="G118" s="12">
        <v>10</v>
      </c>
      <c r="H118" s="12">
        <v>100</v>
      </c>
      <c r="I118" s="12"/>
      <c r="J118" s="12"/>
      <c r="K118" s="12"/>
      <c r="L118" s="12"/>
      <c r="M118" s="12"/>
      <c r="N118" s="12"/>
      <c r="O118" s="12"/>
      <c r="P118" s="12"/>
      <c r="Q118" s="12"/>
      <c r="R118" s="13"/>
      <c r="S118" s="12">
        <f t="shared" si="18"/>
        <v>0</v>
      </c>
      <c r="T118" s="12">
        <f t="shared" si="19"/>
        <v>0</v>
      </c>
      <c r="U118" s="57"/>
      <c r="V118" s="15">
        <v>0.06</v>
      </c>
      <c r="W118" s="15">
        <f t="shared" si="20"/>
        <v>0</v>
      </c>
    </row>
    <row r="119" spans="1:25" x14ac:dyDescent="0.2">
      <c r="A119" s="11" t="s">
        <v>117</v>
      </c>
      <c r="B119" s="11" t="s">
        <v>118</v>
      </c>
      <c r="C119" s="11" t="s">
        <v>117</v>
      </c>
      <c r="D119" s="11" t="s">
        <v>275</v>
      </c>
      <c r="E119" s="12">
        <v>20</v>
      </c>
      <c r="F119" s="12">
        <v>750</v>
      </c>
      <c r="G119" s="12">
        <v>10</v>
      </c>
      <c r="H119" s="12">
        <v>100</v>
      </c>
      <c r="I119" s="12"/>
      <c r="J119" s="12"/>
      <c r="K119" s="12"/>
      <c r="L119" s="12"/>
      <c r="M119" s="12"/>
      <c r="N119" s="12"/>
      <c r="O119" s="12"/>
      <c r="P119" s="12"/>
      <c r="Q119" s="12"/>
      <c r="R119" s="13"/>
      <c r="S119" s="12">
        <f t="shared" si="18"/>
        <v>0</v>
      </c>
      <c r="T119" s="12">
        <f t="shared" si="19"/>
        <v>0</v>
      </c>
      <c r="U119" s="57"/>
      <c r="V119" s="15">
        <v>7.0000000000000007E-2</v>
      </c>
      <c r="W119" s="15">
        <f t="shared" si="20"/>
        <v>0</v>
      </c>
    </row>
    <row r="120" spans="1:25" x14ac:dyDescent="0.2">
      <c r="A120" s="36" t="s">
        <v>189</v>
      </c>
      <c r="B120" s="36" t="s">
        <v>118</v>
      </c>
      <c r="C120" s="36">
        <v>90444700</v>
      </c>
      <c r="D120" s="36" t="s">
        <v>277</v>
      </c>
      <c r="E120" s="12" t="s">
        <v>46</v>
      </c>
      <c r="F120" s="12">
        <v>750</v>
      </c>
      <c r="G120" s="12">
        <v>10</v>
      </c>
      <c r="H120" s="12">
        <v>100</v>
      </c>
      <c r="I120" s="12"/>
      <c r="J120" s="12"/>
      <c r="K120" s="12"/>
      <c r="L120" s="12"/>
      <c r="M120" s="12"/>
      <c r="N120" s="12"/>
      <c r="O120" s="12"/>
      <c r="P120" s="12"/>
      <c r="Q120" s="12"/>
      <c r="R120" s="13"/>
      <c r="S120" s="12">
        <f t="shared" si="18"/>
        <v>0</v>
      </c>
      <c r="T120" s="12">
        <f t="shared" si="19"/>
        <v>0</v>
      </c>
      <c r="U120" s="57"/>
      <c r="V120" s="15">
        <v>7.0000000000000007E-2</v>
      </c>
      <c r="W120" s="15">
        <f t="shared" si="20"/>
        <v>0</v>
      </c>
    </row>
    <row r="121" spans="1:25" x14ac:dyDescent="0.2">
      <c r="A121" s="11" t="s">
        <v>119</v>
      </c>
      <c r="B121" s="11" t="s">
        <v>120</v>
      </c>
      <c r="C121" s="11" t="s">
        <v>119</v>
      </c>
      <c r="D121" s="11" t="s">
        <v>275</v>
      </c>
      <c r="E121" s="12">
        <v>20</v>
      </c>
      <c r="F121" s="12">
        <v>900</v>
      </c>
      <c r="G121" s="12">
        <v>10</v>
      </c>
      <c r="H121" s="12">
        <v>50</v>
      </c>
      <c r="I121" s="12"/>
      <c r="J121" s="12"/>
      <c r="K121" s="12"/>
      <c r="L121" s="12"/>
      <c r="M121" s="12"/>
      <c r="N121" s="12"/>
      <c r="O121" s="12"/>
      <c r="P121" s="12"/>
      <c r="Q121" s="12"/>
      <c r="R121" s="13"/>
      <c r="S121" s="12">
        <f t="shared" si="18"/>
        <v>0</v>
      </c>
      <c r="T121" s="12">
        <f t="shared" si="19"/>
        <v>0</v>
      </c>
      <c r="U121" s="57"/>
      <c r="V121" s="15">
        <v>0.08</v>
      </c>
      <c r="W121" s="15">
        <f t="shared" si="20"/>
        <v>0</v>
      </c>
    </row>
    <row r="122" spans="1:25" x14ac:dyDescent="0.2">
      <c r="A122" s="36" t="s">
        <v>263</v>
      </c>
      <c r="B122" s="36" t="s">
        <v>120</v>
      </c>
      <c r="C122" s="36">
        <v>90444800</v>
      </c>
      <c r="D122" s="36" t="s">
        <v>277</v>
      </c>
      <c r="E122" s="12" t="s">
        <v>46</v>
      </c>
      <c r="F122" s="12">
        <v>900</v>
      </c>
      <c r="G122" s="12">
        <v>10</v>
      </c>
      <c r="H122" s="12">
        <v>50</v>
      </c>
      <c r="I122" s="12"/>
      <c r="J122" s="12"/>
      <c r="K122" s="12"/>
      <c r="L122" s="12"/>
      <c r="M122" s="12"/>
      <c r="N122" s="12"/>
      <c r="O122" s="12"/>
      <c r="P122" s="12"/>
      <c r="Q122" s="12"/>
      <c r="R122" s="13"/>
      <c r="S122" s="12">
        <f t="shared" si="18"/>
        <v>0</v>
      </c>
      <c r="T122" s="12">
        <f t="shared" si="19"/>
        <v>0</v>
      </c>
      <c r="U122" s="57"/>
      <c r="V122" s="15">
        <v>0.08</v>
      </c>
      <c r="W122" s="15">
        <f t="shared" si="20"/>
        <v>0</v>
      </c>
    </row>
    <row r="123" spans="1:25" x14ac:dyDescent="0.2">
      <c r="A123" s="11" t="s">
        <v>121</v>
      </c>
      <c r="B123" s="11" t="s">
        <v>122</v>
      </c>
      <c r="C123" s="11" t="s">
        <v>121</v>
      </c>
      <c r="D123" s="11" t="s">
        <v>275</v>
      </c>
      <c r="E123" s="12">
        <v>20</v>
      </c>
      <c r="F123" s="12">
        <v>1200</v>
      </c>
      <c r="G123" s="12">
        <v>10</v>
      </c>
      <c r="H123" s="12">
        <v>50</v>
      </c>
      <c r="I123" s="12"/>
      <c r="J123" s="12"/>
      <c r="K123" s="12"/>
      <c r="L123" s="12"/>
      <c r="M123" s="12"/>
      <c r="N123" s="12"/>
      <c r="O123" s="12"/>
      <c r="P123" s="12"/>
      <c r="Q123" s="12"/>
      <c r="R123" s="13"/>
      <c r="S123" s="12">
        <f t="shared" si="18"/>
        <v>0</v>
      </c>
      <c r="T123" s="12">
        <f t="shared" si="19"/>
        <v>0</v>
      </c>
      <c r="U123" s="57"/>
      <c r="V123" s="15">
        <v>0.11</v>
      </c>
      <c r="W123" s="15">
        <f t="shared" si="20"/>
        <v>0</v>
      </c>
    </row>
    <row r="124" spans="1:25" x14ac:dyDescent="0.2">
      <c r="A124" s="11" t="s">
        <v>207</v>
      </c>
      <c r="B124" s="11" t="s">
        <v>208</v>
      </c>
      <c r="C124" s="11" t="s">
        <v>207</v>
      </c>
      <c r="D124" s="11" t="s">
        <v>275</v>
      </c>
      <c r="E124" s="12">
        <v>20</v>
      </c>
      <c r="F124" s="12">
        <v>1500</v>
      </c>
      <c r="G124" s="12">
        <v>10</v>
      </c>
      <c r="H124" s="12">
        <v>50</v>
      </c>
      <c r="I124" s="12"/>
      <c r="J124" s="12"/>
      <c r="K124" s="12"/>
      <c r="L124" s="12"/>
      <c r="M124" s="12"/>
      <c r="N124" s="12"/>
      <c r="O124" s="12"/>
      <c r="P124" s="12"/>
      <c r="Q124" s="12"/>
      <c r="R124" s="13"/>
      <c r="S124" s="12">
        <f t="shared" si="18"/>
        <v>0</v>
      </c>
      <c r="T124" s="12">
        <f t="shared" si="19"/>
        <v>0</v>
      </c>
      <c r="U124" s="57"/>
      <c r="V124" s="15">
        <v>7.0000000000000007E-2</v>
      </c>
      <c r="W124" s="15">
        <f t="shared" si="20"/>
        <v>0</v>
      </c>
    </row>
    <row r="125" spans="1:25" x14ac:dyDescent="0.2">
      <c r="A125" s="11" t="s">
        <v>209</v>
      </c>
      <c r="B125" s="11" t="s">
        <v>210</v>
      </c>
      <c r="C125" s="11" t="s">
        <v>209</v>
      </c>
      <c r="D125" s="11" t="s">
        <v>275</v>
      </c>
      <c r="E125" s="12">
        <v>20</v>
      </c>
      <c r="F125" s="12">
        <v>1800</v>
      </c>
      <c r="G125" s="12">
        <v>10</v>
      </c>
      <c r="H125" s="12">
        <v>50</v>
      </c>
      <c r="I125" s="12"/>
      <c r="J125" s="12"/>
      <c r="K125" s="12"/>
      <c r="L125" s="12"/>
      <c r="M125" s="12"/>
      <c r="N125" s="12"/>
      <c r="O125" s="12"/>
      <c r="P125" s="12"/>
      <c r="Q125" s="12"/>
      <c r="R125" s="13"/>
      <c r="S125" s="12">
        <f t="shared" si="18"/>
        <v>0</v>
      </c>
      <c r="T125" s="12">
        <f t="shared" si="19"/>
        <v>0</v>
      </c>
      <c r="U125" s="58"/>
      <c r="V125" s="15">
        <v>0.09</v>
      </c>
      <c r="W125" s="15">
        <f t="shared" si="20"/>
        <v>0</v>
      </c>
      <c r="X125" s="43"/>
    </row>
    <row r="126" spans="1:25" x14ac:dyDescent="0.2">
      <c r="A126" s="11" t="s">
        <v>123</v>
      </c>
      <c r="B126" s="11" t="s">
        <v>124</v>
      </c>
      <c r="C126" s="11" t="s">
        <v>123</v>
      </c>
      <c r="D126" s="11" t="s">
        <v>275</v>
      </c>
      <c r="E126" s="12">
        <v>25</v>
      </c>
      <c r="F126" s="12">
        <v>150</v>
      </c>
      <c r="G126" s="12">
        <v>10</v>
      </c>
      <c r="H126" s="12">
        <v>200</v>
      </c>
      <c r="I126" s="12"/>
      <c r="J126" s="12"/>
      <c r="K126" s="12"/>
      <c r="L126" s="12"/>
      <c r="M126" s="12"/>
      <c r="N126" s="12"/>
      <c r="O126" s="12"/>
      <c r="P126" s="12"/>
      <c r="Q126" s="12"/>
      <c r="R126" s="13"/>
      <c r="S126" s="12">
        <f t="shared" si="18"/>
        <v>0</v>
      </c>
      <c r="T126" s="12">
        <f t="shared" si="19"/>
        <v>0</v>
      </c>
      <c r="U126" s="57"/>
      <c r="V126" s="15">
        <v>0.04</v>
      </c>
      <c r="W126" s="15">
        <f t="shared" si="20"/>
        <v>0</v>
      </c>
      <c r="X126" s="43">
        <f>SUM(W126:W143)</f>
        <v>1.9999999999999998</v>
      </c>
      <c r="Y126" s="3">
        <f>X126*100/$X$144</f>
        <v>9.496676163342828</v>
      </c>
    </row>
    <row r="127" spans="1:25" x14ac:dyDescent="0.2">
      <c r="A127" s="36" t="s">
        <v>257</v>
      </c>
      <c r="B127" s="36" t="s">
        <v>124</v>
      </c>
      <c r="C127" s="36">
        <v>90445200</v>
      </c>
      <c r="D127" s="36" t="s">
        <v>277</v>
      </c>
      <c r="E127" s="12">
        <v>25</v>
      </c>
      <c r="F127" s="12">
        <v>150</v>
      </c>
      <c r="G127" s="12">
        <v>10</v>
      </c>
      <c r="H127" s="12">
        <v>200</v>
      </c>
      <c r="I127" s="12"/>
      <c r="J127" s="12"/>
      <c r="K127" s="12"/>
      <c r="L127" s="12"/>
      <c r="M127" s="12"/>
      <c r="N127" s="12"/>
      <c r="O127" s="12"/>
      <c r="P127" s="12"/>
      <c r="Q127" s="12"/>
      <c r="R127" s="13"/>
      <c r="S127" s="12">
        <f t="shared" si="18"/>
        <v>0</v>
      </c>
      <c r="T127" s="12">
        <f t="shared" si="19"/>
        <v>0</v>
      </c>
      <c r="U127" s="57"/>
      <c r="V127" s="15">
        <v>0.04</v>
      </c>
      <c r="W127" s="15">
        <f t="shared" si="20"/>
        <v>0</v>
      </c>
    </row>
    <row r="128" spans="1:25" x14ac:dyDescent="0.2">
      <c r="A128" s="11" t="s">
        <v>125</v>
      </c>
      <c r="B128" s="11" t="s">
        <v>126</v>
      </c>
      <c r="C128" s="11" t="s">
        <v>125</v>
      </c>
      <c r="D128" s="11" t="s">
        <v>275</v>
      </c>
      <c r="E128" s="12">
        <v>25</v>
      </c>
      <c r="F128" s="12">
        <v>300</v>
      </c>
      <c r="G128" s="12">
        <v>10</v>
      </c>
      <c r="H128" s="12">
        <v>100</v>
      </c>
      <c r="I128" s="12"/>
      <c r="J128" s="12"/>
      <c r="K128" s="12">
        <v>100</v>
      </c>
      <c r="L128" s="12"/>
      <c r="M128" s="12"/>
      <c r="N128" s="12"/>
      <c r="O128" s="12"/>
      <c r="P128" s="12"/>
      <c r="Q128" s="12"/>
      <c r="R128" s="13"/>
      <c r="S128" s="12">
        <f t="shared" si="18"/>
        <v>100</v>
      </c>
      <c r="T128" s="12">
        <f t="shared" si="19"/>
        <v>1</v>
      </c>
      <c r="U128" s="57"/>
      <c r="V128" s="15">
        <v>0.04</v>
      </c>
      <c r="W128" s="15">
        <f t="shared" si="20"/>
        <v>0.04</v>
      </c>
    </row>
    <row r="129" spans="1:25" x14ac:dyDescent="0.2">
      <c r="A129" s="36" t="s">
        <v>127</v>
      </c>
      <c r="B129" s="36" t="s">
        <v>126</v>
      </c>
      <c r="C129" s="36">
        <v>90445300</v>
      </c>
      <c r="D129" s="36" t="s">
        <v>277</v>
      </c>
      <c r="E129" s="12" t="s">
        <v>63</v>
      </c>
      <c r="F129" s="12">
        <v>300</v>
      </c>
      <c r="G129" s="12">
        <v>10</v>
      </c>
      <c r="H129" s="12">
        <v>100</v>
      </c>
      <c r="I129" s="12"/>
      <c r="J129" s="12">
        <v>200</v>
      </c>
      <c r="K129" s="12">
        <v>300</v>
      </c>
      <c r="L129" s="12"/>
      <c r="M129" s="12">
        <v>200</v>
      </c>
      <c r="N129" s="12"/>
      <c r="O129" s="12"/>
      <c r="P129" s="12"/>
      <c r="Q129" s="12"/>
      <c r="R129" s="13"/>
      <c r="S129" s="12">
        <f t="shared" si="18"/>
        <v>700</v>
      </c>
      <c r="T129" s="12">
        <f t="shared" si="19"/>
        <v>7</v>
      </c>
      <c r="U129" s="57"/>
      <c r="V129" s="15">
        <v>0.04</v>
      </c>
      <c r="W129" s="15">
        <f t="shared" si="20"/>
        <v>0.28000000000000003</v>
      </c>
    </row>
    <row r="130" spans="1:25" x14ac:dyDescent="0.2">
      <c r="A130" s="11" t="s">
        <v>128</v>
      </c>
      <c r="B130" s="11" t="s">
        <v>129</v>
      </c>
      <c r="C130" s="11" t="s">
        <v>128</v>
      </c>
      <c r="D130" s="11" t="s">
        <v>275</v>
      </c>
      <c r="E130" s="12">
        <v>25</v>
      </c>
      <c r="F130" s="12">
        <v>450</v>
      </c>
      <c r="G130" s="12">
        <v>10</v>
      </c>
      <c r="H130" s="12">
        <v>100</v>
      </c>
      <c r="I130" s="12"/>
      <c r="J130" s="12"/>
      <c r="K130" s="12"/>
      <c r="L130" s="12"/>
      <c r="M130" s="12"/>
      <c r="N130" s="12"/>
      <c r="O130" s="12"/>
      <c r="P130" s="12"/>
      <c r="Q130" s="12"/>
      <c r="R130" s="13"/>
      <c r="S130" s="12">
        <f t="shared" si="18"/>
        <v>0</v>
      </c>
      <c r="T130" s="12">
        <f t="shared" si="19"/>
        <v>0</v>
      </c>
      <c r="U130" s="57"/>
      <c r="V130" s="15">
        <v>0.06</v>
      </c>
      <c r="W130" s="15">
        <f t="shared" si="20"/>
        <v>0</v>
      </c>
    </row>
    <row r="131" spans="1:25" x14ac:dyDescent="0.2">
      <c r="A131" s="36" t="s">
        <v>190</v>
      </c>
      <c r="B131" s="36" t="s">
        <v>129</v>
      </c>
      <c r="C131" s="36">
        <v>90445400</v>
      </c>
      <c r="D131" s="36" t="s">
        <v>277</v>
      </c>
      <c r="E131" s="12" t="s">
        <v>63</v>
      </c>
      <c r="F131" s="12">
        <v>450</v>
      </c>
      <c r="G131" s="12">
        <v>10</v>
      </c>
      <c r="H131" s="12">
        <v>100</v>
      </c>
      <c r="I131" s="12"/>
      <c r="J131" s="12"/>
      <c r="K131" s="12"/>
      <c r="L131" s="12"/>
      <c r="M131" s="12"/>
      <c r="N131" s="12"/>
      <c r="O131" s="12"/>
      <c r="P131" s="12">
        <v>1000</v>
      </c>
      <c r="Q131" s="12"/>
      <c r="R131" s="13"/>
      <c r="S131" s="12">
        <f t="shared" si="18"/>
        <v>1000</v>
      </c>
      <c r="T131" s="12">
        <f t="shared" si="19"/>
        <v>10</v>
      </c>
      <c r="U131" s="57"/>
      <c r="V131" s="15">
        <v>0.06</v>
      </c>
      <c r="W131" s="15">
        <f t="shared" si="20"/>
        <v>0.6</v>
      </c>
    </row>
    <row r="132" spans="1:25" x14ac:dyDescent="0.2">
      <c r="A132" s="11" t="s">
        <v>130</v>
      </c>
      <c r="B132" s="11" t="s">
        <v>131</v>
      </c>
      <c r="C132" s="11" t="s">
        <v>130</v>
      </c>
      <c r="D132" s="11" t="s">
        <v>275</v>
      </c>
      <c r="E132" s="12">
        <v>25</v>
      </c>
      <c r="F132" s="12">
        <v>600</v>
      </c>
      <c r="G132" s="12">
        <v>10</v>
      </c>
      <c r="H132" s="12">
        <v>50</v>
      </c>
      <c r="I132" s="12"/>
      <c r="J132" s="12"/>
      <c r="K132" s="12"/>
      <c r="L132" s="12"/>
      <c r="M132" s="12"/>
      <c r="N132" s="12"/>
      <c r="O132" s="12"/>
      <c r="P132" s="12"/>
      <c r="Q132" s="12"/>
      <c r="R132" s="13"/>
      <c r="S132" s="12">
        <f t="shared" si="18"/>
        <v>0</v>
      </c>
      <c r="T132" s="12">
        <f t="shared" si="19"/>
        <v>0</v>
      </c>
      <c r="U132" s="57"/>
      <c r="V132" s="15">
        <v>0.04</v>
      </c>
      <c r="W132" s="15">
        <f t="shared" si="20"/>
        <v>0</v>
      </c>
    </row>
    <row r="133" spans="1:25" x14ac:dyDescent="0.2">
      <c r="A133" s="36" t="s">
        <v>211</v>
      </c>
      <c r="B133" s="36" t="s">
        <v>131</v>
      </c>
      <c r="C133" s="36">
        <v>90445600</v>
      </c>
      <c r="D133" s="36" t="s">
        <v>277</v>
      </c>
      <c r="E133" s="12">
        <v>25</v>
      </c>
      <c r="F133" s="12">
        <v>600</v>
      </c>
      <c r="G133" s="12">
        <v>10</v>
      </c>
      <c r="H133" s="12">
        <v>50</v>
      </c>
      <c r="I133" s="12"/>
      <c r="J133" s="12">
        <v>150</v>
      </c>
      <c r="K133" s="12">
        <v>300</v>
      </c>
      <c r="L133" s="12"/>
      <c r="M133" s="12"/>
      <c r="N133" s="12"/>
      <c r="O133" s="12"/>
      <c r="P133" s="12"/>
      <c r="Q133" s="12"/>
      <c r="R133" s="13"/>
      <c r="S133" s="12">
        <f t="shared" si="18"/>
        <v>450</v>
      </c>
      <c r="T133" s="12">
        <f t="shared" si="19"/>
        <v>9</v>
      </c>
      <c r="U133" s="57"/>
      <c r="V133" s="15">
        <v>0.04</v>
      </c>
      <c r="W133" s="15">
        <f t="shared" si="20"/>
        <v>0.36</v>
      </c>
    </row>
    <row r="134" spans="1:25" x14ac:dyDescent="0.2">
      <c r="A134" s="11" t="s">
        <v>162</v>
      </c>
      <c r="B134" s="11" t="s">
        <v>163</v>
      </c>
      <c r="C134" s="11" t="s">
        <v>162</v>
      </c>
      <c r="D134" s="11" t="s">
        <v>275</v>
      </c>
      <c r="E134" s="12">
        <v>25</v>
      </c>
      <c r="F134" s="12">
        <v>750</v>
      </c>
      <c r="G134" s="12">
        <v>10</v>
      </c>
      <c r="H134" s="12">
        <v>50</v>
      </c>
      <c r="I134" s="12"/>
      <c r="J134" s="12"/>
      <c r="K134" s="12"/>
      <c r="L134" s="12"/>
      <c r="M134" s="12"/>
      <c r="N134" s="12"/>
      <c r="O134" s="12"/>
      <c r="P134" s="12"/>
      <c r="Q134" s="12"/>
      <c r="R134" s="13"/>
      <c r="S134" s="12">
        <f t="shared" si="18"/>
        <v>0</v>
      </c>
      <c r="T134" s="12">
        <f t="shared" si="19"/>
        <v>0</v>
      </c>
      <c r="U134" s="57"/>
      <c r="V134" s="15">
        <v>0.04</v>
      </c>
      <c r="W134" s="15">
        <f t="shared" si="20"/>
        <v>0</v>
      </c>
    </row>
    <row r="135" spans="1:25" x14ac:dyDescent="0.2">
      <c r="A135" s="36" t="s">
        <v>218</v>
      </c>
      <c r="B135" s="36" t="s">
        <v>163</v>
      </c>
      <c r="C135" s="31" t="s">
        <v>219</v>
      </c>
      <c r="D135" s="36" t="s">
        <v>277</v>
      </c>
      <c r="E135" s="12">
        <v>25</v>
      </c>
      <c r="F135" s="12">
        <v>750</v>
      </c>
      <c r="G135" s="12">
        <v>10</v>
      </c>
      <c r="H135" s="12">
        <v>50</v>
      </c>
      <c r="I135" s="12"/>
      <c r="J135" s="12"/>
      <c r="K135" s="12"/>
      <c r="L135" s="12"/>
      <c r="M135" s="12"/>
      <c r="N135" s="12"/>
      <c r="O135" s="12"/>
      <c r="P135" s="12"/>
      <c r="Q135" s="12"/>
      <c r="R135" s="13"/>
      <c r="S135" s="12">
        <f t="shared" si="18"/>
        <v>0</v>
      </c>
      <c r="T135" s="12">
        <f t="shared" si="19"/>
        <v>0</v>
      </c>
      <c r="U135" s="57"/>
      <c r="V135" s="15">
        <v>0.04</v>
      </c>
      <c r="W135" s="15">
        <f t="shared" si="20"/>
        <v>0</v>
      </c>
    </row>
    <row r="136" spans="1:25" x14ac:dyDescent="0.2">
      <c r="A136" s="11" t="s">
        <v>132</v>
      </c>
      <c r="B136" s="11" t="s">
        <v>133</v>
      </c>
      <c r="C136" s="11" t="s">
        <v>132</v>
      </c>
      <c r="D136" s="11" t="s">
        <v>275</v>
      </c>
      <c r="E136" s="12">
        <v>25</v>
      </c>
      <c r="F136" s="12">
        <v>900</v>
      </c>
      <c r="G136" s="12">
        <v>10</v>
      </c>
      <c r="H136" s="12">
        <v>50</v>
      </c>
      <c r="I136" s="12"/>
      <c r="J136" s="12"/>
      <c r="K136" s="12"/>
      <c r="L136" s="12"/>
      <c r="M136" s="12"/>
      <c r="N136" s="12"/>
      <c r="O136" s="12">
        <v>200</v>
      </c>
      <c r="P136" s="12"/>
      <c r="Q136" s="12"/>
      <c r="R136" s="13"/>
      <c r="S136" s="12">
        <f t="shared" si="18"/>
        <v>200</v>
      </c>
      <c r="T136" s="12">
        <f t="shared" si="19"/>
        <v>4</v>
      </c>
      <c r="U136" s="57"/>
      <c r="V136" s="15">
        <v>0.06</v>
      </c>
      <c r="W136" s="15">
        <f t="shared" si="20"/>
        <v>0.24</v>
      </c>
    </row>
    <row r="137" spans="1:25" x14ac:dyDescent="0.2">
      <c r="A137" s="36" t="s">
        <v>264</v>
      </c>
      <c r="B137" s="36" t="s">
        <v>133</v>
      </c>
      <c r="C137" s="31" t="s">
        <v>265</v>
      </c>
      <c r="D137" s="36" t="s">
        <v>277</v>
      </c>
      <c r="E137" s="12">
        <v>25</v>
      </c>
      <c r="F137" s="12">
        <v>900</v>
      </c>
      <c r="G137" s="12">
        <v>10</v>
      </c>
      <c r="H137" s="12">
        <v>50</v>
      </c>
      <c r="I137" s="12"/>
      <c r="J137" s="12"/>
      <c r="K137" s="12"/>
      <c r="L137" s="12"/>
      <c r="M137" s="12"/>
      <c r="N137" s="12"/>
      <c r="O137" s="12">
        <v>200</v>
      </c>
      <c r="P137" s="12"/>
      <c r="Q137" s="12"/>
      <c r="R137" s="13"/>
      <c r="S137" s="12">
        <f t="shared" si="18"/>
        <v>200</v>
      </c>
      <c r="T137" s="12">
        <f t="shared" si="19"/>
        <v>4</v>
      </c>
      <c r="U137" s="57"/>
      <c r="V137" s="15">
        <v>0.06</v>
      </c>
      <c r="W137" s="15">
        <f t="shared" si="20"/>
        <v>0.24</v>
      </c>
    </row>
    <row r="138" spans="1:25" x14ac:dyDescent="0.2">
      <c r="A138" s="11" t="s">
        <v>134</v>
      </c>
      <c r="B138" s="11" t="s">
        <v>135</v>
      </c>
      <c r="C138" s="11" t="s">
        <v>134</v>
      </c>
      <c r="D138" s="11" t="s">
        <v>275</v>
      </c>
      <c r="E138" s="12">
        <v>25</v>
      </c>
      <c r="F138" s="12">
        <v>1200</v>
      </c>
      <c r="G138" s="12">
        <v>10</v>
      </c>
      <c r="H138" s="12">
        <v>50</v>
      </c>
      <c r="I138" s="12"/>
      <c r="J138" s="12"/>
      <c r="K138" s="12"/>
      <c r="L138" s="12"/>
      <c r="M138" s="12"/>
      <c r="N138" s="12"/>
      <c r="O138" s="12"/>
      <c r="P138" s="12"/>
      <c r="Q138" s="12"/>
      <c r="R138" s="13"/>
      <c r="S138" s="12">
        <f t="shared" si="18"/>
        <v>0</v>
      </c>
      <c r="T138" s="12">
        <f t="shared" si="19"/>
        <v>0</v>
      </c>
      <c r="U138" s="57"/>
      <c r="V138" s="15">
        <v>0.08</v>
      </c>
      <c r="W138" s="15">
        <f t="shared" si="20"/>
        <v>0</v>
      </c>
    </row>
    <row r="139" spans="1:25" x14ac:dyDescent="0.2">
      <c r="A139" s="26" t="s">
        <v>451</v>
      </c>
      <c r="B139" s="36" t="s">
        <v>135</v>
      </c>
      <c r="C139" s="26">
        <v>90445810</v>
      </c>
      <c r="D139" s="36" t="s">
        <v>277</v>
      </c>
      <c r="E139" s="12" t="s">
        <v>63</v>
      </c>
      <c r="F139" s="12">
        <v>1200</v>
      </c>
      <c r="G139" s="12">
        <v>10</v>
      </c>
      <c r="H139" s="12">
        <v>50</v>
      </c>
      <c r="I139" s="12"/>
      <c r="J139" s="12"/>
      <c r="K139" s="12"/>
      <c r="L139" s="12"/>
      <c r="M139" s="12"/>
      <c r="N139" s="12"/>
      <c r="O139" s="12"/>
      <c r="P139" s="12"/>
      <c r="Q139" s="12"/>
      <c r="R139" s="13"/>
      <c r="S139" s="12">
        <f t="shared" si="18"/>
        <v>0</v>
      </c>
      <c r="T139" s="12">
        <f t="shared" si="19"/>
        <v>0</v>
      </c>
      <c r="U139" s="57"/>
      <c r="V139" s="15">
        <v>0.08</v>
      </c>
      <c r="W139" s="15">
        <f t="shared" si="20"/>
        <v>0</v>
      </c>
    </row>
    <row r="140" spans="1:25" x14ac:dyDescent="0.2">
      <c r="A140" s="11" t="s">
        <v>238</v>
      </c>
      <c r="B140" s="11" t="s">
        <v>239</v>
      </c>
      <c r="C140" s="11" t="s">
        <v>238</v>
      </c>
      <c r="D140" s="11" t="s">
        <v>275</v>
      </c>
      <c r="E140" s="12">
        <v>25</v>
      </c>
      <c r="F140" s="12">
        <v>1524</v>
      </c>
      <c r="G140" s="12">
        <v>10</v>
      </c>
      <c r="H140" s="12">
        <v>50</v>
      </c>
      <c r="I140" s="12"/>
      <c r="J140" s="12"/>
      <c r="K140" s="12"/>
      <c r="L140" s="12"/>
      <c r="M140" s="12"/>
      <c r="N140" s="12"/>
      <c r="O140" s="12"/>
      <c r="P140" s="12"/>
      <c r="Q140" s="12"/>
      <c r="R140" s="13"/>
      <c r="S140" s="12">
        <f t="shared" si="18"/>
        <v>0</v>
      </c>
      <c r="T140" s="12">
        <f t="shared" si="19"/>
        <v>0</v>
      </c>
      <c r="U140" s="57"/>
      <c r="V140" s="15">
        <v>0.08</v>
      </c>
      <c r="W140" s="15">
        <f t="shared" si="20"/>
        <v>0</v>
      </c>
    </row>
    <row r="141" spans="1:25" x14ac:dyDescent="0.2">
      <c r="A141" s="11" t="s">
        <v>164</v>
      </c>
      <c r="B141" s="11" t="s">
        <v>165</v>
      </c>
      <c r="C141" s="11" t="s">
        <v>164</v>
      </c>
      <c r="D141" s="11" t="s">
        <v>275</v>
      </c>
      <c r="E141" s="12">
        <v>25</v>
      </c>
      <c r="F141" s="12">
        <v>1800</v>
      </c>
      <c r="G141" s="12">
        <v>10</v>
      </c>
      <c r="H141" s="12">
        <v>50</v>
      </c>
      <c r="I141" s="12"/>
      <c r="J141" s="12"/>
      <c r="K141" s="12"/>
      <c r="L141" s="12"/>
      <c r="M141" s="12"/>
      <c r="N141" s="12"/>
      <c r="O141" s="12"/>
      <c r="P141" s="12"/>
      <c r="Q141" s="12"/>
      <c r="R141" s="13"/>
      <c r="S141" s="12">
        <f t="shared" si="18"/>
        <v>0</v>
      </c>
      <c r="T141" s="12">
        <f t="shared" si="19"/>
        <v>0</v>
      </c>
      <c r="U141" s="57"/>
      <c r="V141" s="15">
        <v>0.12</v>
      </c>
      <c r="W141" s="15">
        <f t="shared" si="20"/>
        <v>0</v>
      </c>
    </row>
    <row r="142" spans="1:25" x14ac:dyDescent="0.2">
      <c r="A142" s="36" t="s">
        <v>227</v>
      </c>
      <c r="B142" s="36" t="s">
        <v>165</v>
      </c>
      <c r="C142" s="36">
        <v>90445900</v>
      </c>
      <c r="D142" s="36" t="s">
        <v>277</v>
      </c>
      <c r="E142" s="12">
        <v>25</v>
      </c>
      <c r="F142" s="12">
        <v>1800</v>
      </c>
      <c r="G142" s="12">
        <v>10</v>
      </c>
      <c r="H142" s="12">
        <v>50</v>
      </c>
      <c r="I142" s="12"/>
      <c r="J142" s="12"/>
      <c r="K142" s="12"/>
      <c r="L142" s="12"/>
      <c r="M142" s="12"/>
      <c r="N142" s="12">
        <v>100</v>
      </c>
      <c r="O142" s="12"/>
      <c r="P142" s="12"/>
      <c r="Q142" s="12"/>
      <c r="R142" s="13"/>
      <c r="S142" s="12">
        <f t="shared" si="18"/>
        <v>100</v>
      </c>
      <c r="T142" s="12">
        <f t="shared" si="19"/>
        <v>2</v>
      </c>
      <c r="U142" s="57"/>
      <c r="V142" s="15">
        <v>0.12</v>
      </c>
      <c r="W142" s="15">
        <f t="shared" si="20"/>
        <v>0.24</v>
      </c>
      <c r="X142" s="43"/>
    </row>
    <row r="143" spans="1:25" x14ac:dyDescent="0.2">
      <c r="A143" s="36" t="s">
        <v>301</v>
      </c>
      <c r="B143" s="36" t="s">
        <v>302</v>
      </c>
      <c r="C143" s="36">
        <v>90446000</v>
      </c>
      <c r="D143" s="36" t="s">
        <v>277</v>
      </c>
      <c r="E143" s="12">
        <v>25</v>
      </c>
      <c r="F143" s="12">
        <v>2400</v>
      </c>
      <c r="G143" s="12">
        <v>10</v>
      </c>
      <c r="H143" s="12">
        <v>50</v>
      </c>
      <c r="I143" s="12"/>
      <c r="J143" s="12"/>
      <c r="K143" s="12"/>
      <c r="L143" s="12"/>
      <c r="M143" s="12"/>
      <c r="N143" s="12"/>
      <c r="O143" s="12"/>
      <c r="P143" s="12"/>
      <c r="Q143" s="12"/>
      <c r="R143" s="13"/>
      <c r="S143" s="12">
        <f t="shared" si="18"/>
        <v>0</v>
      </c>
      <c r="T143" s="12">
        <f t="shared" si="19"/>
        <v>0</v>
      </c>
      <c r="U143" s="57"/>
      <c r="V143" s="15">
        <v>0.12</v>
      </c>
      <c r="W143" s="15">
        <f t="shared" si="20"/>
        <v>0</v>
      </c>
      <c r="X143" s="43"/>
    </row>
    <row r="144" spans="1:25" x14ac:dyDescent="0.2">
      <c r="A144" s="305"/>
      <c r="B144" s="305"/>
      <c r="C144" s="305"/>
      <c r="D144" s="305"/>
      <c r="E144" s="305"/>
      <c r="F144" s="305"/>
      <c r="G144" s="305"/>
      <c r="H144" s="305"/>
      <c r="I144" s="36">
        <f t="shared" ref="I144:T144" si="21">SUBTOTAL(9,I5:I143)</f>
        <v>300</v>
      </c>
      <c r="J144" s="36">
        <f>SUBTOTAL(9,J5:J143)</f>
        <v>350</v>
      </c>
      <c r="K144" s="36">
        <f t="shared" ref="K144:N144" si="22">SUBTOTAL(9,K5:K143)</f>
        <v>1050</v>
      </c>
      <c r="L144" s="36">
        <f t="shared" si="22"/>
        <v>200</v>
      </c>
      <c r="M144" s="36">
        <f t="shared" si="22"/>
        <v>3825</v>
      </c>
      <c r="N144" s="36">
        <f t="shared" si="22"/>
        <v>15300</v>
      </c>
      <c r="O144" s="36">
        <f t="shared" si="21"/>
        <v>9370</v>
      </c>
      <c r="P144" s="36">
        <f t="shared" si="21"/>
        <v>1000</v>
      </c>
      <c r="Q144" s="36">
        <f t="shared" si="21"/>
        <v>650</v>
      </c>
      <c r="R144" s="36">
        <f t="shared" si="21"/>
        <v>0</v>
      </c>
      <c r="S144" s="36">
        <f t="shared" si="21"/>
        <v>32045</v>
      </c>
      <c r="T144" s="36">
        <f t="shared" si="21"/>
        <v>346</v>
      </c>
      <c r="U144" s="59"/>
      <c r="V144" s="12"/>
      <c r="W144" s="36">
        <f>SUBTOTAL(9,W5:W143)</f>
        <v>22.969999999999995</v>
      </c>
      <c r="X144" s="3">
        <f>SUM(X13:X143)</f>
        <v>21.060000000000002</v>
      </c>
      <c r="Y144" s="3">
        <f>SUM(Y13:Y143)</f>
        <v>99.999999999999972</v>
      </c>
    </row>
    <row r="145" spans="1:23" x14ac:dyDescent="0.2">
      <c r="A145" s="305"/>
      <c r="B145" s="305"/>
      <c r="C145" s="305"/>
      <c r="D145" s="305"/>
      <c r="E145" s="305"/>
      <c r="F145" s="305"/>
      <c r="G145" s="305"/>
      <c r="H145" s="305"/>
      <c r="I145" s="36">
        <v>1</v>
      </c>
      <c r="J145" s="36">
        <v>5</v>
      </c>
      <c r="K145" s="36">
        <v>14</v>
      </c>
      <c r="L145" s="36">
        <v>2</v>
      </c>
      <c r="M145" s="36">
        <v>34</v>
      </c>
      <c r="N145" s="36">
        <v>139</v>
      </c>
      <c r="O145" s="36">
        <v>115</v>
      </c>
      <c r="P145" s="36">
        <v>10</v>
      </c>
      <c r="Q145" s="36">
        <v>26</v>
      </c>
      <c r="R145" s="36"/>
      <c r="S145" s="36"/>
      <c r="T145" s="36">
        <f>SUM(I145:R145)</f>
        <v>346</v>
      </c>
      <c r="W145" s="3">
        <f>W144/30</f>
        <v>0.7656666666666665</v>
      </c>
    </row>
    <row r="146" spans="1:23" x14ac:dyDescent="0.2">
      <c r="A146" s="305"/>
      <c r="B146" s="305"/>
      <c r="C146" s="305"/>
      <c r="D146" s="305"/>
      <c r="E146" s="305"/>
      <c r="F146" s="305"/>
      <c r="G146" s="305"/>
      <c r="H146" s="305"/>
      <c r="I146" s="36">
        <v>0.13</v>
      </c>
      <c r="J146" s="36">
        <v>0.2</v>
      </c>
      <c r="K146" s="36">
        <v>0.92</v>
      </c>
      <c r="L146" s="36">
        <v>0.12</v>
      </c>
      <c r="M146" s="36">
        <v>2.2799999999999998</v>
      </c>
      <c r="N146" s="36">
        <v>7.94</v>
      </c>
      <c r="O146" s="36">
        <v>8.18</v>
      </c>
      <c r="P146" s="36">
        <v>0.6</v>
      </c>
      <c r="Q146" s="36">
        <v>2.6</v>
      </c>
      <c r="R146" s="36"/>
      <c r="S146" s="36"/>
      <c r="T146" s="36">
        <f>SUM(I146:R146)</f>
        <v>22.970000000000002</v>
      </c>
    </row>
    <row r="147" spans="1:23" x14ac:dyDescent="0.2">
      <c r="A147" s="34"/>
      <c r="B147" s="34"/>
      <c r="C147" s="34"/>
      <c r="D147" s="34"/>
      <c r="E147" s="34"/>
      <c r="F147" s="34"/>
      <c r="G147" s="34"/>
      <c r="H147" s="34"/>
    </row>
    <row r="148" spans="1:23" x14ac:dyDescent="0.2">
      <c r="A148" s="28" t="s">
        <v>136</v>
      </c>
      <c r="B148" s="28" t="s">
        <v>136</v>
      </c>
      <c r="C148" s="30"/>
      <c r="D148" s="30"/>
      <c r="E148" s="8" t="s">
        <v>10</v>
      </c>
      <c r="F148" s="8" t="s">
        <v>137</v>
      </c>
      <c r="G148" s="300" t="s">
        <v>138</v>
      </c>
      <c r="H148" s="301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12"/>
      <c r="T148" s="12"/>
      <c r="U148" s="35"/>
      <c r="V148" s="12"/>
      <c r="W148" s="15"/>
    </row>
    <row r="149" spans="1:23" x14ac:dyDescent="0.2">
      <c r="A149" s="36"/>
      <c r="B149" s="36"/>
      <c r="C149" s="36"/>
      <c r="D149" s="36"/>
      <c r="E149" s="8"/>
      <c r="F149" s="8"/>
      <c r="G149" s="8" t="s">
        <v>139</v>
      </c>
      <c r="H149" s="8" t="s">
        <v>140</v>
      </c>
      <c r="I149" s="8" t="s">
        <v>140</v>
      </c>
      <c r="J149" s="8" t="s">
        <v>140</v>
      </c>
      <c r="K149" s="8" t="s">
        <v>140</v>
      </c>
      <c r="L149" s="8" t="s">
        <v>140</v>
      </c>
      <c r="M149" s="8" t="s">
        <v>140</v>
      </c>
      <c r="N149" s="8" t="s">
        <v>140</v>
      </c>
      <c r="O149" s="8" t="s">
        <v>140</v>
      </c>
      <c r="P149" s="8" t="s">
        <v>140</v>
      </c>
      <c r="Q149" s="8" t="s">
        <v>140</v>
      </c>
      <c r="R149" s="8" t="s">
        <v>140</v>
      </c>
      <c r="S149" s="36" t="s">
        <v>140</v>
      </c>
      <c r="T149" s="36" t="s">
        <v>12</v>
      </c>
      <c r="U149" s="37"/>
      <c r="V149" s="12"/>
      <c r="W149" s="15"/>
    </row>
    <row r="150" spans="1:23" x14ac:dyDescent="0.2">
      <c r="A150" s="38" t="s">
        <v>142</v>
      </c>
      <c r="B150" s="38" t="s">
        <v>143</v>
      </c>
      <c r="C150" s="38" t="s">
        <v>142</v>
      </c>
      <c r="D150" s="38" t="s">
        <v>142</v>
      </c>
      <c r="E150" s="12">
        <v>13</v>
      </c>
      <c r="F150" s="12">
        <v>25</v>
      </c>
      <c r="G150" s="12">
        <v>5</v>
      </c>
      <c r="H150" s="12">
        <v>125</v>
      </c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>
        <f>SUM(I150:R150)</f>
        <v>0</v>
      </c>
      <c r="T150" s="12">
        <f>$S150/$H150</f>
        <v>0</v>
      </c>
      <c r="U150" s="39"/>
      <c r="V150" s="15">
        <v>0.09</v>
      </c>
      <c r="W150" s="15">
        <f>$T150*$V150</f>
        <v>0</v>
      </c>
    </row>
    <row r="151" spans="1:23" x14ac:dyDescent="0.2">
      <c r="A151" s="38" t="s">
        <v>144</v>
      </c>
      <c r="B151" s="38" t="s">
        <v>145</v>
      </c>
      <c r="C151" s="38" t="s">
        <v>144</v>
      </c>
      <c r="D151" s="38" t="s">
        <v>144</v>
      </c>
      <c r="E151" s="12">
        <v>19</v>
      </c>
      <c r="F151" s="12">
        <v>25</v>
      </c>
      <c r="G151" s="12">
        <v>5</v>
      </c>
      <c r="H151" s="12">
        <v>125</v>
      </c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>
        <f>SUM(I151:R151)</f>
        <v>0</v>
      </c>
      <c r="T151" s="12">
        <f>$S151/$H151</f>
        <v>0</v>
      </c>
      <c r="U151" s="39"/>
      <c r="V151" s="15">
        <v>0.15</v>
      </c>
      <c r="W151" s="15">
        <f>$T151*$V151</f>
        <v>0</v>
      </c>
    </row>
    <row r="152" spans="1:23" x14ac:dyDescent="0.2">
      <c r="B152" s="3"/>
      <c r="I152" s="36">
        <f t="shared" ref="I152:R152" si="23">SUM(I150:I151)</f>
        <v>0</v>
      </c>
      <c r="J152" s="36">
        <f t="shared" si="23"/>
        <v>0</v>
      </c>
      <c r="K152" s="36">
        <f t="shared" si="23"/>
        <v>0</v>
      </c>
      <c r="L152" s="36">
        <f t="shared" si="23"/>
        <v>0</v>
      </c>
      <c r="M152" s="36">
        <f t="shared" si="23"/>
        <v>0</v>
      </c>
      <c r="N152" s="36">
        <f t="shared" si="23"/>
        <v>0</v>
      </c>
      <c r="O152" s="36">
        <f t="shared" si="23"/>
        <v>0</v>
      </c>
      <c r="P152" s="36">
        <f t="shared" si="23"/>
        <v>0</v>
      </c>
      <c r="Q152" s="36">
        <f t="shared" si="23"/>
        <v>0</v>
      </c>
      <c r="R152" s="36">
        <f t="shared" si="23"/>
        <v>0</v>
      </c>
      <c r="S152" s="36">
        <f>SUBTOTAL(9,S150:S151)</f>
        <v>0</v>
      </c>
      <c r="T152" s="36">
        <f>SUBTOTAL(9,T150:T151)</f>
        <v>0</v>
      </c>
      <c r="U152" s="37"/>
      <c r="V152" s="12"/>
      <c r="W152" s="33">
        <f>SUBTOTAL(9,W150:W151)</f>
        <v>0</v>
      </c>
    </row>
    <row r="153" spans="1:23" x14ac:dyDescent="0.2">
      <c r="B153" s="3"/>
      <c r="I153" s="40"/>
      <c r="J153" s="40"/>
      <c r="K153" s="40"/>
      <c r="L153" s="40"/>
      <c r="M153" s="40"/>
      <c r="N153" s="40"/>
      <c r="O153" s="40"/>
      <c r="P153" s="40"/>
      <c r="Q153" s="40"/>
      <c r="R153" s="40"/>
      <c r="S153" s="36">
        <v>0</v>
      </c>
      <c r="T153" s="36">
        <v>0</v>
      </c>
      <c r="U153" s="35"/>
      <c r="V153" s="12"/>
      <c r="W153" s="33">
        <v>0</v>
      </c>
    </row>
  </sheetData>
  <autoFilter ref="D3:D146"/>
  <mergeCells count="11">
    <mergeCell ref="V3:W3"/>
    <mergeCell ref="A1:H1"/>
    <mergeCell ref="A2:D2"/>
    <mergeCell ref="E2:H2"/>
    <mergeCell ref="G3:H3"/>
    <mergeCell ref="S3:T3"/>
    <mergeCell ref="A109:B109"/>
    <mergeCell ref="A144:H144"/>
    <mergeCell ref="A145:H145"/>
    <mergeCell ref="A146:H146"/>
    <mergeCell ref="G148:H148"/>
  </mergeCells>
  <conditionalFormatting sqref="A5:XFD143">
    <cfRule type="expression" dxfId="401" priority="2">
      <formula>MOD(ROW(),2)</formula>
    </cfRule>
  </conditionalFormatting>
  <conditionalFormatting sqref="S5:S143">
    <cfRule type="cellIs" dxfId="400" priority="4" operator="greaterThan">
      <formula>10000</formula>
    </cfRule>
  </conditionalFormatting>
  <conditionalFormatting sqref="S110:S143">
    <cfRule type="cellIs" dxfId="399" priority="5" operator="greaterThan">
      <formula>2000</formula>
    </cfRule>
  </conditionalFormatting>
  <conditionalFormatting sqref="W5:W108">
    <cfRule type="cellIs" dxfId="398" priority="3" operator="greaterThan">
      <formula>10</formula>
    </cfRule>
  </conditionalFormatting>
  <conditionalFormatting sqref="W139">
    <cfRule type="cellIs" dxfId="397" priority="1" operator="greaterThan">
      <formula>10</formula>
    </cfRule>
  </conditionalFormatting>
  <pageMargins left="0.25" right="0.25" top="0.75" bottom="0.75" header="0.3" footer="0.3"/>
  <pageSetup paperSize="9" scale="69" fitToHeight="0" orientation="landscape" r:id="rId1"/>
  <headerFooter alignWithMargins="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6">
    <pageSetUpPr fitToPage="1"/>
  </sheetPr>
  <dimension ref="A1:Y153"/>
  <sheetViews>
    <sheetView zoomScaleNormal="100" workbookViewId="0">
      <pane xSplit="4" ySplit="4" topLeftCell="E5" activePane="bottomRight" state="frozen"/>
      <selection pane="topRight" activeCell="D1" sqref="D1"/>
      <selection pane="bottomLeft" activeCell="A4" sqref="A4"/>
      <selection pane="bottomRight" activeCell="E5" sqref="E5"/>
    </sheetView>
  </sheetViews>
  <sheetFormatPr defaultColWidth="9.140625" defaultRowHeight="12.75" x14ac:dyDescent="0.2"/>
  <cols>
    <col min="1" max="1" width="12.5703125" style="3" customWidth="1"/>
    <col min="2" max="2" width="14" style="41" customWidth="1"/>
    <col min="3" max="3" width="14" style="3" bestFit="1" customWidth="1"/>
    <col min="4" max="4" width="12.28515625" style="3" customWidth="1"/>
    <col min="5" max="5" width="7.85546875" style="3" customWidth="1"/>
    <col min="6" max="6" width="8.5703125" style="3" customWidth="1"/>
    <col min="7" max="7" width="6.140625" style="3" customWidth="1"/>
    <col min="8" max="8" width="6.42578125" style="3" customWidth="1"/>
    <col min="9" max="17" width="10.140625" style="3" customWidth="1"/>
    <col min="18" max="18" width="8.28515625" style="3" customWidth="1"/>
    <col min="19" max="19" width="10.7109375" style="3" bestFit="1" customWidth="1"/>
    <col min="20" max="20" width="8.28515625" style="3" bestFit="1" customWidth="1"/>
    <col min="21" max="22" width="9.42578125" style="3" customWidth="1"/>
    <col min="23" max="23" width="9.28515625" style="3" customWidth="1"/>
    <col min="24" max="16384" width="9.140625" style="3"/>
  </cols>
  <sheetData>
    <row r="1" spans="1:25" x14ac:dyDescent="0.2">
      <c r="A1" s="303" t="s">
        <v>281</v>
      </c>
      <c r="B1" s="303"/>
      <c r="C1" s="303"/>
      <c r="D1" s="303"/>
      <c r="E1" s="303"/>
      <c r="F1" s="303"/>
      <c r="G1" s="303"/>
      <c r="H1" s="303"/>
      <c r="I1" s="30" t="s">
        <v>494</v>
      </c>
      <c r="J1" s="30" t="s">
        <v>498</v>
      </c>
      <c r="K1" s="30" t="s">
        <v>498</v>
      </c>
      <c r="L1" s="30" t="s">
        <v>498</v>
      </c>
      <c r="M1" s="30" t="s">
        <v>498</v>
      </c>
      <c r="N1" s="30" t="s">
        <v>504</v>
      </c>
      <c r="O1" s="30" t="s">
        <v>507</v>
      </c>
      <c r="P1" s="30"/>
      <c r="Q1" s="30"/>
      <c r="R1" s="20"/>
      <c r="S1" s="20"/>
      <c r="T1" s="20"/>
    </row>
    <row r="2" spans="1:25" x14ac:dyDescent="0.2">
      <c r="A2" s="303" t="s">
        <v>509</v>
      </c>
      <c r="B2" s="303"/>
      <c r="C2" s="303"/>
      <c r="D2" s="303"/>
      <c r="E2" s="303"/>
      <c r="F2" s="303"/>
      <c r="G2" s="303"/>
      <c r="H2" s="303"/>
      <c r="I2" s="10"/>
      <c r="J2" s="10"/>
      <c r="K2" s="10"/>
      <c r="L2" s="10"/>
      <c r="M2" s="10"/>
      <c r="N2" s="10"/>
      <c r="O2" s="10"/>
      <c r="P2" s="10"/>
      <c r="Q2" s="10"/>
      <c r="R2" s="8"/>
      <c r="S2" s="8"/>
      <c r="T2" s="8"/>
      <c r="U2" s="29"/>
      <c r="V2" s="29"/>
      <c r="W2" s="30"/>
    </row>
    <row r="3" spans="1:25" x14ac:dyDescent="0.2">
      <c r="A3" s="8" t="s">
        <v>0</v>
      </c>
      <c r="B3" s="8" t="s">
        <v>1</v>
      </c>
      <c r="C3" s="8" t="s">
        <v>2</v>
      </c>
      <c r="D3" s="8" t="s">
        <v>274</v>
      </c>
      <c r="E3" s="8" t="s">
        <v>3</v>
      </c>
      <c r="F3" s="8" t="s">
        <v>4</v>
      </c>
      <c r="G3" s="302" t="s">
        <v>5</v>
      </c>
      <c r="H3" s="302"/>
      <c r="I3" s="31" t="s">
        <v>465</v>
      </c>
      <c r="J3" s="31" t="s">
        <v>472</v>
      </c>
      <c r="K3" s="31" t="s">
        <v>482</v>
      </c>
      <c r="L3" s="31" t="s">
        <v>491</v>
      </c>
      <c r="M3" s="31" t="s">
        <v>499</v>
      </c>
      <c r="N3" s="31" t="s">
        <v>502</v>
      </c>
      <c r="O3" s="31" t="s">
        <v>506</v>
      </c>
      <c r="P3" s="31" t="s">
        <v>510</v>
      </c>
      <c r="Q3" s="31" t="s">
        <v>512</v>
      </c>
      <c r="R3" s="36"/>
      <c r="S3" s="302" t="s">
        <v>6</v>
      </c>
      <c r="T3" s="302"/>
      <c r="U3" s="55"/>
      <c r="V3" s="300" t="s">
        <v>7</v>
      </c>
      <c r="W3" s="301"/>
    </row>
    <row r="4" spans="1:25" x14ac:dyDescent="0.2">
      <c r="A4" s="36" t="s">
        <v>8</v>
      </c>
      <c r="B4" s="36"/>
      <c r="C4" s="36"/>
      <c r="D4" s="36"/>
      <c r="E4" s="7" t="s">
        <v>9</v>
      </c>
      <c r="F4" s="36" t="s">
        <v>10</v>
      </c>
      <c r="G4" s="8" t="s">
        <v>11</v>
      </c>
      <c r="H4" s="8" t="s">
        <v>12</v>
      </c>
      <c r="I4" s="36" t="s">
        <v>466</v>
      </c>
      <c r="J4" s="36" t="s">
        <v>473</v>
      </c>
      <c r="K4" s="36" t="s">
        <v>483</v>
      </c>
      <c r="L4" s="36" t="s">
        <v>492</v>
      </c>
      <c r="M4" s="36" t="s">
        <v>497</v>
      </c>
      <c r="N4" s="36" t="s">
        <v>503</v>
      </c>
      <c r="O4" s="36" t="s">
        <v>507</v>
      </c>
      <c r="P4" s="36" t="s">
        <v>511</v>
      </c>
      <c r="Q4" s="36" t="s">
        <v>513</v>
      </c>
      <c r="R4" s="36"/>
      <c r="S4" s="8" t="s">
        <v>13</v>
      </c>
      <c r="T4" s="8" t="s">
        <v>12</v>
      </c>
      <c r="U4" s="56"/>
      <c r="V4" s="10" t="s">
        <v>14</v>
      </c>
      <c r="W4" s="10" t="s">
        <v>15</v>
      </c>
    </row>
    <row r="5" spans="1:25" x14ac:dyDescent="0.2">
      <c r="A5" s="11" t="s">
        <v>383</v>
      </c>
      <c r="B5" s="11" t="s">
        <v>384</v>
      </c>
      <c r="C5" s="11" t="s">
        <v>383</v>
      </c>
      <c r="D5" s="11" t="s">
        <v>275</v>
      </c>
      <c r="E5" s="12">
        <v>15</v>
      </c>
      <c r="F5" s="12">
        <v>225</v>
      </c>
      <c r="G5" s="12">
        <v>10</v>
      </c>
      <c r="H5" s="12">
        <v>400</v>
      </c>
      <c r="I5" s="12"/>
      <c r="J5" s="12"/>
      <c r="K5" s="12"/>
      <c r="L5" s="12"/>
      <c r="M5" s="12"/>
      <c r="N5" s="12"/>
      <c r="O5" s="12"/>
      <c r="P5" s="12"/>
      <c r="Q5" s="12"/>
      <c r="R5" s="13"/>
      <c r="S5" s="12">
        <f t="shared" ref="S5:S19" si="0">SUM(I5:R5)</f>
        <v>0</v>
      </c>
      <c r="T5" s="12">
        <f t="shared" ref="T5:T19" si="1">$S5/$H5</f>
        <v>0</v>
      </c>
      <c r="U5" s="57"/>
      <c r="V5" s="15">
        <v>0.06</v>
      </c>
      <c r="W5" s="15">
        <f t="shared" ref="W5:W19" si="2">$T5*$V5</f>
        <v>0</v>
      </c>
      <c r="X5" s="43">
        <f>SUM(W5:W19)</f>
        <v>1.9100000000000001</v>
      </c>
      <c r="Y5" s="3">
        <f>X5*100/$X$144</f>
        <v>9.0693257359924022</v>
      </c>
    </row>
    <row r="6" spans="1:25" x14ac:dyDescent="0.2">
      <c r="A6" s="11" t="s">
        <v>385</v>
      </c>
      <c r="B6" s="11" t="s">
        <v>386</v>
      </c>
      <c r="C6" s="11" t="s">
        <v>385</v>
      </c>
      <c r="D6" s="11" t="s">
        <v>275</v>
      </c>
      <c r="E6" s="12">
        <v>15</v>
      </c>
      <c r="F6" s="12">
        <v>300</v>
      </c>
      <c r="G6" s="12">
        <v>10</v>
      </c>
      <c r="H6" s="12">
        <v>300</v>
      </c>
      <c r="I6" s="12"/>
      <c r="J6" s="12"/>
      <c r="K6" s="12"/>
      <c r="L6" s="12"/>
      <c r="M6" s="12"/>
      <c r="N6" s="12"/>
      <c r="O6" s="12"/>
      <c r="P6" s="12"/>
      <c r="Q6" s="12"/>
      <c r="R6" s="13"/>
      <c r="S6" s="12">
        <f t="shared" si="0"/>
        <v>0</v>
      </c>
      <c r="T6" s="12">
        <f t="shared" si="1"/>
        <v>0</v>
      </c>
      <c r="U6" s="57"/>
      <c r="V6" s="15">
        <v>0.06</v>
      </c>
      <c r="W6" s="15">
        <f t="shared" si="2"/>
        <v>0</v>
      </c>
      <c r="X6" s="43"/>
    </row>
    <row r="7" spans="1:25" x14ac:dyDescent="0.2">
      <c r="A7" s="36" t="s">
        <v>387</v>
      </c>
      <c r="B7" s="36" t="s">
        <v>259</v>
      </c>
      <c r="C7" s="31" t="s">
        <v>388</v>
      </c>
      <c r="D7" s="36" t="s">
        <v>277</v>
      </c>
      <c r="E7" s="12" t="s">
        <v>167</v>
      </c>
      <c r="F7" s="12">
        <v>300</v>
      </c>
      <c r="G7" s="12">
        <v>10</v>
      </c>
      <c r="H7" s="12">
        <v>300</v>
      </c>
      <c r="I7" s="12"/>
      <c r="J7" s="12"/>
      <c r="K7" s="12"/>
      <c r="L7" s="12"/>
      <c r="M7" s="12"/>
      <c r="N7" s="12"/>
      <c r="O7" s="12"/>
      <c r="P7" s="12"/>
      <c r="Q7" s="12"/>
      <c r="R7" s="13"/>
      <c r="S7" s="12">
        <f t="shared" si="0"/>
        <v>0</v>
      </c>
      <c r="T7" s="12">
        <f t="shared" si="1"/>
        <v>0</v>
      </c>
      <c r="U7" s="57"/>
      <c r="V7" s="15">
        <v>0.06</v>
      </c>
      <c r="W7" s="15">
        <f t="shared" si="2"/>
        <v>0</v>
      </c>
      <c r="X7" s="43"/>
    </row>
    <row r="8" spans="1:25" x14ac:dyDescent="0.2">
      <c r="A8" s="11" t="s">
        <v>258</v>
      </c>
      <c r="B8" s="11" t="s">
        <v>259</v>
      </c>
      <c r="C8" s="11" t="s">
        <v>258</v>
      </c>
      <c r="D8" s="11" t="s">
        <v>275</v>
      </c>
      <c r="E8" s="12">
        <v>15</v>
      </c>
      <c r="F8" s="12">
        <v>375</v>
      </c>
      <c r="G8" s="12">
        <v>10</v>
      </c>
      <c r="H8" s="12">
        <v>200</v>
      </c>
      <c r="I8" s="12"/>
      <c r="J8" s="12"/>
      <c r="K8" s="12"/>
      <c r="L8" s="12"/>
      <c r="M8" s="12"/>
      <c r="N8" s="12"/>
      <c r="O8" s="12"/>
      <c r="P8" s="12"/>
      <c r="Q8" s="12"/>
      <c r="R8" s="13"/>
      <c r="S8" s="12">
        <f t="shared" si="0"/>
        <v>0</v>
      </c>
      <c r="T8" s="12">
        <f t="shared" si="1"/>
        <v>0</v>
      </c>
      <c r="U8" s="57"/>
      <c r="V8" s="15">
        <v>0.06</v>
      </c>
      <c r="W8" s="15">
        <f t="shared" si="2"/>
        <v>0</v>
      </c>
      <c r="X8" s="43"/>
    </row>
    <row r="9" spans="1:25" x14ac:dyDescent="0.2">
      <c r="A9" s="11" t="s">
        <v>26</v>
      </c>
      <c r="B9" s="11" t="s">
        <v>27</v>
      </c>
      <c r="C9" s="11" t="s">
        <v>26</v>
      </c>
      <c r="D9" s="11" t="s">
        <v>275</v>
      </c>
      <c r="E9" s="12">
        <v>15</v>
      </c>
      <c r="F9" s="12">
        <v>457</v>
      </c>
      <c r="G9" s="12">
        <v>10</v>
      </c>
      <c r="H9" s="12">
        <v>200</v>
      </c>
      <c r="I9" s="12"/>
      <c r="J9" s="12"/>
      <c r="K9" s="12"/>
      <c r="L9" s="12"/>
      <c r="M9" s="12"/>
      <c r="N9" s="12">
        <v>1400</v>
      </c>
      <c r="O9" s="12"/>
      <c r="P9" s="12"/>
      <c r="Q9" s="12"/>
      <c r="R9" s="13"/>
      <c r="S9" s="12">
        <f t="shared" si="0"/>
        <v>1400</v>
      </c>
      <c r="T9" s="12">
        <f t="shared" si="1"/>
        <v>7</v>
      </c>
      <c r="U9" s="57"/>
      <c r="V9" s="15">
        <v>0.05</v>
      </c>
      <c r="W9" s="15">
        <f t="shared" si="2"/>
        <v>0.35000000000000003</v>
      </c>
    </row>
    <row r="10" spans="1:25" x14ac:dyDescent="0.2">
      <c r="A10" s="36" t="s">
        <v>169</v>
      </c>
      <c r="B10" s="36" t="s">
        <v>27</v>
      </c>
      <c r="C10" s="36">
        <v>90441400</v>
      </c>
      <c r="D10" s="36" t="s">
        <v>277</v>
      </c>
      <c r="E10" s="12" t="s">
        <v>167</v>
      </c>
      <c r="F10" s="12">
        <v>450</v>
      </c>
      <c r="G10" s="12">
        <v>10</v>
      </c>
      <c r="H10" s="12">
        <v>200</v>
      </c>
      <c r="I10" s="12"/>
      <c r="J10" s="12"/>
      <c r="K10" s="12"/>
      <c r="L10" s="12"/>
      <c r="M10" s="12"/>
      <c r="N10" s="12"/>
      <c r="O10" s="12"/>
      <c r="P10" s="12"/>
      <c r="Q10" s="12"/>
      <c r="R10" s="13"/>
      <c r="S10" s="12">
        <f t="shared" si="0"/>
        <v>0</v>
      </c>
      <c r="T10" s="12">
        <f t="shared" si="1"/>
        <v>0</v>
      </c>
      <c r="U10" s="57"/>
      <c r="V10" s="15">
        <v>0.05</v>
      </c>
      <c r="W10" s="15">
        <f t="shared" si="2"/>
        <v>0</v>
      </c>
    </row>
    <row r="11" spans="1:25" x14ac:dyDescent="0.2">
      <c r="A11" s="11" t="s">
        <v>24</v>
      </c>
      <c r="B11" s="11" t="s">
        <v>25</v>
      </c>
      <c r="C11" s="11" t="s">
        <v>24</v>
      </c>
      <c r="D11" s="11" t="s">
        <v>275</v>
      </c>
      <c r="E11" s="12">
        <v>15</v>
      </c>
      <c r="F11" s="12">
        <v>610</v>
      </c>
      <c r="G11" s="12">
        <v>10</v>
      </c>
      <c r="H11" s="12">
        <v>100</v>
      </c>
      <c r="I11" s="12"/>
      <c r="J11" s="12"/>
      <c r="K11" s="12"/>
      <c r="L11" s="12"/>
      <c r="M11" s="12">
        <v>900</v>
      </c>
      <c r="N11" s="12">
        <v>3000</v>
      </c>
      <c r="O11" s="12"/>
      <c r="P11" s="12"/>
      <c r="Q11" s="12"/>
      <c r="R11" s="13"/>
      <c r="S11" s="12">
        <f t="shared" si="0"/>
        <v>3900</v>
      </c>
      <c r="T11" s="12">
        <f t="shared" si="1"/>
        <v>39</v>
      </c>
      <c r="U11" s="57"/>
      <c r="V11" s="15">
        <v>0.04</v>
      </c>
      <c r="W11" s="15">
        <f t="shared" si="2"/>
        <v>1.56</v>
      </c>
    </row>
    <row r="12" spans="1:25" x14ac:dyDescent="0.2">
      <c r="A12" s="36" t="s">
        <v>168</v>
      </c>
      <c r="B12" s="36" t="s">
        <v>25</v>
      </c>
      <c r="C12" s="36">
        <v>90441600</v>
      </c>
      <c r="D12" s="36" t="s">
        <v>277</v>
      </c>
      <c r="E12" s="12" t="s">
        <v>167</v>
      </c>
      <c r="F12" s="12">
        <v>600</v>
      </c>
      <c r="G12" s="12">
        <v>10</v>
      </c>
      <c r="H12" s="12">
        <v>100</v>
      </c>
      <c r="I12" s="12"/>
      <c r="J12" s="12"/>
      <c r="K12" s="12"/>
      <c r="L12" s="12"/>
      <c r="M12" s="12"/>
      <c r="N12" s="12"/>
      <c r="O12" s="12"/>
      <c r="P12" s="12"/>
      <c r="Q12" s="12"/>
      <c r="R12" s="13"/>
      <c r="S12" s="12">
        <f t="shared" si="0"/>
        <v>0</v>
      </c>
      <c r="T12" s="12">
        <f t="shared" si="1"/>
        <v>0</v>
      </c>
      <c r="U12" s="57"/>
      <c r="V12" s="15">
        <v>0.04</v>
      </c>
      <c r="W12" s="15">
        <f t="shared" si="2"/>
        <v>0</v>
      </c>
    </row>
    <row r="13" spans="1:25" x14ac:dyDescent="0.2">
      <c r="A13" s="11" t="s">
        <v>150</v>
      </c>
      <c r="B13" s="11" t="s">
        <v>151</v>
      </c>
      <c r="C13" s="11" t="s">
        <v>150</v>
      </c>
      <c r="D13" s="11" t="s">
        <v>275</v>
      </c>
      <c r="E13" s="12">
        <v>15</v>
      </c>
      <c r="F13" s="12">
        <v>760</v>
      </c>
      <c r="G13" s="12">
        <v>10</v>
      </c>
      <c r="H13" s="12">
        <v>100</v>
      </c>
      <c r="I13" s="12"/>
      <c r="J13" s="12"/>
      <c r="K13" s="12"/>
      <c r="L13" s="12"/>
      <c r="M13" s="12"/>
      <c r="N13" s="12"/>
      <c r="O13" s="12"/>
      <c r="P13" s="12"/>
      <c r="Q13" s="12"/>
      <c r="R13" s="13"/>
      <c r="S13" s="12">
        <f t="shared" si="0"/>
        <v>0</v>
      </c>
      <c r="T13" s="12">
        <f t="shared" si="1"/>
        <v>0</v>
      </c>
      <c r="U13" s="57"/>
      <c r="V13" s="15">
        <v>0.04</v>
      </c>
      <c r="W13" s="15">
        <f t="shared" si="2"/>
        <v>0</v>
      </c>
    </row>
    <row r="14" spans="1:25" x14ac:dyDescent="0.2">
      <c r="A14" s="11" t="s">
        <v>20</v>
      </c>
      <c r="B14" s="11" t="s">
        <v>21</v>
      </c>
      <c r="C14" s="11" t="s">
        <v>20</v>
      </c>
      <c r="D14" s="11" t="s">
        <v>275</v>
      </c>
      <c r="E14" s="12">
        <v>15</v>
      </c>
      <c r="F14" s="12">
        <v>915</v>
      </c>
      <c r="G14" s="12">
        <v>10</v>
      </c>
      <c r="H14" s="12">
        <v>100</v>
      </c>
      <c r="I14" s="12"/>
      <c r="J14" s="12"/>
      <c r="K14" s="12"/>
      <c r="L14" s="12"/>
      <c r="M14" s="12"/>
      <c r="N14" s="12"/>
      <c r="O14" s="12"/>
      <c r="P14" s="12"/>
      <c r="Q14" s="12"/>
      <c r="R14" s="13"/>
      <c r="S14" s="12">
        <f t="shared" si="0"/>
        <v>0</v>
      </c>
      <c r="T14" s="12">
        <f t="shared" si="1"/>
        <v>0</v>
      </c>
      <c r="U14" s="57"/>
      <c r="V14" s="15">
        <v>0.05</v>
      </c>
      <c r="W14" s="15">
        <f t="shared" si="2"/>
        <v>0</v>
      </c>
    </row>
    <row r="15" spans="1:25" x14ac:dyDescent="0.2">
      <c r="A15" s="13" t="s">
        <v>166</v>
      </c>
      <c r="B15" s="13" t="s">
        <v>21</v>
      </c>
      <c r="C15" s="13">
        <v>90441800</v>
      </c>
      <c r="D15" s="36" t="s">
        <v>277</v>
      </c>
      <c r="E15" s="12" t="s">
        <v>167</v>
      </c>
      <c r="F15" s="12">
        <v>900</v>
      </c>
      <c r="G15" s="12">
        <v>10</v>
      </c>
      <c r="H15" s="12">
        <v>100</v>
      </c>
      <c r="I15" s="12"/>
      <c r="J15" s="12"/>
      <c r="K15" s="12"/>
      <c r="L15" s="12"/>
      <c r="M15" s="12"/>
      <c r="N15" s="12"/>
      <c r="O15" s="12"/>
      <c r="P15" s="12"/>
      <c r="Q15" s="12"/>
      <c r="R15" s="13"/>
      <c r="S15" s="12">
        <f t="shared" si="0"/>
        <v>0</v>
      </c>
      <c r="T15" s="12">
        <f t="shared" si="1"/>
        <v>0</v>
      </c>
      <c r="U15" s="57"/>
      <c r="V15" s="15">
        <v>0.05</v>
      </c>
      <c r="W15" s="15">
        <f t="shared" si="2"/>
        <v>0</v>
      </c>
    </row>
    <row r="16" spans="1:25" x14ac:dyDescent="0.2">
      <c r="A16" s="11" t="s">
        <v>16</v>
      </c>
      <c r="B16" s="11" t="s">
        <v>17</v>
      </c>
      <c r="C16" s="11" t="s">
        <v>16</v>
      </c>
      <c r="D16" s="11" t="s">
        <v>275</v>
      </c>
      <c r="E16" s="12">
        <v>15</v>
      </c>
      <c r="F16" s="12">
        <v>1220</v>
      </c>
      <c r="G16" s="12">
        <v>10</v>
      </c>
      <c r="H16" s="12">
        <v>50</v>
      </c>
      <c r="I16" s="12"/>
      <c r="J16" s="12"/>
      <c r="K16" s="12"/>
      <c r="L16" s="12"/>
      <c r="M16" s="12"/>
      <c r="N16" s="12"/>
      <c r="O16" s="12"/>
      <c r="P16" s="12"/>
      <c r="Q16" s="12"/>
      <c r="R16" s="13"/>
      <c r="S16" s="12">
        <f t="shared" si="0"/>
        <v>0</v>
      </c>
      <c r="T16" s="12">
        <f t="shared" si="1"/>
        <v>0</v>
      </c>
      <c r="U16" s="57"/>
      <c r="V16" s="15">
        <v>0.04</v>
      </c>
      <c r="W16" s="15">
        <f t="shared" si="2"/>
        <v>0</v>
      </c>
    </row>
    <row r="17" spans="1:25" x14ac:dyDescent="0.2">
      <c r="A17" s="11" t="s">
        <v>148</v>
      </c>
      <c r="B17" s="11" t="s">
        <v>149</v>
      </c>
      <c r="C17" s="11" t="s">
        <v>148</v>
      </c>
      <c r="D17" s="11" t="s">
        <v>275</v>
      </c>
      <c r="E17" s="12">
        <v>15</v>
      </c>
      <c r="F17" s="12">
        <v>1524</v>
      </c>
      <c r="G17" s="12">
        <v>10</v>
      </c>
      <c r="H17" s="12">
        <v>50</v>
      </c>
      <c r="I17" s="12"/>
      <c r="J17" s="12"/>
      <c r="K17" s="12"/>
      <c r="L17" s="12"/>
      <c r="M17" s="12"/>
      <c r="N17" s="12"/>
      <c r="O17" s="12"/>
      <c r="P17" s="12"/>
      <c r="Q17" s="12"/>
      <c r="R17" s="13"/>
      <c r="S17" s="12">
        <f t="shared" si="0"/>
        <v>0</v>
      </c>
      <c r="T17" s="12">
        <f t="shared" si="1"/>
        <v>0</v>
      </c>
      <c r="U17" s="57"/>
      <c r="V17" s="15">
        <v>0.05</v>
      </c>
      <c r="W17" s="15">
        <f t="shared" si="2"/>
        <v>0</v>
      </c>
    </row>
    <row r="18" spans="1:25" x14ac:dyDescent="0.2">
      <c r="A18" s="11" t="s">
        <v>146</v>
      </c>
      <c r="B18" s="11" t="s">
        <v>147</v>
      </c>
      <c r="C18" s="11" t="s">
        <v>146</v>
      </c>
      <c r="D18" s="11" t="s">
        <v>275</v>
      </c>
      <c r="E18" s="12">
        <v>15</v>
      </c>
      <c r="F18" s="12">
        <v>1800</v>
      </c>
      <c r="G18" s="12">
        <v>10</v>
      </c>
      <c r="H18" s="12">
        <v>50</v>
      </c>
      <c r="I18" s="12"/>
      <c r="J18" s="12"/>
      <c r="K18" s="12"/>
      <c r="L18" s="12"/>
      <c r="M18" s="12"/>
      <c r="N18" s="12"/>
      <c r="O18" s="12"/>
      <c r="P18" s="12"/>
      <c r="Q18" s="12"/>
      <c r="R18" s="13"/>
      <c r="S18" s="12">
        <f t="shared" si="0"/>
        <v>0</v>
      </c>
      <c r="T18" s="12">
        <f t="shared" si="1"/>
        <v>0</v>
      </c>
      <c r="U18" s="57"/>
      <c r="V18" s="15">
        <v>0.06</v>
      </c>
      <c r="W18" s="15">
        <f t="shared" si="2"/>
        <v>0</v>
      </c>
    </row>
    <row r="19" spans="1:25" x14ac:dyDescent="0.2">
      <c r="A19" s="11" t="s">
        <v>353</v>
      </c>
      <c r="B19" s="11" t="s">
        <v>354</v>
      </c>
      <c r="C19" s="11" t="s">
        <v>146</v>
      </c>
      <c r="D19" s="11" t="s">
        <v>275</v>
      </c>
      <c r="E19" s="12">
        <v>15</v>
      </c>
      <c r="F19" s="12">
        <v>2100</v>
      </c>
      <c r="G19" s="12">
        <v>10</v>
      </c>
      <c r="H19" s="12">
        <v>50</v>
      </c>
      <c r="I19" s="12"/>
      <c r="J19" s="12"/>
      <c r="K19" s="12"/>
      <c r="L19" s="12"/>
      <c r="M19" s="12"/>
      <c r="N19" s="12"/>
      <c r="O19" s="12"/>
      <c r="P19" s="12"/>
      <c r="Q19" s="12"/>
      <c r="R19" s="13"/>
      <c r="S19" s="12">
        <f t="shared" si="0"/>
        <v>0</v>
      </c>
      <c r="T19" s="12">
        <f t="shared" si="1"/>
        <v>0</v>
      </c>
      <c r="U19" s="57"/>
      <c r="V19" s="15">
        <v>0.06</v>
      </c>
      <c r="W19" s="15">
        <f t="shared" si="2"/>
        <v>0</v>
      </c>
    </row>
    <row r="20" spans="1:25" ht="15" x14ac:dyDescent="0.2">
      <c r="A20" s="60" t="s">
        <v>28</v>
      </c>
      <c r="B20" s="60"/>
      <c r="C20" s="60"/>
      <c r="D20" s="60"/>
      <c r="E20" s="60"/>
      <c r="F20" s="12"/>
      <c r="G20" s="20"/>
      <c r="H20" s="20"/>
      <c r="I20" s="12"/>
      <c r="J20" s="12"/>
      <c r="K20" s="12"/>
      <c r="L20" s="12"/>
      <c r="M20" s="12"/>
      <c r="N20" s="12"/>
      <c r="O20" s="12"/>
      <c r="P20" s="12"/>
      <c r="Q20" s="12"/>
      <c r="R20" s="21"/>
      <c r="S20" s="12"/>
      <c r="T20" s="12"/>
      <c r="U20" s="57"/>
      <c r="V20" s="12"/>
      <c r="W20" s="15"/>
    </row>
    <row r="21" spans="1:25" x14ac:dyDescent="0.2">
      <c r="A21" s="11" t="s">
        <v>260</v>
      </c>
      <c r="B21" s="11" t="s">
        <v>229</v>
      </c>
      <c r="C21" s="11" t="s">
        <v>260</v>
      </c>
      <c r="D21" s="11" t="s">
        <v>275</v>
      </c>
      <c r="E21" s="12">
        <v>20</v>
      </c>
      <c r="F21" s="12">
        <v>100</v>
      </c>
      <c r="G21" s="12">
        <v>10</v>
      </c>
      <c r="H21" s="12">
        <v>500</v>
      </c>
      <c r="I21" s="12"/>
      <c r="J21" s="12"/>
      <c r="K21" s="12"/>
      <c r="L21" s="12"/>
      <c r="M21" s="12"/>
      <c r="N21" s="12"/>
      <c r="O21" s="12"/>
      <c r="P21" s="12"/>
      <c r="Q21" s="12"/>
      <c r="R21" s="13"/>
      <c r="S21" s="12">
        <f t="shared" ref="S21:S37" si="3">SUM(I21:R21)</f>
        <v>0</v>
      </c>
      <c r="T21" s="12">
        <f t="shared" ref="T21:T37" si="4">$S21/$H21</f>
        <v>0</v>
      </c>
      <c r="U21" s="57"/>
      <c r="V21" s="15">
        <v>0.06</v>
      </c>
      <c r="W21" s="15">
        <f t="shared" ref="W21:W37" si="5">$T21*$V21</f>
        <v>0</v>
      </c>
      <c r="X21" s="43">
        <f>SUM(W21:W37)</f>
        <v>4.09</v>
      </c>
      <c r="Y21" s="3">
        <f>X21*100/$X$144</f>
        <v>19.420702754036085</v>
      </c>
    </row>
    <row r="22" spans="1:25" x14ac:dyDescent="0.2">
      <c r="A22" s="36" t="s">
        <v>228</v>
      </c>
      <c r="B22" s="36" t="s">
        <v>229</v>
      </c>
      <c r="C22" s="36">
        <v>90442100</v>
      </c>
      <c r="D22" s="36" t="s">
        <v>277</v>
      </c>
      <c r="E22" s="12" t="s">
        <v>46</v>
      </c>
      <c r="F22" s="12">
        <v>100</v>
      </c>
      <c r="G22" s="12">
        <v>10</v>
      </c>
      <c r="H22" s="12">
        <v>500</v>
      </c>
      <c r="I22" s="12"/>
      <c r="J22" s="12"/>
      <c r="K22" s="12"/>
      <c r="L22" s="12"/>
      <c r="M22" s="12"/>
      <c r="N22" s="12"/>
      <c r="O22" s="12"/>
      <c r="P22" s="12"/>
      <c r="Q22" s="12"/>
      <c r="R22" s="13"/>
      <c r="S22" s="12">
        <f t="shared" si="3"/>
        <v>0</v>
      </c>
      <c r="T22" s="12">
        <f t="shared" si="4"/>
        <v>0</v>
      </c>
      <c r="U22" s="57"/>
      <c r="V22" s="15">
        <v>0.06</v>
      </c>
      <c r="W22" s="15">
        <f t="shared" si="5"/>
        <v>0</v>
      </c>
      <c r="X22" s="43"/>
    </row>
    <row r="23" spans="1:25" x14ac:dyDescent="0.2">
      <c r="A23" s="36" t="s">
        <v>172</v>
      </c>
      <c r="B23" s="36" t="s">
        <v>173</v>
      </c>
      <c r="C23" s="36">
        <v>90447000</v>
      </c>
      <c r="D23" s="36" t="s">
        <v>277</v>
      </c>
      <c r="E23" s="12" t="s">
        <v>46</v>
      </c>
      <c r="F23" s="12">
        <v>240</v>
      </c>
      <c r="G23" s="12">
        <v>10</v>
      </c>
      <c r="H23" s="12">
        <v>250</v>
      </c>
      <c r="I23" s="12"/>
      <c r="J23" s="12"/>
      <c r="K23" s="12"/>
      <c r="L23" s="12"/>
      <c r="M23" s="12"/>
      <c r="N23" s="12">
        <v>3000</v>
      </c>
      <c r="O23" s="12">
        <v>2000</v>
      </c>
      <c r="P23" s="12"/>
      <c r="Q23" s="12"/>
      <c r="R23" s="13"/>
      <c r="S23" s="12">
        <f t="shared" si="3"/>
        <v>5000</v>
      </c>
      <c r="T23" s="12">
        <f t="shared" si="4"/>
        <v>20</v>
      </c>
      <c r="U23" s="57"/>
      <c r="V23" s="15">
        <v>0.06</v>
      </c>
      <c r="W23" s="15">
        <f t="shared" si="5"/>
        <v>1.2</v>
      </c>
    </row>
    <row r="24" spans="1:25" x14ac:dyDescent="0.2">
      <c r="A24" s="11" t="s">
        <v>389</v>
      </c>
      <c r="B24" s="11" t="s">
        <v>390</v>
      </c>
      <c r="C24" s="11" t="s">
        <v>389</v>
      </c>
      <c r="D24" s="11" t="s">
        <v>275</v>
      </c>
      <c r="E24" s="12">
        <v>20</v>
      </c>
      <c r="F24" s="12">
        <v>300</v>
      </c>
      <c r="G24" s="12">
        <v>10</v>
      </c>
      <c r="H24" s="12">
        <v>200</v>
      </c>
      <c r="I24" s="12"/>
      <c r="J24" s="12"/>
      <c r="K24" s="12"/>
      <c r="L24" s="12"/>
      <c r="M24" s="12"/>
      <c r="N24" s="12">
        <v>1400</v>
      </c>
      <c r="O24" s="12"/>
      <c r="P24" s="12"/>
      <c r="Q24" s="12"/>
      <c r="R24" s="13"/>
      <c r="S24" s="12">
        <f t="shared" si="3"/>
        <v>1400</v>
      </c>
      <c r="T24" s="12">
        <f t="shared" si="4"/>
        <v>7</v>
      </c>
      <c r="U24" s="57"/>
      <c r="V24" s="15">
        <v>0.06</v>
      </c>
      <c r="W24" s="15">
        <f t="shared" si="5"/>
        <v>0.42</v>
      </c>
    </row>
    <row r="25" spans="1:25" x14ac:dyDescent="0.2">
      <c r="A25" s="11" t="s">
        <v>50</v>
      </c>
      <c r="B25" s="11" t="s">
        <v>51</v>
      </c>
      <c r="C25" s="11" t="s">
        <v>50</v>
      </c>
      <c r="D25" s="11" t="s">
        <v>275</v>
      </c>
      <c r="E25" s="12">
        <v>20</v>
      </c>
      <c r="F25" s="12">
        <v>457</v>
      </c>
      <c r="G25" s="12">
        <v>10</v>
      </c>
      <c r="H25" s="12">
        <v>100</v>
      </c>
      <c r="I25" s="12"/>
      <c r="J25" s="12"/>
      <c r="K25" s="12"/>
      <c r="L25" s="12"/>
      <c r="M25" s="12"/>
      <c r="N25" s="12"/>
      <c r="O25" s="12"/>
      <c r="P25" s="12"/>
      <c r="Q25" s="12"/>
      <c r="R25" s="13"/>
      <c r="S25" s="12">
        <f t="shared" si="3"/>
        <v>0</v>
      </c>
      <c r="T25" s="12">
        <f t="shared" si="4"/>
        <v>0</v>
      </c>
      <c r="U25" s="57"/>
      <c r="V25" s="15">
        <v>0.04</v>
      </c>
      <c r="W25" s="15">
        <f t="shared" si="5"/>
        <v>0</v>
      </c>
    </row>
    <row r="26" spans="1:25" x14ac:dyDescent="0.2">
      <c r="A26" s="36" t="s">
        <v>171</v>
      </c>
      <c r="B26" s="36" t="s">
        <v>51</v>
      </c>
      <c r="C26" s="36">
        <v>90442400</v>
      </c>
      <c r="D26" s="36" t="s">
        <v>277</v>
      </c>
      <c r="E26" s="12" t="s">
        <v>46</v>
      </c>
      <c r="F26" s="12">
        <v>450</v>
      </c>
      <c r="G26" s="12">
        <v>10</v>
      </c>
      <c r="H26" s="12">
        <v>100</v>
      </c>
      <c r="I26" s="12"/>
      <c r="J26" s="12"/>
      <c r="K26" s="12"/>
      <c r="L26" s="12"/>
      <c r="M26" s="12"/>
      <c r="N26" s="12"/>
      <c r="O26" s="12"/>
      <c r="P26" s="12"/>
      <c r="Q26" s="12"/>
      <c r="R26" s="13"/>
      <c r="S26" s="12">
        <f t="shared" si="3"/>
        <v>0</v>
      </c>
      <c r="T26" s="12">
        <f t="shared" si="4"/>
        <v>0</v>
      </c>
      <c r="U26" s="57"/>
      <c r="V26" s="15">
        <v>0.04</v>
      </c>
      <c r="W26" s="15">
        <f t="shared" si="5"/>
        <v>0</v>
      </c>
    </row>
    <row r="27" spans="1:25" x14ac:dyDescent="0.2">
      <c r="A27" s="11" t="s">
        <v>47</v>
      </c>
      <c r="B27" s="11" t="s">
        <v>48</v>
      </c>
      <c r="C27" s="11" t="s">
        <v>47</v>
      </c>
      <c r="D27" s="11" t="s">
        <v>275</v>
      </c>
      <c r="E27" s="12">
        <v>20</v>
      </c>
      <c r="F27" s="12">
        <v>610</v>
      </c>
      <c r="G27" s="12">
        <v>10</v>
      </c>
      <c r="H27" s="12">
        <v>100</v>
      </c>
      <c r="I27" s="12"/>
      <c r="J27" s="12"/>
      <c r="K27" s="12"/>
      <c r="L27" s="12"/>
      <c r="M27" s="12"/>
      <c r="N27" s="12"/>
      <c r="O27" s="12"/>
      <c r="P27" s="12"/>
      <c r="Q27" s="12"/>
      <c r="R27" s="13"/>
      <c r="S27" s="12">
        <f t="shared" si="3"/>
        <v>0</v>
      </c>
      <c r="T27" s="12">
        <f t="shared" si="4"/>
        <v>0</v>
      </c>
      <c r="U27" s="57"/>
      <c r="V27" s="15">
        <v>0.06</v>
      </c>
      <c r="W27" s="15">
        <f t="shared" si="5"/>
        <v>0</v>
      </c>
    </row>
    <row r="28" spans="1:25" x14ac:dyDescent="0.2">
      <c r="A28" s="36" t="s">
        <v>49</v>
      </c>
      <c r="B28" s="36" t="s">
        <v>48</v>
      </c>
      <c r="C28" s="36">
        <v>90442600</v>
      </c>
      <c r="D28" s="36" t="s">
        <v>277</v>
      </c>
      <c r="E28" s="12" t="s">
        <v>46</v>
      </c>
      <c r="F28" s="12">
        <v>600</v>
      </c>
      <c r="G28" s="12">
        <v>10</v>
      </c>
      <c r="H28" s="12">
        <v>100</v>
      </c>
      <c r="I28" s="12"/>
      <c r="J28" s="12"/>
      <c r="K28" s="12"/>
      <c r="L28" s="12"/>
      <c r="M28" s="12"/>
      <c r="N28" s="12">
        <v>1600</v>
      </c>
      <c r="O28" s="12"/>
      <c r="P28" s="12"/>
      <c r="Q28" s="12"/>
      <c r="R28" s="13"/>
      <c r="S28" s="12">
        <f t="shared" si="3"/>
        <v>1600</v>
      </c>
      <c r="T28" s="12">
        <f t="shared" si="4"/>
        <v>16</v>
      </c>
      <c r="U28" s="57"/>
      <c r="V28" s="15">
        <v>0.06</v>
      </c>
      <c r="W28" s="15">
        <f t="shared" si="5"/>
        <v>0.96</v>
      </c>
    </row>
    <row r="29" spans="1:25" x14ac:dyDescent="0.2">
      <c r="A29" s="11" t="s">
        <v>154</v>
      </c>
      <c r="B29" s="11" t="s">
        <v>43</v>
      </c>
      <c r="C29" s="11" t="s">
        <v>154</v>
      </c>
      <c r="D29" s="11" t="s">
        <v>275</v>
      </c>
      <c r="E29" s="12">
        <v>20</v>
      </c>
      <c r="F29" s="12">
        <v>760</v>
      </c>
      <c r="G29" s="12">
        <v>10</v>
      </c>
      <c r="H29" s="12">
        <v>100</v>
      </c>
      <c r="I29" s="12"/>
      <c r="J29" s="12"/>
      <c r="K29" s="12"/>
      <c r="L29" s="12"/>
      <c r="M29" s="12"/>
      <c r="N29" s="12"/>
      <c r="O29" s="12"/>
      <c r="P29" s="12"/>
      <c r="Q29" s="12"/>
      <c r="R29" s="13"/>
      <c r="S29" s="12">
        <f t="shared" si="3"/>
        <v>0</v>
      </c>
      <c r="T29" s="12">
        <f t="shared" si="4"/>
        <v>0</v>
      </c>
      <c r="U29" s="57"/>
      <c r="V29" s="15">
        <v>7.0000000000000007E-2</v>
      </c>
      <c r="W29" s="15">
        <f t="shared" si="5"/>
        <v>0</v>
      </c>
    </row>
    <row r="30" spans="1:25" x14ac:dyDescent="0.2">
      <c r="A30" s="36" t="s">
        <v>45</v>
      </c>
      <c r="B30" s="36" t="s">
        <v>43</v>
      </c>
      <c r="C30" s="36">
        <v>90442700</v>
      </c>
      <c r="D30" s="36" t="s">
        <v>277</v>
      </c>
      <c r="E30" s="12" t="s">
        <v>46</v>
      </c>
      <c r="F30" s="12">
        <v>750</v>
      </c>
      <c r="G30" s="12">
        <v>10</v>
      </c>
      <c r="H30" s="12">
        <v>100</v>
      </c>
      <c r="I30" s="12"/>
      <c r="J30" s="12"/>
      <c r="K30" s="12"/>
      <c r="L30" s="12"/>
      <c r="M30" s="12"/>
      <c r="N30" s="12">
        <v>1900</v>
      </c>
      <c r="O30" s="12"/>
      <c r="P30" s="12"/>
      <c r="Q30" s="12"/>
      <c r="R30" s="13"/>
      <c r="S30" s="12">
        <f t="shared" si="3"/>
        <v>1900</v>
      </c>
      <c r="T30" s="12">
        <f t="shared" si="4"/>
        <v>19</v>
      </c>
      <c r="U30" s="57"/>
      <c r="V30" s="15">
        <v>7.0000000000000007E-2</v>
      </c>
      <c r="W30" s="15">
        <f t="shared" si="5"/>
        <v>1.33</v>
      </c>
    </row>
    <row r="31" spans="1:25" x14ac:dyDescent="0.2">
      <c r="A31" s="11" t="s">
        <v>38</v>
      </c>
      <c r="B31" s="11" t="s">
        <v>39</v>
      </c>
      <c r="C31" s="11" t="s">
        <v>38</v>
      </c>
      <c r="D31" s="11" t="s">
        <v>275</v>
      </c>
      <c r="E31" s="12">
        <v>20</v>
      </c>
      <c r="F31" s="12">
        <v>915</v>
      </c>
      <c r="G31" s="12">
        <v>10</v>
      </c>
      <c r="H31" s="12">
        <v>50</v>
      </c>
      <c r="I31" s="12"/>
      <c r="J31" s="12"/>
      <c r="K31" s="12"/>
      <c r="L31" s="12"/>
      <c r="M31" s="12"/>
      <c r="N31" s="12"/>
      <c r="O31" s="12"/>
      <c r="P31" s="12"/>
      <c r="Q31" s="12"/>
      <c r="R31" s="13"/>
      <c r="S31" s="12">
        <f t="shared" si="3"/>
        <v>0</v>
      </c>
      <c r="T31" s="12">
        <f t="shared" si="4"/>
        <v>0</v>
      </c>
      <c r="U31" s="57"/>
      <c r="V31" s="15">
        <v>0.04</v>
      </c>
      <c r="W31" s="15">
        <f t="shared" si="5"/>
        <v>0</v>
      </c>
    </row>
    <row r="32" spans="1:25" x14ac:dyDescent="0.2">
      <c r="A32" s="36" t="s">
        <v>170</v>
      </c>
      <c r="B32" s="36" t="s">
        <v>39</v>
      </c>
      <c r="C32" s="36">
        <v>90442800</v>
      </c>
      <c r="D32" s="36" t="s">
        <v>277</v>
      </c>
      <c r="E32" s="12" t="s">
        <v>46</v>
      </c>
      <c r="F32" s="12">
        <v>900</v>
      </c>
      <c r="G32" s="12">
        <v>10</v>
      </c>
      <c r="H32" s="12">
        <v>50</v>
      </c>
      <c r="I32" s="12"/>
      <c r="J32" s="12"/>
      <c r="K32" s="12"/>
      <c r="L32" s="12"/>
      <c r="M32" s="12"/>
      <c r="N32" s="12"/>
      <c r="O32" s="12"/>
      <c r="P32" s="12"/>
      <c r="Q32" s="12"/>
      <c r="R32" s="13"/>
      <c r="S32" s="12">
        <f t="shared" si="3"/>
        <v>0</v>
      </c>
      <c r="T32" s="12">
        <f t="shared" si="4"/>
        <v>0</v>
      </c>
      <c r="U32" s="57"/>
      <c r="V32" s="15">
        <v>0.04</v>
      </c>
      <c r="W32" s="15">
        <f t="shared" si="5"/>
        <v>0</v>
      </c>
    </row>
    <row r="33" spans="1:25" x14ac:dyDescent="0.2">
      <c r="A33" s="11" t="s">
        <v>34</v>
      </c>
      <c r="B33" s="11" t="s">
        <v>35</v>
      </c>
      <c r="C33" s="11" t="s">
        <v>34</v>
      </c>
      <c r="D33" s="11" t="s">
        <v>275</v>
      </c>
      <c r="E33" s="12">
        <v>20</v>
      </c>
      <c r="F33" s="12">
        <v>1220</v>
      </c>
      <c r="G33" s="12">
        <v>10</v>
      </c>
      <c r="H33" s="12">
        <v>50</v>
      </c>
      <c r="I33" s="12"/>
      <c r="J33" s="12"/>
      <c r="K33" s="12"/>
      <c r="L33" s="12"/>
      <c r="M33" s="12"/>
      <c r="N33" s="12"/>
      <c r="O33" s="12"/>
      <c r="P33" s="12"/>
      <c r="Q33" s="12"/>
      <c r="R33" s="13"/>
      <c r="S33" s="12">
        <f t="shared" si="3"/>
        <v>0</v>
      </c>
      <c r="T33" s="12">
        <f t="shared" si="4"/>
        <v>0</v>
      </c>
      <c r="U33" s="57"/>
      <c r="V33" s="15">
        <v>0.06</v>
      </c>
      <c r="W33" s="15">
        <f t="shared" si="5"/>
        <v>0</v>
      </c>
    </row>
    <row r="34" spans="1:25" x14ac:dyDescent="0.2">
      <c r="A34" s="11" t="s">
        <v>32</v>
      </c>
      <c r="B34" s="11" t="s">
        <v>33</v>
      </c>
      <c r="C34" s="11" t="s">
        <v>32</v>
      </c>
      <c r="D34" s="11" t="s">
        <v>275</v>
      </c>
      <c r="E34" s="12">
        <v>20</v>
      </c>
      <c r="F34" s="12">
        <v>1524</v>
      </c>
      <c r="G34" s="12">
        <v>10</v>
      </c>
      <c r="H34" s="12">
        <v>50</v>
      </c>
      <c r="I34" s="12"/>
      <c r="J34" s="12"/>
      <c r="K34" s="12"/>
      <c r="L34" s="12"/>
      <c r="M34" s="12"/>
      <c r="N34" s="12"/>
      <c r="O34" s="12"/>
      <c r="P34" s="12"/>
      <c r="Q34" s="12"/>
      <c r="R34" s="13"/>
      <c r="S34" s="12">
        <f t="shared" si="3"/>
        <v>0</v>
      </c>
      <c r="T34" s="12">
        <f t="shared" si="4"/>
        <v>0</v>
      </c>
      <c r="U34" s="57"/>
      <c r="V34" s="15">
        <v>7.0000000000000007E-2</v>
      </c>
      <c r="W34" s="15">
        <f t="shared" si="5"/>
        <v>0</v>
      </c>
    </row>
    <row r="35" spans="1:25" x14ac:dyDescent="0.2">
      <c r="A35" s="11" t="s">
        <v>214</v>
      </c>
      <c r="B35" s="11" t="s">
        <v>30</v>
      </c>
      <c r="C35" s="11" t="s">
        <v>214</v>
      </c>
      <c r="D35" s="11" t="s">
        <v>275</v>
      </c>
      <c r="E35" s="12">
        <v>20</v>
      </c>
      <c r="F35" s="12">
        <v>1800</v>
      </c>
      <c r="G35" s="12">
        <v>10</v>
      </c>
      <c r="H35" s="12">
        <v>50</v>
      </c>
      <c r="I35" s="12"/>
      <c r="J35" s="12"/>
      <c r="K35" s="12"/>
      <c r="L35" s="12"/>
      <c r="M35" s="12"/>
      <c r="N35" s="12"/>
      <c r="O35" s="12">
        <v>100</v>
      </c>
      <c r="P35" s="12"/>
      <c r="Q35" s="12"/>
      <c r="R35" s="13"/>
      <c r="S35" s="12">
        <f t="shared" si="3"/>
        <v>100</v>
      </c>
      <c r="T35" s="12">
        <f t="shared" si="4"/>
        <v>2</v>
      </c>
      <c r="U35" s="57"/>
      <c r="V35" s="15">
        <v>0.09</v>
      </c>
      <c r="W35" s="15">
        <f t="shared" si="5"/>
        <v>0.18</v>
      </c>
    </row>
    <row r="36" spans="1:25" x14ac:dyDescent="0.2">
      <c r="A36" s="11" t="s">
        <v>212</v>
      </c>
      <c r="B36" s="11" t="s">
        <v>213</v>
      </c>
      <c r="C36" s="11" t="s">
        <v>212</v>
      </c>
      <c r="D36" s="11" t="s">
        <v>275</v>
      </c>
      <c r="E36" s="12">
        <v>20</v>
      </c>
      <c r="F36" s="12">
        <v>2100</v>
      </c>
      <c r="G36" s="12">
        <v>10</v>
      </c>
      <c r="H36" s="12">
        <v>50</v>
      </c>
      <c r="I36" s="12"/>
      <c r="J36" s="12"/>
      <c r="K36" s="12"/>
      <c r="L36" s="12"/>
      <c r="M36" s="12"/>
      <c r="N36" s="12"/>
      <c r="O36" s="12"/>
      <c r="P36" s="12"/>
      <c r="Q36" s="12"/>
      <c r="R36" s="13"/>
      <c r="S36" s="12">
        <f t="shared" si="3"/>
        <v>0</v>
      </c>
      <c r="T36" s="12">
        <f t="shared" si="4"/>
        <v>0</v>
      </c>
      <c r="U36" s="57"/>
      <c r="V36" s="15">
        <v>7.0000000000000007E-2</v>
      </c>
      <c r="W36" s="15">
        <f t="shared" si="5"/>
        <v>0</v>
      </c>
    </row>
    <row r="37" spans="1:25" x14ac:dyDescent="0.2">
      <c r="A37" s="11" t="s">
        <v>242</v>
      </c>
      <c r="B37" s="11" t="s">
        <v>243</v>
      </c>
      <c r="C37" s="11" t="s">
        <v>242</v>
      </c>
      <c r="D37" s="11" t="s">
        <v>275</v>
      </c>
      <c r="E37" s="12">
        <v>20</v>
      </c>
      <c r="F37" s="12">
        <v>2400</v>
      </c>
      <c r="G37" s="12">
        <v>10</v>
      </c>
      <c r="H37" s="12">
        <v>50</v>
      </c>
      <c r="I37" s="12"/>
      <c r="J37" s="12"/>
      <c r="K37" s="12"/>
      <c r="L37" s="12"/>
      <c r="M37" s="12"/>
      <c r="N37" s="12"/>
      <c r="O37" s="12"/>
      <c r="P37" s="12"/>
      <c r="Q37" s="12"/>
      <c r="R37" s="13"/>
      <c r="S37" s="12">
        <f t="shared" si="3"/>
        <v>0</v>
      </c>
      <c r="T37" s="12">
        <f t="shared" si="4"/>
        <v>0</v>
      </c>
      <c r="U37" s="57"/>
      <c r="V37" s="15">
        <v>7.0000000000000007E-2</v>
      </c>
      <c r="W37" s="15">
        <f t="shared" si="5"/>
        <v>0</v>
      </c>
    </row>
    <row r="38" spans="1:25" ht="15" x14ac:dyDescent="0.2">
      <c r="A38" s="60" t="s">
        <v>52</v>
      </c>
      <c r="B38" s="60"/>
      <c r="C38" s="60"/>
      <c r="D38" s="60"/>
      <c r="E38" s="60"/>
      <c r="F38" s="24"/>
      <c r="G38" s="10"/>
      <c r="H38" s="10"/>
      <c r="I38" s="12"/>
      <c r="J38" s="12"/>
      <c r="K38" s="12"/>
      <c r="L38" s="12"/>
      <c r="M38" s="12"/>
      <c r="N38" s="12"/>
      <c r="O38" s="12"/>
      <c r="P38" s="12"/>
      <c r="Q38" s="12"/>
      <c r="R38" s="25"/>
      <c r="S38" s="12"/>
      <c r="T38" s="12"/>
      <c r="U38" s="57"/>
      <c r="V38" s="12"/>
      <c r="W38" s="15"/>
    </row>
    <row r="39" spans="1:25" x14ac:dyDescent="0.2">
      <c r="A39" s="11" t="s">
        <v>261</v>
      </c>
      <c r="B39" s="11" t="s">
        <v>262</v>
      </c>
      <c r="C39" s="11" t="s">
        <v>261</v>
      </c>
      <c r="D39" s="11" t="s">
        <v>275</v>
      </c>
      <c r="E39" s="12">
        <v>25</v>
      </c>
      <c r="F39" s="12">
        <v>200</v>
      </c>
      <c r="G39" s="12">
        <v>10</v>
      </c>
      <c r="H39" s="12">
        <v>150</v>
      </c>
      <c r="I39" s="12"/>
      <c r="J39" s="12"/>
      <c r="K39" s="12"/>
      <c r="L39" s="12"/>
      <c r="M39" s="12"/>
      <c r="N39" s="12"/>
      <c r="O39" s="12"/>
      <c r="P39" s="12"/>
      <c r="Q39" s="12"/>
      <c r="R39" s="13"/>
      <c r="S39" s="12">
        <f t="shared" ref="S39:S57" si="6">SUM(I39:R39)</f>
        <v>0</v>
      </c>
      <c r="T39" s="12">
        <f t="shared" ref="T39:T57" si="7">$S39/$H39</f>
        <v>0</v>
      </c>
      <c r="U39" s="57"/>
      <c r="V39" s="15">
        <v>0.06</v>
      </c>
      <c r="W39" s="15">
        <f t="shared" ref="W39:W57" si="8">$T39*$V39</f>
        <v>0</v>
      </c>
      <c r="X39" s="43">
        <f>SUM(W39:W57)</f>
        <v>7.3800000000000008</v>
      </c>
      <c r="Y39" s="3">
        <f>X39*100/$X$144</f>
        <v>35.042735042735046</v>
      </c>
    </row>
    <row r="40" spans="1:25" x14ac:dyDescent="0.2">
      <c r="A40" s="36" t="s">
        <v>198</v>
      </c>
      <c r="B40" s="36" t="s">
        <v>199</v>
      </c>
      <c r="C40" s="36">
        <v>90448000</v>
      </c>
      <c r="D40" s="36" t="s">
        <v>277</v>
      </c>
      <c r="E40" s="12" t="s">
        <v>63</v>
      </c>
      <c r="F40" s="12">
        <v>270</v>
      </c>
      <c r="G40" s="12">
        <v>10</v>
      </c>
      <c r="H40" s="12">
        <v>100</v>
      </c>
      <c r="I40" s="12"/>
      <c r="J40" s="12"/>
      <c r="K40" s="12"/>
      <c r="L40" s="12"/>
      <c r="M40" s="12"/>
      <c r="N40" s="12"/>
      <c r="O40" s="12"/>
      <c r="P40" s="12"/>
      <c r="Q40" s="12"/>
      <c r="R40" s="13"/>
      <c r="S40" s="12">
        <f t="shared" si="6"/>
        <v>0</v>
      </c>
      <c r="T40" s="12">
        <f t="shared" si="7"/>
        <v>0</v>
      </c>
      <c r="U40" s="57"/>
      <c r="V40" s="15">
        <v>0.06</v>
      </c>
      <c r="W40" s="15">
        <f t="shared" si="8"/>
        <v>0</v>
      </c>
    </row>
    <row r="41" spans="1:25" x14ac:dyDescent="0.2">
      <c r="A41" s="36" t="s">
        <v>392</v>
      </c>
      <c r="B41" s="36" t="s">
        <v>391</v>
      </c>
      <c r="C41" s="31" t="s">
        <v>393</v>
      </c>
      <c r="D41" s="36" t="s">
        <v>277</v>
      </c>
      <c r="E41" s="12" t="s">
        <v>63</v>
      </c>
      <c r="F41" s="12">
        <v>300</v>
      </c>
      <c r="G41" s="12">
        <v>10</v>
      </c>
      <c r="H41" s="12">
        <v>100</v>
      </c>
      <c r="I41" s="12"/>
      <c r="J41" s="12"/>
      <c r="K41" s="12"/>
      <c r="L41" s="12"/>
      <c r="M41" s="12"/>
      <c r="N41" s="12"/>
      <c r="O41" s="12"/>
      <c r="P41" s="12"/>
      <c r="Q41" s="12"/>
      <c r="R41" s="13"/>
      <c r="S41" s="12">
        <f t="shared" si="6"/>
        <v>0</v>
      </c>
      <c r="T41" s="12">
        <f t="shared" si="7"/>
        <v>0</v>
      </c>
      <c r="U41" s="57"/>
      <c r="V41" s="15">
        <v>0.06</v>
      </c>
      <c r="W41" s="15">
        <f t="shared" si="8"/>
        <v>0</v>
      </c>
    </row>
    <row r="42" spans="1:25" x14ac:dyDescent="0.2">
      <c r="A42" s="27" t="s">
        <v>67</v>
      </c>
      <c r="B42" s="27" t="s">
        <v>68</v>
      </c>
      <c r="C42" s="27" t="s">
        <v>69</v>
      </c>
      <c r="D42" s="11" t="s">
        <v>275</v>
      </c>
      <c r="E42" s="12">
        <v>25</v>
      </c>
      <c r="F42" s="12">
        <v>375</v>
      </c>
      <c r="G42" s="12">
        <v>10</v>
      </c>
      <c r="H42" s="12">
        <v>100</v>
      </c>
      <c r="I42" s="12"/>
      <c r="J42" s="12"/>
      <c r="K42" s="12"/>
      <c r="L42" s="12">
        <v>200</v>
      </c>
      <c r="M42" s="12">
        <v>500</v>
      </c>
      <c r="N42" s="12">
        <v>500</v>
      </c>
      <c r="O42" s="12"/>
      <c r="P42" s="12"/>
      <c r="Q42" s="12"/>
      <c r="R42" s="13"/>
      <c r="S42" s="12">
        <f t="shared" si="6"/>
        <v>1200</v>
      </c>
      <c r="T42" s="12">
        <f t="shared" si="7"/>
        <v>12</v>
      </c>
      <c r="U42" s="57"/>
      <c r="V42" s="15">
        <v>0.06</v>
      </c>
      <c r="W42" s="15">
        <f t="shared" si="8"/>
        <v>0.72</v>
      </c>
    </row>
    <row r="43" spans="1:25" x14ac:dyDescent="0.2">
      <c r="A43" s="11" t="s">
        <v>64</v>
      </c>
      <c r="B43" s="11" t="s">
        <v>65</v>
      </c>
      <c r="C43" s="11" t="s">
        <v>64</v>
      </c>
      <c r="D43" s="11" t="s">
        <v>275</v>
      </c>
      <c r="E43" s="12">
        <v>25</v>
      </c>
      <c r="F43" s="12">
        <v>457</v>
      </c>
      <c r="G43" s="12">
        <v>10</v>
      </c>
      <c r="H43" s="12">
        <v>100</v>
      </c>
      <c r="I43" s="12"/>
      <c r="J43" s="12"/>
      <c r="K43" s="12"/>
      <c r="L43" s="12"/>
      <c r="M43" s="12">
        <v>800</v>
      </c>
      <c r="N43" s="12">
        <v>500</v>
      </c>
      <c r="O43" s="12">
        <v>500</v>
      </c>
      <c r="P43" s="12"/>
      <c r="Q43" s="12"/>
      <c r="R43" s="13"/>
      <c r="S43" s="12">
        <f t="shared" si="6"/>
        <v>1800</v>
      </c>
      <c r="T43" s="12">
        <f t="shared" si="7"/>
        <v>18</v>
      </c>
      <c r="U43" s="57"/>
      <c r="V43" s="15">
        <v>0.06</v>
      </c>
      <c r="W43" s="15">
        <f t="shared" si="8"/>
        <v>1.08</v>
      </c>
    </row>
    <row r="44" spans="1:25" x14ac:dyDescent="0.2">
      <c r="A44" s="36" t="s">
        <v>66</v>
      </c>
      <c r="B44" s="36" t="s">
        <v>65</v>
      </c>
      <c r="C44" s="36">
        <v>90443400</v>
      </c>
      <c r="D44" s="36" t="s">
        <v>277</v>
      </c>
      <c r="E44" s="12" t="s">
        <v>63</v>
      </c>
      <c r="F44" s="12">
        <v>450</v>
      </c>
      <c r="G44" s="12">
        <v>10</v>
      </c>
      <c r="H44" s="12">
        <v>100</v>
      </c>
      <c r="I44" s="12"/>
      <c r="J44" s="12"/>
      <c r="K44" s="12"/>
      <c r="L44" s="12"/>
      <c r="M44" s="12"/>
      <c r="N44" s="12"/>
      <c r="O44" s="12"/>
      <c r="P44" s="12"/>
      <c r="Q44" s="12"/>
      <c r="R44" s="13"/>
      <c r="S44" s="12">
        <f t="shared" si="6"/>
        <v>0</v>
      </c>
      <c r="T44" s="12">
        <f t="shared" si="7"/>
        <v>0</v>
      </c>
      <c r="U44" s="57"/>
      <c r="V44" s="15">
        <v>0.06</v>
      </c>
      <c r="W44" s="15">
        <f t="shared" si="8"/>
        <v>0</v>
      </c>
    </row>
    <row r="45" spans="1:25" x14ac:dyDescent="0.2">
      <c r="A45" s="11" t="s">
        <v>60</v>
      </c>
      <c r="B45" s="11" t="s">
        <v>61</v>
      </c>
      <c r="C45" s="11" t="s">
        <v>60</v>
      </c>
      <c r="D45" s="11" t="s">
        <v>275</v>
      </c>
      <c r="E45" s="12">
        <v>25</v>
      </c>
      <c r="F45" s="12">
        <v>610</v>
      </c>
      <c r="G45" s="12">
        <v>10</v>
      </c>
      <c r="H45" s="12">
        <v>50</v>
      </c>
      <c r="I45" s="12"/>
      <c r="J45" s="12"/>
      <c r="K45" s="12"/>
      <c r="L45" s="12"/>
      <c r="M45" s="12"/>
      <c r="N45" s="12"/>
      <c r="O45" s="12">
        <v>500</v>
      </c>
      <c r="P45" s="12"/>
      <c r="Q45" s="12"/>
      <c r="R45" s="13"/>
      <c r="S45" s="12">
        <f t="shared" si="6"/>
        <v>500</v>
      </c>
      <c r="T45" s="12">
        <f t="shared" si="7"/>
        <v>10</v>
      </c>
      <c r="U45" s="57"/>
      <c r="V45" s="15">
        <v>0.04</v>
      </c>
      <c r="W45" s="15">
        <f t="shared" si="8"/>
        <v>0.4</v>
      </c>
    </row>
    <row r="46" spans="1:25" x14ac:dyDescent="0.2">
      <c r="A46" s="36" t="s">
        <v>62</v>
      </c>
      <c r="B46" s="36" t="s">
        <v>61</v>
      </c>
      <c r="C46" s="36">
        <v>90443600</v>
      </c>
      <c r="D46" s="36" t="s">
        <v>277</v>
      </c>
      <c r="E46" s="12" t="s">
        <v>63</v>
      </c>
      <c r="F46" s="12">
        <v>600</v>
      </c>
      <c r="G46" s="12">
        <v>10</v>
      </c>
      <c r="H46" s="12">
        <v>50</v>
      </c>
      <c r="I46" s="12"/>
      <c r="J46" s="12"/>
      <c r="K46" s="12"/>
      <c r="L46" s="12"/>
      <c r="M46" s="12"/>
      <c r="N46" s="12"/>
      <c r="O46" s="12"/>
      <c r="P46" s="12"/>
      <c r="Q46" s="12"/>
      <c r="R46" s="13"/>
      <c r="S46" s="12">
        <f t="shared" si="6"/>
        <v>0</v>
      </c>
      <c r="T46" s="12">
        <f t="shared" si="7"/>
        <v>0</v>
      </c>
      <c r="U46" s="57"/>
      <c r="V46" s="15">
        <v>0.04</v>
      </c>
      <c r="W46" s="15">
        <f t="shared" si="8"/>
        <v>0</v>
      </c>
    </row>
    <row r="47" spans="1:25" x14ac:dyDescent="0.2">
      <c r="A47" s="11" t="s">
        <v>195</v>
      </c>
      <c r="B47" s="11" t="s">
        <v>178</v>
      </c>
      <c r="C47" s="11" t="s">
        <v>195</v>
      </c>
      <c r="D47" s="11" t="s">
        <v>275</v>
      </c>
      <c r="E47" s="12">
        <v>25</v>
      </c>
      <c r="F47" s="12">
        <v>750</v>
      </c>
      <c r="G47" s="12">
        <v>10</v>
      </c>
      <c r="H47" s="12">
        <v>50</v>
      </c>
      <c r="I47" s="12"/>
      <c r="J47" s="12"/>
      <c r="K47" s="12"/>
      <c r="L47" s="12"/>
      <c r="M47" s="12"/>
      <c r="N47" s="12"/>
      <c r="O47" s="12"/>
      <c r="P47" s="12"/>
      <c r="Q47" s="12"/>
      <c r="R47" s="13"/>
      <c r="S47" s="12">
        <f t="shared" si="6"/>
        <v>0</v>
      </c>
      <c r="T47" s="12">
        <f t="shared" si="7"/>
        <v>0</v>
      </c>
      <c r="U47" s="57"/>
      <c r="V47" s="15">
        <v>0.05</v>
      </c>
      <c r="W47" s="15">
        <f t="shared" si="8"/>
        <v>0</v>
      </c>
    </row>
    <row r="48" spans="1:25" x14ac:dyDescent="0.2">
      <c r="A48" s="36" t="s">
        <v>177</v>
      </c>
      <c r="B48" s="36" t="s">
        <v>178</v>
      </c>
      <c r="C48" s="36">
        <v>90443700</v>
      </c>
      <c r="D48" s="36" t="s">
        <v>277</v>
      </c>
      <c r="E48" s="12" t="s">
        <v>63</v>
      </c>
      <c r="F48" s="12">
        <v>750</v>
      </c>
      <c r="G48" s="12">
        <v>10</v>
      </c>
      <c r="H48" s="12">
        <v>50</v>
      </c>
      <c r="I48" s="12"/>
      <c r="J48" s="12"/>
      <c r="K48" s="12"/>
      <c r="L48" s="12"/>
      <c r="M48" s="12"/>
      <c r="N48" s="12">
        <v>500</v>
      </c>
      <c r="O48" s="12"/>
      <c r="P48" s="12"/>
      <c r="Q48" s="12"/>
      <c r="R48" s="13"/>
      <c r="S48" s="12">
        <f t="shared" si="6"/>
        <v>500</v>
      </c>
      <c r="T48" s="12">
        <f t="shared" si="7"/>
        <v>10</v>
      </c>
      <c r="U48" s="57"/>
      <c r="V48" s="15">
        <v>0.05</v>
      </c>
      <c r="W48" s="15">
        <f t="shared" si="8"/>
        <v>0.5</v>
      </c>
    </row>
    <row r="49" spans="1:25" x14ac:dyDescent="0.2">
      <c r="A49" s="11" t="s">
        <v>155</v>
      </c>
      <c r="B49" s="11" t="s">
        <v>58</v>
      </c>
      <c r="C49" s="11" t="s">
        <v>155</v>
      </c>
      <c r="D49" s="11" t="s">
        <v>275</v>
      </c>
      <c r="E49" s="12">
        <v>25</v>
      </c>
      <c r="F49" s="12">
        <v>915</v>
      </c>
      <c r="G49" s="12">
        <v>10</v>
      </c>
      <c r="H49" s="12">
        <v>50</v>
      </c>
      <c r="I49" s="12"/>
      <c r="J49" s="12"/>
      <c r="K49" s="12"/>
      <c r="L49" s="12"/>
      <c r="M49" s="12"/>
      <c r="N49" s="12"/>
      <c r="O49" s="12">
        <v>500</v>
      </c>
      <c r="P49" s="12"/>
      <c r="Q49" s="12"/>
      <c r="R49" s="13"/>
      <c r="S49" s="12">
        <f t="shared" si="6"/>
        <v>500</v>
      </c>
      <c r="T49" s="12">
        <f t="shared" si="7"/>
        <v>10</v>
      </c>
      <c r="U49" s="57"/>
      <c r="V49" s="15">
        <v>0.06</v>
      </c>
      <c r="W49" s="15">
        <f t="shared" si="8"/>
        <v>0.6</v>
      </c>
    </row>
    <row r="50" spans="1:25" x14ac:dyDescent="0.2">
      <c r="A50" s="36" t="s">
        <v>176</v>
      </c>
      <c r="B50" s="36" t="s">
        <v>58</v>
      </c>
      <c r="C50" s="36">
        <v>90443800</v>
      </c>
      <c r="D50" s="36" t="s">
        <v>277</v>
      </c>
      <c r="E50" s="12" t="s">
        <v>63</v>
      </c>
      <c r="F50" s="12">
        <v>900</v>
      </c>
      <c r="G50" s="12">
        <v>10</v>
      </c>
      <c r="H50" s="12">
        <v>50</v>
      </c>
      <c r="I50" s="12"/>
      <c r="J50" s="12"/>
      <c r="K50" s="12"/>
      <c r="L50" s="12"/>
      <c r="M50" s="12"/>
      <c r="N50" s="12">
        <v>1200</v>
      </c>
      <c r="O50" s="12">
        <v>2000</v>
      </c>
      <c r="P50" s="12"/>
      <c r="Q50" s="12"/>
      <c r="R50" s="13"/>
      <c r="S50" s="12">
        <f t="shared" si="6"/>
        <v>3200</v>
      </c>
      <c r="T50" s="12">
        <f t="shared" si="7"/>
        <v>64</v>
      </c>
      <c r="U50" s="57"/>
      <c r="V50" s="15">
        <v>0.06</v>
      </c>
      <c r="W50" s="15">
        <f t="shared" si="8"/>
        <v>3.84</v>
      </c>
    </row>
    <row r="51" spans="1:25" x14ac:dyDescent="0.2">
      <c r="A51" s="11" t="s">
        <v>53</v>
      </c>
      <c r="B51" s="11" t="s">
        <v>54</v>
      </c>
      <c r="C51" s="11" t="s">
        <v>53</v>
      </c>
      <c r="D51" s="11" t="s">
        <v>275</v>
      </c>
      <c r="E51" s="12">
        <v>25</v>
      </c>
      <c r="F51" s="12">
        <v>1220</v>
      </c>
      <c r="G51" s="12">
        <v>10</v>
      </c>
      <c r="H51" s="12">
        <v>50</v>
      </c>
      <c r="I51" s="12"/>
      <c r="J51" s="12"/>
      <c r="K51" s="12"/>
      <c r="L51" s="12"/>
      <c r="M51" s="12"/>
      <c r="N51" s="12"/>
      <c r="O51" s="12"/>
      <c r="P51" s="12"/>
      <c r="Q51" s="12"/>
      <c r="R51" s="13"/>
      <c r="S51" s="12">
        <f t="shared" si="6"/>
        <v>0</v>
      </c>
      <c r="T51" s="12">
        <f t="shared" si="7"/>
        <v>0</v>
      </c>
      <c r="U51" s="57"/>
      <c r="V51" s="15">
        <v>0.08</v>
      </c>
      <c r="W51" s="15">
        <f t="shared" si="8"/>
        <v>0</v>
      </c>
    </row>
    <row r="52" spans="1:25" x14ac:dyDescent="0.2">
      <c r="A52" s="26" t="s">
        <v>194</v>
      </c>
      <c r="B52" s="26" t="s">
        <v>54</v>
      </c>
      <c r="C52" s="26">
        <v>90444000</v>
      </c>
      <c r="D52" s="36" t="s">
        <v>277</v>
      </c>
      <c r="E52" s="12" t="s">
        <v>63</v>
      </c>
      <c r="F52" s="12">
        <v>1200</v>
      </c>
      <c r="G52" s="12">
        <v>10</v>
      </c>
      <c r="H52" s="12">
        <v>50</v>
      </c>
      <c r="I52" s="12"/>
      <c r="J52" s="12"/>
      <c r="K52" s="12"/>
      <c r="L52" s="12"/>
      <c r="M52" s="12"/>
      <c r="N52" s="12"/>
      <c r="O52" s="12"/>
      <c r="P52" s="12"/>
      <c r="Q52" s="12"/>
      <c r="R52" s="13"/>
      <c r="S52" s="12">
        <f t="shared" si="6"/>
        <v>0</v>
      </c>
      <c r="T52" s="12">
        <f t="shared" si="7"/>
        <v>0</v>
      </c>
      <c r="U52" s="57"/>
      <c r="V52" s="15">
        <v>0.08</v>
      </c>
      <c r="W52" s="15">
        <f t="shared" si="8"/>
        <v>0</v>
      </c>
    </row>
    <row r="53" spans="1:25" x14ac:dyDescent="0.2">
      <c r="A53" s="11" t="s">
        <v>230</v>
      </c>
      <c r="B53" s="11" t="s">
        <v>231</v>
      </c>
      <c r="C53" s="11" t="s">
        <v>230</v>
      </c>
      <c r="D53" s="11" t="s">
        <v>275</v>
      </c>
      <c r="E53" s="12">
        <v>25</v>
      </c>
      <c r="F53" s="12">
        <v>1500</v>
      </c>
      <c r="G53" s="12">
        <v>10</v>
      </c>
      <c r="H53" s="12">
        <v>50</v>
      </c>
      <c r="I53" s="12"/>
      <c r="J53" s="12"/>
      <c r="K53" s="12"/>
      <c r="L53" s="12"/>
      <c r="M53" s="12"/>
      <c r="N53" s="12"/>
      <c r="O53" s="12"/>
      <c r="P53" s="12"/>
      <c r="Q53" s="12"/>
      <c r="R53" s="13"/>
      <c r="S53" s="12">
        <f t="shared" si="6"/>
        <v>0</v>
      </c>
      <c r="T53" s="12">
        <f t="shared" si="7"/>
        <v>0</v>
      </c>
      <c r="U53" s="57"/>
      <c r="V53" s="15">
        <v>0.11</v>
      </c>
      <c r="W53" s="15">
        <f t="shared" si="8"/>
        <v>0</v>
      </c>
    </row>
    <row r="54" spans="1:25" x14ac:dyDescent="0.2">
      <c r="A54" s="11" t="s">
        <v>254</v>
      </c>
      <c r="B54" s="11" t="s">
        <v>255</v>
      </c>
      <c r="C54" s="11" t="s">
        <v>254</v>
      </c>
      <c r="D54" s="11" t="s">
        <v>275</v>
      </c>
      <c r="E54" s="12">
        <v>25</v>
      </c>
      <c r="F54" s="12">
        <v>1650</v>
      </c>
      <c r="G54" s="12">
        <v>10</v>
      </c>
      <c r="H54" s="12">
        <v>50</v>
      </c>
      <c r="I54" s="12"/>
      <c r="J54" s="12"/>
      <c r="K54" s="12"/>
      <c r="L54" s="12"/>
      <c r="M54" s="12"/>
      <c r="N54" s="12"/>
      <c r="O54" s="12"/>
      <c r="P54" s="12"/>
      <c r="Q54" s="12"/>
      <c r="R54" s="13"/>
      <c r="S54" s="12">
        <f t="shared" si="6"/>
        <v>0</v>
      </c>
      <c r="T54" s="12">
        <f t="shared" si="7"/>
        <v>0</v>
      </c>
      <c r="U54" s="57"/>
      <c r="V54" s="15">
        <v>0.12</v>
      </c>
      <c r="W54" s="15">
        <f t="shared" si="8"/>
        <v>0</v>
      </c>
    </row>
    <row r="55" spans="1:25" x14ac:dyDescent="0.2">
      <c r="A55" s="11" t="s">
        <v>193</v>
      </c>
      <c r="B55" s="11" t="s">
        <v>175</v>
      </c>
      <c r="C55" s="11" t="s">
        <v>193</v>
      </c>
      <c r="D55" s="11" t="s">
        <v>275</v>
      </c>
      <c r="E55" s="12">
        <v>25</v>
      </c>
      <c r="F55" s="12">
        <v>1800</v>
      </c>
      <c r="G55" s="12">
        <v>10</v>
      </c>
      <c r="H55" s="12">
        <v>50</v>
      </c>
      <c r="I55" s="12"/>
      <c r="J55" s="12"/>
      <c r="K55" s="12"/>
      <c r="L55" s="12"/>
      <c r="M55" s="12"/>
      <c r="N55" s="12"/>
      <c r="O55" s="12"/>
      <c r="P55" s="12"/>
      <c r="Q55" s="12"/>
      <c r="R55" s="13"/>
      <c r="S55" s="12">
        <f t="shared" si="6"/>
        <v>0</v>
      </c>
      <c r="T55" s="12">
        <f t="shared" si="7"/>
        <v>0</v>
      </c>
      <c r="U55" s="57"/>
      <c r="V55" s="15">
        <v>0.12</v>
      </c>
      <c r="W55" s="15">
        <f t="shared" si="8"/>
        <v>0</v>
      </c>
    </row>
    <row r="56" spans="1:25" x14ac:dyDescent="0.2">
      <c r="A56" s="36" t="s">
        <v>174</v>
      </c>
      <c r="B56" s="36" t="s">
        <v>175</v>
      </c>
      <c r="C56" s="36">
        <v>90443900</v>
      </c>
      <c r="D56" s="36" t="s">
        <v>277</v>
      </c>
      <c r="E56" s="12" t="s">
        <v>63</v>
      </c>
      <c r="F56" s="12">
        <v>1800</v>
      </c>
      <c r="G56" s="12">
        <v>10</v>
      </c>
      <c r="H56" s="12">
        <v>50</v>
      </c>
      <c r="I56" s="12"/>
      <c r="J56" s="12"/>
      <c r="K56" s="12"/>
      <c r="L56" s="12"/>
      <c r="M56" s="12"/>
      <c r="N56" s="12"/>
      <c r="O56" s="12">
        <v>100</v>
      </c>
      <c r="P56" s="12"/>
      <c r="Q56" s="12"/>
      <c r="R56" s="13"/>
      <c r="S56" s="12">
        <f t="shared" si="6"/>
        <v>100</v>
      </c>
      <c r="T56" s="12">
        <f t="shared" si="7"/>
        <v>2</v>
      </c>
      <c r="U56" s="57"/>
      <c r="V56" s="15">
        <v>0.12</v>
      </c>
      <c r="W56" s="15">
        <f>$T56*$V56</f>
        <v>0.24</v>
      </c>
    </row>
    <row r="57" spans="1:25" x14ac:dyDescent="0.2">
      <c r="A57" s="36" t="s">
        <v>293</v>
      </c>
      <c r="B57" s="36" t="s">
        <v>294</v>
      </c>
      <c r="C57" s="36">
        <v>90443000</v>
      </c>
      <c r="D57" s="36" t="s">
        <v>277</v>
      </c>
      <c r="E57" s="12" t="s">
        <v>63</v>
      </c>
      <c r="F57" s="12">
        <v>2100</v>
      </c>
      <c r="G57" s="12">
        <v>10</v>
      </c>
      <c r="H57" s="12">
        <v>50</v>
      </c>
      <c r="I57" s="12"/>
      <c r="J57" s="12"/>
      <c r="K57" s="12"/>
      <c r="L57" s="12"/>
      <c r="M57" s="12"/>
      <c r="N57" s="12"/>
      <c r="O57" s="12"/>
      <c r="P57" s="12"/>
      <c r="Q57" s="12"/>
      <c r="R57" s="13"/>
      <c r="S57" s="12">
        <f t="shared" si="6"/>
        <v>0</v>
      </c>
      <c r="T57" s="12">
        <f t="shared" si="7"/>
        <v>0</v>
      </c>
      <c r="U57" s="57"/>
      <c r="V57" s="15">
        <v>0.09</v>
      </c>
      <c r="W57" s="15">
        <f t="shared" si="8"/>
        <v>0</v>
      </c>
    </row>
    <row r="58" spans="1:25" x14ac:dyDescent="0.2">
      <c r="A58" s="8" t="s">
        <v>70</v>
      </c>
      <c r="B58" s="8"/>
      <c r="C58" s="8"/>
      <c r="D58" s="8"/>
      <c r="E58" s="8"/>
      <c r="F58" s="36"/>
      <c r="G58" s="20"/>
      <c r="H58" s="20"/>
      <c r="I58" s="12"/>
      <c r="J58" s="12"/>
      <c r="K58" s="12"/>
      <c r="L58" s="12"/>
      <c r="M58" s="12"/>
      <c r="N58" s="12"/>
      <c r="O58" s="12"/>
      <c r="P58" s="12"/>
      <c r="Q58" s="12"/>
      <c r="R58" s="20"/>
      <c r="S58" s="12"/>
      <c r="T58" s="12"/>
      <c r="U58" s="57"/>
      <c r="V58" s="12"/>
      <c r="W58" s="15"/>
    </row>
    <row r="59" spans="1:25" x14ac:dyDescent="0.2">
      <c r="A59" s="11" t="s">
        <v>295</v>
      </c>
      <c r="B59" s="11" t="s">
        <v>296</v>
      </c>
      <c r="C59" s="11" t="s">
        <v>295</v>
      </c>
      <c r="D59" s="11" t="s">
        <v>275</v>
      </c>
      <c r="E59" s="12">
        <v>32</v>
      </c>
      <c r="F59" s="12">
        <v>100</v>
      </c>
      <c r="G59" s="12">
        <v>10</v>
      </c>
      <c r="H59" s="12">
        <v>300</v>
      </c>
      <c r="I59" s="12"/>
      <c r="J59" s="12"/>
      <c r="K59" s="12"/>
      <c r="L59" s="12"/>
      <c r="M59" s="12"/>
      <c r="N59" s="12"/>
      <c r="O59" s="12"/>
      <c r="P59" s="12"/>
      <c r="Q59" s="12"/>
      <c r="R59" s="13"/>
      <c r="S59" s="12">
        <f t="shared" ref="S59:S73" si="9">SUM(I59:R59)</f>
        <v>0</v>
      </c>
      <c r="T59" s="12">
        <f t="shared" ref="T59:T73" si="10">$S59/$H59</f>
        <v>0</v>
      </c>
      <c r="U59" s="57"/>
      <c r="V59" s="15">
        <v>0.09</v>
      </c>
      <c r="W59" s="15">
        <f t="shared" ref="W59:W73" si="11">$T59*$V59</f>
        <v>0</v>
      </c>
      <c r="X59" s="43">
        <f>SUM(W59:W73)</f>
        <v>1.2899999999999998</v>
      </c>
      <c r="Y59" s="3">
        <f>X59*100/$X$144</f>
        <v>6.1253561253561237</v>
      </c>
    </row>
    <row r="60" spans="1:25" x14ac:dyDescent="0.2">
      <c r="A60" s="11" t="s">
        <v>71</v>
      </c>
      <c r="B60" s="11" t="s">
        <v>72</v>
      </c>
      <c r="C60" s="11" t="s">
        <v>71</v>
      </c>
      <c r="D60" s="11" t="s">
        <v>275</v>
      </c>
      <c r="E60" s="12">
        <v>32</v>
      </c>
      <c r="F60" s="12">
        <v>150</v>
      </c>
      <c r="G60" s="12">
        <v>10</v>
      </c>
      <c r="H60" s="12">
        <v>300</v>
      </c>
      <c r="I60" s="12"/>
      <c r="J60" s="12"/>
      <c r="K60" s="12"/>
      <c r="L60" s="12"/>
      <c r="M60" s="12"/>
      <c r="N60" s="12"/>
      <c r="O60" s="12">
        <v>300</v>
      </c>
      <c r="P60" s="12"/>
      <c r="Q60" s="12"/>
      <c r="R60" s="13"/>
      <c r="S60" s="12">
        <f t="shared" si="9"/>
        <v>300</v>
      </c>
      <c r="T60" s="12">
        <f t="shared" si="10"/>
        <v>1</v>
      </c>
      <c r="U60" s="57"/>
      <c r="V60" s="15">
        <v>0.09</v>
      </c>
      <c r="W60" s="15">
        <f t="shared" si="11"/>
        <v>0.09</v>
      </c>
    </row>
    <row r="61" spans="1:25" x14ac:dyDescent="0.2">
      <c r="A61" s="36" t="s">
        <v>256</v>
      </c>
      <c r="B61" s="36" t="s">
        <v>72</v>
      </c>
      <c r="C61" s="36">
        <v>90446200</v>
      </c>
      <c r="D61" s="36" t="s">
        <v>277</v>
      </c>
      <c r="E61" s="12">
        <v>32</v>
      </c>
      <c r="F61" s="12">
        <v>150</v>
      </c>
      <c r="G61" s="12">
        <v>10</v>
      </c>
      <c r="H61" s="12">
        <v>300</v>
      </c>
      <c r="I61" s="12"/>
      <c r="J61" s="12"/>
      <c r="K61" s="12"/>
      <c r="L61" s="12"/>
      <c r="M61" s="12"/>
      <c r="N61" s="12"/>
      <c r="O61" s="12"/>
      <c r="P61" s="12"/>
      <c r="Q61" s="12"/>
      <c r="R61" s="13"/>
      <c r="S61" s="12">
        <f t="shared" si="9"/>
        <v>0</v>
      </c>
      <c r="T61" s="12">
        <f t="shared" si="10"/>
        <v>0</v>
      </c>
      <c r="U61" s="57"/>
      <c r="V61" s="15">
        <v>0.09</v>
      </c>
      <c r="W61" s="15">
        <f t="shared" si="11"/>
        <v>0</v>
      </c>
    </row>
    <row r="62" spans="1:25" x14ac:dyDescent="0.2">
      <c r="A62" s="11" t="s">
        <v>200</v>
      </c>
      <c r="B62" s="11" t="s">
        <v>201</v>
      </c>
      <c r="C62" s="11" t="s">
        <v>200</v>
      </c>
      <c r="D62" s="11" t="s">
        <v>275</v>
      </c>
      <c r="E62" s="12">
        <v>32</v>
      </c>
      <c r="F62" s="12">
        <v>200</v>
      </c>
      <c r="G62" s="12">
        <v>10</v>
      </c>
      <c r="H62" s="12">
        <v>300</v>
      </c>
      <c r="I62" s="12"/>
      <c r="J62" s="12"/>
      <c r="K62" s="12"/>
      <c r="L62" s="12"/>
      <c r="M62" s="12"/>
      <c r="N62" s="12"/>
      <c r="O62" s="12">
        <v>600</v>
      </c>
      <c r="P62" s="12"/>
      <c r="Q62" s="12"/>
      <c r="R62" s="13"/>
      <c r="S62" s="12">
        <f t="shared" si="9"/>
        <v>600</v>
      </c>
      <c r="T62" s="12">
        <f t="shared" si="10"/>
        <v>2</v>
      </c>
      <c r="U62" s="57"/>
      <c r="V62" s="15">
        <v>0.09</v>
      </c>
      <c r="W62" s="15">
        <f t="shared" si="11"/>
        <v>0.18</v>
      </c>
    </row>
    <row r="63" spans="1:25" x14ac:dyDescent="0.2">
      <c r="A63" s="11" t="s">
        <v>73</v>
      </c>
      <c r="B63" s="11" t="s">
        <v>74</v>
      </c>
      <c r="C63" s="11" t="s">
        <v>73</v>
      </c>
      <c r="D63" s="11" t="s">
        <v>275</v>
      </c>
      <c r="E63" s="12">
        <v>32</v>
      </c>
      <c r="F63" s="12">
        <v>300</v>
      </c>
      <c r="G63" s="12">
        <v>10</v>
      </c>
      <c r="H63" s="12">
        <v>150</v>
      </c>
      <c r="I63" s="12"/>
      <c r="J63" s="12"/>
      <c r="K63" s="12"/>
      <c r="L63" s="12"/>
      <c r="M63" s="12"/>
      <c r="N63" s="12"/>
      <c r="O63" s="12">
        <v>450</v>
      </c>
      <c r="P63" s="12"/>
      <c r="Q63" s="12"/>
      <c r="R63" s="13"/>
      <c r="S63" s="12">
        <f t="shared" si="9"/>
        <v>450</v>
      </c>
      <c r="T63" s="12">
        <f t="shared" si="10"/>
        <v>3</v>
      </c>
      <c r="U63" s="57"/>
      <c r="V63" s="15">
        <v>0.09</v>
      </c>
      <c r="W63" s="15">
        <f t="shared" si="11"/>
        <v>0.27</v>
      </c>
    </row>
    <row r="64" spans="1:25" x14ac:dyDescent="0.2">
      <c r="A64" s="36" t="s">
        <v>232</v>
      </c>
      <c r="B64" s="36" t="s">
        <v>74</v>
      </c>
      <c r="C64" s="36">
        <v>90446300</v>
      </c>
      <c r="D64" s="36" t="s">
        <v>277</v>
      </c>
      <c r="E64" s="12" t="s">
        <v>180</v>
      </c>
      <c r="F64" s="12">
        <v>300</v>
      </c>
      <c r="G64" s="12">
        <v>10</v>
      </c>
      <c r="H64" s="12">
        <v>150</v>
      </c>
      <c r="I64" s="12"/>
      <c r="J64" s="12"/>
      <c r="K64" s="12"/>
      <c r="L64" s="12"/>
      <c r="M64" s="12"/>
      <c r="N64" s="12"/>
      <c r="O64" s="12">
        <v>300</v>
      </c>
      <c r="P64" s="12"/>
      <c r="Q64" s="12"/>
      <c r="R64" s="13"/>
      <c r="S64" s="12">
        <f t="shared" si="9"/>
        <v>300</v>
      </c>
      <c r="T64" s="12">
        <f t="shared" si="10"/>
        <v>2</v>
      </c>
      <c r="U64" s="57"/>
      <c r="V64" s="15">
        <v>0.09</v>
      </c>
      <c r="W64" s="15">
        <f t="shared" si="11"/>
        <v>0.18</v>
      </c>
    </row>
    <row r="65" spans="1:25" x14ac:dyDescent="0.2">
      <c r="A65" s="11" t="s">
        <v>75</v>
      </c>
      <c r="B65" s="11" t="s">
        <v>76</v>
      </c>
      <c r="C65" s="11" t="s">
        <v>75</v>
      </c>
      <c r="D65" s="11" t="s">
        <v>275</v>
      </c>
      <c r="E65" s="12">
        <v>32</v>
      </c>
      <c r="F65" s="12">
        <v>450</v>
      </c>
      <c r="G65" s="12">
        <v>10</v>
      </c>
      <c r="H65" s="12">
        <v>100</v>
      </c>
      <c r="I65" s="12"/>
      <c r="J65" s="12"/>
      <c r="K65" s="12"/>
      <c r="L65" s="12"/>
      <c r="M65" s="12"/>
      <c r="N65" s="12"/>
      <c r="O65" s="12">
        <v>100</v>
      </c>
      <c r="P65" s="12"/>
      <c r="Q65" s="12"/>
      <c r="R65" s="13"/>
      <c r="S65" s="12">
        <f t="shared" si="9"/>
        <v>100</v>
      </c>
      <c r="T65" s="12">
        <f t="shared" si="10"/>
        <v>1</v>
      </c>
      <c r="U65" s="57"/>
      <c r="V65" s="15">
        <v>0.09</v>
      </c>
      <c r="W65" s="15">
        <f t="shared" si="11"/>
        <v>0.09</v>
      </c>
    </row>
    <row r="66" spans="1:25" x14ac:dyDescent="0.2">
      <c r="A66" s="36" t="s">
        <v>179</v>
      </c>
      <c r="B66" s="36" t="s">
        <v>76</v>
      </c>
      <c r="C66" s="36">
        <v>90446400</v>
      </c>
      <c r="D66" s="36" t="s">
        <v>277</v>
      </c>
      <c r="E66" s="12" t="s">
        <v>180</v>
      </c>
      <c r="F66" s="12">
        <v>450</v>
      </c>
      <c r="G66" s="12">
        <v>10</v>
      </c>
      <c r="H66" s="12">
        <v>100</v>
      </c>
      <c r="I66" s="12"/>
      <c r="J66" s="12"/>
      <c r="K66" s="12"/>
      <c r="L66" s="12"/>
      <c r="M66" s="12"/>
      <c r="N66" s="12">
        <v>200</v>
      </c>
      <c r="O66" s="12"/>
      <c r="P66" s="12"/>
      <c r="Q66" s="12"/>
      <c r="R66" s="13"/>
      <c r="S66" s="12">
        <f t="shared" si="9"/>
        <v>200</v>
      </c>
      <c r="T66" s="12">
        <f t="shared" si="10"/>
        <v>2</v>
      </c>
      <c r="U66" s="57"/>
      <c r="V66" s="15">
        <v>0.09</v>
      </c>
      <c r="W66" s="15">
        <f t="shared" si="11"/>
        <v>0.18</v>
      </c>
    </row>
    <row r="67" spans="1:25" x14ac:dyDescent="0.2">
      <c r="A67" s="11" t="s">
        <v>156</v>
      </c>
      <c r="B67" s="11" t="s">
        <v>157</v>
      </c>
      <c r="C67" s="11" t="s">
        <v>156</v>
      </c>
      <c r="D67" s="11" t="s">
        <v>275</v>
      </c>
      <c r="E67" s="12">
        <v>32</v>
      </c>
      <c r="F67" s="12">
        <v>600</v>
      </c>
      <c r="G67" s="12">
        <v>10</v>
      </c>
      <c r="H67" s="12">
        <v>100</v>
      </c>
      <c r="I67" s="12"/>
      <c r="J67" s="12"/>
      <c r="K67" s="12"/>
      <c r="L67" s="12"/>
      <c r="M67" s="12"/>
      <c r="N67" s="12"/>
      <c r="O67" s="12"/>
      <c r="P67" s="12"/>
      <c r="Q67" s="12"/>
      <c r="R67" s="13"/>
      <c r="S67" s="12">
        <f t="shared" si="9"/>
        <v>0</v>
      </c>
      <c r="T67" s="12">
        <f t="shared" si="10"/>
        <v>0</v>
      </c>
      <c r="U67" s="57"/>
      <c r="V67" s="15">
        <v>0.12</v>
      </c>
      <c r="W67" s="15">
        <f t="shared" si="11"/>
        <v>0</v>
      </c>
    </row>
    <row r="68" spans="1:25" x14ac:dyDescent="0.2">
      <c r="A68" s="36" t="s">
        <v>181</v>
      </c>
      <c r="B68" s="36" t="s">
        <v>157</v>
      </c>
      <c r="C68" s="36">
        <v>90446600</v>
      </c>
      <c r="D68" s="36" t="s">
        <v>277</v>
      </c>
      <c r="E68" s="12" t="s">
        <v>180</v>
      </c>
      <c r="F68" s="12">
        <v>600</v>
      </c>
      <c r="G68" s="12">
        <v>10</v>
      </c>
      <c r="H68" s="12">
        <v>100</v>
      </c>
      <c r="I68" s="12"/>
      <c r="J68" s="12"/>
      <c r="K68" s="12"/>
      <c r="L68" s="12"/>
      <c r="M68" s="12">
        <v>100</v>
      </c>
      <c r="N68" s="12"/>
      <c r="O68" s="12"/>
      <c r="P68" s="12"/>
      <c r="Q68" s="12"/>
      <c r="R68" s="13"/>
      <c r="S68" s="12">
        <f t="shared" si="9"/>
        <v>100</v>
      </c>
      <c r="T68" s="12">
        <f t="shared" si="10"/>
        <v>1</v>
      </c>
      <c r="U68" s="57"/>
      <c r="V68" s="15">
        <v>0.12</v>
      </c>
      <c r="W68" s="15">
        <f t="shared" si="11"/>
        <v>0.12</v>
      </c>
    </row>
    <row r="69" spans="1:25" x14ac:dyDescent="0.2">
      <c r="A69" s="11" t="s">
        <v>222</v>
      </c>
      <c r="B69" s="11" t="s">
        <v>223</v>
      </c>
      <c r="C69" s="11" t="s">
        <v>222</v>
      </c>
      <c r="D69" s="11" t="s">
        <v>275</v>
      </c>
      <c r="E69" s="12">
        <v>32</v>
      </c>
      <c r="F69" s="12">
        <v>750</v>
      </c>
      <c r="G69" s="12">
        <v>10</v>
      </c>
      <c r="H69" s="12">
        <v>60</v>
      </c>
      <c r="I69" s="12"/>
      <c r="J69" s="12"/>
      <c r="K69" s="12"/>
      <c r="L69" s="12"/>
      <c r="M69" s="12"/>
      <c r="N69" s="12"/>
      <c r="O69" s="12">
        <v>120</v>
      </c>
      <c r="P69" s="12"/>
      <c r="Q69" s="12"/>
      <c r="R69" s="13"/>
      <c r="S69" s="12">
        <f t="shared" si="9"/>
        <v>120</v>
      </c>
      <c r="T69" s="12">
        <f t="shared" si="10"/>
        <v>2</v>
      </c>
      <c r="U69" s="57"/>
      <c r="V69" s="15">
        <v>0.09</v>
      </c>
      <c r="W69" s="15">
        <f t="shared" si="11"/>
        <v>0.18</v>
      </c>
    </row>
    <row r="70" spans="1:25" x14ac:dyDescent="0.2">
      <c r="A70" s="11" t="s">
        <v>158</v>
      </c>
      <c r="B70" s="11" t="s">
        <v>159</v>
      </c>
      <c r="C70" s="11" t="s">
        <v>158</v>
      </c>
      <c r="D70" s="11" t="s">
        <v>275</v>
      </c>
      <c r="E70" s="12">
        <v>32</v>
      </c>
      <c r="F70" s="12">
        <v>900</v>
      </c>
      <c r="G70" s="12">
        <v>10</v>
      </c>
      <c r="H70" s="12">
        <v>50</v>
      </c>
      <c r="I70" s="12"/>
      <c r="J70" s="12"/>
      <c r="K70" s="12"/>
      <c r="L70" s="12"/>
      <c r="M70" s="12"/>
      <c r="N70" s="12"/>
      <c r="O70" s="12"/>
      <c r="P70" s="12"/>
      <c r="Q70" s="12"/>
      <c r="R70" s="13"/>
      <c r="S70" s="12">
        <f t="shared" si="9"/>
        <v>0</v>
      </c>
      <c r="T70" s="12">
        <f t="shared" si="10"/>
        <v>0</v>
      </c>
      <c r="U70" s="57"/>
      <c r="V70" s="15">
        <v>0.09</v>
      </c>
      <c r="W70" s="15">
        <f t="shared" si="11"/>
        <v>0</v>
      </c>
    </row>
    <row r="71" spans="1:25" x14ac:dyDescent="0.2">
      <c r="A71" s="36" t="s">
        <v>182</v>
      </c>
      <c r="B71" s="36" t="s">
        <v>159</v>
      </c>
      <c r="C71" s="36">
        <v>90446700</v>
      </c>
      <c r="D71" s="36" t="s">
        <v>277</v>
      </c>
      <c r="E71" s="12" t="s">
        <v>180</v>
      </c>
      <c r="F71" s="12">
        <v>900</v>
      </c>
      <c r="G71" s="12">
        <v>10</v>
      </c>
      <c r="H71" s="12">
        <v>50</v>
      </c>
      <c r="I71" s="12"/>
      <c r="J71" s="12"/>
      <c r="K71" s="12"/>
      <c r="L71" s="12"/>
      <c r="M71" s="12"/>
      <c r="N71" s="12"/>
      <c r="O71" s="12"/>
      <c r="P71" s="12"/>
      <c r="Q71" s="12"/>
      <c r="R71" s="13"/>
      <c r="S71" s="12">
        <f t="shared" si="9"/>
        <v>0</v>
      </c>
      <c r="T71" s="12">
        <f t="shared" si="10"/>
        <v>0</v>
      </c>
      <c r="U71" s="57"/>
      <c r="V71" s="15">
        <v>0.09</v>
      </c>
      <c r="W71" s="15">
        <f t="shared" si="11"/>
        <v>0</v>
      </c>
    </row>
    <row r="72" spans="1:25" x14ac:dyDescent="0.2">
      <c r="A72" s="11" t="s">
        <v>233</v>
      </c>
      <c r="B72" s="11" t="s">
        <v>234</v>
      </c>
      <c r="C72" s="11" t="s">
        <v>233</v>
      </c>
      <c r="D72" s="11" t="s">
        <v>275</v>
      </c>
      <c r="E72" s="12">
        <v>32</v>
      </c>
      <c r="F72" s="12">
        <v>1200</v>
      </c>
      <c r="G72" s="12">
        <v>10</v>
      </c>
      <c r="H72" s="12">
        <v>50</v>
      </c>
      <c r="I72" s="12"/>
      <c r="J72" s="12"/>
      <c r="K72" s="12"/>
      <c r="L72" s="12"/>
      <c r="M72" s="12"/>
      <c r="N72" s="12"/>
      <c r="O72" s="12"/>
      <c r="P72" s="12"/>
      <c r="Q72" s="12"/>
      <c r="R72" s="13"/>
      <c r="S72" s="12">
        <f t="shared" si="9"/>
        <v>0</v>
      </c>
      <c r="T72" s="12">
        <f t="shared" si="10"/>
        <v>0</v>
      </c>
      <c r="U72" s="57"/>
      <c r="V72" s="15">
        <v>0.12</v>
      </c>
      <c r="W72" s="15">
        <f t="shared" si="11"/>
        <v>0</v>
      </c>
    </row>
    <row r="73" spans="1:25" x14ac:dyDescent="0.2">
      <c r="A73" s="36" t="s">
        <v>236</v>
      </c>
      <c r="B73" s="36" t="s">
        <v>237</v>
      </c>
      <c r="C73" s="36">
        <v>90446800</v>
      </c>
      <c r="D73" s="36" t="s">
        <v>277</v>
      </c>
      <c r="E73" s="12" t="s">
        <v>180</v>
      </c>
      <c r="F73" s="12">
        <v>1800</v>
      </c>
      <c r="G73" s="12">
        <v>10</v>
      </c>
      <c r="H73" s="12">
        <v>25</v>
      </c>
      <c r="I73" s="12"/>
      <c r="J73" s="12"/>
      <c r="K73" s="12"/>
      <c r="L73" s="12"/>
      <c r="M73" s="12"/>
      <c r="N73" s="12"/>
      <c r="O73" s="12"/>
      <c r="P73" s="12"/>
      <c r="Q73" s="12"/>
      <c r="R73" s="13"/>
      <c r="S73" s="12">
        <f t="shared" si="9"/>
        <v>0</v>
      </c>
      <c r="T73" s="12">
        <f t="shared" si="10"/>
        <v>0</v>
      </c>
      <c r="U73" s="57"/>
      <c r="V73" s="15">
        <v>0.18</v>
      </c>
      <c r="W73" s="15">
        <f t="shared" si="11"/>
        <v>0</v>
      </c>
      <c r="X73" s="43"/>
    </row>
    <row r="74" spans="1:25" x14ac:dyDescent="0.2">
      <c r="A74" s="8" t="s">
        <v>77</v>
      </c>
      <c r="B74" s="8"/>
      <c r="C74" s="8"/>
      <c r="D74" s="8"/>
      <c r="E74" s="8"/>
      <c r="F74" s="36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8"/>
      <c r="S74" s="12"/>
      <c r="T74" s="12"/>
      <c r="U74" s="57"/>
      <c r="V74" s="12"/>
      <c r="W74" s="15"/>
    </row>
    <row r="75" spans="1:25" x14ac:dyDescent="0.2">
      <c r="A75" s="11" t="s">
        <v>297</v>
      </c>
      <c r="B75" s="11" t="s">
        <v>298</v>
      </c>
      <c r="C75" s="11" t="s">
        <v>297</v>
      </c>
      <c r="D75" s="11" t="s">
        <v>275</v>
      </c>
      <c r="E75" s="12">
        <v>40</v>
      </c>
      <c r="F75" s="12">
        <v>100</v>
      </c>
      <c r="G75" s="12">
        <v>10</v>
      </c>
      <c r="H75" s="12">
        <v>300</v>
      </c>
      <c r="I75" s="12"/>
      <c r="J75" s="12"/>
      <c r="K75" s="12"/>
      <c r="L75" s="12"/>
      <c r="M75" s="12">
        <v>300</v>
      </c>
      <c r="N75" s="12"/>
      <c r="O75" s="12"/>
      <c r="P75" s="12"/>
      <c r="Q75" s="12"/>
      <c r="R75" s="13"/>
      <c r="S75" s="12">
        <f t="shared" ref="S75:S90" si="12">SUM(I75:R75)</f>
        <v>300</v>
      </c>
      <c r="T75" s="12">
        <f t="shared" ref="T75:T90" si="13">$S75/$H75</f>
        <v>1</v>
      </c>
      <c r="U75" s="57"/>
      <c r="V75" s="15">
        <v>0.13</v>
      </c>
      <c r="W75" s="15">
        <f t="shared" ref="W75:W90" si="14">$T75*$V75</f>
        <v>0.13</v>
      </c>
      <c r="X75" s="43">
        <f>SUM(W75:W90)</f>
        <v>2.16</v>
      </c>
      <c r="Y75" s="3">
        <f>X75*100/$X$144</f>
        <v>10.256410256410255</v>
      </c>
    </row>
    <row r="76" spans="1:25" x14ac:dyDescent="0.2">
      <c r="A76" s="11" t="s">
        <v>78</v>
      </c>
      <c r="B76" s="11" t="s">
        <v>79</v>
      </c>
      <c r="C76" s="11" t="s">
        <v>78</v>
      </c>
      <c r="D76" s="11" t="s">
        <v>275</v>
      </c>
      <c r="E76" s="12">
        <v>40</v>
      </c>
      <c r="F76" s="12">
        <v>150</v>
      </c>
      <c r="G76" s="12">
        <v>10</v>
      </c>
      <c r="H76" s="12">
        <v>300</v>
      </c>
      <c r="I76" s="12"/>
      <c r="J76" s="12"/>
      <c r="K76" s="12"/>
      <c r="L76" s="12"/>
      <c r="M76" s="12">
        <v>300</v>
      </c>
      <c r="N76" s="12"/>
      <c r="O76" s="12">
        <v>300</v>
      </c>
      <c r="P76" s="12"/>
      <c r="Q76" s="12"/>
      <c r="R76" s="13"/>
      <c r="S76" s="12">
        <f t="shared" si="12"/>
        <v>600</v>
      </c>
      <c r="T76" s="12">
        <f t="shared" si="13"/>
        <v>2</v>
      </c>
      <c r="U76" s="57"/>
      <c r="V76" s="15">
        <v>0.13</v>
      </c>
      <c r="W76" s="15">
        <f t="shared" si="14"/>
        <v>0.26</v>
      </c>
    </row>
    <row r="77" spans="1:25" x14ac:dyDescent="0.2">
      <c r="A77" s="36" t="s">
        <v>240</v>
      </c>
      <c r="B77" s="36" t="s">
        <v>79</v>
      </c>
      <c r="C77" s="31" t="s">
        <v>241</v>
      </c>
      <c r="D77" s="36" t="s">
        <v>277</v>
      </c>
      <c r="E77" s="12">
        <v>40</v>
      </c>
      <c r="F77" s="12">
        <v>150</v>
      </c>
      <c r="G77" s="12">
        <v>10</v>
      </c>
      <c r="H77" s="12">
        <v>300</v>
      </c>
      <c r="I77" s="12">
        <v>300</v>
      </c>
      <c r="J77" s="12"/>
      <c r="K77" s="12"/>
      <c r="L77" s="12"/>
      <c r="M77" s="12"/>
      <c r="N77" s="12"/>
      <c r="O77" s="12"/>
      <c r="P77" s="12"/>
      <c r="Q77" s="12"/>
      <c r="R77" s="13"/>
      <c r="S77" s="12">
        <f t="shared" si="12"/>
        <v>300</v>
      </c>
      <c r="T77" s="12">
        <f t="shared" si="13"/>
        <v>1</v>
      </c>
      <c r="U77" s="57"/>
      <c r="V77" s="15">
        <v>0.13</v>
      </c>
      <c r="W77" s="15">
        <f t="shared" si="14"/>
        <v>0.13</v>
      </c>
    </row>
    <row r="78" spans="1:25" x14ac:dyDescent="0.2">
      <c r="A78" s="11" t="s">
        <v>80</v>
      </c>
      <c r="B78" s="11" t="s">
        <v>81</v>
      </c>
      <c r="C78" s="11" t="s">
        <v>80</v>
      </c>
      <c r="D78" s="11" t="s">
        <v>275</v>
      </c>
      <c r="E78" s="12">
        <v>40</v>
      </c>
      <c r="F78" s="12">
        <v>200</v>
      </c>
      <c r="G78" s="12">
        <v>10</v>
      </c>
      <c r="H78" s="12">
        <v>150</v>
      </c>
      <c r="I78" s="12"/>
      <c r="J78" s="12"/>
      <c r="K78" s="12"/>
      <c r="L78" s="12"/>
      <c r="M78" s="12"/>
      <c r="N78" s="12"/>
      <c r="O78" s="12">
        <v>300</v>
      </c>
      <c r="P78" s="12"/>
      <c r="Q78" s="12"/>
      <c r="R78" s="13"/>
      <c r="S78" s="12">
        <f t="shared" si="12"/>
        <v>300</v>
      </c>
      <c r="T78" s="12">
        <f t="shared" si="13"/>
        <v>2</v>
      </c>
      <c r="U78" s="57"/>
      <c r="V78" s="15">
        <v>0.13</v>
      </c>
      <c r="W78" s="15">
        <f t="shared" si="14"/>
        <v>0.26</v>
      </c>
    </row>
    <row r="79" spans="1:25" x14ac:dyDescent="0.2">
      <c r="A79" s="11" t="s">
        <v>82</v>
      </c>
      <c r="B79" s="11" t="s">
        <v>83</v>
      </c>
      <c r="C79" s="11" t="s">
        <v>82</v>
      </c>
      <c r="D79" s="11" t="s">
        <v>275</v>
      </c>
      <c r="E79" s="12">
        <v>40</v>
      </c>
      <c r="F79" s="12">
        <v>300</v>
      </c>
      <c r="G79" s="12">
        <v>10</v>
      </c>
      <c r="H79" s="12">
        <v>150</v>
      </c>
      <c r="I79" s="12"/>
      <c r="J79" s="12"/>
      <c r="K79" s="12">
        <v>150</v>
      </c>
      <c r="L79" s="12"/>
      <c r="M79" s="12"/>
      <c r="N79" s="12"/>
      <c r="O79" s="12"/>
      <c r="P79" s="12"/>
      <c r="Q79" s="12"/>
      <c r="R79" s="13"/>
      <c r="S79" s="12">
        <f t="shared" si="12"/>
        <v>150</v>
      </c>
      <c r="T79" s="12">
        <f t="shared" si="13"/>
        <v>1</v>
      </c>
      <c r="U79" s="57"/>
      <c r="V79" s="15">
        <v>0.13</v>
      </c>
      <c r="W79" s="15">
        <f t="shared" si="14"/>
        <v>0.13</v>
      </c>
    </row>
    <row r="80" spans="1:25" x14ac:dyDescent="0.2">
      <c r="A80" s="36" t="s">
        <v>183</v>
      </c>
      <c r="B80" s="36" t="s">
        <v>83</v>
      </c>
      <c r="C80" s="36">
        <v>90447300</v>
      </c>
      <c r="D80" s="36" t="s">
        <v>277</v>
      </c>
      <c r="E80" s="12" t="s">
        <v>89</v>
      </c>
      <c r="F80" s="12">
        <v>300</v>
      </c>
      <c r="G80" s="12">
        <v>10</v>
      </c>
      <c r="H80" s="12">
        <v>150</v>
      </c>
      <c r="I80" s="12"/>
      <c r="J80" s="12"/>
      <c r="K80" s="12"/>
      <c r="L80" s="12"/>
      <c r="M80" s="12"/>
      <c r="N80" s="12"/>
      <c r="O80" s="12"/>
      <c r="P80" s="12"/>
      <c r="Q80" s="12"/>
      <c r="R80" s="13"/>
      <c r="S80" s="12">
        <f t="shared" si="12"/>
        <v>0</v>
      </c>
      <c r="T80" s="12">
        <f t="shared" si="13"/>
        <v>0</v>
      </c>
      <c r="U80" s="57"/>
      <c r="V80" s="15">
        <v>0.13</v>
      </c>
      <c r="W80" s="15">
        <f t="shared" si="14"/>
        <v>0</v>
      </c>
    </row>
    <row r="81" spans="1:25" x14ac:dyDescent="0.2">
      <c r="A81" s="11" t="s">
        <v>84</v>
      </c>
      <c r="B81" s="11" t="s">
        <v>85</v>
      </c>
      <c r="C81" s="11" t="s">
        <v>84</v>
      </c>
      <c r="D81" s="11" t="s">
        <v>275</v>
      </c>
      <c r="E81" s="12">
        <v>40</v>
      </c>
      <c r="F81" s="12">
        <v>450</v>
      </c>
      <c r="G81" s="12">
        <v>10</v>
      </c>
      <c r="H81" s="12">
        <v>100</v>
      </c>
      <c r="I81" s="12"/>
      <c r="J81" s="12"/>
      <c r="K81" s="12">
        <v>100</v>
      </c>
      <c r="L81" s="12"/>
      <c r="M81" s="12"/>
      <c r="N81" s="12"/>
      <c r="O81" s="12"/>
      <c r="P81" s="12"/>
      <c r="Q81" s="12"/>
      <c r="R81" s="13"/>
      <c r="S81" s="12">
        <f t="shared" si="12"/>
        <v>100</v>
      </c>
      <c r="T81" s="12">
        <f t="shared" si="13"/>
        <v>1</v>
      </c>
      <c r="U81" s="57"/>
      <c r="V81" s="15">
        <v>0.13</v>
      </c>
      <c r="W81" s="15">
        <f t="shared" si="14"/>
        <v>0.13</v>
      </c>
    </row>
    <row r="82" spans="1:25" x14ac:dyDescent="0.2">
      <c r="A82" s="36" t="s">
        <v>184</v>
      </c>
      <c r="B82" s="36" t="s">
        <v>85</v>
      </c>
      <c r="C82" s="36">
        <v>90447400</v>
      </c>
      <c r="D82" s="36" t="s">
        <v>277</v>
      </c>
      <c r="E82" s="12" t="s">
        <v>89</v>
      </c>
      <c r="F82" s="12">
        <v>450</v>
      </c>
      <c r="G82" s="12">
        <v>10</v>
      </c>
      <c r="H82" s="12">
        <v>100</v>
      </c>
      <c r="I82" s="12"/>
      <c r="J82" s="12"/>
      <c r="K82" s="12"/>
      <c r="L82" s="12"/>
      <c r="M82" s="12"/>
      <c r="N82" s="12"/>
      <c r="O82" s="12"/>
      <c r="P82" s="12"/>
      <c r="Q82" s="12"/>
      <c r="R82" s="13"/>
      <c r="S82" s="12">
        <f t="shared" si="12"/>
        <v>0</v>
      </c>
      <c r="T82" s="12">
        <f t="shared" si="13"/>
        <v>0</v>
      </c>
      <c r="U82" s="57"/>
      <c r="V82" s="15">
        <v>0.13</v>
      </c>
      <c r="W82" s="15">
        <f t="shared" si="14"/>
        <v>0</v>
      </c>
    </row>
    <row r="83" spans="1:25" x14ac:dyDescent="0.2">
      <c r="A83" s="11" t="s">
        <v>86</v>
      </c>
      <c r="B83" s="11" t="s">
        <v>87</v>
      </c>
      <c r="C83" s="11" t="s">
        <v>86</v>
      </c>
      <c r="D83" s="11" t="s">
        <v>275</v>
      </c>
      <c r="E83" s="12">
        <v>40</v>
      </c>
      <c r="F83" s="12">
        <v>600</v>
      </c>
      <c r="G83" s="12">
        <v>10</v>
      </c>
      <c r="H83" s="12">
        <v>50</v>
      </c>
      <c r="I83" s="12"/>
      <c r="J83" s="12"/>
      <c r="K83" s="12"/>
      <c r="L83" s="12"/>
      <c r="M83" s="12"/>
      <c r="N83" s="12"/>
      <c r="O83" s="12"/>
      <c r="P83" s="12"/>
      <c r="Q83" s="12"/>
      <c r="R83" s="13"/>
      <c r="S83" s="12">
        <f t="shared" si="12"/>
        <v>0</v>
      </c>
      <c r="T83" s="12">
        <f t="shared" si="13"/>
        <v>0</v>
      </c>
      <c r="U83" s="57"/>
      <c r="V83" s="15">
        <v>0.09</v>
      </c>
      <c r="W83" s="15">
        <f t="shared" si="14"/>
        <v>0</v>
      </c>
    </row>
    <row r="84" spans="1:25" x14ac:dyDescent="0.2">
      <c r="A84" s="36" t="s">
        <v>88</v>
      </c>
      <c r="B84" s="36" t="s">
        <v>87</v>
      </c>
      <c r="C84" s="36">
        <v>90447600</v>
      </c>
      <c r="D84" s="36" t="s">
        <v>277</v>
      </c>
      <c r="E84" s="12" t="s">
        <v>89</v>
      </c>
      <c r="F84" s="12">
        <v>600</v>
      </c>
      <c r="G84" s="12">
        <v>10</v>
      </c>
      <c r="H84" s="12">
        <v>50</v>
      </c>
      <c r="I84" s="12"/>
      <c r="J84" s="12"/>
      <c r="K84" s="12"/>
      <c r="L84" s="12"/>
      <c r="M84" s="12"/>
      <c r="N84" s="12"/>
      <c r="O84" s="12"/>
      <c r="P84" s="12"/>
      <c r="Q84" s="12"/>
      <c r="R84" s="13"/>
      <c r="S84" s="12">
        <f t="shared" si="12"/>
        <v>0</v>
      </c>
      <c r="T84" s="12">
        <f t="shared" si="13"/>
        <v>0</v>
      </c>
      <c r="U84" s="57"/>
      <c r="V84" s="15">
        <v>0.09</v>
      </c>
      <c r="W84" s="15">
        <f t="shared" si="14"/>
        <v>0</v>
      </c>
    </row>
    <row r="85" spans="1:25" x14ac:dyDescent="0.2">
      <c r="A85" s="11" t="s">
        <v>90</v>
      </c>
      <c r="B85" s="11" t="s">
        <v>91</v>
      </c>
      <c r="C85" s="11" t="s">
        <v>90</v>
      </c>
      <c r="D85" s="11" t="s">
        <v>275</v>
      </c>
      <c r="E85" s="12">
        <v>40</v>
      </c>
      <c r="F85" s="12">
        <v>750</v>
      </c>
      <c r="G85" s="12">
        <v>10</v>
      </c>
      <c r="H85" s="12">
        <v>50</v>
      </c>
      <c r="I85" s="12"/>
      <c r="J85" s="12"/>
      <c r="K85" s="12"/>
      <c r="L85" s="12"/>
      <c r="M85" s="12"/>
      <c r="N85" s="12"/>
      <c r="O85" s="12"/>
      <c r="P85" s="12"/>
      <c r="Q85" s="12"/>
      <c r="R85" s="13"/>
      <c r="S85" s="12">
        <f t="shared" si="12"/>
        <v>0</v>
      </c>
      <c r="T85" s="12">
        <f t="shared" si="13"/>
        <v>0</v>
      </c>
      <c r="U85" s="57"/>
      <c r="V85" s="15">
        <v>0.13</v>
      </c>
      <c r="W85" s="15">
        <f t="shared" si="14"/>
        <v>0</v>
      </c>
    </row>
    <row r="86" spans="1:25" x14ac:dyDescent="0.2">
      <c r="A86" s="11" t="s">
        <v>92</v>
      </c>
      <c r="B86" s="11" t="s">
        <v>93</v>
      </c>
      <c r="C86" s="11" t="s">
        <v>92</v>
      </c>
      <c r="D86" s="11" t="s">
        <v>275</v>
      </c>
      <c r="E86" s="12">
        <v>40</v>
      </c>
      <c r="F86" s="12">
        <v>900</v>
      </c>
      <c r="G86" s="12">
        <v>10</v>
      </c>
      <c r="H86" s="12">
        <v>50</v>
      </c>
      <c r="I86" s="12"/>
      <c r="J86" s="12"/>
      <c r="K86" s="12">
        <v>50</v>
      </c>
      <c r="L86" s="12"/>
      <c r="M86" s="12"/>
      <c r="N86" s="12"/>
      <c r="O86" s="12"/>
      <c r="P86" s="12"/>
      <c r="Q86" s="12"/>
      <c r="R86" s="13"/>
      <c r="S86" s="12">
        <f t="shared" si="12"/>
        <v>50</v>
      </c>
      <c r="T86" s="12">
        <f t="shared" si="13"/>
        <v>1</v>
      </c>
      <c r="U86" s="57"/>
      <c r="V86" s="15">
        <v>0.13</v>
      </c>
      <c r="W86" s="15">
        <f t="shared" si="14"/>
        <v>0.13</v>
      </c>
    </row>
    <row r="87" spans="1:25" x14ac:dyDescent="0.2">
      <c r="A87" s="36" t="s">
        <v>185</v>
      </c>
      <c r="B87" s="36" t="s">
        <v>93</v>
      </c>
      <c r="C87" s="36">
        <v>90447700</v>
      </c>
      <c r="D87" s="36" t="s">
        <v>277</v>
      </c>
      <c r="E87" s="12" t="s">
        <v>89</v>
      </c>
      <c r="F87" s="12">
        <v>900</v>
      </c>
      <c r="G87" s="12">
        <v>10</v>
      </c>
      <c r="H87" s="12">
        <v>50</v>
      </c>
      <c r="I87" s="12"/>
      <c r="J87" s="12"/>
      <c r="K87" s="12">
        <v>50</v>
      </c>
      <c r="L87" s="12"/>
      <c r="M87" s="12">
        <v>100</v>
      </c>
      <c r="N87" s="12"/>
      <c r="O87" s="12">
        <v>200</v>
      </c>
      <c r="P87" s="12"/>
      <c r="Q87" s="12"/>
      <c r="R87" s="13"/>
      <c r="S87" s="12">
        <f t="shared" si="12"/>
        <v>350</v>
      </c>
      <c r="T87" s="12">
        <f t="shared" si="13"/>
        <v>7</v>
      </c>
      <c r="U87" s="57"/>
      <c r="V87" s="15">
        <v>0.13</v>
      </c>
      <c r="W87" s="15">
        <f t="shared" si="14"/>
        <v>0.91</v>
      </c>
    </row>
    <row r="88" spans="1:25" x14ac:dyDescent="0.2">
      <c r="A88" s="11" t="s">
        <v>94</v>
      </c>
      <c r="B88" s="11" t="s">
        <v>95</v>
      </c>
      <c r="C88" s="11" t="s">
        <v>94</v>
      </c>
      <c r="D88" s="11" t="s">
        <v>275</v>
      </c>
      <c r="E88" s="12">
        <v>40</v>
      </c>
      <c r="F88" s="12">
        <v>1200</v>
      </c>
      <c r="G88" s="12">
        <v>5</v>
      </c>
      <c r="H88" s="12">
        <v>25</v>
      </c>
      <c r="I88" s="12"/>
      <c r="J88" s="12"/>
      <c r="K88" s="12"/>
      <c r="L88" s="12"/>
      <c r="M88" s="12">
        <v>25</v>
      </c>
      <c r="N88" s="12"/>
      <c r="O88" s="12"/>
      <c r="P88" s="12"/>
      <c r="Q88" s="12"/>
      <c r="R88" s="13"/>
      <c r="S88" s="12">
        <f t="shared" si="12"/>
        <v>25</v>
      </c>
      <c r="T88" s="12">
        <f t="shared" si="13"/>
        <v>1</v>
      </c>
      <c r="U88" s="57"/>
      <c r="V88" s="15">
        <v>0.08</v>
      </c>
      <c r="W88" s="15">
        <f t="shared" si="14"/>
        <v>0.08</v>
      </c>
    </row>
    <row r="89" spans="1:25" x14ac:dyDescent="0.2">
      <c r="A89" s="36" t="s">
        <v>376</v>
      </c>
      <c r="B89" s="36" t="s">
        <v>377</v>
      </c>
      <c r="C89" s="31" t="s">
        <v>378</v>
      </c>
      <c r="D89" s="36" t="s">
        <v>277</v>
      </c>
      <c r="E89" s="12">
        <v>40</v>
      </c>
      <c r="F89" s="12">
        <v>1800</v>
      </c>
      <c r="G89" s="12">
        <v>5</v>
      </c>
      <c r="H89" s="12">
        <v>20</v>
      </c>
      <c r="I89" s="12"/>
      <c r="J89" s="12"/>
      <c r="K89" s="12"/>
      <c r="L89" s="12"/>
      <c r="M89" s="12"/>
      <c r="N89" s="12"/>
      <c r="O89" s="12"/>
      <c r="P89" s="12"/>
      <c r="Q89" s="12"/>
      <c r="R89" s="13"/>
      <c r="S89" s="12">
        <f t="shared" si="12"/>
        <v>0</v>
      </c>
      <c r="T89" s="12">
        <f t="shared" si="13"/>
        <v>0</v>
      </c>
      <c r="U89" s="57"/>
      <c r="V89" s="15">
        <v>0.14000000000000001</v>
      </c>
      <c r="W89" s="15">
        <f t="shared" si="14"/>
        <v>0</v>
      </c>
    </row>
    <row r="90" spans="1:25" x14ac:dyDescent="0.2">
      <c r="A90" s="11" t="s">
        <v>220</v>
      </c>
      <c r="B90" s="11" t="s">
        <v>221</v>
      </c>
      <c r="C90" s="11" t="s">
        <v>220</v>
      </c>
      <c r="D90" s="11" t="s">
        <v>275</v>
      </c>
      <c r="E90" s="12">
        <v>40</v>
      </c>
      <c r="F90" s="12">
        <v>2000</v>
      </c>
      <c r="G90" s="12">
        <v>5</v>
      </c>
      <c r="H90" s="12">
        <v>25</v>
      </c>
      <c r="I90" s="12"/>
      <c r="J90" s="12"/>
      <c r="K90" s="12"/>
      <c r="L90" s="12"/>
      <c r="M90" s="12"/>
      <c r="N90" s="12"/>
      <c r="O90" s="12"/>
      <c r="P90" s="12"/>
      <c r="Q90" s="12"/>
      <c r="R90" s="13"/>
      <c r="S90" s="12">
        <f t="shared" si="12"/>
        <v>0</v>
      </c>
      <c r="T90" s="12">
        <f t="shared" si="13"/>
        <v>0</v>
      </c>
      <c r="U90" s="57"/>
      <c r="V90" s="15">
        <v>0.08</v>
      </c>
      <c r="W90" s="15">
        <f t="shared" si="14"/>
        <v>0</v>
      </c>
      <c r="X90" s="43"/>
    </row>
    <row r="91" spans="1:25" x14ac:dyDescent="0.2">
      <c r="A91" s="8" t="s">
        <v>96</v>
      </c>
      <c r="B91" s="8"/>
      <c r="C91" s="8"/>
      <c r="D91" s="8"/>
      <c r="E91" s="20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8"/>
      <c r="S91" s="12"/>
      <c r="T91" s="12"/>
      <c r="U91" s="57"/>
      <c r="V91" s="12"/>
      <c r="W91" s="15"/>
    </row>
    <row r="92" spans="1:25" x14ac:dyDescent="0.2">
      <c r="A92" s="11" t="s">
        <v>299</v>
      </c>
      <c r="B92" s="11" t="s">
        <v>300</v>
      </c>
      <c r="C92" s="11" t="s">
        <v>299</v>
      </c>
      <c r="D92" s="11" t="s">
        <v>275</v>
      </c>
      <c r="E92" s="12">
        <v>50</v>
      </c>
      <c r="F92" s="12">
        <v>100</v>
      </c>
      <c r="G92" s="12">
        <v>10</v>
      </c>
      <c r="H92" s="12">
        <v>150</v>
      </c>
      <c r="I92" s="12"/>
      <c r="J92" s="12"/>
      <c r="K92" s="12"/>
      <c r="L92" s="12"/>
      <c r="M92" s="12">
        <v>300</v>
      </c>
      <c r="N92" s="12"/>
      <c r="O92" s="12">
        <v>150</v>
      </c>
      <c r="P92" s="12"/>
      <c r="Q92" s="12"/>
      <c r="R92" s="13"/>
      <c r="S92" s="12">
        <f t="shared" ref="S92:S108" si="15">SUM(I92:R92)</f>
        <v>450</v>
      </c>
      <c r="T92" s="12">
        <f t="shared" ref="T92:T108" si="16">$S92/$H92</f>
        <v>3</v>
      </c>
      <c r="U92" s="57"/>
      <c r="V92" s="15">
        <v>0.1</v>
      </c>
      <c r="W92" s="15">
        <f t="shared" ref="W92:W108" si="17">$T92*$V92</f>
        <v>0.30000000000000004</v>
      </c>
      <c r="X92" s="43">
        <f>SUM(W92:W108)</f>
        <v>4</v>
      </c>
      <c r="Y92" s="3">
        <f>X92*100/$X$144</f>
        <v>18.99335232668566</v>
      </c>
    </row>
    <row r="93" spans="1:25" x14ac:dyDescent="0.2">
      <c r="A93" s="11" t="s">
        <v>97</v>
      </c>
      <c r="B93" s="11" t="s">
        <v>98</v>
      </c>
      <c r="C93" s="11" t="s">
        <v>97</v>
      </c>
      <c r="D93" s="11" t="s">
        <v>275</v>
      </c>
      <c r="E93" s="12">
        <v>50</v>
      </c>
      <c r="F93" s="12">
        <v>150</v>
      </c>
      <c r="G93" s="12">
        <v>10</v>
      </c>
      <c r="H93" s="12">
        <v>150</v>
      </c>
      <c r="I93" s="12"/>
      <c r="J93" s="12"/>
      <c r="K93" s="12"/>
      <c r="L93" s="12"/>
      <c r="M93" s="12"/>
      <c r="N93" s="12"/>
      <c r="O93" s="12">
        <v>150</v>
      </c>
      <c r="P93" s="12"/>
      <c r="Q93" s="12"/>
      <c r="R93" s="13"/>
      <c r="S93" s="12">
        <f t="shared" si="15"/>
        <v>150</v>
      </c>
      <c r="T93" s="12">
        <f t="shared" si="16"/>
        <v>1</v>
      </c>
      <c r="U93" s="57"/>
      <c r="V93" s="15">
        <v>0.1</v>
      </c>
      <c r="W93" s="15">
        <f t="shared" si="17"/>
        <v>0.1</v>
      </c>
    </row>
    <row r="94" spans="1:25" x14ac:dyDescent="0.2">
      <c r="A94" s="36" t="s">
        <v>235</v>
      </c>
      <c r="B94" s="36" t="s">
        <v>98</v>
      </c>
      <c r="C94" s="36">
        <v>90448200</v>
      </c>
      <c r="D94" s="36" t="s">
        <v>277</v>
      </c>
      <c r="E94" s="12" t="s">
        <v>102</v>
      </c>
      <c r="F94" s="12">
        <v>150</v>
      </c>
      <c r="G94" s="12">
        <v>10</v>
      </c>
      <c r="H94" s="12">
        <v>150</v>
      </c>
      <c r="I94" s="12"/>
      <c r="J94" s="12"/>
      <c r="K94" s="12"/>
      <c r="L94" s="12"/>
      <c r="M94" s="12"/>
      <c r="N94" s="12"/>
      <c r="O94" s="12"/>
      <c r="P94" s="12"/>
      <c r="Q94" s="12"/>
      <c r="R94" s="13"/>
      <c r="S94" s="12">
        <f t="shared" si="15"/>
        <v>0</v>
      </c>
      <c r="T94" s="12">
        <f t="shared" si="16"/>
        <v>0</v>
      </c>
      <c r="U94" s="57"/>
      <c r="V94" s="15">
        <v>0.1</v>
      </c>
      <c r="W94" s="15">
        <f t="shared" si="17"/>
        <v>0</v>
      </c>
    </row>
    <row r="95" spans="1:25" x14ac:dyDescent="0.2">
      <c r="A95" s="11" t="s">
        <v>224</v>
      </c>
      <c r="B95" s="11" t="s">
        <v>225</v>
      </c>
      <c r="C95" s="11" t="s">
        <v>224</v>
      </c>
      <c r="D95" s="11" t="s">
        <v>275</v>
      </c>
      <c r="E95" s="12">
        <v>50</v>
      </c>
      <c r="F95" s="12">
        <v>200</v>
      </c>
      <c r="G95" s="12">
        <v>10</v>
      </c>
      <c r="H95" s="12">
        <v>150</v>
      </c>
      <c r="I95" s="12"/>
      <c r="J95" s="12"/>
      <c r="K95" s="12"/>
      <c r="L95" s="12"/>
      <c r="M95" s="12"/>
      <c r="N95" s="12"/>
      <c r="O95" s="12"/>
      <c r="P95" s="12"/>
      <c r="Q95" s="12"/>
      <c r="R95" s="13"/>
      <c r="S95" s="12">
        <f t="shared" si="15"/>
        <v>0</v>
      </c>
      <c r="T95" s="12">
        <f t="shared" si="16"/>
        <v>0</v>
      </c>
      <c r="U95" s="57"/>
      <c r="V95" s="15">
        <v>0.1</v>
      </c>
      <c r="W95" s="15">
        <f t="shared" si="17"/>
        <v>0</v>
      </c>
    </row>
    <row r="96" spans="1:25" x14ac:dyDescent="0.2">
      <c r="A96" s="11" t="s">
        <v>99</v>
      </c>
      <c r="B96" s="11" t="s">
        <v>100</v>
      </c>
      <c r="C96" s="11" t="s">
        <v>99</v>
      </c>
      <c r="D96" s="11" t="s">
        <v>275</v>
      </c>
      <c r="E96" s="12">
        <v>50</v>
      </c>
      <c r="F96" s="12">
        <v>300</v>
      </c>
      <c r="G96" s="12">
        <v>10</v>
      </c>
      <c r="H96" s="12">
        <v>75</v>
      </c>
      <c r="I96" s="12"/>
      <c r="J96" s="12"/>
      <c r="K96" s="12"/>
      <c r="L96" s="12"/>
      <c r="M96" s="12"/>
      <c r="N96" s="12"/>
      <c r="O96" s="12"/>
      <c r="P96" s="12"/>
      <c r="Q96" s="12"/>
      <c r="R96" s="13"/>
      <c r="S96" s="12">
        <f t="shared" si="15"/>
        <v>0</v>
      </c>
      <c r="T96" s="12">
        <f t="shared" si="16"/>
        <v>0</v>
      </c>
      <c r="U96" s="57"/>
      <c r="V96" s="15">
        <v>0.1</v>
      </c>
      <c r="W96" s="15">
        <f t="shared" si="17"/>
        <v>0</v>
      </c>
    </row>
    <row r="97" spans="1:25" x14ac:dyDescent="0.2">
      <c r="A97" s="36" t="s">
        <v>101</v>
      </c>
      <c r="B97" s="36" t="s">
        <v>100</v>
      </c>
      <c r="C97" s="36">
        <v>90448300</v>
      </c>
      <c r="D97" s="36" t="s">
        <v>277</v>
      </c>
      <c r="E97" s="12" t="s">
        <v>102</v>
      </c>
      <c r="F97" s="12">
        <v>300</v>
      </c>
      <c r="G97" s="12">
        <v>10</v>
      </c>
      <c r="H97" s="12">
        <v>75</v>
      </c>
      <c r="I97" s="12"/>
      <c r="J97" s="12"/>
      <c r="K97" s="12"/>
      <c r="L97" s="12"/>
      <c r="M97" s="12"/>
      <c r="N97" s="12"/>
      <c r="O97" s="12"/>
      <c r="P97" s="12"/>
      <c r="Q97" s="12"/>
      <c r="R97" s="13"/>
      <c r="S97" s="12">
        <f t="shared" si="15"/>
        <v>0</v>
      </c>
      <c r="T97" s="12">
        <f t="shared" si="16"/>
        <v>0</v>
      </c>
      <c r="U97" s="57"/>
      <c r="V97" s="15">
        <v>0.1</v>
      </c>
      <c r="W97" s="15">
        <f t="shared" si="17"/>
        <v>0</v>
      </c>
    </row>
    <row r="98" spans="1:25" x14ac:dyDescent="0.2">
      <c r="A98" s="11" t="s">
        <v>103</v>
      </c>
      <c r="B98" s="11" t="s">
        <v>104</v>
      </c>
      <c r="C98" s="11" t="s">
        <v>103</v>
      </c>
      <c r="D98" s="11" t="s">
        <v>275</v>
      </c>
      <c r="E98" s="12">
        <v>50</v>
      </c>
      <c r="F98" s="12">
        <v>450</v>
      </c>
      <c r="G98" s="12">
        <v>10</v>
      </c>
      <c r="H98" s="12">
        <v>50</v>
      </c>
      <c r="I98" s="12"/>
      <c r="J98" s="12"/>
      <c r="K98" s="12"/>
      <c r="L98" s="12"/>
      <c r="M98" s="12"/>
      <c r="N98" s="12"/>
      <c r="O98" s="12">
        <v>100</v>
      </c>
      <c r="P98" s="12"/>
      <c r="Q98" s="12"/>
      <c r="R98" s="13"/>
      <c r="S98" s="12">
        <f t="shared" si="15"/>
        <v>100</v>
      </c>
      <c r="T98" s="12">
        <f t="shared" si="16"/>
        <v>2</v>
      </c>
      <c r="U98" s="57"/>
      <c r="V98" s="15">
        <v>0.1</v>
      </c>
      <c r="W98" s="15">
        <f t="shared" si="17"/>
        <v>0.2</v>
      </c>
    </row>
    <row r="99" spans="1:25" x14ac:dyDescent="0.2">
      <c r="A99" s="36" t="s">
        <v>186</v>
      </c>
      <c r="B99" s="36" t="s">
        <v>104</v>
      </c>
      <c r="C99" s="36">
        <v>90448400</v>
      </c>
      <c r="D99" s="36" t="s">
        <v>277</v>
      </c>
      <c r="E99" s="12" t="s">
        <v>102</v>
      </c>
      <c r="F99" s="12">
        <v>450</v>
      </c>
      <c r="G99" s="12">
        <v>10</v>
      </c>
      <c r="H99" s="12">
        <v>50</v>
      </c>
      <c r="I99" s="12"/>
      <c r="J99" s="12"/>
      <c r="K99" s="12"/>
      <c r="L99" s="12"/>
      <c r="M99" s="12"/>
      <c r="N99" s="12"/>
      <c r="O99" s="12"/>
      <c r="P99" s="12"/>
      <c r="Q99" s="12"/>
      <c r="R99" s="13"/>
      <c r="S99" s="12">
        <f t="shared" si="15"/>
        <v>0</v>
      </c>
      <c r="T99" s="12">
        <f t="shared" si="16"/>
        <v>0</v>
      </c>
      <c r="U99" s="57"/>
      <c r="V99" s="15">
        <v>0.1</v>
      </c>
      <c r="W99" s="15">
        <f t="shared" si="17"/>
        <v>0</v>
      </c>
    </row>
    <row r="100" spans="1:25" x14ac:dyDescent="0.2">
      <c r="A100" s="11" t="s">
        <v>105</v>
      </c>
      <c r="B100" s="11" t="s">
        <v>106</v>
      </c>
      <c r="C100" s="11" t="s">
        <v>105</v>
      </c>
      <c r="D100" s="11" t="s">
        <v>275</v>
      </c>
      <c r="E100" s="12">
        <v>50</v>
      </c>
      <c r="F100" s="12">
        <v>600</v>
      </c>
      <c r="G100" s="12">
        <v>10</v>
      </c>
      <c r="H100" s="12">
        <v>50</v>
      </c>
      <c r="I100" s="12"/>
      <c r="J100" s="12"/>
      <c r="K100" s="12"/>
      <c r="L100" s="12"/>
      <c r="M100" s="12"/>
      <c r="N100" s="12"/>
      <c r="O100" s="12"/>
      <c r="P100" s="12"/>
      <c r="Q100" s="12"/>
      <c r="R100" s="13"/>
      <c r="S100" s="12">
        <f t="shared" si="15"/>
        <v>0</v>
      </c>
      <c r="T100" s="12">
        <f t="shared" si="16"/>
        <v>0</v>
      </c>
      <c r="U100" s="57"/>
      <c r="V100" s="15">
        <v>0.13</v>
      </c>
      <c r="W100" s="15">
        <f t="shared" si="17"/>
        <v>0</v>
      </c>
    </row>
    <row r="101" spans="1:25" x14ac:dyDescent="0.2">
      <c r="A101" s="36" t="s">
        <v>107</v>
      </c>
      <c r="B101" s="36" t="s">
        <v>106</v>
      </c>
      <c r="C101" s="36">
        <v>90448600</v>
      </c>
      <c r="D101" s="36" t="s">
        <v>277</v>
      </c>
      <c r="E101" s="12" t="s">
        <v>102</v>
      </c>
      <c r="F101" s="12">
        <v>600</v>
      </c>
      <c r="G101" s="12">
        <v>10</v>
      </c>
      <c r="H101" s="12">
        <v>50</v>
      </c>
      <c r="I101" s="12"/>
      <c r="J101" s="12"/>
      <c r="K101" s="12"/>
      <c r="L101" s="12"/>
      <c r="M101" s="12"/>
      <c r="N101" s="12"/>
      <c r="O101" s="12"/>
      <c r="P101" s="12"/>
      <c r="Q101" s="12"/>
      <c r="R101" s="13"/>
      <c r="S101" s="12">
        <f t="shared" si="15"/>
        <v>0</v>
      </c>
      <c r="T101" s="12">
        <f t="shared" si="16"/>
        <v>0</v>
      </c>
      <c r="U101" s="57"/>
      <c r="V101" s="15">
        <v>0.13</v>
      </c>
      <c r="W101" s="15">
        <f t="shared" si="17"/>
        <v>0</v>
      </c>
    </row>
    <row r="102" spans="1:25" x14ac:dyDescent="0.2">
      <c r="A102" s="36" t="s">
        <v>266</v>
      </c>
      <c r="B102" s="36" t="s">
        <v>267</v>
      </c>
      <c r="C102" s="36">
        <v>90448605</v>
      </c>
      <c r="D102" s="36" t="s">
        <v>277</v>
      </c>
      <c r="E102" s="12" t="s">
        <v>102</v>
      </c>
      <c r="F102" s="12">
        <v>700</v>
      </c>
      <c r="G102" s="12">
        <v>5</v>
      </c>
      <c r="H102" s="12">
        <v>25</v>
      </c>
      <c r="I102" s="12"/>
      <c r="J102" s="12"/>
      <c r="K102" s="12"/>
      <c r="L102" s="12"/>
      <c r="M102" s="12"/>
      <c r="N102" s="12"/>
      <c r="O102" s="12"/>
      <c r="P102" s="12"/>
      <c r="Q102" s="12">
        <v>650</v>
      </c>
      <c r="R102" s="13"/>
      <c r="S102" s="12">
        <f t="shared" si="15"/>
        <v>650</v>
      </c>
      <c r="T102" s="12">
        <f t="shared" si="16"/>
        <v>26</v>
      </c>
      <c r="U102" s="57"/>
      <c r="V102" s="15">
        <v>0.1</v>
      </c>
      <c r="W102" s="15">
        <f t="shared" si="17"/>
        <v>2.6</v>
      </c>
    </row>
    <row r="103" spans="1:25" x14ac:dyDescent="0.2">
      <c r="A103" s="11" t="s">
        <v>202</v>
      </c>
      <c r="B103" s="11" t="s">
        <v>203</v>
      </c>
      <c r="C103" s="11" t="s">
        <v>202</v>
      </c>
      <c r="D103" s="11" t="s">
        <v>275</v>
      </c>
      <c r="E103" s="12">
        <v>50</v>
      </c>
      <c r="F103" s="12">
        <v>750</v>
      </c>
      <c r="G103" s="12">
        <v>5</v>
      </c>
      <c r="H103" s="12">
        <v>25</v>
      </c>
      <c r="I103" s="12"/>
      <c r="J103" s="12"/>
      <c r="K103" s="12"/>
      <c r="L103" s="12"/>
      <c r="M103" s="12"/>
      <c r="N103" s="12"/>
      <c r="O103" s="12"/>
      <c r="P103" s="12"/>
      <c r="Q103" s="12"/>
      <c r="R103" s="13"/>
      <c r="S103" s="12">
        <f t="shared" si="15"/>
        <v>0</v>
      </c>
      <c r="T103" s="12">
        <f t="shared" si="16"/>
        <v>0</v>
      </c>
      <c r="U103" s="57"/>
      <c r="V103" s="15">
        <v>0.1</v>
      </c>
      <c r="W103" s="15">
        <f t="shared" si="17"/>
        <v>0</v>
      </c>
    </row>
    <row r="104" spans="1:25" x14ac:dyDescent="0.2">
      <c r="A104" s="11" t="s">
        <v>108</v>
      </c>
      <c r="B104" s="11" t="s">
        <v>109</v>
      </c>
      <c r="C104" s="11" t="s">
        <v>108</v>
      </c>
      <c r="D104" s="11" t="s">
        <v>275</v>
      </c>
      <c r="E104" s="12">
        <v>50</v>
      </c>
      <c r="F104" s="12">
        <v>900</v>
      </c>
      <c r="G104" s="12">
        <v>5</v>
      </c>
      <c r="H104" s="12">
        <v>25</v>
      </c>
      <c r="I104" s="12"/>
      <c r="J104" s="12"/>
      <c r="K104" s="12"/>
      <c r="L104" s="12"/>
      <c r="M104" s="12"/>
      <c r="N104" s="12"/>
      <c r="O104" s="12">
        <v>200</v>
      </c>
      <c r="P104" s="12"/>
      <c r="Q104" s="12"/>
      <c r="R104" s="13"/>
      <c r="S104" s="12">
        <f t="shared" si="15"/>
        <v>200</v>
      </c>
      <c r="T104" s="12">
        <f t="shared" si="16"/>
        <v>8</v>
      </c>
      <c r="U104" s="57"/>
      <c r="V104" s="15">
        <v>0.1</v>
      </c>
      <c r="W104" s="15">
        <f t="shared" si="17"/>
        <v>0.8</v>
      </c>
    </row>
    <row r="105" spans="1:25" x14ac:dyDescent="0.2">
      <c r="A105" s="36" t="s">
        <v>187</v>
      </c>
      <c r="B105" s="36" t="s">
        <v>109</v>
      </c>
      <c r="C105" s="36">
        <v>90448700</v>
      </c>
      <c r="D105" s="36" t="s">
        <v>277</v>
      </c>
      <c r="E105" s="12" t="s">
        <v>102</v>
      </c>
      <c r="F105" s="12">
        <v>900</v>
      </c>
      <c r="G105" s="12">
        <v>5</v>
      </c>
      <c r="H105" s="12">
        <v>25</v>
      </c>
      <c r="I105" s="12"/>
      <c r="J105" s="12"/>
      <c r="K105" s="12"/>
      <c r="L105" s="12"/>
      <c r="M105" s="12"/>
      <c r="N105" s="12"/>
      <c r="O105" s="12"/>
      <c r="P105" s="12"/>
      <c r="Q105" s="12"/>
      <c r="R105" s="13"/>
      <c r="S105" s="12">
        <f t="shared" si="15"/>
        <v>0</v>
      </c>
      <c r="T105" s="12">
        <f t="shared" si="16"/>
        <v>0</v>
      </c>
      <c r="U105" s="57"/>
      <c r="V105" s="15">
        <v>0.1</v>
      </c>
      <c r="W105" s="15">
        <f t="shared" si="17"/>
        <v>0</v>
      </c>
    </row>
    <row r="106" spans="1:25" x14ac:dyDescent="0.2">
      <c r="A106" s="11" t="s">
        <v>110</v>
      </c>
      <c r="B106" s="11" t="s">
        <v>111</v>
      </c>
      <c r="C106" s="11" t="s">
        <v>110</v>
      </c>
      <c r="D106" s="11" t="s">
        <v>275</v>
      </c>
      <c r="E106" s="12">
        <v>50</v>
      </c>
      <c r="F106" s="12">
        <v>1200</v>
      </c>
      <c r="G106" s="12">
        <v>5</v>
      </c>
      <c r="H106" s="12">
        <v>25</v>
      </c>
      <c r="I106" s="12"/>
      <c r="J106" s="12"/>
      <c r="K106" s="12"/>
      <c r="L106" s="12"/>
      <c r="M106" s="12"/>
      <c r="N106" s="12"/>
      <c r="O106" s="12"/>
      <c r="P106" s="12"/>
      <c r="Q106" s="12"/>
      <c r="R106" s="13"/>
      <c r="S106" s="12">
        <f t="shared" si="15"/>
        <v>0</v>
      </c>
      <c r="T106" s="12">
        <f t="shared" si="16"/>
        <v>0</v>
      </c>
      <c r="U106" s="57"/>
      <c r="V106" s="15">
        <v>0.13</v>
      </c>
      <c r="W106" s="15">
        <f t="shared" si="17"/>
        <v>0</v>
      </c>
    </row>
    <row r="107" spans="1:25" x14ac:dyDescent="0.2">
      <c r="A107" s="36" t="s">
        <v>204</v>
      </c>
      <c r="B107" s="36" t="s">
        <v>111</v>
      </c>
      <c r="C107" s="31" t="s">
        <v>205</v>
      </c>
      <c r="D107" s="36" t="s">
        <v>277</v>
      </c>
      <c r="E107" s="12">
        <v>50</v>
      </c>
      <c r="F107" s="12">
        <v>1200</v>
      </c>
      <c r="G107" s="12">
        <v>5</v>
      </c>
      <c r="H107" s="12">
        <v>25</v>
      </c>
      <c r="I107" s="12"/>
      <c r="J107" s="12"/>
      <c r="K107" s="12"/>
      <c r="L107" s="12"/>
      <c r="M107" s="12"/>
      <c r="N107" s="12"/>
      <c r="O107" s="12"/>
      <c r="P107" s="12"/>
      <c r="Q107" s="12"/>
      <c r="R107" s="13"/>
      <c r="S107" s="12">
        <f t="shared" si="15"/>
        <v>0</v>
      </c>
      <c r="T107" s="12">
        <f t="shared" si="16"/>
        <v>0</v>
      </c>
      <c r="U107" s="57"/>
      <c r="V107" s="15">
        <v>0.13</v>
      </c>
      <c r="W107" s="15">
        <f t="shared" si="17"/>
        <v>0</v>
      </c>
    </row>
    <row r="108" spans="1:25" x14ac:dyDescent="0.2">
      <c r="A108" s="36" t="s">
        <v>268</v>
      </c>
      <c r="B108" s="36" t="s">
        <v>269</v>
      </c>
      <c r="C108" s="31" t="s">
        <v>270</v>
      </c>
      <c r="D108" s="36" t="s">
        <v>277</v>
      </c>
      <c r="E108" s="12">
        <v>50</v>
      </c>
      <c r="F108" s="12">
        <v>2400</v>
      </c>
      <c r="G108" s="12">
        <v>5</v>
      </c>
      <c r="H108" s="12">
        <v>25</v>
      </c>
      <c r="I108" s="12"/>
      <c r="J108" s="12"/>
      <c r="K108" s="12"/>
      <c r="L108" s="12"/>
      <c r="M108" s="12"/>
      <c r="N108" s="12"/>
      <c r="O108" s="12"/>
      <c r="P108" s="12"/>
      <c r="Q108" s="12"/>
      <c r="R108" s="13"/>
      <c r="S108" s="12">
        <f t="shared" si="15"/>
        <v>0</v>
      </c>
      <c r="T108" s="12">
        <f t="shared" si="16"/>
        <v>0</v>
      </c>
      <c r="U108" s="57"/>
      <c r="V108" s="15">
        <v>0.26</v>
      </c>
      <c r="W108" s="15">
        <f t="shared" si="17"/>
        <v>0</v>
      </c>
      <c r="X108" s="43"/>
    </row>
    <row r="109" spans="1:25" x14ac:dyDescent="0.2">
      <c r="A109" s="307" t="s">
        <v>112</v>
      </c>
      <c r="B109" s="307"/>
      <c r="C109" s="8"/>
      <c r="D109" s="8"/>
      <c r="E109" s="8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36"/>
      <c r="S109" s="12"/>
      <c r="T109" s="12"/>
      <c r="U109" s="57"/>
      <c r="V109" s="12"/>
      <c r="W109" s="15"/>
    </row>
    <row r="110" spans="1:25" x14ac:dyDescent="0.2">
      <c r="A110" s="11" t="s">
        <v>216</v>
      </c>
      <c r="B110" s="11" t="s">
        <v>217</v>
      </c>
      <c r="C110" s="11" t="s">
        <v>216</v>
      </c>
      <c r="D110" s="11" t="s">
        <v>275</v>
      </c>
      <c r="E110" s="12">
        <v>20</v>
      </c>
      <c r="F110" s="12">
        <v>150</v>
      </c>
      <c r="G110" s="12">
        <v>10</v>
      </c>
      <c r="H110" s="12">
        <v>400</v>
      </c>
      <c r="I110" s="12"/>
      <c r="J110" s="12"/>
      <c r="K110" s="12"/>
      <c r="L110" s="12"/>
      <c r="M110" s="12"/>
      <c r="N110" s="12"/>
      <c r="O110" s="12"/>
      <c r="P110" s="12"/>
      <c r="Q110" s="12"/>
      <c r="R110" s="36"/>
      <c r="S110" s="12">
        <f t="shared" ref="S110:S143" si="18">SUM(I110:R110)</f>
        <v>0</v>
      </c>
      <c r="T110" s="12">
        <f t="shared" ref="T110:T143" si="19">$S110/$H110</f>
        <v>0</v>
      </c>
      <c r="U110" s="57"/>
      <c r="V110" s="12">
        <v>0.06</v>
      </c>
      <c r="W110" s="15">
        <f t="shared" ref="W110:W143" si="20">$T110*$V110</f>
        <v>0</v>
      </c>
      <c r="X110" s="43">
        <f>SUM(W110:W125)</f>
        <v>0.14000000000000001</v>
      </c>
      <c r="Y110" s="3">
        <f>X110*100/$X$144</f>
        <v>0.66476733143399813</v>
      </c>
    </row>
    <row r="111" spans="1:25" x14ac:dyDescent="0.2">
      <c r="A111" s="36" t="s">
        <v>226</v>
      </c>
      <c r="B111" s="36" t="s">
        <v>217</v>
      </c>
      <c r="C111" s="36">
        <v>90444200</v>
      </c>
      <c r="D111" s="36" t="s">
        <v>277</v>
      </c>
      <c r="E111" s="12">
        <v>20</v>
      </c>
      <c r="F111" s="12">
        <v>150</v>
      </c>
      <c r="G111" s="12">
        <v>10</v>
      </c>
      <c r="H111" s="12">
        <v>400</v>
      </c>
      <c r="I111" s="12"/>
      <c r="J111" s="12"/>
      <c r="K111" s="12"/>
      <c r="L111" s="12"/>
      <c r="M111" s="12"/>
      <c r="N111" s="12"/>
      <c r="O111" s="12"/>
      <c r="P111" s="12"/>
      <c r="Q111" s="12"/>
      <c r="R111" s="36"/>
      <c r="S111" s="12">
        <f t="shared" si="18"/>
        <v>0</v>
      </c>
      <c r="T111" s="12">
        <f t="shared" si="19"/>
        <v>0</v>
      </c>
      <c r="U111" s="57"/>
      <c r="V111" s="12">
        <v>0.06</v>
      </c>
      <c r="W111" s="15">
        <f t="shared" si="20"/>
        <v>0</v>
      </c>
    </row>
    <row r="112" spans="1:25" x14ac:dyDescent="0.2">
      <c r="A112" s="11" t="s">
        <v>191</v>
      </c>
      <c r="B112" s="11" t="s">
        <v>192</v>
      </c>
      <c r="C112" s="11" t="s">
        <v>191</v>
      </c>
      <c r="D112" s="11" t="s">
        <v>275</v>
      </c>
      <c r="E112" s="12">
        <v>20</v>
      </c>
      <c r="F112" s="12">
        <v>200</v>
      </c>
      <c r="G112" s="12">
        <v>10</v>
      </c>
      <c r="H112" s="12">
        <v>300</v>
      </c>
      <c r="I112" s="12"/>
      <c r="J112" s="12"/>
      <c r="K112" s="12"/>
      <c r="L112" s="12"/>
      <c r="M112" s="12"/>
      <c r="N112" s="12"/>
      <c r="O112" s="12"/>
      <c r="P112" s="12"/>
      <c r="Q112" s="12"/>
      <c r="R112" s="36"/>
      <c r="S112" s="12">
        <f t="shared" si="18"/>
        <v>0</v>
      </c>
      <c r="T112" s="12">
        <f t="shared" si="19"/>
        <v>0</v>
      </c>
      <c r="U112" s="57"/>
      <c r="V112" s="12">
        <v>0.06</v>
      </c>
      <c r="W112" s="15">
        <f t="shared" si="20"/>
        <v>0</v>
      </c>
    </row>
    <row r="113" spans="1:25" x14ac:dyDescent="0.2">
      <c r="A113" s="11" t="s">
        <v>160</v>
      </c>
      <c r="B113" s="11" t="s">
        <v>161</v>
      </c>
      <c r="C113" s="11" t="s">
        <v>160</v>
      </c>
      <c r="D113" s="11" t="s">
        <v>275</v>
      </c>
      <c r="E113" s="12">
        <v>20</v>
      </c>
      <c r="F113" s="12">
        <v>300</v>
      </c>
      <c r="G113" s="12">
        <v>10</v>
      </c>
      <c r="H113" s="12">
        <v>200</v>
      </c>
      <c r="I113" s="12"/>
      <c r="J113" s="12"/>
      <c r="K113" s="12"/>
      <c r="L113" s="12"/>
      <c r="M113" s="12"/>
      <c r="N113" s="12"/>
      <c r="O113" s="12"/>
      <c r="P113" s="12"/>
      <c r="Q113" s="12"/>
      <c r="R113" s="13"/>
      <c r="S113" s="12">
        <f t="shared" si="18"/>
        <v>0</v>
      </c>
      <c r="T113" s="12">
        <f t="shared" si="19"/>
        <v>0</v>
      </c>
      <c r="U113" s="57"/>
      <c r="V113" s="15">
        <v>0.06</v>
      </c>
      <c r="W113" s="15">
        <f t="shared" si="20"/>
        <v>0</v>
      </c>
    </row>
    <row r="114" spans="1:25" x14ac:dyDescent="0.2">
      <c r="A114" s="36" t="s">
        <v>215</v>
      </c>
      <c r="B114" s="36" t="s">
        <v>161</v>
      </c>
      <c r="C114" s="36">
        <v>90444300</v>
      </c>
      <c r="D114" s="36" t="s">
        <v>277</v>
      </c>
      <c r="E114" s="12" t="s">
        <v>46</v>
      </c>
      <c r="F114" s="12">
        <v>300</v>
      </c>
      <c r="G114" s="12">
        <v>10</v>
      </c>
      <c r="H114" s="12">
        <v>200</v>
      </c>
      <c r="I114" s="12"/>
      <c r="J114" s="12"/>
      <c r="K114" s="12"/>
      <c r="L114" s="12"/>
      <c r="M114" s="12">
        <v>200</v>
      </c>
      <c r="N114" s="12"/>
      <c r="O114" s="12"/>
      <c r="P114" s="12"/>
      <c r="Q114" s="12"/>
      <c r="R114" s="13"/>
      <c r="S114" s="12">
        <f t="shared" si="18"/>
        <v>200</v>
      </c>
      <c r="T114" s="12">
        <f t="shared" si="19"/>
        <v>1</v>
      </c>
      <c r="U114" s="57"/>
      <c r="V114" s="15">
        <v>0.06</v>
      </c>
      <c r="W114" s="15">
        <f t="shared" si="20"/>
        <v>0.06</v>
      </c>
    </row>
    <row r="115" spans="1:25" x14ac:dyDescent="0.2">
      <c r="A115" s="11" t="s">
        <v>206</v>
      </c>
      <c r="B115" s="11" t="s">
        <v>114</v>
      </c>
      <c r="C115" s="11" t="s">
        <v>206</v>
      </c>
      <c r="D115" s="11" t="s">
        <v>275</v>
      </c>
      <c r="E115" s="12">
        <v>20</v>
      </c>
      <c r="F115" s="12">
        <v>450</v>
      </c>
      <c r="G115" s="12">
        <v>10</v>
      </c>
      <c r="H115" s="12">
        <v>100</v>
      </c>
      <c r="I115" s="12"/>
      <c r="J115" s="12"/>
      <c r="K115" s="12"/>
      <c r="L115" s="12"/>
      <c r="M115" s="12"/>
      <c r="N115" s="12"/>
      <c r="O115" s="12"/>
      <c r="P115" s="12"/>
      <c r="Q115" s="12"/>
      <c r="R115" s="25"/>
      <c r="S115" s="12">
        <f t="shared" si="18"/>
        <v>0</v>
      </c>
      <c r="T115" s="12">
        <f t="shared" si="19"/>
        <v>0</v>
      </c>
      <c r="U115" s="57"/>
      <c r="V115" s="15">
        <v>0.08</v>
      </c>
      <c r="W115" s="15">
        <f t="shared" si="20"/>
        <v>0</v>
      </c>
    </row>
    <row r="116" spans="1:25" x14ac:dyDescent="0.2">
      <c r="A116" s="36" t="s">
        <v>113</v>
      </c>
      <c r="B116" s="36" t="s">
        <v>114</v>
      </c>
      <c r="C116" s="36">
        <v>90444400</v>
      </c>
      <c r="D116" s="36" t="s">
        <v>277</v>
      </c>
      <c r="E116" s="12" t="s">
        <v>46</v>
      </c>
      <c r="F116" s="12">
        <v>450</v>
      </c>
      <c r="G116" s="12">
        <v>10</v>
      </c>
      <c r="H116" s="12">
        <v>100</v>
      </c>
      <c r="I116" s="12"/>
      <c r="J116" s="12"/>
      <c r="K116" s="12"/>
      <c r="L116" s="12"/>
      <c r="M116" s="12">
        <v>100</v>
      </c>
      <c r="N116" s="12"/>
      <c r="O116" s="12"/>
      <c r="P116" s="12"/>
      <c r="Q116" s="12"/>
      <c r="R116" s="13"/>
      <c r="S116" s="12">
        <f t="shared" si="18"/>
        <v>100</v>
      </c>
      <c r="T116" s="12">
        <f t="shared" si="19"/>
        <v>1</v>
      </c>
      <c r="U116" s="57"/>
      <c r="V116" s="15">
        <v>0.08</v>
      </c>
      <c r="W116" s="15">
        <f t="shared" si="20"/>
        <v>0.08</v>
      </c>
    </row>
    <row r="117" spans="1:25" x14ac:dyDescent="0.2">
      <c r="A117" s="11" t="s">
        <v>115</v>
      </c>
      <c r="B117" s="11" t="s">
        <v>116</v>
      </c>
      <c r="C117" s="11" t="s">
        <v>115</v>
      </c>
      <c r="D117" s="11" t="s">
        <v>275</v>
      </c>
      <c r="E117" s="12">
        <v>20</v>
      </c>
      <c r="F117" s="12">
        <v>600</v>
      </c>
      <c r="G117" s="12">
        <v>10</v>
      </c>
      <c r="H117" s="12">
        <v>100</v>
      </c>
      <c r="I117" s="12"/>
      <c r="J117" s="12"/>
      <c r="K117" s="12"/>
      <c r="L117" s="12"/>
      <c r="M117" s="12"/>
      <c r="N117" s="12"/>
      <c r="O117" s="12"/>
      <c r="P117" s="12"/>
      <c r="Q117" s="12"/>
      <c r="R117" s="13"/>
      <c r="S117" s="12">
        <f t="shared" si="18"/>
        <v>0</v>
      </c>
      <c r="T117" s="12">
        <f t="shared" si="19"/>
        <v>0</v>
      </c>
      <c r="U117" s="57"/>
      <c r="V117" s="15">
        <v>0.06</v>
      </c>
      <c r="W117" s="15">
        <f t="shared" si="20"/>
        <v>0</v>
      </c>
    </row>
    <row r="118" spans="1:25" x14ac:dyDescent="0.2">
      <c r="A118" s="36" t="s">
        <v>188</v>
      </c>
      <c r="B118" s="36" t="s">
        <v>116</v>
      </c>
      <c r="C118" s="36">
        <v>90444600</v>
      </c>
      <c r="D118" s="36" t="s">
        <v>277</v>
      </c>
      <c r="E118" s="12" t="s">
        <v>46</v>
      </c>
      <c r="F118" s="12">
        <v>600</v>
      </c>
      <c r="G118" s="12">
        <v>10</v>
      </c>
      <c r="H118" s="12">
        <v>100</v>
      </c>
      <c r="I118" s="12"/>
      <c r="J118" s="12"/>
      <c r="K118" s="12"/>
      <c r="L118" s="12"/>
      <c r="M118" s="12"/>
      <c r="N118" s="12"/>
      <c r="O118" s="12"/>
      <c r="P118" s="12"/>
      <c r="Q118" s="12"/>
      <c r="R118" s="13"/>
      <c r="S118" s="12">
        <f t="shared" si="18"/>
        <v>0</v>
      </c>
      <c r="T118" s="12">
        <f t="shared" si="19"/>
        <v>0</v>
      </c>
      <c r="U118" s="57"/>
      <c r="V118" s="15">
        <v>0.06</v>
      </c>
      <c r="W118" s="15">
        <f t="shared" si="20"/>
        <v>0</v>
      </c>
    </row>
    <row r="119" spans="1:25" x14ac:dyDescent="0.2">
      <c r="A119" s="11" t="s">
        <v>117</v>
      </c>
      <c r="B119" s="11" t="s">
        <v>118</v>
      </c>
      <c r="C119" s="11" t="s">
        <v>117</v>
      </c>
      <c r="D119" s="11" t="s">
        <v>275</v>
      </c>
      <c r="E119" s="12">
        <v>20</v>
      </c>
      <c r="F119" s="12">
        <v>750</v>
      </c>
      <c r="G119" s="12">
        <v>10</v>
      </c>
      <c r="H119" s="12">
        <v>100</v>
      </c>
      <c r="I119" s="12"/>
      <c r="J119" s="12"/>
      <c r="K119" s="12"/>
      <c r="L119" s="12"/>
      <c r="M119" s="12"/>
      <c r="N119" s="12"/>
      <c r="O119" s="12"/>
      <c r="P119" s="12"/>
      <c r="Q119" s="12"/>
      <c r="R119" s="13"/>
      <c r="S119" s="12">
        <f t="shared" si="18"/>
        <v>0</v>
      </c>
      <c r="T119" s="12">
        <f t="shared" si="19"/>
        <v>0</v>
      </c>
      <c r="U119" s="57"/>
      <c r="V119" s="15">
        <v>7.0000000000000007E-2</v>
      </c>
      <c r="W119" s="15">
        <f t="shared" si="20"/>
        <v>0</v>
      </c>
    </row>
    <row r="120" spans="1:25" x14ac:dyDescent="0.2">
      <c r="A120" s="36" t="s">
        <v>189</v>
      </c>
      <c r="B120" s="36" t="s">
        <v>118</v>
      </c>
      <c r="C120" s="36">
        <v>90444700</v>
      </c>
      <c r="D120" s="36" t="s">
        <v>277</v>
      </c>
      <c r="E120" s="12" t="s">
        <v>46</v>
      </c>
      <c r="F120" s="12">
        <v>750</v>
      </c>
      <c r="G120" s="12">
        <v>10</v>
      </c>
      <c r="H120" s="12">
        <v>100</v>
      </c>
      <c r="I120" s="12"/>
      <c r="J120" s="12"/>
      <c r="K120" s="12"/>
      <c r="L120" s="12"/>
      <c r="M120" s="12"/>
      <c r="N120" s="12"/>
      <c r="O120" s="12"/>
      <c r="P120" s="12"/>
      <c r="Q120" s="12"/>
      <c r="R120" s="13"/>
      <c r="S120" s="12">
        <f t="shared" si="18"/>
        <v>0</v>
      </c>
      <c r="T120" s="12">
        <f t="shared" si="19"/>
        <v>0</v>
      </c>
      <c r="U120" s="57"/>
      <c r="V120" s="15">
        <v>7.0000000000000007E-2</v>
      </c>
      <c r="W120" s="15">
        <f t="shared" si="20"/>
        <v>0</v>
      </c>
    </row>
    <row r="121" spans="1:25" x14ac:dyDescent="0.2">
      <c r="A121" s="11" t="s">
        <v>119</v>
      </c>
      <c r="B121" s="11" t="s">
        <v>120</v>
      </c>
      <c r="C121" s="11" t="s">
        <v>119</v>
      </c>
      <c r="D121" s="11" t="s">
        <v>275</v>
      </c>
      <c r="E121" s="12">
        <v>20</v>
      </c>
      <c r="F121" s="12">
        <v>900</v>
      </c>
      <c r="G121" s="12">
        <v>10</v>
      </c>
      <c r="H121" s="12">
        <v>50</v>
      </c>
      <c r="I121" s="12"/>
      <c r="J121" s="12"/>
      <c r="K121" s="12"/>
      <c r="L121" s="12"/>
      <c r="M121" s="12"/>
      <c r="N121" s="12"/>
      <c r="O121" s="12"/>
      <c r="P121" s="12"/>
      <c r="Q121" s="12"/>
      <c r="R121" s="13"/>
      <c r="S121" s="12">
        <f t="shared" si="18"/>
        <v>0</v>
      </c>
      <c r="T121" s="12">
        <f t="shared" si="19"/>
        <v>0</v>
      </c>
      <c r="U121" s="57"/>
      <c r="V121" s="15">
        <v>0.08</v>
      </c>
      <c r="W121" s="15">
        <f t="shared" si="20"/>
        <v>0</v>
      </c>
    </row>
    <row r="122" spans="1:25" x14ac:dyDescent="0.2">
      <c r="A122" s="36" t="s">
        <v>263</v>
      </c>
      <c r="B122" s="36" t="s">
        <v>120</v>
      </c>
      <c r="C122" s="36">
        <v>90444800</v>
      </c>
      <c r="D122" s="36" t="s">
        <v>277</v>
      </c>
      <c r="E122" s="12" t="s">
        <v>46</v>
      </c>
      <c r="F122" s="12">
        <v>900</v>
      </c>
      <c r="G122" s="12">
        <v>10</v>
      </c>
      <c r="H122" s="12">
        <v>50</v>
      </c>
      <c r="I122" s="12"/>
      <c r="J122" s="12"/>
      <c r="K122" s="12"/>
      <c r="L122" s="12"/>
      <c r="M122" s="12"/>
      <c r="N122" s="12"/>
      <c r="O122" s="12"/>
      <c r="P122" s="12"/>
      <c r="Q122" s="12"/>
      <c r="R122" s="13"/>
      <c r="S122" s="12">
        <f t="shared" si="18"/>
        <v>0</v>
      </c>
      <c r="T122" s="12">
        <f t="shared" si="19"/>
        <v>0</v>
      </c>
      <c r="U122" s="57"/>
      <c r="V122" s="15">
        <v>0.08</v>
      </c>
      <c r="W122" s="15">
        <f t="shared" si="20"/>
        <v>0</v>
      </c>
    </row>
    <row r="123" spans="1:25" x14ac:dyDescent="0.2">
      <c r="A123" s="11" t="s">
        <v>121</v>
      </c>
      <c r="B123" s="11" t="s">
        <v>122</v>
      </c>
      <c r="C123" s="11" t="s">
        <v>121</v>
      </c>
      <c r="D123" s="11" t="s">
        <v>275</v>
      </c>
      <c r="E123" s="12">
        <v>20</v>
      </c>
      <c r="F123" s="12">
        <v>1200</v>
      </c>
      <c r="G123" s="12">
        <v>10</v>
      </c>
      <c r="H123" s="12">
        <v>50</v>
      </c>
      <c r="I123" s="12"/>
      <c r="J123" s="12"/>
      <c r="K123" s="12"/>
      <c r="L123" s="12"/>
      <c r="M123" s="12"/>
      <c r="N123" s="12"/>
      <c r="O123" s="12"/>
      <c r="P123" s="12"/>
      <c r="Q123" s="12"/>
      <c r="R123" s="13"/>
      <c r="S123" s="12">
        <f t="shared" si="18"/>
        <v>0</v>
      </c>
      <c r="T123" s="12">
        <f t="shared" si="19"/>
        <v>0</v>
      </c>
      <c r="U123" s="57"/>
      <c r="V123" s="15">
        <v>0.11</v>
      </c>
      <c r="W123" s="15">
        <f t="shared" si="20"/>
        <v>0</v>
      </c>
    </row>
    <row r="124" spans="1:25" x14ac:dyDescent="0.2">
      <c r="A124" s="11" t="s">
        <v>207</v>
      </c>
      <c r="B124" s="11" t="s">
        <v>208</v>
      </c>
      <c r="C124" s="11" t="s">
        <v>207</v>
      </c>
      <c r="D124" s="11" t="s">
        <v>275</v>
      </c>
      <c r="E124" s="12">
        <v>20</v>
      </c>
      <c r="F124" s="12">
        <v>1500</v>
      </c>
      <c r="G124" s="12">
        <v>10</v>
      </c>
      <c r="H124" s="12">
        <v>50</v>
      </c>
      <c r="I124" s="12"/>
      <c r="J124" s="12"/>
      <c r="K124" s="12"/>
      <c r="L124" s="12"/>
      <c r="M124" s="12"/>
      <c r="N124" s="12"/>
      <c r="O124" s="12"/>
      <c r="P124" s="12"/>
      <c r="Q124" s="12"/>
      <c r="R124" s="13"/>
      <c r="S124" s="12">
        <f t="shared" si="18"/>
        <v>0</v>
      </c>
      <c r="T124" s="12">
        <f t="shared" si="19"/>
        <v>0</v>
      </c>
      <c r="U124" s="57"/>
      <c r="V124" s="15">
        <v>7.0000000000000007E-2</v>
      </c>
      <c r="W124" s="15">
        <f t="shared" si="20"/>
        <v>0</v>
      </c>
    </row>
    <row r="125" spans="1:25" x14ac:dyDescent="0.2">
      <c r="A125" s="11" t="s">
        <v>209</v>
      </c>
      <c r="B125" s="11" t="s">
        <v>210</v>
      </c>
      <c r="C125" s="11" t="s">
        <v>209</v>
      </c>
      <c r="D125" s="11" t="s">
        <v>275</v>
      </c>
      <c r="E125" s="12">
        <v>20</v>
      </c>
      <c r="F125" s="12">
        <v>1800</v>
      </c>
      <c r="G125" s="12">
        <v>10</v>
      </c>
      <c r="H125" s="12">
        <v>50</v>
      </c>
      <c r="I125" s="12"/>
      <c r="J125" s="12"/>
      <c r="K125" s="12"/>
      <c r="L125" s="12"/>
      <c r="M125" s="12"/>
      <c r="N125" s="12"/>
      <c r="O125" s="12"/>
      <c r="P125" s="12"/>
      <c r="Q125" s="12"/>
      <c r="R125" s="13"/>
      <c r="S125" s="12">
        <f t="shared" si="18"/>
        <v>0</v>
      </c>
      <c r="T125" s="12">
        <f t="shared" si="19"/>
        <v>0</v>
      </c>
      <c r="U125" s="58"/>
      <c r="V125" s="15">
        <v>0.09</v>
      </c>
      <c r="W125" s="15">
        <f t="shared" si="20"/>
        <v>0</v>
      </c>
      <c r="X125" s="43"/>
    </row>
    <row r="126" spans="1:25" x14ac:dyDescent="0.2">
      <c r="A126" s="11" t="s">
        <v>123</v>
      </c>
      <c r="B126" s="11" t="s">
        <v>124</v>
      </c>
      <c r="C126" s="11" t="s">
        <v>123</v>
      </c>
      <c r="D126" s="11" t="s">
        <v>275</v>
      </c>
      <c r="E126" s="12">
        <v>25</v>
      </c>
      <c r="F126" s="12">
        <v>150</v>
      </c>
      <c r="G126" s="12">
        <v>10</v>
      </c>
      <c r="H126" s="12">
        <v>200</v>
      </c>
      <c r="I126" s="12"/>
      <c r="J126" s="12"/>
      <c r="K126" s="12"/>
      <c r="L126" s="12"/>
      <c r="M126" s="12"/>
      <c r="N126" s="12"/>
      <c r="O126" s="12"/>
      <c r="P126" s="12"/>
      <c r="Q126" s="12"/>
      <c r="R126" s="13"/>
      <c r="S126" s="12">
        <f t="shared" si="18"/>
        <v>0</v>
      </c>
      <c r="T126" s="12">
        <f t="shared" si="19"/>
        <v>0</v>
      </c>
      <c r="U126" s="57"/>
      <c r="V126" s="15">
        <v>0.04</v>
      </c>
      <c r="W126" s="15">
        <f t="shared" si="20"/>
        <v>0</v>
      </c>
      <c r="X126" s="43">
        <f>SUM(W126:W143)</f>
        <v>1.9999999999999998</v>
      </c>
      <c r="Y126" s="3">
        <f>X126*100/$X$144</f>
        <v>9.496676163342828</v>
      </c>
    </row>
    <row r="127" spans="1:25" x14ac:dyDescent="0.2">
      <c r="A127" s="36" t="s">
        <v>257</v>
      </c>
      <c r="B127" s="36" t="s">
        <v>124</v>
      </c>
      <c r="C127" s="36">
        <v>90445200</v>
      </c>
      <c r="D127" s="36" t="s">
        <v>277</v>
      </c>
      <c r="E127" s="12">
        <v>25</v>
      </c>
      <c r="F127" s="12">
        <v>150</v>
      </c>
      <c r="G127" s="12">
        <v>10</v>
      </c>
      <c r="H127" s="12">
        <v>200</v>
      </c>
      <c r="I127" s="12"/>
      <c r="J127" s="12"/>
      <c r="K127" s="12"/>
      <c r="L127" s="12"/>
      <c r="M127" s="12"/>
      <c r="N127" s="12"/>
      <c r="O127" s="12"/>
      <c r="P127" s="12"/>
      <c r="Q127" s="12"/>
      <c r="R127" s="13"/>
      <c r="S127" s="12">
        <f t="shared" si="18"/>
        <v>0</v>
      </c>
      <c r="T127" s="12">
        <f t="shared" si="19"/>
        <v>0</v>
      </c>
      <c r="U127" s="57"/>
      <c r="V127" s="15">
        <v>0.04</v>
      </c>
      <c r="W127" s="15">
        <f t="shared" si="20"/>
        <v>0</v>
      </c>
    </row>
    <row r="128" spans="1:25" x14ac:dyDescent="0.2">
      <c r="A128" s="11" t="s">
        <v>125</v>
      </c>
      <c r="B128" s="11" t="s">
        <v>126</v>
      </c>
      <c r="C128" s="11" t="s">
        <v>125</v>
      </c>
      <c r="D128" s="11" t="s">
        <v>275</v>
      </c>
      <c r="E128" s="12">
        <v>25</v>
      </c>
      <c r="F128" s="12">
        <v>300</v>
      </c>
      <c r="G128" s="12">
        <v>10</v>
      </c>
      <c r="H128" s="12">
        <v>100</v>
      </c>
      <c r="I128" s="12"/>
      <c r="J128" s="12"/>
      <c r="K128" s="12">
        <v>100</v>
      </c>
      <c r="L128" s="12"/>
      <c r="M128" s="12"/>
      <c r="N128" s="12"/>
      <c r="O128" s="12"/>
      <c r="P128" s="12"/>
      <c r="Q128" s="12"/>
      <c r="R128" s="13"/>
      <c r="S128" s="12">
        <f t="shared" si="18"/>
        <v>100</v>
      </c>
      <c r="T128" s="12">
        <f t="shared" si="19"/>
        <v>1</v>
      </c>
      <c r="U128" s="57"/>
      <c r="V128" s="15">
        <v>0.04</v>
      </c>
      <c r="W128" s="15">
        <f t="shared" si="20"/>
        <v>0.04</v>
      </c>
    </row>
    <row r="129" spans="1:25" x14ac:dyDescent="0.2">
      <c r="A129" s="36" t="s">
        <v>127</v>
      </c>
      <c r="B129" s="36" t="s">
        <v>126</v>
      </c>
      <c r="C129" s="36">
        <v>90445300</v>
      </c>
      <c r="D129" s="36" t="s">
        <v>277</v>
      </c>
      <c r="E129" s="12" t="s">
        <v>63</v>
      </c>
      <c r="F129" s="12">
        <v>300</v>
      </c>
      <c r="G129" s="12">
        <v>10</v>
      </c>
      <c r="H129" s="12">
        <v>100</v>
      </c>
      <c r="I129" s="12"/>
      <c r="J129" s="12">
        <v>200</v>
      </c>
      <c r="K129" s="12">
        <v>300</v>
      </c>
      <c r="L129" s="12"/>
      <c r="M129" s="12">
        <v>200</v>
      </c>
      <c r="N129" s="12"/>
      <c r="O129" s="12"/>
      <c r="P129" s="12"/>
      <c r="Q129" s="12"/>
      <c r="R129" s="13"/>
      <c r="S129" s="12">
        <f t="shared" si="18"/>
        <v>700</v>
      </c>
      <c r="T129" s="12">
        <f t="shared" si="19"/>
        <v>7</v>
      </c>
      <c r="U129" s="57"/>
      <c r="V129" s="15">
        <v>0.04</v>
      </c>
      <c r="W129" s="15">
        <f t="shared" si="20"/>
        <v>0.28000000000000003</v>
      </c>
    </row>
    <row r="130" spans="1:25" x14ac:dyDescent="0.2">
      <c r="A130" s="11" t="s">
        <v>128</v>
      </c>
      <c r="B130" s="11" t="s">
        <v>129</v>
      </c>
      <c r="C130" s="11" t="s">
        <v>128</v>
      </c>
      <c r="D130" s="11" t="s">
        <v>275</v>
      </c>
      <c r="E130" s="12">
        <v>25</v>
      </c>
      <c r="F130" s="12">
        <v>450</v>
      </c>
      <c r="G130" s="12">
        <v>10</v>
      </c>
      <c r="H130" s="12">
        <v>100</v>
      </c>
      <c r="I130" s="12"/>
      <c r="J130" s="12"/>
      <c r="K130" s="12"/>
      <c r="L130" s="12"/>
      <c r="M130" s="12"/>
      <c r="N130" s="12"/>
      <c r="O130" s="12"/>
      <c r="P130" s="12"/>
      <c r="Q130" s="12"/>
      <c r="R130" s="13"/>
      <c r="S130" s="12">
        <f t="shared" si="18"/>
        <v>0</v>
      </c>
      <c r="T130" s="12">
        <f t="shared" si="19"/>
        <v>0</v>
      </c>
      <c r="U130" s="57"/>
      <c r="V130" s="15">
        <v>0.06</v>
      </c>
      <c r="W130" s="15">
        <f t="shared" si="20"/>
        <v>0</v>
      </c>
    </row>
    <row r="131" spans="1:25" x14ac:dyDescent="0.2">
      <c r="A131" s="36" t="s">
        <v>190</v>
      </c>
      <c r="B131" s="36" t="s">
        <v>129</v>
      </c>
      <c r="C131" s="36">
        <v>90445400</v>
      </c>
      <c r="D131" s="36" t="s">
        <v>277</v>
      </c>
      <c r="E131" s="12" t="s">
        <v>63</v>
      </c>
      <c r="F131" s="12">
        <v>450</v>
      </c>
      <c r="G131" s="12">
        <v>10</v>
      </c>
      <c r="H131" s="12">
        <v>100</v>
      </c>
      <c r="I131" s="12"/>
      <c r="J131" s="12"/>
      <c r="K131" s="12"/>
      <c r="L131" s="12"/>
      <c r="M131" s="12"/>
      <c r="N131" s="12"/>
      <c r="O131" s="12"/>
      <c r="P131" s="12">
        <v>1000</v>
      </c>
      <c r="Q131" s="12"/>
      <c r="R131" s="13"/>
      <c r="S131" s="12">
        <f t="shared" si="18"/>
        <v>1000</v>
      </c>
      <c r="T131" s="12">
        <f t="shared" si="19"/>
        <v>10</v>
      </c>
      <c r="U131" s="57"/>
      <c r="V131" s="15">
        <v>0.06</v>
      </c>
      <c r="W131" s="15">
        <f t="shared" si="20"/>
        <v>0.6</v>
      </c>
    </row>
    <row r="132" spans="1:25" x14ac:dyDescent="0.2">
      <c r="A132" s="11" t="s">
        <v>130</v>
      </c>
      <c r="B132" s="11" t="s">
        <v>131</v>
      </c>
      <c r="C132" s="11" t="s">
        <v>130</v>
      </c>
      <c r="D132" s="11" t="s">
        <v>275</v>
      </c>
      <c r="E132" s="12">
        <v>25</v>
      </c>
      <c r="F132" s="12">
        <v>600</v>
      </c>
      <c r="G132" s="12">
        <v>10</v>
      </c>
      <c r="H132" s="12">
        <v>50</v>
      </c>
      <c r="I132" s="12"/>
      <c r="J132" s="12"/>
      <c r="K132" s="12"/>
      <c r="L132" s="12"/>
      <c r="M132" s="12"/>
      <c r="N132" s="12"/>
      <c r="O132" s="12"/>
      <c r="P132" s="12"/>
      <c r="Q132" s="12"/>
      <c r="R132" s="13"/>
      <c r="S132" s="12">
        <f t="shared" si="18"/>
        <v>0</v>
      </c>
      <c r="T132" s="12">
        <f t="shared" si="19"/>
        <v>0</v>
      </c>
      <c r="U132" s="57"/>
      <c r="V132" s="15">
        <v>0.04</v>
      </c>
      <c r="W132" s="15">
        <f t="shared" si="20"/>
        <v>0</v>
      </c>
    </row>
    <row r="133" spans="1:25" x14ac:dyDescent="0.2">
      <c r="A133" s="36" t="s">
        <v>211</v>
      </c>
      <c r="B133" s="36" t="s">
        <v>131</v>
      </c>
      <c r="C133" s="36">
        <v>90445600</v>
      </c>
      <c r="D133" s="36" t="s">
        <v>277</v>
      </c>
      <c r="E133" s="12">
        <v>25</v>
      </c>
      <c r="F133" s="12">
        <v>600</v>
      </c>
      <c r="G133" s="12">
        <v>10</v>
      </c>
      <c r="H133" s="12">
        <v>50</v>
      </c>
      <c r="I133" s="12"/>
      <c r="J133" s="12">
        <v>150</v>
      </c>
      <c r="K133" s="12">
        <v>300</v>
      </c>
      <c r="L133" s="12"/>
      <c r="M133" s="12"/>
      <c r="N133" s="12"/>
      <c r="O133" s="12"/>
      <c r="P133" s="12"/>
      <c r="Q133" s="12"/>
      <c r="R133" s="13"/>
      <c r="S133" s="12">
        <f t="shared" si="18"/>
        <v>450</v>
      </c>
      <c r="T133" s="12">
        <f t="shared" si="19"/>
        <v>9</v>
      </c>
      <c r="U133" s="57"/>
      <c r="V133" s="15">
        <v>0.04</v>
      </c>
      <c r="W133" s="15">
        <f t="shared" si="20"/>
        <v>0.36</v>
      </c>
    </row>
    <row r="134" spans="1:25" x14ac:dyDescent="0.2">
      <c r="A134" s="11" t="s">
        <v>162</v>
      </c>
      <c r="B134" s="11" t="s">
        <v>163</v>
      </c>
      <c r="C134" s="11" t="s">
        <v>162</v>
      </c>
      <c r="D134" s="11" t="s">
        <v>275</v>
      </c>
      <c r="E134" s="12">
        <v>25</v>
      </c>
      <c r="F134" s="12">
        <v>750</v>
      </c>
      <c r="G134" s="12">
        <v>10</v>
      </c>
      <c r="H134" s="12">
        <v>50</v>
      </c>
      <c r="I134" s="12"/>
      <c r="J134" s="12"/>
      <c r="K134" s="12"/>
      <c r="L134" s="12"/>
      <c r="M134" s="12"/>
      <c r="N134" s="12"/>
      <c r="O134" s="12"/>
      <c r="P134" s="12"/>
      <c r="Q134" s="12"/>
      <c r="R134" s="13"/>
      <c r="S134" s="12">
        <f t="shared" si="18"/>
        <v>0</v>
      </c>
      <c r="T134" s="12">
        <f t="shared" si="19"/>
        <v>0</v>
      </c>
      <c r="U134" s="57"/>
      <c r="V134" s="15">
        <v>0.04</v>
      </c>
      <c r="W134" s="15">
        <f t="shared" si="20"/>
        <v>0</v>
      </c>
    </row>
    <row r="135" spans="1:25" x14ac:dyDescent="0.2">
      <c r="A135" s="36" t="s">
        <v>218</v>
      </c>
      <c r="B135" s="36" t="s">
        <v>163</v>
      </c>
      <c r="C135" s="31" t="s">
        <v>219</v>
      </c>
      <c r="D135" s="36" t="s">
        <v>277</v>
      </c>
      <c r="E135" s="12">
        <v>25</v>
      </c>
      <c r="F135" s="12">
        <v>750</v>
      </c>
      <c r="G135" s="12">
        <v>10</v>
      </c>
      <c r="H135" s="12">
        <v>50</v>
      </c>
      <c r="I135" s="12"/>
      <c r="J135" s="12"/>
      <c r="K135" s="12"/>
      <c r="L135" s="12"/>
      <c r="M135" s="12"/>
      <c r="N135" s="12"/>
      <c r="O135" s="12"/>
      <c r="P135" s="12"/>
      <c r="Q135" s="12"/>
      <c r="R135" s="13"/>
      <c r="S135" s="12">
        <f t="shared" si="18"/>
        <v>0</v>
      </c>
      <c r="T135" s="12">
        <f t="shared" si="19"/>
        <v>0</v>
      </c>
      <c r="U135" s="57"/>
      <c r="V135" s="15">
        <v>0.04</v>
      </c>
      <c r="W135" s="15">
        <f t="shared" si="20"/>
        <v>0</v>
      </c>
    </row>
    <row r="136" spans="1:25" x14ac:dyDescent="0.2">
      <c r="A136" s="11" t="s">
        <v>132</v>
      </c>
      <c r="B136" s="11" t="s">
        <v>133</v>
      </c>
      <c r="C136" s="11" t="s">
        <v>132</v>
      </c>
      <c r="D136" s="11" t="s">
        <v>275</v>
      </c>
      <c r="E136" s="12">
        <v>25</v>
      </c>
      <c r="F136" s="12">
        <v>900</v>
      </c>
      <c r="G136" s="12">
        <v>10</v>
      </c>
      <c r="H136" s="12">
        <v>50</v>
      </c>
      <c r="I136" s="12"/>
      <c r="J136" s="12"/>
      <c r="K136" s="12"/>
      <c r="L136" s="12"/>
      <c r="M136" s="12"/>
      <c r="N136" s="12"/>
      <c r="O136" s="12">
        <v>200</v>
      </c>
      <c r="P136" s="12"/>
      <c r="Q136" s="12"/>
      <c r="R136" s="13"/>
      <c r="S136" s="12">
        <f t="shared" si="18"/>
        <v>200</v>
      </c>
      <c r="T136" s="12">
        <f t="shared" si="19"/>
        <v>4</v>
      </c>
      <c r="U136" s="57"/>
      <c r="V136" s="15">
        <v>0.06</v>
      </c>
      <c r="W136" s="15">
        <f t="shared" si="20"/>
        <v>0.24</v>
      </c>
    </row>
    <row r="137" spans="1:25" x14ac:dyDescent="0.2">
      <c r="A137" s="36" t="s">
        <v>264</v>
      </c>
      <c r="B137" s="36" t="s">
        <v>133</v>
      </c>
      <c r="C137" s="31" t="s">
        <v>265</v>
      </c>
      <c r="D137" s="36" t="s">
        <v>277</v>
      </c>
      <c r="E137" s="12">
        <v>25</v>
      </c>
      <c r="F137" s="12">
        <v>900</v>
      </c>
      <c r="G137" s="12">
        <v>10</v>
      </c>
      <c r="H137" s="12">
        <v>50</v>
      </c>
      <c r="I137" s="12"/>
      <c r="J137" s="12"/>
      <c r="K137" s="12"/>
      <c r="L137" s="12"/>
      <c r="M137" s="12"/>
      <c r="N137" s="12"/>
      <c r="O137" s="12">
        <v>200</v>
      </c>
      <c r="P137" s="12"/>
      <c r="Q137" s="12"/>
      <c r="R137" s="13"/>
      <c r="S137" s="12">
        <f t="shared" si="18"/>
        <v>200</v>
      </c>
      <c r="T137" s="12">
        <f t="shared" si="19"/>
        <v>4</v>
      </c>
      <c r="U137" s="57"/>
      <c r="V137" s="15">
        <v>0.06</v>
      </c>
      <c r="W137" s="15">
        <f t="shared" si="20"/>
        <v>0.24</v>
      </c>
    </row>
    <row r="138" spans="1:25" x14ac:dyDescent="0.2">
      <c r="A138" s="11" t="s">
        <v>134</v>
      </c>
      <c r="B138" s="11" t="s">
        <v>135</v>
      </c>
      <c r="C138" s="11" t="s">
        <v>134</v>
      </c>
      <c r="D138" s="11" t="s">
        <v>275</v>
      </c>
      <c r="E138" s="12">
        <v>25</v>
      </c>
      <c r="F138" s="12">
        <v>1200</v>
      </c>
      <c r="G138" s="12">
        <v>10</v>
      </c>
      <c r="H138" s="12">
        <v>50</v>
      </c>
      <c r="I138" s="12"/>
      <c r="J138" s="12"/>
      <c r="K138" s="12"/>
      <c r="L138" s="12"/>
      <c r="M138" s="12"/>
      <c r="N138" s="12"/>
      <c r="O138" s="12"/>
      <c r="P138" s="12"/>
      <c r="Q138" s="12"/>
      <c r="R138" s="13"/>
      <c r="S138" s="12">
        <f t="shared" si="18"/>
        <v>0</v>
      </c>
      <c r="T138" s="12">
        <f t="shared" si="19"/>
        <v>0</v>
      </c>
      <c r="U138" s="57"/>
      <c r="V138" s="15">
        <v>0.08</v>
      </c>
      <c r="W138" s="15">
        <f t="shared" si="20"/>
        <v>0</v>
      </c>
    </row>
    <row r="139" spans="1:25" x14ac:dyDescent="0.2">
      <c r="A139" s="26" t="s">
        <v>451</v>
      </c>
      <c r="B139" s="36" t="s">
        <v>135</v>
      </c>
      <c r="C139" s="26">
        <v>90445810</v>
      </c>
      <c r="D139" s="36" t="s">
        <v>277</v>
      </c>
      <c r="E139" s="12" t="s">
        <v>63</v>
      </c>
      <c r="F139" s="12">
        <v>1200</v>
      </c>
      <c r="G139" s="12">
        <v>10</v>
      </c>
      <c r="H139" s="12">
        <v>50</v>
      </c>
      <c r="I139" s="12"/>
      <c r="J139" s="12"/>
      <c r="K139" s="12"/>
      <c r="L139" s="12"/>
      <c r="M139" s="12"/>
      <c r="N139" s="12"/>
      <c r="O139" s="12"/>
      <c r="P139" s="12"/>
      <c r="Q139" s="12"/>
      <c r="R139" s="13"/>
      <c r="S139" s="12">
        <f t="shared" si="18"/>
        <v>0</v>
      </c>
      <c r="T139" s="12">
        <f t="shared" si="19"/>
        <v>0</v>
      </c>
      <c r="U139" s="57"/>
      <c r="V139" s="15">
        <v>0.08</v>
      </c>
      <c r="W139" s="15">
        <f t="shared" si="20"/>
        <v>0</v>
      </c>
    </row>
    <row r="140" spans="1:25" x14ac:dyDescent="0.2">
      <c r="A140" s="11" t="s">
        <v>238</v>
      </c>
      <c r="B140" s="11" t="s">
        <v>239</v>
      </c>
      <c r="C140" s="11" t="s">
        <v>238</v>
      </c>
      <c r="D140" s="11" t="s">
        <v>275</v>
      </c>
      <c r="E140" s="12">
        <v>25</v>
      </c>
      <c r="F140" s="12">
        <v>1524</v>
      </c>
      <c r="G140" s="12">
        <v>10</v>
      </c>
      <c r="H140" s="12">
        <v>50</v>
      </c>
      <c r="I140" s="12"/>
      <c r="J140" s="12"/>
      <c r="K140" s="12"/>
      <c r="L140" s="12"/>
      <c r="M140" s="12"/>
      <c r="N140" s="12"/>
      <c r="O140" s="12"/>
      <c r="P140" s="12"/>
      <c r="Q140" s="12"/>
      <c r="R140" s="13"/>
      <c r="S140" s="12">
        <f t="shared" si="18"/>
        <v>0</v>
      </c>
      <c r="T140" s="12">
        <f t="shared" si="19"/>
        <v>0</v>
      </c>
      <c r="U140" s="57"/>
      <c r="V140" s="15">
        <v>0.08</v>
      </c>
      <c r="W140" s="15">
        <f t="shared" si="20"/>
        <v>0</v>
      </c>
    </row>
    <row r="141" spans="1:25" x14ac:dyDescent="0.2">
      <c r="A141" s="11" t="s">
        <v>164</v>
      </c>
      <c r="B141" s="11" t="s">
        <v>165</v>
      </c>
      <c r="C141" s="11" t="s">
        <v>164</v>
      </c>
      <c r="D141" s="11" t="s">
        <v>275</v>
      </c>
      <c r="E141" s="12">
        <v>25</v>
      </c>
      <c r="F141" s="12">
        <v>1800</v>
      </c>
      <c r="G141" s="12">
        <v>10</v>
      </c>
      <c r="H141" s="12">
        <v>50</v>
      </c>
      <c r="I141" s="12"/>
      <c r="J141" s="12"/>
      <c r="K141" s="12"/>
      <c r="L141" s="12"/>
      <c r="M141" s="12"/>
      <c r="N141" s="12"/>
      <c r="O141" s="12"/>
      <c r="P141" s="12"/>
      <c r="Q141" s="12"/>
      <c r="R141" s="13"/>
      <c r="S141" s="12">
        <f t="shared" si="18"/>
        <v>0</v>
      </c>
      <c r="T141" s="12">
        <f t="shared" si="19"/>
        <v>0</v>
      </c>
      <c r="U141" s="57"/>
      <c r="V141" s="15">
        <v>0.12</v>
      </c>
      <c r="W141" s="15">
        <f t="shared" si="20"/>
        <v>0</v>
      </c>
    </row>
    <row r="142" spans="1:25" x14ac:dyDescent="0.2">
      <c r="A142" s="36" t="s">
        <v>227</v>
      </c>
      <c r="B142" s="36" t="s">
        <v>165</v>
      </c>
      <c r="C142" s="36">
        <v>90445900</v>
      </c>
      <c r="D142" s="36" t="s">
        <v>277</v>
      </c>
      <c r="E142" s="12">
        <v>25</v>
      </c>
      <c r="F142" s="12">
        <v>1800</v>
      </c>
      <c r="G142" s="12">
        <v>10</v>
      </c>
      <c r="H142" s="12">
        <v>50</v>
      </c>
      <c r="I142" s="12"/>
      <c r="J142" s="12"/>
      <c r="K142" s="12"/>
      <c r="L142" s="12"/>
      <c r="M142" s="12"/>
      <c r="N142" s="12">
        <v>100</v>
      </c>
      <c r="O142" s="12"/>
      <c r="P142" s="12"/>
      <c r="Q142" s="12"/>
      <c r="R142" s="13"/>
      <c r="S142" s="12">
        <f t="shared" si="18"/>
        <v>100</v>
      </c>
      <c r="T142" s="12">
        <f t="shared" si="19"/>
        <v>2</v>
      </c>
      <c r="U142" s="57"/>
      <c r="V142" s="15">
        <v>0.12</v>
      </c>
      <c r="W142" s="15">
        <f t="shared" si="20"/>
        <v>0.24</v>
      </c>
      <c r="X142" s="43"/>
    </row>
    <row r="143" spans="1:25" x14ac:dyDescent="0.2">
      <c r="A143" s="36" t="s">
        <v>301</v>
      </c>
      <c r="B143" s="36" t="s">
        <v>302</v>
      </c>
      <c r="C143" s="36">
        <v>90446000</v>
      </c>
      <c r="D143" s="36" t="s">
        <v>277</v>
      </c>
      <c r="E143" s="12">
        <v>25</v>
      </c>
      <c r="F143" s="12">
        <v>2400</v>
      </c>
      <c r="G143" s="12">
        <v>10</v>
      </c>
      <c r="H143" s="12">
        <v>50</v>
      </c>
      <c r="I143" s="12"/>
      <c r="J143" s="12"/>
      <c r="K143" s="12"/>
      <c r="L143" s="12"/>
      <c r="M143" s="12"/>
      <c r="N143" s="12"/>
      <c r="O143" s="12"/>
      <c r="P143" s="12"/>
      <c r="Q143" s="12"/>
      <c r="R143" s="13"/>
      <c r="S143" s="12">
        <f t="shared" si="18"/>
        <v>0</v>
      </c>
      <c r="T143" s="12">
        <f t="shared" si="19"/>
        <v>0</v>
      </c>
      <c r="U143" s="57"/>
      <c r="V143" s="15">
        <v>0.12</v>
      </c>
      <c r="W143" s="15">
        <f t="shared" si="20"/>
        <v>0</v>
      </c>
      <c r="X143" s="43"/>
    </row>
    <row r="144" spans="1:25" x14ac:dyDescent="0.2">
      <c r="A144" s="305"/>
      <c r="B144" s="305"/>
      <c r="C144" s="305"/>
      <c r="D144" s="305"/>
      <c r="E144" s="305"/>
      <c r="F144" s="305"/>
      <c r="G144" s="305"/>
      <c r="H144" s="305"/>
      <c r="I144" s="36">
        <f t="shared" ref="I144:T144" si="21">SUBTOTAL(9,I5:I143)</f>
        <v>300</v>
      </c>
      <c r="J144" s="36">
        <f>SUBTOTAL(9,J5:J143)</f>
        <v>350</v>
      </c>
      <c r="K144" s="36">
        <f t="shared" ref="K144:N144" si="22">SUBTOTAL(9,K5:K143)</f>
        <v>1050</v>
      </c>
      <c r="L144" s="36">
        <f t="shared" si="22"/>
        <v>200</v>
      </c>
      <c r="M144" s="36">
        <f t="shared" si="22"/>
        <v>3825</v>
      </c>
      <c r="N144" s="36">
        <f t="shared" si="22"/>
        <v>15300</v>
      </c>
      <c r="O144" s="36">
        <f t="shared" si="21"/>
        <v>9370</v>
      </c>
      <c r="P144" s="36">
        <f t="shared" ref="P144:Q144" si="23">SUBTOTAL(9,P5:P143)</f>
        <v>1000</v>
      </c>
      <c r="Q144" s="36">
        <f t="shared" si="23"/>
        <v>650</v>
      </c>
      <c r="R144" s="36">
        <f t="shared" si="21"/>
        <v>0</v>
      </c>
      <c r="S144" s="36">
        <f t="shared" si="21"/>
        <v>32045</v>
      </c>
      <c r="T144" s="36">
        <f t="shared" si="21"/>
        <v>346</v>
      </c>
      <c r="U144" s="59"/>
      <c r="V144" s="12"/>
      <c r="W144" s="36">
        <f>SUBTOTAL(9,W5:W143)</f>
        <v>22.969999999999995</v>
      </c>
      <c r="X144" s="3">
        <f>SUM(X13:X143)</f>
        <v>21.060000000000002</v>
      </c>
      <c r="Y144" s="3">
        <f>SUM(Y13:Y143)</f>
        <v>99.999999999999972</v>
      </c>
    </row>
    <row r="145" spans="1:23" x14ac:dyDescent="0.2">
      <c r="A145" s="305"/>
      <c r="B145" s="305"/>
      <c r="C145" s="305"/>
      <c r="D145" s="305"/>
      <c r="E145" s="305"/>
      <c r="F145" s="305"/>
      <c r="G145" s="305"/>
      <c r="H145" s="305"/>
      <c r="I145" s="36">
        <v>1</v>
      </c>
      <c r="J145" s="36">
        <v>5</v>
      </c>
      <c r="K145" s="36">
        <v>14</v>
      </c>
      <c r="L145" s="36">
        <v>2</v>
      </c>
      <c r="M145" s="36">
        <v>34</v>
      </c>
      <c r="N145" s="36">
        <v>139</v>
      </c>
      <c r="O145" s="36">
        <v>115</v>
      </c>
      <c r="P145" s="36">
        <v>10</v>
      </c>
      <c r="Q145" s="36">
        <v>26</v>
      </c>
      <c r="R145" s="36"/>
      <c r="S145" s="36"/>
      <c r="T145" s="36">
        <f>SUM(I145:R145)</f>
        <v>346</v>
      </c>
      <c r="W145" s="3">
        <f>W144/30</f>
        <v>0.7656666666666665</v>
      </c>
    </row>
    <row r="146" spans="1:23" x14ac:dyDescent="0.2">
      <c r="A146" s="305"/>
      <c r="B146" s="305"/>
      <c r="C146" s="305"/>
      <c r="D146" s="305"/>
      <c r="E146" s="305"/>
      <c r="F146" s="305"/>
      <c r="G146" s="305"/>
      <c r="H146" s="305"/>
      <c r="I146" s="36">
        <v>0.13</v>
      </c>
      <c r="J146" s="36">
        <v>0.2</v>
      </c>
      <c r="K146" s="36">
        <v>0.92</v>
      </c>
      <c r="L146" s="36">
        <v>0.12</v>
      </c>
      <c r="M146" s="36">
        <v>2.2799999999999998</v>
      </c>
      <c r="N146" s="36">
        <v>7.94</v>
      </c>
      <c r="O146" s="36">
        <v>8.18</v>
      </c>
      <c r="P146" s="36">
        <v>0.6</v>
      </c>
      <c r="Q146" s="36">
        <v>2.6</v>
      </c>
      <c r="R146" s="36"/>
      <c r="S146" s="36"/>
      <c r="T146" s="36">
        <f>SUM(I146:R146)</f>
        <v>22.970000000000002</v>
      </c>
    </row>
    <row r="147" spans="1:23" x14ac:dyDescent="0.2">
      <c r="A147" s="34"/>
      <c r="B147" s="34"/>
      <c r="C147" s="34"/>
      <c r="D147" s="34"/>
      <c r="E147" s="34"/>
      <c r="F147" s="34"/>
      <c r="G147" s="34"/>
      <c r="H147" s="34"/>
    </row>
    <row r="148" spans="1:23" x14ac:dyDescent="0.2">
      <c r="A148" s="28" t="s">
        <v>136</v>
      </c>
      <c r="B148" s="28" t="s">
        <v>136</v>
      </c>
      <c r="C148" s="30"/>
      <c r="D148" s="30"/>
      <c r="E148" s="8" t="s">
        <v>10</v>
      </c>
      <c r="F148" s="8" t="s">
        <v>137</v>
      </c>
      <c r="G148" s="300" t="s">
        <v>138</v>
      </c>
      <c r="H148" s="301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12"/>
      <c r="T148" s="12"/>
      <c r="U148" s="35"/>
      <c r="V148" s="12"/>
      <c r="W148" s="15"/>
    </row>
    <row r="149" spans="1:23" x14ac:dyDescent="0.2">
      <c r="A149" s="36"/>
      <c r="B149" s="36"/>
      <c r="C149" s="36"/>
      <c r="D149" s="36"/>
      <c r="E149" s="8"/>
      <c r="F149" s="8"/>
      <c r="G149" s="8" t="s">
        <v>139</v>
      </c>
      <c r="H149" s="8" t="s">
        <v>140</v>
      </c>
      <c r="I149" s="8" t="s">
        <v>140</v>
      </c>
      <c r="J149" s="8" t="s">
        <v>140</v>
      </c>
      <c r="K149" s="8" t="s">
        <v>140</v>
      </c>
      <c r="L149" s="8" t="s">
        <v>140</v>
      </c>
      <c r="M149" s="8" t="s">
        <v>140</v>
      </c>
      <c r="N149" s="8" t="s">
        <v>140</v>
      </c>
      <c r="O149" s="8" t="s">
        <v>140</v>
      </c>
      <c r="P149" s="8" t="s">
        <v>140</v>
      </c>
      <c r="Q149" s="8" t="s">
        <v>140</v>
      </c>
      <c r="R149" s="8" t="s">
        <v>140</v>
      </c>
      <c r="S149" s="36" t="s">
        <v>140</v>
      </c>
      <c r="T149" s="36" t="s">
        <v>12</v>
      </c>
      <c r="U149" s="37"/>
      <c r="V149" s="12"/>
      <c r="W149" s="15"/>
    </row>
    <row r="150" spans="1:23" x14ac:dyDescent="0.2">
      <c r="A150" s="38" t="s">
        <v>142</v>
      </c>
      <c r="B150" s="38" t="s">
        <v>143</v>
      </c>
      <c r="C150" s="38" t="s">
        <v>142</v>
      </c>
      <c r="D150" s="38" t="s">
        <v>142</v>
      </c>
      <c r="E150" s="12">
        <v>13</v>
      </c>
      <c r="F150" s="12">
        <v>25</v>
      </c>
      <c r="G150" s="12">
        <v>5</v>
      </c>
      <c r="H150" s="12">
        <v>125</v>
      </c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>
        <f>SUM(I150:R150)</f>
        <v>0</v>
      </c>
      <c r="T150" s="12">
        <f>$S150/$H150</f>
        <v>0</v>
      </c>
      <c r="U150" s="39"/>
      <c r="V150" s="15">
        <v>0.09</v>
      </c>
      <c r="W150" s="15">
        <f>$T150*$V150</f>
        <v>0</v>
      </c>
    </row>
    <row r="151" spans="1:23" x14ac:dyDescent="0.2">
      <c r="A151" s="38" t="s">
        <v>144</v>
      </c>
      <c r="B151" s="38" t="s">
        <v>145</v>
      </c>
      <c r="C151" s="38" t="s">
        <v>144</v>
      </c>
      <c r="D151" s="38" t="s">
        <v>144</v>
      </c>
      <c r="E151" s="12">
        <v>19</v>
      </c>
      <c r="F151" s="12">
        <v>25</v>
      </c>
      <c r="G151" s="12">
        <v>5</v>
      </c>
      <c r="H151" s="12">
        <v>125</v>
      </c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>
        <f>SUM(I151:R151)</f>
        <v>0</v>
      </c>
      <c r="T151" s="12">
        <f>$S151/$H151</f>
        <v>0</v>
      </c>
      <c r="U151" s="39"/>
      <c r="V151" s="15">
        <v>0.15</v>
      </c>
      <c r="W151" s="15">
        <f>$T151*$V151</f>
        <v>0</v>
      </c>
    </row>
    <row r="152" spans="1:23" x14ac:dyDescent="0.2">
      <c r="B152" s="3"/>
      <c r="I152" s="36">
        <f t="shared" ref="I152:R152" si="24">SUM(I150:I151)</f>
        <v>0</v>
      </c>
      <c r="J152" s="36">
        <f t="shared" si="24"/>
        <v>0</v>
      </c>
      <c r="K152" s="36">
        <f t="shared" si="24"/>
        <v>0</v>
      </c>
      <c r="L152" s="36">
        <f t="shared" si="24"/>
        <v>0</v>
      </c>
      <c r="M152" s="36">
        <f t="shared" si="24"/>
        <v>0</v>
      </c>
      <c r="N152" s="36">
        <f t="shared" si="24"/>
        <v>0</v>
      </c>
      <c r="O152" s="36">
        <f t="shared" si="24"/>
        <v>0</v>
      </c>
      <c r="P152" s="36">
        <f t="shared" ref="P152:Q152" si="25">SUM(P150:P151)</f>
        <v>0</v>
      </c>
      <c r="Q152" s="36">
        <f t="shared" si="25"/>
        <v>0</v>
      </c>
      <c r="R152" s="36">
        <f t="shared" si="24"/>
        <v>0</v>
      </c>
      <c r="S152" s="36">
        <f>SUBTOTAL(9,S150:S151)</f>
        <v>0</v>
      </c>
      <c r="T152" s="36">
        <f>SUBTOTAL(9,T150:T151)</f>
        <v>0</v>
      </c>
      <c r="U152" s="37"/>
      <c r="V152" s="12"/>
      <c r="W152" s="33">
        <f>SUBTOTAL(9,W150:W151)</f>
        <v>0</v>
      </c>
    </row>
    <row r="153" spans="1:23" x14ac:dyDescent="0.2">
      <c r="B153" s="3"/>
      <c r="I153" s="40"/>
      <c r="J153" s="40"/>
      <c r="K153" s="40"/>
      <c r="L153" s="40"/>
      <c r="M153" s="40"/>
      <c r="N153" s="40"/>
      <c r="O153" s="40"/>
      <c r="P153" s="40"/>
      <c r="Q153" s="40"/>
      <c r="R153" s="40"/>
      <c r="S153" s="36">
        <v>0</v>
      </c>
      <c r="T153" s="36">
        <v>0</v>
      </c>
      <c r="U153" s="35"/>
      <c r="V153" s="12"/>
      <c r="W153" s="33">
        <v>0</v>
      </c>
    </row>
  </sheetData>
  <autoFilter ref="D3:D146"/>
  <mergeCells count="11">
    <mergeCell ref="A109:B109"/>
    <mergeCell ref="A144:H144"/>
    <mergeCell ref="A145:H145"/>
    <mergeCell ref="A146:H146"/>
    <mergeCell ref="G148:H148"/>
    <mergeCell ref="V3:W3"/>
    <mergeCell ref="A1:H1"/>
    <mergeCell ref="A2:D2"/>
    <mergeCell ref="E2:H2"/>
    <mergeCell ref="G3:H3"/>
    <mergeCell ref="S3:T3"/>
  </mergeCells>
  <conditionalFormatting sqref="A5:XFD143">
    <cfRule type="expression" dxfId="396" priority="2">
      <formula>MOD(ROW(),2)</formula>
    </cfRule>
  </conditionalFormatting>
  <conditionalFormatting sqref="S5:S143">
    <cfRule type="cellIs" dxfId="395" priority="4" operator="greaterThan">
      <formula>10000</formula>
    </cfRule>
  </conditionalFormatting>
  <conditionalFormatting sqref="S110:S143">
    <cfRule type="cellIs" dxfId="394" priority="5" operator="greaterThan">
      <formula>2000</formula>
    </cfRule>
  </conditionalFormatting>
  <conditionalFormatting sqref="W5:W108">
    <cfRule type="cellIs" dxfId="393" priority="3" operator="greaterThan">
      <formula>10</formula>
    </cfRule>
  </conditionalFormatting>
  <conditionalFormatting sqref="W139">
    <cfRule type="cellIs" dxfId="392" priority="1" operator="greaterThan">
      <formula>10</formula>
    </cfRule>
  </conditionalFormatting>
  <pageMargins left="0.25" right="0.25" top="0.75" bottom="0.75" header="0.3" footer="0.3"/>
  <pageSetup paperSize="9" scale="69" fitToHeight="0" orientation="landscape" r:id="rId1"/>
  <headerFooter alignWithMargins="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7">
    <pageSetUpPr fitToPage="1"/>
  </sheetPr>
  <dimension ref="A1:W153"/>
  <sheetViews>
    <sheetView zoomScaleNormal="100" workbookViewId="0">
      <pane xSplit="4" ySplit="4" topLeftCell="E5" activePane="bottomRight" state="frozen"/>
      <selection pane="topRight" activeCell="D1" sqref="D1"/>
      <selection pane="bottomLeft" activeCell="A4" sqref="A4"/>
      <selection pane="bottomRight" activeCell="E5" sqref="E5"/>
    </sheetView>
  </sheetViews>
  <sheetFormatPr defaultColWidth="9.140625" defaultRowHeight="12.75" x14ac:dyDescent="0.2"/>
  <cols>
    <col min="1" max="1" width="12.5703125" style="3" customWidth="1"/>
    <col min="2" max="2" width="14" style="41" customWidth="1"/>
    <col min="3" max="3" width="14" style="3" bestFit="1" customWidth="1"/>
    <col min="4" max="4" width="12.28515625" style="3" customWidth="1"/>
    <col min="5" max="5" width="7.85546875" style="3" customWidth="1"/>
    <col min="6" max="6" width="8.5703125" style="3" customWidth="1"/>
    <col min="7" max="7" width="6.140625" style="3" customWidth="1"/>
    <col min="8" max="8" width="6.42578125" style="3" customWidth="1"/>
    <col min="9" max="15" width="10.140625" style="3" customWidth="1"/>
    <col min="16" max="16" width="8.28515625" style="3" customWidth="1"/>
    <col min="17" max="17" width="10.7109375" style="3" bestFit="1" customWidth="1"/>
    <col min="18" max="18" width="8.28515625" style="3" bestFit="1" customWidth="1"/>
    <col min="19" max="20" width="9.42578125" style="3" customWidth="1"/>
    <col min="21" max="21" width="9.28515625" style="3" customWidth="1"/>
    <col min="22" max="16384" width="9.140625" style="3"/>
  </cols>
  <sheetData>
    <row r="1" spans="1:23" x14ac:dyDescent="0.2">
      <c r="A1" s="303" t="s">
        <v>281</v>
      </c>
      <c r="B1" s="303"/>
      <c r="C1" s="303"/>
      <c r="D1" s="303"/>
      <c r="E1" s="303"/>
      <c r="F1" s="303"/>
      <c r="G1" s="303"/>
      <c r="H1" s="303"/>
      <c r="I1" s="30" t="s">
        <v>494</v>
      </c>
      <c r="J1" s="30" t="s">
        <v>498</v>
      </c>
      <c r="K1" s="30" t="s">
        <v>498</v>
      </c>
      <c r="L1" s="30" t="s">
        <v>498</v>
      </c>
      <c r="M1" s="30" t="s">
        <v>498</v>
      </c>
      <c r="N1" s="30" t="s">
        <v>504</v>
      </c>
      <c r="O1" s="30"/>
      <c r="P1" s="20"/>
      <c r="Q1" s="20"/>
      <c r="R1" s="20"/>
    </row>
    <row r="2" spans="1:23" x14ac:dyDescent="0.2">
      <c r="A2" s="303" t="s">
        <v>508</v>
      </c>
      <c r="B2" s="303"/>
      <c r="C2" s="303"/>
      <c r="D2" s="303"/>
      <c r="E2" s="303"/>
      <c r="F2" s="303"/>
      <c r="G2" s="303"/>
      <c r="H2" s="303"/>
      <c r="I2" s="10"/>
      <c r="J2" s="10"/>
      <c r="K2" s="10"/>
      <c r="L2" s="10"/>
      <c r="M2" s="10"/>
      <c r="N2" s="10"/>
      <c r="O2" s="10"/>
      <c r="P2" s="8"/>
      <c r="Q2" s="8"/>
      <c r="R2" s="8"/>
      <c r="S2" s="29"/>
      <c r="T2" s="29"/>
      <c r="U2" s="30"/>
    </row>
    <row r="3" spans="1:23" x14ac:dyDescent="0.2">
      <c r="A3" s="8" t="s">
        <v>0</v>
      </c>
      <c r="B3" s="8" t="s">
        <v>1</v>
      </c>
      <c r="C3" s="8" t="s">
        <v>2</v>
      </c>
      <c r="D3" s="8" t="s">
        <v>274</v>
      </c>
      <c r="E3" s="8" t="s">
        <v>3</v>
      </c>
      <c r="F3" s="8" t="s">
        <v>4</v>
      </c>
      <c r="G3" s="302" t="s">
        <v>5</v>
      </c>
      <c r="H3" s="302"/>
      <c r="I3" s="31" t="s">
        <v>465</v>
      </c>
      <c r="J3" s="31" t="s">
        <v>472</v>
      </c>
      <c r="K3" s="31" t="s">
        <v>482</v>
      </c>
      <c r="L3" s="31" t="s">
        <v>491</v>
      </c>
      <c r="M3" s="31" t="s">
        <v>499</v>
      </c>
      <c r="N3" s="31" t="s">
        <v>502</v>
      </c>
      <c r="O3" s="31" t="s">
        <v>506</v>
      </c>
      <c r="P3" s="36"/>
      <c r="Q3" s="302" t="s">
        <v>6</v>
      </c>
      <c r="R3" s="302"/>
      <c r="S3" s="55"/>
      <c r="T3" s="300" t="s">
        <v>7</v>
      </c>
      <c r="U3" s="301"/>
    </row>
    <row r="4" spans="1:23" x14ac:dyDescent="0.2">
      <c r="A4" s="36" t="s">
        <v>8</v>
      </c>
      <c r="B4" s="36"/>
      <c r="C4" s="36"/>
      <c r="D4" s="36"/>
      <c r="E4" s="7" t="s">
        <v>9</v>
      </c>
      <c r="F4" s="36" t="s">
        <v>10</v>
      </c>
      <c r="G4" s="8" t="s">
        <v>11</v>
      </c>
      <c r="H4" s="8" t="s">
        <v>12</v>
      </c>
      <c r="I4" s="36" t="s">
        <v>466</v>
      </c>
      <c r="J4" s="36" t="s">
        <v>473</v>
      </c>
      <c r="K4" s="36" t="s">
        <v>483</v>
      </c>
      <c r="L4" s="36" t="s">
        <v>492</v>
      </c>
      <c r="M4" s="36" t="s">
        <v>497</v>
      </c>
      <c r="N4" s="36" t="s">
        <v>503</v>
      </c>
      <c r="O4" s="36" t="s">
        <v>507</v>
      </c>
      <c r="P4" s="36"/>
      <c r="Q4" s="8" t="s">
        <v>13</v>
      </c>
      <c r="R4" s="8" t="s">
        <v>12</v>
      </c>
      <c r="S4" s="56"/>
      <c r="T4" s="10" t="s">
        <v>14</v>
      </c>
      <c r="U4" s="10" t="s">
        <v>15</v>
      </c>
    </row>
    <row r="5" spans="1:23" x14ac:dyDescent="0.2">
      <c r="A5" s="11" t="s">
        <v>383</v>
      </c>
      <c r="B5" s="11" t="s">
        <v>384</v>
      </c>
      <c r="C5" s="11" t="s">
        <v>383</v>
      </c>
      <c r="D5" s="11" t="s">
        <v>275</v>
      </c>
      <c r="E5" s="12">
        <v>15</v>
      </c>
      <c r="F5" s="12">
        <v>225</v>
      </c>
      <c r="G5" s="12">
        <v>10</v>
      </c>
      <c r="H5" s="12">
        <v>400</v>
      </c>
      <c r="I5" s="12"/>
      <c r="J5" s="12"/>
      <c r="K5" s="12"/>
      <c r="L5" s="12"/>
      <c r="M5" s="12"/>
      <c r="N5" s="12"/>
      <c r="O5" s="12"/>
      <c r="P5" s="13"/>
      <c r="Q5" s="12">
        <f t="shared" ref="Q5:Q19" si="0">SUM(I5:P5)</f>
        <v>0</v>
      </c>
      <c r="R5" s="12">
        <f t="shared" ref="R5:R19" si="1">$Q5/$H5</f>
        <v>0</v>
      </c>
      <c r="S5" s="57"/>
      <c r="T5" s="15">
        <v>0.06</v>
      </c>
      <c r="U5" s="15">
        <f t="shared" ref="U5:U19" si="2">$R5*$T5</f>
        <v>0</v>
      </c>
      <c r="V5" s="43">
        <f>SUM(U5:U19)</f>
        <v>1.9100000000000001</v>
      </c>
      <c r="W5" s="3">
        <f>V5*100/$V$144</f>
        <v>10.694288913773796</v>
      </c>
    </row>
    <row r="6" spans="1:23" x14ac:dyDescent="0.2">
      <c r="A6" s="11" t="s">
        <v>385</v>
      </c>
      <c r="B6" s="11" t="s">
        <v>386</v>
      </c>
      <c r="C6" s="11" t="s">
        <v>385</v>
      </c>
      <c r="D6" s="11" t="s">
        <v>275</v>
      </c>
      <c r="E6" s="12">
        <v>15</v>
      </c>
      <c r="F6" s="12">
        <v>300</v>
      </c>
      <c r="G6" s="12">
        <v>10</v>
      </c>
      <c r="H6" s="12">
        <v>300</v>
      </c>
      <c r="I6" s="12"/>
      <c r="J6" s="12"/>
      <c r="K6" s="12"/>
      <c r="L6" s="12"/>
      <c r="M6" s="12"/>
      <c r="N6" s="12"/>
      <c r="O6" s="12"/>
      <c r="P6" s="13"/>
      <c r="Q6" s="12">
        <f t="shared" si="0"/>
        <v>0</v>
      </c>
      <c r="R6" s="12">
        <f t="shared" si="1"/>
        <v>0</v>
      </c>
      <c r="S6" s="57"/>
      <c r="T6" s="15">
        <v>0.06</v>
      </c>
      <c r="U6" s="15">
        <f t="shared" si="2"/>
        <v>0</v>
      </c>
      <c r="V6" s="43"/>
    </row>
    <row r="7" spans="1:23" x14ac:dyDescent="0.2">
      <c r="A7" s="36" t="s">
        <v>387</v>
      </c>
      <c r="B7" s="36" t="s">
        <v>259</v>
      </c>
      <c r="C7" s="31" t="s">
        <v>388</v>
      </c>
      <c r="D7" s="36" t="s">
        <v>277</v>
      </c>
      <c r="E7" s="12" t="s">
        <v>167</v>
      </c>
      <c r="F7" s="12">
        <v>300</v>
      </c>
      <c r="G7" s="12">
        <v>10</v>
      </c>
      <c r="H7" s="12">
        <v>300</v>
      </c>
      <c r="I7" s="12"/>
      <c r="J7" s="12"/>
      <c r="K7" s="12"/>
      <c r="L7" s="12"/>
      <c r="M7" s="12"/>
      <c r="N7" s="12"/>
      <c r="O7" s="12"/>
      <c r="P7" s="13"/>
      <c r="Q7" s="12">
        <f t="shared" si="0"/>
        <v>0</v>
      </c>
      <c r="R7" s="12">
        <f t="shared" si="1"/>
        <v>0</v>
      </c>
      <c r="S7" s="57"/>
      <c r="T7" s="15">
        <v>0.06</v>
      </c>
      <c r="U7" s="15">
        <f t="shared" si="2"/>
        <v>0</v>
      </c>
      <c r="V7" s="43"/>
    </row>
    <row r="8" spans="1:23" x14ac:dyDescent="0.2">
      <c r="A8" s="11" t="s">
        <v>258</v>
      </c>
      <c r="B8" s="11" t="s">
        <v>259</v>
      </c>
      <c r="C8" s="11" t="s">
        <v>258</v>
      </c>
      <c r="D8" s="11" t="s">
        <v>275</v>
      </c>
      <c r="E8" s="12">
        <v>15</v>
      </c>
      <c r="F8" s="12">
        <v>375</v>
      </c>
      <c r="G8" s="12">
        <v>10</v>
      </c>
      <c r="H8" s="12">
        <v>200</v>
      </c>
      <c r="I8" s="12"/>
      <c r="J8" s="12"/>
      <c r="K8" s="12"/>
      <c r="L8" s="12"/>
      <c r="M8" s="12"/>
      <c r="N8" s="12"/>
      <c r="O8" s="12"/>
      <c r="P8" s="13"/>
      <c r="Q8" s="12">
        <f t="shared" si="0"/>
        <v>0</v>
      </c>
      <c r="R8" s="12">
        <f t="shared" si="1"/>
        <v>0</v>
      </c>
      <c r="S8" s="57"/>
      <c r="T8" s="15">
        <v>0.06</v>
      </c>
      <c r="U8" s="15">
        <f t="shared" si="2"/>
        <v>0</v>
      </c>
      <c r="V8" s="43"/>
    </row>
    <row r="9" spans="1:23" x14ac:dyDescent="0.2">
      <c r="A9" s="11" t="s">
        <v>26</v>
      </c>
      <c r="B9" s="11" t="s">
        <v>27</v>
      </c>
      <c r="C9" s="11" t="s">
        <v>26</v>
      </c>
      <c r="D9" s="11" t="s">
        <v>275</v>
      </c>
      <c r="E9" s="12">
        <v>15</v>
      </c>
      <c r="F9" s="12">
        <v>457</v>
      </c>
      <c r="G9" s="12">
        <v>10</v>
      </c>
      <c r="H9" s="12">
        <v>200</v>
      </c>
      <c r="I9" s="12"/>
      <c r="J9" s="12"/>
      <c r="K9" s="12"/>
      <c r="L9" s="12"/>
      <c r="M9" s="12"/>
      <c r="N9" s="12">
        <v>1400</v>
      </c>
      <c r="O9" s="12"/>
      <c r="P9" s="13"/>
      <c r="Q9" s="12">
        <f t="shared" si="0"/>
        <v>1400</v>
      </c>
      <c r="R9" s="12">
        <f t="shared" si="1"/>
        <v>7</v>
      </c>
      <c r="S9" s="57"/>
      <c r="T9" s="15">
        <v>0.05</v>
      </c>
      <c r="U9" s="15">
        <f t="shared" si="2"/>
        <v>0.35000000000000003</v>
      </c>
    </row>
    <row r="10" spans="1:23" x14ac:dyDescent="0.2">
      <c r="A10" s="36" t="s">
        <v>169</v>
      </c>
      <c r="B10" s="36" t="s">
        <v>27</v>
      </c>
      <c r="C10" s="36">
        <v>90441400</v>
      </c>
      <c r="D10" s="36" t="s">
        <v>277</v>
      </c>
      <c r="E10" s="12" t="s">
        <v>167</v>
      </c>
      <c r="F10" s="12">
        <v>450</v>
      </c>
      <c r="G10" s="12">
        <v>10</v>
      </c>
      <c r="H10" s="12">
        <v>200</v>
      </c>
      <c r="I10" s="12"/>
      <c r="J10" s="12"/>
      <c r="K10" s="12"/>
      <c r="L10" s="12"/>
      <c r="M10" s="12"/>
      <c r="N10" s="12"/>
      <c r="O10" s="12"/>
      <c r="P10" s="13"/>
      <c r="Q10" s="12">
        <f t="shared" si="0"/>
        <v>0</v>
      </c>
      <c r="R10" s="12">
        <f t="shared" si="1"/>
        <v>0</v>
      </c>
      <c r="S10" s="57"/>
      <c r="T10" s="15">
        <v>0.05</v>
      </c>
      <c r="U10" s="15">
        <f t="shared" si="2"/>
        <v>0</v>
      </c>
    </row>
    <row r="11" spans="1:23" x14ac:dyDescent="0.2">
      <c r="A11" s="11" t="s">
        <v>24</v>
      </c>
      <c r="B11" s="11" t="s">
        <v>25</v>
      </c>
      <c r="C11" s="11" t="s">
        <v>24</v>
      </c>
      <c r="D11" s="11" t="s">
        <v>275</v>
      </c>
      <c r="E11" s="12">
        <v>15</v>
      </c>
      <c r="F11" s="12">
        <v>610</v>
      </c>
      <c r="G11" s="12">
        <v>10</v>
      </c>
      <c r="H11" s="12">
        <v>100</v>
      </c>
      <c r="I11" s="12"/>
      <c r="J11" s="12"/>
      <c r="K11" s="12"/>
      <c r="L11" s="12"/>
      <c r="M11" s="12">
        <v>900</v>
      </c>
      <c r="N11" s="12">
        <v>3000</v>
      </c>
      <c r="O11" s="12"/>
      <c r="P11" s="13"/>
      <c r="Q11" s="12">
        <f t="shared" si="0"/>
        <v>3900</v>
      </c>
      <c r="R11" s="12">
        <f t="shared" si="1"/>
        <v>39</v>
      </c>
      <c r="S11" s="57"/>
      <c r="T11" s="15">
        <v>0.04</v>
      </c>
      <c r="U11" s="15">
        <f t="shared" si="2"/>
        <v>1.56</v>
      </c>
    </row>
    <row r="12" spans="1:23" x14ac:dyDescent="0.2">
      <c r="A12" s="36" t="s">
        <v>168</v>
      </c>
      <c r="B12" s="36" t="s">
        <v>25</v>
      </c>
      <c r="C12" s="36">
        <v>90441600</v>
      </c>
      <c r="D12" s="36" t="s">
        <v>277</v>
      </c>
      <c r="E12" s="12" t="s">
        <v>167</v>
      </c>
      <c r="F12" s="12">
        <v>600</v>
      </c>
      <c r="G12" s="12">
        <v>10</v>
      </c>
      <c r="H12" s="12">
        <v>100</v>
      </c>
      <c r="I12" s="12"/>
      <c r="J12" s="12"/>
      <c r="K12" s="12"/>
      <c r="L12" s="12"/>
      <c r="M12" s="12"/>
      <c r="N12" s="12"/>
      <c r="O12" s="12"/>
      <c r="P12" s="13"/>
      <c r="Q12" s="12">
        <f t="shared" si="0"/>
        <v>0</v>
      </c>
      <c r="R12" s="12">
        <f t="shared" si="1"/>
        <v>0</v>
      </c>
      <c r="S12" s="57"/>
      <c r="T12" s="15">
        <v>0.04</v>
      </c>
      <c r="U12" s="15">
        <f t="shared" si="2"/>
        <v>0</v>
      </c>
    </row>
    <row r="13" spans="1:23" x14ac:dyDescent="0.2">
      <c r="A13" s="11" t="s">
        <v>150</v>
      </c>
      <c r="B13" s="11" t="s">
        <v>151</v>
      </c>
      <c r="C13" s="11" t="s">
        <v>150</v>
      </c>
      <c r="D13" s="11" t="s">
        <v>275</v>
      </c>
      <c r="E13" s="12">
        <v>15</v>
      </c>
      <c r="F13" s="12">
        <v>760</v>
      </c>
      <c r="G13" s="12">
        <v>10</v>
      </c>
      <c r="H13" s="12">
        <v>100</v>
      </c>
      <c r="I13" s="12"/>
      <c r="J13" s="12"/>
      <c r="K13" s="12"/>
      <c r="L13" s="12"/>
      <c r="M13" s="12"/>
      <c r="N13" s="12"/>
      <c r="O13" s="12"/>
      <c r="P13" s="13"/>
      <c r="Q13" s="12">
        <f t="shared" si="0"/>
        <v>0</v>
      </c>
      <c r="R13" s="12">
        <f t="shared" si="1"/>
        <v>0</v>
      </c>
      <c r="S13" s="57"/>
      <c r="T13" s="15">
        <v>0.04</v>
      </c>
      <c r="U13" s="15">
        <f t="shared" si="2"/>
        <v>0</v>
      </c>
    </row>
    <row r="14" spans="1:23" x14ac:dyDescent="0.2">
      <c r="A14" s="11" t="s">
        <v>20</v>
      </c>
      <c r="B14" s="11" t="s">
        <v>21</v>
      </c>
      <c r="C14" s="11" t="s">
        <v>20</v>
      </c>
      <c r="D14" s="11" t="s">
        <v>275</v>
      </c>
      <c r="E14" s="12">
        <v>15</v>
      </c>
      <c r="F14" s="12">
        <v>915</v>
      </c>
      <c r="G14" s="12">
        <v>10</v>
      </c>
      <c r="H14" s="12">
        <v>100</v>
      </c>
      <c r="I14" s="12"/>
      <c r="J14" s="12"/>
      <c r="K14" s="12"/>
      <c r="L14" s="12"/>
      <c r="M14" s="12"/>
      <c r="N14" s="12"/>
      <c r="O14" s="12"/>
      <c r="P14" s="13"/>
      <c r="Q14" s="12">
        <f t="shared" si="0"/>
        <v>0</v>
      </c>
      <c r="R14" s="12">
        <f t="shared" si="1"/>
        <v>0</v>
      </c>
      <c r="S14" s="57"/>
      <c r="T14" s="15">
        <v>0.05</v>
      </c>
      <c r="U14" s="15">
        <f t="shared" si="2"/>
        <v>0</v>
      </c>
    </row>
    <row r="15" spans="1:23" x14ac:dyDescent="0.2">
      <c r="A15" s="13" t="s">
        <v>166</v>
      </c>
      <c r="B15" s="13" t="s">
        <v>21</v>
      </c>
      <c r="C15" s="13">
        <v>90441800</v>
      </c>
      <c r="D15" s="36" t="s">
        <v>277</v>
      </c>
      <c r="E15" s="12" t="s">
        <v>167</v>
      </c>
      <c r="F15" s="12">
        <v>900</v>
      </c>
      <c r="G15" s="12">
        <v>10</v>
      </c>
      <c r="H15" s="12">
        <v>100</v>
      </c>
      <c r="I15" s="12"/>
      <c r="J15" s="12"/>
      <c r="K15" s="12"/>
      <c r="L15" s="12"/>
      <c r="M15" s="12"/>
      <c r="N15" s="12"/>
      <c r="O15" s="12"/>
      <c r="P15" s="13"/>
      <c r="Q15" s="12">
        <f t="shared" si="0"/>
        <v>0</v>
      </c>
      <c r="R15" s="12">
        <f t="shared" si="1"/>
        <v>0</v>
      </c>
      <c r="S15" s="57"/>
      <c r="T15" s="15">
        <v>0.05</v>
      </c>
      <c r="U15" s="15">
        <f t="shared" si="2"/>
        <v>0</v>
      </c>
    </row>
    <row r="16" spans="1:23" x14ac:dyDescent="0.2">
      <c r="A16" s="11" t="s">
        <v>16</v>
      </c>
      <c r="B16" s="11" t="s">
        <v>17</v>
      </c>
      <c r="C16" s="11" t="s">
        <v>16</v>
      </c>
      <c r="D16" s="11" t="s">
        <v>275</v>
      </c>
      <c r="E16" s="12">
        <v>15</v>
      </c>
      <c r="F16" s="12">
        <v>1220</v>
      </c>
      <c r="G16" s="12">
        <v>10</v>
      </c>
      <c r="H16" s="12">
        <v>50</v>
      </c>
      <c r="I16" s="12"/>
      <c r="J16" s="12"/>
      <c r="K16" s="12"/>
      <c r="L16" s="12"/>
      <c r="M16" s="12"/>
      <c r="N16" s="12"/>
      <c r="O16" s="12"/>
      <c r="P16" s="13"/>
      <c r="Q16" s="12">
        <f t="shared" si="0"/>
        <v>0</v>
      </c>
      <c r="R16" s="12">
        <f t="shared" si="1"/>
        <v>0</v>
      </c>
      <c r="S16" s="57"/>
      <c r="T16" s="15">
        <v>0.04</v>
      </c>
      <c r="U16" s="15">
        <f t="shared" si="2"/>
        <v>0</v>
      </c>
    </row>
    <row r="17" spans="1:23" x14ac:dyDescent="0.2">
      <c r="A17" s="11" t="s">
        <v>148</v>
      </c>
      <c r="B17" s="11" t="s">
        <v>149</v>
      </c>
      <c r="C17" s="11" t="s">
        <v>148</v>
      </c>
      <c r="D17" s="11" t="s">
        <v>275</v>
      </c>
      <c r="E17" s="12">
        <v>15</v>
      </c>
      <c r="F17" s="12">
        <v>1524</v>
      </c>
      <c r="G17" s="12">
        <v>10</v>
      </c>
      <c r="H17" s="12">
        <v>50</v>
      </c>
      <c r="I17" s="12"/>
      <c r="J17" s="12"/>
      <c r="K17" s="12"/>
      <c r="L17" s="12"/>
      <c r="M17" s="12"/>
      <c r="N17" s="12"/>
      <c r="O17" s="12"/>
      <c r="P17" s="13"/>
      <c r="Q17" s="12">
        <f t="shared" si="0"/>
        <v>0</v>
      </c>
      <c r="R17" s="12">
        <f t="shared" si="1"/>
        <v>0</v>
      </c>
      <c r="S17" s="57"/>
      <c r="T17" s="15">
        <v>0.05</v>
      </c>
      <c r="U17" s="15">
        <f t="shared" si="2"/>
        <v>0</v>
      </c>
    </row>
    <row r="18" spans="1:23" x14ac:dyDescent="0.2">
      <c r="A18" s="11" t="s">
        <v>146</v>
      </c>
      <c r="B18" s="11" t="s">
        <v>147</v>
      </c>
      <c r="C18" s="11" t="s">
        <v>146</v>
      </c>
      <c r="D18" s="11" t="s">
        <v>275</v>
      </c>
      <c r="E18" s="12">
        <v>15</v>
      </c>
      <c r="F18" s="12">
        <v>1800</v>
      </c>
      <c r="G18" s="12">
        <v>10</v>
      </c>
      <c r="H18" s="12">
        <v>50</v>
      </c>
      <c r="I18" s="12"/>
      <c r="J18" s="12"/>
      <c r="K18" s="12"/>
      <c r="L18" s="12"/>
      <c r="M18" s="12"/>
      <c r="N18" s="12"/>
      <c r="O18" s="12"/>
      <c r="P18" s="13"/>
      <c r="Q18" s="12">
        <f t="shared" si="0"/>
        <v>0</v>
      </c>
      <c r="R18" s="12">
        <f t="shared" si="1"/>
        <v>0</v>
      </c>
      <c r="S18" s="57"/>
      <c r="T18" s="15">
        <v>0.06</v>
      </c>
      <c r="U18" s="15">
        <f t="shared" si="2"/>
        <v>0</v>
      </c>
    </row>
    <row r="19" spans="1:23" x14ac:dyDescent="0.2">
      <c r="A19" s="11" t="s">
        <v>353</v>
      </c>
      <c r="B19" s="11" t="s">
        <v>354</v>
      </c>
      <c r="C19" s="11" t="s">
        <v>146</v>
      </c>
      <c r="D19" s="11" t="s">
        <v>275</v>
      </c>
      <c r="E19" s="12">
        <v>15</v>
      </c>
      <c r="F19" s="12">
        <v>2100</v>
      </c>
      <c r="G19" s="12">
        <v>10</v>
      </c>
      <c r="H19" s="12">
        <v>50</v>
      </c>
      <c r="I19" s="12"/>
      <c r="J19" s="12"/>
      <c r="K19" s="12"/>
      <c r="L19" s="12"/>
      <c r="M19" s="12"/>
      <c r="N19" s="12"/>
      <c r="O19" s="12"/>
      <c r="P19" s="13"/>
      <c r="Q19" s="12">
        <f t="shared" si="0"/>
        <v>0</v>
      </c>
      <c r="R19" s="12">
        <f t="shared" si="1"/>
        <v>0</v>
      </c>
      <c r="S19" s="57"/>
      <c r="T19" s="15">
        <v>0.06</v>
      </c>
      <c r="U19" s="15">
        <f t="shared" si="2"/>
        <v>0</v>
      </c>
    </row>
    <row r="20" spans="1:23" ht="15" x14ac:dyDescent="0.2">
      <c r="A20" s="60" t="s">
        <v>28</v>
      </c>
      <c r="B20" s="60"/>
      <c r="C20" s="60"/>
      <c r="D20" s="60"/>
      <c r="E20" s="60"/>
      <c r="F20" s="12"/>
      <c r="G20" s="20"/>
      <c r="H20" s="20"/>
      <c r="I20" s="12"/>
      <c r="J20" s="12"/>
      <c r="K20" s="12"/>
      <c r="L20" s="12"/>
      <c r="M20" s="12"/>
      <c r="N20" s="12"/>
      <c r="O20" s="12"/>
      <c r="P20" s="21"/>
      <c r="Q20" s="12"/>
      <c r="R20" s="12"/>
      <c r="S20" s="57"/>
      <c r="T20" s="12"/>
      <c r="U20" s="15"/>
    </row>
    <row r="21" spans="1:23" x14ac:dyDescent="0.2">
      <c r="A21" s="11" t="s">
        <v>260</v>
      </c>
      <c r="B21" s="11" t="s">
        <v>229</v>
      </c>
      <c r="C21" s="11" t="s">
        <v>260</v>
      </c>
      <c r="D21" s="11" t="s">
        <v>275</v>
      </c>
      <c r="E21" s="12">
        <v>20</v>
      </c>
      <c r="F21" s="12">
        <v>100</v>
      </c>
      <c r="G21" s="12">
        <v>10</v>
      </c>
      <c r="H21" s="12">
        <v>500</v>
      </c>
      <c r="I21" s="12"/>
      <c r="J21" s="12"/>
      <c r="K21" s="12"/>
      <c r="L21" s="12"/>
      <c r="M21" s="12"/>
      <c r="N21" s="12"/>
      <c r="O21" s="12"/>
      <c r="P21" s="13"/>
      <c r="Q21" s="12">
        <f t="shared" ref="Q21:Q37" si="3">SUM(I21:P21)</f>
        <v>0</v>
      </c>
      <c r="R21" s="12">
        <f t="shared" ref="R21:R37" si="4">$Q21/$H21</f>
        <v>0</v>
      </c>
      <c r="S21" s="57"/>
      <c r="T21" s="15">
        <v>0.06</v>
      </c>
      <c r="U21" s="15">
        <f t="shared" ref="U21:U37" si="5">$R21*$T21</f>
        <v>0</v>
      </c>
      <c r="V21" s="43">
        <f>SUM(U21:U37)</f>
        <v>4.09</v>
      </c>
      <c r="W21" s="3">
        <f>V21*100/$V$144</f>
        <v>22.9003359462486</v>
      </c>
    </row>
    <row r="22" spans="1:23" x14ac:dyDescent="0.2">
      <c r="A22" s="36" t="s">
        <v>228</v>
      </c>
      <c r="B22" s="36" t="s">
        <v>229</v>
      </c>
      <c r="C22" s="36">
        <v>90442100</v>
      </c>
      <c r="D22" s="36" t="s">
        <v>277</v>
      </c>
      <c r="E22" s="12" t="s">
        <v>46</v>
      </c>
      <c r="F22" s="12">
        <v>100</v>
      </c>
      <c r="G22" s="12">
        <v>10</v>
      </c>
      <c r="H22" s="12">
        <v>500</v>
      </c>
      <c r="I22" s="12"/>
      <c r="J22" s="12"/>
      <c r="K22" s="12"/>
      <c r="L22" s="12"/>
      <c r="M22" s="12"/>
      <c r="N22" s="12"/>
      <c r="O22" s="12"/>
      <c r="P22" s="13"/>
      <c r="Q22" s="12">
        <f t="shared" si="3"/>
        <v>0</v>
      </c>
      <c r="R22" s="12">
        <f t="shared" si="4"/>
        <v>0</v>
      </c>
      <c r="S22" s="57"/>
      <c r="T22" s="15">
        <v>0.06</v>
      </c>
      <c r="U22" s="15">
        <f t="shared" si="5"/>
        <v>0</v>
      </c>
      <c r="V22" s="43"/>
    </row>
    <row r="23" spans="1:23" x14ac:dyDescent="0.2">
      <c r="A23" s="36" t="s">
        <v>172</v>
      </c>
      <c r="B23" s="36" t="s">
        <v>173</v>
      </c>
      <c r="C23" s="36">
        <v>90447000</v>
      </c>
      <c r="D23" s="36" t="s">
        <v>277</v>
      </c>
      <c r="E23" s="12" t="s">
        <v>46</v>
      </c>
      <c r="F23" s="12">
        <v>240</v>
      </c>
      <c r="G23" s="12">
        <v>10</v>
      </c>
      <c r="H23" s="12">
        <v>250</v>
      </c>
      <c r="I23" s="12"/>
      <c r="J23" s="12"/>
      <c r="K23" s="12"/>
      <c r="L23" s="12"/>
      <c r="M23" s="12"/>
      <c r="N23" s="12">
        <v>3000</v>
      </c>
      <c r="O23" s="12">
        <v>2000</v>
      </c>
      <c r="P23" s="13"/>
      <c r="Q23" s="12">
        <f t="shared" si="3"/>
        <v>5000</v>
      </c>
      <c r="R23" s="12">
        <f t="shared" si="4"/>
        <v>20</v>
      </c>
      <c r="S23" s="57"/>
      <c r="T23" s="15">
        <v>0.06</v>
      </c>
      <c r="U23" s="15">
        <f t="shared" si="5"/>
        <v>1.2</v>
      </c>
    </row>
    <row r="24" spans="1:23" x14ac:dyDescent="0.2">
      <c r="A24" s="11" t="s">
        <v>389</v>
      </c>
      <c r="B24" s="11" t="s">
        <v>390</v>
      </c>
      <c r="C24" s="11" t="s">
        <v>389</v>
      </c>
      <c r="D24" s="11" t="s">
        <v>275</v>
      </c>
      <c r="E24" s="12">
        <v>20</v>
      </c>
      <c r="F24" s="12">
        <v>300</v>
      </c>
      <c r="G24" s="12">
        <v>10</v>
      </c>
      <c r="H24" s="12">
        <v>200</v>
      </c>
      <c r="I24" s="12"/>
      <c r="J24" s="12"/>
      <c r="K24" s="12"/>
      <c r="L24" s="12"/>
      <c r="M24" s="12"/>
      <c r="N24" s="12">
        <v>1400</v>
      </c>
      <c r="O24" s="12"/>
      <c r="P24" s="13"/>
      <c r="Q24" s="12">
        <f t="shared" si="3"/>
        <v>1400</v>
      </c>
      <c r="R24" s="12">
        <f t="shared" si="4"/>
        <v>7</v>
      </c>
      <c r="S24" s="57"/>
      <c r="T24" s="15">
        <v>0.06</v>
      </c>
      <c r="U24" s="15">
        <f t="shared" si="5"/>
        <v>0.42</v>
      </c>
    </row>
    <row r="25" spans="1:23" x14ac:dyDescent="0.2">
      <c r="A25" s="11" t="s">
        <v>50</v>
      </c>
      <c r="B25" s="11" t="s">
        <v>51</v>
      </c>
      <c r="C25" s="11" t="s">
        <v>50</v>
      </c>
      <c r="D25" s="11" t="s">
        <v>275</v>
      </c>
      <c r="E25" s="12">
        <v>20</v>
      </c>
      <c r="F25" s="12">
        <v>457</v>
      </c>
      <c r="G25" s="12">
        <v>10</v>
      </c>
      <c r="H25" s="12">
        <v>100</v>
      </c>
      <c r="I25" s="12"/>
      <c r="J25" s="12"/>
      <c r="K25" s="12"/>
      <c r="L25" s="12"/>
      <c r="M25" s="12"/>
      <c r="N25" s="12"/>
      <c r="O25" s="12"/>
      <c r="P25" s="13"/>
      <c r="Q25" s="12">
        <f t="shared" si="3"/>
        <v>0</v>
      </c>
      <c r="R25" s="12">
        <f t="shared" si="4"/>
        <v>0</v>
      </c>
      <c r="S25" s="57"/>
      <c r="T25" s="15">
        <v>0.04</v>
      </c>
      <c r="U25" s="15">
        <f t="shared" si="5"/>
        <v>0</v>
      </c>
    </row>
    <row r="26" spans="1:23" x14ac:dyDescent="0.2">
      <c r="A26" s="36" t="s">
        <v>171</v>
      </c>
      <c r="B26" s="36" t="s">
        <v>51</v>
      </c>
      <c r="C26" s="36">
        <v>90442400</v>
      </c>
      <c r="D26" s="36" t="s">
        <v>277</v>
      </c>
      <c r="E26" s="12" t="s">
        <v>46</v>
      </c>
      <c r="F26" s="12">
        <v>450</v>
      </c>
      <c r="G26" s="12">
        <v>10</v>
      </c>
      <c r="H26" s="12">
        <v>100</v>
      </c>
      <c r="I26" s="12"/>
      <c r="J26" s="12"/>
      <c r="K26" s="12"/>
      <c r="L26" s="12"/>
      <c r="M26" s="12"/>
      <c r="N26" s="12"/>
      <c r="O26" s="12"/>
      <c r="P26" s="13"/>
      <c r="Q26" s="12">
        <f t="shared" si="3"/>
        <v>0</v>
      </c>
      <c r="R26" s="12">
        <f t="shared" si="4"/>
        <v>0</v>
      </c>
      <c r="S26" s="57"/>
      <c r="T26" s="15">
        <v>0.04</v>
      </c>
      <c r="U26" s="15">
        <f t="shared" si="5"/>
        <v>0</v>
      </c>
    </row>
    <row r="27" spans="1:23" x14ac:dyDescent="0.2">
      <c r="A27" s="11" t="s">
        <v>47</v>
      </c>
      <c r="B27" s="11" t="s">
        <v>48</v>
      </c>
      <c r="C27" s="11" t="s">
        <v>47</v>
      </c>
      <c r="D27" s="11" t="s">
        <v>275</v>
      </c>
      <c r="E27" s="12">
        <v>20</v>
      </c>
      <c r="F27" s="12">
        <v>610</v>
      </c>
      <c r="G27" s="12">
        <v>10</v>
      </c>
      <c r="H27" s="12">
        <v>100</v>
      </c>
      <c r="I27" s="12"/>
      <c r="J27" s="12"/>
      <c r="K27" s="12"/>
      <c r="L27" s="12"/>
      <c r="M27" s="12"/>
      <c r="N27" s="12"/>
      <c r="O27" s="12"/>
      <c r="P27" s="13"/>
      <c r="Q27" s="12">
        <f t="shared" si="3"/>
        <v>0</v>
      </c>
      <c r="R27" s="12">
        <f t="shared" si="4"/>
        <v>0</v>
      </c>
      <c r="S27" s="57"/>
      <c r="T27" s="15">
        <v>0.06</v>
      </c>
      <c r="U27" s="15">
        <f t="shared" si="5"/>
        <v>0</v>
      </c>
    </row>
    <row r="28" spans="1:23" x14ac:dyDescent="0.2">
      <c r="A28" s="36" t="s">
        <v>49</v>
      </c>
      <c r="B28" s="36" t="s">
        <v>48</v>
      </c>
      <c r="C28" s="36">
        <v>90442600</v>
      </c>
      <c r="D28" s="36" t="s">
        <v>277</v>
      </c>
      <c r="E28" s="12" t="s">
        <v>46</v>
      </c>
      <c r="F28" s="12">
        <v>600</v>
      </c>
      <c r="G28" s="12">
        <v>10</v>
      </c>
      <c r="H28" s="12">
        <v>100</v>
      </c>
      <c r="I28" s="12"/>
      <c r="J28" s="12"/>
      <c r="K28" s="12"/>
      <c r="L28" s="12"/>
      <c r="M28" s="12"/>
      <c r="N28" s="12">
        <v>1600</v>
      </c>
      <c r="O28" s="12"/>
      <c r="P28" s="13"/>
      <c r="Q28" s="12">
        <f t="shared" si="3"/>
        <v>1600</v>
      </c>
      <c r="R28" s="12">
        <f t="shared" si="4"/>
        <v>16</v>
      </c>
      <c r="S28" s="57"/>
      <c r="T28" s="15">
        <v>0.06</v>
      </c>
      <c r="U28" s="15">
        <f t="shared" si="5"/>
        <v>0.96</v>
      </c>
    </row>
    <row r="29" spans="1:23" x14ac:dyDescent="0.2">
      <c r="A29" s="11" t="s">
        <v>154</v>
      </c>
      <c r="B29" s="11" t="s">
        <v>43</v>
      </c>
      <c r="C29" s="11" t="s">
        <v>154</v>
      </c>
      <c r="D29" s="11" t="s">
        <v>275</v>
      </c>
      <c r="E29" s="12">
        <v>20</v>
      </c>
      <c r="F29" s="12">
        <v>760</v>
      </c>
      <c r="G29" s="12">
        <v>10</v>
      </c>
      <c r="H29" s="12">
        <v>100</v>
      </c>
      <c r="I29" s="12"/>
      <c r="J29" s="12"/>
      <c r="K29" s="12"/>
      <c r="L29" s="12"/>
      <c r="M29" s="12"/>
      <c r="N29" s="12"/>
      <c r="O29" s="12"/>
      <c r="P29" s="13"/>
      <c r="Q29" s="12">
        <f t="shared" si="3"/>
        <v>0</v>
      </c>
      <c r="R29" s="12">
        <f t="shared" si="4"/>
        <v>0</v>
      </c>
      <c r="S29" s="57"/>
      <c r="T29" s="15">
        <v>7.0000000000000007E-2</v>
      </c>
      <c r="U29" s="15">
        <f t="shared" si="5"/>
        <v>0</v>
      </c>
    </row>
    <row r="30" spans="1:23" x14ac:dyDescent="0.2">
      <c r="A30" s="36" t="s">
        <v>45</v>
      </c>
      <c r="B30" s="36" t="s">
        <v>43</v>
      </c>
      <c r="C30" s="36">
        <v>90442700</v>
      </c>
      <c r="D30" s="36" t="s">
        <v>277</v>
      </c>
      <c r="E30" s="12" t="s">
        <v>46</v>
      </c>
      <c r="F30" s="12">
        <v>750</v>
      </c>
      <c r="G30" s="12">
        <v>10</v>
      </c>
      <c r="H30" s="12">
        <v>100</v>
      </c>
      <c r="I30" s="12"/>
      <c r="J30" s="12"/>
      <c r="K30" s="12"/>
      <c r="L30" s="12"/>
      <c r="M30" s="12"/>
      <c r="N30" s="12">
        <v>1900</v>
      </c>
      <c r="O30" s="12"/>
      <c r="P30" s="13"/>
      <c r="Q30" s="12">
        <f t="shared" si="3"/>
        <v>1900</v>
      </c>
      <c r="R30" s="12">
        <f t="shared" si="4"/>
        <v>19</v>
      </c>
      <c r="S30" s="57"/>
      <c r="T30" s="15">
        <v>7.0000000000000007E-2</v>
      </c>
      <c r="U30" s="15">
        <f t="shared" si="5"/>
        <v>1.33</v>
      </c>
    </row>
    <row r="31" spans="1:23" x14ac:dyDescent="0.2">
      <c r="A31" s="11" t="s">
        <v>38</v>
      </c>
      <c r="B31" s="11" t="s">
        <v>39</v>
      </c>
      <c r="C31" s="11" t="s">
        <v>38</v>
      </c>
      <c r="D31" s="11" t="s">
        <v>275</v>
      </c>
      <c r="E31" s="12">
        <v>20</v>
      </c>
      <c r="F31" s="12">
        <v>915</v>
      </c>
      <c r="G31" s="12">
        <v>10</v>
      </c>
      <c r="H31" s="12">
        <v>50</v>
      </c>
      <c r="I31" s="12"/>
      <c r="J31" s="12"/>
      <c r="K31" s="12"/>
      <c r="L31" s="12"/>
      <c r="M31" s="12"/>
      <c r="N31" s="12"/>
      <c r="O31" s="12"/>
      <c r="P31" s="13"/>
      <c r="Q31" s="12">
        <f t="shared" si="3"/>
        <v>0</v>
      </c>
      <c r="R31" s="12">
        <f t="shared" si="4"/>
        <v>0</v>
      </c>
      <c r="S31" s="57"/>
      <c r="T31" s="15">
        <v>0.04</v>
      </c>
      <c r="U31" s="15">
        <f t="shared" si="5"/>
        <v>0</v>
      </c>
    </row>
    <row r="32" spans="1:23" x14ac:dyDescent="0.2">
      <c r="A32" s="36" t="s">
        <v>170</v>
      </c>
      <c r="B32" s="36" t="s">
        <v>39</v>
      </c>
      <c r="C32" s="36">
        <v>90442800</v>
      </c>
      <c r="D32" s="36" t="s">
        <v>277</v>
      </c>
      <c r="E32" s="12" t="s">
        <v>46</v>
      </c>
      <c r="F32" s="12">
        <v>900</v>
      </c>
      <c r="G32" s="12">
        <v>10</v>
      </c>
      <c r="H32" s="12">
        <v>50</v>
      </c>
      <c r="I32" s="12"/>
      <c r="J32" s="12"/>
      <c r="K32" s="12"/>
      <c r="L32" s="12"/>
      <c r="M32" s="12"/>
      <c r="N32" s="12"/>
      <c r="O32" s="12"/>
      <c r="P32" s="13"/>
      <c r="Q32" s="12">
        <f t="shared" si="3"/>
        <v>0</v>
      </c>
      <c r="R32" s="12">
        <f t="shared" si="4"/>
        <v>0</v>
      </c>
      <c r="S32" s="57"/>
      <c r="T32" s="15">
        <v>0.04</v>
      </c>
      <c r="U32" s="15">
        <f t="shared" si="5"/>
        <v>0</v>
      </c>
    </row>
    <row r="33" spans="1:23" x14ac:dyDescent="0.2">
      <c r="A33" s="11" t="s">
        <v>34</v>
      </c>
      <c r="B33" s="11" t="s">
        <v>35</v>
      </c>
      <c r="C33" s="11" t="s">
        <v>34</v>
      </c>
      <c r="D33" s="11" t="s">
        <v>275</v>
      </c>
      <c r="E33" s="12">
        <v>20</v>
      </c>
      <c r="F33" s="12">
        <v>1220</v>
      </c>
      <c r="G33" s="12">
        <v>10</v>
      </c>
      <c r="H33" s="12">
        <v>50</v>
      </c>
      <c r="I33" s="12"/>
      <c r="J33" s="12"/>
      <c r="K33" s="12"/>
      <c r="L33" s="12"/>
      <c r="M33" s="12"/>
      <c r="N33" s="12"/>
      <c r="O33" s="12"/>
      <c r="P33" s="13"/>
      <c r="Q33" s="12">
        <f t="shared" si="3"/>
        <v>0</v>
      </c>
      <c r="R33" s="12">
        <f t="shared" si="4"/>
        <v>0</v>
      </c>
      <c r="S33" s="57"/>
      <c r="T33" s="15">
        <v>0.06</v>
      </c>
      <c r="U33" s="15">
        <f t="shared" si="5"/>
        <v>0</v>
      </c>
    </row>
    <row r="34" spans="1:23" x14ac:dyDescent="0.2">
      <c r="A34" s="11" t="s">
        <v>32</v>
      </c>
      <c r="B34" s="11" t="s">
        <v>33</v>
      </c>
      <c r="C34" s="11" t="s">
        <v>32</v>
      </c>
      <c r="D34" s="11" t="s">
        <v>275</v>
      </c>
      <c r="E34" s="12">
        <v>20</v>
      </c>
      <c r="F34" s="12">
        <v>1524</v>
      </c>
      <c r="G34" s="12">
        <v>10</v>
      </c>
      <c r="H34" s="12">
        <v>50</v>
      </c>
      <c r="I34" s="12"/>
      <c r="J34" s="12"/>
      <c r="K34" s="12"/>
      <c r="L34" s="12"/>
      <c r="M34" s="12"/>
      <c r="N34" s="12"/>
      <c r="O34" s="12"/>
      <c r="P34" s="13"/>
      <c r="Q34" s="12">
        <f t="shared" si="3"/>
        <v>0</v>
      </c>
      <c r="R34" s="12">
        <f t="shared" si="4"/>
        <v>0</v>
      </c>
      <c r="S34" s="57"/>
      <c r="T34" s="15">
        <v>7.0000000000000007E-2</v>
      </c>
      <c r="U34" s="15">
        <f t="shared" si="5"/>
        <v>0</v>
      </c>
    </row>
    <row r="35" spans="1:23" x14ac:dyDescent="0.2">
      <c r="A35" s="11" t="s">
        <v>214</v>
      </c>
      <c r="B35" s="11" t="s">
        <v>30</v>
      </c>
      <c r="C35" s="11" t="s">
        <v>214</v>
      </c>
      <c r="D35" s="11" t="s">
        <v>275</v>
      </c>
      <c r="E35" s="12">
        <v>20</v>
      </c>
      <c r="F35" s="12">
        <v>1800</v>
      </c>
      <c r="G35" s="12">
        <v>10</v>
      </c>
      <c r="H35" s="12">
        <v>50</v>
      </c>
      <c r="I35" s="12"/>
      <c r="J35" s="12"/>
      <c r="K35" s="12"/>
      <c r="L35" s="12"/>
      <c r="M35" s="12"/>
      <c r="N35" s="12"/>
      <c r="O35" s="12">
        <v>100</v>
      </c>
      <c r="P35" s="13"/>
      <c r="Q35" s="12">
        <f t="shared" si="3"/>
        <v>100</v>
      </c>
      <c r="R35" s="12">
        <f t="shared" si="4"/>
        <v>2</v>
      </c>
      <c r="S35" s="57"/>
      <c r="T35" s="15">
        <v>0.09</v>
      </c>
      <c r="U35" s="15">
        <f t="shared" si="5"/>
        <v>0.18</v>
      </c>
    </row>
    <row r="36" spans="1:23" x14ac:dyDescent="0.2">
      <c r="A36" s="11" t="s">
        <v>212</v>
      </c>
      <c r="B36" s="11" t="s">
        <v>213</v>
      </c>
      <c r="C36" s="11" t="s">
        <v>212</v>
      </c>
      <c r="D36" s="11" t="s">
        <v>275</v>
      </c>
      <c r="E36" s="12">
        <v>20</v>
      </c>
      <c r="F36" s="12">
        <v>2100</v>
      </c>
      <c r="G36" s="12">
        <v>10</v>
      </c>
      <c r="H36" s="12">
        <v>50</v>
      </c>
      <c r="I36" s="12"/>
      <c r="J36" s="12"/>
      <c r="K36" s="12"/>
      <c r="L36" s="12"/>
      <c r="M36" s="12"/>
      <c r="N36" s="12"/>
      <c r="O36" s="12"/>
      <c r="P36" s="13"/>
      <c r="Q36" s="12">
        <f t="shared" si="3"/>
        <v>0</v>
      </c>
      <c r="R36" s="12">
        <f t="shared" si="4"/>
        <v>0</v>
      </c>
      <c r="S36" s="57"/>
      <c r="T36" s="15">
        <v>7.0000000000000007E-2</v>
      </c>
      <c r="U36" s="15">
        <f t="shared" si="5"/>
        <v>0</v>
      </c>
    </row>
    <row r="37" spans="1:23" x14ac:dyDescent="0.2">
      <c r="A37" s="11" t="s">
        <v>242</v>
      </c>
      <c r="B37" s="11" t="s">
        <v>243</v>
      </c>
      <c r="C37" s="11" t="s">
        <v>242</v>
      </c>
      <c r="D37" s="11" t="s">
        <v>275</v>
      </c>
      <c r="E37" s="12">
        <v>20</v>
      </c>
      <c r="F37" s="12">
        <v>2400</v>
      </c>
      <c r="G37" s="12">
        <v>10</v>
      </c>
      <c r="H37" s="12">
        <v>50</v>
      </c>
      <c r="I37" s="12"/>
      <c r="J37" s="12"/>
      <c r="K37" s="12"/>
      <c r="L37" s="12"/>
      <c r="M37" s="12"/>
      <c r="N37" s="12"/>
      <c r="O37" s="12"/>
      <c r="P37" s="13"/>
      <c r="Q37" s="12">
        <f t="shared" si="3"/>
        <v>0</v>
      </c>
      <c r="R37" s="12">
        <f t="shared" si="4"/>
        <v>0</v>
      </c>
      <c r="S37" s="57"/>
      <c r="T37" s="15">
        <v>7.0000000000000007E-2</v>
      </c>
      <c r="U37" s="15">
        <f t="shared" si="5"/>
        <v>0</v>
      </c>
    </row>
    <row r="38" spans="1:23" ht="15" x14ac:dyDescent="0.2">
      <c r="A38" s="60" t="s">
        <v>52</v>
      </c>
      <c r="B38" s="60"/>
      <c r="C38" s="60"/>
      <c r="D38" s="60"/>
      <c r="E38" s="60"/>
      <c r="F38" s="24"/>
      <c r="G38" s="10"/>
      <c r="H38" s="10"/>
      <c r="I38" s="12"/>
      <c r="J38" s="12"/>
      <c r="K38" s="12"/>
      <c r="L38" s="12"/>
      <c r="M38" s="12"/>
      <c r="N38" s="12"/>
      <c r="O38" s="12"/>
      <c r="P38" s="25"/>
      <c r="Q38" s="12"/>
      <c r="R38" s="12"/>
      <c r="S38" s="57"/>
      <c r="T38" s="12"/>
      <c r="U38" s="15"/>
    </row>
    <row r="39" spans="1:23" x14ac:dyDescent="0.2">
      <c r="A39" s="11" t="s">
        <v>261</v>
      </c>
      <c r="B39" s="11" t="s">
        <v>262</v>
      </c>
      <c r="C39" s="11" t="s">
        <v>261</v>
      </c>
      <c r="D39" s="11" t="s">
        <v>275</v>
      </c>
      <c r="E39" s="12">
        <v>25</v>
      </c>
      <c r="F39" s="12">
        <v>200</v>
      </c>
      <c r="G39" s="12">
        <v>10</v>
      </c>
      <c r="H39" s="12">
        <v>150</v>
      </c>
      <c r="I39" s="12"/>
      <c r="J39" s="12"/>
      <c r="K39" s="12"/>
      <c r="L39" s="12"/>
      <c r="M39" s="12"/>
      <c r="N39" s="12"/>
      <c r="O39" s="12"/>
      <c r="P39" s="13"/>
      <c r="Q39" s="12">
        <f t="shared" ref="Q39:Q57" si="6">SUM(I39:P39)</f>
        <v>0</v>
      </c>
      <c r="R39" s="12">
        <f t="shared" ref="R39:R57" si="7">$Q39/$H39</f>
        <v>0</v>
      </c>
      <c r="S39" s="57"/>
      <c r="T39" s="15">
        <v>0.06</v>
      </c>
      <c r="U39" s="15">
        <f t="shared" ref="U39:U57" si="8">$R39*$T39</f>
        <v>0</v>
      </c>
      <c r="V39" s="43">
        <f>SUM(U39:U57)</f>
        <v>7.3800000000000008</v>
      </c>
      <c r="W39" s="3">
        <f>V39*100/$V$144</f>
        <v>41.321388577827555</v>
      </c>
    </row>
    <row r="40" spans="1:23" x14ac:dyDescent="0.2">
      <c r="A40" s="36" t="s">
        <v>198</v>
      </c>
      <c r="B40" s="36" t="s">
        <v>199</v>
      </c>
      <c r="C40" s="36">
        <v>90448000</v>
      </c>
      <c r="D40" s="36" t="s">
        <v>277</v>
      </c>
      <c r="E40" s="12" t="s">
        <v>63</v>
      </c>
      <c r="F40" s="12">
        <v>270</v>
      </c>
      <c r="G40" s="12">
        <v>10</v>
      </c>
      <c r="H40" s="12">
        <v>100</v>
      </c>
      <c r="I40" s="12"/>
      <c r="J40" s="12"/>
      <c r="K40" s="12"/>
      <c r="L40" s="12"/>
      <c r="M40" s="12"/>
      <c r="N40" s="12"/>
      <c r="O40" s="12"/>
      <c r="P40" s="13"/>
      <c r="Q40" s="12">
        <f t="shared" si="6"/>
        <v>0</v>
      </c>
      <c r="R40" s="12">
        <f t="shared" si="7"/>
        <v>0</v>
      </c>
      <c r="S40" s="57"/>
      <c r="T40" s="15">
        <v>0.06</v>
      </c>
      <c r="U40" s="15">
        <f t="shared" si="8"/>
        <v>0</v>
      </c>
    </row>
    <row r="41" spans="1:23" x14ac:dyDescent="0.2">
      <c r="A41" s="36" t="s">
        <v>392</v>
      </c>
      <c r="B41" s="36" t="s">
        <v>391</v>
      </c>
      <c r="C41" s="31" t="s">
        <v>393</v>
      </c>
      <c r="D41" s="36" t="s">
        <v>277</v>
      </c>
      <c r="E41" s="12" t="s">
        <v>63</v>
      </c>
      <c r="F41" s="12">
        <v>300</v>
      </c>
      <c r="G41" s="12">
        <v>10</v>
      </c>
      <c r="H41" s="12">
        <v>100</v>
      </c>
      <c r="I41" s="12"/>
      <c r="J41" s="12"/>
      <c r="K41" s="12"/>
      <c r="L41" s="12"/>
      <c r="M41" s="12"/>
      <c r="N41" s="12"/>
      <c r="O41" s="12"/>
      <c r="P41" s="13"/>
      <c r="Q41" s="12">
        <f t="shared" si="6"/>
        <v>0</v>
      </c>
      <c r="R41" s="12">
        <f t="shared" si="7"/>
        <v>0</v>
      </c>
      <c r="S41" s="57"/>
      <c r="T41" s="15">
        <v>0.06</v>
      </c>
      <c r="U41" s="15">
        <f t="shared" si="8"/>
        <v>0</v>
      </c>
    </row>
    <row r="42" spans="1:23" x14ac:dyDescent="0.2">
      <c r="A42" s="27" t="s">
        <v>67</v>
      </c>
      <c r="B42" s="27" t="s">
        <v>68</v>
      </c>
      <c r="C42" s="27" t="s">
        <v>69</v>
      </c>
      <c r="D42" s="11" t="s">
        <v>275</v>
      </c>
      <c r="E42" s="12">
        <v>25</v>
      </c>
      <c r="F42" s="12">
        <v>375</v>
      </c>
      <c r="G42" s="12">
        <v>10</v>
      </c>
      <c r="H42" s="12">
        <v>100</v>
      </c>
      <c r="I42" s="12"/>
      <c r="J42" s="12"/>
      <c r="K42" s="12"/>
      <c r="L42" s="12">
        <v>200</v>
      </c>
      <c r="M42" s="12">
        <v>500</v>
      </c>
      <c r="N42" s="12">
        <v>500</v>
      </c>
      <c r="O42" s="12"/>
      <c r="P42" s="13"/>
      <c r="Q42" s="12">
        <f t="shared" si="6"/>
        <v>1200</v>
      </c>
      <c r="R42" s="12">
        <f t="shared" si="7"/>
        <v>12</v>
      </c>
      <c r="S42" s="57"/>
      <c r="T42" s="15">
        <v>0.06</v>
      </c>
      <c r="U42" s="15">
        <f t="shared" si="8"/>
        <v>0.72</v>
      </c>
    </row>
    <row r="43" spans="1:23" x14ac:dyDescent="0.2">
      <c r="A43" s="11" t="s">
        <v>64</v>
      </c>
      <c r="B43" s="11" t="s">
        <v>65</v>
      </c>
      <c r="C43" s="11" t="s">
        <v>64</v>
      </c>
      <c r="D43" s="11" t="s">
        <v>275</v>
      </c>
      <c r="E43" s="12">
        <v>25</v>
      </c>
      <c r="F43" s="12">
        <v>457</v>
      </c>
      <c r="G43" s="12">
        <v>10</v>
      </c>
      <c r="H43" s="12">
        <v>100</v>
      </c>
      <c r="I43" s="12"/>
      <c r="J43" s="12"/>
      <c r="K43" s="12"/>
      <c r="L43" s="12"/>
      <c r="M43" s="12">
        <v>800</v>
      </c>
      <c r="N43" s="12">
        <v>500</v>
      </c>
      <c r="O43" s="12">
        <v>500</v>
      </c>
      <c r="P43" s="13"/>
      <c r="Q43" s="12">
        <f t="shared" si="6"/>
        <v>1800</v>
      </c>
      <c r="R43" s="12">
        <f t="shared" si="7"/>
        <v>18</v>
      </c>
      <c r="S43" s="57"/>
      <c r="T43" s="15">
        <v>0.06</v>
      </c>
      <c r="U43" s="15">
        <f t="shared" si="8"/>
        <v>1.08</v>
      </c>
    </row>
    <row r="44" spans="1:23" x14ac:dyDescent="0.2">
      <c r="A44" s="36" t="s">
        <v>66</v>
      </c>
      <c r="B44" s="36" t="s">
        <v>65</v>
      </c>
      <c r="C44" s="36">
        <v>90443400</v>
      </c>
      <c r="D44" s="36" t="s">
        <v>277</v>
      </c>
      <c r="E44" s="12" t="s">
        <v>63</v>
      </c>
      <c r="F44" s="12">
        <v>450</v>
      </c>
      <c r="G44" s="12">
        <v>10</v>
      </c>
      <c r="H44" s="12">
        <v>100</v>
      </c>
      <c r="I44" s="12"/>
      <c r="J44" s="12"/>
      <c r="K44" s="12"/>
      <c r="L44" s="12"/>
      <c r="M44" s="12"/>
      <c r="N44" s="12"/>
      <c r="O44" s="12"/>
      <c r="P44" s="13"/>
      <c r="Q44" s="12">
        <f t="shared" si="6"/>
        <v>0</v>
      </c>
      <c r="R44" s="12">
        <f t="shared" si="7"/>
        <v>0</v>
      </c>
      <c r="S44" s="57"/>
      <c r="T44" s="15">
        <v>0.06</v>
      </c>
      <c r="U44" s="15">
        <f t="shared" si="8"/>
        <v>0</v>
      </c>
    </row>
    <row r="45" spans="1:23" x14ac:dyDescent="0.2">
      <c r="A45" s="11" t="s">
        <v>60</v>
      </c>
      <c r="B45" s="11" t="s">
        <v>61</v>
      </c>
      <c r="C45" s="11" t="s">
        <v>60</v>
      </c>
      <c r="D45" s="11" t="s">
        <v>275</v>
      </c>
      <c r="E45" s="12">
        <v>25</v>
      </c>
      <c r="F45" s="12">
        <v>610</v>
      </c>
      <c r="G45" s="12">
        <v>10</v>
      </c>
      <c r="H45" s="12">
        <v>50</v>
      </c>
      <c r="I45" s="12"/>
      <c r="J45" s="12"/>
      <c r="K45" s="12"/>
      <c r="L45" s="12"/>
      <c r="M45" s="12"/>
      <c r="N45" s="12"/>
      <c r="O45" s="12">
        <v>500</v>
      </c>
      <c r="P45" s="13"/>
      <c r="Q45" s="12">
        <f t="shared" si="6"/>
        <v>500</v>
      </c>
      <c r="R45" s="12">
        <f t="shared" si="7"/>
        <v>10</v>
      </c>
      <c r="S45" s="57"/>
      <c r="T45" s="15">
        <v>0.04</v>
      </c>
      <c r="U45" s="15">
        <f t="shared" si="8"/>
        <v>0.4</v>
      </c>
    </row>
    <row r="46" spans="1:23" x14ac:dyDescent="0.2">
      <c r="A46" s="36" t="s">
        <v>62</v>
      </c>
      <c r="B46" s="36" t="s">
        <v>61</v>
      </c>
      <c r="C46" s="36">
        <v>90443600</v>
      </c>
      <c r="D46" s="36" t="s">
        <v>277</v>
      </c>
      <c r="E46" s="12" t="s">
        <v>63</v>
      </c>
      <c r="F46" s="12">
        <v>600</v>
      </c>
      <c r="G46" s="12">
        <v>10</v>
      </c>
      <c r="H46" s="12">
        <v>50</v>
      </c>
      <c r="I46" s="12"/>
      <c r="J46" s="12"/>
      <c r="K46" s="12"/>
      <c r="L46" s="12"/>
      <c r="M46" s="12"/>
      <c r="N46" s="12"/>
      <c r="O46" s="12"/>
      <c r="P46" s="13"/>
      <c r="Q46" s="12">
        <f t="shared" si="6"/>
        <v>0</v>
      </c>
      <c r="R46" s="12">
        <f t="shared" si="7"/>
        <v>0</v>
      </c>
      <c r="S46" s="57"/>
      <c r="T46" s="15">
        <v>0.04</v>
      </c>
      <c r="U46" s="15">
        <f t="shared" si="8"/>
        <v>0</v>
      </c>
    </row>
    <row r="47" spans="1:23" x14ac:dyDescent="0.2">
      <c r="A47" s="11" t="s">
        <v>195</v>
      </c>
      <c r="B47" s="11" t="s">
        <v>178</v>
      </c>
      <c r="C47" s="11" t="s">
        <v>195</v>
      </c>
      <c r="D47" s="11" t="s">
        <v>275</v>
      </c>
      <c r="E47" s="12">
        <v>25</v>
      </c>
      <c r="F47" s="12">
        <v>750</v>
      </c>
      <c r="G47" s="12">
        <v>10</v>
      </c>
      <c r="H47" s="12">
        <v>50</v>
      </c>
      <c r="I47" s="12"/>
      <c r="J47" s="12"/>
      <c r="K47" s="12"/>
      <c r="L47" s="12"/>
      <c r="M47" s="12"/>
      <c r="N47" s="12"/>
      <c r="O47" s="12"/>
      <c r="P47" s="13"/>
      <c r="Q47" s="12">
        <f t="shared" si="6"/>
        <v>0</v>
      </c>
      <c r="R47" s="12">
        <f t="shared" si="7"/>
        <v>0</v>
      </c>
      <c r="S47" s="57"/>
      <c r="T47" s="15">
        <v>0.05</v>
      </c>
      <c r="U47" s="15">
        <f t="shared" si="8"/>
        <v>0</v>
      </c>
    </row>
    <row r="48" spans="1:23" x14ac:dyDescent="0.2">
      <c r="A48" s="36" t="s">
        <v>177</v>
      </c>
      <c r="B48" s="36" t="s">
        <v>178</v>
      </c>
      <c r="C48" s="36">
        <v>90443700</v>
      </c>
      <c r="D48" s="36" t="s">
        <v>277</v>
      </c>
      <c r="E48" s="12" t="s">
        <v>63</v>
      </c>
      <c r="F48" s="12">
        <v>750</v>
      </c>
      <c r="G48" s="12">
        <v>10</v>
      </c>
      <c r="H48" s="12">
        <v>50</v>
      </c>
      <c r="I48" s="12"/>
      <c r="J48" s="12"/>
      <c r="K48" s="12"/>
      <c r="L48" s="12"/>
      <c r="M48" s="12"/>
      <c r="N48" s="12">
        <v>500</v>
      </c>
      <c r="O48" s="12"/>
      <c r="P48" s="13"/>
      <c r="Q48" s="12">
        <f t="shared" si="6"/>
        <v>500</v>
      </c>
      <c r="R48" s="12">
        <f t="shared" si="7"/>
        <v>10</v>
      </c>
      <c r="S48" s="57"/>
      <c r="T48" s="15">
        <v>0.05</v>
      </c>
      <c r="U48" s="15">
        <f t="shared" si="8"/>
        <v>0.5</v>
      </c>
    </row>
    <row r="49" spans="1:23" x14ac:dyDescent="0.2">
      <c r="A49" s="11" t="s">
        <v>155</v>
      </c>
      <c r="B49" s="11" t="s">
        <v>58</v>
      </c>
      <c r="C49" s="11" t="s">
        <v>155</v>
      </c>
      <c r="D49" s="11" t="s">
        <v>275</v>
      </c>
      <c r="E49" s="12">
        <v>25</v>
      </c>
      <c r="F49" s="12">
        <v>915</v>
      </c>
      <c r="G49" s="12">
        <v>10</v>
      </c>
      <c r="H49" s="12">
        <v>50</v>
      </c>
      <c r="I49" s="12"/>
      <c r="J49" s="12"/>
      <c r="K49" s="12"/>
      <c r="L49" s="12"/>
      <c r="M49" s="12"/>
      <c r="N49" s="12"/>
      <c r="O49" s="12">
        <v>500</v>
      </c>
      <c r="P49" s="13"/>
      <c r="Q49" s="12">
        <f t="shared" si="6"/>
        <v>500</v>
      </c>
      <c r="R49" s="12">
        <f t="shared" si="7"/>
        <v>10</v>
      </c>
      <c r="S49" s="57"/>
      <c r="T49" s="15">
        <v>0.06</v>
      </c>
      <c r="U49" s="15">
        <f t="shared" si="8"/>
        <v>0.6</v>
      </c>
    </row>
    <row r="50" spans="1:23" x14ac:dyDescent="0.2">
      <c r="A50" s="36" t="s">
        <v>176</v>
      </c>
      <c r="B50" s="36" t="s">
        <v>58</v>
      </c>
      <c r="C50" s="36">
        <v>90443800</v>
      </c>
      <c r="D50" s="36" t="s">
        <v>277</v>
      </c>
      <c r="E50" s="12" t="s">
        <v>63</v>
      </c>
      <c r="F50" s="12">
        <v>900</v>
      </c>
      <c r="G50" s="12">
        <v>10</v>
      </c>
      <c r="H50" s="12">
        <v>50</v>
      </c>
      <c r="I50" s="12"/>
      <c r="J50" s="12"/>
      <c r="K50" s="12"/>
      <c r="L50" s="12"/>
      <c r="M50" s="12"/>
      <c r="N50" s="12">
        <v>1200</v>
      </c>
      <c r="O50" s="12">
        <v>2000</v>
      </c>
      <c r="P50" s="13"/>
      <c r="Q50" s="12">
        <f t="shared" si="6"/>
        <v>3200</v>
      </c>
      <c r="R50" s="12">
        <f t="shared" si="7"/>
        <v>64</v>
      </c>
      <c r="S50" s="57"/>
      <c r="T50" s="15">
        <v>0.06</v>
      </c>
      <c r="U50" s="15">
        <f t="shared" si="8"/>
        <v>3.84</v>
      </c>
    </row>
    <row r="51" spans="1:23" x14ac:dyDescent="0.2">
      <c r="A51" s="11" t="s">
        <v>53</v>
      </c>
      <c r="B51" s="11" t="s">
        <v>54</v>
      </c>
      <c r="C51" s="11" t="s">
        <v>53</v>
      </c>
      <c r="D51" s="11" t="s">
        <v>275</v>
      </c>
      <c r="E51" s="12">
        <v>25</v>
      </c>
      <c r="F51" s="12">
        <v>1220</v>
      </c>
      <c r="G51" s="12">
        <v>10</v>
      </c>
      <c r="H51" s="12">
        <v>50</v>
      </c>
      <c r="I51" s="12"/>
      <c r="J51" s="12"/>
      <c r="K51" s="12"/>
      <c r="L51" s="12"/>
      <c r="M51" s="12"/>
      <c r="N51" s="12"/>
      <c r="O51" s="12"/>
      <c r="P51" s="13"/>
      <c r="Q51" s="12">
        <f t="shared" si="6"/>
        <v>0</v>
      </c>
      <c r="R51" s="12">
        <f t="shared" si="7"/>
        <v>0</v>
      </c>
      <c r="S51" s="57"/>
      <c r="T51" s="15">
        <v>0.08</v>
      </c>
      <c r="U51" s="15">
        <f t="shared" si="8"/>
        <v>0</v>
      </c>
    </row>
    <row r="52" spans="1:23" x14ac:dyDescent="0.2">
      <c r="A52" s="26" t="s">
        <v>194</v>
      </c>
      <c r="B52" s="26" t="s">
        <v>54</v>
      </c>
      <c r="C52" s="26">
        <v>90444000</v>
      </c>
      <c r="D52" s="36" t="s">
        <v>277</v>
      </c>
      <c r="E52" s="12" t="s">
        <v>63</v>
      </c>
      <c r="F52" s="12">
        <v>1200</v>
      </c>
      <c r="G52" s="12">
        <v>10</v>
      </c>
      <c r="H52" s="12">
        <v>50</v>
      </c>
      <c r="I52" s="12"/>
      <c r="J52" s="12"/>
      <c r="K52" s="12"/>
      <c r="L52" s="12"/>
      <c r="M52" s="12"/>
      <c r="N52" s="12"/>
      <c r="O52" s="12"/>
      <c r="P52" s="13"/>
      <c r="Q52" s="12">
        <f t="shared" si="6"/>
        <v>0</v>
      </c>
      <c r="R52" s="12">
        <f t="shared" si="7"/>
        <v>0</v>
      </c>
      <c r="S52" s="57"/>
      <c r="T52" s="15">
        <v>0.08</v>
      </c>
      <c r="U52" s="15">
        <f t="shared" si="8"/>
        <v>0</v>
      </c>
    </row>
    <row r="53" spans="1:23" x14ac:dyDescent="0.2">
      <c r="A53" s="11" t="s">
        <v>230</v>
      </c>
      <c r="B53" s="11" t="s">
        <v>231</v>
      </c>
      <c r="C53" s="11" t="s">
        <v>230</v>
      </c>
      <c r="D53" s="11" t="s">
        <v>275</v>
      </c>
      <c r="E53" s="12">
        <v>25</v>
      </c>
      <c r="F53" s="12">
        <v>1500</v>
      </c>
      <c r="G53" s="12">
        <v>10</v>
      </c>
      <c r="H53" s="12">
        <v>50</v>
      </c>
      <c r="I53" s="12"/>
      <c r="J53" s="12"/>
      <c r="K53" s="12"/>
      <c r="L53" s="12"/>
      <c r="M53" s="12"/>
      <c r="N53" s="12"/>
      <c r="O53" s="12"/>
      <c r="P53" s="13"/>
      <c r="Q53" s="12">
        <f t="shared" si="6"/>
        <v>0</v>
      </c>
      <c r="R53" s="12">
        <f t="shared" si="7"/>
        <v>0</v>
      </c>
      <c r="S53" s="57"/>
      <c r="T53" s="15">
        <v>0.11</v>
      </c>
      <c r="U53" s="15">
        <f t="shared" si="8"/>
        <v>0</v>
      </c>
    </row>
    <row r="54" spans="1:23" x14ac:dyDescent="0.2">
      <c r="A54" s="11" t="s">
        <v>254</v>
      </c>
      <c r="B54" s="11" t="s">
        <v>255</v>
      </c>
      <c r="C54" s="11" t="s">
        <v>254</v>
      </c>
      <c r="D54" s="11" t="s">
        <v>275</v>
      </c>
      <c r="E54" s="12">
        <v>25</v>
      </c>
      <c r="F54" s="12">
        <v>1650</v>
      </c>
      <c r="G54" s="12">
        <v>10</v>
      </c>
      <c r="H54" s="12">
        <v>50</v>
      </c>
      <c r="I54" s="12"/>
      <c r="J54" s="12"/>
      <c r="K54" s="12"/>
      <c r="L54" s="12"/>
      <c r="M54" s="12"/>
      <c r="N54" s="12"/>
      <c r="O54" s="12"/>
      <c r="P54" s="13"/>
      <c r="Q54" s="12">
        <f t="shared" si="6"/>
        <v>0</v>
      </c>
      <c r="R54" s="12">
        <f t="shared" si="7"/>
        <v>0</v>
      </c>
      <c r="S54" s="57"/>
      <c r="T54" s="15">
        <v>0.12</v>
      </c>
      <c r="U54" s="15">
        <f t="shared" si="8"/>
        <v>0</v>
      </c>
    </row>
    <row r="55" spans="1:23" x14ac:dyDescent="0.2">
      <c r="A55" s="11" t="s">
        <v>193</v>
      </c>
      <c r="B55" s="11" t="s">
        <v>175</v>
      </c>
      <c r="C55" s="11" t="s">
        <v>193</v>
      </c>
      <c r="D55" s="11" t="s">
        <v>275</v>
      </c>
      <c r="E55" s="12">
        <v>25</v>
      </c>
      <c r="F55" s="12">
        <v>1800</v>
      </c>
      <c r="G55" s="12">
        <v>10</v>
      </c>
      <c r="H55" s="12">
        <v>50</v>
      </c>
      <c r="I55" s="12"/>
      <c r="J55" s="12"/>
      <c r="K55" s="12"/>
      <c r="L55" s="12"/>
      <c r="M55" s="12"/>
      <c r="N55" s="12"/>
      <c r="O55" s="12"/>
      <c r="P55" s="13"/>
      <c r="Q55" s="12">
        <f t="shared" si="6"/>
        <v>0</v>
      </c>
      <c r="R55" s="12">
        <f t="shared" si="7"/>
        <v>0</v>
      </c>
      <c r="S55" s="57"/>
      <c r="T55" s="15">
        <v>0.12</v>
      </c>
      <c r="U55" s="15">
        <f t="shared" si="8"/>
        <v>0</v>
      </c>
    </row>
    <row r="56" spans="1:23" x14ac:dyDescent="0.2">
      <c r="A56" s="36" t="s">
        <v>174</v>
      </c>
      <c r="B56" s="36" t="s">
        <v>175</v>
      </c>
      <c r="C56" s="36">
        <v>90443900</v>
      </c>
      <c r="D56" s="36" t="s">
        <v>277</v>
      </c>
      <c r="E56" s="12" t="s">
        <v>63</v>
      </c>
      <c r="F56" s="12">
        <v>1800</v>
      </c>
      <c r="G56" s="12">
        <v>10</v>
      </c>
      <c r="H56" s="12">
        <v>50</v>
      </c>
      <c r="I56" s="12"/>
      <c r="J56" s="12"/>
      <c r="K56" s="12"/>
      <c r="L56" s="12"/>
      <c r="M56" s="12"/>
      <c r="N56" s="12"/>
      <c r="O56" s="12">
        <v>100</v>
      </c>
      <c r="P56" s="13"/>
      <c r="Q56" s="12">
        <f t="shared" si="6"/>
        <v>100</v>
      </c>
      <c r="R56" s="12">
        <f t="shared" si="7"/>
        <v>2</v>
      </c>
      <c r="S56" s="57"/>
      <c r="T56" s="15">
        <v>0.12</v>
      </c>
      <c r="U56" s="15">
        <f>$R56*$T56</f>
        <v>0.24</v>
      </c>
    </row>
    <row r="57" spans="1:23" x14ac:dyDescent="0.2">
      <c r="A57" s="36" t="s">
        <v>293</v>
      </c>
      <c r="B57" s="36" t="s">
        <v>294</v>
      </c>
      <c r="C57" s="36">
        <v>90443000</v>
      </c>
      <c r="D57" s="36" t="s">
        <v>277</v>
      </c>
      <c r="E57" s="12" t="s">
        <v>63</v>
      </c>
      <c r="F57" s="12">
        <v>2100</v>
      </c>
      <c r="G57" s="12">
        <v>10</v>
      </c>
      <c r="H57" s="12">
        <v>50</v>
      </c>
      <c r="I57" s="12"/>
      <c r="J57" s="12"/>
      <c r="K57" s="12"/>
      <c r="L57" s="12"/>
      <c r="M57" s="12"/>
      <c r="N57" s="12"/>
      <c r="O57" s="12"/>
      <c r="P57" s="13"/>
      <c r="Q57" s="12">
        <f t="shared" si="6"/>
        <v>0</v>
      </c>
      <c r="R57" s="12">
        <f t="shared" si="7"/>
        <v>0</v>
      </c>
      <c r="S57" s="57"/>
      <c r="T57" s="15">
        <v>0.09</v>
      </c>
      <c r="U57" s="15">
        <f t="shared" si="8"/>
        <v>0</v>
      </c>
    </row>
    <row r="58" spans="1:23" x14ac:dyDescent="0.2">
      <c r="A58" s="8" t="s">
        <v>70</v>
      </c>
      <c r="B58" s="8"/>
      <c r="C58" s="8"/>
      <c r="D58" s="8"/>
      <c r="E58" s="8"/>
      <c r="F58" s="36"/>
      <c r="G58" s="20"/>
      <c r="H58" s="20"/>
      <c r="I58" s="12"/>
      <c r="J58" s="12"/>
      <c r="K58" s="12"/>
      <c r="L58" s="12"/>
      <c r="M58" s="12"/>
      <c r="N58" s="12"/>
      <c r="O58" s="12"/>
      <c r="P58" s="20"/>
      <c r="Q58" s="12"/>
      <c r="R58" s="12"/>
      <c r="S58" s="57"/>
      <c r="T58" s="12"/>
      <c r="U58" s="15"/>
    </row>
    <row r="59" spans="1:23" x14ac:dyDescent="0.2">
      <c r="A59" s="11" t="s">
        <v>295</v>
      </c>
      <c r="B59" s="11" t="s">
        <v>296</v>
      </c>
      <c r="C59" s="11" t="s">
        <v>295</v>
      </c>
      <c r="D59" s="11" t="s">
        <v>275</v>
      </c>
      <c r="E59" s="12">
        <v>32</v>
      </c>
      <c r="F59" s="12">
        <v>100</v>
      </c>
      <c r="G59" s="12">
        <v>10</v>
      </c>
      <c r="H59" s="12">
        <v>300</v>
      </c>
      <c r="I59" s="12"/>
      <c r="J59" s="12"/>
      <c r="K59" s="12"/>
      <c r="L59" s="12"/>
      <c r="M59" s="12"/>
      <c r="N59" s="12"/>
      <c r="O59" s="12"/>
      <c r="P59" s="13"/>
      <c r="Q59" s="12">
        <f t="shared" ref="Q59:Q73" si="9">SUM(I59:P59)</f>
        <v>0</v>
      </c>
      <c r="R59" s="12">
        <f t="shared" ref="R59:R73" si="10">$Q59/$H59</f>
        <v>0</v>
      </c>
      <c r="S59" s="57"/>
      <c r="T59" s="15">
        <v>0.09</v>
      </c>
      <c r="U59" s="15">
        <f t="shared" ref="U59:U73" si="11">$R59*$T59</f>
        <v>0</v>
      </c>
      <c r="V59" s="43">
        <f>SUM(U59:U73)</f>
        <v>1.2899999999999998</v>
      </c>
      <c r="W59" s="3">
        <f>V59*100/$V$144</f>
        <v>7.2228443449048143</v>
      </c>
    </row>
    <row r="60" spans="1:23" x14ac:dyDescent="0.2">
      <c r="A60" s="11" t="s">
        <v>71</v>
      </c>
      <c r="B60" s="11" t="s">
        <v>72</v>
      </c>
      <c r="C60" s="11" t="s">
        <v>71</v>
      </c>
      <c r="D60" s="11" t="s">
        <v>275</v>
      </c>
      <c r="E60" s="12">
        <v>32</v>
      </c>
      <c r="F60" s="12">
        <v>150</v>
      </c>
      <c r="G60" s="12">
        <v>10</v>
      </c>
      <c r="H60" s="12">
        <v>300</v>
      </c>
      <c r="I60" s="12"/>
      <c r="J60" s="12"/>
      <c r="K60" s="12"/>
      <c r="L60" s="12"/>
      <c r="M60" s="12"/>
      <c r="N60" s="12"/>
      <c r="O60" s="12">
        <v>300</v>
      </c>
      <c r="P60" s="13"/>
      <c r="Q60" s="12">
        <f t="shared" si="9"/>
        <v>300</v>
      </c>
      <c r="R60" s="12">
        <f t="shared" si="10"/>
        <v>1</v>
      </c>
      <c r="S60" s="57"/>
      <c r="T60" s="15">
        <v>0.09</v>
      </c>
      <c r="U60" s="15">
        <f t="shared" si="11"/>
        <v>0.09</v>
      </c>
    </row>
    <row r="61" spans="1:23" x14ac:dyDescent="0.2">
      <c r="A61" s="36" t="s">
        <v>256</v>
      </c>
      <c r="B61" s="36" t="s">
        <v>72</v>
      </c>
      <c r="C61" s="36">
        <v>90446200</v>
      </c>
      <c r="D61" s="36" t="s">
        <v>277</v>
      </c>
      <c r="E61" s="12">
        <v>32</v>
      </c>
      <c r="F61" s="12">
        <v>150</v>
      </c>
      <c r="G61" s="12">
        <v>10</v>
      </c>
      <c r="H61" s="12">
        <v>300</v>
      </c>
      <c r="I61" s="12"/>
      <c r="J61" s="12"/>
      <c r="K61" s="12"/>
      <c r="L61" s="12"/>
      <c r="M61" s="12"/>
      <c r="N61" s="12"/>
      <c r="O61" s="12"/>
      <c r="P61" s="13"/>
      <c r="Q61" s="12">
        <f t="shared" si="9"/>
        <v>0</v>
      </c>
      <c r="R61" s="12">
        <f t="shared" si="10"/>
        <v>0</v>
      </c>
      <c r="S61" s="57"/>
      <c r="T61" s="15">
        <v>0.09</v>
      </c>
      <c r="U61" s="15">
        <f t="shared" si="11"/>
        <v>0</v>
      </c>
    </row>
    <row r="62" spans="1:23" x14ac:dyDescent="0.2">
      <c r="A62" s="11" t="s">
        <v>200</v>
      </c>
      <c r="B62" s="11" t="s">
        <v>201</v>
      </c>
      <c r="C62" s="11" t="s">
        <v>200</v>
      </c>
      <c r="D62" s="11" t="s">
        <v>275</v>
      </c>
      <c r="E62" s="12">
        <v>32</v>
      </c>
      <c r="F62" s="12">
        <v>200</v>
      </c>
      <c r="G62" s="12">
        <v>10</v>
      </c>
      <c r="H62" s="12">
        <v>300</v>
      </c>
      <c r="I62" s="12"/>
      <c r="J62" s="12"/>
      <c r="K62" s="12"/>
      <c r="L62" s="12"/>
      <c r="M62" s="12"/>
      <c r="N62" s="12"/>
      <c r="O62" s="12">
        <v>600</v>
      </c>
      <c r="P62" s="13"/>
      <c r="Q62" s="12">
        <f t="shared" si="9"/>
        <v>600</v>
      </c>
      <c r="R62" s="12">
        <f t="shared" si="10"/>
        <v>2</v>
      </c>
      <c r="S62" s="57"/>
      <c r="T62" s="15">
        <v>0.09</v>
      </c>
      <c r="U62" s="15">
        <f t="shared" si="11"/>
        <v>0.18</v>
      </c>
    </row>
    <row r="63" spans="1:23" x14ac:dyDescent="0.2">
      <c r="A63" s="11" t="s">
        <v>73</v>
      </c>
      <c r="B63" s="11" t="s">
        <v>74</v>
      </c>
      <c r="C63" s="11" t="s">
        <v>73</v>
      </c>
      <c r="D63" s="11" t="s">
        <v>275</v>
      </c>
      <c r="E63" s="12">
        <v>32</v>
      </c>
      <c r="F63" s="12">
        <v>300</v>
      </c>
      <c r="G63" s="12">
        <v>10</v>
      </c>
      <c r="H63" s="12">
        <v>150</v>
      </c>
      <c r="I63" s="12"/>
      <c r="J63" s="12"/>
      <c r="K63" s="12"/>
      <c r="L63" s="12"/>
      <c r="M63" s="12"/>
      <c r="N63" s="12"/>
      <c r="O63" s="12">
        <v>450</v>
      </c>
      <c r="P63" s="13"/>
      <c r="Q63" s="12">
        <f t="shared" si="9"/>
        <v>450</v>
      </c>
      <c r="R63" s="12">
        <f t="shared" si="10"/>
        <v>3</v>
      </c>
      <c r="S63" s="57"/>
      <c r="T63" s="15">
        <v>0.09</v>
      </c>
      <c r="U63" s="15">
        <f t="shared" si="11"/>
        <v>0.27</v>
      </c>
    </row>
    <row r="64" spans="1:23" x14ac:dyDescent="0.2">
      <c r="A64" s="36" t="s">
        <v>232</v>
      </c>
      <c r="B64" s="36" t="s">
        <v>74</v>
      </c>
      <c r="C64" s="36">
        <v>90446300</v>
      </c>
      <c r="D64" s="36" t="s">
        <v>277</v>
      </c>
      <c r="E64" s="12" t="s">
        <v>180</v>
      </c>
      <c r="F64" s="12">
        <v>300</v>
      </c>
      <c r="G64" s="12">
        <v>10</v>
      </c>
      <c r="H64" s="12">
        <v>150</v>
      </c>
      <c r="I64" s="12"/>
      <c r="J64" s="12"/>
      <c r="K64" s="12"/>
      <c r="L64" s="12"/>
      <c r="M64" s="12"/>
      <c r="N64" s="12"/>
      <c r="O64" s="12">
        <v>300</v>
      </c>
      <c r="P64" s="13"/>
      <c r="Q64" s="12">
        <f t="shared" si="9"/>
        <v>300</v>
      </c>
      <c r="R64" s="12">
        <f t="shared" si="10"/>
        <v>2</v>
      </c>
      <c r="S64" s="57"/>
      <c r="T64" s="15">
        <v>0.09</v>
      </c>
      <c r="U64" s="15">
        <f t="shared" si="11"/>
        <v>0.18</v>
      </c>
    </row>
    <row r="65" spans="1:23" x14ac:dyDescent="0.2">
      <c r="A65" s="11" t="s">
        <v>75</v>
      </c>
      <c r="B65" s="11" t="s">
        <v>76</v>
      </c>
      <c r="C65" s="11" t="s">
        <v>75</v>
      </c>
      <c r="D65" s="11" t="s">
        <v>275</v>
      </c>
      <c r="E65" s="12">
        <v>32</v>
      </c>
      <c r="F65" s="12">
        <v>450</v>
      </c>
      <c r="G65" s="12">
        <v>10</v>
      </c>
      <c r="H65" s="12">
        <v>100</v>
      </c>
      <c r="I65" s="12"/>
      <c r="J65" s="12"/>
      <c r="K65" s="12"/>
      <c r="L65" s="12"/>
      <c r="M65" s="12"/>
      <c r="N65" s="12"/>
      <c r="O65" s="12">
        <v>100</v>
      </c>
      <c r="P65" s="13"/>
      <c r="Q65" s="12">
        <f t="shared" si="9"/>
        <v>100</v>
      </c>
      <c r="R65" s="12">
        <f t="shared" si="10"/>
        <v>1</v>
      </c>
      <c r="S65" s="57"/>
      <c r="T65" s="15">
        <v>0.09</v>
      </c>
      <c r="U65" s="15">
        <f t="shared" si="11"/>
        <v>0.09</v>
      </c>
    </row>
    <row r="66" spans="1:23" x14ac:dyDescent="0.2">
      <c r="A66" s="36" t="s">
        <v>179</v>
      </c>
      <c r="B66" s="36" t="s">
        <v>76</v>
      </c>
      <c r="C66" s="36">
        <v>90446400</v>
      </c>
      <c r="D66" s="36" t="s">
        <v>277</v>
      </c>
      <c r="E66" s="12" t="s">
        <v>180</v>
      </c>
      <c r="F66" s="12">
        <v>450</v>
      </c>
      <c r="G66" s="12">
        <v>10</v>
      </c>
      <c r="H66" s="12">
        <v>100</v>
      </c>
      <c r="I66" s="12"/>
      <c r="J66" s="12"/>
      <c r="K66" s="12"/>
      <c r="L66" s="12"/>
      <c r="M66" s="12"/>
      <c r="N66" s="12">
        <v>200</v>
      </c>
      <c r="O66" s="12"/>
      <c r="P66" s="13"/>
      <c r="Q66" s="12">
        <f t="shared" si="9"/>
        <v>200</v>
      </c>
      <c r="R66" s="12">
        <f t="shared" si="10"/>
        <v>2</v>
      </c>
      <c r="S66" s="57"/>
      <c r="T66" s="15">
        <v>0.09</v>
      </c>
      <c r="U66" s="15">
        <f t="shared" si="11"/>
        <v>0.18</v>
      </c>
    </row>
    <row r="67" spans="1:23" x14ac:dyDescent="0.2">
      <c r="A67" s="11" t="s">
        <v>156</v>
      </c>
      <c r="B67" s="11" t="s">
        <v>157</v>
      </c>
      <c r="C67" s="11" t="s">
        <v>156</v>
      </c>
      <c r="D67" s="11" t="s">
        <v>275</v>
      </c>
      <c r="E67" s="12">
        <v>32</v>
      </c>
      <c r="F67" s="12">
        <v>600</v>
      </c>
      <c r="G67" s="12">
        <v>10</v>
      </c>
      <c r="H67" s="12">
        <v>100</v>
      </c>
      <c r="I67" s="12"/>
      <c r="J67" s="12"/>
      <c r="K67" s="12"/>
      <c r="L67" s="12"/>
      <c r="M67" s="12"/>
      <c r="N67" s="12"/>
      <c r="O67" s="12"/>
      <c r="P67" s="13"/>
      <c r="Q67" s="12">
        <f t="shared" si="9"/>
        <v>0</v>
      </c>
      <c r="R67" s="12">
        <f t="shared" si="10"/>
        <v>0</v>
      </c>
      <c r="S67" s="57"/>
      <c r="T67" s="15">
        <v>0.12</v>
      </c>
      <c r="U67" s="15">
        <f t="shared" si="11"/>
        <v>0</v>
      </c>
    </row>
    <row r="68" spans="1:23" x14ac:dyDescent="0.2">
      <c r="A68" s="36" t="s">
        <v>181</v>
      </c>
      <c r="B68" s="36" t="s">
        <v>157</v>
      </c>
      <c r="C68" s="36">
        <v>90446600</v>
      </c>
      <c r="D68" s="36" t="s">
        <v>277</v>
      </c>
      <c r="E68" s="12" t="s">
        <v>180</v>
      </c>
      <c r="F68" s="12">
        <v>600</v>
      </c>
      <c r="G68" s="12">
        <v>10</v>
      </c>
      <c r="H68" s="12">
        <v>100</v>
      </c>
      <c r="I68" s="12"/>
      <c r="J68" s="12"/>
      <c r="K68" s="12"/>
      <c r="L68" s="12"/>
      <c r="M68" s="12">
        <v>100</v>
      </c>
      <c r="N68" s="12"/>
      <c r="O68" s="12"/>
      <c r="P68" s="13"/>
      <c r="Q68" s="12">
        <f t="shared" si="9"/>
        <v>100</v>
      </c>
      <c r="R68" s="12">
        <f t="shared" si="10"/>
        <v>1</v>
      </c>
      <c r="S68" s="57"/>
      <c r="T68" s="15">
        <v>0.12</v>
      </c>
      <c r="U68" s="15">
        <f t="shared" si="11"/>
        <v>0.12</v>
      </c>
    </row>
    <row r="69" spans="1:23" x14ac:dyDescent="0.2">
      <c r="A69" s="11" t="s">
        <v>222</v>
      </c>
      <c r="B69" s="11" t="s">
        <v>223</v>
      </c>
      <c r="C69" s="11" t="s">
        <v>222</v>
      </c>
      <c r="D69" s="11" t="s">
        <v>275</v>
      </c>
      <c r="E69" s="12">
        <v>32</v>
      </c>
      <c r="F69" s="12">
        <v>750</v>
      </c>
      <c r="G69" s="12">
        <v>10</v>
      </c>
      <c r="H69" s="12">
        <v>60</v>
      </c>
      <c r="I69" s="12"/>
      <c r="J69" s="12"/>
      <c r="K69" s="12"/>
      <c r="L69" s="12"/>
      <c r="M69" s="12"/>
      <c r="N69" s="12"/>
      <c r="O69" s="12">
        <v>120</v>
      </c>
      <c r="P69" s="13"/>
      <c r="Q69" s="12">
        <f t="shared" si="9"/>
        <v>120</v>
      </c>
      <c r="R69" s="12">
        <f t="shared" si="10"/>
        <v>2</v>
      </c>
      <c r="S69" s="57"/>
      <c r="T69" s="15">
        <v>0.09</v>
      </c>
      <c r="U69" s="15">
        <f t="shared" si="11"/>
        <v>0.18</v>
      </c>
    </row>
    <row r="70" spans="1:23" x14ac:dyDescent="0.2">
      <c r="A70" s="11" t="s">
        <v>158</v>
      </c>
      <c r="B70" s="11" t="s">
        <v>159</v>
      </c>
      <c r="C70" s="11" t="s">
        <v>158</v>
      </c>
      <c r="D70" s="11" t="s">
        <v>275</v>
      </c>
      <c r="E70" s="12">
        <v>32</v>
      </c>
      <c r="F70" s="12">
        <v>900</v>
      </c>
      <c r="G70" s="12">
        <v>10</v>
      </c>
      <c r="H70" s="12">
        <v>50</v>
      </c>
      <c r="I70" s="12"/>
      <c r="J70" s="12"/>
      <c r="K70" s="12"/>
      <c r="L70" s="12"/>
      <c r="M70" s="12"/>
      <c r="N70" s="12"/>
      <c r="O70" s="12"/>
      <c r="P70" s="13"/>
      <c r="Q70" s="12">
        <f t="shared" si="9"/>
        <v>0</v>
      </c>
      <c r="R70" s="12">
        <f t="shared" si="10"/>
        <v>0</v>
      </c>
      <c r="S70" s="57"/>
      <c r="T70" s="15">
        <v>0.09</v>
      </c>
      <c r="U70" s="15">
        <f t="shared" si="11"/>
        <v>0</v>
      </c>
    </row>
    <row r="71" spans="1:23" x14ac:dyDescent="0.2">
      <c r="A71" s="36" t="s">
        <v>182</v>
      </c>
      <c r="B71" s="36" t="s">
        <v>159</v>
      </c>
      <c r="C71" s="36">
        <v>90446700</v>
      </c>
      <c r="D71" s="36" t="s">
        <v>277</v>
      </c>
      <c r="E71" s="12" t="s">
        <v>180</v>
      </c>
      <c r="F71" s="12">
        <v>900</v>
      </c>
      <c r="G71" s="12">
        <v>10</v>
      </c>
      <c r="H71" s="12">
        <v>50</v>
      </c>
      <c r="I71" s="12"/>
      <c r="J71" s="12"/>
      <c r="K71" s="12"/>
      <c r="L71" s="12"/>
      <c r="M71" s="12"/>
      <c r="N71" s="12"/>
      <c r="O71" s="12"/>
      <c r="P71" s="13"/>
      <c r="Q71" s="12">
        <f t="shared" si="9"/>
        <v>0</v>
      </c>
      <c r="R71" s="12">
        <f t="shared" si="10"/>
        <v>0</v>
      </c>
      <c r="S71" s="57"/>
      <c r="T71" s="15">
        <v>0.09</v>
      </c>
      <c r="U71" s="15">
        <f t="shared" si="11"/>
        <v>0</v>
      </c>
    </row>
    <row r="72" spans="1:23" x14ac:dyDescent="0.2">
      <c r="A72" s="11" t="s">
        <v>233</v>
      </c>
      <c r="B72" s="11" t="s">
        <v>234</v>
      </c>
      <c r="C72" s="11" t="s">
        <v>233</v>
      </c>
      <c r="D72" s="11" t="s">
        <v>275</v>
      </c>
      <c r="E72" s="12">
        <v>32</v>
      </c>
      <c r="F72" s="12">
        <v>1200</v>
      </c>
      <c r="G72" s="12">
        <v>10</v>
      </c>
      <c r="H72" s="12">
        <v>50</v>
      </c>
      <c r="I72" s="12"/>
      <c r="J72" s="12"/>
      <c r="K72" s="12"/>
      <c r="L72" s="12"/>
      <c r="M72" s="12"/>
      <c r="N72" s="12"/>
      <c r="O72" s="12"/>
      <c r="P72" s="13"/>
      <c r="Q72" s="12">
        <f t="shared" si="9"/>
        <v>0</v>
      </c>
      <c r="R72" s="12">
        <f t="shared" si="10"/>
        <v>0</v>
      </c>
      <c r="S72" s="57"/>
      <c r="T72" s="15">
        <v>0.12</v>
      </c>
      <c r="U72" s="15">
        <f t="shared" si="11"/>
        <v>0</v>
      </c>
    </row>
    <row r="73" spans="1:23" x14ac:dyDescent="0.2">
      <c r="A73" s="36" t="s">
        <v>236</v>
      </c>
      <c r="B73" s="36" t="s">
        <v>237</v>
      </c>
      <c r="C73" s="36">
        <v>90446800</v>
      </c>
      <c r="D73" s="36" t="s">
        <v>277</v>
      </c>
      <c r="E73" s="12" t="s">
        <v>180</v>
      </c>
      <c r="F73" s="12">
        <v>1800</v>
      </c>
      <c r="G73" s="12">
        <v>10</v>
      </c>
      <c r="H73" s="12">
        <v>25</v>
      </c>
      <c r="I73" s="12"/>
      <c r="J73" s="12"/>
      <c r="K73" s="12"/>
      <c r="L73" s="12"/>
      <c r="M73" s="12"/>
      <c r="N73" s="12"/>
      <c r="O73" s="12"/>
      <c r="P73" s="13"/>
      <c r="Q73" s="12">
        <f t="shared" si="9"/>
        <v>0</v>
      </c>
      <c r="R73" s="12">
        <f t="shared" si="10"/>
        <v>0</v>
      </c>
      <c r="S73" s="57"/>
      <c r="T73" s="15">
        <v>0.18</v>
      </c>
      <c r="U73" s="15">
        <f t="shared" si="11"/>
        <v>0</v>
      </c>
      <c r="V73" s="43"/>
    </row>
    <row r="74" spans="1:23" x14ac:dyDescent="0.2">
      <c r="A74" s="8" t="s">
        <v>77</v>
      </c>
      <c r="B74" s="8"/>
      <c r="C74" s="8"/>
      <c r="D74" s="8"/>
      <c r="E74" s="8"/>
      <c r="F74" s="36"/>
      <c r="G74" s="12"/>
      <c r="H74" s="12"/>
      <c r="I74" s="12"/>
      <c r="J74" s="12"/>
      <c r="K74" s="12"/>
      <c r="L74" s="12"/>
      <c r="M74" s="12"/>
      <c r="N74" s="12"/>
      <c r="O74" s="12"/>
      <c r="P74" s="8"/>
      <c r="Q74" s="12"/>
      <c r="R74" s="12"/>
      <c r="S74" s="57"/>
      <c r="T74" s="12"/>
      <c r="U74" s="15"/>
    </row>
    <row r="75" spans="1:23" x14ac:dyDescent="0.2">
      <c r="A75" s="11" t="s">
        <v>297</v>
      </c>
      <c r="B75" s="11" t="s">
        <v>298</v>
      </c>
      <c r="C75" s="11" t="s">
        <v>297</v>
      </c>
      <c r="D75" s="11" t="s">
        <v>275</v>
      </c>
      <c r="E75" s="12">
        <v>40</v>
      </c>
      <c r="F75" s="12">
        <v>100</v>
      </c>
      <c r="G75" s="12">
        <v>10</v>
      </c>
      <c r="H75" s="12">
        <v>300</v>
      </c>
      <c r="I75" s="12"/>
      <c r="J75" s="12"/>
      <c r="K75" s="12"/>
      <c r="L75" s="12"/>
      <c r="M75" s="12">
        <v>300</v>
      </c>
      <c r="N75" s="12"/>
      <c r="O75" s="12"/>
      <c r="P75" s="13"/>
      <c r="Q75" s="12">
        <f t="shared" ref="Q75:Q90" si="12">SUM(I75:P75)</f>
        <v>300</v>
      </c>
      <c r="R75" s="12">
        <f t="shared" ref="R75:R90" si="13">$Q75/$H75</f>
        <v>1</v>
      </c>
      <c r="S75" s="57"/>
      <c r="T75" s="15">
        <v>0.13</v>
      </c>
      <c r="U75" s="15">
        <f t="shared" ref="U75:U90" si="14">$R75*$T75</f>
        <v>0.13</v>
      </c>
      <c r="V75" s="43">
        <f>SUM(U75:U90)</f>
        <v>2.16</v>
      </c>
      <c r="W75" s="3">
        <f>V75*100/$V$144</f>
        <v>12.094064949608063</v>
      </c>
    </row>
    <row r="76" spans="1:23" x14ac:dyDescent="0.2">
      <c r="A76" s="11" t="s">
        <v>78</v>
      </c>
      <c r="B76" s="11" t="s">
        <v>79</v>
      </c>
      <c r="C76" s="11" t="s">
        <v>78</v>
      </c>
      <c r="D76" s="11" t="s">
        <v>275</v>
      </c>
      <c r="E76" s="12">
        <v>40</v>
      </c>
      <c r="F76" s="12">
        <v>150</v>
      </c>
      <c r="G76" s="12">
        <v>10</v>
      </c>
      <c r="H76" s="12">
        <v>300</v>
      </c>
      <c r="I76" s="12"/>
      <c r="J76" s="12"/>
      <c r="K76" s="12"/>
      <c r="L76" s="12"/>
      <c r="M76" s="12">
        <v>300</v>
      </c>
      <c r="N76" s="12"/>
      <c r="O76" s="12">
        <v>300</v>
      </c>
      <c r="P76" s="13"/>
      <c r="Q76" s="12">
        <f t="shared" si="12"/>
        <v>600</v>
      </c>
      <c r="R76" s="12">
        <f t="shared" si="13"/>
        <v>2</v>
      </c>
      <c r="S76" s="57"/>
      <c r="T76" s="15">
        <v>0.13</v>
      </c>
      <c r="U76" s="15">
        <f t="shared" si="14"/>
        <v>0.26</v>
      </c>
    </row>
    <row r="77" spans="1:23" x14ac:dyDescent="0.2">
      <c r="A77" s="36" t="s">
        <v>240</v>
      </c>
      <c r="B77" s="36" t="s">
        <v>79</v>
      </c>
      <c r="C77" s="31" t="s">
        <v>241</v>
      </c>
      <c r="D77" s="36" t="s">
        <v>277</v>
      </c>
      <c r="E77" s="12">
        <v>40</v>
      </c>
      <c r="F77" s="12">
        <v>150</v>
      </c>
      <c r="G77" s="12">
        <v>10</v>
      </c>
      <c r="H77" s="12">
        <v>300</v>
      </c>
      <c r="I77" s="12">
        <v>300</v>
      </c>
      <c r="J77" s="12"/>
      <c r="K77" s="12"/>
      <c r="L77" s="12"/>
      <c r="M77" s="12"/>
      <c r="N77" s="12"/>
      <c r="O77" s="12"/>
      <c r="P77" s="13"/>
      <c r="Q77" s="12">
        <f t="shared" si="12"/>
        <v>300</v>
      </c>
      <c r="R77" s="12">
        <f t="shared" si="13"/>
        <v>1</v>
      </c>
      <c r="S77" s="57"/>
      <c r="T77" s="15">
        <v>0.13</v>
      </c>
      <c r="U77" s="15">
        <f t="shared" si="14"/>
        <v>0.13</v>
      </c>
    </row>
    <row r="78" spans="1:23" x14ac:dyDescent="0.2">
      <c r="A78" s="11" t="s">
        <v>80</v>
      </c>
      <c r="B78" s="11" t="s">
        <v>81</v>
      </c>
      <c r="C78" s="11" t="s">
        <v>80</v>
      </c>
      <c r="D78" s="11" t="s">
        <v>275</v>
      </c>
      <c r="E78" s="12">
        <v>40</v>
      </c>
      <c r="F78" s="12">
        <v>200</v>
      </c>
      <c r="G78" s="12">
        <v>10</v>
      </c>
      <c r="H78" s="12">
        <v>150</v>
      </c>
      <c r="I78" s="12"/>
      <c r="J78" s="12"/>
      <c r="K78" s="12"/>
      <c r="L78" s="12"/>
      <c r="M78" s="12"/>
      <c r="N78" s="12"/>
      <c r="O78" s="12">
        <v>300</v>
      </c>
      <c r="P78" s="13"/>
      <c r="Q78" s="12">
        <f t="shared" si="12"/>
        <v>300</v>
      </c>
      <c r="R78" s="12">
        <f t="shared" si="13"/>
        <v>2</v>
      </c>
      <c r="S78" s="57"/>
      <c r="T78" s="15">
        <v>0.13</v>
      </c>
      <c r="U78" s="15">
        <f t="shared" si="14"/>
        <v>0.26</v>
      </c>
    </row>
    <row r="79" spans="1:23" x14ac:dyDescent="0.2">
      <c r="A79" s="11" t="s">
        <v>82</v>
      </c>
      <c r="B79" s="11" t="s">
        <v>83</v>
      </c>
      <c r="C79" s="11" t="s">
        <v>82</v>
      </c>
      <c r="D79" s="11" t="s">
        <v>275</v>
      </c>
      <c r="E79" s="12">
        <v>40</v>
      </c>
      <c r="F79" s="12">
        <v>300</v>
      </c>
      <c r="G79" s="12">
        <v>10</v>
      </c>
      <c r="H79" s="12">
        <v>150</v>
      </c>
      <c r="I79" s="12"/>
      <c r="J79" s="12"/>
      <c r="K79" s="12">
        <v>150</v>
      </c>
      <c r="L79" s="12"/>
      <c r="M79" s="12"/>
      <c r="N79" s="12"/>
      <c r="O79" s="12"/>
      <c r="P79" s="13"/>
      <c r="Q79" s="12">
        <f t="shared" si="12"/>
        <v>150</v>
      </c>
      <c r="R79" s="12">
        <f t="shared" si="13"/>
        <v>1</v>
      </c>
      <c r="S79" s="57"/>
      <c r="T79" s="15">
        <v>0.13</v>
      </c>
      <c r="U79" s="15">
        <f t="shared" si="14"/>
        <v>0.13</v>
      </c>
    </row>
    <row r="80" spans="1:23" x14ac:dyDescent="0.2">
      <c r="A80" s="36" t="s">
        <v>183</v>
      </c>
      <c r="B80" s="36" t="s">
        <v>83</v>
      </c>
      <c r="C80" s="36">
        <v>90447300</v>
      </c>
      <c r="D80" s="36" t="s">
        <v>277</v>
      </c>
      <c r="E80" s="12" t="s">
        <v>89</v>
      </c>
      <c r="F80" s="12">
        <v>300</v>
      </c>
      <c r="G80" s="12">
        <v>10</v>
      </c>
      <c r="H80" s="12">
        <v>150</v>
      </c>
      <c r="I80" s="12"/>
      <c r="J80" s="12"/>
      <c r="K80" s="12"/>
      <c r="L80" s="12"/>
      <c r="M80" s="12"/>
      <c r="N80" s="12"/>
      <c r="O80" s="12"/>
      <c r="P80" s="13"/>
      <c r="Q80" s="12">
        <f t="shared" si="12"/>
        <v>0</v>
      </c>
      <c r="R80" s="12">
        <f t="shared" si="13"/>
        <v>0</v>
      </c>
      <c r="S80" s="57"/>
      <c r="T80" s="15">
        <v>0.13</v>
      </c>
      <c r="U80" s="15">
        <f t="shared" si="14"/>
        <v>0</v>
      </c>
    </row>
    <row r="81" spans="1:23" x14ac:dyDescent="0.2">
      <c r="A81" s="11" t="s">
        <v>84</v>
      </c>
      <c r="B81" s="11" t="s">
        <v>85</v>
      </c>
      <c r="C81" s="11" t="s">
        <v>84</v>
      </c>
      <c r="D81" s="11" t="s">
        <v>275</v>
      </c>
      <c r="E81" s="12">
        <v>40</v>
      </c>
      <c r="F81" s="12">
        <v>450</v>
      </c>
      <c r="G81" s="12">
        <v>10</v>
      </c>
      <c r="H81" s="12">
        <v>100</v>
      </c>
      <c r="I81" s="12"/>
      <c r="J81" s="12"/>
      <c r="K81" s="12">
        <v>100</v>
      </c>
      <c r="L81" s="12"/>
      <c r="M81" s="12"/>
      <c r="N81" s="12"/>
      <c r="O81" s="12"/>
      <c r="P81" s="13"/>
      <c r="Q81" s="12">
        <f t="shared" si="12"/>
        <v>100</v>
      </c>
      <c r="R81" s="12">
        <f t="shared" si="13"/>
        <v>1</v>
      </c>
      <c r="S81" s="57"/>
      <c r="T81" s="15">
        <v>0.13</v>
      </c>
      <c r="U81" s="15">
        <f t="shared" si="14"/>
        <v>0.13</v>
      </c>
    </row>
    <row r="82" spans="1:23" x14ac:dyDescent="0.2">
      <c r="A82" s="36" t="s">
        <v>184</v>
      </c>
      <c r="B82" s="36" t="s">
        <v>85</v>
      </c>
      <c r="C82" s="36">
        <v>90447400</v>
      </c>
      <c r="D82" s="36" t="s">
        <v>277</v>
      </c>
      <c r="E82" s="12" t="s">
        <v>89</v>
      </c>
      <c r="F82" s="12">
        <v>450</v>
      </c>
      <c r="G82" s="12">
        <v>10</v>
      </c>
      <c r="H82" s="12">
        <v>100</v>
      </c>
      <c r="I82" s="12"/>
      <c r="J82" s="12"/>
      <c r="K82" s="12"/>
      <c r="L82" s="12"/>
      <c r="M82" s="12"/>
      <c r="N82" s="12"/>
      <c r="O82" s="12"/>
      <c r="P82" s="13"/>
      <c r="Q82" s="12">
        <f t="shared" si="12"/>
        <v>0</v>
      </c>
      <c r="R82" s="12">
        <f t="shared" si="13"/>
        <v>0</v>
      </c>
      <c r="S82" s="57"/>
      <c r="T82" s="15">
        <v>0.13</v>
      </c>
      <c r="U82" s="15">
        <f t="shared" si="14"/>
        <v>0</v>
      </c>
    </row>
    <row r="83" spans="1:23" x14ac:dyDescent="0.2">
      <c r="A83" s="11" t="s">
        <v>86</v>
      </c>
      <c r="B83" s="11" t="s">
        <v>87</v>
      </c>
      <c r="C83" s="11" t="s">
        <v>86</v>
      </c>
      <c r="D83" s="11" t="s">
        <v>275</v>
      </c>
      <c r="E83" s="12">
        <v>40</v>
      </c>
      <c r="F83" s="12">
        <v>600</v>
      </c>
      <c r="G83" s="12">
        <v>10</v>
      </c>
      <c r="H83" s="12">
        <v>50</v>
      </c>
      <c r="I83" s="12"/>
      <c r="J83" s="12"/>
      <c r="K83" s="12"/>
      <c r="L83" s="12"/>
      <c r="M83" s="12"/>
      <c r="N83" s="12"/>
      <c r="O83" s="12"/>
      <c r="P83" s="13"/>
      <c r="Q83" s="12">
        <f t="shared" si="12"/>
        <v>0</v>
      </c>
      <c r="R83" s="12">
        <f t="shared" si="13"/>
        <v>0</v>
      </c>
      <c r="S83" s="57"/>
      <c r="T83" s="15">
        <v>0.09</v>
      </c>
      <c r="U83" s="15">
        <f t="shared" si="14"/>
        <v>0</v>
      </c>
    </row>
    <row r="84" spans="1:23" x14ac:dyDescent="0.2">
      <c r="A84" s="36" t="s">
        <v>88</v>
      </c>
      <c r="B84" s="36" t="s">
        <v>87</v>
      </c>
      <c r="C84" s="36">
        <v>90447600</v>
      </c>
      <c r="D84" s="36" t="s">
        <v>277</v>
      </c>
      <c r="E84" s="12" t="s">
        <v>89</v>
      </c>
      <c r="F84" s="12">
        <v>600</v>
      </c>
      <c r="G84" s="12">
        <v>10</v>
      </c>
      <c r="H84" s="12">
        <v>50</v>
      </c>
      <c r="I84" s="12"/>
      <c r="J84" s="12"/>
      <c r="K84" s="12"/>
      <c r="L84" s="12"/>
      <c r="M84" s="12"/>
      <c r="N84" s="12"/>
      <c r="O84" s="12"/>
      <c r="P84" s="13"/>
      <c r="Q84" s="12">
        <f t="shared" si="12"/>
        <v>0</v>
      </c>
      <c r="R84" s="12">
        <f t="shared" si="13"/>
        <v>0</v>
      </c>
      <c r="S84" s="57"/>
      <c r="T84" s="15">
        <v>0.09</v>
      </c>
      <c r="U84" s="15">
        <f t="shared" si="14"/>
        <v>0</v>
      </c>
    </row>
    <row r="85" spans="1:23" x14ac:dyDescent="0.2">
      <c r="A85" s="11" t="s">
        <v>90</v>
      </c>
      <c r="B85" s="11" t="s">
        <v>91</v>
      </c>
      <c r="C85" s="11" t="s">
        <v>90</v>
      </c>
      <c r="D85" s="11" t="s">
        <v>275</v>
      </c>
      <c r="E85" s="12">
        <v>40</v>
      </c>
      <c r="F85" s="12">
        <v>750</v>
      </c>
      <c r="G85" s="12">
        <v>10</v>
      </c>
      <c r="H85" s="12">
        <v>50</v>
      </c>
      <c r="I85" s="12"/>
      <c r="J85" s="12"/>
      <c r="K85" s="12"/>
      <c r="L85" s="12"/>
      <c r="M85" s="12"/>
      <c r="N85" s="12"/>
      <c r="O85" s="12"/>
      <c r="P85" s="13"/>
      <c r="Q85" s="12">
        <f t="shared" si="12"/>
        <v>0</v>
      </c>
      <c r="R85" s="12">
        <f t="shared" si="13"/>
        <v>0</v>
      </c>
      <c r="S85" s="57"/>
      <c r="T85" s="15">
        <v>0.13</v>
      </c>
      <c r="U85" s="15">
        <f t="shared" si="14"/>
        <v>0</v>
      </c>
    </row>
    <row r="86" spans="1:23" x14ac:dyDescent="0.2">
      <c r="A86" s="11" t="s">
        <v>92</v>
      </c>
      <c r="B86" s="11" t="s">
        <v>93</v>
      </c>
      <c r="C86" s="11" t="s">
        <v>92</v>
      </c>
      <c r="D86" s="11" t="s">
        <v>275</v>
      </c>
      <c r="E86" s="12">
        <v>40</v>
      </c>
      <c r="F86" s="12">
        <v>900</v>
      </c>
      <c r="G86" s="12">
        <v>10</v>
      </c>
      <c r="H86" s="12">
        <v>50</v>
      </c>
      <c r="I86" s="12"/>
      <c r="J86" s="12"/>
      <c r="K86" s="12">
        <v>50</v>
      </c>
      <c r="L86" s="12"/>
      <c r="M86" s="12"/>
      <c r="N86" s="12"/>
      <c r="O86" s="12"/>
      <c r="P86" s="13"/>
      <c r="Q86" s="12">
        <f t="shared" si="12"/>
        <v>50</v>
      </c>
      <c r="R86" s="12">
        <f t="shared" si="13"/>
        <v>1</v>
      </c>
      <c r="S86" s="57"/>
      <c r="T86" s="15">
        <v>0.13</v>
      </c>
      <c r="U86" s="15">
        <f t="shared" si="14"/>
        <v>0.13</v>
      </c>
    </row>
    <row r="87" spans="1:23" x14ac:dyDescent="0.2">
      <c r="A87" s="36" t="s">
        <v>185</v>
      </c>
      <c r="B87" s="36" t="s">
        <v>93</v>
      </c>
      <c r="C87" s="36">
        <v>90447700</v>
      </c>
      <c r="D87" s="36" t="s">
        <v>277</v>
      </c>
      <c r="E87" s="12" t="s">
        <v>89</v>
      </c>
      <c r="F87" s="12">
        <v>900</v>
      </c>
      <c r="G87" s="12">
        <v>10</v>
      </c>
      <c r="H87" s="12">
        <v>50</v>
      </c>
      <c r="I87" s="12"/>
      <c r="J87" s="12"/>
      <c r="K87" s="12">
        <v>50</v>
      </c>
      <c r="L87" s="12"/>
      <c r="M87" s="12">
        <v>100</v>
      </c>
      <c r="N87" s="12"/>
      <c r="O87" s="12">
        <v>200</v>
      </c>
      <c r="P87" s="13"/>
      <c r="Q87" s="12">
        <f t="shared" si="12"/>
        <v>350</v>
      </c>
      <c r="R87" s="12">
        <f t="shared" si="13"/>
        <v>7</v>
      </c>
      <c r="S87" s="57"/>
      <c r="T87" s="15">
        <v>0.13</v>
      </c>
      <c r="U87" s="15">
        <f t="shared" si="14"/>
        <v>0.91</v>
      </c>
    </row>
    <row r="88" spans="1:23" x14ac:dyDescent="0.2">
      <c r="A88" s="11" t="s">
        <v>94</v>
      </c>
      <c r="B88" s="11" t="s">
        <v>95</v>
      </c>
      <c r="C88" s="11" t="s">
        <v>94</v>
      </c>
      <c r="D88" s="11" t="s">
        <v>275</v>
      </c>
      <c r="E88" s="12">
        <v>40</v>
      </c>
      <c r="F88" s="12">
        <v>1200</v>
      </c>
      <c r="G88" s="12">
        <v>5</v>
      </c>
      <c r="H88" s="12">
        <v>25</v>
      </c>
      <c r="I88" s="12"/>
      <c r="J88" s="12"/>
      <c r="K88" s="12"/>
      <c r="L88" s="12"/>
      <c r="M88" s="12">
        <v>25</v>
      </c>
      <c r="N88" s="12"/>
      <c r="O88" s="12"/>
      <c r="P88" s="13"/>
      <c r="Q88" s="12">
        <f t="shared" si="12"/>
        <v>25</v>
      </c>
      <c r="R88" s="12">
        <f t="shared" si="13"/>
        <v>1</v>
      </c>
      <c r="S88" s="57"/>
      <c r="T88" s="15">
        <v>0.08</v>
      </c>
      <c r="U88" s="15">
        <f t="shared" si="14"/>
        <v>0.08</v>
      </c>
    </row>
    <row r="89" spans="1:23" x14ac:dyDescent="0.2">
      <c r="A89" s="36" t="s">
        <v>376</v>
      </c>
      <c r="B89" s="36" t="s">
        <v>377</v>
      </c>
      <c r="C89" s="31" t="s">
        <v>378</v>
      </c>
      <c r="D89" s="36" t="s">
        <v>277</v>
      </c>
      <c r="E89" s="12">
        <v>40</v>
      </c>
      <c r="F89" s="12">
        <v>1800</v>
      </c>
      <c r="G89" s="12">
        <v>5</v>
      </c>
      <c r="H89" s="12">
        <v>20</v>
      </c>
      <c r="I89" s="12"/>
      <c r="J89" s="12"/>
      <c r="K89" s="12"/>
      <c r="L89" s="12"/>
      <c r="M89" s="12"/>
      <c r="N89" s="12"/>
      <c r="O89" s="12"/>
      <c r="P89" s="13"/>
      <c r="Q89" s="12">
        <f t="shared" si="12"/>
        <v>0</v>
      </c>
      <c r="R89" s="12">
        <f t="shared" si="13"/>
        <v>0</v>
      </c>
      <c r="S89" s="57"/>
      <c r="T89" s="15">
        <v>0.14000000000000001</v>
      </c>
      <c r="U89" s="15">
        <f t="shared" si="14"/>
        <v>0</v>
      </c>
    </row>
    <row r="90" spans="1:23" x14ac:dyDescent="0.2">
      <c r="A90" s="11" t="s">
        <v>220</v>
      </c>
      <c r="B90" s="11" t="s">
        <v>221</v>
      </c>
      <c r="C90" s="11" t="s">
        <v>220</v>
      </c>
      <c r="D90" s="11" t="s">
        <v>275</v>
      </c>
      <c r="E90" s="12">
        <v>40</v>
      </c>
      <c r="F90" s="12">
        <v>2000</v>
      </c>
      <c r="G90" s="12">
        <v>5</v>
      </c>
      <c r="H90" s="12">
        <v>25</v>
      </c>
      <c r="I90" s="12"/>
      <c r="J90" s="12"/>
      <c r="K90" s="12"/>
      <c r="L90" s="12"/>
      <c r="M90" s="12"/>
      <c r="N90" s="12"/>
      <c r="O90" s="12"/>
      <c r="P90" s="13"/>
      <c r="Q90" s="12">
        <f t="shared" si="12"/>
        <v>0</v>
      </c>
      <c r="R90" s="12">
        <f t="shared" si="13"/>
        <v>0</v>
      </c>
      <c r="S90" s="57"/>
      <c r="T90" s="15">
        <v>0.08</v>
      </c>
      <c r="U90" s="15">
        <f t="shared" si="14"/>
        <v>0</v>
      </c>
      <c r="V90" s="43"/>
    </row>
    <row r="91" spans="1:23" x14ac:dyDescent="0.2">
      <c r="A91" s="8" t="s">
        <v>96</v>
      </c>
      <c r="B91" s="8"/>
      <c r="C91" s="8"/>
      <c r="D91" s="8"/>
      <c r="E91" s="20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8"/>
      <c r="Q91" s="12"/>
      <c r="R91" s="12"/>
      <c r="S91" s="57"/>
      <c r="T91" s="12"/>
      <c r="U91" s="15"/>
    </row>
    <row r="92" spans="1:23" x14ac:dyDescent="0.2">
      <c r="A92" s="11" t="s">
        <v>299</v>
      </c>
      <c r="B92" s="11" t="s">
        <v>300</v>
      </c>
      <c r="C92" s="11" t="s">
        <v>299</v>
      </c>
      <c r="D92" s="11" t="s">
        <v>275</v>
      </c>
      <c r="E92" s="12">
        <v>50</v>
      </c>
      <c r="F92" s="12">
        <v>100</v>
      </c>
      <c r="G92" s="12">
        <v>10</v>
      </c>
      <c r="H92" s="12">
        <v>150</v>
      </c>
      <c r="I92" s="12"/>
      <c r="J92" s="12"/>
      <c r="K92" s="12"/>
      <c r="L92" s="12"/>
      <c r="M92" s="12">
        <v>300</v>
      </c>
      <c r="N92" s="12"/>
      <c r="O92" s="12">
        <v>150</v>
      </c>
      <c r="P92" s="13"/>
      <c r="Q92" s="12">
        <f t="shared" ref="Q92:Q108" si="15">SUM(I92:P92)</f>
        <v>450</v>
      </c>
      <c r="R92" s="12">
        <f t="shared" ref="R92:R108" si="16">$Q92/$H92</f>
        <v>3</v>
      </c>
      <c r="S92" s="57"/>
      <c r="T92" s="15">
        <v>0.1</v>
      </c>
      <c r="U92" s="15">
        <f t="shared" ref="U92:U108" si="17">$R92*$T92</f>
        <v>0.30000000000000004</v>
      </c>
      <c r="V92" s="43">
        <f>SUM(U92:U108)</f>
        <v>1.4000000000000001</v>
      </c>
      <c r="W92" s="3">
        <f>V92*100/$V$144</f>
        <v>7.8387458006718926</v>
      </c>
    </row>
    <row r="93" spans="1:23" x14ac:dyDescent="0.2">
      <c r="A93" s="11" t="s">
        <v>97</v>
      </c>
      <c r="B93" s="11" t="s">
        <v>98</v>
      </c>
      <c r="C93" s="11" t="s">
        <v>97</v>
      </c>
      <c r="D93" s="11" t="s">
        <v>275</v>
      </c>
      <c r="E93" s="12">
        <v>50</v>
      </c>
      <c r="F93" s="12">
        <v>150</v>
      </c>
      <c r="G93" s="12">
        <v>10</v>
      </c>
      <c r="H93" s="12">
        <v>150</v>
      </c>
      <c r="I93" s="12"/>
      <c r="J93" s="12"/>
      <c r="K93" s="12"/>
      <c r="L93" s="12"/>
      <c r="M93" s="12"/>
      <c r="N93" s="12"/>
      <c r="O93" s="12">
        <v>150</v>
      </c>
      <c r="P93" s="13"/>
      <c r="Q93" s="12">
        <f t="shared" si="15"/>
        <v>150</v>
      </c>
      <c r="R93" s="12">
        <f t="shared" si="16"/>
        <v>1</v>
      </c>
      <c r="S93" s="57"/>
      <c r="T93" s="15">
        <v>0.1</v>
      </c>
      <c r="U93" s="15">
        <f t="shared" si="17"/>
        <v>0.1</v>
      </c>
    </row>
    <row r="94" spans="1:23" x14ac:dyDescent="0.2">
      <c r="A94" s="36" t="s">
        <v>235</v>
      </c>
      <c r="B94" s="36" t="s">
        <v>98</v>
      </c>
      <c r="C94" s="36">
        <v>90448200</v>
      </c>
      <c r="D94" s="36" t="s">
        <v>277</v>
      </c>
      <c r="E94" s="12" t="s">
        <v>102</v>
      </c>
      <c r="F94" s="12">
        <v>150</v>
      </c>
      <c r="G94" s="12">
        <v>10</v>
      </c>
      <c r="H94" s="12">
        <v>150</v>
      </c>
      <c r="I94" s="12"/>
      <c r="J94" s="12"/>
      <c r="K94" s="12"/>
      <c r="L94" s="12"/>
      <c r="M94" s="12"/>
      <c r="N94" s="12"/>
      <c r="O94" s="12"/>
      <c r="P94" s="13"/>
      <c r="Q94" s="12">
        <f t="shared" si="15"/>
        <v>0</v>
      </c>
      <c r="R94" s="12">
        <f t="shared" si="16"/>
        <v>0</v>
      </c>
      <c r="S94" s="57"/>
      <c r="T94" s="15">
        <v>0.1</v>
      </c>
      <c r="U94" s="15">
        <f t="shared" si="17"/>
        <v>0</v>
      </c>
    </row>
    <row r="95" spans="1:23" x14ac:dyDescent="0.2">
      <c r="A95" s="11" t="s">
        <v>224</v>
      </c>
      <c r="B95" s="11" t="s">
        <v>225</v>
      </c>
      <c r="C95" s="11" t="s">
        <v>224</v>
      </c>
      <c r="D95" s="11" t="s">
        <v>275</v>
      </c>
      <c r="E95" s="12">
        <v>50</v>
      </c>
      <c r="F95" s="12">
        <v>200</v>
      </c>
      <c r="G95" s="12">
        <v>10</v>
      </c>
      <c r="H95" s="12">
        <v>150</v>
      </c>
      <c r="I95" s="12"/>
      <c r="J95" s="12"/>
      <c r="K95" s="12"/>
      <c r="L95" s="12"/>
      <c r="M95" s="12"/>
      <c r="N95" s="12"/>
      <c r="O95" s="12"/>
      <c r="P95" s="13"/>
      <c r="Q95" s="12">
        <f t="shared" si="15"/>
        <v>0</v>
      </c>
      <c r="R95" s="12">
        <f t="shared" si="16"/>
        <v>0</v>
      </c>
      <c r="S95" s="57"/>
      <c r="T95" s="15">
        <v>0.1</v>
      </c>
      <c r="U95" s="15">
        <f t="shared" si="17"/>
        <v>0</v>
      </c>
    </row>
    <row r="96" spans="1:23" x14ac:dyDescent="0.2">
      <c r="A96" s="11" t="s">
        <v>99</v>
      </c>
      <c r="B96" s="11" t="s">
        <v>100</v>
      </c>
      <c r="C96" s="11" t="s">
        <v>99</v>
      </c>
      <c r="D96" s="11" t="s">
        <v>275</v>
      </c>
      <c r="E96" s="12">
        <v>50</v>
      </c>
      <c r="F96" s="12">
        <v>300</v>
      </c>
      <c r="G96" s="12">
        <v>10</v>
      </c>
      <c r="H96" s="12">
        <v>75</v>
      </c>
      <c r="I96" s="12"/>
      <c r="J96" s="12"/>
      <c r="K96" s="12"/>
      <c r="L96" s="12"/>
      <c r="M96" s="12"/>
      <c r="N96" s="12"/>
      <c r="O96" s="12"/>
      <c r="P96" s="13"/>
      <c r="Q96" s="12">
        <f t="shared" si="15"/>
        <v>0</v>
      </c>
      <c r="R96" s="12">
        <f t="shared" si="16"/>
        <v>0</v>
      </c>
      <c r="S96" s="57"/>
      <c r="T96" s="15">
        <v>0.1</v>
      </c>
      <c r="U96" s="15">
        <f t="shared" si="17"/>
        <v>0</v>
      </c>
    </row>
    <row r="97" spans="1:23" x14ac:dyDescent="0.2">
      <c r="A97" s="36" t="s">
        <v>101</v>
      </c>
      <c r="B97" s="36" t="s">
        <v>100</v>
      </c>
      <c r="C97" s="36">
        <v>90448300</v>
      </c>
      <c r="D97" s="36" t="s">
        <v>277</v>
      </c>
      <c r="E97" s="12" t="s">
        <v>102</v>
      </c>
      <c r="F97" s="12">
        <v>300</v>
      </c>
      <c r="G97" s="12">
        <v>10</v>
      </c>
      <c r="H97" s="12">
        <v>75</v>
      </c>
      <c r="I97" s="12"/>
      <c r="J97" s="12"/>
      <c r="K97" s="12"/>
      <c r="L97" s="12"/>
      <c r="M97" s="12"/>
      <c r="N97" s="12"/>
      <c r="O97" s="12"/>
      <c r="P97" s="13"/>
      <c r="Q97" s="12">
        <f t="shared" si="15"/>
        <v>0</v>
      </c>
      <c r="R97" s="12">
        <f t="shared" si="16"/>
        <v>0</v>
      </c>
      <c r="S97" s="57"/>
      <c r="T97" s="15">
        <v>0.1</v>
      </c>
      <c r="U97" s="15">
        <f t="shared" si="17"/>
        <v>0</v>
      </c>
    </row>
    <row r="98" spans="1:23" x14ac:dyDescent="0.2">
      <c r="A98" s="11" t="s">
        <v>103</v>
      </c>
      <c r="B98" s="11" t="s">
        <v>104</v>
      </c>
      <c r="C98" s="11" t="s">
        <v>103</v>
      </c>
      <c r="D98" s="11" t="s">
        <v>275</v>
      </c>
      <c r="E98" s="12">
        <v>50</v>
      </c>
      <c r="F98" s="12">
        <v>450</v>
      </c>
      <c r="G98" s="12">
        <v>10</v>
      </c>
      <c r="H98" s="12">
        <v>50</v>
      </c>
      <c r="I98" s="12"/>
      <c r="J98" s="12"/>
      <c r="K98" s="12"/>
      <c r="L98" s="12"/>
      <c r="M98" s="12"/>
      <c r="N98" s="12"/>
      <c r="O98" s="12">
        <v>100</v>
      </c>
      <c r="P98" s="13"/>
      <c r="Q98" s="12">
        <f t="shared" si="15"/>
        <v>100</v>
      </c>
      <c r="R98" s="12">
        <f t="shared" si="16"/>
        <v>2</v>
      </c>
      <c r="S98" s="57"/>
      <c r="T98" s="15">
        <v>0.1</v>
      </c>
      <c r="U98" s="15">
        <f t="shared" si="17"/>
        <v>0.2</v>
      </c>
    </row>
    <row r="99" spans="1:23" x14ac:dyDescent="0.2">
      <c r="A99" s="36" t="s">
        <v>186</v>
      </c>
      <c r="B99" s="36" t="s">
        <v>104</v>
      </c>
      <c r="C99" s="36">
        <v>90448400</v>
      </c>
      <c r="D99" s="36" t="s">
        <v>277</v>
      </c>
      <c r="E99" s="12" t="s">
        <v>102</v>
      </c>
      <c r="F99" s="12">
        <v>450</v>
      </c>
      <c r="G99" s="12">
        <v>10</v>
      </c>
      <c r="H99" s="12">
        <v>50</v>
      </c>
      <c r="I99" s="12"/>
      <c r="J99" s="12"/>
      <c r="K99" s="12"/>
      <c r="L99" s="12"/>
      <c r="M99" s="12"/>
      <c r="N99" s="12"/>
      <c r="O99" s="12"/>
      <c r="P99" s="13"/>
      <c r="Q99" s="12">
        <f t="shared" si="15"/>
        <v>0</v>
      </c>
      <c r="R99" s="12">
        <f t="shared" si="16"/>
        <v>0</v>
      </c>
      <c r="S99" s="57"/>
      <c r="T99" s="15">
        <v>0.1</v>
      </c>
      <c r="U99" s="15">
        <f t="shared" si="17"/>
        <v>0</v>
      </c>
    </row>
    <row r="100" spans="1:23" x14ac:dyDescent="0.2">
      <c r="A100" s="11" t="s">
        <v>105</v>
      </c>
      <c r="B100" s="11" t="s">
        <v>106</v>
      </c>
      <c r="C100" s="11" t="s">
        <v>105</v>
      </c>
      <c r="D100" s="11" t="s">
        <v>275</v>
      </c>
      <c r="E100" s="12">
        <v>50</v>
      </c>
      <c r="F100" s="12">
        <v>600</v>
      </c>
      <c r="G100" s="12">
        <v>10</v>
      </c>
      <c r="H100" s="12">
        <v>50</v>
      </c>
      <c r="I100" s="12"/>
      <c r="J100" s="12"/>
      <c r="K100" s="12"/>
      <c r="L100" s="12"/>
      <c r="M100" s="12"/>
      <c r="N100" s="12"/>
      <c r="O100" s="12"/>
      <c r="P100" s="13"/>
      <c r="Q100" s="12">
        <f t="shared" si="15"/>
        <v>0</v>
      </c>
      <c r="R100" s="12">
        <f t="shared" si="16"/>
        <v>0</v>
      </c>
      <c r="S100" s="57"/>
      <c r="T100" s="15">
        <v>0.13</v>
      </c>
      <c r="U100" s="15">
        <f t="shared" si="17"/>
        <v>0</v>
      </c>
    </row>
    <row r="101" spans="1:23" x14ac:dyDescent="0.2">
      <c r="A101" s="36" t="s">
        <v>107</v>
      </c>
      <c r="B101" s="36" t="s">
        <v>106</v>
      </c>
      <c r="C101" s="36">
        <v>90448600</v>
      </c>
      <c r="D101" s="36" t="s">
        <v>277</v>
      </c>
      <c r="E101" s="12" t="s">
        <v>102</v>
      </c>
      <c r="F101" s="12">
        <v>600</v>
      </c>
      <c r="G101" s="12">
        <v>10</v>
      </c>
      <c r="H101" s="12">
        <v>50</v>
      </c>
      <c r="I101" s="12"/>
      <c r="J101" s="12"/>
      <c r="K101" s="12"/>
      <c r="L101" s="12"/>
      <c r="M101" s="12"/>
      <c r="N101" s="12"/>
      <c r="O101" s="12"/>
      <c r="P101" s="13"/>
      <c r="Q101" s="12">
        <f t="shared" si="15"/>
        <v>0</v>
      </c>
      <c r="R101" s="12">
        <f t="shared" si="16"/>
        <v>0</v>
      </c>
      <c r="S101" s="57"/>
      <c r="T101" s="15">
        <v>0.13</v>
      </c>
      <c r="U101" s="15">
        <f t="shared" si="17"/>
        <v>0</v>
      </c>
    </row>
    <row r="102" spans="1:23" x14ac:dyDescent="0.2">
      <c r="A102" s="36" t="s">
        <v>266</v>
      </c>
      <c r="B102" s="36" t="s">
        <v>267</v>
      </c>
      <c r="C102" s="36">
        <v>90448605</v>
      </c>
      <c r="D102" s="36" t="s">
        <v>277</v>
      </c>
      <c r="E102" s="12" t="s">
        <v>102</v>
      </c>
      <c r="F102" s="12">
        <v>700</v>
      </c>
      <c r="G102" s="12">
        <v>5</v>
      </c>
      <c r="H102" s="12">
        <v>25</v>
      </c>
      <c r="I102" s="12"/>
      <c r="J102" s="12"/>
      <c r="K102" s="12"/>
      <c r="L102" s="12"/>
      <c r="M102" s="12"/>
      <c r="N102" s="12"/>
      <c r="O102" s="12"/>
      <c r="P102" s="13"/>
      <c r="Q102" s="12">
        <f t="shared" si="15"/>
        <v>0</v>
      </c>
      <c r="R102" s="12">
        <f t="shared" si="16"/>
        <v>0</v>
      </c>
      <c r="S102" s="57"/>
      <c r="T102" s="15">
        <v>0.1</v>
      </c>
      <c r="U102" s="15">
        <f t="shared" si="17"/>
        <v>0</v>
      </c>
    </row>
    <row r="103" spans="1:23" x14ac:dyDescent="0.2">
      <c r="A103" s="11" t="s">
        <v>202</v>
      </c>
      <c r="B103" s="11" t="s">
        <v>203</v>
      </c>
      <c r="C103" s="11" t="s">
        <v>202</v>
      </c>
      <c r="D103" s="11" t="s">
        <v>275</v>
      </c>
      <c r="E103" s="12">
        <v>50</v>
      </c>
      <c r="F103" s="12">
        <v>750</v>
      </c>
      <c r="G103" s="12">
        <v>5</v>
      </c>
      <c r="H103" s="12">
        <v>25</v>
      </c>
      <c r="I103" s="12"/>
      <c r="J103" s="12"/>
      <c r="K103" s="12"/>
      <c r="L103" s="12"/>
      <c r="M103" s="12"/>
      <c r="N103" s="12"/>
      <c r="O103" s="12"/>
      <c r="P103" s="13"/>
      <c r="Q103" s="12">
        <f t="shared" si="15"/>
        <v>0</v>
      </c>
      <c r="R103" s="12">
        <f t="shared" si="16"/>
        <v>0</v>
      </c>
      <c r="S103" s="57"/>
      <c r="T103" s="15">
        <v>0.1</v>
      </c>
      <c r="U103" s="15">
        <f t="shared" si="17"/>
        <v>0</v>
      </c>
    </row>
    <row r="104" spans="1:23" x14ac:dyDescent="0.2">
      <c r="A104" s="11" t="s">
        <v>108</v>
      </c>
      <c r="B104" s="11" t="s">
        <v>109</v>
      </c>
      <c r="C104" s="11" t="s">
        <v>108</v>
      </c>
      <c r="D104" s="11" t="s">
        <v>275</v>
      </c>
      <c r="E104" s="12">
        <v>50</v>
      </c>
      <c r="F104" s="12">
        <v>900</v>
      </c>
      <c r="G104" s="12">
        <v>5</v>
      </c>
      <c r="H104" s="12">
        <v>25</v>
      </c>
      <c r="I104" s="12"/>
      <c r="J104" s="12"/>
      <c r="K104" s="12"/>
      <c r="L104" s="12"/>
      <c r="M104" s="12"/>
      <c r="N104" s="12"/>
      <c r="O104" s="12">
        <v>200</v>
      </c>
      <c r="P104" s="13"/>
      <c r="Q104" s="12">
        <f t="shared" si="15"/>
        <v>200</v>
      </c>
      <c r="R104" s="12">
        <f t="shared" si="16"/>
        <v>8</v>
      </c>
      <c r="S104" s="57"/>
      <c r="T104" s="15">
        <v>0.1</v>
      </c>
      <c r="U104" s="15">
        <f t="shared" si="17"/>
        <v>0.8</v>
      </c>
    </row>
    <row r="105" spans="1:23" x14ac:dyDescent="0.2">
      <c r="A105" s="36" t="s">
        <v>187</v>
      </c>
      <c r="B105" s="36" t="s">
        <v>109</v>
      </c>
      <c r="C105" s="36">
        <v>90448700</v>
      </c>
      <c r="D105" s="36" t="s">
        <v>277</v>
      </c>
      <c r="E105" s="12" t="s">
        <v>102</v>
      </c>
      <c r="F105" s="12">
        <v>900</v>
      </c>
      <c r="G105" s="12">
        <v>5</v>
      </c>
      <c r="H105" s="12">
        <v>25</v>
      </c>
      <c r="I105" s="12"/>
      <c r="J105" s="12"/>
      <c r="K105" s="12"/>
      <c r="L105" s="12"/>
      <c r="M105" s="12"/>
      <c r="N105" s="12"/>
      <c r="O105" s="12"/>
      <c r="P105" s="13"/>
      <c r="Q105" s="12">
        <f t="shared" si="15"/>
        <v>0</v>
      </c>
      <c r="R105" s="12">
        <f t="shared" si="16"/>
        <v>0</v>
      </c>
      <c r="S105" s="57"/>
      <c r="T105" s="15">
        <v>0.1</v>
      </c>
      <c r="U105" s="15">
        <f t="shared" si="17"/>
        <v>0</v>
      </c>
    </row>
    <row r="106" spans="1:23" x14ac:dyDescent="0.2">
      <c r="A106" s="11" t="s">
        <v>110</v>
      </c>
      <c r="B106" s="11" t="s">
        <v>111</v>
      </c>
      <c r="C106" s="11" t="s">
        <v>110</v>
      </c>
      <c r="D106" s="11" t="s">
        <v>275</v>
      </c>
      <c r="E106" s="12">
        <v>50</v>
      </c>
      <c r="F106" s="12">
        <v>1200</v>
      </c>
      <c r="G106" s="12">
        <v>5</v>
      </c>
      <c r="H106" s="12">
        <v>25</v>
      </c>
      <c r="I106" s="12"/>
      <c r="J106" s="12"/>
      <c r="K106" s="12"/>
      <c r="L106" s="12"/>
      <c r="M106" s="12"/>
      <c r="N106" s="12"/>
      <c r="O106" s="12"/>
      <c r="P106" s="13"/>
      <c r="Q106" s="12">
        <f t="shared" si="15"/>
        <v>0</v>
      </c>
      <c r="R106" s="12">
        <f t="shared" si="16"/>
        <v>0</v>
      </c>
      <c r="S106" s="57"/>
      <c r="T106" s="15">
        <v>0.13</v>
      </c>
      <c r="U106" s="15">
        <f t="shared" si="17"/>
        <v>0</v>
      </c>
    </row>
    <row r="107" spans="1:23" x14ac:dyDescent="0.2">
      <c r="A107" s="36" t="s">
        <v>204</v>
      </c>
      <c r="B107" s="36" t="s">
        <v>111</v>
      </c>
      <c r="C107" s="31" t="s">
        <v>205</v>
      </c>
      <c r="D107" s="36" t="s">
        <v>277</v>
      </c>
      <c r="E107" s="12">
        <v>50</v>
      </c>
      <c r="F107" s="12">
        <v>1200</v>
      </c>
      <c r="G107" s="12">
        <v>5</v>
      </c>
      <c r="H107" s="12">
        <v>25</v>
      </c>
      <c r="I107" s="12"/>
      <c r="J107" s="12"/>
      <c r="K107" s="12"/>
      <c r="L107" s="12"/>
      <c r="M107" s="12"/>
      <c r="N107" s="12"/>
      <c r="O107" s="12"/>
      <c r="P107" s="13"/>
      <c r="Q107" s="12">
        <f t="shared" si="15"/>
        <v>0</v>
      </c>
      <c r="R107" s="12">
        <f t="shared" si="16"/>
        <v>0</v>
      </c>
      <c r="S107" s="57"/>
      <c r="T107" s="15">
        <v>0.13</v>
      </c>
      <c r="U107" s="15">
        <f t="shared" si="17"/>
        <v>0</v>
      </c>
    </row>
    <row r="108" spans="1:23" x14ac:dyDescent="0.2">
      <c r="A108" s="36" t="s">
        <v>268</v>
      </c>
      <c r="B108" s="36" t="s">
        <v>269</v>
      </c>
      <c r="C108" s="31" t="s">
        <v>270</v>
      </c>
      <c r="D108" s="36" t="s">
        <v>277</v>
      </c>
      <c r="E108" s="12">
        <v>50</v>
      </c>
      <c r="F108" s="12">
        <v>2400</v>
      </c>
      <c r="G108" s="12">
        <v>5</v>
      </c>
      <c r="H108" s="12">
        <v>25</v>
      </c>
      <c r="I108" s="12"/>
      <c r="J108" s="12"/>
      <c r="K108" s="12"/>
      <c r="L108" s="12"/>
      <c r="M108" s="12"/>
      <c r="N108" s="12"/>
      <c r="O108" s="12"/>
      <c r="P108" s="13"/>
      <c r="Q108" s="12">
        <f t="shared" si="15"/>
        <v>0</v>
      </c>
      <c r="R108" s="12">
        <f t="shared" si="16"/>
        <v>0</v>
      </c>
      <c r="S108" s="57"/>
      <c r="T108" s="15">
        <v>0.26</v>
      </c>
      <c r="U108" s="15">
        <f t="shared" si="17"/>
        <v>0</v>
      </c>
      <c r="V108" s="43"/>
    </row>
    <row r="109" spans="1:23" x14ac:dyDescent="0.2">
      <c r="A109" s="307" t="s">
        <v>112</v>
      </c>
      <c r="B109" s="307"/>
      <c r="C109" s="8"/>
      <c r="D109" s="8"/>
      <c r="E109" s="8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36"/>
      <c r="Q109" s="12"/>
      <c r="R109" s="12"/>
      <c r="S109" s="57"/>
      <c r="T109" s="12"/>
      <c r="U109" s="15"/>
    </row>
    <row r="110" spans="1:23" x14ac:dyDescent="0.2">
      <c r="A110" s="11" t="s">
        <v>216</v>
      </c>
      <c r="B110" s="11" t="s">
        <v>217</v>
      </c>
      <c r="C110" s="11" t="s">
        <v>216</v>
      </c>
      <c r="D110" s="11" t="s">
        <v>275</v>
      </c>
      <c r="E110" s="12">
        <v>20</v>
      </c>
      <c r="F110" s="12">
        <v>150</v>
      </c>
      <c r="G110" s="12">
        <v>10</v>
      </c>
      <c r="H110" s="12">
        <v>400</v>
      </c>
      <c r="I110" s="12"/>
      <c r="J110" s="12"/>
      <c r="K110" s="12"/>
      <c r="L110" s="12"/>
      <c r="M110" s="12"/>
      <c r="N110" s="12"/>
      <c r="O110" s="12"/>
      <c r="P110" s="36"/>
      <c r="Q110" s="12">
        <f t="shared" ref="Q110:Q143" si="18">SUM(I110:P110)</f>
        <v>0</v>
      </c>
      <c r="R110" s="12">
        <f t="shared" ref="R110:R143" si="19">$Q110/$H110</f>
        <v>0</v>
      </c>
      <c r="S110" s="57"/>
      <c r="T110" s="12">
        <v>0.06</v>
      </c>
      <c r="U110" s="15">
        <f t="shared" ref="U110:U143" si="20">$R110*$T110</f>
        <v>0</v>
      </c>
      <c r="V110" s="43">
        <f>SUM(U110:U125)</f>
        <v>0.14000000000000001</v>
      </c>
      <c r="W110" s="3">
        <f>V110*100/$V$144</f>
        <v>0.78387458006718935</v>
      </c>
    </row>
    <row r="111" spans="1:23" x14ac:dyDescent="0.2">
      <c r="A111" s="36" t="s">
        <v>226</v>
      </c>
      <c r="B111" s="36" t="s">
        <v>217</v>
      </c>
      <c r="C111" s="36">
        <v>90444200</v>
      </c>
      <c r="D111" s="36" t="s">
        <v>277</v>
      </c>
      <c r="E111" s="12">
        <v>20</v>
      </c>
      <c r="F111" s="12">
        <v>150</v>
      </c>
      <c r="G111" s="12">
        <v>10</v>
      </c>
      <c r="H111" s="12">
        <v>400</v>
      </c>
      <c r="I111" s="12"/>
      <c r="J111" s="12"/>
      <c r="K111" s="12"/>
      <c r="L111" s="12"/>
      <c r="M111" s="12"/>
      <c r="N111" s="12"/>
      <c r="O111" s="12"/>
      <c r="P111" s="36"/>
      <c r="Q111" s="12">
        <f t="shared" si="18"/>
        <v>0</v>
      </c>
      <c r="R111" s="12">
        <f t="shared" si="19"/>
        <v>0</v>
      </c>
      <c r="S111" s="57"/>
      <c r="T111" s="12">
        <v>0.06</v>
      </c>
      <c r="U111" s="15">
        <f t="shared" si="20"/>
        <v>0</v>
      </c>
    </row>
    <row r="112" spans="1:23" x14ac:dyDescent="0.2">
      <c r="A112" s="11" t="s">
        <v>191</v>
      </c>
      <c r="B112" s="11" t="s">
        <v>192</v>
      </c>
      <c r="C112" s="11" t="s">
        <v>191</v>
      </c>
      <c r="D112" s="11" t="s">
        <v>275</v>
      </c>
      <c r="E112" s="12">
        <v>20</v>
      </c>
      <c r="F112" s="12">
        <v>200</v>
      </c>
      <c r="G112" s="12">
        <v>10</v>
      </c>
      <c r="H112" s="12">
        <v>300</v>
      </c>
      <c r="I112" s="12"/>
      <c r="J112" s="12"/>
      <c r="K112" s="12"/>
      <c r="L112" s="12"/>
      <c r="M112" s="12"/>
      <c r="N112" s="12"/>
      <c r="O112" s="12"/>
      <c r="P112" s="36"/>
      <c r="Q112" s="12">
        <f t="shared" si="18"/>
        <v>0</v>
      </c>
      <c r="R112" s="12">
        <f t="shared" si="19"/>
        <v>0</v>
      </c>
      <c r="S112" s="57"/>
      <c r="T112" s="12">
        <v>0.06</v>
      </c>
      <c r="U112" s="15">
        <f t="shared" si="20"/>
        <v>0</v>
      </c>
    </row>
    <row r="113" spans="1:23" x14ac:dyDescent="0.2">
      <c r="A113" s="11" t="s">
        <v>160</v>
      </c>
      <c r="B113" s="11" t="s">
        <v>161</v>
      </c>
      <c r="C113" s="11" t="s">
        <v>160</v>
      </c>
      <c r="D113" s="11" t="s">
        <v>275</v>
      </c>
      <c r="E113" s="12">
        <v>20</v>
      </c>
      <c r="F113" s="12">
        <v>300</v>
      </c>
      <c r="G113" s="12">
        <v>10</v>
      </c>
      <c r="H113" s="12">
        <v>200</v>
      </c>
      <c r="I113" s="12"/>
      <c r="J113" s="12"/>
      <c r="K113" s="12"/>
      <c r="L113" s="12"/>
      <c r="M113" s="12"/>
      <c r="N113" s="12"/>
      <c r="O113" s="12"/>
      <c r="P113" s="13"/>
      <c r="Q113" s="12">
        <f t="shared" si="18"/>
        <v>0</v>
      </c>
      <c r="R113" s="12">
        <f t="shared" si="19"/>
        <v>0</v>
      </c>
      <c r="S113" s="57"/>
      <c r="T113" s="15">
        <v>0.06</v>
      </c>
      <c r="U113" s="15">
        <f t="shared" si="20"/>
        <v>0</v>
      </c>
    </row>
    <row r="114" spans="1:23" x14ac:dyDescent="0.2">
      <c r="A114" s="36" t="s">
        <v>215</v>
      </c>
      <c r="B114" s="36" t="s">
        <v>161</v>
      </c>
      <c r="C114" s="36">
        <v>90444300</v>
      </c>
      <c r="D114" s="36" t="s">
        <v>277</v>
      </c>
      <c r="E114" s="12" t="s">
        <v>46</v>
      </c>
      <c r="F114" s="12">
        <v>300</v>
      </c>
      <c r="G114" s="12">
        <v>10</v>
      </c>
      <c r="H114" s="12">
        <v>200</v>
      </c>
      <c r="I114" s="12"/>
      <c r="J114" s="12"/>
      <c r="K114" s="12"/>
      <c r="L114" s="12"/>
      <c r="M114" s="12">
        <v>200</v>
      </c>
      <c r="N114" s="12"/>
      <c r="O114" s="12"/>
      <c r="P114" s="13"/>
      <c r="Q114" s="12">
        <f t="shared" si="18"/>
        <v>200</v>
      </c>
      <c r="R114" s="12">
        <f t="shared" si="19"/>
        <v>1</v>
      </c>
      <c r="S114" s="57"/>
      <c r="T114" s="15">
        <v>0.06</v>
      </c>
      <c r="U114" s="15">
        <f t="shared" si="20"/>
        <v>0.06</v>
      </c>
    </row>
    <row r="115" spans="1:23" x14ac:dyDescent="0.2">
      <c r="A115" s="11" t="s">
        <v>206</v>
      </c>
      <c r="B115" s="11" t="s">
        <v>114</v>
      </c>
      <c r="C115" s="11" t="s">
        <v>206</v>
      </c>
      <c r="D115" s="11" t="s">
        <v>275</v>
      </c>
      <c r="E115" s="12">
        <v>20</v>
      </c>
      <c r="F115" s="12">
        <v>450</v>
      </c>
      <c r="G115" s="12">
        <v>10</v>
      </c>
      <c r="H115" s="12">
        <v>100</v>
      </c>
      <c r="I115" s="12"/>
      <c r="J115" s="12"/>
      <c r="K115" s="12"/>
      <c r="L115" s="12"/>
      <c r="M115" s="12"/>
      <c r="N115" s="12"/>
      <c r="O115" s="12"/>
      <c r="P115" s="25"/>
      <c r="Q115" s="12">
        <f t="shared" si="18"/>
        <v>0</v>
      </c>
      <c r="R115" s="12">
        <f t="shared" si="19"/>
        <v>0</v>
      </c>
      <c r="S115" s="57"/>
      <c r="T115" s="15">
        <v>0.08</v>
      </c>
      <c r="U115" s="15">
        <f t="shared" si="20"/>
        <v>0</v>
      </c>
    </row>
    <row r="116" spans="1:23" x14ac:dyDescent="0.2">
      <c r="A116" s="36" t="s">
        <v>113</v>
      </c>
      <c r="B116" s="36" t="s">
        <v>114</v>
      </c>
      <c r="C116" s="36">
        <v>90444400</v>
      </c>
      <c r="D116" s="36" t="s">
        <v>277</v>
      </c>
      <c r="E116" s="12" t="s">
        <v>46</v>
      </c>
      <c r="F116" s="12">
        <v>450</v>
      </c>
      <c r="G116" s="12">
        <v>10</v>
      </c>
      <c r="H116" s="12">
        <v>100</v>
      </c>
      <c r="I116" s="12"/>
      <c r="J116" s="12"/>
      <c r="K116" s="12"/>
      <c r="L116" s="12"/>
      <c r="M116" s="12">
        <v>100</v>
      </c>
      <c r="N116" s="12"/>
      <c r="O116" s="12"/>
      <c r="P116" s="13"/>
      <c r="Q116" s="12">
        <f t="shared" si="18"/>
        <v>100</v>
      </c>
      <c r="R116" s="12">
        <f t="shared" si="19"/>
        <v>1</v>
      </c>
      <c r="S116" s="57"/>
      <c r="T116" s="15">
        <v>0.08</v>
      </c>
      <c r="U116" s="15">
        <f t="shared" si="20"/>
        <v>0.08</v>
      </c>
    </row>
    <row r="117" spans="1:23" x14ac:dyDescent="0.2">
      <c r="A117" s="11" t="s">
        <v>115</v>
      </c>
      <c r="B117" s="11" t="s">
        <v>116</v>
      </c>
      <c r="C117" s="11" t="s">
        <v>115</v>
      </c>
      <c r="D117" s="11" t="s">
        <v>275</v>
      </c>
      <c r="E117" s="12">
        <v>20</v>
      </c>
      <c r="F117" s="12">
        <v>600</v>
      </c>
      <c r="G117" s="12">
        <v>10</v>
      </c>
      <c r="H117" s="12">
        <v>100</v>
      </c>
      <c r="I117" s="12"/>
      <c r="J117" s="12"/>
      <c r="K117" s="12"/>
      <c r="L117" s="12"/>
      <c r="M117" s="12"/>
      <c r="N117" s="12"/>
      <c r="O117" s="12"/>
      <c r="P117" s="13"/>
      <c r="Q117" s="12">
        <f t="shared" si="18"/>
        <v>0</v>
      </c>
      <c r="R117" s="12">
        <f t="shared" si="19"/>
        <v>0</v>
      </c>
      <c r="S117" s="57"/>
      <c r="T117" s="15">
        <v>0.06</v>
      </c>
      <c r="U117" s="15">
        <f t="shared" si="20"/>
        <v>0</v>
      </c>
    </row>
    <row r="118" spans="1:23" x14ac:dyDescent="0.2">
      <c r="A118" s="36" t="s">
        <v>188</v>
      </c>
      <c r="B118" s="36" t="s">
        <v>116</v>
      </c>
      <c r="C118" s="36">
        <v>90444600</v>
      </c>
      <c r="D118" s="36" t="s">
        <v>277</v>
      </c>
      <c r="E118" s="12" t="s">
        <v>46</v>
      </c>
      <c r="F118" s="12">
        <v>600</v>
      </c>
      <c r="G118" s="12">
        <v>10</v>
      </c>
      <c r="H118" s="12">
        <v>100</v>
      </c>
      <c r="I118" s="12"/>
      <c r="J118" s="12"/>
      <c r="K118" s="12"/>
      <c r="L118" s="12"/>
      <c r="M118" s="12"/>
      <c r="N118" s="12"/>
      <c r="O118" s="12"/>
      <c r="P118" s="13"/>
      <c r="Q118" s="12">
        <f t="shared" si="18"/>
        <v>0</v>
      </c>
      <c r="R118" s="12">
        <f t="shared" si="19"/>
        <v>0</v>
      </c>
      <c r="S118" s="57"/>
      <c r="T118" s="15">
        <v>0.06</v>
      </c>
      <c r="U118" s="15">
        <f t="shared" si="20"/>
        <v>0</v>
      </c>
    </row>
    <row r="119" spans="1:23" x14ac:dyDescent="0.2">
      <c r="A119" s="11" t="s">
        <v>117</v>
      </c>
      <c r="B119" s="11" t="s">
        <v>118</v>
      </c>
      <c r="C119" s="11" t="s">
        <v>117</v>
      </c>
      <c r="D119" s="11" t="s">
        <v>275</v>
      </c>
      <c r="E119" s="12">
        <v>20</v>
      </c>
      <c r="F119" s="12">
        <v>750</v>
      </c>
      <c r="G119" s="12">
        <v>10</v>
      </c>
      <c r="H119" s="12">
        <v>100</v>
      </c>
      <c r="I119" s="12"/>
      <c r="J119" s="12"/>
      <c r="K119" s="12"/>
      <c r="L119" s="12"/>
      <c r="M119" s="12"/>
      <c r="N119" s="12"/>
      <c r="O119" s="12"/>
      <c r="P119" s="13"/>
      <c r="Q119" s="12">
        <f t="shared" si="18"/>
        <v>0</v>
      </c>
      <c r="R119" s="12">
        <f t="shared" si="19"/>
        <v>0</v>
      </c>
      <c r="S119" s="57"/>
      <c r="T119" s="15">
        <v>7.0000000000000007E-2</v>
      </c>
      <c r="U119" s="15">
        <f t="shared" si="20"/>
        <v>0</v>
      </c>
    </row>
    <row r="120" spans="1:23" x14ac:dyDescent="0.2">
      <c r="A120" s="36" t="s">
        <v>189</v>
      </c>
      <c r="B120" s="36" t="s">
        <v>118</v>
      </c>
      <c r="C120" s="36">
        <v>90444700</v>
      </c>
      <c r="D120" s="36" t="s">
        <v>277</v>
      </c>
      <c r="E120" s="12" t="s">
        <v>46</v>
      </c>
      <c r="F120" s="12">
        <v>750</v>
      </c>
      <c r="G120" s="12">
        <v>10</v>
      </c>
      <c r="H120" s="12">
        <v>100</v>
      </c>
      <c r="I120" s="12"/>
      <c r="J120" s="12"/>
      <c r="K120" s="12"/>
      <c r="L120" s="12"/>
      <c r="M120" s="12"/>
      <c r="N120" s="12"/>
      <c r="O120" s="12"/>
      <c r="P120" s="13"/>
      <c r="Q120" s="12">
        <f t="shared" si="18"/>
        <v>0</v>
      </c>
      <c r="R120" s="12">
        <f t="shared" si="19"/>
        <v>0</v>
      </c>
      <c r="S120" s="57"/>
      <c r="T120" s="15">
        <v>7.0000000000000007E-2</v>
      </c>
      <c r="U120" s="15">
        <f t="shared" si="20"/>
        <v>0</v>
      </c>
    </row>
    <row r="121" spans="1:23" x14ac:dyDescent="0.2">
      <c r="A121" s="11" t="s">
        <v>119</v>
      </c>
      <c r="B121" s="11" t="s">
        <v>120</v>
      </c>
      <c r="C121" s="11" t="s">
        <v>119</v>
      </c>
      <c r="D121" s="11" t="s">
        <v>275</v>
      </c>
      <c r="E121" s="12">
        <v>20</v>
      </c>
      <c r="F121" s="12">
        <v>900</v>
      </c>
      <c r="G121" s="12">
        <v>10</v>
      </c>
      <c r="H121" s="12">
        <v>50</v>
      </c>
      <c r="I121" s="12"/>
      <c r="J121" s="12"/>
      <c r="K121" s="12"/>
      <c r="L121" s="12"/>
      <c r="M121" s="12"/>
      <c r="N121" s="12"/>
      <c r="O121" s="12"/>
      <c r="P121" s="13"/>
      <c r="Q121" s="12">
        <f t="shared" si="18"/>
        <v>0</v>
      </c>
      <c r="R121" s="12">
        <f t="shared" si="19"/>
        <v>0</v>
      </c>
      <c r="S121" s="57"/>
      <c r="T121" s="15">
        <v>0.08</v>
      </c>
      <c r="U121" s="15">
        <f t="shared" si="20"/>
        <v>0</v>
      </c>
    </row>
    <row r="122" spans="1:23" x14ac:dyDescent="0.2">
      <c r="A122" s="36" t="s">
        <v>263</v>
      </c>
      <c r="B122" s="36" t="s">
        <v>120</v>
      </c>
      <c r="C122" s="36">
        <v>90444800</v>
      </c>
      <c r="D122" s="36" t="s">
        <v>277</v>
      </c>
      <c r="E122" s="12" t="s">
        <v>46</v>
      </c>
      <c r="F122" s="12">
        <v>900</v>
      </c>
      <c r="G122" s="12">
        <v>10</v>
      </c>
      <c r="H122" s="12">
        <v>50</v>
      </c>
      <c r="I122" s="12"/>
      <c r="J122" s="12"/>
      <c r="K122" s="12"/>
      <c r="L122" s="12"/>
      <c r="M122" s="12"/>
      <c r="N122" s="12"/>
      <c r="O122" s="12"/>
      <c r="P122" s="13"/>
      <c r="Q122" s="12">
        <f t="shared" si="18"/>
        <v>0</v>
      </c>
      <c r="R122" s="12">
        <f t="shared" si="19"/>
        <v>0</v>
      </c>
      <c r="S122" s="57"/>
      <c r="T122" s="15">
        <v>0.08</v>
      </c>
      <c r="U122" s="15">
        <f t="shared" si="20"/>
        <v>0</v>
      </c>
    </row>
    <row r="123" spans="1:23" x14ac:dyDescent="0.2">
      <c r="A123" s="11" t="s">
        <v>121</v>
      </c>
      <c r="B123" s="11" t="s">
        <v>122</v>
      </c>
      <c r="C123" s="11" t="s">
        <v>121</v>
      </c>
      <c r="D123" s="11" t="s">
        <v>275</v>
      </c>
      <c r="E123" s="12">
        <v>20</v>
      </c>
      <c r="F123" s="12">
        <v>1200</v>
      </c>
      <c r="G123" s="12">
        <v>10</v>
      </c>
      <c r="H123" s="12">
        <v>50</v>
      </c>
      <c r="I123" s="12"/>
      <c r="J123" s="12"/>
      <c r="K123" s="12"/>
      <c r="L123" s="12"/>
      <c r="M123" s="12"/>
      <c r="N123" s="12"/>
      <c r="O123" s="12"/>
      <c r="P123" s="13"/>
      <c r="Q123" s="12">
        <f t="shared" si="18"/>
        <v>0</v>
      </c>
      <c r="R123" s="12">
        <f t="shared" si="19"/>
        <v>0</v>
      </c>
      <c r="S123" s="57"/>
      <c r="T123" s="15">
        <v>0.11</v>
      </c>
      <c r="U123" s="15">
        <f t="shared" si="20"/>
        <v>0</v>
      </c>
    </row>
    <row r="124" spans="1:23" x14ac:dyDescent="0.2">
      <c r="A124" s="11" t="s">
        <v>207</v>
      </c>
      <c r="B124" s="11" t="s">
        <v>208</v>
      </c>
      <c r="C124" s="11" t="s">
        <v>207</v>
      </c>
      <c r="D124" s="11" t="s">
        <v>275</v>
      </c>
      <c r="E124" s="12">
        <v>20</v>
      </c>
      <c r="F124" s="12">
        <v>1500</v>
      </c>
      <c r="G124" s="12">
        <v>10</v>
      </c>
      <c r="H124" s="12">
        <v>50</v>
      </c>
      <c r="I124" s="12"/>
      <c r="J124" s="12"/>
      <c r="K124" s="12"/>
      <c r="L124" s="12"/>
      <c r="M124" s="12"/>
      <c r="N124" s="12"/>
      <c r="O124" s="12"/>
      <c r="P124" s="13"/>
      <c r="Q124" s="12">
        <f t="shared" si="18"/>
        <v>0</v>
      </c>
      <c r="R124" s="12">
        <f t="shared" si="19"/>
        <v>0</v>
      </c>
      <c r="S124" s="57"/>
      <c r="T124" s="15">
        <v>7.0000000000000007E-2</v>
      </c>
      <c r="U124" s="15">
        <f t="shared" si="20"/>
        <v>0</v>
      </c>
    </row>
    <row r="125" spans="1:23" x14ac:dyDescent="0.2">
      <c r="A125" s="11" t="s">
        <v>209</v>
      </c>
      <c r="B125" s="11" t="s">
        <v>210</v>
      </c>
      <c r="C125" s="11" t="s">
        <v>209</v>
      </c>
      <c r="D125" s="11" t="s">
        <v>275</v>
      </c>
      <c r="E125" s="12">
        <v>20</v>
      </c>
      <c r="F125" s="12">
        <v>1800</v>
      </c>
      <c r="G125" s="12">
        <v>10</v>
      </c>
      <c r="H125" s="12">
        <v>50</v>
      </c>
      <c r="I125" s="12"/>
      <c r="J125" s="12"/>
      <c r="K125" s="12"/>
      <c r="L125" s="12"/>
      <c r="M125" s="12"/>
      <c r="N125" s="12"/>
      <c r="O125" s="12"/>
      <c r="P125" s="13"/>
      <c r="Q125" s="12">
        <f t="shared" si="18"/>
        <v>0</v>
      </c>
      <c r="R125" s="12">
        <f t="shared" si="19"/>
        <v>0</v>
      </c>
      <c r="S125" s="58"/>
      <c r="T125" s="15">
        <v>0.09</v>
      </c>
      <c r="U125" s="15">
        <f t="shared" si="20"/>
        <v>0</v>
      </c>
      <c r="V125" s="43"/>
    </row>
    <row r="126" spans="1:23" x14ac:dyDescent="0.2">
      <c r="A126" s="11" t="s">
        <v>123</v>
      </c>
      <c r="B126" s="11" t="s">
        <v>124</v>
      </c>
      <c r="C126" s="11" t="s">
        <v>123</v>
      </c>
      <c r="D126" s="11" t="s">
        <v>275</v>
      </c>
      <c r="E126" s="12">
        <v>25</v>
      </c>
      <c r="F126" s="12">
        <v>150</v>
      </c>
      <c r="G126" s="12">
        <v>10</v>
      </c>
      <c r="H126" s="12">
        <v>200</v>
      </c>
      <c r="I126" s="12"/>
      <c r="J126" s="12"/>
      <c r="K126" s="12"/>
      <c r="L126" s="12"/>
      <c r="M126" s="12"/>
      <c r="N126" s="12"/>
      <c r="O126" s="12"/>
      <c r="P126" s="13"/>
      <c r="Q126" s="12">
        <f t="shared" si="18"/>
        <v>0</v>
      </c>
      <c r="R126" s="12">
        <f t="shared" si="19"/>
        <v>0</v>
      </c>
      <c r="S126" s="57"/>
      <c r="T126" s="15">
        <v>0.04</v>
      </c>
      <c r="U126" s="15">
        <f t="shared" si="20"/>
        <v>0</v>
      </c>
      <c r="V126" s="43">
        <f>SUM(U126:U143)</f>
        <v>1.4</v>
      </c>
      <c r="W126" s="3">
        <f>V126*100/$V$144</f>
        <v>7.8387458006718926</v>
      </c>
    </row>
    <row r="127" spans="1:23" x14ac:dyDescent="0.2">
      <c r="A127" s="36" t="s">
        <v>257</v>
      </c>
      <c r="B127" s="36" t="s">
        <v>124</v>
      </c>
      <c r="C127" s="36">
        <v>90445200</v>
      </c>
      <c r="D127" s="36" t="s">
        <v>277</v>
      </c>
      <c r="E127" s="12">
        <v>25</v>
      </c>
      <c r="F127" s="12">
        <v>150</v>
      </c>
      <c r="G127" s="12">
        <v>10</v>
      </c>
      <c r="H127" s="12">
        <v>200</v>
      </c>
      <c r="I127" s="12"/>
      <c r="J127" s="12"/>
      <c r="K127" s="12"/>
      <c r="L127" s="12"/>
      <c r="M127" s="12"/>
      <c r="N127" s="12"/>
      <c r="O127" s="12"/>
      <c r="P127" s="13"/>
      <c r="Q127" s="12">
        <f t="shared" si="18"/>
        <v>0</v>
      </c>
      <c r="R127" s="12">
        <f t="shared" si="19"/>
        <v>0</v>
      </c>
      <c r="S127" s="57"/>
      <c r="T127" s="15">
        <v>0.04</v>
      </c>
      <c r="U127" s="15">
        <f t="shared" si="20"/>
        <v>0</v>
      </c>
    </row>
    <row r="128" spans="1:23" x14ac:dyDescent="0.2">
      <c r="A128" s="11" t="s">
        <v>125</v>
      </c>
      <c r="B128" s="11" t="s">
        <v>126</v>
      </c>
      <c r="C128" s="11" t="s">
        <v>125</v>
      </c>
      <c r="D128" s="11" t="s">
        <v>275</v>
      </c>
      <c r="E128" s="12">
        <v>25</v>
      </c>
      <c r="F128" s="12">
        <v>300</v>
      </c>
      <c r="G128" s="12">
        <v>10</v>
      </c>
      <c r="H128" s="12">
        <v>100</v>
      </c>
      <c r="I128" s="12"/>
      <c r="J128" s="12"/>
      <c r="K128" s="12">
        <v>100</v>
      </c>
      <c r="L128" s="12"/>
      <c r="M128" s="12"/>
      <c r="N128" s="12"/>
      <c r="O128" s="12"/>
      <c r="P128" s="13"/>
      <c r="Q128" s="12">
        <f t="shared" si="18"/>
        <v>100</v>
      </c>
      <c r="R128" s="12">
        <f t="shared" si="19"/>
        <v>1</v>
      </c>
      <c r="S128" s="57"/>
      <c r="T128" s="15">
        <v>0.04</v>
      </c>
      <c r="U128" s="15">
        <f t="shared" si="20"/>
        <v>0.04</v>
      </c>
    </row>
    <row r="129" spans="1:23" x14ac:dyDescent="0.2">
      <c r="A129" s="36" t="s">
        <v>127</v>
      </c>
      <c r="B129" s="36" t="s">
        <v>126</v>
      </c>
      <c r="C129" s="36">
        <v>90445300</v>
      </c>
      <c r="D129" s="36" t="s">
        <v>277</v>
      </c>
      <c r="E129" s="12" t="s">
        <v>63</v>
      </c>
      <c r="F129" s="12">
        <v>300</v>
      </c>
      <c r="G129" s="12">
        <v>10</v>
      </c>
      <c r="H129" s="12">
        <v>100</v>
      </c>
      <c r="I129" s="12"/>
      <c r="J129" s="12">
        <v>200</v>
      </c>
      <c r="K129" s="12">
        <v>300</v>
      </c>
      <c r="L129" s="12"/>
      <c r="M129" s="12">
        <v>200</v>
      </c>
      <c r="N129" s="12"/>
      <c r="O129" s="12"/>
      <c r="P129" s="13"/>
      <c r="Q129" s="12">
        <f t="shared" si="18"/>
        <v>700</v>
      </c>
      <c r="R129" s="12">
        <f t="shared" si="19"/>
        <v>7</v>
      </c>
      <c r="S129" s="57"/>
      <c r="T129" s="15">
        <v>0.04</v>
      </c>
      <c r="U129" s="15">
        <f t="shared" si="20"/>
        <v>0.28000000000000003</v>
      </c>
    </row>
    <row r="130" spans="1:23" x14ac:dyDescent="0.2">
      <c r="A130" s="11" t="s">
        <v>128</v>
      </c>
      <c r="B130" s="11" t="s">
        <v>129</v>
      </c>
      <c r="C130" s="11" t="s">
        <v>128</v>
      </c>
      <c r="D130" s="11" t="s">
        <v>275</v>
      </c>
      <c r="E130" s="12">
        <v>25</v>
      </c>
      <c r="F130" s="12">
        <v>450</v>
      </c>
      <c r="G130" s="12">
        <v>10</v>
      </c>
      <c r="H130" s="12">
        <v>100</v>
      </c>
      <c r="I130" s="12"/>
      <c r="J130" s="12"/>
      <c r="K130" s="12"/>
      <c r="L130" s="12"/>
      <c r="M130" s="12"/>
      <c r="N130" s="12"/>
      <c r="O130" s="12"/>
      <c r="P130" s="13"/>
      <c r="Q130" s="12">
        <f t="shared" si="18"/>
        <v>0</v>
      </c>
      <c r="R130" s="12">
        <f t="shared" si="19"/>
        <v>0</v>
      </c>
      <c r="S130" s="57"/>
      <c r="T130" s="15">
        <v>0.06</v>
      </c>
      <c r="U130" s="15">
        <f t="shared" si="20"/>
        <v>0</v>
      </c>
    </row>
    <row r="131" spans="1:23" x14ac:dyDescent="0.2">
      <c r="A131" s="36" t="s">
        <v>190</v>
      </c>
      <c r="B131" s="36" t="s">
        <v>129</v>
      </c>
      <c r="C131" s="36">
        <v>90445400</v>
      </c>
      <c r="D131" s="36" t="s">
        <v>277</v>
      </c>
      <c r="E131" s="12" t="s">
        <v>63</v>
      </c>
      <c r="F131" s="12">
        <v>450</v>
      </c>
      <c r="G131" s="12">
        <v>10</v>
      </c>
      <c r="H131" s="12">
        <v>100</v>
      </c>
      <c r="I131" s="12"/>
      <c r="J131" s="12"/>
      <c r="K131" s="12"/>
      <c r="L131" s="12"/>
      <c r="M131" s="12"/>
      <c r="N131" s="12"/>
      <c r="O131" s="12"/>
      <c r="P131" s="13"/>
      <c r="Q131" s="12">
        <f t="shared" si="18"/>
        <v>0</v>
      </c>
      <c r="R131" s="12">
        <f t="shared" si="19"/>
        <v>0</v>
      </c>
      <c r="S131" s="57"/>
      <c r="T131" s="15">
        <v>0.06</v>
      </c>
      <c r="U131" s="15">
        <f t="shared" si="20"/>
        <v>0</v>
      </c>
    </row>
    <row r="132" spans="1:23" x14ac:dyDescent="0.2">
      <c r="A132" s="11" t="s">
        <v>130</v>
      </c>
      <c r="B132" s="11" t="s">
        <v>131</v>
      </c>
      <c r="C132" s="11" t="s">
        <v>130</v>
      </c>
      <c r="D132" s="11" t="s">
        <v>275</v>
      </c>
      <c r="E132" s="12">
        <v>25</v>
      </c>
      <c r="F132" s="12">
        <v>600</v>
      </c>
      <c r="G132" s="12">
        <v>10</v>
      </c>
      <c r="H132" s="12">
        <v>50</v>
      </c>
      <c r="I132" s="12"/>
      <c r="J132" s="12"/>
      <c r="K132" s="12"/>
      <c r="L132" s="12"/>
      <c r="M132" s="12"/>
      <c r="N132" s="12"/>
      <c r="O132" s="12"/>
      <c r="P132" s="13"/>
      <c r="Q132" s="12">
        <f t="shared" si="18"/>
        <v>0</v>
      </c>
      <c r="R132" s="12">
        <f t="shared" si="19"/>
        <v>0</v>
      </c>
      <c r="S132" s="57"/>
      <c r="T132" s="15">
        <v>0.04</v>
      </c>
      <c r="U132" s="15">
        <f t="shared" si="20"/>
        <v>0</v>
      </c>
    </row>
    <row r="133" spans="1:23" x14ac:dyDescent="0.2">
      <c r="A133" s="36" t="s">
        <v>211</v>
      </c>
      <c r="B133" s="36" t="s">
        <v>131</v>
      </c>
      <c r="C133" s="36">
        <v>90445600</v>
      </c>
      <c r="D133" s="36" t="s">
        <v>277</v>
      </c>
      <c r="E133" s="12">
        <v>25</v>
      </c>
      <c r="F133" s="12">
        <v>600</v>
      </c>
      <c r="G133" s="12">
        <v>10</v>
      </c>
      <c r="H133" s="12">
        <v>50</v>
      </c>
      <c r="I133" s="12"/>
      <c r="J133" s="12">
        <v>150</v>
      </c>
      <c r="K133" s="12">
        <v>300</v>
      </c>
      <c r="L133" s="12"/>
      <c r="M133" s="12"/>
      <c r="N133" s="12"/>
      <c r="O133" s="12"/>
      <c r="P133" s="13"/>
      <c r="Q133" s="12">
        <f t="shared" si="18"/>
        <v>450</v>
      </c>
      <c r="R133" s="12">
        <f t="shared" si="19"/>
        <v>9</v>
      </c>
      <c r="S133" s="57"/>
      <c r="T133" s="15">
        <v>0.04</v>
      </c>
      <c r="U133" s="15">
        <f t="shared" si="20"/>
        <v>0.36</v>
      </c>
    </row>
    <row r="134" spans="1:23" x14ac:dyDescent="0.2">
      <c r="A134" s="11" t="s">
        <v>162</v>
      </c>
      <c r="B134" s="11" t="s">
        <v>163</v>
      </c>
      <c r="C134" s="11" t="s">
        <v>162</v>
      </c>
      <c r="D134" s="11" t="s">
        <v>275</v>
      </c>
      <c r="E134" s="12">
        <v>25</v>
      </c>
      <c r="F134" s="12">
        <v>750</v>
      </c>
      <c r="G134" s="12">
        <v>10</v>
      </c>
      <c r="H134" s="12">
        <v>50</v>
      </c>
      <c r="I134" s="12"/>
      <c r="J134" s="12"/>
      <c r="K134" s="12"/>
      <c r="L134" s="12"/>
      <c r="M134" s="12"/>
      <c r="N134" s="12"/>
      <c r="O134" s="12"/>
      <c r="P134" s="13"/>
      <c r="Q134" s="12">
        <f t="shared" si="18"/>
        <v>0</v>
      </c>
      <c r="R134" s="12">
        <f t="shared" si="19"/>
        <v>0</v>
      </c>
      <c r="S134" s="57"/>
      <c r="T134" s="15">
        <v>0.04</v>
      </c>
      <c r="U134" s="15">
        <f t="shared" si="20"/>
        <v>0</v>
      </c>
    </row>
    <row r="135" spans="1:23" x14ac:dyDescent="0.2">
      <c r="A135" s="36" t="s">
        <v>218</v>
      </c>
      <c r="B135" s="36" t="s">
        <v>163</v>
      </c>
      <c r="C135" s="31" t="s">
        <v>219</v>
      </c>
      <c r="D135" s="36" t="s">
        <v>277</v>
      </c>
      <c r="E135" s="12">
        <v>25</v>
      </c>
      <c r="F135" s="12">
        <v>750</v>
      </c>
      <c r="G135" s="12">
        <v>10</v>
      </c>
      <c r="H135" s="12">
        <v>50</v>
      </c>
      <c r="I135" s="12"/>
      <c r="J135" s="12"/>
      <c r="K135" s="12"/>
      <c r="L135" s="12"/>
      <c r="M135" s="12"/>
      <c r="N135" s="12"/>
      <c r="O135" s="12"/>
      <c r="P135" s="13"/>
      <c r="Q135" s="12">
        <f t="shared" si="18"/>
        <v>0</v>
      </c>
      <c r="R135" s="12">
        <f t="shared" si="19"/>
        <v>0</v>
      </c>
      <c r="S135" s="57"/>
      <c r="T135" s="15">
        <v>0.04</v>
      </c>
      <c r="U135" s="15">
        <f t="shared" si="20"/>
        <v>0</v>
      </c>
    </row>
    <row r="136" spans="1:23" x14ac:dyDescent="0.2">
      <c r="A136" s="11" t="s">
        <v>132</v>
      </c>
      <c r="B136" s="11" t="s">
        <v>133</v>
      </c>
      <c r="C136" s="11" t="s">
        <v>132</v>
      </c>
      <c r="D136" s="11" t="s">
        <v>275</v>
      </c>
      <c r="E136" s="12">
        <v>25</v>
      </c>
      <c r="F136" s="12">
        <v>900</v>
      </c>
      <c r="G136" s="12">
        <v>10</v>
      </c>
      <c r="H136" s="12">
        <v>50</v>
      </c>
      <c r="I136" s="12"/>
      <c r="J136" s="12"/>
      <c r="K136" s="12"/>
      <c r="L136" s="12"/>
      <c r="M136" s="12"/>
      <c r="N136" s="12"/>
      <c r="O136" s="12">
        <v>200</v>
      </c>
      <c r="P136" s="13"/>
      <c r="Q136" s="12">
        <f t="shared" si="18"/>
        <v>200</v>
      </c>
      <c r="R136" s="12">
        <f t="shared" si="19"/>
        <v>4</v>
      </c>
      <c r="S136" s="57"/>
      <c r="T136" s="15">
        <v>0.06</v>
      </c>
      <c r="U136" s="15">
        <f t="shared" si="20"/>
        <v>0.24</v>
      </c>
    </row>
    <row r="137" spans="1:23" x14ac:dyDescent="0.2">
      <c r="A137" s="36" t="s">
        <v>264</v>
      </c>
      <c r="B137" s="36" t="s">
        <v>133</v>
      </c>
      <c r="C137" s="31" t="s">
        <v>265</v>
      </c>
      <c r="D137" s="36" t="s">
        <v>277</v>
      </c>
      <c r="E137" s="12">
        <v>25</v>
      </c>
      <c r="F137" s="12">
        <v>900</v>
      </c>
      <c r="G137" s="12">
        <v>10</v>
      </c>
      <c r="H137" s="12">
        <v>50</v>
      </c>
      <c r="I137" s="12"/>
      <c r="J137" s="12"/>
      <c r="K137" s="12"/>
      <c r="L137" s="12"/>
      <c r="M137" s="12"/>
      <c r="N137" s="12"/>
      <c r="O137" s="12">
        <v>200</v>
      </c>
      <c r="P137" s="13"/>
      <c r="Q137" s="12">
        <f t="shared" si="18"/>
        <v>200</v>
      </c>
      <c r="R137" s="12">
        <f t="shared" si="19"/>
        <v>4</v>
      </c>
      <c r="S137" s="57"/>
      <c r="T137" s="15">
        <v>0.06</v>
      </c>
      <c r="U137" s="15">
        <f t="shared" si="20"/>
        <v>0.24</v>
      </c>
    </row>
    <row r="138" spans="1:23" x14ac:dyDescent="0.2">
      <c r="A138" s="11" t="s">
        <v>134</v>
      </c>
      <c r="B138" s="11" t="s">
        <v>135</v>
      </c>
      <c r="C138" s="11" t="s">
        <v>134</v>
      </c>
      <c r="D138" s="11" t="s">
        <v>275</v>
      </c>
      <c r="E138" s="12">
        <v>25</v>
      </c>
      <c r="F138" s="12">
        <v>1200</v>
      </c>
      <c r="G138" s="12">
        <v>10</v>
      </c>
      <c r="H138" s="12">
        <v>50</v>
      </c>
      <c r="I138" s="12"/>
      <c r="J138" s="12"/>
      <c r="K138" s="12"/>
      <c r="L138" s="12"/>
      <c r="M138" s="12"/>
      <c r="N138" s="12"/>
      <c r="O138" s="12"/>
      <c r="P138" s="13"/>
      <c r="Q138" s="12">
        <f t="shared" si="18"/>
        <v>0</v>
      </c>
      <c r="R138" s="12">
        <f t="shared" si="19"/>
        <v>0</v>
      </c>
      <c r="S138" s="57"/>
      <c r="T138" s="15">
        <v>0.08</v>
      </c>
      <c r="U138" s="15">
        <f t="shared" si="20"/>
        <v>0</v>
      </c>
    </row>
    <row r="139" spans="1:23" x14ac:dyDescent="0.2">
      <c r="A139" s="26" t="s">
        <v>451</v>
      </c>
      <c r="B139" s="36" t="s">
        <v>135</v>
      </c>
      <c r="C139" s="26">
        <v>90445810</v>
      </c>
      <c r="D139" s="36" t="s">
        <v>277</v>
      </c>
      <c r="E139" s="12" t="s">
        <v>63</v>
      </c>
      <c r="F139" s="12">
        <v>1200</v>
      </c>
      <c r="G139" s="12">
        <v>10</v>
      </c>
      <c r="H139" s="12">
        <v>50</v>
      </c>
      <c r="I139" s="12"/>
      <c r="J139" s="12"/>
      <c r="K139" s="12"/>
      <c r="L139" s="12"/>
      <c r="M139" s="12"/>
      <c r="N139" s="12"/>
      <c r="O139" s="12"/>
      <c r="P139" s="13"/>
      <c r="Q139" s="12">
        <f t="shared" si="18"/>
        <v>0</v>
      </c>
      <c r="R139" s="12">
        <f t="shared" si="19"/>
        <v>0</v>
      </c>
      <c r="S139" s="57"/>
      <c r="T139" s="15">
        <v>0.08</v>
      </c>
      <c r="U139" s="15">
        <f t="shared" si="20"/>
        <v>0</v>
      </c>
    </row>
    <row r="140" spans="1:23" x14ac:dyDescent="0.2">
      <c r="A140" s="11" t="s">
        <v>238</v>
      </c>
      <c r="B140" s="11" t="s">
        <v>239</v>
      </c>
      <c r="C140" s="11" t="s">
        <v>238</v>
      </c>
      <c r="D140" s="11" t="s">
        <v>275</v>
      </c>
      <c r="E140" s="12">
        <v>25</v>
      </c>
      <c r="F140" s="12">
        <v>1524</v>
      </c>
      <c r="G140" s="12">
        <v>10</v>
      </c>
      <c r="H140" s="12">
        <v>50</v>
      </c>
      <c r="I140" s="12"/>
      <c r="J140" s="12"/>
      <c r="K140" s="12"/>
      <c r="L140" s="12"/>
      <c r="M140" s="12"/>
      <c r="N140" s="12"/>
      <c r="O140" s="12"/>
      <c r="P140" s="13"/>
      <c r="Q140" s="12">
        <f t="shared" si="18"/>
        <v>0</v>
      </c>
      <c r="R140" s="12">
        <f t="shared" si="19"/>
        <v>0</v>
      </c>
      <c r="S140" s="57"/>
      <c r="T140" s="15">
        <v>0.08</v>
      </c>
      <c r="U140" s="15">
        <f t="shared" si="20"/>
        <v>0</v>
      </c>
    </row>
    <row r="141" spans="1:23" x14ac:dyDescent="0.2">
      <c r="A141" s="11" t="s">
        <v>164</v>
      </c>
      <c r="B141" s="11" t="s">
        <v>165</v>
      </c>
      <c r="C141" s="11" t="s">
        <v>164</v>
      </c>
      <c r="D141" s="11" t="s">
        <v>275</v>
      </c>
      <c r="E141" s="12">
        <v>25</v>
      </c>
      <c r="F141" s="12">
        <v>1800</v>
      </c>
      <c r="G141" s="12">
        <v>10</v>
      </c>
      <c r="H141" s="12">
        <v>50</v>
      </c>
      <c r="I141" s="12"/>
      <c r="J141" s="12"/>
      <c r="K141" s="12"/>
      <c r="L141" s="12"/>
      <c r="M141" s="12"/>
      <c r="N141" s="12"/>
      <c r="O141" s="12"/>
      <c r="P141" s="13"/>
      <c r="Q141" s="12">
        <f t="shared" si="18"/>
        <v>0</v>
      </c>
      <c r="R141" s="12">
        <f t="shared" si="19"/>
        <v>0</v>
      </c>
      <c r="S141" s="57"/>
      <c r="T141" s="15">
        <v>0.12</v>
      </c>
      <c r="U141" s="15">
        <f t="shared" si="20"/>
        <v>0</v>
      </c>
    </row>
    <row r="142" spans="1:23" x14ac:dyDescent="0.2">
      <c r="A142" s="36" t="s">
        <v>227</v>
      </c>
      <c r="B142" s="36" t="s">
        <v>165</v>
      </c>
      <c r="C142" s="36">
        <v>90445900</v>
      </c>
      <c r="D142" s="36" t="s">
        <v>277</v>
      </c>
      <c r="E142" s="12">
        <v>25</v>
      </c>
      <c r="F142" s="12">
        <v>1800</v>
      </c>
      <c r="G142" s="12">
        <v>10</v>
      </c>
      <c r="H142" s="12">
        <v>50</v>
      </c>
      <c r="I142" s="12"/>
      <c r="J142" s="12"/>
      <c r="K142" s="12"/>
      <c r="L142" s="12"/>
      <c r="M142" s="12"/>
      <c r="N142" s="12">
        <v>100</v>
      </c>
      <c r="O142" s="12"/>
      <c r="P142" s="13"/>
      <c r="Q142" s="12">
        <f t="shared" si="18"/>
        <v>100</v>
      </c>
      <c r="R142" s="12">
        <f t="shared" si="19"/>
        <v>2</v>
      </c>
      <c r="S142" s="57"/>
      <c r="T142" s="15">
        <v>0.12</v>
      </c>
      <c r="U142" s="15">
        <f t="shared" si="20"/>
        <v>0.24</v>
      </c>
      <c r="V142" s="43"/>
    </row>
    <row r="143" spans="1:23" x14ac:dyDescent="0.2">
      <c r="A143" s="36" t="s">
        <v>301</v>
      </c>
      <c r="B143" s="36" t="s">
        <v>302</v>
      </c>
      <c r="C143" s="36">
        <v>90446000</v>
      </c>
      <c r="D143" s="36" t="s">
        <v>277</v>
      </c>
      <c r="E143" s="12">
        <v>25</v>
      </c>
      <c r="F143" s="12">
        <v>2400</v>
      </c>
      <c r="G143" s="12">
        <v>10</v>
      </c>
      <c r="H143" s="12">
        <v>50</v>
      </c>
      <c r="I143" s="12"/>
      <c r="J143" s="12"/>
      <c r="K143" s="12"/>
      <c r="L143" s="12"/>
      <c r="M143" s="12"/>
      <c r="N143" s="12"/>
      <c r="O143" s="12"/>
      <c r="P143" s="13"/>
      <c r="Q143" s="12">
        <f t="shared" si="18"/>
        <v>0</v>
      </c>
      <c r="R143" s="12">
        <f t="shared" si="19"/>
        <v>0</v>
      </c>
      <c r="S143" s="57"/>
      <c r="T143" s="15">
        <v>0.12</v>
      </c>
      <c r="U143" s="15">
        <f t="shared" si="20"/>
        <v>0</v>
      </c>
      <c r="V143" s="43"/>
    </row>
    <row r="144" spans="1:23" x14ac:dyDescent="0.2">
      <c r="A144" s="305"/>
      <c r="B144" s="305"/>
      <c r="C144" s="305"/>
      <c r="D144" s="305"/>
      <c r="E144" s="305"/>
      <c r="F144" s="305"/>
      <c r="G144" s="305"/>
      <c r="H144" s="305"/>
      <c r="I144" s="36">
        <f t="shared" ref="I144:R144" si="21">SUBTOTAL(9,I5:I143)</f>
        <v>300</v>
      </c>
      <c r="J144" s="36">
        <f>SUBTOTAL(9,J5:J143)</f>
        <v>350</v>
      </c>
      <c r="K144" s="36">
        <f t="shared" ref="K144:N144" si="22">SUBTOTAL(9,K5:K143)</f>
        <v>1050</v>
      </c>
      <c r="L144" s="36">
        <f t="shared" si="22"/>
        <v>200</v>
      </c>
      <c r="M144" s="36">
        <f t="shared" si="22"/>
        <v>3825</v>
      </c>
      <c r="N144" s="36">
        <f t="shared" si="22"/>
        <v>15300</v>
      </c>
      <c r="O144" s="36">
        <f t="shared" si="21"/>
        <v>9370</v>
      </c>
      <c r="P144" s="36">
        <f t="shared" si="21"/>
        <v>0</v>
      </c>
      <c r="Q144" s="36">
        <f t="shared" si="21"/>
        <v>30395</v>
      </c>
      <c r="R144" s="36">
        <f t="shared" si="21"/>
        <v>310</v>
      </c>
      <c r="S144" s="59"/>
      <c r="T144" s="12"/>
      <c r="U144" s="36">
        <f>SUBTOTAL(9,U5:U143)</f>
        <v>19.769999999999992</v>
      </c>
      <c r="V144" s="3">
        <f>SUM(V13:V143)</f>
        <v>17.86</v>
      </c>
      <c r="W144" s="3">
        <f>SUM(W13:W143)</f>
        <v>100</v>
      </c>
    </row>
    <row r="145" spans="1:21" x14ac:dyDescent="0.2">
      <c r="A145" s="305"/>
      <c r="B145" s="305"/>
      <c r="C145" s="305"/>
      <c r="D145" s="305"/>
      <c r="E145" s="305"/>
      <c r="F145" s="305"/>
      <c r="G145" s="305"/>
      <c r="H145" s="305"/>
      <c r="I145" s="36">
        <v>1</v>
      </c>
      <c r="J145" s="36">
        <v>5</v>
      </c>
      <c r="K145" s="36">
        <v>14</v>
      </c>
      <c r="L145" s="36">
        <v>2</v>
      </c>
      <c r="M145" s="36">
        <v>34</v>
      </c>
      <c r="N145" s="36">
        <v>139</v>
      </c>
      <c r="O145" s="36">
        <v>115</v>
      </c>
      <c r="P145" s="36"/>
      <c r="Q145" s="36"/>
      <c r="R145" s="36">
        <f>SUM(I145:P145)</f>
        <v>310</v>
      </c>
      <c r="U145" s="3">
        <f>U144/30</f>
        <v>0.6589999999999997</v>
      </c>
    </row>
    <row r="146" spans="1:21" x14ac:dyDescent="0.2">
      <c r="A146" s="305"/>
      <c r="B146" s="305"/>
      <c r="C146" s="305"/>
      <c r="D146" s="305"/>
      <c r="E146" s="305"/>
      <c r="F146" s="305"/>
      <c r="G146" s="305"/>
      <c r="H146" s="305"/>
      <c r="I146" s="36">
        <v>0.13</v>
      </c>
      <c r="J146" s="36">
        <v>0.2</v>
      </c>
      <c r="K146" s="36">
        <v>0.92</v>
      </c>
      <c r="L146" s="36">
        <v>0.12</v>
      </c>
      <c r="M146" s="36">
        <v>2.2799999999999998</v>
      </c>
      <c r="N146" s="36">
        <v>7.94</v>
      </c>
      <c r="O146" s="36">
        <v>8.18</v>
      </c>
      <c r="P146" s="36"/>
      <c r="Q146" s="36"/>
      <c r="R146" s="36">
        <f>SUM(I146:P146)</f>
        <v>19.77</v>
      </c>
    </row>
    <row r="147" spans="1:21" x14ac:dyDescent="0.2">
      <c r="A147" s="34"/>
      <c r="B147" s="34"/>
      <c r="C147" s="34"/>
      <c r="D147" s="34"/>
      <c r="E147" s="34"/>
      <c r="F147" s="34"/>
      <c r="G147" s="34"/>
      <c r="H147" s="34"/>
    </row>
    <row r="148" spans="1:21" x14ac:dyDescent="0.2">
      <c r="A148" s="28" t="s">
        <v>136</v>
      </c>
      <c r="B148" s="28" t="s">
        <v>136</v>
      </c>
      <c r="C148" s="30"/>
      <c r="D148" s="30"/>
      <c r="E148" s="8" t="s">
        <v>10</v>
      </c>
      <c r="F148" s="8" t="s">
        <v>137</v>
      </c>
      <c r="G148" s="300" t="s">
        <v>138</v>
      </c>
      <c r="H148" s="301"/>
      <c r="I148" s="20"/>
      <c r="J148" s="20"/>
      <c r="K148" s="20"/>
      <c r="L148" s="20"/>
      <c r="M148" s="20"/>
      <c r="N148" s="20"/>
      <c r="O148" s="20"/>
      <c r="P148" s="20"/>
      <c r="Q148" s="12"/>
      <c r="R148" s="12"/>
      <c r="S148" s="35"/>
      <c r="T148" s="12"/>
      <c r="U148" s="15"/>
    </row>
    <row r="149" spans="1:21" x14ac:dyDescent="0.2">
      <c r="A149" s="36"/>
      <c r="B149" s="36"/>
      <c r="C149" s="36"/>
      <c r="D149" s="36"/>
      <c r="E149" s="8"/>
      <c r="F149" s="8"/>
      <c r="G149" s="8" t="s">
        <v>139</v>
      </c>
      <c r="H149" s="8" t="s">
        <v>140</v>
      </c>
      <c r="I149" s="8" t="s">
        <v>140</v>
      </c>
      <c r="J149" s="8" t="s">
        <v>140</v>
      </c>
      <c r="K149" s="8" t="s">
        <v>140</v>
      </c>
      <c r="L149" s="8" t="s">
        <v>140</v>
      </c>
      <c r="M149" s="8" t="s">
        <v>140</v>
      </c>
      <c r="N149" s="8" t="s">
        <v>140</v>
      </c>
      <c r="O149" s="8" t="s">
        <v>140</v>
      </c>
      <c r="P149" s="8" t="s">
        <v>140</v>
      </c>
      <c r="Q149" s="36" t="s">
        <v>140</v>
      </c>
      <c r="R149" s="36" t="s">
        <v>12</v>
      </c>
      <c r="S149" s="37"/>
      <c r="T149" s="12"/>
      <c r="U149" s="15"/>
    </row>
    <row r="150" spans="1:21" x14ac:dyDescent="0.2">
      <c r="A150" s="38" t="s">
        <v>142</v>
      </c>
      <c r="B150" s="38" t="s">
        <v>143</v>
      </c>
      <c r="C150" s="38" t="s">
        <v>142</v>
      </c>
      <c r="D150" s="38" t="s">
        <v>142</v>
      </c>
      <c r="E150" s="12">
        <v>13</v>
      </c>
      <c r="F150" s="12">
        <v>25</v>
      </c>
      <c r="G150" s="12">
        <v>5</v>
      </c>
      <c r="H150" s="12">
        <v>125</v>
      </c>
      <c r="I150" s="12"/>
      <c r="J150" s="12"/>
      <c r="K150" s="12"/>
      <c r="L150" s="12"/>
      <c r="M150" s="12"/>
      <c r="N150" s="12"/>
      <c r="O150" s="12"/>
      <c r="P150" s="12"/>
      <c r="Q150" s="12">
        <f>SUM(I150:P150)</f>
        <v>0</v>
      </c>
      <c r="R150" s="12">
        <f>$Q150/$H150</f>
        <v>0</v>
      </c>
      <c r="S150" s="39"/>
      <c r="T150" s="15">
        <v>0.09</v>
      </c>
      <c r="U150" s="15">
        <f>$R150*$T150</f>
        <v>0</v>
      </c>
    </row>
    <row r="151" spans="1:21" x14ac:dyDescent="0.2">
      <c r="A151" s="38" t="s">
        <v>144</v>
      </c>
      <c r="B151" s="38" t="s">
        <v>145</v>
      </c>
      <c r="C151" s="38" t="s">
        <v>144</v>
      </c>
      <c r="D151" s="38" t="s">
        <v>144</v>
      </c>
      <c r="E151" s="12">
        <v>19</v>
      </c>
      <c r="F151" s="12">
        <v>25</v>
      </c>
      <c r="G151" s="12">
        <v>5</v>
      </c>
      <c r="H151" s="12">
        <v>125</v>
      </c>
      <c r="I151" s="12"/>
      <c r="J151" s="12"/>
      <c r="K151" s="12"/>
      <c r="L151" s="12"/>
      <c r="M151" s="12"/>
      <c r="N151" s="12"/>
      <c r="O151" s="12"/>
      <c r="P151" s="12"/>
      <c r="Q151" s="12">
        <f>SUM(I151:P151)</f>
        <v>0</v>
      </c>
      <c r="R151" s="12">
        <f>$Q151/$H151</f>
        <v>0</v>
      </c>
      <c r="S151" s="39"/>
      <c r="T151" s="15">
        <v>0.15</v>
      </c>
      <c r="U151" s="15">
        <f>$R151*$T151</f>
        <v>0</v>
      </c>
    </row>
    <row r="152" spans="1:21" x14ac:dyDescent="0.2">
      <c r="B152" s="3"/>
      <c r="I152" s="36">
        <f t="shared" ref="I152:P152" si="23">SUM(I150:I151)</f>
        <v>0</v>
      </c>
      <c r="J152" s="36">
        <f t="shared" si="23"/>
        <v>0</v>
      </c>
      <c r="K152" s="36">
        <f t="shared" si="23"/>
        <v>0</v>
      </c>
      <c r="L152" s="36">
        <f t="shared" si="23"/>
        <v>0</v>
      </c>
      <c r="M152" s="36">
        <f t="shared" si="23"/>
        <v>0</v>
      </c>
      <c r="N152" s="36">
        <f t="shared" si="23"/>
        <v>0</v>
      </c>
      <c r="O152" s="36">
        <f t="shared" ref="O152" si="24">SUM(O150:O151)</f>
        <v>0</v>
      </c>
      <c r="P152" s="36">
        <f t="shared" si="23"/>
        <v>0</v>
      </c>
      <c r="Q152" s="36">
        <f>SUBTOTAL(9,Q150:Q151)</f>
        <v>0</v>
      </c>
      <c r="R152" s="36">
        <f>SUBTOTAL(9,R150:R151)</f>
        <v>0</v>
      </c>
      <c r="S152" s="37"/>
      <c r="T152" s="12"/>
      <c r="U152" s="33">
        <f>SUBTOTAL(9,U150:U151)</f>
        <v>0</v>
      </c>
    </row>
    <row r="153" spans="1:21" x14ac:dyDescent="0.2">
      <c r="B153" s="3"/>
      <c r="I153" s="40"/>
      <c r="J153" s="40"/>
      <c r="K153" s="40"/>
      <c r="L153" s="40"/>
      <c r="M153" s="40"/>
      <c r="N153" s="40"/>
      <c r="O153" s="40"/>
      <c r="P153" s="40"/>
      <c r="Q153" s="36">
        <v>0</v>
      </c>
      <c r="R153" s="36">
        <v>0</v>
      </c>
      <c r="S153" s="35"/>
      <c r="T153" s="12"/>
      <c r="U153" s="33">
        <v>0</v>
      </c>
    </row>
  </sheetData>
  <autoFilter ref="D3:D146"/>
  <mergeCells count="11">
    <mergeCell ref="T3:U3"/>
    <mergeCell ref="A1:H1"/>
    <mergeCell ref="A2:D2"/>
    <mergeCell ref="E2:H2"/>
    <mergeCell ref="G3:H3"/>
    <mergeCell ref="Q3:R3"/>
    <mergeCell ref="A109:B109"/>
    <mergeCell ref="A144:H144"/>
    <mergeCell ref="A145:H145"/>
    <mergeCell ref="A146:H146"/>
    <mergeCell ref="G148:H148"/>
  </mergeCells>
  <conditionalFormatting sqref="A5:XFD143">
    <cfRule type="expression" dxfId="391" priority="3">
      <formula>MOD(ROW(),2)</formula>
    </cfRule>
  </conditionalFormatting>
  <conditionalFormatting sqref="Q5:Q143">
    <cfRule type="cellIs" dxfId="390" priority="5" operator="greaterThan">
      <formula>10000</formula>
    </cfRule>
  </conditionalFormatting>
  <conditionalFormatting sqref="Q110:Q143">
    <cfRule type="cellIs" dxfId="389" priority="6" operator="greaterThan">
      <formula>2000</formula>
    </cfRule>
  </conditionalFormatting>
  <conditionalFormatting sqref="U5:U108">
    <cfRule type="cellIs" dxfId="388" priority="4" operator="greaterThan">
      <formula>10</formula>
    </cfRule>
  </conditionalFormatting>
  <conditionalFormatting sqref="U139">
    <cfRule type="cellIs" dxfId="387" priority="2" operator="greaterThan">
      <formula>10</formula>
    </cfRule>
  </conditionalFormatting>
  <pageMargins left="0.25" right="0.25" top="0.75" bottom="0.75" header="0.3" footer="0.3"/>
  <pageSetup paperSize="9" scale="69" fitToHeight="0" orientation="landscape" r:id="rId1"/>
  <headerFooter alignWithMargins="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8">
    <pageSetUpPr fitToPage="1"/>
  </sheetPr>
  <dimension ref="A1:X153"/>
  <sheetViews>
    <sheetView zoomScaleNormal="100" workbookViewId="0">
      <pane xSplit="4" ySplit="4" topLeftCell="E5" activePane="bottomRight" state="frozen"/>
      <selection pane="topRight" activeCell="D1" sqref="D1"/>
      <selection pane="bottomLeft" activeCell="A4" sqref="A4"/>
      <selection pane="bottomRight" activeCell="E5" sqref="E5"/>
    </sheetView>
  </sheetViews>
  <sheetFormatPr defaultColWidth="9.140625" defaultRowHeight="12.75" x14ac:dyDescent="0.2"/>
  <cols>
    <col min="1" max="1" width="12.5703125" style="3" customWidth="1"/>
    <col min="2" max="2" width="14" style="41" customWidth="1"/>
    <col min="3" max="3" width="14" style="3" bestFit="1" customWidth="1"/>
    <col min="4" max="4" width="12.28515625" style="3" customWidth="1"/>
    <col min="5" max="5" width="7.85546875" style="3" customWidth="1"/>
    <col min="6" max="6" width="8.5703125" style="3" customWidth="1"/>
    <col min="7" max="7" width="6.140625" style="3" customWidth="1"/>
    <col min="8" max="8" width="6.42578125" style="3" customWidth="1"/>
    <col min="9" max="16" width="10.140625" style="3" customWidth="1"/>
    <col min="17" max="17" width="8.28515625" style="3" customWidth="1"/>
    <col min="18" max="18" width="10.7109375" style="3" bestFit="1" customWidth="1"/>
    <col min="19" max="19" width="8.28515625" style="3" bestFit="1" customWidth="1"/>
    <col min="20" max="21" width="9.42578125" style="3" customWidth="1"/>
    <col min="22" max="22" width="9.28515625" style="3" customWidth="1"/>
    <col min="23" max="16384" width="9.140625" style="3"/>
  </cols>
  <sheetData>
    <row r="1" spans="1:24" x14ac:dyDescent="0.2">
      <c r="A1" s="303" t="s">
        <v>281</v>
      </c>
      <c r="B1" s="303"/>
      <c r="C1" s="303"/>
      <c r="D1" s="303"/>
      <c r="E1" s="303"/>
      <c r="F1" s="303"/>
      <c r="G1" s="303"/>
      <c r="H1" s="303"/>
      <c r="I1" s="30" t="s">
        <v>494</v>
      </c>
      <c r="J1" s="30" t="s">
        <v>498</v>
      </c>
      <c r="K1" s="30" t="s">
        <v>498</v>
      </c>
      <c r="L1" s="30" t="s">
        <v>498</v>
      </c>
      <c r="M1" s="30" t="s">
        <v>498</v>
      </c>
      <c r="N1" s="30" t="s">
        <v>498</v>
      </c>
      <c r="O1" s="30" t="s">
        <v>504</v>
      </c>
      <c r="P1" s="30"/>
      <c r="Q1" s="20"/>
      <c r="R1" s="20"/>
      <c r="S1" s="20"/>
    </row>
    <row r="2" spans="1:24" x14ac:dyDescent="0.2">
      <c r="A2" s="303" t="s">
        <v>505</v>
      </c>
      <c r="B2" s="303"/>
      <c r="C2" s="303"/>
      <c r="D2" s="303"/>
      <c r="E2" s="303"/>
      <c r="F2" s="303"/>
      <c r="G2" s="303"/>
      <c r="H2" s="303"/>
      <c r="I2" s="10"/>
      <c r="J2" s="10"/>
      <c r="K2" s="10"/>
      <c r="L2" s="10"/>
      <c r="M2" s="10"/>
      <c r="N2" s="10"/>
      <c r="O2" s="10"/>
      <c r="P2" s="10"/>
      <c r="Q2" s="8"/>
      <c r="R2" s="8"/>
      <c r="S2" s="8"/>
      <c r="T2" s="29"/>
      <c r="U2" s="29"/>
      <c r="V2" s="30"/>
    </row>
    <row r="3" spans="1:24" x14ac:dyDescent="0.2">
      <c r="A3" s="8" t="s">
        <v>0</v>
      </c>
      <c r="B3" s="8" t="s">
        <v>1</v>
      </c>
      <c r="C3" s="8" t="s">
        <v>2</v>
      </c>
      <c r="D3" s="8" t="s">
        <v>274</v>
      </c>
      <c r="E3" s="8" t="s">
        <v>3</v>
      </c>
      <c r="F3" s="8" t="s">
        <v>4</v>
      </c>
      <c r="G3" s="302" t="s">
        <v>5</v>
      </c>
      <c r="H3" s="302"/>
      <c r="I3" s="31" t="s">
        <v>465</v>
      </c>
      <c r="J3" s="31" t="s">
        <v>472</v>
      </c>
      <c r="K3" s="31" t="s">
        <v>482</v>
      </c>
      <c r="L3" s="31" t="s">
        <v>485</v>
      </c>
      <c r="M3" s="31" t="s">
        <v>491</v>
      </c>
      <c r="N3" s="31" t="s">
        <v>499</v>
      </c>
      <c r="O3" s="31" t="s">
        <v>502</v>
      </c>
      <c r="P3" s="31" t="s">
        <v>506</v>
      </c>
      <c r="Q3" s="36"/>
      <c r="R3" s="302" t="s">
        <v>6</v>
      </c>
      <c r="S3" s="302"/>
      <c r="T3" s="55"/>
      <c r="U3" s="300" t="s">
        <v>7</v>
      </c>
      <c r="V3" s="301"/>
    </row>
    <row r="4" spans="1:24" x14ac:dyDescent="0.2">
      <c r="A4" s="36" t="s">
        <v>8</v>
      </c>
      <c r="B4" s="36"/>
      <c r="C4" s="36"/>
      <c r="D4" s="36"/>
      <c r="E4" s="7" t="s">
        <v>9</v>
      </c>
      <c r="F4" s="36" t="s">
        <v>10</v>
      </c>
      <c r="G4" s="8" t="s">
        <v>11</v>
      </c>
      <c r="H4" s="8" t="s">
        <v>12</v>
      </c>
      <c r="I4" s="36" t="s">
        <v>466</v>
      </c>
      <c r="J4" s="36" t="s">
        <v>473</v>
      </c>
      <c r="K4" s="36" t="s">
        <v>483</v>
      </c>
      <c r="L4" s="36" t="s">
        <v>486</v>
      </c>
      <c r="M4" s="36" t="s">
        <v>492</v>
      </c>
      <c r="N4" s="36" t="s">
        <v>497</v>
      </c>
      <c r="O4" s="36" t="s">
        <v>503</v>
      </c>
      <c r="P4" s="36" t="s">
        <v>507</v>
      </c>
      <c r="Q4" s="36"/>
      <c r="R4" s="8" t="s">
        <v>13</v>
      </c>
      <c r="S4" s="8" t="s">
        <v>12</v>
      </c>
      <c r="T4" s="56"/>
      <c r="U4" s="10" t="s">
        <v>14</v>
      </c>
      <c r="V4" s="10" t="s">
        <v>15</v>
      </c>
    </row>
    <row r="5" spans="1:24" x14ac:dyDescent="0.2">
      <c r="A5" s="11" t="s">
        <v>383</v>
      </c>
      <c r="B5" s="11" t="s">
        <v>384</v>
      </c>
      <c r="C5" s="11" t="s">
        <v>383</v>
      </c>
      <c r="D5" s="11" t="s">
        <v>275</v>
      </c>
      <c r="E5" s="12">
        <v>15</v>
      </c>
      <c r="F5" s="12">
        <v>225</v>
      </c>
      <c r="G5" s="12">
        <v>10</v>
      </c>
      <c r="H5" s="12">
        <v>400</v>
      </c>
      <c r="I5" s="12"/>
      <c r="J5" s="12"/>
      <c r="K5" s="12"/>
      <c r="L5" s="12"/>
      <c r="M5" s="12"/>
      <c r="N5" s="12"/>
      <c r="O5" s="12"/>
      <c r="P5" s="12"/>
      <c r="Q5" s="13"/>
      <c r="R5" s="12">
        <f t="shared" ref="R5:R19" si="0">SUM(I5:Q5)</f>
        <v>0</v>
      </c>
      <c r="S5" s="12">
        <f t="shared" ref="S5:S19" si="1">$R5/$H5</f>
        <v>0</v>
      </c>
      <c r="T5" s="57"/>
      <c r="U5" s="15">
        <v>0.06</v>
      </c>
      <c r="V5" s="15">
        <f t="shared" ref="V5:V19" si="2">$S5*$U5</f>
        <v>0</v>
      </c>
      <c r="W5" s="43">
        <f>SUM(V5:V19)</f>
        <v>6.8500000000000005</v>
      </c>
      <c r="X5" s="3">
        <f>W5*100/$W$144</f>
        <v>16.132830899670278</v>
      </c>
    </row>
    <row r="6" spans="1:24" x14ac:dyDescent="0.2">
      <c r="A6" s="11" t="s">
        <v>385</v>
      </c>
      <c r="B6" s="11" t="s">
        <v>386</v>
      </c>
      <c r="C6" s="11" t="s">
        <v>385</v>
      </c>
      <c r="D6" s="11" t="s">
        <v>275</v>
      </c>
      <c r="E6" s="12">
        <v>15</v>
      </c>
      <c r="F6" s="12">
        <v>300</v>
      </c>
      <c r="G6" s="12">
        <v>10</v>
      </c>
      <c r="H6" s="12">
        <v>300</v>
      </c>
      <c r="I6" s="12"/>
      <c r="J6" s="12"/>
      <c r="K6" s="12"/>
      <c r="L6" s="12"/>
      <c r="M6" s="12"/>
      <c r="N6" s="12"/>
      <c r="O6" s="12"/>
      <c r="P6" s="12"/>
      <c r="Q6" s="13"/>
      <c r="R6" s="12">
        <f t="shared" si="0"/>
        <v>0</v>
      </c>
      <c r="S6" s="12">
        <f t="shared" si="1"/>
        <v>0</v>
      </c>
      <c r="T6" s="57"/>
      <c r="U6" s="15">
        <v>0.06</v>
      </c>
      <c r="V6" s="15">
        <f t="shared" si="2"/>
        <v>0</v>
      </c>
      <c r="W6" s="43"/>
    </row>
    <row r="7" spans="1:24" x14ac:dyDescent="0.2">
      <c r="A7" s="36" t="s">
        <v>387</v>
      </c>
      <c r="B7" s="36" t="s">
        <v>259</v>
      </c>
      <c r="C7" s="31" t="s">
        <v>388</v>
      </c>
      <c r="D7" s="36" t="s">
        <v>277</v>
      </c>
      <c r="E7" s="12" t="s">
        <v>167</v>
      </c>
      <c r="F7" s="12">
        <v>300</v>
      </c>
      <c r="G7" s="12">
        <v>10</v>
      </c>
      <c r="H7" s="12">
        <v>300</v>
      </c>
      <c r="I7" s="12"/>
      <c r="J7" s="12"/>
      <c r="K7" s="12"/>
      <c r="L7" s="12"/>
      <c r="M7" s="12"/>
      <c r="N7" s="12"/>
      <c r="O7" s="12"/>
      <c r="P7" s="12"/>
      <c r="Q7" s="13"/>
      <c r="R7" s="12">
        <f t="shared" si="0"/>
        <v>0</v>
      </c>
      <c r="S7" s="12">
        <f t="shared" si="1"/>
        <v>0</v>
      </c>
      <c r="T7" s="57"/>
      <c r="U7" s="15">
        <v>0.06</v>
      </c>
      <c r="V7" s="15">
        <f t="shared" si="2"/>
        <v>0</v>
      </c>
      <c r="W7" s="43"/>
    </row>
    <row r="8" spans="1:24" x14ac:dyDescent="0.2">
      <c r="A8" s="11" t="s">
        <v>258</v>
      </c>
      <c r="B8" s="11" t="s">
        <v>259</v>
      </c>
      <c r="C8" s="11" t="s">
        <v>258</v>
      </c>
      <c r="D8" s="11" t="s">
        <v>275</v>
      </c>
      <c r="E8" s="12">
        <v>15</v>
      </c>
      <c r="F8" s="12">
        <v>375</v>
      </c>
      <c r="G8" s="12">
        <v>10</v>
      </c>
      <c r="H8" s="12">
        <v>200</v>
      </c>
      <c r="I8" s="12"/>
      <c r="J8" s="12"/>
      <c r="K8" s="12"/>
      <c r="L8" s="12"/>
      <c r="M8" s="12"/>
      <c r="N8" s="12"/>
      <c r="O8" s="12"/>
      <c r="P8" s="12"/>
      <c r="Q8" s="13"/>
      <c r="R8" s="12">
        <f t="shared" si="0"/>
        <v>0</v>
      </c>
      <c r="S8" s="12">
        <f t="shared" si="1"/>
        <v>0</v>
      </c>
      <c r="T8" s="57"/>
      <c r="U8" s="15">
        <v>0.06</v>
      </c>
      <c r="V8" s="15">
        <f t="shared" si="2"/>
        <v>0</v>
      </c>
      <c r="W8" s="43"/>
    </row>
    <row r="9" spans="1:24" x14ac:dyDescent="0.2">
      <c r="A9" s="11" t="s">
        <v>26</v>
      </c>
      <c r="B9" s="11" t="s">
        <v>27</v>
      </c>
      <c r="C9" s="11" t="s">
        <v>26</v>
      </c>
      <c r="D9" s="11" t="s">
        <v>275</v>
      </c>
      <c r="E9" s="12">
        <v>15</v>
      </c>
      <c r="F9" s="12">
        <v>457</v>
      </c>
      <c r="G9" s="12">
        <v>10</v>
      </c>
      <c r="H9" s="12">
        <v>200</v>
      </c>
      <c r="I9" s="12">
        <v>5000</v>
      </c>
      <c r="J9" s="12"/>
      <c r="K9" s="12"/>
      <c r="L9" s="12"/>
      <c r="M9" s="12"/>
      <c r="N9" s="12"/>
      <c r="O9" s="12">
        <v>2000</v>
      </c>
      <c r="P9" s="12"/>
      <c r="Q9" s="13"/>
      <c r="R9" s="12">
        <f t="shared" si="0"/>
        <v>7000</v>
      </c>
      <c r="S9" s="12">
        <f t="shared" si="1"/>
        <v>35</v>
      </c>
      <c r="T9" s="57"/>
      <c r="U9" s="15">
        <v>0.05</v>
      </c>
      <c r="V9" s="15">
        <f t="shared" si="2"/>
        <v>1.75</v>
      </c>
    </row>
    <row r="10" spans="1:24" x14ac:dyDescent="0.2">
      <c r="A10" s="36" t="s">
        <v>169</v>
      </c>
      <c r="B10" s="36" t="s">
        <v>27</v>
      </c>
      <c r="C10" s="36">
        <v>90441400</v>
      </c>
      <c r="D10" s="36" t="s">
        <v>277</v>
      </c>
      <c r="E10" s="12" t="s">
        <v>167</v>
      </c>
      <c r="F10" s="12">
        <v>450</v>
      </c>
      <c r="G10" s="12">
        <v>10</v>
      </c>
      <c r="H10" s="12">
        <v>200</v>
      </c>
      <c r="I10" s="12">
        <v>1000</v>
      </c>
      <c r="J10" s="12"/>
      <c r="K10" s="12"/>
      <c r="L10" s="12"/>
      <c r="M10" s="12"/>
      <c r="N10" s="12">
        <v>1000</v>
      </c>
      <c r="O10" s="12"/>
      <c r="P10" s="12"/>
      <c r="Q10" s="13"/>
      <c r="R10" s="12">
        <f t="shared" si="0"/>
        <v>2000</v>
      </c>
      <c r="S10" s="12">
        <f t="shared" si="1"/>
        <v>10</v>
      </c>
      <c r="T10" s="57"/>
      <c r="U10" s="15">
        <v>0.05</v>
      </c>
      <c r="V10" s="15">
        <f t="shared" si="2"/>
        <v>0.5</v>
      </c>
    </row>
    <row r="11" spans="1:24" x14ac:dyDescent="0.2">
      <c r="A11" s="11" t="s">
        <v>24</v>
      </c>
      <c r="B11" s="11" t="s">
        <v>25</v>
      </c>
      <c r="C11" s="11" t="s">
        <v>24</v>
      </c>
      <c r="D11" s="11" t="s">
        <v>275</v>
      </c>
      <c r="E11" s="12">
        <v>15</v>
      </c>
      <c r="F11" s="12">
        <v>610</v>
      </c>
      <c r="G11" s="12">
        <v>10</v>
      </c>
      <c r="H11" s="12">
        <v>100</v>
      </c>
      <c r="I11" s="12">
        <v>3000</v>
      </c>
      <c r="J11" s="12"/>
      <c r="K11" s="12"/>
      <c r="L11" s="12"/>
      <c r="M11" s="12"/>
      <c r="N11" s="12">
        <v>5000</v>
      </c>
      <c r="O11" s="12">
        <v>3000</v>
      </c>
      <c r="P11" s="12"/>
      <c r="Q11" s="13"/>
      <c r="R11" s="12">
        <f t="shared" si="0"/>
        <v>11000</v>
      </c>
      <c r="S11" s="12">
        <f t="shared" si="1"/>
        <v>110</v>
      </c>
      <c r="T11" s="57"/>
      <c r="U11" s="15">
        <v>0.04</v>
      </c>
      <c r="V11" s="15">
        <f t="shared" si="2"/>
        <v>4.4000000000000004</v>
      </c>
    </row>
    <row r="12" spans="1:24" x14ac:dyDescent="0.2">
      <c r="A12" s="36" t="s">
        <v>168</v>
      </c>
      <c r="B12" s="36" t="s">
        <v>25</v>
      </c>
      <c r="C12" s="36">
        <v>90441600</v>
      </c>
      <c r="D12" s="36" t="s">
        <v>277</v>
      </c>
      <c r="E12" s="12" t="s">
        <v>167</v>
      </c>
      <c r="F12" s="12">
        <v>600</v>
      </c>
      <c r="G12" s="12">
        <v>10</v>
      </c>
      <c r="H12" s="12">
        <v>100</v>
      </c>
      <c r="I12" s="12"/>
      <c r="J12" s="12"/>
      <c r="K12" s="12"/>
      <c r="L12" s="12"/>
      <c r="M12" s="12"/>
      <c r="N12" s="12"/>
      <c r="O12" s="12"/>
      <c r="P12" s="12"/>
      <c r="Q12" s="13"/>
      <c r="R12" s="12">
        <f t="shared" si="0"/>
        <v>0</v>
      </c>
      <c r="S12" s="12">
        <f t="shared" si="1"/>
        <v>0</v>
      </c>
      <c r="T12" s="57"/>
      <c r="U12" s="15">
        <v>0.04</v>
      </c>
      <c r="V12" s="15">
        <f t="shared" si="2"/>
        <v>0</v>
      </c>
    </row>
    <row r="13" spans="1:24" x14ac:dyDescent="0.2">
      <c r="A13" s="11" t="s">
        <v>150</v>
      </c>
      <c r="B13" s="11" t="s">
        <v>151</v>
      </c>
      <c r="C13" s="11" t="s">
        <v>150</v>
      </c>
      <c r="D13" s="11" t="s">
        <v>275</v>
      </c>
      <c r="E13" s="12">
        <v>15</v>
      </c>
      <c r="F13" s="12">
        <v>760</v>
      </c>
      <c r="G13" s="12">
        <v>10</v>
      </c>
      <c r="H13" s="12">
        <v>100</v>
      </c>
      <c r="I13" s="12">
        <v>500</v>
      </c>
      <c r="J13" s="12"/>
      <c r="K13" s="12"/>
      <c r="L13" s="12"/>
      <c r="M13" s="12"/>
      <c r="N13" s="12"/>
      <c r="O13" s="12"/>
      <c r="P13" s="12"/>
      <c r="Q13" s="13"/>
      <c r="R13" s="12">
        <f t="shared" si="0"/>
        <v>500</v>
      </c>
      <c r="S13" s="12">
        <f t="shared" si="1"/>
        <v>5</v>
      </c>
      <c r="T13" s="57"/>
      <c r="U13" s="15">
        <v>0.04</v>
      </c>
      <c r="V13" s="15">
        <f t="shared" si="2"/>
        <v>0.2</v>
      </c>
    </row>
    <row r="14" spans="1:24" x14ac:dyDescent="0.2">
      <c r="A14" s="11" t="s">
        <v>20</v>
      </c>
      <c r="B14" s="11" t="s">
        <v>21</v>
      </c>
      <c r="C14" s="11" t="s">
        <v>20</v>
      </c>
      <c r="D14" s="11" t="s">
        <v>275</v>
      </c>
      <c r="E14" s="12">
        <v>15</v>
      </c>
      <c r="F14" s="12">
        <v>915</v>
      </c>
      <c r="G14" s="12">
        <v>10</v>
      </c>
      <c r="H14" s="12">
        <v>100</v>
      </c>
      <c r="I14" s="12"/>
      <c r="J14" s="12"/>
      <c r="K14" s="12"/>
      <c r="L14" s="12"/>
      <c r="M14" s="12"/>
      <c r="N14" s="12"/>
      <c r="O14" s="12"/>
      <c r="P14" s="12"/>
      <c r="Q14" s="13"/>
      <c r="R14" s="12">
        <f t="shared" si="0"/>
        <v>0</v>
      </c>
      <c r="S14" s="12">
        <f t="shared" si="1"/>
        <v>0</v>
      </c>
      <c r="T14" s="57"/>
      <c r="U14" s="15">
        <v>0.05</v>
      </c>
      <c r="V14" s="15">
        <f t="shared" si="2"/>
        <v>0</v>
      </c>
    </row>
    <row r="15" spans="1:24" x14ac:dyDescent="0.2">
      <c r="A15" s="13" t="s">
        <v>166</v>
      </c>
      <c r="B15" s="13" t="s">
        <v>21</v>
      </c>
      <c r="C15" s="13">
        <v>90441800</v>
      </c>
      <c r="D15" s="36" t="s">
        <v>277</v>
      </c>
      <c r="E15" s="12" t="s">
        <v>167</v>
      </c>
      <c r="F15" s="12">
        <v>900</v>
      </c>
      <c r="G15" s="12">
        <v>10</v>
      </c>
      <c r="H15" s="12">
        <v>100</v>
      </c>
      <c r="I15" s="12"/>
      <c r="J15" s="12"/>
      <c r="K15" s="12"/>
      <c r="L15" s="12"/>
      <c r="M15" s="12"/>
      <c r="N15" s="12"/>
      <c r="O15" s="12"/>
      <c r="P15" s="12"/>
      <c r="Q15" s="13"/>
      <c r="R15" s="12">
        <f t="shared" si="0"/>
        <v>0</v>
      </c>
      <c r="S15" s="12">
        <f t="shared" si="1"/>
        <v>0</v>
      </c>
      <c r="T15" s="57"/>
      <c r="U15" s="15">
        <v>0.05</v>
      </c>
      <c r="V15" s="15">
        <f t="shared" si="2"/>
        <v>0</v>
      </c>
    </row>
    <row r="16" spans="1:24" x14ac:dyDescent="0.2">
      <c r="A16" s="11" t="s">
        <v>16</v>
      </c>
      <c r="B16" s="11" t="s">
        <v>17</v>
      </c>
      <c r="C16" s="11" t="s">
        <v>16</v>
      </c>
      <c r="D16" s="11" t="s">
        <v>275</v>
      </c>
      <c r="E16" s="12">
        <v>15</v>
      </c>
      <c r="F16" s="12">
        <v>1220</v>
      </c>
      <c r="G16" s="12">
        <v>10</v>
      </c>
      <c r="H16" s="12">
        <v>50</v>
      </c>
      <c r="I16" s="12"/>
      <c r="J16" s="12"/>
      <c r="K16" s="12"/>
      <c r="L16" s="12"/>
      <c r="M16" s="12"/>
      <c r="N16" s="12"/>
      <c r="O16" s="12"/>
      <c r="P16" s="12"/>
      <c r="Q16" s="13"/>
      <c r="R16" s="12">
        <f t="shared" si="0"/>
        <v>0</v>
      </c>
      <c r="S16" s="12">
        <f t="shared" si="1"/>
        <v>0</v>
      </c>
      <c r="T16" s="57"/>
      <c r="U16" s="15">
        <v>0.04</v>
      </c>
      <c r="V16" s="15">
        <f t="shared" si="2"/>
        <v>0</v>
      </c>
    </row>
    <row r="17" spans="1:24" x14ac:dyDescent="0.2">
      <c r="A17" s="11" t="s">
        <v>148</v>
      </c>
      <c r="B17" s="11" t="s">
        <v>149</v>
      </c>
      <c r="C17" s="11" t="s">
        <v>148</v>
      </c>
      <c r="D17" s="11" t="s">
        <v>275</v>
      </c>
      <c r="E17" s="12">
        <v>15</v>
      </c>
      <c r="F17" s="12">
        <v>1524</v>
      </c>
      <c r="G17" s="12">
        <v>10</v>
      </c>
      <c r="H17" s="12">
        <v>50</v>
      </c>
      <c r="I17" s="12"/>
      <c r="J17" s="12"/>
      <c r="K17" s="12"/>
      <c r="L17" s="12"/>
      <c r="M17" s="12"/>
      <c r="N17" s="12"/>
      <c r="O17" s="12"/>
      <c r="P17" s="12"/>
      <c r="Q17" s="13"/>
      <c r="R17" s="12">
        <f t="shared" si="0"/>
        <v>0</v>
      </c>
      <c r="S17" s="12">
        <f t="shared" si="1"/>
        <v>0</v>
      </c>
      <c r="T17" s="57"/>
      <c r="U17" s="15">
        <v>0.05</v>
      </c>
      <c r="V17" s="15">
        <f t="shared" si="2"/>
        <v>0</v>
      </c>
    </row>
    <row r="18" spans="1:24" x14ac:dyDescent="0.2">
      <c r="A18" s="11" t="s">
        <v>146</v>
      </c>
      <c r="B18" s="11" t="s">
        <v>147</v>
      </c>
      <c r="C18" s="11" t="s">
        <v>146</v>
      </c>
      <c r="D18" s="11" t="s">
        <v>275</v>
      </c>
      <c r="E18" s="12">
        <v>15</v>
      </c>
      <c r="F18" s="12">
        <v>1800</v>
      </c>
      <c r="G18" s="12">
        <v>10</v>
      </c>
      <c r="H18" s="12">
        <v>50</v>
      </c>
      <c r="I18" s="12"/>
      <c r="J18" s="12"/>
      <c r="K18" s="12"/>
      <c r="L18" s="12"/>
      <c r="M18" s="12"/>
      <c r="N18" s="12"/>
      <c r="O18" s="12"/>
      <c r="P18" s="12"/>
      <c r="Q18" s="13"/>
      <c r="R18" s="12">
        <f t="shared" si="0"/>
        <v>0</v>
      </c>
      <c r="S18" s="12">
        <f t="shared" si="1"/>
        <v>0</v>
      </c>
      <c r="T18" s="57"/>
      <c r="U18" s="15">
        <v>0.06</v>
      </c>
      <c r="V18" s="15">
        <f t="shared" si="2"/>
        <v>0</v>
      </c>
    </row>
    <row r="19" spans="1:24" x14ac:dyDescent="0.2">
      <c r="A19" s="11" t="s">
        <v>353</v>
      </c>
      <c r="B19" s="11" t="s">
        <v>354</v>
      </c>
      <c r="C19" s="11" t="s">
        <v>146</v>
      </c>
      <c r="D19" s="11" t="s">
        <v>275</v>
      </c>
      <c r="E19" s="12">
        <v>15</v>
      </c>
      <c r="F19" s="12">
        <v>2100</v>
      </c>
      <c r="G19" s="12">
        <v>10</v>
      </c>
      <c r="H19" s="12">
        <v>50</v>
      </c>
      <c r="I19" s="12"/>
      <c r="J19" s="12"/>
      <c r="K19" s="12"/>
      <c r="L19" s="12"/>
      <c r="M19" s="12"/>
      <c r="N19" s="12"/>
      <c r="O19" s="12"/>
      <c r="P19" s="12"/>
      <c r="Q19" s="13"/>
      <c r="R19" s="12">
        <f t="shared" si="0"/>
        <v>0</v>
      </c>
      <c r="S19" s="12">
        <f t="shared" si="1"/>
        <v>0</v>
      </c>
      <c r="T19" s="57"/>
      <c r="U19" s="15">
        <v>0.06</v>
      </c>
      <c r="V19" s="15">
        <f t="shared" si="2"/>
        <v>0</v>
      </c>
    </row>
    <row r="20" spans="1:24" ht="15" x14ac:dyDescent="0.2">
      <c r="A20" s="60" t="s">
        <v>28</v>
      </c>
      <c r="B20" s="60"/>
      <c r="C20" s="60"/>
      <c r="D20" s="60"/>
      <c r="E20" s="60"/>
      <c r="F20" s="12"/>
      <c r="G20" s="20"/>
      <c r="H20" s="20"/>
      <c r="I20" s="12"/>
      <c r="J20" s="12"/>
      <c r="K20" s="12"/>
      <c r="L20" s="12"/>
      <c r="M20" s="12"/>
      <c r="N20" s="12"/>
      <c r="O20" s="12"/>
      <c r="P20" s="12"/>
      <c r="Q20" s="21"/>
      <c r="R20" s="12"/>
      <c r="S20" s="12"/>
      <c r="T20" s="57"/>
      <c r="U20" s="12"/>
      <c r="V20" s="15"/>
    </row>
    <row r="21" spans="1:24" x14ac:dyDescent="0.2">
      <c r="A21" s="11" t="s">
        <v>260</v>
      </c>
      <c r="B21" s="11" t="s">
        <v>229</v>
      </c>
      <c r="C21" s="11" t="s">
        <v>260</v>
      </c>
      <c r="D21" s="11" t="s">
        <v>275</v>
      </c>
      <c r="E21" s="12">
        <v>20</v>
      </c>
      <c r="F21" s="12">
        <v>100</v>
      </c>
      <c r="G21" s="12">
        <v>10</v>
      </c>
      <c r="H21" s="12">
        <v>500</v>
      </c>
      <c r="I21" s="12"/>
      <c r="J21" s="12"/>
      <c r="K21" s="12"/>
      <c r="L21" s="12"/>
      <c r="M21" s="12"/>
      <c r="N21" s="12"/>
      <c r="O21" s="12"/>
      <c r="P21" s="12"/>
      <c r="Q21" s="13"/>
      <c r="R21" s="12">
        <f t="shared" ref="R21:R37" si="3">SUM(I21:Q21)</f>
        <v>0</v>
      </c>
      <c r="S21" s="12">
        <f t="shared" ref="S21:S37" si="4">$R21/$H21</f>
        <v>0</v>
      </c>
      <c r="T21" s="57"/>
      <c r="U21" s="15">
        <v>0.06</v>
      </c>
      <c r="V21" s="15">
        <f t="shared" ref="V21:V37" si="5">$S21*$U21</f>
        <v>0</v>
      </c>
      <c r="W21" s="43">
        <f>SUM(V21:V37)</f>
        <v>7.5600000000000005</v>
      </c>
      <c r="X21" s="3">
        <f>W21*100/$W$144</f>
        <v>17.804992934526613</v>
      </c>
    </row>
    <row r="22" spans="1:24" x14ac:dyDescent="0.2">
      <c r="A22" s="36" t="s">
        <v>228</v>
      </c>
      <c r="B22" s="36" t="s">
        <v>229</v>
      </c>
      <c r="C22" s="36">
        <v>90442100</v>
      </c>
      <c r="D22" s="36" t="s">
        <v>277</v>
      </c>
      <c r="E22" s="12" t="s">
        <v>46</v>
      </c>
      <c r="F22" s="12">
        <v>100</v>
      </c>
      <c r="G22" s="12">
        <v>10</v>
      </c>
      <c r="H22" s="12">
        <v>500</v>
      </c>
      <c r="I22" s="12"/>
      <c r="J22" s="12"/>
      <c r="K22" s="12"/>
      <c r="L22" s="12"/>
      <c r="M22" s="12"/>
      <c r="N22" s="12"/>
      <c r="O22" s="12"/>
      <c r="P22" s="12"/>
      <c r="Q22" s="13"/>
      <c r="R22" s="12">
        <f t="shared" si="3"/>
        <v>0</v>
      </c>
      <c r="S22" s="12">
        <f t="shared" si="4"/>
        <v>0</v>
      </c>
      <c r="T22" s="57"/>
      <c r="U22" s="15">
        <v>0.06</v>
      </c>
      <c r="V22" s="15">
        <f t="shared" si="5"/>
        <v>0</v>
      </c>
      <c r="W22" s="43"/>
    </row>
    <row r="23" spans="1:24" x14ac:dyDescent="0.2">
      <c r="A23" s="36" t="s">
        <v>172</v>
      </c>
      <c r="B23" s="36" t="s">
        <v>173</v>
      </c>
      <c r="C23" s="36">
        <v>90447000</v>
      </c>
      <c r="D23" s="36" t="s">
        <v>277</v>
      </c>
      <c r="E23" s="12" t="s">
        <v>46</v>
      </c>
      <c r="F23" s="12">
        <v>240</v>
      </c>
      <c r="G23" s="12">
        <v>10</v>
      </c>
      <c r="H23" s="12">
        <v>250</v>
      </c>
      <c r="I23" s="12"/>
      <c r="J23" s="12"/>
      <c r="K23" s="12"/>
      <c r="L23" s="12"/>
      <c r="M23" s="12">
        <v>2000</v>
      </c>
      <c r="N23" s="12"/>
      <c r="O23" s="12">
        <v>3000</v>
      </c>
      <c r="P23" s="12">
        <v>2000</v>
      </c>
      <c r="Q23" s="13"/>
      <c r="R23" s="12">
        <f t="shared" si="3"/>
        <v>7000</v>
      </c>
      <c r="S23" s="12">
        <f t="shared" si="4"/>
        <v>28</v>
      </c>
      <c r="T23" s="57"/>
      <c r="U23" s="15">
        <v>0.06</v>
      </c>
      <c r="V23" s="15">
        <f t="shared" si="5"/>
        <v>1.68</v>
      </c>
    </row>
    <row r="24" spans="1:24" x14ac:dyDescent="0.2">
      <c r="A24" s="11" t="s">
        <v>389</v>
      </c>
      <c r="B24" s="11" t="s">
        <v>390</v>
      </c>
      <c r="C24" s="11" t="s">
        <v>389</v>
      </c>
      <c r="D24" s="11" t="s">
        <v>275</v>
      </c>
      <c r="E24" s="12">
        <v>20</v>
      </c>
      <c r="F24" s="12">
        <v>300</v>
      </c>
      <c r="G24" s="12">
        <v>10</v>
      </c>
      <c r="H24" s="12">
        <v>200</v>
      </c>
      <c r="I24" s="12"/>
      <c r="J24" s="12"/>
      <c r="K24" s="12"/>
      <c r="L24" s="12"/>
      <c r="M24" s="12"/>
      <c r="N24" s="12"/>
      <c r="O24" s="12">
        <v>1400</v>
      </c>
      <c r="P24" s="12"/>
      <c r="Q24" s="13"/>
      <c r="R24" s="12">
        <f t="shared" si="3"/>
        <v>1400</v>
      </c>
      <c r="S24" s="12">
        <f t="shared" si="4"/>
        <v>7</v>
      </c>
      <c r="T24" s="57"/>
      <c r="U24" s="15">
        <v>0.06</v>
      </c>
      <c r="V24" s="15">
        <f t="shared" si="5"/>
        <v>0.42</v>
      </c>
    </row>
    <row r="25" spans="1:24" x14ac:dyDescent="0.2">
      <c r="A25" s="11" t="s">
        <v>50</v>
      </c>
      <c r="B25" s="11" t="s">
        <v>51</v>
      </c>
      <c r="C25" s="11" t="s">
        <v>50</v>
      </c>
      <c r="D25" s="11" t="s">
        <v>275</v>
      </c>
      <c r="E25" s="12">
        <v>20</v>
      </c>
      <c r="F25" s="12">
        <v>457</v>
      </c>
      <c r="G25" s="12">
        <v>10</v>
      </c>
      <c r="H25" s="12">
        <v>100</v>
      </c>
      <c r="I25" s="12"/>
      <c r="J25" s="12"/>
      <c r="K25" s="12"/>
      <c r="L25" s="12"/>
      <c r="M25" s="12"/>
      <c r="N25" s="12"/>
      <c r="O25" s="12"/>
      <c r="P25" s="12"/>
      <c r="Q25" s="13"/>
      <c r="R25" s="12">
        <f t="shared" si="3"/>
        <v>0</v>
      </c>
      <c r="S25" s="12">
        <f t="shared" si="4"/>
        <v>0</v>
      </c>
      <c r="T25" s="57"/>
      <c r="U25" s="15">
        <v>0.04</v>
      </c>
      <c r="V25" s="15">
        <f t="shared" si="5"/>
        <v>0</v>
      </c>
    </row>
    <row r="26" spans="1:24" x14ac:dyDescent="0.2">
      <c r="A26" s="36" t="s">
        <v>171</v>
      </c>
      <c r="B26" s="36" t="s">
        <v>51</v>
      </c>
      <c r="C26" s="36">
        <v>90442400</v>
      </c>
      <c r="D26" s="36" t="s">
        <v>277</v>
      </c>
      <c r="E26" s="12" t="s">
        <v>46</v>
      </c>
      <c r="F26" s="12">
        <v>450</v>
      </c>
      <c r="G26" s="12">
        <v>10</v>
      </c>
      <c r="H26" s="12">
        <v>100</v>
      </c>
      <c r="I26" s="12"/>
      <c r="J26" s="12"/>
      <c r="K26" s="12"/>
      <c r="L26" s="12"/>
      <c r="M26" s="12"/>
      <c r="N26" s="12">
        <v>700</v>
      </c>
      <c r="O26" s="12">
        <v>1000</v>
      </c>
      <c r="P26" s="12"/>
      <c r="Q26" s="13"/>
      <c r="R26" s="12">
        <f t="shared" si="3"/>
        <v>1700</v>
      </c>
      <c r="S26" s="12">
        <f t="shared" si="4"/>
        <v>17</v>
      </c>
      <c r="T26" s="57"/>
      <c r="U26" s="15">
        <v>0.04</v>
      </c>
      <c r="V26" s="15">
        <f t="shared" si="5"/>
        <v>0.68</v>
      </c>
    </row>
    <row r="27" spans="1:24" x14ac:dyDescent="0.2">
      <c r="A27" s="11" t="s">
        <v>47</v>
      </c>
      <c r="B27" s="11" t="s">
        <v>48</v>
      </c>
      <c r="C27" s="11" t="s">
        <v>47</v>
      </c>
      <c r="D27" s="11" t="s">
        <v>275</v>
      </c>
      <c r="E27" s="12">
        <v>20</v>
      </c>
      <c r="F27" s="12">
        <v>610</v>
      </c>
      <c r="G27" s="12">
        <v>10</v>
      </c>
      <c r="H27" s="12">
        <v>100</v>
      </c>
      <c r="I27" s="12"/>
      <c r="J27" s="12"/>
      <c r="K27" s="12"/>
      <c r="L27" s="12"/>
      <c r="M27" s="12"/>
      <c r="N27" s="12"/>
      <c r="O27" s="12"/>
      <c r="P27" s="12"/>
      <c r="Q27" s="13"/>
      <c r="R27" s="12">
        <f t="shared" si="3"/>
        <v>0</v>
      </c>
      <c r="S27" s="12">
        <f t="shared" si="4"/>
        <v>0</v>
      </c>
      <c r="T27" s="57"/>
      <c r="U27" s="15">
        <v>0.06</v>
      </c>
      <c r="V27" s="15">
        <f t="shared" si="5"/>
        <v>0</v>
      </c>
    </row>
    <row r="28" spans="1:24" x14ac:dyDescent="0.2">
      <c r="A28" s="36" t="s">
        <v>49</v>
      </c>
      <c r="B28" s="36" t="s">
        <v>48</v>
      </c>
      <c r="C28" s="36">
        <v>90442600</v>
      </c>
      <c r="D28" s="36" t="s">
        <v>277</v>
      </c>
      <c r="E28" s="12" t="s">
        <v>46</v>
      </c>
      <c r="F28" s="12">
        <v>600</v>
      </c>
      <c r="G28" s="12">
        <v>10</v>
      </c>
      <c r="H28" s="12">
        <v>100</v>
      </c>
      <c r="I28" s="12"/>
      <c r="J28" s="12"/>
      <c r="K28" s="12"/>
      <c r="L28" s="12"/>
      <c r="M28" s="12"/>
      <c r="N28" s="12">
        <v>600</v>
      </c>
      <c r="O28" s="12">
        <v>2000</v>
      </c>
      <c r="P28" s="12"/>
      <c r="Q28" s="13"/>
      <c r="R28" s="12">
        <f t="shared" si="3"/>
        <v>2600</v>
      </c>
      <c r="S28" s="12">
        <f t="shared" si="4"/>
        <v>26</v>
      </c>
      <c r="T28" s="57"/>
      <c r="U28" s="15">
        <v>0.06</v>
      </c>
      <c r="V28" s="15">
        <f t="shared" si="5"/>
        <v>1.56</v>
      </c>
    </row>
    <row r="29" spans="1:24" x14ac:dyDescent="0.2">
      <c r="A29" s="11" t="s">
        <v>154</v>
      </c>
      <c r="B29" s="11" t="s">
        <v>43</v>
      </c>
      <c r="C29" s="11" t="s">
        <v>154</v>
      </c>
      <c r="D29" s="11" t="s">
        <v>275</v>
      </c>
      <c r="E29" s="12">
        <v>20</v>
      </c>
      <c r="F29" s="12">
        <v>760</v>
      </c>
      <c r="G29" s="12">
        <v>10</v>
      </c>
      <c r="H29" s="12">
        <v>100</v>
      </c>
      <c r="I29" s="12"/>
      <c r="J29" s="12"/>
      <c r="K29" s="12"/>
      <c r="L29" s="12"/>
      <c r="M29" s="12"/>
      <c r="N29" s="12"/>
      <c r="O29" s="12"/>
      <c r="P29" s="12"/>
      <c r="Q29" s="13"/>
      <c r="R29" s="12">
        <f t="shared" si="3"/>
        <v>0</v>
      </c>
      <c r="S29" s="12">
        <f t="shared" si="4"/>
        <v>0</v>
      </c>
      <c r="T29" s="57"/>
      <c r="U29" s="15">
        <v>7.0000000000000007E-2</v>
      </c>
      <c r="V29" s="15">
        <f t="shared" si="5"/>
        <v>0</v>
      </c>
    </row>
    <row r="30" spans="1:24" x14ac:dyDescent="0.2">
      <c r="A30" s="36" t="s">
        <v>45</v>
      </c>
      <c r="B30" s="36" t="s">
        <v>43</v>
      </c>
      <c r="C30" s="36">
        <v>90442700</v>
      </c>
      <c r="D30" s="36" t="s">
        <v>277</v>
      </c>
      <c r="E30" s="12" t="s">
        <v>46</v>
      </c>
      <c r="F30" s="12">
        <v>750</v>
      </c>
      <c r="G30" s="12">
        <v>10</v>
      </c>
      <c r="H30" s="12">
        <v>100</v>
      </c>
      <c r="I30" s="12"/>
      <c r="J30" s="12"/>
      <c r="K30" s="12"/>
      <c r="L30" s="12"/>
      <c r="M30" s="12">
        <v>1000</v>
      </c>
      <c r="N30" s="12">
        <v>1000</v>
      </c>
      <c r="O30" s="12">
        <v>2000</v>
      </c>
      <c r="P30" s="12"/>
      <c r="Q30" s="13"/>
      <c r="R30" s="12">
        <f t="shared" si="3"/>
        <v>4000</v>
      </c>
      <c r="S30" s="12">
        <f t="shared" si="4"/>
        <v>40</v>
      </c>
      <c r="T30" s="57"/>
      <c r="U30" s="15">
        <v>7.0000000000000007E-2</v>
      </c>
      <c r="V30" s="15">
        <f t="shared" si="5"/>
        <v>2.8000000000000003</v>
      </c>
    </row>
    <row r="31" spans="1:24" x14ac:dyDescent="0.2">
      <c r="A31" s="11" t="s">
        <v>38</v>
      </c>
      <c r="B31" s="11" t="s">
        <v>39</v>
      </c>
      <c r="C31" s="11" t="s">
        <v>38</v>
      </c>
      <c r="D31" s="11" t="s">
        <v>275</v>
      </c>
      <c r="E31" s="12">
        <v>20</v>
      </c>
      <c r="F31" s="12">
        <v>915</v>
      </c>
      <c r="G31" s="12">
        <v>10</v>
      </c>
      <c r="H31" s="12">
        <v>50</v>
      </c>
      <c r="I31" s="12"/>
      <c r="J31" s="12"/>
      <c r="K31" s="12"/>
      <c r="L31" s="12"/>
      <c r="M31" s="12"/>
      <c r="N31" s="12"/>
      <c r="O31" s="12"/>
      <c r="P31" s="12"/>
      <c r="Q31" s="13"/>
      <c r="R31" s="12">
        <f t="shared" si="3"/>
        <v>0</v>
      </c>
      <c r="S31" s="12">
        <f t="shared" si="4"/>
        <v>0</v>
      </c>
      <c r="T31" s="57"/>
      <c r="U31" s="15">
        <v>0.04</v>
      </c>
      <c r="V31" s="15">
        <f t="shared" si="5"/>
        <v>0</v>
      </c>
    </row>
    <row r="32" spans="1:24" x14ac:dyDescent="0.2">
      <c r="A32" s="36" t="s">
        <v>170</v>
      </c>
      <c r="B32" s="36" t="s">
        <v>39</v>
      </c>
      <c r="C32" s="36">
        <v>90442800</v>
      </c>
      <c r="D32" s="36" t="s">
        <v>277</v>
      </c>
      <c r="E32" s="12" t="s">
        <v>46</v>
      </c>
      <c r="F32" s="12">
        <v>900</v>
      </c>
      <c r="G32" s="12">
        <v>10</v>
      </c>
      <c r="H32" s="12">
        <v>50</v>
      </c>
      <c r="I32" s="12">
        <v>300</v>
      </c>
      <c r="J32" s="12"/>
      <c r="K32" s="12"/>
      <c r="L32" s="12"/>
      <c r="M32" s="12"/>
      <c r="N32" s="12"/>
      <c r="O32" s="12"/>
      <c r="P32" s="12"/>
      <c r="Q32" s="13"/>
      <c r="R32" s="12">
        <f t="shared" si="3"/>
        <v>300</v>
      </c>
      <c r="S32" s="12">
        <f t="shared" si="4"/>
        <v>6</v>
      </c>
      <c r="T32" s="57"/>
      <c r="U32" s="15">
        <v>0.04</v>
      </c>
      <c r="V32" s="15">
        <f t="shared" si="5"/>
        <v>0.24</v>
      </c>
    </row>
    <row r="33" spans="1:24" x14ac:dyDescent="0.2">
      <c r="A33" s="11" t="s">
        <v>34</v>
      </c>
      <c r="B33" s="11" t="s">
        <v>35</v>
      </c>
      <c r="C33" s="11" t="s">
        <v>34</v>
      </c>
      <c r="D33" s="11" t="s">
        <v>275</v>
      </c>
      <c r="E33" s="12">
        <v>20</v>
      </c>
      <c r="F33" s="12">
        <v>1220</v>
      </c>
      <c r="G33" s="12">
        <v>10</v>
      </c>
      <c r="H33" s="12">
        <v>50</v>
      </c>
      <c r="I33" s="12"/>
      <c r="J33" s="12"/>
      <c r="K33" s="12"/>
      <c r="L33" s="12"/>
      <c r="M33" s="12"/>
      <c r="N33" s="12"/>
      <c r="O33" s="12"/>
      <c r="P33" s="12"/>
      <c r="Q33" s="13"/>
      <c r="R33" s="12">
        <f t="shared" si="3"/>
        <v>0</v>
      </c>
      <c r="S33" s="12">
        <f t="shared" si="4"/>
        <v>0</v>
      </c>
      <c r="T33" s="57"/>
      <c r="U33" s="15">
        <v>0.06</v>
      </c>
      <c r="V33" s="15">
        <f t="shared" si="5"/>
        <v>0</v>
      </c>
    </row>
    <row r="34" spans="1:24" x14ac:dyDescent="0.2">
      <c r="A34" s="11" t="s">
        <v>32</v>
      </c>
      <c r="B34" s="11" t="s">
        <v>33</v>
      </c>
      <c r="C34" s="11" t="s">
        <v>32</v>
      </c>
      <c r="D34" s="11" t="s">
        <v>275</v>
      </c>
      <c r="E34" s="12">
        <v>20</v>
      </c>
      <c r="F34" s="12">
        <v>1524</v>
      </c>
      <c r="G34" s="12">
        <v>10</v>
      </c>
      <c r="H34" s="12">
        <v>50</v>
      </c>
      <c r="I34" s="12"/>
      <c r="J34" s="12"/>
      <c r="K34" s="12"/>
      <c r="L34" s="12"/>
      <c r="M34" s="12"/>
      <c r="N34" s="12"/>
      <c r="O34" s="12"/>
      <c r="P34" s="12"/>
      <c r="Q34" s="13"/>
      <c r="R34" s="12">
        <f t="shared" si="3"/>
        <v>0</v>
      </c>
      <c r="S34" s="12">
        <f t="shared" si="4"/>
        <v>0</v>
      </c>
      <c r="T34" s="57"/>
      <c r="U34" s="15">
        <v>7.0000000000000007E-2</v>
      </c>
      <c r="V34" s="15">
        <f t="shared" si="5"/>
        <v>0</v>
      </c>
    </row>
    <row r="35" spans="1:24" x14ac:dyDescent="0.2">
      <c r="A35" s="11" t="s">
        <v>214</v>
      </c>
      <c r="B35" s="11" t="s">
        <v>30</v>
      </c>
      <c r="C35" s="11" t="s">
        <v>214</v>
      </c>
      <c r="D35" s="11" t="s">
        <v>275</v>
      </c>
      <c r="E35" s="12">
        <v>20</v>
      </c>
      <c r="F35" s="12">
        <v>1800</v>
      </c>
      <c r="G35" s="12">
        <v>10</v>
      </c>
      <c r="H35" s="12">
        <v>50</v>
      </c>
      <c r="I35" s="12"/>
      <c r="J35" s="12"/>
      <c r="K35" s="12"/>
      <c r="L35" s="12"/>
      <c r="M35" s="12"/>
      <c r="N35" s="12"/>
      <c r="O35" s="12"/>
      <c r="P35" s="12">
        <v>100</v>
      </c>
      <c r="Q35" s="13"/>
      <c r="R35" s="12">
        <f t="shared" si="3"/>
        <v>100</v>
      </c>
      <c r="S35" s="12">
        <f t="shared" si="4"/>
        <v>2</v>
      </c>
      <c r="T35" s="57"/>
      <c r="U35" s="15">
        <v>0.09</v>
      </c>
      <c r="V35" s="15">
        <f t="shared" si="5"/>
        <v>0.18</v>
      </c>
    </row>
    <row r="36" spans="1:24" x14ac:dyDescent="0.2">
      <c r="A36" s="11" t="s">
        <v>212</v>
      </c>
      <c r="B36" s="11" t="s">
        <v>213</v>
      </c>
      <c r="C36" s="11" t="s">
        <v>212</v>
      </c>
      <c r="D36" s="11" t="s">
        <v>275</v>
      </c>
      <c r="E36" s="12">
        <v>20</v>
      </c>
      <c r="F36" s="12">
        <v>2100</v>
      </c>
      <c r="G36" s="12">
        <v>10</v>
      </c>
      <c r="H36" s="12">
        <v>50</v>
      </c>
      <c r="I36" s="12"/>
      <c r="J36" s="12"/>
      <c r="K36" s="12"/>
      <c r="L36" s="12"/>
      <c r="M36" s="12"/>
      <c r="N36" s="12"/>
      <c r="O36" s="12"/>
      <c r="P36" s="12"/>
      <c r="Q36" s="13"/>
      <c r="R36" s="12">
        <f t="shared" si="3"/>
        <v>0</v>
      </c>
      <c r="S36" s="12">
        <f t="shared" si="4"/>
        <v>0</v>
      </c>
      <c r="T36" s="57"/>
      <c r="U36" s="15">
        <v>7.0000000000000007E-2</v>
      </c>
      <c r="V36" s="15">
        <f t="shared" si="5"/>
        <v>0</v>
      </c>
    </row>
    <row r="37" spans="1:24" x14ac:dyDescent="0.2">
      <c r="A37" s="11" t="s">
        <v>242</v>
      </c>
      <c r="B37" s="11" t="s">
        <v>243</v>
      </c>
      <c r="C37" s="11" t="s">
        <v>242</v>
      </c>
      <c r="D37" s="11" t="s">
        <v>275</v>
      </c>
      <c r="E37" s="12">
        <v>20</v>
      </c>
      <c r="F37" s="12">
        <v>2400</v>
      </c>
      <c r="G37" s="12">
        <v>10</v>
      </c>
      <c r="H37" s="12">
        <v>50</v>
      </c>
      <c r="I37" s="12"/>
      <c r="J37" s="12"/>
      <c r="K37" s="12"/>
      <c r="L37" s="12"/>
      <c r="M37" s="12"/>
      <c r="N37" s="12"/>
      <c r="O37" s="12"/>
      <c r="P37" s="12"/>
      <c r="Q37" s="13"/>
      <c r="R37" s="12">
        <f t="shared" si="3"/>
        <v>0</v>
      </c>
      <c r="S37" s="12">
        <f t="shared" si="4"/>
        <v>0</v>
      </c>
      <c r="T37" s="57"/>
      <c r="U37" s="15">
        <v>7.0000000000000007E-2</v>
      </c>
      <c r="V37" s="15">
        <f t="shared" si="5"/>
        <v>0</v>
      </c>
    </row>
    <row r="38" spans="1:24" ht="15" x14ac:dyDescent="0.2">
      <c r="A38" s="60" t="s">
        <v>52</v>
      </c>
      <c r="B38" s="60"/>
      <c r="C38" s="60"/>
      <c r="D38" s="60"/>
      <c r="E38" s="60"/>
      <c r="F38" s="24"/>
      <c r="G38" s="10"/>
      <c r="H38" s="10"/>
      <c r="I38" s="12"/>
      <c r="J38" s="12"/>
      <c r="K38" s="12"/>
      <c r="L38" s="12"/>
      <c r="M38" s="12"/>
      <c r="N38" s="12"/>
      <c r="O38" s="12"/>
      <c r="P38" s="12"/>
      <c r="Q38" s="25"/>
      <c r="R38" s="12"/>
      <c r="S38" s="12"/>
      <c r="T38" s="57"/>
      <c r="U38" s="12"/>
      <c r="V38" s="15"/>
    </row>
    <row r="39" spans="1:24" x14ac:dyDescent="0.2">
      <c r="A39" s="11" t="s">
        <v>261</v>
      </c>
      <c r="B39" s="11" t="s">
        <v>262</v>
      </c>
      <c r="C39" s="11" t="s">
        <v>261</v>
      </c>
      <c r="D39" s="11" t="s">
        <v>275</v>
      </c>
      <c r="E39" s="12">
        <v>25</v>
      </c>
      <c r="F39" s="12">
        <v>200</v>
      </c>
      <c r="G39" s="12">
        <v>10</v>
      </c>
      <c r="H39" s="12">
        <v>150</v>
      </c>
      <c r="I39" s="12">
        <v>300</v>
      </c>
      <c r="J39" s="12"/>
      <c r="K39" s="12"/>
      <c r="L39" s="12"/>
      <c r="M39" s="12"/>
      <c r="N39" s="12"/>
      <c r="O39" s="12"/>
      <c r="P39" s="12"/>
      <c r="Q39" s="13"/>
      <c r="R39" s="12">
        <f t="shared" ref="R39:R57" si="6">SUM(I39:Q39)</f>
        <v>300</v>
      </c>
      <c r="S39" s="12">
        <f t="shared" ref="S39:S57" si="7">$R39/$H39</f>
        <v>2</v>
      </c>
      <c r="T39" s="57"/>
      <c r="U39" s="15">
        <v>0.06</v>
      </c>
      <c r="V39" s="15">
        <f t="shared" ref="V39:V57" si="8">$S39*$U39</f>
        <v>0.12</v>
      </c>
      <c r="W39" s="43">
        <f>SUM(V39:V57)</f>
        <v>19.619999999999997</v>
      </c>
      <c r="X39" s="3">
        <f>W39*100/$W$144</f>
        <v>46.208195949128587</v>
      </c>
    </row>
    <row r="40" spans="1:24" x14ac:dyDescent="0.2">
      <c r="A40" s="36" t="s">
        <v>198</v>
      </c>
      <c r="B40" s="36" t="s">
        <v>199</v>
      </c>
      <c r="C40" s="36">
        <v>90448000</v>
      </c>
      <c r="D40" s="36" t="s">
        <v>277</v>
      </c>
      <c r="E40" s="12" t="s">
        <v>63</v>
      </c>
      <c r="F40" s="12">
        <v>270</v>
      </c>
      <c r="G40" s="12">
        <v>10</v>
      </c>
      <c r="H40" s="12">
        <v>100</v>
      </c>
      <c r="I40" s="12"/>
      <c r="J40" s="12"/>
      <c r="K40" s="12"/>
      <c r="L40" s="12"/>
      <c r="M40" s="12"/>
      <c r="N40" s="12"/>
      <c r="O40" s="12"/>
      <c r="P40" s="12"/>
      <c r="Q40" s="13"/>
      <c r="R40" s="12">
        <f t="shared" si="6"/>
        <v>0</v>
      </c>
      <c r="S40" s="12">
        <f t="shared" si="7"/>
        <v>0</v>
      </c>
      <c r="T40" s="57"/>
      <c r="U40" s="15">
        <v>0.06</v>
      </c>
      <c r="V40" s="15">
        <f t="shared" si="8"/>
        <v>0</v>
      </c>
    </row>
    <row r="41" spans="1:24" x14ac:dyDescent="0.2">
      <c r="A41" s="36" t="s">
        <v>392</v>
      </c>
      <c r="B41" s="36" t="s">
        <v>391</v>
      </c>
      <c r="C41" s="31" t="s">
        <v>393</v>
      </c>
      <c r="D41" s="36" t="s">
        <v>277</v>
      </c>
      <c r="E41" s="12" t="s">
        <v>63</v>
      </c>
      <c r="F41" s="12">
        <v>300</v>
      </c>
      <c r="G41" s="12">
        <v>10</v>
      </c>
      <c r="H41" s="12">
        <v>100</v>
      </c>
      <c r="I41" s="12"/>
      <c r="J41" s="12"/>
      <c r="K41" s="12"/>
      <c r="L41" s="12"/>
      <c r="M41" s="12"/>
      <c r="N41" s="12"/>
      <c r="O41" s="12"/>
      <c r="P41" s="12"/>
      <c r="Q41" s="13"/>
      <c r="R41" s="12">
        <f t="shared" si="6"/>
        <v>0</v>
      </c>
      <c r="S41" s="12">
        <f t="shared" si="7"/>
        <v>0</v>
      </c>
      <c r="T41" s="57"/>
      <c r="U41" s="15">
        <v>0.06</v>
      </c>
      <c r="V41" s="15">
        <f t="shared" si="8"/>
        <v>0</v>
      </c>
    </row>
    <row r="42" spans="1:24" x14ac:dyDescent="0.2">
      <c r="A42" s="27" t="s">
        <v>67</v>
      </c>
      <c r="B42" s="27" t="s">
        <v>68</v>
      </c>
      <c r="C42" s="27" t="s">
        <v>69</v>
      </c>
      <c r="D42" s="11" t="s">
        <v>275</v>
      </c>
      <c r="E42" s="12">
        <v>25</v>
      </c>
      <c r="F42" s="12">
        <v>375</v>
      </c>
      <c r="G42" s="12">
        <v>10</v>
      </c>
      <c r="H42" s="12">
        <v>100</v>
      </c>
      <c r="I42" s="12">
        <v>500</v>
      </c>
      <c r="J42" s="12">
        <v>500</v>
      </c>
      <c r="K42" s="12"/>
      <c r="L42" s="12"/>
      <c r="M42" s="12">
        <v>500</v>
      </c>
      <c r="N42" s="12">
        <v>500</v>
      </c>
      <c r="O42" s="12">
        <v>500</v>
      </c>
      <c r="P42" s="12"/>
      <c r="Q42" s="13"/>
      <c r="R42" s="12">
        <f t="shared" si="6"/>
        <v>2500</v>
      </c>
      <c r="S42" s="12">
        <f t="shared" si="7"/>
        <v>25</v>
      </c>
      <c r="T42" s="57"/>
      <c r="U42" s="15">
        <v>0.06</v>
      </c>
      <c r="V42" s="15">
        <f t="shared" si="8"/>
        <v>1.5</v>
      </c>
    </row>
    <row r="43" spans="1:24" x14ac:dyDescent="0.2">
      <c r="A43" s="11" t="s">
        <v>64</v>
      </c>
      <c r="B43" s="11" t="s">
        <v>65</v>
      </c>
      <c r="C43" s="11" t="s">
        <v>64</v>
      </c>
      <c r="D43" s="11" t="s">
        <v>275</v>
      </c>
      <c r="E43" s="12">
        <v>25</v>
      </c>
      <c r="F43" s="12">
        <v>457</v>
      </c>
      <c r="G43" s="12">
        <v>10</v>
      </c>
      <c r="H43" s="12">
        <v>100</v>
      </c>
      <c r="I43" s="12"/>
      <c r="J43" s="12"/>
      <c r="K43" s="12">
        <v>1000</v>
      </c>
      <c r="L43" s="12"/>
      <c r="M43" s="12">
        <v>500</v>
      </c>
      <c r="N43" s="12">
        <v>1000</v>
      </c>
      <c r="O43" s="12">
        <v>500</v>
      </c>
      <c r="P43" s="12">
        <v>500</v>
      </c>
      <c r="Q43" s="13"/>
      <c r="R43" s="12">
        <f t="shared" si="6"/>
        <v>3500</v>
      </c>
      <c r="S43" s="12">
        <f t="shared" si="7"/>
        <v>35</v>
      </c>
      <c r="T43" s="57"/>
      <c r="U43" s="15">
        <v>0.06</v>
      </c>
      <c r="V43" s="15">
        <f t="shared" si="8"/>
        <v>2.1</v>
      </c>
    </row>
    <row r="44" spans="1:24" x14ac:dyDescent="0.2">
      <c r="A44" s="36" t="s">
        <v>66</v>
      </c>
      <c r="B44" s="36" t="s">
        <v>65</v>
      </c>
      <c r="C44" s="36">
        <v>90443400</v>
      </c>
      <c r="D44" s="36" t="s">
        <v>277</v>
      </c>
      <c r="E44" s="12" t="s">
        <v>63</v>
      </c>
      <c r="F44" s="12">
        <v>450</v>
      </c>
      <c r="G44" s="12">
        <v>10</v>
      </c>
      <c r="H44" s="12">
        <v>100</v>
      </c>
      <c r="I44" s="12">
        <v>600</v>
      </c>
      <c r="J44" s="12"/>
      <c r="K44" s="12"/>
      <c r="L44" s="12"/>
      <c r="M44" s="12"/>
      <c r="N44" s="12"/>
      <c r="O44" s="12"/>
      <c r="P44" s="12"/>
      <c r="Q44" s="13"/>
      <c r="R44" s="12">
        <f t="shared" si="6"/>
        <v>600</v>
      </c>
      <c r="S44" s="12">
        <f t="shared" si="7"/>
        <v>6</v>
      </c>
      <c r="T44" s="57"/>
      <c r="U44" s="15">
        <v>0.06</v>
      </c>
      <c r="V44" s="15">
        <f t="shared" si="8"/>
        <v>0.36</v>
      </c>
    </row>
    <row r="45" spans="1:24" x14ac:dyDescent="0.2">
      <c r="A45" s="11" t="s">
        <v>60</v>
      </c>
      <c r="B45" s="11" t="s">
        <v>61</v>
      </c>
      <c r="C45" s="11" t="s">
        <v>60</v>
      </c>
      <c r="D45" s="11" t="s">
        <v>275</v>
      </c>
      <c r="E45" s="12">
        <v>25</v>
      </c>
      <c r="F45" s="12">
        <v>610</v>
      </c>
      <c r="G45" s="12">
        <v>10</v>
      </c>
      <c r="H45" s="12">
        <v>50</v>
      </c>
      <c r="I45" s="12"/>
      <c r="J45" s="12"/>
      <c r="K45" s="12"/>
      <c r="L45" s="12"/>
      <c r="M45" s="12"/>
      <c r="N45" s="12"/>
      <c r="O45" s="12"/>
      <c r="P45" s="12">
        <v>500</v>
      </c>
      <c r="Q45" s="13"/>
      <c r="R45" s="12">
        <f t="shared" si="6"/>
        <v>500</v>
      </c>
      <c r="S45" s="12">
        <f t="shared" si="7"/>
        <v>10</v>
      </c>
      <c r="T45" s="57"/>
      <c r="U45" s="15">
        <v>0.04</v>
      </c>
      <c r="V45" s="15">
        <f t="shared" si="8"/>
        <v>0.4</v>
      </c>
    </row>
    <row r="46" spans="1:24" x14ac:dyDescent="0.2">
      <c r="A46" s="36" t="s">
        <v>62</v>
      </c>
      <c r="B46" s="36" t="s">
        <v>61</v>
      </c>
      <c r="C46" s="36">
        <v>90443600</v>
      </c>
      <c r="D46" s="36" t="s">
        <v>277</v>
      </c>
      <c r="E46" s="12" t="s">
        <v>63</v>
      </c>
      <c r="F46" s="12">
        <v>600</v>
      </c>
      <c r="G46" s="12">
        <v>10</v>
      </c>
      <c r="H46" s="12">
        <v>50</v>
      </c>
      <c r="I46" s="12">
        <v>600</v>
      </c>
      <c r="J46" s="12"/>
      <c r="K46" s="12"/>
      <c r="L46" s="12"/>
      <c r="M46" s="12"/>
      <c r="N46" s="12"/>
      <c r="O46" s="12">
        <v>1000</v>
      </c>
      <c r="P46" s="12"/>
      <c r="Q46" s="13"/>
      <c r="R46" s="12">
        <f t="shared" si="6"/>
        <v>1600</v>
      </c>
      <c r="S46" s="12">
        <f t="shared" si="7"/>
        <v>32</v>
      </c>
      <c r="T46" s="57"/>
      <c r="U46" s="15">
        <v>0.04</v>
      </c>
      <c r="V46" s="15">
        <f t="shared" si="8"/>
        <v>1.28</v>
      </c>
    </row>
    <row r="47" spans="1:24" x14ac:dyDescent="0.2">
      <c r="A47" s="11" t="s">
        <v>195</v>
      </c>
      <c r="B47" s="11" t="s">
        <v>178</v>
      </c>
      <c r="C47" s="11" t="s">
        <v>195</v>
      </c>
      <c r="D47" s="11" t="s">
        <v>275</v>
      </c>
      <c r="E47" s="12">
        <v>25</v>
      </c>
      <c r="F47" s="12">
        <v>750</v>
      </c>
      <c r="G47" s="12">
        <v>10</v>
      </c>
      <c r="H47" s="12">
        <v>50</v>
      </c>
      <c r="I47" s="12"/>
      <c r="J47" s="12"/>
      <c r="K47" s="12">
        <v>500</v>
      </c>
      <c r="L47" s="12"/>
      <c r="M47" s="12">
        <v>500</v>
      </c>
      <c r="N47" s="12"/>
      <c r="O47" s="12"/>
      <c r="P47" s="12"/>
      <c r="Q47" s="13"/>
      <c r="R47" s="12">
        <f t="shared" si="6"/>
        <v>1000</v>
      </c>
      <c r="S47" s="12">
        <f t="shared" si="7"/>
        <v>20</v>
      </c>
      <c r="T47" s="57"/>
      <c r="U47" s="15">
        <v>0.05</v>
      </c>
      <c r="V47" s="15">
        <f t="shared" si="8"/>
        <v>1</v>
      </c>
    </row>
    <row r="48" spans="1:24" x14ac:dyDescent="0.2">
      <c r="A48" s="36" t="s">
        <v>177</v>
      </c>
      <c r="B48" s="36" t="s">
        <v>178</v>
      </c>
      <c r="C48" s="36">
        <v>90443700</v>
      </c>
      <c r="D48" s="36" t="s">
        <v>277</v>
      </c>
      <c r="E48" s="12" t="s">
        <v>63</v>
      </c>
      <c r="F48" s="12">
        <v>750</v>
      </c>
      <c r="G48" s="12">
        <v>10</v>
      </c>
      <c r="H48" s="12">
        <v>50</v>
      </c>
      <c r="I48" s="12">
        <v>300</v>
      </c>
      <c r="J48" s="12"/>
      <c r="K48" s="12">
        <v>500</v>
      </c>
      <c r="L48" s="12"/>
      <c r="M48" s="12"/>
      <c r="N48" s="12">
        <v>500</v>
      </c>
      <c r="O48" s="12">
        <v>1000</v>
      </c>
      <c r="P48" s="12"/>
      <c r="Q48" s="13"/>
      <c r="R48" s="12">
        <f t="shared" si="6"/>
        <v>2300</v>
      </c>
      <c r="S48" s="12">
        <f t="shared" si="7"/>
        <v>46</v>
      </c>
      <c r="T48" s="57"/>
      <c r="U48" s="15">
        <v>0.05</v>
      </c>
      <c r="V48" s="15">
        <f t="shared" si="8"/>
        <v>2.3000000000000003</v>
      </c>
    </row>
    <row r="49" spans="1:24" x14ac:dyDescent="0.2">
      <c r="A49" s="11" t="s">
        <v>155</v>
      </c>
      <c r="B49" s="11" t="s">
        <v>58</v>
      </c>
      <c r="C49" s="11" t="s">
        <v>155</v>
      </c>
      <c r="D49" s="11" t="s">
        <v>275</v>
      </c>
      <c r="E49" s="12">
        <v>25</v>
      </c>
      <c r="F49" s="12">
        <v>915</v>
      </c>
      <c r="G49" s="12">
        <v>10</v>
      </c>
      <c r="H49" s="12">
        <v>50</v>
      </c>
      <c r="I49" s="12"/>
      <c r="J49" s="12"/>
      <c r="K49" s="12"/>
      <c r="L49" s="12"/>
      <c r="M49" s="12">
        <v>500</v>
      </c>
      <c r="N49" s="12"/>
      <c r="O49" s="12"/>
      <c r="P49" s="12">
        <v>500</v>
      </c>
      <c r="Q49" s="13"/>
      <c r="R49" s="12">
        <f t="shared" si="6"/>
        <v>1000</v>
      </c>
      <c r="S49" s="12">
        <f t="shared" si="7"/>
        <v>20</v>
      </c>
      <c r="T49" s="57"/>
      <c r="U49" s="15">
        <v>0.06</v>
      </c>
      <c r="V49" s="15">
        <f t="shared" si="8"/>
        <v>1.2</v>
      </c>
    </row>
    <row r="50" spans="1:24" x14ac:dyDescent="0.2">
      <c r="A50" s="36" t="s">
        <v>176</v>
      </c>
      <c r="B50" s="36" t="s">
        <v>58</v>
      </c>
      <c r="C50" s="36">
        <v>90443800</v>
      </c>
      <c r="D50" s="36" t="s">
        <v>277</v>
      </c>
      <c r="E50" s="12" t="s">
        <v>63</v>
      </c>
      <c r="F50" s="12">
        <v>900</v>
      </c>
      <c r="G50" s="12">
        <v>10</v>
      </c>
      <c r="H50" s="12">
        <v>50</v>
      </c>
      <c r="I50" s="12"/>
      <c r="J50" s="12"/>
      <c r="K50" s="12">
        <v>1600</v>
      </c>
      <c r="L50" s="12"/>
      <c r="M50" s="12">
        <v>2000</v>
      </c>
      <c r="N50" s="12"/>
      <c r="O50" s="12">
        <v>2000</v>
      </c>
      <c r="P50" s="12">
        <v>2000</v>
      </c>
      <c r="Q50" s="13"/>
      <c r="R50" s="12">
        <f t="shared" si="6"/>
        <v>7600</v>
      </c>
      <c r="S50" s="12">
        <f t="shared" si="7"/>
        <v>152</v>
      </c>
      <c r="T50" s="57"/>
      <c r="U50" s="15">
        <v>0.06</v>
      </c>
      <c r="V50" s="15">
        <f t="shared" si="8"/>
        <v>9.1199999999999992</v>
      </c>
    </row>
    <row r="51" spans="1:24" x14ac:dyDescent="0.2">
      <c r="A51" s="11" t="s">
        <v>53</v>
      </c>
      <c r="B51" s="11" t="s">
        <v>54</v>
      </c>
      <c r="C51" s="11" t="s">
        <v>53</v>
      </c>
      <c r="D51" s="11" t="s">
        <v>275</v>
      </c>
      <c r="E51" s="12">
        <v>25</v>
      </c>
      <c r="F51" s="12">
        <v>1220</v>
      </c>
      <c r="G51" s="12">
        <v>10</v>
      </c>
      <c r="H51" s="12">
        <v>50</v>
      </c>
      <c r="I51" s="12"/>
      <c r="J51" s="12"/>
      <c r="K51" s="12"/>
      <c r="L51" s="12"/>
      <c r="M51" s="12"/>
      <c r="N51" s="12"/>
      <c r="O51" s="12"/>
      <c r="P51" s="12"/>
      <c r="Q51" s="13"/>
      <c r="R51" s="12">
        <f t="shared" si="6"/>
        <v>0</v>
      </c>
      <c r="S51" s="12">
        <f t="shared" si="7"/>
        <v>0</v>
      </c>
      <c r="T51" s="57"/>
      <c r="U51" s="15">
        <v>0.08</v>
      </c>
      <c r="V51" s="15">
        <f t="shared" si="8"/>
        <v>0</v>
      </c>
    </row>
    <row r="52" spans="1:24" x14ac:dyDescent="0.2">
      <c r="A52" s="26" t="s">
        <v>194</v>
      </c>
      <c r="B52" s="26" t="s">
        <v>54</v>
      </c>
      <c r="C52" s="26">
        <v>90444000</v>
      </c>
      <c r="D52" s="36" t="s">
        <v>277</v>
      </c>
      <c r="E52" s="12" t="s">
        <v>63</v>
      </c>
      <c r="F52" s="12">
        <v>1200</v>
      </c>
      <c r="G52" s="12">
        <v>10</v>
      </c>
      <c r="H52" s="12">
        <v>50</v>
      </c>
      <c r="I52" s="12"/>
      <c r="J52" s="12"/>
      <c r="K52" s="12"/>
      <c r="L52" s="12"/>
      <c r="M52" s="12"/>
      <c r="N52" s="12"/>
      <c r="O52" s="12"/>
      <c r="P52" s="12"/>
      <c r="Q52" s="13"/>
      <c r="R52" s="12">
        <f t="shared" si="6"/>
        <v>0</v>
      </c>
      <c r="S52" s="12">
        <f t="shared" si="7"/>
        <v>0</v>
      </c>
      <c r="T52" s="57"/>
      <c r="U52" s="15">
        <v>0.08</v>
      </c>
      <c r="V52" s="15">
        <f t="shared" si="8"/>
        <v>0</v>
      </c>
    </row>
    <row r="53" spans="1:24" x14ac:dyDescent="0.2">
      <c r="A53" s="11" t="s">
        <v>230</v>
      </c>
      <c r="B53" s="11" t="s">
        <v>231</v>
      </c>
      <c r="C53" s="11" t="s">
        <v>230</v>
      </c>
      <c r="D53" s="11" t="s">
        <v>275</v>
      </c>
      <c r="E53" s="12">
        <v>25</v>
      </c>
      <c r="F53" s="12">
        <v>1500</v>
      </c>
      <c r="G53" s="12">
        <v>10</v>
      </c>
      <c r="H53" s="12">
        <v>50</v>
      </c>
      <c r="I53" s="12"/>
      <c r="J53" s="12"/>
      <c r="K53" s="12"/>
      <c r="L53" s="12"/>
      <c r="M53" s="12"/>
      <c r="N53" s="12"/>
      <c r="O53" s="12"/>
      <c r="P53" s="12"/>
      <c r="Q53" s="13"/>
      <c r="R53" s="12">
        <f t="shared" si="6"/>
        <v>0</v>
      </c>
      <c r="S53" s="12">
        <f t="shared" si="7"/>
        <v>0</v>
      </c>
      <c r="T53" s="57"/>
      <c r="U53" s="15">
        <v>0.11</v>
      </c>
      <c r="V53" s="15">
        <f t="shared" si="8"/>
        <v>0</v>
      </c>
    </row>
    <row r="54" spans="1:24" x14ac:dyDescent="0.2">
      <c r="A54" s="11" t="s">
        <v>254</v>
      </c>
      <c r="B54" s="11" t="s">
        <v>255</v>
      </c>
      <c r="C54" s="11" t="s">
        <v>254</v>
      </c>
      <c r="D54" s="11" t="s">
        <v>275</v>
      </c>
      <c r="E54" s="12">
        <v>25</v>
      </c>
      <c r="F54" s="12">
        <v>1650</v>
      </c>
      <c r="G54" s="12">
        <v>10</v>
      </c>
      <c r="H54" s="12">
        <v>50</v>
      </c>
      <c r="I54" s="12"/>
      <c r="J54" s="12"/>
      <c r="K54" s="12"/>
      <c r="L54" s="12"/>
      <c r="M54" s="12"/>
      <c r="N54" s="12"/>
      <c r="O54" s="12"/>
      <c r="P54" s="12"/>
      <c r="Q54" s="13"/>
      <c r="R54" s="12">
        <f t="shared" si="6"/>
        <v>0</v>
      </c>
      <c r="S54" s="12">
        <f t="shared" si="7"/>
        <v>0</v>
      </c>
      <c r="T54" s="57"/>
      <c r="U54" s="15">
        <v>0.12</v>
      </c>
      <c r="V54" s="15">
        <f t="shared" si="8"/>
        <v>0</v>
      </c>
    </row>
    <row r="55" spans="1:24" x14ac:dyDescent="0.2">
      <c r="A55" s="11" t="s">
        <v>193</v>
      </c>
      <c r="B55" s="11" t="s">
        <v>175</v>
      </c>
      <c r="C55" s="11" t="s">
        <v>193</v>
      </c>
      <c r="D55" s="11" t="s">
        <v>275</v>
      </c>
      <c r="E55" s="12">
        <v>25</v>
      </c>
      <c r="F55" s="12">
        <v>1800</v>
      </c>
      <c r="G55" s="12">
        <v>10</v>
      </c>
      <c r="H55" s="12">
        <v>50</v>
      </c>
      <c r="I55" s="12"/>
      <c r="J55" s="12"/>
      <c r="K55" s="12"/>
      <c r="L55" s="12"/>
      <c r="M55" s="12"/>
      <c r="N55" s="12"/>
      <c r="O55" s="12"/>
      <c r="P55" s="12"/>
      <c r="Q55" s="13"/>
      <c r="R55" s="12">
        <f t="shared" si="6"/>
        <v>0</v>
      </c>
      <c r="S55" s="12">
        <f t="shared" si="7"/>
        <v>0</v>
      </c>
      <c r="T55" s="57"/>
      <c r="U55" s="15">
        <v>0.12</v>
      </c>
      <c r="V55" s="15">
        <f t="shared" si="8"/>
        <v>0</v>
      </c>
    </row>
    <row r="56" spans="1:24" x14ac:dyDescent="0.2">
      <c r="A56" s="36" t="s">
        <v>174</v>
      </c>
      <c r="B56" s="36" t="s">
        <v>175</v>
      </c>
      <c r="C56" s="36">
        <v>90443900</v>
      </c>
      <c r="D56" s="36" t="s">
        <v>277</v>
      </c>
      <c r="E56" s="12" t="s">
        <v>63</v>
      </c>
      <c r="F56" s="12">
        <v>1800</v>
      </c>
      <c r="G56" s="12">
        <v>10</v>
      </c>
      <c r="H56" s="12">
        <v>50</v>
      </c>
      <c r="I56" s="12"/>
      <c r="J56" s="12"/>
      <c r="K56" s="12"/>
      <c r="L56" s="12"/>
      <c r="M56" s="12"/>
      <c r="N56" s="12"/>
      <c r="O56" s="12"/>
      <c r="P56" s="12">
        <v>100</v>
      </c>
      <c r="Q56" s="13"/>
      <c r="R56" s="12">
        <f t="shared" si="6"/>
        <v>100</v>
      </c>
      <c r="S56" s="12">
        <f t="shared" si="7"/>
        <v>2</v>
      </c>
      <c r="T56" s="57"/>
      <c r="U56" s="15">
        <v>0.12</v>
      </c>
      <c r="V56" s="15">
        <f>$S56*$U56</f>
        <v>0.24</v>
      </c>
    </row>
    <row r="57" spans="1:24" x14ac:dyDescent="0.2">
      <c r="A57" s="36" t="s">
        <v>293</v>
      </c>
      <c r="B57" s="36" t="s">
        <v>294</v>
      </c>
      <c r="C57" s="36">
        <v>90443000</v>
      </c>
      <c r="D57" s="36" t="s">
        <v>277</v>
      </c>
      <c r="E57" s="12" t="s">
        <v>63</v>
      </c>
      <c r="F57" s="12">
        <v>2100</v>
      </c>
      <c r="G57" s="12">
        <v>10</v>
      </c>
      <c r="H57" s="12">
        <v>50</v>
      </c>
      <c r="I57" s="12"/>
      <c r="J57" s="12"/>
      <c r="K57" s="12"/>
      <c r="L57" s="12"/>
      <c r="M57" s="12"/>
      <c r="N57" s="12"/>
      <c r="O57" s="12"/>
      <c r="P57" s="12"/>
      <c r="Q57" s="13"/>
      <c r="R57" s="12">
        <f t="shared" si="6"/>
        <v>0</v>
      </c>
      <c r="S57" s="12">
        <f t="shared" si="7"/>
        <v>0</v>
      </c>
      <c r="T57" s="57"/>
      <c r="U57" s="15">
        <v>0.09</v>
      </c>
      <c r="V57" s="15">
        <f t="shared" si="8"/>
        <v>0</v>
      </c>
    </row>
    <row r="58" spans="1:24" x14ac:dyDescent="0.2">
      <c r="A58" s="8" t="s">
        <v>70</v>
      </c>
      <c r="B58" s="8"/>
      <c r="C58" s="8"/>
      <c r="D58" s="8"/>
      <c r="E58" s="8"/>
      <c r="F58" s="36"/>
      <c r="G58" s="20"/>
      <c r="H58" s="20"/>
      <c r="I58" s="12"/>
      <c r="J58" s="12"/>
      <c r="K58" s="12"/>
      <c r="L58" s="12"/>
      <c r="M58" s="12"/>
      <c r="N58" s="12"/>
      <c r="O58" s="12"/>
      <c r="P58" s="12"/>
      <c r="Q58" s="20"/>
      <c r="R58" s="12"/>
      <c r="S58" s="12"/>
      <c r="T58" s="57"/>
      <c r="U58" s="12"/>
      <c r="V58" s="15"/>
    </row>
    <row r="59" spans="1:24" x14ac:dyDescent="0.2">
      <c r="A59" s="11" t="s">
        <v>295</v>
      </c>
      <c r="B59" s="11" t="s">
        <v>296</v>
      </c>
      <c r="C59" s="11" t="s">
        <v>295</v>
      </c>
      <c r="D59" s="11" t="s">
        <v>275</v>
      </c>
      <c r="E59" s="12">
        <v>32</v>
      </c>
      <c r="F59" s="12">
        <v>100</v>
      </c>
      <c r="G59" s="12">
        <v>10</v>
      </c>
      <c r="H59" s="12">
        <v>300</v>
      </c>
      <c r="I59" s="12"/>
      <c r="J59" s="12"/>
      <c r="K59" s="12"/>
      <c r="L59" s="12"/>
      <c r="M59" s="12"/>
      <c r="N59" s="12"/>
      <c r="O59" s="12"/>
      <c r="P59" s="12"/>
      <c r="Q59" s="13"/>
      <c r="R59" s="12">
        <f t="shared" ref="R59:R73" si="9">SUM(I59:Q59)</f>
        <v>0</v>
      </c>
      <c r="S59" s="12">
        <f t="shared" ref="S59:S73" si="10">$R59/$H59</f>
        <v>0</v>
      </c>
      <c r="T59" s="57"/>
      <c r="U59" s="15">
        <v>0.09</v>
      </c>
      <c r="V59" s="15">
        <f t="shared" ref="V59:V73" si="11">$S59*$U59</f>
        <v>0</v>
      </c>
      <c r="W59" s="43">
        <f>SUM(V59:V73)</f>
        <v>4.6800000000000006</v>
      </c>
      <c r="X59" s="3">
        <f>W59*100/$W$144</f>
        <v>11.022138483278381</v>
      </c>
    </row>
    <row r="60" spans="1:24" x14ac:dyDescent="0.2">
      <c r="A60" s="11" t="s">
        <v>71</v>
      </c>
      <c r="B60" s="11" t="s">
        <v>72</v>
      </c>
      <c r="C60" s="11" t="s">
        <v>71</v>
      </c>
      <c r="D60" s="11" t="s">
        <v>275</v>
      </c>
      <c r="E60" s="12">
        <v>32</v>
      </c>
      <c r="F60" s="12">
        <v>150</v>
      </c>
      <c r="G60" s="12">
        <v>10</v>
      </c>
      <c r="H60" s="12">
        <v>300</v>
      </c>
      <c r="I60" s="12"/>
      <c r="J60" s="12"/>
      <c r="K60" s="12"/>
      <c r="L60" s="12"/>
      <c r="M60" s="12"/>
      <c r="N60" s="12"/>
      <c r="O60" s="12"/>
      <c r="P60" s="12">
        <v>300</v>
      </c>
      <c r="Q60" s="13"/>
      <c r="R60" s="12">
        <f t="shared" si="9"/>
        <v>300</v>
      </c>
      <c r="S60" s="12">
        <f t="shared" si="10"/>
        <v>1</v>
      </c>
      <c r="T60" s="57"/>
      <c r="U60" s="15">
        <v>0.09</v>
      </c>
      <c r="V60" s="15">
        <f t="shared" si="11"/>
        <v>0.09</v>
      </c>
    </row>
    <row r="61" spans="1:24" x14ac:dyDescent="0.2">
      <c r="A61" s="36" t="s">
        <v>256</v>
      </c>
      <c r="B61" s="36" t="s">
        <v>72</v>
      </c>
      <c r="C61" s="36">
        <v>90446200</v>
      </c>
      <c r="D61" s="36" t="s">
        <v>277</v>
      </c>
      <c r="E61" s="12">
        <v>32</v>
      </c>
      <c r="F61" s="12">
        <v>150</v>
      </c>
      <c r="G61" s="12">
        <v>10</v>
      </c>
      <c r="H61" s="12">
        <v>300</v>
      </c>
      <c r="I61" s="12"/>
      <c r="J61" s="12"/>
      <c r="K61" s="12"/>
      <c r="L61" s="12"/>
      <c r="M61" s="12"/>
      <c r="N61" s="12"/>
      <c r="O61" s="12"/>
      <c r="P61" s="12"/>
      <c r="Q61" s="13"/>
      <c r="R61" s="12">
        <f t="shared" si="9"/>
        <v>0</v>
      </c>
      <c r="S61" s="12">
        <f t="shared" si="10"/>
        <v>0</v>
      </c>
      <c r="T61" s="57"/>
      <c r="U61" s="15">
        <v>0.09</v>
      </c>
      <c r="V61" s="15">
        <f t="shared" si="11"/>
        <v>0</v>
      </c>
    </row>
    <row r="62" spans="1:24" x14ac:dyDescent="0.2">
      <c r="A62" s="11" t="s">
        <v>200</v>
      </c>
      <c r="B62" s="11" t="s">
        <v>201</v>
      </c>
      <c r="C62" s="11" t="s">
        <v>200</v>
      </c>
      <c r="D62" s="11" t="s">
        <v>275</v>
      </c>
      <c r="E62" s="12">
        <v>32</v>
      </c>
      <c r="F62" s="12">
        <v>200</v>
      </c>
      <c r="G62" s="12">
        <v>10</v>
      </c>
      <c r="H62" s="12">
        <v>300</v>
      </c>
      <c r="I62" s="12"/>
      <c r="J62" s="12"/>
      <c r="K62" s="12">
        <v>300</v>
      </c>
      <c r="L62" s="12"/>
      <c r="M62" s="12">
        <v>300</v>
      </c>
      <c r="N62" s="12"/>
      <c r="O62" s="12"/>
      <c r="P62" s="12">
        <v>600</v>
      </c>
      <c r="Q62" s="13"/>
      <c r="R62" s="12">
        <f t="shared" si="9"/>
        <v>1200</v>
      </c>
      <c r="S62" s="12">
        <f t="shared" si="10"/>
        <v>4</v>
      </c>
      <c r="T62" s="57"/>
      <c r="U62" s="15">
        <v>0.09</v>
      </c>
      <c r="V62" s="15">
        <f t="shared" si="11"/>
        <v>0.36</v>
      </c>
    </row>
    <row r="63" spans="1:24" x14ac:dyDescent="0.2">
      <c r="A63" s="11" t="s">
        <v>73</v>
      </c>
      <c r="B63" s="11" t="s">
        <v>74</v>
      </c>
      <c r="C63" s="11" t="s">
        <v>73</v>
      </c>
      <c r="D63" s="11" t="s">
        <v>275</v>
      </c>
      <c r="E63" s="12">
        <v>32</v>
      </c>
      <c r="F63" s="12">
        <v>300</v>
      </c>
      <c r="G63" s="12">
        <v>10</v>
      </c>
      <c r="H63" s="12">
        <v>150</v>
      </c>
      <c r="I63" s="12"/>
      <c r="J63" s="12"/>
      <c r="K63" s="12"/>
      <c r="L63" s="12"/>
      <c r="M63" s="12"/>
      <c r="N63" s="12"/>
      <c r="O63" s="12"/>
      <c r="P63" s="12">
        <v>450</v>
      </c>
      <c r="Q63" s="13"/>
      <c r="R63" s="12">
        <f t="shared" si="9"/>
        <v>450</v>
      </c>
      <c r="S63" s="12">
        <f t="shared" si="10"/>
        <v>3</v>
      </c>
      <c r="T63" s="57"/>
      <c r="U63" s="15">
        <v>0.09</v>
      </c>
      <c r="V63" s="15">
        <f t="shared" si="11"/>
        <v>0.27</v>
      </c>
    </row>
    <row r="64" spans="1:24" x14ac:dyDescent="0.2">
      <c r="A64" s="36" t="s">
        <v>232</v>
      </c>
      <c r="B64" s="36" t="s">
        <v>74</v>
      </c>
      <c r="C64" s="36">
        <v>90446300</v>
      </c>
      <c r="D64" s="36" t="s">
        <v>277</v>
      </c>
      <c r="E64" s="12" t="s">
        <v>180</v>
      </c>
      <c r="F64" s="12">
        <v>300</v>
      </c>
      <c r="G64" s="12">
        <v>10</v>
      </c>
      <c r="H64" s="12">
        <v>150</v>
      </c>
      <c r="I64" s="12"/>
      <c r="J64" s="12"/>
      <c r="K64" s="12"/>
      <c r="L64" s="12"/>
      <c r="M64" s="12"/>
      <c r="N64" s="12"/>
      <c r="O64" s="12">
        <v>300</v>
      </c>
      <c r="P64" s="12">
        <v>300</v>
      </c>
      <c r="Q64" s="13"/>
      <c r="R64" s="12">
        <f t="shared" si="9"/>
        <v>600</v>
      </c>
      <c r="S64" s="12">
        <f t="shared" si="10"/>
        <v>4</v>
      </c>
      <c r="T64" s="57"/>
      <c r="U64" s="15">
        <v>0.09</v>
      </c>
      <c r="V64" s="15">
        <f t="shared" si="11"/>
        <v>0.36</v>
      </c>
    </row>
    <row r="65" spans="1:24" x14ac:dyDescent="0.2">
      <c r="A65" s="11" t="s">
        <v>75</v>
      </c>
      <c r="B65" s="11" t="s">
        <v>76</v>
      </c>
      <c r="C65" s="11" t="s">
        <v>75</v>
      </c>
      <c r="D65" s="11" t="s">
        <v>275</v>
      </c>
      <c r="E65" s="12">
        <v>32</v>
      </c>
      <c r="F65" s="12">
        <v>450</v>
      </c>
      <c r="G65" s="12">
        <v>10</v>
      </c>
      <c r="H65" s="12">
        <v>100</v>
      </c>
      <c r="I65" s="12"/>
      <c r="J65" s="12"/>
      <c r="K65" s="12">
        <v>100</v>
      </c>
      <c r="L65" s="12"/>
      <c r="M65" s="12">
        <v>100</v>
      </c>
      <c r="N65" s="12"/>
      <c r="O65" s="12"/>
      <c r="P65" s="12">
        <v>100</v>
      </c>
      <c r="Q65" s="13"/>
      <c r="R65" s="12">
        <f t="shared" si="9"/>
        <v>300</v>
      </c>
      <c r="S65" s="12">
        <f t="shared" si="10"/>
        <v>3</v>
      </c>
      <c r="T65" s="57"/>
      <c r="U65" s="15">
        <v>0.09</v>
      </c>
      <c r="V65" s="15">
        <f t="shared" si="11"/>
        <v>0.27</v>
      </c>
    </row>
    <row r="66" spans="1:24" x14ac:dyDescent="0.2">
      <c r="A66" s="36" t="s">
        <v>179</v>
      </c>
      <c r="B66" s="36" t="s">
        <v>76</v>
      </c>
      <c r="C66" s="36">
        <v>90446400</v>
      </c>
      <c r="D66" s="36" t="s">
        <v>277</v>
      </c>
      <c r="E66" s="12" t="s">
        <v>180</v>
      </c>
      <c r="F66" s="12">
        <v>450</v>
      </c>
      <c r="G66" s="12">
        <v>10</v>
      </c>
      <c r="H66" s="12">
        <v>100</v>
      </c>
      <c r="I66" s="12"/>
      <c r="J66" s="12">
        <v>100</v>
      </c>
      <c r="K66" s="12">
        <v>300</v>
      </c>
      <c r="L66" s="12"/>
      <c r="M66" s="12">
        <v>300</v>
      </c>
      <c r="N66" s="12">
        <v>100</v>
      </c>
      <c r="O66" s="12">
        <v>300</v>
      </c>
      <c r="P66" s="12"/>
      <c r="Q66" s="13"/>
      <c r="R66" s="12">
        <f t="shared" si="9"/>
        <v>1100</v>
      </c>
      <c r="S66" s="12">
        <f t="shared" si="10"/>
        <v>11</v>
      </c>
      <c r="T66" s="57"/>
      <c r="U66" s="15">
        <v>0.09</v>
      </c>
      <c r="V66" s="15">
        <f t="shared" si="11"/>
        <v>0.99</v>
      </c>
    </row>
    <row r="67" spans="1:24" x14ac:dyDescent="0.2">
      <c r="A67" s="11" t="s">
        <v>156</v>
      </c>
      <c r="B67" s="11" t="s">
        <v>157</v>
      </c>
      <c r="C67" s="11" t="s">
        <v>156</v>
      </c>
      <c r="D67" s="11" t="s">
        <v>275</v>
      </c>
      <c r="E67" s="12">
        <v>32</v>
      </c>
      <c r="F67" s="12">
        <v>600</v>
      </c>
      <c r="G67" s="12">
        <v>10</v>
      </c>
      <c r="H67" s="12">
        <v>100</v>
      </c>
      <c r="I67" s="12"/>
      <c r="J67" s="12"/>
      <c r="K67" s="12">
        <v>100</v>
      </c>
      <c r="L67" s="12"/>
      <c r="M67" s="12">
        <v>100</v>
      </c>
      <c r="N67" s="12"/>
      <c r="O67" s="12"/>
      <c r="P67" s="12"/>
      <c r="Q67" s="13"/>
      <c r="R67" s="12">
        <f t="shared" si="9"/>
        <v>200</v>
      </c>
      <c r="S67" s="12">
        <f t="shared" si="10"/>
        <v>2</v>
      </c>
      <c r="T67" s="57"/>
      <c r="U67" s="15">
        <v>0.12</v>
      </c>
      <c r="V67" s="15">
        <f t="shared" si="11"/>
        <v>0.24</v>
      </c>
    </row>
    <row r="68" spans="1:24" x14ac:dyDescent="0.2">
      <c r="A68" s="36" t="s">
        <v>181</v>
      </c>
      <c r="B68" s="36" t="s">
        <v>157</v>
      </c>
      <c r="C68" s="36">
        <v>90446600</v>
      </c>
      <c r="D68" s="36" t="s">
        <v>277</v>
      </c>
      <c r="E68" s="12" t="s">
        <v>180</v>
      </c>
      <c r="F68" s="12">
        <v>600</v>
      </c>
      <c r="G68" s="12">
        <v>10</v>
      </c>
      <c r="H68" s="12">
        <v>100</v>
      </c>
      <c r="I68" s="12"/>
      <c r="J68" s="12"/>
      <c r="K68" s="12">
        <v>300</v>
      </c>
      <c r="L68" s="12"/>
      <c r="M68" s="12">
        <v>300</v>
      </c>
      <c r="N68" s="12">
        <v>100</v>
      </c>
      <c r="O68" s="12"/>
      <c r="P68" s="12"/>
      <c r="Q68" s="13"/>
      <c r="R68" s="12">
        <f t="shared" si="9"/>
        <v>700</v>
      </c>
      <c r="S68" s="12">
        <f t="shared" si="10"/>
        <v>7</v>
      </c>
      <c r="T68" s="57"/>
      <c r="U68" s="15">
        <v>0.12</v>
      </c>
      <c r="V68" s="15">
        <f t="shared" si="11"/>
        <v>0.84</v>
      </c>
    </row>
    <row r="69" spans="1:24" x14ac:dyDescent="0.2">
      <c r="A69" s="11" t="s">
        <v>222</v>
      </c>
      <c r="B69" s="11" t="s">
        <v>223</v>
      </c>
      <c r="C69" s="11" t="s">
        <v>222</v>
      </c>
      <c r="D69" s="11" t="s">
        <v>275</v>
      </c>
      <c r="E69" s="12">
        <v>32</v>
      </c>
      <c r="F69" s="12">
        <v>750</v>
      </c>
      <c r="G69" s="12">
        <v>10</v>
      </c>
      <c r="H69" s="12">
        <v>60</v>
      </c>
      <c r="I69" s="12"/>
      <c r="J69" s="12">
        <v>120</v>
      </c>
      <c r="K69" s="12">
        <v>120</v>
      </c>
      <c r="L69" s="12"/>
      <c r="M69" s="12">
        <v>120</v>
      </c>
      <c r="N69" s="12">
        <v>120</v>
      </c>
      <c r="O69" s="12"/>
      <c r="P69" s="12">
        <v>120</v>
      </c>
      <c r="Q69" s="13"/>
      <c r="R69" s="12">
        <f t="shared" si="9"/>
        <v>600</v>
      </c>
      <c r="S69" s="12">
        <f t="shared" si="10"/>
        <v>10</v>
      </c>
      <c r="T69" s="57"/>
      <c r="U69" s="15">
        <v>0.09</v>
      </c>
      <c r="V69" s="15">
        <f t="shared" si="11"/>
        <v>0.89999999999999991</v>
      </c>
    </row>
    <row r="70" spans="1:24" x14ac:dyDescent="0.2">
      <c r="A70" s="11" t="s">
        <v>158</v>
      </c>
      <c r="B70" s="11" t="s">
        <v>159</v>
      </c>
      <c r="C70" s="11" t="s">
        <v>158</v>
      </c>
      <c r="D70" s="11" t="s">
        <v>275</v>
      </c>
      <c r="E70" s="12">
        <v>32</v>
      </c>
      <c r="F70" s="12">
        <v>900</v>
      </c>
      <c r="G70" s="12">
        <v>10</v>
      </c>
      <c r="H70" s="12">
        <v>50</v>
      </c>
      <c r="I70" s="12"/>
      <c r="J70" s="12"/>
      <c r="K70" s="12"/>
      <c r="L70" s="12"/>
      <c r="M70" s="12"/>
      <c r="N70" s="12"/>
      <c r="O70" s="12"/>
      <c r="P70" s="12"/>
      <c r="Q70" s="13"/>
      <c r="R70" s="12">
        <f t="shared" si="9"/>
        <v>0</v>
      </c>
      <c r="S70" s="12">
        <f t="shared" si="10"/>
        <v>0</v>
      </c>
      <c r="T70" s="57"/>
      <c r="U70" s="15">
        <v>0.09</v>
      </c>
      <c r="V70" s="15">
        <f t="shared" si="11"/>
        <v>0</v>
      </c>
    </row>
    <row r="71" spans="1:24" x14ac:dyDescent="0.2">
      <c r="A71" s="36" t="s">
        <v>182</v>
      </c>
      <c r="B71" s="36" t="s">
        <v>159</v>
      </c>
      <c r="C71" s="36">
        <v>90446700</v>
      </c>
      <c r="D71" s="36" t="s">
        <v>277</v>
      </c>
      <c r="E71" s="12" t="s">
        <v>180</v>
      </c>
      <c r="F71" s="12">
        <v>900</v>
      </c>
      <c r="G71" s="12">
        <v>10</v>
      </c>
      <c r="H71" s="12">
        <v>50</v>
      </c>
      <c r="I71" s="12"/>
      <c r="J71" s="12"/>
      <c r="K71" s="12"/>
      <c r="L71" s="12"/>
      <c r="M71" s="12"/>
      <c r="N71" s="12"/>
      <c r="O71" s="12"/>
      <c r="P71" s="12"/>
      <c r="Q71" s="13"/>
      <c r="R71" s="12">
        <f t="shared" si="9"/>
        <v>0</v>
      </c>
      <c r="S71" s="12">
        <f t="shared" si="10"/>
        <v>0</v>
      </c>
      <c r="T71" s="57"/>
      <c r="U71" s="15">
        <v>0.09</v>
      </c>
      <c r="V71" s="15">
        <f t="shared" si="11"/>
        <v>0</v>
      </c>
    </row>
    <row r="72" spans="1:24" x14ac:dyDescent="0.2">
      <c r="A72" s="11" t="s">
        <v>233</v>
      </c>
      <c r="B72" s="11" t="s">
        <v>234</v>
      </c>
      <c r="C72" s="11" t="s">
        <v>233</v>
      </c>
      <c r="D72" s="11" t="s">
        <v>275</v>
      </c>
      <c r="E72" s="12">
        <v>32</v>
      </c>
      <c r="F72" s="12">
        <v>1200</v>
      </c>
      <c r="G72" s="12">
        <v>10</v>
      </c>
      <c r="H72" s="12">
        <v>50</v>
      </c>
      <c r="I72" s="12"/>
      <c r="J72" s="12"/>
      <c r="K72" s="12"/>
      <c r="L72" s="12"/>
      <c r="M72" s="12"/>
      <c r="N72" s="12"/>
      <c r="O72" s="12"/>
      <c r="P72" s="12"/>
      <c r="Q72" s="13"/>
      <c r="R72" s="12">
        <f t="shared" si="9"/>
        <v>0</v>
      </c>
      <c r="S72" s="12">
        <f t="shared" si="10"/>
        <v>0</v>
      </c>
      <c r="T72" s="57"/>
      <c r="U72" s="15">
        <v>0.12</v>
      </c>
      <c r="V72" s="15">
        <f t="shared" si="11"/>
        <v>0</v>
      </c>
    </row>
    <row r="73" spans="1:24" x14ac:dyDescent="0.2">
      <c r="A73" s="36" t="s">
        <v>236</v>
      </c>
      <c r="B73" s="36" t="s">
        <v>237</v>
      </c>
      <c r="C73" s="36">
        <v>90446800</v>
      </c>
      <c r="D73" s="36" t="s">
        <v>277</v>
      </c>
      <c r="E73" s="12" t="s">
        <v>180</v>
      </c>
      <c r="F73" s="12">
        <v>1800</v>
      </c>
      <c r="G73" s="12">
        <v>10</v>
      </c>
      <c r="H73" s="12">
        <v>25</v>
      </c>
      <c r="I73" s="12">
        <v>50</v>
      </c>
      <c r="J73" s="12"/>
      <c r="K73" s="12"/>
      <c r="L73" s="12"/>
      <c r="M73" s="12"/>
      <c r="N73" s="12"/>
      <c r="O73" s="12"/>
      <c r="P73" s="12"/>
      <c r="Q73" s="13"/>
      <c r="R73" s="12">
        <f t="shared" si="9"/>
        <v>50</v>
      </c>
      <c r="S73" s="12">
        <f t="shared" si="10"/>
        <v>2</v>
      </c>
      <c r="T73" s="57"/>
      <c r="U73" s="15">
        <v>0.18</v>
      </c>
      <c r="V73" s="15">
        <f t="shared" si="11"/>
        <v>0.36</v>
      </c>
      <c r="W73" s="43"/>
    </row>
    <row r="74" spans="1:24" x14ac:dyDescent="0.2">
      <c r="A74" s="8" t="s">
        <v>77</v>
      </c>
      <c r="B74" s="8"/>
      <c r="C74" s="8"/>
      <c r="D74" s="8"/>
      <c r="E74" s="8"/>
      <c r="F74" s="36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8"/>
      <c r="R74" s="12"/>
      <c r="S74" s="12"/>
      <c r="T74" s="57"/>
      <c r="U74" s="12"/>
      <c r="V74" s="15"/>
    </row>
    <row r="75" spans="1:24" x14ac:dyDescent="0.2">
      <c r="A75" s="11" t="s">
        <v>297</v>
      </c>
      <c r="B75" s="11" t="s">
        <v>298</v>
      </c>
      <c r="C75" s="11" t="s">
        <v>297</v>
      </c>
      <c r="D75" s="11" t="s">
        <v>275</v>
      </c>
      <c r="E75" s="12">
        <v>40</v>
      </c>
      <c r="F75" s="12">
        <v>100</v>
      </c>
      <c r="G75" s="12">
        <v>10</v>
      </c>
      <c r="H75" s="12">
        <v>300</v>
      </c>
      <c r="I75" s="12"/>
      <c r="J75" s="12"/>
      <c r="K75" s="12"/>
      <c r="L75" s="12"/>
      <c r="M75" s="12"/>
      <c r="N75" s="12">
        <v>300</v>
      </c>
      <c r="O75" s="12"/>
      <c r="P75" s="12"/>
      <c r="Q75" s="13"/>
      <c r="R75" s="12">
        <f t="shared" ref="R75:R90" si="12">SUM(I75:Q75)</f>
        <v>300</v>
      </c>
      <c r="S75" s="12">
        <f t="shared" ref="S75:S90" si="13">$R75/$H75</f>
        <v>1</v>
      </c>
      <c r="T75" s="57"/>
      <c r="U75" s="15">
        <v>0.13</v>
      </c>
      <c r="V75" s="15">
        <f t="shared" ref="V75:V90" si="14">$S75*$U75</f>
        <v>0.13</v>
      </c>
      <c r="W75" s="43">
        <f>SUM(V75:V90)</f>
        <v>3.4000000000000004</v>
      </c>
      <c r="X75" s="3">
        <f>W75*100/$W$144</f>
        <v>8.0075365049458327</v>
      </c>
    </row>
    <row r="76" spans="1:24" x14ac:dyDescent="0.2">
      <c r="A76" s="11" t="s">
        <v>78</v>
      </c>
      <c r="B76" s="11" t="s">
        <v>79</v>
      </c>
      <c r="C76" s="11" t="s">
        <v>78</v>
      </c>
      <c r="D76" s="11" t="s">
        <v>275</v>
      </c>
      <c r="E76" s="12">
        <v>40</v>
      </c>
      <c r="F76" s="12">
        <v>150</v>
      </c>
      <c r="G76" s="12">
        <v>10</v>
      </c>
      <c r="H76" s="12">
        <v>300</v>
      </c>
      <c r="I76" s="12"/>
      <c r="J76" s="12"/>
      <c r="K76" s="12"/>
      <c r="L76" s="12"/>
      <c r="M76" s="12"/>
      <c r="N76" s="12">
        <v>300</v>
      </c>
      <c r="O76" s="12"/>
      <c r="P76" s="12">
        <v>300</v>
      </c>
      <c r="Q76" s="13"/>
      <c r="R76" s="12">
        <f t="shared" si="12"/>
        <v>600</v>
      </c>
      <c r="S76" s="12">
        <f t="shared" si="13"/>
        <v>2</v>
      </c>
      <c r="T76" s="57"/>
      <c r="U76" s="15">
        <v>0.13</v>
      </c>
      <c r="V76" s="15">
        <f t="shared" si="14"/>
        <v>0.26</v>
      </c>
    </row>
    <row r="77" spans="1:24" x14ac:dyDescent="0.2">
      <c r="A77" s="36" t="s">
        <v>240</v>
      </c>
      <c r="B77" s="36" t="s">
        <v>79</v>
      </c>
      <c r="C77" s="31" t="s">
        <v>241</v>
      </c>
      <c r="D77" s="36" t="s">
        <v>277</v>
      </c>
      <c r="E77" s="12">
        <v>40</v>
      </c>
      <c r="F77" s="12">
        <v>150</v>
      </c>
      <c r="G77" s="12">
        <v>10</v>
      </c>
      <c r="H77" s="12">
        <v>300</v>
      </c>
      <c r="I77" s="12">
        <v>300</v>
      </c>
      <c r="J77" s="12"/>
      <c r="K77" s="12"/>
      <c r="L77" s="12"/>
      <c r="M77" s="12"/>
      <c r="N77" s="12"/>
      <c r="O77" s="12"/>
      <c r="P77" s="12"/>
      <c r="Q77" s="13"/>
      <c r="R77" s="12">
        <f t="shared" si="12"/>
        <v>300</v>
      </c>
      <c r="S77" s="12">
        <f t="shared" si="13"/>
        <v>1</v>
      </c>
      <c r="T77" s="57"/>
      <c r="U77" s="15">
        <v>0.13</v>
      </c>
      <c r="V77" s="15">
        <f t="shared" si="14"/>
        <v>0.13</v>
      </c>
    </row>
    <row r="78" spans="1:24" x14ac:dyDescent="0.2">
      <c r="A78" s="11" t="s">
        <v>80</v>
      </c>
      <c r="B78" s="11" t="s">
        <v>81</v>
      </c>
      <c r="C78" s="11" t="s">
        <v>80</v>
      </c>
      <c r="D78" s="11" t="s">
        <v>275</v>
      </c>
      <c r="E78" s="12">
        <v>40</v>
      </c>
      <c r="F78" s="12">
        <v>200</v>
      </c>
      <c r="G78" s="12">
        <v>10</v>
      </c>
      <c r="H78" s="12">
        <v>150</v>
      </c>
      <c r="I78" s="12"/>
      <c r="J78" s="12"/>
      <c r="K78" s="12"/>
      <c r="L78" s="12"/>
      <c r="M78" s="12"/>
      <c r="N78" s="12"/>
      <c r="O78" s="12"/>
      <c r="P78" s="12">
        <v>300</v>
      </c>
      <c r="Q78" s="13"/>
      <c r="R78" s="12">
        <f t="shared" si="12"/>
        <v>300</v>
      </c>
      <c r="S78" s="12">
        <f t="shared" si="13"/>
        <v>2</v>
      </c>
      <c r="T78" s="57"/>
      <c r="U78" s="15">
        <v>0.13</v>
      </c>
      <c r="V78" s="15">
        <f t="shared" si="14"/>
        <v>0.26</v>
      </c>
    </row>
    <row r="79" spans="1:24" x14ac:dyDescent="0.2">
      <c r="A79" s="11" t="s">
        <v>82</v>
      </c>
      <c r="B79" s="11" t="s">
        <v>83</v>
      </c>
      <c r="C79" s="11" t="s">
        <v>82</v>
      </c>
      <c r="D79" s="11" t="s">
        <v>275</v>
      </c>
      <c r="E79" s="12">
        <v>40</v>
      </c>
      <c r="F79" s="12">
        <v>300</v>
      </c>
      <c r="G79" s="12">
        <v>10</v>
      </c>
      <c r="H79" s="12">
        <v>150</v>
      </c>
      <c r="I79" s="12"/>
      <c r="J79" s="12"/>
      <c r="K79" s="12">
        <v>150</v>
      </c>
      <c r="L79" s="12"/>
      <c r="M79" s="12"/>
      <c r="N79" s="12"/>
      <c r="O79" s="12"/>
      <c r="P79" s="12"/>
      <c r="Q79" s="13"/>
      <c r="R79" s="12">
        <f t="shared" si="12"/>
        <v>150</v>
      </c>
      <c r="S79" s="12">
        <f t="shared" si="13"/>
        <v>1</v>
      </c>
      <c r="T79" s="57"/>
      <c r="U79" s="15">
        <v>0.13</v>
      </c>
      <c r="V79" s="15">
        <f t="shared" si="14"/>
        <v>0.13</v>
      </c>
    </row>
    <row r="80" spans="1:24" x14ac:dyDescent="0.2">
      <c r="A80" s="36" t="s">
        <v>183</v>
      </c>
      <c r="B80" s="36" t="s">
        <v>83</v>
      </c>
      <c r="C80" s="36">
        <v>90447300</v>
      </c>
      <c r="D80" s="36" t="s">
        <v>277</v>
      </c>
      <c r="E80" s="12" t="s">
        <v>89</v>
      </c>
      <c r="F80" s="12">
        <v>300</v>
      </c>
      <c r="G80" s="12">
        <v>10</v>
      </c>
      <c r="H80" s="12">
        <v>150</v>
      </c>
      <c r="I80" s="12"/>
      <c r="J80" s="12">
        <v>150</v>
      </c>
      <c r="K80" s="12">
        <v>150</v>
      </c>
      <c r="L80" s="12"/>
      <c r="M80" s="12"/>
      <c r="N80" s="12"/>
      <c r="O80" s="12"/>
      <c r="P80" s="12"/>
      <c r="Q80" s="13"/>
      <c r="R80" s="12">
        <f t="shared" si="12"/>
        <v>300</v>
      </c>
      <c r="S80" s="12">
        <f t="shared" si="13"/>
        <v>2</v>
      </c>
      <c r="T80" s="57"/>
      <c r="U80" s="15">
        <v>0.13</v>
      </c>
      <c r="V80" s="15">
        <f t="shared" si="14"/>
        <v>0.26</v>
      </c>
    </row>
    <row r="81" spans="1:24" x14ac:dyDescent="0.2">
      <c r="A81" s="11" t="s">
        <v>84</v>
      </c>
      <c r="B81" s="11" t="s">
        <v>85</v>
      </c>
      <c r="C81" s="11" t="s">
        <v>84</v>
      </c>
      <c r="D81" s="11" t="s">
        <v>275</v>
      </c>
      <c r="E81" s="12">
        <v>40</v>
      </c>
      <c r="F81" s="12">
        <v>450</v>
      </c>
      <c r="G81" s="12">
        <v>10</v>
      </c>
      <c r="H81" s="12">
        <v>100</v>
      </c>
      <c r="I81" s="12"/>
      <c r="J81" s="12"/>
      <c r="K81" s="12">
        <v>100</v>
      </c>
      <c r="L81" s="12"/>
      <c r="M81" s="12"/>
      <c r="N81" s="12"/>
      <c r="O81" s="12"/>
      <c r="P81" s="12"/>
      <c r="Q81" s="13"/>
      <c r="R81" s="12">
        <f t="shared" si="12"/>
        <v>100</v>
      </c>
      <c r="S81" s="12">
        <f t="shared" si="13"/>
        <v>1</v>
      </c>
      <c r="T81" s="57"/>
      <c r="U81" s="15">
        <v>0.13</v>
      </c>
      <c r="V81" s="15">
        <f t="shared" si="14"/>
        <v>0.13</v>
      </c>
    </row>
    <row r="82" spans="1:24" x14ac:dyDescent="0.2">
      <c r="A82" s="36" t="s">
        <v>184</v>
      </c>
      <c r="B82" s="36" t="s">
        <v>85</v>
      </c>
      <c r="C82" s="36">
        <v>90447400</v>
      </c>
      <c r="D82" s="36" t="s">
        <v>277</v>
      </c>
      <c r="E82" s="12" t="s">
        <v>89</v>
      </c>
      <c r="F82" s="12">
        <v>450</v>
      </c>
      <c r="G82" s="12">
        <v>10</v>
      </c>
      <c r="H82" s="12">
        <v>100</v>
      </c>
      <c r="I82" s="12"/>
      <c r="J82" s="12"/>
      <c r="K82" s="12">
        <v>200</v>
      </c>
      <c r="L82" s="12"/>
      <c r="M82" s="12"/>
      <c r="N82" s="12"/>
      <c r="O82" s="12"/>
      <c r="P82" s="12"/>
      <c r="Q82" s="13"/>
      <c r="R82" s="12">
        <f t="shared" si="12"/>
        <v>200</v>
      </c>
      <c r="S82" s="12">
        <f t="shared" si="13"/>
        <v>2</v>
      </c>
      <c r="T82" s="57"/>
      <c r="U82" s="15">
        <v>0.13</v>
      </c>
      <c r="V82" s="15">
        <f t="shared" si="14"/>
        <v>0.26</v>
      </c>
    </row>
    <row r="83" spans="1:24" x14ac:dyDescent="0.2">
      <c r="A83" s="11" t="s">
        <v>86</v>
      </c>
      <c r="B83" s="11" t="s">
        <v>87</v>
      </c>
      <c r="C83" s="11" t="s">
        <v>86</v>
      </c>
      <c r="D83" s="11" t="s">
        <v>275</v>
      </c>
      <c r="E83" s="12">
        <v>40</v>
      </c>
      <c r="F83" s="12">
        <v>600</v>
      </c>
      <c r="G83" s="12">
        <v>10</v>
      </c>
      <c r="H83" s="12">
        <v>50</v>
      </c>
      <c r="I83" s="12"/>
      <c r="J83" s="12"/>
      <c r="K83" s="12"/>
      <c r="L83" s="12"/>
      <c r="M83" s="12"/>
      <c r="N83" s="12"/>
      <c r="O83" s="12"/>
      <c r="P83" s="12"/>
      <c r="Q83" s="13"/>
      <c r="R83" s="12">
        <f t="shared" si="12"/>
        <v>0</v>
      </c>
      <c r="S83" s="12">
        <f t="shared" si="13"/>
        <v>0</v>
      </c>
      <c r="T83" s="57"/>
      <c r="U83" s="15">
        <v>0.09</v>
      </c>
      <c r="V83" s="15">
        <f t="shared" si="14"/>
        <v>0</v>
      </c>
    </row>
    <row r="84" spans="1:24" x14ac:dyDescent="0.2">
      <c r="A84" s="36" t="s">
        <v>88</v>
      </c>
      <c r="B84" s="36" t="s">
        <v>87</v>
      </c>
      <c r="C84" s="36">
        <v>90447600</v>
      </c>
      <c r="D84" s="36" t="s">
        <v>277</v>
      </c>
      <c r="E84" s="12" t="s">
        <v>89</v>
      </c>
      <c r="F84" s="12">
        <v>600</v>
      </c>
      <c r="G84" s="12">
        <v>10</v>
      </c>
      <c r="H84" s="12">
        <v>50</v>
      </c>
      <c r="I84" s="12"/>
      <c r="J84" s="12"/>
      <c r="K84" s="12"/>
      <c r="L84" s="12"/>
      <c r="M84" s="12"/>
      <c r="N84" s="12"/>
      <c r="O84" s="12"/>
      <c r="P84" s="12"/>
      <c r="Q84" s="13"/>
      <c r="R84" s="12">
        <f t="shared" si="12"/>
        <v>0</v>
      </c>
      <c r="S84" s="12">
        <f t="shared" si="13"/>
        <v>0</v>
      </c>
      <c r="T84" s="57"/>
      <c r="U84" s="15">
        <v>0.09</v>
      </c>
      <c r="V84" s="15">
        <f t="shared" si="14"/>
        <v>0</v>
      </c>
    </row>
    <row r="85" spans="1:24" x14ac:dyDescent="0.2">
      <c r="A85" s="11" t="s">
        <v>90</v>
      </c>
      <c r="B85" s="11" t="s">
        <v>91</v>
      </c>
      <c r="C85" s="11" t="s">
        <v>90</v>
      </c>
      <c r="D85" s="11" t="s">
        <v>275</v>
      </c>
      <c r="E85" s="12">
        <v>40</v>
      </c>
      <c r="F85" s="12">
        <v>750</v>
      </c>
      <c r="G85" s="12">
        <v>10</v>
      </c>
      <c r="H85" s="12">
        <v>50</v>
      </c>
      <c r="I85" s="12"/>
      <c r="J85" s="12"/>
      <c r="K85" s="12"/>
      <c r="L85" s="12"/>
      <c r="M85" s="12"/>
      <c r="N85" s="12"/>
      <c r="O85" s="12"/>
      <c r="P85" s="12"/>
      <c r="Q85" s="13"/>
      <c r="R85" s="12">
        <f t="shared" si="12"/>
        <v>0</v>
      </c>
      <c r="S85" s="12">
        <f t="shared" si="13"/>
        <v>0</v>
      </c>
      <c r="T85" s="57"/>
      <c r="U85" s="15">
        <v>0.13</v>
      </c>
      <c r="V85" s="15">
        <f t="shared" si="14"/>
        <v>0</v>
      </c>
    </row>
    <row r="86" spans="1:24" x14ac:dyDescent="0.2">
      <c r="A86" s="11" t="s">
        <v>92</v>
      </c>
      <c r="B86" s="11" t="s">
        <v>93</v>
      </c>
      <c r="C86" s="11" t="s">
        <v>92</v>
      </c>
      <c r="D86" s="11" t="s">
        <v>275</v>
      </c>
      <c r="E86" s="12">
        <v>40</v>
      </c>
      <c r="F86" s="12">
        <v>900</v>
      </c>
      <c r="G86" s="12">
        <v>10</v>
      </c>
      <c r="H86" s="12">
        <v>50</v>
      </c>
      <c r="I86" s="12"/>
      <c r="J86" s="12"/>
      <c r="K86" s="12">
        <v>50</v>
      </c>
      <c r="L86" s="12"/>
      <c r="M86" s="12"/>
      <c r="N86" s="12"/>
      <c r="O86" s="12"/>
      <c r="P86" s="12"/>
      <c r="Q86" s="13"/>
      <c r="R86" s="12">
        <f t="shared" si="12"/>
        <v>50</v>
      </c>
      <c r="S86" s="12">
        <f t="shared" si="13"/>
        <v>1</v>
      </c>
      <c r="T86" s="57"/>
      <c r="U86" s="15">
        <v>0.13</v>
      </c>
      <c r="V86" s="15">
        <f t="shared" si="14"/>
        <v>0.13</v>
      </c>
    </row>
    <row r="87" spans="1:24" x14ac:dyDescent="0.2">
      <c r="A87" s="36" t="s">
        <v>185</v>
      </c>
      <c r="B87" s="36" t="s">
        <v>93</v>
      </c>
      <c r="C87" s="36">
        <v>90447700</v>
      </c>
      <c r="D87" s="36" t="s">
        <v>277</v>
      </c>
      <c r="E87" s="12" t="s">
        <v>89</v>
      </c>
      <c r="F87" s="12">
        <v>900</v>
      </c>
      <c r="G87" s="12">
        <v>10</v>
      </c>
      <c r="H87" s="12">
        <v>50</v>
      </c>
      <c r="I87" s="12"/>
      <c r="J87" s="12"/>
      <c r="K87" s="12">
        <v>50</v>
      </c>
      <c r="L87" s="12"/>
      <c r="M87" s="12"/>
      <c r="N87" s="12">
        <v>100</v>
      </c>
      <c r="O87" s="12"/>
      <c r="P87" s="12">
        <v>200</v>
      </c>
      <c r="Q87" s="13"/>
      <c r="R87" s="12">
        <f t="shared" si="12"/>
        <v>350</v>
      </c>
      <c r="S87" s="12">
        <f t="shared" si="13"/>
        <v>7</v>
      </c>
      <c r="T87" s="57"/>
      <c r="U87" s="15">
        <v>0.13</v>
      </c>
      <c r="V87" s="15">
        <f t="shared" si="14"/>
        <v>0.91</v>
      </c>
    </row>
    <row r="88" spans="1:24" x14ac:dyDescent="0.2">
      <c r="A88" s="11" t="s">
        <v>94</v>
      </c>
      <c r="B88" s="11" t="s">
        <v>95</v>
      </c>
      <c r="C88" s="11" t="s">
        <v>94</v>
      </c>
      <c r="D88" s="11" t="s">
        <v>275</v>
      </c>
      <c r="E88" s="12">
        <v>40</v>
      </c>
      <c r="F88" s="12">
        <v>1200</v>
      </c>
      <c r="G88" s="12">
        <v>5</v>
      </c>
      <c r="H88" s="12">
        <v>25</v>
      </c>
      <c r="I88" s="12"/>
      <c r="J88" s="12"/>
      <c r="K88" s="12">
        <v>200</v>
      </c>
      <c r="L88" s="12"/>
      <c r="M88" s="12"/>
      <c r="N88" s="12">
        <v>50</v>
      </c>
      <c r="O88" s="12"/>
      <c r="P88" s="12"/>
      <c r="Q88" s="13"/>
      <c r="R88" s="12">
        <f t="shared" si="12"/>
        <v>250</v>
      </c>
      <c r="S88" s="12">
        <f t="shared" si="13"/>
        <v>10</v>
      </c>
      <c r="T88" s="57"/>
      <c r="U88" s="15">
        <v>0.08</v>
      </c>
      <c r="V88" s="15">
        <f t="shared" si="14"/>
        <v>0.8</v>
      </c>
    </row>
    <row r="89" spans="1:24" x14ac:dyDescent="0.2">
      <c r="A89" s="36" t="s">
        <v>376</v>
      </c>
      <c r="B89" s="36" t="s">
        <v>377</v>
      </c>
      <c r="C89" s="31" t="s">
        <v>378</v>
      </c>
      <c r="D89" s="36" t="s">
        <v>277</v>
      </c>
      <c r="E89" s="12">
        <v>40</v>
      </c>
      <c r="F89" s="12">
        <v>1800</v>
      </c>
      <c r="G89" s="12">
        <v>5</v>
      </c>
      <c r="H89" s="12">
        <v>20</v>
      </c>
      <c r="I89" s="12"/>
      <c r="J89" s="12"/>
      <c r="K89" s="12"/>
      <c r="L89" s="12"/>
      <c r="M89" s="12"/>
      <c r="N89" s="12"/>
      <c r="O89" s="12"/>
      <c r="P89" s="12"/>
      <c r="Q89" s="13"/>
      <c r="R89" s="12">
        <f t="shared" si="12"/>
        <v>0</v>
      </c>
      <c r="S89" s="12">
        <f t="shared" si="13"/>
        <v>0</v>
      </c>
      <c r="T89" s="57"/>
      <c r="U89" s="15">
        <v>0.14000000000000001</v>
      </c>
      <c r="V89" s="15">
        <f t="shared" si="14"/>
        <v>0</v>
      </c>
    </row>
    <row r="90" spans="1:24" x14ac:dyDescent="0.2">
      <c r="A90" s="11" t="s">
        <v>220</v>
      </c>
      <c r="B90" s="11" t="s">
        <v>221</v>
      </c>
      <c r="C90" s="11" t="s">
        <v>220</v>
      </c>
      <c r="D90" s="11" t="s">
        <v>275</v>
      </c>
      <c r="E90" s="12">
        <v>40</v>
      </c>
      <c r="F90" s="12">
        <v>2000</v>
      </c>
      <c r="G90" s="12">
        <v>5</v>
      </c>
      <c r="H90" s="12">
        <v>25</v>
      </c>
      <c r="I90" s="12"/>
      <c r="J90" s="12"/>
      <c r="K90" s="12"/>
      <c r="L90" s="12"/>
      <c r="M90" s="12"/>
      <c r="N90" s="12"/>
      <c r="O90" s="12"/>
      <c r="P90" s="12"/>
      <c r="Q90" s="13"/>
      <c r="R90" s="12">
        <f t="shared" si="12"/>
        <v>0</v>
      </c>
      <c r="S90" s="12">
        <f t="shared" si="13"/>
        <v>0</v>
      </c>
      <c r="T90" s="57"/>
      <c r="U90" s="15">
        <v>0.08</v>
      </c>
      <c r="V90" s="15">
        <f t="shared" si="14"/>
        <v>0</v>
      </c>
      <c r="W90" s="43"/>
    </row>
    <row r="91" spans="1:24" x14ac:dyDescent="0.2">
      <c r="A91" s="8" t="s">
        <v>96</v>
      </c>
      <c r="B91" s="8"/>
      <c r="C91" s="8"/>
      <c r="D91" s="8"/>
      <c r="E91" s="20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8"/>
      <c r="R91" s="12"/>
      <c r="S91" s="12"/>
      <c r="T91" s="57"/>
      <c r="U91" s="12"/>
      <c r="V91" s="15"/>
    </row>
    <row r="92" spans="1:24" x14ac:dyDescent="0.2">
      <c r="A92" s="11" t="s">
        <v>299</v>
      </c>
      <c r="B92" s="11" t="s">
        <v>300</v>
      </c>
      <c r="C92" s="11" t="s">
        <v>299</v>
      </c>
      <c r="D92" s="11" t="s">
        <v>275</v>
      </c>
      <c r="E92" s="12">
        <v>50</v>
      </c>
      <c r="F92" s="12">
        <v>100</v>
      </c>
      <c r="G92" s="12">
        <v>10</v>
      </c>
      <c r="H92" s="12">
        <v>150</v>
      </c>
      <c r="I92" s="12"/>
      <c r="J92" s="12"/>
      <c r="K92" s="12"/>
      <c r="L92" s="12"/>
      <c r="M92" s="12"/>
      <c r="N92" s="12">
        <v>300</v>
      </c>
      <c r="O92" s="12"/>
      <c r="P92" s="12">
        <v>150</v>
      </c>
      <c r="Q92" s="13"/>
      <c r="R92" s="12">
        <f t="shared" ref="R92:R108" si="15">SUM(I92:Q92)</f>
        <v>450</v>
      </c>
      <c r="S92" s="12">
        <f t="shared" ref="S92:S108" si="16">$R92/$H92</f>
        <v>3</v>
      </c>
      <c r="T92" s="57"/>
      <c r="U92" s="15">
        <v>0.1</v>
      </c>
      <c r="V92" s="15">
        <f t="shared" ref="V92:V108" si="17">$S92*$U92</f>
        <v>0.30000000000000004</v>
      </c>
      <c r="W92" s="43">
        <f>SUM(V92:V108)</f>
        <v>4.4200000000000008</v>
      </c>
      <c r="X92" s="3">
        <f>W92*100/$W$144</f>
        <v>10.409797456429581</v>
      </c>
    </row>
    <row r="93" spans="1:24" x14ac:dyDescent="0.2">
      <c r="A93" s="11" t="s">
        <v>97</v>
      </c>
      <c r="B93" s="11" t="s">
        <v>98</v>
      </c>
      <c r="C93" s="11" t="s">
        <v>97</v>
      </c>
      <c r="D93" s="11" t="s">
        <v>275</v>
      </c>
      <c r="E93" s="12">
        <v>50</v>
      </c>
      <c r="F93" s="12">
        <v>150</v>
      </c>
      <c r="G93" s="12">
        <v>10</v>
      </c>
      <c r="H93" s="12">
        <v>150</v>
      </c>
      <c r="I93" s="12"/>
      <c r="J93" s="12"/>
      <c r="K93" s="12">
        <v>150</v>
      </c>
      <c r="L93" s="12"/>
      <c r="M93" s="12">
        <v>150</v>
      </c>
      <c r="N93" s="12"/>
      <c r="O93" s="12"/>
      <c r="P93" s="12">
        <v>150</v>
      </c>
      <c r="Q93" s="13"/>
      <c r="R93" s="12">
        <f t="shared" si="15"/>
        <v>450</v>
      </c>
      <c r="S93" s="12">
        <f t="shared" si="16"/>
        <v>3</v>
      </c>
      <c r="T93" s="57"/>
      <c r="U93" s="15">
        <v>0.1</v>
      </c>
      <c r="V93" s="15">
        <f t="shared" si="17"/>
        <v>0.30000000000000004</v>
      </c>
    </row>
    <row r="94" spans="1:24" x14ac:dyDescent="0.2">
      <c r="A94" s="36" t="s">
        <v>235</v>
      </c>
      <c r="B94" s="36" t="s">
        <v>98</v>
      </c>
      <c r="C94" s="36">
        <v>90448200</v>
      </c>
      <c r="D94" s="36" t="s">
        <v>277</v>
      </c>
      <c r="E94" s="12" t="s">
        <v>102</v>
      </c>
      <c r="F94" s="12">
        <v>150</v>
      </c>
      <c r="G94" s="12">
        <v>10</v>
      </c>
      <c r="H94" s="12">
        <v>150</v>
      </c>
      <c r="I94" s="12"/>
      <c r="J94" s="12"/>
      <c r="K94" s="12">
        <v>300</v>
      </c>
      <c r="L94" s="12"/>
      <c r="M94" s="12"/>
      <c r="N94" s="12"/>
      <c r="O94" s="12"/>
      <c r="P94" s="12"/>
      <c r="Q94" s="13"/>
      <c r="R94" s="12">
        <f t="shared" si="15"/>
        <v>300</v>
      </c>
      <c r="S94" s="12">
        <f t="shared" si="16"/>
        <v>2</v>
      </c>
      <c r="T94" s="57"/>
      <c r="U94" s="15">
        <v>0.1</v>
      </c>
      <c r="V94" s="15">
        <f t="shared" si="17"/>
        <v>0.2</v>
      </c>
    </row>
    <row r="95" spans="1:24" x14ac:dyDescent="0.2">
      <c r="A95" s="11" t="s">
        <v>224</v>
      </c>
      <c r="B95" s="11" t="s">
        <v>225</v>
      </c>
      <c r="C95" s="11" t="s">
        <v>224</v>
      </c>
      <c r="D95" s="11" t="s">
        <v>275</v>
      </c>
      <c r="E95" s="12">
        <v>50</v>
      </c>
      <c r="F95" s="12">
        <v>200</v>
      </c>
      <c r="G95" s="12">
        <v>10</v>
      </c>
      <c r="H95" s="12">
        <v>150</v>
      </c>
      <c r="I95" s="12"/>
      <c r="J95" s="12"/>
      <c r="K95" s="12">
        <v>150</v>
      </c>
      <c r="L95" s="12"/>
      <c r="M95" s="12"/>
      <c r="N95" s="12"/>
      <c r="O95" s="12"/>
      <c r="P95" s="12"/>
      <c r="Q95" s="13"/>
      <c r="R95" s="12">
        <f t="shared" si="15"/>
        <v>150</v>
      </c>
      <c r="S95" s="12">
        <f t="shared" si="16"/>
        <v>1</v>
      </c>
      <c r="T95" s="57"/>
      <c r="U95" s="15">
        <v>0.1</v>
      </c>
      <c r="V95" s="15">
        <f t="shared" si="17"/>
        <v>0.1</v>
      </c>
    </row>
    <row r="96" spans="1:24" x14ac:dyDescent="0.2">
      <c r="A96" s="11" t="s">
        <v>99</v>
      </c>
      <c r="B96" s="11" t="s">
        <v>100</v>
      </c>
      <c r="C96" s="11" t="s">
        <v>99</v>
      </c>
      <c r="D96" s="11" t="s">
        <v>275</v>
      </c>
      <c r="E96" s="12">
        <v>50</v>
      </c>
      <c r="F96" s="12">
        <v>300</v>
      </c>
      <c r="G96" s="12">
        <v>10</v>
      </c>
      <c r="H96" s="12">
        <v>75</v>
      </c>
      <c r="I96" s="12"/>
      <c r="J96" s="12"/>
      <c r="K96" s="12">
        <v>150</v>
      </c>
      <c r="L96" s="12"/>
      <c r="M96" s="12"/>
      <c r="N96" s="12"/>
      <c r="O96" s="12"/>
      <c r="P96" s="12"/>
      <c r="Q96" s="13"/>
      <c r="R96" s="12">
        <f t="shared" si="15"/>
        <v>150</v>
      </c>
      <c r="S96" s="12">
        <f t="shared" si="16"/>
        <v>2</v>
      </c>
      <c r="T96" s="57"/>
      <c r="U96" s="15">
        <v>0.1</v>
      </c>
      <c r="V96" s="15">
        <f t="shared" si="17"/>
        <v>0.2</v>
      </c>
    </row>
    <row r="97" spans="1:24" x14ac:dyDescent="0.2">
      <c r="A97" s="36" t="s">
        <v>101</v>
      </c>
      <c r="B97" s="36" t="s">
        <v>100</v>
      </c>
      <c r="C97" s="36">
        <v>90448300</v>
      </c>
      <c r="D97" s="36" t="s">
        <v>277</v>
      </c>
      <c r="E97" s="12" t="s">
        <v>102</v>
      </c>
      <c r="F97" s="12">
        <v>300</v>
      </c>
      <c r="G97" s="12">
        <v>10</v>
      </c>
      <c r="H97" s="12">
        <v>75</v>
      </c>
      <c r="I97" s="12"/>
      <c r="J97" s="12"/>
      <c r="K97" s="12"/>
      <c r="L97" s="12">
        <v>525</v>
      </c>
      <c r="M97" s="12">
        <v>300</v>
      </c>
      <c r="N97" s="12">
        <v>300</v>
      </c>
      <c r="O97" s="12"/>
      <c r="P97" s="12"/>
      <c r="Q97" s="13"/>
      <c r="R97" s="12">
        <f t="shared" si="15"/>
        <v>1125</v>
      </c>
      <c r="S97" s="12">
        <f t="shared" si="16"/>
        <v>15</v>
      </c>
      <c r="T97" s="57"/>
      <c r="U97" s="15">
        <v>0.1</v>
      </c>
      <c r="V97" s="15">
        <f t="shared" si="17"/>
        <v>1.5</v>
      </c>
    </row>
    <row r="98" spans="1:24" x14ac:dyDescent="0.2">
      <c r="A98" s="11" t="s">
        <v>103</v>
      </c>
      <c r="B98" s="11" t="s">
        <v>104</v>
      </c>
      <c r="C98" s="11" t="s">
        <v>103</v>
      </c>
      <c r="D98" s="11" t="s">
        <v>275</v>
      </c>
      <c r="E98" s="12">
        <v>50</v>
      </c>
      <c r="F98" s="12">
        <v>450</v>
      </c>
      <c r="G98" s="12">
        <v>10</v>
      </c>
      <c r="H98" s="12">
        <v>50</v>
      </c>
      <c r="I98" s="12"/>
      <c r="J98" s="12"/>
      <c r="K98" s="12"/>
      <c r="L98" s="12"/>
      <c r="M98" s="12"/>
      <c r="N98" s="12"/>
      <c r="O98" s="12"/>
      <c r="P98" s="12">
        <v>100</v>
      </c>
      <c r="Q98" s="13"/>
      <c r="R98" s="12">
        <f t="shared" si="15"/>
        <v>100</v>
      </c>
      <c r="S98" s="12">
        <f t="shared" si="16"/>
        <v>2</v>
      </c>
      <c r="T98" s="57"/>
      <c r="U98" s="15">
        <v>0.1</v>
      </c>
      <c r="V98" s="15">
        <f t="shared" si="17"/>
        <v>0.2</v>
      </c>
    </row>
    <row r="99" spans="1:24" x14ac:dyDescent="0.2">
      <c r="A99" s="36" t="s">
        <v>186</v>
      </c>
      <c r="B99" s="36" t="s">
        <v>104</v>
      </c>
      <c r="C99" s="36">
        <v>90448400</v>
      </c>
      <c r="D99" s="36" t="s">
        <v>277</v>
      </c>
      <c r="E99" s="12" t="s">
        <v>102</v>
      </c>
      <c r="F99" s="12">
        <v>450</v>
      </c>
      <c r="G99" s="12">
        <v>10</v>
      </c>
      <c r="H99" s="12">
        <v>50</v>
      </c>
      <c r="I99" s="12"/>
      <c r="J99" s="12"/>
      <c r="K99" s="12">
        <v>150</v>
      </c>
      <c r="L99" s="12"/>
      <c r="M99" s="12"/>
      <c r="N99" s="12"/>
      <c r="O99" s="12"/>
      <c r="P99" s="12"/>
      <c r="Q99" s="13"/>
      <c r="R99" s="12">
        <f t="shared" si="15"/>
        <v>150</v>
      </c>
      <c r="S99" s="12">
        <f t="shared" si="16"/>
        <v>3</v>
      </c>
      <c r="T99" s="57"/>
      <c r="U99" s="15">
        <v>0.1</v>
      </c>
      <c r="V99" s="15">
        <f t="shared" si="17"/>
        <v>0.30000000000000004</v>
      </c>
    </row>
    <row r="100" spans="1:24" x14ac:dyDescent="0.2">
      <c r="A100" s="11" t="s">
        <v>105</v>
      </c>
      <c r="B100" s="11" t="s">
        <v>106</v>
      </c>
      <c r="C100" s="11" t="s">
        <v>105</v>
      </c>
      <c r="D100" s="11" t="s">
        <v>275</v>
      </c>
      <c r="E100" s="12">
        <v>50</v>
      </c>
      <c r="F100" s="12">
        <v>600</v>
      </c>
      <c r="G100" s="12">
        <v>10</v>
      </c>
      <c r="H100" s="12">
        <v>50</v>
      </c>
      <c r="I100" s="12"/>
      <c r="J100" s="12"/>
      <c r="K100" s="12"/>
      <c r="L100" s="12"/>
      <c r="M100" s="12"/>
      <c r="N100" s="12"/>
      <c r="O100" s="12"/>
      <c r="P100" s="12"/>
      <c r="Q100" s="13"/>
      <c r="R100" s="12">
        <f t="shared" si="15"/>
        <v>0</v>
      </c>
      <c r="S100" s="12">
        <f t="shared" si="16"/>
        <v>0</v>
      </c>
      <c r="T100" s="57"/>
      <c r="U100" s="15">
        <v>0.13</v>
      </c>
      <c r="V100" s="15">
        <f t="shared" si="17"/>
        <v>0</v>
      </c>
    </row>
    <row r="101" spans="1:24" x14ac:dyDescent="0.2">
      <c r="A101" s="36" t="s">
        <v>107</v>
      </c>
      <c r="B101" s="36" t="s">
        <v>106</v>
      </c>
      <c r="C101" s="36">
        <v>90448600</v>
      </c>
      <c r="D101" s="36" t="s">
        <v>277</v>
      </c>
      <c r="E101" s="12" t="s">
        <v>102</v>
      </c>
      <c r="F101" s="12">
        <v>600</v>
      </c>
      <c r="G101" s="12">
        <v>10</v>
      </c>
      <c r="H101" s="12">
        <v>50</v>
      </c>
      <c r="I101" s="12"/>
      <c r="J101" s="12"/>
      <c r="K101" s="12"/>
      <c r="L101" s="12"/>
      <c r="M101" s="12"/>
      <c r="N101" s="12">
        <v>200</v>
      </c>
      <c r="O101" s="12"/>
      <c r="P101" s="12"/>
      <c r="Q101" s="13"/>
      <c r="R101" s="12">
        <f t="shared" si="15"/>
        <v>200</v>
      </c>
      <c r="S101" s="12">
        <f t="shared" si="16"/>
        <v>4</v>
      </c>
      <c r="T101" s="57"/>
      <c r="U101" s="15">
        <v>0.13</v>
      </c>
      <c r="V101" s="15">
        <f t="shared" si="17"/>
        <v>0.52</v>
      </c>
    </row>
    <row r="102" spans="1:24" x14ac:dyDescent="0.2">
      <c r="A102" s="36" t="s">
        <v>266</v>
      </c>
      <c r="B102" s="36" t="s">
        <v>267</v>
      </c>
      <c r="C102" s="36">
        <v>90448605</v>
      </c>
      <c r="D102" s="36" t="s">
        <v>277</v>
      </c>
      <c r="E102" s="12" t="s">
        <v>102</v>
      </c>
      <c r="F102" s="12">
        <v>700</v>
      </c>
      <c r="G102" s="12">
        <v>5</v>
      </c>
      <c r="H102" s="12">
        <v>25</v>
      </c>
      <c r="I102" s="12"/>
      <c r="J102" s="12"/>
      <c r="K102" s="12"/>
      <c r="L102" s="12"/>
      <c r="M102" s="12"/>
      <c r="N102" s="12"/>
      <c r="O102" s="12"/>
      <c r="P102" s="12"/>
      <c r="Q102" s="13"/>
      <c r="R102" s="12">
        <f t="shared" si="15"/>
        <v>0</v>
      </c>
      <c r="S102" s="12">
        <f t="shared" si="16"/>
        <v>0</v>
      </c>
      <c r="T102" s="57"/>
      <c r="U102" s="15">
        <v>0.1</v>
      </c>
      <c r="V102" s="15">
        <f t="shared" si="17"/>
        <v>0</v>
      </c>
    </row>
    <row r="103" spans="1:24" x14ac:dyDescent="0.2">
      <c r="A103" s="11" t="s">
        <v>202</v>
      </c>
      <c r="B103" s="11" t="s">
        <v>203</v>
      </c>
      <c r="C103" s="11" t="s">
        <v>202</v>
      </c>
      <c r="D103" s="11" t="s">
        <v>275</v>
      </c>
      <c r="E103" s="12">
        <v>50</v>
      </c>
      <c r="F103" s="12">
        <v>750</v>
      </c>
      <c r="G103" s="12">
        <v>5</v>
      </c>
      <c r="H103" s="12">
        <v>25</v>
      </c>
      <c r="I103" s="12"/>
      <c r="J103" s="12"/>
      <c r="K103" s="12"/>
      <c r="L103" s="12"/>
      <c r="M103" s="12"/>
      <c r="N103" s="12"/>
      <c r="O103" s="12"/>
      <c r="P103" s="12"/>
      <c r="Q103" s="13"/>
      <c r="R103" s="12">
        <f t="shared" si="15"/>
        <v>0</v>
      </c>
      <c r="S103" s="12">
        <f t="shared" si="16"/>
        <v>0</v>
      </c>
      <c r="T103" s="57"/>
      <c r="U103" s="15">
        <v>0.1</v>
      </c>
      <c r="V103" s="15">
        <f t="shared" si="17"/>
        <v>0</v>
      </c>
    </row>
    <row r="104" spans="1:24" x14ac:dyDescent="0.2">
      <c r="A104" s="11" t="s">
        <v>108</v>
      </c>
      <c r="B104" s="11" t="s">
        <v>109</v>
      </c>
      <c r="C104" s="11" t="s">
        <v>108</v>
      </c>
      <c r="D104" s="11" t="s">
        <v>275</v>
      </c>
      <c r="E104" s="12">
        <v>50</v>
      </c>
      <c r="F104" s="12">
        <v>900</v>
      </c>
      <c r="G104" s="12">
        <v>5</v>
      </c>
      <c r="H104" s="12">
        <v>25</v>
      </c>
      <c r="I104" s="12"/>
      <c r="J104" s="12"/>
      <c r="K104" s="12"/>
      <c r="L104" s="12"/>
      <c r="M104" s="12"/>
      <c r="N104" s="12"/>
      <c r="O104" s="12"/>
      <c r="P104" s="12">
        <v>200</v>
      </c>
      <c r="Q104" s="13"/>
      <c r="R104" s="12">
        <f t="shared" si="15"/>
        <v>200</v>
      </c>
      <c r="S104" s="12">
        <f t="shared" si="16"/>
        <v>8</v>
      </c>
      <c r="T104" s="57"/>
      <c r="U104" s="15">
        <v>0.1</v>
      </c>
      <c r="V104" s="15">
        <f t="shared" si="17"/>
        <v>0.8</v>
      </c>
    </row>
    <row r="105" spans="1:24" x14ac:dyDescent="0.2">
      <c r="A105" s="36" t="s">
        <v>187</v>
      </c>
      <c r="B105" s="36" t="s">
        <v>109</v>
      </c>
      <c r="C105" s="36">
        <v>90448700</v>
      </c>
      <c r="D105" s="36" t="s">
        <v>277</v>
      </c>
      <c r="E105" s="12" t="s">
        <v>102</v>
      </c>
      <c r="F105" s="12">
        <v>900</v>
      </c>
      <c r="G105" s="12">
        <v>5</v>
      </c>
      <c r="H105" s="12">
        <v>25</v>
      </c>
      <c r="I105" s="12"/>
      <c r="J105" s="12"/>
      <c r="K105" s="12"/>
      <c r="L105" s="12"/>
      <c r="M105" s="12"/>
      <c r="N105" s="12"/>
      <c r="O105" s="12"/>
      <c r="P105" s="12"/>
      <c r="Q105" s="13"/>
      <c r="R105" s="12">
        <f t="shared" si="15"/>
        <v>0</v>
      </c>
      <c r="S105" s="12">
        <f t="shared" si="16"/>
        <v>0</v>
      </c>
      <c r="T105" s="57"/>
      <c r="U105" s="15">
        <v>0.1</v>
      </c>
      <c r="V105" s="15">
        <f t="shared" si="17"/>
        <v>0</v>
      </c>
    </row>
    <row r="106" spans="1:24" x14ac:dyDescent="0.2">
      <c r="A106" s="11" t="s">
        <v>110</v>
      </c>
      <c r="B106" s="11" t="s">
        <v>111</v>
      </c>
      <c r="C106" s="11" t="s">
        <v>110</v>
      </c>
      <c r="D106" s="11" t="s">
        <v>275</v>
      </c>
      <c r="E106" s="12">
        <v>50</v>
      </c>
      <c r="F106" s="12">
        <v>1200</v>
      </c>
      <c r="G106" s="12">
        <v>5</v>
      </c>
      <c r="H106" s="12">
        <v>25</v>
      </c>
      <c r="I106" s="12"/>
      <c r="J106" s="12"/>
      <c r="K106" s="12"/>
      <c r="L106" s="12"/>
      <c r="M106" s="12"/>
      <c r="N106" s="12"/>
      <c r="O106" s="12"/>
      <c r="P106" s="12"/>
      <c r="Q106" s="13"/>
      <c r="R106" s="12">
        <f t="shared" si="15"/>
        <v>0</v>
      </c>
      <c r="S106" s="12">
        <f t="shared" si="16"/>
        <v>0</v>
      </c>
      <c r="T106" s="57"/>
      <c r="U106" s="15">
        <v>0.13</v>
      </c>
      <c r="V106" s="15">
        <f t="shared" si="17"/>
        <v>0</v>
      </c>
    </row>
    <row r="107" spans="1:24" x14ac:dyDescent="0.2">
      <c r="A107" s="36" t="s">
        <v>204</v>
      </c>
      <c r="B107" s="36" t="s">
        <v>111</v>
      </c>
      <c r="C107" s="31" t="s">
        <v>205</v>
      </c>
      <c r="D107" s="36" t="s">
        <v>277</v>
      </c>
      <c r="E107" s="12">
        <v>50</v>
      </c>
      <c r="F107" s="12">
        <v>1200</v>
      </c>
      <c r="G107" s="12">
        <v>5</v>
      </c>
      <c r="H107" s="12">
        <v>25</v>
      </c>
      <c r="I107" s="12"/>
      <c r="J107" s="12"/>
      <c r="K107" s="12"/>
      <c r="L107" s="12"/>
      <c r="M107" s="12"/>
      <c r="N107" s="12"/>
      <c r="O107" s="12"/>
      <c r="P107" s="12"/>
      <c r="Q107" s="13"/>
      <c r="R107" s="12">
        <f t="shared" si="15"/>
        <v>0</v>
      </c>
      <c r="S107" s="12">
        <f t="shared" si="16"/>
        <v>0</v>
      </c>
      <c r="T107" s="57"/>
      <c r="U107" s="15">
        <v>0.13</v>
      </c>
      <c r="V107" s="15">
        <f t="shared" si="17"/>
        <v>0</v>
      </c>
    </row>
    <row r="108" spans="1:24" x14ac:dyDescent="0.2">
      <c r="A108" s="36" t="s">
        <v>268</v>
      </c>
      <c r="B108" s="36" t="s">
        <v>269</v>
      </c>
      <c r="C108" s="31" t="s">
        <v>270</v>
      </c>
      <c r="D108" s="36" t="s">
        <v>277</v>
      </c>
      <c r="E108" s="12">
        <v>50</v>
      </c>
      <c r="F108" s="12">
        <v>2400</v>
      </c>
      <c r="G108" s="12">
        <v>5</v>
      </c>
      <c r="H108" s="12">
        <v>25</v>
      </c>
      <c r="I108" s="12"/>
      <c r="J108" s="12"/>
      <c r="K108" s="12"/>
      <c r="L108" s="12"/>
      <c r="M108" s="12"/>
      <c r="N108" s="12"/>
      <c r="O108" s="12"/>
      <c r="P108" s="12"/>
      <c r="Q108" s="13"/>
      <c r="R108" s="12">
        <f t="shared" si="15"/>
        <v>0</v>
      </c>
      <c r="S108" s="12">
        <f t="shared" si="16"/>
        <v>0</v>
      </c>
      <c r="T108" s="57"/>
      <c r="U108" s="15">
        <v>0.26</v>
      </c>
      <c r="V108" s="15">
        <f t="shared" si="17"/>
        <v>0</v>
      </c>
      <c r="W108" s="43"/>
    </row>
    <row r="109" spans="1:24" x14ac:dyDescent="0.2">
      <c r="A109" s="307" t="s">
        <v>112</v>
      </c>
      <c r="B109" s="307"/>
      <c r="C109" s="8"/>
      <c r="D109" s="8"/>
      <c r="E109" s="8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36"/>
      <c r="R109" s="12"/>
      <c r="S109" s="12"/>
      <c r="T109" s="57"/>
      <c r="U109" s="12"/>
      <c r="V109" s="15"/>
    </row>
    <row r="110" spans="1:24" x14ac:dyDescent="0.2">
      <c r="A110" s="11" t="s">
        <v>216</v>
      </c>
      <c r="B110" s="11" t="s">
        <v>217</v>
      </c>
      <c r="C110" s="11" t="s">
        <v>216</v>
      </c>
      <c r="D110" s="11" t="s">
        <v>275</v>
      </c>
      <c r="E110" s="12">
        <v>20</v>
      </c>
      <c r="F110" s="12">
        <v>150</v>
      </c>
      <c r="G110" s="12">
        <v>10</v>
      </c>
      <c r="H110" s="12">
        <v>400</v>
      </c>
      <c r="I110" s="12"/>
      <c r="J110" s="12"/>
      <c r="K110" s="12"/>
      <c r="L110" s="12"/>
      <c r="M110" s="12"/>
      <c r="N110" s="12"/>
      <c r="O110" s="12"/>
      <c r="P110" s="12"/>
      <c r="Q110" s="36"/>
      <c r="R110" s="12">
        <f t="shared" ref="R110:R143" si="18">SUM(I110:Q110)</f>
        <v>0</v>
      </c>
      <c r="S110" s="12">
        <f t="shared" ref="S110:S143" si="19">$R110/$H110</f>
        <v>0</v>
      </c>
      <c r="T110" s="57"/>
      <c r="U110" s="12">
        <v>0.06</v>
      </c>
      <c r="V110" s="15">
        <f t="shared" ref="V110:V143" si="20">$S110*$U110</f>
        <v>0</v>
      </c>
      <c r="W110" s="43">
        <f>SUM(V110:V125)</f>
        <v>0.22</v>
      </c>
      <c r="X110" s="3">
        <f>W110*100/$W$144</f>
        <v>0.51813471502590669</v>
      </c>
    </row>
    <row r="111" spans="1:24" x14ac:dyDescent="0.2">
      <c r="A111" s="36" t="s">
        <v>226</v>
      </c>
      <c r="B111" s="36" t="s">
        <v>217</v>
      </c>
      <c r="C111" s="36">
        <v>90444200</v>
      </c>
      <c r="D111" s="36" t="s">
        <v>277</v>
      </c>
      <c r="E111" s="12">
        <v>20</v>
      </c>
      <c r="F111" s="12">
        <v>150</v>
      </c>
      <c r="G111" s="12">
        <v>10</v>
      </c>
      <c r="H111" s="12">
        <v>400</v>
      </c>
      <c r="I111" s="12"/>
      <c r="J111" s="12"/>
      <c r="K111" s="12"/>
      <c r="L111" s="12"/>
      <c r="M111" s="12"/>
      <c r="N111" s="12"/>
      <c r="O111" s="12"/>
      <c r="P111" s="12"/>
      <c r="Q111" s="36"/>
      <c r="R111" s="12">
        <f t="shared" si="18"/>
        <v>0</v>
      </c>
      <c r="S111" s="12">
        <f t="shared" si="19"/>
        <v>0</v>
      </c>
      <c r="T111" s="57"/>
      <c r="U111" s="12">
        <v>0.06</v>
      </c>
      <c r="V111" s="15">
        <f t="shared" si="20"/>
        <v>0</v>
      </c>
    </row>
    <row r="112" spans="1:24" x14ac:dyDescent="0.2">
      <c r="A112" s="11" t="s">
        <v>191</v>
      </c>
      <c r="B112" s="11" t="s">
        <v>192</v>
      </c>
      <c r="C112" s="11" t="s">
        <v>191</v>
      </c>
      <c r="D112" s="11" t="s">
        <v>275</v>
      </c>
      <c r="E112" s="12">
        <v>20</v>
      </c>
      <c r="F112" s="12">
        <v>200</v>
      </c>
      <c r="G112" s="12">
        <v>10</v>
      </c>
      <c r="H112" s="12">
        <v>300</v>
      </c>
      <c r="I112" s="12"/>
      <c r="J112" s="12"/>
      <c r="K112" s="12"/>
      <c r="L112" s="12"/>
      <c r="M112" s="12"/>
      <c r="N112" s="12"/>
      <c r="O112" s="12"/>
      <c r="P112" s="12"/>
      <c r="Q112" s="36"/>
      <c r="R112" s="12">
        <f t="shared" si="18"/>
        <v>0</v>
      </c>
      <c r="S112" s="12">
        <f t="shared" si="19"/>
        <v>0</v>
      </c>
      <c r="T112" s="57"/>
      <c r="U112" s="12">
        <v>0.06</v>
      </c>
      <c r="V112" s="15">
        <f t="shared" si="20"/>
        <v>0</v>
      </c>
    </row>
    <row r="113" spans="1:24" x14ac:dyDescent="0.2">
      <c r="A113" s="11" t="s">
        <v>160</v>
      </c>
      <c r="B113" s="11" t="s">
        <v>161</v>
      </c>
      <c r="C113" s="11" t="s">
        <v>160</v>
      </c>
      <c r="D113" s="11" t="s">
        <v>275</v>
      </c>
      <c r="E113" s="12">
        <v>20</v>
      </c>
      <c r="F113" s="12">
        <v>300</v>
      </c>
      <c r="G113" s="12">
        <v>10</v>
      </c>
      <c r="H113" s="12">
        <v>200</v>
      </c>
      <c r="I113" s="12"/>
      <c r="J113" s="12"/>
      <c r="K113" s="12"/>
      <c r="L113" s="12"/>
      <c r="M113" s="12"/>
      <c r="N113" s="12"/>
      <c r="O113" s="12"/>
      <c r="P113" s="12"/>
      <c r="Q113" s="13"/>
      <c r="R113" s="12">
        <f t="shared" si="18"/>
        <v>0</v>
      </c>
      <c r="S113" s="12">
        <f t="shared" si="19"/>
        <v>0</v>
      </c>
      <c r="T113" s="57"/>
      <c r="U113" s="15">
        <v>0.06</v>
      </c>
      <c r="V113" s="15">
        <f t="shared" si="20"/>
        <v>0</v>
      </c>
    </row>
    <row r="114" spans="1:24" x14ac:dyDescent="0.2">
      <c r="A114" s="36" t="s">
        <v>215</v>
      </c>
      <c r="B114" s="36" t="s">
        <v>161</v>
      </c>
      <c r="C114" s="36">
        <v>90444300</v>
      </c>
      <c r="D114" s="36" t="s">
        <v>277</v>
      </c>
      <c r="E114" s="12" t="s">
        <v>46</v>
      </c>
      <c r="F114" s="12">
        <v>300</v>
      </c>
      <c r="G114" s="12">
        <v>10</v>
      </c>
      <c r="H114" s="12">
        <v>200</v>
      </c>
      <c r="I114" s="12"/>
      <c r="J114" s="12"/>
      <c r="K114" s="12"/>
      <c r="L114" s="12"/>
      <c r="M114" s="12"/>
      <c r="N114" s="12">
        <v>200</v>
      </c>
      <c r="O114" s="12"/>
      <c r="P114" s="12"/>
      <c r="Q114" s="13"/>
      <c r="R114" s="12">
        <f t="shared" si="18"/>
        <v>200</v>
      </c>
      <c r="S114" s="12">
        <f t="shared" si="19"/>
        <v>1</v>
      </c>
      <c r="T114" s="57"/>
      <c r="U114" s="15">
        <v>0.06</v>
      </c>
      <c r="V114" s="15">
        <f t="shared" si="20"/>
        <v>0.06</v>
      </c>
    </row>
    <row r="115" spans="1:24" x14ac:dyDescent="0.2">
      <c r="A115" s="11" t="s">
        <v>206</v>
      </c>
      <c r="B115" s="11" t="s">
        <v>114</v>
      </c>
      <c r="C115" s="11" t="s">
        <v>206</v>
      </c>
      <c r="D115" s="11" t="s">
        <v>275</v>
      </c>
      <c r="E115" s="12">
        <v>20</v>
      </c>
      <c r="F115" s="12">
        <v>450</v>
      </c>
      <c r="G115" s="12">
        <v>10</v>
      </c>
      <c r="H115" s="12">
        <v>100</v>
      </c>
      <c r="I115" s="12"/>
      <c r="J115" s="12"/>
      <c r="K115" s="12"/>
      <c r="L115" s="12"/>
      <c r="M115" s="12"/>
      <c r="N115" s="12"/>
      <c r="O115" s="12"/>
      <c r="P115" s="12"/>
      <c r="Q115" s="25"/>
      <c r="R115" s="12">
        <f t="shared" si="18"/>
        <v>0</v>
      </c>
      <c r="S115" s="12">
        <f t="shared" si="19"/>
        <v>0</v>
      </c>
      <c r="T115" s="57"/>
      <c r="U115" s="15">
        <v>0.08</v>
      </c>
      <c r="V115" s="15">
        <f t="shared" si="20"/>
        <v>0</v>
      </c>
    </row>
    <row r="116" spans="1:24" x14ac:dyDescent="0.2">
      <c r="A116" s="36" t="s">
        <v>113</v>
      </c>
      <c r="B116" s="36" t="s">
        <v>114</v>
      </c>
      <c r="C116" s="36">
        <v>90444400</v>
      </c>
      <c r="D116" s="36" t="s">
        <v>277</v>
      </c>
      <c r="E116" s="12" t="s">
        <v>46</v>
      </c>
      <c r="F116" s="12">
        <v>450</v>
      </c>
      <c r="G116" s="12">
        <v>10</v>
      </c>
      <c r="H116" s="12">
        <v>100</v>
      </c>
      <c r="I116" s="12"/>
      <c r="J116" s="12"/>
      <c r="K116" s="12"/>
      <c r="L116" s="12"/>
      <c r="M116" s="12"/>
      <c r="N116" s="12">
        <v>200</v>
      </c>
      <c r="O116" s="12"/>
      <c r="P116" s="12"/>
      <c r="Q116" s="13"/>
      <c r="R116" s="12">
        <f t="shared" si="18"/>
        <v>200</v>
      </c>
      <c r="S116" s="12">
        <f t="shared" si="19"/>
        <v>2</v>
      </c>
      <c r="T116" s="57"/>
      <c r="U116" s="15">
        <v>0.08</v>
      </c>
      <c r="V116" s="15">
        <f t="shared" si="20"/>
        <v>0.16</v>
      </c>
    </row>
    <row r="117" spans="1:24" x14ac:dyDescent="0.2">
      <c r="A117" s="11" t="s">
        <v>115</v>
      </c>
      <c r="B117" s="11" t="s">
        <v>116</v>
      </c>
      <c r="C117" s="11" t="s">
        <v>115</v>
      </c>
      <c r="D117" s="11" t="s">
        <v>275</v>
      </c>
      <c r="E117" s="12">
        <v>20</v>
      </c>
      <c r="F117" s="12">
        <v>600</v>
      </c>
      <c r="G117" s="12">
        <v>10</v>
      </c>
      <c r="H117" s="12">
        <v>100</v>
      </c>
      <c r="I117" s="12"/>
      <c r="J117" s="12"/>
      <c r="K117" s="12"/>
      <c r="L117" s="12"/>
      <c r="M117" s="12"/>
      <c r="N117" s="12"/>
      <c r="O117" s="12"/>
      <c r="P117" s="12"/>
      <c r="Q117" s="13"/>
      <c r="R117" s="12">
        <f t="shared" si="18"/>
        <v>0</v>
      </c>
      <c r="S117" s="12">
        <f t="shared" si="19"/>
        <v>0</v>
      </c>
      <c r="T117" s="57"/>
      <c r="U117" s="15">
        <v>0.06</v>
      </c>
      <c r="V117" s="15">
        <f t="shared" si="20"/>
        <v>0</v>
      </c>
    </row>
    <row r="118" spans="1:24" x14ac:dyDescent="0.2">
      <c r="A118" s="36" t="s">
        <v>188</v>
      </c>
      <c r="B118" s="36" t="s">
        <v>116</v>
      </c>
      <c r="C118" s="36">
        <v>90444600</v>
      </c>
      <c r="D118" s="36" t="s">
        <v>277</v>
      </c>
      <c r="E118" s="12" t="s">
        <v>46</v>
      </c>
      <c r="F118" s="12">
        <v>600</v>
      </c>
      <c r="G118" s="12">
        <v>10</v>
      </c>
      <c r="H118" s="12">
        <v>100</v>
      </c>
      <c r="I118" s="12"/>
      <c r="J118" s="12"/>
      <c r="K118" s="12"/>
      <c r="L118" s="12"/>
      <c r="M118" s="12"/>
      <c r="N118" s="12"/>
      <c r="O118" s="12"/>
      <c r="P118" s="12"/>
      <c r="Q118" s="13"/>
      <c r="R118" s="12">
        <f t="shared" si="18"/>
        <v>0</v>
      </c>
      <c r="S118" s="12">
        <f t="shared" si="19"/>
        <v>0</v>
      </c>
      <c r="T118" s="57"/>
      <c r="U118" s="15">
        <v>0.06</v>
      </c>
      <c r="V118" s="15">
        <f t="shared" si="20"/>
        <v>0</v>
      </c>
    </row>
    <row r="119" spans="1:24" x14ac:dyDescent="0.2">
      <c r="A119" s="11" t="s">
        <v>117</v>
      </c>
      <c r="B119" s="11" t="s">
        <v>118</v>
      </c>
      <c r="C119" s="11" t="s">
        <v>117</v>
      </c>
      <c r="D119" s="11" t="s">
        <v>275</v>
      </c>
      <c r="E119" s="12">
        <v>20</v>
      </c>
      <c r="F119" s="12">
        <v>750</v>
      </c>
      <c r="G119" s="12">
        <v>10</v>
      </c>
      <c r="H119" s="12">
        <v>100</v>
      </c>
      <c r="I119" s="12"/>
      <c r="J119" s="12"/>
      <c r="K119" s="12"/>
      <c r="L119" s="12"/>
      <c r="M119" s="12"/>
      <c r="N119" s="12"/>
      <c r="O119" s="12"/>
      <c r="P119" s="12"/>
      <c r="Q119" s="13"/>
      <c r="R119" s="12">
        <f t="shared" si="18"/>
        <v>0</v>
      </c>
      <c r="S119" s="12">
        <f t="shared" si="19"/>
        <v>0</v>
      </c>
      <c r="T119" s="57"/>
      <c r="U119" s="15">
        <v>7.0000000000000007E-2</v>
      </c>
      <c r="V119" s="15">
        <f t="shared" si="20"/>
        <v>0</v>
      </c>
    </row>
    <row r="120" spans="1:24" x14ac:dyDescent="0.2">
      <c r="A120" s="36" t="s">
        <v>189</v>
      </c>
      <c r="B120" s="36" t="s">
        <v>118</v>
      </c>
      <c r="C120" s="36">
        <v>90444700</v>
      </c>
      <c r="D120" s="36" t="s">
        <v>277</v>
      </c>
      <c r="E120" s="12" t="s">
        <v>46</v>
      </c>
      <c r="F120" s="12">
        <v>750</v>
      </c>
      <c r="G120" s="12">
        <v>10</v>
      </c>
      <c r="H120" s="12">
        <v>100</v>
      </c>
      <c r="I120" s="12"/>
      <c r="J120" s="12"/>
      <c r="K120" s="12"/>
      <c r="L120" s="12"/>
      <c r="M120" s="12"/>
      <c r="N120" s="12"/>
      <c r="O120" s="12"/>
      <c r="P120" s="12"/>
      <c r="Q120" s="13"/>
      <c r="R120" s="12">
        <f t="shared" si="18"/>
        <v>0</v>
      </c>
      <c r="S120" s="12">
        <f t="shared" si="19"/>
        <v>0</v>
      </c>
      <c r="T120" s="57"/>
      <c r="U120" s="15">
        <v>7.0000000000000007E-2</v>
      </c>
      <c r="V120" s="15">
        <f t="shared" si="20"/>
        <v>0</v>
      </c>
    </row>
    <row r="121" spans="1:24" x14ac:dyDescent="0.2">
      <c r="A121" s="11" t="s">
        <v>119</v>
      </c>
      <c r="B121" s="11" t="s">
        <v>120</v>
      </c>
      <c r="C121" s="11" t="s">
        <v>119</v>
      </c>
      <c r="D121" s="11" t="s">
        <v>275</v>
      </c>
      <c r="E121" s="12">
        <v>20</v>
      </c>
      <c r="F121" s="12">
        <v>900</v>
      </c>
      <c r="G121" s="12">
        <v>10</v>
      </c>
      <c r="H121" s="12">
        <v>50</v>
      </c>
      <c r="I121" s="12"/>
      <c r="J121" s="12"/>
      <c r="K121" s="12"/>
      <c r="L121" s="12"/>
      <c r="M121" s="12"/>
      <c r="N121" s="12"/>
      <c r="O121" s="12"/>
      <c r="P121" s="12"/>
      <c r="Q121" s="13"/>
      <c r="R121" s="12">
        <f t="shared" si="18"/>
        <v>0</v>
      </c>
      <c r="S121" s="12">
        <f t="shared" si="19"/>
        <v>0</v>
      </c>
      <c r="T121" s="57"/>
      <c r="U121" s="15">
        <v>0.08</v>
      </c>
      <c r="V121" s="15">
        <f t="shared" si="20"/>
        <v>0</v>
      </c>
    </row>
    <row r="122" spans="1:24" x14ac:dyDescent="0.2">
      <c r="A122" s="36" t="s">
        <v>263</v>
      </c>
      <c r="B122" s="36" t="s">
        <v>120</v>
      </c>
      <c r="C122" s="36">
        <v>90444800</v>
      </c>
      <c r="D122" s="36" t="s">
        <v>277</v>
      </c>
      <c r="E122" s="12" t="s">
        <v>46</v>
      </c>
      <c r="F122" s="12">
        <v>900</v>
      </c>
      <c r="G122" s="12">
        <v>10</v>
      </c>
      <c r="H122" s="12">
        <v>50</v>
      </c>
      <c r="I122" s="12"/>
      <c r="J122" s="12"/>
      <c r="K122" s="12"/>
      <c r="L122" s="12"/>
      <c r="M122" s="12"/>
      <c r="N122" s="12"/>
      <c r="O122" s="12"/>
      <c r="P122" s="12"/>
      <c r="Q122" s="13"/>
      <c r="R122" s="12">
        <f t="shared" si="18"/>
        <v>0</v>
      </c>
      <c r="S122" s="12">
        <f t="shared" si="19"/>
        <v>0</v>
      </c>
      <c r="T122" s="57"/>
      <c r="U122" s="15">
        <v>0.08</v>
      </c>
      <c r="V122" s="15">
        <f t="shared" si="20"/>
        <v>0</v>
      </c>
    </row>
    <row r="123" spans="1:24" x14ac:dyDescent="0.2">
      <c r="A123" s="11" t="s">
        <v>121</v>
      </c>
      <c r="B123" s="11" t="s">
        <v>122</v>
      </c>
      <c r="C123" s="11" t="s">
        <v>121</v>
      </c>
      <c r="D123" s="11" t="s">
        <v>275</v>
      </c>
      <c r="E123" s="12">
        <v>20</v>
      </c>
      <c r="F123" s="12">
        <v>1200</v>
      </c>
      <c r="G123" s="12">
        <v>10</v>
      </c>
      <c r="H123" s="12">
        <v>50</v>
      </c>
      <c r="I123" s="12"/>
      <c r="J123" s="12"/>
      <c r="K123" s="12"/>
      <c r="L123" s="12"/>
      <c r="M123" s="12"/>
      <c r="N123" s="12"/>
      <c r="O123" s="12"/>
      <c r="P123" s="12"/>
      <c r="Q123" s="13"/>
      <c r="R123" s="12">
        <f t="shared" si="18"/>
        <v>0</v>
      </c>
      <c r="S123" s="12">
        <f t="shared" si="19"/>
        <v>0</v>
      </c>
      <c r="T123" s="57"/>
      <c r="U123" s="15">
        <v>0.11</v>
      </c>
      <c r="V123" s="15">
        <f t="shared" si="20"/>
        <v>0</v>
      </c>
    </row>
    <row r="124" spans="1:24" x14ac:dyDescent="0.2">
      <c r="A124" s="11" t="s">
        <v>207</v>
      </c>
      <c r="B124" s="11" t="s">
        <v>208</v>
      </c>
      <c r="C124" s="11" t="s">
        <v>207</v>
      </c>
      <c r="D124" s="11" t="s">
        <v>275</v>
      </c>
      <c r="E124" s="12">
        <v>20</v>
      </c>
      <c r="F124" s="12">
        <v>1500</v>
      </c>
      <c r="G124" s="12">
        <v>10</v>
      </c>
      <c r="H124" s="12">
        <v>50</v>
      </c>
      <c r="I124" s="12"/>
      <c r="J124" s="12"/>
      <c r="K124" s="12"/>
      <c r="L124" s="12"/>
      <c r="M124" s="12"/>
      <c r="N124" s="12"/>
      <c r="O124" s="12"/>
      <c r="P124" s="12"/>
      <c r="Q124" s="13"/>
      <c r="R124" s="12">
        <f t="shared" si="18"/>
        <v>0</v>
      </c>
      <c r="S124" s="12">
        <f t="shared" si="19"/>
        <v>0</v>
      </c>
      <c r="T124" s="57"/>
      <c r="U124" s="15">
        <v>7.0000000000000007E-2</v>
      </c>
      <c r="V124" s="15">
        <f t="shared" si="20"/>
        <v>0</v>
      </c>
    </row>
    <row r="125" spans="1:24" x14ac:dyDescent="0.2">
      <c r="A125" s="11" t="s">
        <v>209</v>
      </c>
      <c r="B125" s="11" t="s">
        <v>210</v>
      </c>
      <c r="C125" s="11" t="s">
        <v>209</v>
      </c>
      <c r="D125" s="11" t="s">
        <v>275</v>
      </c>
      <c r="E125" s="12">
        <v>20</v>
      </c>
      <c r="F125" s="12">
        <v>1800</v>
      </c>
      <c r="G125" s="12">
        <v>10</v>
      </c>
      <c r="H125" s="12">
        <v>50</v>
      </c>
      <c r="I125" s="12"/>
      <c r="J125" s="12"/>
      <c r="K125" s="12"/>
      <c r="L125" s="12"/>
      <c r="M125" s="12"/>
      <c r="N125" s="12"/>
      <c r="O125" s="12"/>
      <c r="P125" s="12"/>
      <c r="Q125" s="13"/>
      <c r="R125" s="12">
        <f t="shared" si="18"/>
        <v>0</v>
      </c>
      <c r="S125" s="12">
        <f t="shared" si="19"/>
        <v>0</v>
      </c>
      <c r="T125" s="58"/>
      <c r="U125" s="15">
        <v>0.09</v>
      </c>
      <c r="V125" s="15">
        <f t="shared" si="20"/>
        <v>0</v>
      </c>
      <c r="W125" s="43"/>
    </row>
    <row r="126" spans="1:24" x14ac:dyDescent="0.2">
      <c r="A126" s="11" t="s">
        <v>123</v>
      </c>
      <c r="B126" s="11" t="s">
        <v>124</v>
      </c>
      <c r="C126" s="11" t="s">
        <v>123</v>
      </c>
      <c r="D126" s="11" t="s">
        <v>275</v>
      </c>
      <c r="E126" s="12">
        <v>25</v>
      </c>
      <c r="F126" s="12">
        <v>150</v>
      </c>
      <c r="G126" s="12">
        <v>10</v>
      </c>
      <c r="H126" s="12">
        <v>200</v>
      </c>
      <c r="I126" s="12"/>
      <c r="J126" s="12"/>
      <c r="K126" s="12"/>
      <c r="L126" s="12"/>
      <c r="M126" s="12"/>
      <c r="N126" s="12"/>
      <c r="O126" s="12"/>
      <c r="P126" s="12"/>
      <c r="Q126" s="13"/>
      <c r="R126" s="12">
        <f t="shared" si="18"/>
        <v>0</v>
      </c>
      <c r="S126" s="12">
        <f t="shared" si="19"/>
        <v>0</v>
      </c>
      <c r="T126" s="57"/>
      <c r="U126" s="15">
        <v>0.04</v>
      </c>
      <c r="V126" s="15">
        <f t="shared" si="20"/>
        <v>0</v>
      </c>
      <c r="W126" s="43">
        <f>SUM(V126:V143)</f>
        <v>2.5600000000000005</v>
      </c>
      <c r="X126" s="3">
        <f>W126*100/$W$144</f>
        <v>6.0292039566650981</v>
      </c>
    </row>
    <row r="127" spans="1:24" x14ac:dyDescent="0.2">
      <c r="A127" s="36" t="s">
        <v>257</v>
      </c>
      <c r="B127" s="36" t="s">
        <v>124</v>
      </c>
      <c r="C127" s="36">
        <v>90445200</v>
      </c>
      <c r="D127" s="36" t="s">
        <v>277</v>
      </c>
      <c r="E127" s="12">
        <v>25</v>
      </c>
      <c r="F127" s="12">
        <v>150</v>
      </c>
      <c r="G127" s="12">
        <v>10</v>
      </c>
      <c r="H127" s="12">
        <v>200</v>
      </c>
      <c r="I127" s="12"/>
      <c r="J127" s="12"/>
      <c r="K127" s="12">
        <v>200</v>
      </c>
      <c r="L127" s="12"/>
      <c r="M127" s="12"/>
      <c r="N127" s="12"/>
      <c r="O127" s="12"/>
      <c r="P127" s="12"/>
      <c r="Q127" s="13"/>
      <c r="R127" s="12">
        <f t="shared" si="18"/>
        <v>200</v>
      </c>
      <c r="S127" s="12">
        <f t="shared" si="19"/>
        <v>1</v>
      </c>
      <c r="T127" s="57"/>
      <c r="U127" s="15">
        <v>0.04</v>
      </c>
      <c r="V127" s="15">
        <f t="shared" si="20"/>
        <v>0.04</v>
      </c>
    </row>
    <row r="128" spans="1:24" x14ac:dyDescent="0.2">
      <c r="A128" s="11" t="s">
        <v>125</v>
      </c>
      <c r="B128" s="11" t="s">
        <v>126</v>
      </c>
      <c r="C128" s="11" t="s">
        <v>125</v>
      </c>
      <c r="D128" s="11" t="s">
        <v>275</v>
      </c>
      <c r="E128" s="12">
        <v>25</v>
      </c>
      <c r="F128" s="12">
        <v>300</v>
      </c>
      <c r="G128" s="12">
        <v>10</v>
      </c>
      <c r="H128" s="12">
        <v>100</v>
      </c>
      <c r="I128" s="12">
        <v>200</v>
      </c>
      <c r="J128" s="12">
        <v>100</v>
      </c>
      <c r="K128" s="12">
        <v>100</v>
      </c>
      <c r="L128" s="12"/>
      <c r="M128" s="12"/>
      <c r="N128" s="12"/>
      <c r="O128" s="12"/>
      <c r="P128" s="12"/>
      <c r="Q128" s="13"/>
      <c r="R128" s="12">
        <f t="shared" si="18"/>
        <v>400</v>
      </c>
      <c r="S128" s="12">
        <f t="shared" si="19"/>
        <v>4</v>
      </c>
      <c r="T128" s="57"/>
      <c r="U128" s="15">
        <v>0.04</v>
      </c>
      <c r="V128" s="15">
        <f t="shared" si="20"/>
        <v>0.16</v>
      </c>
    </row>
    <row r="129" spans="1:24" x14ac:dyDescent="0.2">
      <c r="A129" s="36" t="s">
        <v>127</v>
      </c>
      <c r="B129" s="36" t="s">
        <v>126</v>
      </c>
      <c r="C129" s="36">
        <v>90445300</v>
      </c>
      <c r="D129" s="36" t="s">
        <v>277</v>
      </c>
      <c r="E129" s="12" t="s">
        <v>63</v>
      </c>
      <c r="F129" s="12">
        <v>300</v>
      </c>
      <c r="G129" s="12">
        <v>10</v>
      </c>
      <c r="H129" s="12">
        <v>100</v>
      </c>
      <c r="I129" s="12">
        <v>400</v>
      </c>
      <c r="J129" s="12">
        <v>200</v>
      </c>
      <c r="K129" s="12">
        <v>300</v>
      </c>
      <c r="L129" s="12"/>
      <c r="M129" s="12"/>
      <c r="N129" s="12">
        <v>200</v>
      </c>
      <c r="O129" s="12"/>
      <c r="P129" s="12"/>
      <c r="Q129" s="13"/>
      <c r="R129" s="12">
        <f t="shared" si="18"/>
        <v>1100</v>
      </c>
      <c r="S129" s="12">
        <f t="shared" si="19"/>
        <v>11</v>
      </c>
      <c r="T129" s="57"/>
      <c r="U129" s="15">
        <v>0.04</v>
      </c>
      <c r="V129" s="15">
        <f t="shared" si="20"/>
        <v>0.44</v>
      </c>
    </row>
    <row r="130" spans="1:24" x14ac:dyDescent="0.2">
      <c r="A130" s="11" t="s">
        <v>128</v>
      </c>
      <c r="B130" s="11" t="s">
        <v>129</v>
      </c>
      <c r="C130" s="11" t="s">
        <v>128</v>
      </c>
      <c r="D130" s="11" t="s">
        <v>275</v>
      </c>
      <c r="E130" s="12">
        <v>25</v>
      </c>
      <c r="F130" s="12">
        <v>450</v>
      </c>
      <c r="G130" s="12">
        <v>10</v>
      </c>
      <c r="H130" s="12">
        <v>100</v>
      </c>
      <c r="I130" s="12"/>
      <c r="J130" s="12"/>
      <c r="K130" s="12"/>
      <c r="L130" s="12"/>
      <c r="M130" s="12"/>
      <c r="N130" s="12"/>
      <c r="O130" s="12"/>
      <c r="P130" s="12"/>
      <c r="Q130" s="13"/>
      <c r="R130" s="12">
        <f t="shared" si="18"/>
        <v>0</v>
      </c>
      <c r="S130" s="12">
        <f t="shared" si="19"/>
        <v>0</v>
      </c>
      <c r="T130" s="57"/>
      <c r="U130" s="15">
        <v>0.06</v>
      </c>
      <c r="V130" s="15">
        <f t="shared" si="20"/>
        <v>0</v>
      </c>
    </row>
    <row r="131" spans="1:24" x14ac:dyDescent="0.2">
      <c r="A131" s="36" t="s">
        <v>190</v>
      </c>
      <c r="B131" s="36" t="s">
        <v>129</v>
      </c>
      <c r="C131" s="36">
        <v>90445400</v>
      </c>
      <c r="D131" s="36" t="s">
        <v>277</v>
      </c>
      <c r="E131" s="12" t="s">
        <v>63</v>
      </c>
      <c r="F131" s="12">
        <v>450</v>
      </c>
      <c r="G131" s="12">
        <v>10</v>
      </c>
      <c r="H131" s="12">
        <v>100</v>
      </c>
      <c r="I131" s="12"/>
      <c r="J131" s="12"/>
      <c r="K131" s="12"/>
      <c r="L131" s="12"/>
      <c r="M131" s="12"/>
      <c r="N131" s="12"/>
      <c r="O131" s="12"/>
      <c r="P131" s="12"/>
      <c r="Q131" s="13"/>
      <c r="R131" s="12">
        <f t="shared" si="18"/>
        <v>0</v>
      </c>
      <c r="S131" s="12">
        <f t="shared" si="19"/>
        <v>0</v>
      </c>
      <c r="T131" s="57"/>
      <c r="U131" s="15">
        <v>0.06</v>
      </c>
      <c r="V131" s="15">
        <f t="shared" si="20"/>
        <v>0</v>
      </c>
    </row>
    <row r="132" spans="1:24" x14ac:dyDescent="0.2">
      <c r="A132" s="11" t="s">
        <v>130</v>
      </c>
      <c r="B132" s="11" t="s">
        <v>131</v>
      </c>
      <c r="C132" s="11" t="s">
        <v>130</v>
      </c>
      <c r="D132" s="11" t="s">
        <v>275</v>
      </c>
      <c r="E132" s="12">
        <v>25</v>
      </c>
      <c r="F132" s="12">
        <v>600</v>
      </c>
      <c r="G132" s="12">
        <v>10</v>
      </c>
      <c r="H132" s="12">
        <v>50</v>
      </c>
      <c r="I132" s="12"/>
      <c r="J132" s="12"/>
      <c r="K132" s="12"/>
      <c r="L132" s="12"/>
      <c r="M132" s="12"/>
      <c r="N132" s="12"/>
      <c r="O132" s="12"/>
      <c r="P132" s="12"/>
      <c r="Q132" s="13"/>
      <c r="R132" s="12">
        <f t="shared" si="18"/>
        <v>0</v>
      </c>
      <c r="S132" s="12">
        <f t="shared" si="19"/>
        <v>0</v>
      </c>
      <c r="T132" s="57"/>
      <c r="U132" s="15">
        <v>0.04</v>
      </c>
      <c r="V132" s="15">
        <f t="shared" si="20"/>
        <v>0</v>
      </c>
    </row>
    <row r="133" spans="1:24" x14ac:dyDescent="0.2">
      <c r="A133" s="36" t="s">
        <v>211</v>
      </c>
      <c r="B133" s="36" t="s">
        <v>131</v>
      </c>
      <c r="C133" s="36">
        <v>90445600</v>
      </c>
      <c r="D133" s="36" t="s">
        <v>277</v>
      </c>
      <c r="E133" s="12">
        <v>25</v>
      </c>
      <c r="F133" s="12">
        <v>600</v>
      </c>
      <c r="G133" s="12">
        <v>10</v>
      </c>
      <c r="H133" s="12">
        <v>50</v>
      </c>
      <c r="I133" s="12"/>
      <c r="J133" s="12">
        <v>150</v>
      </c>
      <c r="K133" s="12">
        <v>300</v>
      </c>
      <c r="L133" s="12"/>
      <c r="M133" s="12"/>
      <c r="N133" s="12"/>
      <c r="O133" s="12"/>
      <c r="P133" s="12"/>
      <c r="Q133" s="13"/>
      <c r="R133" s="12">
        <f t="shared" si="18"/>
        <v>450</v>
      </c>
      <c r="S133" s="12">
        <f t="shared" si="19"/>
        <v>9</v>
      </c>
      <c r="T133" s="57"/>
      <c r="U133" s="15">
        <v>0.04</v>
      </c>
      <c r="V133" s="15">
        <f t="shared" si="20"/>
        <v>0.36</v>
      </c>
    </row>
    <row r="134" spans="1:24" x14ac:dyDescent="0.2">
      <c r="A134" s="11" t="s">
        <v>162</v>
      </c>
      <c r="B134" s="11" t="s">
        <v>163</v>
      </c>
      <c r="C134" s="11" t="s">
        <v>162</v>
      </c>
      <c r="D134" s="11" t="s">
        <v>275</v>
      </c>
      <c r="E134" s="12">
        <v>25</v>
      </c>
      <c r="F134" s="12">
        <v>750</v>
      </c>
      <c r="G134" s="12">
        <v>10</v>
      </c>
      <c r="H134" s="12">
        <v>50</v>
      </c>
      <c r="I134" s="12"/>
      <c r="J134" s="12"/>
      <c r="K134" s="12"/>
      <c r="L134" s="12"/>
      <c r="M134" s="12"/>
      <c r="N134" s="12"/>
      <c r="O134" s="12"/>
      <c r="P134" s="12"/>
      <c r="Q134" s="13"/>
      <c r="R134" s="12">
        <f t="shared" si="18"/>
        <v>0</v>
      </c>
      <c r="S134" s="12">
        <f t="shared" si="19"/>
        <v>0</v>
      </c>
      <c r="T134" s="57"/>
      <c r="U134" s="15">
        <v>0.04</v>
      </c>
      <c r="V134" s="15">
        <f t="shared" si="20"/>
        <v>0</v>
      </c>
    </row>
    <row r="135" spans="1:24" x14ac:dyDescent="0.2">
      <c r="A135" s="36" t="s">
        <v>218</v>
      </c>
      <c r="B135" s="36" t="s">
        <v>163</v>
      </c>
      <c r="C135" s="31" t="s">
        <v>219</v>
      </c>
      <c r="D135" s="36" t="s">
        <v>277</v>
      </c>
      <c r="E135" s="12">
        <v>25</v>
      </c>
      <c r="F135" s="12">
        <v>750</v>
      </c>
      <c r="G135" s="12">
        <v>10</v>
      </c>
      <c r="H135" s="12">
        <v>50</v>
      </c>
      <c r="I135" s="12"/>
      <c r="J135" s="12"/>
      <c r="K135" s="12">
        <v>100</v>
      </c>
      <c r="L135" s="12"/>
      <c r="M135" s="12"/>
      <c r="N135" s="12"/>
      <c r="O135" s="12"/>
      <c r="P135" s="12"/>
      <c r="Q135" s="13"/>
      <c r="R135" s="12">
        <f t="shared" si="18"/>
        <v>100</v>
      </c>
      <c r="S135" s="12">
        <f t="shared" si="19"/>
        <v>2</v>
      </c>
      <c r="T135" s="57"/>
      <c r="U135" s="15">
        <v>0.04</v>
      </c>
      <c r="V135" s="15">
        <f t="shared" si="20"/>
        <v>0.08</v>
      </c>
    </row>
    <row r="136" spans="1:24" x14ac:dyDescent="0.2">
      <c r="A136" s="11" t="s">
        <v>132</v>
      </c>
      <c r="B136" s="11" t="s">
        <v>133</v>
      </c>
      <c r="C136" s="11" t="s">
        <v>132</v>
      </c>
      <c r="D136" s="11" t="s">
        <v>275</v>
      </c>
      <c r="E136" s="12">
        <v>25</v>
      </c>
      <c r="F136" s="12">
        <v>900</v>
      </c>
      <c r="G136" s="12">
        <v>10</v>
      </c>
      <c r="H136" s="12">
        <v>50</v>
      </c>
      <c r="I136" s="12"/>
      <c r="J136" s="12"/>
      <c r="K136" s="12">
        <v>500</v>
      </c>
      <c r="L136" s="12"/>
      <c r="M136" s="12"/>
      <c r="N136" s="12"/>
      <c r="O136" s="12"/>
      <c r="P136" s="12">
        <v>200</v>
      </c>
      <c r="Q136" s="13"/>
      <c r="R136" s="12">
        <f t="shared" si="18"/>
        <v>700</v>
      </c>
      <c r="S136" s="12">
        <f t="shared" si="19"/>
        <v>14</v>
      </c>
      <c r="T136" s="57"/>
      <c r="U136" s="15">
        <v>0.06</v>
      </c>
      <c r="V136" s="15">
        <f t="shared" si="20"/>
        <v>0.84</v>
      </c>
    </row>
    <row r="137" spans="1:24" x14ac:dyDescent="0.2">
      <c r="A137" s="36" t="s">
        <v>264</v>
      </c>
      <c r="B137" s="36" t="s">
        <v>133</v>
      </c>
      <c r="C137" s="31" t="s">
        <v>265</v>
      </c>
      <c r="D137" s="36" t="s">
        <v>277</v>
      </c>
      <c r="E137" s="12">
        <v>25</v>
      </c>
      <c r="F137" s="12">
        <v>900</v>
      </c>
      <c r="G137" s="12">
        <v>10</v>
      </c>
      <c r="H137" s="12">
        <v>50</v>
      </c>
      <c r="I137" s="12"/>
      <c r="J137" s="12"/>
      <c r="K137" s="12"/>
      <c r="L137" s="12"/>
      <c r="M137" s="12"/>
      <c r="N137" s="12"/>
      <c r="O137" s="12"/>
      <c r="P137" s="12">
        <v>200</v>
      </c>
      <c r="Q137" s="13"/>
      <c r="R137" s="12">
        <f t="shared" si="18"/>
        <v>200</v>
      </c>
      <c r="S137" s="12">
        <f t="shared" si="19"/>
        <v>4</v>
      </c>
      <c r="T137" s="57"/>
      <c r="U137" s="15">
        <v>0.06</v>
      </c>
      <c r="V137" s="15">
        <f t="shared" si="20"/>
        <v>0.24</v>
      </c>
    </row>
    <row r="138" spans="1:24" x14ac:dyDescent="0.2">
      <c r="A138" s="11" t="s">
        <v>134</v>
      </c>
      <c r="B138" s="11" t="s">
        <v>135</v>
      </c>
      <c r="C138" s="11" t="s">
        <v>134</v>
      </c>
      <c r="D138" s="11" t="s">
        <v>275</v>
      </c>
      <c r="E138" s="12">
        <v>25</v>
      </c>
      <c r="F138" s="12">
        <v>1200</v>
      </c>
      <c r="G138" s="12">
        <v>10</v>
      </c>
      <c r="H138" s="12">
        <v>50</v>
      </c>
      <c r="I138" s="12"/>
      <c r="J138" s="12"/>
      <c r="K138" s="12"/>
      <c r="L138" s="12"/>
      <c r="M138" s="12"/>
      <c r="N138" s="12"/>
      <c r="O138" s="12"/>
      <c r="P138" s="12"/>
      <c r="Q138" s="13"/>
      <c r="R138" s="12">
        <f t="shared" si="18"/>
        <v>0</v>
      </c>
      <c r="S138" s="12">
        <f t="shared" si="19"/>
        <v>0</v>
      </c>
      <c r="T138" s="57"/>
      <c r="U138" s="15">
        <v>0.08</v>
      </c>
      <c r="V138" s="15">
        <f t="shared" si="20"/>
        <v>0</v>
      </c>
    </row>
    <row r="139" spans="1:24" x14ac:dyDescent="0.2">
      <c r="A139" s="26" t="s">
        <v>451</v>
      </c>
      <c r="B139" s="36" t="s">
        <v>135</v>
      </c>
      <c r="C139" s="26">
        <v>90445810</v>
      </c>
      <c r="D139" s="36" t="s">
        <v>277</v>
      </c>
      <c r="E139" s="12" t="s">
        <v>63</v>
      </c>
      <c r="F139" s="12">
        <v>1200</v>
      </c>
      <c r="G139" s="12">
        <v>10</v>
      </c>
      <c r="H139" s="12">
        <v>50</v>
      </c>
      <c r="I139" s="12"/>
      <c r="J139" s="12"/>
      <c r="K139" s="12">
        <v>100</v>
      </c>
      <c r="L139" s="12"/>
      <c r="M139" s="12"/>
      <c r="N139" s="12"/>
      <c r="O139" s="12"/>
      <c r="P139" s="12"/>
      <c r="Q139" s="13"/>
      <c r="R139" s="12">
        <f t="shared" si="18"/>
        <v>100</v>
      </c>
      <c r="S139" s="12">
        <f t="shared" si="19"/>
        <v>2</v>
      </c>
      <c r="T139" s="57"/>
      <c r="U139" s="15">
        <v>0.08</v>
      </c>
      <c r="V139" s="15">
        <f t="shared" si="20"/>
        <v>0.16</v>
      </c>
    </row>
    <row r="140" spans="1:24" x14ac:dyDescent="0.2">
      <c r="A140" s="11" t="s">
        <v>238</v>
      </c>
      <c r="B140" s="11" t="s">
        <v>239</v>
      </c>
      <c r="C140" s="11" t="s">
        <v>238</v>
      </c>
      <c r="D140" s="11" t="s">
        <v>275</v>
      </c>
      <c r="E140" s="12">
        <v>25</v>
      </c>
      <c r="F140" s="12">
        <v>1524</v>
      </c>
      <c r="G140" s="12">
        <v>10</v>
      </c>
      <c r="H140" s="12">
        <v>50</v>
      </c>
      <c r="I140" s="12"/>
      <c r="J140" s="12"/>
      <c r="K140" s="12"/>
      <c r="L140" s="12"/>
      <c r="M140" s="12"/>
      <c r="N140" s="12"/>
      <c r="O140" s="12"/>
      <c r="P140" s="12"/>
      <c r="Q140" s="13"/>
      <c r="R140" s="12">
        <f t="shared" si="18"/>
        <v>0</v>
      </c>
      <c r="S140" s="12">
        <f t="shared" si="19"/>
        <v>0</v>
      </c>
      <c r="T140" s="57"/>
      <c r="U140" s="15">
        <v>0.08</v>
      </c>
      <c r="V140" s="15">
        <f t="shared" si="20"/>
        <v>0</v>
      </c>
    </row>
    <row r="141" spans="1:24" x14ac:dyDescent="0.2">
      <c r="A141" s="11" t="s">
        <v>164</v>
      </c>
      <c r="B141" s="11" t="s">
        <v>165</v>
      </c>
      <c r="C141" s="11" t="s">
        <v>164</v>
      </c>
      <c r="D141" s="11" t="s">
        <v>275</v>
      </c>
      <c r="E141" s="12">
        <v>25</v>
      </c>
      <c r="F141" s="12">
        <v>1800</v>
      </c>
      <c r="G141" s="12">
        <v>10</v>
      </c>
      <c r="H141" s="12">
        <v>50</v>
      </c>
      <c r="I141" s="12"/>
      <c r="J141" s="12"/>
      <c r="K141" s="12"/>
      <c r="L141" s="12"/>
      <c r="M141" s="12"/>
      <c r="N141" s="12"/>
      <c r="O141" s="12"/>
      <c r="P141" s="12"/>
      <c r="Q141" s="13"/>
      <c r="R141" s="12">
        <f t="shared" si="18"/>
        <v>0</v>
      </c>
      <c r="S141" s="12">
        <f t="shared" si="19"/>
        <v>0</v>
      </c>
      <c r="T141" s="57"/>
      <c r="U141" s="15">
        <v>0.12</v>
      </c>
      <c r="V141" s="15">
        <f t="shared" si="20"/>
        <v>0</v>
      </c>
    </row>
    <row r="142" spans="1:24" x14ac:dyDescent="0.2">
      <c r="A142" s="36" t="s">
        <v>227</v>
      </c>
      <c r="B142" s="36" t="s">
        <v>165</v>
      </c>
      <c r="C142" s="36">
        <v>90445900</v>
      </c>
      <c r="D142" s="36" t="s">
        <v>277</v>
      </c>
      <c r="E142" s="12">
        <v>25</v>
      </c>
      <c r="F142" s="12">
        <v>1800</v>
      </c>
      <c r="G142" s="12">
        <v>10</v>
      </c>
      <c r="H142" s="12">
        <v>50</v>
      </c>
      <c r="I142" s="12"/>
      <c r="J142" s="12"/>
      <c r="K142" s="12"/>
      <c r="L142" s="12"/>
      <c r="M142" s="12"/>
      <c r="N142" s="12"/>
      <c r="O142" s="12">
        <v>100</v>
      </c>
      <c r="P142" s="12"/>
      <c r="Q142" s="13"/>
      <c r="R142" s="12">
        <f t="shared" si="18"/>
        <v>100</v>
      </c>
      <c r="S142" s="12">
        <f t="shared" si="19"/>
        <v>2</v>
      </c>
      <c r="T142" s="57"/>
      <c r="U142" s="15">
        <v>0.12</v>
      </c>
      <c r="V142" s="15">
        <f t="shared" si="20"/>
        <v>0.24</v>
      </c>
      <c r="W142" s="43"/>
    </row>
    <row r="143" spans="1:24" x14ac:dyDescent="0.2">
      <c r="A143" s="36" t="s">
        <v>301</v>
      </c>
      <c r="B143" s="36" t="s">
        <v>302</v>
      </c>
      <c r="C143" s="36">
        <v>90446000</v>
      </c>
      <c r="D143" s="36" t="s">
        <v>277</v>
      </c>
      <c r="E143" s="12">
        <v>25</v>
      </c>
      <c r="F143" s="12">
        <v>2400</v>
      </c>
      <c r="G143" s="12">
        <v>10</v>
      </c>
      <c r="H143" s="12">
        <v>50</v>
      </c>
      <c r="I143" s="12"/>
      <c r="J143" s="12"/>
      <c r="K143" s="12"/>
      <c r="L143" s="12"/>
      <c r="M143" s="12"/>
      <c r="N143" s="12"/>
      <c r="O143" s="12"/>
      <c r="P143" s="12"/>
      <c r="Q143" s="13"/>
      <c r="R143" s="12">
        <f t="shared" si="18"/>
        <v>0</v>
      </c>
      <c r="S143" s="12">
        <f t="shared" si="19"/>
        <v>0</v>
      </c>
      <c r="T143" s="57"/>
      <c r="U143" s="15">
        <v>0.12</v>
      </c>
      <c r="V143" s="15">
        <f t="shared" si="20"/>
        <v>0</v>
      </c>
      <c r="W143" s="43"/>
    </row>
    <row r="144" spans="1:24" x14ac:dyDescent="0.2">
      <c r="A144" s="305"/>
      <c r="B144" s="305"/>
      <c r="C144" s="305"/>
      <c r="D144" s="305"/>
      <c r="E144" s="305"/>
      <c r="F144" s="305"/>
      <c r="G144" s="305"/>
      <c r="H144" s="305"/>
      <c r="I144" s="36">
        <f t="shared" ref="I144:S144" si="21">SUBTOTAL(9,I5:I143)</f>
        <v>13050</v>
      </c>
      <c r="J144" s="36">
        <f>SUBTOTAL(9,J5:J143)</f>
        <v>1320</v>
      </c>
      <c r="K144" s="36">
        <f t="shared" ref="K144:O144" si="22">SUBTOTAL(9,K5:K143)</f>
        <v>8220</v>
      </c>
      <c r="L144" s="36">
        <f t="shared" si="22"/>
        <v>525</v>
      </c>
      <c r="M144" s="36">
        <f t="shared" si="22"/>
        <v>8670</v>
      </c>
      <c r="N144" s="36">
        <f t="shared" si="22"/>
        <v>12770</v>
      </c>
      <c r="O144" s="36">
        <f t="shared" si="22"/>
        <v>20100</v>
      </c>
      <c r="P144" s="36">
        <f t="shared" si="21"/>
        <v>9370</v>
      </c>
      <c r="Q144" s="36">
        <f t="shared" si="21"/>
        <v>0</v>
      </c>
      <c r="R144" s="36">
        <f t="shared" si="21"/>
        <v>74025</v>
      </c>
      <c r="S144" s="36">
        <f t="shared" si="21"/>
        <v>808</v>
      </c>
      <c r="T144" s="59"/>
      <c r="U144" s="12"/>
      <c r="V144" s="36">
        <f>SUBTOTAL(9,V5:V143)</f>
        <v>49.310000000000009</v>
      </c>
      <c r="W144" s="3">
        <f>SUM(W13:W143)</f>
        <v>42.46</v>
      </c>
      <c r="X144" s="3">
        <f>SUM(X13:X143)</f>
        <v>100.00000000000001</v>
      </c>
    </row>
    <row r="145" spans="1:22" x14ac:dyDescent="0.2">
      <c r="A145" s="305"/>
      <c r="B145" s="305"/>
      <c r="C145" s="305"/>
      <c r="D145" s="305"/>
      <c r="E145" s="305"/>
      <c r="F145" s="305"/>
      <c r="G145" s="305"/>
      <c r="H145" s="305"/>
      <c r="I145" s="36">
        <v>111</v>
      </c>
      <c r="J145" s="36">
        <v>15</v>
      </c>
      <c r="K145" s="36">
        <v>122</v>
      </c>
      <c r="L145" s="36">
        <v>7</v>
      </c>
      <c r="M145" s="36">
        <v>104</v>
      </c>
      <c r="N145" s="36">
        <v>128</v>
      </c>
      <c r="O145" s="36">
        <v>206</v>
      </c>
      <c r="P145" s="36">
        <v>115</v>
      </c>
      <c r="Q145" s="36"/>
      <c r="R145" s="36"/>
      <c r="S145" s="36">
        <f>SUM(I145:Q145)</f>
        <v>808</v>
      </c>
      <c r="V145" s="3">
        <f>V144/30</f>
        <v>1.6436666666666671</v>
      </c>
    </row>
    <row r="146" spans="1:22" x14ac:dyDescent="0.2">
      <c r="A146" s="305"/>
      <c r="B146" s="305"/>
      <c r="C146" s="305"/>
      <c r="D146" s="305"/>
      <c r="E146" s="305"/>
      <c r="F146" s="305"/>
      <c r="G146" s="305"/>
      <c r="H146" s="305"/>
      <c r="I146" s="36">
        <v>5.43</v>
      </c>
      <c r="J146" s="36">
        <v>0.94</v>
      </c>
      <c r="K146" s="36">
        <v>8.36</v>
      </c>
      <c r="L146" s="36">
        <v>0.7</v>
      </c>
      <c r="M146" s="36">
        <v>6.89</v>
      </c>
      <c r="N146" s="36">
        <v>7.48</v>
      </c>
      <c r="O146" s="36">
        <v>11.33</v>
      </c>
      <c r="P146" s="36">
        <v>8.18</v>
      </c>
      <c r="Q146" s="36"/>
      <c r="R146" s="36"/>
      <c r="S146" s="36">
        <f>SUM(I146:Q146)</f>
        <v>49.309999999999995</v>
      </c>
    </row>
    <row r="147" spans="1:22" x14ac:dyDescent="0.2">
      <c r="A147" s="34"/>
      <c r="B147" s="34"/>
      <c r="C147" s="34"/>
      <c r="D147" s="34"/>
      <c r="E147" s="34"/>
      <c r="F147" s="34"/>
      <c r="G147" s="34"/>
      <c r="H147" s="34"/>
    </row>
    <row r="148" spans="1:22" x14ac:dyDescent="0.2">
      <c r="A148" s="28" t="s">
        <v>136</v>
      </c>
      <c r="B148" s="28" t="s">
        <v>136</v>
      </c>
      <c r="C148" s="30"/>
      <c r="D148" s="30"/>
      <c r="E148" s="8" t="s">
        <v>10</v>
      </c>
      <c r="F148" s="8" t="s">
        <v>137</v>
      </c>
      <c r="G148" s="300" t="s">
        <v>138</v>
      </c>
      <c r="H148" s="301"/>
      <c r="I148" s="20"/>
      <c r="J148" s="20"/>
      <c r="K148" s="20"/>
      <c r="L148" s="20"/>
      <c r="M148" s="20"/>
      <c r="N148" s="20"/>
      <c r="O148" s="20"/>
      <c r="P148" s="20"/>
      <c r="Q148" s="20"/>
      <c r="R148" s="12"/>
      <c r="S148" s="12"/>
      <c r="T148" s="35"/>
      <c r="U148" s="12"/>
      <c r="V148" s="15"/>
    </row>
    <row r="149" spans="1:22" x14ac:dyDescent="0.2">
      <c r="A149" s="36"/>
      <c r="B149" s="36"/>
      <c r="C149" s="36"/>
      <c r="D149" s="36"/>
      <c r="E149" s="8"/>
      <c r="F149" s="8"/>
      <c r="G149" s="8" t="s">
        <v>139</v>
      </c>
      <c r="H149" s="8" t="s">
        <v>140</v>
      </c>
      <c r="I149" s="8" t="s">
        <v>140</v>
      </c>
      <c r="J149" s="8" t="s">
        <v>140</v>
      </c>
      <c r="K149" s="8" t="s">
        <v>140</v>
      </c>
      <c r="L149" s="8" t="s">
        <v>140</v>
      </c>
      <c r="M149" s="8" t="s">
        <v>140</v>
      </c>
      <c r="N149" s="8" t="s">
        <v>140</v>
      </c>
      <c r="O149" s="8" t="s">
        <v>140</v>
      </c>
      <c r="P149" s="8"/>
      <c r="Q149" s="8" t="s">
        <v>140</v>
      </c>
      <c r="R149" s="36" t="s">
        <v>140</v>
      </c>
      <c r="S149" s="36" t="s">
        <v>12</v>
      </c>
      <c r="T149" s="37"/>
      <c r="U149" s="12"/>
      <c r="V149" s="15"/>
    </row>
    <row r="150" spans="1:22" x14ac:dyDescent="0.2">
      <c r="A150" s="38" t="s">
        <v>142</v>
      </c>
      <c r="B150" s="38" t="s">
        <v>143</v>
      </c>
      <c r="C150" s="38" t="s">
        <v>142</v>
      </c>
      <c r="D150" s="38" t="s">
        <v>142</v>
      </c>
      <c r="E150" s="12">
        <v>13</v>
      </c>
      <c r="F150" s="12">
        <v>25</v>
      </c>
      <c r="G150" s="12">
        <v>5</v>
      </c>
      <c r="H150" s="12">
        <v>125</v>
      </c>
      <c r="I150" s="12"/>
      <c r="J150" s="12"/>
      <c r="K150" s="12"/>
      <c r="L150" s="12"/>
      <c r="M150" s="12"/>
      <c r="N150" s="12"/>
      <c r="O150" s="12"/>
      <c r="P150" s="12"/>
      <c r="Q150" s="12"/>
      <c r="R150" s="12">
        <f>SUM(I150:Q150)</f>
        <v>0</v>
      </c>
      <c r="S150" s="12">
        <f>$R150/$H150</f>
        <v>0</v>
      </c>
      <c r="T150" s="39"/>
      <c r="U150" s="15">
        <v>0.09</v>
      </c>
      <c r="V150" s="15">
        <f>$S150*$U150</f>
        <v>0</v>
      </c>
    </row>
    <row r="151" spans="1:22" x14ac:dyDescent="0.2">
      <c r="A151" s="38" t="s">
        <v>144</v>
      </c>
      <c r="B151" s="38" t="s">
        <v>145</v>
      </c>
      <c r="C151" s="38" t="s">
        <v>144</v>
      </c>
      <c r="D151" s="38" t="s">
        <v>144</v>
      </c>
      <c r="E151" s="12">
        <v>19</v>
      </c>
      <c r="F151" s="12">
        <v>25</v>
      </c>
      <c r="G151" s="12">
        <v>5</v>
      </c>
      <c r="H151" s="12">
        <v>125</v>
      </c>
      <c r="I151" s="12"/>
      <c r="J151" s="12"/>
      <c r="K151" s="12"/>
      <c r="L151" s="12"/>
      <c r="M151" s="12"/>
      <c r="N151" s="12"/>
      <c r="O151" s="12"/>
      <c r="P151" s="12"/>
      <c r="Q151" s="12"/>
      <c r="R151" s="12">
        <f>SUM(I151:Q151)</f>
        <v>0</v>
      </c>
      <c r="S151" s="12">
        <f>$R151/$H151</f>
        <v>0</v>
      </c>
      <c r="T151" s="39"/>
      <c r="U151" s="15">
        <v>0.15</v>
      </c>
      <c r="V151" s="15">
        <f>$S151*$U151</f>
        <v>0</v>
      </c>
    </row>
    <row r="152" spans="1:22" x14ac:dyDescent="0.2">
      <c r="B152" s="3"/>
      <c r="I152" s="36">
        <f t="shared" ref="I152:Q152" si="23">SUM(I150:I151)</f>
        <v>0</v>
      </c>
      <c r="J152" s="36">
        <f t="shared" si="23"/>
        <v>0</v>
      </c>
      <c r="K152" s="36">
        <f t="shared" si="23"/>
        <v>0</v>
      </c>
      <c r="L152" s="36">
        <f t="shared" si="23"/>
        <v>0</v>
      </c>
      <c r="M152" s="36">
        <f t="shared" si="23"/>
        <v>0</v>
      </c>
      <c r="N152" s="36">
        <f t="shared" si="23"/>
        <v>0</v>
      </c>
      <c r="O152" s="36">
        <f t="shared" si="23"/>
        <v>0</v>
      </c>
      <c r="P152" s="36"/>
      <c r="Q152" s="36">
        <f t="shared" si="23"/>
        <v>0</v>
      </c>
      <c r="R152" s="36">
        <f>SUBTOTAL(9,R150:R151)</f>
        <v>0</v>
      </c>
      <c r="S152" s="36">
        <f>SUBTOTAL(9,S150:S151)</f>
        <v>0</v>
      </c>
      <c r="T152" s="37"/>
      <c r="U152" s="12"/>
      <c r="V152" s="33">
        <f>SUBTOTAL(9,V150:V151)</f>
        <v>0</v>
      </c>
    </row>
    <row r="153" spans="1:22" x14ac:dyDescent="0.2">
      <c r="B153" s="3"/>
      <c r="I153" s="40"/>
      <c r="J153" s="40"/>
      <c r="K153" s="40"/>
      <c r="L153" s="40"/>
      <c r="M153" s="40"/>
      <c r="N153" s="40"/>
      <c r="O153" s="40"/>
      <c r="P153" s="40"/>
      <c r="Q153" s="40"/>
      <c r="R153" s="36">
        <v>0</v>
      </c>
      <c r="S153" s="36">
        <v>0</v>
      </c>
      <c r="T153" s="35"/>
      <c r="U153" s="12"/>
      <c r="V153" s="33">
        <v>0</v>
      </c>
    </row>
  </sheetData>
  <mergeCells count="11">
    <mergeCell ref="A109:B109"/>
    <mergeCell ref="A144:H144"/>
    <mergeCell ref="A145:H145"/>
    <mergeCell ref="A146:H146"/>
    <mergeCell ref="G148:H148"/>
    <mergeCell ref="U3:V3"/>
    <mergeCell ref="A1:H1"/>
    <mergeCell ref="A2:D2"/>
    <mergeCell ref="E2:H2"/>
    <mergeCell ref="G3:H3"/>
    <mergeCell ref="R3:S3"/>
  </mergeCells>
  <conditionalFormatting sqref="A5:P143">
    <cfRule type="expression" dxfId="386" priority="1">
      <formula>MOD(ROW(),2)</formula>
    </cfRule>
  </conditionalFormatting>
  <conditionalFormatting sqref="Q5:XFD143">
    <cfRule type="expression" dxfId="385" priority="3">
      <formula>MOD(ROW(),2)</formula>
    </cfRule>
  </conditionalFormatting>
  <conditionalFormatting sqref="R5:R143">
    <cfRule type="cellIs" dxfId="384" priority="5" operator="greaterThan">
      <formula>10000</formula>
    </cfRule>
  </conditionalFormatting>
  <conditionalFormatting sqref="R110:R143">
    <cfRule type="cellIs" dxfId="383" priority="6" operator="greaterThan">
      <formula>2000</formula>
    </cfRule>
  </conditionalFormatting>
  <conditionalFormatting sqref="V5:V108">
    <cfRule type="cellIs" dxfId="382" priority="4" operator="greaterThan">
      <formula>10</formula>
    </cfRule>
  </conditionalFormatting>
  <conditionalFormatting sqref="V139">
    <cfRule type="cellIs" dxfId="381" priority="2" operator="greaterThan">
      <formula>10</formula>
    </cfRule>
  </conditionalFormatting>
  <pageMargins left="0.25" right="0.25" top="0.75" bottom="0.75" header="0.3" footer="0.3"/>
  <pageSetup paperSize="9" scale="69" fitToHeight="0" orientation="landscape" r:id="rId1"/>
  <headerFooter alignWithMargins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9">
    <pageSetUpPr fitToPage="1"/>
  </sheetPr>
  <dimension ref="A1:W153"/>
  <sheetViews>
    <sheetView zoomScaleNormal="100" workbookViewId="0">
      <pane xSplit="4" ySplit="4" topLeftCell="E5" activePane="bottomRight" state="frozen"/>
      <selection pane="topRight" activeCell="D1" sqref="D1"/>
      <selection pane="bottomLeft" activeCell="A4" sqref="A4"/>
      <selection pane="bottomRight" activeCell="E5" sqref="E5"/>
    </sheetView>
  </sheetViews>
  <sheetFormatPr defaultColWidth="9.140625" defaultRowHeight="12.75" x14ac:dyDescent="0.2"/>
  <cols>
    <col min="1" max="1" width="12.5703125" style="3" customWidth="1"/>
    <col min="2" max="2" width="14" style="41" customWidth="1"/>
    <col min="3" max="3" width="14" style="3" bestFit="1" customWidth="1"/>
    <col min="4" max="4" width="12.28515625" style="3" customWidth="1"/>
    <col min="5" max="5" width="7.85546875" style="3" customWidth="1"/>
    <col min="6" max="6" width="8.5703125" style="3" customWidth="1"/>
    <col min="7" max="7" width="6.140625" style="3" customWidth="1"/>
    <col min="8" max="8" width="6.42578125" style="3" customWidth="1"/>
    <col min="9" max="15" width="10.140625" style="3" customWidth="1"/>
    <col min="16" max="16" width="8.28515625" style="3" customWidth="1"/>
    <col min="17" max="17" width="10.7109375" style="3" bestFit="1" customWidth="1"/>
    <col min="18" max="18" width="8.28515625" style="3" bestFit="1" customWidth="1"/>
    <col min="19" max="20" width="9.42578125" style="3" customWidth="1"/>
    <col min="21" max="21" width="9.28515625" style="3" customWidth="1"/>
    <col min="22" max="16384" width="9.140625" style="3"/>
  </cols>
  <sheetData>
    <row r="1" spans="1:23" x14ac:dyDescent="0.2">
      <c r="A1" s="303" t="s">
        <v>281</v>
      </c>
      <c r="B1" s="303"/>
      <c r="C1" s="303"/>
      <c r="D1" s="303"/>
      <c r="E1" s="303"/>
      <c r="F1" s="303"/>
      <c r="G1" s="303"/>
      <c r="H1" s="303"/>
      <c r="I1" s="30" t="s">
        <v>494</v>
      </c>
      <c r="J1" s="30" t="s">
        <v>498</v>
      </c>
      <c r="K1" s="30" t="s">
        <v>498</v>
      </c>
      <c r="L1" s="30" t="s">
        <v>498</v>
      </c>
      <c r="M1" s="30" t="s">
        <v>498</v>
      </c>
      <c r="N1" s="30" t="s">
        <v>498</v>
      </c>
      <c r="O1" s="30" t="s">
        <v>504</v>
      </c>
      <c r="P1" s="20"/>
      <c r="Q1" s="20"/>
      <c r="R1" s="20"/>
    </row>
    <row r="2" spans="1:23" x14ac:dyDescent="0.2">
      <c r="A2" s="303" t="s">
        <v>501</v>
      </c>
      <c r="B2" s="303"/>
      <c r="C2" s="303"/>
      <c r="D2" s="303"/>
      <c r="E2" s="303"/>
      <c r="F2" s="303"/>
      <c r="G2" s="303"/>
      <c r="H2" s="303"/>
      <c r="I2" s="10"/>
      <c r="J2" s="10"/>
      <c r="K2" s="10"/>
      <c r="L2" s="10"/>
      <c r="M2" s="10"/>
      <c r="N2" s="10"/>
      <c r="O2" s="10"/>
      <c r="P2" s="8"/>
      <c r="Q2" s="8"/>
      <c r="R2" s="8"/>
      <c r="S2" s="29"/>
      <c r="T2" s="29"/>
      <c r="U2" s="30"/>
    </row>
    <row r="3" spans="1:23" x14ac:dyDescent="0.2">
      <c r="A3" s="8" t="s">
        <v>0</v>
      </c>
      <c r="B3" s="8" t="s">
        <v>1</v>
      </c>
      <c r="C3" s="8" t="s">
        <v>2</v>
      </c>
      <c r="D3" s="8" t="s">
        <v>274</v>
      </c>
      <c r="E3" s="8" t="s">
        <v>3</v>
      </c>
      <c r="F3" s="8" t="s">
        <v>4</v>
      </c>
      <c r="G3" s="302" t="s">
        <v>5</v>
      </c>
      <c r="H3" s="302"/>
      <c r="I3" s="31" t="s">
        <v>465</v>
      </c>
      <c r="J3" s="31" t="s">
        <v>472</v>
      </c>
      <c r="K3" s="31" t="s">
        <v>482</v>
      </c>
      <c r="L3" s="31" t="s">
        <v>485</v>
      </c>
      <c r="M3" s="31" t="s">
        <v>491</v>
      </c>
      <c r="N3" s="31" t="s">
        <v>499</v>
      </c>
      <c r="O3" s="31" t="s">
        <v>502</v>
      </c>
      <c r="P3" s="36"/>
      <c r="Q3" s="302" t="s">
        <v>6</v>
      </c>
      <c r="R3" s="302"/>
      <c r="S3" s="55"/>
      <c r="T3" s="300" t="s">
        <v>7</v>
      </c>
      <c r="U3" s="301"/>
    </row>
    <row r="4" spans="1:23" x14ac:dyDescent="0.2">
      <c r="A4" s="36" t="s">
        <v>8</v>
      </c>
      <c r="B4" s="36"/>
      <c r="C4" s="36"/>
      <c r="D4" s="36"/>
      <c r="E4" s="7" t="s">
        <v>9</v>
      </c>
      <c r="F4" s="36" t="s">
        <v>10</v>
      </c>
      <c r="G4" s="8" t="s">
        <v>11</v>
      </c>
      <c r="H4" s="8" t="s">
        <v>12</v>
      </c>
      <c r="I4" s="36" t="s">
        <v>466</v>
      </c>
      <c r="J4" s="36" t="s">
        <v>473</v>
      </c>
      <c r="K4" s="36" t="s">
        <v>483</v>
      </c>
      <c r="L4" s="36" t="s">
        <v>486</v>
      </c>
      <c r="M4" s="36" t="s">
        <v>492</v>
      </c>
      <c r="N4" s="36" t="s">
        <v>497</v>
      </c>
      <c r="O4" s="36" t="s">
        <v>503</v>
      </c>
      <c r="P4" s="36"/>
      <c r="Q4" s="8" t="s">
        <v>13</v>
      </c>
      <c r="R4" s="8" t="s">
        <v>12</v>
      </c>
      <c r="S4" s="56"/>
      <c r="T4" s="10" t="s">
        <v>14</v>
      </c>
      <c r="U4" s="10" t="s">
        <v>15</v>
      </c>
    </row>
    <row r="5" spans="1:23" x14ac:dyDescent="0.2">
      <c r="A5" s="11" t="s">
        <v>383</v>
      </c>
      <c r="B5" s="11" t="s">
        <v>384</v>
      </c>
      <c r="C5" s="11" t="s">
        <v>383</v>
      </c>
      <c r="D5" s="11" t="s">
        <v>275</v>
      </c>
      <c r="E5" s="12">
        <v>15</v>
      </c>
      <c r="F5" s="12">
        <v>225</v>
      </c>
      <c r="G5" s="12">
        <v>10</v>
      </c>
      <c r="H5" s="12">
        <v>400</v>
      </c>
      <c r="I5" s="12"/>
      <c r="J5" s="12"/>
      <c r="K5" s="12"/>
      <c r="L5" s="12"/>
      <c r="M5" s="12"/>
      <c r="N5" s="12"/>
      <c r="O5" s="12"/>
      <c r="P5" s="13"/>
      <c r="Q5" s="12">
        <f t="shared" ref="Q5:Q19" si="0">SUM(I5:P5)</f>
        <v>0</v>
      </c>
      <c r="R5" s="12">
        <f t="shared" ref="R5:R19" si="1">$Q5/$H5</f>
        <v>0</v>
      </c>
      <c r="S5" s="57"/>
      <c r="T5" s="15">
        <v>0.06</v>
      </c>
      <c r="U5" s="15">
        <f t="shared" ref="U5:U19" si="2">$R5*$T5</f>
        <v>0</v>
      </c>
      <c r="V5" s="43">
        <f>SUM(U5:U19)</f>
        <v>6.8500000000000005</v>
      </c>
      <c r="W5" s="3">
        <f>V5*100/$V$144</f>
        <v>19.982497082847146</v>
      </c>
    </row>
    <row r="6" spans="1:23" x14ac:dyDescent="0.2">
      <c r="A6" s="11" t="s">
        <v>385</v>
      </c>
      <c r="B6" s="11" t="s">
        <v>386</v>
      </c>
      <c r="C6" s="11" t="s">
        <v>385</v>
      </c>
      <c r="D6" s="11" t="s">
        <v>275</v>
      </c>
      <c r="E6" s="12">
        <v>15</v>
      </c>
      <c r="F6" s="12">
        <v>300</v>
      </c>
      <c r="G6" s="12">
        <v>10</v>
      </c>
      <c r="H6" s="12">
        <v>300</v>
      </c>
      <c r="I6" s="12"/>
      <c r="J6" s="12"/>
      <c r="K6" s="12"/>
      <c r="L6" s="12"/>
      <c r="M6" s="12"/>
      <c r="N6" s="12"/>
      <c r="O6" s="12"/>
      <c r="P6" s="13"/>
      <c r="Q6" s="12">
        <f t="shared" si="0"/>
        <v>0</v>
      </c>
      <c r="R6" s="12">
        <f t="shared" si="1"/>
        <v>0</v>
      </c>
      <c r="S6" s="57"/>
      <c r="T6" s="15">
        <v>0.06</v>
      </c>
      <c r="U6" s="15">
        <f t="shared" si="2"/>
        <v>0</v>
      </c>
      <c r="V6" s="43"/>
    </row>
    <row r="7" spans="1:23" x14ac:dyDescent="0.2">
      <c r="A7" s="36" t="s">
        <v>387</v>
      </c>
      <c r="B7" s="36" t="s">
        <v>259</v>
      </c>
      <c r="C7" s="31" t="s">
        <v>388</v>
      </c>
      <c r="D7" s="36" t="s">
        <v>277</v>
      </c>
      <c r="E7" s="12" t="s">
        <v>167</v>
      </c>
      <c r="F7" s="12">
        <v>300</v>
      </c>
      <c r="G7" s="12">
        <v>10</v>
      </c>
      <c r="H7" s="12">
        <v>300</v>
      </c>
      <c r="I7" s="12"/>
      <c r="J7" s="12"/>
      <c r="K7" s="12"/>
      <c r="L7" s="12"/>
      <c r="M7" s="12"/>
      <c r="N7" s="12"/>
      <c r="O7" s="12"/>
      <c r="P7" s="13"/>
      <c r="Q7" s="12">
        <f t="shared" si="0"/>
        <v>0</v>
      </c>
      <c r="R7" s="12">
        <f t="shared" si="1"/>
        <v>0</v>
      </c>
      <c r="S7" s="57"/>
      <c r="T7" s="15">
        <v>0.06</v>
      </c>
      <c r="U7" s="15">
        <f t="shared" si="2"/>
        <v>0</v>
      </c>
      <c r="V7" s="43"/>
    </row>
    <row r="8" spans="1:23" x14ac:dyDescent="0.2">
      <c r="A8" s="11" t="s">
        <v>258</v>
      </c>
      <c r="B8" s="11" t="s">
        <v>259</v>
      </c>
      <c r="C8" s="11" t="s">
        <v>258</v>
      </c>
      <c r="D8" s="11" t="s">
        <v>275</v>
      </c>
      <c r="E8" s="12">
        <v>15</v>
      </c>
      <c r="F8" s="12">
        <v>375</v>
      </c>
      <c r="G8" s="12">
        <v>10</v>
      </c>
      <c r="H8" s="12">
        <v>200</v>
      </c>
      <c r="I8" s="12"/>
      <c r="J8" s="12"/>
      <c r="K8" s="12"/>
      <c r="L8" s="12"/>
      <c r="M8" s="12"/>
      <c r="N8" s="12"/>
      <c r="O8" s="12"/>
      <c r="P8" s="13"/>
      <c r="Q8" s="12">
        <f t="shared" si="0"/>
        <v>0</v>
      </c>
      <c r="R8" s="12">
        <f t="shared" si="1"/>
        <v>0</v>
      </c>
      <c r="S8" s="57"/>
      <c r="T8" s="15">
        <v>0.06</v>
      </c>
      <c r="U8" s="15">
        <f t="shared" si="2"/>
        <v>0</v>
      </c>
      <c r="V8" s="43"/>
    </row>
    <row r="9" spans="1:23" x14ac:dyDescent="0.2">
      <c r="A9" s="11" t="s">
        <v>26</v>
      </c>
      <c r="B9" s="11" t="s">
        <v>27</v>
      </c>
      <c r="C9" s="11" t="s">
        <v>26</v>
      </c>
      <c r="D9" s="11" t="s">
        <v>275</v>
      </c>
      <c r="E9" s="12">
        <v>15</v>
      </c>
      <c r="F9" s="12">
        <v>457</v>
      </c>
      <c r="G9" s="12">
        <v>10</v>
      </c>
      <c r="H9" s="12">
        <v>200</v>
      </c>
      <c r="I9" s="12">
        <v>5000</v>
      </c>
      <c r="J9" s="12"/>
      <c r="K9" s="12"/>
      <c r="L9" s="12"/>
      <c r="M9" s="12"/>
      <c r="N9" s="12"/>
      <c r="O9" s="12">
        <v>2000</v>
      </c>
      <c r="P9" s="13"/>
      <c r="Q9" s="12">
        <f t="shared" si="0"/>
        <v>7000</v>
      </c>
      <c r="R9" s="12">
        <f t="shared" si="1"/>
        <v>35</v>
      </c>
      <c r="S9" s="57"/>
      <c r="T9" s="15">
        <v>0.05</v>
      </c>
      <c r="U9" s="15">
        <f t="shared" si="2"/>
        <v>1.75</v>
      </c>
    </row>
    <row r="10" spans="1:23" x14ac:dyDescent="0.2">
      <c r="A10" s="36" t="s">
        <v>169</v>
      </c>
      <c r="B10" s="36" t="s">
        <v>27</v>
      </c>
      <c r="C10" s="36">
        <v>90441400</v>
      </c>
      <c r="D10" s="36" t="s">
        <v>277</v>
      </c>
      <c r="E10" s="12" t="s">
        <v>167</v>
      </c>
      <c r="F10" s="12">
        <v>450</v>
      </c>
      <c r="G10" s="12">
        <v>10</v>
      </c>
      <c r="H10" s="12">
        <v>200</v>
      </c>
      <c r="I10" s="12">
        <v>1000</v>
      </c>
      <c r="J10" s="12"/>
      <c r="K10" s="12"/>
      <c r="L10" s="12"/>
      <c r="M10" s="12"/>
      <c r="N10" s="12">
        <v>1000</v>
      </c>
      <c r="O10" s="12"/>
      <c r="P10" s="13"/>
      <c r="Q10" s="12">
        <f t="shared" si="0"/>
        <v>2000</v>
      </c>
      <c r="R10" s="12">
        <f t="shared" si="1"/>
        <v>10</v>
      </c>
      <c r="S10" s="57"/>
      <c r="T10" s="15">
        <v>0.05</v>
      </c>
      <c r="U10" s="15">
        <f t="shared" si="2"/>
        <v>0.5</v>
      </c>
    </row>
    <row r="11" spans="1:23" x14ac:dyDescent="0.2">
      <c r="A11" s="11" t="s">
        <v>24</v>
      </c>
      <c r="B11" s="11" t="s">
        <v>25</v>
      </c>
      <c r="C11" s="11" t="s">
        <v>24</v>
      </c>
      <c r="D11" s="11" t="s">
        <v>275</v>
      </c>
      <c r="E11" s="12">
        <v>15</v>
      </c>
      <c r="F11" s="12">
        <v>610</v>
      </c>
      <c r="G11" s="12">
        <v>10</v>
      </c>
      <c r="H11" s="12">
        <v>100</v>
      </c>
      <c r="I11" s="12">
        <v>3000</v>
      </c>
      <c r="J11" s="12"/>
      <c r="K11" s="12"/>
      <c r="L11" s="12"/>
      <c r="M11" s="12"/>
      <c r="N11" s="12">
        <v>5000</v>
      </c>
      <c r="O11" s="12">
        <v>3000</v>
      </c>
      <c r="P11" s="13"/>
      <c r="Q11" s="12">
        <f t="shared" si="0"/>
        <v>11000</v>
      </c>
      <c r="R11" s="12">
        <f t="shared" si="1"/>
        <v>110</v>
      </c>
      <c r="S11" s="57"/>
      <c r="T11" s="15">
        <v>0.04</v>
      </c>
      <c r="U11" s="15">
        <f t="shared" si="2"/>
        <v>4.4000000000000004</v>
      </c>
    </row>
    <row r="12" spans="1:23" x14ac:dyDescent="0.2">
      <c r="A12" s="36" t="s">
        <v>168</v>
      </c>
      <c r="B12" s="36" t="s">
        <v>25</v>
      </c>
      <c r="C12" s="36">
        <v>90441600</v>
      </c>
      <c r="D12" s="36" t="s">
        <v>277</v>
      </c>
      <c r="E12" s="12" t="s">
        <v>167</v>
      </c>
      <c r="F12" s="12">
        <v>600</v>
      </c>
      <c r="G12" s="12">
        <v>10</v>
      </c>
      <c r="H12" s="12">
        <v>100</v>
      </c>
      <c r="I12" s="12"/>
      <c r="J12" s="12"/>
      <c r="K12" s="12"/>
      <c r="L12" s="12"/>
      <c r="M12" s="12"/>
      <c r="N12" s="12"/>
      <c r="O12" s="12"/>
      <c r="P12" s="13"/>
      <c r="Q12" s="12">
        <f t="shared" si="0"/>
        <v>0</v>
      </c>
      <c r="R12" s="12">
        <f t="shared" si="1"/>
        <v>0</v>
      </c>
      <c r="S12" s="57"/>
      <c r="T12" s="15">
        <v>0.04</v>
      </c>
      <c r="U12" s="15">
        <f t="shared" si="2"/>
        <v>0</v>
      </c>
    </row>
    <row r="13" spans="1:23" x14ac:dyDescent="0.2">
      <c r="A13" s="11" t="s">
        <v>150</v>
      </c>
      <c r="B13" s="11" t="s">
        <v>151</v>
      </c>
      <c r="C13" s="11" t="s">
        <v>150</v>
      </c>
      <c r="D13" s="11" t="s">
        <v>275</v>
      </c>
      <c r="E13" s="12">
        <v>15</v>
      </c>
      <c r="F13" s="12">
        <v>760</v>
      </c>
      <c r="G13" s="12">
        <v>10</v>
      </c>
      <c r="H13" s="12">
        <v>100</v>
      </c>
      <c r="I13" s="12">
        <v>500</v>
      </c>
      <c r="J13" s="12"/>
      <c r="K13" s="12"/>
      <c r="L13" s="12"/>
      <c r="M13" s="12"/>
      <c r="N13" s="12"/>
      <c r="O13" s="12"/>
      <c r="P13" s="13"/>
      <c r="Q13" s="12">
        <f t="shared" si="0"/>
        <v>500</v>
      </c>
      <c r="R13" s="12">
        <f t="shared" si="1"/>
        <v>5</v>
      </c>
      <c r="S13" s="57"/>
      <c r="T13" s="15">
        <v>0.04</v>
      </c>
      <c r="U13" s="15">
        <f t="shared" si="2"/>
        <v>0.2</v>
      </c>
    </row>
    <row r="14" spans="1:23" x14ac:dyDescent="0.2">
      <c r="A14" s="11" t="s">
        <v>20</v>
      </c>
      <c r="B14" s="11" t="s">
        <v>21</v>
      </c>
      <c r="C14" s="11" t="s">
        <v>20</v>
      </c>
      <c r="D14" s="11" t="s">
        <v>275</v>
      </c>
      <c r="E14" s="12">
        <v>15</v>
      </c>
      <c r="F14" s="12">
        <v>915</v>
      </c>
      <c r="G14" s="12">
        <v>10</v>
      </c>
      <c r="H14" s="12">
        <v>100</v>
      </c>
      <c r="I14" s="12"/>
      <c r="J14" s="12"/>
      <c r="K14" s="12"/>
      <c r="L14" s="12"/>
      <c r="M14" s="12"/>
      <c r="N14" s="12"/>
      <c r="O14" s="12"/>
      <c r="P14" s="13"/>
      <c r="Q14" s="12">
        <f t="shared" si="0"/>
        <v>0</v>
      </c>
      <c r="R14" s="12">
        <f t="shared" si="1"/>
        <v>0</v>
      </c>
      <c r="S14" s="57"/>
      <c r="T14" s="15">
        <v>0.05</v>
      </c>
      <c r="U14" s="15">
        <f t="shared" si="2"/>
        <v>0</v>
      </c>
    </row>
    <row r="15" spans="1:23" x14ac:dyDescent="0.2">
      <c r="A15" s="13" t="s">
        <v>166</v>
      </c>
      <c r="B15" s="13" t="s">
        <v>21</v>
      </c>
      <c r="C15" s="13">
        <v>90441800</v>
      </c>
      <c r="D15" s="36" t="s">
        <v>277</v>
      </c>
      <c r="E15" s="12" t="s">
        <v>167</v>
      </c>
      <c r="F15" s="12">
        <v>900</v>
      </c>
      <c r="G15" s="12">
        <v>10</v>
      </c>
      <c r="H15" s="12">
        <v>100</v>
      </c>
      <c r="I15" s="12"/>
      <c r="J15" s="12"/>
      <c r="K15" s="12"/>
      <c r="L15" s="12"/>
      <c r="M15" s="12"/>
      <c r="N15" s="12"/>
      <c r="O15" s="12"/>
      <c r="P15" s="13"/>
      <c r="Q15" s="12">
        <f t="shared" si="0"/>
        <v>0</v>
      </c>
      <c r="R15" s="12">
        <f t="shared" si="1"/>
        <v>0</v>
      </c>
      <c r="S15" s="57"/>
      <c r="T15" s="15">
        <v>0.05</v>
      </c>
      <c r="U15" s="15">
        <f t="shared" si="2"/>
        <v>0</v>
      </c>
    </row>
    <row r="16" spans="1:23" x14ac:dyDescent="0.2">
      <c r="A16" s="11" t="s">
        <v>16</v>
      </c>
      <c r="B16" s="11" t="s">
        <v>17</v>
      </c>
      <c r="C16" s="11" t="s">
        <v>16</v>
      </c>
      <c r="D16" s="11" t="s">
        <v>275</v>
      </c>
      <c r="E16" s="12">
        <v>15</v>
      </c>
      <c r="F16" s="12">
        <v>1220</v>
      </c>
      <c r="G16" s="12">
        <v>10</v>
      </c>
      <c r="H16" s="12">
        <v>50</v>
      </c>
      <c r="I16" s="12"/>
      <c r="J16" s="12"/>
      <c r="K16" s="12"/>
      <c r="L16" s="12"/>
      <c r="M16" s="12"/>
      <c r="N16" s="12"/>
      <c r="O16" s="12"/>
      <c r="P16" s="13"/>
      <c r="Q16" s="12">
        <f t="shared" si="0"/>
        <v>0</v>
      </c>
      <c r="R16" s="12">
        <f t="shared" si="1"/>
        <v>0</v>
      </c>
      <c r="S16" s="57"/>
      <c r="T16" s="15">
        <v>0.04</v>
      </c>
      <c r="U16" s="15">
        <f t="shared" si="2"/>
        <v>0</v>
      </c>
    </row>
    <row r="17" spans="1:23" x14ac:dyDescent="0.2">
      <c r="A17" s="11" t="s">
        <v>148</v>
      </c>
      <c r="B17" s="11" t="s">
        <v>149</v>
      </c>
      <c r="C17" s="11" t="s">
        <v>148</v>
      </c>
      <c r="D17" s="11" t="s">
        <v>275</v>
      </c>
      <c r="E17" s="12">
        <v>15</v>
      </c>
      <c r="F17" s="12">
        <v>1524</v>
      </c>
      <c r="G17" s="12">
        <v>10</v>
      </c>
      <c r="H17" s="12">
        <v>50</v>
      </c>
      <c r="I17" s="12"/>
      <c r="J17" s="12"/>
      <c r="K17" s="12"/>
      <c r="L17" s="12"/>
      <c r="M17" s="12"/>
      <c r="N17" s="12"/>
      <c r="O17" s="12"/>
      <c r="P17" s="13"/>
      <c r="Q17" s="12">
        <f t="shared" si="0"/>
        <v>0</v>
      </c>
      <c r="R17" s="12">
        <f t="shared" si="1"/>
        <v>0</v>
      </c>
      <c r="S17" s="57"/>
      <c r="T17" s="15">
        <v>0.05</v>
      </c>
      <c r="U17" s="15">
        <f t="shared" si="2"/>
        <v>0</v>
      </c>
    </row>
    <row r="18" spans="1:23" x14ac:dyDescent="0.2">
      <c r="A18" s="11" t="s">
        <v>146</v>
      </c>
      <c r="B18" s="11" t="s">
        <v>147</v>
      </c>
      <c r="C18" s="11" t="s">
        <v>146</v>
      </c>
      <c r="D18" s="11" t="s">
        <v>275</v>
      </c>
      <c r="E18" s="12">
        <v>15</v>
      </c>
      <c r="F18" s="12">
        <v>1800</v>
      </c>
      <c r="G18" s="12">
        <v>10</v>
      </c>
      <c r="H18" s="12">
        <v>50</v>
      </c>
      <c r="I18" s="12"/>
      <c r="J18" s="12"/>
      <c r="K18" s="12"/>
      <c r="L18" s="12"/>
      <c r="M18" s="12"/>
      <c r="N18" s="12"/>
      <c r="O18" s="12"/>
      <c r="P18" s="13"/>
      <c r="Q18" s="12">
        <f t="shared" si="0"/>
        <v>0</v>
      </c>
      <c r="R18" s="12">
        <f t="shared" si="1"/>
        <v>0</v>
      </c>
      <c r="S18" s="57"/>
      <c r="T18" s="15">
        <v>0.06</v>
      </c>
      <c r="U18" s="15">
        <f t="shared" si="2"/>
        <v>0</v>
      </c>
    </row>
    <row r="19" spans="1:23" x14ac:dyDescent="0.2">
      <c r="A19" s="11" t="s">
        <v>353</v>
      </c>
      <c r="B19" s="11" t="s">
        <v>354</v>
      </c>
      <c r="C19" s="11" t="s">
        <v>146</v>
      </c>
      <c r="D19" s="11" t="s">
        <v>275</v>
      </c>
      <c r="E19" s="12">
        <v>15</v>
      </c>
      <c r="F19" s="12">
        <v>2100</v>
      </c>
      <c r="G19" s="12">
        <v>10</v>
      </c>
      <c r="H19" s="12">
        <v>50</v>
      </c>
      <c r="I19" s="12"/>
      <c r="J19" s="12"/>
      <c r="K19" s="12"/>
      <c r="L19" s="12"/>
      <c r="M19" s="12"/>
      <c r="N19" s="12"/>
      <c r="O19" s="12"/>
      <c r="P19" s="13"/>
      <c r="Q19" s="12">
        <f t="shared" si="0"/>
        <v>0</v>
      </c>
      <c r="R19" s="12">
        <f t="shared" si="1"/>
        <v>0</v>
      </c>
      <c r="S19" s="57"/>
      <c r="T19" s="15">
        <v>0.06</v>
      </c>
      <c r="U19" s="15">
        <f t="shared" si="2"/>
        <v>0</v>
      </c>
    </row>
    <row r="20" spans="1:23" ht="15" x14ac:dyDescent="0.2">
      <c r="A20" s="60" t="s">
        <v>28</v>
      </c>
      <c r="B20" s="60"/>
      <c r="C20" s="60"/>
      <c r="D20" s="60"/>
      <c r="E20" s="60"/>
      <c r="F20" s="12"/>
      <c r="G20" s="20"/>
      <c r="H20" s="20"/>
      <c r="I20" s="12"/>
      <c r="J20" s="12"/>
      <c r="K20" s="12"/>
      <c r="L20" s="12"/>
      <c r="M20" s="12"/>
      <c r="N20" s="12"/>
      <c r="O20" s="12"/>
      <c r="P20" s="21"/>
      <c r="Q20" s="12"/>
      <c r="R20" s="12"/>
      <c r="S20" s="57"/>
      <c r="T20" s="12"/>
      <c r="U20" s="15"/>
    </row>
    <row r="21" spans="1:23" x14ac:dyDescent="0.2">
      <c r="A21" s="11" t="s">
        <v>260</v>
      </c>
      <c r="B21" s="11" t="s">
        <v>229</v>
      </c>
      <c r="C21" s="11" t="s">
        <v>260</v>
      </c>
      <c r="D21" s="11" t="s">
        <v>275</v>
      </c>
      <c r="E21" s="12">
        <v>20</v>
      </c>
      <c r="F21" s="12">
        <v>100</v>
      </c>
      <c r="G21" s="12">
        <v>10</v>
      </c>
      <c r="H21" s="12">
        <v>500</v>
      </c>
      <c r="I21" s="12"/>
      <c r="J21" s="12"/>
      <c r="K21" s="12"/>
      <c r="L21" s="12"/>
      <c r="M21" s="12"/>
      <c r="N21" s="12"/>
      <c r="O21" s="12"/>
      <c r="P21" s="13"/>
      <c r="Q21" s="12">
        <f t="shared" ref="Q21:Q37" si="3">SUM(I21:P21)</f>
        <v>0</v>
      </c>
      <c r="R21" s="12">
        <f t="shared" ref="R21:R37" si="4">$Q21/$H21</f>
        <v>0</v>
      </c>
      <c r="S21" s="57"/>
      <c r="T21" s="15">
        <v>0.06</v>
      </c>
      <c r="U21" s="15">
        <f t="shared" ref="U21:U37" si="5">$R21*$T21</f>
        <v>0</v>
      </c>
      <c r="V21" s="43">
        <f>SUM(U21:U37)</f>
        <v>6.9</v>
      </c>
      <c r="W21" s="3">
        <f>V21*100/$V$144</f>
        <v>20.128354725787634</v>
      </c>
    </row>
    <row r="22" spans="1:23" x14ac:dyDescent="0.2">
      <c r="A22" s="36" t="s">
        <v>228</v>
      </c>
      <c r="B22" s="36" t="s">
        <v>229</v>
      </c>
      <c r="C22" s="36">
        <v>90442100</v>
      </c>
      <c r="D22" s="36" t="s">
        <v>277</v>
      </c>
      <c r="E22" s="12" t="s">
        <v>46</v>
      </c>
      <c r="F22" s="12">
        <v>100</v>
      </c>
      <c r="G22" s="12">
        <v>10</v>
      </c>
      <c r="H22" s="12">
        <v>500</v>
      </c>
      <c r="I22" s="12"/>
      <c r="J22" s="12"/>
      <c r="K22" s="12"/>
      <c r="L22" s="12"/>
      <c r="M22" s="12"/>
      <c r="N22" s="12"/>
      <c r="O22" s="12"/>
      <c r="P22" s="13"/>
      <c r="Q22" s="12">
        <f t="shared" si="3"/>
        <v>0</v>
      </c>
      <c r="R22" s="12">
        <f t="shared" si="4"/>
        <v>0</v>
      </c>
      <c r="S22" s="57"/>
      <c r="T22" s="15">
        <v>0.06</v>
      </c>
      <c r="U22" s="15">
        <f t="shared" si="5"/>
        <v>0</v>
      </c>
      <c r="V22" s="43"/>
    </row>
    <row r="23" spans="1:23" x14ac:dyDescent="0.2">
      <c r="A23" s="36" t="s">
        <v>172</v>
      </c>
      <c r="B23" s="36" t="s">
        <v>173</v>
      </c>
      <c r="C23" s="36">
        <v>90447000</v>
      </c>
      <c r="D23" s="36" t="s">
        <v>277</v>
      </c>
      <c r="E23" s="12" t="s">
        <v>46</v>
      </c>
      <c r="F23" s="12">
        <v>240</v>
      </c>
      <c r="G23" s="12">
        <v>10</v>
      </c>
      <c r="H23" s="12">
        <v>250</v>
      </c>
      <c r="I23" s="12"/>
      <c r="J23" s="12"/>
      <c r="K23" s="12"/>
      <c r="L23" s="12"/>
      <c r="M23" s="12">
        <v>2000</v>
      </c>
      <c r="N23" s="12"/>
      <c r="O23" s="12">
        <v>3000</v>
      </c>
      <c r="P23" s="13"/>
      <c r="Q23" s="12">
        <f t="shared" si="3"/>
        <v>5000</v>
      </c>
      <c r="R23" s="12">
        <f t="shared" si="4"/>
        <v>20</v>
      </c>
      <c r="S23" s="57"/>
      <c r="T23" s="15">
        <v>0.06</v>
      </c>
      <c r="U23" s="15">
        <f t="shared" si="5"/>
        <v>1.2</v>
      </c>
    </row>
    <row r="24" spans="1:23" x14ac:dyDescent="0.2">
      <c r="A24" s="11" t="s">
        <v>389</v>
      </c>
      <c r="B24" s="11" t="s">
        <v>390</v>
      </c>
      <c r="C24" s="11" t="s">
        <v>389</v>
      </c>
      <c r="D24" s="11" t="s">
        <v>275</v>
      </c>
      <c r="E24" s="12">
        <v>20</v>
      </c>
      <c r="F24" s="12">
        <v>300</v>
      </c>
      <c r="G24" s="12">
        <v>10</v>
      </c>
      <c r="H24" s="12">
        <v>200</v>
      </c>
      <c r="I24" s="12"/>
      <c r="J24" s="12"/>
      <c r="K24" s="12"/>
      <c r="L24" s="12"/>
      <c r="M24" s="12"/>
      <c r="N24" s="12"/>
      <c r="O24" s="12">
        <v>1400</v>
      </c>
      <c r="P24" s="13"/>
      <c r="Q24" s="12">
        <f t="shared" si="3"/>
        <v>1400</v>
      </c>
      <c r="R24" s="12">
        <f t="shared" si="4"/>
        <v>7</v>
      </c>
      <c r="S24" s="57"/>
      <c r="T24" s="15">
        <v>0.06</v>
      </c>
      <c r="U24" s="15">
        <f t="shared" si="5"/>
        <v>0.42</v>
      </c>
    </row>
    <row r="25" spans="1:23" x14ac:dyDescent="0.2">
      <c r="A25" s="11" t="s">
        <v>50</v>
      </c>
      <c r="B25" s="11" t="s">
        <v>51</v>
      </c>
      <c r="C25" s="11" t="s">
        <v>50</v>
      </c>
      <c r="D25" s="11" t="s">
        <v>275</v>
      </c>
      <c r="E25" s="12">
        <v>20</v>
      </c>
      <c r="F25" s="12">
        <v>457</v>
      </c>
      <c r="G25" s="12">
        <v>10</v>
      </c>
      <c r="H25" s="12">
        <v>100</v>
      </c>
      <c r="I25" s="12"/>
      <c r="J25" s="12"/>
      <c r="K25" s="12"/>
      <c r="L25" s="12"/>
      <c r="M25" s="12"/>
      <c r="N25" s="12"/>
      <c r="O25" s="12"/>
      <c r="P25" s="13"/>
      <c r="Q25" s="12">
        <f t="shared" si="3"/>
        <v>0</v>
      </c>
      <c r="R25" s="12">
        <f t="shared" si="4"/>
        <v>0</v>
      </c>
      <c r="S25" s="57"/>
      <c r="T25" s="15">
        <v>0.04</v>
      </c>
      <c r="U25" s="15">
        <f t="shared" si="5"/>
        <v>0</v>
      </c>
    </row>
    <row r="26" spans="1:23" x14ac:dyDescent="0.2">
      <c r="A26" s="36" t="s">
        <v>171</v>
      </c>
      <c r="B26" s="36" t="s">
        <v>51</v>
      </c>
      <c r="C26" s="36">
        <v>90442400</v>
      </c>
      <c r="D26" s="36" t="s">
        <v>277</v>
      </c>
      <c r="E26" s="12" t="s">
        <v>46</v>
      </c>
      <c r="F26" s="12">
        <v>450</v>
      </c>
      <c r="G26" s="12">
        <v>10</v>
      </c>
      <c r="H26" s="12">
        <v>100</v>
      </c>
      <c r="I26" s="12"/>
      <c r="J26" s="12"/>
      <c r="K26" s="12"/>
      <c r="L26" s="12"/>
      <c r="M26" s="12"/>
      <c r="N26" s="12">
        <v>700</v>
      </c>
      <c r="O26" s="12">
        <v>1000</v>
      </c>
      <c r="P26" s="13"/>
      <c r="Q26" s="12">
        <f t="shared" si="3"/>
        <v>1700</v>
      </c>
      <c r="R26" s="12">
        <f t="shared" si="4"/>
        <v>17</v>
      </c>
      <c r="S26" s="57"/>
      <c r="T26" s="15">
        <v>0.04</v>
      </c>
      <c r="U26" s="15">
        <f t="shared" si="5"/>
        <v>0.68</v>
      </c>
    </row>
    <row r="27" spans="1:23" x14ac:dyDescent="0.2">
      <c r="A27" s="11" t="s">
        <v>47</v>
      </c>
      <c r="B27" s="11" t="s">
        <v>48</v>
      </c>
      <c r="C27" s="11" t="s">
        <v>47</v>
      </c>
      <c r="D27" s="11" t="s">
        <v>275</v>
      </c>
      <c r="E27" s="12">
        <v>20</v>
      </c>
      <c r="F27" s="12">
        <v>610</v>
      </c>
      <c r="G27" s="12">
        <v>10</v>
      </c>
      <c r="H27" s="12">
        <v>100</v>
      </c>
      <c r="I27" s="12"/>
      <c r="J27" s="12"/>
      <c r="K27" s="12"/>
      <c r="L27" s="12"/>
      <c r="M27" s="12"/>
      <c r="N27" s="12"/>
      <c r="O27" s="12"/>
      <c r="P27" s="13"/>
      <c r="Q27" s="12">
        <f t="shared" si="3"/>
        <v>0</v>
      </c>
      <c r="R27" s="12">
        <f t="shared" si="4"/>
        <v>0</v>
      </c>
      <c r="S27" s="57"/>
      <c r="T27" s="15">
        <v>0.06</v>
      </c>
      <c r="U27" s="15">
        <f t="shared" si="5"/>
        <v>0</v>
      </c>
    </row>
    <row r="28" spans="1:23" x14ac:dyDescent="0.2">
      <c r="A28" s="36" t="s">
        <v>49</v>
      </c>
      <c r="B28" s="36" t="s">
        <v>48</v>
      </c>
      <c r="C28" s="36">
        <v>90442600</v>
      </c>
      <c r="D28" s="36" t="s">
        <v>277</v>
      </c>
      <c r="E28" s="12" t="s">
        <v>46</v>
      </c>
      <c r="F28" s="12">
        <v>600</v>
      </c>
      <c r="G28" s="12">
        <v>10</v>
      </c>
      <c r="H28" s="12">
        <v>100</v>
      </c>
      <c r="I28" s="12"/>
      <c r="J28" s="12"/>
      <c r="K28" s="12"/>
      <c r="L28" s="12"/>
      <c r="M28" s="12"/>
      <c r="N28" s="12">
        <v>600</v>
      </c>
      <c r="O28" s="12">
        <v>2000</v>
      </c>
      <c r="P28" s="13"/>
      <c r="Q28" s="12">
        <f t="shared" si="3"/>
        <v>2600</v>
      </c>
      <c r="R28" s="12">
        <f t="shared" si="4"/>
        <v>26</v>
      </c>
      <c r="S28" s="57"/>
      <c r="T28" s="15">
        <v>0.06</v>
      </c>
      <c r="U28" s="15">
        <f t="shared" si="5"/>
        <v>1.56</v>
      </c>
    </row>
    <row r="29" spans="1:23" x14ac:dyDescent="0.2">
      <c r="A29" s="11" t="s">
        <v>154</v>
      </c>
      <c r="B29" s="11" t="s">
        <v>43</v>
      </c>
      <c r="C29" s="11" t="s">
        <v>154</v>
      </c>
      <c r="D29" s="11" t="s">
        <v>275</v>
      </c>
      <c r="E29" s="12">
        <v>20</v>
      </c>
      <c r="F29" s="12">
        <v>760</v>
      </c>
      <c r="G29" s="12">
        <v>10</v>
      </c>
      <c r="H29" s="12">
        <v>100</v>
      </c>
      <c r="I29" s="12"/>
      <c r="J29" s="12"/>
      <c r="K29" s="12"/>
      <c r="L29" s="12"/>
      <c r="M29" s="12"/>
      <c r="N29" s="12"/>
      <c r="O29" s="12"/>
      <c r="P29" s="13"/>
      <c r="Q29" s="12">
        <f t="shared" si="3"/>
        <v>0</v>
      </c>
      <c r="R29" s="12">
        <f t="shared" si="4"/>
        <v>0</v>
      </c>
      <c r="S29" s="57"/>
      <c r="T29" s="15">
        <v>7.0000000000000007E-2</v>
      </c>
      <c r="U29" s="15">
        <f t="shared" si="5"/>
        <v>0</v>
      </c>
    </row>
    <row r="30" spans="1:23" x14ac:dyDescent="0.2">
      <c r="A30" s="36" t="s">
        <v>45</v>
      </c>
      <c r="B30" s="36" t="s">
        <v>43</v>
      </c>
      <c r="C30" s="36">
        <v>90442700</v>
      </c>
      <c r="D30" s="36" t="s">
        <v>277</v>
      </c>
      <c r="E30" s="12" t="s">
        <v>46</v>
      </c>
      <c r="F30" s="12">
        <v>750</v>
      </c>
      <c r="G30" s="12">
        <v>10</v>
      </c>
      <c r="H30" s="12">
        <v>100</v>
      </c>
      <c r="I30" s="12"/>
      <c r="J30" s="12"/>
      <c r="K30" s="12"/>
      <c r="L30" s="12"/>
      <c r="M30" s="12">
        <v>1000</v>
      </c>
      <c r="N30" s="12">
        <v>1000</v>
      </c>
      <c r="O30" s="12">
        <v>2000</v>
      </c>
      <c r="P30" s="13"/>
      <c r="Q30" s="12">
        <f t="shared" si="3"/>
        <v>4000</v>
      </c>
      <c r="R30" s="12">
        <f t="shared" si="4"/>
        <v>40</v>
      </c>
      <c r="S30" s="57"/>
      <c r="T30" s="15">
        <v>7.0000000000000007E-2</v>
      </c>
      <c r="U30" s="15">
        <f t="shared" si="5"/>
        <v>2.8000000000000003</v>
      </c>
    </row>
    <row r="31" spans="1:23" x14ac:dyDescent="0.2">
      <c r="A31" s="11" t="s">
        <v>38</v>
      </c>
      <c r="B31" s="11" t="s">
        <v>39</v>
      </c>
      <c r="C31" s="11" t="s">
        <v>38</v>
      </c>
      <c r="D31" s="11" t="s">
        <v>275</v>
      </c>
      <c r="E31" s="12">
        <v>20</v>
      </c>
      <c r="F31" s="12">
        <v>915</v>
      </c>
      <c r="G31" s="12">
        <v>10</v>
      </c>
      <c r="H31" s="12">
        <v>50</v>
      </c>
      <c r="I31" s="12"/>
      <c r="J31" s="12"/>
      <c r="K31" s="12"/>
      <c r="L31" s="12"/>
      <c r="M31" s="12"/>
      <c r="N31" s="12"/>
      <c r="O31" s="12"/>
      <c r="P31" s="13"/>
      <c r="Q31" s="12">
        <f t="shared" si="3"/>
        <v>0</v>
      </c>
      <c r="R31" s="12">
        <f t="shared" si="4"/>
        <v>0</v>
      </c>
      <c r="S31" s="57"/>
      <c r="T31" s="15">
        <v>0.04</v>
      </c>
      <c r="U31" s="15">
        <f t="shared" si="5"/>
        <v>0</v>
      </c>
    </row>
    <row r="32" spans="1:23" x14ac:dyDescent="0.2">
      <c r="A32" s="36" t="s">
        <v>170</v>
      </c>
      <c r="B32" s="36" t="s">
        <v>39</v>
      </c>
      <c r="C32" s="36">
        <v>90442800</v>
      </c>
      <c r="D32" s="36" t="s">
        <v>277</v>
      </c>
      <c r="E32" s="12" t="s">
        <v>46</v>
      </c>
      <c r="F32" s="12">
        <v>900</v>
      </c>
      <c r="G32" s="12">
        <v>10</v>
      </c>
      <c r="H32" s="12">
        <v>50</v>
      </c>
      <c r="I32" s="12">
        <v>300</v>
      </c>
      <c r="J32" s="12"/>
      <c r="K32" s="12"/>
      <c r="L32" s="12"/>
      <c r="M32" s="12"/>
      <c r="N32" s="12"/>
      <c r="O32" s="12"/>
      <c r="P32" s="13"/>
      <c r="Q32" s="12">
        <f t="shared" si="3"/>
        <v>300</v>
      </c>
      <c r="R32" s="12">
        <f t="shared" si="4"/>
        <v>6</v>
      </c>
      <c r="S32" s="57"/>
      <c r="T32" s="15">
        <v>0.04</v>
      </c>
      <c r="U32" s="15">
        <f t="shared" si="5"/>
        <v>0.24</v>
      </c>
    </row>
    <row r="33" spans="1:23" x14ac:dyDescent="0.2">
      <c r="A33" s="11" t="s">
        <v>34</v>
      </c>
      <c r="B33" s="11" t="s">
        <v>35</v>
      </c>
      <c r="C33" s="11" t="s">
        <v>34</v>
      </c>
      <c r="D33" s="11" t="s">
        <v>275</v>
      </c>
      <c r="E33" s="12">
        <v>20</v>
      </c>
      <c r="F33" s="12">
        <v>1220</v>
      </c>
      <c r="G33" s="12">
        <v>10</v>
      </c>
      <c r="H33" s="12">
        <v>50</v>
      </c>
      <c r="I33" s="12"/>
      <c r="J33" s="12"/>
      <c r="K33" s="12"/>
      <c r="L33" s="12"/>
      <c r="M33" s="12"/>
      <c r="N33" s="12"/>
      <c r="O33" s="12"/>
      <c r="P33" s="13"/>
      <c r="Q33" s="12">
        <f t="shared" si="3"/>
        <v>0</v>
      </c>
      <c r="R33" s="12">
        <f t="shared" si="4"/>
        <v>0</v>
      </c>
      <c r="S33" s="57"/>
      <c r="T33" s="15">
        <v>0.06</v>
      </c>
      <c r="U33" s="15">
        <f t="shared" si="5"/>
        <v>0</v>
      </c>
    </row>
    <row r="34" spans="1:23" x14ac:dyDescent="0.2">
      <c r="A34" s="11" t="s">
        <v>32</v>
      </c>
      <c r="B34" s="11" t="s">
        <v>33</v>
      </c>
      <c r="C34" s="11" t="s">
        <v>32</v>
      </c>
      <c r="D34" s="11" t="s">
        <v>275</v>
      </c>
      <c r="E34" s="12">
        <v>20</v>
      </c>
      <c r="F34" s="12">
        <v>1524</v>
      </c>
      <c r="G34" s="12">
        <v>10</v>
      </c>
      <c r="H34" s="12">
        <v>50</v>
      </c>
      <c r="I34" s="12"/>
      <c r="J34" s="12"/>
      <c r="K34" s="12"/>
      <c r="L34" s="12"/>
      <c r="M34" s="12"/>
      <c r="N34" s="12"/>
      <c r="O34" s="12"/>
      <c r="P34" s="13"/>
      <c r="Q34" s="12">
        <f t="shared" si="3"/>
        <v>0</v>
      </c>
      <c r="R34" s="12">
        <f t="shared" si="4"/>
        <v>0</v>
      </c>
      <c r="S34" s="57"/>
      <c r="T34" s="15">
        <v>7.0000000000000007E-2</v>
      </c>
      <c r="U34" s="15">
        <f t="shared" si="5"/>
        <v>0</v>
      </c>
    </row>
    <row r="35" spans="1:23" x14ac:dyDescent="0.2">
      <c r="A35" s="11" t="s">
        <v>214</v>
      </c>
      <c r="B35" s="11" t="s">
        <v>30</v>
      </c>
      <c r="C35" s="11" t="s">
        <v>214</v>
      </c>
      <c r="D35" s="11" t="s">
        <v>275</v>
      </c>
      <c r="E35" s="12">
        <v>20</v>
      </c>
      <c r="F35" s="12">
        <v>1800</v>
      </c>
      <c r="G35" s="12">
        <v>10</v>
      </c>
      <c r="H35" s="12">
        <v>50</v>
      </c>
      <c r="I35" s="12"/>
      <c r="J35" s="12"/>
      <c r="K35" s="12"/>
      <c r="L35" s="12"/>
      <c r="M35" s="12"/>
      <c r="N35" s="12"/>
      <c r="O35" s="12"/>
      <c r="P35" s="13"/>
      <c r="Q35" s="12">
        <f t="shared" si="3"/>
        <v>0</v>
      </c>
      <c r="R35" s="12">
        <f t="shared" si="4"/>
        <v>0</v>
      </c>
      <c r="S35" s="57"/>
      <c r="T35" s="15">
        <v>0.09</v>
      </c>
      <c r="U35" s="15">
        <f t="shared" si="5"/>
        <v>0</v>
      </c>
    </row>
    <row r="36" spans="1:23" x14ac:dyDescent="0.2">
      <c r="A36" s="11" t="s">
        <v>212</v>
      </c>
      <c r="B36" s="11" t="s">
        <v>213</v>
      </c>
      <c r="C36" s="11" t="s">
        <v>212</v>
      </c>
      <c r="D36" s="11" t="s">
        <v>275</v>
      </c>
      <c r="E36" s="12">
        <v>20</v>
      </c>
      <c r="F36" s="12">
        <v>2100</v>
      </c>
      <c r="G36" s="12">
        <v>10</v>
      </c>
      <c r="H36" s="12">
        <v>50</v>
      </c>
      <c r="I36" s="12"/>
      <c r="J36" s="12"/>
      <c r="K36" s="12"/>
      <c r="L36" s="12"/>
      <c r="M36" s="12"/>
      <c r="N36" s="12"/>
      <c r="O36" s="12"/>
      <c r="P36" s="13"/>
      <c r="Q36" s="12">
        <f t="shared" si="3"/>
        <v>0</v>
      </c>
      <c r="R36" s="12">
        <f t="shared" si="4"/>
        <v>0</v>
      </c>
      <c r="S36" s="57"/>
      <c r="T36" s="15">
        <v>7.0000000000000007E-2</v>
      </c>
      <c r="U36" s="15">
        <f t="shared" si="5"/>
        <v>0</v>
      </c>
    </row>
    <row r="37" spans="1:23" x14ac:dyDescent="0.2">
      <c r="A37" s="11" t="s">
        <v>242</v>
      </c>
      <c r="B37" s="11" t="s">
        <v>243</v>
      </c>
      <c r="C37" s="11" t="s">
        <v>242</v>
      </c>
      <c r="D37" s="11" t="s">
        <v>275</v>
      </c>
      <c r="E37" s="12">
        <v>20</v>
      </c>
      <c r="F37" s="12">
        <v>2400</v>
      </c>
      <c r="G37" s="12">
        <v>10</v>
      </c>
      <c r="H37" s="12">
        <v>50</v>
      </c>
      <c r="I37" s="12"/>
      <c r="J37" s="12"/>
      <c r="K37" s="12"/>
      <c r="L37" s="12"/>
      <c r="M37" s="12"/>
      <c r="N37" s="12"/>
      <c r="O37" s="12"/>
      <c r="P37" s="13"/>
      <c r="Q37" s="12">
        <f t="shared" si="3"/>
        <v>0</v>
      </c>
      <c r="R37" s="12">
        <f t="shared" si="4"/>
        <v>0</v>
      </c>
      <c r="S37" s="57"/>
      <c r="T37" s="15">
        <v>7.0000000000000007E-2</v>
      </c>
      <c r="U37" s="15">
        <f t="shared" si="5"/>
        <v>0</v>
      </c>
    </row>
    <row r="38" spans="1:23" ht="15" x14ac:dyDescent="0.2">
      <c r="A38" s="60" t="s">
        <v>52</v>
      </c>
      <c r="B38" s="60"/>
      <c r="C38" s="60"/>
      <c r="D38" s="60"/>
      <c r="E38" s="60"/>
      <c r="F38" s="24"/>
      <c r="G38" s="10"/>
      <c r="H38" s="10"/>
      <c r="I38" s="12"/>
      <c r="J38" s="12"/>
      <c r="K38" s="12"/>
      <c r="L38" s="12"/>
      <c r="M38" s="12"/>
      <c r="N38" s="12"/>
      <c r="O38" s="12"/>
      <c r="P38" s="25"/>
      <c r="Q38" s="12"/>
      <c r="R38" s="12"/>
      <c r="S38" s="57"/>
      <c r="T38" s="12"/>
      <c r="U38" s="15"/>
    </row>
    <row r="39" spans="1:23" x14ac:dyDescent="0.2">
      <c r="A39" s="11" t="s">
        <v>261</v>
      </c>
      <c r="B39" s="11" t="s">
        <v>262</v>
      </c>
      <c r="C39" s="11" t="s">
        <v>261</v>
      </c>
      <c r="D39" s="11" t="s">
        <v>275</v>
      </c>
      <c r="E39" s="12">
        <v>25</v>
      </c>
      <c r="F39" s="12">
        <v>200</v>
      </c>
      <c r="G39" s="12">
        <v>10</v>
      </c>
      <c r="H39" s="12">
        <v>150</v>
      </c>
      <c r="I39" s="12">
        <v>300</v>
      </c>
      <c r="J39" s="12"/>
      <c r="K39" s="12"/>
      <c r="L39" s="12"/>
      <c r="M39" s="12"/>
      <c r="N39" s="12"/>
      <c r="O39" s="12"/>
      <c r="P39" s="13"/>
      <c r="Q39" s="12">
        <f t="shared" ref="Q39:Q57" si="6">SUM(I39:P39)</f>
        <v>300</v>
      </c>
      <c r="R39" s="12">
        <f t="shared" ref="R39:R57" si="7">$Q39/$H39</f>
        <v>2</v>
      </c>
      <c r="S39" s="57"/>
      <c r="T39" s="15">
        <v>0.06</v>
      </c>
      <c r="U39" s="15">
        <f t="shared" ref="U39:U57" si="8">$R39*$T39</f>
        <v>0.12</v>
      </c>
      <c r="V39" s="43">
        <f>SUM(U39:U57)</f>
        <v>15.68</v>
      </c>
      <c r="W39" s="3">
        <f>V39*100/$V$144</f>
        <v>45.740956826137698</v>
      </c>
    </row>
    <row r="40" spans="1:23" x14ac:dyDescent="0.2">
      <c r="A40" s="36" t="s">
        <v>198</v>
      </c>
      <c r="B40" s="36" t="s">
        <v>199</v>
      </c>
      <c r="C40" s="36">
        <v>90448000</v>
      </c>
      <c r="D40" s="36" t="s">
        <v>277</v>
      </c>
      <c r="E40" s="12" t="s">
        <v>63</v>
      </c>
      <c r="F40" s="12">
        <v>270</v>
      </c>
      <c r="G40" s="12">
        <v>10</v>
      </c>
      <c r="H40" s="12">
        <v>100</v>
      </c>
      <c r="I40" s="12"/>
      <c r="J40" s="12"/>
      <c r="K40" s="12"/>
      <c r="L40" s="12"/>
      <c r="M40" s="12"/>
      <c r="N40" s="12"/>
      <c r="O40" s="12"/>
      <c r="P40" s="13"/>
      <c r="Q40" s="12">
        <f t="shared" si="6"/>
        <v>0</v>
      </c>
      <c r="R40" s="12">
        <f t="shared" si="7"/>
        <v>0</v>
      </c>
      <c r="S40" s="57"/>
      <c r="T40" s="15">
        <v>0.06</v>
      </c>
      <c r="U40" s="15">
        <f t="shared" si="8"/>
        <v>0</v>
      </c>
    </row>
    <row r="41" spans="1:23" x14ac:dyDescent="0.2">
      <c r="A41" s="36" t="s">
        <v>392</v>
      </c>
      <c r="B41" s="36" t="s">
        <v>391</v>
      </c>
      <c r="C41" s="31" t="s">
        <v>393</v>
      </c>
      <c r="D41" s="36" t="s">
        <v>277</v>
      </c>
      <c r="E41" s="12" t="s">
        <v>63</v>
      </c>
      <c r="F41" s="12">
        <v>300</v>
      </c>
      <c r="G41" s="12">
        <v>10</v>
      </c>
      <c r="H41" s="12">
        <v>100</v>
      </c>
      <c r="I41" s="12"/>
      <c r="J41" s="12"/>
      <c r="K41" s="12"/>
      <c r="L41" s="12"/>
      <c r="M41" s="12"/>
      <c r="N41" s="12"/>
      <c r="O41" s="12"/>
      <c r="P41" s="13"/>
      <c r="Q41" s="12">
        <f t="shared" si="6"/>
        <v>0</v>
      </c>
      <c r="R41" s="12">
        <f t="shared" si="7"/>
        <v>0</v>
      </c>
      <c r="S41" s="57"/>
      <c r="T41" s="15">
        <v>0.06</v>
      </c>
      <c r="U41" s="15">
        <f t="shared" si="8"/>
        <v>0</v>
      </c>
    </row>
    <row r="42" spans="1:23" x14ac:dyDescent="0.2">
      <c r="A42" s="27" t="s">
        <v>67</v>
      </c>
      <c r="B42" s="27" t="s">
        <v>68</v>
      </c>
      <c r="C42" s="27" t="s">
        <v>69</v>
      </c>
      <c r="D42" s="11" t="s">
        <v>275</v>
      </c>
      <c r="E42" s="12">
        <v>25</v>
      </c>
      <c r="F42" s="12">
        <v>375</v>
      </c>
      <c r="G42" s="12">
        <v>10</v>
      </c>
      <c r="H42" s="12">
        <v>100</v>
      </c>
      <c r="I42" s="12">
        <v>500</v>
      </c>
      <c r="J42" s="12">
        <v>500</v>
      </c>
      <c r="K42" s="12"/>
      <c r="L42" s="12"/>
      <c r="M42" s="12">
        <v>500</v>
      </c>
      <c r="N42" s="12">
        <v>500</v>
      </c>
      <c r="O42" s="12">
        <v>500</v>
      </c>
      <c r="P42" s="13"/>
      <c r="Q42" s="12">
        <f t="shared" si="6"/>
        <v>2500</v>
      </c>
      <c r="R42" s="12">
        <f t="shared" si="7"/>
        <v>25</v>
      </c>
      <c r="S42" s="57"/>
      <c r="T42" s="15">
        <v>0.06</v>
      </c>
      <c r="U42" s="15">
        <f t="shared" si="8"/>
        <v>1.5</v>
      </c>
    </row>
    <row r="43" spans="1:23" x14ac:dyDescent="0.2">
      <c r="A43" s="11" t="s">
        <v>64</v>
      </c>
      <c r="B43" s="11" t="s">
        <v>65</v>
      </c>
      <c r="C43" s="11" t="s">
        <v>64</v>
      </c>
      <c r="D43" s="11" t="s">
        <v>275</v>
      </c>
      <c r="E43" s="12">
        <v>25</v>
      </c>
      <c r="F43" s="12">
        <v>457</v>
      </c>
      <c r="G43" s="12">
        <v>10</v>
      </c>
      <c r="H43" s="12">
        <v>100</v>
      </c>
      <c r="I43" s="12"/>
      <c r="J43" s="12"/>
      <c r="K43" s="12">
        <v>1000</v>
      </c>
      <c r="L43" s="12"/>
      <c r="M43" s="12">
        <v>500</v>
      </c>
      <c r="N43" s="12">
        <v>1000</v>
      </c>
      <c r="O43" s="12">
        <v>500</v>
      </c>
      <c r="P43" s="13"/>
      <c r="Q43" s="12">
        <f t="shared" si="6"/>
        <v>3000</v>
      </c>
      <c r="R43" s="12">
        <f t="shared" si="7"/>
        <v>30</v>
      </c>
      <c r="S43" s="57"/>
      <c r="T43" s="15">
        <v>0.06</v>
      </c>
      <c r="U43" s="15">
        <f t="shared" si="8"/>
        <v>1.7999999999999998</v>
      </c>
    </row>
    <row r="44" spans="1:23" x14ac:dyDescent="0.2">
      <c r="A44" s="36" t="s">
        <v>66</v>
      </c>
      <c r="B44" s="36" t="s">
        <v>65</v>
      </c>
      <c r="C44" s="36">
        <v>90443400</v>
      </c>
      <c r="D44" s="36" t="s">
        <v>277</v>
      </c>
      <c r="E44" s="12" t="s">
        <v>63</v>
      </c>
      <c r="F44" s="12">
        <v>450</v>
      </c>
      <c r="G44" s="12">
        <v>10</v>
      </c>
      <c r="H44" s="12">
        <v>100</v>
      </c>
      <c r="I44" s="12">
        <v>600</v>
      </c>
      <c r="J44" s="12"/>
      <c r="K44" s="12"/>
      <c r="L44" s="12"/>
      <c r="M44" s="12"/>
      <c r="N44" s="12"/>
      <c r="O44" s="12"/>
      <c r="P44" s="13"/>
      <c r="Q44" s="12">
        <f t="shared" si="6"/>
        <v>600</v>
      </c>
      <c r="R44" s="12">
        <f t="shared" si="7"/>
        <v>6</v>
      </c>
      <c r="S44" s="57"/>
      <c r="T44" s="15">
        <v>0.06</v>
      </c>
      <c r="U44" s="15">
        <f t="shared" si="8"/>
        <v>0.36</v>
      </c>
    </row>
    <row r="45" spans="1:23" x14ac:dyDescent="0.2">
      <c r="A45" s="11" t="s">
        <v>60</v>
      </c>
      <c r="B45" s="11" t="s">
        <v>61</v>
      </c>
      <c r="C45" s="11" t="s">
        <v>60</v>
      </c>
      <c r="D45" s="11" t="s">
        <v>275</v>
      </c>
      <c r="E45" s="12">
        <v>25</v>
      </c>
      <c r="F45" s="12">
        <v>610</v>
      </c>
      <c r="G45" s="12">
        <v>10</v>
      </c>
      <c r="H45" s="12">
        <v>50</v>
      </c>
      <c r="I45" s="12"/>
      <c r="J45" s="12"/>
      <c r="K45" s="12"/>
      <c r="L45" s="12"/>
      <c r="M45" s="12"/>
      <c r="N45" s="12"/>
      <c r="O45" s="12"/>
      <c r="P45" s="13"/>
      <c r="Q45" s="12">
        <f t="shared" si="6"/>
        <v>0</v>
      </c>
      <c r="R45" s="12">
        <f t="shared" si="7"/>
        <v>0</v>
      </c>
      <c r="S45" s="57"/>
      <c r="T45" s="15">
        <v>0.04</v>
      </c>
      <c r="U45" s="15">
        <f t="shared" si="8"/>
        <v>0</v>
      </c>
    </row>
    <row r="46" spans="1:23" x14ac:dyDescent="0.2">
      <c r="A46" s="36" t="s">
        <v>62</v>
      </c>
      <c r="B46" s="36" t="s">
        <v>61</v>
      </c>
      <c r="C46" s="36">
        <v>90443600</v>
      </c>
      <c r="D46" s="36" t="s">
        <v>277</v>
      </c>
      <c r="E46" s="12" t="s">
        <v>63</v>
      </c>
      <c r="F46" s="12">
        <v>600</v>
      </c>
      <c r="G46" s="12">
        <v>10</v>
      </c>
      <c r="H46" s="12">
        <v>50</v>
      </c>
      <c r="I46" s="12">
        <v>600</v>
      </c>
      <c r="J46" s="12"/>
      <c r="K46" s="12"/>
      <c r="L46" s="12"/>
      <c r="M46" s="12"/>
      <c r="N46" s="12"/>
      <c r="O46" s="12">
        <v>1000</v>
      </c>
      <c r="P46" s="13"/>
      <c r="Q46" s="12">
        <f t="shared" si="6"/>
        <v>1600</v>
      </c>
      <c r="R46" s="12">
        <f t="shared" si="7"/>
        <v>32</v>
      </c>
      <c r="S46" s="57"/>
      <c r="T46" s="15">
        <v>0.04</v>
      </c>
      <c r="U46" s="15">
        <f t="shared" si="8"/>
        <v>1.28</v>
      </c>
    </row>
    <row r="47" spans="1:23" x14ac:dyDescent="0.2">
      <c r="A47" s="11" t="s">
        <v>195</v>
      </c>
      <c r="B47" s="11" t="s">
        <v>178</v>
      </c>
      <c r="C47" s="11" t="s">
        <v>195</v>
      </c>
      <c r="D47" s="11" t="s">
        <v>275</v>
      </c>
      <c r="E47" s="12">
        <v>25</v>
      </c>
      <c r="F47" s="12">
        <v>750</v>
      </c>
      <c r="G47" s="12">
        <v>10</v>
      </c>
      <c r="H47" s="12">
        <v>50</v>
      </c>
      <c r="I47" s="12"/>
      <c r="J47" s="12"/>
      <c r="K47" s="12">
        <v>500</v>
      </c>
      <c r="L47" s="12"/>
      <c r="M47" s="12">
        <v>500</v>
      </c>
      <c r="N47" s="12"/>
      <c r="O47" s="12"/>
      <c r="P47" s="13"/>
      <c r="Q47" s="12">
        <f t="shared" si="6"/>
        <v>1000</v>
      </c>
      <c r="R47" s="12">
        <f t="shared" si="7"/>
        <v>20</v>
      </c>
      <c r="S47" s="57"/>
      <c r="T47" s="15">
        <v>0.05</v>
      </c>
      <c r="U47" s="15">
        <f t="shared" si="8"/>
        <v>1</v>
      </c>
    </row>
    <row r="48" spans="1:23" x14ac:dyDescent="0.2">
      <c r="A48" s="36" t="s">
        <v>177</v>
      </c>
      <c r="B48" s="36" t="s">
        <v>178</v>
      </c>
      <c r="C48" s="36">
        <v>90443700</v>
      </c>
      <c r="D48" s="36" t="s">
        <v>277</v>
      </c>
      <c r="E48" s="12" t="s">
        <v>63</v>
      </c>
      <c r="F48" s="12">
        <v>750</v>
      </c>
      <c r="G48" s="12">
        <v>10</v>
      </c>
      <c r="H48" s="12">
        <v>50</v>
      </c>
      <c r="I48" s="12">
        <v>300</v>
      </c>
      <c r="J48" s="12"/>
      <c r="K48" s="12">
        <v>500</v>
      </c>
      <c r="L48" s="12"/>
      <c r="M48" s="12"/>
      <c r="N48" s="12">
        <v>500</v>
      </c>
      <c r="O48" s="12">
        <v>1000</v>
      </c>
      <c r="P48" s="13"/>
      <c r="Q48" s="12">
        <f t="shared" si="6"/>
        <v>2300</v>
      </c>
      <c r="R48" s="12">
        <f t="shared" si="7"/>
        <v>46</v>
      </c>
      <c r="S48" s="57"/>
      <c r="T48" s="15">
        <v>0.05</v>
      </c>
      <c r="U48" s="15">
        <f t="shared" si="8"/>
        <v>2.3000000000000003</v>
      </c>
    </row>
    <row r="49" spans="1:23" x14ac:dyDescent="0.2">
      <c r="A49" s="11" t="s">
        <v>155</v>
      </c>
      <c r="B49" s="11" t="s">
        <v>58</v>
      </c>
      <c r="C49" s="11" t="s">
        <v>155</v>
      </c>
      <c r="D49" s="11" t="s">
        <v>275</v>
      </c>
      <c r="E49" s="12">
        <v>25</v>
      </c>
      <c r="F49" s="12">
        <v>915</v>
      </c>
      <c r="G49" s="12">
        <v>10</v>
      </c>
      <c r="H49" s="12">
        <v>50</v>
      </c>
      <c r="I49" s="12"/>
      <c r="J49" s="12"/>
      <c r="K49" s="12"/>
      <c r="L49" s="12"/>
      <c r="M49" s="12">
        <v>500</v>
      </c>
      <c r="N49" s="12"/>
      <c r="O49" s="12"/>
      <c r="P49" s="13"/>
      <c r="Q49" s="12">
        <f t="shared" si="6"/>
        <v>500</v>
      </c>
      <c r="R49" s="12">
        <f t="shared" si="7"/>
        <v>10</v>
      </c>
      <c r="S49" s="57"/>
      <c r="T49" s="15">
        <v>0.06</v>
      </c>
      <c r="U49" s="15">
        <f t="shared" si="8"/>
        <v>0.6</v>
      </c>
    </row>
    <row r="50" spans="1:23" x14ac:dyDescent="0.2">
      <c r="A50" s="36" t="s">
        <v>176</v>
      </c>
      <c r="B50" s="36" t="s">
        <v>58</v>
      </c>
      <c r="C50" s="36">
        <v>90443800</v>
      </c>
      <c r="D50" s="36" t="s">
        <v>277</v>
      </c>
      <c r="E50" s="12" t="s">
        <v>63</v>
      </c>
      <c r="F50" s="12">
        <v>900</v>
      </c>
      <c r="G50" s="12">
        <v>10</v>
      </c>
      <c r="H50" s="12">
        <v>50</v>
      </c>
      <c r="I50" s="12"/>
      <c r="J50" s="12"/>
      <c r="K50" s="12">
        <v>1600</v>
      </c>
      <c r="L50" s="12"/>
      <c r="M50" s="12">
        <v>2000</v>
      </c>
      <c r="N50" s="12"/>
      <c r="O50" s="12">
        <v>2000</v>
      </c>
      <c r="P50" s="13"/>
      <c r="Q50" s="12">
        <f t="shared" si="6"/>
        <v>5600</v>
      </c>
      <c r="R50" s="12">
        <f t="shared" si="7"/>
        <v>112</v>
      </c>
      <c r="S50" s="57"/>
      <c r="T50" s="15">
        <v>0.06</v>
      </c>
      <c r="U50" s="15">
        <f t="shared" si="8"/>
        <v>6.72</v>
      </c>
    </row>
    <row r="51" spans="1:23" x14ac:dyDescent="0.2">
      <c r="A51" s="11" t="s">
        <v>53</v>
      </c>
      <c r="B51" s="11" t="s">
        <v>54</v>
      </c>
      <c r="C51" s="11" t="s">
        <v>53</v>
      </c>
      <c r="D51" s="11" t="s">
        <v>275</v>
      </c>
      <c r="E51" s="12">
        <v>25</v>
      </c>
      <c r="F51" s="12">
        <v>1220</v>
      </c>
      <c r="G51" s="12">
        <v>10</v>
      </c>
      <c r="H51" s="12">
        <v>50</v>
      </c>
      <c r="I51" s="12"/>
      <c r="J51" s="12"/>
      <c r="K51" s="12"/>
      <c r="L51" s="12"/>
      <c r="M51" s="12"/>
      <c r="N51" s="12"/>
      <c r="O51" s="12"/>
      <c r="P51" s="13"/>
      <c r="Q51" s="12">
        <f t="shared" si="6"/>
        <v>0</v>
      </c>
      <c r="R51" s="12">
        <f t="shared" si="7"/>
        <v>0</v>
      </c>
      <c r="S51" s="57"/>
      <c r="T51" s="15">
        <v>0.08</v>
      </c>
      <c r="U51" s="15">
        <f t="shared" si="8"/>
        <v>0</v>
      </c>
    </row>
    <row r="52" spans="1:23" x14ac:dyDescent="0.2">
      <c r="A52" s="26" t="s">
        <v>194</v>
      </c>
      <c r="B52" s="26" t="s">
        <v>54</v>
      </c>
      <c r="C52" s="26">
        <v>90444000</v>
      </c>
      <c r="D52" s="36" t="s">
        <v>277</v>
      </c>
      <c r="E52" s="12" t="s">
        <v>63</v>
      </c>
      <c r="F52" s="12">
        <v>1200</v>
      </c>
      <c r="G52" s="12">
        <v>10</v>
      </c>
      <c r="H52" s="12">
        <v>50</v>
      </c>
      <c r="I52" s="12"/>
      <c r="J52" s="12"/>
      <c r="K52" s="12"/>
      <c r="L52" s="12"/>
      <c r="M52" s="12"/>
      <c r="N52" s="12"/>
      <c r="O52" s="12"/>
      <c r="P52" s="13"/>
      <c r="Q52" s="12">
        <f t="shared" si="6"/>
        <v>0</v>
      </c>
      <c r="R52" s="12">
        <f t="shared" si="7"/>
        <v>0</v>
      </c>
      <c r="S52" s="57"/>
      <c r="T52" s="15">
        <v>0.08</v>
      </c>
      <c r="U52" s="15">
        <f t="shared" si="8"/>
        <v>0</v>
      </c>
    </row>
    <row r="53" spans="1:23" x14ac:dyDescent="0.2">
      <c r="A53" s="11" t="s">
        <v>230</v>
      </c>
      <c r="B53" s="11" t="s">
        <v>231</v>
      </c>
      <c r="C53" s="11" t="s">
        <v>230</v>
      </c>
      <c r="D53" s="11" t="s">
        <v>275</v>
      </c>
      <c r="E53" s="12">
        <v>25</v>
      </c>
      <c r="F53" s="12">
        <v>1500</v>
      </c>
      <c r="G53" s="12">
        <v>10</v>
      </c>
      <c r="H53" s="12">
        <v>50</v>
      </c>
      <c r="I53" s="12"/>
      <c r="J53" s="12"/>
      <c r="K53" s="12"/>
      <c r="L53" s="12"/>
      <c r="M53" s="12"/>
      <c r="N53" s="12"/>
      <c r="O53" s="12"/>
      <c r="P53" s="13"/>
      <c r="Q53" s="12">
        <f t="shared" si="6"/>
        <v>0</v>
      </c>
      <c r="R53" s="12">
        <f t="shared" si="7"/>
        <v>0</v>
      </c>
      <c r="S53" s="57"/>
      <c r="T53" s="15">
        <v>0.11</v>
      </c>
      <c r="U53" s="15">
        <f t="shared" si="8"/>
        <v>0</v>
      </c>
    </row>
    <row r="54" spans="1:23" x14ac:dyDescent="0.2">
      <c r="A54" s="11" t="s">
        <v>254</v>
      </c>
      <c r="B54" s="11" t="s">
        <v>255</v>
      </c>
      <c r="C54" s="11" t="s">
        <v>254</v>
      </c>
      <c r="D54" s="11" t="s">
        <v>275</v>
      </c>
      <c r="E54" s="12">
        <v>25</v>
      </c>
      <c r="F54" s="12">
        <v>1650</v>
      </c>
      <c r="G54" s="12">
        <v>10</v>
      </c>
      <c r="H54" s="12">
        <v>50</v>
      </c>
      <c r="I54" s="12"/>
      <c r="J54" s="12"/>
      <c r="K54" s="12"/>
      <c r="L54" s="12"/>
      <c r="M54" s="12"/>
      <c r="N54" s="12"/>
      <c r="O54" s="12"/>
      <c r="P54" s="13"/>
      <c r="Q54" s="12">
        <f t="shared" si="6"/>
        <v>0</v>
      </c>
      <c r="R54" s="12">
        <f t="shared" si="7"/>
        <v>0</v>
      </c>
      <c r="S54" s="57"/>
      <c r="T54" s="15">
        <v>0.12</v>
      </c>
      <c r="U54" s="15">
        <f t="shared" si="8"/>
        <v>0</v>
      </c>
    </row>
    <row r="55" spans="1:23" x14ac:dyDescent="0.2">
      <c r="A55" s="11" t="s">
        <v>193</v>
      </c>
      <c r="B55" s="11" t="s">
        <v>175</v>
      </c>
      <c r="C55" s="11" t="s">
        <v>193</v>
      </c>
      <c r="D55" s="11" t="s">
        <v>275</v>
      </c>
      <c r="E55" s="12">
        <v>25</v>
      </c>
      <c r="F55" s="12">
        <v>1800</v>
      </c>
      <c r="G55" s="12">
        <v>10</v>
      </c>
      <c r="H55" s="12">
        <v>50</v>
      </c>
      <c r="I55" s="12"/>
      <c r="J55" s="12"/>
      <c r="K55" s="12"/>
      <c r="L55" s="12"/>
      <c r="M55" s="12"/>
      <c r="N55" s="12"/>
      <c r="O55" s="12"/>
      <c r="P55" s="13"/>
      <c r="Q55" s="12">
        <f t="shared" si="6"/>
        <v>0</v>
      </c>
      <c r="R55" s="12">
        <f t="shared" si="7"/>
        <v>0</v>
      </c>
      <c r="S55" s="57"/>
      <c r="T55" s="15">
        <v>0.12</v>
      </c>
      <c r="U55" s="15">
        <f t="shared" si="8"/>
        <v>0</v>
      </c>
    </row>
    <row r="56" spans="1:23" x14ac:dyDescent="0.2">
      <c r="A56" s="36" t="s">
        <v>174</v>
      </c>
      <c r="B56" s="36" t="s">
        <v>175</v>
      </c>
      <c r="C56" s="36">
        <v>90443900</v>
      </c>
      <c r="D56" s="36" t="s">
        <v>277</v>
      </c>
      <c r="E56" s="12" t="s">
        <v>63</v>
      </c>
      <c r="F56" s="12">
        <v>1800</v>
      </c>
      <c r="G56" s="12">
        <v>10</v>
      </c>
      <c r="H56" s="12">
        <v>50</v>
      </c>
      <c r="I56" s="12"/>
      <c r="J56" s="12"/>
      <c r="K56" s="12"/>
      <c r="L56" s="12"/>
      <c r="M56" s="12"/>
      <c r="N56" s="12"/>
      <c r="O56" s="12"/>
      <c r="P56" s="13"/>
      <c r="Q56" s="12">
        <f t="shared" si="6"/>
        <v>0</v>
      </c>
      <c r="R56" s="12">
        <f t="shared" si="7"/>
        <v>0</v>
      </c>
      <c r="S56" s="57"/>
      <c r="T56" s="15">
        <v>0.12</v>
      </c>
      <c r="U56" s="15">
        <f>$R56*$T56</f>
        <v>0</v>
      </c>
    </row>
    <row r="57" spans="1:23" x14ac:dyDescent="0.2">
      <c r="A57" s="36" t="s">
        <v>293</v>
      </c>
      <c r="B57" s="36" t="s">
        <v>294</v>
      </c>
      <c r="C57" s="36">
        <v>90443000</v>
      </c>
      <c r="D57" s="36" t="s">
        <v>277</v>
      </c>
      <c r="E57" s="12" t="s">
        <v>63</v>
      </c>
      <c r="F57" s="12">
        <v>2100</v>
      </c>
      <c r="G57" s="12">
        <v>10</v>
      </c>
      <c r="H57" s="12">
        <v>50</v>
      </c>
      <c r="I57" s="12"/>
      <c r="J57" s="12"/>
      <c r="K57" s="12"/>
      <c r="L57" s="12"/>
      <c r="M57" s="12"/>
      <c r="N57" s="12"/>
      <c r="O57" s="12"/>
      <c r="P57" s="13"/>
      <c r="Q57" s="12">
        <f t="shared" si="6"/>
        <v>0</v>
      </c>
      <c r="R57" s="12">
        <f t="shared" si="7"/>
        <v>0</v>
      </c>
      <c r="S57" s="57"/>
      <c r="T57" s="15">
        <v>0.09</v>
      </c>
      <c r="U57" s="15">
        <f t="shared" si="8"/>
        <v>0</v>
      </c>
    </row>
    <row r="58" spans="1:23" x14ac:dyDescent="0.2">
      <c r="A58" s="8" t="s">
        <v>70</v>
      </c>
      <c r="B58" s="8"/>
      <c r="C58" s="8"/>
      <c r="D58" s="8"/>
      <c r="E58" s="8"/>
      <c r="F58" s="36"/>
      <c r="G58" s="20"/>
      <c r="H58" s="20"/>
      <c r="I58" s="12"/>
      <c r="J58" s="12"/>
      <c r="K58" s="12"/>
      <c r="L58" s="12"/>
      <c r="M58" s="12"/>
      <c r="N58" s="12"/>
      <c r="O58" s="12"/>
      <c r="P58" s="20"/>
      <c r="Q58" s="12"/>
      <c r="R58" s="12"/>
      <c r="S58" s="57"/>
      <c r="T58" s="12"/>
      <c r="U58" s="15"/>
    </row>
    <row r="59" spans="1:23" x14ac:dyDescent="0.2">
      <c r="A59" s="11" t="s">
        <v>295</v>
      </c>
      <c r="B59" s="11" t="s">
        <v>296</v>
      </c>
      <c r="C59" s="11" t="s">
        <v>295</v>
      </c>
      <c r="D59" s="11" t="s">
        <v>275</v>
      </c>
      <c r="E59" s="12">
        <v>32</v>
      </c>
      <c r="F59" s="12">
        <v>100</v>
      </c>
      <c r="G59" s="12">
        <v>10</v>
      </c>
      <c r="H59" s="12">
        <v>300</v>
      </c>
      <c r="I59" s="12"/>
      <c r="J59" s="12"/>
      <c r="K59" s="12"/>
      <c r="L59" s="12"/>
      <c r="M59" s="12"/>
      <c r="N59" s="12"/>
      <c r="O59" s="12"/>
      <c r="P59" s="13"/>
      <c r="Q59" s="12">
        <f t="shared" ref="Q59:Q73" si="9">SUM(I59:P59)</f>
        <v>0</v>
      </c>
      <c r="R59" s="12">
        <f t="shared" ref="R59:R73" si="10">$Q59/$H59</f>
        <v>0</v>
      </c>
      <c r="S59" s="57"/>
      <c r="T59" s="15">
        <v>0.09</v>
      </c>
      <c r="U59" s="15">
        <f t="shared" ref="U59:U73" si="11">$R59*$T59</f>
        <v>0</v>
      </c>
      <c r="V59" s="43">
        <f>SUM(U59:U73)</f>
        <v>3.69</v>
      </c>
      <c r="W59" s="3">
        <f>V59*100/$V$144</f>
        <v>10.76429404900817</v>
      </c>
    </row>
    <row r="60" spans="1:23" x14ac:dyDescent="0.2">
      <c r="A60" s="11" t="s">
        <v>71</v>
      </c>
      <c r="B60" s="11" t="s">
        <v>72</v>
      </c>
      <c r="C60" s="11" t="s">
        <v>71</v>
      </c>
      <c r="D60" s="11" t="s">
        <v>275</v>
      </c>
      <c r="E60" s="12">
        <v>32</v>
      </c>
      <c r="F60" s="12">
        <v>150</v>
      </c>
      <c r="G60" s="12">
        <v>10</v>
      </c>
      <c r="H60" s="12">
        <v>300</v>
      </c>
      <c r="I60" s="12"/>
      <c r="J60" s="12"/>
      <c r="K60" s="12"/>
      <c r="L60" s="12"/>
      <c r="M60" s="12"/>
      <c r="N60" s="12"/>
      <c r="O60" s="12"/>
      <c r="P60" s="13"/>
      <c r="Q60" s="12">
        <f t="shared" si="9"/>
        <v>0</v>
      </c>
      <c r="R60" s="12">
        <f t="shared" si="10"/>
        <v>0</v>
      </c>
      <c r="S60" s="57"/>
      <c r="T60" s="15">
        <v>0.09</v>
      </c>
      <c r="U60" s="15">
        <f t="shared" si="11"/>
        <v>0</v>
      </c>
    </row>
    <row r="61" spans="1:23" x14ac:dyDescent="0.2">
      <c r="A61" s="36" t="s">
        <v>256</v>
      </c>
      <c r="B61" s="36" t="s">
        <v>72</v>
      </c>
      <c r="C61" s="36">
        <v>90446200</v>
      </c>
      <c r="D61" s="36" t="s">
        <v>277</v>
      </c>
      <c r="E61" s="12">
        <v>32</v>
      </c>
      <c r="F61" s="12">
        <v>150</v>
      </c>
      <c r="G61" s="12">
        <v>10</v>
      </c>
      <c r="H61" s="12">
        <v>300</v>
      </c>
      <c r="I61" s="12"/>
      <c r="J61" s="12"/>
      <c r="K61" s="12"/>
      <c r="L61" s="12"/>
      <c r="M61" s="12"/>
      <c r="N61" s="12"/>
      <c r="O61" s="12"/>
      <c r="P61" s="13"/>
      <c r="Q61" s="12">
        <f t="shared" si="9"/>
        <v>0</v>
      </c>
      <c r="R61" s="12">
        <f t="shared" si="10"/>
        <v>0</v>
      </c>
      <c r="S61" s="57"/>
      <c r="T61" s="15">
        <v>0.09</v>
      </c>
      <c r="U61" s="15">
        <f t="shared" si="11"/>
        <v>0</v>
      </c>
    </row>
    <row r="62" spans="1:23" x14ac:dyDescent="0.2">
      <c r="A62" s="11" t="s">
        <v>200</v>
      </c>
      <c r="B62" s="11" t="s">
        <v>201</v>
      </c>
      <c r="C62" s="11" t="s">
        <v>200</v>
      </c>
      <c r="D62" s="11" t="s">
        <v>275</v>
      </c>
      <c r="E62" s="12">
        <v>32</v>
      </c>
      <c r="F62" s="12">
        <v>200</v>
      </c>
      <c r="G62" s="12">
        <v>10</v>
      </c>
      <c r="H62" s="12">
        <v>300</v>
      </c>
      <c r="I62" s="12"/>
      <c r="J62" s="12"/>
      <c r="K62" s="12">
        <v>300</v>
      </c>
      <c r="L62" s="12"/>
      <c r="M62" s="12">
        <v>300</v>
      </c>
      <c r="N62" s="12"/>
      <c r="O62" s="12"/>
      <c r="P62" s="13"/>
      <c r="Q62" s="12">
        <f t="shared" si="9"/>
        <v>600</v>
      </c>
      <c r="R62" s="12">
        <f t="shared" si="10"/>
        <v>2</v>
      </c>
      <c r="S62" s="57"/>
      <c r="T62" s="15">
        <v>0.09</v>
      </c>
      <c r="U62" s="15">
        <f t="shared" si="11"/>
        <v>0.18</v>
      </c>
    </row>
    <row r="63" spans="1:23" x14ac:dyDescent="0.2">
      <c r="A63" s="11" t="s">
        <v>73</v>
      </c>
      <c r="B63" s="11" t="s">
        <v>74</v>
      </c>
      <c r="C63" s="11" t="s">
        <v>73</v>
      </c>
      <c r="D63" s="11" t="s">
        <v>275</v>
      </c>
      <c r="E63" s="12">
        <v>32</v>
      </c>
      <c r="F63" s="12">
        <v>300</v>
      </c>
      <c r="G63" s="12">
        <v>10</v>
      </c>
      <c r="H63" s="12">
        <v>150</v>
      </c>
      <c r="I63" s="12"/>
      <c r="J63" s="12"/>
      <c r="K63" s="12"/>
      <c r="L63" s="12"/>
      <c r="M63" s="12"/>
      <c r="N63" s="12"/>
      <c r="O63" s="12"/>
      <c r="P63" s="13"/>
      <c r="Q63" s="12">
        <f t="shared" si="9"/>
        <v>0</v>
      </c>
      <c r="R63" s="12">
        <f t="shared" si="10"/>
        <v>0</v>
      </c>
      <c r="S63" s="57"/>
      <c r="T63" s="15">
        <v>0.09</v>
      </c>
      <c r="U63" s="15">
        <f t="shared" si="11"/>
        <v>0</v>
      </c>
    </row>
    <row r="64" spans="1:23" x14ac:dyDescent="0.2">
      <c r="A64" s="36" t="s">
        <v>232</v>
      </c>
      <c r="B64" s="36" t="s">
        <v>74</v>
      </c>
      <c r="C64" s="36">
        <v>90446300</v>
      </c>
      <c r="D64" s="36" t="s">
        <v>277</v>
      </c>
      <c r="E64" s="12" t="s">
        <v>180</v>
      </c>
      <c r="F64" s="12">
        <v>300</v>
      </c>
      <c r="G64" s="12">
        <v>10</v>
      </c>
      <c r="H64" s="12">
        <v>150</v>
      </c>
      <c r="I64" s="12"/>
      <c r="J64" s="12"/>
      <c r="K64" s="12"/>
      <c r="L64" s="12"/>
      <c r="M64" s="12"/>
      <c r="N64" s="12"/>
      <c r="O64" s="12">
        <v>300</v>
      </c>
      <c r="P64" s="13"/>
      <c r="Q64" s="12">
        <f t="shared" si="9"/>
        <v>300</v>
      </c>
      <c r="R64" s="12">
        <f t="shared" si="10"/>
        <v>2</v>
      </c>
      <c r="S64" s="57"/>
      <c r="T64" s="15">
        <v>0.09</v>
      </c>
      <c r="U64" s="15">
        <f t="shared" si="11"/>
        <v>0.18</v>
      </c>
    </row>
    <row r="65" spans="1:23" x14ac:dyDescent="0.2">
      <c r="A65" s="11" t="s">
        <v>75</v>
      </c>
      <c r="B65" s="11" t="s">
        <v>76</v>
      </c>
      <c r="C65" s="11" t="s">
        <v>75</v>
      </c>
      <c r="D65" s="11" t="s">
        <v>275</v>
      </c>
      <c r="E65" s="12">
        <v>32</v>
      </c>
      <c r="F65" s="12">
        <v>450</v>
      </c>
      <c r="G65" s="12">
        <v>10</v>
      </c>
      <c r="H65" s="12">
        <v>100</v>
      </c>
      <c r="I65" s="12"/>
      <c r="J65" s="12"/>
      <c r="K65" s="12">
        <v>100</v>
      </c>
      <c r="L65" s="12"/>
      <c r="M65" s="12">
        <v>100</v>
      </c>
      <c r="N65" s="12"/>
      <c r="O65" s="12"/>
      <c r="P65" s="13"/>
      <c r="Q65" s="12">
        <f t="shared" si="9"/>
        <v>200</v>
      </c>
      <c r="R65" s="12">
        <f t="shared" si="10"/>
        <v>2</v>
      </c>
      <c r="S65" s="57"/>
      <c r="T65" s="15">
        <v>0.09</v>
      </c>
      <c r="U65" s="15">
        <f t="shared" si="11"/>
        <v>0.18</v>
      </c>
    </row>
    <row r="66" spans="1:23" x14ac:dyDescent="0.2">
      <c r="A66" s="36" t="s">
        <v>179</v>
      </c>
      <c r="B66" s="36" t="s">
        <v>76</v>
      </c>
      <c r="C66" s="36">
        <v>90446400</v>
      </c>
      <c r="D66" s="36" t="s">
        <v>277</v>
      </c>
      <c r="E66" s="12" t="s">
        <v>180</v>
      </c>
      <c r="F66" s="12">
        <v>450</v>
      </c>
      <c r="G66" s="12">
        <v>10</v>
      </c>
      <c r="H66" s="12">
        <v>100</v>
      </c>
      <c r="I66" s="12"/>
      <c r="J66" s="12">
        <v>100</v>
      </c>
      <c r="K66" s="12">
        <v>300</v>
      </c>
      <c r="L66" s="12"/>
      <c r="M66" s="12">
        <v>300</v>
      </c>
      <c r="N66" s="12">
        <v>100</v>
      </c>
      <c r="O66" s="12">
        <v>300</v>
      </c>
      <c r="P66" s="13"/>
      <c r="Q66" s="12">
        <f t="shared" si="9"/>
        <v>1100</v>
      </c>
      <c r="R66" s="12">
        <f t="shared" si="10"/>
        <v>11</v>
      </c>
      <c r="S66" s="57"/>
      <c r="T66" s="15">
        <v>0.09</v>
      </c>
      <c r="U66" s="15">
        <f t="shared" si="11"/>
        <v>0.99</v>
      </c>
    </row>
    <row r="67" spans="1:23" x14ac:dyDescent="0.2">
      <c r="A67" s="11" t="s">
        <v>156</v>
      </c>
      <c r="B67" s="11" t="s">
        <v>157</v>
      </c>
      <c r="C67" s="11" t="s">
        <v>156</v>
      </c>
      <c r="D67" s="11" t="s">
        <v>275</v>
      </c>
      <c r="E67" s="12">
        <v>32</v>
      </c>
      <c r="F67" s="12">
        <v>600</v>
      </c>
      <c r="G67" s="12">
        <v>10</v>
      </c>
      <c r="H67" s="12">
        <v>100</v>
      </c>
      <c r="I67" s="12"/>
      <c r="J67" s="12"/>
      <c r="K67" s="12">
        <v>100</v>
      </c>
      <c r="L67" s="12"/>
      <c r="M67" s="12">
        <v>100</v>
      </c>
      <c r="N67" s="12"/>
      <c r="O67" s="12"/>
      <c r="P67" s="13"/>
      <c r="Q67" s="12">
        <f t="shared" si="9"/>
        <v>200</v>
      </c>
      <c r="R67" s="12">
        <f t="shared" si="10"/>
        <v>2</v>
      </c>
      <c r="S67" s="57"/>
      <c r="T67" s="15">
        <v>0.12</v>
      </c>
      <c r="U67" s="15">
        <f t="shared" si="11"/>
        <v>0.24</v>
      </c>
    </row>
    <row r="68" spans="1:23" x14ac:dyDescent="0.2">
      <c r="A68" s="36" t="s">
        <v>181</v>
      </c>
      <c r="B68" s="36" t="s">
        <v>157</v>
      </c>
      <c r="C68" s="36">
        <v>90446600</v>
      </c>
      <c r="D68" s="36" t="s">
        <v>277</v>
      </c>
      <c r="E68" s="12" t="s">
        <v>180</v>
      </c>
      <c r="F68" s="12">
        <v>600</v>
      </c>
      <c r="G68" s="12">
        <v>10</v>
      </c>
      <c r="H68" s="12">
        <v>100</v>
      </c>
      <c r="I68" s="12"/>
      <c r="J68" s="12"/>
      <c r="K68" s="12">
        <v>300</v>
      </c>
      <c r="L68" s="12"/>
      <c r="M68" s="12">
        <v>300</v>
      </c>
      <c r="N68" s="12">
        <v>100</v>
      </c>
      <c r="O68" s="12"/>
      <c r="P68" s="13"/>
      <c r="Q68" s="12">
        <f t="shared" si="9"/>
        <v>700</v>
      </c>
      <c r="R68" s="12">
        <f t="shared" si="10"/>
        <v>7</v>
      </c>
      <c r="S68" s="57"/>
      <c r="T68" s="15">
        <v>0.12</v>
      </c>
      <c r="U68" s="15">
        <f t="shared" si="11"/>
        <v>0.84</v>
      </c>
    </row>
    <row r="69" spans="1:23" x14ac:dyDescent="0.2">
      <c r="A69" s="11" t="s">
        <v>222</v>
      </c>
      <c r="B69" s="11" t="s">
        <v>223</v>
      </c>
      <c r="C69" s="11" t="s">
        <v>222</v>
      </c>
      <c r="D69" s="11" t="s">
        <v>275</v>
      </c>
      <c r="E69" s="12">
        <v>32</v>
      </c>
      <c r="F69" s="12">
        <v>750</v>
      </c>
      <c r="G69" s="12">
        <v>10</v>
      </c>
      <c r="H69" s="12">
        <v>60</v>
      </c>
      <c r="I69" s="12"/>
      <c r="J69" s="12">
        <v>120</v>
      </c>
      <c r="K69" s="12">
        <v>120</v>
      </c>
      <c r="L69" s="12"/>
      <c r="M69" s="12">
        <v>120</v>
      </c>
      <c r="N69" s="12">
        <v>120</v>
      </c>
      <c r="O69" s="12"/>
      <c r="P69" s="13"/>
      <c r="Q69" s="12">
        <f t="shared" si="9"/>
        <v>480</v>
      </c>
      <c r="R69" s="12">
        <f t="shared" si="10"/>
        <v>8</v>
      </c>
      <c r="S69" s="57"/>
      <c r="T69" s="15">
        <v>0.09</v>
      </c>
      <c r="U69" s="15">
        <f t="shared" si="11"/>
        <v>0.72</v>
      </c>
    </row>
    <row r="70" spans="1:23" x14ac:dyDescent="0.2">
      <c r="A70" s="11" t="s">
        <v>158</v>
      </c>
      <c r="B70" s="11" t="s">
        <v>159</v>
      </c>
      <c r="C70" s="11" t="s">
        <v>158</v>
      </c>
      <c r="D70" s="11" t="s">
        <v>275</v>
      </c>
      <c r="E70" s="12">
        <v>32</v>
      </c>
      <c r="F70" s="12">
        <v>900</v>
      </c>
      <c r="G70" s="12">
        <v>10</v>
      </c>
      <c r="H70" s="12">
        <v>50</v>
      </c>
      <c r="I70" s="12"/>
      <c r="J70" s="12"/>
      <c r="K70" s="12"/>
      <c r="L70" s="12"/>
      <c r="M70" s="12"/>
      <c r="N70" s="12"/>
      <c r="O70" s="12"/>
      <c r="P70" s="13"/>
      <c r="Q70" s="12">
        <f t="shared" si="9"/>
        <v>0</v>
      </c>
      <c r="R70" s="12">
        <f t="shared" si="10"/>
        <v>0</v>
      </c>
      <c r="S70" s="57"/>
      <c r="T70" s="15">
        <v>0.09</v>
      </c>
      <c r="U70" s="15">
        <f t="shared" si="11"/>
        <v>0</v>
      </c>
    </row>
    <row r="71" spans="1:23" x14ac:dyDescent="0.2">
      <c r="A71" s="36" t="s">
        <v>182</v>
      </c>
      <c r="B71" s="36" t="s">
        <v>159</v>
      </c>
      <c r="C71" s="36">
        <v>90446700</v>
      </c>
      <c r="D71" s="36" t="s">
        <v>277</v>
      </c>
      <c r="E71" s="12" t="s">
        <v>180</v>
      </c>
      <c r="F71" s="12">
        <v>900</v>
      </c>
      <c r="G71" s="12">
        <v>10</v>
      </c>
      <c r="H71" s="12">
        <v>50</v>
      </c>
      <c r="I71" s="12"/>
      <c r="J71" s="12"/>
      <c r="K71" s="12"/>
      <c r="L71" s="12"/>
      <c r="M71" s="12"/>
      <c r="N71" s="12"/>
      <c r="O71" s="12"/>
      <c r="P71" s="13"/>
      <c r="Q71" s="12">
        <f t="shared" si="9"/>
        <v>0</v>
      </c>
      <c r="R71" s="12">
        <f t="shared" si="10"/>
        <v>0</v>
      </c>
      <c r="S71" s="57"/>
      <c r="T71" s="15">
        <v>0.09</v>
      </c>
      <c r="U71" s="15">
        <f t="shared" si="11"/>
        <v>0</v>
      </c>
    </row>
    <row r="72" spans="1:23" x14ac:dyDescent="0.2">
      <c r="A72" s="11" t="s">
        <v>233</v>
      </c>
      <c r="B72" s="11" t="s">
        <v>234</v>
      </c>
      <c r="C72" s="11" t="s">
        <v>233</v>
      </c>
      <c r="D72" s="11" t="s">
        <v>275</v>
      </c>
      <c r="E72" s="12">
        <v>32</v>
      </c>
      <c r="F72" s="12">
        <v>1200</v>
      </c>
      <c r="G72" s="12">
        <v>10</v>
      </c>
      <c r="H72" s="12">
        <v>50</v>
      </c>
      <c r="I72" s="12"/>
      <c r="J72" s="12"/>
      <c r="K72" s="12"/>
      <c r="L72" s="12"/>
      <c r="M72" s="12"/>
      <c r="N72" s="12"/>
      <c r="O72" s="12"/>
      <c r="P72" s="13"/>
      <c r="Q72" s="12">
        <f t="shared" si="9"/>
        <v>0</v>
      </c>
      <c r="R72" s="12">
        <f t="shared" si="10"/>
        <v>0</v>
      </c>
      <c r="S72" s="57"/>
      <c r="T72" s="15">
        <v>0.12</v>
      </c>
      <c r="U72" s="15">
        <f t="shared" si="11"/>
        <v>0</v>
      </c>
    </row>
    <row r="73" spans="1:23" x14ac:dyDescent="0.2">
      <c r="A73" s="36" t="s">
        <v>236</v>
      </c>
      <c r="B73" s="36" t="s">
        <v>237</v>
      </c>
      <c r="C73" s="36">
        <v>90446800</v>
      </c>
      <c r="D73" s="36" t="s">
        <v>277</v>
      </c>
      <c r="E73" s="12" t="s">
        <v>180</v>
      </c>
      <c r="F73" s="12">
        <v>1800</v>
      </c>
      <c r="G73" s="12">
        <v>10</v>
      </c>
      <c r="H73" s="12">
        <v>25</v>
      </c>
      <c r="I73" s="12">
        <v>50</v>
      </c>
      <c r="J73" s="12"/>
      <c r="K73" s="12"/>
      <c r="L73" s="12"/>
      <c r="M73" s="12"/>
      <c r="N73" s="12"/>
      <c r="O73" s="12"/>
      <c r="P73" s="13"/>
      <c r="Q73" s="12">
        <f t="shared" si="9"/>
        <v>50</v>
      </c>
      <c r="R73" s="12">
        <f t="shared" si="10"/>
        <v>2</v>
      </c>
      <c r="S73" s="57"/>
      <c r="T73" s="15">
        <v>0.18</v>
      </c>
      <c r="U73" s="15">
        <f t="shared" si="11"/>
        <v>0.36</v>
      </c>
      <c r="V73" s="43"/>
    </row>
    <row r="74" spans="1:23" x14ac:dyDescent="0.2">
      <c r="A74" s="8" t="s">
        <v>77</v>
      </c>
      <c r="B74" s="8"/>
      <c r="C74" s="8"/>
      <c r="D74" s="8"/>
      <c r="E74" s="8"/>
      <c r="F74" s="36"/>
      <c r="G74" s="12"/>
      <c r="H74" s="12"/>
      <c r="I74" s="12"/>
      <c r="J74" s="12"/>
      <c r="K74" s="12"/>
      <c r="L74" s="12"/>
      <c r="M74" s="12"/>
      <c r="N74" s="12"/>
      <c r="O74" s="12"/>
      <c r="P74" s="8"/>
      <c r="Q74" s="12"/>
      <c r="R74" s="12"/>
      <c r="S74" s="57"/>
      <c r="T74" s="12"/>
      <c r="U74" s="15"/>
    </row>
    <row r="75" spans="1:23" x14ac:dyDescent="0.2">
      <c r="A75" s="11" t="s">
        <v>297</v>
      </c>
      <c r="B75" s="11" t="s">
        <v>298</v>
      </c>
      <c r="C75" s="11" t="s">
        <v>297</v>
      </c>
      <c r="D75" s="11" t="s">
        <v>275</v>
      </c>
      <c r="E75" s="12">
        <v>40</v>
      </c>
      <c r="F75" s="12">
        <v>100</v>
      </c>
      <c r="G75" s="12">
        <v>10</v>
      </c>
      <c r="H75" s="12">
        <v>300</v>
      </c>
      <c r="I75" s="12"/>
      <c r="J75" s="12"/>
      <c r="K75" s="12"/>
      <c r="L75" s="12"/>
      <c r="M75" s="12"/>
      <c r="N75" s="12">
        <v>300</v>
      </c>
      <c r="O75" s="12"/>
      <c r="P75" s="13"/>
      <c r="Q75" s="12">
        <f t="shared" ref="Q75:Q90" si="12">SUM(I75:P75)</f>
        <v>300</v>
      </c>
      <c r="R75" s="12">
        <f t="shared" ref="R75:R90" si="13">$Q75/$H75</f>
        <v>1</v>
      </c>
      <c r="S75" s="57"/>
      <c r="T75" s="15">
        <v>0.13</v>
      </c>
      <c r="U75" s="15">
        <f t="shared" ref="U75:U90" si="14">$R75*$T75</f>
        <v>0.13</v>
      </c>
      <c r="V75" s="43">
        <f>SUM(U75:U90)</f>
        <v>2.4900000000000002</v>
      </c>
      <c r="W75" s="3">
        <f>V75*100/$V$144</f>
        <v>7.2637106184364084</v>
      </c>
    </row>
    <row r="76" spans="1:23" x14ac:dyDescent="0.2">
      <c r="A76" s="11" t="s">
        <v>78</v>
      </c>
      <c r="B76" s="11" t="s">
        <v>79</v>
      </c>
      <c r="C76" s="11" t="s">
        <v>78</v>
      </c>
      <c r="D76" s="11" t="s">
        <v>275</v>
      </c>
      <c r="E76" s="12">
        <v>40</v>
      </c>
      <c r="F76" s="12">
        <v>150</v>
      </c>
      <c r="G76" s="12">
        <v>10</v>
      </c>
      <c r="H76" s="12">
        <v>300</v>
      </c>
      <c r="I76" s="12"/>
      <c r="J76" s="12"/>
      <c r="K76" s="12"/>
      <c r="L76" s="12"/>
      <c r="M76" s="12"/>
      <c r="N76" s="12">
        <v>300</v>
      </c>
      <c r="O76" s="12"/>
      <c r="P76" s="13"/>
      <c r="Q76" s="12">
        <f t="shared" si="12"/>
        <v>300</v>
      </c>
      <c r="R76" s="12">
        <f t="shared" si="13"/>
        <v>1</v>
      </c>
      <c r="S76" s="57"/>
      <c r="T76" s="15">
        <v>0.13</v>
      </c>
      <c r="U76" s="15">
        <f t="shared" si="14"/>
        <v>0.13</v>
      </c>
    </row>
    <row r="77" spans="1:23" x14ac:dyDescent="0.2">
      <c r="A77" s="36" t="s">
        <v>240</v>
      </c>
      <c r="B77" s="36" t="s">
        <v>79</v>
      </c>
      <c r="C77" s="31" t="s">
        <v>241</v>
      </c>
      <c r="D77" s="36" t="s">
        <v>277</v>
      </c>
      <c r="E77" s="12">
        <v>40</v>
      </c>
      <c r="F77" s="12">
        <v>150</v>
      </c>
      <c r="G77" s="12">
        <v>10</v>
      </c>
      <c r="H77" s="12">
        <v>300</v>
      </c>
      <c r="I77" s="12">
        <v>300</v>
      </c>
      <c r="J77" s="12"/>
      <c r="K77" s="12"/>
      <c r="L77" s="12"/>
      <c r="M77" s="12"/>
      <c r="N77" s="12"/>
      <c r="O77" s="12"/>
      <c r="P77" s="13"/>
      <c r="Q77" s="12">
        <f t="shared" si="12"/>
        <v>300</v>
      </c>
      <c r="R77" s="12">
        <f t="shared" si="13"/>
        <v>1</v>
      </c>
      <c r="S77" s="57"/>
      <c r="T77" s="15">
        <v>0.13</v>
      </c>
      <c r="U77" s="15">
        <f t="shared" si="14"/>
        <v>0.13</v>
      </c>
    </row>
    <row r="78" spans="1:23" x14ac:dyDescent="0.2">
      <c r="A78" s="11" t="s">
        <v>80</v>
      </c>
      <c r="B78" s="11" t="s">
        <v>81</v>
      </c>
      <c r="C78" s="11" t="s">
        <v>80</v>
      </c>
      <c r="D78" s="11" t="s">
        <v>275</v>
      </c>
      <c r="E78" s="12">
        <v>40</v>
      </c>
      <c r="F78" s="12">
        <v>200</v>
      </c>
      <c r="G78" s="12">
        <v>10</v>
      </c>
      <c r="H78" s="12">
        <v>150</v>
      </c>
      <c r="I78" s="12"/>
      <c r="J78" s="12"/>
      <c r="K78" s="12"/>
      <c r="L78" s="12"/>
      <c r="M78" s="12"/>
      <c r="N78" s="12"/>
      <c r="O78" s="12"/>
      <c r="P78" s="13"/>
      <c r="Q78" s="12">
        <f t="shared" si="12"/>
        <v>0</v>
      </c>
      <c r="R78" s="12">
        <f t="shared" si="13"/>
        <v>0</v>
      </c>
      <c r="S78" s="57"/>
      <c r="T78" s="15">
        <v>0.13</v>
      </c>
      <c r="U78" s="15">
        <f t="shared" si="14"/>
        <v>0</v>
      </c>
    </row>
    <row r="79" spans="1:23" x14ac:dyDescent="0.2">
      <c r="A79" s="11" t="s">
        <v>82</v>
      </c>
      <c r="B79" s="11" t="s">
        <v>83</v>
      </c>
      <c r="C79" s="11" t="s">
        <v>82</v>
      </c>
      <c r="D79" s="11" t="s">
        <v>275</v>
      </c>
      <c r="E79" s="12">
        <v>40</v>
      </c>
      <c r="F79" s="12">
        <v>300</v>
      </c>
      <c r="G79" s="12">
        <v>10</v>
      </c>
      <c r="H79" s="12">
        <v>150</v>
      </c>
      <c r="I79" s="12"/>
      <c r="J79" s="12"/>
      <c r="K79" s="12">
        <v>150</v>
      </c>
      <c r="L79" s="12"/>
      <c r="M79" s="12"/>
      <c r="N79" s="12"/>
      <c r="O79" s="12"/>
      <c r="P79" s="13"/>
      <c r="Q79" s="12">
        <f t="shared" si="12"/>
        <v>150</v>
      </c>
      <c r="R79" s="12">
        <f t="shared" si="13"/>
        <v>1</v>
      </c>
      <c r="S79" s="57"/>
      <c r="T79" s="15">
        <v>0.13</v>
      </c>
      <c r="U79" s="15">
        <f t="shared" si="14"/>
        <v>0.13</v>
      </c>
    </row>
    <row r="80" spans="1:23" x14ac:dyDescent="0.2">
      <c r="A80" s="36" t="s">
        <v>183</v>
      </c>
      <c r="B80" s="36" t="s">
        <v>83</v>
      </c>
      <c r="C80" s="36">
        <v>90447300</v>
      </c>
      <c r="D80" s="36" t="s">
        <v>277</v>
      </c>
      <c r="E80" s="12" t="s">
        <v>89</v>
      </c>
      <c r="F80" s="12">
        <v>300</v>
      </c>
      <c r="G80" s="12">
        <v>10</v>
      </c>
      <c r="H80" s="12">
        <v>150</v>
      </c>
      <c r="I80" s="12"/>
      <c r="J80" s="12">
        <v>150</v>
      </c>
      <c r="K80" s="12">
        <v>150</v>
      </c>
      <c r="L80" s="12"/>
      <c r="M80" s="12"/>
      <c r="N80" s="12"/>
      <c r="O80" s="12"/>
      <c r="P80" s="13"/>
      <c r="Q80" s="12">
        <f t="shared" si="12"/>
        <v>300</v>
      </c>
      <c r="R80" s="12">
        <f t="shared" si="13"/>
        <v>2</v>
      </c>
      <c r="S80" s="57"/>
      <c r="T80" s="15">
        <v>0.13</v>
      </c>
      <c r="U80" s="15">
        <f t="shared" si="14"/>
        <v>0.26</v>
      </c>
    </row>
    <row r="81" spans="1:23" x14ac:dyDescent="0.2">
      <c r="A81" s="11" t="s">
        <v>84</v>
      </c>
      <c r="B81" s="11" t="s">
        <v>85</v>
      </c>
      <c r="C81" s="11" t="s">
        <v>84</v>
      </c>
      <c r="D81" s="11" t="s">
        <v>275</v>
      </c>
      <c r="E81" s="12">
        <v>40</v>
      </c>
      <c r="F81" s="12">
        <v>450</v>
      </c>
      <c r="G81" s="12">
        <v>10</v>
      </c>
      <c r="H81" s="12">
        <v>100</v>
      </c>
      <c r="I81" s="12"/>
      <c r="J81" s="12"/>
      <c r="K81" s="12">
        <v>100</v>
      </c>
      <c r="L81" s="12"/>
      <c r="M81" s="12"/>
      <c r="N81" s="12"/>
      <c r="O81" s="12"/>
      <c r="P81" s="13"/>
      <c r="Q81" s="12">
        <f t="shared" si="12"/>
        <v>100</v>
      </c>
      <c r="R81" s="12">
        <f t="shared" si="13"/>
        <v>1</v>
      </c>
      <c r="S81" s="57"/>
      <c r="T81" s="15">
        <v>0.13</v>
      </c>
      <c r="U81" s="15">
        <f t="shared" si="14"/>
        <v>0.13</v>
      </c>
    </row>
    <row r="82" spans="1:23" x14ac:dyDescent="0.2">
      <c r="A82" s="36" t="s">
        <v>184</v>
      </c>
      <c r="B82" s="36" t="s">
        <v>85</v>
      </c>
      <c r="C82" s="36">
        <v>90447400</v>
      </c>
      <c r="D82" s="36" t="s">
        <v>277</v>
      </c>
      <c r="E82" s="12" t="s">
        <v>89</v>
      </c>
      <c r="F82" s="12">
        <v>450</v>
      </c>
      <c r="G82" s="12">
        <v>10</v>
      </c>
      <c r="H82" s="12">
        <v>100</v>
      </c>
      <c r="I82" s="12"/>
      <c r="J82" s="12"/>
      <c r="K82" s="12">
        <v>200</v>
      </c>
      <c r="L82" s="12"/>
      <c r="M82" s="12"/>
      <c r="N82" s="12"/>
      <c r="O82" s="12"/>
      <c r="P82" s="13"/>
      <c r="Q82" s="12">
        <f t="shared" si="12"/>
        <v>200</v>
      </c>
      <c r="R82" s="12">
        <f t="shared" si="13"/>
        <v>2</v>
      </c>
      <c r="S82" s="57"/>
      <c r="T82" s="15">
        <v>0.13</v>
      </c>
      <c r="U82" s="15">
        <f t="shared" si="14"/>
        <v>0.26</v>
      </c>
    </row>
    <row r="83" spans="1:23" x14ac:dyDescent="0.2">
      <c r="A83" s="11" t="s">
        <v>86</v>
      </c>
      <c r="B83" s="11" t="s">
        <v>87</v>
      </c>
      <c r="C83" s="11" t="s">
        <v>86</v>
      </c>
      <c r="D83" s="11" t="s">
        <v>275</v>
      </c>
      <c r="E83" s="12">
        <v>40</v>
      </c>
      <c r="F83" s="12">
        <v>600</v>
      </c>
      <c r="G83" s="12">
        <v>10</v>
      </c>
      <c r="H83" s="12">
        <v>50</v>
      </c>
      <c r="I83" s="12"/>
      <c r="J83" s="12"/>
      <c r="K83" s="12"/>
      <c r="L83" s="12"/>
      <c r="M83" s="12"/>
      <c r="N83" s="12"/>
      <c r="O83" s="12"/>
      <c r="P83" s="13"/>
      <c r="Q83" s="12">
        <f t="shared" si="12"/>
        <v>0</v>
      </c>
      <c r="R83" s="12">
        <f t="shared" si="13"/>
        <v>0</v>
      </c>
      <c r="S83" s="57"/>
      <c r="T83" s="15">
        <v>0.09</v>
      </c>
      <c r="U83" s="15">
        <f t="shared" si="14"/>
        <v>0</v>
      </c>
    </row>
    <row r="84" spans="1:23" x14ac:dyDescent="0.2">
      <c r="A84" s="36" t="s">
        <v>88</v>
      </c>
      <c r="B84" s="36" t="s">
        <v>87</v>
      </c>
      <c r="C84" s="36">
        <v>90447600</v>
      </c>
      <c r="D84" s="36" t="s">
        <v>277</v>
      </c>
      <c r="E84" s="12" t="s">
        <v>89</v>
      </c>
      <c r="F84" s="12">
        <v>600</v>
      </c>
      <c r="G84" s="12">
        <v>10</v>
      </c>
      <c r="H84" s="12">
        <v>50</v>
      </c>
      <c r="I84" s="12"/>
      <c r="J84" s="12"/>
      <c r="K84" s="12"/>
      <c r="L84" s="12"/>
      <c r="M84" s="12"/>
      <c r="N84" s="12"/>
      <c r="O84" s="12"/>
      <c r="P84" s="13"/>
      <c r="Q84" s="12">
        <f t="shared" si="12"/>
        <v>0</v>
      </c>
      <c r="R84" s="12">
        <f t="shared" si="13"/>
        <v>0</v>
      </c>
      <c r="S84" s="57"/>
      <c r="T84" s="15">
        <v>0.09</v>
      </c>
      <c r="U84" s="15">
        <f t="shared" si="14"/>
        <v>0</v>
      </c>
    </row>
    <row r="85" spans="1:23" x14ac:dyDescent="0.2">
      <c r="A85" s="11" t="s">
        <v>90</v>
      </c>
      <c r="B85" s="11" t="s">
        <v>91</v>
      </c>
      <c r="C85" s="11" t="s">
        <v>90</v>
      </c>
      <c r="D85" s="11" t="s">
        <v>275</v>
      </c>
      <c r="E85" s="12">
        <v>40</v>
      </c>
      <c r="F85" s="12">
        <v>750</v>
      </c>
      <c r="G85" s="12">
        <v>10</v>
      </c>
      <c r="H85" s="12">
        <v>50</v>
      </c>
      <c r="I85" s="12"/>
      <c r="J85" s="12"/>
      <c r="K85" s="12"/>
      <c r="L85" s="12"/>
      <c r="M85" s="12"/>
      <c r="N85" s="12"/>
      <c r="O85" s="12"/>
      <c r="P85" s="13"/>
      <c r="Q85" s="12">
        <f t="shared" si="12"/>
        <v>0</v>
      </c>
      <c r="R85" s="12">
        <f t="shared" si="13"/>
        <v>0</v>
      </c>
      <c r="S85" s="57"/>
      <c r="T85" s="15">
        <v>0.13</v>
      </c>
      <c r="U85" s="15">
        <f t="shared" si="14"/>
        <v>0</v>
      </c>
    </row>
    <row r="86" spans="1:23" x14ac:dyDescent="0.2">
      <c r="A86" s="11" t="s">
        <v>92</v>
      </c>
      <c r="B86" s="11" t="s">
        <v>93</v>
      </c>
      <c r="C86" s="11" t="s">
        <v>92</v>
      </c>
      <c r="D86" s="11" t="s">
        <v>275</v>
      </c>
      <c r="E86" s="12">
        <v>40</v>
      </c>
      <c r="F86" s="12">
        <v>900</v>
      </c>
      <c r="G86" s="12">
        <v>10</v>
      </c>
      <c r="H86" s="12">
        <v>50</v>
      </c>
      <c r="I86" s="12"/>
      <c r="J86" s="12"/>
      <c r="K86" s="12">
        <v>50</v>
      </c>
      <c r="L86" s="12"/>
      <c r="M86" s="12"/>
      <c r="N86" s="12"/>
      <c r="O86" s="12"/>
      <c r="P86" s="13"/>
      <c r="Q86" s="12">
        <f t="shared" si="12"/>
        <v>50</v>
      </c>
      <c r="R86" s="12">
        <f t="shared" si="13"/>
        <v>1</v>
      </c>
      <c r="S86" s="57"/>
      <c r="T86" s="15">
        <v>0.13</v>
      </c>
      <c r="U86" s="15">
        <f t="shared" si="14"/>
        <v>0.13</v>
      </c>
    </row>
    <row r="87" spans="1:23" x14ac:dyDescent="0.2">
      <c r="A87" s="36" t="s">
        <v>185</v>
      </c>
      <c r="B87" s="36" t="s">
        <v>93</v>
      </c>
      <c r="C87" s="36">
        <v>90447700</v>
      </c>
      <c r="D87" s="36" t="s">
        <v>277</v>
      </c>
      <c r="E87" s="12" t="s">
        <v>89</v>
      </c>
      <c r="F87" s="12">
        <v>900</v>
      </c>
      <c r="G87" s="12">
        <v>10</v>
      </c>
      <c r="H87" s="12">
        <v>50</v>
      </c>
      <c r="I87" s="12"/>
      <c r="J87" s="12"/>
      <c r="K87" s="12">
        <v>50</v>
      </c>
      <c r="L87" s="12"/>
      <c r="M87" s="12"/>
      <c r="N87" s="12">
        <v>100</v>
      </c>
      <c r="O87" s="12"/>
      <c r="P87" s="13"/>
      <c r="Q87" s="12">
        <f t="shared" si="12"/>
        <v>150</v>
      </c>
      <c r="R87" s="12">
        <f t="shared" si="13"/>
        <v>3</v>
      </c>
      <c r="S87" s="57"/>
      <c r="T87" s="15">
        <v>0.13</v>
      </c>
      <c r="U87" s="15">
        <f t="shared" si="14"/>
        <v>0.39</v>
      </c>
    </row>
    <row r="88" spans="1:23" x14ac:dyDescent="0.2">
      <c r="A88" s="11" t="s">
        <v>94</v>
      </c>
      <c r="B88" s="11" t="s">
        <v>95</v>
      </c>
      <c r="C88" s="11" t="s">
        <v>94</v>
      </c>
      <c r="D88" s="11" t="s">
        <v>275</v>
      </c>
      <c r="E88" s="12">
        <v>40</v>
      </c>
      <c r="F88" s="12">
        <v>1200</v>
      </c>
      <c r="G88" s="12">
        <v>5</v>
      </c>
      <c r="H88" s="12">
        <v>25</v>
      </c>
      <c r="I88" s="12"/>
      <c r="J88" s="12"/>
      <c r="K88" s="12">
        <v>200</v>
      </c>
      <c r="L88" s="12"/>
      <c r="M88" s="12"/>
      <c r="N88" s="12">
        <v>50</v>
      </c>
      <c r="O88" s="12"/>
      <c r="P88" s="13"/>
      <c r="Q88" s="12">
        <f t="shared" si="12"/>
        <v>250</v>
      </c>
      <c r="R88" s="12">
        <f t="shared" si="13"/>
        <v>10</v>
      </c>
      <c r="S88" s="57"/>
      <c r="T88" s="15">
        <v>0.08</v>
      </c>
      <c r="U88" s="15">
        <f t="shared" si="14"/>
        <v>0.8</v>
      </c>
    </row>
    <row r="89" spans="1:23" x14ac:dyDescent="0.2">
      <c r="A89" s="36" t="s">
        <v>376</v>
      </c>
      <c r="B89" s="36" t="s">
        <v>377</v>
      </c>
      <c r="C89" s="31" t="s">
        <v>378</v>
      </c>
      <c r="D89" s="36" t="s">
        <v>277</v>
      </c>
      <c r="E89" s="12">
        <v>40</v>
      </c>
      <c r="F89" s="12">
        <v>1800</v>
      </c>
      <c r="G89" s="12">
        <v>5</v>
      </c>
      <c r="H89" s="12">
        <v>20</v>
      </c>
      <c r="I89" s="12"/>
      <c r="J89" s="12"/>
      <c r="K89" s="12"/>
      <c r="L89" s="12"/>
      <c r="M89" s="12"/>
      <c r="N89" s="12"/>
      <c r="O89" s="12"/>
      <c r="P89" s="13"/>
      <c r="Q89" s="12">
        <f t="shared" si="12"/>
        <v>0</v>
      </c>
      <c r="R89" s="12">
        <f t="shared" si="13"/>
        <v>0</v>
      </c>
      <c r="S89" s="57"/>
      <c r="T89" s="15">
        <v>0.14000000000000001</v>
      </c>
      <c r="U89" s="15">
        <f t="shared" si="14"/>
        <v>0</v>
      </c>
    </row>
    <row r="90" spans="1:23" x14ac:dyDescent="0.2">
      <c r="A90" s="11" t="s">
        <v>220</v>
      </c>
      <c r="B90" s="11" t="s">
        <v>221</v>
      </c>
      <c r="C90" s="11" t="s">
        <v>220</v>
      </c>
      <c r="D90" s="11" t="s">
        <v>275</v>
      </c>
      <c r="E90" s="12">
        <v>40</v>
      </c>
      <c r="F90" s="12">
        <v>2000</v>
      </c>
      <c r="G90" s="12">
        <v>5</v>
      </c>
      <c r="H90" s="12">
        <v>25</v>
      </c>
      <c r="I90" s="12"/>
      <c r="J90" s="12"/>
      <c r="K90" s="12"/>
      <c r="L90" s="12"/>
      <c r="M90" s="12"/>
      <c r="N90" s="12"/>
      <c r="O90" s="12"/>
      <c r="P90" s="13"/>
      <c r="Q90" s="12">
        <f t="shared" si="12"/>
        <v>0</v>
      </c>
      <c r="R90" s="12">
        <f t="shared" si="13"/>
        <v>0</v>
      </c>
      <c r="S90" s="57"/>
      <c r="T90" s="15">
        <v>0.08</v>
      </c>
      <c r="U90" s="15">
        <f t="shared" si="14"/>
        <v>0</v>
      </c>
      <c r="V90" s="43"/>
    </row>
    <row r="91" spans="1:23" x14ac:dyDescent="0.2">
      <c r="A91" s="8" t="s">
        <v>96</v>
      </c>
      <c r="B91" s="8"/>
      <c r="C91" s="8"/>
      <c r="D91" s="8"/>
      <c r="E91" s="20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8"/>
      <c r="Q91" s="12"/>
      <c r="R91" s="12"/>
      <c r="S91" s="57"/>
      <c r="T91" s="12"/>
      <c r="U91" s="15"/>
    </row>
    <row r="92" spans="1:23" x14ac:dyDescent="0.2">
      <c r="A92" s="11" t="s">
        <v>299</v>
      </c>
      <c r="B92" s="11" t="s">
        <v>300</v>
      </c>
      <c r="C92" s="11" t="s">
        <v>299</v>
      </c>
      <c r="D92" s="11" t="s">
        <v>275</v>
      </c>
      <c r="E92" s="12">
        <v>50</v>
      </c>
      <c r="F92" s="12">
        <v>100</v>
      </c>
      <c r="G92" s="12">
        <v>10</v>
      </c>
      <c r="H92" s="12">
        <v>150</v>
      </c>
      <c r="I92" s="12"/>
      <c r="J92" s="12"/>
      <c r="K92" s="12"/>
      <c r="L92" s="12"/>
      <c r="M92" s="12"/>
      <c r="N92" s="12">
        <v>300</v>
      </c>
      <c r="O92" s="12"/>
      <c r="P92" s="13"/>
      <c r="Q92" s="12">
        <f t="shared" ref="Q92:Q108" si="15">SUM(I92:P92)</f>
        <v>300</v>
      </c>
      <c r="R92" s="12">
        <f t="shared" ref="R92:R108" si="16">$Q92/$H92</f>
        <v>2</v>
      </c>
      <c r="S92" s="57"/>
      <c r="T92" s="15">
        <v>0.1</v>
      </c>
      <c r="U92" s="15">
        <f t="shared" ref="U92:U108" si="17">$R92*$T92</f>
        <v>0.2</v>
      </c>
      <c r="V92" s="43">
        <f>SUM(U92:U108)</f>
        <v>3.22</v>
      </c>
      <c r="W92" s="3">
        <f>V92*100/$V$144</f>
        <v>9.3932322053675623</v>
      </c>
    </row>
    <row r="93" spans="1:23" x14ac:dyDescent="0.2">
      <c r="A93" s="11" t="s">
        <v>97</v>
      </c>
      <c r="B93" s="11" t="s">
        <v>98</v>
      </c>
      <c r="C93" s="11" t="s">
        <v>97</v>
      </c>
      <c r="D93" s="11" t="s">
        <v>275</v>
      </c>
      <c r="E93" s="12">
        <v>50</v>
      </c>
      <c r="F93" s="12">
        <v>150</v>
      </c>
      <c r="G93" s="12">
        <v>10</v>
      </c>
      <c r="H93" s="12">
        <v>150</v>
      </c>
      <c r="I93" s="12"/>
      <c r="J93" s="12"/>
      <c r="K93" s="12">
        <v>150</v>
      </c>
      <c r="L93" s="12"/>
      <c r="M93" s="12">
        <v>150</v>
      </c>
      <c r="N93" s="12"/>
      <c r="O93" s="12"/>
      <c r="P93" s="13"/>
      <c r="Q93" s="12">
        <f t="shared" si="15"/>
        <v>300</v>
      </c>
      <c r="R93" s="12">
        <f t="shared" si="16"/>
        <v>2</v>
      </c>
      <c r="S93" s="57"/>
      <c r="T93" s="15">
        <v>0.1</v>
      </c>
      <c r="U93" s="15">
        <f t="shared" si="17"/>
        <v>0.2</v>
      </c>
    </row>
    <row r="94" spans="1:23" x14ac:dyDescent="0.2">
      <c r="A94" s="36" t="s">
        <v>235</v>
      </c>
      <c r="B94" s="36" t="s">
        <v>98</v>
      </c>
      <c r="C94" s="36">
        <v>90448200</v>
      </c>
      <c r="D94" s="36" t="s">
        <v>277</v>
      </c>
      <c r="E94" s="12" t="s">
        <v>102</v>
      </c>
      <c r="F94" s="12">
        <v>150</v>
      </c>
      <c r="G94" s="12">
        <v>10</v>
      </c>
      <c r="H94" s="12">
        <v>150</v>
      </c>
      <c r="I94" s="12"/>
      <c r="J94" s="12"/>
      <c r="K94" s="12">
        <v>300</v>
      </c>
      <c r="L94" s="12"/>
      <c r="M94" s="12"/>
      <c r="N94" s="12"/>
      <c r="O94" s="12"/>
      <c r="P94" s="13"/>
      <c r="Q94" s="12">
        <f t="shared" si="15"/>
        <v>300</v>
      </c>
      <c r="R94" s="12">
        <f t="shared" si="16"/>
        <v>2</v>
      </c>
      <c r="S94" s="57"/>
      <c r="T94" s="15">
        <v>0.1</v>
      </c>
      <c r="U94" s="15">
        <f t="shared" si="17"/>
        <v>0.2</v>
      </c>
    </row>
    <row r="95" spans="1:23" x14ac:dyDescent="0.2">
      <c r="A95" s="11" t="s">
        <v>224</v>
      </c>
      <c r="B95" s="11" t="s">
        <v>225</v>
      </c>
      <c r="C95" s="11" t="s">
        <v>224</v>
      </c>
      <c r="D95" s="11" t="s">
        <v>275</v>
      </c>
      <c r="E95" s="12">
        <v>50</v>
      </c>
      <c r="F95" s="12">
        <v>200</v>
      </c>
      <c r="G95" s="12">
        <v>10</v>
      </c>
      <c r="H95" s="12">
        <v>150</v>
      </c>
      <c r="I95" s="12"/>
      <c r="J95" s="12"/>
      <c r="K95" s="12">
        <v>150</v>
      </c>
      <c r="L95" s="12"/>
      <c r="M95" s="12"/>
      <c r="N95" s="12"/>
      <c r="O95" s="12"/>
      <c r="P95" s="13"/>
      <c r="Q95" s="12">
        <f t="shared" si="15"/>
        <v>150</v>
      </c>
      <c r="R95" s="12">
        <f t="shared" si="16"/>
        <v>1</v>
      </c>
      <c r="S95" s="57"/>
      <c r="T95" s="15">
        <v>0.1</v>
      </c>
      <c r="U95" s="15">
        <f t="shared" si="17"/>
        <v>0.1</v>
      </c>
    </row>
    <row r="96" spans="1:23" x14ac:dyDescent="0.2">
      <c r="A96" s="11" t="s">
        <v>99</v>
      </c>
      <c r="B96" s="11" t="s">
        <v>100</v>
      </c>
      <c r="C96" s="11" t="s">
        <v>99</v>
      </c>
      <c r="D96" s="11" t="s">
        <v>275</v>
      </c>
      <c r="E96" s="12">
        <v>50</v>
      </c>
      <c r="F96" s="12">
        <v>300</v>
      </c>
      <c r="G96" s="12">
        <v>10</v>
      </c>
      <c r="H96" s="12">
        <v>75</v>
      </c>
      <c r="I96" s="12"/>
      <c r="J96" s="12"/>
      <c r="K96" s="12">
        <v>150</v>
      </c>
      <c r="L96" s="12"/>
      <c r="M96" s="12"/>
      <c r="N96" s="12"/>
      <c r="O96" s="12"/>
      <c r="P96" s="13"/>
      <c r="Q96" s="12">
        <f t="shared" si="15"/>
        <v>150</v>
      </c>
      <c r="R96" s="12">
        <f t="shared" si="16"/>
        <v>2</v>
      </c>
      <c r="S96" s="57"/>
      <c r="T96" s="15">
        <v>0.1</v>
      </c>
      <c r="U96" s="15">
        <f t="shared" si="17"/>
        <v>0.2</v>
      </c>
    </row>
    <row r="97" spans="1:23" x14ac:dyDescent="0.2">
      <c r="A97" s="36" t="s">
        <v>101</v>
      </c>
      <c r="B97" s="36" t="s">
        <v>100</v>
      </c>
      <c r="C97" s="36">
        <v>90448300</v>
      </c>
      <c r="D97" s="36" t="s">
        <v>277</v>
      </c>
      <c r="E97" s="12" t="s">
        <v>102</v>
      </c>
      <c r="F97" s="12">
        <v>300</v>
      </c>
      <c r="G97" s="12">
        <v>10</v>
      </c>
      <c r="H97" s="12">
        <v>75</v>
      </c>
      <c r="I97" s="12"/>
      <c r="J97" s="12"/>
      <c r="K97" s="12"/>
      <c r="L97" s="12">
        <v>525</v>
      </c>
      <c r="M97" s="12">
        <v>300</v>
      </c>
      <c r="N97" s="12">
        <v>300</v>
      </c>
      <c r="O97" s="12"/>
      <c r="P97" s="13"/>
      <c r="Q97" s="12">
        <f t="shared" si="15"/>
        <v>1125</v>
      </c>
      <c r="R97" s="12">
        <f t="shared" si="16"/>
        <v>15</v>
      </c>
      <c r="S97" s="57"/>
      <c r="T97" s="15">
        <v>0.1</v>
      </c>
      <c r="U97" s="15">
        <f t="shared" si="17"/>
        <v>1.5</v>
      </c>
    </row>
    <row r="98" spans="1:23" x14ac:dyDescent="0.2">
      <c r="A98" s="11" t="s">
        <v>103</v>
      </c>
      <c r="B98" s="11" t="s">
        <v>104</v>
      </c>
      <c r="C98" s="11" t="s">
        <v>103</v>
      </c>
      <c r="D98" s="11" t="s">
        <v>275</v>
      </c>
      <c r="E98" s="12">
        <v>50</v>
      </c>
      <c r="F98" s="12">
        <v>450</v>
      </c>
      <c r="G98" s="12">
        <v>10</v>
      </c>
      <c r="H98" s="12">
        <v>50</v>
      </c>
      <c r="I98" s="12"/>
      <c r="J98" s="12"/>
      <c r="K98" s="12"/>
      <c r="L98" s="12"/>
      <c r="M98" s="12"/>
      <c r="N98" s="12"/>
      <c r="O98" s="12"/>
      <c r="P98" s="13"/>
      <c r="Q98" s="12">
        <f t="shared" si="15"/>
        <v>0</v>
      </c>
      <c r="R98" s="12">
        <f t="shared" si="16"/>
        <v>0</v>
      </c>
      <c r="S98" s="57"/>
      <c r="T98" s="15">
        <v>0.1</v>
      </c>
      <c r="U98" s="15">
        <f t="shared" si="17"/>
        <v>0</v>
      </c>
    </row>
    <row r="99" spans="1:23" x14ac:dyDescent="0.2">
      <c r="A99" s="36" t="s">
        <v>186</v>
      </c>
      <c r="B99" s="36" t="s">
        <v>104</v>
      </c>
      <c r="C99" s="36">
        <v>90448400</v>
      </c>
      <c r="D99" s="36" t="s">
        <v>277</v>
      </c>
      <c r="E99" s="12" t="s">
        <v>102</v>
      </c>
      <c r="F99" s="12">
        <v>450</v>
      </c>
      <c r="G99" s="12">
        <v>10</v>
      </c>
      <c r="H99" s="12">
        <v>50</v>
      </c>
      <c r="I99" s="12"/>
      <c r="J99" s="12"/>
      <c r="K99" s="12">
        <v>150</v>
      </c>
      <c r="L99" s="12"/>
      <c r="M99" s="12"/>
      <c r="N99" s="12"/>
      <c r="O99" s="12"/>
      <c r="P99" s="13"/>
      <c r="Q99" s="12">
        <f t="shared" si="15"/>
        <v>150</v>
      </c>
      <c r="R99" s="12">
        <f t="shared" si="16"/>
        <v>3</v>
      </c>
      <c r="S99" s="57"/>
      <c r="T99" s="15">
        <v>0.1</v>
      </c>
      <c r="U99" s="15">
        <f t="shared" si="17"/>
        <v>0.30000000000000004</v>
      </c>
    </row>
    <row r="100" spans="1:23" x14ac:dyDescent="0.2">
      <c r="A100" s="11" t="s">
        <v>105</v>
      </c>
      <c r="B100" s="11" t="s">
        <v>106</v>
      </c>
      <c r="C100" s="11" t="s">
        <v>105</v>
      </c>
      <c r="D100" s="11" t="s">
        <v>275</v>
      </c>
      <c r="E100" s="12">
        <v>50</v>
      </c>
      <c r="F100" s="12">
        <v>600</v>
      </c>
      <c r="G100" s="12">
        <v>10</v>
      </c>
      <c r="H100" s="12">
        <v>50</v>
      </c>
      <c r="I100" s="12"/>
      <c r="J100" s="12"/>
      <c r="K100" s="12"/>
      <c r="L100" s="12"/>
      <c r="M100" s="12"/>
      <c r="N100" s="12"/>
      <c r="O100" s="12"/>
      <c r="P100" s="13"/>
      <c r="Q100" s="12">
        <f t="shared" si="15"/>
        <v>0</v>
      </c>
      <c r="R100" s="12">
        <f t="shared" si="16"/>
        <v>0</v>
      </c>
      <c r="S100" s="57"/>
      <c r="T100" s="15">
        <v>0.13</v>
      </c>
      <c r="U100" s="15">
        <f t="shared" si="17"/>
        <v>0</v>
      </c>
    </row>
    <row r="101" spans="1:23" x14ac:dyDescent="0.2">
      <c r="A101" s="36" t="s">
        <v>107</v>
      </c>
      <c r="B101" s="36" t="s">
        <v>106</v>
      </c>
      <c r="C101" s="36">
        <v>90448600</v>
      </c>
      <c r="D101" s="36" t="s">
        <v>277</v>
      </c>
      <c r="E101" s="12" t="s">
        <v>102</v>
      </c>
      <c r="F101" s="12">
        <v>600</v>
      </c>
      <c r="G101" s="12">
        <v>10</v>
      </c>
      <c r="H101" s="12">
        <v>50</v>
      </c>
      <c r="I101" s="12"/>
      <c r="J101" s="12"/>
      <c r="K101" s="12"/>
      <c r="L101" s="12"/>
      <c r="M101" s="12"/>
      <c r="N101" s="12">
        <v>200</v>
      </c>
      <c r="O101" s="12"/>
      <c r="P101" s="13"/>
      <c r="Q101" s="12">
        <f t="shared" si="15"/>
        <v>200</v>
      </c>
      <c r="R101" s="12">
        <f t="shared" si="16"/>
        <v>4</v>
      </c>
      <c r="S101" s="57"/>
      <c r="T101" s="15">
        <v>0.13</v>
      </c>
      <c r="U101" s="15">
        <f t="shared" si="17"/>
        <v>0.52</v>
      </c>
    </row>
    <row r="102" spans="1:23" x14ac:dyDescent="0.2">
      <c r="A102" s="36" t="s">
        <v>266</v>
      </c>
      <c r="B102" s="36" t="s">
        <v>267</v>
      </c>
      <c r="C102" s="36">
        <v>90448605</v>
      </c>
      <c r="D102" s="36" t="s">
        <v>277</v>
      </c>
      <c r="E102" s="12" t="s">
        <v>102</v>
      </c>
      <c r="F102" s="12">
        <v>700</v>
      </c>
      <c r="G102" s="12">
        <v>5</v>
      </c>
      <c r="H102" s="12">
        <v>25</v>
      </c>
      <c r="I102" s="12"/>
      <c r="J102" s="12"/>
      <c r="K102" s="12"/>
      <c r="L102" s="12"/>
      <c r="M102" s="12"/>
      <c r="N102" s="12"/>
      <c r="O102" s="12"/>
      <c r="P102" s="13"/>
      <c r="Q102" s="12">
        <f t="shared" si="15"/>
        <v>0</v>
      </c>
      <c r="R102" s="12">
        <f t="shared" si="16"/>
        <v>0</v>
      </c>
      <c r="S102" s="57"/>
      <c r="T102" s="15">
        <v>0.1</v>
      </c>
      <c r="U102" s="15">
        <f t="shared" si="17"/>
        <v>0</v>
      </c>
    </row>
    <row r="103" spans="1:23" x14ac:dyDescent="0.2">
      <c r="A103" s="11" t="s">
        <v>202</v>
      </c>
      <c r="B103" s="11" t="s">
        <v>203</v>
      </c>
      <c r="C103" s="11" t="s">
        <v>202</v>
      </c>
      <c r="D103" s="11" t="s">
        <v>275</v>
      </c>
      <c r="E103" s="12">
        <v>50</v>
      </c>
      <c r="F103" s="12">
        <v>750</v>
      </c>
      <c r="G103" s="12">
        <v>5</v>
      </c>
      <c r="H103" s="12">
        <v>25</v>
      </c>
      <c r="I103" s="12"/>
      <c r="J103" s="12"/>
      <c r="K103" s="12"/>
      <c r="L103" s="12"/>
      <c r="M103" s="12"/>
      <c r="N103" s="12"/>
      <c r="O103" s="12"/>
      <c r="P103" s="13"/>
      <c r="Q103" s="12">
        <f t="shared" si="15"/>
        <v>0</v>
      </c>
      <c r="R103" s="12">
        <f t="shared" si="16"/>
        <v>0</v>
      </c>
      <c r="S103" s="57"/>
      <c r="T103" s="15">
        <v>0.1</v>
      </c>
      <c r="U103" s="15">
        <f t="shared" si="17"/>
        <v>0</v>
      </c>
    </row>
    <row r="104" spans="1:23" x14ac:dyDescent="0.2">
      <c r="A104" s="11" t="s">
        <v>108</v>
      </c>
      <c r="B104" s="11" t="s">
        <v>109</v>
      </c>
      <c r="C104" s="11" t="s">
        <v>108</v>
      </c>
      <c r="D104" s="11" t="s">
        <v>275</v>
      </c>
      <c r="E104" s="12">
        <v>50</v>
      </c>
      <c r="F104" s="12">
        <v>900</v>
      </c>
      <c r="G104" s="12">
        <v>5</v>
      </c>
      <c r="H104" s="12">
        <v>25</v>
      </c>
      <c r="I104" s="12"/>
      <c r="J104" s="12"/>
      <c r="K104" s="12"/>
      <c r="L104" s="12"/>
      <c r="M104" s="12"/>
      <c r="N104" s="12"/>
      <c r="O104" s="12"/>
      <c r="P104" s="13"/>
      <c r="Q104" s="12">
        <f t="shared" si="15"/>
        <v>0</v>
      </c>
      <c r="R104" s="12">
        <f t="shared" si="16"/>
        <v>0</v>
      </c>
      <c r="S104" s="57"/>
      <c r="T104" s="15">
        <v>0.1</v>
      </c>
      <c r="U104" s="15">
        <f t="shared" si="17"/>
        <v>0</v>
      </c>
    </row>
    <row r="105" spans="1:23" x14ac:dyDescent="0.2">
      <c r="A105" s="36" t="s">
        <v>187</v>
      </c>
      <c r="B105" s="36" t="s">
        <v>109</v>
      </c>
      <c r="C105" s="36">
        <v>90448700</v>
      </c>
      <c r="D105" s="36" t="s">
        <v>277</v>
      </c>
      <c r="E105" s="12" t="s">
        <v>102</v>
      </c>
      <c r="F105" s="12">
        <v>900</v>
      </c>
      <c r="G105" s="12">
        <v>5</v>
      </c>
      <c r="H105" s="12">
        <v>25</v>
      </c>
      <c r="I105" s="12"/>
      <c r="J105" s="12"/>
      <c r="K105" s="12"/>
      <c r="L105" s="12"/>
      <c r="M105" s="12"/>
      <c r="N105" s="12"/>
      <c r="O105" s="12"/>
      <c r="P105" s="13"/>
      <c r="Q105" s="12">
        <f t="shared" si="15"/>
        <v>0</v>
      </c>
      <c r="R105" s="12">
        <f t="shared" si="16"/>
        <v>0</v>
      </c>
      <c r="S105" s="57"/>
      <c r="T105" s="15">
        <v>0.1</v>
      </c>
      <c r="U105" s="15">
        <f t="shared" si="17"/>
        <v>0</v>
      </c>
    </row>
    <row r="106" spans="1:23" x14ac:dyDescent="0.2">
      <c r="A106" s="11" t="s">
        <v>110</v>
      </c>
      <c r="B106" s="11" t="s">
        <v>111</v>
      </c>
      <c r="C106" s="11" t="s">
        <v>110</v>
      </c>
      <c r="D106" s="11" t="s">
        <v>275</v>
      </c>
      <c r="E106" s="12">
        <v>50</v>
      </c>
      <c r="F106" s="12">
        <v>1200</v>
      </c>
      <c r="G106" s="12">
        <v>5</v>
      </c>
      <c r="H106" s="12">
        <v>25</v>
      </c>
      <c r="I106" s="12"/>
      <c r="J106" s="12"/>
      <c r="K106" s="12"/>
      <c r="L106" s="12"/>
      <c r="M106" s="12"/>
      <c r="N106" s="12"/>
      <c r="O106" s="12"/>
      <c r="P106" s="13"/>
      <c r="Q106" s="12">
        <f t="shared" si="15"/>
        <v>0</v>
      </c>
      <c r="R106" s="12">
        <f t="shared" si="16"/>
        <v>0</v>
      </c>
      <c r="S106" s="57"/>
      <c r="T106" s="15">
        <v>0.13</v>
      </c>
      <c r="U106" s="15">
        <f t="shared" si="17"/>
        <v>0</v>
      </c>
    </row>
    <row r="107" spans="1:23" x14ac:dyDescent="0.2">
      <c r="A107" s="36" t="s">
        <v>204</v>
      </c>
      <c r="B107" s="36" t="s">
        <v>111</v>
      </c>
      <c r="C107" s="31" t="s">
        <v>205</v>
      </c>
      <c r="D107" s="36" t="s">
        <v>277</v>
      </c>
      <c r="E107" s="12">
        <v>50</v>
      </c>
      <c r="F107" s="12">
        <v>1200</v>
      </c>
      <c r="G107" s="12">
        <v>5</v>
      </c>
      <c r="H107" s="12">
        <v>25</v>
      </c>
      <c r="I107" s="12"/>
      <c r="J107" s="12"/>
      <c r="K107" s="12"/>
      <c r="L107" s="12"/>
      <c r="M107" s="12"/>
      <c r="N107" s="12"/>
      <c r="O107" s="12"/>
      <c r="P107" s="13"/>
      <c r="Q107" s="12">
        <f t="shared" si="15"/>
        <v>0</v>
      </c>
      <c r="R107" s="12">
        <f t="shared" si="16"/>
        <v>0</v>
      </c>
      <c r="S107" s="57"/>
      <c r="T107" s="15">
        <v>0.13</v>
      </c>
      <c r="U107" s="15">
        <f t="shared" si="17"/>
        <v>0</v>
      </c>
    </row>
    <row r="108" spans="1:23" x14ac:dyDescent="0.2">
      <c r="A108" s="36" t="s">
        <v>268</v>
      </c>
      <c r="B108" s="36" t="s">
        <v>269</v>
      </c>
      <c r="C108" s="31" t="s">
        <v>270</v>
      </c>
      <c r="D108" s="36" t="s">
        <v>277</v>
      </c>
      <c r="E108" s="12">
        <v>50</v>
      </c>
      <c r="F108" s="12">
        <v>2400</v>
      </c>
      <c r="G108" s="12">
        <v>5</v>
      </c>
      <c r="H108" s="12">
        <v>25</v>
      </c>
      <c r="I108" s="12"/>
      <c r="J108" s="12"/>
      <c r="K108" s="12"/>
      <c r="L108" s="12"/>
      <c r="M108" s="12"/>
      <c r="N108" s="12"/>
      <c r="O108" s="12"/>
      <c r="P108" s="13"/>
      <c r="Q108" s="12">
        <f t="shared" si="15"/>
        <v>0</v>
      </c>
      <c r="R108" s="12">
        <f t="shared" si="16"/>
        <v>0</v>
      </c>
      <c r="S108" s="57"/>
      <c r="T108" s="15">
        <v>0.26</v>
      </c>
      <c r="U108" s="15">
        <f t="shared" si="17"/>
        <v>0</v>
      </c>
      <c r="V108" s="43"/>
    </row>
    <row r="109" spans="1:23" x14ac:dyDescent="0.2">
      <c r="A109" s="307" t="s">
        <v>112</v>
      </c>
      <c r="B109" s="307"/>
      <c r="C109" s="8"/>
      <c r="D109" s="8"/>
      <c r="E109" s="8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36"/>
      <c r="Q109" s="12"/>
      <c r="R109" s="12"/>
      <c r="S109" s="57"/>
      <c r="T109" s="12"/>
      <c r="U109" s="15"/>
    </row>
    <row r="110" spans="1:23" x14ac:dyDescent="0.2">
      <c r="A110" s="11" t="s">
        <v>216</v>
      </c>
      <c r="B110" s="11" t="s">
        <v>217</v>
      </c>
      <c r="C110" s="11" t="s">
        <v>216</v>
      </c>
      <c r="D110" s="11" t="s">
        <v>275</v>
      </c>
      <c r="E110" s="12">
        <v>20</v>
      </c>
      <c r="F110" s="12">
        <v>150</v>
      </c>
      <c r="G110" s="12">
        <v>10</v>
      </c>
      <c r="H110" s="12">
        <v>400</v>
      </c>
      <c r="I110" s="12"/>
      <c r="J110" s="12"/>
      <c r="K110" s="12"/>
      <c r="L110" s="12"/>
      <c r="M110" s="12"/>
      <c r="N110" s="12"/>
      <c r="O110" s="12"/>
      <c r="P110" s="36"/>
      <c r="Q110" s="12">
        <f t="shared" ref="Q110:Q143" si="18">SUM(I110:P110)</f>
        <v>0</v>
      </c>
      <c r="R110" s="12">
        <f t="shared" ref="R110:R143" si="19">$Q110/$H110</f>
        <v>0</v>
      </c>
      <c r="S110" s="57"/>
      <c r="T110" s="12">
        <v>0.06</v>
      </c>
      <c r="U110" s="15">
        <f t="shared" ref="U110:U143" si="20">$R110*$T110</f>
        <v>0</v>
      </c>
      <c r="V110" s="43">
        <f>SUM(U110:U125)</f>
        <v>0.22</v>
      </c>
      <c r="W110" s="3">
        <f>V110*100/$V$144</f>
        <v>0.64177362893815648</v>
      </c>
    </row>
    <row r="111" spans="1:23" x14ac:dyDescent="0.2">
      <c r="A111" s="36" t="s">
        <v>226</v>
      </c>
      <c r="B111" s="36" t="s">
        <v>217</v>
      </c>
      <c r="C111" s="36">
        <v>90444200</v>
      </c>
      <c r="D111" s="36" t="s">
        <v>277</v>
      </c>
      <c r="E111" s="12">
        <v>20</v>
      </c>
      <c r="F111" s="12">
        <v>150</v>
      </c>
      <c r="G111" s="12">
        <v>10</v>
      </c>
      <c r="H111" s="12">
        <v>400</v>
      </c>
      <c r="I111" s="12"/>
      <c r="J111" s="12"/>
      <c r="K111" s="12"/>
      <c r="L111" s="12"/>
      <c r="M111" s="12"/>
      <c r="N111" s="12"/>
      <c r="O111" s="12"/>
      <c r="P111" s="36"/>
      <c r="Q111" s="12">
        <f t="shared" si="18"/>
        <v>0</v>
      </c>
      <c r="R111" s="12">
        <f t="shared" si="19"/>
        <v>0</v>
      </c>
      <c r="S111" s="57"/>
      <c r="T111" s="12">
        <v>0.06</v>
      </c>
      <c r="U111" s="15">
        <f t="shared" si="20"/>
        <v>0</v>
      </c>
    </row>
    <row r="112" spans="1:23" x14ac:dyDescent="0.2">
      <c r="A112" s="11" t="s">
        <v>191</v>
      </c>
      <c r="B112" s="11" t="s">
        <v>192</v>
      </c>
      <c r="C112" s="11" t="s">
        <v>191</v>
      </c>
      <c r="D112" s="11" t="s">
        <v>275</v>
      </c>
      <c r="E112" s="12">
        <v>20</v>
      </c>
      <c r="F112" s="12">
        <v>200</v>
      </c>
      <c r="G112" s="12">
        <v>10</v>
      </c>
      <c r="H112" s="12">
        <v>300</v>
      </c>
      <c r="I112" s="12"/>
      <c r="J112" s="12"/>
      <c r="K112" s="12"/>
      <c r="L112" s="12"/>
      <c r="M112" s="12"/>
      <c r="N112" s="12"/>
      <c r="O112" s="12"/>
      <c r="P112" s="36"/>
      <c r="Q112" s="12">
        <f t="shared" si="18"/>
        <v>0</v>
      </c>
      <c r="R112" s="12">
        <f t="shared" si="19"/>
        <v>0</v>
      </c>
      <c r="S112" s="57"/>
      <c r="T112" s="12">
        <v>0.06</v>
      </c>
      <c r="U112" s="15">
        <f t="shared" si="20"/>
        <v>0</v>
      </c>
    </row>
    <row r="113" spans="1:23" x14ac:dyDescent="0.2">
      <c r="A113" s="11" t="s">
        <v>160</v>
      </c>
      <c r="B113" s="11" t="s">
        <v>161</v>
      </c>
      <c r="C113" s="11" t="s">
        <v>160</v>
      </c>
      <c r="D113" s="11" t="s">
        <v>275</v>
      </c>
      <c r="E113" s="12">
        <v>20</v>
      </c>
      <c r="F113" s="12">
        <v>300</v>
      </c>
      <c r="G113" s="12">
        <v>10</v>
      </c>
      <c r="H113" s="12">
        <v>200</v>
      </c>
      <c r="I113" s="12"/>
      <c r="J113" s="12"/>
      <c r="K113" s="12"/>
      <c r="L113" s="12"/>
      <c r="M113" s="12"/>
      <c r="N113" s="12"/>
      <c r="O113" s="12"/>
      <c r="P113" s="13"/>
      <c r="Q113" s="12">
        <f t="shared" si="18"/>
        <v>0</v>
      </c>
      <c r="R113" s="12">
        <f t="shared" si="19"/>
        <v>0</v>
      </c>
      <c r="S113" s="57"/>
      <c r="T113" s="15">
        <v>0.06</v>
      </c>
      <c r="U113" s="15">
        <f t="shared" si="20"/>
        <v>0</v>
      </c>
    </row>
    <row r="114" spans="1:23" x14ac:dyDescent="0.2">
      <c r="A114" s="36" t="s">
        <v>215</v>
      </c>
      <c r="B114" s="36" t="s">
        <v>161</v>
      </c>
      <c r="C114" s="36">
        <v>90444300</v>
      </c>
      <c r="D114" s="36" t="s">
        <v>277</v>
      </c>
      <c r="E114" s="12" t="s">
        <v>46</v>
      </c>
      <c r="F114" s="12">
        <v>300</v>
      </c>
      <c r="G114" s="12">
        <v>10</v>
      </c>
      <c r="H114" s="12">
        <v>200</v>
      </c>
      <c r="I114" s="12"/>
      <c r="J114" s="12"/>
      <c r="K114" s="12"/>
      <c r="L114" s="12"/>
      <c r="M114" s="12"/>
      <c r="N114" s="12">
        <v>200</v>
      </c>
      <c r="O114" s="12"/>
      <c r="P114" s="13"/>
      <c r="Q114" s="12">
        <f t="shared" si="18"/>
        <v>200</v>
      </c>
      <c r="R114" s="12">
        <f t="shared" si="19"/>
        <v>1</v>
      </c>
      <c r="S114" s="57"/>
      <c r="T114" s="15">
        <v>0.06</v>
      </c>
      <c r="U114" s="15">
        <f t="shared" si="20"/>
        <v>0.06</v>
      </c>
    </row>
    <row r="115" spans="1:23" x14ac:dyDescent="0.2">
      <c r="A115" s="11" t="s">
        <v>206</v>
      </c>
      <c r="B115" s="11" t="s">
        <v>114</v>
      </c>
      <c r="C115" s="11" t="s">
        <v>206</v>
      </c>
      <c r="D115" s="11" t="s">
        <v>275</v>
      </c>
      <c r="E115" s="12">
        <v>20</v>
      </c>
      <c r="F115" s="12">
        <v>450</v>
      </c>
      <c r="G115" s="12">
        <v>10</v>
      </c>
      <c r="H115" s="12">
        <v>100</v>
      </c>
      <c r="I115" s="12"/>
      <c r="J115" s="12"/>
      <c r="K115" s="12"/>
      <c r="L115" s="12"/>
      <c r="M115" s="12"/>
      <c r="N115" s="12"/>
      <c r="O115" s="12"/>
      <c r="P115" s="25"/>
      <c r="Q115" s="12">
        <f t="shared" si="18"/>
        <v>0</v>
      </c>
      <c r="R115" s="12">
        <f t="shared" si="19"/>
        <v>0</v>
      </c>
      <c r="S115" s="57"/>
      <c r="T115" s="15">
        <v>0.08</v>
      </c>
      <c r="U115" s="15">
        <f t="shared" si="20"/>
        <v>0</v>
      </c>
    </row>
    <row r="116" spans="1:23" x14ac:dyDescent="0.2">
      <c r="A116" s="36" t="s">
        <v>113</v>
      </c>
      <c r="B116" s="36" t="s">
        <v>114</v>
      </c>
      <c r="C116" s="36">
        <v>90444400</v>
      </c>
      <c r="D116" s="36" t="s">
        <v>277</v>
      </c>
      <c r="E116" s="12" t="s">
        <v>46</v>
      </c>
      <c r="F116" s="12">
        <v>450</v>
      </c>
      <c r="G116" s="12">
        <v>10</v>
      </c>
      <c r="H116" s="12">
        <v>100</v>
      </c>
      <c r="I116" s="12"/>
      <c r="J116" s="12"/>
      <c r="K116" s="12"/>
      <c r="L116" s="12"/>
      <c r="M116" s="12"/>
      <c r="N116" s="12">
        <v>200</v>
      </c>
      <c r="O116" s="12"/>
      <c r="P116" s="13"/>
      <c r="Q116" s="12">
        <f t="shared" si="18"/>
        <v>200</v>
      </c>
      <c r="R116" s="12">
        <f t="shared" si="19"/>
        <v>2</v>
      </c>
      <c r="S116" s="57"/>
      <c r="T116" s="15">
        <v>0.08</v>
      </c>
      <c r="U116" s="15">
        <f t="shared" si="20"/>
        <v>0.16</v>
      </c>
    </row>
    <row r="117" spans="1:23" x14ac:dyDescent="0.2">
      <c r="A117" s="11" t="s">
        <v>115</v>
      </c>
      <c r="B117" s="11" t="s">
        <v>116</v>
      </c>
      <c r="C117" s="11" t="s">
        <v>115</v>
      </c>
      <c r="D117" s="11" t="s">
        <v>275</v>
      </c>
      <c r="E117" s="12">
        <v>20</v>
      </c>
      <c r="F117" s="12">
        <v>600</v>
      </c>
      <c r="G117" s="12">
        <v>10</v>
      </c>
      <c r="H117" s="12">
        <v>100</v>
      </c>
      <c r="I117" s="12"/>
      <c r="J117" s="12"/>
      <c r="K117" s="12"/>
      <c r="L117" s="12"/>
      <c r="M117" s="12"/>
      <c r="N117" s="12"/>
      <c r="O117" s="12"/>
      <c r="P117" s="13"/>
      <c r="Q117" s="12">
        <f t="shared" si="18"/>
        <v>0</v>
      </c>
      <c r="R117" s="12">
        <f t="shared" si="19"/>
        <v>0</v>
      </c>
      <c r="S117" s="57"/>
      <c r="T117" s="15">
        <v>0.06</v>
      </c>
      <c r="U117" s="15">
        <f t="shared" si="20"/>
        <v>0</v>
      </c>
    </row>
    <row r="118" spans="1:23" x14ac:dyDescent="0.2">
      <c r="A118" s="36" t="s">
        <v>188</v>
      </c>
      <c r="B118" s="36" t="s">
        <v>116</v>
      </c>
      <c r="C118" s="36">
        <v>90444600</v>
      </c>
      <c r="D118" s="36" t="s">
        <v>277</v>
      </c>
      <c r="E118" s="12" t="s">
        <v>46</v>
      </c>
      <c r="F118" s="12">
        <v>600</v>
      </c>
      <c r="G118" s="12">
        <v>10</v>
      </c>
      <c r="H118" s="12">
        <v>100</v>
      </c>
      <c r="I118" s="12"/>
      <c r="J118" s="12"/>
      <c r="K118" s="12"/>
      <c r="L118" s="12"/>
      <c r="M118" s="12"/>
      <c r="N118" s="12"/>
      <c r="O118" s="12"/>
      <c r="P118" s="13"/>
      <c r="Q118" s="12">
        <f t="shared" si="18"/>
        <v>0</v>
      </c>
      <c r="R118" s="12">
        <f t="shared" si="19"/>
        <v>0</v>
      </c>
      <c r="S118" s="57"/>
      <c r="T118" s="15">
        <v>0.06</v>
      </c>
      <c r="U118" s="15">
        <f t="shared" si="20"/>
        <v>0</v>
      </c>
    </row>
    <row r="119" spans="1:23" x14ac:dyDescent="0.2">
      <c r="A119" s="11" t="s">
        <v>117</v>
      </c>
      <c r="B119" s="11" t="s">
        <v>118</v>
      </c>
      <c r="C119" s="11" t="s">
        <v>117</v>
      </c>
      <c r="D119" s="11" t="s">
        <v>275</v>
      </c>
      <c r="E119" s="12">
        <v>20</v>
      </c>
      <c r="F119" s="12">
        <v>750</v>
      </c>
      <c r="G119" s="12">
        <v>10</v>
      </c>
      <c r="H119" s="12">
        <v>100</v>
      </c>
      <c r="I119" s="12"/>
      <c r="J119" s="12"/>
      <c r="K119" s="12"/>
      <c r="L119" s="12"/>
      <c r="M119" s="12"/>
      <c r="N119" s="12"/>
      <c r="O119" s="12"/>
      <c r="P119" s="13"/>
      <c r="Q119" s="12">
        <f t="shared" si="18"/>
        <v>0</v>
      </c>
      <c r="R119" s="12">
        <f t="shared" si="19"/>
        <v>0</v>
      </c>
      <c r="S119" s="57"/>
      <c r="T119" s="15">
        <v>7.0000000000000007E-2</v>
      </c>
      <c r="U119" s="15">
        <f t="shared" si="20"/>
        <v>0</v>
      </c>
    </row>
    <row r="120" spans="1:23" x14ac:dyDescent="0.2">
      <c r="A120" s="36" t="s">
        <v>189</v>
      </c>
      <c r="B120" s="36" t="s">
        <v>118</v>
      </c>
      <c r="C120" s="36">
        <v>90444700</v>
      </c>
      <c r="D120" s="36" t="s">
        <v>277</v>
      </c>
      <c r="E120" s="12" t="s">
        <v>46</v>
      </c>
      <c r="F120" s="12">
        <v>750</v>
      </c>
      <c r="G120" s="12">
        <v>10</v>
      </c>
      <c r="H120" s="12">
        <v>100</v>
      </c>
      <c r="I120" s="12"/>
      <c r="J120" s="12"/>
      <c r="K120" s="12"/>
      <c r="L120" s="12"/>
      <c r="M120" s="12"/>
      <c r="N120" s="12"/>
      <c r="O120" s="12"/>
      <c r="P120" s="13"/>
      <c r="Q120" s="12">
        <f t="shared" si="18"/>
        <v>0</v>
      </c>
      <c r="R120" s="12">
        <f t="shared" si="19"/>
        <v>0</v>
      </c>
      <c r="S120" s="57"/>
      <c r="T120" s="15">
        <v>7.0000000000000007E-2</v>
      </c>
      <c r="U120" s="15">
        <f t="shared" si="20"/>
        <v>0</v>
      </c>
    </row>
    <row r="121" spans="1:23" x14ac:dyDescent="0.2">
      <c r="A121" s="11" t="s">
        <v>119</v>
      </c>
      <c r="B121" s="11" t="s">
        <v>120</v>
      </c>
      <c r="C121" s="11" t="s">
        <v>119</v>
      </c>
      <c r="D121" s="11" t="s">
        <v>275</v>
      </c>
      <c r="E121" s="12">
        <v>20</v>
      </c>
      <c r="F121" s="12">
        <v>900</v>
      </c>
      <c r="G121" s="12">
        <v>10</v>
      </c>
      <c r="H121" s="12">
        <v>50</v>
      </c>
      <c r="I121" s="12"/>
      <c r="J121" s="12"/>
      <c r="K121" s="12"/>
      <c r="L121" s="12"/>
      <c r="M121" s="12"/>
      <c r="N121" s="12"/>
      <c r="O121" s="12"/>
      <c r="P121" s="13"/>
      <c r="Q121" s="12">
        <f t="shared" si="18"/>
        <v>0</v>
      </c>
      <c r="R121" s="12">
        <f t="shared" si="19"/>
        <v>0</v>
      </c>
      <c r="S121" s="57"/>
      <c r="T121" s="15">
        <v>0.08</v>
      </c>
      <c r="U121" s="15">
        <f t="shared" si="20"/>
        <v>0</v>
      </c>
    </row>
    <row r="122" spans="1:23" x14ac:dyDescent="0.2">
      <c r="A122" s="36" t="s">
        <v>263</v>
      </c>
      <c r="B122" s="36" t="s">
        <v>120</v>
      </c>
      <c r="C122" s="36">
        <v>90444800</v>
      </c>
      <c r="D122" s="36" t="s">
        <v>277</v>
      </c>
      <c r="E122" s="12" t="s">
        <v>46</v>
      </c>
      <c r="F122" s="12">
        <v>900</v>
      </c>
      <c r="G122" s="12">
        <v>10</v>
      </c>
      <c r="H122" s="12">
        <v>50</v>
      </c>
      <c r="I122" s="12"/>
      <c r="J122" s="12"/>
      <c r="K122" s="12"/>
      <c r="L122" s="12"/>
      <c r="M122" s="12"/>
      <c r="N122" s="12"/>
      <c r="O122" s="12"/>
      <c r="P122" s="13"/>
      <c r="Q122" s="12">
        <f t="shared" si="18"/>
        <v>0</v>
      </c>
      <c r="R122" s="12">
        <f t="shared" si="19"/>
        <v>0</v>
      </c>
      <c r="S122" s="57"/>
      <c r="T122" s="15">
        <v>0.08</v>
      </c>
      <c r="U122" s="15">
        <f t="shared" si="20"/>
        <v>0</v>
      </c>
    </row>
    <row r="123" spans="1:23" x14ac:dyDescent="0.2">
      <c r="A123" s="11" t="s">
        <v>121</v>
      </c>
      <c r="B123" s="11" t="s">
        <v>122</v>
      </c>
      <c r="C123" s="11" t="s">
        <v>121</v>
      </c>
      <c r="D123" s="11" t="s">
        <v>275</v>
      </c>
      <c r="E123" s="12">
        <v>20</v>
      </c>
      <c r="F123" s="12">
        <v>1200</v>
      </c>
      <c r="G123" s="12">
        <v>10</v>
      </c>
      <c r="H123" s="12">
        <v>50</v>
      </c>
      <c r="I123" s="12"/>
      <c r="J123" s="12"/>
      <c r="K123" s="12"/>
      <c r="L123" s="12"/>
      <c r="M123" s="12"/>
      <c r="N123" s="12"/>
      <c r="O123" s="12"/>
      <c r="P123" s="13"/>
      <c r="Q123" s="12">
        <f t="shared" si="18"/>
        <v>0</v>
      </c>
      <c r="R123" s="12">
        <f t="shared" si="19"/>
        <v>0</v>
      </c>
      <c r="S123" s="57"/>
      <c r="T123" s="15">
        <v>0.11</v>
      </c>
      <c r="U123" s="15">
        <f t="shared" si="20"/>
        <v>0</v>
      </c>
    </row>
    <row r="124" spans="1:23" x14ac:dyDescent="0.2">
      <c r="A124" s="11" t="s">
        <v>207</v>
      </c>
      <c r="B124" s="11" t="s">
        <v>208</v>
      </c>
      <c r="C124" s="11" t="s">
        <v>207</v>
      </c>
      <c r="D124" s="11" t="s">
        <v>275</v>
      </c>
      <c r="E124" s="12">
        <v>20</v>
      </c>
      <c r="F124" s="12">
        <v>1500</v>
      </c>
      <c r="G124" s="12">
        <v>10</v>
      </c>
      <c r="H124" s="12">
        <v>50</v>
      </c>
      <c r="I124" s="12"/>
      <c r="J124" s="12"/>
      <c r="K124" s="12"/>
      <c r="L124" s="12"/>
      <c r="M124" s="12"/>
      <c r="N124" s="12"/>
      <c r="O124" s="12"/>
      <c r="P124" s="13"/>
      <c r="Q124" s="12">
        <f t="shared" si="18"/>
        <v>0</v>
      </c>
      <c r="R124" s="12">
        <f t="shared" si="19"/>
        <v>0</v>
      </c>
      <c r="S124" s="57"/>
      <c r="T124" s="15">
        <v>7.0000000000000007E-2</v>
      </c>
      <c r="U124" s="15">
        <f t="shared" si="20"/>
        <v>0</v>
      </c>
    </row>
    <row r="125" spans="1:23" x14ac:dyDescent="0.2">
      <c r="A125" s="11" t="s">
        <v>209</v>
      </c>
      <c r="B125" s="11" t="s">
        <v>210</v>
      </c>
      <c r="C125" s="11" t="s">
        <v>209</v>
      </c>
      <c r="D125" s="11" t="s">
        <v>275</v>
      </c>
      <c r="E125" s="12">
        <v>20</v>
      </c>
      <c r="F125" s="12">
        <v>1800</v>
      </c>
      <c r="G125" s="12">
        <v>10</v>
      </c>
      <c r="H125" s="12">
        <v>50</v>
      </c>
      <c r="I125" s="12"/>
      <c r="J125" s="12"/>
      <c r="K125" s="12"/>
      <c r="L125" s="12"/>
      <c r="M125" s="12"/>
      <c r="N125" s="12"/>
      <c r="O125" s="12"/>
      <c r="P125" s="13"/>
      <c r="Q125" s="12">
        <f t="shared" si="18"/>
        <v>0</v>
      </c>
      <c r="R125" s="12">
        <f t="shared" si="19"/>
        <v>0</v>
      </c>
      <c r="S125" s="58"/>
      <c r="T125" s="15">
        <v>0.09</v>
      </c>
      <c r="U125" s="15">
        <f t="shared" si="20"/>
        <v>0</v>
      </c>
      <c r="V125" s="43"/>
    </row>
    <row r="126" spans="1:23" x14ac:dyDescent="0.2">
      <c r="A126" s="11" t="s">
        <v>123</v>
      </c>
      <c r="B126" s="11" t="s">
        <v>124</v>
      </c>
      <c r="C126" s="11" t="s">
        <v>123</v>
      </c>
      <c r="D126" s="11" t="s">
        <v>275</v>
      </c>
      <c r="E126" s="12">
        <v>25</v>
      </c>
      <c r="F126" s="12">
        <v>150</v>
      </c>
      <c r="G126" s="12">
        <v>10</v>
      </c>
      <c r="H126" s="12">
        <v>200</v>
      </c>
      <c r="I126" s="12"/>
      <c r="J126" s="12"/>
      <c r="K126" s="12"/>
      <c r="L126" s="12"/>
      <c r="M126" s="12"/>
      <c r="N126" s="12"/>
      <c r="O126" s="12"/>
      <c r="P126" s="13"/>
      <c r="Q126" s="12">
        <f t="shared" si="18"/>
        <v>0</v>
      </c>
      <c r="R126" s="12">
        <f t="shared" si="19"/>
        <v>0</v>
      </c>
      <c r="S126" s="57"/>
      <c r="T126" s="15">
        <v>0.04</v>
      </c>
      <c r="U126" s="15">
        <f t="shared" si="20"/>
        <v>0</v>
      </c>
      <c r="V126" s="43">
        <f>SUM(U126:U143)</f>
        <v>2.08</v>
      </c>
      <c r="W126" s="3">
        <f>V126*100/$V$144</f>
        <v>6.0676779463243884</v>
      </c>
    </row>
    <row r="127" spans="1:23" x14ac:dyDescent="0.2">
      <c r="A127" s="36" t="s">
        <v>257</v>
      </c>
      <c r="B127" s="36" t="s">
        <v>124</v>
      </c>
      <c r="C127" s="36">
        <v>90445200</v>
      </c>
      <c r="D127" s="36" t="s">
        <v>277</v>
      </c>
      <c r="E127" s="12">
        <v>25</v>
      </c>
      <c r="F127" s="12">
        <v>150</v>
      </c>
      <c r="G127" s="12">
        <v>10</v>
      </c>
      <c r="H127" s="12">
        <v>200</v>
      </c>
      <c r="I127" s="12"/>
      <c r="J127" s="12"/>
      <c r="K127" s="12">
        <v>200</v>
      </c>
      <c r="L127" s="12"/>
      <c r="M127" s="12"/>
      <c r="N127" s="12"/>
      <c r="O127" s="12"/>
      <c r="P127" s="13"/>
      <c r="Q127" s="12">
        <f t="shared" si="18"/>
        <v>200</v>
      </c>
      <c r="R127" s="12">
        <f t="shared" si="19"/>
        <v>1</v>
      </c>
      <c r="S127" s="57"/>
      <c r="T127" s="15">
        <v>0.04</v>
      </c>
      <c r="U127" s="15">
        <f t="shared" si="20"/>
        <v>0.04</v>
      </c>
    </row>
    <row r="128" spans="1:23" x14ac:dyDescent="0.2">
      <c r="A128" s="11" t="s">
        <v>125</v>
      </c>
      <c r="B128" s="11" t="s">
        <v>126</v>
      </c>
      <c r="C128" s="11" t="s">
        <v>125</v>
      </c>
      <c r="D128" s="11" t="s">
        <v>275</v>
      </c>
      <c r="E128" s="12">
        <v>25</v>
      </c>
      <c r="F128" s="12">
        <v>300</v>
      </c>
      <c r="G128" s="12">
        <v>10</v>
      </c>
      <c r="H128" s="12">
        <v>100</v>
      </c>
      <c r="I128" s="12">
        <v>200</v>
      </c>
      <c r="J128" s="12">
        <v>100</v>
      </c>
      <c r="K128" s="12">
        <v>100</v>
      </c>
      <c r="L128" s="12"/>
      <c r="M128" s="12"/>
      <c r="N128" s="12"/>
      <c r="O128" s="12"/>
      <c r="P128" s="13"/>
      <c r="Q128" s="12">
        <f t="shared" si="18"/>
        <v>400</v>
      </c>
      <c r="R128" s="12">
        <f t="shared" si="19"/>
        <v>4</v>
      </c>
      <c r="S128" s="57"/>
      <c r="T128" s="15">
        <v>0.04</v>
      </c>
      <c r="U128" s="15">
        <f t="shared" si="20"/>
        <v>0.16</v>
      </c>
    </row>
    <row r="129" spans="1:23" x14ac:dyDescent="0.2">
      <c r="A129" s="36" t="s">
        <v>127</v>
      </c>
      <c r="B129" s="36" t="s">
        <v>126</v>
      </c>
      <c r="C129" s="36">
        <v>90445300</v>
      </c>
      <c r="D129" s="36" t="s">
        <v>277</v>
      </c>
      <c r="E129" s="12" t="s">
        <v>63</v>
      </c>
      <c r="F129" s="12">
        <v>300</v>
      </c>
      <c r="G129" s="12">
        <v>10</v>
      </c>
      <c r="H129" s="12">
        <v>100</v>
      </c>
      <c r="I129" s="12">
        <v>400</v>
      </c>
      <c r="J129" s="12">
        <v>200</v>
      </c>
      <c r="K129" s="12">
        <v>300</v>
      </c>
      <c r="L129" s="12"/>
      <c r="M129" s="12"/>
      <c r="N129" s="12">
        <v>200</v>
      </c>
      <c r="O129" s="12"/>
      <c r="P129" s="13"/>
      <c r="Q129" s="12">
        <f t="shared" si="18"/>
        <v>1100</v>
      </c>
      <c r="R129" s="12">
        <f t="shared" si="19"/>
        <v>11</v>
      </c>
      <c r="S129" s="57"/>
      <c r="T129" s="15">
        <v>0.04</v>
      </c>
      <c r="U129" s="15">
        <f t="shared" si="20"/>
        <v>0.44</v>
      </c>
    </row>
    <row r="130" spans="1:23" x14ac:dyDescent="0.2">
      <c r="A130" s="11" t="s">
        <v>128</v>
      </c>
      <c r="B130" s="11" t="s">
        <v>129</v>
      </c>
      <c r="C130" s="11" t="s">
        <v>128</v>
      </c>
      <c r="D130" s="11" t="s">
        <v>275</v>
      </c>
      <c r="E130" s="12">
        <v>25</v>
      </c>
      <c r="F130" s="12">
        <v>450</v>
      </c>
      <c r="G130" s="12">
        <v>10</v>
      </c>
      <c r="H130" s="12">
        <v>100</v>
      </c>
      <c r="I130" s="12"/>
      <c r="J130" s="12"/>
      <c r="K130" s="12"/>
      <c r="L130" s="12"/>
      <c r="M130" s="12"/>
      <c r="N130" s="12"/>
      <c r="O130" s="12"/>
      <c r="P130" s="13"/>
      <c r="Q130" s="12">
        <f t="shared" si="18"/>
        <v>0</v>
      </c>
      <c r="R130" s="12">
        <f t="shared" si="19"/>
        <v>0</v>
      </c>
      <c r="S130" s="57"/>
      <c r="T130" s="15">
        <v>0.06</v>
      </c>
      <c r="U130" s="15">
        <f t="shared" si="20"/>
        <v>0</v>
      </c>
    </row>
    <row r="131" spans="1:23" x14ac:dyDescent="0.2">
      <c r="A131" s="36" t="s">
        <v>190</v>
      </c>
      <c r="B131" s="36" t="s">
        <v>129</v>
      </c>
      <c r="C131" s="36">
        <v>90445400</v>
      </c>
      <c r="D131" s="36" t="s">
        <v>277</v>
      </c>
      <c r="E131" s="12" t="s">
        <v>63</v>
      </c>
      <c r="F131" s="12">
        <v>450</v>
      </c>
      <c r="G131" s="12">
        <v>10</v>
      </c>
      <c r="H131" s="12">
        <v>100</v>
      </c>
      <c r="I131" s="12"/>
      <c r="J131" s="12"/>
      <c r="K131" s="12"/>
      <c r="L131" s="12"/>
      <c r="M131" s="12"/>
      <c r="N131" s="12"/>
      <c r="O131" s="12"/>
      <c r="P131" s="13"/>
      <c r="Q131" s="12">
        <f t="shared" si="18"/>
        <v>0</v>
      </c>
      <c r="R131" s="12">
        <f t="shared" si="19"/>
        <v>0</v>
      </c>
      <c r="S131" s="57"/>
      <c r="T131" s="15">
        <v>0.06</v>
      </c>
      <c r="U131" s="15">
        <f t="shared" si="20"/>
        <v>0</v>
      </c>
    </row>
    <row r="132" spans="1:23" x14ac:dyDescent="0.2">
      <c r="A132" s="11" t="s">
        <v>130</v>
      </c>
      <c r="B132" s="11" t="s">
        <v>131</v>
      </c>
      <c r="C132" s="11" t="s">
        <v>130</v>
      </c>
      <c r="D132" s="11" t="s">
        <v>275</v>
      </c>
      <c r="E132" s="12">
        <v>25</v>
      </c>
      <c r="F132" s="12">
        <v>600</v>
      </c>
      <c r="G132" s="12">
        <v>10</v>
      </c>
      <c r="H132" s="12">
        <v>50</v>
      </c>
      <c r="I132" s="12"/>
      <c r="J132" s="12"/>
      <c r="K132" s="12"/>
      <c r="L132" s="12"/>
      <c r="M132" s="12"/>
      <c r="N132" s="12"/>
      <c r="O132" s="12"/>
      <c r="P132" s="13"/>
      <c r="Q132" s="12">
        <f t="shared" si="18"/>
        <v>0</v>
      </c>
      <c r="R132" s="12">
        <f t="shared" si="19"/>
        <v>0</v>
      </c>
      <c r="S132" s="57"/>
      <c r="T132" s="15">
        <v>0.04</v>
      </c>
      <c r="U132" s="15">
        <f t="shared" si="20"/>
        <v>0</v>
      </c>
    </row>
    <row r="133" spans="1:23" x14ac:dyDescent="0.2">
      <c r="A133" s="36" t="s">
        <v>211</v>
      </c>
      <c r="B133" s="36" t="s">
        <v>131</v>
      </c>
      <c r="C133" s="36">
        <v>90445600</v>
      </c>
      <c r="D133" s="36" t="s">
        <v>277</v>
      </c>
      <c r="E133" s="12">
        <v>25</v>
      </c>
      <c r="F133" s="12">
        <v>600</v>
      </c>
      <c r="G133" s="12">
        <v>10</v>
      </c>
      <c r="H133" s="12">
        <v>50</v>
      </c>
      <c r="I133" s="12"/>
      <c r="J133" s="12">
        <v>150</v>
      </c>
      <c r="K133" s="12">
        <v>300</v>
      </c>
      <c r="L133" s="12"/>
      <c r="M133" s="12"/>
      <c r="N133" s="12"/>
      <c r="O133" s="12"/>
      <c r="P133" s="13"/>
      <c r="Q133" s="12">
        <f t="shared" si="18"/>
        <v>450</v>
      </c>
      <c r="R133" s="12">
        <f t="shared" si="19"/>
        <v>9</v>
      </c>
      <c r="S133" s="57"/>
      <c r="T133" s="15">
        <v>0.04</v>
      </c>
      <c r="U133" s="15">
        <f t="shared" si="20"/>
        <v>0.36</v>
      </c>
    </row>
    <row r="134" spans="1:23" x14ac:dyDescent="0.2">
      <c r="A134" s="11" t="s">
        <v>162</v>
      </c>
      <c r="B134" s="11" t="s">
        <v>163</v>
      </c>
      <c r="C134" s="11" t="s">
        <v>162</v>
      </c>
      <c r="D134" s="11" t="s">
        <v>275</v>
      </c>
      <c r="E134" s="12">
        <v>25</v>
      </c>
      <c r="F134" s="12">
        <v>750</v>
      </c>
      <c r="G134" s="12">
        <v>10</v>
      </c>
      <c r="H134" s="12">
        <v>50</v>
      </c>
      <c r="I134" s="12"/>
      <c r="J134" s="12"/>
      <c r="K134" s="12"/>
      <c r="L134" s="12"/>
      <c r="M134" s="12"/>
      <c r="N134" s="12"/>
      <c r="O134" s="12"/>
      <c r="P134" s="13"/>
      <c r="Q134" s="12">
        <f t="shared" si="18"/>
        <v>0</v>
      </c>
      <c r="R134" s="12">
        <f t="shared" si="19"/>
        <v>0</v>
      </c>
      <c r="S134" s="57"/>
      <c r="T134" s="15">
        <v>0.04</v>
      </c>
      <c r="U134" s="15">
        <f t="shared" si="20"/>
        <v>0</v>
      </c>
    </row>
    <row r="135" spans="1:23" x14ac:dyDescent="0.2">
      <c r="A135" s="36" t="s">
        <v>218</v>
      </c>
      <c r="B135" s="36" t="s">
        <v>163</v>
      </c>
      <c r="C135" s="31" t="s">
        <v>219</v>
      </c>
      <c r="D135" s="36" t="s">
        <v>277</v>
      </c>
      <c r="E135" s="12">
        <v>25</v>
      </c>
      <c r="F135" s="12">
        <v>750</v>
      </c>
      <c r="G135" s="12">
        <v>10</v>
      </c>
      <c r="H135" s="12">
        <v>50</v>
      </c>
      <c r="I135" s="12"/>
      <c r="J135" s="12"/>
      <c r="K135" s="12">
        <v>100</v>
      </c>
      <c r="L135" s="12"/>
      <c r="M135" s="12"/>
      <c r="N135" s="12"/>
      <c r="O135" s="12"/>
      <c r="P135" s="13"/>
      <c r="Q135" s="12">
        <f t="shared" si="18"/>
        <v>100</v>
      </c>
      <c r="R135" s="12">
        <f t="shared" si="19"/>
        <v>2</v>
      </c>
      <c r="S135" s="57"/>
      <c r="T135" s="15">
        <v>0.04</v>
      </c>
      <c r="U135" s="15">
        <f t="shared" si="20"/>
        <v>0.08</v>
      </c>
    </row>
    <row r="136" spans="1:23" x14ac:dyDescent="0.2">
      <c r="A136" s="11" t="s">
        <v>132</v>
      </c>
      <c r="B136" s="11" t="s">
        <v>133</v>
      </c>
      <c r="C136" s="11" t="s">
        <v>132</v>
      </c>
      <c r="D136" s="11" t="s">
        <v>275</v>
      </c>
      <c r="E136" s="12">
        <v>25</v>
      </c>
      <c r="F136" s="12">
        <v>900</v>
      </c>
      <c r="G136" s="12">
        <v>10</v>
      </c>
      <c r="H136" s="12">
        <v>50</v>
      </c>
      <c r="I136" s="12"/>
      <c r="J136" s="12"/>
      <c r="K136" s="12">
        <v>500</v>
      </c>
      <c r="L136" s="12"/>
      <c r="M136" s="12"/>
      <c r="N136" s="12"/>
      <c r="O136" s="12"/>
      <c r="P136" s="13"/>
      <c r="Q136" s="12">
        <f t="shared" si="18"/>
        <v>500</v>
      </c>
      <c r="R136" s="12">
        <f t="shared" si="19"/>
        <v>10</v>
      </c>
      <c r="S136" s="57"/>
      <c r="T136" s="15">
        <v>0.06</v>
      </c>
      <c r="U136" s="15">
        <f t="shared" si="20"/>
        <v>0.6</v>
      </c>
    </row>
    <row r="137" spans="1:23" x14ac:dyDescent="0.2">
      <c r="A137" s="36" t="s">
        <v>264</v>
      </c>
      <c r="B137" s="36" t="s">
        <v>133</v>
      </c>
      <c r="C137" s="31" t="s">
        <v>265</v>
      </c>
      <c r="D137" s="36" t="s">
        <v>277</v>
      </c>
      <c r="E137" s="12">
        <v>25</v>
      </c>
      <c r="F137" s="12">
        <v>900</v>
      </c>
      <c r="G137" s="12">
        <v>10</v>
      </c>
      <c r="H137" s="12">
        <v>50</v>
      </c>
      <c r="I137" s="12"/>
      <c r="J137" s="12"/>
      <c r="K137" s="12"/>
      <c r="L137" s="12"/>
      <c r="M137" s="12"/>
      <c r="N137" s="12"/>
      <c r="O137" s="12"/>
      <c r="P137" s="13"/>
      <c r="Q137" s="12">
        <f t="shared" si="18"/>
        <v>0</v>
      </c>
      <c r="R137" s="12">
        <f t="shared" si="19"/>
        <v>0</v>
      </c>
      <c r="S137" s="57"/>
      <c r="T137" s="15">
        <v>0.06</v>
      </c>
      <c r="U137" s="15">
        <f t="shared" si="20"/>
        <v>0</v>
      </c>
    </row>
    <row r="138" spans="1:23" x14ac:dyDescent="0.2">
      <c r="A138" s="11" t="s">
        <v>134</v>
      </c>
      <c r="B138" s="11" t="s">
        <v>135</v>
      </c>
      <c r="C138" s="11" t="s">
        <v>134</v>
      </c>
      <c r="D138" s="11" t="s">
        <v>275</v>
      </c>
      <c r="E138" s="12">
        <v>25</v>
      </c>
      <c r="F138" s="12">
        <v>1200</v>
      </c>
      <c r="G138" s="12">
        <v>10</v>
      </c>
      <c r="H138" s="12">
        <v>50</v>
      </c>
      <c r="I138" s="12"/>
      <c r="J138" s="12"/>
      <c r="K138" s="12"/>
      <c r="L138" s="12"/>
      <c r="M138" s="12"/>
      <c r="N138" s="12"/>
      <c r="O138" s="12"/>
      <c r="P138" s="13"/>
      <c r="Q138" s="12">
        <f t="shared" si="18"/>
        <v>0</v>
      </c>
      <c r="R138" s="12">
        <f t="shared" si="19"/>
        <v>0</v>
      </c>
      <c r="S138" s="57"/>
      <c r="T138" s="15">
        <v>0.08</v>
      </c>
      <c r="U138" s="15">
        <f t="shared" si="20"/>
        <v>0</v>
      </c>
    </row>
    <row r="139" spans="1:23" x14ac:dyDescent="0.2">
      <c r="A139" s="26" t="s">
        <v>451</v>
      </c>
      <c r="B139" s="36" t="s">
        <v>135</v>
      </c>
      <c r="C139" s="26">
        <v>90445810</v>
      </c>
      <c r="D139" s="36" t="s">
        <v>277</v>
      </c>
      <c r="E139" s="12" t="s">
        <v>63</v>
      </c>
      <c r="F139" s="12">
        <v>1200</v>
      </c>
      <c r="G139" s="12">
        <v>10</v>
      </c>
      <c r="H139" s="12">
        <v>50</v>
      </c>
      <c r="I139" s="12"/>
      <c r="J139" s="12"/>
      <c r="K139" s="12">
        <v>100</v>
      </c>
      <c r="L139" s="12"/>
      <c r="M139" s="12"/>
      <c r="N139" s="12"/>
      <c r="O139" s="12"/>
      <c r="P139" s="13"/>
      <c r="Q139" s="12">
        <f t="shared" si="18"/>
        <v>100</v>
      </c>
      <c r="R139" s="12">
        <f t="shared" si="19"/>
        <v>2</v>
      </c>
      <c r="S139" s="57"/>
      <c r="T139" s="15">
        <v>0.08</v>
      </c>
      <c r="U139" s="15">
        <f t="shared" si="20"/>
        <v>0.16</v>
      </c>
    </row>
    <row r="140" spans="1:23" x14ac:dyDescent="0.2">
      <c r="A140" s="11" t="s">
        <v>238</v>
      </c>
      <c r="B140" s="11" t="s">
        <v>239</v>
      </c>
      <c r="C140" s="11" t="s">
        <v>238</v>
      </c>
      <c r="D140" s="11" t="s">
        <v>275</v>
      </c>
      <c r="E140" s="12">
        <v>25</v>
      </c>
      <c r="F140" s="12">
        <v>1524</v>
      </c>
      <c r="G140" s="12">
        <v>10</v>
      </c>
      <c r="H140" s="12">
        <v>50</v>
      </c>
      <c r="I140" s="12"/>
      <c r="J140" s="12"/>
      <c r="K140" s="12"/>
      <c r="L140" s="12"/>
      <c r="M140" s="12"/>
      <c r="N140" s="12"/>
      <c r="O140" s="12"/>
      <c r="P140" s="13"/>
      <c r="Q140" s="12">
        <f t="shared" si="18"/>
        <v>0</v>
      </c>
      <c r="R140" s="12">
        <f t="shared" si="19"/>
        <v>0</v>
      </c>
      <c r="S140" s="57"/>
      <c r="T140" s="15">
        <v>0.08</v>
      </c>
      <c r="U140" s="15">
        <f t="shared" si="20"/>
        <v>0</v>
      </c>
    </row>
    <row r="141" spans="1:23" x14ac:dyDescent="0.2">
      <c r="A141" s="11" t="s">
        <v>164</v>
      </c>
      <c r="B141" s="11" t="s">
        <v>165</v>
      </c>
      <c r="C141" s="11" t="s">
        <v>164</v>
      </c>
      <c r="D141" s="11" t="s">
        <v>275</v>
      </c>
      <c r="E141" s="12">
        <v>25</v>
      </c>
      <c r="F141" s="12">
        <v>1800</v>
      </c>
      <c r="G141" s="12">
        <v>10</v>
      </c>
      <c r="H141" s="12">
        <v>50</v>
      </c>
      <c r="I141" s="12"/>
      <c r="J141" s="12"/>
      <c r="K141" s="12"/>
      <c r="L141" s="12"/>
      <c r="M141" s="12"/>
      <c r="N141" s="12"/>
      <c r="O141" s="12"/>
      <c r="P141" s="13"/>
      <c r="Q141" s="12">
        <f t="shared" si="18"/>
        <v>0</v>
      </c>
      <c r="R141" s="12">
        <f t="shared" si="19"/>
        <v>0</v>
      </c>
      <c r="S141" s="57"/>
      <c r="T141" s="15">
        <v>0.12</v>
      </c>
      <c r="U141" s="15">
        <f t="shared" si="20"/>
        <v>0</v>
      </c>
    </row>
    <row r="142" spans="1:23" x14ac:dyDescent="0.2">
      <c r="A142" s="36" t="s">
        <v>227</v>
      </c>
      <c r="B142" s="36" t="s">
        <v>165</v>
      </c>
      <c r="C142" s="36">
        <v>90445900</v>
      </c>
      <c r="D142" s="36" t="s">
        <v>277</v>
      </c>
      <c r="E142" s="12">
        <v>25</v>
      </c>
      <c r="F142" s="12">
        <v>1800</v>
      </c>
      <c r="G142" s="12">
        <v>10</v>
      </c>
      <c r="H142" s="12">
        <v>50</v>
      </c>
      <c r="I142" s="12"/>
      <c r="J142" s="12"/>
      <c r="K142" s="12"/>
      <c r="L142" s="12"/>
      <c r="M142" s="12"/>
      <c r="N142" s="12"/>
      <c r="O142" s="12">
        <v>100</v>
      </c>
      <c r="P142" s="13"/>
      <c r="Q142" s="12">
        <f t="shared" si="18"/>
        <v>100</v>
      </c>
      <c r="R142" s="12">
        <f t="shared" si="19"/>
        <v>2</v>
      </c>
      <c r="S142" s="57"/>
      <c r="T142" s="15">
        <v>0.12</v>
      </c>
      <c r="U142" s="15">
        <f t="shared" si="20"/>
        <v>0.24</v>
      </c>
      <c r="V142" s="43"/>
    </row>
    <row r="143" spans="1:23" x14ac:dyDescent="0.2">
      <c r="A143" s="36" t="s">
        <v>301</v>
      </c>
      <c r="B143" s="36" t="s">
        <v>302</v>
      </c>
      <c r="C143" s="36">
        <v>90446000</v>
      </c>
      <c r="D143" s="36" t="s">
        <v>277</v>
      </c>
      <c r="E143" s="12">
        <v>25</v>
      </c>
      <c r="F143" s="12">
        <v>2400</v>
      </c>
      <c r="G143" s="12">
        <v>10</v>
      </c>
      <c r="H143" s="12">
        <v>50</v>
      </c>
      <c r="I143" s="12"/>
      <c r="J143" s="12"/>
      <c r="K143" s="12"/>
      <c r="L143" s="12"/>
      <c r="M143" s="12"/>
      <c r="N143" s="12"/>
      <c r="O143" s="12"/>
      <c r="P143" s="13"/>
      <c r="Q143" s="12">
        <f t="shared" si="18"/>
        <v>0</v>
      </c>
      <c r="R143" s="12">
        <f t="shared" si="19"/>
        <v>0</v>
      </c>
      <c r="S143" s="57"/>
      <c r="T143" s="15">
        <v>0.12</v>
      </c>
      <c r="U143" s="15">
        <f t="shared" si="20"/>
        <v>0</v>
      </c>
      <c r="V143" s="43"/>
    </row>
    <row r="144" spans="1:23" x14ac:dyDescent="0.2">
      <c r="A144" s="305"/>
      <c r="B144" s="305"/>
      <c r="C144" s="305"/>
      <c r="D144" s="305"/>
      <c r="E144" s="305"/>
      <c r="F144" s="305"/>
      <c r="G144" s="305"/>
      <c r="H144" s="305"/>
      <c r="I144" s="36">
        <f t="shared" ref="I144:R144" si="21">SUBTOTAL(9,I5:I143)</f>
        <v>13050</v>
      </c>
      <c r="J144" s="36">
        <f>SUBTOTAL(9,J5:J143)</f>
        <v>1320</v>
      </c>
      <c r="K144" s="36">
        <f t="shared" ref="K144:O144" si="22">SUBTOTAL(9,K5:K143)</f>
        <v>8220</v>
      </c>
      <c r="L144" s="36">
        <f t="shared" si="22"/>
        <v>525</v>
      </c>
      <c r="M144" s="36">
        <f t="shared" si="22"/>
        <v>8670</v>
      </c>
      <c r="N144" s="36">
        <f t="shared" si="22"/>
        <v>12770</v>
      </c>
      <c r="O144" s="36">
        <f t="shared" si="22"/>
        <v>20100</v>
      </c>
      <c r="P144" s="36">
        <f t="shared" si="21"/>
        <v>0</v>
      </c>
      <c r="Q144" s="36">
        <f t="shared" si="21"/>
        <v>64655</v>
      </c>
      <c r="R144" s="36">
        <f t="shared" si="21"/>
        <v>693</v>
      </c>
      <c r="S144" s="59"/>
      <c r="T144" s="12"/>
      <c r="U144" s="36">
        <f>SUBTOTAL(9,U5:U143)</f>
        <v>41.13000000000001</v>
      </c>
      <c r="V144" s="3">
        <f>SUM(V13:V143)</f>
        <v>34.279999999999994</v>
      </c>
      <c r="W144" s="3">
        <f>SUM(W13:W143)</f>
        <v>100.00000000000003</v>
      </c>
    </row>
    <row r="145" spans="1:21" x14ac:dyDescent="0.2">
      <c r="A145" s="305"/>
      <c r="B145" s="305"/>
      <c r="C145" s="305"/>
      <c r="D145" s="305"/>
      <c r="E145" s="305"/>
      <c r="F145" s="305"/>
      <c r="G145" s="305"/>
      <c r="H145" s="305"/>
      <c r="I145" s="36">
        <v>111</v>
      </c>
      <c r="J145" s="36">
        <v>15</v>
      </c>
      <c r="K145" s="36">
        <v>122</v>
      </c>
      <c r="L145" s="36">
        <v>7</v>
      </c>
      <c r="M145" s="36">
        <v>104</v>
      </c>
      <c r="N145" s="36">
        <v>128</v>
      </c>
      <c r="O145" s="36">
        <v>206</v>
      </c>
      <c r="P145" s="36"/>
      <c r="Q145" s="36"/>
      <c r="R145" s="36">
        <f>SUM(I145:P145)</f>
        <v>693</v>
      </c>
      <c r="U145" s="3">
        <f>U144/30</f>
        <v>1.3710000000000002</v>
      </c>
    </row>
    <row r="146" spans="1:21" x14ac:dyDescent="0.2">
      <c r="A146" s="305"/>
      <c r="B146" s="305"/>
      <c r="C146" s="305"/>
      <c r="D146" s="305"/>
      <c r="E146" s="305"/>
      <c r="F146" s="305"/>
      <c r="G146" s="305"/>
      <c r="H146" s="305"/>
      <c r="I146" s="36">
        <v>5.43</v>
      </c>
      <c r="J146" s="36">
        <v>0.94</v>
      </c>
      <c r="K146" s="36">
        <v>8.36</v>
      </c>
      <c r="L146" s="36">
        <v>0.7</v>
      </c>
      <c r="M146" s="36">
        <v>6.89</v>
      </c>
      <c r="N146" s="36">
        <v>7.48</v>
      </c>
      <c r="O146" s="36">
        <v>11.33</v>
      </c>
      <c r="P146" s="36"/>
      <c r="Q146" s="36"/>
      <c r="R146" s="36">
        <f>SUM(I146:P146)</f>
        <v>41.129999999999995</v>
      </c>
    </row>
    <row r="147" spans="1:21" x14ac:dyDescent="0.2">
      <c r="A147" s="34"/>
      <c r="B147" s="34"/>
      <c r="C147" s="34"/>
      <c r="D147" s="34"/>
      <c r="E147" s="34"/>
      <c r="F147" s="34"/>
      <c r="G147" s="34"/>
      <c r="H147" s="34"/>
    </row>
    <row r="148" spans="1:21" x14ac:dyDescent="0.2">
      <c r="A148" s="28" t="s">
        <v>136</v>
      </c>
      <c r="B148" s="28" t="s">
        <v>136</v>
      </c>
      <c r="C148" s="30"/>
      <c r="D148" s="30"/>
      <c r="E148" s="8" t="s">
        <v>10</v>
      </c>
      <c r="F148" s="8" t="s">
        <v>137</v>
      </c>
      <c r="G148" s="300" t="s">
        <v>138</v>
      </c>
      <c r="H148" s="301"/>
      <c r="I148" s="20"/>
      <c r="J148" s="20"/>
      <c r="K148" s="20"/>
      <c r="L148" s="20"/>
      <c r="M148" s="20"/>
      <c r="N148" s="20"/>
      <c r="O148" s="20"/>
      <c r="P148" s="20"/>
      <c r="Q148" s="12"/>
      <c r="R148" s="12"/>
      <c r="S148" s="35"/>
      <c r="T148" s="12"/>
      <c r="U148" s="15"/>
    </row>
    <row r="149" spans="1:21" x14ac:dyDescent="0.2">
      <c r="A149" s="36"/>
      <c r="B149" s="36"/>
      <c r="C149" s="36"/>
      <c r="D149" s="36"/>
      <c r="E149" s="8"/>
      <c r="F149" s="8"/>
      <c r="G149" s="8" t="s">
        <v>139</v>
      </c>
      <c r="H149" s="8" t="s">
        <v>140</v>
      </c>
      <c r="I149" s="8" t="s">
        <v>140</v>
      </c>
      <c r="J149" s="8" t="s">
        <v>140</v>
      </c>
      <c r="K149" s="8" t="s">
        <v>140</v>
      </c>
      <c r="L149" s="8" t="s">
        <v>140</v>
      </c>
      <c r="M149" s="8" t="s">
        <v>140</v>
      </c>
      <c r="N149" s="8" t="s">
        <v>140</v>
      </c>
      <c r="O149" s="8" t="s">
        <v>140</v>
      </c>
      <c r="P149" s="8" t="s">
        <v>140</v>
      </c>
      <c r="Q149" s="36" t="s">
        <v>140</v>
      </c>
      <c r="R149" s="36" t="s">
        <v>12</v>
      </c>
      <c r="S149" s="37"/>
      <c r="T149" s="12"/>
      <c r="U149" s="15"/>
    </row>
    <row r="150" spans="1:21" x14ac:dyDescent="0.2">
      <c r="A150" s="38" t="s">
        <v>142</v>
      </c>
      <c r="B150" s="38" t="s">
        <v>143</v>
      </c>
      <c r="C150" s="38" t="s">
        <v>142</v>
      </c>
      <c r="D150" s="38" t="s">
        <v>142</v>
      </c>
      <c r="E150" s="12">
        <v>13</v>
      </c>
      <c r="F150" s="12">
        <v>25</v>
      </c>
      <c r="G150" s="12">
        <v>5</v>
      </c>
      <c r="H150" s="12">
        <v>125</v>
      </c>
      <c r="I150" s="12"/>
      <c r="J150" s="12"/>
      <c r="K150" s="12"/>
      <c r="L150" s="12"/>
      <c r="M150" s="12"/>
      <c r="N150" s="12"/>
      <c r="O150" s="12"/>
      <c r="P150" s="12"/>
      <c r="Q150" s="12">
        <f>SUM(I150:P150)</f>
        <v>0</v>
      </c>
      <c r="R150" s="12">
        <f>$Q150/$H150</f>
        <v>0</v>
      </c>
      <c r="S150" s="39"/>
      <c r="T150" s="15">
        <v>0.09</v>
      </c>
      <c r="U150" s="15">
        <f>$R150*$T150</f>
        <v>0</v>
      </c>
    </row>
    <row r="151" spans="1:21" x14ac:dyDescent="0.2">
      <c r="A151" s="38" t="s">
        <v>144</v>
      </c>
      <c r="B151" s="38" t="s">
        <v>145</v>
      </c>
      <c r="C151" s="38" t="s">
        <v>144</v>
      </c>
      <c r="D151" s="38" t="s">
        <v>144</v>
      </c>
      <c r="E151" s="12">
        <v>19</v>
      </c>
      <c r="F151" s="12">
        <v>25</v>
      </c>
      <c r="G151" s="12">
        <v>5</v>
      </c>
      <c r="H151" s="12">
        <v>125</v>
      </c>
      <c r="I151" s="12"/>
      <c r="J151" s="12"/>
      <c r="K151" s="12"/>
      <c r="L151" s="12"/>
      <c r="M151" s="12"/>
      <c r="N151" s="12"/>
      <c r="O151" s="12"/>
      <c r="P151" s="12"/>
      <c r="Q151" s="12">
        <f>SUM(I151:P151)</f>
        <v>0</v>
      </c>
      <c r="R151" s="12">
        <f>$Q151/$H151</f>
        <v>0</v>
      </c>
      <c r="S151" s="39"/>
      <c r="T151" s="15">
        <v>0.15</v>
      </c>
      <c r="U151" s="15">
        <f>$R151*$T151</f>
        <v>0</v>
      </c>
    </row>
    <row r="152" spans="1:21" x14ac:dyDescent="0.2">
      <c r="B152" s="3"/>
      <c r="I152" s="36">
        <f t="shared" ref="I152:P152" si="23">SUM(I150:I151)</f>
        <v>0</v>
      </c>
      <c r="J152" s="36">
        <f t="shared" si="23"/>
        <v>0</v>
      </c>
      <c r="K152" s="36">
        <f t="shared" si="23"/>
        <v>0</v>
      </c>
      <c r="L152" s="36">
        <f t="shared" si="23"/>
        <v>0</v>
      </c>
      <c r="M152" s="36">
        <f t="shared" si="23"/>
        <v>0</v>
      </c>
      <c r="N152" s="36">
        <f t="shared" si="23"/>
        <v>0</v>
      </c>
      <c r="O152" s="36">
        <f t="shared" ref="O152" si="24">SUM(O150:O151)</f>
        <v>0</v>
      </c>
      <c r="P152" s="36">
        <f t="shared" si="23"/>
        <v>0</v>
      </c>
      <c r="Q152" s="36">
        <f>SUBTOTAL(9,Q150:Q151)</f>
        <v>0</v>
      </c>
      <c r="R152" s="36">
        <f>SUBTOTAL(9,R150:R151)</f>
        <v>0</v>
      </c>
      <c r="S152" s="37"/>
      <c r="T152" s="12"/>
      <c r="U152" s="33">
        <f>SUBTOTAL(9,U150:U151)</f>
        <v>0</v>
      </c>
    </row>
    <row r="153" spans="1:21" x14ac:dyDescent="0.2">
      <c r="B153" s="3"/>
      <c r="I153" s="40"/>
      <c r="J153" s="40"/>
      <c r="K153" s="40"/>
      <c r="L153" s="40"/>
      <c r="M153" s="40"/>
      <c r="N153" s="40"/>
      <c r="O153" s="40"/>
      <c r="P153" s="40"/>
      <c r="Q153" s="36">
        <v>0</v>
      </c>
      <c r="R153" s="36">
        <v>0</v>
      </c>
      <c r="S153" s="35"/>
      <c r="T153" s="12"/>
      <c r="U153" s="33">
        <v>0</v>
      </c>
    </row>
  </sheetData>
  <mergeCells count="11">
    <mergeCell ref="T3:U3"/>
    <mergeCell ref="A1:H1"/>
    <mergeCell ref="A2:D2"/>
    <mergeCell ref="E2:H2"/>
    <mergeCell ref="G3:H3"/>
    <mergeCell ref="Q3:R3"/>
    <mergeCell ref="A109:B109"/>
    <mergeCell ref="A144:H144"/>
    <mergeCell ref="A145:H145"/>
    <mergeCell ref="A146:H146"/>
    <mergeCell ref="G148:H148"/>
  </mergeCells>
  <conditionalFormatting sqref="A5:O143">
    <cfRule type="expression" dxfId="380" priority="1">
      <formula>MOD(ROW(),2)</formula>
    </cfRule>
  </conditionalFormatting>
  <conditionalFormatting sqref="P5:XFD143">
    <cfRule type="expression" dxfId="379" priority="3">
      <formula>MOD(ROW(),2)</formula>
    </cfRule>
  </conditionalFormatting>
  <conditionalFormatting sqref="Q5:Q143">
    <cfRule type="cellIs" dxfId="378" priority="5" operator="greaterThan">
      <formula>10000</formula>
    </cfRule>
  </conditionalFormatting>
  <conditionalFormatting sqref="Q110:Q143">
    <cfRule type="cellIs" dxfId="377" priority="6" operator="greaterThan">
      <formula>2000</formula>
    </cfRule>
  </conditionalFormatting>
  <conditionalFormatting sqref="U5:U108">
    <cfRule type="cellIs" dxfId="376" priority="4" operator="greaterThan">
      <formula>10</formula>
    </cfRule>
  </conditionalFormatting>
  <conditionalFormatting sqref="U139">
    <cfRule type="cellIs" dxfId="375" priority="2" operator="greaterThan">
      <formula>10</formula>
    </cfRule>
  </conditionalFormatting>
  <pageMargins left="0.25" right="0.25" top="0.75" bottom="0.75" header="0.3" footer="0.3"/>
  <pageSetup paperSize="9" scale="69" fitToHeight="0" orientation="landscape" r:id="rId1"/>
  <headerFooter alignWithMargins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0">
    <pageSetUpPr fitToPage="1"/>
  </sheetPr>
  <dimension ref="A1:X153"/>
  <sheetViews>
    <sheetView zoomScaleNormal="100" workbookViewId="0">
      <pane xSplit="4" ySplit="4" topLeftCell="E5" activePane="bottomRight" state="frozen"/>
      <selection pane="topRight" activeCell="D1" sqref="D1"/>
      <selection pane="bottomLeft" activeCell="A4" sqref="A4"/>
      <selection pane="bottomRight" activeCell="E5" sqref="E5"/>
    </sheetView>
  </sheetViews>
  <sheetFormatPr defaultColWidth="9.140625" defaultRowHeight="12.75" x14ac:dyDescent="0.2"/>
  <cols>
    <col min="1" max="1" width="12.5703125" style="3" customWidth="1"/>
    <col min="2" max="2" width="14" style="41" customWidth="1"/>
    <col min="3" max="3" width="14" style="3" bestFit="1" customWidth="1"/>
    <col min="4" max="4" width="12.28515625" style="3" customWidth="1"/>
    <col min="5" max="5" width="7.85546875" style="3" customWidth="1"/>
    <col min="6" max="6" width="8.5703125" style="3" customWidth="1"/>
    <col min="7" max="7" width="6.140625" style="3" customWidth="1"/>
    <col min="8" max="8" width="6.42578125" style="3" customWidth="1"/>
    <col min="9" max="16" width="10.140625" style="3" customWidth="1"/>
    <col min="17" max="17" width="8.28515625" style="3" customWidth="1"/>
    <col min="18" max="18" width="10.7109375" style="3" bestFit="1" customWidth="1"/>
    <col min="19" max="19" width="8.28515625" style="3" bestFit="1" customWidth="1"/>
    <col min="20" max="21" width="9.42578125" style="3" customWidth="1"/>
    <col min="22" max="22" width="9.28515625" style="3" customWidth="1"/>
    <col min="23" max="16384" width="9.140625" style="3"/>
  </cols>
  <sheetData>
    <row r="1" spans="1:24" x14ac:dyDescent="0.2">
      <c r="A1" s="303" t="s">
        <v>281</v>
      </c>
      <c r="B1" s="303"/>
      <c r="C1" s="303"/>
      <c r="D1" s="303"/>
      <c r="E1" s="303"/>
      <c r="F1" s="303"/>
      <c r="G1" s="303"/>
      <c r="H1" s="303"/>
      <c r="I1" s="30" t="s">
        <v>480</v>
      </c>
      <c r="J1" s="30" t="s">
        <v>489</v>
      </c>
      <c r="K1" s="30" t="s">
        <v>494</v>
      </c>
      <c r="L1" s="30" t="s">
        <v>498</v>
      </c>
      <c r="M1" s="30" t="s">
        <v>498</v>
      </c>
      <c r="N1" s="30" t="s">
        <v>498</v>
      </c>
      <c r="O1" s="30" t="s">
        <v>498</v>
      </c>
      <c r="P1" s="30" t="s">
        <v>498</v>
      </c>
      <c r="Q1" s="20"/>
      <c r="R1" s="20"/>
      <c r="S1" s="20"/>
    </row>
    <row r="2" spans="1:24" x14ac:dyDescent="0.2">
      <c r="A2" s="303" t="s">
        <v>500</v>
      </c>
      <c r="B2" s="303"/>
      <c r="C2" s="303"/>
      <c r="D2" s="303"/>
      <c r="E2" s="303"/>
      <c r="F2" s="303"/>
      <c r="G2" s="303"/>
      <c r="H2" s="303"/>
      <c r="I2" s="10"/>
      <c r="J2" s="10"/>
      <c r="K2" s="10"/>
      <c r="L2" s="10"/>
      <c r="M2" s="10"/>
      <c r="N2" s="10"/>
      <c r="O2" s="10"/>
      <c r="P2" s="10"/>
      <c r="Q2" s="8"/>
      <c r="R2" s="8"/>
      <c r="S2" s="8"/>
      <c r="T2" s="29"/>
      <c r="U2" s="29"/>
      <c r="V2" s="30"/>
    </row>
    <row r="3" spans="1:24" x14ac:dyDescent="0.2">
      <c r="A3" s="8" t="s">
        <v>0</v>
      </c>
      <c r="B3" s="8" t="s">
        <v>1</v>
      </c>
      <c r="C3" s="8" t="s">
        <v>2</v>
      </c>
      <c r="D3" s="8" t="s">
        <v>274</v>
      </c>
      <c r="E3" s="8" t="s">
        <v>3</v>
      </c>
      <c r="F3" s="8" t="s">
        <v>4</v>
      </c>
      <c r="G3" s="302" t="s">
        <v>5</v>
      </c>
      <c r="H3" s="302"/>
      <c r="I3" s="31" t="s">
        <v>457</v>
      </c>
      <c r="J3" s="31" t="s">
        <v>460</v>
      </c>
      <c r="K3" s="31" t="s">
        <v>465</v>
      </c>
      <c r="L3" s="31" t="s">
        <v>472</v>
      </c>
      <c r="M3" s="31" t="s">
        <v>482</v>
      </c>
      <c r="N3" s="31" t="s">
        <v>485</v>
      </c>
      <c r="O3" s="31" t="s">
        <v>491</v>
      </c>
      <c r="P3" s="31" t="s">
        <v>499</v>
      </c>
      <c r="Q3" s="36"/>
      <c r="R3" s="302" t="s">
        <v>6</v>
      </c>
      <c r="S3" s="302"/>
      <c r="T3" s="55"/>
      <c r="U3" s="300" t="s">
        <v>7</v>
      </c>
      <c r="V3" s="301"/>
    </row>
    <row r="4" spans="1:24" x14ac:dyDescent="0.2">
      <c r="A4" s="36" t="s">
        <v>8</v>
      </c>
      <c r="B4" s="36"/>
      <c r="C4" s="36"/>
      <c r="D4" s="36"/>
      <c r="E4" s="7" t="s">
        <v>9</v>
      </c>
      <c r="F4" s="36" t="s">
        <v>10</v>
      </c>
      <c r="G4" s="8" t="s">
        <v>11</v>
      </c>
      <c r="H4" s="8" t="s">
        <v>12</v>
      </c>
      <c r="I4" s="36" t="s">
        <v>458</v>
      </c>
      <c r="J4" s="36" t="s">
        <v>461</v>
      </c>
      <c r="K4" s="36" t="s">
        <v>466</v>
      </c>
      <c r="L4" s="36" t="s">
        <v>473</v>
      </c>
      <c r="M4" s="36" t="s">
        <v>483</v>
      </c>
      <c r="N4" s="36" t="s">
        <v>486</v>
      </c>
      <c r="O4" s="36" t="s">
        <v>492</v>
      </c>
      <c r="P4" s="36" t="s">
        <v>497</v>
      </c>
      <c r="Q4" s="36"/>
      <c r="R4" s="8" t="s">
        <v>13</v>
      </c>
      <c r="S4" s="8" t="s">
        <v>12</v>
      </c>
      <c r="T4" s="56"/>
      <c r="U4" s="10" t="s">
        <v>14</v>
      </c>
      <c r="V4" s="10" t="s">
        <v>15</v>
      </c>
    </row>
    <row r="5" spans="1:24" x14ac:dyDescent="0.2">
      <c r="A5" s="11" t="s">
        <v>383</v>
      </c>
      <c r="B5" s="11" t="s">
        <v>384</v>
      </c>
      <c r="C5" s="11" t="s">
        <v>383</v>
      </c>
      <c r="D5" s="11" t="s">
        <v>275</v>
      </c>
      <c r="E5" s="12">
        <v>15</v>
      </c>
      <c r="F5" s="12">
        <v>225</v>
      </c>
      <c r="G5" s="12">
        <v>10</v>
      </c>
      <c r="H5" s="12">
        <v>400</v>
      </c>
      <c r="I5" s="12"/>
      <c r="J5" s="12"/>
      <c r="K5" s="12"/>
      <c r="L5" s="12"/>
      <c r="M5" s="12"/>
      <c r="N5" s="12"/>
      <c r="O5" s="12"/>
      <c r="P5" s="12"/>
      <c r="Q5" s="13"/>
      <c r="R5" s="12">
        <f t="shared" ref="R5:R19" si="0">SUM(I5:Q5)</f>
        <v>0</v>
      </c>
      <c r="S5" s="12">
        <f t="shared" ref="S5:S19" si="1">$R5/$H5</f>
        <v>0</v>
      </c>
      <c r="T5" s="57"/>
      <c r="U5" s="15">
        <v>0.06</v>
      </c>
      <c r="V5" s="15">
        <f t="shared" ref="V5:V19" si="2">$S5*$U5</f>
        <v>0</v>
      </c>
      <c r="W5" s="43">
        <f>SUM(V5:V19)</f>
        <v>8.83</v>
      </c>
      <c r="X5" s="3">
        <f>W5*100/$W$144</f>
        <v>17.433366238894372</v>
      </c>
    </row>
    <row r="6" spans="1:24" x14ac:dyDescent="0.2">
      <c r="A6" s="11" t="s">
        <v>385</v>
      </c>
      <c r="B6" s="11" t="s">
        <v>386</v>
      </c>
      <c r="C6" s="11" t="s">
        <v>385</v>
      </c>
      <c r="D6" s="11" t="s">
        <v>275</v>
      </c>
      <c r="E6" s="12">
        <v>15</v>
      </c>
      <c r="F6" s="12">
        <v>300</v>
      </c>
      <c r="G6" s="12">
        <v>10</v>
      </c>
      <c r="H6" s="12">
        <v>300</v>
      </c>
      <c r="I6" s="12"/>
      <c r="J6" s="12"/>
      <c r="K6" s="12"/>
      <c r="L6" s="12"/>
      <c r="M6" s="12"/>
      <c r="N6" s="12"/>
      <c r="O6" s="12"/>
      <c r="P6" s="12"/>
      <c r="Q6" s="13"/>
      <c r="R6" s="12">
        <f t="shared" si="0"/>
        <v>0</v>
      </c>
      <c r="S6" s="12">
        <f t="shared" si="1"/>
        <v>0</v>
      </c>
      <c r="T6" s="57"/>
      <c r="U6" s="15">
        <v>0.06</v>
      </c>
      <c r="V6" s="15">
        <f t="shared" si="2"/>
        <v>0</v>
      </c>
      <c r="W6" s="43"/>
    </row>
    <row r="7" spans="1:24" x14ac:dyDescent="0.2">
      <c r="A7" s="36" t="s">
        <v>387</v>
      </c>
      <c r="B7" s="36" t="s">
        <v>259</v>
      </c>
      <c r="C7" s="31" t="s">
        <v>388</v>
      </c>
      <c r="D7" s="36" t="s">
        <v>277</v>
      </c>
      <c r="E7" s="12" t="s">
        <v>167</v>
      </c>
      <c r="F7" s="12">
        <v>300</v>
      </c>
      <c r="G7" s="12">
        <v>10</v>
      </c>
      <c r="H7" s="12">
        <v>300</v>
      </c>
      <c r="I7" s="12"/>
      <c r="J7" s="12"/>
      <c r="K7" s="12"/>
      <c r="L7" s="12"/>
      <c r="M7" s="12"/>
      <c r="N7" s="12"/>
      <c r="O7" s="12"/>
      <c r="P7" s="12"/>
      <c r="Q7" s="13"/>
      <c r="R7" s="12">
        <f t="shared" si="0"/>
        <v>0</v>
      </c>
      <c r="S7" s="12">
        <f t="shared" si="1"/>
        <v>0</v>
      </c>
      <c r="T7" s="57"/>
      <c r="U7" s="15">
        <v>0.06</v>
      </c>
      <c r="V7" s="15">
        <f t="shared" si="2"/>
        <v>0</v>
      </c>
      <c r="W7" s="43"/>
    </row>
    <row r="8" spans="1:24" x14ac:dyDescent="0.2">
      <c r="A8" s="11" t="s">
        <v>258</v>
      </c>
      <c r="B8" s="11" t="s">
        <v>259</v>
      </c>
      <c r="C8" s="11" t="s">
        <v>258</v>
      </c>
      <c r="D8" s="11" t="s">
        <v>275</v>
      </c>
      <c r="E8" s="12">
        <v>15</v>
      </c>
      <c r="F8" s="12">
        <v>375</v>
      </c>
      <c r="G8" s="12">
        <v>10</v>
      </c>
      <c r="H8" s="12">
        <v>200</v>
      </c>
      <c r="I8" s="12"/>
      <c r="J8" s="12"/>
      <c r="K8" s="12"/>
      <c r="L8" s="12"/>
      <c r="M8" s="12"/>
      <c r="N8" s="12"/>
      <c r="O8" s="12"/>
      <c r="P8" s="12"/>
      <c r="Q8" s="13"/>
      <c r="R8" s="12">
        <f t="shared" si="0"/>
        <v>0</v>
      </c>
      <c r="S8" s="12">
        <f t="shared" si="1"/>
        <v>0</v>
      </c>
      <c r="T8" s="57"/>
      <c r="U8" s="15">
        <v>0.06</v>
      </c>
      <c r="V8" s="15">
        <f t="shared" si="2"/>
        <v>0</v>
      </c>
      <c r="W8" s="43"/>
    </row>
    <row r="9" spans="1:24" x14ac:dyDescent="0.2">
      <c r="A9" s="11" t="s">
        <v>26</v>
      </c>
      <c r="B9" s="11" t="s">
        <v>27</v>
      </c>
      <c r="C9" s="11" t="s">
        <v>26</v>
      </c>
      <c r="D9" s="11" t="s">
        <v>275</v>
      </c>
      <c r="E9" s="12">
        <v>15</v>
      </c>
      <c r="F9" s="12">
        <v>457</v>
      </c>
      <c r="G9" s="12">
        <v>10</v>
      </c>
      <c r="H9" s="12">
        <v>200</v>
      </c>
      <c r="I9" s="12">
        <v>3000</v>
      </c>
      <c r="J9" s="12">
        <v>5000</v>
      </c>
      <c r="K9" s="12">
        <v>5000</v>
      </c>
      <c r="L9" s="12"/>
      <c r="M9" s="12"/>
      <c r="N9" s="12"/>
      <c r="O9" s="12"/>
      <c r="P9" s="12"/>
      <c r="Q9" s="13"/>
      <c r="R9" s="12">
        <f t="shared" si="0"/>
        <v>13000</v>
      </c>
      <c r="S9" s="12">
        <f t="shared" si="1"/>
        <v>65</v>
      </c>
      <c r="T9" s="57"/>
      <c r="U9" s="15">
        <v>0.05</v>
      </c>
      <c r="V9" s="15">
        <f t="shared" si="2"/>
        <v>3.25</v>
      </c>
    </row>
    <row r="10" spans="1:24" x14ac:dyDescent="0.2">
      <c r="A10" s="36" t="s">
        <v>169</v>
      </c>
      <c r="B10" s="36" t="s">
        <v>27</v>
      </c>
      <c r="C10" s="36">
        <v>90441400</v>
      </c>
      <c r="D10" s="36" t="s">
        <v>277</v>
      </c>
      <c r="E10" s="12" t="s">
        <v>167</v>
      </c>
      <c r="F10" s="12">
        <v>450</v>
      </c>
      <c r="G10" s="12">
        <v>10</v>
      </c>
      <c r="H10" s="12">
        <v>200</v>
      </c>
      <c r="I10" s="12"/>
      <c r="J10" s="12"/>
      <c r="K10" s="12">
        <v>1000</v>
      </c>
      <c r="L10" s="12"/>
      <c r="M10" s="12"/>
      <c r="N10" s="12"/>
      <c r="O10" s="12"/>
      <c r="P10" s="12">
        <v>1000</v>
      </c>
      <c r="Q10" s="13"/>
      <c r="R10" s="12">
        <f t="shared" si="0"/>
        <v>2000</v>
      </c>
      <c r="S10" s="12">
        <f t="shared" si="1"/>
        <v>10</v>
      </c>
      <c r="T10" s="57"/>
      <c r="U10" s="15">
        <v>0.05</v>
      </c>
      <c r="V10" s="15">
        <f t="shared" si="2"/>
        <v>0.5</v>
      </c>
    </row>
    <row r="11" spans="1:24" x14ac:dyDescent="0.2">
      <c r="A11" s="11" t="s">
        <v>24</v>
      </c>
      <c r="B11" s="11" t="s">
        <v>25</v>
      </c>
      <c r="C11" s="11" t="s">
        <v>24</v>
      </c>
      <c r="D11" s="11" t="s">
        <v>275</v>
      </c>
      <c r="E11" s="12">
        <v>15</v>
      </c>
      <c r="F11" s="12">
        <v>610</v>
      </c>
      <c r="G11" s="12">
        <v>10</v>
      </c>
      <c r="H11" s="12">
        <v>100</v>
      </c>
      <c r="I11" s="12"/>
      <c r="J11" s="12">
        <v>3700</v>
      </c>
      <c r="K11" s="12">
        <v>3000</v>
      </c>
      <c r="L11" s="12"/>
      <c r="M11" s="12"/>
      <c r="N11" s="12"/>
      <c r="O11" s="12"/>
      <c r="P11" s="12">
        <v>5000</v>
      </c>
      <c r="Q11" s="13"/>
      <c r="R11" s="12">
        <f t="shared" si="0"/>
        <v>11700</v>
      </c>
      <c r="S11" s="12">
        <f t="shared" si="1"/>
        <v>117</v>
      </c>
      <c r="T11" s="57"/>
      <c r="U11" s="15">
        <v>0.04</v>
      </c>
      <c r="V11" s="15">
        <f t="shared" si="2"/>
        <v>4.68</v>
      </c>
    </row>
    <row r="12" spans="1:24" x14ac:dyDescent="0.2">
      <c r="A12" s="36" t="s">
        <v>168</v>
      </c>
      <c r="B12" s="36" t="s">
        <v>25</v>
      </c>
      <c r="C12" s="36">
        <v>90441600</v>
      </c>
      <c r="D12" s="36" t="s">
        <v>277</v>
      </c>
      <c r="E12" s="12" t="s">
        <v>167</v>
      </c>
      <c r="F12" s="12">
        <v>600</v>
      </c>
      <c r="G12" s="12">
        <v>10</v>
      </c>
      <c r="H12" s="12">
        <v>100</v>
      </c>
      <c r="I12" s="12"/>
      <c r="J12" s="12"/>
      <c r="K12" s="12"/>
      <c r="L12" s="12"/>
      <c r="M12" s="12"/>
      <c r="N12" s="12"/>
      <c r="O12" s="12"/>
      <c r="P12" s="12"/>
      <c r="Q12" s="13"/>
      <c r="R12" s="12">
        <f t="shared" si="0"/>
        <v>0</v>
      </c>
      <c r="S12" s="12">
        <f t="shared" si="1"/>
        <v>0</v>
      </c>
      <c r="T12" s="57"/>
      <c r="U12" s="15">
        <v>0.04</v>
      </c>
      <c r="V12" s="15">
        <f t="shared" si="2"/>
        <v>0</v>
      </c>
    </row>
    <row r="13" spans="1:24" x14ac:dyDescent="0.2">
      <c r="A13" s="11" t="s">
        <v>150</v>
      </c>
      <c r="B13" s="11" t="s">
        <v>151</v>
      </c>
      <c r="C13" s="11" t="s">
        <v>150</v>
      </c>
      <c r="D13" s="11" t="s">
        <v>275</v>
      </c>
      <c r="E13" s="12">
        <v>15</v>
      </c>
      <c r="F13" s="12">
        <v>760</v>
      </c>
      <c r="G13" s="12">
        <v>10</v>
      </c>
      <c r="H13" s="12">
        <v>100</v>
      </c>
      <c r="I13" s="12"/>
      <c r="J13" s="12">
        <v>500</v>
      </c>
      <c r="K13" s="12">
        <v>500</v>
      </c>
      <c r="L13" s="12"/>
      <c r="M13" s="12"/>
      <c r="N13" s="12"/>
      <c r="O13" s="12"/>
      <c r="P13" s="12"/>
      <c r="Q13" s="13"/>
      <c r="R13" s="12">
        <f t="shared" si="0"/>
        <v>1000</v>
      </c>
      <c r="S13" s="12">
        <f t="shared" si="1"/>
        <v>10</v>
      </c>
      <c r="T13" s="57"/>
      <c r="U13" s="15">
        <v>0.04</v>
      </c>
      <c r="V13" s="15">
        <f t="shared" si="2"/>
        <v>0.4</v>
      </c>
    </row>
    <row r="14" spans="1:24" x14ac:dyDescent="0.2">
      <c r="A14" s="11" t="s">
        <v>20</v>
      </c>
      <c r="B14" s="11" t="s">
        <v>21</v>
      </c>
      <c r="C14" s="11" t="s">
        <v>20</v>
      </c>
      <c r="D14" s="11" t="s">
        <v>275</v>
      </c>
      <c r="E14" s="12">
        <v>15</v>
      </c>
      <c r="F14" s="12">
        <v>915</v>
      </c>
      <c r="G14" s="12">
        <v>10</v>
      </c>
      <c r="H14" s="12">
        <v>100</v>
      </c>
      <c r="I14" s="12"/>
      <c r="J14" s="12"/>
      <c r="K14" s="12"/>
      <c r="L14" s="12"/>
      <c r="M14" s="12"/>
      <c r="N14" s="12"/>
      <c r="O14" s="12"/>
      <c r="P14" s="12"/>
      <c r="Q14" s="13"/>
      <c r="R14" s="12">
        <f t="shared" si="0"/>
        <v>0</v>
      </c>
      <c r="S14" s="12">
        <f t="shared" si="1"/>
        <v>0</v>
      </c>
      <c r="T14" s="57"/>
      <c r="U14" s="15">
        <v>0.05</v>
      </c>
      <c r="V14" s="15">
        <f t="shared" si="2"/>
        <v>0</v>
      </c>
    </row>
    <row r="15" spans="1:24" x14ac:dyDescent="0.2">
      <c r="A15" s="13" t="s">
        <v>166</v>
      </c>
      <c r="B15" s="13" t="s">
        <v>21</v>
      </c>
      <c r="C15" s="13">
        <v>90441800</v>
      </c>
      <c r="D15" s="36" t="s">
        <v>277</v>
      </c>
      <c r="E15" s="12" t="s">
        <v>167</v>
      </c>
      <c r="F15" s="12">
        <v>900</v>
      </c>
      <c r="G15" s="12">
        <v>10</v>
      </c>
      <c r="H15" s="12">
        <v>100</v>
      </c>
      <c r="I15" s="12"/>
      <c r="J15" s="12"/>
      <c r="K15" s="12"/>
      <c r="L15" s="12"/>
      <c r="M15" s="12"/>
      <c r="N15" s="12"/>
      <c r="O15" s="12"/>
      <c r="P15" s="12"/>
      <c r="Q15" s="13"/>
      <c r="R15" s="12">
        <f t="shared" si="0"/>
        <v>0</v>
      </c>
      <c r="S15" s="12">
        <f t="shared" si="1"/>
        <v>0</v>
      </c>
      <c r="T15" s="57"/>
      <c r="U15" s="15">
        <v>0.05</v>
      </c>
      <c r="V15" s="15">
        <f t="shared" si="2"/>
        <v>0</v>
      </c>
    </row>
    <row r="16" spans="1:24" x14ac:dyDescent="0.2">
      <c r="A16" s="11" t="s">
        <v>16</v>
      </c>
      <c r="B16" s="11" t="s">
        <v>17</v>
      </c>
      <c r="C16" s="11" t="s">
        <v>16</v>
      </c>
      <c r="D16" s="11" t="s">
        <v>275</v>
      </c>
      <c r="E16" s="12">
        <v>15</v>
      </c>
      <c r="F16" s="12">
        <v>1220</v>
      </c>
      <c r="G16" s="12">
        <v>10</v>
      </c>
      <c r="H16" s="12">
        <v>50</v>
      </c>
      <c r="I16" s="12"/>
      <c r="J16" s="12"/>
      <c r="K16" s="12"/>
      <c r="L16" s="12"/>
      <c r="M16" s="12"/>
      <c r="N16" s="12"/>
      <c r="O16" s="12"/>
      <c r="P16" s="12"/>
      <c r="Q16" s="13"/>
      <c r="R16" s="12">
        <f t="shared" si="0"/>
        <v>0</v>
      </c>
      <c r="S16" s="12">
        <f t="shared" si="1"/>
        <v>0</v>
      </c>
      <c r="T16" s="57"/>
      <c r="U16" s="15">
        <v>0.04</v>
      </c>
      <c r="V16" s="15">
        <f t="shared" si="2"/>
        <v>0</v>
      </c>
    </row>
    <row r="17" spans="1:24" x14ac:dyDescent="0.2">
      <c r="A17" s="11" t="s">
        <v>148</v>
      </c>
      <c r="B17" s="11" t="s">
        <v>149</v>
      </c>
      <c r="C17" s="11" t="s">
        <v>148</v>
      </c>
      <c r="D17" s="11" t="s">
        <v>275</v>
      </c>
      <c r="E17" s="12">
        <v>15</v>
      </c>
      <c r="F17" s="12">
        <v>1524</v>
      </c>
      <c r="G17" s="12">
        <v>10</v>
      </c>
      <c r="H17" s="12">
        <v>50</v>
      </c>
      <c r="I17" s="12"/>
      <c r="J17" s="12"/>
      <c r="K17" s="12"/>
      <c r="L17" s="12"/>
      <c r="M17" s="12"/>
      <c r="N17" s="12"/>
      <c r="O17" s="12"/>
      <c r="P17" s="12"/>
      <c r="Q17" s="13"/>
      <c r="R17" s="12">
        <f t="shared" si="0"/>
        <v>0</v>
      </c>
      <c r="S17" s="12">
        <f t="shared" si="1"/>
        <v>0</v>
      </c>
      <c r="T17" s="57"/>
      <c r="U17" s="15">
        <v>0.05</v>
      </c>
      <c r="V17" s="15">
        <f t="shared" si="2"/>
        <v>0</v>
      </c>
    </row>
    <row r="18" spans="1:24" x14ac:dyDescent="0.2">
      <c r="A18" s="11" t="s">
        <v>146</v>
      </c>
      <c r="B18" s="11" t="s">
        <v>147</v>
      </c>
      <c r="C18" s="11" t="s">
        <v>146</v>
      </c>
      <c r="D18" s="11" t="s">
        <v>275</v>
      </c>
      <c r="E18" s="12">
        <v>15</v>
      </c>
      <c r="F18" s="12">
        <v>1800</v>
      </c>
      <c r="G18" s="12">
        <v>10</v>
      </c>
      <c r="H18" s="12">
        <v>50</v>
      </c>
      <c r="I18" s="12"/>
      <c r="J18" s="12"/>
      <c r="K18" s="12"/>
      <c r="L18" s="12"/>
      <c r="M18" s="12"/>
      <c r="N18" s="12"/>
      <c r="O18" s="12"/>
      <c r="P18" s="12"/>
      <c r="Q18" s="13"/>
      <c r="R18" s="12">
        <f t="shared" si="0"/>
        <v>0</v>
      </c>
      <c r="S18" s="12">
        <f t="shared" si="1"/>
        <v>0</v>
      </c>
      <c r="T18" s="57"/>
      <c r="U18" s="15">
        <v>0.06</v>
      </c>
      <c r="V18" s="15">
        <f t="shared" si="2"/>
        <v>0</v>
      </c>
    </row>
    <row r="19" spans="1:24" x14ac:dyDescent="0.2">
      <c r="A19" s="11" t="s">
        <v>353</v>
      </c>
      <c r="B19" s="11" t="s">
        <v>354</v>
      </c>
      <c r="C19" s="11" t="s">
        <v>146</v>
      </c>
      <c r="D19" s="11" t="s">
        <v>275</v>
      </c>
      <c r="E19" s="12">
        <v>15</v>
      </c>
      <c r="F19" s="12">
        <v>2100</v>
      </c>
      <c r="G19" s="12">
        <v>10</v>
      </c>
      <c r="H19" s="12">
        <v>50</v>
      </c>
      <c r="I19" s="12"/>
      <c r="J19" s="12"/>
      <c r="K19" s="12"/>
      <c r="L19" s="12"/>
      <c r="M19" s="12"/>
      <c r="N19" s="12"/>
      <c r="O19" s="12"/>
      <c r="P19" s="12"/>
      <c r="Q19" s="13"/>
      <c r="R19" s="12">
        <f t="shared" si="0"/>
        <v>0</v>
      </c>
      <c r="S19" s="12">
        <f t="shared" si="1"/>
        <v>0</v>
      </c>
      <c r="T19" s="57"/>
      <c r="U19" s="15">
        <v>0.06</v>
      </c>
      <c r="V19" s="15">
        <f t="shared" si="2"/>
        <v>0</v>
      </c>
    </row>
    <row r="20" spans="1:24" ht="15" x14ac:dyDescent="0.2">
      <c r="A20" s="60" t="s">
        <v>28</v>
      </c>
      <c r="B20" s="60"/>
      <c r="C20" s="60"/>
      <c r="D20" s="60"/>
      <c r="E20" s="60"/>
      <c r="F20" s="12"/>
      <c r="G20" s="20"/>
      <c r="H20" s="20"/>
      <c r="I20" s="12"/>
      <c r="J20" s="12"/>
      <c r="K20" s="12"/>
      <c r="L20" s="12"/>
      <c r="M20" s="12"/>
      <c r="N20" s="12"/>
      <c r="O20" s="12"/>
      <c r="P20" s="12"/>
      <c r="Q20" s="21"/>
      <c r="R20" s="12"/>
      <c r="S20" s="12"/>
      <c r="T20" s="57"/>
      <c r="U20" s="12"/>
      <c r="V20" s="15"/>
    </row>
    <row r="21" spans="1:24" x14ac:dyDescent="0.2">
      <c r="A21" s="11" t="s">
        <v>260</v>
      </c>
      <c r="B21" s="11" t="s">
        <v>229</v>
      </c>
      <c r="C21" s="11" t="s">
        <v>260</v>
      </c>
      <c r="D21" s="11" t="s">
        <v>275</v>
      </c>
      <c r="E21" s="12">
        <v>20</v>
      </c>
      <c r="F21" s="12">
        <v>100</v>
      </c>
      <c r="G21" s="12">
        <v>10</v>
      </c>
      <c r="H21" s="12">
        <v>500</v>
      </c>
      <c r="I21" s="12"/>
      <c r="J21" s="12"/>
      <c r="K21" s="12"/>
      <c r="L21" s="12"/>
      <c r="M21" s="12"/>
      <c r="N21" s="12"/>
      <c r="O21" s="12"/>
      <c r="P21" s="12"/>
      <c r="Q21" s="13"/>
      <c r="R21" s="12">
        <f t="shared" ref="R21:R37" si="3">SUM(I21:Q21)</f>
        <v>0</v>
      </c>
      <c r="S21" s="12">
        <f t="shared" ref="S21:S37" si="4">$R21/$H21</f>
        <v>0</v>
      </c>
      <c r="T21" s="57"/>
      <c r="U21" s="15">
        <v>0.06</v>
      </c>
      <c r="V21" s="15">
        <f t="shared" ref="V21:V37" si="5">$S21*$U21</f>
        <v>0</v>
      </c>
      <c r="W21" s="43">
        <f>SUM(V21:V37)</f>
        <v>6.42</v>
      </c>
      <c r="X21" s="3">
        <f>W21*100/$W$144</f>
        <v>12.675222112537019</v>
      </c>
    </row>
    <row r="22" spans="1:24" x14ac:dyDescent="0.2">
      <c r="A22" s="36" t="s">
        <v>228</v>
      </c>
      <c r="B22" s="36" t="s">
        <v>229</v>
      </c>
      <c r="C22" s="36">
        <v>90442100</v>
      </c>
      <c r="D22" s="36" t="s">
        <v>277</v>
      </c>
      <c r="E22" s="12" t="s">
        <v>46</v>
      </c>
      <c r="F22" s="12">
        <v>100</v>
      </c>
      <c r="G22" s="12">
        <v>10</v>
      </c>
      <c r="H22" s="12">
        <v>500</v>
      </c>
      <c r="I22" s="12"/>
      <c r="J22" s="12"/>
      <c r="K22" s="12"/>
      <c r="L22" s="12"/>
      <c r="M22" s="12"/>
      <c r="N22" s="12"/>
      <c r="O22" s="12"/>
      <c r="P22" s="12"/>
      <c r="Q22" s="13"/>
      <c r="R22" s="12">
        <f t="shared" si="3"/>
        <v>0</v>
      </c>
      <c r="S22" s="12">
        <f t="shared" si="4"/>
        <v>0</v>
      </c>
      <c r="T22" s="57"/>
      <c r="U22" s="15">
        <v>0.06</v>
      </c>
      <c r="V22" s="15">
        <f t="shared" si="5"/>
        <v>0</v>
      </c>
      <c r="W22" s="43"/>
    </row>
    <row r="23" spans="1:24" x14ac:dyDescent="0.2">
      <c r="A23" s="36" t="s">
        <v>172</v>
      </c>
      <c r="B23" s="36" t="s">
        <v>173</v>
      </c>
      <c r="C23" s="36">
        <v>90447000</v>
      </c>
      <c r="D23" s="36" t="s">
        <v>277</v>
      </c>
      <c r="E23" s="12" t="s">
        <v>46</v>
      </c>
      <c r="F23" s="12">
        <v>240</v>
      </c>
      <c r="G23" s="12">
        <v>10</v>
      </c>
      <c r="H23" s="12">
        <v>250</v>
      </c>
      <c r="I23" s="12"/>
      <c r="J23" s="12"/>
      <c r="K23" s="12"/>
      <c r="L23" s="12"/>
      <c r="M23" s="12"/>
      <c r="N23" s="12">
        <v>4000</v>
      </c>
      <c r="O23" s="12">
        <v>2000</v>
      </c>
      <c r="P23" s="12"/>
      <c r="Q23" s="13"/>
      <c r="R23" s="12">
        <f t="shared" si="3"/>
        <v>6000</v>
      </c>
      <c r="S23" s="12">
        <f t="shared" si="4"/>
        <v>24</v>
      </c>
      <c r="T23" s="57"/>
      <c r="U23" s="15">
        <v>0.06</v>
      </c>
      <c r="V23" s="15">
        <f t="shared" si="5"/>
        <v>1.44</v>
      </c>
    </row>
    <row r="24" spans="1:24" x14ac:dyDescent="0.2">
      <c r="A24" s="11" t="s">
        <v>389</v>
      </c>
      <c r="B24" s="11" t="s">
        <v>390</v>
      </c>
      <c r="C24" s="11" t="s">
        <v>389</v>
      </c>
      <c r="D24" s="11" t="s">
        <v>275</v>
      </c>
      <c r="E24" s="12">
        <v>20</v>
      </c>
      <c r="F24" s="12">
        <v>300</v>
      </c>
      <c r="G24" s="12">
        <v>10</v>
      </c>
      <c r="H24" s="12">
        <v>200</v>
      </c>
      <c r="I24" s="12"/>
      <c r="J24" s="12"/>
      <c r="K24" s="12"/>
      <c r="L24" s="12"/>
      <c r="M24" s="12"/>
      <c r="N24" s="12"/>
      <c r="O24" s="12"/>
      <c r="P24" s="12"/>
      <c r="Q24" s="13"/>
      <c r="R24" s="12">
        <f t="shared" si="3"/>
        <v>0</v>
      </c>
      <c r="S24" s="12">
        <f t="shared" si="4"/>
        <v>0</v>
      </c>
      <c r="T24" s="57"/>
      <c r="U24" s="15">
        <v>0.06</v>
      </c>
      <c r="V24" s="15">
        <f t="shared" si="5"/>
        <v>0</v>
      </c>
    </row>
    <row r="25" spans="1:24" x14ac:dyDescent="0.2">
      <c r="A25" s="11" t="s">
        <v>50</v>
      </c>
      <c r="B25" s="11" t="s">
        <v>51</v>
      </c>
      <c r="C25" s="11" t="s">
        <v>50</v>
      </c>
      <c r="D25" s="11" t="s">
        <v>275</v>
      </c>
      <c r="E25" s="12">
        <v>20</v>
      </c>
      <c r="F25" s="12">
        <v>457</v>
      </c>
      <c r="G25" s="12">
        <v>10</v>
      </c>
      <c r="H25" s="12">
        <v>100</v>
      </c>
      <c r="I25" s="12"/>
      <c r="J25" s="12"/>
      <c r="K25" s="12"/>
      <c r="L25" s="12"/>
      <c r="M25" s="12"/>
      <c r="N25" s="12"/>
      <c r="O25" s="12"/>
      <c r="P25" s="12"/>
      <c r="Q25" s="13"/>
      <c r="R25" s="12">
        <f t="shared" si="3"/>
        <v>0</v>
      </c>
      <c r="S25" s="12">
        <f t="shared" si="4"/>
        <v>0</v>
      </c>
      <c r="T25" s="57"/>
      <c r="U25" s="15">
        <v>0.04</v>
      </c>
      <c r="V25" s="15">
        <f t="shared" si="5"/>
        <v>0</v>
      </c>
    </row>
    <row r="26" spans="1:24" x14ac:dyDescent="0.2">
      <c r="A26" s="36" t="s">
        <v>171</v>
      </c>
      <c r="B26" s="36" t="s">
        <v>51</v>
      </c>
      <c r="C26" s="36">
        <v>90442400</v>
      </c>
      <c r="D26" s="36" t="s">
        <v>277</v>
      </c>
      <c r="E26" s="12" t="s">
        <v>46</v>
      </c>
      <c r="F26" s="12">
        <v>450</v>
      </c>
      <c r="G26" s="12">
        <v>10</v>
      </c>
      <c r="H26" s="12">
        <v>100</v>
      </c>
      <c r="I26" s="12"/>
      <c r="J26" s="12"/>
      <c r="K26" s="12"/>
      <c r="L26" s="12"/>
      <c r="M26" s="12"/>
      <c r="N26" s="12"/>
      <c r="O26" s="12"/>
      <c r="P26" s="12">
        <v>700</v>
      </c>
      <c r="Q26" s="13"/>
      <c r="R26" s="12">
        <f t="shared" si="3"/>
        <v>700</v>
      </c>
      <c r="S26" s="12">
        <f t="shared" si="4"/>
        <v>7</v>
      </c>
      <c r="T26" s="57"/>
      <c r="U26" s="15">
        <v>0.04</v>
      </c>
      <c r="V26" s="15">
        <f t="shared" si="5"/>
        <v>0.28000000000000003</v>
      </c>
    </row>
    <row r="27" spans="1:24" x14ac:dyDescent="0.2">
      <c r="A27" s="11" t="s">
        <v>47</v>
      </c>
      <c r="B27" s="11" t="s">
        <v>48</v>
      </c>
      <c r="C27" s="11" t="s">
        <v>47</v>
      </c>
      <c r="D27" s="11" t="s">
        <v>275</v>
      </c>
      <c r="E27" s="12">
        <v>20</v>
      </c>
      <c r="F27" s="12">
        <v>610</v>
      </c>
      <c r="G27" s="12">
        <v>10</v>
      </c>
      <c r="H27" s="12">
        <v>100</v>
      </c>
      <c r="I27" s="12"/>
      <c r="J27" s="12"/>
      <c r="K27" s="12"/>
      <c r="L27" s="12"/>
      <c r="M27" s="12"/>
      <c r="N27" s="12"/>
      <c r="O27" s="12"/>
      <c r="P27" s="12"/>
      <c r="Q27" s="13"/>
      <c r="R27" s="12">
        <f t="shared" si="3"/>
        <v>0</v>
      </c>
      <c r="S27" s="12">
        <f t="shared" si="4"/>
        <v>0</v>
      </c>
      <c r="T27" s="57"/>
      <c r="U27" s="15">
        <v>0.06</v>
      </c>
      <c r="V27" s="15">
        <f t="shared" si="5"/>
        <v>0</v>
      </c>
    </row>
    <row r="28" spans="1:24" x14ac:dyDescent="0.2">
      <c r="A28" s="36" t="s">
        <v>49</v>
      </c>
      <c r="B28" s="36" t="s">
        <v>48</v>
      </c>
      <c r="C28" s="36">
        <v>90442600</v>
      </c>
      <c r="D28" s="36" t="s">
        <v>277</v>
      </c>
      <c r="E28" s="12" t="s">
        <v>46</v>
      </c>
      <c r="F28" s="12">
        <v>600</v>
      </c>
      <c r="G28" s="12">
        <v>10</v>
      </c>
      <c r="H28" s="12">
        <v>100</v>
      </c>
      <c r="I28" s="12"/>
      <c r="J28" s="12"/>
      <c r="K28" s="12">
        <v>600</v>
      </c>
      <c r="L28" s="12"/>
      <c r="M28" s="12"/>
      <c r="N28" s="12"/>
      <c r="O28" s="12"/>
      <c r="P28" s="12">
        <v>1000</v>
      </c>
      <c r="Q28" s="13"/>
      <c r="R28" s="12">
        <f t="shared" si="3"/>
        <v>1600</v>
      </c>
      <c r="S28" s="12">
        <f t="shared" si="4"/>
        <v>16</v>
      </c>
      <c r="T28" s="57"/>
      <c r="U28" s="15">
        <v>0.06</v>
      </c>
      <c r="V28" s="15">
        <f t="shared" si="5"/>
        <v>0.96</v>
      </c>
    </row>
    <row r="29" spans="1:24" x14ac:dyDescent="0.2">
      <c r="A29" s="11" t="s">
        <v>154</v>
      </c>
      <c r="B29" s="11" t="s">
        <v>43</v>
      </c>
      <c r="C29" s="11" t="s">
        <v>154</v>
      </c>
      <c r="D29" s="11" t="s">
        <v>275</v>
      </c>
      <c r="E29" s="12">
        <v>20</v>
      </c>
      <c r="F29" s="12">
        <v>760</v>
      </c>
      <c r="G29" s="12">
        <v>10</v>
      </c>
      <c r="H29" s="12">
        <v>100</v>
      </c>
      <c r="I29" s="12"/>
      <c r="J29" s="12"/>
      <c r="K29" s="12"/>
      <c r="L29" s="12"/>
      <c r="M29" s="12"/>
      <c r="N29" s="12"/>
      <c r="O29" s="12"/>
      <c r="P29" s="12"/>
      <c r="Q29" s="13"/>
      <c r="R29" s="12">
        <f t="shared" si="3"/>
        <v>0</v>
      </c>
      <c r="S29" s="12">
        <f t="shared" si="4"/>
        <v>0</v>
      </c>
      <c r="T29" s="57"/>
      <c r="U29" s="15">
        <v>7.0000000000000007E-2</v>
      </c>
      <c r="V29" s="15">
        <f t="shared" si="5"/>
        <v>0</v>
      </c>
    </row>
    <row r="30" spans="1:24" x14ac:dyDescent="0.2">
      <c r="A30" s="36" t="s">
        <v>45</v>
      </c>
      <c r="B30" s="36" t="s">
        <v>43</v>
      </c>
      <c r="C30" s="36">
        <v>90442700</v>
      </c>
      <c r="D30" s="36" t="s">
        <v>277</v>
      </c>
      <c r="E30" s="12" t="s">
        <v>46</v>
      </c>
      <c r="F30" s="12">
        <v>750</v>
      </c>
      <c r="G30" s="12">
        <v>10</v>
      </c>
      <c r="H30" s="12">
        <v>100</v>
      </c>
      <c r="I30" s="12"/>
      <c r="J30" s="12"/>
      <c r="K30" s="12"/>
      <c r="L30" s="12">
        <v>2000</v>
      </c>
      <c r="M30" s="12"/>
      <c r="N30" s="12"/>
      <c r="O30" s="12">
        <v>2000</v>
      </c>
      <c r="P30" s="12">
        <v>1000</v>
      </c>
      <c r="Q30" s="13"/>
      <c r="R30" s="12">
        <f t="shared" si="3"/>
        <v>5000</v>
      </c>
      <c r="S30" s="12">
        <f t="shared" si="4"/>
        <v>50</v>
      </c>
      <c r="T30" s="57"/>
      <c r="U30" s="15">
        <v>7.0000000000000007E-2</v>
      </c>
      <c r="V30" s="15">
        <f t="shared" si="5"/>
        <v>3.5000000000000004</v>
      </c>
    </row>
    <row r="31" spans="1:24" x14ac:dyDescent="0.2">
      <c r="A31" s="11" t="s">
        <v>38</v>
      </c>
      <c r="B31" s="11" t="s">
        <v>39</v>
      </c>
      <c r="C31" s="11" t="s">
        <v>38</v>
      </c>
      <c r="D31" s="11" t="s">
        <v>275</v>
      </c>
      <c r="E31" s="12">
        <v>20</v>
      </c>
      <c r="F31" s="12">
        <v>915</v>
      </c>
      <c r="G31" s="12">
        <v>10</v>
      </c>
      <c r="H31" s="12">
        <v>50</v>
      </c>
      <c r="I31" s="12"/>
      <c r="J31" s="12"/>
      <c r="K31" s="12"/>
      <c r="L31" s="12"/>
      <c r="M31" s="12"/>
      <c r="N31" s="12"/>
      <c r="O31" s="12"/>
      <c r="P31" s="12"/>
      <c r="Q31" s="13"/>
      <c r="R31" s="12">
        <f t="shared" si="3"/>
        <v>0</v>
      </c>
      <c r="S31" s="12">
        <f t="shared" si="4"/>
        <v>0</v>
      </c>
      <c r="T31" s="57"/>
      <c r="U31" s="15">
        <v>0.04</v>
      </c>
      <c r="V31" s="15">
        <f t="shared" si="5"/>
        <v>0</v>
      </c>
    </row>
    <row r="32" spans="1:24" x14ac:dyDescent="0.2">
      <c r="A32" s="36" t="s">
        <v>170</v>
      </c>
      <c r="B32" s="36" t="s">
        <v>39</v>
      </c>
      <c r="C32" s="36">
        <v>90442800</v>
      </c>
      <c r="D32" s="36" t="s">
        <v>277</v>
      </c>
      <c r="E32" s="12" t="s">
        <v>46</v>
      </c>
      <c r="F32" s="12">
        <v>900</v>
      </c>
      <c r="G32" s="12">
        <v>10</v>
      </c>
      <c r="H32" s="12">
        <v>50</v>
      </c>
      <c r="I32" s="12"/>
      <c r="J32" s="12"/>
      <c r="K32" s="12">
        <v>300</v>
      </c>
      <c r="L32" s="12"/>
      <c r="M32" s="12"/>
      <c r="N32" s="12"/>
      <c r="O32" s="12"/>
      <c r="P32" s="12"/>
      <c r="Q32" s="13"/>
      <c r="R32" s="12">
        <f t="shared" si="3"/>
        <v>300</v>
      </c>
      <c r="S32" s="12">
        <f t="shared" si="4"/>
        <v>6</v>
      </c>
      <c r="T32" s="57"/>
      <c r="U32" s="15">
        <v>0.04</v>
      </c>
      <c r="V32" s="15">
        <f t="shared" si="5"/>
        <v>0.24</v>
      </c>
    </row>
    <row r="33" spans="1:24" x14ac:dyDescent="0.2">
      <c r="A33" s="11" t="s">
        <v>34</v>
      </c>
      <c r="B33" s="11" t="s">
        <v>35</v>
      </c>
      <c r="C33" s="11" t="s">
        <v>34</v>
      </c>
      <c r="D33" s="11" t="s">
        <v>275</v>
      </c>
      <c r="E33" s="12">
        <v>20</v>
      </c>
      <c r="F33" s="12">
        <v>1220</v>
      </c>
      <c r="G33" s="12">
        <v>10</v>
      </c>
      <c r="H33" s="12">
        <v>50</v>
      </c>
      <c r="I33" s="12"/>
      <c r="J33" s="12"/>
      <c r="K33" s="12"/>
      <c r="L33" s="12"/>
      <c r="M33" s="12"/>
      <c r="N33" s="12"/>
      <c r="O33" s="12"/>
      <c r="P33" s="12"/>
      <c r="Q33" s="13"/>
      <c r="R33" s="12">
        <f t="shared" si="3"/>
        <v>0</v>
      </c>
      <c r="S33" s="12">
        <f t="shared" si="4"/>
        <v>0</v>
      </c>
      <c r="T33" s="57"/>
      <c r="U33" s="15">
        <v>0.06</v>
      </c>
      <c r="V33" s="15">
        <f t="shared" si="5"/>
        <v>0</v>
      </c>
    </row>
    <row r="34" spans="1:24" x14ac:dyDescent="0.2">
      <c r="A34" s="11" t="s">
        <v>32</v>
      </c>
      <c r="B34" s="11" t="s">
        <v>33</v>
      </c>
      <c r="C34" s="11" t="s">
        <v>32</v>
      </c>
      <c r="D34" s="11" t="s">
        <v>275</v>
      </c>
      <c r="E34" s="12">
        <v>20</v>
      </c>
      <c r="F34" s="12">
        <v>1524</v>
      </c>
      <c r="G34" s="12">
        <v>10</v>
      </c>
      <c r="H34" s="12">
        <v>50</v>
      </c>
      <c r="I34" s="12"/>
      <c r="J34" s="12"/>
      <c r="K34" s="12"/>
      <c r="L34" s="12"/>
      <c r="M34" s="12"/>
      <c r="N34" s="12"/>
      <c r="O34" s="12"/>
      <c r="P34" s="12"/>
      <c r="Q34" s="13"/>
      <c r="R34" s="12">
        <f t="shared" si="3"/>
        <v>0</v>
      </c>
      <c r="S34" s="12">
        <f t="shared" si="4"/>
        <v>0</v>
      </c>
      <c r="T34" s="57"/>
      <c r="U34" s="15">
        <v>7.0000000000000007E-2</v>
      </c>
      <c r="V34" s="15">
        <f t="shared" si="5"/>
        <v>0</v>
      </c>
    </row>
    <row r="35" spans="1:24" x14ac:dyDescent="0.2">
      <c r="A35" s="11" t="s">
        <v>214</v>
      </c>
      <c r="B35" s="11" t="s">
        <v>30</v>
      </c>
      <c r="C35" s="11" t="s">
        <v>214</v>
      </c>
      <c r="D35" s="11" t="s">
        <v>275</v>
      </c>
      <c r="E35" s="12">
        <v>20</v>
      </c>
      <c r="F35" s="12">
        <v>1800</v>
      </c>
      <c r="G35" s="12">
        <v>10</v>
      </c>
      <c r="H35" s="12">
        <v>50</v>
      </c>
      <c r="I35" s="12"/>
      <c r="J35" s="12"/>
      <c r="K35" s="12"/>
      <c r="L35" s="12"/>
      <c r="M35" s="12"/>
      <c r="N35" s="12"/>
      <c r="O35" s="12"/>
      <c r="P35" s="12"/>
      <c r="Q35" s="13"/>
      <c r="R35" s="12">
        <f t="shared" si="3"/>
        <v>0</v>
      </c>
      <c r="S35" s="12">
        <f t="shared" si="4"/>
        <v>0</v>
      </c>
      <c r="T35" s="57"/>
      <c r="U35" s="15">
        <v>0.09</v>
      </c>
      <c r="V35" s="15">
        <f t="shared" si="5"/>
        <v>0</v>
      </c>
    </row>
    <row r="36" spans="1:24" x14ac:dyDescent="0.2">
      <c r="A36" s="11" t="s">
        <v>212</v>
      </c>
      <c r="B36" s="11" t="s">
        <v>213</v>
      </c>
      <c r="C36" s="11" t="s">
        <v>212</v>
      </c>
      <c r="D36" s="11" t="s">
        <v>275</v>
      </c>
      <c r="E36" s="12">
        <v>20</v>
      </c>
      <c r="F36" s="12">
        <v>2100</v>
      </c>
      <c r="G36" s="12">
        <v>10</v>
      </c>
      <c r="H36" s="12">
        <v>50</v>
      </c>
      <c r="I36" s="12"/>
      <c r="J36" s="12"/>
      <c r="K36" s="12"/>
      <c r="L36" s="12"/>
      <c r="M36" s="12"/>
      <c r="N36" s="12"/>
      <c r="O36" s="12"/>
      <c r="P36" s="12"/>
      <c r="Q36" s="13"/>
      <c r="R36" s="12">
        <f t="shared" si="3"/>
        <v>0</v>
      </c>
      <c r="S36" s="12">
        <f t="shared" si="4"/>
        <v>0</v>
      </c>
      <c r="T36" s="57"/>
      <c r="U36" s="15">
        <v>7.0000000000000007E-2</v>
      </c>
      <c r="V36" s="15">
        <f t="shared" si="5"/>
        <v>0</v>
      </c>
    </row>
    <row r="37" spans="1:24" x14ac:dyDescent="0.2">
      <c r="A37" s="11" t="s">
        <v>242</v>
      </c>
      <c r="B37" s="11" t="s">
        <v>243</v>
      </c>
      <c r="C37" s="11" t="s">
        <v>242</v>
      </c>
      <c r="D37" s="11" t="s">
        <v>275</v>
      </c>
      <c r="E37" s="12">
        <v>20</v>
      </c>
      <c r="F37" s="12">
        <v>2400</v>
      </c>
      <c r="G37" s="12">
        <v>10</v>
      </c>
      <c r="H37" s="12">
        <v>50</v>
      </c>
      <c r="I37" s="12"/>
      <c r="J37" s="12"/>
      <c r="K37" s="12"/>
      <c r="L37" s="12"/>
      <c r="M37" s="12"/>
      <c r="N37" s="12"/>
      <c r="O37" s="12"/>
      <c r="P37" s="12"/>
      <c r="Q37" s="13"/>
      <c r="R37" s="12">
        <f t="shared" si="3"/>
        <v>0</v>
      </c>
      <c r="S37" s="12">
        <f t="shared" si="4"/>
        <v>0</v>
      </c>
      <c r="T37" s="57"/>
      <c r="U37" s="15">
        <v>7.0000000000000007E-2</v>
      </c>
      <c r="V37" s="15">
        <f t="shared" si="5"/>
        <v>0</v>
      </c>
    </row>
    <row r="38" spans="1:24" ht="15" x14ac:dyDescent="0.2">
      <c r="A38" s="60" t="s">
        <v>52</v>
      </c>
      <c r="B38" s="60"/>
      <c r="C38" s="60"/>
      <c r="D38" s="60"/>
      <c r="E38" s="60"/>
      <c r="F38" s="24"/>
      <c r="G38" s="10"/>
      <c r="H38" s="10"/>
      <c r="I38" s="12"/>
      <c r="J38" s="12"/>
      <c r="K38" s="12"/>
      <c r="L38" s="12"/>
      <c r="M38" s="12"/>
      <c r="N38" s="12"/>
      <c r="O38" s="12"/>
      <c r="P38" s="12"/>
      <c r="Q38" s="25"/>
      <c r="R38" s="12"/>
      <c r="S38" s="12"/>
      <c r="T38" s="57"/>
      <c r="U38" s="12"/>
      <c r="V38" s="15"/>
    </row>
    <row r="39" spans="1:24" x14ac:dyDescent="0.2">
      <c r="A39" s="11" t="s">
        <v>261</v>
      </c>
      <c r="B39" s="11" t="s">
        <v>262</v>
      </c>
      <c r="C39" s="11" t="s">
        <v>261</v>
      </c>
      <c r="D39" s="11" t="s">
        <v>275</v>
      </c>
      <c r="E39" s="12">
        <v>25</v>
      </c>
      <c r="F39" s="12">
        <v>200</v>
      </c>
      <c r="G39" s="12">
        <v>10</v>
      </c>
      <c r="H39" s="12">
        <v>150</v>
      </c>
      <c r="I39" s="12"/>
      <c r="J39" s="12">
        <v>300</v>
      </c>
      <c r="K39" s="12">
        <v>300</v>
      </c>
      <c r="L39" s="12"/>
      <c r="M39" s="12"/>
      <c r="N39" s="12"/>
      <c r="O39" s="12"/>
      <c r="P39" s="12"/>
      <c r="Q39" s="13"/>
      <c r="R39" s="12">
        <f t="shared" ref="R39:R57" si="6">SUM(I39:Q39)</f>
        <v>600</v>
      </c>
      <c r="S39" s="12">
        <f t="shared" ref="S39:S57" si="7">$R39/$H39</f>
        <v>4</v>
      </c>
      <c r="T39" s="57"/>
      <c r="U39" s="15">
        <v>0.06</v>
      </c>
      <c r="V39" s="15">
        <f t="shared" ref="V39:V57" si="8">$S39*$U39</f>
        <v>0.24</v>
      </c>
      <c r="W39" s="43">
        <f>SUM(V39:V57)</f>
        <v>17.04</v>
      </c>
      <c r="X39" s="3">
        <f>W39*100/$W$144</f>
        <v>33.642645607107603</v>
      </c>
    </row>
    <row r="40" spans="1:24" x14ac:dyDescent="0.2">
      <c r="A40" s="36" t="s">
        <v>198</v>
      </c>
      <c r="B40" s="36" t="s">
        <v>199</v>
      </c>
      <c r="C40" s="36">
        <v>90448000</v>
      </c>
      <c r="D40" s="36" t="s">
        <v>277</v>
      </c>
      <c r="E40" s="12" t="s">
        <v>63</v>
      </c>
      <c r="F40" s="12">
        <v>270</v>
      </c>
      <c r="G40" s="12">
        <v>10</v>
      </c>
      <c r="H40" s="12">
        <v>100</v>
      </c>
      <c r="I40" s="12"/>
      <c r="J40" s="12"/>
      <c r="K40" s="12"/>
      <c r="L40" s="12">
        <v>500</v>
      </c>
      <c r="M40" s="12"/>
      <c r="N40" s="12"/>
      <c r="O40" s="12"/>
      <c r="P40" s="12"/>
      <c r="Q40" s="13"/>
      <c r="R40" s="12">
        <f t="shared" si="6"/>
        <v>500</v>
      </c>
      <c r="S40" s="12">
        <f t="shared" si="7"/>
        <v>5</v>
      </c>
      <c r="T40" s="57"/>
      <c r="U40" s="15">
        <v>0.06</v>
      </c>
      <c r="V40" s="15">
        <f t="shared" si="8"/>
        <v>0.3</v>
      </c>
    </row>
    <row r="41" spans="1:24" x14ac:dyDescent="0.2">
      <c r="A41" s="36" t="s">
        <v>392</v>
      </c>
      <c r="B41" s="36" t="s">
        <v>391</v>
      </c>
      <c r="C41" s="31" t="s">
        <v>393</v>
      </c>
      <c r="D41" s="36" t="s">
        <v>277</v>
      </c>
      <c r="E41" s="12" t="s">
        <v>63</v>
      </c>
      <c r="F41" s="12">
        <v>300</v>
      </c>
      <c r="G41" s="12">
        <v>10</v>
      </c>
      <c r="H41" s="12">
        <v>100</v>
      </c>
      <c r="I41" s="12"/>
      <c r="J41" s="12"/>
      <c r="K41" s="12"/>
      <c r="L41" s="12"/>
      <c r="M41" s="12"/>
      <c r="N41" s="12"/>
      <c r="O41" s="12"/>
      <c r="P41" s="12"/>
      <c r="Q41" s="13"/>
      <c r="R41" s="12">
        <f t="shared" si="6"/>
        <v>0</v>
      </c>
      <c r="S41" s="12">
        <f t="shared" si="7"/>
        <v>0</v>
      </c>
      <c r="T41" s="57"/>
      <c r="U41" s="15">
        <v>0.06</v>
      </c>
      <c r="V41" s="15">
        <f t="shared" si="8"/>
        <v>0</v>
      </c>
    </row>
    <row r="42" spans="1:24" x14ac:dyDescent="0.2">
      <c r="A42" s="27" t="s">
        <v>67</v>
      </c>
      <c r="B42" s="27" t="s">
        <v>68</v>
      </c>
      <c r="C42" s="27" t="s">
        <v>69</v>
      </c>
      <c r="D42" s="11" t="s">
        <v>275</v>
      </c>
      <c r="E42" s="12">
        <v>25</v>
      </c>
      <c r="F42" s="12">
        <v>375</v>
      </c>
      <c r="G42" s="12">
        <v>10</v>
      </c>
      <c r="H42" s="12">
        <v>100</v>
      </c>
      <c r="I42" s="12"/>
      <c r="J42" s="12">
        <v>500</v>
      </c>
      <c r="K42" s="12">
        <v>500</v>
      </c>
      <c r="L42" s="12">
        <v>500</v>
      </c>
      <c r="M42" s="12"/>
      <c r="N42" s="12"/>
      <c r="O42" s="12">
        <v>500</v>
      </c>
      <c r="P42" s="12">
        <v>500</v>
      </c>
      <c r="Q42" s="13"/>
      <c r="R42" s="12">
        <f t="shared" si="6"/>
        <v>2500</v>
      </c>
      <c r="S42" s="12">
        <f t="shared" si="7"/>
        <v>25</v>
      </c>
      <c r="T42" s="57"/>
      <c r="U42" s="15">
        <v>0.06</v>
      </c>
      <c r="V42" s="15">
        <f t="shared" si="8"/>
        <v>1.5</v>
      </c>
    </row>
    <row r="43" spans="1:24" x14ac:dyDescent="0.2">
      <c r="A43" s="11" t="s">
        <v>64</v>
      </c>
      <c r="B43" s="11" t="s">
        <v>65</v>
      </c>
      <c r="C43" s="11" t="s">
        <v>64</v>
      </c>
      <c r="D43" s="11" t="s">
        <v>275</v>
      </c>
      <c r="E43" s="12">
        <v>25</v>
      </c>
      <c r="F43" s="12">
        <v>457</v>
      </c>
      <c r="G43" s="12">
        <v>10</v>
      </c>
      <c r="H43" s="12">
        <v>100</v>
      </c>
      <c r="I43" s="12"/>
      <c r="J43" s="12"/>
      <c r="K43" s="12"/>
      <c r="L43" s="12"/>
      <c r="M43" s="12">
        <v>1000</v>
      </c>
      <c r="N43" s="12"/>
      <c r="O43" s="12">
        <v>500</v>
      </c>
      <c r="P43" s="12">
        <v>1000</v>
      </c>
      <c r="Q43" s="13"/>
      <c r="R43" s="12">
        <f t="shared" si="6"/>
        <v>2500</v>
      </c>
      <c r="S43" s="12">
        <f t="shared" si="7"/>
        <v>25</v>
      </c>
      <c r="T43" s="57"/>
      <c r="U43" s="15">
        <v>0.06</v>
      </c>
      <c r="V43" s="15">
        <f t="shared" si="8"/>
        <v>1.5</v>
      </c>
    </row>
    <row r="44" spans="1:24" x14ac:dyDescent="0.2">
      <c r="A44" s="36" t="s">
        <v>66</v>
      </c>
      <c r="B44" s="36" t="s">
        <v>65</v>
      </c>
      <c r="C44" s="36">
        <v>90443400</v>
      </c>
      <c r="D44" s="36" t="s">
        <v>277</v>
      </c>
      <c r="E44" s="12" t="s">
        <v>63</v>
      </c>
      <c r="F44" s="12">
        <v>450</v>
      </c>
      <c r="G44" s="12">
        <v>10</v>
      </c>
      <c r="H44" s="12">
        <v>100</v>
      </c>
      <c r="I44" s="12"/>
      <c r="J44" s="12"/>
      <c r="K44" s="12">
        <v>600</v>
      </c>
      <c r="L44" s="12"/>
      <c r="M44" s="12"/>
      <c r="N44" s="12"/>
      <c r="O44" s="12"/>
      <c r="P44" s="12"/>
      <c r="Q44" s="13"/>
      <c r="R44" s="12">
        <f t="shared" si="6"/>
        <v>600</v>
      </c>
      <c r="S44" s="12">
        <f t="shared" si="7"/>
        <v>6</v>
      </c>
      <c r="T44" s="57"/>
      <c r="U44" s="15">
        <v>0.06</v>
      </c>
      <c r="V44" s="15">
        <f t="shared" si="8"/>
        <v>0.36</v>
      </c>
    </row>
    <row r="45" spans="1:24" x14ac:dyDescent="0.2">
      <c r="A45" s="11" t="s">
        <v>60</v>
      </c>
      <c r="B45" s="11" t="s">
        <v>61</v>
      </c>
      <c r="C45" s="11" t="s">
        <v>60</v>
      </c>
      <c r="D45" s="11" t="s">
        <v>275</v>
      </c>
      <c r="E45" s="12">
        <v>25</v>
      </c>
      <c r="F45" s="12">
        <v>610</v>
      </c>
      <c r="G45" s="12">
        <v>10</v>
      </c>
      <c r="H45" s="12">
        <v>50</v>
      </c>
      <c r="I45" s="12"/>
      <c r="J45" s="12"/>
      <c r="K45" s="12"/>
      <c r="L45" s="12"/>
      <c r="M45" s="12"/>
      <c r="N45" s="12"/>
      <c r="O45" s="12"/>
      <c r="P45" s="12"/>
      <c r="Q45" s="13"/>
      <c r="R45" s="12">
        <f t="shared" si="6"/>
        <v>0</v>
      </c>
      <c r="S45" s="12">
        <f t="shared" si="7"/>
        <v>0</v>
      </c>
      <c r="T45" s="57"/>
      <c r="U45" s="15">
        <v>0.04</v>
      </c>
      <c r="V45" s="15">
        <f t="shared" si="8"/>
        <v>0</v>
      </c>
    </row>
    <row r="46" spans="1:24" x14ac:dyDescent="0.2">
      <c r="A46" s="36" t="s">
        <v>62</v>
      </c>
      <c r="B46" s="36" t="s">
        <v>61</v>
      </c>
      <c r="C46" s="36">
        <v>90443600</v>
      </c>
      <c r="D46" s="36" t="s">
        <v>277</v>
      </c>
      <c r="E46" s="12" t="s">
        <v>63</v>
      </c>
      <c r="F46" s="12">
        <v>600</v>
      </c>
      <c r="G46" s="12">
        <v>10</v>
      </c>
      <c r="H46" s="12">
        <v>50</v>
      </c>
      <c r="I46" s="12"/>
      <c r="J46" s="12"/>
      <c r="K46" s="12">
        <v>800</v>
      </c>
      <c r="L46" s="12"/>
      <c r="M46" s="12"/>
      <c r="N46" s="12"/>
      <c r="O46" s="12"/>
      <c r="P46" s="12"/>
      <c r="Q46" s="13"/>
      <c r="R46" s="12">
        <f t="shared" si="6"/>
        <v>800</v>
      </c>
      <c r="S46" s="12">
        <f t="shared" si="7"/>
        <v>16</v>
      </c>
      <c r="T46" s="57"/>
      <c r="U46" s="15">
        <v>0.04</v>
      </c>
      <c r="V46" s="15">
        <f t="shared" si="8"/>
        <v>0.64</v>
      </c>
    </row>
    <row r="47" spans="1:24" x14ac:dyDescent="0.2">
      <c r="A47" s="11" t="s">
        <v>195</v>
      </c>
      <c r="B47" s="11" t="s">
        <v>178</v>
      </c>
      <c r="C47" s="11" t="s">
        <v>195</v>
      </c>
      <c r="D47" s="11" t="s">
        <v>275</v>
      </c>
      <c r="E47" s="12">
        <v>25</v>
      </c>
      <c r="F47" s="12">
        <v>750</v>
      </c>
      <c r="G47" s="12">
        <v>10</v>
      </c>
      <c r="H47" s="12">
        <v>50</v>
      </c>
      <c r="I47" s="12"/>
      <c r="J47" s="12"/>
      <c r="K47" s="12"/>
      <c r="L47" s="12"/>
      <c r="M47" s="12">
        <v>500</v>
      </c>
      <c r="N47" s="12"/>
      <c r="O47" s="12">
        <v>500</v>
      </c>
      <c r="P47" s="12"/>
      <c r="Q47" s="13"/>
      <c r="R47" s="12">
        <f t="shared" si="6"/>
        <v>1000</v>
      </c>
      <c r="S47" s="12">
        <f t="shared" si="7"/>
        <v>20</v>
      </c>
      <c r="T47" s="57"/>
      <c r="U47" s="15">
        <v>0.05</v>
      </c>
      <c r="V47" s="15">
        <f t="shared" si="8"/>
        <v>1</v>
      </c>
    </row>
    <row r="48" spans="1:24" x14ac:dyDescent="0.2">
      <c r="A48" s="36" t="s">
        <v>177</v>
      </c>
      <c r="B48" s="36" t="s">
        <v>178</v>
      </c>
      <c r="C48" s="36">
        <v>90443700</v>
      </c>
      <c r="D48" s="36" t="s">
        <v>277</v>
      </c>
      <c r="E48" s="12" t="s">
        <v>63</v>
      </c>
      <c r="F48" s="12">
        <v>750</v>
      </c>
      <c r="G48" s="12">
        <v>10</v>
      </c>
      <c r="H48" s="12">
        <v>50</v>
      </c>
      <c r="I48" s="12"/>
      <c r="J48" s="12"/>
      <c r="K48" s="12">
        <v>300</v>
      </c>
      <c r="L48" s="12"/>
      <c r="M48" s="12">
        <v>500</v>
      </c>
      <c r="N48" s="12"/>
      <c r="O48" s="12"/>
      <c r="P48" s="12">
        <v>500</v>
      </c>
      <c r="Q48" s="13"/>
      <c r="R48" s="12">
        <f t="shared" si="6"/>
        <v>1300</v>
      </c>
      <c r="S48" s="12">
        <f t="shared" si="7"/>
        <v>26</v>
      </c>
      <c r="T48" s="57"/>
      <c r="U48" s="15">
        <v>0.05</v>
      </c>
      <c r="V48" s="15">
        <f t="shared" si="8"/>
        <v>1.3</v>
      </c>
    </row>
    <row r="49" spans="1:24" x14ac:dyDescent="0.2">
      <c r="A49" s="11" t="s">
        <v>155</v>
      </c>
      <c r="B49" s="11" t="s">
        <v>58</v>
      </c>
      <c r="C49" s="11" t="s">
        <v>155</v>
      </c>
      <c r="D49" s="11" t="s">
        <v>275</v>
      </c>
      <c r="E49" s="12">
        <v>25</v>
      </c>
      <c r="F49" s="12">
        <v>915</v>
      </c>
      <c r="G49" s="12">
        <v>10</v>
      </c>
      <c r="H49" s="12">
        <v>50</v>
      </c>
      <c r="I49" s="12"/>
      <c r="J49" s="12"/>
      <c r="K49" s="12"/>
      <c r="L49" s="12"/>
      <c r="M49" s="12">
        <v>1000</v>
      </c>
      <c r="N49" s="12"/>
      <c r="O49" s="12">
        <v>500</v>
      </c>
      <c r="P49" s="12"/>
      <c r="Q49" s="13"/>
      <c r="R49" s="12">
        <f t="shared" si="6"/>
        <v>1500</v>
      </c>
      <c r="S49" s="12">
        <f t="shared" si="7"/>
        <v>30</v>
      </c>
      <c r="T49" s="57"/>
      <c r="U49" s="15">
        <v>0.06</v>
      </c>
      <c r="V49" s="15">
        <f t="shared" si="8"/>
        <v>1.7999999999999998</v>
      </c>
    </row>
    <row r="50" spans="1:24" x14ac:dyDescent="0.2">
      <c r="A50" s="36" t="s">
        <v>176</v>
      </c>
      <c r="B50" s="36" t="s">
        <v>58</v>
      </c>
      <c r="C50" s="36">
        <v>90443800</v>
      </c>
      <c r="D50" s="36" t="s">
        <v>277</v>
      </c>
      <c r="E50" s="12" t="s">
        <v>63</v>
      </c>
      <c r="F50" s="12">
        <v>900</v>
      </c>
      <c r="G50" s="12">
        <v>10</v>
      </c>
      <c r="H50" s="12">
        <v>50</v>
      </c>
      <c r="I50" s="12"/>
      <c r="J50" s="12"/>
      <c r="K50" s="12"/>
      <c r="L50" s="12">
        <v>2000</v>
      </c>
      <c r="M50" s="12">
        <v>3000</v>
      </c>
      <c r="N50" s="12"/>
      <c r="O50" s="12">
        <v>2000</v>
      </c>
      <c r="P50" s="12"/>
      <c r="Q50" s="13"/>
      <c r="R50" s="12">
        <f t="shared" si="6"/>
        <v>7000</v>
      </c>
      <c r="S50" s="12">
        <f t="shared" si="7"/>
        <v>140</v>
      </c>
      <c r="T50" s="57"/>
      <c r="U50" s="15">
        <v>0.06</v>
      </c>
      <c r="V50" s="15">
        <f t="shared" si="8"/>
        <v>8.4</v>
      </c>
    </row>
    <row r="51" spans="1:24" x14ac:dyDescent="0.2">
      <c r="A51" s="11" t="s">
        <v>53</v>
      </c>
      <c r="B51" s="11" t="s">
        <v>54</v>
      </c>
      <c r="C51" s="11" t="s">
        <v>53</v>
      </c>
      <c r="D51" s="11" t="s">
        <v>275</v>
      </c>
      <c r="E51" s="12">
        <v>25</v>
      </c>
      <c r="F51" s="12">
        <v>1220</v>
      </c>
      <c r="G51" s="12">
        <v>10</v>
      </c>
      <c r="H51" s="12">
        <v>50</v>
      </c>
      <c r="I51" s="12"/>
      <c r="J51" s="12"/>
      <c r="K51" s="12"/>
      <c r="L51" s="12"/>
      <c r="M51" s="12"/>
      <c r="N51" s="12"/>
      <c r="O51" s="12"/>
      <c r="P51" s="12"/>
      <c r="Q51" s="13"/>
      <c r="R51" s="12">
        <f t="shared" si="6"/>
        <v>0</v>
      </c>
      <c r="S51" s="12">
        <f t="shared" si="7"/>
        <v>0</v>
      </c>
      <c r="T51" s="57"/>
      <c r="U51" s="15">
        <v>0.08</v>
      </c>
      <c r="V51" s="15">
        <f t="shared" si="8"/>
        <v>0</v>
      </c>
    </row>
    <row r="52" spans="1:24" x14ac:dyDescent="0.2">
      <c r="A52" s="26" t="s">
        <v>194</v>
      </c>
      <c r="B52" s="26" t="s">
        <v>54</v>
      </c>
      <c r="C52" s="26">
        <v>90444000</v>
      </c>
      <c r="D52" s="36" t="s">
        <v>277</v>
      </c>
      <c r="E52" s="12" t="s">
        <v>63</v>
      </c>
      <c r="F52" s="12">
        <v>1200</v>
      </c>
      <c r="G52" s="12">
        <v>10</v>
      </c>
      <c r="H52" s="12">
        <v>50</v>
      </c>
      <c r="I52" s="12"/>
      <c r="J52" s="12"/>
      <c r="K52" s="12"/>
      <c r="L52" s="12"/>
      <c r="M52" s="12"/>
      <c r="N52" s="12"/>
      <c r="O52" s="12"/>
      <c r="P52" s="12"/>
      <c r="Q52" s="13"/>
      <c r="R52" s="12">
        <f t="shared" si="6"/>
        <v>0</v>
      </c>
      <c r="S52" s="12">
        <f t="shared" si="7"/>
        <v>0</v>
      </c>
      <c r="T52" s="57"/>
      <c r="U52" s="15">
        <v>0.08</v>
      </c>
      <c r="V52" s="15">
        <f t="shared" si="8"/>
        <v>0</v>
      </c>
    </row>
    <row r="53" spans="1:24" x14ac:dyDescent="0.2">
      <c r="A53" s="11" t="s">
        <v>230</v>
      </c>
      <c r="B53" s="11" t="s">
        <v>231</v>
      </c>
      <c r="C53" s="11" t="s">
        <v>230</v>
      </c>
      <c r="D53" s="11" t="s">
        <v>275</v>
      </c>
      <c r="E53" s="12">
        <v>25</v>
      </c>
      <c r="F53" s="12">
        <v>1500</v>
      </c>
      <c r="G53" s="12">
        <v>10</v>
      </c>
      <c r="H53" s="12">
        <v>50</v>
      </c>
      <c r="I53" s="12"/>
      <c r="J53" s="12"/>
      <c r="K53" s="12"/>
      <c r="L53" s="12"/>
      <c r="M53" s="12"/>
      <c r="N53" s="12"/>
      <c r="O53" s="12"/>
      <c r="P53" s="12"/>
      <c r="Q53" s="13"/>
      <c r="R53" s="12">
        <f t="shared" si="6"/>
        <v>0</v>
      </c>
      <c r="S53" s="12">
        <f t="shared" si="7"/>
        <v>0</v>
      </c>
      <c r="T53" s="57"/>
      <c r="U53" s="15">
        <v>0.11</v>
      </c>
      <c r="V53" s="15">
        <f t="shared" si="8"/>
        <v>0</v>
      </c>
    </row>
    <row r="54" spans="1:24" x14ac:dyDescent="0.2">
      <c r="A54" s="11" t="s">
        <v>254</v>
      </c>
      <c r="B54" s="11" t="s">
        <v>255</v>
      </c>
      <c r="C54" s="11" t="s">
        <v>254</v>
      </c>
      <c r="D54" s="11" t="s">
        <v>275</v>
      </c>
      <c r="E54" s="12">
        <v>25</v>
      </c>
      <c r="F54" s="12">
        <v>1650</v>
      </c>
      <c r="G54" s="12">
        <v>10</v>
      </c>
      <c r="H54" s="12">
        <v>50</v>
      </c>
      <c r="I54" s="12"/>
      <c r="J54" s="12"/>
      <c r="K54" s="12"/>
      <c r="L54" s="12"/>
      <c r="M54" s="12"/>
      <c r="N54" s="12"/>
      <c r="O54" s="12"/>
      <c r="P54" s="12"/>
      <c r="Q54" s="13"/>
      <c r="R54" s="12">
        <f t="shared" si="6"/>
        <v>0</v>
      </c>
      <c r="S54" s="12">
        <f t="shared" si="7"/>
        <v>0</v>
      </c>
      <c r="T54" s="57"/>
      <c r="U54" s="15">
        <v>0.12</v>
      </c>
      <c r="V54" s="15">
        <f t="shared" si="8"/>
        <v>0</v>
      </c>
    </row>
    <row r="55" spans="1:24" x14ac:dyDescent="0.2">
      <c r="A55" s="11" t="s">
        <v>193</v>
      </c>
      <c r="B55" s="11" t="s">
        <v>175</v>
      </c>
      <c r="C55" s="11" t="s">
        <v>193</v>
      </c>
      <c r="D55" s="11" t="s">
        <v>275</v>
      </c>
      <c r="E55" s="12">
        <v>25</v>
      </c>
      <c r="F55" s="12">
        <v>1800</v>
      </c>
      <c r="G55" s="12">
        <v>10</v>
      </c>
      <c r="H55" s="12">
        <v>50</v>
      </c>
      <c r="I55" s="12"/>
      <c r="J55" s="12"/>
      <c r="K55" s="12"/>
      <c r="L55" s="12"/>
      <c r="M55" s="12"/>
      <c r="N55" s="12"/>
      <c r="O55" s="12"/>
      <c r="P55" s="12"/>
      <c r="Q55" s="13"/>
      <c r="R55" s="12">
        <f t="shared" si="6"/>
        <v>0</v>
      </c>
      <c r="S55" s="12">
        <f t="shared" si="7"/>
        <v>0</v>
      </c>
      <c r="T55" s="57"/>
      <c r="U55" s="15">
        <v>0.12</v>
      </c>
      <c r="V55" s="15">
        <f t="shared" si="8"/>
        <v>0</v>
      </c>
    </row>
    <row r="56" spans="1:24" x14ac:dyDescent="0.2">
      <c r="A56" s="36" t="s">
        <v>174</v>
      </c>
      <c r="B56" s="36" t="s">
        <v>175</v>
      </c>
      <c r="C56" s="36">
        <v>90443900</v>
      </c>
      <c r="D56" s="36" t="s">
        <v>277</v>
      </c>
      <c r="E56" s="12" t="s">
        <v>63</v>
      </c>
      <c r="F56" s="12">
        <v>1800</v>
      </c>
      <c r="G56" s="12">
        <v>10</v>
      </c>
      <c r="H56" s="12">
        <v>50</v>
      </c>
      <c r="I56" s="12"/>
      <c r="J56" s="12"/>
      <c r="K56" s="12"/>
      <c r="L56" s="12"/>
      <c r="M56" s="12"/>
      <c r="N56" s="12"/>
      <c r="O56" s="12"/>
      <c r="P56" s="12"/>
      <c r="Q56" s="13"/>
      <c r="R56" s="12">
        <f t="shared" si="6"/>
        <v>0</v>
      </c>
      <c r="S56" s="12">
        <f t="shared" si="7"/>
        <v>0</v>
      </c>
      <c r="T56" s="57"/>
      <c r="U56" s="15">
        <v>0.12</v>
      </c>
      <c r="V56" s="15">
        <f>$S56*$U56</f>
        <v>0</v>
      </c>
    </row>
    <row r="57" spans="1:24" x14ac:dyDescent="0.2">
      <c r="A57" s="36" t="s">
        <v>293</v>
      </c>
      <c r="B57" s="36" t="s">
        <v>294</v>
      </c>
      <c r="C57" s="36">
        <v>90443000</v>
      </c>
      <c r="D57" s="36" t="s">
        <v>277</v>
      </c>
      <c r="E57" s="12" t="s">
        <v>63</v>
      </c>
      <c r="F57" s="12">
        <v>2100</v>
      </c>
      <c r="G57" s="12">
        <v>10</v>
      </c>
      <c r="H57" s="12">
        <v>50</v>
      </c>
      <c r="I57" s="12"/>
      <c r="J57" s="12"/>
      <c r="K57" s="12"/>
      <c r="L57" s="12"/>
      <c r="M57" s="12"/>
      <c r="N57" s="12"/>
      <c r="O57" s="12"/>
      <c r="P57" s="12"/>
      <c r="Q57" s="13"/>
      <c r="R57" s="12">
        <f t="shared" si="6"/>
        <v>0</v>
      </c>
      <c r="S57" s="12">
        <f t="shared" si="7"/>
        <v>0</v>
      </c>
      <c r="T57" s="57"/>
      <c r="U57" s="15">
        <v>0.09</v>
      </c>
      <c r="V57" s="15">
        <f t="shared" si="8"/>
        <v>0</v>
      </c>
    </row>
    <row r="58" spans="1:24" x14ac:dyDescent="0.2">
      <c r="A58" s="8" t="s">
        <v>70</v>
      </c>
      <c r="B58" s="8"/>
      <c r="C58" s="8"/>
      <c r="D58" s="8"/>
      <c r="E58" s="8"/>
      <c r="F58" s="36"/>
      <c r="G58" s="20"/>
      <c r="H58" s="20"/>
      <c r="I58" s="12"/>
      <c r="J58" s="12"/>
      <c r="K58" s="12"/>
      <c r="L58" s="12"/>
      <c r="M58" s="12"/>
      <c r="N58" s="12"/>
      <c r="O58" s="12"/>
      <c r="P58" s="12"/>
      <c r="Q58" s="20"/>
      <c r="R58" s="12"/>
      <c r="S58" s="12"/>
      <c r="T58" s="57"/>
      <c r="U58" s="12"/>
      <c r="V58" s="15"/>
    </row>
    <row r="59" spans="1:24" x14ac:dyDescent="0.2">
      <c r="A59" s="11" t="s">
        <v>295</v>
      </c>
      <c r="B59" s="11" t="s">
        <v>296</v>
      </c>
      <c r="C59" s="11" t="s">
        <v>295</v>
      </c>
      <c r="D59" s="11" t="s">
        <v>275</v>
      </c>
      <c r="E59" s="12">
        <v>32</v>
      </c>
      <c r="F59" s="12">
        <v>100</v>
      </c>
      <c r="G59" s="12">
        <v>10</v>
      </c>
      <c r="H59" s="12">
        <v>300</v>
      </c>
      <c r="I59" s="12"/>
      <c r="J59" s="12">
        <v>300</v>
      </c>
      <c r="K59" s="12"/>
      <c r="L59" s="12"/>
      <c r="M59" s="12"/>
      <c r="N59" s="12"/>
      <c r="O59" s="12"/>
      <c r="P59" s="12"/>
      <c r="Q59" s="13"/>
      <c r="R59" s="12">
        <f t="shared" ref="R59:R73" si="9">SUM(I59:Q59)</f>
        <v>300</v>
      </c>
      <c r="S59" s="12">
        <f t="shared" ref="S59:S73" si="10">$R59/$H59</f>
        <v>1</v>
      </c>
      <c r="T59" s="57"/>
      <c r="U59" s="15">
        <v>0.09</v>
      </c>
      <c r="V59" s="15">
        <f t="shared" ref="V59:V73" si="11">$S59*$U59</f>
        <v>0.09</v>
      </c>
      <c r="W59" s="43">
        <f>SUM(V59:V73)</f>
        <v>6.51</v>
      </c>
      <c r="X59" s="3">
        <f>W59*100/$W$144</f>
        <v>12.852912142152023</v>
      </c>
    </row>
    <row r="60" spans="1:24" x14ac:dyDescent="0.2">
      <c r="A60" s="11" t="s">
        <v>71</v>
      </c>
      <c r="B60" s="11" t="s">
        <v>72</v>
      </c>
      <c r="C60" s="11" t="s">
        <v>71</v>
      </c>
      <c r="D60" s="11" t="s">
        <v>275</v>
      </c>
      <c r="E60" s="12">
        <v>32</v>
      </c>
      <c r="F60" s="12">
        <v>150</v>
      </c>
      <c r="G60" s="12">
        <v>10</v>
      </c>
      <c r="H60" s="12">
        <v>300</v>
      </c>
      <c r="I60" s="12"/>
      <c r="J60" s="12"/>
      <c r="K60" s="12"/>
      <c r="L60" s="12"/>
      <c r="M60" s="12"/>
      <c r="N60" s="12"/>
      <c r="O60" s="12"/>
      <c r="P60" s="12"/>
      <c r="Q60" s="13"/>
      <c r="R60" s="12">
        <f t="shared" si="9"/>
        <v>0</v>
      </c>
      <c r="S60" s="12">
        <f t="shared" si="10"/>
        <v>0</v>
      </c>
      <c r="T60" s="57"/>
      <c r="U60" s="15">
        <v>0.09</v>
      </c>
      <c r="V60" s="15">
        <f t="shared" si="11"/>
        <v>0</v>
      </c>
    </row>
    <row r="61" spans="1:24" x14ac:dyDescent="0.2">
      <c r="A61" s="36" t="s">
        <v>256</v>
      </c>
      <c r="B61" s="36" t="s">
        <v>72</v>
      </c>
      <c r="C61" s="36">
        <v>90446200</v>
      </c>
      <c r="D61" s="36" t="s">
        <v>277</v>
      </c>
      <c r="E61" s="12">
        <v>32</v>
      </c>
      <c r="F61" s="12">
        <v>150</v>
      </c>
      <c r="G61" s="12">
        <v>10</v>
      </c>
      <c r="H61" s="12">
        <v>300</v>
      </c>
      <c r="I61" s="12"/>
      <c r="J61" s="12"/>
      <c r="K61" s="12">
        <v>300</v>
      </c>
      <c r="L61" s="12"/>
      <c r="M61" s="12"/>
      <c r="N61" s="12"/>
      <c r="O61" s="12"/>
      <c r="P61" s="12"/>
      <c r="Q61" s="13"/>
      <c r="R61" s="12">
        <f t="shared" si="9"/>
        <v>300</v>
      </c>
      <c r="S61" s="12">
        <f t="shared" si="10"/>
        <v>1</v>
      </c>
      <c r="T61" s="57"/>
      <c r="U61" s="15">
        <v>0.09</v>
      </c>
      <c r="V61" s="15">
        <f t="shared" si="11"/>
        <v>0.09</v>
      </c>
    </row>
    <row r="62" spans="1:24" x14ac:dyDescent="0.2">
      <c r="A62" s="11" t="s">
        <v>200</v>
      </c>
      <c r="B62" s="11" t="s">
        <v>201</v>
      </c>
      <c r="C62" s="11" t="s">
        <v>200</v>
      </c>
      <c r="D62" s="11" t="s">
        <v>275</v>
      </c>
      <c r="E62" s="12">
        <v>32</v>
      </c>
      <c r="F62" s="12">
        <v>200</v>
      </c>
      <c r="G62" s="12">
        <v>10</v>
      </c>
      <c r="H62" s="12">
        <v>300</v>
      </c>
      <c r="I62" s="12"/>
      <c r="J62" s="12"/>
      <c r="K62" s="12"/>
      <c r="L62" s="12"/>
      <c r="M62" s="12">
        <v>300</v>
      </c>
      <c r="N62" s="12"/>
      <c r="O62" s="12">
        <v>300</v>
      </c>
      <c r="P62" s="12"/>
      <c r="Q62" s="13"/>
      <c r="R62" s="12">
        <f t="shared" si="9"/>
        <v>600</v>
      </c>
      <c r="S62" s="12">
        <f t="shared" si="10"/>
        <v>2</v>
      </c>
      <c r="T62" s="57"/>
      <c r="U62" s="15">
        <v>0.09</v>
      </c>
      <c r="V62" s="15">
        <f t="shared" si="11"/>
        <v>0.18</v>
      </c>
    </row>
    <row r="63" spans="1:24" x14ac:dyDescent="0.2">
      <c r="A63" s="11" t="s">
        <v>73</v>
      </c>
      <c r="B63" s="11" t="s">
        <v>74</v>
      </c>
      <c r="C63" s="11" t="s">
        <v>73</v>
      </c>
      <c r="D63" s="11" t="s">
        <v>275</v>
      </c>
      <c r="E63" s="12">
        <v>32</v>
      </c>
      <c r="F63" s="12">
        <v>300</v>
      </c>
      <c r="G63" s="12">
        <v>10</v>
      </c>
      <c r="H63" s="12">
        <v>150</v>
      </c>
      <c r="I63" s="12"/>
      <c r="J63" s="12"/>
      <c r="K63" s="12">
        <v>300</v>
      </c>
      <c r="L63" s="12">
        <v>150</v>
      </c>
      <c r="M63" s="12"/>
      <c r="N63" s="12"/>
      <c r="O63" s="12"/>
      <c r="P63" s="12"/>
      <c r="Q63" s="13"/>
      <c r="R63" s="12">
        <f t="shared" si="9"/>
        <v>450</v>
      </c>
      <c r="S63" s="12">
        <f t="shared" si="10"/>
        <v>3</v>
      </c>
      <c r="T63" s="57"/>
      <c r="U63" s="15">
        <v>0.09</v>
      </c>
      <c r="V63" s="15">
        <f t="shared" si="11"/>
        <v>0.27</v>
      </c>
    </row>
    <row r="64" spans="1:24" x14ac:dyDescent="0.2">
      <c r="A64" s="36" t="s">
        <v>232</v>
      </c>
      <c r="B64" s="36" t="s">
        <v>74</v>
      </c>
      <c r="C64" s="36">
        <v>90446300</v>
      </c>
      <c r="D64" s="36" t="s">
        <v>277</v>
      </c>
      <c r="E64" s="12" t="s">
        <v>180</v>
      </c>
      <c r="F64" s="12">
        <v>300</v>
      </c>
      <c r="G64" s="12">
        <v>10</v>
      </c>
      <c r="H64" s="12">
        <v>150</v>
      </c>
      <c r="I64" s="12"/>
      <c r="J64" s="12"/>
      <c r="K64" s="12">
        <v>300</v>
      </c>
      <c r="L64" s="12"/>
      <c r="M64" s="12"/>
      <c r="N64" s="12"/>
      <c r="O64" s="12"/>
      <c r="P64" s="12"/>
      <c r="Q64" s="13"/>
      <c r="R64" s="12">
        <f t="shared" si="9"/>
        <v>300</v>
      </c>
      <c r="S64" s="12">
        <f t="shared" si="10"/>
        <v>2</v>
      </c>
      <c r="T64" s="57"/>
      <c r="U64" s="15">
        <v>0.09</v>
      </c>
      <c r="V64" s="15">
        <f t="shared" si="11"/>
        <v>0.18</v>
      </c>
    </row>
    <row r="65" spans="1:24" x14ac:dyDescent="0.2">
      <c r="A65" s="11" t="s">
        <v>75</v>
      </c>
      <c r="B65" s="11" t="s">
        <v>76</v>
      </c>
      <c r="C65" s="11" t="s">
        <v>75</v>
      </c>
      <c r="D65" s="11" t="s">
        <v>275</v>
      </c>
      <c r="E65" s="12">
        <v>32</v>
      </c>
      <c r="F65" s="12">
        <v>450</v>
      </c>
      <c r="G65" s="12">
        <v>10</v>
      </c>
      <c r="H65" s="12">
        <v>100</v>
      </c>
      <c r="I65" s="12"/>
      <c r="J65" s="12"/>
      <c r="K65" s="12">
        <v>100</v>
      </c>
      <c r="L65" s="12">
        <v>100</v>
      </c>
      <c r="M65" s="12">
        <v>100</v>
      </c>
      <c r="N65" s="12"/>
      <c r="O65" s="12">
        <v>100</v>
      </c>
      <c r="P65" s="12"/>
      <c r="Q65" s="13"/>
      <c r="R65" s="12">
        <f t="shared" si="9"/>
        <v>400</v>
      </c>
      <c r="S65" s="12">
        <f t="shared" si="10"/>
        <v>4</v>
      </c>
      <c r="T65" s="57"/>
      <c r="U65" s="15">
        <v>0.09</v>
      </c>
      <c r="V65" s="15">
        <f t="shared" si="11"/>
        <v>0.36</v>
      </c>
    </row>
    <row r="66" spans="1:24" x14ac:dyDescent="0.2">
      <c r="A66" s="36" t="s">
        <v>179</v>
      </c>
      <c r="B66" s="36" t="s">
        <v>76</v>
      </c>
      <c r="C66" s="36">
        <v>90446400</v>
      </c>
      <c r="D66" s="36" t="s">
        <v>277</v>
      </c>
      <c r="E66" s="12" t="s">
        <v>180</v>
      </c>
      <c r="F66" s="12">
        <v>450</v>
      </c>
      <c r="G66" s="12">
        <v>10</v>
      </c>
      <c r="H66" s="12">
        <v>100</v>
      </c>
      <c r="I66" s="12"/>
      <c r="J66" s="12"/>
      <c r="K66" s="12">
        <v>300</v>
      </c>
      <c r="L66" s="12">
        <v>200</v>
      </c>
      <c r="M66" s="12">
        <v>300</v>
      </c>
      <c r="N66" s="12"/>
      <c r="O66" s="12">
        <v>300</v>
      </c>
      <c r="P66" s="12">
        <v>100</v>
      </c>
      <c r="Q66" s="13"/>
      <c r="R66" s="12">
        <f t="shared" si="9"/>
        <v>1200</v>
      </c>
      <c r="S66" s="12">
        <f t="shared" si="10"/>
        <v>12</v>
      </c>
      <c r="T66" s="57"/>
      <c r="U66" s="15">
        <v>0.09</v>
      </c>
      <c r="V66" s="15">
        <f t="shared" si="11"/>
        <v>1.08</v>
      </c>
    </row>
    <row r="67" spans="1:24" x14ac:dyDescent="0.2">
      <c r="A67" s="11" t="s">
        <v>156</v>
      </c>
      <c r="B67" s="11" t="s">
        <v>157</v>
      </c>
      <c r="C67" s="11" t="s">
        <v>156</v>
      </c>
      <c r="D67" s="11" t="s">
        <v>275</v>
      </c>
      <c r="E67" s="12">
        <v>32</v>
      </c>
      <c r="F67" s="12">
        <v>600</v>
      </c>
      <c r="G67" s="12">
        <v>10</v>
      </c>
      <c r="H67" s="12">
        <v>100</v>
      </c>
      <c r="I67" s="12"/>
      <c r="J67" s="12"/>
      <c r="K67" s="12"/>
      <c r="L67" s="12"/>
      <c r="M67" s="12">
        <v>100</v>
      </c>
      <c r="N67" s="12"/>
      <c r="O67" s="12">
        <v>100</v>
      </c>
      <c r="P67" s="12"/>
      <c r="Q67" s="13"/>
      <c r="R67" s="12">
        <f t="shared" si="9"/>
        <v>200</v>
      </c>
      <c r="S67" s="12">
        <f t="shared" si="10"/>
        <v>2</v>
      </c>
      <c r="T67" s="57"/>
      <c r="U67" s="15">
        <v>0.12</v>
      </c>
      <c r="V67" s="15">
        <f t="shared" si="11"/>
        <v>0.24</v>
      </c>
    </row>
    <row r="68" spans="1:24" x14ac:dyDescent="0.2">
      <c r="A68" s="36" t="s">
        <v>181</v>
      </c>
      <c r="B68" s="36" t="s">
        <v>157</v>
      </c>
      <c r="C68" s="36">
        <v>90446600</v>
      </c>
      <c r="D68" s="36" t="s">
        <v>277</v>
      </c>
      <c r="E68" s="12" t="s">
        <v>180</v>
      </c>
      <c r="F68" s="12">
        <v>600</v>
      </c>
      <c r="G68" s="12">
        <v>10</v>
      </c>
      <c r="H68" s="12">
        <v>100</v>
      </c>
      <c r="I68" s="12"/>
      <c r="J68" s="12"/>
      <c r="K68" s="12">
        <v>300</v>
      </c>
      <c r="L68" s="12">
        <v>200</v>
      </c>
      <c r="M68" s="12">
        <v>300</v>
      </c>
      <c r="N68" s="12"/>
      <c r="O68" s="12">
        <v>300</v>
      </c>
      <c r="P68" s="12">
        <v>100</v>
      </c>
      <c r="Q68" s="13"/>
      <c r="R68" s="12">
        <f t="shared" si="9"/>
        <v>1200</v>
      </c>
      <c r="S68" s="12">
        <f t="shared" si="10"/>
        <v>12</v>
      </c>
      <c r="T68" s="57"/>
      <c r="U68" s="15">
        <v>0.12</v>
      </c>
      <c r="V68" s="15">
        <f t="shared" si="11"/>
        <v>1.44</v>
      </c>
    </row>
    <row r="69" spans="1:24" x14ac:dyDescent="0.2">
      <c r="A69" s="11" t="s">
        <v>222</v>
      </c>
      <c r="B69" s="11" t="s">
        <v>223</v>
      </c>
      <c r="C69" s="11" t="s">
        <v>222</v>
      </c>
      <c r="D69" s="11" t="s">
        <v>275</v>
      </c>
      <c r="E69" s="12">
        <v>32</v>
      </c>
      <c r="F69" s="12">
        <v>750</v>
      </c>
      <c r="G69" s="12">
        <v>10</v>
      </c>
      <c r="H69" s="12">
        <v>60</v>
      </c>
      <c r="I69" s="12"/>
      <c r="J69" s="12"/>
      <c r="K69" s="12"/>
      <c r="L69" s="12">
        <v>120</v>
      </c>
      <c r="M69" s="12">
        <v>120</v>
      </c>
      <c r="N69" s="12"/>
      <c r="O69" s="12">
        <v>120</v>
      </c>
      <c r="P69" s="12">
        <v>120</v>
      </c>
      <c r="Q69" s="13"/>
      <c r="R69" s="12">
        <f t="shared" si="9"/>
        <v>480</v>
      </c>
      <c r="S69" s="12">
        <f t="shared" si="10"/>
        <v>8</v>
      </c>
      <c r="T69" s="57"/>
      <c r="U69" s="15">
        <v>0.09</v>
      </c>
      <c r="V69" s="15">
        <f t="shared" si="11"/>
        <v>0.72</v>
      </c>
    </row>
    <row r="70" spans="1:24" x14ac:dyDescent="0.2">
      <c r="A70" s="11" t="s">
        <v>158</v>
      </c>
      <c r="B70" s="11" t="s">
        <v>159</v>
      </c>
      <c r="C70" s="11" t="s">
        <v>158</v>
      </c>
      <c r="D70" s="11" t="s">
        <v>275</v>
      </c>
      <c r="E70" s="12">
        <v>32</v>
      </c>
      <c r="F70" s="12">
        <v>900</v>
      </c>
      <c r="G70" s="12">
        <v>10</v>
      </c>
      <c r="H70" s="12">
        <v>50</v>
      </c>
      <c r="I70" s="12"/>
      <c r="J70" s="12"/>
      <c r="K70" s="12">
        <v>100</v>
      </c>
      <c r="L70" s="12"/>
      <c r="M70" s="12"/>
      <c r="N70" s="12"/>
      <c r="O70" s="12"/>
      <c r="P70" s="12"/>
      <c r="Q70" s="13"/>
      <c r="R70" s="12">
        <f t="shared" si="9"/>
        <v>100</v>
      </c>
      <c r="S70" s="12">
        <f t="shared" si="10"/>
        <v>2</v>
      </c>
      <c r="T70" s="57"/>
      <c r="U70" s="15">
        <v>0.09</v>
      </c>
      <c r="V70" s="15">
        <f t="shared" si="11"/>
        <v>0.18</v>
      </c>
    </row>
    <row r="71" spans="1:24" x14ac:dyDescent="0.2">
      <c r="A71" s="36" t="s">
        <v>182</v>
      </c>
      <c r="B71" s="36" t="s">
        <v>159</v>
      </c>
      <c r="C71" s="36">
        <v>90446700</v>
      </c>
      <c r="D71" s="36" t="s">
        <v>277</v>
      </c>
      <c r="E71" s="12" t="s">
        <v>180</v>
      </c>
      <c r="F71" s="12">
        <v>900</v>
      </c>
      <c r="G71" s="12">
        <v>10</v>
      </c>
      <c r="H71" s="12">
        <v>50</v>
      </c>
      <c r="I71" s="12"/>
      <c r="J71" s="12"/>
      <c r="K71" s="12">
        <v>200</v>
      </c>
      <c r="L71" s="12"/>
      <c r="M71" s="12">
        <v>200</v>
      </c>
      <c r="N71" s="12"/>
      <c r="O71" s="12"/>
      <c r="P71" s="12"/>
      <c r="Q71" s="13"/>
      <c r="R71" s="12">
        <f t="shared" si="9"/>
        <v>400</v>
      </c>
      <c r="S71" s="12">
        <f t="shared" si="10"/>
        <v>8</v>
      </c>
      <c r="T71" s="57"/>
      <c r="U71" s="15">
        <v>0.09</v>
      </c>
      <c r="V71" s="15">
        <f t="shared" si="11"/>
        <v>0.72</v>
      </c>
    </row>
    <row r="72" spans="1:24" x14ac:dyDescent="0.2">
      <c r="A72" s="11" t="s">
        <v>233</v>
      </c>
      <c r="B72" s="11" t="s">
        <v>234</v>
      </c>
      <c r="C72" s="11" t="s">
        <v>233</v>
      </c>
      <c r="D72" s="11" t="s">
        <v>275</v>
      </c>
      <c r="E72" s="12">
        <v>32</v>
      </c>
      <c r="F72" s="12">
        <v>1200</v>
      </c>
      <c r="G72" s="12">
        <v>10</v>
      </c>
      <c r="H72" s="12">
        <v>50</v>
      </c>
      <c r="I72" s="12"/>
      <c r="J72" s="12"/>
      <c r="K72" s="12">
        <v>100</v>
      </c>
      <c r="L72" s="12"/>
      <c r="M72" s="12"/>
      <c r="N72" s="12"/>
      <c r="O72" s="12"/>
      <c r="P72" s="12"/>
      <c r="Q72" s="13"/>
      <c r="R72" s="12">
        <f t="shared" si="9"/>
        <v>100</v>
      </c>
      <c r="S72" s="12">
        <f t="shared" si="10"/>
        <v>2</v>
      </c>
      <c r="T72" s="57"/>
      <c r="U72" s="15">
        <v>0.12</v>
      </c>
      <c r="V72" s="15">
        <f t="shared" si="11"/>
        <v>0.24</v>
      </c>
    </row>
    <row r="73" spans="1:24" x14ac:dyDescent="0.2">
      <c r="A73" s="36" t="s">
        <v>236</v>
      </c>
      <c r="B73" s="36" t="s">
        <v>237</v>
      </c>
      <c r="C73" s="36">
        <v>90446800</v>
      </c>
      <c r="D73" s="36" t="s">
        <v>277</v>
      </c>
      <c r="E73" s="12" t="s">
        <v>180</v>
      </c>
      <c r="F73" s="12">
        <v>1800</v>
      </c>
      <c r="G73" s="12">
        <v>10</v>
      </c>
      <c r="H73" s="12">
        <v>25</v>
      </c>
      <c r="I73" s="12"/>
      <c r="J73" s="12">
        <v>50</v>
      </c>
      <c r="K73" s="12">
        <v>50</v>
      </c>
      <c r="L73" s="12"/>
      <c r="M73" s="12"/>
      <c r="N73" s="12"/>
      <c r="O73" s="12"/>
      <c r="P73" s="12"/>
      <c r="Q73" s="13"/>
      <c r="R73" s="12">
        <f t="shared" si="9"/>
        <v>100</v>
      </c>
      <c r="S73" s="12">
        <f t="shared" si="10"/>
        <v>4</v>
      </c>
      <c r="T73" s="57"/>
      <c r="U73" s="15">
        <v>0.18</v>
      </c>
      <c r="V73" s="15">
        <f t="shared" si="11"/>
        <v>0.72</v>
      </c>
      <c r="W73" s="43"/>
    </row>
    <row r="74" spans="1:24" x14ac:dyDescent="0.2">
      <c r="A74" s="8" t="s">
        <v>77</v>
      </c>
      <c r="B74" s="8"/>
      <c r="C74" s="8"/>
      <c r="D74" s="8"/>
      <c r="E74" s="8"/>
      <c r="F74" s="36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8"/>
      <c r="R74" s="12"/>
      <c r="S74" s="12"/>
      <c r="T74" s="57"/>
      <c r="U74" s="12"/>
      <c r="V74" s="15"/>
    </row>
    <row r="75" spans="1:24" x14ac:dyDescent="0.2">
      <c r="A75" s="11" t="s">
        <v>297</v>
      </c>
      <c r="B75" s="11" t="s">
        <v>298</v>
      </c>
      <c r="C75" s="11" t="s">
        <v>297</v>
      </c>
      <c r="D75" s="11" t="s">
        <v>275</v>
      </c>
      <c r="E75" s="12">
        <v>40</v>
      </c>
      <c r="F75" s="12">
        <v>100</v>
      </c>
      <c r="G75" s="12">
        <v>10</v>
      </c>
      <c r="H75" s="12">
        <v>300</v>
      </c>
      <c r="I75" s="12"/>
      <c r="J75" s="12"/>
      <c r="K75" s="12"/>
      <c r="L75" s="12"/>
      <c r="M75" s="12"/>
      <c r="N75" s="12"/>
      <c r="O75" s="12"/>
      <c r="P75" s="12">
        <v>300</v>
      </c>
      <c r="Q75" s="13"/>
      <c r="R75" s="12">
        <f t="shared" ref="R75:R90" si="12">SUM(I75:Q75)</f>
        <v>300</v>
      </c>
      <c r="S75" s="12">
        <f t="shared" ref="S75:S90" si="13">$R75/$H75</f>
        <v>1</v>
      </c>
      <c r="T75" s="57"/>
      <c r="U75" s="15">
        <v>0.13</v>
      </c>
      <c r="V75" s="15">
        <f t="shared" ref="V75:V90" si="14">$S75*$U75</f>
        <v>0.13</v>
      </c>
      <c r="W75" s="43">
        <f>SUM(V75:V90)</f>
        <v>6.8</v>
      </c>
      <c r="X75" s="3">
        <f>W75*100/$W$144</f>
        <v>13.425468904244818</v>
      </c>
    </row>
    <row r="76" spans="1:24" x14ac:dyDescent="0.2">
      <c r="A76" s="11" t="s">
        <v>78</v>
      </c>
      <c r="B76" s="11" t="s">
        <v>79</v>
      </c>
      <c r="C76" s="11" t="s">
        <v>78</v>
      </c>
      <c r="D76" s="11" t="s">
        <v>275</v>
      </c>
      <c r="E76" s="12">
        <v>40</v>
      </c>
      <c r="F76" s="12">
        <v>150</v>
      </c>
      <c r="G76" s="12">
        <v>10</v>
      </c>
      <c r="H76" s="12">
        <v>300</v>
      </c>
      <c r="I76" s="12"/>
      <c r="J76" s="12"/>
      <c r="K76" s="12">
        <v>300</v>
      </c>
      <c r="L76" s="12"/>
      <c r="M76" s="12"/>
      <c r="N76" s="12"/>
      <c r="O76" s="12"/>
      <c r="P76" s="12">
        <v>300</v>
      </c>
      <c r="Q76" s="13"/>
      <c r="R76" s="12">
        <f t="shared" si="12"/>
        <v>600</v>
      </c>
      <c r="S76" s="12">
        <f t="shared" si="13"/>
        <v>2</v>
      </c>
      <c r="T76" s="57"/>
      <c r="U76" s="15">
        <v>0.13</v>
      </c>
      <c r="V76" s="15">
        <f t="shared" si="14"/>
        <v>0.26</v>
      </c>
    </row>
    <row r="77" spans="1:24" x14ac:dyDescent="0.2">
      <c r="A77" s="36" t="s">
        <v>240</v>
      </c>
      <c r="B77" s="36" t="s">
        <v>79</v>
      </c>
      <c r="C77" s="31" t="s">
        <v>241</v>
      </c>
      <c r="D77" s="36" t="s">
        <v>277</v>
      </c>
      <c r="E77" s="12">
        <v>40</v>
      </c>
      <c r="F77" s="12">
        <v>150</v>
      </c>
      <c r="G77" s="12">
        <v>10</v>
      </c>
      <c r="H77" s="12">
        <v>300</v>
      </c>
      <c r="I77" s="12"/>
      <c r="J77" s="12"/>
      <c r="K77" s="12">
        <v>300</v>
      </c>
      <c r="L77" s="12"/>
      <c r="M77" s="12"/>
      <c r="N77" s="12"/>
      <c r="O77" s="12"/>
      <c r="P77" s="12"/>
      <c r="Q77" s="13"/>
      <c r="R77" s="12">
        <f t="shared" si="12"/>
        <v>300</v>
      </c>
      <c r="S77" s="12">
        <f t="shared" si="13"/>
        <v>1</v>
      </c>
      <c r="T77" s="57"/>
      <c r="U77" s="15">
        <v>0.13</v>
      </c>
      <c r="V77" s="15">
        <f t="shared" si="14"/>
        <v>0.13</v>
      </c>
    </row>
    <row r="78" spans="1:24" x14ac:dyDescent="0.2">
      <c r="A78" s="11" t="s">
        <v>80</v>
      </c>
      <c r="B78" s="11" t="s">
        <v>81</v>
      </c>
      <c r="C78" s="11" t="s">
        <v>80</v>
      </c>
      <c r="D78" s="11" t="s">
        <v>275</v>
      </c>
      <c r="E78" s="12">
        <v>40</v>
      </c>
      <c r="F78" s="12">
        <v>200</v>
      </c>
      <c r="G78" s="12">
        <v>10</v>
      </c>
      <c r="H78" s="12">
        <v>150</v>
      </c>
      <c r="I78" s="12"/>
      <c r="J78" s="12"/>
      <c r="K78" s="12"/>
      <c r="L78" s="12"/>
      <c r="M78" s="12"/>
      <c r="N78" s="12"/>
      <c r="O78" s="12"/>
      <c r="P78" s="12"/>
      <c r="Q78" s="13"/>
      <c r="R78" s="12">
        <f t="shared" si="12"/>
        <v>0</v>
      </c>
      <c r="S78" s="12">
        <f t="shared" si="13"/>
        <v>0</v>
      </c>
      <c r="T78" s="57"/>
      <c r="U78" s="15">
        <v>0.13</v>
      </c>
      <c r="V78" s="15">
        <f t="shared" si="14"/>
        <v>0</v>
      </c>
    </row>
    <row r="79" spans="1:24" x14ac:dyDescent="0.2">
      <c r="A79" s="11" t="s">
        <v>82</v>
      </c>
      <c r="B79" s="11" t="s">
        <v>83</v>
      </c>
      <c r="C79" s="11" t="s">
        <v>82</v>
      </c>
      <c r="D79" s="11" t="s">
        <v>275</v>
      </c>
      <c r="E79" s="12">
        <v>40</v>
      </c>
      <c r="F79" s="12">
        <v>300</v>
      </c>
      <c r="G79" s="12">
        <v>10</v>
      </c>
      <c r="H79" s="12">
        <v>150</v>
      </c>
      <c r="I79" s="12"/>
      <c r="J79" s="12"/>
      <c r="K79" s="12">
        <v>150</v>
      </c>
      <c r="L79" s="12">
        <v>150</v>
      </c>
      <c r="M79" s="12">
        <v>150</v>
      </c>
      <c r="N79" s="12"/>
      <c r="O79" s="12"/>
      <c r="P79" s="12"/>
      <c r="Q79" s="13"/>
      <c r="R79" s="12">
        <f t="shared" si="12"/>
        <v>450</v>
      </c>
      <c r="S79" s="12">
        <f t="shared" si="13"/>
        <v>3</v>
      </c>
      <c r="T79" s="57"/>
      <c r="U79" s="15">
        <v>0.13</v>
      </c>
      <c r="V79" s="15">
        <f t="shared" si="14"/>
        <v>0.39</v>
      </c>
    </row>
    <row r="80" spans="1:24" x14ac:dyDescent="0.2">
      <c r="A80" s="36" t="s">
        <v>183</v>
      </c>
      <c r="B80" s="36" t="s">
        <v>83</v>
      </c>
      <c r="C80" s="36">
        <v>90447300</v>
      </c>
      <c r="D80" s="36" t="s">
        <v>277</v>
      </c>
      <c r="E80" s="12" t="s">
        <v>89</v>
      </c>
      <c r="F80" s="12">
        <v>300</v>
      </c>
      <c r="G80" s="12">
        <v>10</v>
      </c>
      <c r="H80" s="12">
        <v>150</v>
      </c>
      <c r="I80" s="12"/>
      <c r="J80" s="12"/>
      <c r="K80" s="12">
        <v>600</v>
      </c>
      <c r="L80" s="12">
        <v>300</v>
      </c>
      <c r="M80" s="12">
        <v>150</v>
      </c>
      <c r="N80" s="12"/>
      <c r="O80" s="12"/>
      <c r="P80" s="12"/>
      <c r="Q80" s="13"/>
      <c r="R80" s="12">
        <f t="shared" si="12"/>
        <v>1050</v>
      </c>
      <c r="S80" s="12">
        <f t="shared" si="13"/>
        <v>7</v>
      </c>
      <c r="T80" s="57"/>
      <c r="U80" s="15">
        <v>0.13</v>
      </c>
      <c r="V80" s="15">
        <f t="shared" si="14"/>
        <v>0.91</v>
      </c>
    </row>
    <row r="81" spans="1:24" x14ac:dyDescent="0.2">
      <c r="A81" s="11" t="s">
        <v>84</v>
      </c>
      <c r="B81" s="11" t="s">
        <v>85</v>
      </c>
      <c r="C81" s="11" t="s">
        <v>84</v>
      </c>
      <c r="D81" s="11" t="s">
        <v>275</v>
      </c>
      <c r="E81" s="12">
        <v>40</v>
      </c>
      <c r="F81" s="12">
        <v>450</v>
      </c>
      <c r="G81" s="12">
        <v>10</v>
      </c>
      <c r="H81" s="12">
        <v>100</v>
      </c>
      <c r="I81" s="12"/>
      <c r="J81" s="12"/>
      <c r="K81" s="12">
        <v>100</v>
      </c>
      <c r="L81" s="12">
        <v>100</v>
      </c>
      <c r="M81" s="12">
        <v>100</v>
      </c>
      <c r="N81" s="12"/>
      <c r="O81" s="12"/>
      <c r="P81" s="12"/>
      <c r="Q81" s="13"/>
      <c r="R81" s="12">
        <f t="shared" si="12"/>
        <v>300</v>
      </c>
      <c r="S81" s="12">
        <f t="shared" si="13"/>
        <v>3</v>
      </c>
      <c r="T81" s="57"/>
      <c r="U81" s="15">
        <v>0.13</v>
      </c>
      <c r="V81" s="15">
        <f t="shared" si="14"/>
        <v>0.39</v>
      </c>
    </row>
    <row r="82" spans="1:24" x14ac:dyDescent="0.2">
      <c r="A82" s="36" t="s">
        <v>184</v>
      </c>
      <c r="B82" s="36" t="s">
        <v>85</v>
      </c>
      <c r="C82" s="36">
        <v>90447400</v>
      </c>
      <c r="D82" s="36" t="s">
        <v>277</v>
      </c>
      <c r="E82" s="12" t="s">
        <v>89</v>
      </c>
      <c r="F82" s="12">
        <v>450</v>
      </c>
      <c r="G82" s="12">
        <v>10</v>
      </c>
      <c r="H82" s="12">
        <v>100</v>
      </c>
      <c r="I82" s="12"/>
      <c r="J82" s="12"/>
      <c r="K82" s="12">
        <v>300</v>
      </c>
      <c r="L82" s="12">
        <v>200</v>
      </c>
      <c r="M82" s="12">
        <v>200</v>
      </c>
      <c r="N82" s="12"/>
      <c r="O82" s="12"/>
      <c r="P82" s="12"/>
      <c r="Q82" s="13"/>
      <c r="R82" s="12">
        <f t="shared" si="12"/>
        <v>700</v>
      </c>
      <c r="S82" s="12">
        <f t="shared" si="13"/>
        <v>7</v>
      </c>
      <c r="T82" s="57"/>
      <c r="U82" s="15">
        <v>0.13</v>
      </c>
      <c r="V82" s="15">
        <f t="shared" si="14"/>
        <v>0.91</v>
      </c>
    </row>
    <row r="83" spans="1:24" x14ac:dyDescent="0.2">
      <c r="A83" s="11" t="s">
        <v>86</v>
      </c>
      <c r="B83" s="11" t="s">
        <v>87</v>
      </c>
      <c r="C83" s="11" t="s">
        <v>86</v>
      </c>
      <c r="D83" s="11" t="s">
        <v>275</v>
      </c>
      <c r="E83" s="12">
        <v>40</v>
      </c>
      <c r="F83" s="12">
        <v>600</v>
      </c>
      <c r="G83" s="12">
        <v>10</v>
      </c>
      <c r="H83" s="12">
        <v>50</v>
      </c>
      <c r="I83" s="12"/>
      <c r="J83" s="12"/>
      <c r="K83" s="12"/>
      <c r="L83" s="12"/>
      <c r="M83" s="12"/>
      <c r="N83" s="12"/>
      <c r="O83" s="12"/>
      <c r="P83" s="12"/>
      <c r="Q83" s="13"/>
      <c r="R83" s="12">
        <f t="shared" si="12"/>
        <v>0</v>
      </c>
      <c r="S83" s="12">
        <f t="shared" si="13"/>
        <v>0</v>
      </c>
      <c r="T83" s="57"/>
      <c r="U83" s="15">
        <v>0.09</v>
      </c>
      <c r="V83" s="15">
        <f t="shared" si="14"/>
        <v>0</v>
      </c>
    </row>
    <row r="84" spans="1:24" x14ac:dyDescent="0.2">
      <c r="A84" s="36" t="s">
        <v>88</v>
      </c>
      <c r="B84" s="36" t="s">
        <v>87</v>
      </c>
      <c r="C84" s="36">
        <v>90447600</v>
      </c>
      <c r="D84" s="36" t="s">
        <v>277</v>
      </c>
      <c r="E84" s="12" t="s">
        <v>89</v>
      </c>
      <c r="F84" s="12">
        <v>600</v>
      </c>
      <c r="G84" s="12">
        <v>10</v>
      </c>
      <c r="H84" s="12">
        <v>50</v>
      </c>
      <c r="I84" s="12"/>
      <c r="J84" s="12"/>
      <c r="K84" s="12">
        <v>300</v>
      </c>
      <c r="L84" s="12"/>
      <c r="M84" s="12"/>
      <c r="N84" s="12"/>
      <c r="O84" s="12"/>
      <c r="P84" s="12"/>
      <c r="Q84" s="13"/>
      <c r="R84" s="12">
        <f t="shared" si="12"/>
        <v>300</v>
      </c>
      <c r="S84" s="12">
        <f t="shared" si="13"/>
        <v>6</v>
      </c>
      <c r="T84" s="57"/>
      <c r="U84" s="15">
        <v>0.09</v>
      </c>
      <c r="V84" s="15">
        <f t="shared" si="14"/>
        <v>0.54</v>
      </c>
    </row>
    <row r="85" spans="1:24" x14ac:dyDescent="0.2">
      <c r="A85" s="11" t="s">
        <v>90</v>
      </c>
      <c r="B85" s="11" t="s">
        <v>91</v>
      </c>
      <c r="C85" s="11" t="s">
        <v>90</v>
      </c>
      <c r="D85" s="11" t="s">
        <v>275</v>
      </c>
      <c r="E85" s="12">
        <v>40</v>
      </c>
      <c r="F85" s="12">
        <v>750</v>
      </c>
      <c r="G85" s="12">
        <v>10</v>
      </c>
      <c r="H85" s="12">
        <v>50</v>
      </c>
      <c r="I85" s="12"/>
      <c r="J85" s="12"/>
      <c r="K85" s="12"/>
      <c r="L85" s="12"/>
      <c r="M85" s="12"/>
      <c r="N85" s="12"/>
      <c r="O85" s="12"/>
      <c r="P85" s="12"/>
      <c r="Q85" s="13"/>
      <c r="R85" s="12">
        <f t="shared" si="12"/>
        <v>0</v>
      </c>
      <c r="S85" s="12">
        <f t="shared" si="13"/>
        <v>0</v>
      </c>
      <c r="T85" s="57"/>
      <c r="U85" s="15">
        <v>0.13</v>
      </c>
      <c r="V85" s="15">
        <f t="shared" si="14"/>
        <v>0</v>
      </c>
    </row>
    <row r="86" spans="1:24" x14ac:dyDescent="0.2">
      <c r="A86" s="11" t="s">
        <v>92</v>
      </c>
      <c r="B86" s="11" t="s">
        <v>93</v>
      </c>
      <c r="C86" s="11" t="s">
        <v>92</v>
      </c>
      <c r="D86" s="11" t="s">
        <v>275</v>
      </c>
      <c r="E86" s="12">
        <v>40</v>
      </c>
      <c r="F86" s="12">
        <v>900</v>
      </c>
      <c r="G86" s="12">
        <v>10</v>
      </c>
      <c r="H86" s="12">
        <v>50</v>
      </c>
      <c r="I86" s="12"/>
      <c r="J86" s="12"/>
      <c r="K86" s="12">
        <v>100</v>
      </c>
      <c r="L86" s="12"/>
      <c r="M86" s="12">
        <v>100</v>
      </c>
      <c r="N86" s="12"/>
      <c r="O86" s="12"/>
      <c r="P86" s="12"/>
      <c r="Q86" s="13"/>
      <c r="R86" s="12">
        <f t="shared" si="12"/>
        <v>200</v>
      </c>
      <c r="S86" s="12">
        <f t="shared" si="13"/>
        <v>4</v>
      </c>
      <c r="T86" s="57"/>
      <c r="U86" s="15">
        <v>0.13</v>
      </c>
      <c r="V86" s="15">
        <f t="shared" si="14"/>
        <v>0.52</v>
      </c>
    </row>
    <row r="87" spans="1:24" x14ac:dyDescent="0.2">
      <c r="A87" s="36" t="s">
        <v>185</v>
      </c>
      <c r="B87" s="36" t="s">
        <v>93</v>
      </c>
      <c r="C87" s="36">
        <v>90447700</v>
      </c>
      <c r="D87" s="36" t="s">
        <v>277</v>
      </c>
      <c r="E87" s="12" t="s">
        <v>89</v>
      </c>
      <c r="F87" s="12">
        <v>900</v>
      </c>
      <c r="G87" s="12">
        <v>10</v>
      </c>
      <c r="H87" s="12">
        <v>50</v>
      </c>
      <c r="I87" s="12"/>
      <c r="J87" s="12"/>
      <c r="K87" s="12">
        <v>200</v>
      </c>
      <c r="L87" s="12">
        <v>200</v>
      </c>
      <c r="M87" s="12">
        <v>200</v>
      </c>
      <c r="N87" s="12"/>
      <c r="O87" s="12"/>
      <c r="P87" s="12">
        <v>100</v>
      </c>
      <c r="Q87" s="13"/>
      <c r="R87" s="12">
        <f t="shared" si="12"/>
        <v>700</v>
      </c>
      <c r="S87" s="12">
        <f t="shared" si="13"/>
        <v>14</v>
      </c>
      <c r="T87" s="57"/>
      <c r="U87" s="15">
        <v>0.13</v>
      </c>
      <c r="V87" s="15">
        <f t="shared" si="14"/>
        <v>1.82</v>
      </c>
    </row>
    <row r="88" spans="1:24" x14ac:dyDescent="0.2">
      <c r="A88" s="11" t="s">
        <v>94</v>
      </c>
      <c r="B88" s="11" t="s">
        <v>95</v>
      </c>
      <c r="C88" s="11" t="s">
        <v>94</v>
      </c>
      <c r="D88" s="11" t="s">
        <v>275</v>
      </c>
      <c r="E88" s="12">
        <v>40</v>
      </c>
      <c r="F88" s="12">
        <v>1200</v>
      </c>
      <c r="G88" s="12">
        <v>5</v>
      </c>
      <c r="H88" s="12">
        <v>25</v>
      </c>
      <c r="I88" s="12"/>
      <c r="J88" s="12"/>
      <c r="K88" s="12"/>
      <c r="L88" s="12"/>
      <c r="M88" s="12">
        <v>200</v>
      </c>
      <c r="N88" s="12"/>
      <c r="O88" s="12"/>
      <c r="P88" s="12">
        <v>50</v>
      </c>
      <c r="Q88" s="13"/>
      <c r="R88" s="12">
        <f t="shared" si="12"/>
        <v>250</v>
      </c>
      <c r="S88" s="12">
        <f t="shared" si="13"/>
        <v>10</v>
      </c>
      <c r="T88" s="57"/>
      <c r="U88" s="15">
        <v>0.08</v>
      </c>
      <c r="V88" s="15">
        <f t="shared" si="14"/>
        <v>0.8</v>
      </c>
    </row>
    <row r="89" spans="1:24" x14ac:dyDescent="0.2">
      <c r="A89" s="36" t="s">
        <v>376</v>
      </c>
      <c r="B89" s="36" t="s">
        <v>377</v>
      </c>
      <c r="C89" s="31" t="s">
        <v>378</v>
      </c>
      <c r="D89" s="36" t="s">
        <v>277</v>
      </c>
      <c r="E89" s="12">
        <v>40</v>
      </c>
      <c r="F89" s="12">
        <v>1800</v>
      </c>
      <c r="G89" s="12">
        <v>5</v>
      </c>
      <c r="H89" s="12">
        <v>20</v>
      </c>
      <c r="I89" s="12"/>
      <c r="J89" s="12"/>
      <c r="K89" s="12"/>
      <c r="L89" s="12"/>
      <c r="M89" s="12"/>
      <c r="N89" s="12"/>
      <c r="O89" s="12"/>
      <c r="P89" s="12"/>
      <c r="Q89" s="13"/>
      <c r="R89" s="12">
        <f t="shared" si="12"/>
        <v>0</v>
      </c>
      <c r="S89" s="12">
        <f t="shared" si="13"/>
        <v>0</v>
      </c>
      <c r="T89" s="57"/>
      <c r="U89" s="15">
        <v>0.14000000000000001</v>
      </c>
      <c r="V89" s="15">
        <f t="shared" si="14"/>
        <v>0</v>
      </c>
    </row>
    <row r="90" spans="1:24" x14ac:dyDescent="0.2">
      <c r="A90" s="11" t="s">
        <v>220</v>
      </c>
      <c r="B90" s="11" t="s">
        <v>221</v>
      </c>
      <c r="C90" s="11" t="s">
        <v>220</v>
      </c>
      <c r="D90" s="11" t="s">
        <v>275</v>
      </c>
      <c r="E90" s="12">
        <v>40</v>
      </c>
      <c r="F90" s="12">
        <v>2000</v>
      </c>
      <c r="G90" s="12">
        <v>5</v>
      </c>
      <c r="H90" s="12">
        <v>25</v>
      </c>
      <c r="I90" s="12"/>
      <c r="J90" s="12"/>
      <c r="K90" s="12"/>
      <c r="L90" s="12"/>
      <c r="M90" s="12"/>
      <c r="N90" s="12"/>
      <c r="O90" s="12"/>
      <c r="P90" s="12"/>
      <c r="Q90" s="13"/>
      <c r="R90" s="12">
        <f t="shared" si="12"/>
        <v>0</v>
      </c>
      <c r="S90" s="12">
        <f t="shared" si="13"/>
        <v>0</v>
      </c>
      <c r="T90" s="57"/>
      <c r="U90" s="15">
        <v>0.08</v>
      </c>
      <c r="V90" s="15">
        <f t="shared" si="14"/>
        <v>0</v>
      </c>
      <c r="W90" s="43"/>
    </row>
    <row r="91" spans="1:24" x14ac:dyDescent="0.2">
      <c r="A91" s="8" t="s">
        <v>96</v>
      </c>
      <c r="B91" s="8"/>
      <c r="C91" s="8"/>
      <c r="D91" s="8"/>
      <c r="E91" s="20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8"/>
      <c r="R91" s="12"/>
      <c r="S91" s="12"/>
      <c r="T91" s="57"/>
      <c r="U91" s="12"/>
      <c r="V91" s="15"/>
    </row>
    <row r="92" spans="1:24" x14ac:dyDescent="0.2">
      <c r="A92" s="11" t="s">
        <v>299</v>
      </c>
      <c r="B92" s="11" t="s">
        <v>300</v>
      </c>
      <c r="C92" s="11" t="s">
        <v>299</v>
      </c>
      <c r="D92" s="11" t="s">
        <v>275</v>
      </c>
      <c r="E92" s="12">
        <v>50</v>
      </c>
      <c r="F92" s="12">
        <v>100</v>
      </c>
      <c r="G92" s="12">
        <v>10</v>
      </c>
      <c r="H92" s="12">
        <v>150</v>
      </c>
      <c r="I92" s="12"/>
      <c r="J92" s="12"/>
      <c r="K92" s="12"/>
      <c r="L92" s="12"/>
      <c r="M92" s="12"/>
      <c r="N92" s="12"/>
      <c r="O92" s="12"/>
      <c r="P92" s="12">
        <v>300</v>
      </c>
      <c r="Q92" s="13"/>
      <c r="R92" s="12">
        <f t="shared" ref="R92:R108" si="15">SUM(I92:Q92)</f>
        <v>300</v>
      </c>
      <c r="S92" s="12">
        <f t="shared" ref="S92:S108" si="16">$R92/$H92</f>
        <v>2</v>
      </c>
      <c r="T92" s="57"/>
      <c r="U92" s="15">
        <v>0.1</v>
      </c>
      <c r="V92" s="15">
        <f t="shared" ref="V92:V108" si="17">$S92*$U92</f>
        <v>0.2</v>
      </c>
      <c r="W92" s="43">
        <f>SUM(V92:V108)</f>
        <v>11.82</v>
      </c>
      <c r="X92" s="3">
        <f>W92*100/$W$144</f>
        <v>23.336623889437316</v>
      </c>
    </row>
    <row r="93" spans="1:24" x14ac:dyDescent="0.2">
      <c r="A93" s="11" t="s">
        <v>97</v>
      </c>
      <c r="B93" s="11" t="s">
        <v>98</v>
      </c>
      <c r="C93" s="11" t="s">
        <v>97</v>
      </c>
      <c r="D93" s="11" t="s">
        <v>275</v>
      </c>
      <c r="E93" s="12">
        <v>50</v>
      </c>
      <c r="F93" s="12">
        <v>150</v>
      </c>
      <c r="G93" s="12">
        <v>10</v>
      </c>
      <c r="H93" s="12">
        <v>150</v>
      </c>
      <c r="I93" s="12"/>
      <c r="J93" s="12"/>
      <c r="K93" s="12">
        <v>150</v>
      </c>
      <c r="L93" s="12"/>
      <c r="M93" s="12">
        <v>150</v>
      </c>
      <c r="N93" s="12"/>
      <c r="O93" s="12">
        <v>150</v>
      </c>
      <c r="P93" s="12"/>
      <c r="Q93" s="13"/>
      <c r="R93" s="12">
        <f t="shared" si="15"/>
        <v>450</v>
      </c>
      <c r="S93" s="12">
        <f t="shared" si="16"/>
        <v>3</v>
      </c>
      <c r="T93" s="57"/>
      <c r="U93" s="15">
        <v>0.1</v>
      </c>
      <c r="V93" s="15">
        <f t="shared" si="17"/>
        <v>0.30000000000000004</v>
      </c>
    </row>
    <row r="94" spans="1:24" x14ac:dyDescent="0.2">
      <c r="A94" s="36" t="s">
        <v>235</v>
      </c>
      <c r="B94" s="36" t="s">
        <v>98</v>
      </c>
      <c r="C94" s="36">
        <v>90448200</v>
      </c>
      <c r="D94" s="36" t="s">
        <v>277</v>
      </c>
      <c r="E94" s="12" t="s">
        <v>102</v>
      </c>
      <c r="F94" s="12">
        <v>150</v>
      </c>
      <c r="G94" s="12">
        <v>10</v>
      </c>
      <c r="H94" s="12">
        <v>150</v>
      </c>
      <c r="I94" s="12"/>
      <c r="J94" s="12"/>
      <c r="K94" s="12">
        <v>300</v>
      </c>
      <c r="L94" s="12"/>
      <c r="M94" s="12">
        <v>300</v>
      </c>
      <c r="N94" s="12"/>
      <c r="O94" s="12"/>
      <c r="P94" s="12"/>
      <c r="Q94" s="13"/>
      <c r="R94" s="12">
        <f t="shared" si="15"/>
        <v>600</v>
      </c>
      <c r="S94" s="12">
        <f t="shared" si="16"/>
        <v>4</v>
      </c>
      <c r="T94" s="57"/>
      <c r="U94" s="15">
        <v>0.1</v>
      </c>
      <c r="V94" s="15">
        <f t="shared" si="17"/>
        <v>0.4</v>
      </c>
    </row>
    <row r="95" spans="1:24" x14ac:dyDescent="0.2">
      <c r="A95" s="11" t="s">
        <v>224</v>
      </c>
      <c r="B95" s="11" t="s">
        <v>225</v>
      </c>
      <c r="C95" s="11" t="s">
        <v>224</v>
      </c>
      <c r="D95" s="11" t="s">
        <v>275</v>
      </c>
      <c r="E95" s="12">
        <v>50</v>
      </c>
      <c r="F95" s="12">
        <v>200</v>
      </c>
      <c r="G95" s="12">
        <v>10</v>
      </c>
      <c r="H95" s="12">
        <v>150</v>
      </c>
      <c r="I95" s="12"/>
      <c r="J95" s="12"/>
      <c r="K95" s="12">
        <v>150</v>
      </c>
      <c r="L95" s="12"/>
      <c r="M95" s="12">
        <v>150</v>
      </c>
      <c r="N95" s="12"/>
      <c r="O95" s="12"/>
      <c r="P95" s="12"/>
      <c r="Q95" s="13"/>
      <c r="R95" s="12">
        <f t="shared" si="15"/>
        <v>300</v>
      </c>
      <c r="S95" s="12">
        <f t="shared" si="16"/>
        <v>2</v>
      </c>
      <c r="T95" s="57"/>
      <c r="U95" s="15">
        <v>0.1</v>
      </c>
      <c r="V95" s="15">
        <f t="shared" si="17"/>
        <v>0.2</v>
      </c>
    </row>
    <row r="96" spans="1:24" x14ac:dyDescent="0.2">
      <c r="A96" s="11" t="s">
        <v>99</v>
      </c>
      <c r="B96" s="11" t="s">
        <v>100</v>
      </c>
      <c r="C96" s="11" t="s">
        <v>99</v>
      </c>
      <c r="D96" s="11" t="s">
        <v>275</v>
      </c>
      <c r="E96" s="12">
        <v>50</v>
      </c>
      <c r="F96" s="12">
        <v>300</v>
      </c>
      <c r="G96" s="12">
        <v>10</v>
      </c>
      <c r="H96" s="12">
        <v>75</v>
      </c>
      <c r="I96" s="12"/>
      <c r="J96" s="12"/>
      <c r="K96" s="12">
        <v>150</v>
      </c>
      <c r="L96" s="12">
        <v>150</v>
      </c>
      <c r="M96" s="12">
        <v>150</v>
      </c>
      <c r="N96" s="12"/>
      <c r="O96" s="12"/>
      <c r="P96" s="12"/>
      <c r="Q96" s="13"/>
      <c r="R96" s="12">
        <f t="shared" si="15"/>
        <v>450</v>
      </c>
      <c r="S96" s="12">
        <f t="shared" si="16"/>
        <v>6</v>
      </c>
      <c r="T96" s="57"/>
      <c r="U96" s="15">
        <v>0.1</v>
      </c>
      <c r="V96" s="15">
        <f t="shared" si="17"/>
        <v>0.60000000000000009</v>
      </c>
    </row>
    <row r="97" spans="1:24" x14ac:dyDescent="0.2">
      <c r="A97" s="36" t="s">
        <v>101</v>
      </c>
      <c r="B97" s="36" t="s">
        <v>100</v>
      </c>
      <c r="C97" s="36">
        <v>90448300</v>
      </c>
      <c r="D97" s="36" t="s">
        <v>277</v>
      </c>
      <c r="E97" s="12" t="s">
        <v>102</v>
      </c>
      <c r="F97" s="12">
        <v>300</v>
      </c>
      <c r="G97" s="12">
        <v>10</v>
      </c>
      <c r="H97" s="12">
        <v>75</v>
      </c>
      <c r="I97" s="12"/>
      <c r="J97" s="12"/>
      <c r="K97" s="12">
        <v>300</v>
      </c>
      <c r="L97" s="12">
        <v>300</v>
      </c>
      <c r="M97" s="12">
        <v>300</v>
      </c>
      <c r="N97" s="12">
        <v>600</v>
      </c>
      <c r="O97" s="12">
        <v>300</v>
      </c>
      <c r="P97" s="12">
        <v>300</v>
      </c>
      <c r="Q97" s="13"/>
      <c r="R97" s="12">
        <f t="shared" si="15"/>
        <v>2100</v>
      </c>
      <c r="S97" s="12">
        <f t="shared" si="16"/>
        <v>28</v>
      </c>
      <c r="T97" s="57"/>
      <c r="U97" s="15">
        <v>0.1</v>
      </c>
      <c r="V97" s="15">
        <f t="shared" si="17"/>
        <v>2.8000000000000003</v>
      </c>
    </row>
    <row r="98" spans="1:24" x14ac:dyDescent="0.2">
      <c r="A98" s="11" t="s">
        <v>103</v>
      </c>
      <c r="B98" s="11" t="s">
        <v>104</v>
      </c>
      <c r="C98" s="11" t="s">
        <v>103</v>
      </c>
      <c r="D98" s="11" t="s">
        <v>275</v>
      </c>
      <c r="E98" s="12">
        <v>50</v>
      </c>
      <c r="F98" s="12">
        <v>450</v>
      </c>
      <c r="G98" s="12">
        <v>10</v>
      </c>
      <c r="H98" s="12">
        <v>50</v>
      </c>
      <c r="I98" s="12"/>
      <c r="J98" s="12"/>
      <c r="K98" s="12">
        <v>100</v>
      </c>
      <c r="L98" s="12">
        <v>100</v>
      </c>
      <c r="M98" s="12"/>
      <c r="N98" s="12"/>
      <c r="O98" s="12"/>
      <c r="P98" s="12"/>
      <c r="Q98" s="13"/>
      <c r="R98" s="12">
        <f t="shared" si="15"/>
        <v>200</v>
      </c>
      <c r="S98" s="12">
        <f t="shared" si="16"/>
        <v>4</v>
      </c>
      <c r="T98" s="57"/>
      <c r="U98" s="15">
        <v>0.1</v>
      </c>
      <c r="V98" s="15">
        <f t="shared" si="17"/>
        <v>0.4</v>
      </c>
    </row>
    <row r="99" spans="1:24" x14ac:dyDescent="0.2">
      <c r="A99" s="36" t="s">
        <v>186</v>
      </c>
      <c r="B99" s="36" t="s">
        <v>104</v>
      </c>
      <c r="C99" s="36">
        <v>90448400</v>
      </c>
      <c r="D99" s="36" t="s">
        <v>277</v>
      </c>
      <c r="E99" s="12" t="s">
        <v>102</v>
      </c>
      <c r="F99" s="12">
        <v>450</v>
      </c>
      <c r="G99" s="12">
        <v>10</v>
      </c>
      <c r="H99" s="12">
        <v>50</v>
      </c>
      <c r="I99" s="12"/>
      <c r="J99" s="12"/>
      <c r="K99" s="12"/>
      <c r="L99" s="12"/>
      <c r="M99" s="12">
        <v>200</v>
      </c>
      <c r="N99" s="12"/>
      <c r="O99" s="12"/>
      <c r="P99" s="12"/>
      <c r="Q99" s="13"/>
      <c r="R99" s="12">
        <f t="shared" si="15"/>
        <v>200</v>
      </c>
      <c r="S99" s="12">
        <f t="shared" si="16"/>
        <v>4</v>
      </c>
      <c r="T99" s="57"/>
      <c r="U99" s="15">
        <v>0.1</v>
      </c>
      <c r="V99" s="15">
        <f t="shared" si="17"/>
        <v>0.4</v>
      </c>
    </row>
    <row r="100" spans="1:24" x14ac:dyDescent="0.2">
      <c r="A100" s="11" t="s">
        <v>105</v>
      </c>
      <c r="B100" s="11" t="s">
        <v>106</v>
      </c>
      <c r="C100" s="11" t="s">
        <v>105</v>
      </c>
      <c r="D100" s="11" t="s">
        <v>275</v>
      </c>
      <c r="E100" s="12">
        <v>50</v>
      </c>
      <c r="F100" s="12">
        <v>600</v>
      </c>
      <c r="G100" s="12">
        <v>10</v>
      </c>
      <c r="H100" s="12">
        <v>50</v>
      </c>
      <c r="I100" s="12"/>
      <c r="J100" s="12"/>
      <c r="K100" s="12"/>
      <c r="L100" s="12"/>
      <c r="M100" s="12"/>
      <c r="N100" s="12"/>
      <c r="O100" s="12"/>
      <c r="P100" s="12"/>
      <c r="Q100" s="13"/>
      <c r="R100" s="12">
        <f t="shared" si="15"/>
        <v>0</v>
      </c>
      <c r="S100" s="12">
        <f t="shared" si="16"/>
        <v>0</v>
      </c>
      <c r="T100" s="57"/>
      <c r="U100" s="15">
        <v>0.13</v>
      </c>
      <c r="V100" s="15">
        <f t="shared" si="17"/>
        <v>0</v>
      </c>
    </row>
    <row r="101" spans="1:24" x14ac:dyDescent="0.2">
      <c r="A101" s="36" t="s">
        <v>107</v>
      </c>
      <c r="B101" s="36" t="s">
        <v>106</v>
      </c>
      <c r="C101" s="36">
        <v>90448600</v>
      </c>
      <c r="D101" s="36" t="s">
        <v>277</v>
      </c>
      <c r="E101" s="12" t="s">
        <v>102</v>
      </c>
      <c r="F101" s="12">
        <v>600</v>
      </c>
      <c r="G101" s="12">
        <v>10</v>
      </c>
      <c r="H101" s="12">
        <v>50</v>
      </c>
      <c r="I101" s="12"/>
      <c r="J101" s="12"/>
      <c r="K101" s="12">
        <v>500</v>
      </c>
      <c r="L101" s="12">
        <v>500</v>
      </c>
      <c r="M101" s="12">
        <v>300</v>
      </c>
      <c r="N101" s="12"/>
      <c r="O101" s="12">
        <v>500</v>
      </c>
      <c r="P101" s="12">
        <v>200</v>
      </c>
      <c r="Q101" s="13"/>
      <c r="R101" s="12">
        <f t="shared" si="15"/>
        <v>2000</v>
      </c>
      <c r="S101" s="12">
        <f t="shared" si="16"/>
        <v>40</v>
      </c>
      <c r="T101" s="57"/>
      <c r="U101" s="15">
        <v>0.13</v>
      </c>
      <c r="V101" s="15">
        <f t="shared" si="17"/>
        <v>5.2</v>
      </c>
    </row>
    <row r="102" spans="1:24" x14ac:dyDescent="0.2">
      <c r="A102" s="36" t="s">
        <v>266</v>
      </c>
      <c r="B102" s="36" t="s">
        <v>267</v>
      </c>
      <c r="C102" s="36">
        <v>90448605</v>
      </c>
      <c r="D102" s="36" t="s">
        <v>277</v>
      </c>
      <c r="E102" s="12" t="s">
        <v>102</v>
      </c>
      <c r="F102" s="12">
        <v>700</v>
      </c>
      <c r="G102" s="12">
        <v>5</v>
      </c>
      <c r="H102" s="12">
        <v>25</v>
      </c>
      <c r="I102" s="12"/>
      <c r="J102" s="12"/>
      <c r="K102" s="12"/>
      <c r="L102" s="12"/>
      <c r="M102" s="12"/>
      <c r="N102" s="12"/>
      <c r="O102" s="12"/>
      <c r="P102" s="12"/>
      <c r="Q102" s="13"/>
      <c r="R102" s="12">
        <f t="shared" si="15"/>
        <v>0</v>
      </c>
      <c r="S102" s="12">
        <f t="shared" si="16"/>
        <v>0</v>
      </c>
      <c r="T102" s="57"/>
      <c r="U102" s="15">
        <v>0.1</v>
      </c>
      <c r="V102" s="15">
        <f t="shared" si="17"/>
        <v>0</v>
      </c>
    </row>
    <row r="103" spans="1:24" x14ac:dyDescent="0.2">
      <c r="A103" s="11" t="s">
        <v>202</v>
      </c>
      <c r="B103" s="11" t="s">
        <v>203</v>
      </c>
      <c r="C103" s="11" t="s">
        <v>202</v>
      </c>
      <c r="D103" s="11" t="s">
        <v>275</v>
      </c>
      <c r="E103" s="12">
        <v>50</v>
      </c>
      <c r="F103" s="12">
        <v>750</v>
      </c>
      <c r="G103" s="12">
        <v>5</v>
      </c>
      <c r="H103" s="12">
        <v>25</v>
      </c>
      <c r="I103" s="12"/>
      <c r="J103" s="12"/>
      <c r="K103" s="12">
        <v>200</v>
      </c>
      <c r="L103" s="12"/>
      <c r="M103" s="12"/>
      <c r="N103" s="12"/>
      <c r="O103" s="12"/>
      <c r="P103" s="12"/>
      <c r="Q103" s="13"/>
      <c r="R103" s="12">
        <f t="shared" si="15"/>
        <v>200</v>
      </c>
      <c r="S103" s="12">
        <f t="shared" si="16"/>
        <v>8</v>
      </c>
      <c r="T103" s="57"/>
      <c r="U103" s="15">
        <v>0.1</v>
      </c>
      <c r="V103" s="15">
        <f t="shared" si="17"/>
        <v>0.8</v>
      </c>
    </row>
    <row r="104" spans="1:24" x14ac:dyDescent="0.2">
      <c r="A104" s="11" t="s">
        <v>108</v>
      </c>
      <c r="B104" s="11" t="s">
        <v>109</v>
      </c>
      <c r="C104" s="11" t="s">
        <v>108</v>
      </c>
      <c r="D104" s="11" t="s">
        <v>275</v>
      </c>
      <c r="E104" s="12">
        <v>50</v>
      </c>
      <c r="F104" s="12">
        <v>900</v>
      </c>
      <c r="G104" s="12">
        <v>5</v>
      </c>
      <c r="H104" s="12">
        <v>25</v>
      </c>
      <c r="I104" s="12"/>
      <c r="J104" s="12"/>
      <c r="K104" s="12"/>
      <c r="L104" s="12"/>
      <c r="M104" s="12"/>
      <c r="N104" s="12"/>
      <c r="O104" s="12"/>
      <c r="P104" s="12"/>
      <c r="Q104" s="13"/>
      <c r="R104" s="12">
        <f t="shared" si="15"/>
        <v>0</v>
      </c>
      <c r="S104" s="12">
        <f t="shared" si="16"/>
        <v>0</v>
      </c>
      <c r="T104" s="57"/>
      <c r="U104" s="15">
        <v>0.1</v>
      </c>
      <c r="V104" s="15">
        <f t="shared" si="17"/>
        <v>0</v>
      </c>
    </row>
    <row r="105" spans="1:24" x14ac:dyDescent="0.2">
      <c r="A105" s="36" t="s">
        <v>187</v>
      </c>
      <c r="B105" s="36" t="s">
        <v>109</v>
      </c>
      <c r="C105" s="36">
        <v>90448700</v>
      </c>
      <c r="D105" s="36" t="s">
        <v>277</v>
      </c>
      <c r="E105" s="12" t="s">
        <v>102</v>
      </c>
      <c r="F105" s="12">
        <v>900</v>
      </c>
      <c r="G105" s="12">
        <v>5</v>
      </c>
      <c r="H105" s="12">
        <v>25</v>
      </c>
      <c r="I105" s="12"/>
      <c r="J105" s="12"/>
      <c r="K105" s="12"/>
      <c r="L105" s="12"/>
      <c r="M105" s="12"/>
      <c r="N105" s="12"/>
      <c r="O105" s="12"/>
      <c r="P105" s="12"/>
      <c r="Q105" s="13"/>
      <c r="R105" s="12">
        <f t="shared" si="15"/>
        <v>0</v>
      </c>
      <c r="S105" s="12">
        <f t="shared" si="16"/>
        <v>0</v>
      </c>
      <c r="T105" s="57"/>
      <c r="U105" s="15">
        <v>0.1</v>
      </c>
      <c r="V105" s="15">
        <f t="shared" si="17"/>
        <v>0</v>
      </c>
    </row>
    <row r="106" spans="1:24" x14ac:dyDescent="0.2">
      <c r="A106" s="11" t="s">
        <v>110</v>
      </c>
      <c r="B106" s="11" t="s">
        <v>111</v>
      </c>
      <c r="C106" s="11" t="s">
        <v>110</v>
      </c>
      <c r="D106" s="11" t="s">
        <v>275</v>
      </c>
      <c r="E106" s="12">
        <v>50</v>
      </c>
      <c r="F106" s="12">
        <v>1200</v>
      </c>
      <c r="G106" s="12">
        <v>5</v>
      </c>
      <c r="H106" s="12">
        <v>25</v>
      </c>
      <c r="I106" s="12"/>
      <c r="J106" s="12"/>
      <c r="K106" s="12"/>
      <c r="L106" s="12"/>
      <c r="M106" s="12"/>
      <c r="N106" s="12"/>
      <c r="O106" s="12"/>
      <c r="P106" s="12"/>
      <c r="Q106" s="13"/>
      <c r="R106" s="12">
        <f t="shared" si="15"/>
        <v>0</v>
      </c>
      <c r="S106" s="12">
        <f t="shared" si="16"/>
        <v>0</v>
      </c>
      <c r="T106" s="57"/>
      <c r="U106" s="15">
        <v>0.13</v>
      </c>
      <c r="V106" s="15">
        <f t="shared" si="17"/>
        <v>0</v>
      </c>
    </row>
    <row r="107" spans="1:24" x14ac:dyDescent="0.2">
      <c r="A107" s="36" t="s">
        <v>204</v>
      </c>
      <c r="B107" s="36" t="s">
        <v>111</v>
      </c>
      <c r="C107" s="31" t="s">
        <v>205</v>
      </c>
      <c r="D107" s="36" t="s">
        <v>277</v>
      </c>
      <c r="E107" s="12">
        <v>50</v>
      </c>
      <c r="F107" s="12">
        <v>1200</v>
      </c>
      <c r="G107" s="12">
        <v>5</v>
      </c>
      <c r="H107" s="12">
        <v>25</v>
      </c>
      <c r="I107" s="12"/>
      <c r="J107" s="12"/>
      <c r="K107" s="12">
        <v>100</v>
      </c>
      <c r="L107" s="12"/>
      <c r="M107" s="12"/>
      <c r="N107" s="12"/>
      <c r="O107" s="12"/>
      <c r="P107" s="12"/>
      <c r="Q107" s="13"/>
      <c r="R107" s="12">
        <f t="shared" si="15"/>
        <v>100</v>
      </c>
      <c r="S107" s="12">
        <f t="shared" si="16"/>
        <v>4</v>
      </c>
      <c r="T107" s="57"/>
      <c r="U107" s="15">
        <v>0.13</v>
      </c>
      <c r="V107" s="15">
        <f t="shared" si="17"/>
        <v>0.52</v>
      </c>
    </row>
    <row r="108" spans="1:24" x14ac:dyDescent="0.2">
      <c r="A108" s="36" t="s">
        <v>268</v>
      </c>
      <c r="B108" s="36" t="s">
        <v>269</v>
      </c>
      <c r="C108" s="31" t="s">
        <v>270</v>
      </c>
      <c r="D108" s="36" t="s">
        <v>277</v>
      </c>
      <c r="E108" s="12">
        <v>50</v>
      </c>
      <c r="F108" s="12">
        <v>2400</v>
      </c>
      <c r="G108" s="12">
        <v>5</v>
      </c>
      <c r="H108" s="12">
        <v>25</v>
      </c>
      <c r="I108" s="12"/>
      <c r="J108" s="12"/>
      <c r="K108" s="12"/>
      <c r="L108" s="12"/>
      <c r="M108" s="12"/>
      <c r="N108" s="12"/>
      <c r="O108" s="12"/>
      <c r="P108" s="12"/>
      <c r="Q108" s="13"/>
      <c r="R108" s="12">
        <f t="shared" si="15"/>
        <v>0</v>
      </c>
      <c r="S108" s="12">
        <f t="shared" si="16"/>
        <v>0</v>
      </c>
      <c r="T108" s="57"/>
      <c r="U108" s="15">
        <v>0.26</v>
      </c>
      <c r="V108" s="15">
        <f t="shared" si="17"/>
        <v>0</v>
      </c>
      <c r="W108" s="43"/>
    </row>
    <row r="109" spans="1:24" x14ac:dyDescent="0.2">
      <c r="A109" s="307" t="s">
        <v>112</v>
      </c>
      <c r="B109" s="307"/>
      <c r="C109" s="8"/>
      <c r="D109" s="8"/>
      <c r="E109" s="8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36"/>
      <c r="R109" s="12"/>
      <c r="S109" s="12"/>
      <c r="T109" s="57"/>
      <c r="U109" s="12"/>
      <c r="V109" s="15"/>
    </row>
    <row r="110" spans="1:24" x14ac:dyDescent="0.2">
      <c r="A110" s="11" t="s">
        <v>216</v>
      </c>
      <c r="B110" s="11" t="s">
        <v>217</v>
      </c>
      <c r="C110" s="11" t="s">
        <v>216</v>
      </c>
      <c r="D110" s="11" t="s">
        <v>275</v>
      </c>
      <c r="E110" s="12">
        <v>20</v>
      </c>
      <c r="F110" s="12">
        <v>150</v>
      </c>
      <c r="G110" s="12">
        <v>10</v>
      </c>
      <c r="H110" s="12">
        <v>400</v>
      </c>
      <c r="I110" s="12"/>
      <c r="J110" s="12"/>
      <c r="K110" s="12"/>
      <c r="L110" s="12"/>
      <c r="M110" s="12"/>
      <c r="N110" s="12"/>
      <c r="O110" s="12"/>
      <c r="P110" s="12"/>
      <c r="Q110" s="36"/>
      <c r="R110" s="12">
        <f t="shared" ref="R110:R143" si="18">SUM(I110:Q110)</f>
        <v>0</v>
      </c>
      <c r="S110" s="12">
        <f t="shared" ref="S110:S143" si="19">$R110/$H110</f>
        <v>0</v>
      </c>
      <c r="T110" s="57"/>
      <c r="U110" s="12">
        <v>0.06</v>
      </c>
      <c r="V110" s="15">
        <f t="shared" ref="V110:V143" si="20">$S110*$U110</f>
        <v>0</v>
      </c>
      <c r="W110" s="43">
        <f>SUM(V110:V125)</f>
        <v>0.22</v>
      </c>
      <c r="X110" s="3">
        <f>W110*100/$W$144</f>
        <v>0.43435340572556763</v>
      </c>
    </row>
    <row r="111" spans="1:24" x14ac:dyDescent="0.2">
      <c r="A111" s="36" t="s">
        <v>226</v>
      </c>
      <c r="B111" s="36" t="s">
        <v>217</v>
      </c>
      <c r="C111" s="36">
        <v>90444200</v>
      </c>
      <c r="D111" s="36" t="s">
        <v>277</v>
      </c>
      <c r="E111" s="12">
        <v>20</v>
      </c>
      <c r="F111" s="12">
        <v>150</v>
      </c>
      <c r="G111" s="12">
        <v>10</v>
      </c>
      <c r="H111" s="12">
        <v>400</v>
      </c>
      <c r="I111" s="12"/>
      <c r="J111" s="12"/>
      <c r="K111" s="12"/>
      <c r="L111" s="12"/>
      <c r="M111" s="12"/>
      <c r="N111" s="12"/>
      <c r="O111" s="12"/>
      <c r="P111" s="12"/>
      <c r="Q111" s="36"/>
      <c r="R111" s="12">
        <f t="shared" si="18"/>
        <v>0</v>
      </c>
      <c r="S111" s="12">
        <f t="shared" si="19"/>
        <v>0</v>
      </c>
      <c r="T111" s="57"/>
      <c r="U111" s="12">
        <v>0.06</v>
      </c>
      <c r="V111" s="15">
        <f t="shared" si="20"/>
        <v>0</v>
      </c>
    </row>
    <row r="112" spans="1:24" x14ac:dyDescent="0.2">
      <c r="A112" s="11" t="s">
        <v>191</v>
      </c>
      <c r="B112" s="11" t="s">
        <v>192</v>
      </c>
      <c r="C112" s="11" t="s">
        <v>191</v>
      </c>
      <c r="D112" s="11" t="s">
        <v>275</v>
      </c>
      <c r="E112" s="12">
        <v>20</v>
      </c>
      <c r="F112" s="12">
        <v>200</v>
      </c>
      <c r="G112" s="12">
        <v>10</v>
      </c>
      <c r="H112" s="12">
        <v>300</v>
      </c>
      <c r="I112" s="12"/>
      <c r="J112" s="12"/>
      <c r="K112" s="12"/>
      <c r="L112" s="12"/>
      <c r="M112" s="12"/>
      <c r="N112" s="12"/>
      <c r="O112" s="12"/>
      <c r="P112" s="12"/>
      <c r="Q112" s="36"/>
      <c r="R112" s="12">
        <f t="shared" si="18"/>
        <v>0</v>
      </c>
      <c r="S112" s="12">
        <f t="shared" si="19"/>
        <v>0</v>
      </c>
      <c r="T112" s="57"/>
      <c r="U112" s="12">
        <v>0.06</v>
      </c>
      <c r="V112" s="15">
        <f t="shared" si="20"/>
        <v>0</v>
      </c>
    </row>
    <row r="113" spans="1:24" x14ac:dyDescent="0.2">
      <c r="A113" s="11" t="s">
        <v>160</v>
      </c>
      <c r="B113" s="11" t="s">
        <v>161</v>
      </c>
      <c r="C113" s="11" t="s">
        <v>160</v>
      </c>
      <c r="D113" s="11" t="s">
        <v>275</v>
      </c>
      <c r="E113" s="12">
        <v>20</v>
      </c>
      <c r="F113" s="12">
        <v>300</v>
      </c>
      <c r="G113" s="12">
        <v>10</v>
      </c>
      <c r="H113" s="12">
        <v>200</v>
      </c>
      <c r="I113" s="12"/>
      <c r="J113" s="12"/>
      <c r="K113" s="12"/>
      <c r="L113" s="12"/>
      <c r="M113" s="12"/>
      <c r="N113" s="12"/>
      <c r="O113" s="12"/>
      <c r="P113" s="12"/>
      <c r="Q113" s="13"/>
      <c r="R113" s="12">
        <f t="shared" si="18"/>
        <v>0</v>
      </c>
      <c r="S113" s="12">
        <f t="shared" si="19"/>
        <v>0</v>
      </c>
      <c r="T113" s="57"/>
      <c r="U113" s="15">
        <v>0.06</v>
      </c>
      <c r="V113" s="15">
        <f t="shared" si="20"/>
        <v>0</v>
      </c>
    </row>
    <row r="114" spans="1:24" x14ac:dyDescent="0.2">
      <c r="A114" s="36" t="s">
        <v>215</v>
      </c>
      <c r="B114" s="36" t="s">
        <v>161</v>
      </c>
      <c r="C114" s="36">
        <v>90444300</v>
      </c>
      <c r="D114" s="36" t="s">
        <v>277</v>
      </c>
      <c r="E114" s="12" t="s">
        <v>46</v>
      </c>
      <c r="F114" s="12">
        <v>300</v>
      </c>
      <c r="G114" s="12">
        <v>10</v>
      </c>
      <c r="H114" s="12">
        <v>200</v>
      </c>
      <c r="I114" s="12"/>
      <c r="J114" s="12"/>
      <c r="K114" s="12"/>
      <c r="L114" s="12"/>
      <c r="M114" s="12"/>
      <c r="N114" s="12"/>
      <c r="O114" s="12"/>
      <c r="P114" s="12">
        <v>200</v>
      </c>
      <c r="Q114" s="13"/>
      <c r="R114" s="12">
        <f t="shared" si="18"/>
        <v>200</v>
      </c>
      <c r="S114" s="12">
        <f t="shared" si="19"/>
        <v>1</v>
      </c>
      <c r="T114" s="57"/>
      <c r="U114" s="15">
        <v>0.06</v>
      </c>
      <c r="V114" s="15">
        <f t="shared" si="20"/>
        <v>0.06</v>
      </c>
    </row>
    <row r="115" spans="1:24" x14ac:dyDescent="0.2">
      <c r="A115" s="11" t="s">
        <v>206</v>
      </c>
      <c r="B115" s="11" t="s">
        <v>114</v>
      </c>
      <c r="C115" s="11" t="s">
        <v>206</v>
      </c>
      <c r="D115" s="11" t="s">
        <v>275</v>
      </c>
      <c r="E115" s="12">
        <v>20</v>
      </c>
      <c r="F115" s="12">
        <v>450</v>
      </c>
      <c r="G115" s="12">
        <v>10</v>
      </c>
      <c r="H115" s="12">
        <v>100</v>
      </c>
      <c r="I115" s="12"/>
      <c r="J115" s="12"/>
      <c r="K115" s="12"/>
      <c r="L115" s="12"/>
      <c r="M115" s="12"/>
      <c r="N115" s="12"/>
      <c r="O115" s="12"/>
      <c r="P115" s="12"/>
      <c r="Q115" s="25"/>
      <c r="R115" s="12">
        <f t="shared" si="18"/>
        <v>0</v>
      </c>
      <c r="S115" s="12">
        <f t="shared" si="19"/>
        <v>0</v>
      </c>
      <c r="T115" s="57"/>
      <c r="U115" s="15">
        <v>0.08</v>
      </c>
      <c r="V115" s="15">
        <f t="shared" si="20"/>
        <v>0</v>
      </c>
    </row>
    <row r="116" spans="1:24" x14ac:dyDescent="0.2">
      <c r="A116" s="36" t="s">
        <v>113</v>
      </c>
      <c r="B116" s="36" t="s">
        <v>114</v>
      </c>
      <c r="C116" s="36">
        <v>90444400</v>
      </c>
      <c r="D116" s="36" t="s">
        <v>277</v>
      </c>
      <c r="E116" s="12" t="s">
        <v>46</v>
      </c>
      <c r="F116" s="12">
        <v>450</v>
      </c>
      <c r="G116" s="12">
        <v>10</v>
      </c>
      <c r="H116" s="12">
        <v>100</v>
      </c>
      <c r="I116" s="12"/>
      <c r="J116" s="12"/>
      <c r="K116" s="12"/>
      <c r="L116" s="12"/>
      <c r="M116" s="12"/>
      <c r="N116" s="12"/>
      <c r="O116" s="12"/>
      <c r="P116" s="12">
        <v>200</v>
      </c>
      <c r="Q116" s="13"/>
      <c r="R116" s="12">
        <f t="shared" si="18"/>
        <v>200</v>
      </c>
      <c r="S116" s="12">
        <f t="shared" si="19"/>
        <v>2</v>
      </c>
      <c r="T116" s="57"/>
      <c r="U116" s="15">
        <v>0.08</v>
      </c>
      <c r="V116" s="15">
        <f t="shared" si="20"/>
        <v>0.16</v>
      </c>
    </row>
    <row r="117" spans="1:24" x14ac:dyDescent="0.2">
      <c r="A117" s="11" t="s">
        <v>115</v>
      </c>
      <c r="B117" s="11" t="s">
        <v>116</v>
      </c>
      <c r="C117" s="11" t="s">
        <v>115</v>
      </c>
      <c r="D117" s="11" t="s">
        <v>275</v>
      </c>
      <c r="E117" s="12">
        <v>20</v>
      </c>
      <c r="F117" s="12">
        <v>600</v>
      </c>
      <c r="G117" s="12">
        <v>10</v>
      </c>
      <c r="H117" s="12">
        <v>100</v>
      </c>
      <c r="I117" s="12"/>
      <c r="J117" s="12"/>
      <c r="K117" s="12"/>
      <c r="L117" s="12"/>
      <c r="M117" s="12"/>
      <c r="N117" s="12"/>
      <c r="O117" s="12"/>
      <c r="P117" s="12"/>
      <c r="Q117" s="13"/>
      <c r="R117" s="12">
        <f t="shared" si="18"/>
        <v>0</v>
      </c>
      <c r="S117" s="12">
        <f t="shared" si="19"/>
        <v>0</v>
      </c>
      <c r="T117" s="57"/>
      <c r="U117" s="15">
        <v>0.06</v>
      </c>
      <c r="V117" s="15">
        <f t="shared" si="20"/>
        <v>0</v>
      </c>
    </row>
    <row r="118" spans="1:24" x14ac:dyDescent="0.2">
      <c r="A118" s="36" t="s">
        <v>188</v>
      </c>
      <c r="B118" s="36" t="s">
        <v>116</v>
      </c>
      <c r="C118" s="36">
        <v>90444600</v>
      </c>
      <c r="D118" s="36" t="s">
        <v>277</v>
      </c>
      <c r="E118" s="12" t="s">
        <v>46</v>
      </c>
      <c r="F118" s="12">
        <v>600</v>
      </c>
      <c r="G118" s="12">
        <v>10</v>
      </c>
      <c r="H118" s="12">
        <v>100</v>
      </c>
      <c r="I118" s="12"/>
      <c r="J118" s="12"/>
      <c r="K118" s="12"/>
      <c r="L118" s="12"/>
      <c r="M118" s="12"/>
      <c r="N118" s="12"/>
      <c r="O118" s="12"/>
      <c r="P118" s="12"/>
      <c r="Q118" s="13"/>
      <c r="R118" s="12">
        <f t="shared" si="18"/>
        <v>0</v>
      </c>
      <c r="S118" s="12">
        <f t="shared" si="19"/>
        <v>0</v>
      </c>
      <c r="T118" s="57"/>
      <c r="U118" s="15">
        <v>0.06</v>
      </c>
      <c r="V118" s="15">
        <f t="shared" si="20"/>
        <v>0</v>
      </c>
    </row>
    <row r="119" spans="1:24" x14ac:dyDescent="0.2">
      <c r="A119" s="11" t="s">
        <v>117</v>
      </c>
      <c r="B119" s="11" t="s">
        <v>118</v>
      </c>
      <c r="C119" s="11" t="s">
        <v>117</v>
      </c>
      <c r="D119" s="11" t="s">
        <v>275</v>
      </c>
      <c r="E119" s="12">
        <v>20</v>
      </c>
      <c r="F119" s="12">
        <v>750</v>
      </c>
      <c r="G119" s="12">
        <v>10</v>
      </c>
      <c r="H119" s="12">
        <v>100</v>
      </c>
      <c r="I119" s="12"/>
      <c r="J119" s="12"/>
      <c r="K119" s="12"/>
      <c r="L119" s="12"/>
      <c r="M119" s="12"/>
      <c r="N119" s="12"/>
      <c r="O119" s="12"/>
      <c r="P119" s="12"/>
      <c r="Q119" s="13"/>
      <c r="R119" s="12">
        <f t="shared" si="18"/>
        <v>0</v>
      </c>
      <c r="S119" s="12">
        <f t="shared" si="19"/>
        <v>0</v>
      </c>
      <c r="T119" s="57"/>
      <c r="U119" s="15">
        <v>7.0000000000000007E-2</v>
      </c>
      <c r="V119" s="15">
        <f t="shared" si="20"/>
        <v>0</v>
      </c>
    </row>
    <row r="120" spans="1:24" x14ac:dyDescent="0.2">
      <c r="A120" s="36" t="s">
        <v>189</v>
      </c>
      <c r="B120" s="36" t="s">
        <v>118</v>
      </c>
      <c r="C120" s="36">
        <v>90444700</v>
      </c>
      <c r="D120" s="36" t="s">
        <v>277</v>
      </c>
      <c r="E120" s="12" t="s">
        <v>46</v>
      </c>
      <c r="F120" s="12">
        <v>750</v>
      </c>
      <c r="G120" s="12">
        <v>10</v>
      </c>
      <c r="H120" s="12">
        <v>100</v>
      </c>
      <c r="I120" s="12"/>
      <c r="J120" s="12"/>
      <c r="K120" s="12"/>
      <c r="L120" s="12"/>
      <c r="M120" s="12"/>
      <c r="N120" s="12"/>
      <c r="O120" s="12"/>
      <c r="P120" s="12"/>
      <c r="Q120" s="13"/>
      <c r="R120" s="12">
        <f t="shared" si="18"/>
        <v>0</v>
      </c>
      <c r="S120" s="12">
        <f t="shared" si="19"/>
        <v>0</v>
      </c>
      <c r="T120" s="57"/>
      <c r="U120" s="15">
        <v>7.0000000000000007E-2</v>
      </c>
      <c r="V120" s="15">
        <f t="shared" si="20"/>
        <v>0</v>
      </c>
    </row>
    <row r="121" spans="1:24" x14ac:dyDescent="0.2">
      <c r="A121" s="11" t="s">
        <v>119</v>
      </c>
      <c r="B121" s="11" t="s">
        <v>120</v>
      </c>
      <c r="C121" s="11" t="s">
        <v>119</v>
      </c>
      <c r="D121" s="11" t="s">
        <v>275</v>
      </c>
      <c r="E121" s="12">
        <v>20</v>
      </c>
      <c r="F121" s="12">
        <v>900</v>
      </c>
      <c r="G121" s="12">
        <v>10</v>
      </c>
      <c r="H121" s="12">
        <v>50</v>
      </c>
      <c r="I121" s="12"/>
      <c r="J121" s="12"/>
      <c r="K121" s="12"/>
      <c r="L121" s="12"/>
      <c r="M121" s="12"/>
      <c r="N121" s="12"/>
      <c r="O121" s="12"/>
      <c r="P121" s="12"/>
      <c r="Q121" s="13"/>
      <c r="R121" s="12">
        <f t="shared" si="18"/>
        <v>0</v>
      </c>
      <c r="S121" s="12">
        <f t="shared" si="19"/>
        <v>0</v>
      </c>
      <c r="T121" s="57"/>
      <c r="U121" s="15">
        <v>0.08</v>
      </c>
      <c r="V121" s="15">
        <f t="shared" si="20"/>
        <v>0</v>
      </c>
    </row>
    <row r="122" spans="1:24" x14ac:dyDescent="0.2">
      <c r="A122" s="36" t="s">
        <v>263</v>
      </c>
      <c r="B122" s="36" t="s">
        <v>120</v>
      </c>
      <c r="C122" s="36">
        <v>90444800</v>
      </c>
      <c r="D122" s="36" t="s">
        <v>277</v>
      </c>
      <c r="E122" s="12" t="s">
        <v>46</v>
      </c>
      <c r="F122" s="12">
        <v>900</v>
      </c>
      <c r="G122" s="12">
        <v>10</v>
      </c>
      <c r="H122" s="12">
        <v>50</v>
      </c>
      <c r="I122" s="12"/>
      <c r="J122" s="12"/>
      <c r="K122" s="12"/>
      <c r="L122" s="12"/>
      <c r="M122" s="12"/>
      <c r="N122" s="12"/>
      <c r="O122" s="12"/>
      <c r="P122" s="12"/>
      <c r="Q122" s="13"/>
      <c r="R122" s="12">
        <f t="shared" si="18"/>
        <v>0</v>
      </c>
      <c r="S122" s="12">
        <f t="shared" si="19"/>
        <v>0</v>
      </c>
      <c r="T122" s="57"/>
      <c r="U122" s="15">
        <v>0.08</v>
      </c>
      <c r="V122" s="15">
        <f t="shared" si="20"/>
        <v>0</v>
      </c>
    </row>
    <row r="123" spans="1:24" x14ac:dyDescent="0.2">
      <c r="A123" s="11" t="s">
        <v>121</v>
      </c>
      <c r="B123" s="11" t="s">
        <v>122</v>
      </c>
      <c r="C123" s="11" t="s">
        <v>121</v>
      </c>
      <c r="D123" s="11" t="s">
        <v>275</v>
      </c>
      <c r="E123" s="12">
        <v>20</v>
      </c>
      <c r="F123" s="12">
        <v>1200</v>
      </c>
      <c r="G123" s="12">
        <v>10</v>
      </c>
      <c r="H123" s="12">
        <v>50</v>
      </c>
      <c r="I123" s="12"/>
      <c r="J123" s="12"/>
      <c r="K123" s="12"/>
      <c r="L123" s="12"/>
      <c r="M123" s="12"/>
      <c r="N123" s="12"/>
      <c r="O123" s="12"/>
      <c r="P123" s="12"/>
      <c r="Q123" s="13"/>
      <c r="R123" s="12">
        <f t="shared" si="18"/>
        <v>0</v>
      </c>
      <c r="S123" s="12">
        <f t="shared" si="19"/>
        <v>0</v>
      </c>
      <c r="T123" s="57"/>
      <c r="U123" s="15">
        <v>0.11</v>
      </c>
      <c r="V123" s="15">
        <f t="shared" si="20"/>
        <v>0</v>
      </c>
    </row>
    <row r="124" spans="1:24" x14ac:dyDescent="0.2">
      <c r="A124" s="11" t="s">
        <v>207</v>
      </c>
      <c r="B124" s="11" t="s">
        <v>208</v>
      </c>
      <c r="C124" s="11" t="s">
        <v>207</v>
      </c>
      <c r="D124" s="11" t="s">
        <v>275</v>
      </c>
      <c r="E124" s="12">
        <v>20</v>
      </c>
      <c r="F124" s="12">
        <v>1500</v>
      </c>
      <c r="G124" s="12">
        <v>10</v>
      </c>
      <c r="H124" s="12">
        <v>50</v>
      </c>
      <c r="I124" s="12"/>
      <c r="J124" s="12"/>
      <c r="K124" s="12"/>
      <c r="L124" s="12"/>
      <c r="M124" s="12"/>
      <c r="N124" s="12"/>
      <c r="O124" s="12"/>
      <c r="P124" s="12"/>
      <c r="Q124" s="13"/>
      <c r="R124" s="12">
        <f t="shared" si="18"/>
        <v>0</v>
      </c>
      <c r="S124" s="12">
        <f t="shared" si="19"/>
        <v>0</v>
      </c>
      <c r="T124" s="57"/>
      <c r="U124" s="15">
        <v>7.0000000000000007E-2</v>
      </c>
      <c r="V124" s="15">
        <f t="shared" si="20"/>
        <v>0</v>
      </c>
    </row>
    <row r="125" spans="1:24" x14ac:dyDescent="0.2">
      <c r="A125" s="11" t="s">
        <v>209</v>
      </c>
      <c r="B125" s="11" t="s">
        <v>210</v>
      </c>
      <c r="C125" s="11" t="s">
        <v>209</v>
      </c>
      <c r="D125" s="11" t="s">
        <v>275</v>
      </c>
      <c r="E125" s="12">
        <v>20</v>
      </c>
      <c r="F125" s="12">
        <v>1800</v>
      </c>
      <c r="G125" s="12">
        <v>10</v>
      </c>
      <c r="H125" s="12">
        <v>50</v>
      </c>
      <c r="I125" s="12"/>
      <c r="J125" s="12"/>
      <c r="K125" s="12"/>
      <c r="L125" s="12"/>
      <c r="M125" s="12"/>
      <c r="N125" s="12"/>
      <c r="O125" s="12"/>
      <c r="P125" s="12"/>
      <c r="Q125" s="13"/>
      <c r="R125" s="12">
        <f t="shared" si="18"/>
        <v>0</v>
      </c>
      <c r="S125" s="12">
        <f t="shared" si="19"/>
        <v>0</v>
      </c>
      <c r="T125" s="58"/>
      <c r="U125" s="15">
        <v>0.09</v>
      </c>
      <c r="V125" s="15">
        <f t="shared" si="20"/>
        <v>0</v>
      </c>
      <c r="W125" s="43"/>
    </row>
    <row r="126" spans="1:24" x14ac:dyDescent="0.2">
      <c r="A126" s="11" t="s">
        <v>123</v>
      </c>
      <c r="B126" s="11" t="s">
        <v>124</v>
      </c>
      <c r="C126" s="11" t="s">
        <v>123</v>
      </c>
      <c r="D126" s="11" t="s">
        <v>275</v>
      </c>
      <c r="E126" s="12">
        <v>25</v>
      </c>
      <c r="F126" s="12">
        <v>150</v>
      </c>
      <c r="G126" s="12">
        <v>10</v>
      </c>
      <c r="H126" s="12">
        <v>200</v>
      </c>
      <c r="I126" s="12"/>
      <c r="J126" s="12"/>
      <c r="K126" s="12"/>
      <c r="L126" s="12"/>
      <c r="M126" s="12"/>
      <c r="N126" s="12"/>
      <c r="O126" s="12"/>
      <c r="P126" s="12"/>
      <c r="Q126" s="13"/>
      <c r="R126" s="12">
        <f t="shared" si="18"/>
        <v>0</v>
      </c>
      <c r="S126" s="12">
        <f t="shared" si="19"/>
        <v>0</v>
      </c>
      <c r="T126" s="57"/>
      <c r="U126" s="15">
        <v>0.04</v>
      </c>
      <c r="V126" s="15">
        <f t="shared" si="20"/>
        <v>0</v>
      </c>
      <c r="W126" s="43">
        <f>SUM(V126:V143)</f>
        <v>1.84</v>
      </c>
      <c r="X126" s="3">
        <f>W126*100/$W$144</f>
        <v>3.6327739387956566</v>
      </c>
    </row>
    <row r="127" spans="1:24" x14ac:dyDescent="0.2">
      <c r="A127" s="36" t="s">
        <v>257</v>
      </c>
      <c r="B127" s="36" t="s">
        <v>124</v>
      </c>
      <c r="C127" s="36">
        <v>90445200</v>
      </c>
      <c r="D127" s="36" t="s">
        <v>277</v>
      </c>
      <c r="E127" s="12">
        <v>25</v>
      </c>
      <c r="F127" s="12">
        <v>150</v>
      </c>
      <c r="G127" s="12">
        <v>10</v>
      </c>
      <c r="H127" s="12">
        <v>200</v>
      </c>
      <c r="I127" s="12"/>
      <c r="J127" s="12"/>
      <c r="K127" s="12"/>
      <c r="L127" s="12"/>
      <c r="M127" s="12">
        <v>200</v>
      </c>
      <c r="N127" s="12"/>
      <c r="O127" s="12"/>
      <c r="P127" s="12"/>
      <c r="Q127" s="13"/>
      <c r="R127" s="12">
        <f t="shared" si="18"/>
        <v>200</v>
      </c>
      <c r="S127" s="12">
        <f t="shared" si="19"/>
        <v>1</v>
      </c>
      <c r="T127" s="57"/>
      <c r="U127" s="15">
        <v>0.04</v>
      </c>
      <c r="V127" s="15">
        <f t="shared" si="20"/>
        <v>0.04</v>
      </c>
    </row>
    <row r="128" spans="1:24" x14ac:dyDescent="0.2">
      <c r="A128" s="11" t="s">
        <v>125</v>
      </c>
      <c r="B128" s="11" t="s">
        <v>126</v>
      </c>
      <c r="C128" s="11" t="s">
        <v>125</v>
      </c>
      <c r="D128" s="11" t="s">
        <v>275</v>
      </c>
      <c r="E128" s="12">
        <v>25</v>
      </c>
      <c r="F128" s="12">
        <v>300</v>
      </c>
      <c r="G128" s="12">
        <v>10</v>
      </c>
      <c r="H128" s="12">
        <v>100</v>
      </c>
      <c r="I128" s="12"/>
      <c r="J128" s="12"/>
      <c r="K128" s="12">
        <v>200</v>
      </c>
      <c r="L128" s="12">
        <v>100</v>
      </c>
      <c r="M128" s="12">
        <v>100</v>
      </c>
      <c r="N128" s="12"/>
      <c r="O128" s="12"/>
      <c r="P128" s="12"/>
      <c r="Q128" s="13"/>
      <c r="R128" s="12">
        <f t="shared" si="18"/>
        <v>400</v>
      </c>
      <c r="S128" s="12">
        <f t="shared" si="19"/>
        <v>4</v>
      </c>
      <c r="T128" s="57"/>
      <c r="U128" s="15">
        <v>0.04</v>
      </c>
      <c r="V128" s="15">
        <f t="shared" si="20"/>
        <v>0.16</v>
      </c>
    </row>
    <row r="129" spans="1:24" x14ac:dyDescent="0.2">
      <c r="A129" s="36" t="s">
        <v>127</v>
      </c>
      <c r="B129" s="36" t="s">
        <v>126</v>
      </c>
      <c r="C129" s="36">
        <v>90445300</v>
      </c>
      <c r="D129" s="36" t="s">
        <v>277</v>
      </c>
      <c r="E129" s="12" t="s">
        <v>63</v>
      </c>
      <c r="F129" s="12">
        <v>300</v>
      </c>
      <c r="G129" s="12">
        <v>10</v>
      </c>
      <c r="H129" s="12">
        <v>100</v>
      </c>
      <c r="I129" s="12"/>
      <c r="J129" s="12"/>
      <c r="K129" s="12">
        <v>400</v>
      </c>
      <c r="L129" s="12">
        <v>200</v>
      </c>
      <c r="M129" s="12">
        <v>300</v>
      </c>
      <c r="N129" s="12"/>
      <c r="O129" s="12"/>
      <c r="P129" s="12">
        <v>200</v>
      </c>
      <c r="Q129" s="13"/>
      <c r="R129" s="12">
        <f t="shared" si="18"/>
        <v>1100</v>
      </c>
      <c r="S129" s="12">
        <f t="shared" si="19"/>
        <v>11</v>
      </c>
      <c r="T129" s="57"/>
      <c r="U129" s="15">
        <v>0.04</v>
      </c>
      <c r="V129" s="15">
        <f t="shared" si="20"/>
        <v>0.44</v>
      </c>
    </row>
    <row r="130" spans="1:24" x14ac:dyDescent="0.2">
      <c r="A130" s="11" t="s">
        <v>128</v>
      </c>
      <c r="B130" s="11" t="s">
        <v>129</v>
      </c>
      <c r="C130" s="11" t="s">
        <v>128</v>
      </c>
      <c r="D130" s="11" t="s">
        <v>275</v>
      </c>
      <c r="E130" s="12">
        <v>25</v>
      </c>
      <c r="F130" s="12">
        <v>450</v>
      </c>
      <c r="G130" s="12">
        <v>10</v>
      </c>
      <c r="H130" s="12">
        <v>100</v>
      </c>
      <c r="I130" s="12"/>
      <c r="J130" s="12"/>
      <c r="K130" s="12"/>
      <c r="L130" s="12"/>
      <c r="M130" s="12"/>
      <c r="N130" s="12"/>
      <c r="O130" s="12"/>
      <c r="P130" s="12"/>
      <c r="Q130" s="13"/>
      <c r="R130" s="12">
        <f t="shared" si="18"/>
        <v>0</v>
      </c>
      <c r="S130" s="12">
        <f t="shared" si="19"/>
        <v>0</v>
      </c>
      <c r="T130" s="57"/>
      <c r="U130" s="15">
        <v>0.06</v>
      </c>
      <c r="V130" s="15">
        <f t="shared" si="20"/>
        <v>0</v>
      </c>
    </row>
    <row r="131" spans="1:24" x14ac:dyDescent="0.2">
      <c r="A131" s="36" t="s">
        <v>190</v>
      </c>
      <c r="B131" s="36" t="s">
        <v>129</v>
      </c>
      <c r="C131" s="36">
        <v>90445400</v>
      </c>
      <c r="D131" s="36" t="s">
        <v>277</v>
      </c>
      <c r="E131" s="12" t="s">
        <v>63</v>
      </c>
      <c r="F131" s="12">
        <v>450</v>
      </c>
      <c r="G131" s="12">
        <v>10</v>
      </c>
      <c r="H131" s="12">
        <v>100</v>
      </c>
      <c r="I131" s="12"/>
      <c r="J131" s="12"/>
      <c r="K131" s="12"/>
      <c r="L131" s="12"/>
      <c r="M131" s="12"/>
      <c r="N131" s="12"/>
      <c r="O131" s="12"/>
      <c r="P131" s="12"/>
      <c r="Q131" s="13"/>
      <c r="R131" s="12">
        <f t="shared" si="18"/>
        <v>0</v>
      </c>
      <c r="S131" s="12">
        <f t="shared" si="19"/>
        <v>0</v>
      </c>
      <c r="T131" s="57"/>
      <c r="U131" s="15">
        <v>0.06</v>
      </c>
      <c r="V131" s="15">
        <f t="shared" si="20"/>
        <v>0</v>
      </c>
    </row>
    <row r="132" spans="1:24" x14ac:dyDescent="0.2">
      <c r="A132" s="11" t="s">
        <v>130</v>
      </c>
      <c r="B132" s="11" t="s">
        <v>131</v>
      </c>
      <c r="C132" s="11" t="s">
        <v>130</v>
      </c>
      <c r="D132" s="11" t="s">
        <v>275</v>
      </c>
      <c r="E132" s="12">
        <v>25</v>
      </c>
      <c r="F132" s="12">
        <v>600</v>
      </c>
      <c r="G132" s="12">
        <v>10</v>
      </c>
      <c r="H132" s="12">
        <v>50</v>
      </c>
      <c r="I132" s="12"/>
      <c r="J132" s="12"/>
      <c r="K132" s="12"/>
      <c r="L132" s="12"/>
      <c r="M132" s="12"/>
      <c r="N132" s="12"/>
      <c r="O132" s="12"/>
      <c r="P132" s="12"/>
      <c r="Q132" s="13"/>
      <c r="R132" s="12">
        <f t="shared" si="18"/>
        <v>0</v>
      </c>
      <c r="S132" s="12">
        <f t="shared" si="19"/>
        <v>0</v>
      </c>
      <c r="T132" s="57"/>
      <c r="U132" s="15">
        <v>0.04</v>
      </c>
      <c r="V132" s="15">
        <f t="shared" si="20"/>
        <v>0</v>
      </c>
    </row>
    <row r="133" spans="1:24" x14ac:dyDescent="0.2">
      <c r="A133" s="36" t="s">
        <v>211</v>
      </c>
      <c r="B133" s="36" t="s">
        <v>131</v>
      </c>
      <c r="C133" s="36">
        <v>90445600</v>
      </c>
      <c r="D133" s="36" t="s">
        <v>277</v>
      </c>
      <c r="E133" s="12">
        <v>25</v>
      </c>
      <c r="F133" s="12">
        <v>600</v>
      </c>
      <c r="G133" s="12">
        <v>10</v>
      </c>
      <c r="H133" s="12">
        <v>50</v>
      </c>
      <c r="I133" s="12"/>
      <c r="J133" s="12"/>
      <c r="K133" s="12"/>
      <c r="L133" s="12">
        <v>150</v>
      </c>
      <c r="M133" s="12">
        <v>300</v>
      </c>
      <c r="N133" s="12"/>
      <c r="O133" s="12"/>
      <c r="P133" s="12"/>
      <c r="Q133" s="13"/>
      <c r="R133" s="12">
        <f t="shared" si="18"/>
        <v>450</v>
      </c>
      <c r="S133" s="12">
        <f t="shared" si="19"/>
        <v>9</v>
      </c>
      <c r="T133" s="57"/>
      <c r="U133" s="15">
        <v>0.04</v>
      </c>
      <c r="V133" s="15">
        <f t="shared" si="20"/>
        <v>0.36</v>
      </c>
    </row>
    <row r="134" spans="1:24" x14ac:dyDescent="0.2">
      <c r="A134" s="11" t="s">
        <v>162</v>
      </c>
      <c r="B134" s="11" t="s">
        <v>163</v>
      </c>
      <c r="C134" s="11" t="s">
        <v>162</v>
      </c>
      <c r="D134" s="11" t="s">
        <v>275</v>
      </c>
      <c r="E134" s="12">
        <v>25</v>
      </c>
      <c r="F134" s="12">
        <v>750</v>
      </c>
      <c r="G134" s="12">
        <v>10</v>
      </c>
      <c r="H134" s="12">
        <v>50</v>
      </c>
      <c r="I134" s="12"/>
      <c r="J134" s="12"/>
      <c r="K134" s="12"/>
      <c r="L134" s="12"/>
      <c r="M134" s="12"/>
      <c r="N134" s="12"/>
      <c r="O134" s="12"/>
      <c r="P134" s="12"/>
      <c r="Q134" s="13"/>
      <c r="R134" s="12">
        <f t="shared" si="18"/>
        <v>0</v>
      </c>
      <c r="S134" s="12">
        <f t="shared" si="19"/>
        <v>0</v>
      </c>
      <c r="T134" s="57"/>
      <c r="U134" s="15">
        <v>0.04</v>
      </c>
      <c r="V134" s="15">
        <f t="shared" si="20"/>
        <v>0</v>
      </c>
    </row>
    <row r="135" spans="1:24" x14ac:dyDescent="0.2">
      <c r="A135" s="36" t="s">
        <v>218</v>
      </c>
      <c r="B135" s="36" t="s">
        <v>163</v>
      </c>
      <c r="C135" s="31" t="s">
        <v>219</v>
      </c>
      <c r="D135" s="36" t="s">
        <v>277</v>
      </c>
      <c r="E135" s="12">
        <v>25</v>
      </c>
      <c r="F135" s="12">
        <v>750</v>
      </c>
      <c r="G135" s="12">
        <v>10</v>
      </c>
      <c r="H135" s="12">
        <v>50</v>
      </c>
      <c r="I135" s="12"/>
      <c r="J135" s="12"/>
      <c r="K135" s="12"/>
      <c r="L135" s="12"/>
      <c r="M135" s="12">
        <v>100</v>
      </c>
      <c r="N135" s="12"/>
      <c r="O135" s="12"/>
      <c r="P135" s="12"/>
      <c r="Q135" s="13"/>
      <c r="R135" s="12">
        <f t="shared" si="18"/>
        <v>100</v>
      </c>
      <c r="S135" s="12">
        <f t="shared" si="19"/>
        <v>2</v>
      </c>
      <c r="T135" s="57"/>
      <c r="U135" s="15">
        <v>0.04</v>
      </c>
      <c r="V135" s="15">
        <f t="shared" si="20"/>
        <v>0.08</v>
      </c>
    </row>
    <row r="136" spans="1:24" x14ac:dyDescent="0.2">
      <c r="A136" s="11" t="s">
        <v>132</v>
      </c>
      <c r="B136" s="11" t="s">
        <v>133</v>
      </c>
      <c r="C136" s="11" t="s">
        <v>132</v>
      </c>
      <c r="D136" s="11" t="s">
        <v>275</v>
      </c>
      <c r="E136" s="12">
        <v>25</v>
      </c>
      <c r="F136" s="12">
        <v>900</v>
      </c>
      <c r="G136" s="12">
        <v>10</v>
      </c>
      <c r="H136" s="12">
        <v>50</v>
      </c>
      <c r="I136" s="12"/>
      <c r="J136" s="12"/>
      <c r="K136" s="12"/>
      <c r="L136" s="12"/>
      <c r="M136" s="12">
        <v>500</v>
      </c>
      <c r="N136" s="12"/>
      <c r="O136" s="12"/>
      <c r="P136" s="12"/>
      <c r="Q136" s="13"/>
      <c r="R136" s="12">
        <f t="shared" si="18"/>
        <v>500</v>
      </c>
      <c r="S136" s="12">
        <f t="shared" si="19"/>
        <v>10</v>
      </c>
      <c r="T136" s="57"/>
      <c r="U136" s="15">
        <v>0.06</v>
      </c>
      <c r="V136" s="15">
        <f t="shared" si="20"/>
        <v>0.6</v>
      </c>
    </row>
    <row r="137" spans="1:24" x14ac:dyDescent="0.2">
      <c r="A137" s="36" t="s">
        <v>264</v>
      </c>
      <c r="B137" s="36" t="s">
        <v>133</v>
      </c>
      <c r="C137" s="31" t="s">
        <v>265</v>
      </c>
      <c r="D137" s="36" t="s">
        <v>277</v>
      </c>
      <c r="E137" s="12">
        <v>25</v>
      </c>
      <c r="F137" s="12">
        <v>900</v>
      </c>
      <c r="G137" s="12">
        <v>10</v>
      </c>
      <c r="H137" s="12">
        <v>50</v>
      </c>
      <c r="I137" s="12"/>
      <c r="J137" s="12"/>
      <c r="K137" s="12"/>
      <c r="L137" s="12"/>
      <c r="M137" s="12"/>
      <c r="N137" s="12"/>
      <c r="O137" s="12"/>
      <c r="P137" s="12"/>
      <c r="Q137" s="13"/>
      <c r="R137" s="12">
        <f t="shared" si="18"/>
        <v>0</v>
      </c>
      <c r="S137" s="12">
        <f t="shared" si="19"/>
        <v>0</v>
      </c>
      <c r="T137" s="57"/>
      <c r="U137" s="15">
        <v>0.06</v>
      </c>
      <c r="V137" s="15">
        <f t="shared" si="20"/>
        <v>0</v>
      </c>
    </row>
    <row r="138" spans="1:24" x14ac:dyDescent="0.2">
      <c r="A138" s="11" t="s">
        <v>134</v>
      </c>
      <c r="B138" s="11" t="s">
        <v>135</v>
      </c>
      <c r="C138" s="11" t="s">
        <v>134</v>
      </c>
      <c r="D138" s="11" t="s">
        <v>275</v>
      </c>
      <c r="E138" s="12">
        <v>25</v>
      </c>
      <c r="F138" s="12">
        <v>1200</v>
      </c>
      <c r="G138" s="12">
        <v>10</v>
      </c>
      <c r="H138" s="12">
        <v>50</v>
      </c>
      <c r="I138" s="12"/>
      <c r="J138" s="12"/>
      <c r="K138" s="12"/>
      <c r="L138" s="12"/>
      <c r="M138" s="12"/>
      <c r="N138" s="12"/>
      <c r="O138" s="12"/>
      <c r="P138" s="12"/>
      <c r="Q138" s="13"/>
      <c r="R138" s="12">
        <f t="shared" si="18"/>
        <v>0</v>
      </c>
      <c r="S138" s="12">
        <f t="shared" si="19"/>
        <v>0</v>
      </c>
      <c r="T138" s="57"/>
      <c r="U138" s="15">
        <v>0.08</v>
      </c>
      <c r="V138" s="15">
        <f t="shared" si="20"/>
        <v>0</v>
      </c>
    </row>
    <row r="139" spans="1:24" x14ac:dyDescent="0.2">
      <c r="A139" s="26" t="s">
        <v>451</v>
      </c>
      <c r="B139" s="36" t="s">
        <v>135</v>
      </c>
      <c r="C139" s="26">
        <v>90445810</v>
      </c>
      <c r="D139" s="36" t="s">
        <v>277</v>
      </c>
      <c r="E139" s="12" t="s">
        <v>63</v>
      </c>
      <c r="F139" s="12">
        <v>1200</v>
      </c>
      <c r="G139" s="12">
        <v>10</v>
      </c>
      <c r="H139" s="12">
        <v>50</v>
      </c>
      <c r="I139" s="12"/>
      <c r="J139" s="12"/>
      <c r="K139" s="12"/>
      <c r="L139" s="12"/>
      <c r="M139" s="12">
        <v>100</v>
      </c>
      <c r="N139" s="12"/>
      <c r="O139" s="12"/>
      <c r="P139" s="12"/>
      <c r="Q139" s="13"/>
      <c r="R139" s="12">
        <f t="shared" si="18"/>
        <v>100</v>
      </c>
      <c r="S139" s="12">
        <f t="shared" si="19"/>
        <v>2</v>
      </c>
      <c r="T139" s="57"/>
      <c r="U139" s="15">
        <v>0.08</v>
      </c>
      <c r="V139" s="15">
        <f t="shared" si="20"/>
        <v>0.16</v>
      </c>
    </row>
    <row r="140" spans="1:24" x14ac:dyDescent="0.2">
      <c r="A140" s="11" t="s">
        <v>238</v>
      </c>
      <c r="B140" s="11" t="s">
        <v>239</v>
      </c>
      <c r="C140" s="11" t="s">
        <v>238</v>
      </c>
      <c r="D140" s="11" t="s">
        <v>275</v>
      </c>
      <c r="E140" s="12">
        <v>25</v>
      </c>
      <c r="F140" s="12">
        <v>1524</v>
      </c>
      <c r="G140" s="12">
        <v>10</v>
      </c>
      <c r="H140" s="12">
        <v>50</v>
      </c>
      <c r="I140" s="12"/>
      <c r="J140" s="12"/>
      <c r="K140" s="12"/>
      <c r="L140" s="12"/>
      <c r="M140" s="12"/>
      <c r="N140" s="12"/>
      <c r="O140" s="12"/>
      <c r="P140" s="12"/>
      <c r="Q140" s="13"/>
      <c r="R140" s="12">
        <f t="shared" si="18"/>
        <v>0</v>
      </c>
      <c r="S140" s="12">
        <f t="shared" si="19"/>
        <v>0</v>
      </c>
      <c r="T140" s="57"/>
      <c r="U140" s="15">
        <v>0.08</v>
      </c>
      <c r="V140" s="15">
        <f t="shared" si="20"/>
        <v>0</v>
      </c>
    </row>
    <row r="141" spans="1:24" x14ac:dyDescent="0.2">
      <c r="A141" s="11" t="s">
        <v>164</v>
      </c>
      <c r="B141" s="11" t="s">
        <v>165</v>
      </c>
      <c r="C141" s="11" t="s">
        <v>164</v>
      </c>
      <c r="D141" s="11" t="s">
        <v>275</v>
      </c>
      <c r="E141" s="12">
        <v>25</v>
      </c>
      <c r="F141" s="12">
        <v>1800</v>
      </c>
      <c r="G141" s="12">
        <v>10</v>
      </c>
      <c r="H141" s="12">
        <v>50</v>
      </c>
      <c r="I141" s="12"/>
      <c r="J141" s="12"/>
      <c r="K141" s="12"/>
      <c r="L141" s="12"/>
      <c r="M141" s="12"/>
      <c r="N141" s="12"/>
      <c r="O141" s="12"/>
      <c r="P141" s="12"/>
      <c r="Q141" s="13"/>
      <c r="R141" s="12">
        <f t="shared" si="18"/>
        <v>0</v>
      </c>
      <c r="S141" s="12">
        <f t="shared" si="19"/>
        <v>0</v>
      </c>
      <c r="T141" s="57"/>
      <c r="U141" s="15">
        <v>0.12</v>
      </c>
      <c r="V141" s="15">
        <f t="shared" si="20"/>
        <v>0</v>
      </c>
    </row>
    <row r="142" spans="1:24" x14ac:dyDescent="0.2">
      <c r="A142" s="36" t="s">
        <v>227</v>
      </c>
      <c r="B142" s="36" t="s">
        <v>165</v>
      </c>
      <c r="C142" s="36">
        <v>90445900</v>
      </c>
      <c r="D142" s="36" t="s">
        <v>277</v>
      </c>
      <c r="E142" s="12">
        <v>25</v>
      </c>
      <c r="F142" s="12">
        <v>1800</v>
      </c>
      <c r="G142" s="12">
        <v>10</v>
      </c>
      <c r="H142" s="12">
        <v>50</v>
      </c>
      <c r="I142" s="12"/>
      <c r="J142" s="12"/>
      <c r="K142" s="12"/>
      <c r="L142" s="12"/>
      <c r="M142" s="12"/>
      <c r="N142" s="12"/>
      <c r="O142" s="12"/>
      <c r="P142" s="12"/>
      <c r="Q142" s="13"/>
      <c r="R142" s="12">
        <f t="shared" si="18"/>
        <v>0</v>
      </c>
      <c r="S142" s="12">
        <f t="shared" si="19"/>
        <v>0</v>
      </c>
      <c r="T142" s="57"/>
      <c r="U142" s="15">
        <v>0.12</v>
      </c>
      <c r="V142" s="15">
        <f t="shared" si="20"/>
        <v>0</v>
      </c>
      <c r="W142" s="43"/>
    </row>
    <row r="143" spans="1:24" x14ac:dyDescent="0.2">
      <c r="A143" s="36" t="s">
        <v>301</v>
      </c>
      <c r="B143" s="36" t="s">
        <v>302</v>
      </c>
      <c r="C143" s="36">
        <v>90446000</v>
      </c>
      <c r="D143" s="36" t="s">
        <v>277</v>
      </c>
      <c r="E143" s="12">
        <v>25</v>
      </c>
      <c r="F143" s="12">
        <v>2400</v>
      </c>
      <c r="G143" s="12">
        <v>10</v>
      </c>
      <c r="H143" s="12">
        <v>50</v>
      </c>
      <c r="I143" s="12"/>
      <c r="J143" s="12"/>
      <c r="K143" s="12"/>
      <c r="L143" s="12"/>
      <c r="M143" s="12"/>
      <c r="N143" s="12"/>
      <c r="O143" s="12"/>
      <c r="P143" s="12"/>
      <c r="Q143" s="13"/>
      <c r="R143" s="12">
        <f t="shared" si="18"/>
        <v>0</v>
      </c>
      <c r="S143" s="12">
        <f t="shared" si="19"/>
        <v>0</v>
      </c>
      <c r="T143" s="57"/>
      <c r="U143" s="15">
        <v>0.12</v>
      </c>
      <c r="V143" s="15">
        <f t="shared" si="20"/>
        <v>0</v>
      </c>
      <c r="W143" s="43"/>
    </row>
    <row r="144" spans="1:24" x14ac:dyDescent="0.2">
      <c r="A144" s="305"/>
      <c r="B144" s="305"/>
      <c r="C144" s="305"/>
      <c r="D144" s="305"/>
      <c r="E144" s="305"/>
      <c r="F144" s="305"/>
      <c r="G144" s="305"/>
      <c r="H144" s="305"/>
      <c r="I144" s="36">
        <f t="shared" ref="I144:S144" si="21">SUBTOTAL(9,I5:I143)</f>
        <v>3000</v>
      </c>
      <c r="J144" s="36">
        <f t="shared" si="21"/>
        <v>10350</v>
      </c>
      <c r="K144" s="36">
        <f t="shared" si="21"/>
        <v>19850</v>
      </c>
      <c r="L144" s="36">
        <f>SUBTOTAL(9,L5:L143)</f>
        <v>8220</v>
      </c>
      <c r="M144" s="36">
        <f t="shared" ref="M144:P144" si="22">SUBTOTAL(9,M5:M143)</f>
        <v>11670</v>
      </c>
      <c r="N144" s="36">
        <f t="shared" si="22"/>
        <v>4600</v>
      </c>
      <c r="O144" s="36">
        <f t="shared" si="22"/>
        <v>10170</v>
      </c>
      <c r="P144" s="36">
        <f t="shared" si="22"/>
        <v>13170</v>
      </c>
      <c r="Q144" s="36">
        <f t="shared" si="21"/>
        <v>0</v>
      </c>
      <c r="R144" s="36">
        <f t="shared" si="21"/>
        <v>81030</v>
      </c>
      <c r="S144" s="36">
        <f t="shared" si="21"/>
        <v>870</v>
      </c>
      <c r="T144" s="59"/>
      <c r="U144" s="12"/>
      <c r="V144" s="36">
        <f>SUBTOTAL(9,V5:V143)</f>
        <v>59.47999999999999</v>
      </c>
      <c r="W144" s="3">
        <f>SUM(W13:W143)</f>
        <v>50.65</v>
      </c>
      <c r="X144" s="3">
        <f>SUM(X13:X143)</f>
        <v>100.00000000000001</v>
      </c>
    </row>
    <row r="145" spans="1:22" x14ac:dyDescent="0.2">
      <c r="A145" s="305"/>
      <c r="B145" s="305"/>
      <c r="C145" s="305"/>
      <c r="D145" s="305"/>
      <c r="E145" s="305"/>
      <c r="F145" s="305"/>
      <c r="G145" s="305"/>
      <c r="H145" s="305"/>
      <c r="I145" s="36">
        <v>15</v>
      </c>
      <c r="J145" s="36">
        <v>77</v>
      </c>
      <c r="K145" s="36">
        <v>197</v>
      </c>
      <c r="L145" s="36">
        <v>112</v>
      </c>
      <c r="M145" s="36">
        <v>189</v>
      </c>
      <c r="N145" s="36">
        <v>24</v>
      </c>
      <c r="O145" s="36">
        <v>124</v>
      </c>
      <c r="P145" s="36">
        <v>132</v>
      </c>
      <c r="Q145" s="36"/>
      <c r="R145" s="36"/>
      <c r="S145" s="36">
        <f>SUM(I145:Q145)</f>
        <v>870</v>
      </c>
      <c r="V145" s="3">
        <f>V144/30</f>
        <v>1.9826666666666664</v>
      </c>
    </row>
    <row r="146" spans="1:22" x14ac:dyDescent="0.2">
      <c r="A146" s="305"/>
      <c r="B146" s="305"/>
      <c r="C146" s="305"/>
      <c r="D146" s="305"/>
      <c r="E146" s="305"/>
      <c r="F146" s="305"/>
      <c r="G146" s="305"/>
      <c r="H146" s="305"/>
      <c r="I146" s="36">
        <v>0.75</v>
      </c>
      <c r="J146" s="36">
        <v>3.8</v>
      </c>
      <c r="K146" s="36">
        <v>14.34</v>
      </c>
      <c r="L146" s="36">
        <v>8.82</v>
      </c>
      <c r="M146" s="36">
        <v>13.4</v>
      </c>
      <c r="N146" s="36">
        <v>1.76</v>
      </c>
      <c r="O146" s="36">
        <v>8.89</v>
      </c>
      <c r="P146" s="36">
        <v>7.72</v>
      </c>
      <c r="Q146" s="36"/>
      <c r="R146" s="36"/>
      <c r="S146" s="36">
        <f>SUM(I146:Q146)</f>
        <v>59.48</v>
      </c>
    </row>
    <row r="147" spans="1:22" x14ac:dyDescent="0.2">
      <c r="A147" s="34"/>
      <c r="B147" s="34"/>
      <c r="C147" s="34"/>
      <c r="D147" s="34"/>
      <c r="E147" s="34"/>
      <c r="F147" s="34"/>
      <c r="G147" s="34"/>
      <c r="H147" s="34"/>
    </row>
    <row r="148" spans="1:22" x14ac:dyDescent="0.2">
      <c r="A148" s="28" t="s">
        <v>136</v>
      </c>
      <c r="B148" s="28" t="s">
        <v>136</v>
      </c>
      <c r="C148" s="30"/>
      <c r="D148" s="30"/>
      <c r="E148" s="8" t="s">
        <v>10</v>
      </c>
      <c r="F148" s="8" t="s">
        <v>137</v>
      </c>
      <c r="G148" s="300" t="s">
        <v>138</v>
      </c>
      <c r="H148" s="301"/>
      <c r="I148" s="20"/>
      <c r="J148" s="20"/>
      <c r="K148" s="20"/>
      <c r="L148" s="20"/>
      <c r="M148" s="20"/>
      <c r="N148" s="20"/>
      <c r="O148" s="20"/>
      <c r="P148" s="20"/>
      <c r="Q148" s="20"/>
      <c r="R148" s="12"/>
      <c r="S148" s="12"/>
      <c r="T148" s="35"/>
      <c r="U148" s="12"/>
      <c r="V148" s="15"/>
    </row>
    <row r="149" spans="1:22" x14ac:dyDescent="0.2">
      <c r="A149" s="36"/>
      <c r="B149" s="36"/>
      <c r="C149" s="36"/>
      <c r="D149" s="36"/>
      <c r="E149" s="8"/>
      <c r="F149" s="8"/>
      <c r="G149" s="8" t="s">
        <v>139</v>
      </c>
      <c r="H149" s="8" t="s">
        <v>140</v>
      </c>
      <c r="I149" s="8" t="s">
        <v>140</v>
      </c>
      <c r="J149" s="8" t="s">
        <v>140</v>
      </c>
      <c r="K149" s="8" t="s">
        <v>140</v>
      </c>
      <c r="L149" s="8" t="s">
        <v>140</v>
      </c>
      <c r="M149" s="8" t="s">
        <v>140</v>
      </c>
      <c r="N149" s="8" t="s">
        <v>140</v>
      </c>
      <c r="O149" s="8" t="s">
        <v>140</v>
      </c>
      <c r="P149" s="8" t="s">
        <v>140</v>
      </c>
      <c r="Q149" s="8" t="s">
        <v>140</v>
      </c>
      <c r="R149" s="36" t="s">
        <v>140</v>
      </c>
      <c r="S149" s="36" t="s">
        <v>12</v>
      </c>
      <c r="T149" s="37"/>
      <c r="U149" s="12"/>
      <c r="V149" s="15"/>
    </row>
    <row r="150" spans="1:22" x14ac:dyDescent="0.2">
      <c r="A150" s="38" t="s">
        <v>142</v>
      </c>
      <c r="B150" s="38" t="s">
        <v>143</v>
      </c>
      <c r="C150" s="38" t="s">
        <v>142</v>
      </c>
      <c r="D150" s="38" t="s">
        <v>142</v>
      </c>
      <c r="E150" s="12">
        <v>13</v>
      </c>
      <c r="F150" s="12">
        <v>25</v>
      </c>
      <c r="G150" s="12">
        <v>5</v>
      </c>
      <c r="H150" s="12">
        <v>125</v>
      </c>
      <c r="I150" s="12"/>
      <c r="J150" s="12"/>
      <c r="K150" s="12"/>
      <c r="L150" s="12"/>
      <c r="M150" s="12"/>
      <c r="N150" s="12"/>
      <c r="O150" s="12"/>
      <c r="P150" s="12"/>
      <c r="Q150" s="12"/>
      <c r="R150" s="12">
        <f>SUM(I150:Q150)</f>
        <v>0</v>
      </c>
      <c r="S150" s="12">
        <f>$R150/$H150</f>
        <v>0</v>
      </c>
      <c r="T150" s="39"/>
      <c r="U150" s="15">
        <v>0.09</v>
      </c>
      <c r="V150" s="15">
        <f>$S150*$U150</f>
        <v>0</v>
      </c>
    </row>
    <row r="151" spans="1:22" x14ac:dyDescent="0.2">
      <c r="A151" s="38" t="s">
        <v>144</v>
      </c>
      <c r="B151" s="38" t="s">
        <v>145</v>
      </c>
      <c r="C151" s="38" t="s">
        <v>144</v>
      </c>
      <c r="D151" s="38" t="s">
        <v>144</v>
      </c>
      <c r="E151" s="12">
        <v>19</v>
      </c>
      <c r="F151" s="12">
        <v>25</v>
      </c>
      <c r="G151" s="12">
        <v>5</v>
      </c>
      <c r="H151" s="12">
        <v>125</v>
      </c>
      <c r="I151" s="12"/>
      <c r="J151" s="12"/>
      <c r="K151" s="12"/>
      <c r="L151" s="12"/>
      <c r="M151" s="12"/>
      <c r="N151" s="12"/>
      <c r="O151" s="12"/>
      <c r="P151" s="12"/>
      <c r="Q151" s="12"/>
      <c r="R151" s="12">
        <f>SUM(I151:Q151)</f>
        <v>0</v>
      </c>
      <c r="S151" s="12">
        <f>$R151/$H151</f>
        <v>0</v>
      </c>
      <c r="T151" s="39"/>
      <c r="U151" s="15">
        <v>0.15</v>
      </c>
      <c r="V151" s="15">
        <f>$S151*$U151</f>
        <v>0</v>
      </c>
    </row>
    <row r="152" spans="1:22" x14ac:dyDescent="0.2">
      <c r="B152" s="3"/>
      <c r="I152" s="36">
        <f t="shared" ref="I152:Q152" si="23">SUM(I150:I151)</f>
        <v>0</v>
      </c>
      <c r="J152" s="36">
        <f t="shared" si="23"/>
        <v>0</v>
      </c>
      <c r="K152" s="36">
        <f t="shared" si="23"/>
        <v>0</v>
      </c>
      <c r="L152" s="36">
        <f t="shared" si="23"/>
        <v>0</v>
      </c>
      <c r="M152" s="36">
        <f t="shared" si="23"/>
        <v>0</v>
      </c>
      <c r="N152" s="36">
        <f t="shared" si="23"/>
        <v>0</v>
      </c>
      <c r="O152" s="36">
        <f t="shared" si="23"/>
        <v>0</v>
      </c>
      <c r="P152" s="36">
        <f t="shared" si="23"/>
        <v>0</v>
      </c>
      <c r="Q152" s="36">
        <f t="shared" si="23"/>
        <v>0</v>
      </c>
      <c r="R152" s="36">
        <f>SUBTOTAL(9,R150:R151)</f>
        <v>0</v>
      </c>
      <c r="S152" s="36">
        <f>SUBTOTAL(9,S150:S151)</f>
        <v>0</v>
      </c>
      <c r="T152" s="37"/>
      <c r="U152" s="12"/>
      <c r="V152" s="33">
        <f>SUBTOTAL(9,V150:V151)</f>
        <v>0</v>
      </c>
    </row>
    <row r="153" spans="1:22" x14ac:dyDescent="0.2">
      <c r="B153" s="3"/>
      <c r="I153" s="40"/>
      <c r="J153" s="40"/>
      <c r="K153" s="40"/>
      <c r="L153" s="40"/>
      <c r="M153" s="40"/>
      <c r="N153" s="40"/>
      <c r="O153" s="40"/>
      <c r="P153" s="40"/>
      <c r="Q153" s="40"/>
      <c r="R153" s="36">
        <v>0</v>
      </c>
      <c r="S153" s="36">
        <v>0</v>
      </c>
      <c r="T153" s="35"/>
      <c r="U153" s="12"/>
      <c r="V153" s="33">
        <v>0</v>
      </c>
    </row>
  </sheetData>
  <mergeCells count="11">
    <mergeCell ref="U3:V3"/>
    <mergeCell ref="A1:H1"/>
    <mergeCell ref="A2:D2"/>
    <mergeCell ref="E2:H2"/>
    <mergeCell ref="G3:H3"/>
    <mergeCell ref="R3:S3"/>
    <mergeCell ref="A109:B109"/>
    <mergeCell ref="A144:H144"/>
    <mergeCell ref="A145:H145"/>
    <mergeCell ref="A146:H146"/>
    <mergeCell ref="G148:H148"/>
  </mergeCells>
  <conditionalFormatting sqref="A5:P143">
    <cfRule type="expression" dxfId="374" priority="1">
      <formula>MOD(ROW(),2)</formula>
    </cfRule>
  </conditionalFormatting>
  <conditionalFormatting sqref="Q5:XFD143">
    <cfRule type="expression" dxfId="373" priority="3">
      <formula>MOD(ROW(),2)</formula>
    </cfRule>
  </conditionalFormatting>
  <conditionalFormatting sqref="R5:R143">
    <cfRule type="cellIs" dxfId="372" priority="5" operator="greaterThan">
      <formula>10000</formula>
    </cfRule>
  </conditionalFormatting>
  <conditionalFormatting sqref="R110:R143">
    <cfRule type="cellIs" dxfId="371" priority="6" operator="greaterThan">
      <formula>2000</formula>
    </cfRule>
  </conditionalFormatting>
  <conditionalFormatting sqref="V5:V108">
    <cfRule type="cellIs" dxfId="370" priority="4" operator="greaterThan">
      <formula>10</formula>
    </cfRule>
  </conditionalFormatting>
  <conditionalFormatting sqref="V139">
    <cfRule type="cellIs" dxfId="369" priority="2" operator="greaterThan">
      <formula>10</formula>
    </cfRule>
  </conditionalFormatting>
  <pageMargins left="0.25" right="0.25" top="0.75" bottom="0.75" header="0.3" footer="0.3"/>
  <pageSetup paperSize="9" scale="69" fitToHeight="0" orientation="landscape" r:id="rId1"/>
  <headerFooter alignWithMargins="0"/>
  <ignoredErrors>
    <ignoredError sqref="K3:P3" numberStoredAsText="1"/>
  </ignoredError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1">
    <pageSetUpPr fitToPage="1"/>
  </sheetPr>
  <dimension ref="A1:X153"/>
  <sheetViews>
    <sheetView zoomScaleNormal="100" workbookViewId="0">
      <pane xSplit="4" ySplit="4" topLeftCell="E5" activePane="bottomRight" state="frozen"/>
      <selection pane="topRight" activeCell="D1" sqref="D1"/>
      <selection pane="bottomLeft" activeCell="A4" sqref="A4"/>
      <selection pane="bottomRight" activeCell="E5" sqref="E5"/>
    </sheetView>
  </sheetViews>
  <sheetFormatPr defaultColWidth="9.140625" defaultRowHeight="12.75" x14ac:dyDescent="0.2"/>
  <cols>
    <col min="1" max="1" width="12.5703125" style="3" customWidth="1"/>
    <col min="2" max="2" width="14" style="41" customWidth="1"/>
    <col min="3" max="3" width="14" style="3" bestFit="1" customWidth="1"/>
    <col min="4" max="4" width="12.28515625" style="3" customWidth="1"/>
    <col min="5" max="5" width="7.85546875" style="3" customWidth="1"/>
    <col min="6" max="6" width="8.5703125" style="3" customWidth="1"/>
    <col min="7" max="7" width="6.140625" style="3" customWidth="1"/>
    <col min="8" max="8" width="6.42578125" style="3" customWidth="1"/>
    <col min="9" max="16" width="10.140625" style="3" customWidth="1"/>
    <col min="17" max="17" width="8.28515625" style="3" customWidth="1"/>
    <col min="18" max="18" width="10.7109375" style="3" bestFit="1" customWidth="1"/>
    <col min="19" max="19" width="8.28515625" style="3" bestFit="1" customWidth="1"/>
    <col min="20" max="21" width="9.42578125" style="3" customWidth="1"/>
    <col min="22" max="22" width="9.28515625" style="3" customWidth="1"/>
    <col min="23" max="16384" width="9.140625" style="3"/>
  </cols>
  <sheetData>
    <row r="1" spans="1:24" x14ac:dyDescent="0.2">
      <c r="A1" s="303" t="s">
        <v>281</v>
      </c>
      <c r="B1" s="303"/>
      <c r="C1" s="303"/>
      <c r="D1" s="303"/>
      <c r="E1" s="303"/>
      <c r="F1" s="303"/>
      <c r="G1" s="303"/>
      <c r="H1" s="303"/>
      <c r="I1" s="30" t="s">
        <v>480</v>
      </c>
      <c r="J1" s="30" t="s">
        <v>489</v>
      </c>
      <c r="K1" s="30" t="s">
        <v>494</v>
      </c>
      <c r="L1" s="30" t="s">
        <v>498</v>
      </c>
      <c r="M1" s="30" t="s">
        <v>498</v>
      </c>
      <c r="N1" s="30" t="s">
        <v>498</v>
      </c>
      <c r="O1" s="30" t="s">
        <v>498</v>
      </c>
      <c r="P1" s="30" t="s">
        <v>498</v>
      </c>
      <c r="Q1" s="20"/>
      <c r="R1" s="20"/>
      <c r="S1" s="20"/>
    </row>
    <row r="2" spans="1:24" x14ac:dyDescent="0.2">
      <c r="A2" s="303" t="s">
        <v>496</v>
      </c>
      <c r="B2" s="303"/>
      <c r="C2" s="303"/>
      <c r="D2" s="303"/>
      <c r="E2" s="303"/>
      <c r="F2" s="303"/>
      <c r="G2" s="303"/>
      <c r="H2" s="303"/>
      <c r="I2" s="10"/>
      <c r="J2" s="10"/>
      <c r="K2" s="10"/>
      <c r="L2" s="10"/>
      <c r="M2" s="10"/>
      <c r="N2" s="10"/>
      <c r="O2" s="10"/>
      <c r="P2" s="10"/>
      <c r="Q2" s="8"/>
      <c r="R2" s="8"/>
      <c r="S2" s="8"/>
      <c r="T2" s="29"/>
      <c r="U2" s="29"/>
      <c r="V2" s="30"/>
    </row>
    <row r="3" spans="1:24" x14ac:dyDescent="0.2">
      <c r="A3" s="8" t="s">
        <v>0</v>
      </c>
      <c r="B3" s="8" t="s">
        <v>1</v>
      </c>
      <c r="C3" s="8" t="s">
        <v>2</v>
      </c>
      <c r="D3" s="8" t="s">
        <v>274</v>
      </c>
      <c r="E3" s="8" t="s">
        <v>3</v>
      </c>
      <c r="F3" s="8" t="s">
        <v>4</v>
      </c>
      <c r="G3" s="302" t="s">
        <v>5</v>
      </c>
      <c r="H3" s="302"/>
      <c r="I3" s="31" t="s">
        <v>457</v>
      </c>
      <c r="J3" s="31" t="s">
        <v>460</v>
      </c>
      <c r="K3" s="31" t="s">
        <v>465</v>
      </c>
      <c r="L3" s="31" t="s">
        <v>472</v>
      </c>
      <c r="M3" s="31" t="s">
        <v>482</v>
      </c>
      <c r="N3" s="31" t="s">
        <v>485</v>
      </c>
      <c r="O3" s="31" t="s">
        <v>491</v>
      </c>
      <c r="P3" s="31" t="s">
        <v>499</v>
      </c>
      <c r="Q3" s="36"/>
      <c r="R3" s="302" t="s">
        <v>6</v>
      </c>
      <c r="S3" s="302"/>
      <c r="T3" s="55"/>
      <c r="U3" s="300" t="s">
        <v>7</v>
      </c>
      <c r="V3" s="301"/>
    </row>
    <row r="4" spans="1:24" x14ac:dyDescent="0.2">
      <c r="A4" s="36" t="s">
        <v>8</v>
      </c>
      <c r="B4" s="36"/>
      <c r="C4" s="36"/>
      <c r="D4" s="36"/>
      <c r="E4" s="7" t="s">
        <v>9</v>
      </c>
      <c r="F4" s="36" t="s">
        <v>10</v>
      </c>
      <c r="G4" s="8" t="s">
        <v>11</v>
      </c>
      <c r="H4" s="8" t="s">
        <v>12</v>
      </c>
      <c r="I4" s="36" t="s">
        <v>458</v>
      </c>
      <c r="J4" s="36" t="s">
        <v>461</v>
      </c>
      <c r="K4" s="36" t="s">
        <v>466</v>
      </c>
      <c r="L4" s="36" t="s">
        <v>473</v>
      </c>
      <c r="M4" s="36" t="s">
        <v>483</v>
      </c>
      <c r="N4" s="36" t="s">
        <v>486</v>
      </c>
      <c r="O4" s="36" t="s">
        <v>492</v>
      </c>
      <c r="P4" s="36" t="s">
        <v>497</v>
      </c>
      <c r="Q4" s="36"/>
      <c r="R4" s="8" t="s">
        <v>13</v>
      </c>
      <c r="S4" s="8" t="s">
        <v>12</v>
      </c>
      <c r="T4" s="56"/>
      <c r="U4" s="10" t="s">
        <v>14</v>
      </c>
      <c r="V4" s="10" t="s">
        <v>15</v>
      </c>
    </row>
    <row r="5" spans="1:24" x14ac:dyDescent="0.2">
      <c r="A5" s="11" t="s">
        <v>383</v>
      </c>
      <c r="B5" s="11" t="s">
        <v>384</v>
      </c>
      <c r="C5" s="11" t="s">
        <v>383</v>
      </c>
      <c r="D5" s="11" t="s">
        <v>275</v>
      </c>
      <c r="E5" s="12">
        <v>15</v>
      </c>
      <c r="F5" s="12">
        <v>225</v>
      </c>
      <c r="G5" s="12">
        <v>10</v>
      </c>
      <c r="H5" s="12">
        <v>400</v>
      </c>
      <c r="I5" s="12"/>
      <c r="J5" s="12"/>
      <c r="K5" s="12"/>
      <c r="L5" s="12"/>
      <c r="M5" s="12"/>
      <c r="N5" s="12"/>
      <c r="O5" s="12"/>
      <c r="P5" s="12"/>
      <c r="Q5" s="13"/>
      <c r="R5" s="12">
        <f t="shared" ref="R5:R19" si="0">SUM(I5:Q5)</f>
        <v>0</v>
      </c>
      <c r="S5" s="12">
        <f t="shared" ref="S5:S19" si="1">$R5/$H5</f>
        <v>0</v>
      </c>
      <c r="T5" s="57"/>
      <c r="U5" s="15">
        <v>0.06</v>
      </c>
      <c r="V5" s="15">
        <f t="shared" ref="V5:V19" si="2">$S5*$U5</f>
        <v>0</v>
      </c>
      <c r="W5" s="43">
        <f>SUM(V5:V19)</f>
        <v>13.37</v>
      </c>
      <c r="X5" s="3">
        <f>W5*100/$W$144</f>
        <v>17.793452222517967</v>
      </c>
    </row>
    <row r="6" spans="1:24" x14ac:dyDescent="0.2">
      <c r="A6" s="11" t="s">
        <v>385</v>
      </c>
      <c r="B6" s="11" t="s">
        <v>386</v>
      </c>
      <c r="C6" s="11" t="s">
        <v>385</v>
      </c>
      <c r="D6" s="11" t="s">
        <v>275</v>
      </c>
      <c r="E6" s="12">
        <v>15</v>
      </c>
      <c r="F6" s="12">
        <v>300</v>
      </c>
      <c r="G6" s="12">
        <v>10</v>
      </c>
      <c r="H6" s="12">
        <v>300</v>
      </c>
      <c r="I6" s="12"/>
      <c r="J6" s="12"/>
      <c r="K6" s="12"/>
      <c r="L6" s="12"/>
      <c r="M6" s="12"/>
      <c r="N6" s="12"/>
      <c r="O6" s="12"/>
      <c r="P6" s="12"/>
      <c r="Q6" s="13"/>
      <c r="R6" s="12">
        <f t="shared" si="0"/>
        <v>0</v>
      </c>
      <c r="S6" s="12">
        <f t="shared" si="1"/>
        <v>0</v>
      </c>
      <c r="T6" s="57"/>
      <c r="U6" s="15">
        <v>0.06</v>
      </c>
      <c r="V6" s="15">
        <f t="shared" si="2"/>
        <v>0</v>
      </c>
      <c r="W6" s="43"/>
    </row>
    <row r="7" spans="1:24" x14ac:dyDescent="0.2">
      <c r="A7" s="36" t="s">
        <v>387</v>
      </c>
      <c r="B7" s="36" t="s">
        <v>259</v>
      </c>
      <c r="C7" s="31" t="s">
        <v>388</v>
      </c>
      <c r="D7" s="36" t="s">
        <v>277</v>
      </c>
      <c r="E7" s="12" t="s">
        <v>167</v>
      </c>
      <c r="F7" s="12">
        <v>300</v>
      </c>
      <c r="G7" s="12">
        <v>10</v>
      </c>
      <c r="H7" s="12">
        <v>300</v>
      </c>
      <c r="I7" s="12"/>
      <c r="J7" s="12"/>
      <c r="K7" s="12"/>
      <c r="L7" s="12"/>
      <c r="M7" s="12"/>
      <c r="N7" s="12"/>
      <c r="O7" s="12"/>
      <c r="P7" s="12"/>
      <c r="Q7" s="13"/>
      <c r="R7" s="12">
        <f t="shared" si="0"/>
        <v>0</v>
      </c>
      <c r="S7" s="12">
        <f t="shared" si="1"/>
        <v>0</v>
      </c>
      <c r="T7" s="57"/>
      <c r="U7" s="15">
        <v>0.06</v>
      </c>
      <c r="V7" s="15">
        <f t="shared" si="2"/>
        <v>0</v>
      </c>
      <c r="W7" s="43"/>
    </row>
    <row r="8" spans="1:24" x14ac:dyDescent="0.2">
      <c r="A8" s="11" t="s">
        <v>258</v>
      </c>
      <c r="B8" s="11" t="s">
        <v>259</v>
      </c>
      <c r="C8" s="11" t="s">
        <v>258</v>
      </c>
      <c r="D8" s="11" t="s">
        <v>275</v>
      </c>
      <c r="E8" s="12">
        <v>15</v>
      </c>
      <c r="F8" s="12">
        <v>375</v>
      </c>
      <c r="G8" s="12">
        <v>10</v>
      </c>
      <c r="H8" s="12">
        <v>200</v>
      </c>
      <c r="I8" s="12"/>
      <c r="J8" s="12"/>
      <c r="K8" s="12"/>
      <c r="L8" s="12"/>
      <c r="M8" s="12"/>
      <c r="N8" s="12"/>
      <c r="O8" s="12"/>
      <c r="P8" s="12"/>
      <c r="Q8" s="13"/>
      <c r="R8" s="12">
        <f t="shared" si="0"/>
        <v>0</v>
      </c>
      <c r="S8" s="12">
        <f t="shared" si="1"/>
        <v>0</v>
      </c>
      <c r="T8" s="57"/>
      <c r="U8" s="15">
        <v>0.06</v>
      </c>
      <c r="V8" s="15">
        <f t="shared" si="2"/>
        <v>0</v>
      </c>
      <c r="W8" s="43"/>
    </row>
    <row r="9" spans="1:24" x14ac:dyDescent="0.2">
      <c r="A9" s="11" t="s">
        <v>26</v>
      </c>
      <c r="B9" s="11" t="s">
        <v>27</v>
      </c>
      <c r="C9" s="11" t="s">
        <v>26</v>
      </c>
      <c r="D9" s="11" t="s">
        <v>275</v>
      </c>
      <c r="E9" s="12">
        <v>15</v>
      </c>
      <c r="F9" s="12">
        <v>457</v>
      </c>
      <c r="G9" s="12">
        <v>10</v>
      </c>
      <c r="H9" s="12">
        <v>200</v>
      </c>
      <c r="I9" s="12">
        <v>4000</v>
      </c>
      <c r="J9" s="12">
        <v>5000</v>
      </c>
      <c r="K9" s="12">
        <v>5000</v>
      </c>
      <c r="L9" s="12"/>
      <c r="M9" s="12"/>
      <c r="N9" s="12"/>
      <c r="O9" s="12"/>
      <c r="P9" s="12"/>
      <c r="Q9" s="13"/>
      <c r="R9" s="12">
        <f t="shared" si="0"/>
        <v>14000</v>
      </c>
      <c r="S9" s="12">
        <f t="shared" si="1"/>
        <v>70</v>
      </c>
      <c r="T9" s="57"/>
      <c r="U9" s="15">
        <v>0.05</v>
      </c>
      <c r="V9" s="15">
        <f t="shared" si="2"/>
        <v>3.5</v>
      </c>
    </row>
    <row r="10" spans="1:24" x14ac:dyDescent="0.2">
      <c r="A10" s="36" t="s">
        <v>169</v>
      </c>
      <c r="B10" s="36" t="s">
        <v>27</v>
      </c>
      <c r="C10" s="36">
        <v>90441400</v>
      </c>
      <c r="D10" s="36" t="s">
        <v>277</v>
      </c>
      <c r="E10" s="12" t="s">
        <v>167</v>
      </c>
      <c r="F10" s="12">
        <v>450</v>
      </c>
      <c r="G10" s="12">
        <v>10</v>
      </c>
      <c r="H10" s="12">
        <v>200</v>
      </c>
      <c r="I10" s="12"/>
      <c r="J10" s="12"/>
      <c r="K10" s="12">
        <v>1000</v>
      </c>
      <c r="L10" s="12"/>
      <c r="M10" s="12"/>
      <c r="N10" s="12"/>
      <c r="O10" s="12"/>
      <c r="P10" s="12">
        <v>1000</v>
      </c>
      <c r="Q10" s="13"/>
      <c r="R10" s="12">
        <f t="shared" si="0"/>
        <v>2000</v>
      </c>
      <c r="S10" s="12">
        <f t="shared" si="1"/>
        <v>10</v>
      </c>
      <c r="T10" s="57"/>
      <c r="U10" s="15">
        <v>0.05</v>
      </c>
      <c r="V10" s="15">
        <f t="shared" si="2"/>
        <v>0.5</v>
      </c>
    </row>
    <row r="11" spans="1:24" x14ac:dyDescent="0.2">
      <c r="A11" s="11" t="s">
        <v>24</v>
      </c>
      <c r="B11" s="11" t="s">
        <v>25</v>
      </c>
      <c r="C11" s="11" t="s">
        <v>24</v>
      </c>
      <c r="D11" s="11" t="s">
        <v>275</v>
      </c>
      <c r="E11" s="12">
        <v>15</v>
      </c>
      <c r="F11" s="12">
        <v>610</v>
      </c>
      <c r="G11" s="12">
        <v>10</v>
      </c>
      <c r="H11" s="12">
        <v>100</v>
      </c>
      <c r="I11" s="12"/>
      <c r="J11" s="12">
        <v>5000</v>
      </c>
      <c r="K11" s="12">
        <v>3000</v>
      </c>
      <c r="L11" s="12"/>
      <c r="M11" s="12"/>
      <c r="N11" s="12"/>
      <c r="O11" s="12"/>
      <c r="P11" s="12">
        <v>5000</v>
      </c>
      <c r="Q11" s="13"/>
      <c r="R11" s="12">
        <f t="shared" si="0"/>
        <v>13000</v>
      </c>
      <c r="S11" s="12">
        <f t="shared" si="1"/>
        <v>130</v>
      </c>
      <c r="T11" s="57"/>
      <c r="U11" s="15">
        <v>0.04</v>
      </c>
      <c r="V11" s="15">
        <f t="shared" si="2"/>
        <v>5.2</v>
      </c>
    </row>
    <row r="12" spans="1:24" x14ac:dyDescent="0.2">
      <c r="A12" s="36" t="s">
        <v>168</v>
      </c>
      <c r="B12" s="36" t="s">
        <v>25</v>
      </c>
      <c r="C12" s="36">
        <v>90441600</v>
      </c>
      <c r="D12" s="36" t="s">
        <v>277</v>
      </c>
      <c r="E12" s="12" t="s">
        <v>167</v>
      </c>
      <c r="F12" s="12">
        <v>600</v>
      </c>
      <c r="G12" s="12">
        <v>10</v>
      </c>
      <c r="H12" s="12">
        <v>100</v>
      </c>
      <c r="I12" s="12"/>
      <c r="J12" s="12">
        <v>500</v>
      </c>
      <c r="K12" s="12"/>
      <c r="L12" s="12"/>
      <c r="M12" s="12"/>
      <c r="N12" s="12"/>
      <c r="O12" s="12"/>
      <c r="P12" s="12"/>
      <c r="Q12" s="13"/>
      <c r="R12" s="12">
        <f t="shared" si="0"/>
        <v>500</v>
      </c>
      <c r="S12" s="12">
        <f t="shared" si="1"/>
        <v>5</v>
      </c>
      <c r="T12" s="57"/>
      <c r="U12" s="15">
        <v>0.04</v>
      </c>
      <c r="V12" s="15">
        <f t="shared" si="2"/>
        <v>0.2</v>
      </c>
    </row>
    <row r="13" spans="1:24" x14ac:dyDescent="0.2">
      <c r="A13" s="11" t="s">
        <v>150</v>
      </c>
      <c r="B13" s="11" t="s">
        <v>151</v>
      </c>
      <c r="C13" s="11" t="s">
        <v>150</v>
      </c>
      <c r="D13" s="11" t="s">
        <v>275</v>
      </c>
      <c r="E13" s="12">
        <v>15</v>
      </c>
      <c r="F13" s="12">
        <v>760</v>
      </c>
      <c r="G13" s="12">
        <v>10</v>
      </c>
      <c r="H13" s="12">
        <v>100</v>
      </c>
      <c r="I13" s="12"/>
      <c r="J13" s="12">
        <v>500</v>
      </c>
      <c r="K13" s="12">
        <v>500</v>
      </c>
      <c r="L13" s="12"/>
      <c r="M13" s="12"/>
      <c r="N13" s="12"/>
      <c r="O13" s="12"/>
      <c r="P13" s="12"/>
      <c r="Q13" s="13"/>
      <c r="R13" s="12">
        <f t="shared" si="0"/>
        <v>1000</v>
      </c>
      <c r="S13" s="12">
        <f t="shared" si="1"/>
        <v>10</v>
      </c>
      <c r="T13" s="57"/>
      <c r="U13" s="15">
        <v>0.04</v>
      </c>
      <c r="V13" s="15">
        <f t="shared" si="2"/>
        <v>0.4</v>
      </c>
    </row>
    <row r="14" spans="1:24" x14ac:dyDescent="0.2">
      <c r="A14" s="11" t="s">
        <v>20</v>
      </c>
      <c r="B14" s="11" t="s">
        <v>21</v>
      </c>
      <c r="C14" s="11" t="s">
        <v>20</v>
      </c>
      <c r="D14" s="11" t="s">
        <v>275</v>
      </c>
      <c r="E14" s="12">
        <v>15</v>
      </c>
      <c r="F14" s="12">
        <v>915</v>
      </c>
      <c r="G14" s="12">
        <v>10</v>
      </c>
      <c r="H14" s="12">
        <v>100</v>
      </c>
      <c r="I14" s="12"/>
      <c r="J14" s="12">
        <v>1300</v>
      </c>
      <c r="K14" s="12">
        <v>2000</v>
      </c>
      <c r="L14" s="12"/>
      <c r="M14" s="12"/>
      <c r="N14" s="12"/>
      <c r="O14" s="12"/>
      <c r="P14" s="12"/>
      <c r="Q14" s="13"/>
      <c r="R14" s="12">
        <f t="shared" si="0"/>
        <v>3300</v>
      </c>
      <c r="S14" s="12">
        <f t="shared" si="1"/>
        <v>33</v>
      </c>
      <c r="T14" s="57"/>
      <c r="U14" s="15">
        <v>0.05</v>
      </c>
      <c r="V14" s="15">
        <f t="shared" si="2"/>
        <v>1.6500000000000001</v>
      </c>
    </row>
    <row r="15" spans="1:24" x14ac:dyDescent="0.2">
      <c r="A15" s="13" t="s">
        <v>166</v>
      </c>
      <c r="B15" s="13" t="s">
        <v>21</v>
      </c>
      <c r="C15" s="13">
        <v>90441800</v>
      </c>
      <c r="D15" s="36" t="s">
        <v>277</v>
      </c>
      <c r="E15" s="12" t="s">
        <v>167</v>
      </c>
      <c r="F15" s="12">
        <v>900</v>
      </c>
      <c r="G15" s="12">
        <v>10</v>
      </c>
      <c r="H15" s="12">
        <v>100</v>
      </c>
      <c r="I15" s="12"/>
      <c r="J15" s="12">
        <v>1000</v>
      </c>
      <c r="K15" s="12">
        <v>1000</v>
      </c>
      <c r="L15" s="12"/>
      <c r="M15" s="12"/>
      <c r="N15" s="12"/>
      <c r="O15" s="12"/>
      <c r="P15" s="12"/>
      <c r="Q15" s="13"/>
      <c r="R15" s="12">
        <f t="shared" si="0"/>
        <v>2000</v>
      </c>
      <c r="S15" s="12">
        <f t="shared" si="1"/>
        <v>20</v>
      </c>
      <c r="T15" s="57"/>
      <c r="U15" s="15">
        <v>0.05</v>
      </c>
      <c r="V15" s="15">
        <f t="shared" si="2"/>
        <v>1</v>
      </c>
    </row>
    <row r="16" spans="1:24" x14ac:dyDescent="0.2">
      <c r="A16" s="11" t="s">
        <v>16</v>
      </c>
      <c r="B16" s="11" t="s">
        <v>17</v>
      </c>
      <c r="C16" s="11" t="s">
        <v>16</v>
      </c>
      <c r="D16" s="11" t="s">
        <v>275</v>
      </c>
      <c r="E16" s="12">
        <v>15</v>
      </c>
      <c r="F16" s="12">
        <v>1220</v>
      </c>
      <c r="G16" s="12">
        <v>10</v>
      </c>
      <c r="H16" s="12">
        <v>50</v>
      </c>
      <c r="I16" s="12"/>
      <c r="J16" s="12">
        <v>1150</v>
      </c>
      <c r="K16" s="12"/>
      <c r="L16" s="12"/>
      <c r="M16" s="12"/>
      <c r="N16" s="12"/>
      <c r="O16" s="12"/>
      <c r="P16" s="12"/>
      <c r="Q16" s="13"/>
      <c r="R16" s="12">
        <f t="shared" si="0"/>
        <v>1150</v>
      </c>
      <c r="S16" s="12">
        <f t="shared" si="1"/>
        <v>23</v>
      </c>
      <c r="T16" s="57"/>
      <c r="U16" s="15">
        <v>0.04</v>
      </c>
      <c r="V16" s="15">
        <f t="shared" si="2"/>
        <v>0.92</v>
      </c>
    </row>
    <row r="17" spans="1:24" x14ac:dyDescent="0.2">
      <c r="A17" s="11" t="s">
        <v>148</v>
      </c>
      <c r="B17" s="11" t="s">
        <v>149</v>
      </c>
      <c r="C17" s="11" t="s">
        <v>148</v>
      </c>
      <c r="D17" s="11" t="s">
        <v>275</v>
      </c>
      <c r="E17" s="12">
        <v>15</v>
      </c>
      <c r="F17" s="12">
        <v>1524</v>
      </c>
      <c r="G17" s="12">
        <v>10</v>
      </c>
      <c r="H17" s="12">
        <v>50</v>
      </c>
      <c r="I17" s="12"/>
      <c r="J17" s="12"/>
      <c r="K17" s="12"/>
      <c r="L17" s="12"/>
      <c r="M17" s="12"/>
      <c r="N17" s="12"/>
      <c r="O17" s="12"/>
      <c r="P17" s="12"/>
      <c r="Q17" s="13"/>
      <c r="R17" s="12">
        <f t="shared" si="0"/>
        <v>0</v>
      </c>
      <c r="S17" s="12">
        <f t="shared" si="1"/>
        <v>0</v>
      </c>
      <c r="T17" s="57"/>
      <c r="U17" s="15">
        <v>0.05</v>
      </c>
      <c r="V17" s="15">
        <f t="shared" si="2"/>
        <v>0</v>
      </c>
    </row>
    <row r="18" spans="1:24" x14ac:dyDescent="0.2">
      <c r="A18" s="11" t="s">
        <v>146</v>
      </c>
      <c r="B18" s="11" t="s">
        <v>147</v>
      </c>
      <c r="C18" s="11" t="s">
        <v>146</v>
      </c>
      <c r="D18" s="11" t="s">
        <v>275</v>
      </c>
      <c r="E18" s="12">
        <v>15</v>
      </c>
      <c r="F18" s="12">
        <v>1800</v>
      </c>
      <c r="G18" s="12">
        <v>10</v>
      </c>
      <c r="H18" s="12">
        <v>50</v>
      </c>
      <c r="I18" s="12"/>
      <c r="J18" s="12"/>
      <c r="K18" s="12"/>
      <c r="L18" s="12"/>
      <c r="M18" s="12"/>
      <c r="N18" s="12"/>
      <c r="O18" s="12"/>
      <c r="P18" s="12"/>
      <c r="Q18" s="13"/>
      <c r="R18" s="12">
        <f t="shared" si="0"/>
        <v>0</v>
      </c>
      <c r="S18" s="12">
        <f t="shared" si="1"/>
        <v>0</v>
      </c>
      <c r="T18" s="57"/>
      <c r="U18" s="15">
        <v>0.06</v>
      </c>
      <c r="V18" s="15">
        <f t="shared" si="2"/>
        <v>0</v>
      </c>
    </row>
    <row r="19" spans="1:24" x14ac:dyDescent="0.2">
      <c r="A19" s="11" t="s">
        <v>353</v>
      </c>
      <c r="B19" s="11" t="s">
        <v>354</v>
      </c>
      <c r="C19" s="11" t="s">
        <v>146</v>
      </c>
      <c r="D19" s="11" t="s">
        <v>275</v>
      </c>
      <c r="E19" s="12">
        <v>15</v>
      </c>
      <c r="F19" s="12">
        <v>2100</v>
      </c>
      <c r="G19" s="12">
        <v>10</v>
      </c>
      <c r="H19" s="12">
        <v>50</v>
      </c>
      <c r="I19" s="12"/>
      <c r="J19" s="12"/>
      <c r="K19" s="12"/>
      <c r="L19" s="12"/>
      <c r="M19" s="12"/>
      <c r="N19" s="12"/>
      <c r="O19" s="12"/>
      <c r="P19" s="12"/>
      <c r="Q19" s="13"/>
      <c r="R19" s="12">
        <f t="shared" si="0"/>
        <v>0</v>
      </c>
      <c r="S19" s="12">
        <f t="shared" si="1"/>
        <v>0</v>
      </c>
      <c r="T19" s="57"/>
      <c r="U19" s="15">
        <v>0.06</v>
      </c>
      <c r="V19" s="15">
        <f t="shared" si="2"/>
        <v>0</v>
      </c>
    </row>
    <row r="20" spans="1:24" ht="15" x14ac:dyDescent="0.2">
      <c r="A20" s="60" t="s">
        <v>28</v>
      </c>
      <c r="B20" s="60"/>
      <c r="C20" s="60"/>
      <c r="D20" s="60"/>
      <c r="E20" s="60"/>
      <c r="F20" s="12"/>
      <c r="G20" s="20"/>
      <c r="H20" s="20"/>
      <c r="I20" s="12"/>
      <c r="J20" s="12"/>
      <c r="K20" s="12"/>
      <c r="L20" s="12"/>
      <c r="M20" s="12"/>
      <c r="N20" s="12"/>
      <c r="O20" s="12"/>
      <c r="P20" s="12"/>
      <c r="Q20" s="21"/>
      <c r="R20" s="12"/>
      <c r="S20" s="12"/>
      <c r="T20" s="57"/>
      <c r="U20" s="12"/>
      <c r="V20" s="15"/>
    </row>
    <row r="21" spans="1:24" x14ac:dyDescent="0.2">
      <c r="A21" s="11" t="s">
        <v>260</v>
      </c>
      <c r="B21" s="11" t="s">
        <v>229</v>
      </c>
      <c r="C21" s="11" t="s">
        <v>260</v>
      </c>
      <c r="D21" s="11" t="s">
        <v>275</v>
      </c>
      <c r="E21" s="12">
        <v>20</v>
      </c>
      <c r="F21" s="12">
        <v>100</v>
      </c>
      <c r="G21" s="12">
        <v>10</v>
      </c>
      <c r="H21" s="12">
        <v>500</v>
      </c>
      <c r="I21" s="12"/>
      <c r="J21" s="12"/>
      <c r="K21" s="12"/>
      <c r="L21" s="12"/>
      <c r="M21" s="12"/>
      <c r="N21" s="12"/>
      <c r="O21" s="12"/>
      <c r="P21" s="12"/>
      <c r="Q21" s="13"/>
      <c r="R21" s="12">
        <f t="shared" ref="R21:R37" si="3">SUM(I21:Q21)</f>
        <v>0</v>
      </c>
      <c r="S21" s="12">
        <f t="shared" ref="S21:S37" si="4">$R21/$H21</f>
        <v>0</v>
      </c>
      <c r="T21" s="57"/>
      <c r="U21" s="15">
        <v>0.06</v>
      </c>
      <c r="V21" s="15">
        <f t="shared" ref="V21:V37" si="5">$S21*$U21</f>
        <v>0</v>
      </c>
      <c r="W21" s="43">
        <f>SUM(V21:V37)</f>
        <v>10.16</v>
      </c>
      <c r="X21" s="3">
        <f>W21*100/$W$144</f>
        <v>13.521426670215597</v>
      </c>
    </row>
    <row r="22" spans="1:24" x14ac:dyDescent="0.2">
      <c r="A22" s="36" t="s">
        <v>228</v>
      </c>
      <c r="B22" s="36" t="s">
        <v>229</v>
      </c>
      <c r="C22" s="36">
        <v>90442100</v>
      </c>
      <c r="D22" s="36" t="s">
        <v>277</v>
      </c>
      <c r="E22" s="12" t="s">
        <v>46</v>
      </c>
      <c r="F22" s="12">
        <v>100</v>
      </c>
      <c r="G22" s="12">
        <v>10</v>
      </c>
      <c r="H22" s="12">
        <v>500</v>
      </c>
      <c r="I22" s="12"/>
      <c r="J22" s="12"/>
      <c r="K22" s="12"/>
      <c r="L22" s="12"/>
      <c r="M22" s="12"/>
      <c r="N22" s="12"/>
      <c r="O22" s="12"/>
      <c r="P22" s="12"/>
      <c r="Q22" s="13"/>
      <c r="R22" s="12">
        <f t="shared" si="3"/>
        <v>0</v>
      </c>
      <c r="S22" s="12">
        <f t="shared" si="4"/>
        <v>0</v>
      </c>
      <c r="T22" s="57"/>
      <c r="U22" s="15">
        <v>0.06</v>
      </c>
      <c r="V22" s="15">
        <f t="shared" si="5"/>
        <v>0</v>
      </c>
      <c r="W22" s="43"/>
    </row>
    <row r="23" spans="1:24" x14ac:dyDescent="0.2">
      <c r="A23" s="36" t="s">
        <v>172</v>
      </c>
      <c r="B23" s="36" t="s">
        <v>173</v>
      </c>
      <c r="C23" s="36">
        <v>90447000</v>
      </c>
      <c r="D23" s="36" t="s">
        <v>277</v>
      </c>
      <c r="E23" s="12" t="s">
        <v>46</v>
      </c>
      <c r="F23" s="12">
        <v>240</v>
      </c>
      <c r="G23" s="12">
        <v>10</v>
      </c>
      <c r="H23" s="12">
        <v>250</v>
      </c>
      <c r="I23" s="12"/>
      <c r="J23" s="12"/>
      <c r="K23" s="12"/>
      <c r="L23" s="12"/>
      <c r="M23" s="12"/>
      <c r="N23" s="12">
        <v>5000</v>
      </c>
      <c r="O23" s="12">
        <v>2000</v>
      </c>
      <c r="P23" s="12"/>
      <c r="Q23" s="13"/>
      <c r="R23" s="12">
        <f t="shared" si="3"/>
        <v>7000</v>
      </c>
      <c r="S23" s="12">
        <f t="shared" si="4"/>
        <v>28</v>
      </c>
      <c r="T23" s="57"/>
      <c r="U23" s="15">
        <v>0.06</v>
      </c>
      <c r="V23" s="15">
        <f t="shared" si="5"/>
        <v>1.68</v>
      </c>
    </row>
    <row r="24" spans="1:24" x14ac:dyDescent="0.2">
      <c r="A24" s="11" t="s">
        <v>389</v>
      </c>
      <c r="B24" s="11" t="s">
        <v>390</v>
      </c>
      <c r="C24" s="11" t="s">
        <v>389</v>
      </c>
      <c r="D24" s="11" t="s">
        <v>275</v>
      </c>
      <c r="E24" s="12">
        <v>20</v>
      </c>
      <c r="F24" s="12">
        <v>300</v>
      </c>
      <c r="G24" s="12">
        <v>10</v>
      </c>
      <c r="H24" s="12">
        <v>200</v>
      </c>
      <c r="I24" s="12"/>
      <c r="J24" s="12"/>
      <c r="K24" s="12"/>
      <c r="L24" s="12"/>
      <c r="M24" s="12"/>
      <c r="N24" s="12"/>
      <c r="O24" s="12"/>
      <c r="P24" s="12"/>
      <c r="Q24" s="13"/>
      <c r="R24" s="12">
        <f t="shared" si="3"/>
        <v>0</v>
      </c>
      <c r="S24" s="12">
        <f t="shared" si="4"/>
        <v>0</v>
      </c>
      <c r="T24" s="57"/>
      <c r="U24" s="15">
        <v>0.06</v>
      </c>
      <c r="V24" s="15">
        <f t="shared" si="5"/>
        <v>0</v>
      </c>
    </row>
    <row r="25" spans="1:24" x14ac:dyDescent="0.2">
      <c r="A25" s="11" t="s">
        <v>50</v>
      </c>
      <c r="B25" s="11" t="s">
        <v>51</v>
      </c>
      <c r="C25" s="11" t="s">
        <v>50</v>
      </c>
      <c r="D25" s="11" t="s">
        <v>275</v>
      </c>
      <c r="E25" s="12">
        <v>20</v>
      </c>
      <c r="F25" s="12">
        <v>457</v>
      </c>
      <c r="G25" s="12">
        <v>10</v>
      </c>
      <c r="H25" s="12">
        <v>100</v>
      </c>
      <c r="I25" s="12"/>
      <c r="J25" s="12"/>
      <c r="K25" s="12">
        <v>500</v>
      </c>
      <c r="L25" s="12"/>
      <c r="M25" s="12"/>
      <c r="N25" s="12"/>
      <c r="O25" s="12"/>
      <c r="P25" s="12"/>
      <c r="Q25" s="13"/>
      <c r="R25" s="12">
        <f t="shared" si="3"/>
        <v>500</v>
      </c>
      <c r="S25" s="12">
        <f t="shared" si="4"/>
        <v>5</v>
      </c>
      <c r="T25" s="57"/>
      <c r="U25" s="15">
        <v>0.04</v>
      </c>
      <c r="V25" s="15">
        <f t="shared" si="5"/>
        <v>0.2</v>
      </c>
    </row>
    <row r="26" spans="1:24" x14ac:dyDescent="0.2">
      <c r="A26" s="36" t="s">
        <v>171</v>
      </c>
      <c r="B26" s="36" t="s">
        <v>51</v>
      </c>
      <c r="C26" s="36">
        <v>90442400</v>
      </c>
      <c r="D26" s="36" t="s">
        <v>277</v>
      </c>
      <c r="E26" s="12" t="s">
        <v>46</v>
      </c>
      <c r="F26" s="12">
        <v>450</v>
      </c>
      <c r="G26" s="12">
        <v>10</v>
      </c>
      <c r="H26" s="12">
        <v>100</v>
      </c>
      <c r="I26" s="12"/>
      <c r="J26" s="12"/>
      <c r="K26" s="12">
        <v>400</v>
      </c>
      <c r="L26" s="12"/>
      <c r="M26" s="12"/>
      <c r="N26" s="12"/>
      <c r="O26" s="12"/>
      <c r="P26" s="12">
        <v>1000</v>
      </c>
      <c r="Q26" s="13"/>
      <c r="R26" s="12">
        <f t="shared" si="3"/>
        <v>1400</v>
      </c>
      <c r="S26" s="12">
        <f t="shared" si="4"/>
        <v>14</v>
      </c>
      <c r="T26" s="57"/>
      <c r="U26" s="15">
        <v>0.04</v>
      </c>
      <c r="V26" s="15">
        <f t="shared" si="5"/>
        <v>0.56000000000000005</v>
      </c>
    </row>
    <row r="27" spans="1:24" x14ac:dyDescent="0.2">
      <c r="A27" s="11" t="s">
        <v>47</v>
      </c>
      <c r="B27" s="11" t="s">
        <v>48</v>
      </c>
      <c r="C27" s="11" t="s">
        <v>47</v>
      </c>
      <c r="D27" s="11" t="s">
        <v>275</v>
      </c>
      <c r="E27" s="12">
        <v>20</v>
      </c>
      <c r="F27" s="12">
        <v>610</v>
      </c>
      <c r="G27" s="12">
        <v>10</v>
      </c>
      <c r="H27" s="12">
        <v>100</v>
      </c>
      <c r="I27" s="12"/>
      <c r="J27" s="12"/>
      <c r="K27" s="12">
        <v>500</v>
      </c>
      <c r="L27" s="12"/>
      <c r="M27" s="12"/>
      <c r="N27" s="12"/>
      <c r="O27" s="12"/>
      <c r="P27" s="12"/>
      <c r="Q27" s="13"/>
      <c r="R27" s="12">
        <f t="shared" si="3"/>
        <v>500</v>
      </c>
      <c r="S27" s="12">
        <f t="shared" si="4"/>
        <v>5</v>
      </c>
      <c r="T27" s="57"/>
      <c r="U27" s="15">
        <v>0.06</v>
      </c>
      <c r="V27" s="15">
        <f t="shared" si="5"/>
        <v>0.3</v>
      </c>
    </row>
    <row r="28" spans="1:24" x14ac:dyDescent="0.2">
      <c r="A28" s="36" t="s">
        <v>49</v>
      </c>
      <c r="B28" s="36" t="s">
        <v>48</v>
      </c>
      <c r="C28" s="36">
        <v>90442600</v>
      </c>
      <c r="D28" s="36" t="s">
        <v>277</v>
      </c>
      <c r="E28" s="12" t="s">
        <v>46</v>
      </c>
      <c r="F28" s="12">
        <v>600</v>
      </c>
      <c r="G28" s="12">
        <v>10</v>
      </c>
      <c r="H28" s="12">
        <v>100</v>
      </c>
      <c r="I28" s="12"/>
      <c r="J28" s="12">
        <v>600</v>
      </c>
      <c r="K28" s="12">
        <v>1000</v>
      </c>
      <c r="L28" s="12"/>
      <c r="M28" s="12"/>
      <c r="N28" s="12"/>
      <c r="O28" s="12"/>
      <c r="P28" s="12">
        <v>1000</v>
      </c>
      <c r="Q28" s="13"/>
      <c r="R28" s="12">
        <f t="shared" si="3"/>
        <v>2600</v>
      </c>
      <c r="S28" s="12">
        <f t="shared" si="4"/>
        <v>26</v>
      </c>
      <c r="T28" s="57"/>
      <c r="U28" s="15">
        <v>0.06</v>
      </c>
      <c r="V28" s="15">
        <f t="shared" si="5"/>
        <v>1.56</v>
      </c>
    </row>
    <row r="29" spans="1:24" x14ac:dyDescent="0.2">
      <c r="A29" s="11" t="s">
        <v>154</v>
      </c>
      <c r="B29" s="11" t="s">
        <v>43</v>
      </c>
      <c r="C29" s="11" t="s">
        <v>154</v>
      </c>
      <c r="D29" s="11" t="s">
        <v>275</v>
      </c>
      <c r="E29" s="12">
        <v>20</v>
      </c>
      <c r="F29" s="12">
        <v>760</v>
      </c>
      <c r="G29" s="12">
        <v>10</v>
      </c>
      <c r="H29" s="12">
        <v>100</v>
      </c>
      <c r="I29" s="12"/>
      <c r="J29" s="12"/>
      <c r="K29" s="12"/>
      <c r="L29" s="12"/>
      <c r="M29" s="12"/>
      <c r="N29" s="12"/>
      <c r="O29" s="12"/>
      <c r="P29" s="12"/>
      <c r="Q29" s="13"/>
      <c r="R29" s="12">
        <f t="shared" si="3"/>
        <v>0</v>
      </c>
      <c r="S29" s="12">
        <f t="shared" si="4"/>
        <v>0</v>
      </c>
      <c r="T29" s="57"/>
      <c r="U29" s="15">
        <v>7.0000000000000007E-2</v>
      </c>
      <c r="V29" s="15">
        <f t="shared" si="5"/>
        <v>0</v>
      </c>
    </row>
    <row r="30" spans="1:24" x14ac:dyDescent="0.2">
      <c r="A30" s="36" t="s">
        <v>45</v>
      </c>
      <c r="B30" s="36" t="s">
        <v>43</v>
      </c>
      <c r="C30" s="36">
        <v>90442700</v>
      </c>
      <c r="D30" s="36" t="s">
        <v>277</v>
      </c>
      <c r="E30" s="12" t="s">
        <v>46</v>
      </c>
      <c r="F30" s="12">
        <v>750</v>
      </c>
      <c r="G30" s="12">
        <v>10</v>
      </c>
      <c r="H30" s="12">
        <v>100</v>
      </c>
      <c r="I30" s="12"/>
      <c r="J30" s="12"/>
      <c r="K30" s="12"/>
      <c r="L30" s="12">
        <v>2000</v>
      </c>
      <c r="M30" s="12"/>
      <c r="N30" s="12"/>
      <c r="O30" s="12">
        <v>2000</v>
      </c>
      <c r="P30" s="12">
        <v>1000</v>
      </c>
      <c r="Q30" s="13"/>
      <c r="R30" s="12">
        <f t="shared" si="3"/>
        <v>5000</v>
      </c>
      <c r="S30" s="12">
        <f t="shared" si="4"/>
        <v>50</v>
      </c>
      <c r="T30" s="57"/>
      <c r="U30" s="15">
        <v>7.0000000000000007E-2</v>
      </c>
      <c r="V30" s="15">
        <f t="shared" si="5"/>
        <v>3.5000000000000004</v>
      </c>
    </row>
    <row r="31" spans="1:24" x14ac:dyDescent="0.2">
      <c r="A31" s="11" t="s">
        <v>38</v>
      </c>
      <c r="B31" s="11" t="s">
        <v>39</v>
      </c>
      <c r="C31" s="11" t="s">
        <v>38</v>
      </c>
      <c r="D31" s="11" t="s">
        <v>275</v>
      </c>
      <c r="E31" s="12">
        <v>20</v>
      </c>
      <c r="F31" s="12">
        <v>915</v>
      </c>
      <c r="G31" s="12">
        <v>10</v>
      </c>
      <c r="H31" s="12">
        <v>50</v>
      </c>
      <c r="I31" s="12"/>
      <c r="J31" s="12"/>
      <c r="K31" s="12"/>
      <c r="L31" s="12"/>
      <c r="M31" s="12"/>
      <c r="N31" s="12"/>
      <c r="O31" s="12"/>
      <c r="P31" s="12"/>
      <c r="Q31" s="13"/>
      <c r="R31" s="12">
        <f t="shared" si="3"/>
        <v>0</v>
      </c>
      <c r="S31" s="12">
        <f t="shared" si="4"/>
        <v>0</v>
      </c>
      <c r="T31" s="57"/>
      <c r="U31" s="15">
        <v>0.04</v>
      </c>
      <c r="V31" s="15">
        <f t="shared" si="5"/>
        <v>0</v>
      </c>
    </row>
    <row r="32" spans="1:24" x14ac:dyDescent="0.2">
      <c r="A32" s="36" t="s">
        <v>170</v>
      </c>
      <c r="B32" s="36" t="s">
        <v>39</v>
      </c>
      <c r="C32" s="36">
        <v>90442800</v>
      </c>
      <c r="D32" s="36" t="s">
        <v>277</v>
      </c>
      <c r="E32" s="12" t="s">
        <v>46</v>
      </c>
      <c r="F32" s="12">
        <v>900</v>
      </c>
      <c r="G32" s="12">
        <v>10</v>
      </c>
      <c r="H32" s="12">
        <v>50</v>
      </c>
      <c r="I32" s="12"/>
      <c r="J32" s="12">
        <v>1200</v>
      </c>
      <c r="K32" s="12">
        <v>1000</v>
      </c>
      <c r="L32" s="12"/>
      <c r="M32" s="12"/>
      <c r="N32" s="12"/>
      <c r="O32" s="12"/>
      <c r="P32" s="12"/>
      <c r="Q32" s="13"/>
      <c r="R32" s="12">
        <f t="shared" si="3"/>
        <v>2200</v>
      </c>
      <c r="S32" s="12">
        <f t="shared" si="4"/>
        <v>44</v>
      </c>
      <c r="T32" s="57"/>
      <c r="U32" s="15">
        <v>0.04</v>
      </c>
      <c r="V32" s="15">
        <f t="shared" si="5"/>
        <v>1.76</v>
      </c>
    </row>
    <row r="33" spans="1:24" x14ac:dyDescent="0.2">
      <c r="A33" s="11" t="s">
        <v>34</v>
      </c>
      <c r="B33" s="11" t="s">
        <v>35</v>
      </c>
      <c r="C33" s="11" t="s">
        <v>34</v>
      </c>
      <c r="D33" s="11" t="s">
        <v>275</v>
      </c>
      <c r="E33" s="12">
        <v>20</v>
      </c>
      <c r="F33" s="12">
        <v>1220</v>
      </c>
      <c r="G33" s="12">
        <v>10</v>
      </c>
      <c r="H33" s="12">
        <v>50</v>
      </c>
      <c r="I33" s="12"/>
      <c r="J33" s="12">
        <v>500</v>
      </c>
      <c r="K33" s="12"/>
      <c r="L33" s="12"/>
      <c r="M33" s="12"/>
      <c r="N33" s="12"/>
      <c r="O33" s="12"/>
      <c r="P33" s="12"/>
      <c r="Q33" s="13"/>
      <c r="R33" s="12">
        <f t="shared" si="3"/>
        <v>500</v>
      </c>
      <c r="S33" s="12">
        <f t="shared" si="4"/>
        <v>10</v>
      </c>
      <c r="T33" s="57"/>
      <c r="U33" s="15">
        <v>0.06</v>
      </c>
      <c r="V33" s="15">
        <f t="shared" si="5"/>
        <v>0.6</v>
      </c>
    </row>
    <row r="34" spans="1:24" x14ac:dyDescent="0.2">
      <c r="A34" s="11" t="s">
        <v>32</v>
      </c>
      <c r="B34" s="11" t="s">
        <v>33</v>
      </c>
      <c r="C34" s="11" t="s">
        <v>32</v>
      </c>
      <c r="D34" s="11" t="s">
        <v>275</v>
      </c>
      <c r="E34" s="12">
        <v>20</v>
      </c>
      <c r="F34" s="12">
        <v>1524</v>
      </c>
      <c r="G34" s="12">
        <v>10</v>
      </c>
      <c r="H34" s="12">
        <v>50</v>
      </c>
      <c r="I34" s="12"/>
      <c r="J34" s="12"/>
      <c r="K34" s="12"/>
      <c r="L34" s="12"/>
      <c r="M34" s="12"/>
      <c r="N34" s="12"/>
      <c r="O34" s="12"/>
      <c r="P34" s="12"/>
      <c r="Q34" s="13"/>
      <c r="R34" s="12">
        <f t="shared" si="3"/>
        <v>0</v>
      </c>
      <c r="S34" s="12">
        <f t="shared" si="4"/>
        <v>0</v>
      </c>
      <c r="T34" s="57"/>
      <c r="U34" s="15">
        <v>7.0000000000000007E-2</v>
      </c>
      <c r="V34" s="15">
        <f t="shared" si="5"/>
        <v>0</v>
      </c>
    </row>
    <row r="35" spans="1:24" x14ac:dyDescent="0.2">
      <c r="A35" s="11" t="s">
        <v>214</v>
      </c>
      <c r="B35" s="11" t="s">
        <v>30</v>
      </c>
      <c r="C35" s="11" t="s">
        <v>214</v>
      </c>
      <c r="D35" s="11" t="s">
        <v>275</v>
      </c>
      <c r="E35" s="12">
        <v>20</v>
      </c>
      <c r="F35" s="12">
        <v>1800</v>
      </c>
      <c r="G35" s="12">
        <v>10</v>
      </c>
      <c r="H35" s="12">
        <v>50</v>
      </c>
      <c r="I35" s="12"/>
      <c r="J35" s="12"/>
      <c r="K35" s="12"/>
      <c r="L35" s="12"/>
      <c r="M35" s="12"/>
      <c r="N35" s="12"/>
      <c r="O35" s="12"/>
      <c r="P35" s="12"/>
      <c r="Q35" s="13"/>
      <c r="R35" s="12">
        <f t="shared" si="3"/>
        <v>0</v>
      </c>
      <c r="S35" s="12">
        <f t="shared" si="4"/>
        <v>0</v>
      </c>
      <c r="T35" s="57"/>
      <c r="U35" s="15">
        <v>0.09</v>
      </c>
      <c r="V35" s="15">
        <f t="shared" si="5"/>
        <v>0</v>
      </c>
    </row>
    <row r="36" spans="1:24" x14ac:dyDescent="0.2">
      <c r="A36" s="11" t="s">
        <v>212</v>
      </c>
      <c r="B36" s="11" t="s">
        <v>213</v>
      </c>
      <c r="C36" s="11" t="s">
        <v>212</v>
      </c>
      <c r="D36" s="11" t="s">
        <v>275</v>
      </c>
      <c r="E36" s="12">
        <v>20</v>
      </c>
      <c r="F36" s="12">
        <v>2100</v>
      </c>
      <c r="G36" s="12">
        <v>10</v>
      </c>
      <c r="H36" s="12">
        <v>50</v>
      </c>
      <c r="I36" s="12"/>
      <c r="J36" s="12"/>
      <c r="K36" s="12"/>
      <c r="L36" s="12"/>
      <c r="M36" s="12"/>
      <c r="N36" s="12"/>
      <c r="O36" s="12"/>
      <c r="P36" s="12"/>
      <c r="Q36" s="13"/>
      <c r="R36" s="12">
        <f t="shared" si="3"/>
        <v>0</v>
      </c>
      <c r="S36" s="12">
        <f t="shared" si="4"/>
        <v>0</v>
      </c>
      <c r="T36" s="57"/>
      <c r="U36" s="15">
        <v>7.0000000000000007E-2</v>
      </c>
      <c r="V36" s="15">
        <f t="shared" si="5"/>
        <v>0</v>
      </c>
    </row>
    <row r="37" spans="1:24" x14ac:dyDescent="0.2">
      <c r="A37" s="11" t="s">
        <v>242</v>
      </c>
      <c r="B37" s="11" t="s">
        <v>243</v>
      </c>
      <c r="C37" s="11" t="s">
        <v>242</v>
      </c>
      <c r="D37" s="11" t="s">
        <v>275</v>
      </c>
      <c r="E37" s="12">
        <v>20</v>
      </c>
      <c r="F37" s="12">
        <v>2400</v>
      </c>
      <c r="G37" s="12">
        <v>10</v>
      </c>
      <c r="H37" s="12">
        <v>50</v>
      </c>
      <c r="I37" s="12"/>
      <c r="J37" s="12"/>
      <c r="K37" s="12"/>
      <c r="L37" s="12"/>
      <c r="M37" s="12"/>
      <c r="N37" s="12"/>
      <c r="O37" s="12"/>
      <c r="P37" s="12"/>
      <c r="Q37" s="13"/>
      <c r="R37" s="12">
        <f t="shared" si="3"/>
        <v>0</v>
      </c>
      <c r="S37" s="12">
        <f t="shared" si="4"/>
        <v>0</v>
      </c>
      <c r="T37" s="57"/>
      <c r="U37" s="15">
        <v>7.0000000000000007E-2</v>
      </c>
      <c r="V37" s="15">
        <f t="shared" si="5"/>
        <v>0</v>
      </c>
    </row>
    <row r="38" spans="1:24" ht="15" x14ac:dyDescent="0.2">
      <c r="A38" s="60" t="s">
        <v>52</v>
      </c>
      <c r="B38" s="60"/>
      <c r="C38" s="60"/>
      <c r="D38" s="60"/>
      <c r="E38" s="60"/>
      <c r="F38" s="24"/>
      <c r="G38" s="10"/>
      <c r="H38" s="10"/>
      <c r="I38" s="12"/>
      <c r="J38" s="12"/>
      <c r="K38" s="12"/>
      <c r="L38" s="12"/>
      <c r="M38" s="12"/>
      <c r="N38" s="12"/>
      <c r="O38" s="12"/>
      <c r="P38" s="12"/>
      <c r="Q38" s="25"/>
      <c r="R38" s="12"/>
      <c r="S38" s="12"/>
      <c r="T38" s="57"/>
      <c r="U38" s="12"/>
      <c r="V38" s="15"/>
    </row>
    <row r="39" spans="1:24" x14ac:dyDescent="0.2">
      <c r="A39" s="11" t="s">
        <v>261</v>
      </c>
      <c r="B39" s="11" t="s">
        <v>262</v>
      </c>
      <c r="C39" s="11" t="s">
        <v>261</v>
      </c>
      <c r="D39" s="11" t="s">
        <v>275</v>
      </c>
      <c r="E39" s="12">
        <v>25</v>
      </c>
      <c r="F39" s="12">
        <v>200</v>
      </c>
      <c r="G39" s="12">
        <v>10</v>
      </c>
      <c r="H39" s="12">
        <v>150</v>
      </c>
      <c r="I39" s="12">
        <v>300</v>
      </c>
      <c r="J39" s="12">
        <v>300</v>
      </c>
      <c r="K39" s="12">
        <v>300</v>
      </c>
      <c r="L39" s="12"/>
      <c r="M39" s="12"/>
      <c r="N39" s="12"/>
      <c r="O39" s="12"/>
      <c r="P39" s="12"/>
      <c r="Q39" s="13"/>
      <c r="R39" s="12">
        <f t="shared" ref="R39:R57" si="6">SUM(I39:Q39)</f>
        <v>900</v>
      </c>
      <c r="S39" s="12">
        <f t="shared" ref="S39:S57" si="7">$R39/$H39</f>
        <v>6</v>
      </c>
      <c r="T39" s="57"/>
      <c r="U39" s="15">
        <v>0.06</v>
      </c>
      <c r="V39" s="15">
        <f t="shared" ref="V39:V57" si="8">$S39*$U39</f>
        <v>0.36</v>
      </c>
      <c r="W39" s="43">
        <f>SUM(V39:V57)</f>
        <v>25.560000000000002</v>
      </c>
      <c r="X39" s="3">
        <f>W39*100/$W$144</f>
        <v>34.016502528613252</v>
      </c>
    </row>
    <row r="40" spans="1:24" x14ac:dyDescent="0.2">
      <c r="A40" s="36" t="s">
        <v>198</v>
      </c>
      <c r="B40" s="36" t="s">
        <v>199</v>
      </c>
      <c r="C40" s="36">
        <v>90448000</v>
      </c>
      <c r="D40" s="36" t="s">
        <v>277</v>
      </c>
      <c r="E40" s="12" t="s">
        <v>63</v>
      </c>
      <c r="F40" s="12">
        <v>270</v>
      </c>
      <c r="G40" s="12">
        <v>10</v>
      </c>
      <c r="H40" s="12">
        <v>100</v>
      </c>
      <c r="I40" s="12"/>
      <c r="J40" s="12"/>
      <c r="K40" s="12"/>
      <c r="L40" s="12">
        <v>1000</v>
      </c>
      <c r="M40" s="12"/>
      <c r="N40" s="12"/>
      <c r="O40" s="12"/>
      <c r="P40" s="12"/>
      <c r="Q40" s="13"/>
      <c r="R40" s="12">
        <f t="shared" si="6"/>
        <v>1000</v>
      </c>
      <c r="S40" s="12">
        <f t="shared" si="7"/>
        <v>10</v>
      </c>
      <c r="T40" s="57"/>
      <c r="U40" s="15">
        <v>0.06</v>
      </c>
      <c r="V40" s="15">
        <f t="shared" si="8"/>
        <v>0.6</v>
      </c>
    </row>
    <row r="41" spans="1:24" x14ac:dyDescent="0.2">
      <c r="A41" s="36" t="s">
        <v>392</v>
      </c>
      <c r="B41" s="36" t="s">
        <v>391</v>
      </c>
      <c r="C41" s="31" t="s">
        <v>393</v>
      </c>
      <c r="D41" s="36" t="s">
        <v>277</v>
      </c>
      <c r="E41" s="12" t="s">
        <v>63</v>
      </c>
      <c r="F41" s="12">
        <v>300</v>
      </c>
      <c r="G41" s="12">
        <v>10</v>
      </c>
      <c r="H41" s="12">
        <v>100</v>
      </c>
      <c r="I41" s="12"/>
      <c r="J41" s="12"/>
      <c r="K41" s="12"/>
      <c r="L41" s="12"/>
      <c r="M41" s="12"/>
      <c r="N41" s="12"/>
      <c r="O41" s="12"/>
      <c r="P41" s="12"/>
      <c r="Q41" s="13"/>
      <c r="R41" s="12">
        <f t="shared" si="6"/>
        <v>0</v>
      </c>
      <c r="S41" s="12">
        <f t="shared" si="7"/>
        <v>0</v>
      </c>
      <c r="T41" s="57"/>
      <c r="U41" s="15">
        <v>0.06</v>
      </c>
      <c r="V41" s="15">
        <f t="shared" si="8"/>
        <v>0</v>
      </c>
    </row>
    <row r="42" spans="1:24" x14ac:dyDescent="0.2">
      <c r="A42" s="27" t="s">
        <v>67</v>
      </c>
      <c r="B42" s="27" t="s">
        <v>68</v>
      </c>
      <c r="C42" s="27" t="s">
        <v>69</v>
      </c>
      <c r="D42" s="11" t="s">
        <v>275</v>
      </c>
      <c r="E42" s="12">
        <v>25</v>
      </c>
      <c r="F42" s="12">
        <v>375</v>
      </c>
      <c r="G42" s="12">
        <v>10</v>
      </c>
      <c r="H42" s="12">
        <v>100</v>
      </c>
      <c r="I42" s="12">
        <v>500</v>
      </c>
      <c r="J42" s="12">
        <v>500</v>
      </c>
      <c r="K42" s="12">
        <v>500</v>
      </c>
      <c r="L42" s="12">
        <v>500</v>
      </c>
      <c r="M42" s="12"/>
      <c r="N42" s="12"/>
      <c r="O42" s="12">
        <v>500</v>
      </c>
      <c r="P42" s="12">
        <v>500</v>
      </c>
      <c r="Q42" s="13"/>
      <c r="R42" s="12">
        <f t="shared" si="6"/>
        <v>3000</v>
      </c>
      <c r="S42" s="12">
        <f t="shared" si="7"/>
        <v>30</v>
      </c>
      <c r="T42" s="57"/>
      <c r="U42" s="15">
        <v>0.06</v>
      </c>
      <c r="V42" s="15">
        <f t="shared" si="8"/>
        <v>1.7999999999999998</v>
      </c>
    </row>
    <row r="43" spans="1:24" x14ac:dyDescent="0.2">
      <c r="A43" s="11" t="s">
        <v>64</v>
      </c>
      <c r="B43" s="11" t="s">
        <v>65</v>
      </c>
      <c r="C43" s="11" t="s">
        <v>64</v>
      </c>
      <c r="D43" s="11" t="s">
        <v>275</v>
      </c>
      <c r="E43" s="12">
        <v>25</v>
      </c>
      <c r="F43" s="12">
        <v>457</v>
      </c>
      <c r="G43" s="12">
        <v>10</v>
      </c>
      <c r="H43" s="12">
        <v>100</v>
      </c>
      <c r="I43" s="12"/>
      <c r="J43" s="12"/>
      <c r="K43" s="12">
        <v>1000</v>
      </c>
      <c r="L43" s="12"/>
      <c r="M43" s="12">
        <v>1000</v>
      </c>
      <c r="N43" s="12"/>
      <c r="O43" s="12">
        <v>500</v>
      </c>
      <c r="P43" s="12">
        <v>1000</v>
      </c>
      <c r="Q43" s="13"/>
      <c r="R43" s="12">
        <f t="shared" si="6"/>
        <v>3500</v>
      </c>
      <c r="S43" s="12">
        <f t="shared" si="7"/>
        <v>35</v>
      </c>
      <c r="T43" s="57"/>
      <c r="U43" s="15">
        <v>0.06</v>
      </c>
      <c r="V43" s="15">
        <f t="shared" si="8"/>
        <v>2.1</v>
      </c>
    </row>
    <row r="44" spans="1:24" x14ac:dyDescent="0.2">
      <c r="A44" s="36" t="s">
        <v>66</v>
      </c>
      <c r="B44" s="36" t="s">
        <v>65</v>
      </c>
      <c r="C44" s="36">
        <v>90443400</v>
      </c>
      <c r="D44" s="36" t="s">
        <v>277</v>
      </c>
      <c r="E44" s="12" t="s">
        <v>63</v>
      </c>
      <c r="F44" s="12">
        <v>450</v>
      </c>
      <c r="G44" s="12">
        <v>10</v>
      </c>
      <c r="H44" s="12">
        <v>100</v>
      </c>
      <c r="I44" s="12"/>
      <c r="J44" s="12"/>
      <c r="K44" s="12">
        <v>1000</v>
      </c>
      <c r="L44" s="12"/>
      <c r="M44" s="12"/>
      <c r="N44" s="12"/>
      <c r="O44" s="12"/>
      <c r="P44" s="12"/>
      <c r="Q44" s="13"/>
      <c r="R44" s="12">
        <f t="shared" si="6"/>
        <v>1000</v>
      </c>
      <c r="S44" s="12">
        <f t="shared" si="7"/>
        <v>10</v>
      </c>
      <c r="T44" s="57"/>
      <c r="U44" s="15">
        <v>0.06</v>
      </c>
      <c r="V44" s="15">
        <f t="shared" si="8"/>
        <v>0.6</v>
      </c>
    </row>
    <row r="45" spans="1:24" x14ac:dyDescent="0.2">
      <c r="A45" s="11" t="s">
        <v>60</v>
      </c>
      <c r="B45" s="11" t="s">
        <v>61</v>
      </c>
      <c r="C45" s="11" t="s">
        <v>60</v>
      </c>
      <c r="D45" s="11" t="s">
        <v>275</v>
      </c>
      <c r="E45" s="12">
        <v>25</v>
      </c>
      <c r="F45" s="12">
        <v>610</v>
      </c>
      <c r="G45" s="12">
        <v>10</v>
      </c>
      <c r="H45" s="12">
        <v>50</v>
      </c>
      <c r="I45" s="12"/>
      <c r="J45" s="12"/>
      <c r="K45" s="12">
        <v>500</v>
      </c>
      <c r="L45" s="12"/>
      <c r="M45" s="12"/>
      <c r="N45" s="12"/>
      <c r="O45" s="12"/>
      <c r="P45" s="12"/>
      <c r="Q45" s="13"/>
      <c r="R45" s="12">
        <f t="shared" si="6"/>
        <v>500</v>
      </c>
      <c r="S45" s="12">
        <f t="shared" si="7"/>
        <v>10</v>
      </c>
      <c r="T45" s="57"/>
      <c r="U45" s="15">
        <v>0.04</v>
      </c>
      <c r="V45" s="15">
        <f t="shared" si="8"/>
        <v>0.4</v>
      </c>
    </row>
    <row r="46" spans="1:24" x14ac:dyDescent="0.2">
      <c r="A46" s="36" t="s">
        <v>62</v>
      </c>
      <c r="B46" s="36" t="s">
        <v>61</v>
      </c>
      <c r="C46" s="36">
        <v>90443600</v>
      </c>
      <c r="D46" s="36" t="s">
        <v>277</v>
      </c>
      <c r="E46" s="12" t="s">
        <v>63</v>
      </c>
      <c r="F46" s="12">
        <v>600</v>
      </c>
      <c r="G46" s="12">
        <v>10</v>
      </c>
      <c r="H46" s="12">
        <v>50</v>
      </c>
      <c r="I46" s="12"/>
      <c r="J46" s="12"/>
      <c r="K46" s="12">
        <v>1000</v>
      </c>
      <c r="L46" s="12"/>
      <c r="M46" s="12"/>
      <c r="N46" s="12"/>
      <c r="O46" s="12"/>
      <c r="P46" s="12"/>
      <c r="Q46" s="13"/>
      <c r="R46" s="12">
        <f t="shared" si="6"/>
        <v>1000</v>
      </c>
      <c r="S46" s="12">
        <f t="shared" si="7"/>
        <v>20</v>
      </c>
      <c r="T46" s="57"/>
      <c r="U46" s="15">
        <v>0.04</v>
      </c>
      <c r="V46" s="15">
        <f t="shared" si="8"/>
        <v>0.8</v>
      </c>
    </row>
    <row r="47" spans="1:24" x14ac:dyDescent="0.2">
      <c r="A47" s="11" t="s">
        <v>195</v>
      </c>
      <c r="B47" s="11" t="s">
        <v>178</v>
      </c>
      <c r="C47" s="11" t="s">
        <v>195</v>
      </c>
      <c r="D47" s="11" t="s">
        <v>275</v>
      </c>
      <c r="E47" s="12">
        <v>25</v>
      </c>
      <c r="F47" s="12">
        <v>750</v>
      </c>
      <c r="G47" s="12">
        <v>10</v>
      </c>
      <c r="H47" s="12">
        <v>50</v>
      </c>
      <c r="I47" s="12"/>
      <c r="J47" s="12"/>
      <c r="K47" s="12"/>
      <c r="L47" s="12"/>
      <c r="M47" s="12">
        <v>500</v>
      </c>
      <c r="N47" s="12"/>
      <c r="O47" s="12">
        <v>500</v>
      </c>
      <c r="P47" s="12"/>
      <c r="Q47" s="13"/>
      <c r="R47" s="12">
        <f t="shared" si="6"/>
        <v>1000</v>
      </c>
      <c r="S47" s="12">
        <f t="shared" si="7"/>
        <v>20</v>
      </c>
      <c r="T47" s="57"/>
      <c r="U47" s="15">
        <v>0.05</v>
      </c>
      <c r="V47" s="15">
        <f t="shared" si="8"/>
        <v>1</v>
      </c>
    </row>
    <row r="48" spans="1:24" x14ac:dyDescent="0.2">
      <c r="A48" s="36" t="s">
        <v>177</v>
      </c>
      <c r="B48" s="36" t="s">
        <v>178</v>
      </c>
      <c r="C48" s="36">
        <v>90443700</v>
      </c>
      <c r="D48" s="36" t="s">
        <v>277</v>
      </c>
      <c r="E48" s="12" t="s">
        <v>63</v>
      </c>
      <c r="F48" s="12">
        <v>750</v>
      </c>
      <c r="G48" s="12">
        <v>10</v>
      </c>
      <c r="H48" s="12">
        <v>50</v>
      </c>
      <c r="I48" s="12"/>
      <c r="J48" s="12">
        <v>300</v>
      </c>
      <c r="K48" s="12">
        <v>1000</v>
      </c>
      <c r="L48" s="12"/>
      <c r="M48" s="12">
        <v>500</v>
      </c>
      <c r="N48" s="12"/>
      <c r="O48" s="12"/>
      <c r="P48" s="12">
        <v>500</v>
      </c>
      <c r="Q48" s="13"/>
      <c r="R48" s="12">
        <f t="shared" si="6"/>
        <v>2300</v>
      </c>
      <c r="S48" s="12">
        <f t="shared" si="7"/>
        <v>46</v>
      </c>
      <c r="T48" s="57"/>
      <c r="U48" s="15">
        <v>0.05</v>
      </c>
      <c r="V48" s="15">
        <f t="shared" si="8"/>
        <v>2.3000000000000003</v>
      </c>
    </row>
    <row r="49" spans="1:24" x14ac:dyDescent="0.2">
      <c r="A49" s="11" t="s">
        <v>155</v>
      </c>
      <c r="B49" s="11" t="s">
        <v>58</v>
      </c>
      <c r="C49" s="11" t="s">
        <v>155</v>
      </c>
      <c r="D49" s="11" t="s">
        <v>275</v>
      </c>
      <c r="E49" s="12">
        <v>25</v>
      </c>
      <c r="F49" s="12">
        <v>915</v>
      </c>
      <c r="G49" s="12">
        <v>10</v>
      </c>
      <c r="H49" s="12">
        <v>50</v>
      </c>
      <c r="I49" s="12"/>
      <c r="J49" s="12"/>
      <c r="K49" s="12">
        <v>500</v>
      </c>
      <c r="L49" s="12"/>
      <c r="M49" s="12">
        <v>1000</v>
      </c>
      <c r="N49" s="12"/>
      <c r="O49" s="12">
        <v>500</v>
      </c>
      <c r="P49" s="12"/>
      <c r="Q49" s="13"/>
      <c r="R49" s="12">
        <f t="shared" si="6"/>
        <v>2000</v>
      </c>
      <c r="S49" s="12">
        <f t="shared" si="7"/>
        <v>40</v>
      </c>
      <c r="T49" s="57"/>
      <c r="U49" s="15">
        <v>0.06</v>
      </c>
      <c r="V49" s="15">
        <f t="shared" si="8"/>
        <v>2.4</v>
      </c>
    </row>
    <row r="50" spans="1:24" x14ac:dyDescent="0.2">
      <c r="A50" s="36" t="s">
        <v>176</v>
      </c>
      <c r="B50" s="36" t="s">
        <v>58</v>
      </c>
      <c r="C50" s="36">
        <v>90443800</v>
      </c>
      <c r="D50" s="36" t="s">
        <v>277</v>
      </c>
      <c r="E50" s="12" t="s">
        <v>63</v>
      </c>
      <c r="F50" s="12">
        <v>900</v>
      </c>
      <c r="G50" s="12">
        <v>10</v>
      </c>
      <c r="H50" s="12">
        <v>50</v>
      </c>
      <c r="I50" s="12"/>
      <c r="J50" s="12">
        <v>1200</v>
      </c>
      <c r="K50" s="12">
        <v>2000</v>
      </c>
      <c r="L50" s="12">
        <v>2000</v>
      </c>
      <c r="M50" s="12">
        <v>3000</v>
      </c>
      <c r="N50" s="12"/>
      <c r="O50" s="12">
        <v>2000</v>
      </c>
      <c r="P50" s="12"/>
      <c r="Q50" s="13"/>
      <c r="R50" s="12">
        <f t="shared" si="6"/>
        <v>10200</v>
      </c>
      <c r="S50" s="12">
        <f t="shared" si="7"/>
        <v>204</v>
      </c>
      <c r="T50" s="57"/>
      <c r="U50" s="15">
        <v>0.06</v>
      </c>
      <c r="V50" s="15">
        <f t="shared" si="8"/>
        <v>12.24</v>
      </c>
    </row>
    <row r="51" spans="1:24" x14ac:dyDescent="0.2">
      <c r="A51" s="11" t="s">
        <v>53</v>
      </c>
      <c r="B51" s="11" t="s">
        <v>54</v>
      </c>
      <c r="C51" s="11" t="s">
        <v>53</v>
      </c>
      <c r="D51" s="11" t="s">
        <v>275</v>
      </c>
      <c r="E51" s="12">
        <v>25</v>
      </c>
      <c r="F51" s="12">
        <v>1220</v>
      </c>
      <c r="G51" s="12">
        <v>10</v>
      </c>
      <c r="H51" s="12">
        <v>50</v>
      </c>
      <c r="I51" s="12"/>
      <c r="J51" s="12"/>
      <c r="K51" s="12">
        <v>300</v>
      </c>
      <c r="L51" s="12"/>
      <c r="M51" s="12"/>
      <c r="N51" s="12"/>
      <c r="O51" s="12"/>
      <c r="P51" s="12"/>
      <c r="Q51" s="13"/>
      <c r="R51" s="12">
        <f t="shared" si="6"/>
        <v>300</v>
      </c>
      <c r="S51" s="12">
        <f t="shared" si="7"/>
        <v>6</v>
      </c>
      <c r="T51" s="57"/>
      <c r="U51" s="15">
        <v>0.08</v>
      </c>
      <c r="V51" s="15">
        <f t="shared" si="8"/>
        <v>0.48</v>
      </c>
    </row>
    <row r="52" spans="1:24" x14ac:dyDescent="0.2">
      <c r="A52" s="26" t="s">
        <v>194</v>
      </c>
      <c r="B52" s="26" t="s">
        <v>54</v>
      </c>
      <c r="C52" s="26">
        <v>90444000</v>
      </c>
      <c r="D52" s="36" t="s">
        <v>277</v>
      </c>
      <c r="E52" s="12" t="s">
        <v>63</v>
      </c>
      <c r="F52" s="12">
        <v>1200</v>
      </c>
      <c r="G52" s="12">
        <v>10</v>
      </c>
      <c r="H52" s="12">
        <v>50</v>
      </c>
      <c r="I52" s="12"/>
      <c r="J52" s="12"/>
      <c r="K52" s="12">
        <v>300</v>
      </c>
      <c r="L52" s="12"/>
      <c r="M52" s="12"/>
      <c r="N52" s="12"/>
      <c r="O52" s="12"/>
      <c r="P52" s="12"/>
      <c r="Q52" s="13"/>
      <c r="R52" s="12">
        <f t="shared" si="6"/>
        <v>300</v>
      </c>
      <c r="S52" s="12">
        <f t="shared" si="7"/>
        <v>6</v>
      </c>
      <c r="T52" s="57"/>
      <c r="U52" s="15">
        <v>0.08</v>
      </c>
      <c r="V52" s="15">
        <f t="shared" si="8"/>
        <v>0.48</v>
      </c>
    </row>
    <row r="53" spans="1:24" x14ac:dyDescent="0.2">
      <c r="A53" s="11" t="s">
        <v>230</v>
      </c>
      <c r="B53" s="11" t="s">
        <v>231</v>
      </c>
      <c r="C53" s="11" t="s">
        <v>230</v>
      </c>
      <c r="D53" s="11" t="s">
        <v>275</v>
      </c>
      <c r="E53" s="12">
        <v>25</v>
      </c>
      <c r="F53" s="12">
        <v>1500</v>
      </c>
      <c r="G53" s="12">
        <v>10</v>
      </c>
      <c r="H53" s="12">
        <v>50</v>
      </c>
      <c r="I53" s="12"/>
      <c r="J53" s="12"/>
      <c r="K53" s="12"/>
      <c r="L53" s="12"/>
      <c r="M53" s="12"/>
      <c r="N53" s="12"/>
      <c r="O53" s="12"/>
      <c r="P53" s="12"/>
      <c r="Q53" s="13"/>
      <c r="R53" s="12">
        <f t="shared" si="6"/>
        <v>0</v>
      </c>
      <c r="S53" s="12">
        <f t="shared" si="7"/>
        <v>0</v>
      </c>
      <c r="T53" s="57"/>
      <c r="U53" s="15">
        <v>0.11</v>
      </c>
      <c r="V53" s="15">
        <f t="shared" si="8"/>
        <v>0</v>
      </c>
    </row>
    <row r="54" spans="1:24" x14ac:dyDescent="0.2">
      <c r="A54" s="11" t="s">
        <v>254</v>
      </c>
      <c r="B54" s="11" t="s">
        <v>255</v>
      </c>
      <c r="C54" s="11" t="s">
        <v>254</v>
      </c>
      <c r="D54" s="11" t="s">
        <v>275</v>
      </c>
      <c r="E54" s="12">
        <v>25</v>
      </c>
      <c r="F54" s="12">
        <v>1650</v>
      </c>
      <c r="G54" s="12">
        <v>10</v>
      </c>
      <c r="H54" s="12">
        <v>50</v>
      </c>
      <c r="I54" s="12"/>
      <c r="J54" s="12"/>
      <c r="K54" s="12"/>
      <c r="L54" s="12"/>
      <c r="M54" s="12"/>
      <c r="N54" s="12"/>
      <c r="O54" s="12"/>
      <c r="P54" s="12"/>
      <c r="Q54" s="13"/>
      <c r="R54" s="12">
        <f t="shared" si="6"/>
        <v>0</v>
      </c>
      <c r="S54" s="12">
        <f t="shared" si="7"/>
        <v>0</v>
      </c>
      <c r="T54" s="57"/>
      <c r="U54" s="15">
        <v>0.12</v>
      </c>
      <c r="V54" s="15">
        <f t="shared" si="8"/>
        <v>0</v>
      </c>
    </row>
    <row r="55" spans="1:24" x14ac:dyDescent="0.2">
      <c r="A55" s="11" t="s">
        <v>193</v>
      </c>
      <c r="B55" s="11" t="s">
        <v>175</v>
      </c>
      <c r="C55" s="11" t="s">
        <v>193</v>
      </c>
      <c r="D55" s="11" t="s">
        <v>275</v>
      </c>
      <c r="E55" s="12">
        <v>25</v>
      </c>
      <c r="F55" s="12">
        <v>1800</v>
      </c>
      <c r="G55" s="12">
        <v>10</v>
      </c>
      <c r="H55" s="12">
        <v>50</v>
      </c>
      <c r="I55" s="12"/>
      <c r="J55" s="12"/>
      <c r="K55" s="12"/>
      <c r="L55" s="12"/>
      <c r="M55" s="12"/>
      <c r="N55" s="12"/>
      <c r="O55" s="12"/>
      <c r="P55" s="12"/>
      <c r="Q55" s="13"/>
      <c r="R55" s="12">
        <f t="shared" si="6"/>
        <v>0</v>
      </c>
      <c r="S55" s="12">
        <f t="shared" si="7"/>
        <v>0</v>
      </c>
      <c r="T55" s="57"/>
      <c r="U55" s="15">
        <v>0.12</v>
      </c>
      <c r="V55" s="15">
        <f t="shared" si="8"/>
        <v>0</v>
      </c>
    </row>
    <row r="56" spans="1:24" x14ac:dyDescent="0.2">
      <c r="A56" s="36" t="s">
        <v>174</v>
      </c>
      <c r="B56" s="36" t="s">
        <v>175</v>
      </c>
      <c r="C56" s="36">
        <v>90443900</v>
      </c>
      <c r="D56" s="36" t="s">
        <v>277</v>
      </c>
      <c r="E56" s="12" t="s">
        <v>63</v>
      </c>
      <c r="F56" s="12">
        <v>1800</v>
      </c>
      <c r="G56" s="12">
        <v>10</v>
      </c>
      <c r="H56" s="12">
        <v>50</v>
      </c>
      <c r="I56" s="12"/>
      <c r="J56" s="12"/>
      <c r="K56" s="12"/>
      <c r="L56" s="12"/>
      <c r="M56" s="12"/>
      <c r="N56" s="12"/>
      <c r="O56" s="12"/>
      <c r="P56" s="12"/>
      <c r="Q56" s="13"/>
      <c r="R56" s="12">
        <f t="shared" si="6"/>
        <v>0</v>
      </c>
      <c r="S56" s="12">
        <f t="shared" si="7"/>
        <v>0</v>
      </c>
      <c r="T56" s="57"/>
      <c r="U56" s="15">
        <v>0.12</v>
      </c>
      <c r="V56" s="15">
        <f>$S56*$U56</f>
        <v>0</v>
      </c>
    </row>
    <row r="57" spans="1:24" x14ac:dyDescent="0.2">
      <c r="A57" s="36" t="s">
        <v>293</v>
      </c>
      <c r="B57" s="36" t="s">
        <v>294</v>
      </c>
      <c r="C57" s="36">
        <v>90443000</v>
      </c>
      <c r="D57" s="36" t="s">
        <v>277</v>
      </c>
      <c r="E57" s="12" t="s">
        <v>63</v>
      </c>
      <c r="F57" s="12">
        <v>2100</v>
      </c>
      <c r="G57" s="12">
        <v>10</v>
      </c>
      <c r="H57" s="12">
        <v>50</v>
      </c>
      <c r="I57" s="12"/>
      <c r="J57" s="12"/>
      <c r="K57" s="12"/>
      <c r="L57" s="12"/>
      <c r="M57" s="12"/>
      <c r="N57" s="12"/>
      <c r="O57" s="12"/>
      <c r="P57" s="12"/>
      <c r="Q57" s="13"/>
      <c r="R57" s="12">
        <f t="shared" si="6"/>
        <v>0</v>
      </c>
      <c r="S57" s="12">
        <f t="shared" si="7"/>
        <v>0</v>
      </c>
      <c r="T57" s="57"/>
      <c r="U57" s="15">
        <v>0.09</v>
      </c>
      <c r="V57" s="15">
        <f t="shared" si="8"/>
        <v>0</v>
      </c>
    </row>
    <row r="58" spans="1:24" x14ac:dyDescent="0.2">
      <c r="A58" s="8" t="s">
        <v>70</v>
      </c>
      <c r="B58" s="8"/>
      <c r="C58" s="8"/>
      <c r="D58" s="8"/>
      <c r="E58" s="8"/>
      <c r="F58" s="36"/>
      <c r="G58" s="20"/>
      <c r="H58" s="20"/>
      <c r="I58" s="12"/>
      <c r="J58" s="12"/>
      <c r="K58" s="12"/>
      <c r="L58" s="12"/>
      <c r="M58" s="12"/>
      <c r="N58" s="12"/>
      <c r="O58" s="12"/>
      <c r="P58" s="12"/>
      <c r="Q58" s="20"/>
      <c r="R58" s="12"/>
      <c r="S58" s="12"/>
      <c r="T58" s="57"/>
      <c r="U58" s="12"/>
      <c r="V58" s="15"/>
    </row>
    <row r="59" spans="1:24" x14ac:dyDescent="0.2">
      <c r="A59" s="11" t="s">
        <v>295</v>
      </c>
      <c r="B59" s="11" t="s">
        <v>296</v>
      </c>
      <c r="C59" s="11" t="s">
        <v>295</v>
      </c>
      <c r="D59" s="11" t="s">
        <v>275</v>
      </c>
      <c r="E59" s="12">
        <v>32</v>
      </c>
      <c r="F59" s="12">
        <v>100</v>
      </c>
      <c r="G59" s="12">
        <v>10</v>
      </c>
      <c r="H59" s="12">
        <v>300</v>
      </c>
      <c r="I59" s="12"/>
      <c r="J59" s="12">
        <v>300</v>
      </c>
      <c r="K59" s="12"/>
      <c r="L59" s="12"/>
      <c r="M59" s="12"/>
      <c r="N59" s="12"/>
      <c r="O59" s="12"/>
      <c r="P59" s="12"/>
      <c r="Q59" s="13"/>
      <c r="R59" s="12">
        <f t="shared" ref="R59:R73" si="9">SUM(I59:Q59)</f>
        <v>300</v>
      </c>
      <c r="S59" s="12">
        <f t="shared" ref="S59:S73" si="10">$R59/$H59</f>
        <v>1</v>
      </c>
      <c r="T59" s="57"/>
      <c r="U59" s="15">
        <v>0.09</v>
      </c>
      <c r="V59" s="15">
        <f t="shared" ref="V59:V73" si="11">$S59*$U59</f>
        <v>0.09</v>
      </c>
      <c r="W59" s="43">
        <f>SUM(V59:V73)</f>
        <v>8.4</v>
      </c>
      <c r="X59" s="3">
        <f>W59*100/$W$144</f>
        <v>11.179132286398723</v>
      </c>
    </row>
    <row r="60" spans="1:24" x14ac:dyDescent="0.2">
      <c r="A60" s="11" t="s">
        <v>71</v>
      </c>
      <c r="B60" s="11" t="s">
        <v>72</v>
      </c>
      <c r="C60" s="11" t="s">
        <v>71</v>
      </c>
      <c r="D60" s="11" t="s">
        <v>275</v>
      </c>
      <c r="E60" s="12">
        <v>32</v>
      </c>
      <c r="F60" s="12">
        <v>150</v>
      </c>
      <c r="G60" s="12">
        <v>10</v>
      </c>
      <c r="H60" s="12">
        <v>300</v>
      </c>
      <c r="I60" s="12"/>
      <c r="J60" s="12"/>
      <c r="K60" s="12"/>
      <c r="L60" s="12"/>
      <c r="M60" s="12"/>
      <c r="N60" s="12"/>
      <c r="O60" s="12"/>
      <c r="P60" s="12"/>
      <c r="Q60" s="13"/>
      <c r="R60" s="12">
        <f t="shared" si="9"/>
        <v>0</v>
      </c>
      <c r="S60" s="12">
        <f t="shared" si="10"/>
        <v>0</v>
      </c>
      <c r="T60" s="57"/>
      <c r="U60" s="15">
        <v>0.09</v>
      </c>
      <c r="V60" s="15">
        <f t="shared" si="11"/>
        <v>0</v>
      </c>
    </row>
    <row r="61" spans="1:24" x14ac:dyDescent="0.2">
      <c r="A61" s="36" t="s">
        <v>256</v>
      </c>
      <c r="B61" s="36" t="s">
        <v>72</v>
      </c>
      <c r="C61" s="36">
        <v>90446200</v>
      </c>
      <c r="D61" s="36" t="s">
        <v>277</v>
      </c>
      <c r="E61" s="12">
        <v>32</v>
      </c>
      <c r="F61" s="12">
        <v>150</v>
      </c>
      <c r="G61" s="12">
        <v>10</v>
      </c>
      <c r="H61" s="12">
        <v>300</v>
      </c>
      <c r="I61" s="12"/>
      <c r="J61" s="12">
        <v>300</v>
      </c>
      <c r="K61" s="12">
        <v>300</v>
      </c>
      <c r="L61" s="12"/>
      <c r="M61" s="12"/>
      <c r="N61" s="12"/>
      <c r="O61" s="12"/>
      <c r="P61" s="12"/>
      <c r="Q61" s="13"/>
      <c r="R61" s="12">
        <f t="shared" si="9"/>
        <v>600</v>
      </c>
      <c r="S61" s="12">
        <f t="shared" si="10"/>
        <v>2</v>
      </c>
      <c r="T61" s="57"/>
      <c r="U61" s="15">
        <v>0.09</v>
      </c>
      <c r="V61" s="15">
        <f t="shared" si="11"/>
        <v>0.18</v>
      </c>
    </row>
    <row r="62" spans="1:24" x14ac:dyDescent="0.2">
      <c r="A62" s="11" t="s">
        <v>200</v>
      </c>
      <c r="B62" s="11" t="s">
        <v>201</v>
      </c>
      <c r="C62" s="11" t="s">
        <v>200</v>
      </c>
      <c r="D62" s="11" t="s">
        <v>275</v>
      </c>
      <c r="E62" s="12">
        <v>32</v>
      </c>
      <c r="F62" s="12">
        <v>200</v>
      </c>
      <c r="G62" s="12">
        <v>10</v>
      </c>
      <c r="H62" s="12">
        <v>300</v>
      </c>
      <c r="I62" s="12"/>
      <c r="J62" s="12"/>
      <c r="K62" s="12"/>
      <c r="L62" s="12"/>
      <c r="M62" s="12">
        <v>300</v>
      </c>
      <c r="N62" s="12"/>
      <c r="O62" s="12">
        <v>300</v>
      </c>
      <c r="P62" s="12"/>
      <c r="Q62" s="13"/>
      <c r="R62" s="12">
        <f t="shared" si="9"/>
        <v>600</v>
      </c>
      <c r="S62" s="12">
        <f t="shared" si="10"/>
        <v>2</v>
      </c>
      <c r="T62" s="57"/>
      <c r="U62" s="15">
        <v>0.09</v>
      </c>
      <c r="V62" s="15">
        <f t="shared" si="11"/>
        <v>0.18</v>
      </c>
    </row>
    <row r="63" spans="1:24" x14ac:dyDescent="0.2">
      <c r="A63" s="11" t="s">
        <v>73</v>
      </c>
      <c r="B63" s="11" t="s">
        <v>74</v>
      </c>
      <c r="C63" s="11" t="s">
        <v>73</v>
      </c>
      <c r="D63" s="11" t="s">
        <v>275</v>
      </c>
      <c r="E63" s="12">
        <v>32</v>
      </c>
      <c r="F63" s="12">
        <v>300</v>
      </c>
      <c r="G63" s="12">
        <v>10</v>
      </c>
      <c r="H63" s="12">
        <v>150</v>
      </c>
      <c r="I63" s="12"/>
      <c r="J63" s="12">
        <v>150</v>
      </c>
      <c r="K63" s="12">
        <v>300</v>
      </c>
      <c r="L63" s="12">
        <v>150</v>
      </c>
      <c r="M63" s="12"/>
      <c r="N63" s="12"/>
      <c r="O63" s="12"/>
      <c r="P63" s="12"/>
      <c r="Q63" s="13"/>
      <c r="R63" s="12">
        <f t="shared" si="9"/>
        <v>600</v>
      </c>
      <c r="S63" s="12">
        <f t="shared" si="10"/>
        <v>4</v>
      </c>
      <c r="T63" s="57"/>
      <c r="U63" s="15">
        <v>0.09</v>
      </c>
      <c r="V63" s="15">
        <f t="shared" si="11"/>
        <v>0.36</v>
      </c>
    </row>
    <row r="64" spans="1:24" x14ac:dyDescent="0.2">
      <c r="A64" s="36" t="s">
        <v>232</v>
      </c>
      <c r="B64" s="36" t="s">
        <v>74</v>
      </c>
      <c r="C64" s="36">
        <v>90446300</v>
      </c>
      <c r="D64" s="36" t="s">
        <v>277</v>
      </c>
      <c r="E64" s="12" t="s">
        <v>180</v>
      </c>
      <c r="F64" s="12">
        <v>300</v>
      </c>
      <c r="G64" s="12">
        <v>10</v>
      </c>
      <c r="H64" s="12">
        <v>150</v>
      </c>
      <c r="I64" s="12"/>
      <c r="J64" s="12">
        <v>450</v>
      </c>
      <c r="K64" s="12">
        <v>300</v>
      </c>
      <c r="L64" s="12"/>
      <c r="M64" s="12"/>
      <c r="N64" s="12"/>
      <c r="O64" s="12"/>
      <c r="P64" s="12"/>
      <c r="Q64" s="13"/>
      <c r="R64" s="12">
        <f t="shared" si="9"/>
        <v>750</v>
      </c>
      <c r="S64" s="12">
        <f t="shared" si="10"/>
        <v>5</v>
      </c>
      <c r="T64" s="57"/>
      <c r="U64" s="15">
        <v>0.09</v>
      </c>
      <c r="V64" s="15">
        <f t="shared" si="11"/>
        <v>0.44999999999999996</v>
      </c>
    </row>
    <row r="65" spans="1:24" x14ac:dyDescent="0.2">
      <c r="A65" s="11" t="s">
        <v>75</v>
      </c>
      <c r="B65" s="11" t="s">
        <v>76</v>
      </c>
      <c r="C65" s="11" t="s">
        <v>75</v>
      </c>
      <c r="D65" s="11" t="s">
        <v>275</v>
      </c>
      <c r="E65" s="12">
        <v>32</v>
      </c>
      <c r="F65" s="12">
        <v>450</v>
      </c>
      <c r="G65" s="12">
        <v>10</v>
      </c>
      <c r="H65" s="12">
        <v>100</v>
      </c>
      <c r="I65" s="12"/>
      <c r="J65" s="12">
        <v>100</v>
      </c>
      <c r="K65" s="12">
        <v>100</v>
      </c>
      <c r="L65" s="12">
        <v>100</v>
      </c>
      <c r="M65" s="12">
        <v>100</v>
      </c>
      <c r="N65" s="12"/>
      <c r="O65" s="12">
        <v>100</v>
      </c>
      <c r="P65" s="12"/>
      <c r="Q65" s="13"/>
      <c r="R65" s="12">
        <f t="shared" si="9"/>
        <v>500</v>
      </c>
      <c r="S65" s="12">
        <f t="shared" si="10"/>
        <v>5</v>
      </c>
      <c r="T65" s="57"/>
      <c r="U65" s="15">
        <v>0.09</v>
      </c>
      <c r="V65" s="15">
        <f t="shared" si="11"/>
        <v>0.44999999999999996</v>
      </c>
    </row>
    <row r="66" spans="1:24" x14ac:dyDescent="0.2">
      <c r="A66" s="36" t="s">
        <v>179</v>
      </c>
      <c r="B66" s="36" t="s">
        <v>76</v>
      </c>
      <c r="C66" s="36">
        <v>90446400</v>
      </c>
      <c r="D66" s="36" t="s">
        <v>277</v>
      </c>
      <c r="E66" s="12" t="s">
        <v>180</v>
      </c>
      <c r="F66" s="12">
        <v>450</v>
      </c>
      <c r="G66" s="12">
        <v>10</v>
      </c>
      <c r="H66" s="12">
        <v>100</v>
      </c>
      <c r="I66" s="12"/>
      <c r="J66" s="12">
        <v>300</v>
      </c>
      <c r="K66" s="12">
        <v>300</v>
      </c>
      <c r="L66" s="12">
        <v>200</v>
      </c>
      <c r="M66" s="12">
        <v>300</v>
      </c>
      <c r="N66" s="12"/>
      <c r="O66" s="12">
        <v>300</v>
      </c>
      <c r="P66" s="12">
        <v>100</v>
      </c>
      <c r="Q66" s="13"/>
      <c r="R66" s="12">
        <f t="shared" si="9"/>
        <v>1500</v>
      </c>
      <c r="S66" s="12">
        <f t="shared" si="10"/>
        <v>15</v>
      </c>
      <c r="T66" s="57"/>
      <c r="U66" s="15">
        <v>0.09</v>
      </c>
      <c r="V66" s="15">
        <f t="shared" si="11"/>
        <v>1.3499999999999999</v>
      </c>
    </row>
    <row r="67" spans="1:24" x14ac:dyDescent="0.2">
      <c r="A67" s="11" t="s">
        <v>156</v>
      </c>
      <c r="B67" s="11" t="s">
        <v>157</v>
      </c>
      <c r="C67" s="11" t="s">
        <v>156</v>
      </c>
      <c r="D67" s="11" t="s">
        <v>275</v>
      </c>
      <c r="E67" s="12">
        <v>32</v>
      </c>
      <c r="F67" s="12">
        <v>600</v>
      </c>
      <c r="G67" s="12">
        <v>10</v>
      </c>
      <c r="H67" s="12">
        <v>100</v>
      </c>
      <c r="I67" s="12"/>
      <c r="J67" s="12"/>
      <c r="K67" s="12"/>
      <c r="L67" s="12"/>
      <c r="M67" s="12">
        <v>100</v>
      </c>
      <c r="N67" s="12"/>
      <c r="O67" s="12">
        <v>100</v>
      </c>
      <c r="P67" s="12"/>
      <c r="Q67" s="13"/>
      <c r="R67" s="12">
        <f t="shared" si="9"/>
        <v>200</v>
      </c>
      <c r="S67" s="12">
        <f t="shared" si="10"/>
        <v>2</v>
      </c>
      <c r="T67" s="57"/>
      <c r="U67" s="15">
        <v>0.12</v>
      </c>
      <c r="V67" s="15">
        <f t="shared" si="11"/>
        <v>0.24</v>
      </c>
    </row>
    <row r="68" spans="1:24" x14ac:dyDescent="0.2">
      <c r="A68" s="36" t="s">
        <v>181</v>
      </c>
      <c r="B68" s="36" t="s">
        <v>157</v>
      </c>
      <c r="C68" s="36">
        <v>90446600</v>
      </c>
      <c r="D68" s="36" t="s">
        <v>277</v>
      </c>
      <c r="E68" s="12" t="s">
        <v>180</v>
      </c>
      <c r="F68" s="12">
        <v>600</v>
      </c>
      <c r="G68" s="12">
        <v>10</v>
      </c>
      <c r="H68" s="12">
        <v>100</v>
      </c>
      <c r="I68" s="12"/>
      <c r="J68" s="12">
        <v>300</v>
      </c>
      <c r="K68" s="12">
        <v>300</v>
      </c>
      <c r="L68" s="12">
        <v>200</v>
      </c>
      <c r="M68" s="12">
        <v>300</v>
      </c>
      <c r="N68" s="12"/>
      <c r="O68" s="12">
        <v>300</v>
      </c>
      <c r="P68" s="12">
        <v>100</v>
      </c>
      <c r="Q68" s="13"/>
      <c r="R68" s="12">
        <f t="shared" si="9"/>
        <v>1500</v>
      </c>
      <c r="S68" s="12">
        <f t="shared" si="10"/>
        <v>15</v>
      </c>
      <c r="T68" s="57"/>
      <c r="U68" s="15">
        <v>0.12</v>
      </c>
      <c r="V68" s="15">
        <f t="shared" si="11"/>
        <v>1.7999999999999998</v>
      </c>
    </row>
    <row r="69" spans="1:24" x14ac:dyDescent="0.2">
      <c r="A69" s="11" t="s">
        <v>222</v>
      </c>
      <c r="B69" s="11" t="s">
        <v>223</v>
      </c>
      <c r="C69" s="11" t="s">
        <v>222</v>
      </c>
      <c r="D69" s="11" t="s">
        <v>275</v>
      </c>
      <c r="E69" s="12">
        <v>32</v>
      </c>
      <c r="F69" s="12">
        <v>750</v>
      </c>
      <c r="G69" s="12">
        <v>10</v>
      </c>
      <c r="H69" s="12">
        <v>60</v>
      </c>
      <c r="I69" s="12"/>
      <c r="J69" s="12">
        <v>120</v>
      </c>
      <c r="K69" s="12"/>
      <c r="L69" s="12">
        <v>120</v>
      </c>
      <c r="M69" s="12">
        <v>120</v>
      </c>
      <c r="N69" s="12"/>
      <c r="O69" s="12">
        <v>120</v>
      </c>
      <c r="P69" s="12">
        <v>120</v>
      </c>
      <c r="Q69" s="13"/>
      <c r="R69" s="12">
        <f t="shared" si="9"/>
        <v>600</v>
      </c>
      <c r="S69" s="12">
        <f t="shared" si="10"/>
        <v>10</v>
      </c>
      <c r="T69" s="57"/>
      <c r="U69" s="15">
        <v>0.09</v>
      </c>
      <c r="V69" s="15">
        <f t="shared" si="11"/>
        <v>0.89999999999999991</v>
      </c>
    </row>
    <row r="70" spans="1:24" x14ac:dyDescent="0.2">
      <c r="A70" s="11" t="s">
        <v>158</v>
      </c>
      <c r="B70" s="11" t="s">
        <v>159</v>
      </c>
      <c r="C70" s="11" t="s">
        <v>158</v>
      </c>
      <c r="D70" s="11" t="s">
        <v>275</v>
      </c>
      <c r="E70" s="12">
        <v>32</v>
      </c>
      <c r="F70" s="12">
        <v>900</v>
      </c>
      <c r="G70" s="12">
        <v>10</v>
      </c>
      <c r="H70" s="12">
        <v>50</v>
      </c>
      <c r="I70" s="12"/>
      <c r="J70" s="12">
        <v>100</v>
      </c>
      <c r="K70" s="12">
        <v>100</v>
      </c>
      <c r="L70" s="12"/>
      <c r="M70" s="12"/>
      <c r="N70" s="12"/>
      <c r="O70" s="12"/>
      <c r="P70" s="12"/>
      <c r="Q70" s="13"/>
      <c r="R70" s="12">
        <f t="shared" si="9"/>
        <v>200</v>
      </c>
      <c r="S70" s="12">
        <f t="shared" si="10"/>
        <v>4</v>
      </c>
      <c r="T70" s="57"/>
      <c r="U70" s="15">
        <v>0.09</v>
      </c>
      <c r="V70" s="15">
        <f t="shared" si="11"/>
        <v>0.36</v>
      </c>
    </row>
    <row r="71" spans="1:24" x14ac:dyDescent="0.2">
      <c r="A71" s="36" t="s">
        <v>182</v>
      </c>
      <c r="B71" s="36" t="s">
        <v>159</v>
      </c>
      <c r="C71" s="36">
        <v>90446700</v>
      </c>
      <c r="D71" s="36" t="s">
        <v>277</v>
      </c>
      <c r="E71" s="12" t="s">
        <v>180</v>
      </c>
      <c r="F71" s="12">
        <v>900</v>
      </c>
      <c r="G71" s="12">
        <v>10</v>
      </c>
      <c r="H71" s="12">
        <v>50</v>
      </c>
      <c r="I71" s="12"/>
      <c r="J71" s="12">
        <v>200</v>
      </c>
      <c r="K71" s="12">
        <v>200</v>
      </c>
      <c r="L71" s="12"/>
      <c r="M71" s="12">
        <v>200</v>
      </c>
      <c r="N71" s="12"/>
      <c r="O71" s="12"/>
      <c r="P71" s="12"/>
      <c r="Q71" s="13"/>
      <c r="R71" s="12">
        <f t="shared" si="9"/>
        <v>600</v>
      </c>
      <c r="S71" s="12">
        <f t="shared" si="10"/>
        <v>12</v>
      </c>
      <c r="T71" s="57"/>
      <c r="U71" s="15">
        <v>0.09</v>
      </c>
      <c r="V71" s="15">
        <f t="shared" si="11"/>
        <v>1.08</v>
      </c>
    </row>
    <row r="72" spans="1:24" x14ac:dyDescent="0.2">
      <c r="A72" s="11" t="s">
        <v>233</v>
      </c>
      <c r="B72" s="11" t="s">
        <v>234</v>
      </c>
      <c r="C72" s="11" t="s">
        <v>233</v>
      </c>
      <c r="D72" s="11" t="s">
        <v>275</v>
      </c>
      <c r="E72" s="12">
        <v>32</v>
      </c>
      <c r="F72" s="12">
        <v>1200</v>
      </c>
      <c r="G72" s="12">
        <v>10</v>
      </c>
      <c r="H72" s="12">
        <v>50</v>
      </c>
      <c r="I72" s="12"/>
      <c r="J72" s="12"/>
      <c r="K72" s="12">
        <v>100</v>
      </c>
      <c r="L72" s="12"/>
      <c r="M72" s="12"/>
      <c r="N72" s="12"/>
      <c r="O72" s="12"/>
      <c r="P72" s="12"/>
      <c r="Q72" s="13"/>
      <c r="R72" s="12">
        <f t="shared" si="9"/>
        <v>100</v>
      </c>
      <c r="S72" s="12">
        <f t="shared" si="10"/>
        <v>2</v>
      </c>
      <c r="T72" s="57"/>
      <c r="U72" s="15">
        <v>0.12</v>
      </c>
      <c r="V72" s="15">
        <f t="shared" si="11"/>
        <v>0.24</v>
      </c>
    </row>
    <row r="73" spans="1:24" x14ac:dyDescent="0.2">
      <c r="A73" s="36" t="s">
        <v>236</v>
      </c>
      <c r="B73" s="36" t="s">
        <v>237</v>
      </c>
      <c r="C73" s="36">
        <v>90446800</v>
      </c>
      <c r="D73" s="36" t="s">
        <v>277</v>
      </c>
      <c r="E73" s="12" t="s">
        <v>180</v>
      </c>
      <c r="F73" s="12">
        <v>1800</v>
      </c>
      <c r="G73" s="12">
        <v>10</v>
      </c>
      <c r="H73" s="12">
        <v>25</v>
      </c>
      <c r="I73" s="12"/>
      <c r="J73" s="12">
        <v>50</v>
      </c>
      <c r="K73" s="12">
        <v>50</v>
      </c>
      <c r="L73" s="12"/>
      <c r="M73" s="12"/>
      <c r="N73" s="12"/>
      <c r="O73" s="12"/>
      <c r="P73" s="12"/>
      <c r="Q73" s="13"/>
      <c r="R73" s="12">
        <f t="shared" si="9"/>
        <v>100</v>
      </c>
      <c r="S73" s="12">
        <f t="shared" si="10"/>
        <v>4</v>
      </c>
      <c r="T73" s="57"/>
      <c r="U73" s="15">
        <v>0.18</v>
      </c>
      <c r="V73" s="15">
        <f t="shared" si="11"/>
        <v>0.72</v>
      </c>
      <c r="W73" s="43"/>
    </row>
    <row r="74" spans="1:24" x14ac:dyDescent="0.2">
      <c r="A74" s="8" t="s">
        <v>77</v>
      </c>
      <c r="B74" s="8"/>
      <c r="C74" s="8"/>
      <c r="D74" s="8"/>
      <c r="E74" s="8"/>
      <c r="F74" s="36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8"/>
      <c r="R74" s="12"/>
      <c r="S74" s="12"/>
      <c r="T74" s="57"/>
      <c r="U74" s="12"/>
      <c r="V74" s="15"/>
    </row>
    <row r="75" spans="1:24" x14ac:dyDescent="0.2">
      <c r="A75" s="11" t="s">
        <v>297</v>
      </c>
      <c r="B75" s="11" t="s">
        <v>298</v>
      </c>
      <c r="C75" s="11" t="s">
        <v>297</v>
      </c>
      <c r="D75" s="11" t="s">
        <v>275</v>
      </c>
      <c r="E75" s="12">
        <v>40</v>
      </c>
      <c r="F75" s="12">
        <v>100</v>
      </c>
      <c r="G75" s="12">
        <v>10</v>
      </c>
      <c r="H75" s="12">
        <v>300</v>
      </c>
      <c r="I75" s="12"/>
      <c r="J75" s="12"/>
      <c r="K75" s="12"/>
      <c r="L75" s="12"/>
      <c r="M75" s="12"/>
      <c r="N75" s="12"/>
      <c r="O75" s="12"/>
      <c r="P75" s="12">
        <v>300</v>
      </c>
      <c r="Q75" s="13"/>
      <c r="R75" s="12">
        <f t="shared" ref="R75:R90" si="12">SUM(I75:Q75)</f>
        <v>300</v>
      </c>
      <c r="S75" s="12">
        <f t="shared" ref="S75:S90" si="13">$R75/$H75</f>
        <v>1</v>
      </c>
      <c r="T75" s="57"/>
      <c r="U75" s="15">
        <v>0.13</v>
      </c>
      <c r="V75" s="15">
        <f t="shared" ref="V75:V90" si="14">$S75*$U75</f>
        <v>0.13</v>
      </c>
      <c r="W75" s="43">
        <f>SUM(V75:V90)</f>
        <v>9.8400000000000016</v>
      </c>
      <c r="X75" s="3">
        <f>W75*100/$W$144</f>
        <v>13.095554964067077</v>
      </c>
    </row>
    <row r="76" spans="1:24" x14ac:dyDescent="0.2">
      <c r="A76" s="11" t="s">
        <v>78</v>
      </c>
      <c r="B76" s="11" t="s">
        <v>79</v>
      </c>
      <c r="C76" s="11" t="s">
        <v>78</v>
      </c>
      <c r="D76" s="11" t="s">
        <v>275</v>
      </c>
      <c r="E76" s="12">
        <v>40</v>
      </c>
      <c r="F76" s="12">
        <v>150</v>
      </c>
      <c r="G76" s="12">
        <v>10</v>
      </c>
      <c r="H76" s="12">
        <v>300</v>
      </c>
      <c r="I76" s="12"/>
      <c r="J76" s="12">
        <v>300</v>
      </c>
      <c r="K76" s="12">
        <v>300</v>
      </c>
      <c r="L76" s="12"/>
      <c r="M76" s="12"/>
      <c r="N76" s="12"/>
      <c r="O76" s="12"/>
      <c r="P76" s="12">
        <v>300</v>
      </c>
      <c r="Q76" s="13"/>
      <c r="R76" s="12">
        <f t="shared" si="12"/>
        <v>900</v>
      </c>
      <c r="S76" s="12">
        <f t="shared" si="13"/>
        <v>3</v>
      </c>
      <c r="T76" s="57"/>
      <c r="U76" s="15">
        <v>0.13</v>
      </c>
      <c r="V76" s="15">
        <f t="shared" si="14"/>
        <v>0.39</v>
      </c>
    </row>
    <row r="77" spans="1:24" x14ac:dyDescent="0.2">
      <c r="A77" s="36" t="s">
        <v>240</v>
      </c>
      <c r="B77" s="36" t="s">
        <v>79</v>
      </c>
      <c r="C77" s="31" t="s">
        <v>241</v>
      </c>
      <c r="D77" s="36" t="s">
        <v>277</v>
      </c>
      <c r="E77" s="12">
        <v>40</v>
      </c>
      <c r="F77" s="12">
        <v>150</v>
      </c>
      <c r="G77" s="12">
        <v>10</v>
      </c>
      <c r="H77" s="12">
        <v>300</v>
      </c>
      <c r="I77" s="12"/>
      <c r="J77" s="12">
        <v>300</v>
      </c>
      <c r="K77" s="12">
        <v>300</v>
      </c>
      <c r="L77" s="12"/>
      <c r="M77" s="12"/>
      <c r="N77" s="12"/>
      <c r="O77" s="12"/>
      <c r="P77" s="12"/>
      <c r="Q77" s="13"/>
      <c r="R77" s="12">
        <f t="shared" si="12"/>
        <v>600</v>
      </c>
      <c r="S77" s="12">
        <f t="shared" si="13"/>
        <v>2</v>
      </c>
      <c r="T77" s="57"/>
      <c r="U77" s="15">
        <v>0.13</v>
      </c>
      <c r="V77" s="15">
        <f t="shared" si="14"/>
        <v>0.26</v>
      </c>
    </row>
    <row r="78" spans="1:24" x14ac:dyDescent="0.2">
      <c r="A78" s="11" t="s">
        <v>80</v>
      </c>
      <c r="B78" s="11" t="s">
        <v>81</v>
      </c>
      <c r="C78" s="11" t="s">
        <v>80</v>
      </c>
      <c r="D78" s="11" t="s">
        <v>275</v>
      </c>
      <c r="E78" s="12">
        <v>40</v>
      </c>
      <c r="F78" s="12">
        <v>200</v>
      </c>
      <c r="G78" s="12">
        <v>10</v>
      </c>
      <c r="H78" s="12">
        <v>150</v>
      </c>
      <c r="I78" s="12"/>
      <c r="J78" s="12"/>
      <c r="K78" s="12"/>
      <c r="L78" s="12"/>
      <c r="M78" s="12"/>
      <c r="N78" s="12"/>
      <c r="O78" s="12"/>
      <c r="P78" s="12"/>
      <c r="Q78" s="13"/>
      <c r="R78" s="12">
        <f t="shared" si="12"/>
        <v>0</v>
      </c>
      <c r="S78" s="12">
        <f t="shared" si="13"/>
        <v>0</v>
      </c>
      <c r="T78" s="57"/>
      <c r="U78" s="15">
        <v>0.13</v>
      </c>
      <c r="V78" s="15">
        <f t="shared" si="14"/>
        <v>0</v>
      </c>
    </row>
    <row r="79" spans="1:24" x14ac:dyDescent="0.2">
      <c r="A79" s="11" t="s">
        <v>82</v>
      </c>
      <c r="B79" s="11" t="s">
        <v>83</v>
      </c>
      <c r="C79" s="11" t="s">
        <v>82</v>
      </c>
      <c r="D79" s="11" t="s">
        <v>275</v>
      </c>
      <c r="E79" s="12">
        <v>40</v>
      </c>
      <c r="F79" s="12">
        <v>300</v>
      </c>
      <c r="G79" s="12">
        <v>10</v>
      </c>
      <c r="H79" s="12">
        <v>150</v>
      </c>
      <c r="I79" s="12"/>
      <c r="J79" s="12">
        <v>150</v>
      </c>
      <c r="K79" s="12">
        <v>150</v>
      </c>
      <c r="L79" s="12">
        <v>150</v>
      </c>
      <c r="M79" s="12">
        <v>150</v>
      </c>
      <c r="N79" s="12"/>
      <c r="O79" s="12"/>
      <c r="P79" s="12"/>
      <c r="Q79" s="13"/>
      <c r="R79" s="12">
        <f t="shared" si="12"/>
        <v>600</v>
      </c>
      <c r="S79" s="12">
        <f t="shared" si="13"/>
        <v>4</v>
      </c>
      <c r="T79" s="57"/>
      <c r="U79" s="15">
        <v>0.13</v>
      </c>
      <c r="V79" s="15">
        <f t="shared" si="14"/>
        <v>0.52</v>
      </c>
    </row>
    <row r="80" spans="1:24" x14ac:dyDescent="0.2">
      <c r="A80" s="36" t="s">
        <v>183</v>
      </c>
      <c r="B80" s="36" t="s">
        <v>83</v>
      </c>
      <c r="C80" s="36">
        <v>90447300</v>
      </c>
      <c r="D80" s="36" t="s">
        <v>277</v>
      </c>
      <c r="E80" s="12" t="s">
        <v>89</v>
      </c>
      <c r="F80" s="12">
        <v>300</v>
      </c>
      <c r="G80" s="12">
        <v>10</v>
      </c>
      <c r="H80" s="12">
        <v>150</v>
      </c>
      <c r="I80" s="12"/>
      <c r="J80" s="12">
        <v>600</v>
      </c>
      <c r="K80" s="12">
        <v>600</v>
      </c>
      <c r="L80" s="12">
        <v>300</v>
      </c>
      <c r="M80" s="12">
        <v>150</v>
      </c>
      <c r="N80" s="12"/>
      <c r="O80" s="12"/>
      <c r="P80" s="12"/>
      <c r="Q80" s="13"/>
      <c r="R80" s="12">
        <f t="shared" si="12"/>
        <v>1650</v>
      </c>
      <c r="S80" s="12">
        <f t="shared" si="13"/>
        <v>11</v>
      </c>
      <c r="T80" s="57"/>
      <c r="U80" s="15">
        <v>0.13</v>
      </c>
      <c r="V80" s="15">
        <f t="shared" si="14"/>
        <v>1.4300000000000002</v>
      </c>
    </row>
    <row r="81" spans="1:24" x14ac:dyDescent="0.2">
      <c r="A81" s="11" t="s">
        <v>84</v>
      </c>
      <c r="B81" s="11" t="s">
        <v>85</v>
      </c>
      <c r="C81" s="11" t="s">
        <v>84</v>
      </c>
      <c r="D81" s="11" t="s">
        <v>275</v>
      </c>
      <c r="E81" s="12">
        <v>40</v>
      </c>
      <c r="F81" s="12">
        <v>450</v>
      </c>
      <c r="G81" s="12">
        <v>10</v>
      </c>
      <c r="H81" s="12">
        <v>100</v>
      </c>
      <c r="I81" s="12"/>
      <c r="J81" s="12"/>
      <c r="K81" s="12">
        <v>100</v>
      </c>
      <c r="L81" s="12">
        <v>100</v>
      </c>
      <c r="M81" s="12">
        <v>100</v>
      </c>
      <c r="N81" s="12"/>
      <c r="O81" s="12"/>
      <c r="P81" s="12"/>
      <c r="Q81" s="13"/>
      <c r="R81" s="12">
        <f t="shared" si="12"/>
        <v>300</v>
      </c>
      <c r="S81" s="12">
        <f t="shared" si="13"/>
        <v>3</v>
      </c>
      <c r="T81" s="57"/>
      <c r="U81" s="15">
        <v>0.13</v>
      </c>
      <c r="V81" s="15">
        <f t="shared" si="14"/>
        <v>0.39</v>
      </c>
    </row>
    <row r="82" spans="1:24" x14ac:dyDescent="0.2">
      <c r="A82" s="36" t="s">
        <v>184</v>
      </c>
      <c r="B82" s="36" t="s">
        <v>85</v>
      </c>
      <c r="C82" s="36">
        <v>90447400</v>
      </c>
      <c r="D82" s="36" t="s">
        <v>277</v>
      </c>
      <c r="E82" s="12" t="s">
        <v>89</v>
      </c>
      <c r="F82" s="12">
        <v>450</v>
      </c>
      <c r="G82" s="12">
        <v>10</v>
      </c>
      <c r="H82" s="12">
        <v>100</v>
      </c>
      <c r="I82" s="12"/>
      <c r="J82" s="12">
        <v>300</v>
      </c>
      <c r="K82" s="12">
        <v>300</v>
      </c>
      <c r="L82" s="12">
        <v>200</v>
      </c>
      <c r="M82" s="12">
        <v>200</v>
      </c>
      <c r="N82" s="12"/>
      <c r="O82" s="12"/>
      <c r="P82" s="12"/>
      <c r="Q82" s="13"/>
      <c r="R82" s="12">
        <f t="shared" si="12"/>
        <v>1000</v>
      </c>
      <c r="S82" s="12">
        <f t="shared" si="13"/>
        <v>10</v>
      </c>
      <c r="T82" s="57"/>
      <c r="U82" s="15">
        <v>0.13</v>
      </c>
      <c r="V82" s="15">
        <f t="shared" si="14"/>
        <v>1.3</v>
      </c>
    </row>
    <row r="83" spans="1:24" x14ac:dyDescent="0.2">
      <c r="A83" s="11" t="s">
        <v>86</v>
      </c>
      <c r="B83" s="11" t="s">
        <v>87</v>
      </c>
      <c r="C83" s="11" t="s">
        <v>86</v>
      </c>
      <c r="D83" s="11" t="s">
        <v>275</v>
      </c>
      <c r="E83" s="12">
        <v>40</v>
      </c>
      <c r="F83" s="12">
        <v>600</v>
      </c>
      <c r="G83" s="12">
        <v>10</v>
      </c>
      <c r="H83" s="12">
        <v>50</v>
      </c>
      <c r="I83" s="12"/>
      <c r="J83" s="12"/>
      <c r="K83" s="12"/>
      <c r="L83" s="12"/>
      <c r="M83" s="12"/>
      <c r="N83" s="12"/>
      <c r="O83" s="12"/>
      <c r="P83" s="12"/>
      <c r="Q83" s="13"/>
      <c r="R83" s="12">
        <f t="shared" si="12"/>
        <v>0</v>
      </c>
      <c r="S83" s="12">
        <f t="shared" si="13"/>
        <v>0</v>
      </c>
      <c r="T83" s="57"/>
      <c r="U83" s="15">
        <v>0.09</v>
      </c>
      <c r="V83" s="15">
        <f t="shared" si="14"/>
        <v>0</v>
      </c>
    </row>
    <row r="84" spans="1:24" x14ac:dyDescent="0.2">
      <c r="A84" s="36" t="s">
        <v>88</v>
      </c>
      <c r="B84" s="36" t="s">
        <v>87</v>
      </c>
      <c r="C84" s="36">
        <v>90447600</v>
      </c>
      <c r="D84" s="36" t="s">
        <v>277</v>
      </c>
      <c r="E84" s="12" t="s">
        <v>89</v>
      </c>
      <c r="F84" s="12">
        <v>600</v>
      </c>
      <c r="G84" s="12">
        <v>10</v>
      </c>
      <c r="H84" s="12">
        <v>50</v>
      </c>
      <c r="I84" s="12"/>
      <c r="J84" s="12">
        <v>300</v>
      </c>
      <c r="K84" s="12">
        <v>300</v>
      </c>
      <c r="L84" s="12"/>
      <c r="M84" s="12"/>
      <c r="N84" s="12"/>
      <c r="O84" s="12"/>
      <c r="P84" s="12"/>
      <c r="Q84" s="13"/>
      <c r="R84" s="12">
        <f t="shared" si="12"/>
        <v>600</v>
      </c>
      <c r="S84" s="12">
        <f t="shared" si="13"/>
        <v>12</v>
      </c>
      <c r="T84" s="57"/>
      <c r="U84" s="15">
        <v>0.09</v>
      </c>
      <c r="V84" s="15">
        <f t="shared" si="14"/>
        <v>1.08</v>
      </c>
    </row>
    <row r="85" spans="1:24" x14ac:dyDescent="0.2">
      <c r="A85" s="11" t="s">
        <v>90</v>
      </c>
      <c r="B85" s="11" t="s">
        <v>91</v>
      </c>
      <c r="C85" s="11" t="s">
        <v>90</v>
      </c>
      <c r="D85" s="11" t="s">
        <v>275</v>
      </c>
      <c r="E85" s="12">
        <v>40</v>
      </c>
      <c r="F85" s="12">
        <v>750</v>
      </c>
      <c r="G85" s="12">
        <v>10</v>
      </c>
      <c r="H85" s="12">
        <v>50</v>
      </c>
      <c r="I85" s="12"/>
      <c r="J85" s="12"/>
      <c r="K85" s="12"/>
      <c r="L85" s="12"/>
      <c r="M85" s="12"/>
      <c r="N85" s="12"/>
      <c r="O85" s="12"/>
      <c r="P85" s="12"/>
      <c r="Q85" s="13"/>
      <c r="R85" s="12">
        <f t="shared" si="12"/>
        <v>0</v>
      </c>
      <c r="S85" s="12">
        <f t="shared" si="13"/>
        <v>0</v>
      </c>
      <c r="T85" s="57"/>
      <c r="U85" s="15">
        <v>0.13</v>
      </c>
      <c r="V85" s="15">
        <f t="shared" si="14"/>
        <v>0</v>
      </c>
    </row>
    <row r="86" spans="1:24" x14ac:dyDescent="0.2">
      <c r="A86" s="11" t="s">
        <v>92</v>
      </c>
      <c r="B86" s="11" t="s">
        <v>93</v>
      </c>
      <c r="C86" s="11" t="s">
        <v>92</v>
      </c>
      <c r="D86" s="11" t="s">
        <v>275</v>
      </c>
      <c r="E86" s="12">
        <v>40</v>
      </c>
      <c r="F86" s="12">
        <v>900</v>
      </c>
      <c r="G86" s="12">
        <v>10</v>
      </c>
      <c r="H86" s="12">
        <v>50</v>
      </c>
      <c r="I86" s="12"/>
      <c r="J86" s="12">
        <v>100</v>
      </c>
      <c r="K86" s="12">
        <v>100</v>
      </c>
      <c r="L86" s="12"/>
      <c r="M86" s="12">
        <v>100</v>
      </c>
      <c r="N86" s="12"/>
      <c r="O86" s="12"/>
      <c r="P86" s="12"/>
      <c r="Q86" s="13"/>
      <c r="R86" s="12">
        <f t="shared" si="12"/>
        <v>300</v>
      </c>
      <c r="S86" s="12">
        <f t="shared" si="13"/>
        <v>6</v>
      </c>
      <c r="T86" s="57"/>
      <c r="U86" s="15">
        <v>0.13</v>
      </c>
      <c r="V86" s="15">
        <f t="shared" si="14"/>
        <v>0.78</v>
      </c>
    </row>
    <row r="87" spans="1:24" x14ac:dyDescent="0.2">
      <c r="A87" s="36" t="s">
        <v>185</v>
      </c>
      <c r="B87" s="36" t="s">
        <v>93</v>
      </c>
      <c r="C87" s="36">
        <v>90447700</v>
      </c>
      <c r="D87" s="36" t="s">
        <v>277</v>
      </c>
      <c r="E87" s="12" t="s">
        <v>89</v>
      </c>
      <c r="F87" s="12">
        <v>900</v>
      </c>
      <c r="G87" s="12">
        <v>10</v>
      </c>
      <c r="H87" s="12">
        <v>50</v>
      </c>
      <c r="I87" s="12"/>
      <c r="J87" s="12">
        <v>200</v>
      </c>
      <c r="K87" s="12">
        <v>200</v>
      </c>
      <c r="L87" s="12">
        <v>200</v>
      </c>
      <c r="M87" s="12">
        <v>200</v>
      </c>
      <c r="N87" s="12"/>
      <c r="O87" s="12"/>
      <c r="P87" s="12">
        <v>100</v>
      </c>
      <c r="Q87" s="13"/>
      <c r="R87" s="12">
        <f t="shared" si="12"/>
        <v>900</v>
      </c>
      <c r="S87" s="12">
        <f t="shared" si="13"/>
        <v>18</v>
      </c>
      <c r="T87" s="57"/>
      <c r="U87" s="15">
        <v>0.13</v>
      </c>
      <c r="V87" s="15">
        <f t="shared" si="14"/>
        <v>2.34</v>
      </c>
    </row>
    <row r="88" spans="1:24" x14ac:dyDescent="0.2">
      <c r="A88" s="11" t="s">
        <v>94</v>
      </c>
      <c r="B88" s="11" t="s">
        <v>95</v>
      </c>
      <c r="C88" s="11" t="s">
        <v>94</v>
      </c>
      <c r="D88" s="11" t="s">
        <v>275</v>
      </c>
      <c r="E88" s="12">
        <v>40</v>
      </c>
      <c r="F88" s="12">
        <v>1200</v>
      </c>
      <c r="G88" s="12">
        <v>5</v>
      </c>
      <c r="H88" s="12">
        <v>25</v>
      </c>
      <c r="I88" s="12"/>
      <c r="J88" s="12"/>
      <c r="K88" s="12"/>
      <c r="L88" s="12"/>
      <c r="M88" s="12">
        <v>200</v>
      </c>
      <c r="N88" s="12"/>
      <c r="O88" s="12"/>
      <c r="P88" s="12">
        <v>50</v>
      </c>
      <c r="Q88" s="13"/>
      <c r="R88" s="12">
        <f t="shared" si="12"/>
        <v>250</v>
      </c>
      <c r="S88" s="12">
        <f t="shared" si="13"/>
        <v>10</v>
      </c>
      <c r="T88" s="57"/>
      <c r="U88" s="15">
        <v>0.08</v>
      </c>
      <c r="V88" s="15">
        <f t="shared" si="14"/>
        <v>0.8</v>
      </c>
    </row>
    <row r="89" spans="1:24" x14ac:dyDescent="0.2">
      <c r="A89" s="36" t="s">
        <v>376</v>
      </c>
      <c r="B89" s="36" t="s">
        <v>377</v>
      </c>
      <c r="C89" s="31" t="s">
        <v>378</v>
      </c>
      <c r="D89" s="36" t="s">
        <v>277</v>
      </c>
      <c r="E89" s="12">
        <v>40</v>
      </c>
      <c r="F89" s="12">
        <v>1800</v>
      </c>
      <c r="G89" s="12">
        <v>5</v>
      </c>
      <c r="H89" s="12">
        <v>20</v>
      </c>
      <c r="I89" s="12"/>
      <c r="J89" s="12">
        <v>60</v>
      </c>
      <c r="K89" s="12"/>
      <c r="L89" s="12"/>
      <c r="M89" s="12"/>
      <c r="N89" s="12"/>
      <c r="O89" s="12"/>
      <c r="P89" s="12"/>
      <c r="Q89" s="13"/>
      <c r="R89" s="12">
        <f t="shared" si="12"/>
        <v>60</v>
      </c>
      <c r="S89" s="12">
        <f t="shared" si="13"/>
        <v>3</v>
      </c>
      <c r="T89" s="57"/>
      <c r="U89" s="15">
        <v>0.14000000000000001</v>
      </c>
      <c r="V89" s="15">
        <f t="shared" si="14"/>
        <v>0.42000000000000004</v>
      </c>
    </row>
    <row r="90" spans="1:24" x14ac:dyDescent="0.2">
      <c r="A90" s="11" t="s">
        <v>220</v>
      </c>
      <c r="B90" s="11" t="s">
        <v>221</v>
      </c>
      <c r="C90" s="11" t="s">
        <v>220</v>
      </c>
      <c r="D90" s="11" t="s">
        <v>275</v>
      </c>
      <c r="E90" s="12">
        <v>40</v>
      </c>
      <c r="F90" s="12">
        <v>2000</v>
      </c>
      <c r="G90" s="12">
        <v>5</v>
      </c>
      <c r="H90" s="12">
        <v>25</v>
      </c>
      <c r="I90" s="12"/>
      <c r="J90" s="12"/>
      <c r="K90" s="12"/>
      <c r="L90" s="12"/>
      <c r="M90" s="12"/>
      <c r="N90" s="12"/>
      <c r="O90" s="12"/>
      <c r="P90" s="12"/>
      <c r="Q90" s="13"/>
      <c r="R90" s="12">
        <f t="shared" si="12"/>
        <v>0</v>
      </c>
      <c r="S90" s="12">
        <f t="shared" si="13"/>
        <v>0</v>
      </c>
      <c r="T90" s="57"/>
      <c r="U90" s="15">
        <v>0.08</v>
      </c>
      <c r="V90" s="15">
        <f t="shared" si="14"/>
        <v>0</v>
      </c>
      <c r="W90" s="43"/>
    </row>
    <row r="91" spans="1:24" x14ac:dyDescent="0.2">
      <c r="A91" s="8" t="s">
        <v>96</v>
      </c>
      <c r="B91" s="8"/>
      <c r="C91" s="8"/>
      <c r="D91" s="8"/>
      <c r="E91" s="20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8"/>
      <c r="R91" s="12"/>
      <c r="S91" s="12"/>
      <c r="T91" s="57"/>
      <c r="U91" s="12"/>
      <c r="V91" s="15"/>
    </row>
    <row r="92" spans="1:24" x14ac:dyDescent="0.2">
      <c r="A92" s="11" t="s">
        <v>299</v>
      </c>
      <c r="B92" s="11" t="s">
        <v>300</v>
      </c>
      <c r="C92" s="11" t="s">
        <v>299</v>
      </c>
      <c r="D92" s="11" t="s">
        <v>275</v>
      </c>
      <c r="E92" s="12">
        <v>50</v>
      </c>
      <c r="F92" s="12">
        <v>100</v>
      </c>
      <c r="G92" s="12">
        <v>10</v>
      </c>
      <c r="H92" s="12">
        <v>150</v>
      </c>
      <c r="I92" s="12"/>
      <c r="J92" s="12"/>
      <c r="K92" s="12"/>
      <c r="L92" s="12"/>
      <c r="M92" s="12"/>
      <c r="N92" s="12"/>
      <c r="O92" s="12"/>
      <c r="P92" s="12">
        <v>300</v>
      </c>
      <c r="Q92" s="13"/>
      <c r="R92" s="12">
        <f t="shared" ref="R92:R108" si="15">SUM(I92:Q92)</f>
        <v>300</v>
      </c>
      <c r="S92" s="12">
        <f t="shared" ref="S92:S108" si="16">$R92/$H92</f>
        <v>2</v>
      </c>
      <c r="T92" s="57"/>
      <c r="U92" s="15">
        <v>0.1</v>
      </c>
      <c r="V92" s="15">
        <f t="shared" ref="V92:V108" si="17">$S92*$U92</f>
        <v>0.2</v>
      </c>
      <c r="W92" s="43">
        <f>SUM(V92:V108)</f>
        <v>19.040000000000003</v>
      </c>
      <c r="X92" s="3">
        <f>W92*100/$W$144</f>
        <v>25.339366515837106</v>
      </c>
    </row>
    <row r="93" spans="1:24" x14ac:dyDescent="0.2">
      <c r="A93" s="11" t="s">
        <v>97</v>
      </c>
      <c r="B93" s="11" t="s">
        <v>98</v>
      </c>
      <c r="C93" s="11" t="s">
        <v>97</v>
      </c>
      <c r="D93" s="11" t="s">
        <v>275</v>
      </c>
      <c r="E93" s="12">
        <v>50</v>
      </c>
      <c r="F93" s="12">
        <v>150</v>
      </c>
      <c r="G93" s="12">
        <v>10</v>
      </c>
      <c r="H93" s="12">
        <v>150</v>
      </c>
      <c r="I93" s="12"/>
      <c r="J93" s="12"/>
      <c r="K93" s="12">
        <v>150</v>
      </c>
      <c r="L93" s="12"/>
      <c r="M93" s="12">
        <v>150</v>
      </c>
      <c r="N93" s="12"/>
      <c r="O93" s="12">
        <v>150</v>
      </c>
      <c r="P93" s="12"/>
      <c r="Q93" s="13"/>
      <c r="R93" s="12">
        <f t="shared" si="15"/>
        <v>450</v>
      </c>
      <c r="S93" s="12">
        <f t="shared" si="16"/>
        <v>3</v>
      </c>
      <c r="T93" s="57"/>
      <c r="U93" s="15">
        <v>0.1</v>
      </c>
      <c r="V93" s="15">
        <f t="shared" si="17"/>
        <v>0.30000000000000004</v>
      </c>
    </row>
    <row r="94" spans="1:24" x14ac:dyDescent="0.2">
      <c r="A94" s="36" t="s">
        <v>235</v>
      </c>
      <c r="B94" s="36" t="s">
        <v>98</v>
      </c>
      <c r="C94" s="36">
        <v>90448200</v>
      </c>
      <c r="D94" s="36" t="s">
        <v>277</v>
      </c>
      <c r="E94" s="12" t="s">
        <v>102</v>
      </c>
      <c r="F94" s="12">
        <v>150</v>
      </c>
      <c r="G94" s="12">
        <v>10</v>
      </c>
      <c r="H94" s="12">
        <v>150</v>
      </c>
      <c r="I94" s="12"/>
      <c r="J94" s="12">
        <v>300</v>
      </c>
      <c r="K94" s="12">
        <v>300</v>
      </c>
      <c r="L94" s="12"/>
      <c r="M94" s="12">
        <v>300</v>
      </c>
      <c r="N94" s="12"/>
      <c r="O94" s="12"/>
      <c r="P94" s="12"/>
      <c r="Q94" s="13"/>
      <c r="R94" s="12">
        <f t="shared" si="15"/>
        <v>900</v>
      </c>
      <c r="S94" s="12">
        <f t="shared" si="16"/>
        <v>6</v>
      </c>
      <c r="T94" s="57"/>
      <c r="U94" s="15">
        <v>0.1</v>
      </c>
      <c r="V94" s="15">
        <f t="shared" si="17"/>
        <v>0.60000000000000009</v>
      </c>
    </row>
    <row r="95" spans="1:24" x14ac:dyDescent="0.2">
      <c r="A95" s="11" t="s">
        <v>224</v>
      </c>
      <c r="B95" s="11" t="s">
        <v>225</v>
      </c>
      <c r="C95" s="11" t="s">
        <v>224</v>
      </c>
      <c r="D95" s="11" t="s">
        <v>275</v>
      </c>
      <c r="E95" s="12">
        <v>50</v>
      </c>
      <c r="F95" s="12">
        <v>200</v>
      </c>
      <c r="G95" s="12">
        <v>10</v>
      </c>
      <c r="H95" s="12">
        <v>150</v>
      </c>
      <c r="I95" s="12">
        <v>150</v>
      </c>
      <c r="J95" s="12">
        <v>150</v>
      </c>
      <c r="K95" s="12">
        <v>150</v>
      </c>
      <c r="L95" s="12"/>
      <c r="M95" s="12">
        <v>150</v>
      </c>
      <c r="N95" s="12"/>
      <c r="O95" s="12"/>
      <c r="P95" s="12"/>
      <c r="Q95" s="13"/>
      <c r="R95" s="12">
        <f t="shared" si="15"/>
        <v>600</v>
      </c>
      <c r="S95" s="12">
        <f t="shared" si="16"/>
        <v>4</v>
      </c>
      <c r="T95" s="57"/>
      <c r="U95" s="15">
        <v>0.1</v>
      </c>
      <c r="V95" s="15">
        <f t="shared" si="17"/>
        <v>0.4</v>
      </c>
    </row>
    <row r="96" spans="1:24" x14ac:dyDescent="0.2">
      <c r="A96" s="11" t="s">
        <v>99</v>
      </c>
      <c r="B96" s="11" t="s">
        <v>100</v>
      </c>
      <c r="C96" s="11" t="s">
        <v>99</v>
      </c>
      <c r="D96" s="11" t="s">
        <v>275</v>
      </c>
      <c r="E96" s="12">
        <v>50</v>
      </c>
      <c r="F96" s="12">
        <v>300</v>
      </c>
      <c r="G96" s="12">
        <v>10</v>
      </c>
      <c r="H96" s="12">
        <v>75</v>
      </c>
      <c r="I96" s="12"/>
      <c r="J96" s="12">
        <v>150</v>
      </c>
      <c r="K96" s="12">
        <v>150</v>
      </c>
      <c r="L96" s="12">
        <v>150</v>
      </c>
      <c r="M96" s="12">
        <v>150</v>
      </c>
      <c r="N96" s="12"/>
      <c r="O96" s="12"/>
      <c r="P96" s="12"/>
      <c r="Q96" s="13"/>
      <c r="R96" s="12">
        <f t="shared" si="15"/>
        <v>600</v>
      </c>
      <c r="S96" s="12">
        <f t="shared" si="16"/>
        <v>8</v>
      </c>
      <c r="T96" s="57"/>
      <c r="U96" s="15">
        <v>0.1</v>
      </c>
      <c r="V96" s="15">
        <f t="shared" si="17"/>
        <v>0.8</v>
      </c>
    </row>
    <row r="97" spans="1:24" x14ac:dyDescent="0.2">
      <c r="A97" s="36" t="s">
        <v>101</v>
      </c>
      <c r="B97" s="36" t="s">
        <v>100</v>
      </c>
      <c r="C97" s="36">
        <v>90448300</v>
      </c>
      <c r="D97" s="36" t="s">
        <v>277</v>
      </c>
      <c r="E97" s="12" t="s">
        <v>102</v>
      </c>
      <c r="F97" s="12">
        <v>300</v>
      </c>
      <c r="G97" s="12">
        <v>10</v>
      </c>
      <c r="H97" s="12">
        <v>75</v>
      </c>
      <c r="I97" s="12"/>
      <c r="J97" s="12">
        <v>450</v>
      </c>
      <c r="K97" s="12">
        <v>300</v>
      </c>
      <c r="L97" s="12">
        <v>300</v>
      </c>
      <c r="M97" s="12">
        <v>300</v>
      </c>
      <c r="N97" s="12">
        <v>600</v>
      </c>
      <c r="O97" s="12">
        <v>300</v>
      </c>
      <c r="P97" s="12">
        <v>300</v>
      </c>
      <c r="Q97" s="13"/>
      <c r="R97" s="12">
        <f t="shared" si="15"/>
        <v>2550</v>
      </c>
      <c r="S97" s="12">
        <f t="shared" si="16"/>
        <v>34</v>
      </c>
      <c r="T97" s="57"/>
      <c r="U97" s="15">
        <v>0.1</v>
      </c>
      <c r="V97" s="15">
        <f t="shared" si="17"/>
        <v>3.4000000000000004</v>
      </c>
    </row>
    <row r="98" spans="1:24" x14ac:dyDescent="0.2">
      <c r="A98" s="11" t="s">
        <v>103</v>
      </c>
      <c r="B98" s="11" t="s">
        <v>104</v>
      </c>
      <c r="C98" s="11" t="s">
        <v>103</v>
      </c>
      <c r="D98" s="11" t="s">
        <v>275</v>
      </c>
      <c r="E98" s="12">
        <v>50</v>
      </c>
      <c r="F98" s="12">
        <v>450</v>
      </c>
      <c r="G98" s="12">
        <v>10</v>
      </c>
      <c r="H98" s="12">
        <v>50</v>
      </c>
      <c r="I98" s="12"/>
      <c r="J98" s="12">
        <v>100</v>
      </c>
      <c r="K98" s="12">
        <v>100</v>
      </c>
      <c r="L98" s="12">
        <v>100</v>
      </c>
      <c r="M98" s="12"/>
      <c r="N98" s="12"/>
      <c r="O98" s="12"/>
      <c r="P98" s="12"/>
      <c r="Q98" s="13"/>
      <c r="R98" s="12">
        <f t="shared" si="15"/>
        <v>300</v>
      </c>
      <c r="S98" s="12">
        <f t="shared" si="16"/>
        <v>6</v>
      </c>
      <c r="T98" s="57"/>
      <c r="U98" s="15">
        <v>0.1</v>
      </c>
      <c r="V98" s="15">
        <f t="shared" si="17"/>
        <v>0.60000000000000009</v>
      </c>
    </row>
    <row r="99" spans="1:24" x14ac:dyDescent="0.2">
      <c r="A99" s="36" t="s">
        <v>186</v>
      </c>
      <c r="B99" s="36" t="s">
        <v>104</v>
      </c>
      <c r="C99" s="36">
        <v>90448400</v>
      </c>
      <c r="D99" s="36" t="s">
        <v>277</v>
      </c>
      <c r="E99" s="12" t="s">
        <v>102</v>
      </c>
      <c r="F99" s="12">
        <v>450</v>
      </c>
      <c r="G99" s="12">
        <v>10</v>
      </c>
      <c r="H99" s="12">
        <v>50</v>
      </c>
      <c r="I99" s="12"/>
      <c r="J99" s="12">
        <v>200</v>
      </c>
      <c r="K99" s="12"/>
      <c r="L99" s="12"/>
      <c r="M99" s="12">
        <v>200</v>
      </c>
      <c r="N99" s="12"/>
      <c r="O99" s="12"/>
      <c r="P99" s="12"/>
      <c r="Q99" s="13"/>
      <c r="R99" s="12">
        <f t="shared" si="15"/>
        <v>400</v>
      </c>
      <c r="S99" s="12">
        <f t="shared" si="16"/>
        <v>8</v>
      </c>
      <c r="T99" s="57"/>
      <c r="U99" s="15">
        <v>0.1</v>
      </c>
      <c r="V99" s="15">
        <f t="shared" si="17"/>
        <v>0.8</v>
      </c>
    </row>
    <row r="100" spans="1:24" x14ac:dyDescent="0.2">
      <c r="A100" s="11" t="s">
        <v>105</v>
      </c>
      <c r="B100" s="11" t="s">
        <v>106</v>
      </c>
      <c r="C100" s="11" t="s">
        <v>105</v>
      </c>
      <c r="D100" s="11" t="s">
        <v>275</v>
      </c>
      <c r="E100" s="12">
        <v>50</v>
      </c>
      <c r="F100" s="12">
        <v>600</v>
      </c>
      <c r="G100" s="12">
        <v>10</v>
      </c>
      <c r="H100" s="12">
        <v>50</v>
      </c>
      <c r="I100" s="12"/>
      <c r="J100" s="12">
        <v>100</v>
      </c>
      <c r="K100" s="12"/>
      <c r="L100" s="12"/>
      <c r="M100" s="12"/>
      <c r="N100" s="12"/>
      <c r="O100" s="12"/>
      <c r="P100" s="12"/>
      <c r="Q100" s="13"/>
      <c r="R100" s="12">
        <f t="shared" si="15"/>
        <v>100</v>
      </c>
      <c r="S100" s="12">
        <f t="shared" si="16"/>
        <v>2</v>
      </c>
      <c r="T100" s="57"/>
      <c r="U100" s="15">
        <v>0.13</v>
      </c>
      <c r="V100" s="15">
        <f t="shared" si="17"/>
        <v>0.26</v>
      </c>
    </row>
    <row r="101" spans="1:24" x14ac:dyDescent="0.2">
      <c r="A101" s="36" t="s">
        <v>107</v>
      </c>
      <c r="B101" s="36" t="s">
        <v>106</v>
      </c>
      <c r="C101" s="36">
        <v>90448600</v>
      </c>
      <c r="D101" s="36" t="s">
        <v>277</v>
      </c>
      <c r="E101" s="12" t="s">
        <v>102</v>
      </c>
      <c r="F101" s="12">
        <v>600</v>
      </c>
      <c r="G101" s="12">
        <v>10</v>
      </c>
      <c r="H101" s="12">
        <v>50</v>
      </c>
      <c r="I101" s="12"/>
      <c r="J101" s="12">
        <v>200</v>
      </c>
      <c r="K101" s="12">
        <v>500</v>
      </c>
      <c r="L101" s="12">
        <v>500</v>
      </c>
      <c r="M101" s="12">
        <v>300</v>
      </c>
      <c r="N101" s="12"/>
      <c r="O101" s="12">
        <v>500</v>
      </c>
      <c r="P101" s="12">
        <v>200</v>
      </c>
      <c r="Q101" s="13"/>
      <c r="R101" s="12">
        <f t="shared" si="15"/>
        <v>2200</v>
      </c>
      <c r="S101" s="12">
        <f t="shared" si="16"/>
        <v>44</v>
      </c>
      <c r="T101" s="57"/>
      <c r="U101" s="15">
        <v>0.13</v>
      </c>
      <c r="V101" s="15">
        <f t="shared" si="17"/>
        <v>5.7200000000000006</v>
      </c>
    </row>
    <row r="102" spans="1:24" x14ac:dyDescent="0.2">
      <c r="A102" s="36" t="s">
        <v>266</v>
      </c>
      <c r="B102" s="36" t="s">
        <v>267</v>
      </c>
      <c r="C102" s="36">
        <v>90448605</v>
      </c>
      <c r="D102" s="36" t="s">
        <v>277</v>
      </c>
      <c r="E102" s="12" t="s">
        <v>102</v>
      </c>
      <c r="F102" s="12">
        <v>700</v>
      </c>
      <c r="G102" s="12">
        <v>5</v>
      </c>
      <c r="H102" s="12">
        <v>25</v>
      </c>
      <c r="I102" s="12"/>
      <c r="J102" s="12"/>
      <c r="K102" s="12"/>
      <c r="L102" s="12"/>
      <c r="M102" s="12"/>
      <c r="N102" s="12"/>
      <c r="O102" s="12"/>
      <c r="P102" s="12"/>
      <c r="Q102" s="13"/>
      <c r="R102" s="12">
        <f t="shared" si="15"/>
        <v>0</v>
      </c>
      <c r="S102" s="12">
        <f t="shared" si="16"/>
        <v>0</v>
      </c>
      <c r="T102" s="57"/>
      <c r="U102" s="15">
        <v>0.1</v>
      </c>
      <c r="V102" s="15">
        <f t="shared" si="17"/>
        <v>0</v>
      </c>
    </row>
    <row r="103" spans="1:24" x14ac:dyDescent="0.2">
      <c r="A103" s="11" t="s">
        <v>202</v>
      </c>
      <c r="B103" s="11" t="s">
        <v>203</v>
      </c>
      <c r="C103" s="11" t="s">
        <v>202</v>
      </c>
      <c r="D103" s="11" t="s">
        <v>275</v>
      </c>
      <c r="E103" s="12">
        <v>50</v>
      </c>
      <c r="F103" s="12">
        <v>750</v>
      </c>
      <c r="G103" s="12">
        <v>5</v>
      </c>
      <c r="H103" s="12">
        <v>25</v>
      </c>
      <c r="I103" s="12"/>
      <c r="J103" s="12">
        <v>200</v>
      </c>
      <c r="K103" s="12">
        <v>200</v>
      </c>
      <c r="L103" s="12"/>
      <c r="M103" s="12"/>
      <c r="N103" s="12"/>
      <c r="O103" s="12"/>
      <c r="P103" s="12"/>
      <c r="Q103" s="13"/>
      <c r="R103" s="12">
        <f t="shared" si="15"/>
        <v>400</v>
      </c>
      <c r="S103" s="12">
        <f t="shared" si="16"/>
        <v>16</v>
      </c>
      <c r="T103" s="57"/>
      <c r="U103" s="15">
        <v>0.1</v>
      </c>
      <c r="V103" s="15">
        <f t="shared" si="17"/>
        <v>1.6</v>
      </c>
    </row>
    <row r="104" spans="1:24" x14ac:dyDescent="0.2">
      <c r="A104" s="11" t="s">
        <v>108</v>
      </c>
      <c r="B104" s="11" t="s">
        <v>109</v>
      </c>
      <c r="C104" s="11" t="s">
        <v>108</v>
      </c>
      <c r="D104" s="11" t="s">
        <v>275</v>
      </c>
      <c r="E104" s="12">
        <v>50</v>
      </c>
      <c r="F104" s="12">
        <v>900</v>
      </c>
      <c r="G104" s="12">
        <v>5</v>
      </c>
      <c r="H104" s="12">
        <v>25</v>
      </c>
      <c r="I104" s="12"/>
      <c r="J104" s="12">
        <v>100</v>
      </c>
      <c r="K104" s="12">
        <v>100</v>
      </c>
      <c r="L104" s="12"/>
      <c r="M104" s="12"/>
      <c r="N104" s="12"/>
      <c r="O104" s="12"/>
      <c r="P104" s="12"/>
      <c r="Q104" s="13"/>
      <c r="R104" s="12">
        <f t="shared" si="15"/>
        <v>200</v>
      </c>
      <c r="S104" s="12">
        <f t="shared" si="16"/>
        <v>8</v>
      </c>
      <c r="T104" s="57"/>
      <c r="U104" s="15">
        <v>0.1</v>
      </c>
      <c r="V104" s="15">
        <f t="shared" si="17"/>
        <v>0.8</v>
      </c>
    </row>
    <row r="105" spans="1:24" x14ac:dyDescent="0.2">
      <c r="A105" s="36" t="s">
        <v>187</v>
      </c>
      <c r="B105" s="36" t="s">
        <v>109</v>
      </c>
      <c r="C105" s="36">
        <v>90448700</v>
      </c>
      <c r="D105" s="36" t="s">
        <v>277</v>
      </c>
      <c r="E105" s="12" t="s">
        <v>102</v>
      </c>
      <c r="F105" s="12">
        <v>900</v>
      </c>
      <c r="G105" s="12">
        <v>5</v>
      </c>
      <c r="H105" s="12">
        <v>25</v>
      </c>
      <c r="I105" s="12"/>
      <c r="J105" s="12">
        <v>300</v>
      </c>
      <c r="K105" s="12">
        <v>200</v>
      </c>
      <c r="L105" s="12"/>
      <c r="M105" s="12"/>
      <c r="N105" s="12"/>
      <c r="O105" s="12"/>
      <c r="P105" s="12"/>
      <c r="Q105" s="13"/>
      <c r="R105" s="12">
        <f t="shared" si="15"/>
        <v>500</v>
      </c>
      <c r="S105" s="12">
        <f t="shared" si="16"/>
        <v>20</v>
      </c>
      <c r="T105" s="57"/>
      <c r="U105" s="15">
        <v>0.1</v>
      </c>
      <c r="V105" s="15">
        <f t="shared" si="17"/>
        <v>2</v>
      </c>
    </row>
    <row r="106" spans="1:24" x14ac:dyDescent="0.2">
      <c r="A106" s="11" t="s">
        <v>110</v>
      </c>
      <c r="B106" s="11" t="s">
        <v>111</v>
      </c>
      <c r="C106" s="11" t="s">
        <v>110</v>
      </c>
      <c r="D106" s="11" t="s">
        <v>275</v>
      </c>
      <c r="E106" s="12">
        <v>50</v>
      </c>
      <c r="F106" s="12">
        <v>1200</v>
      </c>
      <c r="G106" s="12">
        <v>5</v>
      </c>
      <c r="H106" s="12">
        <v>25</v>
      </c>
      <c r="I106" s="12"/>
      <c r="J106" s="12"/>
      <c r="K106" s="12"/>
      <c r="L106" s="12"/>
      <c r="M106" s="12"/>
      <c r="N106" s="12"/>
      <c r="O106" s="12"/>
      <c r="P106" s="12"/>
      <c r="Q106" s="13"/>
      <c r="R106" s="12">
        <f t="shared" si="15"/>
        <v>0</v>
      </c>
      <c r="S106" s="12">
        <f t="shared" si="16"/>
        <v>0</v>
      </c>
      <c r="T106" s="57"/>
      <c r="U106" s="15">
        <v>0.13</v>
      </c>
      <c r="V106" s="15">
        <f t="shared" si="17"/>
        <v>0</v>
      </c>
    </row>
    <row r="107" spans="1:24" x14ac:dyDescent="0.2">
      <c r="A107" s="36" t="s">
        <v>204</v>
      </c>
      <c r="B107" s="36" t="s">
        <v>111</v>
      </c>
      <c r="C107" s="31" t="s">
        <v>205</v>
      </c>
      <c r="D107" s="36" t="s">
        <v>277</v>
      </c>
      <c r="E107" s="12">
        <v>50</v>
      </c>
      <c r="F107" s="12">
        <v>1200</v>
      </c>
      <c r="G107" s="12">
        <v>5</v>
      </c>
      <c r="H107" s="12">
        <v>25</v>
      </c>
      <c r="I107" s="12"/>
      <c r="J107" s="12">
        <v>100</v>
      </c>
      <c r="K107" s="12">
        <v>100</v>
      </c>
      <c r="L107" s="12"/>
      <c r="M107" s="12"/>
      <c r="N107" s="12"/>
      <c r="O107" s="12"/>
      <c r="P107" s="12"/>
      <c r="Q107" s="13"/>
      <c r="R107" s="12">
        <f t="shared" si="15"/>
        <v>200</v>
      </c>
      <c r="S107" s="12">
        <f t="shared" si="16"/>
        <v>8</v>
      </c>
      <c r="T107" s="57"/>
      <c r="U107" s="15">
        <v>0.13</v>
      </c>
      <c r="V107" s="15">
        <f t="shared" si="17"/>
        <v>1.04</v>
      </c>
    </row>
    <row r="108" spans="1:24" x14ac:dyDescent="0.2">
      <c r="A108" s="36" t="s">
        <v>268</v>
      </c>
      <c r="B108" s="36" t="s">
        <v>269</v>
      </c>
      <c r="C108" s="31" t="s">
        <v>270</v>
      </c>
      <c r="D108" s="36" t="s">
        <v>277</v>
      </c>
      <c r="E108" s="12">
        <v>50</v>
      </c>
      <c r="F108" s="12">
        <v>2400</v>
      </c>
      <c r="G108" s="12">
        <v>5</v>
      </c>
      <c r="H108" s="12">
        <v>25</v>
      </c>
      <c r="I108" s="12">
        <v>50</v>
      </c>
      <c r="J108" s="12"/>
      <c r="K108" s="12"/>
      <c r="L108" s="12"/>
      <c r="M108" s="12"/>
      <c r="N108" s="12"/>
      <c r="O108" s="12"/>
      <c r="P108" s="12"/>
      <c r="Q108" s="13"/>
      <c r="R108" s="12">
        <f t="shared" si="15"/>
        <v>50</v>
      </c>
      <c r="S108" s="12">
        <f t="shared" si="16"/>
        <v>2</v>
      </c>
      <c r="T108" s="57"/>
      <c r="U108" s="15">
        <v>0.26</v>
      </c>
      <c r="V108" s="15">
        <f t="shared" si="17"/>
        <v>0.52</v>
      </c>
      <c r="W108" s="43"/>
    </row>
    <row r="109" spans="1:24" x14ac:dyDescent="0.2">
      <c r="A109" s="307" t="s">
        <v>112</v>
      </c>
      <c r="B109" s="307"/>
      <c r="C109" s="8"/>
      <c r="D109" s="8"/>
      <c r="E109" s="8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36"/>
      <c r="R109" s="12"/>
      <c r="S109" s="12"/>
      <c r="T109" s="57"/>
      <c r="U109" s="12"/>
      <c r="V109" s="15"/>
    </row>
    <row r="110" spans="1:24" x14ac:dyDescent="0.2">
      <c r="A110" s="11" t="s">
        <v>216</v>
      </c>
      <c r="B110" s="11" t="s">
        <v>217</v>
      </c>
      <c r="C110" s="11" t="s">
        <v>216</v>
      </c>
      <c r="D110" s="11" t="s">
        <v>275</v>
      </c>
      <c r="E110" s="12">
        <v>20</v>
      </c>
      <c r="F110" s="12">
        <v>150</v>
      </c>
      <c r="G110" s="12">
        <v>10</v>
      </c>
      <c r="H110" s="12">
        <v>400</v>
      </c>
      <c r="I110" s="12"/>
      <c r="J110" s="12"/>
      <c r="K110" s="12"/>
      <c r="L110" s="12"/>
      <c r="M110" s="12"/>
      <c r="N110" s="12"/>
      <c r="O110" s="12"/>
      <c r="P110" s="12"/>
      <c r="Q110" s="36"/>
      <c r="R110" s="12">
        <f t="shared" ref="R110:R143" si="18">SUM(I110:Q110)</f>
        <v>0</v>
      </c>
      <c r="S110" s="12">
        <f t="shared" ref="S110:S143" si="19">$R110/$H110</f>
        <v>0</v>
      </c>
      <c r="T110" s="57"/>
      <c r="U110" s="12">
        <v>0.06</v>
      </c>
      <c r="V110" s="15">
        <f t="shared" ref="V110:V143" si="20">$S110*$U110</f>
        <v>0</v>
      </c>
      <c r="W110" s="43">
        <f>SUM(V110:V125)</f>
        <v>0.22</v>
      </c>
      <c r="X110" s="3">
        <f>W110*100/$W$144</f>
        <v>0.29278679797710938</v>
      </c>
    </row>
    <row r="111" spans="1:24" x14ac:dyDescent="0.2">
      <c r="A111" s="36" t="s">
        <v>226</v>
      </c>
      <c r="B111" s="36" t="s">
        <v>217</v>
      </c>
      <c r="C111" s="36">
        <v>90444200</v>
      </c>
      <c r="D111" s="36" t="s">
        <v>277</v>
      </c>
      <c r="E111" s="12">
        <v>20</v>
      </c>
      <c r="F111" s="12">
        <v>150</v>
      </c>
      <c r="G111" s="12">
        <v>10</v>
      </c>
      <c r="H111" s="12">
        <v>400</v>
      </c>
      <c r="I111" s="12"/>
      <c r="J111" s="12"/>
      <c r="K111" s="12"/>
      <c r="L111" s="12"/>
      <c r="M111" s="12"/>
      <c r="N111" s="12"/>
      <c r="O111" s="12"/>
      <c r="P111" s="12"/>
      <c r="Q111" s="36"/>
      <c r="R111" s="12">
        <f t="shared" si="18"/>
        <v>0</v>
      </c>
      <c r="S111" s="12">
        <f t="shared" si="19"/>
        <v>0</v>
      </c>
      <c r="T111" s="57"/>
      <c r="U111" s="12">
        <v>0.06</v>
      </c>
      <c r="V111" s="15">
        <f t="shared" si="20"/>
        <v>0</v>
      </c>
    </row>
    <row r="112" spans="1:24" x14ac:dyDescent="0.2">
      <c r="A112" s="11" t="s">
        <v>191</v>
      </c>
      <c r="B112" s="11" t="s">
        <v>192</v>
      </c>
      <c r="C112" s="11" t="s">
        <v>191</v>
      </c>
      <c r="D112" s="11" t="s">
        <v>275</v>
      </c>
      <c r="E112" s="12">
        <v>20</v>
      </c>
      <c r="F112" s="12">
        <v>200</v>
      </c>
      <c r="G112" s="12">
        <v>10</v>
      </c>
      <c r="H112" s="12">
        <v>300</v>
      </c>
      <c r="I112" s="12"/>
      <c r="J112" s="12"/>
      <c r="K112" s="12"/>
      <c r="L112" s="12"/>
      <c r="M112" s="12"/>
      <c r="N112" s="12"/>
      <c r="O112" s="12"/>
      <c r="P112" s="12"/>
      <c r="Q112" s="36"/>
      <c r="R112" s="12">
        <f t="shared" si="18"/>
        <v>0</v>
      </c>
      <c r="S112" s="12">
        <f t="shared" si="19"/>
        <v>0</v>
      </c>
      <c r="T112" s="57"/>
      <c r="U112" s="12">
        <v>0.06</v>
      </c>
      <c r="V112" s="15">
        <f t="shared" si="20"/>
        <v>0</v>
      </c>
    </row>
    <row r="113" spans="1:24" x14ac:dyDescent="0.2">
      <c r="A113" s="11" t="s">
        <v>160</v>
      </c>
      <c r="B113" s="11" t="s">
        <v>161</v>
      </c>
      <c r="C113" s="11" t="s">
        <v>160</v>
      </c>
      <c r="D113" s="11" t="s">
        <v>275</v>
      </c>
      <c r="E113" s="12">
        <v>20</v>
      </c>
      <c r="F113" s="12">
        <v>300</v>
      </c>
      <c r="G113" s="12">
        <v>10</v>
      </c>
      <c r="H113" s="12">
        <v>200</v>
      </c>
      <c r="I113" s="12"/>
      <c r="J113" s="12"/>
      <c r="K113" s="12"/>
      <c r="L113" s="12"/>
      <c r="M113" s="12"/>
      <c r="N113" s="12"/>
      <c r="O113" s="12"/>
      <c r="P113" s="12"/>
      <c r="Q113" s="13"/>
      <c r="R113" s="12">
        <f t="shared" si="18"/>
        <v>0</v>
      </c>
      <c r="S113" s="12">
        <f t="shared" si="19"/>
        <v>0</v>
      </c>
      <c r="T113" s="57"/>
      <c r="U113" s="15">
        <v>0.06</v>
      </c>
      <c r="V113" s="15">
        <f t="shared" si="20"/>
        <v>0</v>
      </c>
    </row>
    <row r="114" spans="1:24" x14ac:dyDescent="0.2">
      <c r="A114" s="36" t="s">
        <v>215</v>
      </c>
      <c r="B114" s="36" t="s">
        <v>161</v>
      </c>
      <c r="C114" s="36">
        <v>90444300</v>
      </c>
      <c r="D114" s="36" t="s">
        <v>277</v>
      </c>
      <c r="E114" s="12" t="s">
        <v>46</v>
      </c>
      <c r="F114" s="12">
        <v>300</v>
      </c>
      <c r="G114" s="12">
        <v>10</v>
      </c>
      <c r="H114" s="12">
        <v>200</v>
      </c>
      <c r="I114" s="12"/>
      <c r="J114" s="12"/>
      <c r="K114" s="12"/>
      <c r="L114" s="12"/>
      <c r="M114" s="12"/>
      <c r="N114" s="12"/>
      <c r="O114" s="12"/>
      <c r="P114" s="12">
        <v>200</v>
      </c>
      <c r="Q114" s="13"/>
      <c r="R114" s="12">
        <f t="shared" si="18"/>
        <v>200</v>
      </c>
      <c r="S114" s="12">
        <f t="shared" si="19"/>
        <v>1</v>
      </c>
      <c r="T114" s="57"/>
      <c r="U114" s="15">
        <v>0.06</v>
      </c>
      <c r="V114" s="15">
        <f t="shared" si="20"/>
        <v>0.06</v>
      </c>
    </row>
    <row r="115" spans="1:24" x14ac:dyDescent="0.2">
      <c r="A115" s="11" t="s">
        <v>206</v>
      </c>
      <c r="B115" s="11" t="s">
        <v>114</v>
      </c>
      <c r="C115" s="11" t="s">
        <v>206</v>
      </c>
      <c r="D115" s="11" t="s">
        <v>275</v>
      </c>
      <c r="E115" s="12">
        <v>20</v>
      </c>
      <c r="F115" s="12">
        <v>450</v>
      </c>
      <c r="G115" s="12">
        <v>10</v>
      </c>
      <c r="H115" s="12">
        <v>100</v>
      </c>
      <c r="I115" s="12"/>
      <c r="J115" s="12"/>
      <c r="K115" s="12"/>
      <c r="L115" s="12"/>
      <c r="M115" s="12"/>
      <c r="N115" s="12"/>
      <c r="O115" s="12"/>
      <c r="P115" s="12"/>
      <c r="Q115" s="25"/>
      <c r="R115" s="12">
        <f t="shared" si="18"/>
        <v>0</v>
      </c>
      <c r="S115" s="12">
        <f t="shared" si="19"/>
        <v>0</v>
      </c>
      <c r="T115" s="57"/>
      <c r="U115" s="15">
        <v>0.08</v>
      </c>
      <c r="V115" s="15">
        <f t="shared" si="20"/>
        <v>0</v>
      </c>
    </row>
    <row r="116" spans="1:24" x14ac:dyDescent="0.2">
      <c r="A116" s="36" t="s">
        <v>113</v>
      </c>
      <c r="B116" s="36" t="s">
        <v>114</v>
      </c>
      <c r="C116" s="36">
        <v>90444400</v>
      </c>
      <c r="D116" s="36" t="s">
        <v>277</v>
      </c>
      <c r="E116" s="12" t="s">
        <v>46</v>
      </c>
      <c r="F116" s="12">
        <v>450</v>
      </c>
      <c r="G116" s="12">
        <v>10</v>
      </c>
      <c r="H116" s="12">
        <v>100</v>
      </c>
      <c r="I116" s="12"/>
      <c r="J116" s="12"/>
      <c r="K116" s="12"/>
      <c r="L116" s="12"/>
      <c r="M116" s="12"/>
      <c r="N116" s="12"/>
      <c r="O116" s="12"/>
      <c r="P116" s="12">
        <v>200</v>
      </c>
      <c r="Q116" s="13"/>
      <c r="R116" s="12">
        <f t="shared" si="18"/>
        <v>200</v>
      </c>
      <c r="S116" s="12">
        <f t="shared" si="19"/>
        <v>2</v>
      </c>
      <c r="T116" s="57"/>
      <c r="U116" s="15">
        <v>0.08</v>
      </c>
      <c r="V116" s="15">
        <f t="shared" si="20"/>
        <v>0.16</v>
      </c>
    </row>
    <row r="117" spans="1:24" x14ac:dyDescent="0.2">
      <c r="A117" s="11" t="s">
        <v>115</v>
      </c>
      <c r="B117" s="11" t="s">
        <v>116</v>
      </c>
      <c r="C117" s="11" t="s">
        <v>115</v>
      </c>
      <c r="D117" s="11" t="s">
        <v>275</v>
      </c>
      <c r="E117" s="12">
        <v>20</v>
      </c>
      <c r="F117" s="12">
        <v>600</v>
      </c>
      <c r="G117" s="12">
        <v>10</v>
      </c>
      <c r="H117" s="12">
        <v>100</v>
      </c>
      <c r="I117" s="12"/>
      <c r="J117" s="12"/>
      <c r="K117" s="12"/>
      <c r="L117" s="12"/>
      <c r="M117" s="12"/>
      <c r="N117" s="12"/>
      <c r="O117" s="12"/>
      <c r="P117" s="12"/>
      <c r="Q117" s="13"/>
      <c r="R117" s="12">
        <f t="shared" si="18"/>
        <v>0</v>
      </c>
      <c r="S117" s="12">
        <f t="shared" si="19"/>
        <v>0</v>
      </c>
      <c r="T117" s="57"/>
      <c r="U117" s="15">
        <v>0.06</v>
      </c>
      <c r="V117" s="15">
        <f t="shared" si="20"/>
        <v>0</v>
      </c>
    </row>
    <row r="118" spans="1:24" x14ac:dyDescent="0.2">
      <c r="A118" s="36" t="s">
        <v>188</v>
      </c>
      <c r="B118" s="36" t="s">
        <v>116</v>
      </c>
      <c r="C118" s="36">
        <v>90444600</v>
      </c>
      <c r="D118" s="36" t="s">
        <v>277</v>
      </c>
      <c r="E118" s="12" t="s">
        <v>46</v>
      </c>
      <c r="F118" s="12">
        <v>600</v>
      </c>
      <c r="G118" s="12">
        <v>10</v>
      </c>
      <c r="H118" s="12">
        <v>100</v>
      </c>
      <c r="I118" s="12"/>
      <c r="J118" s="12"/>
      <c r="K118" s="12"/>
      <c r="L118" s="12"/>
      <c r="M118" s="12"/>
      <c r="N118" s="12"/>
      <c r="O118" s="12"/>
      <c r="P118" s="12"/>
      <c r="Q118" s="13"/>
      <c r="R118" s="12">
        <f t="shared" si="18"/>
        <v>0</v>
      </c>
      <c r="S118" s="12">
        <f t="shared" si="19"/>
        <v>0</v>
      </c>
      <c r="T118" s="57"/>
      <c r="U118" s="15">
        <v>0.06</v>
      </c>
      <c r="V118" s="15">
        <f t="shared" si="20"/>
        <v>0</v>
      </c>
    </row>
    <row r="119" spans="1:24" x14ac:dyDescent="0.2">
      <c r="A119" s="11" t="s">
        <v>117</v>
      </c>
      <c r="B119" s="11" t="s">
        <v>118</v>
      </c>
      <c r="C119" s="11" t="s">
        <v>117</v>
      </c>
      <c r="D119" s="11" t="s">
        <v>275</v>
      </c>
      <c r="E119" s="12">
        <v>20</v>
      </c>
      <c r="F119" s="12">
        <v>750</v>
      </c>
      <c r="G119" s="12">
        <v>10</v>
      </c>
      <c r="H119" s="12">
        <v>100</v>
      </c>
      <c r="I119" s="12"/>
      <c r="J119" s="12"/>
      <c r="K119" s="12"/>
      <c r="L119" s="12"/>
      <c r="M119" s="12"/>
      <c r="N119" s="12"/>
      <c r="O119" s="12"/>
      <c r="P119" s="12"/>
      <c r="Q119" s="13"/>
      <c r="R119" s="12">
        <f t="shared" si="18"/>
        <v>0</v>
      </c>
      <c r="S119" s="12">
        <f t="shared" si="19"/>
        <v>0</v>
      </c>
      <c r="T119" s="57"/>
      <c r="U119" s="15">
        <v>7.0000000000000007E-2</v>
      </c>
      <c r="V119" s="15">
        <f t="shared" si="20"/>
        <v>0</v>
      </c>
    </row>
    <row r="120" spans="1:24" x14ac:dyDescent="0.2">
      <c r="A120" s="36" t="s">
        <v>189</v>
      </c>
      <c r="B120" s="36" t="s">
        <v>118</v>
      </c>
      <c r="C120" s="36">
        <v>90444700</v>
      </c>
      <c r="D120" s="36" t="s">
        <v>277</v>
      </c>
      <c r="E120" s="12" t="s">
        <v>46</v>
      </c>
      <c r="F120" s="12">
        <v>750</v>
      </c>
      <c r="G120" s="12">
        <v>10</v>
      </c>
      <c r="H120" s="12">
        <v>100</v>
      </c>
      <c r="I120" s="12"/>
      <c r="J120" s="12"/>
      <c r="K120" s="12"/>
      <c r="L120" s="12"/>
      <c r="M120" s="12"/>
      <c r="N120" s="12"/>
      <c r="O120" s="12"/>
      <c r="P120" s="12"/>
      <c r="Q120" s="13"/>
      <c r="R120" s="12">
        <f t="shared" si="18"/>
        <v>0</v>
      </c>
      <c r="S120" s="12">
        <f t="shared" si="19"/>
        <v>0</v>
      </c>
      <c r="T120" s="57"/>
      <c r="U120" s="15">
        <v>7.0000000000000007E-2</v>
      </c>
      <c r="V120" s="15">
        <f t="shared" si="20"/>
        <v>0</v>
      </c>
    </row>
    <row r="121" spans="1:24" x14ac:dyDescent="0.2">
      <c r="A121" s="11" t="s">
        <v>119</v>
      </c>
      <c r="B121" s="11" t="s">
        <v>120</v>
      </c>
      <c r="C121" s="11" t="s">
        <v>119</v>
      </c>
      <c r="D121" s="11" t="s">
        <v>275</v>
      </c>
      <c r="E121" s="12">
        <v>20</v>
      </c>
      <c r="F121" s="12">
        <v>900</v>
      </c>
      <c r="G121" s="12">
        <v>10</v>
      </c>
      <c r="H121" s="12">
        <v>50</v>
      </c>
      <c r="I121" s="12"/>
      <c r="J121" s="12"/>
      <c r="K121" s="12"/>
      <c r="L121" s="12"/>
      <c r="M121" s="12"/>
      <c r="N121" s="12"/>
      <c r="O121" s="12"/>
      <c r="P121" s="12"/>
      <c r="Q121" s="13"/>
      <c r="R121" s="12">
        <f t="shared" si="18"/>
        <v>0</v>
      </c>
      <c r="S121" s="12">
        <f t="shared" si="19"/>
        <v>0</v>
      </c>
      <c r="T121" s="57"/>
      <c r="U121" s="15">
        <v>0.08</v>
      </c>
      <c r="V121" s="15">
        <f t="shared" si="20"/>
        <v>0</v>
      </c>
    </row>
    <row r="122" spans="1:24" x14ac:dyDescent="0.2">
      <c r="A122" s="36" t="s">
        <v>263</v>
      </c>
      <c r="B122" s="36" t="s">
        <v>120</v>
      </c>
      <c r="C122" s="36">
        <v>90444800</v>
      </c>
      <c r="D122" s="36" t="s">
        <v>277</v>
      </c>
      <c r="E122" s="12" t="s">
        <v>46</v>
      </c>
      <c r="F122" s="12">
        <v>900</v>
      </c>
      <c r="G122" s="12">
        <v>10</v>
      </c>
      <c r="H122" s="12">
        <v>50</v>
      </c>
      <c r="I122" s="12"/>
      <c r="J122" s="12"/>
      <c r="K122" s="12"/>
      <c r="L122" s="12"/>
      <c r="M122" s="12"/>
      <c r="N122" s="12"/>
      <c r="O122" s="12"/>
      <c r="P122" s="12"/>
      <c r="Q122" s="13"/>
      <c r="R122" s="12">
        <f t="shared" si="18"/>
        <v>0</v>
      </c>
      <c r="S122" s="12">
        <f t="shared" si="19"/>
        <v>0</v>
      </c>
      <c r="T122" s="57"/>
      <c r="U122" s="15">
        <v>0.08</v>
      </c>
      <c r="V122" s="15">
        <f t="shared" si="20"/>
        <v>0</v>
      </c>
    </row>
    <row r="123" spans="1:24" x14ac:dyDescent="0.2">
      <c r="A123" s="11" t="s">
        <v>121</v>
      </c>
      <c r="B123" s="11" t="s">
        <v>122</v>
      </c>
      <c r="C123" s="11" t="s">
        <v>121</v>
      </c>
      <c r="D123" s="11" t="s">
        <v>275</v>
      </c>
      <c r="E123" s="12">
        <v>20</v>
      </c>
      <c r="F123" s="12">
        <v>1200</v>
      </c>
      <c r="G123" s="12">
        <v>10</v>
      </c>
      <c r="H123" s="12">
        <v>50</v>
      </c>
      <c r="I123" s="12"/>
      <c r="J123" s="12"/>
      <c r="K123" s="12"/>
      <c r="L123" s="12"/>
      <c r="M123" s="12"/>
      <c r="N123" s="12"/>
      <c r="O123" s="12"/>
      <c r="P123" s="12"/>
      <c r="Q123" s="13"/>
      <c r="R123" s="12">
        <f t="shared" si="18"/>
        <v>0</v>
      </c>
      <c r="S123" s="12">
        <f t="shared" si="19"/>
        <v>0</v>
      </c>
      <c r="T123" s="57"/>
      <c r="U123" s="15">
        <v>0.11</v>
      </c>
      <c r="V123" s="15">
        <f t="shared" si="20"/>
        <v>0</v>
      </c>
    </row>
    <row r="124" spans="1:24" x14ac:dyDescent="0.2">
      <c r="A124" s="11" t="s">
        <v>207</v>
      </c>
      <c r="B124" s="11" t="s">
        <v>208</v>
      </c>
      <c r="C124" s="11" t="s">
        <v>207</v>
      </c>
      <c r="D124" s="11" t="s">
        <v>275</v>
      </c>
      <c r="E124" s="12">
        <v>20</v>
      </c>
      <c r="F124" s="12">
        <v>1500</v>
      </c>
      <c r="G124" s="12">
        <v>10</v>
      </c>
      <c r="H124" s="12">
        <v>50</v>
      </c>
      <c r="I124" s="12"/>
      <c r="J124" s="12"/>
      <c r="K124" s="12"/>
      <c r="L124" s="12"/>
      <c r="M124" s="12"/>
      <c r="N124" s="12"/>
      <c r="O124" s="12"/>
      <c r="P124" s="12"/>
      <c r="Q124" s="13"/>
      <c r="R124" s="12">
        <f t="shared" si="18"/>
        <v>0</v>
      </c>
      <c r="S124" s="12">
        <f t="shared" si="19"/>
        <v>0</v>
      </c>
      <c r="T124" s="57"/>
      <c r="U124" s="15">
        <v>7.0000000000000007E-2</v>
      </c>
      <c r="V124" s="15">
        <f t="shared" si="20"/>
        <v>0</v>
      </c>
    </row>
    <row r="125" spans="1:24" x14ac:dyDescent="0.2">
      <c r="A125" s="11" t="s">
        <v>209</v>
      </c>
      <c r="B125" s="11" t="s">
        <v>210</v>
      </c>
      <c r="C125" s="11" t="s">
        <v>209</v>
      </c>
      <c r="D125" s="11" t="s">
        <v>275</v>
      </c>
      <c r="E125" s="12">
        <v>20</v>
      </c>
      <c r="F125" s="12">
        <v>1800</v>
      </c>
      <c r="G125" s="12">
        <v>10</v>
      </c>
      <c r="H125" s="12">
        <v>50</v>
      </c>
      <c r="I125" s="12"/>
      <c r="J125" s="12"/>
      <c r="K125" s="12"/>
      <c r="L125" s="12"/>
      <c r="M125" s="12"/>
      <c r="N125" s="12"/>
      <c r="O125" s="12"/>
      <c r="P125" s="12"/>
      <c r="Q125" s="13"/>
      <c r="R125" s="12">
        <f t="shared" si="18"/>
        <v>0</v>
      </c>
      <c r="S125" s="12">
        <f t="shared" si="19"/>
        <v>0</v>
      </c>
      <c r="T125" s="58"/>
      <c r="U125" s="15">
        <v>0.09</v>
      </c>
      <c r="V125" s="15">
        <f t="shared" si="20"/>
        <v>0</v>
      </c>
      <c r="W125" s="43"/>
    </row>
    <row r="126" spans="1:24" x14ac:dyDescent="0.2">
      <c r="A126" s="11" t="s">
        <v>123</v>
      </c>
      <c r="B126" s="11" t="s">
        <v>124</v>
      </c>
      <c r="C126" s="11" t="s">
        <v>123</v>
      </c>
      <c r="D126" s="11" t="s">
        <v>275</v>
      </c>
      <c r="E126" s="12">
        <v>25</v>
      </c>
      <c r="F126" s="12">
        <v>150</v>
      </c>
      <c r="G126" s="12">
        <v>10</v>
      </c>
      <c r="H126" s="12">
        <v>200</v>
      </c>
      <c r="I126" s="12"/>
      <c r="J126" s="12"/>
      <c r="K126" s="12"/>
      <c r="L126" s="12"/>
      <c r="M126" s="12"/>
      <c r="N126" s="12"/>
      <c r="O126" s="12"/>
      <c r="P126" s="12"/>
      <c r="Q126" s="13"/>
      <c r="R126" s="12">
        <f t="shared" si="18"/>
        <v>0</v>
      </c>
      <c r="S126" s="12">
        <f t="shared" si="19"/>
        <v>0</v>
      </c>
      <c r="T126" s="57"/>
      <c r="U126" s="15">
        <v>0.04</v>
      </c>
      <c r="V126" s="15">
        <f t="shared" si="20"/>
        <v>0</v>
      </c>
      <c r="W126" s="43">
        <f>SUM(V126:V143)</f>
        <v>1.9200000000000002</v>
      </c>
      <c r="X126" s="3">
        <f>W126*100/$W$144</f>
        <v>2.5552302368911368</v>
      </c>
    </row>
    <row r="127" spans="1:24" x14ac:dyDescent="0.2">
      <c r="A127" s="36" t="s">
        <v>257</v>
      </c>
      <c r="B127" s="36" t="s">
        <v>124</v>
      </c>
      <c r="C127" s="36">
        <v>90445200</v>
      </c>
      <c r="D127" s="36" t="s">
        <v>277</v>
      </c>
      <c r="E127" s="12">
        <v>25</v>
      </c>
      <c r="F127" s="12">
        <v>150</v>
      </c>
      <c r="G127" s="12">
        <v>10</v>
      </c>
      <c r="H127" s="12">
        <v>200</v>
      </c>
      <c r="I127" s="12"/>
      <c r="J127" s="12"/>
      <c r="K127" s="12"/>
      <c r="L127" s="12"/>
      <c r="M127" s="12">
        <v>200</v>
      </c>
      <c r="N127" s="12"/>
      <c r="O127" s="12"/>
      <c r="P127" s="12"/>
      <c r="Q127" s="13"/>
      <c r="R127" s="12">
        <f t="shared" si="18"/>
        <v>200</v>
      </c>
      <c r="S127" s="12">
        <f t="shared" si="19"/>
        <v>1</v>
      </c>
      <c r="T127" s="57"/>
      <c r="U127" s="15">
        <v>0.04</v>
      </c>
      <c r="V127" s="15">
        <f t="shared" si="20"/>
        <v>0.04</v>
      </c>
    </row>
    <row r="128" spans="1:24" x14ac:dyDescent="0.2">
      <c r="A128" s="11" t="s">
        <v>125</v>
      </c>
      <c r="B128" s="11" t="s">
        <v>126</v>
      </c>
      <c r="C128" s="11" t="s">
        <v>125</v>
      </c>
      <c r="D128" s="11" t="s">
        <v>275</v>
      </c>
      <c r="E128" s="12">
        <v>25</v>
      </c>
      <c r="F128" s="12">
        <v>300</v>
      </c>
      <c r="G128" s="12">
        <v>10</v>
      </c>
      <c r="H128" s="12">
        <v>100</v>
      </c>
      <c r="I128" s="12"/>
      <c r="J128" s="12"/>
      <c r="K128" s="12">
        <v>200</v>
      </c>
      <c r="L128" s="12">
        <v>100</v>
      </c>
      <c r="M128" s="12">
        <v>100</v>
      </c>
      <c r="N128" s="12"/>
      <c r="O128" s="12"/>
      <c r="P128" s="12"/>
      <c r="Q128" s="13"/>
      <c r="R128" s="12">
        <f t="shared" si="18"/>
        <v>400</v>
      </c>
      <c r="S128" s="12">
        <f t="shared" si="19"/>
        <v>4</v>
      </c>
      <c r="T128" s="57"/>
      <c r="U128" s="15">
        <v>0.04</v>
      </c>
      <c r="V128" s="15">
        <f t="shared" si="20"/>
        <v>0.16</v>
      </c>
    </row>
    <row r="129" spans="1:24" x14ac:dyDescent="0.2">
      <c r="A129" s="36" t="s">
        <v>127</v>
      </c>
      <c r="B129" s="36" t="s">
        <v>126</v>
      </c>
      <c r="C129" s="36">
        <v>90445300</v>
      </c>
      <c r="D129" s="36" t="s">
        <v>277</v>
      </c>
      <c r="E129" s="12" t="s">
        <v>63</v>
      </c>
      <c r="F129" s="12">
        <v>300</v>
      </c>
      <c r="G129" s="12">
        <v>10</v>
      </c>
      <c r="H129" s="12">
        <v>100</v>
      </c>
      <c r="I129" s="12"/>
      <c r="J129" s="12"/>
      <c r="K129" s="12">
        <v>500</v>
      </c>
      <c r="L129" s="12">
        <v>200</v>
      </c>
      <c r="M129" s="12">
        <v>300</v>
      </c>
      <c r="N129" s="12"/>
      <c r="O129" s="12"/>
      <c r="P129" s="12">
        <v>200</v>
      </c>
      <c r="Q129" s="13"/>
      <c r="R129" s="12">
        <f t="shared" si="18"/>
        <v>1200</v>
      </c>
      <c r="S129" s="12">
        <f t="shared" si="19"/>
        <v>12</v>
      </c>
      <c r="T129" s="57"/>
      <c r="U129" s="15">
        <v>0.04</v>
      </c>
      <c r="V129" s="15">
        <f t="shared" si="20"/>
        <v>0.48</v>
      </c>
    </row>
    <row r="130" spans="1:24" x14ac:dyDescent="0.2">
      <c r="A130" s="11" t="s">
        <v>128</v>
      </c>
      <c r="B130" s="11" t="s">
        <v>129</v>
      </c>
      <c r="C130" s="11" t="s">
        <v>128</v>
      </c>
      <c r="D130" s="11" t="s">
        <v>275</v>
      </c>
      <c r="E130" s="12">
        <v>25</v>
      </c>
      <c r="F130" s="12">
        <v>450</v>
      </c>
      <c r="G130" s="12">
        <v>10</v>
      </c>
      <c r="H130" s="12">
        <v>100</v>
      </c>
      <c r="I130" s="12"/>
      <c r="J130" s="12"/>
      <c r="K130" s="12"/>
      <c r="L130" s="12"/>
      <c r="M130" s="12"/>
      <c r="N130" s="12"/>
      <c r="O130" s="12"/>
      <c r="P130" s="12"/>
      <c r="Q130" s="13"/>
      <c r="R130" s="12">
        <f t="shared" si="18"/>
        <v>0</v>
      </c>
      <c r="S130" s="12">
        <f t="shared" si="19"/>
        <v>0</v>
      </c>
      <c r="T130" s="57"/>
      <c r="U130" s="15">
        <v>0.06</v>
      </c>
      <c r="V130" s="15">
        <f t="shared" si="20"/>
        <v>0</v>
      </c>
    </row>
    <row r="131" spans="1:24" x14ac:dyDescent="0.2">
      <c r="A131" s="36" t="s">
        <v>190</v>
      </c>
      <c r="B131" s="36" t="s">
        <v>129</v>
      </c>
      <c r="C131" s="36">
        <v>90445400</v>
      </c>
      <c r="D131" s="36" t="s">
        <v>277</v>
      </c>
      <c r="E131" s="12" t="s">
        <v>63</v>
      </c>
      <c r="F131" s="12">
        <v>450</v>
      </c>
      <c r="G131" s="12">
        <v>10</v>
      </c>
      <c r="H131" s="12">
        <v>100</v>
      </c>
      <c r="I131" s="12"/>
      <c r="J131" s="12"/>
      <c r="K131" s="12"/>
      <c r="L131" s="12"/>
      <c r="M131" s="12"/>
      <c r="N131" s="12"/>
      <c r="O131" s="12"/>
      <c r="P131" s="12"/>
      <c r="Q131" s="13"/>
      <c r="R131" s="12">
        <f t="shared" si="18"/>
        <v>0</v>
      </c>
      <c r="S131" s="12">
        <f t="shared" si="19"/>
        <v>0</v>
      </c>
      <c r="T131" s="57"/>
      <c r="U131" s="15">
        <v>0.06</v>
      </c>
      <c r="V131" s="15">
        <f t="shared" si="20"/>
        <v>0</v>
      </c>
    </row>
    <row r="132" spans="1:24" x14ac:dyDescent="0.2">
      <c r="A132" s="11" t="s">
        <v>130</v>
      </c>
      <c r="B132" s="11" t="s">
        <v>131</v>
      </c>
      <c r="C132" s="11" t="s">
        <v>130</v>
      </c>
      <c r="D132" s="11" t="s">
        <v>275</v>
      </c>
      <c r="E132" s="12">
        <v>25</v>
      </c>
      <c r="F132" s="12">
        <v>600</v>
      </c>
      <c r="G132" s="12">
        <v>10</v>
      </c>
      <c r="H132" s="12">
        <v>50</v>
      </c>
      <c r="I132" s="12"/>
      <c r="J132" s="12"/>
      <c r="K132" s="12"/>
      <c r="L132" s="12"/>
      <c r="M132" s="12"/>
      <c r="N132" s="12"/>
      <c r="O132" s="12"/>
      <c r="P132" s="12"/>
      <c r="Q132" s="13"/>
      <c r="R132" s="12">
        <f t="shared" si="18"/>
        <v>0</v>
      </c>
      <c r="S132" s="12">
        <f t="shared" si="19"/>
        <v>0</v>
      </c>
      <c r="T132" s="57"/>
      <c r="U132" s="15">
        <v>0.04</v>
      </c>
      <c r="V132" s="15">
        <f t="shared" si="20"/>
        <v>0</v>
      </c>
    </row>
    <row r="133" spans="1:24" x14ac:dyDescent="0.2">
      <c r="A133" s="36" t="s">
        <v>211</v>
      </c>
      <c r="B133" s="36" t="s">
        <v>131</v>
      </c>
      <c r="C133" s="36">
        <v>90445600</v>
      </c>
      <c r="D133" s="36" t="s">
        <v>277</v>
      </c>
      <c r="E133" s="12">
        <v>25</v>
      </c>
      <c r="F133" s="12">
        <v>600</v>
      </c>
      <c r="G133" s="12">
        <v>10</v>
      </c>
      <c r="H133" s="12">
        <v>50</v>
      </c>
      <c r="I133" s="12"/>
      <c r="J133" s="12"/>
      <c r="K133" s="12"/>
      <c r="L133" s="12">
        <v>200</v>
      </c>
      <c r="M133" s="12">
        <v>300</v>
      </c>
      <c r="N133" s="12"/>
      <c r="O133" s="12"/>
      <c r="P133" s="12"/>
      <c r="Q133" s="13"/>
      <c r="R133" s="12">
        <f t="shared" si="18"/>
        <v>500</v>
      </c>
      <c r="S133" s="12">
        <f t="shared" si="19"/>
        <v>10</v>
      </c>
      <c r="T133" s="57"/>
      <c r="U133" s="15">
        <v>0.04</v>
      </c>
      <c r="V133" s="15">
        <f t="shared" si="20"/>
        <v>0.4</v>
      </c>
    </row>
    <row r="134" spans="1:24" x14ac:dyDescent="0.2">
      <c r="A134" s="11" t="s">
        <v>162</v>
      </c>
      <c r="B134" s="11" t="s">
        <v>163</v>
      </c>
      <c r="C134" s="11" t="s">
        <v>162</v>
      </c>
      <c r="D134" s="11" t="s">
        <v>275</v>
      </c>
      <c r="E134" s="12">
        <v>25</v>
      </c>
      <c r="F134" s="12">
        <v>750</v>
      </c>
      <c r="G134" s="12">
        <v>10</v>
      </c>
      <c r="H134" s="12">
        <v>50</v>
      </c>
      <c r="I134" s="12"/>
      <c r="J134" s="12"/>
      <c r="K134" s="12"/>
      <c r="L134" s="12"/>
      <c r="M134" s="12"/>
      <c r="N134" s="12"/>
      <c r="O134" s="12"/>
      <c r="P134" s="12"/>
      <c r="Q134" s="13"/>
      <c r="R134" s="12">
        <f t="shared" si="18"/>
        <v>0</v>
      </c>
      <c r="S134" s="12">
        <f t="shared" si="19"/>
        <v>0</v>
      </c>
      <c r="T134" s="57"/>
      <c r="U134" s="15">
        <v>0.04</v>
      </c>
      <c r="V134" s="15">
        <f t="shared" si="20"/>
        <v>0</v>
      </c>
    </row>
    <row r="135" spans="1:24" x14ac:dyDescent="0.2">
      <c r="A135" s="36" t="s">
        <v>218</v>
      </c>
      <c r="B135" s="36" t="s">
        <v>163</v>
      </c>
      <c r="C135" s="31" t="s">
        <v>219</v>
      </c>
      <c r="D135" s="36" t="s">
        <v>277</v>
      </c>
      <c r="E135" s="12">
        <v>25</v>
      </c>
      <c r="F135" s="12">
        <v>750</v>
      </c>
      <c r="G135" s="12">
        <v>10</v>
      </c>
      <c r="H135" s="12">
        <v>50</v>
      </c>
      <c r="I135" s="12"/>
      <c r="J135" s="12"/>
      <c r="K135" s="12"/>
      <c r="L135" s="12"/>
      <c r="M135" s="12">
        <v>100</v>
      </c>
      <c r="N135" s="12"/>
      <c r="O135" s="12"/>
      <c r="P135" s="12"/>
      <c r="Q135" s="13"/>
      <c r="R135" s="12">
        <f t="shared" si="18"/>
        <v>100</v>
      </c>
      <c r="S135" s="12">
        <f t="shared" si="19"/>
        <v>2</v>
      </c>
      <c r="T135" s="57"/>
      <c r="U135" s="15">
        <v>0.04</v>
      </c>
      <c r="V135" s="15">
        <f t="shared" si="20"/>
        <v>0.08</v>
      </c>
    </row>
    <row r="136" spans="1:24" x14ac:dyDescent="0.2">
      <c r="A136" s="11" t="s">
        <v>132</v>
      </c>
      <c r="B136" s="11" t="s">
        <v>133</v>
      </c>
      <c r="C136" s="11" t="s">
        <v>132</v>
      </c>
      <c r="D136" s="11" t="s">
        <v>275</v>
      </c>
      <c r="E136" s="12">
        <v>25</v>
      </c>
      <c r="F136" s="12">
        <v>900</v>
      </c>
      <c r="G136" s="12">
        <v>10</v>
      </c>
      <c r="H136" s="12">
        <v>50</v>
      </c>
      <c r="I136" s="12"/>
      <c r="J136" s="12"/>
      <c r="K136" s="12"/>
      <c r="L136" s="12"/>
      <c r="M136" s="12">
        <v>500</v>
      </c>
      <c r="N136" s="12"/>
      <c r="O136" s="12"/>
      <c r="P136" s="12"/>
      <c r="Q136" s="13"/>
      <c r="R136" s="12">
        <f t="shared" si="18"/>
        <v>500</v>
      </c>
      <c r="S136" s="12">
        <f t="shared" si="19"/>
        <v>10</v>
      </c>
      <c r="T136" s="57"/>
      <c r="U136" s="15">
        <v>0.06</v>
      </c>
      <c r="V136" s="15">
        <f t="shared" si="20"/>
        <v>0.6</v>
      </c>
    </row>
    <row r="137" spans="1:24" x14ac:dyDescent="0.2">
      <c r="A137" s="36" t="s">
        <v>264</v>
      </c>
      <c r="B137" s="36" t="s">
        <v>133</v>
      </c>
      <c r="C137" s="31" t="s">
        <v>265</v>
      </c>
      <c r="D137" s="36" t="s">
        <v>277</v>
      </c>
      <c r="E137" s="12">
        <v>25</v>
      </c>
      <c r="F137" s="12">
        <v>900</v>
      </c>
      <c r="G137" s="12">
        <v>10</v>
      </c>
      <c r="H137" s="12">
        <v>50</v>
      </c>
      <c r="I137" s="12"/>
      <c r="J137" s="12"/>
      <c r="K137" s="12"/>
      <c r="L137" s="12"/>
      <c r="M137" s="12"/>
      <c r="N137" s="12"/>
      <c r="O137" s="12"/>
      <c r="P137" s="12"/>
      <c r="Q137" s="13"/>
      <c r="R137" s="12">
        <f t="shared" si="18"/>
        <v>0</v>
      </c>
      <c r="S137" s="12">
        <f t="shared" si="19"/>
        <v>0</v>
      </c>
      <c r="T137" s="57"/>
      <c r="U137" s="15">
        <v>0.06</v>
      </c>
      <c r="V137" s="15">
        <f t="shared" si="20"/>
        <v>0</v>
      </c>
    </row>
    <row r="138" spans="1:24" x14ac:dyDescent="0.2">
      <c r="A138" s="11" t="s">
        <v>134</v>
      </c>
      <c r="B138" s="11" t="s">
        <v>135</v>
      </c>
      <c r="C138" s="11" t="s">
        <v>134</v>
      </c>
      <c r="D138" s="11" t="s">
        <v>275</v>
      </c>
      <c r="E138" s="12">
        <v>25</v>
      </c>
      <c r="F138" s="12">
        <v>1200</v>
      </c>
      <c r="G138" s="12">
        <v>10</v>
      </c>
      <c r="H138" s="12">
        <v>50</v>
      </c>
      <c r="I138" s="12"/>
      <c r="J138" s="12"/>
      <c r="K138" s="12"/>
      <c r="L138" s="12"/>
      <c r="M138" s="12"/>
      <c r="N138" s="12"/>
      <c r="O138" s="12"/>
      <c r="P138" s="12"/>
      <c r="Q138" s="13"/>
      <c r="R138" s="12">
        <f t="shared" si="18"/>
        <v>0</v>
      </c>
      <c r="S138" s="12">
        <f t="shared" si="19"/>
        <v>0</v>
      </c>
      <c r="T138" s="57"/>
      <c r="U138" s="15">
        <v>0.08</v>
      </c>
      <c r="V138" s="15">
        <f t="shared" si="20"/>
        <v>0</v>
      </c>
    </row>
    <row r="139" spans="1:24" x14ac:dyDescent="0.2">
      <c r="A139" s="26" t="s">
        <v>451</v>
      </c>
      <c r="B139" s="36" t="s">
        <v>135</v>
      </c>
      <c r="C139" s="26">
        <v>90445810</v>
      </c>
      <c r="D139" s="36" t="s">
        <v>277</v>
      </c>
      <c r="E139" s="12" t="s">
        <v>63</v>
      </c>
      <c r="F139" s="12">
        <v>1200</v>
      </c>
      <c r="G139" s="12">
        <v>10</v>
      </c>
      <c r="H139" s="12">
        <v>50</v>
      </c>
      <c r="I139" s="12"/>
      <c r="J139" s="12"/>
      <c r="K139" s="12"/>
      <c r="L139" s="12"/>
      <c r="M139" s="12">
        <v>100</v>
      </c>
      <c r="N139" s="12"/>
      <c r="O139" s="12"/>
      <c r="P139" s="12"/>
      <c r="Q139" s="13"/>
      <c r="R139" s="12">
        <f t="shared" si="18"/>
        <v>100</v>
      </c>
      <c r="S139" s="12">
        <f t="shared" si="19"/>
        <v>2</v>
      </c>
      <c r="T139" s="57"/>
      <c r="U139" s="15">
        <v>0.08</v>
      </c>
      <c r="V139" s="15">
        <f t="shared" si="20"/>
        <v>0.16</v>
      </c>
    </row>
    <row r="140" spans="1:24" x14ac:dyDescent="0.2">
      <c r="A140" s="11" t="s">
        <v>238</v>
      </c>
      <c r="B140" s="11" t="s">
        <v>239</v>
      </c>
      <c r="C140" s="11" t="s">
        <v>238</v>
      </c>
      <c r="D140" s="11" t="s">
        <v>275</v>
      </c>
      <c r="E140" s="12">
        <v>25</v>
      </c>
      <c r="F140" s="12">
        <v>1524</v>
      </c>
      <c r="G140" s="12">
        <v>10</v>
      </c>
      <c r="H140" s="12">
        <v>50</v>
      </c>
      <c r="I140" s="12"/>
      <c r="J140" s="12"/>
      <c r="K140" s="12"/>
      <c r="L140" s="12"/>
      <c r="M140" s="12"/>
      <c r="N140" s="12"/>
      <c r="O140" s="12"/>
      <c r="P140" s="12"/>
      <c r="Q140" s="13"/>
      <c r="R140" s="12">
        <f t="shared" si="18"/>
        <v>0</v>
      </c>
      <c r="S140" s="12">
        <f t="shared" si="19"/>
        <v>0</v>
      </c>
      <c r="T140" s="57"/>
      <c r="U140" s="15">
        <v>0.08</v>
      </c>
      <c r="V140" s="15">
        <f t="shared" si="20"/>
        <v>0</v>
      </c>
    </row>
    <row r="141" spans="1:24" x14ac:dyDescent="0.2">
      <c r="A141" s="11" t="s">
        <v>164</v>
      </c>
      <c r="B141" s="11" t="s">
        <v>165</v>
      </c>
      <c r="C141" s="11" t="s">
        <v>164</v>
      </c>
      <c r="D141" s="11" t="s">
        <v>275</v>
      </c>
      <c r="E141" s="12">
        <v>25</v>
      </c>
      <c r="F141" s="12">
        <v>1800</v>
      </c>
      <c r="G141" s="12">
        <v>10</v>
      </c>
      <c r="H141" s="12">
        <v>50</v>
      </c>
      <c r="I141" s="12"/>
      <c r="J141" s="12"/>
      <c r="K141" s="12"/>
      <c r="L141" s="12"/>
      <c r="M141" s="12"/>
      <c r="N141" s="12"/>
      <c r="O141" s="12"/>
      <c r="P141" s="12"/>
      <c r="Q141" s="13"/>
      <c r="R141" s="12">
        <f t="shared" si="18"/>
        <v>0</v>
      </c>
      <c r="S141" s="12">
        <f t="shared" si="19"/>
        <v>0</v>
      </c>
      <c r="T141" s="57"/>
      <c r="U141" s="15">
        <v>0.12</v>
      </c>
      <c r="V141" s="15">
        <f t="shared" si="20"/>
        <v>0</v>
      </c>
    </row>
    <row r="142" spans="1:24" x14ac:dyDescent="0.2">
      <c r="A142" s="36" t="s">
        <v>227</v>
      </c>
      <c r="B142" s="36" t="s">
        <v>165</v>
      </c>
      <c r="C142" s="36">
        <v>90445900</v>
      </c>
      <c r="D142" s="36" t="s">
        <v>277</v>
      </c>
      <c r="E142" s="12">
        <v>25</v>
      </c>
      <c r="F142" s="12">
        <v>1800</v>
      </c>
      <c r="G142" s="12">
        <v>10</v>
      </c>
      <c r="H142" s="12">
        <v>50</v>
      </c>
      <c r="I142" s="12"/>
      <c r="J142" s="12"/>
      <c r="K142" s="12"/>
      <c r="L142" s="12"/>
      <c r="M142" s="12"/>
      <c r="N142" s="12"/>
      <c r="O142" s="12"/>
      <c r="P142" s="12"/>
      <c r="Q142" s="13"/>
      <c r="R142" s="12">
        <f t="shared" si="18"/>
        <v>0</v>
      </c>
      <c r="S142" s="12">
        <f t="shared" si="19"/>
        <v>0</v>
      </c>
      <c r="T142" s="57"/>
      <c r="U142" s="15">
        <v>0.12</v>
      </c>
      <c r="V142" s="15">
        <f t="shared" si="20"/>
        <v>0</v>
      </c>
      <c r="W142" s="43"/>
    </row>
    <row r="143" spans="1:24" x14ac:dyDescent="0.2">
      <c r="A143" s="36" t="s">
        <v>301</v>
      </c>
      <c r="B143" s="36" t="s">
        <v>302</v>
      </c>
      <c r="C143" s="36">
        <v>90446000</v>
      </c>
      <c r="D143" s="36" t="s">
        <v>277</v>
      </c>
      <c r="E143" s="12">
        <v>25</v>
      </c>
      <c r="F143" s="12">
        <v>2400</v>
      </c>
      <c r="G143" s="12">
        <v>10</v>
      </c>
      <c r="H143" s="12">
        <v>50</v>
      </c>
      <c r="I143" s="12"/>
      <c r="J143" s="12"/>
      <c r="K143" s="12"/>
      <c r="L143" s="12"/>
      <c r="M143" s="12"/>
      <c r="N143" s="12"/>
      <c r="O143" s="12"/>
      <c r="P143" s="12"/>
      <c r="Q143" s="13"/>
      <c r="R143" s="12">
        <f t="shared" si="18"/>
        <v>0</v>
      </c>
      <c r="S143" s="12">
        <f t="shared" si="19"/>
        <v>0</v>
      </c>
      <c r="T143" s="57"/>
      <c r="U143" s="15">
        <v>0.12</v>
      </c>
      <c r="V143" s="15">
        <f t="shared" si="20"/>
        <v>0</v>
      </c>
      <c r="W143" s="43"/>
    </row>
    <row r="144" spans="1:24" x14ac:dyDescent="0.2">
      <c r="A144" s="305"/>
      <c r="B144" s="305"/>
      <c r="C144" s="305"/>
      <c r="D144" s="305"/>
      <c r="E144" s="305"/>
      <c r="F144" s="305"/>
      <c r="G144" s="305"/>
      <c r="H144" s="305"/>
      <c r="I144" s="36">
        <f t="shared" ref="I144:S144" si="21">SUBTOTAL(9,I5:I143)</f>
        <v>5000</v>
      </c>
      <c r="J144" s="36">
        <f t="shared" si="21"/>
        <v>26080</v>
      </c>
      <c r="K144" s="36">
        <f t="shared" si="21"/>
        <v>31650</v>
      </c>
      <c r="L144" s="36">
        <f>SUBTOTAL(9,L5:L143)</f>
        <v>8770</v>
      </c>
      <c r="M144" s="36">
        <f t="shared" ref="M144:P144" si="22">SUBTOTAL(9,M5:M143)</f>
        <v>11670</v>
      </c>
      <c r="N144" s="36">
        <f t="shared" si="22"/>
        <v>5600</v>
      </c>
      <c r="O144" s="36">
        <f t="shared" si="22"/>
        <v>10170</v>
      </c>
      <c r="P144" s="36">
        <f t="shared" si="22"/>
        <v>13470</v>
      </c>
      <c r="Q144" s="36">
        <f t="shared" si="21"/>
        <v>0</v>
      </c>
      <c r="R144" s="36">
        <f t="shared" si="21"/>
        <v>112410</v>
      </c>
      <c r="S144" s="36">
        <f t="shared" si="21"/>
        <v>1307</v>
      </c>
      <c r="T144" s="59"/>
      <c r="U144" s="12"/>
      <c r="V144" s="36">
        <f>SUBTOTAL(9,V5:V143)</f>
        <v>88.509999999999991</v>
      </c>
      <c r="W144" s="3">
        <f>SUM(W13:W143)</f>
        <v>75.14</v>
      </c>
      <c r="X144" s="3">
        <f>SUM(X13:X143)</f>
        <v>100.00000000000001</v>
      </c>
    </row>
    <row r="145" spans="1:22" x14ac:dyDescent="0.2">
      <c r="A145" s="305"/>
      <c r="B145" s="305"/>
      <c r="C145" s="305"/>
      <c r="D145" s="305"/>
      <c r="E145" s="305"/>
      <c r="F145" s="305"/>
      <c r="G145" s="305"/>
      <c r="H145" s="305"/>
      <c r="I145" s="36">
        <v>30</v>
      </c>
      <c r="J145" s="36">
        <v>307</v>
      </c>
      <c r="K145" s="36">
        <v>376</v>
      </c>
      <c r="L145" s="36">
        <v>118</v>
      </c>
      <c r="M145" s="36">
        <v>189</v>
      </c>
      <c r="N145" s="36">
        <v>28</v>
      </c>
      <c r="O145" s="36">
        <v>124</v>
      </c>
      <c r="P145" s="36">
        <v>135</v>
      </c>
      <c r="Q145" s="36"/>
      <c r="R145" s="36"/>
      <c r="S145" s="36">
        <f>SUM(I145:Q145)</f>
        <v>1307</v>
      </c>
      <c r="V145" s="3">
        <f>V144/30</f>
        <v>2.950333333333333</v>
      </c>
    </row>
    <row r="146" spans="1:22" x14ac:dyDescent="0.2">
      <c r="A146" s="305"/>
      <c r="B146" s="305"/>
      <c r="C146" s="305"/>
      <c r="D146" s="305"/>
      <c r="E146" s="305"/>
      <c r="F146" s="305"/>
      <c r="G146" s="305"/>
      <c r="H146" s="305"/>
      <c r="I146" s="36">
        <v>1.74</v>
      </c>
      <c r="J146" s="36">
        <v>20.36</v>
      </c>
      <c r="K146" s="36">
        <v>24.56</v>
      </c>
      <c r="L146" s="36">
        <v>9.16</v>
      </c>
      <c r="M146" s="36">
        <v>13.36</v>
      </c>
      <c r="N146" s="36">
        <v>2</v>
      </c>
      <c r="O146" s="36">
        <v>8.89</v>
      </c>
      <c r="P146" s="36">
        <v>7.84</v>
      </c>
      <c r="Q146" s="36"/>
      <c r="R146" s="36"/>
      <c r="S146" s="36">
        <f>SUM(I146:Q146)</f>
        <v>87.91</v>
      </c>
    </row>
    <row r="147" spans="1:22" x14ac:dyDescent="0.2">
      <c r="A147" s="34"/>
      <c r="B147" s="34"/>
      <c r="C147" s="34"/>
      <c r="D147" s="34"/>
      <c r="E147" s="34"/>
      <c r="F147" s="34"/>
      <c r="G147" s="34"/>
      <c r="H147" s="34"/>
    </row>
    <row r="148" spans="1:22" x14ac:dyDescent="0.2">
      <c r="A148" s="28" t="s">
        <v>136</v>
      </c>
      <c r="B148" s="28" t="s">
        <v>136</v>
      </c>
      <c r="C148" s="30"/>
      <c r="D148" s="30"/>
      <c r="E148" s="8" t="s">
        <v>10</v>
      </c>
      <c r="F148" s="8" t="s">
        <v>137</v>
      </c>
      <c r="G148" s="300" t="s">
        <v>138</v>
      </c>
      <c r="H148" s="301"/>
      <c r="I148" s="20"/>
      <c r="J148" s="20"/>
      <c r="K148" s="20"/>
      <c r="L148" s="20"/>
      <c r="M148" s="20"/>
      <c r="N148" s="20"/>
      <c r="O148" s="20"/>
      <c r="P148" s="20"/>
      <c r="Q148" s="20"/>
      <c r="R148" s="12"/>
      <c r="S148" s="12"/>
      <c r="T148" s="35"/>
      <c r="U148" s="12"/>
      <c r="V148" s="15"/>
    </row>
    <row r="149" spans="1:22" x14ac:dyDescent="0.2">
      <c r="A149" s="36"/>
      <c r="B149" s="36"/>
      <c r="C149" s="36"/>
      <c r="D149" s="36"/>
      <c r="E149" s="8"/>
      <c r="F149" s="8"/>
      <c r="G149" s="8" t="s">
        <v>139</v>
      </c>
      <c r="H149" s="8" t="s">
        <v>140</v>
      </c>
      <c r="I149" s="8" t="s">
        <v>140</v>
      </c>
      <c r="J149" s="8" t="s">
        <v>140</v>
      </c>
      <c r="K149" s="8" t="s">
        <v>140</v>
      </c>
      <c r="L149" s="8" t="s">
        <v>140</v>
      </c>
      <c r="M149" s="8" t="s">
        <v>140</v>
      </c>
      <c r="N149" s="8" t="s">
        <v>140</v>
      </c>
      <c r="O149" s="8" t="s">
        <v>140</v>
      </c>
      <c r="P149" s="8" t="s">
        <v>140</v>
      </c>
      <c r="Q149" s="8" t="s">
        <v>140</v>
      </c>
      <c r="R149" s="36" t="s">
        <v>140</v>
      </c>
      <c r="S149" s="36" t="s">
        <v>12</v>
      </c>
      <c r="T149" s="37"/>
      <c r="U149" s="12"/>
      <c r="V149" s="15"/>
    </row>
    <row r="150" spans="1:22" x14ac:dyDescent="0.2">
      <c r="A150" s="38" t="s">
        <v>142</v>
      </c>
      <c r="B150" s="38" t="s">
        <v>143</v>
      </c>
      <c r="C150" s="38" t="s">
        <v>142</v>
      </c>
      <c r="D150" s="38" t="s">
        <v>142</v>
      </c>
      <c r="E150" s="12">
        <v>13</v>
      </c>
      <c r="F150" s="12">
        <v>25</v>
      </c>
      <c r="G150" s="12">
        <v>5</v>
      </c>
      <c r="H150" s="12">
        <v>125</v>
      </c>
      <c r="I150" s="12"/>
      <c r="J150" s="12"/>
      <c r="K150" s="12"/>
      <c r="L150" s="12"/>
      <c r="M150" s="12"/>
      <c r="N150" s="12"/>
      <c r="O150" s="12"/>
      <c r="P150" s="12"/>
      <c r="Q150" s="12"/>
      <c r="R150" s="12">
        <f>SUM(I150:Q150)</f>
        <v>0</v>
      </c>
      <c r="S150" s="12">
        <f>$R150/$H150</f>
        <v>0</v>
      </c>
      <c r="T150" s="39"/>
      <c r="U150" s="15">
        <v>0.09</v>
      </c>
      <c r="V150" s="15">
        <f>$S150*$U150</f>
        <v>0</v>
      </c>
    </row>
    <row r="151" spans="1:22" x14ac:dyDescent="0.2">
      <c r="A151" s="38" t="s">
        <v>144</v>
      </c>
      <c r="B151" s="38" t="s">
        <v>145</v>
      </c>
      <c r="C151" s="38" t="s">
        <v>144</v>
      </c>
      <c r="D151" s="38" t="s">
        <v>144</v>
      </c>
      <c r="E151" s="12">
        <v>19</v>
      </c>
      <c r="F151" s="12">
        <v>25</v>
      </c>
      <c r="G151" s="12">
        <v>5</v>
      </c>
      <c r="H151" s="12">
        <v>125</v>
      </c>
      <c r="I151" s="12"/>
      <c r="J151" s="12"/>
      <c r="K151" s="12"/>
      <c r="L151" s="12"/>
      <c r="M151" s="12"/>
      <c r="N151" s="12"/>
      <c r="O151" s="12"/>
      <c r="P151" s="12"/>
      <c r="Q151" s="12"/>
      <c r="R151" s="12">
        <f>SUM(I151:Q151)</f>
        <v>0</v>
      </c>
      <c r="S151" s="12">
        <f>$R151/$H151</f>
        <v>0</v>
      </c>
      <c r="T151" s="39"/>
      <c r="U151" s="15">
        <v>0.15</v>
      </c>
      <c r="V151" s="15">
        <f>$S151*$U151</f>
        <v>0</v>
      </c>
    </row>
    <row r="152" spans="1:22" x14ac:dyDescent="0.2">
      <c r="B152" s="3"/>
      <c r="I152" s="36">
        <f t="shared" ref="I152:Q152" si="23">SUM(I150:I151)</f>
        <v>0</v>
      </c>
      <c r="J152" s="36">
        <f t="shared" si="23"/>
        <v>0</v>
      </c>
      <c r="K152" s="36">
        <f t="shared" si="23"/>
        <v>0</v>
      </c>
      <c r="L152" s="36">
        <f t="shared" si="23"/>
        <v>0</v>
      </c>
      <c r="M152" s="36">
        <f t="shared" si="23"/>
        <v>0</v>
      </c>
      <c r="N152" s="36">
        <f t="shared" ref="N152:P152" si="24">SUM(N150:N151)</f>
        <v>0</v>
      </c>
      <c r="O152" s="36">
        <f t="shared" si="24"/>
        <v>0</v>
      </c>
      <c r="P152" s="36">
        <f t="shared" si="24"/>
        <v>0</v>
      </c>
      <c r="Q152" s="36">
        <f t="shared" si="23"/>
        <v>0</v>
      </c>
      <c r="R152" s="36">
        <f>SUBTOTAL(9,R150:R151)</f>
        <v>0</v>
      </c>
      <c r="S152" s="36">
        <f>SUBTOTAL(9,S150:S151)</f>
        <v>0</v>
      </c>
      <c r="T152" s="37"/>
      <c r="U152" s="12"/>
      <c r="V152" s="33">
        <f>SUBTOTAL(9,V150:V151)</f>
        <v>0</v>
      </c>
    </row>
    <row r="153" spans="1:22" x14ac:dyDescent="0.2">
      <c r="B153" s="3"/>
      <c r="I153" s="40"/>
      <c r="J153" s="40"/>
      <c r="K153" s="40"/>
      <c r="L153" s="40"/>
      <c r="M153" s="40"/>
      <c r="N153" s="40"/>
      <c r="O153" s="40"/>
      <c r="P153" s="40"/>
      <c r="Q153" s="40"/>
      <c r="R153" s="36">
        <v>0</v>
      </c>
      <c r="S153" s="36">
        <v>0</v>
      </c>
      <c r="T153" s="35"/>
      <c r="U153" s="12"/>
      <c r="V153" s="33">
        <v>0</v>
      </c>
    </row>
  </sheetData>
  <mergeCells count="11">
    <mergeCell ref="A109:B109"/>
    <mergeCell ref="A144:H144"/>
    <mergeCell ref="A145:H145"/>
    <mergeCell ref="A146:H146"/>
    <mergeCell ref="G148:H148"/>
    <mergeCell ref="U3:V3"/>
    <mergeCell ref="A1:H1"/>
    <mergeCell ref="A2:D2"/>
    <mergeCell ref="E2:H2"/>
    <mergeCell ref="G3:H3"/>
    <mergeCell ref="R3:S3"/>
  </mergeCells>
  <conditionalFormatting sqref="A5:P143">
    <cfRule type="expression" dxfId="368" priority="1">
      <formula>MOD(ROW(),2)</formula>
    </cfRule>
  </conditionalFormatting>
  <conditionalFormatting sqref="Q5:XFD143">
    <cfRule type="expression" dxfId="367" priority="3">
      <formula>MOD(ROW(),2)</formula>
    </cfRule>
  </conditionalFormatting>
  <conditionalFormatting sqref="R5:R143">
    <cfRule type="cellIs" dxfId="366" priority="5" operator="greaterThan">
      <formula>10000</formula>
    </cfRule>
  </conditionalFormatting>
  <conditionalFormatting sqref="R110:R143">
    <cfRule type="cellIs" dxfId="365" priority="6" operator="greaterThan">
      <formula>2000</formula>
    </cfRule>
  </conditionalFormatting>
  <conditionalFormatting sqref="V5:V108">
    <cfRule type="cellIs" dxfId="364" priority="4" operator="greaterThan">
      <formula>10</formula>
    </cfRule>
  </conditionalFormatting>
  <conditionalFormatting sqref="V139">
    <cfRule type="cellIs" dxfId="363" priority="2" operator="greaterThan">
      <formula>10</formula>
    </cfRule>
  </conditionalFormatting>
  <pageMargins left="0.25" right="0.25" top="0.75" bottom="0.75" header="0.3" footer="0.3"/>
  <pageSetup paperSize="9" scale="69" fitToHeight="0" orientation="landscape" r:id="rId1"/>
  <headerFooter alignWithMargins="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2">
    <pageSetUpPr fitToPage="1"/>
  </sheetPr>
  <dimension ref="A1:W153"/>
  <sheetViews>
    <sheetView zoomScaleNormal="100" workbookViewId="0">
      <pane xSplit="4" ySplit="4" topLeftCell="E5" activePane="bottomRight" state="frozen"/>
      <selection pane="topRight" activeCell="D1" sqref="D1"/>
      <selection pane="bottomLeft" activeCell="A4" sqref="A4"/>
      <selection pane="bottomRight" activeCell="E5" sqref="E5"/>
    </sheetView>
  </sheetViews>
  <sheetFormatPr defaultColWidth="9.140625" defaultRowHeight="12.75" x14ac:dyDescent="0.2"/>
  <cols>
    <col min="1" max="1" width="12.5703125" style="3" customWidth="1"/>
    <col min="2" max="2" width="14" style="41" customWidth="1"/>
    <col min="3" max="3" width="14" style="3" bestFit="1" customWidth="1"/>
    <col min="4" max="4" width="12.28515625" style="3" customWidth="1"/>
    <col min="5" max="5" width="7.85546875" style="3" customWidth="1"/>
    <col min="6" max="6" width="8.5703125" style="3" customWidth="1"/>
    <col min="7" max="7" width="6.140625" style="3" customWidth="1"/>
    <col min="8" max="8" width="6.42578125" style="3" customWidth="1"/>
    <col min="9" max="15" width="10.140625" style="3" customWidth="1"/>
    <col min="16" max="16" width="8.28515625" style="3" customWidth="1"/>
    <col min="17" max="17" width="10.7109375" style="3" bestFit="1" customWidth="1"/>
    <col min="18" max="18" width="8.28515625" style="3" bestFit="1" customWidth="1"/>
    <col min="19" max="20" width="9.42578125" style="3" customWidth="1"/>
    <col min="21" max="21" width="9.28515625" style="3" customWidth="1"/>
    <col min="22" max="16384" width="9.140625" style="3"/>
  </cols>
  <sheetData>
    <row r="1" spans="1:23" x14ac:dyDescent="0.2">
      <c r="A1" s="303" t="s">
        <v>281</v>
      </c>
      <c r="B1" s="303"/>
      <c r="C1" s="303"/>
      <c r="D1" s="303"/>
      <c r="E1" s="303"/>
      <c r="F1" s="303"/>
      <c r="G1" s="303"/>
      <c r="H1" s="303"/>
      <c r="I1" s="30" t="s">
        <v>480</v>
      </c>
      <c r="J1" s="30" t="s">
        <v>489</v>
      </c>
      <c r="K1" s="30" t="s">
        <v>494</v>
      </c>
      <c r="L1" s="30"/>
      <c r="M1" s="30"/>
      <c r="N1" s="30"/>
      <c r="O1" s="30"/>
      <c r="P1" s="20"/>
      <c r="Q1" s="20"/>
      <c r="R1" s="20"/>
    </row>
    <row r="2" spans="1:23" x14ac:dyDescent="0.2">
      <c r="A2" s="303" t="s">
        <v>495</v>
      </c>
      <c r="B2" s="303"/>
      <c r="C2" s="303"/>
      <c r="D2" s="303"/>
      <c r="E2" s="303"/>
      <c r="F2" s="303"/>
      <c r="G2" s="303"/>
      <c r="H2" s="303"/>
      <c r="I2" s="10"/>
      <c r="J2" s="10"/>
      <c r="K2" s="10"/>
      <c r="L2" s="10"/>
      <c r="M2" s="10"/>
      <c r="N2" s="10"/>
      <c r="O2" s="10"/>
      <c r="P2" s="8"/>
      <c r="Q2" s="8"/>
      <c r="R2" s="8"/>
      <c r="S2" s="29"/>
      <c r="T2" s="29"/>
      <c r="U2" s="30"/>
    </row>
    <row r="3" spans="1:23" x14ac:dyDescent="0.2">
      <c r="A3" s="8" t="s">
        <v>0</v>
      </c>
      <c r="B3" s="8" t="s">
        <v>1</v>
      </c>
      <c r="C3" s="8" t="s">
        <v>2</v>
      </c>
      <c r="D3" s="8" t="s">
        <v>274</v>
      </c>
      <c r="E3" s="8" t="s">
        <v>3</v>
      </c>
      <c r="F3" s="8" t="s">
        <v>4</v>
      </c>
      <c r="G3" s="302" t="s">
        <v>5</v>
      </c>
      <c r="H3" s="302"/>
      <c r="I3" s="31" t="s">
        <v>457</v>
      </c>
      <c r="J3" s="31" t="s">
        <v>460</v>
      </c>
      <c r="K3" s="31" t="s">
        <v>465</v>
      </c>
      <c r="L3" s="31" t="s">
        <v>472</v>
      </c>
      <c r="M3" s="31" t="s">
        <v>482</v>
      </c>
      <c r="N3" s="31" t="s">
        <v>485</v>
      </c>
      <c r="O3" s="31" t="s">
        <v>491</v>
      </c>
      <c r="P3" s="36"/>
      <c r="Q3" s="302" t="s">
        <v>6</v>
      </c>
      <c r="R3" s="302"/>
      <c r="S3" s="55"/>
      <c r="T3" s="300" t="s">
        <v>7</v>
      </c>
      <c r="U3" s="301"/>
    </row>
    <row r="4" spans="1:23" x14ac:dyDescent="0.2">
      <c r="A4" s="36" t="s">
        <v>8</v>
      </c>
      <c r="B4" s="36"/>
      <c r="C4" s="36"/>
      <c r="D4" s="36"/>
      <c r="E4" s="7" t="s">
        <v>9</v>
      </c>
      <c r="F4" s="36" t="s">
        <v>10</v>
      </c>
      <c r="G4" s="8" t="s">
        <v>11</v>
      </c>
      <c r="H4" s="8" t="s">
        <v>12</v>
      </c>
      <c r="I4" s="36" t="s">
        <v>458</v>
      </c>
      <c r="J4" s="36" t="s">
        <v>461</v>
      </c>
      <c r="K4" s="36" t="s">
        <v>466</v>
      </c>
      <c r="L4" s="36" t="s">
        <v>473</v>
      </c>
      <c r="M4" s="36" t="s">
        <v>483</v>
      </c>
      <c r="N4" s="36" t="s">
        <v>486</v>
      </c>
      <c r="O4" s="36" t="s">
        <v>492</v>
      </c>
      <c r="P4" s="36"/>
      <c r="Q4" s="8" t="s">
        <v>13</v>
      </c>
      <c r="R4" s="8" t="s">
        <v>12</v>
      </c>
      <c r="S4" s="56"/>
      <c r="T4" s="10" t="s">
        <v>14</v>
      </c>
      <c r="U4" s="10" t="s">
        <v>15</v>
      </c>
    </row>
    <row r="5" spans="1:23" x14ac:dyDescent="0.2">
      <c r="A5" s="11" t="s">
        <v>383</v>
      </c>
      <c r="B5" s="11" t="s">
        <v>384</v>
      </c>
      <c r="C5" s="11" t="s">
        <v>383</v>
      </c>
      <c r="D5" s="11" t="s">
        <v>275</v>
      </c>
      <c r="E5" s="12">
        <v>15</v>
      </c>
      <c r="F5" s="12">
        <v>225</v>
      </c>
      <c r="G5" s="12">
        <v>10</v>
      </c>
      <c r="H5" s="12">
        <v>400</v>
      </c>
      <c r="I5" s="12"/>
      <c r="J5" s="12"/>
      <c r="K5" s="12"/>
      <c r="L5" s="12"/>
      <c r="M5" s="12"/>
      <c r="N5" s="12"/>
      <c r="O5" s="12"/>
      <c r="P5" s="13"/>
      <c r="Q5" s="12">
        <f t="shared" ref="Q5:Q19" si="0">SUM(I5:P5)</f>
        <v>0</v>
      </c>
      <c r="R5" s="12">
        <f t="shared" ref="R5:R19" si="1">$Q5/$H5</f>
        <v>0</v>
      </c>
      <c r="S5" s="57"/>
      <c r="T5" s="15">
        <v>0.06</v>
      </c>
      <c r="U5" s="15">
        <f t="shared" ref="U5:U19" si="2">$R5*$T5</f>
        <v>0</v>
      </c>
      <c r="V5" s="43">
        <f>SUM(U5:U19)</f>
        <v>11.120000000000001</v>
      </c>
      <c r="W5" s="3">
        <f>V5*100/$V$144</f>
        <v>16.127628716461199</v>
      </c>
    </row>
    <row r="6" spans="1:23" x14ac:dyDescent="0.2">
      <c r="A6" s="11" t="s">
        <v>385</v>
      </c>
      <c r="B6" s="11" t="s">
        <v>386</v>
      </c>
      <c r="C6" s="11" t="s">
        <v>385</v>
      </c>
      <c r="D6" s="11" t="s">
        <v>275</v>
      </c>
      <c r="E6" s="12">
        <v>15</v>
      </c>
      <c r="F6" s="12">
        <v>300</v>
      </c>
      <c r="G6" s="12">
        <v>10</v>
      </c>
      <c r="H6" s="12">
        <v>300</v>
      </c>
      <c r="I6" s="12"/>
      <c r="J6" s="12"/>
      <c r="K6" s="12"/>
      <c r="L6" s="12"/>
      <c r="M6" s="12"/>
      <c r="N6" s="12"/>
      <c r="O6" s="12"/>
      <c r="P6" s="13"/>
      <c r="Q6" s="12">
        <f t="shared" si="0"/>
        <v>0</v>
      </c>
      <c r="R6" s="12">
        <f t="shared" si="1"/>
        <v>0</v>
      </c>
      <c r="S6" s="57"/>
      <c r="T6" s="15">
        <v>0.06</v>
      </c>
      <c r="U6" s="15">
        <f t="shared" si="2"/>
        <v>0</v>
      </c>
      <c r="V6" s="43"/>
    </row>
    <row r="7" spans="1:23" x14ac:dyDescent="0.2">
      <c r="A7" s="36" t="s">
        <v>387</v>
      </c>
      <c r="B7" s="36" t="s">
        <v>259</v>
      </c>
      <c r="C7" s="31" t="s">
        <v>388</v>
      </c>
      <c r="D7" s="36" t="s">
        <v>277</v>
      </c>
      <c r="E7" s="12" t="s">
        <v>167</v>
      </c>
      <c r="F7" s="12">
        <v>300</v>
      </c>
      <c r="G7" s="12">
        <v>10</v>
      </c>
      <c r="H7" s="12">
        <v>300</v>
      </c>
      <c r="I7" s="12"/>
      <c r="J7" s="12"/>
      <c r="K7" s="12"/>
      <c r="L7" s="12"/>
      <c r="M7" s="12"/>
      <c r="N7" s="12"/>
      <c r="O7" s="12"/>
      <c r="P7" s="13"/>
      <c r="Q7" s="12">
        <f t="shared" si="0"/>
        <v>0</v>
      </c>
      <c r="R7" s="12">
        <f t="shared" si="1"/>
        <v>0</v>
      </c>
      <c r="S7" s="57"/>
      <c r="T7" s="15">
        <v>0.06</v>
      </c>
      <c r="U7" s="15">
        <f t="shared" si="2"/>
        <v>0</v>
      </c>
      <c r="V7" s="43"/>
    </row>
    <row r="8" spans="1:23" x14ac:dyDescent="0.2">
      <c r="A8" s="11" t="s">
        <v>258</v>
      </c>
      <c r="B8" s="11" t="s">
        <v>259</v>
      </c>
      <c r="C8" s="11" t="s">
        <v>258</v>
      </c>
      <c r="D8" s="11" t="s">
        <v>275</v>
      </c>
      <c r="E8" s="12">
        <v>15</v>
      </c>
      <c r="F8" s="12">
        <v>375</v>
      </c>
      <c r="G8" s="12">
        <v>10</v>
      </c>
      <c r="H8" s="12">
        <v>200</v>
      </c>
      <c r="I8" s="12"/>
      <c r="J8" s="12"/>
      <c r="K8" s="12"/>
      <c r="L8" s="12"/>
      <c r="M8" s="12"/>
      <c r="N8" s="12"/>
      <c r="O8" s="12"/>
      <c r="P8" s="13"/>
      <c r="Q8" s="12">
        <f t="shared" si="0"/>
        <v>0</v>
      </c>
      <c r="R8" s="12">
        <f t="shared" si="1"/>
        <v>0</v>
      </c>
      <c r="S8" s="57"/>
      <c r="T8" s="15">
        <v>0.06</v>
      </c>
      <c r="U8" s="15">
        <f t="shared" si="2"/>
        <v>0</v>
      </c>
      <c r="V8" s="43"/>
    </row>
    <row r="9" spans="1:23" x14ac:dyDescent="0.2">
      <c r="A9" s="11" t="s">
        <v>26</v>
      </c>
      <c r="B9" s="11" t="s">
        <v>27</v>
      </c>
      <c r="C9" s="11" t="s">
        <v>26</v>
      </c>
      <c r="D9" s="11" t="s">
        <v>275</v>
      </c>
      <c r="E9" s="12">
        <v>15</v>
      </c>
      <c r="F9" s="12">
        <v>457</v>
      </c>
      <c r="G9" s="12">
        <v>10</v>
      </c>
      <c r="H9" s="12">
        <v>200</v>
      </c>
      <c r="I9" s="12">
        <v>4000</v>
      </c>
      <c r="J9" s="12">
        <v>5000</v>
      </c>
      <c r="K9" s="12">
        <v>5000</v>
      </c>
      <c r="L9" s="12"/>
      <c r="M9" s="12"/>
      <c r="N9" s="12"/>
      <c r="O9" s="12"/>
      <c r="P9" s="13"/>
      <c r="Q9" s="12">
        <f t="shared" si="0"/>
        <v>14000</v>
      </c>
      <c r="R9" s="12">
        <f t="shared" si="1"/>
        <v>70</v>
      </c>
      <c r="S9" s="57"/>
      <c r="T9" s="15">
        <v>0.05</v>
      </c>
      <c r="U9" s="15">
        <f t="shared" si="2"/>
        <v>3.5</v>
      </c>
    </row>
    <row r="10" spans="1:23" x14ac:dyDescent="0.2">
      <c r="A10" s="36" t="s">
        <v>169</v>
      </c>
      <c r="B10" s="36" t="s">
        <v>27</v>
      </c>
      <c r="C10" s="36">
        <v>90441400</v>
      </c>
      <c r="D10" s="36" t="s">
        <v>277</v>
      </c>
      <c r="E10" s="12" t="s">
        <v>167</v>
      </c>
      <c r="F10" s="12">
        <v>450</v>
      </c>
      <c r="G10" s="12">
        <v>10</v>
      </c>
      <c r="H10" s="12">
        <v>200</v>
      </c>
      <c r="I10" s="12"/>
      <c r="J10" s="12"/>
      <c r="K10" s="12">
        <v>1000</v>
      </c>
      <c r="L10" s="12"/>
      <c r="M10" s="12"/>
      <c r="N10" s="12"/>
      <c r="O10" s="12"/>
      <c r="P10" s="13"/>
      <c r="Q10" s="12">
        <f t="shared" si="0"/>
        <v>1000</v>
      </c>
      <c r="R10" s="12">
        <f t="shared" si="1"/>
        <v>5</v>
      </c>
      <c r="S10" s="57"/>
      <c r="T10" s="15">
        <v>0.05</v>
      </c>
      <c r="U10" s="15">
        <f t="shared" si="2"/>
        <v>0.25</v>
      </c>
    </row>
    <row r="11" spans="1:23" x14ac:dyDescent="0.2">
      <c r="A11" s="11" t="s">
        <v>24</v>
      </c>
      <c r="B11" s="11" t="s">
        <v>25</v>
      </c>
      <c r="C11" s="11" t="s">
        <v>24</v>
      </c>
      <c r="D11" s="11" t="s">
        <v>275</v>
      </c>
      <c r="E11" s="12">
        <v>15</v>
      </c>
      <c r="F11" s="12">
        <v>610</v>
      </c>
      <c r="G11" s="12">
        <v>10</v>
      </c>
      <c r="H11" s="12">
        <v>100</v>
      </c>
      <c r="I11" s="12"/>
      <c r="J11" s="12">
        <v>5000</v>
      </c>
      <c r="K11" s="12">
        <v>3000</v>
      </c>
      <c r="L11" s="12"/>
      <c r="M11" s="12"/>
      <c r="N11" s="12"/>
      <c r="O11" s="12"/>
      <c r="P11" s="13"/>
      <c r="Q11" s="12">
        <f t="shared" si="0"/>
        <v>8000</v>
      </c>
      <c r="R11" s="12">
        <f t="shared" si="1"/>
        <v>80</v>
      </c>
      <c r="S11" s="57"/>
      <c r="T11" s="15">
        <v>0.04</v>
      </c>
      <c r="U11" s="15">
        <f t="shared" si="2"/>
        <v>3.2</v>
      </c>
    </row>
    <row r="12" spans="1:23" x14ac:dyDescent="0.2">
      <c r="A12" s="36" t="s">
        <v>168</v>
      </c>
      <c r="B12" s="36" t="s">
        <v>25</v>
      </c>
      <c r="C12" s="36">
        <v>90441600</v>
      </c>
      <c r="D12" s="36" t="s">
        <v>277</v>
      </c>
      <c r="E12" s="12" t="s">
        <v>167</v>
      </c>
      <c r="F12" s="12">
        <v>600</v>
      </c>
      <c r="G12" s="12">
        <v>10</v>
      </c>
      <c r="H12" s="12">
        <v>100</v>
      </c>
      <c r="I12" s="12"/>
      <c r="J12" s="12">
        <v>500</v>
      </c>
      <c r="K12" s="12"/>
      <c r="L12" s="12"/>
      <c r="M12" s="12"/>
      <c r="N12" s="12"/>
      <c r="O12" s="12"/>
      <c r="P12" s="13"/>
      <c r="Q12" s="12">
        <f t="shared" si="0"/>
        <v>500</v>
      </c>
      <c r="R12" s="12">
        <f t="shared" si="1"/>
        <v>5</v>
      </c>
      <c r="S12" s="57"/>
      <c r="T12" s="15">
        <v>0.04</v>
      </c>
      <c r="U12" s="15">
        <f t="shared" si="2"/>
        <v>0.2</v>
      </c>
    </row>
    <row r="13" spans="1:23" x14ac:dyDescent="0.2">
      <c r="A13" s="11" t="s">
        <v>150</v>
      </c>
      <c r="B13" s="11" t="s">
        <v>151</v>
      </c>
      <c r="C13" s="11" t="s">
        <v>150</v>
      </c>
      <c r="D13" s="11" t="s">
        <v>275</v>
      </c>
      <c r="E13" s="12">
        <v>15</v>
      </c>
      <c r="F13" s="12">
        <v>760</v>
      </c>
      <c r="G13" s="12">
        <v>10</v>
      </c>
      <c r="H13" s="12">
        <v>100</v>
      </c>
      <c r="I13" s="12"/>
      <c r="J13" s="12">
        <v>500</v>
      </c>
      <c r="K13" s="12">
        <v>500</v>
      </c>
      <c r="L13" s="12"/>
      <c r="M13" s="12"/>
      <c r="N13" s="12"/>
      <c r="O13" s="12"/>
      <c r="P13" s="13"/>
      <c r="Q13" s="12">
        <f t="shared" si="0"/>
        <v>1000</v>
      </c>
      <c r="R13" s="12">
        <f t="shared" si="1"/>
        <v>10</v>
      </c>
      <c r="S13" s="57"/>
      <c r="T13" s="15">
        <v>0.04</v>
      </c>
      <c r="U13" s="15">
        <f t="shared" si="2"/>
        <v>0.4</v>
      </c>
    </row>
    <row r="14" spans="1:23" x14ac:dyDescent="0.2">
      <c r="A14" s="11" t="s">
        <v>20</v>
      </c>
      <c r="B14" s="11" t="s">
        <v>21</v>
      </c>
      <c r="C14" s="11" t="s">
        <v>20</v>
      </c>
      <c r="D14" s="11" t="s">
        <v>275</v>
      </c>
      <c r="E14" s="12">
        <v>15</v>
      </c>
      <c r="F14" s="12">
        <v>915</v>
      </c>
      <c r="G14" s="12">
        <v>10</v>
      </c>
      <c r="H14" s="12">
        <v>100</v>
      </c>
      <c r="I14" s="12"/>
      <c r="J14" s="12">
        <v>1300</v>
      </c>
      <c r="K14" s="12">
        <v>2000</v>
      </c>
      <c r="L14" s="12"/>
      <c r="M14" s="12"/>
      <c r="N14" s="12"/>
      <c r="O14" s="12"/>
      <c r="P14" s="13"/>
      <c r="Q14" s="12">
        <f t="shared" si="0"/>
        <v>3300</v>
      </c>
      <c r="R14" s="12">
        <f t="shared" si="1"/>
        <v>33</v>
      </c>
      <c r="S14" s="57"/>
      <c r="T14" s="15">
        <v>0.05</v>
      </c>
      <c r="U14" s="15">
        <f t="shared" si="2"/>
        <v>1.6500000000000001</v>
      </c>
    </row>
    <row r="15" spans="1:23" x14ac:dyDescent="0.2">
      <c r="A15" s="13" t="s">
        <v>166</v>
      </c>
      <c r="B15" s="13" t="s">
        <v>21</v>
      </c>
      <c r="C15" s="13">
        <v>90441800</v>
      </c>
      <c r="D15" s="36" t="s">
        <v>277</v>
      </c>
      <c r="E15" s="12" t="s">
        <v>167</v>
      </c>
      <c r="F15" s="12">
        <v>900</v>
      </c>
      <c r="G15" s="12">
        <v>10</v>
      </c>
      <c r="H15" s="12">
        <v>100</v>
      </c>
      <c r="I15" s="12"/>
      <c r="J15" s="12">
        <v>1000</v>
      </c>
      <c r="K15" s="12">
        <v>1000</v>
      </c>
      <c r="L15" s="12"/>
      <c r="M15" s="12"/>
      <c r="N15" s="12"/>
      <c r="O15" s="12"/>
      <c r="P15" s="13"/>
      <c r="Q15" s="12">
        <f t="shared" si="0"/>
        <v>2000</v>
      </c>
      <c r="R15" s="12">
        <f t="shared" si="1"/>
        <v>20</v>
      </c>
      <c r="S15" s="57"/>
      <c r="T15" s="15">
        <v>0.05</v>
      </c>
      <c r="U15" s="15">
        <f t="shared" si="2"/>
        <v>1</v>
      </c>
    </row>
    <row r="16" spans="1:23" x14ac:dyDescent="0.2">
      <c r="A16" s="11" t="s">
        <v>16</v>
      </c>
      <c r="B16" s="11" t="s">
        <v>17</v>
      </c>
      <c r="C16" s="11" t="s">
        <v>16</v>
      </c>
      <c r="D16" s="11" t="s">
        <v>275</v>
      </c>
      <c r="E16" s="12">
        <v>15</v>
      </c>
      <c r="F16" s="12">
        <v>1220</v>
      </c>
      <c r="G16" s="12">
        <v>10</v>
      </c>
      <c r="H16" s="12">
        <v>50</v>
      </c>
      <c r="I16" s="12"/>
      <c r="J16" s="12">
        <v>1150</v>
      </c>
      <c r="K16" s="12"/>
      <c r="L16" s="12"/>
      <c r="M16" s="12"/>
      <c r="N16" s="12"/>
      <c r="O16" s="12"/>
      <c r="P16" s="13"/>
      <c r="Q16" s="12">
        <f t="shared" si="0"/>
        <v>1150</v>
      </c>
      <c r="R16" s="12">
        <f t="shared" si="1"/>
        <v>23</v>
      </c>
      <c r="S16" s="57"/>
      <c r="T16" s="15">
        <v>0.04</v>
      </c>
      <c r="U16" s="15">
        <f t="shared" si="2"/>
        <v>0.92</v>
      </c>
    </row>
    <row r="17" spans="1:23" x14ac:dyDescent="0.2">
      <c r="A17" s="11" t="s">
        <v>148</v>
      </c>
      <c r="B17" s="11" t="s">
        <v>149</v>
      </c>
      <c r="C17" s="11" t="s">
        <v>148</v>
      </c>
      <c r="D17" s="11" t="s">
        <v>275</v>
      </c>
      <c r="E17" s="12">
        <v>15</v>
      </c>
      <c r="F17" s="12">
        <v>1524</v>
      </c>
      <c r="G17" s="12">
        <v>10</v>
      </c>
      <c r="H17" s="12">
        <v>50</v>
      </c>
      <c r="I17" s="12"/>
      <c r="J17" s="12"/>
      <c r="K17" s="12"/>
      <c r="L17" s="12"/>
      <c r="M17" s="12"/>
      <c r="N17" s="12"/>
      <c r="O17" s="12"/>
      <c r="P17" s="13"/>
      <c r="Q17" s="12">
        <f t="shared" si="0"/>
        <v>0</v>
      </c>
      <c r="R17" s="12">
        <f t="shared" si="1"/>
        <v>0</v>
      </c>
      <c r="S17" s="57"/>
      <c r="T17" s="15">
        <v>0.05</v>
      </c>
      <c r="U17" s="15">
        <f t="shared" si="2"/>
        <v>0</v>
      </c>
    </row>
    <row r="18" spans="1:23" x14ac:dyDescent="0.2">
      <c r="A18" s="11" t="s">
        <v>146</v>
      </c>
      <c r="B18" s="11" t="s">
        <v>147</v>
      </c>
      <c r="C18" s="11" t="s">
        <v>146</v>
      </c>
      <c r="D18" s="11" t="s">
        <v>275</v>
      </c>
      <c r="E18" s="12">
        <v>15</v>
      </c>
      <c r="F18" s="12">
        <v>1800</v>
      </c>
      <c r="G18" s="12">
        <v>10</v>
      </c>
      <c r="H18" s="12">
        <v>50</v>
      </c>
      <c r="I18" s="12"/>
      <c r="J18" s="12"/>
      <c r="K18" s="12"/>
      <c r="L18" s="12"/>
      <c r="M18" s="12"/>
      <c r="N18" s="12"/>
      <c r="O18" s="12"/>
      <c r="P18" s="13"/>
      <c r="Q18" s="12">
        <f t="shared" si="0"/>
        <v>0</v>
      </c>
      <c r="R18" s="12">
        <f t="shared" si="1"/>
        <v>0</v>
      </c>
      <c r="S18" s="57"/>
      <c r="T18" s="15">
        <v>0.06</v>
      </c>
      <c r="U18" s="15">
        <f t="shared" si="2"/>
        <v>0</v>
      </c>
    </row>
    <row r="19" spans="1:23" x14ac:dyDescent="0.2">
      <c r="A19" s="11" t="s">
        <v>353</v>
      </c>
      <c r="B19" s="11" t="s">
        <v>354</v>
      </c>
      <c r="C19" s="11" t="s">
        <v>146</v>
      </c>
      <c r="D19" s="11" t="s">
        <v>275</v>
      </c>
      <c r="E19" s="12">
        <v>15</v>
      </c>
      <c r="F19" s="12">
        <v>2100</v>
      </c>
      <c r="G19" s="12">
        <v>10</v>
      </c>
      <c r="H19" s="12">
        <v>50</v>
      </c>
      <c r="I19" s="12"/>
      <c r="J19" s="12"/>
      <c r="K19" s="12"/>
      <c r="L19" s="12"/>
      <c r="M19" s="12"/>
      <c r="N19" s="12"/>
      <c r="O19" s="12"/>
      <c r="P19" s="13"/>
      <c r="Q19" s="12">
        <f t="shared" si="0"/>
        <v>0</v>
      </c>
      <c r="R19" s="12">
        <f t="shared" si="1"/>
        <v>0</v>
      </c>
      <c r="S19" s="57"/>
      <c r="T19" s="15">
        <v>0.06</v>
      </c>
      <c r="U19" s="15">
        <f t="shared" si="2"/>
        <v>0</v>
      </c>
    </row>
    <row r="20" spans="1:23" ht="15" x14ac:dyDescent="0.2">
      <c r="A20" s="60" t="s">
        <v>28</v>
      </c>
      <c r="B20" s="60"/>
      <c r="C20" s="60"/>
      <c r="D20" s="60"/>
      <c r="E20" s="60"/>
      <c r="F20" s="12"/>
      <c r="G20" s="20"/>
      <c r="H20" s="20"/>
      <c r="I20" s="12"/>
      <c r="J20" s="12"/>
      <c r="K20" s="12"/>
      <c r="L20" s="12"/>
      <c r="M20" s="12"/>
      <c r="N20" s="12"/>
      <c r="O20" s="12"/>
      <c r="P20" s="21"/>
      <c r="Q20" s="12"/>
      <c r="R20" s="12"/>
      <c r="S20" s="57"/>
      <c r="T20" s="12"/>
      <c r="U20" s="15"/>
    </row>
    <row r="21" spans="1:23" x14ac:dyDescent="0.2">
      <c r="A21" s="11" t="s">
        <v>260</v>
      </c>
      <c r="B21" s="11" t="s">
        <v>229</v>
      </c>
      <c r="C21" s="11" t="s">
        <v>260</v>
      </c>
      <c r="D21" s="11" t="s">
        <v>275</v>
      </c>
      <c r="E21" s="12">
        <v>20</v>
      </c>
      <c r="F21" s="12">
        <v>100</v>
      </c>
      <c r="G21" s="12">
        <v>10</v>
      </c>
      <c r="H21" s="12">
        <v>500</v>
      </c>
      <c r="I21" s="12"/>
      <c r="J21" s="12"/>
      <c r="K21" s="12"/>
      <c r="L21" s="12"/>
      <c r="M21" s="12"/>
      <c r="N21" s="12"/>
      <c r="O21" s="12"/>
      <c r="P21" s="13"/>
      <c r="Q21" s="12">
        <f t="shared" ref="Q21:Q37" si="3">SUM(I21:P21)</f>
        <v>0</v>
      </c>
      <c r="R21" s="12">
        <f t="shared" ref="R21:R37" si="4">$Q21/$H21</f>
        <v>0</v>
      </c>
      <c r="S21" s="57"/>
      <c r="T21" s="15">
        <v>0.06</v>
      </c>
      <c r="U21" s="15">
        <f t="shared" ref="U21:U37" si="5">$R21*$T21</f>
        <v>0</v>
      </c>
      <c r="V21" s="43">
        <f>SUM(U21:U37)</f>
        <v>8.4599999999999991</v>
      </c>
      <c r="W21" s="3">
        <f>V21*100/$V$144</f>
        <v>12.269760696156631</v>
      </c>
    </row>
    <row r="22" spans="1:23" x14ac:dyDescent="0.2">
      <c r="A22" s="36" t="s">
        <v>228</v>
      </c>
      <c r="B22" s="36" t="s">
        <v>229</v>
      </c>
      <c r="C22" s="36">
        <v>90442100</v>
      </c>
      <c r="D22" s="36" t="s">
        <v>277</v>
      </c>
      <c r="E22" s="12" t="s">
        <v>46</v>
      </c>
      <c r="F22" s="12">
        <v>100</v>
      </c>
      <c r="G22" s="12">
        <v>10</v>
      </c>
      <c r="H22" s="12">
        <v>500</v>
      </c>
      <c r="I22" s="12"/>
      <c r="J22" s="12"/>
      <c r="K22" s="12"/>
      <c r="L22" s="12"/>
      <c r="M22" s="12"/>
      <c r="N22" s="12"/>
      <c r="O22" s="12"/>
      <c r="P22" s="13"/>
      <c r="Q22" s="12">
        <f t="shared" si="3"/>
        <v>0</v>
      </c>
      <c r="R22" s="12">
        <f t="shared" si="4"/>
        <v>0</v>
      </c>
      <c r="S22" s="57"/>
      <c r="T22" s="15">
        <v>0.06</v>
      </c>
      <c r="U22" s="15">
        <f t="shared" si="5"/>
        <v>0</v>
      </c>
      <c r="V22" s="43"/>
    </row>
    <row r="23" spans="1:23" x14ac:dyDescent="0.2">
      <c r="A23" s="36" t="s">
        <v>172</v>
      </c>
      <c r="B23" s="36" t="s">
        <v>173</v>
      </c>
      <c r="C23" s="36">
        <v>90447000</v>
      </c>
      <c r="D23" s="36" t="s">
        <v>277</v>
      </c>
      <c r="E23" s="12" t="s">
        <v>46</v>
      </c>
      <c r="F23" s="12">
        <v>240</v>
      </c>
      <c r="G23" s="12">
        <v>10</v>
      </c>
      <c r="H23" s="12">
        <v>250</v>
      </c>
      <c r="I23" s="12"/>
      <c r="J23" s="12"/>
      <c r="K23" s="12"/>
      <c r="L23" s="12"/>
      <c r="M23" s="12"/>
      <c r="N23" s="12">
        <v>5000</v>
      </c>
      <c r="O23" s="12">
        <v>2000</v>
      </c>
      <c r="P23" s="13"/>
      <c r="Q23" s="12">
        <f t="shared" si="3"/>
        <v>7000</v>
      </c>
      <c r="R23" s="12">
        <f t="shared" si="4"/>
        <v>28</v>
      </c>
      <c r="S23" s="57"/>
      <c r="T23" s="15">
        <v>0.06</v>
      </c>
      <c r="U23" s="15">
        <f t="shared" si="5"/>
        <v>1.68</v>
      </c>
    </row>
    <row r="24" spans="1:23" x14ac:dyDescent="0.2">
      <c r="A24" s="11" t="s">
        <v>389</v>
      </c>
      <c r="B24" s="11" t="s">
        <v>390</v>
      </c>
      <c r="C24" s="11" t="s">
        <v>389</v>
      </c>
      <c r="D24" s="11" t="s">
        <v>275</v>
      </c>
      <c r="E24" s="12">
        <v>20</v>
      </c>
      <c r="F24" s="12">
        <v>300</v>
      </c>
      <c r="G24" s="12">
        <v>10</v>
      </c>
      <c r="H24" s="12">
        <v>200</v>
      </c>
      <c r="I24" s="12"/>
      <c r="J24" s="12"/>
      <c r="K24" s="12"/>
      <c r="L24" s="12"/>
      <c r="M24" s="12"/>
      <c r="N24" s="12"/>
      <c r="O24" s="12"/>
      <c r="P24" s="13"/>
      <c r="Q24" s="12">
        <f t="shared" si="3"/>
        <v>0</v>
      </c>
      <c r="R24" s="12">
        <f t="shared" si="4"/>
        <v>0</v>
      </c>
      <c r="S24" s="57"/>
      <c r="T24" s="15">
        <v>0.06</v>
      </c>
      <c r="U24" s="15">
        <f t="shared" si="5"/>
        <v>0</v>
      </c>
    </row>
    <row r="25" spans="1:23" x14ac:dyDescent="0.2">
      <c r="A25" s="11" t="s">
        <v>50</v>
      </c>
      <c r="B25" s="11" t="s">
        <v>51</v>
      </c>
      <c r="C25" s="11" t="s">
        <v>50</v>
      </c>
      <c r="D25" s="11" t="s">
        <v>275</v>
      </c>
      <c r="E25" s="12">
        <v>20</v>
      </c>
      <c r="F25" s="12">
        <v>457</v>
      </c>
      <c r="G25" s="12">
        <v>10</v>
      </c>
      <c r="H25" s="12">
        <v>100</v>
      </c>
      <c r="I25" s="12"/>
      <c r="J25" s="12"/>
      <c r="K25" s="12">
        <v>500</v>
      </c>
      <c r="L25" s="12"/>
      <c r="M25" s="12"/>
      <c r="N25" s="12"/>
      <c r="O25" s="12"/>
      <c r="P25" s="13"/>
      <c r="Q25" s="12">
        <f t="shared" si="3"/>
        <v>500</v>
      </c>
      <c r="R25" s="12">
        <f t="shared" si="4"/>
        <v>5</v>
      </c>
      <c r="S25" s="57"/>
      <c r="T25" s="15">
        <v>0.04</v>
      </c>
      <c r="U25" s="15">
        <f t="shared" si="5"/>
        <v>0.2</v>
      </c>
    </row>
    <row r="26" spans="1:23" x14ac:dyDescent="0.2">
      <c r="A26" s="36" t="s">
        <v>171</v>
      </c>
      <c r="B26" s="36" t="s">
        <v>51</v>
      </c>
      <c r="C26" s="36">
        <v>90442400</v>
      </c>
      <c r="D26" s="36" t="s">
        <v>277</v>
      </c>
      <c r="E26" s="12" t="s">
        <v>46</v>
      </c>
      <c r="F26" s="12">
        <v>450</v>
      </c>
      <c r="G26" s="12">
        <v>10</v>
      </c>
      <c r="H26" s="12">
        <v>100</v>
      </c>
      <c r="I26" s="12"/>
      <c r="J26" s="12"/>
      <c r="K26" s="12">
        <v>400</v>
      </c>
      <c r="L26" s="12"/>
      <c r="M26" s="12"/>
      <c r="N26" s="12"/>
      <c r="O26" s="12"/>
      <c r="P26" s="13"/>
      <c r="Q26" s="12">
        <f t="shared" si="3"/>
        <v>400</v>
      </c>
      <c r="R26" s="12">
        <f t="shared" si="4"/>
        <v>4</v>
      </c>
      <c r="S26" s="57"/>
      <c r="T26" s="15">
        <v>0.04</v>
      </c>
      <c r="U26" s="15">
        <f t="shared" si="5"/>
        <v>0.16</v>
      </c>
    </row>
    <row r="27" spans="1:23" x14ac:dyDescent="0.2">
      <c r="A27" s="11" t="s">
        <v>47</v>
      </c>
      <c r="B27" s="11" t="s">
        <v>48</v>
      </c>
      <c r="C27" s="11" t="s">
        <v>47</v>
      </c>
      <c r="D27" s="11" t="s">
        <v>275</v>
      </c>
      <c r="E27" s="12">
        <v>20</v>
      </c>
      <c r="F27" s="12">
        <v>610</v>
      </c>
      <c r="G27" s="12">
        <v>10</v>
      </c>
      <c r="H27" s="12">
        <v>100</v>
      </c>
      <c r="I27" s="12"/>
      <c r="J27" s="12"/>
      <c r="K27" s="12">
        <v>500</v>
      </c>
      <c r="L27" s="12"/>
      <c r="M27" s="12"/>
      <c r="N27" s="12"/>
      <c r="O27" s="12"/>
      <c r="P27" s="13"/>
      <c r="Q27" s="12">
        <f t="shared" si="3"/>
        <v>500</v>
      </c>
      <c r="R27" s="12">
        <f t="shared" si="4"/>
        <v>5</v>
      </c>
      <c r="S27" s="57"/>
      <c r="T27" s="15">
        <v>0.06</v>
      </c>
      <c r="U27" s="15">
        <f t="shared" si="5"/>
        <v>0.3</v>
      </c>
    </row>
    <row r="28" spans="1:23" x14ac:dyDescent="0.2">
      <c r="A28" s="36" t="s">
        <v>49</v>
      </c>
      <c r="B28" s="36" t="s">
        <v>48</v>
      </c>
      <c r="C28" s="36">
        <v>90442600</v>
      </c>
      <c r="D28" s="36" t="s">
        <v>277</v>
      </c>
      <c r="E28" s="12" t="s">
        <v>46</v>
      </c>
      <c r="F28" s="12">
        <v>600</v>
      </c>
      <c r="G28" s="12">
        <v>10</v>
      </c>
      <c r="H28" s="12">
        <v>100</v>
      </c>
      <c r="I28" s="12"/>
      <c r="J28" s="12">
        <v>600</v>
      </c>
      <c r="K28" s="12">
        <v>1000</v>
      </c>
      <c r="L28" s="12"/>
      <c r="M28" s="12"/>
      <c r="N28" s="12"/>
      <c r="O28" s="12"/>
      <c r="P28" s="13"/>
      <c r="Q28" s="12">
        <f t="shared" si="3"/>
        <v>1600</v>
      </c>
      <c r="R28" s="12">
        <f t="shared" si="4"/>
        <v>16</v>
      </c>
      <c r="S28" s="57"/>
      <c r="T28" s="15">
        <v>0.06</v>
      </c>
      <c r="U28" s="15">
        <f t="shared" si="5"/>
        <v>0.96</v>
      </c>
    </row>
    <row r="29" spans="1:23" x14ac:dyDescent="0.2">
      <c r="A29" s="11" t="s">
        <v>154</v>
      </c>
      <c r="B29" s="11" t="s">
        <v>43</v>
      </c>
      <c r="C29" s="11" t="s">
        <v>154</v>
      </c>
      <c r="D29" s="11" t="s">
        <v>275</v>
      </c>
      <c r="E29" s="12">
        <v>20</v>
      </c>
      <c r="F29" s="12">
        <v>760</v>
      </c>
      <c r="G29" s="12">
        <v>10</v>
      </c>
      <c r="H29" s="12">
        <v>100</v>
      </c>
      <c r="I29" s="12"/>
      <c r="J29" s="12"/>
      <c r="K29" s="12"/>
      <c r="L29" s="12"/>
      <c r="M29" s="12"/>
      <c r="N29" s="12"/>
      <c r="O29" s="12"/>
      <c r="P29" s="13"/>
      <c r="Q29" s="12">
        <f t="shared" si="3"/>
        <v>0</v>
      </c>
      <c r="R29" s="12">
        <f t="shared" si="4"/>
        <v>0</v>
      </c>
      <c r="S29" s="57"/>
      <c r="T29" s="15">
        <v>7.0000000000000007E-2</v>
      </c>
      <c r="U29" s="15">
        <f t="shared" si="5"/>
        <v>0</v>
      </c>
    </row>
    <row r="30" spans="1:23" x14ac:dyDescent="0.2">
      <c r="A30" s="36" t="s">
        <v>45</v>
      </c>
      <c r="B30" s="36" t="s">
        <v>43</v>
      </c>
      <c r="C30" s="36">
        <v>90442700</v>
      </c>
      <c r="D30" s="36" t="s">
        <v>277</v>
      </c>
      <c r="E30" s="12" t="s">
        <v>46</v>
      </c>
      <c r="F30" s="12">
        <v>750</v>
      </c>
      <c r="G30" s="12">
        <v>10</v>
      </c>
      <c r="H30" s="12">
        <v>100</v>
      </c>
      <c r="I30" s="12"/>
      <c r="J30" s="12"/>
      <c r="K30" s="12"/>
      <c r="L30" s="12">
        <v>2000</v>
      </c>
      <c r="M30" s="12"/>
      <c r="N30" s="12"/>
      <c r="O30" s="12">
        <v>2000</v>
      </c>
      <c r="P30" s="13"/>
      <c r="Q30" s="12">
        <f t="shared" si="3"/>
        <v>4000</v>
      </c>
      <c r="R30" s="12">
        <f t="shared" si="4"/>
        <v>40</v>
      </c>
      <c r="S30" s="57"/>
      <c r="T30" s="15">
        <v>7.0000000000000007E-2</v>
      </c>
      <c r="U30" s="15">
        <f t="shared" si="5"/>
        <v>2.8000000000000003</v>
      </c>
    </row>
    <row r="31" spans="1:23" x14ac:dyDescent="0.2">
      <c r="A31" s="11" t="s">
        <v>38</v>
      </c>
      <c r="B31" s="11" t="s">
        <v>39</v>
      </c>
      <c r="C31" s="11" t="s">
        <v>38</v>
      </c>
      <c r="D31" s="11" t="s">
        <v>275</v>
      </c>
      <c r="E31" s="12">
        <v>20</v>
      </c>
      <c r="F31" s="12">
        <v>915</v>
      </c>
      <c r="G31" s="12">
        <v>10</v>
      </c>
      <c r="H31" s="12">
        <v>50</v>
      </c>
      <c r="I31" s="12"/>
      <c r="J31" s="12"/>
      <c r="K31" s="12"/>
      <c r="L31" s="12"/>
      <c r="M31" s="12"/>
      <c r="N31" s="12"/>
      <c r="O31" s="12"/>
      <c r="P31" s="13"/>
      <c r="Q31" s="12">
        <f t="shared" si="3"/>
        <v>0</v>
      </c>
      <c r="R31" s="12">
        <f t="shared" si="4"/>
        <v>0</v>
      </c>
      <c r="S31" s="57"/>
      <c r="T31" s="15">
        <v>0.04</v>
      </c>
      <c r="U31" s="15">
        <f t="shared" si="5"/>
        <v>0</v>
      </c>
    </row>
    <row r="32" spans="1:23" x14ac:dyDescent="0.2">
      <c r="A32" s="36" t="s">
        <v>170</v>
      </c>
      <c r="B32" s="36" t="s">
        <v>39</v>
      </c>
      <c r="C32" s="36">
        <v>90442800</v>
      </c>
      <c r="D32" s="36" t="s">
        <v>277</v>
      </c>
      <c r="E32" s="12" t="s">
        <v>46</v>
      </c>
      <c r="F32" s="12">
        <v>900</v>
      </c>
      <c r="G32" s="12">
        <v>10</v>
      </c>
      <c r="H32" s="12">
        <v>50</v>
      </c>
      <c r="I32" s="12"/>
      <c r="J32" s="12">
        <v>1200</v>
      </c>
      <c r="K32" s="12">
        <v>1000</v>
      </c>
      <c r="L32" s="12"/>
      <c r="M32" s="12"/>
      <c r="N32" s="12"/>
      <c r="O32" s="12"/>
      <c r="P32" s="13"/>
      <c r="Q32" s="12">
        <f t="shared" si="3"/>
        <v>2200</v>
      </c>
      <c r="R32" s="12">
        <f t="shared" si="4"/>
        <v>44</v>
      </c>
      <c r="S32" s="57"/>
      <c r="T32" s="15">
        <v>0.04</v>
      </c>
      <c r="U32" s="15">
        <f t="shared" si="5"/>
        <v>1.76</v>
      </c>
    </row>
    <row r="33" spans="1:23" x14ac:dyDescent="0.2">
      <c r="A33" s="11" t="s">
        <v>34</v>
      </c>
      <c r="B33" s="11" t="s">
        <v>35</v>
      </c>
      <c r="C33" s="11" t="s">
        <v>34</v>
      </c>
      <c r="D33" s="11" t="s">
        <v>275</v>
      </c>
      <c r="E33" s="12">
        <v>20</v>
      </c>
      <c r="F33" s="12">
        <v>1220</v>
      </c>
      <c r="G33" s="12">
        <v>10</v>
      </c>
      <c r="H33" s="12">
        <v>50</v>
      </c>
      <c r="I33" s="12"/>
      <c r="J33" s="12">
        <v>500</v>
      </c>
      <c r="K33" s="12"/>
      <c r="L33" s="12"/>
      <c r="M33" s="12"/>
      <c r="N33" s="12"/>
      <c r="O33" s="12"/>
      <c r="P33" s="13"/>
      <c r="Q33" s="12">
        <f t="shared" si="3"/>
        <v>500</v>
      </c>
      <c r="R33" s="12">
        <f t="shared" si="4"/>
        <v>10</v>
      </c>
      <c r="S33" s="57"/>
      <c r="T33" s="15">
        <v>0.06</v>
      </c>
      <c r="U33" s="15">
        <f t="shared" si="5"/>
        <v>0.6</v>
      </c>
    </row>
    <row r="34" spans="1:23" x14ac:dyDescent="0.2">
      <c r="A34" s="11" t="s">
        <v>32</v>
      </c>
      <c r="B34" s="11" t="s">
        <v>33</v>
      </c>
      <c r="C34" s="11" t="s">
        <v>32</v>
      </c>
      <c r="D34" s="11" t="s">
        <v>275</v>
      </c>
      <c r="E34" s="12">
        <v>20</v>
      </c>
      <c r="F34" s="12">
        <v>1524</v>
      </c>
      <c r="G34" s="12">
        <v>10</v>
      </c>
      <c r="H34" s="12">
        <v>50</v>
      </c>
      <c r="I34" s="12"/>
      <c r="J34" s="12"/>
      <c r="K34" s="12"/>
      <c r="L34" s="12"/>
      <c r="M34" s="12"/>
      <c r="N34" s="12"/>
      <c r="O34" s="12"/>
      <c r="P34" s="13"/>
      <c r="Q34" s="12">
        <f t="shared" si="3"/>
        <v>0</v>
      </c>
      <c r="R34" s="12">
        <f t="shared" si="4"/>
        <v>0</v>
      </c>
      <c r="S34" s="57"/>
      <c r="T34" s="15">
        <v>7.0000000000000007E-2</v>
      </c>
      <c r="U34" s="15">
        <f t="shared" si="5"/>
        <v>0</v>
      </c>
    </row>
    <row r="35" spans="1:23" x14ac:dyDescent="0.2">
      <c r="A35" s="11" t="s">
        <v>214</v>
      </c>
      <c r="B35" s="11" t="s">
        <v>30</v>
      </c>
      <c r="C35" s="11" t="s">
        <v>214</v>
      </c>
      <c r="D35" s="11" t="s">
        <v>275</v>
      </c>
      <c r="E35" s="12">
        <v>20</v>
      </c>
      <c r="F35" s="12">
        <v>1800</v>
      </c>
      <c r="G35" s="12">
        <v>10</v>
      </c>
      <c r="H35" s="12">
        <v>50</v>
      </c>
      <c r="I35" s="12"/>
      <c r="J35" s="12"/>
      <c r="K35" s="12"/>
      <c r="L35" s="12"/>
      <c r="M35" s="12"/>
      <c r="N35" s="12"/>
      <c r="O35" s="12"/>
      <c r="P35" s="13"/>
      <c r="Q35" s="12">
        <f t="shared" si="3"/>
        <v>0</v>
      </c>
      <c r="R35" s="12">
        <f t="shared" si="4"/>
        <v>0</v>
      </c>
      <c r="S35" s="57"/>
      <c r="T35" s="15">
        <v>0.09</v>
      </c>
      <c r="U35" s="15">
        <f t="shared" si="5"/>
        <v>0</v>
      </c>
    </row>
    <row r="36" spans="1:23" x14ac:dyDescent="0.2">
      <c r="A36" s="11" t="s">
        <v>212</v>
      </c>
      <c r="B36" s="11" t="s">
        <v>213</v>
      </c>
      <c r="C36" s="11" t="s">
        <v>212</v>
      </c>
      <c r="D36" s="11" t="s">
        <v>275</v>
      </c>
      <c r="E36" s="12">
        <v>20</v>
      </c>
      <c r="F36" s="12">
        <v>2100</v>
      </c>
      <c r="G36" s="12">
        <v>10</v>
      </c>
      <c r="H36" s="12">
        <v>50</v>
      </c>
      <c r="I36" s="12"/>
      <c r="J36" s="12"/>
      <c r="K36" s="12"/>
      <c r="L36" s="12"/>
      <c r="M36" s="12"/>
      <c r="N36" s="12"/>
      <c r="O36" s="12"/>
      <c r="P36" s="13"/>
      <c r="Q36" s="12">
        <f t="shared" si="3"/>
        <v>0</v>
      </c>
      <c r="R36" s="12">
        <f t="shared" si="4"/>
        <v>0</v>
      </c>
      <c r="S36" s="57"/>
      <c r="T36" s="15">
        <v>7.0000000000000007E-2</v>
      </c>
      <c r="U36" s="15">
        <f t="shared" si="5"/>
        <v>0</v>
      </c>
    </row>
    <row r="37" spans="1:23" x14ac:dyDescent="0.2">
      <c r="A37" s="11" t="s">
        <v>242</v>
      </c>
      <c r="B37" s="11" t="s">
        <v>243</v>
      </c>
      <c r="C37" s="11" t="s">
        <v>242</v>
      </c>
      <c r="D37" s="11" t="s">
        <v>275</v>
      </c>
      <c r="E37" s="12">
        <v>20</v>
      </c>
      <c r="F37" s="12">
        <v>2400</v>
      </c>
      <c r="G37" s="12">
        <v>10</v>
      </c>
      <c r="H37" s="12">
        <v>50</v>
      </c>
      <c r="I37" s="12"/>
      <c r="J37" s="12"/>
      <c r="K37" s="12"/>
      <c r="L37" s="12"/>
      <c r="M37" s="12"/>
      <c r="N37" s="12"/>
      <c r="O37" s="12"/>
      <c r="P37" s="13"/>
      <c r="Q37" s="12">
        <f t="shared" si="3"/>
        <v>0</v>
      </c>
      <c r="R37" s="12">
        <f t="shared" si="4"/>
        <v>0</v>
      </c>
      <c r="S37" s="57"/>
      <c r="T37" s="15">
        <v>7.0000000000000007E-2</v>
      </c>
      <c r="U37" s="15">
        <f t="shared" si="5"/>
        <v>0</v>
      </c>
    </row>
    <row r="38" spans="1:23" ht="15" x14ac:dyDescent="0.2">
      <c r="A38" s="60" t="s">
        <v>52</v>
      </c>
      <c r="B38" s="60"/>
      <c r="C38" s="60"/>
      <c r="D38" s="60"/>
      <c r="E38" s="60"/>
      <c r="F38" s="24"/>
      <c r="G38" s="10"/>
      <c r="H38" s="10"/>
      <c r="I38" s="12"/>
      <c r="J38" s="12"/>
      <c r="K38" s="12"/>
      <c r="L38" s="12"/>
      <c r="M38" s="12"/>
      <c r="N38" s="12"/>
      <c r="O38" s="12"/>
      <c r="P38" s="25"/>
      <c r="Q38" s="12"/>
      <c r="R38" s="12"/>
      <c r="S38" s="57"/>
      <c r="T38" s="12"/>
      <c r="U38" s="15"/>
    </row>
    <row r="39" spans="1:23" x14ac:dyDescent="0.2">
      <c r="A39" s="11" t="s">
        <v>261</v>
      </c>
      <c r="B39" s="11" t="s">
        <v>262</v>
      </c>
      <c r="C39" s="11" t="s">
        <v>261</v>
      </c>
      <c r="D39" s="11" t="s">
        <v>275</v>
      </c>
      <c r="E39" s="12">
        <v>25</v>
      </c>
      <c r="F39" s="12">
        <v>200</v>
      </c>
      <c r="G39" s="12">
        <v>10</v>
      </c>
      <c r="H39" s="12">
        <v>150</v>
      </c>
      <c r="I39" s="12">
        <v>300</v>
      </c>
      <c r="J39" s="12">
        <v>300</v>
      </c>
      <c r="K39" s="12">
        <v>300</v>
      </c>
      <c r="L39" s="12"/>
      <c r="M39" s="12"/>
      <c r="N39" s="12"/>
      <c r="O39" s="12"/>
      <c r="P39" s="13"/>
      <c r="Q39" s="12">
        <f t="shared" ref="Q39:Q57" si="6">SUM(I39:P39)</f>
        <v>900</v>
      </c>
      <c r="R39" s="12">
        <f t="shared" ref="R39:R57" si="7">$Q39/$H39</f>
        <v>6</v>
      </c>
      <c r="S39" s="57"/>
      <c r="T39" s="15">
        <v>0.06</v>
      </c>
      <c r="U39" s="15">
        <f t="shared" ref="U39:U57" si="8">$R39*$T39</f>
        <v>0.36</v>
      </c>
      <c r="V39" s="43">
        <f>SUM(U39:U57)</f>
        <v>24.160000000000004</v>
      </c>
      <c r="W39" s="3">
        <f>V39*100/$V$144</f>
        <v>35.039883973894121</v>
      </c>
    </row>
    <row r="40" spans="1:23" x14ac:dyDescent="0.2">
      <c r="A40" s="36" t="s">
        <v>198</v>
      </c>
      <c r="B40" s="36" t="s">
        <v>199</v>
      </c>
      <c r="C40" s="36">
        <v>90448000</v>
      </c>
      <c r="D40" s="36" t="s">
        <v>277</v>
      </c>
      <c r="E40" s="12" t="s">
        <v>63</v>
      </c>
      <c r="F40" s="12">
        <v>270</v>
      </c>
      <c r="G40" s="12">
        <v>10</v>
      </c>
      <c r="H40" s="12">
        <v>100</v>
      </c>
      <c r="I40" s="12"/>
      <c r="J40" s="12"/>
      <c r="K40" s="12"/>
      <c r="L40" s="12">
        <v>1000</v>
      </c>
      <c r="M40" s="12"/>
      <c r="N40" s="12"/>
      <c r="O40" s="12"/>
      <c r="P40" s="13"/>
      <c r="Q40" s="12">
        <f t="shared" si="6"/>
        <v>1000</v>
      </c>
      <c r="R40" s="12">
        <f t="shared" si="7"/>
        <v>10</v>
      </c>
      <c r="S40" s="57"/>
      <c r="T40" s="15">
        <v>0.06</v>
      </c>
      <c r="U40" s="15">
        <f t="shared" si="8"/>
        <v>0.6</v>
      </c>
    </row>
    <row r="41" spans="1:23" x14ac:dyDescent="0.2">
      <c r="A41" s="36" t="s">
        <v>392</v>
      </c>
      <c r="B41" s="36" t="s">
        <v>391</v>
      </c>
      <c r="C41" s="31" t="s">
        <v>393</v>
      </c>
      <c r="D41" s="36" t="s">
        <v>277</v>
      </c>
      <c r="E41" s="12" t="s">
        <v>63</v>
      </c>
      <c r="F41" s="12">
        <v>300</v>
      </c>
      <c r="G41" s="12">
        <v>10</v>
      </c>
      <c r="H41" s="12">
        <v>100</v>
      </c>
      <c r="I41" s="12"/>
      <c r="J41" s="12"/>
      <c r="K41" s="12"/>
      <c r="L41" s="12"/>
      <c r="M41" s="12"/>
      <c r="N41" s="12"/>
      <c r="O41" s="12"/>
      <c r="P41" s="13"/>
      <c r="Q41" s="12">
        <f t="shared" si="6"/>
        <v>0</v>
      </c>
      <c r="R41" s="12">
        <f t="shared" si="7"/>
        <v>0</v>
      </c>
      <c r="S41" s="57"/>
      <c r="T41" s="15">
        <v>0.06</v>
      </c>
      <c r="U41" s="15">
        <f t="shared" si="8"/>
        <v>0</v>
      </c>
    </row>
    <row r="42" spans="1:23" x14ac:dyDescent="0.2">
      <c r="A42" s="27" t="s">
        <v>67</v>
      </c>
      <c r="B42" s="27" t="s">
        <v>68</v>
      </c>
      <c r="C42" s="27" t="s">
        <v>69</v>
      </c>
      <c r="D42" s="11" t="s">
        <v>275</v>
      </c>
      <c r="E42" s="12">
        <v>25</v>
      </c>
      <c r="F42" s="12">
        <v>375</v>
      </c>
      <c r="G42" s="12">
        <v>10</v>
      </c>
      <c r="H42" s="12">
        <v>100</v>
      </c>
      <c r="I42" s="12">
        <v>500</v>
      </c>
      <c r="J42" s="12">
        <v>500</v>
      </c>
      <c r="K42" s="12">
        <v>500</v>
      </c>
      <c r="L42" s="12">
        <v>500</v>
      </c>
      <c r="M42" s="12"/>
      <c r="N42" s="12"/>
      <c r="O42" s="12">
        <v>500</v>
      </c>
      <c r="P42" s="13"/>
      <c r="Q42" s="12">
        <f t="shared" si="6"/>
        <v>2500</v>
      </c>
      <c r="R42" s="12">
        <f t="shared" si="7"/>
        <v>25</v>
      </c>
      <c r="S42" s="57"/>
      <c r="T42" s="15">
        <v>0.06</v>
      </c>
      <c r="U42" s="15">
        <f t="shared" si="8"/>
        <v>1.5</v>
      </c>
    </row>
    <row r="43" spans="1:23" x14ac:dyDescent="0.2">
      <c r="A43" s="11" t="s">
        <v>64</v>
      </c>
      <c r="B43" s="11" t="s">
        <v>65</v>
      </c>
      <c r="C43" s="11" t="s">
        <v>64</v>
      </c>
      <c r="D43" s="11" t="s">
        <v>275</v>
      </c>
      <c r="E43" s="12">
        <v>25</v>
      </c>
      <c r="F43" s="12">
        <v>457</v>
      </c>
      <c r="G43" s="12">
        <v>10</v>
      </c>
      <c r="H43" s="12">
        <v>100</v>
      </c>
      <c r="I43" s="12"/>
      <c r="J43" s="12"/>
      <c r="K43" s="12">
        <v>1000</v>
      </c>
      <c r="L43" s="12"/>
      <c r="M43" s="12">
        <v>1000</v>
      </c>
      <c r="N43" s="12"/>
      <c r="O43" s="12">
        <v>500</v>
      </c>
      <c r="P43" s="13"/>
      <c r="Q43" s="12">
        <f t="shared" si="6"/>
        <v>2500</v>
      </c>
      <c r="R43" s="12">
        <f t="shared" si="7"/>
        <v>25</v>
      </c>
      <c r="S43" s="57"/>
      <c r="T43" s="15">
        <v>0.06</v>
      </c>
      <c r="U43" s="15">
        <f t="shared" si="8"/>
        <v>1.5</v>
      </c>
    </row>
    <row r="44" spans="1:23" x14ac:dyDescent="0.2">
      <c r="A44" s="36" t="s">
        <v>66</v>
      </c>
      <c r="B44" s="36" t="s">
        <v>65</v>
      </c>
      <c r="C44" s="36">
        <v>90443400</v>
      </c>
      <c r="D44" s="36" t="s">
        <v>277</v>
      </c>
      <c r="E44" s="12" t="s">
        <v>63</v>
      </c>
      <c r="F44" s="12">
        <v>450</v>
      </c>
      <c r="G44" s="12">
        <v>10</v>
      </c>
      <c r="H44" s="12">
        <v>100</v>
      </c>
      <c r="I44" s="12"/>
      <c r="J44" s="12"/>
      <c r="K44" s="12">
        <v>1000</v>
      </c>
      <c r="L44" s="12"/>
      <c r="M44" s="12"/>
      <c r="N44" s="12"/>
      <c r="O44" s="12"/>
      <c r="P44" s="13"/>
      <c r="Q44" s="12">
        <f t="shared" si="6"/>
        <v>1000</v>
      </c>
      <c r="R44" s="12">
        <f t="shared" si="7"/>
        <v>10</v>
      </c>
      <c r="S44" s="57"/>
      <c r="T44" s="15">
        <v>0.06</v>
      </c>
      <c r="U44" s="15">
        <f t="shared" si="8"/>
        <v>0.6</v>
      </c>
    </row>
    <row r="45" spans="1:23" x14ac:dyDescent="0.2">
      <c r="A45" s="11" t="s">
        <v>60</v>
      </c>
      <c r="B45" s="11" t="s">
        <v>61</v>
      </c>
      <c r="C45" s="11" t="s">
        <v>60</v>
      </c>
      <c r="D45" s="11" t="s">
        <v>275</v>
      </c>
      <c r="E45" s="12">
        <v>25</v>
      </c>
      <c r="F45" s="12">
        <v>610</v>
      </c>
      <c r="G45" s="12">
        <v>10</v>
      </c>
      <c r="H45" s="12">
        <v>50</v>
      </c>
      <c r="I45" s="12"/>
      <c r="J45" s="12"/>
      <c r="K45" s="12">
        <v>500</v>
      </c>
      <c r="L45" s="12"/>
      <c r="M45" s="12"/>
      <c r="N45" s="12"/>
      <c r="O45" s="12"/>
      <c r="P45" s="13"/>
      <c r="Q45" s="12">
        <f t="shared" si="6"/>
        <v>500</v>
      </c>
      <c r="R45" s="12">
        <f t="shared" si="7"/>
        <v>10</v>
      </c>
      <c r="S45" s="57"/>
      <c r="T45" s="15">
        <v>0.04</v>
      </c>
      <c r="U45" s="15">
        <f t="shared" si="8"/>
        <v>0.4</v>
      </c>
    </row>
    <row r="46" spans="1:23" x14ac:dyDescent="0.2">
      <c r="A46" s="36" t="s">
        <v>62</v>
      </c>
      <c r="B46" s="36" t="s">
        <v>61</v>
      </c>
      <c r="C46" s="36">
        <v>90443600</v>
      </c>
      <c r="D46" s="36" t="s">
        <v>277</v>
      </c>
      <c r="E46" s="12" t="s">
        <v>63</v>
      </c>
      <c r="F46" s="12">
        <v>600</v>
      </c>
      <c r="G46" s="12">
        <v>10</v>
      </c>
      <c r="H46" s="12">
        <v>50</v>
      </c>
      <c r="I46" s="12"/>
      <c r="J46" s="12"/>
      <c r="K46" s="12">
        <v>1000</v>
      </c>
      <c r="L46" s="12"/>
      <c r="M46" s="12"/>
      <c r="N46" s="12"/>
      <c r="O46" s="12"/>
      <c r="P46" s="13"/>
      <c r="Q46" s="12">
        <f t="shared" si="6"/>
        <v>1000</v>
      </c>
      <c r="R46" s="12">
        <f t="shared" si="7"/>
        <v>20</v>
      </c>
      <c r="S46" s="57"/>
      <c r="T46" s="15">
        <v>0.04</v>
      </c>
      <c r="U46" s="15">
        <f t="shared" si="8"/>
        <v>0.8</v>
      </c>
    </row>
    <row r="47" spans="1:23" x14ac:dyDescent="0.2">
      <c r="A47" s="11" t="s">
        <v>195</v>
      </c>
      <c r="B47" s="11" t="s">
        <v>178</v>
      </c>
      <c r="C47" s="11" t="s">
        <v>195</v>
      </c>
      <c r="D47" s="11" t="s">
        <v>275</v>
      </c>
      <c r="E47" s="12">
        <v>25</v>
      </c>
      <c r="F47" s="12">
        <v>750</v>
      </c>
      <c r="G47" s="12">
        <v>10</v>
      </c>
      <c r="H47" s="12">
        <v>50</v>
      </c>
      <c r="I47" s="12"/>
      <c r="J47" s="12"/>
      <c r="K47" s="12"/>
      <c r="L47" s="12"/>
      <c r="M47" s="12">
        <v>500</v>
      </c>
      <c r="N47" s="12"/>
      <c r="O47" s="12">
        <v>500</v>
      </c>
      <c r="P47" s="13"/>
      <c r="Q47" s="12">
        <f t="shared" si="6"/>
        <v>1000</v>
      </c>
      <c r="R47" s="12">
        <f t="shared" si="7"/>
        <v>20</v>
      </c>
      <c r="S47" s="57"/>
      <c r="T47" s="15">
        <v>0.05</v>
      </c>
      <c r="U47" s="15">
        <f t="shared" si="8"/>
        <v>1</v>
      </c>
    </row>
    <row r="48" spans="1:23" x14ac:dyDescent="0.2">
      <c r="A48" s="36" t="s">
        <v>177</v>
      </c>
      <c r="B48" s="36" t="s">
        <v>178</v>
      </c>
      <c r="C48" s="36">
        <v>90443700</v>
      </c>
      <c r="D48" s="36" t="s">
        <v>277</v>
      </c>
      <c r="E48" s="12" t="s">
        <v>63</v>
      </c>
      <c r="F48" s="12">
        <v>750</v>
      </c>
      <c r="G48" s="12">
        <v>10</v>
      </c>
      <c r="H48" s="12">
        <v>50</v>
      </c>
      <c r="I48" s="12"/>
      <c r="J48" s="12">
        <v>300</v>
      </c>
      <c r="K48" s="12">
        <v>1000</v>
      </c>
      <c r="L48" s="12"/>
      <c r="M48" s="12">
        <v>500</v>
      </c>
      <c r="N48" s="12"/>
      <c r="O48" s="12"/>
      <c r="P48" s="13"/>
      <c r="Q48" s="12">
        <f t="shared" si="6"/>
        <v>1800</v>
      </c>
      <c r="R48" s="12">
        <f t="shared" si="7"/>
        <v>36</v>
      </c>
      <c r="S48" s="57"/>
      <c r="T48" s="15">
        <v>0.05</v>
      </c>
      <c r="U48" s="15">
        <f t="shared" si="8"/>
        <v>1.8</v>
      </c>
    </row>
    <row r="49" spans="1:23" x14ac:dyDescent="0.2">
      <c r="A49" s="11" t="s">
        <v>155</v>
      </c>
      <c r="B49" s="11" t="s">
        <v>58</v>
      </c>
      <c r="C49" s="11" t="s">
        <v>155</v>
      </c>
      <c r="D49" s="11" t="s">
        <v>275</v>
      </c>
      <c r="E49" s="12">
        <v>25</v>
      </c>
      <c r="F49" s="12">
        <v>915</v>
      </c>
      <c r="G49" s="12">
        <v>10</v>
      </c>
      <c r="H49" s="12">
        <v>50</v>
      </c>
      <c r="I49" s="12"/>
      <c r="J49" s="12"/>
      <c r="K49" s="12">
        <v>500</v>
      </c>
      <c r="L49" s="12"/>
      <c r="M49" s="12">
        <v>1000</v>
      </c>
      <c r="N49" s="12"/>
      <c r="O49" s="12">
        <v>500</v>
      </c>
      <c r="P49" s="13"/>
      <c r="Q49" s="12">
        <f t="shared" si="6"/>
        <v>2000</v>
      </c>
      <c r="R49" s="12">
        <f t="shared" si="7"/>
        <v>40</v>
      </c>
      <c r="S49" s="57"/>
      <c r="T49" s="15">
        <v>0.06</v>
      </c>
      <c r="U49" s="15">
        <f t="shared" si="8"/>
        <v>2.4</v>
      </c>
    </row>
    <row r="50" spans="1:23" x14ac:dyDescent="0.2">
      <c r="A50" s="36" t="s">
        <v>176</v>
      </c>
      <c r="B50" s="36" t="s">
        <v>58</v>
      </c>
      <c r="C50" s="36">
        <v>90443800</v>
      </c>
      <c r="D50" s="36" t="s">
        <v>277</v>
      </c>
      <c r="E50" s="12" t="s">
        <v>63</v>
      </c>
      <c r="F50" s="12">
        <v>900</v>
      </c>
      <c r="G50" s="12">
        <v>10</v>
      </c>
      <c r="H50" s="12">
        <v>50</v>
      </c>
      <c r="I50" s="12"/>
      <c r="J50" s="12">
        <v>1200</v>
      </c>
      <c r="K50" s="12">
        <v>2000</v>
      </c>
      <c r="L50" s="12">
        <v>2000</v>
      </c>
      <c r="M50" s="12">
        <v>3000</v>
      </c>
      <c r="N50" s="12"/>
      <c r="O50" s="12">
        <v>2000</v>
      </c>
      <c r="P50" s="13"/>
      <c r="Q50" s="12">
        <f t="shared" si="6"/>
        <v>10200</v>
      </c>
      <c r="R50" s="12">
        <f t="shared" si="7"/>
        <v>204</v>
      </c>
      <c r="S50" s="57"/>
      <c r="T50" s="15">
        <v>0.06</v>
      </c>
      <c r="U50" s="15">
        <f t="shared" si="8"/>
        <v>12.24</v>
      </c>
    </row>
    <row r="51" spans="1:23" x14ac:dyDescent="0.2">
      <c r="A51" s="11" t="s">
        <v>53</v>
      </c>
      <c r="B51" s="11" t="s">
        <v>54</v>
      </c>
      <c r="C51" s="11" t="s">
        <v>53</v>
      </c>
      <c r="D51" s="11" t="s">
        <v>275</v>
      </c>
      <c r="E51" s="12">
        <v>25</v>
      </c>
      <c r="F51" s="12">
        <v>1220</v>
      </c>
      <c r="G51" s="12">
        <v>10</v>
      </c>
      <c r="H51" s="12">
        <v>50</v>
      </c>
      <c r="I51" s="12"/>
      <c r="J51" s="12"/>
      <c r="K51" s="12">
        <v>300</v>
      </c>
      <c r="L51" s="12"/>
      <c r="M51" s="12"/>
      <c r="N51" s="12"/>
      <c r="O51" s="12"/>
      <c r="P51" s="13"/>
      <c r="Q51" s="12">
        <f t="shared" si="6"/>
        <v>300</v>
      </c>
      <c r="R51" s="12">
        <f t="shared" si="7"/>
        <v>6</v>
      </c>
      <c r="S51" s="57"/>
      <c r="T51" s="15">
        <v>0.08</v>
      </c>
      <c r="U51" s="15">
        <f t="shared" si="8"/>
        <v>0.48</v>
      </c>
    </row>
    <row r="52" spans="1:23" x14ac:dyDescent="0.2">
      <c r="A52" s="26" t="s">
        <v>194</v>
      </c>
      <c r="B52" s="26" t="s">
        <v>54</v>
      </c>
      <c r="C52" s="26">
        <v>90444000</v>
      </c>
      <c r="D52" s="36" t="s">
        <v>277</v>
      </c>
      <c r="E52" s="12" t="s">
        <v>63</v>
      </c>
      <c r="F52" s="12">
        <v>1200</v>
      </c>
      <c r="G52" s="12">
        <v>10</v>
      </c>
      <c r="H52" s="12">
        <v>50</v>
      </c>
      <c r="I52" s="12"/>
      <c r="J52" s="12"/>
      <c r="K52" s="12">
        <v>300</v>
      </c>
      <c r="L52" s="12"/>
      <c r="M52" s="12"/>
      <c r="N52" s="12"/>
      <c r="O52" s="12"/>
      <c r="P52" s="13"/>
      <c r="Q52" s="12">
        <f t="shared" si="6"/>
        <v>300</v>
      </c>
      <c r="R52" s="12">
        <f t="shared" si="7"/>
        <v>6</v>
      </c>
      <c r="S52" s="57"/>
      <c r="T52" s="15">
        <v>0.08</v>
      </c>
      <c r="U52" s="15">
        <f t="shared" si="8"/>
        <v>0.48</v>
      </c>
    </row>
    <row r="53" spans="1:23" x14ac:dyDescent="0.2">
      <c r="A53" s="11" t="s">
        <v>230</v>
      </c>
      <c r="B53" s="11" t="s">
        <v>231</v>
      </c>
      <c r="C53" s="11" t="s">
        <v>230</v>
      </c>
      <c r="D53" s="11" t="s">
        <v>275</v>
      </c>
      <c r="E53" s="12">
        <v>25</v>
      </c>
      <c r="F53" s="12">
        <v>1500</v>
      </c>
      <c r="G53" s="12">
        <v>10</v>
      </c>
      <c r="H53" s="12">
        <v>50</v>
      </c>
      <c r="I53" s="12"/>
      <c r="J53" s="12"/>
      <c r="K53" s="12"/>
      <c r="L53" s="12"/>
      <c r="M53" s="12"/>
      <c r="N53" s="12"/>
      <c r="O53" s="12"/>
      <c r="P53" s="13"/>
      <c r="Q53" s="12">
        <f t="shared" si="6"/>
        <v>0</v>
      </c>
      <c r="R53" s="12">
        <f t="shared" si="7"/>
        <v>0</v>
      </c>
      <c r="S53" s="57"/>
      <c r="T53" s="15">
        <v>0.11</v>
      </c>
      <c r="U53" s="15">
        <f t="shared" si="8"/>
        <v>0</v>
      </c>
    </row>
    <row r="54" spans="1:23" x14ac:dyDescent="0.2">
      <c r="A54" s="11" t="s">
        <v>254</v>
      </c>
      <c r="B54" s="11" t="s">
        <v>255</v>
      </c>
      <c r="C54" s="11" t="s">
        <v>254</v>
      </c>
      <c r="D54" s="11" t="s">
        <v>275</v>
      </c>
      <c r="E54" s="12">
        <v>25</v>
      </c>
      <c r="F54" s="12">
        <v>1650</v>
      </c>
      <c r="G54" s="12">
        <v>10</v>
      </c>
      <c r="H54" s="12">
        <v>50</v>
      </c>
      <c r="I54" s="12"/>
      <c r="J54" s="12"/>
      <c r="K54" s="12"/>
      <c r="L54" s="12"/>
      <c r="M54" s="12"/>
      <c r="N54" s="12"/>
      <c r="O54" s="12"/>
      <c r="P54" s="13"/>
      <c r="Q54" s="12">
        <f t="shared" si="6"/>
        <v>0</v>
      </c>
      <c r="R54" s="12">
        <f t="shared" si="7"/>
        <v>0</v>
      </c>
      <c r="S54" s="57"/>
      <c r="T54" s="15">
        <v>0.12</v>
      </c>
      <c r="U54" s="15">
        <f t="shared" si="8"/>
        <v>0</v>
      </c>
    </row>
    <row r="55" spans="1:23" x14ac:dyDescent="0.2">
      <c r="A55" s="11" t="s">
        <v>193</v>
      </c>
      <c r="B55" s="11" t="s">
        <v>175</v>
      </c>
      <c r="C55" s="11" t="s">
        <v>193</v>
      </c>
      <c r="D55" s="11" t="s">
        <v>275</v>
      </c>
      <c r="E55" s="12">
        <v>25</v>
      </c>
      <c r="F55" s="12">
        <v>1800</v>
      </c>
      <c r="G55" s="12">
        <v>10</v>
      </c>
      <c r="H55" s="12">
        <v>50</v>
      </c>
      <c r="I55" s="12"/>
      <c r="J55" s="12"/>
      <c r="K55" s="12"/>
      <c r="L55" s="12"/>
      <c r="M55" s="12"/>
      <c r="N55" s="12"/>
      <c r="O55" s="12"/>
      <c r="P55" s="13"/>
      <c r="Q55" s="12">
        <f t="shared" si="6"/>
        <v>0</v>
      </c>
      <c r="R55" s="12">
        <f t="shared" si="7"/>
        <v>0</v>
      </c>
      <c r="S55" s="57"/>
      <c r="T55" s="15">
        <v>0.12</v>
      </c>
      <c r="U55" s="15">
        <f t="shared" si="8"/>
        <v>0</v>
      </c>
    </row>
    <row r="56" spans="1:23" x14ac:dyDescent="0.2">
      <c r="A56" s="36" t="s">
        <v>174</v>
      </c>
      <c r="B56" s="36" t="s">
        <v>175</v>
      </c>
      <c r="C56" s="36">
        <v>90443900</v>
      </c>
      <c r="D56" s="36" t="s">
        <v>277</v>
      </c>
      <c r="E56" s="12" t="s">
        <v>63</v>
      </c>
      <c r="F56" s="12">
        <v>1800</v>
      </c>
      <c r="G56" s="12">
        <v>10</v>
      </c>
      <c r="H56" s="12">
        <v>50</v>
      </c>
      <c r="I56" s="12"/>
      <c r="J56" s="12"/>
      <c r="K56" s="12"/>
      <c r="L56" s="12"/>
      <c r="M56" s="12"/>
      <c r="N56" s="12"/>
      <c r="O56" s="12"/>
      <c r="P56" s="13"/>
      <c r="Q56" s="12">
        <f t="shared" si="6"/>
        <v>0</v>
      </c>
      <c r="R56" s="12">
        <f t="shared" si="7"/>
        <v>0</v>
      </c>
      <c r="S56" s="57"/>
      <c r="T56" s="15">
        <v>0.12</v>
      </c>
      <c r="U56" s="15">
        <f>$R56*$T56</f>
        <v>0</v>
      </c>
    </row>
    <row r="57" spans="1:23" x14ac:dyDescent="0.2">
      <c r="A57" s="36" t="s">
        <v>293</v>
      </c>
      <c r="B57" s="36" t="s">
        <v>294</v>
      </c>
      <c r="C57" s="36">
        <v>90443000</v>
      </c>
      <c r="D57" s="36" t="s">
        <v>277</v>
      </c>
      <c r="E57" s="12" t="s">
        <v>63</v>
      </c>
      <c r="F57" s="12">
        <v>2100</v>
      </c>
      <c r="G57" s="12">
        <v>10</v>
      </c>
      <c r="H57" s="12">
        <v>50</v>
      </c>
      <c r="I57" s="12"/>
      <c r="J57" s="12"/>
      <c r="K57" s="12"/>
      <c r="L57" s="12"/>
      <c r="M57" s="12"/>
      <c r="N57" s="12"/>
      <c r="O57" s="12"/>
      <c r="P57" s="13"/>
      <c r="Q57" s="12">
        <f t="shared" si="6"/>
        <v>0</v>
      </c>
      <c r="R57" s="12">
        <f t="shared" si="7"/>
        <v>0</v>
      </c>
      <c r="S57" s="57"/>
      <c r="T57" s="15">
        <v>0.09</v>
      </c>
      <c r="U57" s="15">
        <f t="shared" si="8"/>
        <v>0</v>
      </c>
    </row>
    <row r="58" spans="1:23" x14ac:dyDescent="0.2">
      <c r="A58" s="8" t="s">
        <v>70</v>
      </c>
      <c r="B58" s="8"/>
      <c r="C58" s="8"/>
      <c r="D58" s="8"/>
      <c r="E58" s="8"/>
      <c r="F58" s="36"/>
      <c r="G58" s="20"/>
      <c r="H58" s="20"/>
      <c r="I58" s="12"/>
      <c r="J58" s="12"/>
      <c r="K58" s="12"/>
      <c r="L58" s="12"/>
      <c r="M58" s="12"/>
      <c r="N58" s="12"/>
      <c r="O58" s="12"/>
      <c r="P58" s="20"/>
      <c r="Q58" s="12"/>
      <c r="R58" s="12"/>
      <c r="S58" s="57"/>
      <c r="T58" s="12"/>
      <c r="U58" s="15"/>
    </row>
    <row r="59" spans="1:23" x14ac:dyDescent="0.2">
      <c r="A59" s="11" t="s">
        <v>295</v>
      </c>
      <c r="B59" s="11" t="s">
        <v>296</v>
      </c>
      <c r="C59" s="11" t="s">
        <v>295</v>
      </c>
      <c r="D59" s="11" t="s">
        <v>275</v>
      </c>
      <c r="E59" s="12">
        <v>32</v>
      </c>
      <c r="F59" s="12">
        <v>100</v>
      </c>
      <c r="G59" s="12">
        <v>10</v>
      </c>
      <c r="H59" s="12">
        <v>300</v>
      </c>
      <c r="I59" s="12"/>
      <c r="J59" s="12">
        <v>300</v>
      </c>
      <c r="K59" s="12"/>
      <c r="L59" s="12"/>
      <c r="M59" s="12"/>
      <c r="N59" s="12"/>
      <c r="O59" s="12"/>
      <c r="P59" s="13"/>
      <c r="Q59" s="12">
        <f t="shared" ref="Q59:Q73" si="9">SUM(I59:P59)</f>
        <v>300</v>
      </c>
      <c r="R59" s="12">
        <f t="shared" ref="R59:R73" si="10">$Q59/$H59</f>
        <v>1</v>
      </c>
      <c r="S59" s="57"/>
      <c r="T59" s="15">
        <v>0.09</v>
      </c>
      <c r="U59" s="15">
        <f t="shared" ref="U59:U73" si="11">$R59*$T59</f>
        <v>0.09</v>
      </c>
      <c r="V59" s="43">
        <f>SUM(U59:U73)</f>
        <v>8.01</v>
      </c>
      <c r="W59" s="3">
        <f>V59*100/$V$144</f>
        <v>11.617113850616386</v>
      </c>
    </row>
    <row r="60" spans="1:23" x14ac:dyDescent="0.2">
      <c r="A60" s="11" t="s">
        <v>71</v>
      </c>
      <c r="B60" s="11" t="s">
        <v>72</v>
      </c>
      <c r="C60" s="11" t="s">
        <v>71</v>
      </c>
      <c r="D60" s="11" t="s">
        <v>275</v>
      </c>
      <c r="E60" s="12">
        <v>32</v>
      </c>
      <c r="F60" s="12">
        <v>150</v>
      </c>
      <c r="G60" s="12">
        <v>10</v>
      </c>
      <c r="H60" s="12">
        <v>300</v>
      </c>
      <c r="I60" s="12"/>
      <c r="J60" s="12"/>
      <c r="K60" s="12"/>
      <c r="L60" s="12"/>
      <c r="M60" s="12"/>
      <c r="N60" s="12"/>
      <c r="O60" s="12"/>
      <c r="P60" s="13"/>
      <c r="Q60" s="12">
        <f t="shared" si="9"/>
        <v>0</v>
      </c>
      <c r="R60" s="12">
        <f t="shared" si="10"/>
        <v>0</v>
      </c>
      <c r="S60" s="57"/>
      <c r="T60" s="15">
        <v>0.09</v>
      </c>
      <c r="U60" s="15">
        <f t="shared" si="11"/>
        <v>0</v>
      </c>
    </row>
    <row r="61" spans="1:23" x14ac:dyDescent="0.2">
      <c r="A61" s="36" t="s">
        <v>256</v>
      </c>
      <c r="B61" s="36" t="s">
        <v>72</v>
      </c>
      <c r="C61" s="36">
        <v>90446200</v>
      </c>
      <c r="D61" s="36" t="s">
        <v>277</v>
      </c>
      <c r="E61" s="12">
        <v>32</v>
      </c>
      <c r="F61" s="12">
        <v>150</v>
      </c>
      <c r="G61" s="12">
        <v>10</v>
      </c>
      <c r="H61" s="12">
        <v>300</v>
      </c>
      <c r="I61" s="12"/>
      <c r="J61" s="12">
        <v>300</v>
      </c>
      <c r="K61" s="12">
        <v>300</v>
      </c>
      <c r="L61" s="12"/>
      <c r="M61" s="12"/>
      <c r="N61" s="12"/>
      <c r="O61" s="12"/>
      <c r="P61" s="13"/>
      <c r="Q61" s="12">
        <f t="shared" si="9"/>
        <v>600</v>
      </c>
      <c r="R61" s="12">
        <f t="shared" si="10"/>
        <v>2</v>
      </c>
      <c r="S61" s="57"/>
      <c r="T61" s="15">
        <v>0.09</v>
      </c>
      <c r="U61" s="15">
        <f t="shared" si="11"/>
        <v>0.18</v>
      </c>
    </row>
    <row r="62" spans="1:23" x14ac:dyDescent="0.2">
      <c r="A62" s="11" t="s">
        <v>200</v>
      </c>
      <c r="B62" s="11" t="s">
        <v>201</v>
      </c>
      <c r="C62" s="11" t="s">
        <v>200</v>
      </c>
      <c r="D62" s="11" t="s">
        <v>275</v>
      </c>
      <c r="E62" s="12">
        <v>32</v>
      </c>
      <c r="F62" s="12">
        <v>200</v>
      </c>
      <c r="G62" s="12">
        <v>10</v>
      </c>
      <c r="H62" s="12">
        <v>300</v>
      </c>
      <c r="I62" s="12"/>
      <c r="J62" s="12"/>
      <c r="K62" s="12"/>
      <c r="L62" s="12"/>
      <c r="M62" s="12">
        <v>300</v>
      </c>
      <c r="N62" s="12"/>
      <c r="O62" s="12">
        <v>300</v>
      </c>
      <c r="P62" s="13"/>
      <c r="Q62" s="12">
        <f t="shared" si="9"/>
        <v>600</v>
      </c>
      <c r="R62" s="12">
        <f t="shared" si="10"/>
        <v>2</v>
      </c>
      <c r="S62" s="57"/>
      <c r="T62" s="15">
        <v>0.09</v>
      </c>
      <c r="U62" s="15">
        <f t="shared" si="11"/>
        <v>0.18</v>
      </c>
    </row>
    <row r="63" spans="1:23" x14ac:dyDescent="0.2">
      <c r="A63" s="11" t="s">
        <v>73</v>
      </c>
      <c r="B63" s="11" t="s">
        <v>74</v>
      </c>
      <c r="C63" s="11" t="s">
        <v>73</v>
      </c>
      <c r="D63" s="11" t="s">
        <v>275</v>
      </c>
      <c r="E63" s="12">
        <v>32</v>
      </c>
      <c r="F63" s="12">
        <v>300</v>
      </c>
      <c r="G63" s="12">
        <v>10</v>
      </c>
      <c r="H63" s="12">
        <v>150</v>
      </c>
      <c r="I63" s="12"/>
      <c r="J63" s="12">
        <v>150</v>
      </c>
      <c r="K63" s="12">
        <v>300</v>
      </c>
      <c r="L63" s="12">
        <v>150</v>
      </c>
      <c r="M63" s="12"/>
      <c r="N63" s="12"/>
      <c r="O63" s="12"/>
      <c r="P63" s="13"/>
      <c r="Q63" s="12">
        <f t="shared" si="9"/>
        <v>600</v>
      </c>
      <c r="R63" s="12">
        <f t="shared" si="10"/>
        <v>4</v>
      </c>
      <c r="S63" s="57"/>
      <c r="T63" s="15">
        <v>0.09</v>
      </c>
      <c r="U63" s="15">
        <f t="shared" si="11"/>
        <v>0.36</v>
      </c>
    </row>
    <row r="64" spans="1:23" x14ac:dyDescent="0.2">
      <c r="A64" s="36" t="s">
        <v>232</v>
      </c>
      <c r="B64" s="36" t="s">
        <v>74</v>
      </c>
      <c r="C64" s="36">
        <v>90446300</v>
      </c>
      <c r="D64" s="36" t="s">
        <v>277</v>
      </c>
      <c r="E64" s="12" t="s">
        <v>180</v>
      </c>
      <c r="F64" s="12">
        <v>300</v>
      </c>
      <c r="G64" s="12">
        <v>10</v>
      </c>
      <c r="H64" s="12">
        <v>150</v>
      </c>
      <c r="I64" s="12"/>
      <c r="J64" s="12">
        <v>450</v>
      </c>
      <c r="K64" s="12">
        <v>300</v>
      </c>
      <c r="L64" s="12"/>
      <c r="M64" s="12"/>
      <c r="N64" s="12"/>
      <c r="O64" s="12"/>
      <c r="P64" s="13"/>
      <c r="Q64" s="12">
        <f t="shared" si="9"/>
        <v>750</v>
      </c>
      <c r="R64" s="12">
        <f t="shared" si="10"/>
        <v>5</v>
      </c>
      <c r="S64" s="57"/>
      <c r="T64" s="15">
        <v>0.09</v>
      </c>
      <c r="U64" s="15">
        <f t="shared" si="11"/>
        <v>0.44999999999999996</v>
      </c>
    </row>
    <row r="65" spans="1:23" x14ac:dyDescent="0.2">
      <c r="A65" s="11" t="s">
        <v>75</v>
      </c>
      <c r="B65" s="11" t="s">
        <v>76</v>
      </c>
      <c r="C65" s="11" t="s">
        <v>75</v>
      </c>
      <c r="D65" s="11" t="s">
        <v>275</v>
      </c>
      <c r="E65" s="12">
        <v>32</v>
      </c>
      <c r="F65" s="12">
        <v>450</v>
      </c>
      <c r="G65" s="12">
        <v>10</v>
      </c>
      <c r="H65" s="12">
        <v>100</v>
      </c>
      <c r="I65" s="12"/>
      <c r="J65" s="12">
        <v>100</v>
      </c>
      <c r="K65" s="12">
        <v>100</v>
      </c>
      <c r="L65" s="12">
        <v>100</v>
      </c>
      <c r="M65" s="12">
        <v>100</v>
      </c>
      <c r="N65" s="12"/>
      <c r="O65" s="12">
        <v>100</v>
      </c>
      <c r="P65" s="13"/>
      <c r="Q65" s="12">
        <f t="shared" si="9"/>
        <v>500</v>
      </c>
      <c r="R65" s="12">
        <f t="shared" si="10"/>
        <v>5</v>
      </c>
      <c r="S65" s="57"/>
      <c r="T65" s="15">
        <v>0.09</v>
      </c>
      <c r="U65" s="15">
        <f t="shared" si="11"/>
        <v>0.44999999999999996</v>
      </c>
    </row>
    <row r="66" spans="1:23" x14ac:dyDescent="0.2">
      <c r="A66" s="36" t="s">
        <v>179</v>
      </c>
      <c r="B66" s="36" t="s">
        <v>76</v>
      </c>
      <c r="C66" s="36">
        <v>90446400</v>
      </c>
      <c r="D66" s="36" t="s">
        <v>277</v>
      </c>
      <c r="E66" s="12" t="s">
        <v>180</v>
      </c>
      <c r="F66" s="12">
        <v>450</v>
      </c>
      <c r="G66" s="12">
        <v>10</v>
      </c>
      <c r="H66" s="12">
        <v>100</v>
      </c>
      <c r="I66" s="12"/>
      <c r="J66" s="12">
        <v>300</v>
      </c>
      <c r="K66" s="12">
        <v>300</v>
      </c>
      <c r="L66" s="12">
        <v>200</v>
      </c>
      <c r="M66" s="12">
        <v>300</v>
      </c>
      <c r="N66" s="12"/>
      <c r="O66" s="12">
        <v>300</v>
      </c>
      <c r="P66" s="13"/>
      <c r="Q66" s="12">
        <f t="shared" si="9"/>
        <v>1400</v>
      </c>
      <c r="R66" s="12">
        <f t="shared" si="10"/>
        <v>14</v>
      </c>
      <c r="S66" s="57"/>
      <c r="T66" s="15">
        <v>0.09</v>
      </c>
      <c r="U66" s="15">
        <f t="shared" si="11"/>
        <v>1.26</v>
      </c>
    </row>
    <row r="67" spans="1:23" x14ac:dyDescent="0.2">
      <c r="A67" s="11" t="s">
        <v>156</v>
      </c>
      <c r="B67" s="11" t="s">
        <v>157</v>
      </c>
      <c r="C67" s="11" t="s">
        <v>156</v>
      </c>
      <c r="D67" s="11" t="s">
        <v>275</v>
      </c>
      <c r="E67" s="12">
        <v>32</v>
      </c>
      <c r="F67" s="12">
        <v>600</v>
      </c>
      <c r="G67" s="12">
        <v>10</v>
      </c>
      <c r="H67" s="12">
        <v>100</v>
      </c>
      <c r="I67" s="12"/>
      <c r="J67" s="12"/>
      <c r="K67" s="12"/>
      <c r="L67" s="12"/>
      <c r="M67" s="12">
        <v>100</v>
      </c>
      <c r="N67" s="12"/>
      <c r="O67" s="12">
        <v>100</v>
      </c>
      <c r="P67" s="13"/>
      <c r="Q67" s="12">
        <f t="shared" si="9"/>
        <v>200</v>
      </c>
      <c r="R67" s="12">
        <f t="shared" si="10"/>
        <v>2</v>
      </c>
      <c r="S67" s="57"/>
      <c r="T67" s="15">
        <v>0.12</v>
      </c>
      <c r="U67" s="15">
        <f t="shared" si="11"/>
        <v>0.24</v>
      </c>
    </row>
    <row r="68" spans="1:23" x14ac:dyDescent="0.2">
      <c r="A68" s="36" t="s">
        <v>181</v>
      </c>
      <c r="B68" s="36" t="s">
        <v>157</v>
      </c>
      <c r="C68" s="36">
        <v>90446600</v>
      </c>
      <c r="D68" s="36" t="s">
        <v>277</v>
      </c>
      <c r="E68" s="12" t="s">
        <v>180</v>
      </c>
      <c r="F68" s="12">
        <v>600</v>
      </c>
      <c r="G68" s="12">
        <v>10</v>
      </c>
      <c r="H68" s="12">
        <v>100</v>
      </c>
      <c r="I68" s="12"/>
      <c r="J68" s="12">
        <v>300</v>
      </c>
      <c r="K68" s="12">
        <v>300</v>
      </c>
      <c r="L68" s="12">
        <v>200</v>
      </c>
      <c r="M68" s="12">
        <v>300</v>
      </c>
      <c r="N68" s="12"/>
      <c r="O68" s="12">
        <v>300</v>
      </c>
      <c r="P68" s="13"/>
      <c r="Q68" s="12">
        <f t="shared" si="9"/>
        <v>1400</v>
      </c>
      <c r="R68" s="12">
        <f t="shared" si="10"/>
        <v>14</v>
      </c>
      <c r="S68" s="57"/>
      <c r="T68" s="15">
        <v>0.12</v>
      </c>
      <c r="U68" s="15">
        <f t="shared" si="11"/>
        <v>1.68</v>
      </c>
    </row>
    <row r="69" spans="1:23" x14ac:dyDescent="0.2">
      <c r="A69" s="11" t="s">
        <v>222</v>
      </c>
      <c r="B69" s="11" t="s">
        <v>223</v>
      </c>
      <c r="C69" s="11" t="s">
        <v>222</v>
      </c>
      <c r="D69" s="11" t="s">
        <v>275</v>
      </c>
      <c r="E69" s="12">
        <v>32</v>
      </c>
      <c r="F69" s="12">
        <v>750</v>
      </c>
      <c r="G69" s="12">
        <v>10</v>
      </c>
      <c r="H69" s="12">
        <v>60</v>
      </c>
      <c r="I69" s="12"/>
      <c r="J69" s="12">
        <v>120</v>
      </c>
      <c r="K69" s="12"/>
      <c r="L69" s="12">
        <v>120</v>
      </c>
      <c r="M69" s="12">
        <v>120</v>
      </c>
      <c r="N69" s="12"/>
      <c r="O69" s="12">
        <v>120</v>
      </c>
      <c r="P69" s="13"/>
      <c r="Q69" s="12">
        <f t="shared" si="9"/>
        <v>480</v>
      </c>
      <c r="R69" s="12">
        <f t="shared" si="10"/>
        <v>8</v>
      </c>
      <c r="S69" s="57"/>
      <c r="T69" s="15">
        <v>0.09</v>
      </c>
      <c r="U69" s="15">
        <f t="shared" si="11"/>
        <v>0.72</v>
      </c>
    </row>
    <row r="70" spans="1:23" x14ac:dyDescent="0.2">
      <c r="A70" s="11" t="s">
        <v>158</v>
      </c>
      <c r="B70" s="11" t="s">
        <v>159</v>
      </c>
      <c r="C70" s="11" t="s">
        <v>158</v>
      </c>
      <c r="D70" s="11" t="s">
        <v>275</v>
      </c>
      <c r="E70" s="12">
        <v>32</v>
      </c>
      <c r="F70" s="12">
        <v>900</v>
      </c>
      <c r="G70" s="12">
        <v>10</v>
      </c>
      <c r="H70" s="12">
        <v>50</v>
      </c>
      <c r="I70" s="12"/>
      <c r="J70" s="12">
        <v>100</v>
      </c>
      <c r="K70" s="12">
        <v>100</v>
      </c>
      <c r="L70" s="12"/>
      <c r="M70" s="12"/>
      <c r="N70" s="12"/>
      <c r="O70" s="12"/>
      <c r="P70" s="13"/>
      <c r="Q70" s="12">
        <f t="shared" si="9"/>
        <v>200</v>
      </c>
      <c r="R70" s="12">
        <f t="shared" si="10"/>
        <v>4</v>
      </c>
      <c r="S70" s="57"/>
      <c r="T70" s="15">
        <v>0.09</v>
      </c>
      <c r="U70" s="15">
        <f t="shared" si="11"/>
        <v>0.36</v>
      </c>
    </row>
    <row r="71" spans="1:23" x14ac:dyDescent="0.2">
      <c r="A71" s="36" t="s">
        <v>182</v>
      </c>
      <c r="B71" s="36" t="s">
        <v>159</v>
      </c>
      <c r="C71" s="36">
        <v>90446700</v>
      </c>
      <c r="D71" s="36" t="s">
        <v>277</v>
      </c>
      <c r="E71" s="12" t="s">
        <v>180</v>
      </c>
      <c r="F71" s="12">
        <v>900</v>
      </c>
      <c r="G71" s="12">
        <v>10</v>
      </c>
      <c r="H71" s="12">
        <v>50</v>
      </c>
      <c r="I71" s="12"/>
      <c r="J71" s="12">
        <v>200</v>
      </c>
      <c r="K71" s="12">
        <v>200</v>
      </c>
      <c r="L71" s="12"/>
      <c r="M71" s="12">
        <v>200</v>
      </c>
      <c r="N71" s="12"/>
      <c r="O71" s="12"/>
      <c r="P71" s="13"/>
      <c r="Q71" s="12">
        <f t="shared" si="9"/>
        <v>600</v>
      </c>
      <c r="R71" s="12">
        <f t="shared" si="10"/>
        <v>12</v>
      </c>
      <c r="S71" s="57"/>
      <c r="T71" s="15">
        <v>0.09</v>
      </c>
      <c r="U71" s="15">
        <f t="shared" si="11"/>
        <v>1.08</v>
      </c>
    </row>
    <row r="72" spans="1:23" x14ac:dyDescent="0.2">
      <c r="A72" s="11" t="s">
        <v>233</v>
      </c>
      <c r="B72" s="11" t="s">
        <v>234</v>
      </c>
      <c r="C72" s="11" t="s">
        <v>233</v>
      </c>
      <c r="D72" s="11" t="s">
        <v>275</v>
      </c>
      <c r="E72" s="12">
        <v>32</v>
      </c>
      <c r="F72" s="12">
        <v>1200</v>
      </c>
      <c r="G72" s="12">
        <v>10</v>
      </c>
      <c r="H72" s="12">
        <v>50</v>
      </c>
      <c r="I72" s="12"/>
      <c r="J72" s="12"/>
      <c r="K72" s="12">
        <v>100</v>
      </c>
      <c r="L72" s="12"/>
      <c r="M72" s="12"/>
      <c r="N72" s="12"/>
      <c r="O72" s="12"/>
      <c r="P72" s="13"/>
      <c r="Q72" s="12">
        <f t="shared" si="9"/>
        <v>100</v>
      </c>
      <c r="R72" s="12">
        <f t="shared" si="10"/>
        <v>2</v>
      </c>
      <c r="S72" s="57"/>
      <c r="T72" s="15">
        <v>0.12</v>
      </c>
      <c r="U72" s="15">
        <f t="shared" si="11"/>
        <v>0.24</v>
      </c>
    </row>
    <row r="73" spans="1:23" x14ac:dyDescent="0.2">
      <c r="A73" s="36" t="s">
        <v>236</v>
      </c>
      <c r="B73" s="36" t="s">
        <v>237</v>
      </c>
      <c r="C73" s="36">
        <v>90446800</v>
      </c>
      <c r="D73" s="36" t="s">
        <v>277</v>
      </c>
      <c r="E73" s="12" t="s">
        <v>180</v>
      </c>
      <c r="F73" s="12">
        <v>1800</v>
      </c>
      <c r="G73" s="12">
        <v>10</v>
      </c>
      <c r="H73" s="12">
        <v>25</v>
      </c>
      <c r="I73" s="12"/>
      <c r="J73" s="12">
        <v>50</v>
      </c>
      <c r="K73" s="12">
        <v>50</v>
      </c>
      <c r="L73" s="12"/>
      <c r="M73" s="12"/>
      <c r="N73" s="12"/>
      <c r="O73" s="12"/>
      <c r="P73" s="13"/>
      <c r="Q73" s="12">
        <f t="shared" si="9"/>
        <v>100</v>
      </c>
      <c r="R73" s="12">
        <f t="shared" si="10"/>
        <v>4</v>
      </c>
      <c r="S73" s="57"/>
      <c r="T73" s="15">
        <v>0.18</v>
      </c>
      <c r="U73" s="15">
        <f t="shared" si="11"/>
        <v>0.72</v>
      </c>
      <c r="V73" s="43"/>
    </row>
    <row r="74" spans="1:23" x14ac:dyDescent="0.2">
      <c r="A74" s="8" t="s">
        <v>77</v>
      </c>
      <c r="B74" s="8"/>
      <c r="C74" s="8"/>
      <c r="D74" s="8"/>
      <c r="E74" s="8"/>
      <c r="F74" s="36"/>
      <c r="G74" s="12"/>
      <c r="H74" s="12"/>
      <c r="I74" s="12"/>
      <c r="J74" s="12"/>
      <c r="K74" s="12"/>
      <c r="L74" s="12"/>
      <c r="M74" s="12"/>
      <c r="N74" s="12"/>
      <c r="O74" s="12"/>
      <c r="P74" s="8"/>
      <c r="Q74" s="12"/>
      <c r="R74" s="12"/>
      <c r="S74" s="57"/>
      <c r="T74" s="12"/>
      <c r="U74" s="15"/>
    </row>
    <row r="75" spans="1:23" x14ac:dyDescent="0.2">
      <c r="A75" s="11" t="s">
        <v>297</v>
      </c>
      <c r="B75" s="11" t="s">
        <v>298</v>
      </c>
      <c r="C75" s="11" t="s">
        <v>297</v>
      </c>
      <c r="D75" s="11" t="s">
        <v>275</v>
      </c>
      <c r="E75" s="12">
        <v>40</v>
      </c>
      <c r="F75" s="12">
        <v>100</v>
      </c>
      <c r="G75" s="12">
        <v>10</v>
      </c>
      <c r="H75" s="12">
        <v>300</v>
      </c>
      <c r="I75" s="12"/>
      <c r="J75" s="12"/>
      <c r="K75" s="12"/>
      <c r="L75" s="12"/>
      <c r="M75" s="12"/>
      <c r="N75" s="12"/>
      <c r="O75" s="12"/>
      <c r="P75" s="13"/>
      <c r="Q75" s="12">
        <f t="shared" ref="Q75:Q90" si="12">SUM(I75:P75)</f>
        <v>0</v>
      </c>
      <c r="R75" s="12">
        <f t="shared" ref="R75:R90" si="13">$Q75/$H75</f>
        <v>0</v>
      </c>
      <c r="S75" s="57"/>
      <c r="T75" s="15">
        <v>0.13</v>
      </c>
      <c r="U75" s="15">
        <f t="shared" ref="U75:U90" si="14">$R75*$T75</f>
        <v>0</v>
      </c>
      <c r="V75" s="43">
        <f>SUM(U75:U90)</f>
        <v>8.9800000000000022</v>
      </c>
      <c r="W75" s="3">
        <f>V75*100/$V$144</f>
        <v>13.023930384336476</v>
      </c>
    </row>
    <row r="76" spans="1:23" x14ac:dyDescent="0.2">
      <c r="A76" s="11" t="s">
        <v>78</v>
      </c>
      <c r="B76" s="11" t="s">
        <v>79</v>
      </c>
      <c r="C76" s="11" t="s">
        <v>78</v>
      </c>
      <c r="D76" s="11" t="s">
        <v>275</v>
      </c>
      <c r="E76" s="12">
        <v>40</v>
      </c>
      <c r="F76" s="12">
        <v>150</v>
      </c>
      <c r="G76" s="12">
        <v>10</v>
      </c>
      <c r="H76" s="12">
        <v>300</v>
      </c>
      <c r="I76" s="12"/>
      <c r="J76" s="12">
        <v>300</v>
      </c>
      <c r="K76" s="12">
        <v>300</v>
      </c>
      <c r="L76" s="12"/>
      <c r="M76" s="12"/>
      <c r="N76" s="12"/>
      <c r="O76" s="12"/>
      <c r="P76" s="13"/>
      <c r="Q76" s="12">
        <f t="shared" si="12"/>
        <v>600</v>
      </c>
      <c r="R76" s="12">
        <f t="shared" si="13"/>
        <v>2</v>
      </c>
      <c r="S76" s="57"/>
      <c r="T76" s="15">
        <v>0.13</v>
      </c>
      <c r="U76" s="15">
        <f t="shared" si="14"/>
        <v>0.26</v>
      </c>
    </row>
    <row r="77" spans="1:23" x14ac:dyDescent="0.2">
      <c r="A77" s="36" t="s">
        <v>240</v>
      </c>
      <c r="B77" s="36" t="s">
        <v>79</v>
      </c>
      <c r="C77" s="31" t="s">
        <v>241</v>
      </c>
      <c r="D77" s="36" t="s">
        <v>277</v>
      </c>
      <c r="E77" s="12">
        <v>40</v>
      </c>
      <c r="F77" s="12">
        <v>150</v>
      </c>
      <c r="G77" s="12">
        <v>10</v>
      </c>
      <c r="H77" s="12">
        <v>300</v>
      </c>
      <c r="I77" s="12"/>
      <c r="J77" s="12">
        <v>300</v>
      </c>
      <c r="K77" s="12">
        <v>300</v>
      </c>
      <c r="L77" s="12"/>
      <c r="M77" s="12"/>
      <c r="N77" s="12"/>
      <c r="O77" s="12"/>
      <c r="P77" s="13"/>
      <c r="Q77" s="12">
        <f t="shared" si="12"/>
        <v>600</v>
      </c>
      <c r="R77" s="12">
        <f t="shared" si="13"/>
        <v>2</v>
      </c>
      <c r="S77" s="57"/>
      <c r="T77" s="15">
        <v>0.13</v>
      </c>
      <c r="U77" s="15">
        <f t="shared" si="14"/>
        <v>0.26</v>
      </c>
    </row>
    <row r="78" spans="1:23" x14ac:dyDescent="0.2">
      <c r="A78" s="11" t="s">
        <v>80</v>
      </c>
      <c r="B78" s="11" t="s">
        <v>81</v>
      </c>
      <c r="C78" s="11" t="s">
        <v>80</v>
      </c>
      <c r="D78" s="11" t="s">
        <v>275</v>
      </c>
      <c r="E78" s="12">
        <v>40</v>
      </c>
      <c r="F78" s="12">
        <v>200</v>
      </c>
      <c r="G78" s="12">
        <v>10</v>
      </c>
      <c r="H78" s="12">
        <v>150</v>
      </c>
      <c r="I78" s="12"/>
      <c r="J78" s="12"/>
      <c r="K78" s="12"/>
      <c r="L78" s="12"/>
      <c r="M78" s="12"/>
      <c r="N78" s="12"/>
      <c r="O78" s="12"/>
      <c r="P78" s="13"/>
      <c r="Q78" s="12">
        <f t="shared" si="12"/>
        <v>0</v>
      </c>
      <c r="R78" s="12">
        <f t="shared" si="13"/>
        <v>0</v>
      </c>
      <c r="S78" s="57"/>
      <c r="T78" s="15">
        <v>0.13</v>
      </c>
      <c r="U78" s="15">
        <f t="shared" si="14"/>
        <v>0</v>
      </c>
    </row>
    <row r="79" spans="1:23" x14ac:dyDescent="0.2">
      <c r="A79" s="11" t="s">
        <v>82</v>
      </c>
      <c r="B79" s="11" t="s">
        <v>83</v>
      </c>
      <c r="C79" s="11" t="s">
        <v>82</v>
      </c>
      <c r="D79" s="11" t="s">
        <v>275</v>
      </c>
      <c r="E79" s="12">
        <v>40</v>
      </c>
      <c r="F79" s="12">
        <v>300</v>
      </c>
      <c r="G79" s="12">
        <v>10</v>
      </c>
      <c r="H79" s="12">
        <v>150</v>
      </c>
      <c r="I79" s="12"/>
      <c r="J79" s="12">
        <v>150</v>
      </c>
      <c r="K79" s="12">
        <v>150</v>
      </c>
      <c r="L79" s="12">
        <v>150</v>
      </c>
      <c r="M79" s="12">
        <v>150</v>
      </c>
      <c r="N79" s="12"/>
      <c r="O79" s="12"/>
      <c r="P79" s="13"/>
      <c r="Q79" s="12">
        <f t="shared" si="12"/>
        <v>600</v>
      </c>
      <c r="R79" s="12">
        <f t="shared" si="13"/>
        <v>4</v>
      </c>
      <c r="S79" s="57"/>
      <c r="T79" s="15">
        <v>0.13</v>
      </c>
      <c r="U79" s="15">
        <f t="shared" si="14"/>
        <v>0.52</v>
      </c>
    </row>
    <row r="80" spans="1:23" x14ac:dyDescent="0.2">
      <c r="A80" s="36" t="s">
        <v>183</v>
      </c>
      <c r="B80" s="36" t="s">
        <v>83</v>
      </c>
      <c r="C80" s="36">
        <v>90447300</v>
      </c>
      <c r="D80" s="36" t="s">
        <v>277</v>
      </c>
      <c r="E80" s="12" t="s">
        <v>89</v>
      </c>
      <c r="F80" s="12">
        <v>300</v>
      </c>
      <c r="G80" s="12">
        <v>10</v>
      </c>
      <c r="H80" s="12">
        <v>150</v>
      </c>
      <c r="I80" s="12"/>
      <c r="J80" s="12">
        <v>600</v>
      </c>
      <c r="K80" s="12">
        <v>600</v>
      </c>
      <c r="L80" s="12">
        <v>300</v>
      </c>
      <c r="M80" s="12">
        <v>150</v>
      </c>
      <c r="N80" s="12"/>
      <c r="O80" s="12"/>
      <c r="P80" s="13"/>
      <c r="Q80" s="12">
        <f t="shared" si="12"/>
        <v>1650</v>
      </c>
      <c r="R80" s="12">
        <f t="shared" si="13"/>
        <v>11</v>
      </c>
      <c r="S80" s="57"/>
      <c r="T80" s="15">
        <v>0.13</v>
      </c>
      <c r="U80" s="15">
        <f t="shared" si="14"/>
        <v>1.4300000000000002</v>
      </c>
    </row>
    <row r="81" spans="1:23" x14ac:dyDescent="0.2">
      <c r="A81" s="11" t="s">
        <v>84</v>
      </c>
      <c r="B81" s="11" t="s">
        <v>85</v>
      </c>
      <c r="C81" s="11" t="s">
        <v>84</v>
      </c>
      <c r="D81" s="11" t="s">
        <v>275</v>
      </c>
      <c r="E81" s="12">
        <v>40</v>
      </c>
      <c r="F81" s="12">
        <v>450</v>
      </c>
      <c r="G81" s="12">
        <v>10</v>
      </c>
      <c r="H81" s="12">
        <v>100</v>
      </c>
      <c r="I81" s="12"/>
      <c r="J81" s="12"/>
      <c r="K81" s="12">
        <v>100</v>
      </c>
      <c r="L81" s="12">
        <v>100</v>
      </c>
      <c r="M81" s="12">
        <v>100</v>
      </c>
      <c r="N81" s="12"/>
      <c r="O81" s="12"/>
      <c r="P81" s="13"/>
      <c r="Q81" s="12">
        <f t="shared" si="12"/>
        <v>300</v>
      </c>
      <c r="R81" s="12">
        <f t="shared" si="13"/>
        <v>3</v>
      </c>
      <c r="S81" s="57"/>
      <c r="T81" s="15">
        <v>0.13</v>
      </c>
      <c r="U81" s="15">
        <f t="shared" si="14"/>
        <v>0.39</v>
      </c>
    </row>
    <row r="82" spans="1:23" x14ac:dyDescent="0.2">
      <c r="A82" s="36" t="s">
        <v>184</v>
      </c>
      <c r="B82" s="36" t="s">
        <v>85</v>
      </c>
      <c r="C82" s="36">
        <v>90447400</v>
      </c>
      <c r="D82" s="36" t="s">
        <v>277</v>
      </c>
      <c r="E82" s="12" t="s">
        <v>89</v>
      </c>
      <c r="F82" s="12">
        <v>450</v>
      </c>
      <c r="G82" s="12">
        <v>10</v>
      </c>
      <c r="H82" s="12">
        <v>100</v>
      </c>
      <c r="I82" s="12"/>
      <c r="J82" s="12">
        <v>300</v>
      </c>
      <c r="K82" s="12">
        <v>300</v>
      </c>
      <c r="L82" s="12">
        <v>200</v>
      </c>
      <c r="M82" s="12">
        <v>200</v>
      </c>
      <c r="N82" s="12"/>
      <c r="O82" s="12"/>
      <c r="P82" s="13"/>
      <c r="Q82" s="12">
        <f t="shared" si="12"/>
        <v>1000</v>
      </c>
      <c r="R82" s="12">
        <f t="shared" si="13"/>
        <v>10</v>
      </c>
      <c r="S82" s="57"/>
      <c r="T82" s="15">
        <v>0.13</v>
      </c>
      <c r="U82" s="15">
        <f t="shared" si="14"/>
        <v>1.3</v>
      </c>
    </row>
    <row r="83" spans="1:23" x14ac:dyDescent="0.2">
      <c r="A83" s="11" t="s">
        <v>86</v>
      </c>
      <c r="B83" s="11" t="s">
        <v>87</v>
      </c>
      <c r="C83" s="11" t="s">
        <v>86</v>
      </c>
      <c r="D83" s="11" t="s">
        <v>275</v>
      </c>
      <c r="E83" s="12">
        <v>40</v>
      </c>
      <c r="F83" s="12">
        <v>600</v>
      </c>
      <c r="G83" s="12">
        <v>10</v>
      </c>
      <c r="H83" s="12">
        <v>50</v>
      </c>
      <c r="I83" s="12"/>
      <c r="J83" s="12"/>
      <c r="K83" s="12"/>
      <c r="L83" s="12"/>
      <c r="M83" s="12"/>
      <c r="N83" s="12"/>
      <c r="O83" s="12"/>
      <c r="P83" s="13"/>
      <c r="Q83" s="12">
        <f t="shared" si="12"/>
        <v>0</v>
      </c>
      <c r="R83" s="12">
        <f t="shared" si="13"/>
        <v>0</v>
      </c>
      <c r="S83" s="57"/>
      <c r="T83" s="15">
        <v>0.09</v>
      </c>
      <c r="U83" s="15">
        <f t="shared" si="14"/>
        <v>0</v>
      </c>
    </row>
    <row r="84" spans="1:23" x14ac:dyDescent="0.2">
      <c r="A84" s="36" t="s">
        <v>88</v>
      </c>
      <c r="B84" s="36" t="s">
        <v>87</v>
      </c>
      <c r="C84" s="36">
        <v>90447600</v>
      </c>
      <c r="D84" s="36" t="s">
        <v>277</v>
      </c>
      <c r="E84" s="12" t="s">
        <v>89</v>
      </c>
      <c r="F84" s="12">
        <v>600</v>
      </c>
      <c r="G84" s="12">
        <v>10</v>
      </c>
      <c r="H84" s="12">
        <v>50</v>
      </c>
      <c r="I84" s="12"/>
      <c r="J84" s="12">
        <v>300</v>
      </c>
      <c r="K84" s="12">
        <v>300</v>
      </c>
      <c r="L84" s="12"/>
      <c r="M84" s="12"/>
      <c r="N84" s="12"/>
      <c r="O84" s="12"/>
      <c r="P84" s="13"/>
      <c r="Q84" s="12">
        <f t="shared" si="12"/>
        <v>600</v>
      </c>
      <c r="R84" s="12">
        <f t="shared" si="13"/>
        <v>12</v>
      </c>
      <c r="S84" s="57"/>
      <c r="T84" s="15">
        <v>0.09</v>
      </c>
      <c r="U84" s="15">
        <f t="shared" si="14"/>
        <v>1.08</v>
      </c>
    </row>
    <row r="85" spans="1:23" x14ac:dyDescent="0.2">
      <c r="A85" s="11" t="s">
        <v>90</v>
      </c>
      <c r="B85" s="11" t="s">
        <v>91</v>
      </c>
      <c r="C85" s="11" t="s">
        <v>90</v>
      </c>
      <c r="D85" s="11" t="s">
        <v>275</v>
      </c>
      <c r="E85" s="12">
        <v>40</v>
      </c>
      <c r="F85" s="12">
        <v>750</v>
      </c>
      <c r="G85" s="12">
        <v>10</v>
      </c>
      <c r="H85" s="12">
        <v>50</v>
      </c>
      <c r="I85" s="12"/>
      <c r="J85" s="12"/>
      <c r="K85" s="12"/>
      <c r="L85" s="12"/>
      <c r="M85" s="12"/>
      <c r="N85" s="12"/>
      <c r="O85" s="12"/>
      <c r="P85" s="13"/>
      <c r="Q85" s="12">
        <f t="shared" si="12"/>
        <v>0</v>
      </c>
      <c r="R85" s="12">
        <f t="shared" si="13"/>
        <v>0</v>
      </c>
      <c r="S85" s="57"/>
      <c r="T85" s="15">
        <v>0.13</v>
      </c>
      <c r="U85" s="15">
        <f t="shared" si="14"/>
        <v>0</v>
      </c>
    </row>
    <row r="86" spans="1:23" x14ac:dyDescent="0.2">
      <c r="A86" s="11" t="s">
        <v>92</v>
      </c>
      <c r="B86" s="11" t="s">
        <v>93</v>
      </c>
      <c r="C86" s="11" t="s">
        <v>92</v>
      </c>
      <c r="D86" s="11" t="s">
        <v>275</v>
      </c>
      <c r="E86" s="12">
        <v>40</v>
      </c>
      <c r="F86" s="12">
        <v>900</v>
      </c>
      <c r="G86" s="12">
        <v>10</v>
      </c>
      <c r="H86" s="12">
        <v>50</v>
      </c>
      <c r="I86" s="12"/>
      <c r="J86" s="12">
        <v>100</v>
      </c>
      <c r="K86" s="12">
        <v>100</v>
      </c>
      <c r="L86" s="12"/>
      <c r="M86" s="12">
        <v>100</v>
      </c>
      <c r="N86" s="12"/>
      <c r="O86" s="12"/>
      <c r="P86" s="13"/>
      <c r="Q86" s="12">
        <f t="shared" si="12"/>
        <v>300</v>
      </c>
      <c r="R86" s="12">
        <f t="shared" si="13"/>
        <v>6</v>
      </c>
      <c r="S86" s="57"/>
      <c r="T86" s="15">
        <v>0.13</v>
      </c>
      <c r="U86" s="15">
        <f t="shared" si="14"/>
        <v>0.78</v>
      </c>
    </row>
    <row r="87" spans="1:23" x14ac:dyDescent="0.2">
      <c r="A87" s="36" t="s">
        <v>185</v>
      </c>
      <c r="B87" s="36" t="s">
        <v>93</v>
      </c>
      <c r="C87" s="36">
        <v>90447700</v>
      </c>
      <c r="D87" s="36" t="s">
        <v>277</v>
      </c>
      <c r="E87" s="12" t="s">
        <v>89</v>
      </c>
      <c r="F87" s="12">
        <v>900</v>
      </c>
      <c r="G87" s="12">
        <v>10</v>
      </c>
      <c r="H87" s="12">
        <v>50</v>
      </c>
      <c r="I87" s="12"/>
      <c r="J87" s="12">
        <v>200</v>
      </c>
      <c r="K87" s="12">
        <v>200</v>
      </c>
      <c r="L87" s="12">
        <v>200</v>
      </c>
      <c r="M87" s="12">
        <v>200</v>
      </c>
      <c r="N87" s="12"/>
      <c r="O87" s="12"/>
      <c r="P87" s="13"/>
      <c r="Q87" s="12">
        <f t="shared" si="12"/>
        <v>800</v>
      </c>
      <c r="R87" s="12">
        <f t="shared" si="13"/>
        <v>16</v>
      </c>
      <c r="S87" s="57"/>
      <c r="T87" s="15">
        <v>0.13</v>
      </c>
      <c r="U87" s="15">
        <f t="shared" si="14"/>
        <v>2.08</v>
      </c>
    </row>
    <row r="88" spans="1:23" x14ac:dyDescent="0.2">
      <c r="A88" s="11" t="s">
        <v>94</v>
      </c>
      <c r="B88" s="11" t="s">
        <v>95</v>
      </c>
      <c r="C88" s="11" t="s">
        <v>94</v>
      </c>
      <c r="D88" s="11" t="s">
        <v>275</v>
      </c>
      <c r="E88" s="12">
        <v>40</v>
      </c>
      <c r="F88" s="12">
        <v>1200</v>
      </c>
      <c r="G88" s="12">
        <v>5</v>
      </c>
      <c r="H88" s="12">
        <v>25</v>
      </c>
      <c r="I88" s="12"/>
      <c r="J88" s="12"/>
      <c r="K88" s="12"/>
      <c r="L88" s="12"/>
      <c r="M88" s="12">
        <v>200</v>
      </c>
      <c r="N88" s="12"/>
      <c r="O88" s="12"/>
      <c r="P88" s="13"/>
      <c r="Q88" s="12">
        <f t="shared" si="12"/>
        <v>200</v>
      </c>
      <c r="R88" s="12">
        <f t="shared" si="13"/>
        <v>8</v>
      </c>
      <c r="S88" s="57"/>
      <c r="T88" s="15">
        <v>0.08</v>
      </c>
      <c r="U88" s="15">
        <f t="shared" si="14"/>
        <v>0.64</v>
      </c>
    </row>
    <row r="89" spans="1:23" x14ac:dyDescent="0.2">
      <c r="A89" s="36" t="s">
        <v>376</v>
      </c>
      <c r="B89" s="36" t="s">
        <v>377</v>
      </c>
      <c r="C89" s="31" t="s">
        <v>378</v>
      </c>
      <c r="D89" s="36" t="s">
        <v>277</v>
      </c>
      <c r="E89" s="12">
        <v>40</v>
      </c>
      <c r="F89" s="12">
        <v>1800</v>
      </c>
      <c r="G89" s="12">
        <v>5</v>
      </c>
      <c r="H89" s="12">
        <v>20</v>
      </c>
      <c r="I89" s="12"/>
      <c r="J89" s="12">
        <v>60</v>
      </c>
      <c r="K89" s="12"/>
      <c r="L89" s="12"/>
      <c r="M89" s="12"/>
      <c r="N89" s="12"/>
      <c r="O89" s="12"/>
      <c r="P89" s="13"/>
      <c r="Q89" s="12">
        <f t="shared" si="12"/>
        <v>60</v>
      </c>
      <c r="R89" s="12">
        <f t="shared" si="13"/>
        <v>3</v>
      </c>
      <c r="S89" s="57"/>
      <c r="T89" s="15">
        <v>0.08</v>
      </c>
      <c r="U89" s="15">
        <f t="shared" si="14"/>
        <v>0.24</v>
      </c>
    </row>
    <row r="90" spans="1:23" x14ac:dyDescent="0.2">
      <c r="A90" s="11" t="s">
        <v>220</v>
      </c>
      <c r="B90" s="11" t="s">
        <v>221</v>
      </c>
      <c r="C90" s="11" t="s">
        <v>220</v>
      </c>
      <c r="D90" s="11" t="s">
        <v>275</v>
      </c>
      <c r="E90" s="12">
        <v>40</v>
      </c>
      <c r="F90" s="12">
        <v>2000</v>
      </c>
      <c r="G90" s="12">
        <v>5</v>
      </c>
      <c r="H90" s="12">
        <v>25</v>
      </c>
      <c r="I90" s="12"/>
      <c r="J90" s="12"/>
      <c r="K90" s="12"/>
      <c r="L90" s="12"/>
      <c r="M90" s="12"/>
      <c r="N90" s="12"/>
      <c r="O90" s="12"/>
      <c r="P90" s="13"/>
      <c r="Q90" s="12">
        <f t="shared" si="12"/>
        <v>0</v>
      </c>
      <c r="R90" s="12">
        <f t="shared" si="13"/>
        <v>0</v>
      </c>
      <c r="S90" s="57"/>
      <c r="T90" s="15">
        <v>0.08</v>
      </c>
      <c r="U90" s="15">
        <f t="shared" si="14"/>
        <v>0</v>
      </c>
      <c r="V90" s="43"/>
    </row>
    <row r="91" spans="1:23" x14ac:dyDescent="0.2">
      <c r="A91" s="8" t="s">
        <v>96</v>
      </c>
      <c r="B91" s="8"/>
      <c r="C91" s="8"/>
      <c r="D91" s="8"/>
      <c r="E91" s="20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8"/>
      <c r="Q91" s="12"/>
      <c r="R91" s="12"/>
      <c r="S91" s="57"/>
      <c r="T91" s="12"/>
      <c r="U91" s="15"/>
    </row>
    <row r="92" spans="1:23" x14ac:dyDescent="0.2">
      <c r="A92" s="11" t="s">
        <v>299</v>
      </c>
      <c r="B92" s="11" t="s">
        <v>300</v>
      </c>
      <c r="C92" s="11" t="s">
        <v>299</v>
      </c>
      <c r="D92" s="11" t="s">
        <v>275</v>
      </c>
      <c r="E92" s="12">
        <v>50</v>
      </c>
      <c r="F92" s="12">
        <v>100</v>
      </c>
      <c r="G92" s="12">
        <v>10</v>
      </c>
      <c r="H92" s="12">
        <v>150</v>
      </c>
      <c r="I92" s="12"/>
      <c r="J92" s="12"/>
      <c r="K92" s="12"/>
      <c r="L92" s="12"/>
      <c r="M92" s="12"/>
      <c r="N92" s="12"/>
      <c r="O92" s="12"/>
      <c r="P92" s="13"/>
      <c r="Q92" s="12">
        <f t="shared" ref="Q92:Q108" si="15">SUM(I92:P92)</f>
        <v>0</v>
      </c>
      <c r="R92" s="12">
        <f t="shared" ref="R92:R108" si="16">$Q92/$H92</f>
        <v>0</v>
      </c>
      <c r="S92" s="57"/>
      <c r="T92" s="15">
        <v>0.1</v>
      </c>
      <c r="U92" s="15">
        <f t="shared" ref="U92:U108" si="17">$R92*$T92</f>
        <v>0</v>
      </c>
      <c r="V92" s="43">
        <f>SUM(U92:U108)</f>
        <v>17.500000000000004</v>
      </c>
      <c r="W92" s="3">
        <f>V92*100/$V$144</f>
        <v>25.380710659898476</v>
      </c>
    </row>
    <row r="93" spans="1:23" x14ac:dyDescent="0.2">
      <c r="A93" s="11" t="s">
        <v>97</v>
      </c>
      <c r="B93" s="11" t="s">
        <v>98</v>
      </c>
      <c r="C93" s="11" t="s">
        <v>97</v>
      </c>
      <c r="D93" s="11" t="s">
        <v>275</v>
      </c>
      <c r="E93" s="12">
        <v>50</v>
      </c>
      <c r="F93" s="12">
        <v>150</v>
      </c>
      <c r="G93" s="12">
        <v>10</v>
      </c>
      <c r="H93" s="12">
        <v>150</v>
      </c>
      <c r="I93" s="12"/>
      <c r="J93" s="12"/>
      <c r="K93" s="12">
        <v>150</v>
      </c>
      <c r="L93" s="12"/>
      <c r="M93" s="12">
        <v>150</v>
      </c>
      <c r="N93" s="12"/>
      <c r="O93" s="12">
        <v>150</v>
      </c>
      <c r="P93" s="13"/>
      <c r="Q93" s="12">
        <f t="shared" si="15"/>
        <v>450</v>
      </c>
      <c r="R93" s="12">
        <f t="shared" si="16"/>
        <v>3</v>
      </c>
      <c r="S93" s="57"/>
      <c r="T93" s="15">
        <v>0.1</v>
      </c>
      <c r="U93" s="15">
        <f t="shared" si="17"/>
        <v>0.30000000000000004</v>
      </c>
    </row>
    <row r="94" spans="1:23" x14ac:dyDescent="0.2">
      <c r="A94" s="36" t="s">
        <v>235</v>
      </c>
      <c r="B94" s="36" t="s">
        <v>98</v>
      </c>
      <c r="C94" s="36">
        <v>90448200</v>
      </c>
      <c r="D94" s="36" t="s">
        <v>277</v>
      </c>
      <c r="E94" s="12" t="s">
        <v>102</v>
      </c>
      <c r="F94" s="12">
        <v>150</v>
      </c>
      <c r="G94" s="12">
        <v>10</v>
      </c>
      <c r="H94" s="12">
        <v>150</v>
      </c>
      <c r="I94" s="12"/>
      <c r="J94" s="12">
        <v>300</v>
      </c>
      <c r="K94" s="12">
        <v>300</v>
      </c>
      <c r="L94" s="12"/>
      <c r="M94" s="12">
        <v>300</v>
      </c>
      <c r="N94" s="12"/>
      <c r="O94" s="12"/>
      <c r="P94" s="13"/>
      <c r="Q94" s="12">
        <f t="shared" si="15"/>
        <v>900</v>
      </c>
      <c r="R94" s="12">
        <f t="shared" si="16"/>
        <v>6</v>
      </c>
      <c r="S94" s="57"/>
      <c r="T94" s="15">
        <v>0.1</v>
      </c>
      <c r="U94" s="15">
        <f t="shared" si="17"/>
        <v>0.60000000000000009</v>
      </c>
    </row>
    <row r="95" spans="1:23" x14ac:dyDescent="0.2">
      <c r="A95" s="11" t="s">
        <v>224</v>
      </c>
      <c r="B95" s="11" t="s">
        <v>225</v>
      </c>
      <c r="C95" s="11" t="s">
        <v>224</v>
      </c>
      <c r="D95" s="11" t="s">
        <v>275</v>
      </c>
      <c r="E95" s="12">
        <v>50</v>
      </c>
      <c r="F95" s="12">
        <v>200</v>
      </c>
      <c r="G95" s="12">
        <v>10</v>
      </c>
      <c r="H95" s="12">
        <v>150</v>
      </c>
      <c r="I95" s="12">
        <v>150</v>
      </c>
      <c r="J95" s="12">
        <v>150</v>
      </c>
      <c r="K95" s="12">
        <v>150</v>
      </c>
      <c r="L95" s="12"/>
      <c r="M95" s="12">
        <v>150</v>
      </c>
      <c r="N95" s="12"/>
      <c r="O95" s="12"/>
      <c r="P95" s="13"/>
      <c r="Q95" s="12">
        <f t="shared" si="15"/>
        <v>600</v>
      </c>
      <c r="R95" s="12">
        <f t="shared" si="16"/>
        <v>4</v>
      </c>
      <c r="S95" s="57"/>
      <c r="T95" s="15">
        <v>0.06</v>
      </c>
      <c r="U95" s="15">
        <f t="shared" si="17"/>
        <v>0.24</v>
      </c>
    </row>
    <row r="96" spans="1:23" x14ac:dyDescent="0.2">
      <c r="A96" s="11" t="s">
        <v>99</v>
      </c>
      <c r="B96" s="11" t="s">
        <v>100</v>
      </c>
      <c r="C96" s="11" t="s">
        <v>99</v>
      </c>
      <c r="D96" s="11" t="s">
        <v>275</v>
      </c>
      <c r="E96" s="12">
        <v>50</v>
      </c>
      <c r="F96" s="12">
        <v>300</v>
      </c>
      <c r="G96" s="12">
        <v>10</v>
      </c>
      <c r="H96" s="12">
        <v>75</v>
      </c>
      <c r="I96" s="12"/>
      <c r="J96" s="12">
        <v>150</v>
      </c>
      <c r="K96" s="12">
        <v>150</v>
      </c>
      <c r="L96" s="12">
        <v>150</v>
      </c>
      <c r="M96" s="12">
        <v>150</v>
      </c>
      <c r="N96" s="12"/>
      <c r="O96" s="12"/>
      <c r="P96" s="13"/>
      <c r="Q96" s="12">
        <f t="shared" si="15"/>
        <v>600</v>
      </c>
      <c r="R96" s="12">
        <f t="shared" si="16"/>
        <v>8</v>
      </c>
      <c r="S96" s="57"/>
      <c r="T96" s="15">
        <v>0.1</v>
      </c>
      <c r="U96" s="15">
        <f t="shared" si="17"/>
        <v>0.8</v>
      </c>
    </row>
    <row r="97" spans="1:23" x14ac:dyDescent="0.2">
      <c r="A97" s="36" t="s">
        <v>101</v>
      </c>
      <c r="B97" s="36" t="s">
        <v>100</v>
      </c>
      <c r="C97" s="36">
        <v>90448300</v>
      </c>
      <c r="D97" s="36" t="s">
        <v>277</v>
      </c>
      <c r="E97" s="12" t="s">
        <v>102</v>
      </c>
      <c r="F97" s="12">
        <v>300</v>
      </c>
      <c r="G97" s="12">
        <v>10</v>
      </c>
      <c r="H97" s="12">
        <v>75</v>
      </c>
      <c r="I97" s="12"/>
      <c r="J97" s="12">
        <v>450</v>
      </c>
      <c r="K97" s="12">
        <v>300</v>
      </c>
      <c r="L97" s="12">
        <v>300</v>
      </c>
      <c r="M97" s="12">
        <v>300</v>
      </c>
      <c r="N97" s="12">
        <v>600</v>
      </c>
      <c r="O97" s="12">
        <v>300</v>
      </c>
      <c r="P97" s="13"/>
      <c r="Q97" s="12">
        <f t="shared" si="15"/>
        <v>2250</v>
      </c>
      <c r="R97" s="12">
        <f t="shared" si="16"/>
        <v>30</v>
      </c>
      <c r="S97" s="57"/>
      <c r="T97" s="15">
        <v>0.1</v>
      </c>
      <c r="U97" s="15">
        <f t="shared" si="17"/>
        <v>3</v>
      </c>
    </row>
    <row r="98" spans="1:23" x14ac:dyDescent="0.2">
      <c r="A98" s="11" t="s">
        <v>103</v>
      </c>
      <c r="B98" s="11" t="s">
        <v>104</v>
      </c>
      <c r="C98" s="11" t="s">
        <v>103</v>
      </c>
      <c r="D98" s="11" t="s">
        <v>275</v>
      </c>
      <c r="E98" s="12">
        <v>50</v>
      </c>
      <c r="F98" s="12">
        <v>450</v>
      </c>
      <c r="G98" s="12">
        <v>10</v>
      </c>
      <c r="H98" s="12">
        <v>50</v>
      </c>
      <c r="I98" s="12"/>
      <c r="J98" s="12">
        <v>100</v>
      </c>
      <c r="K98" s="12">
        <v>100</v>
      </c>
      <c r="L98" s="12">
        <v>100</v>
      </c>
      <c r="M98" s="12"/>
      <c r="N98" s="12"/>
      <c r="O98" s="12"/>
      <c r="P98" s="13"/>
      <c r="Q98" s="12">
        <f t="shared" si="15"/>
        <v>300</v>
      </c>
      <c r="R98" s="12">
        <f t="shared" si="16"/>
        <v>6</v>
      </c>
      <c r="S98" s="57"/>
      <c r="T98" s="15">
        <v>0.1</v>
      </c>
      <c r="U98" s="15">
        <f t="shared" si="17"/>
        <v>0.60000000000000009</v>
      </c>
    </row>
    <row r="99" spans="1:23" x14ac:dyDescent="0.2">
      <c r="A99" s="36" t="s">
        <v>186</v>
      </c>
      <c r="B99" s="36" t="s">
        <v>104</v>
      </c>
      <c r="C99" s="36">
        <v>90448400</v>
      </c>
      <c r="D99" s="36" t="s">
        <v>277</v>
      </c>
      <c r="E99" s="12" t="s">
        <v>102</v>
      </c>
      <c r="F99" s="12">
        <v>450</v>
      </c>
      <c r="G99" s="12">
        <v>10</v>
      </c>
      <c r="H99" s="12">
        <v>50</v>
      </c>
      <c r="I99" s="12"/>
      <c r="J99" s="12">
        <v>200</v>
      </c>
      <c r="K99" s="12"/>
      <c r="L99" s="12"/>
      <c r="M99" s="12">
        <v>200</v>
      </c>
      <c r="N99" s="12"/>
      <c r="O99" s="12"/>
      <c r="P99" s="13"/>
      <c r="Q99" s="12">
        <f t="shared" si="15"/>
        <v>400</v>
      </c>
      <c r="R99" s="12">
        <f t="shared" si="16"/>
        <v>8</v>
      </c>
      <c r="S99" s="57"/>
      <c r="T99" s="15">
        <v>0.1</v>
      </c>
      <c r="U99" s="15">
        <f t="shared" si="17"/>
        <v>0.8</v>
      </c>
    </row>
    <row r="100" spans="1:23" x14ac:dyDescent="0.2">
      <c r="A100" s="11" t="s">
        <v>105</v>
      </c>
      <c r="B100" s="11" t="s">
        <v>106</v>
      </c>
      <c r="C100" s="11" t="s">
        <v>105</v>
      </c>
      <c r="D100" s="11" t="s">
        <v>275</v>
      </c>
      <c r="E100" s="12">
        <v>50</v>
      </c>
      <c r="F100" s="12">
        <v>600</v>
      </c>
      <c r="G100" s="12">
        <v>10</v>
      </c>
      <c r="H100" s="12">
        <v>50</v>
      </c>
      <c r="I100" s="12"/>
      <c r="J100" s="12">
        <v>100</v>
      </c>
      <c r="K100" s="12"/>
      <c r="L100" s="12"/>
      <c r="M100" s="12"/>
      <c r="N100" s="12"/>
      <c r="O100" s="12"/>
      <c r="P100" s="13"/>
      <c r="Q100" s="12">
        <f t="shared" si="15"/>
        <v>100</v>
      </c>
      <c r="R100" s="12">
        <f t="shared" si="16"/>
        <v>2</v>
      </c>
      <c r="S100" s="57"/>
      <c r="T100" s="15">
        <v>0.13</v>
      </c>
      <c r="U100" s="15">
        <f t="shared" si="17"/>
        <v>0.26</v>
      </c>
    </row>
    <row r="101" spans="1:23" x14ac:dyDescent="0.2">
      <c r="A101" s="36" t="s">
        <v>107</v>
      </c>
      <c r="B101" s="36" t="s">
        <v>106</v>
      </c>
      <c r="C101" s="36">
        <v>90448600</v>
      </c>
      <c r="D101" s="36" t="s">
        <v>277</v>
      </c>
      <c r="E101" s="12" t="s">
        <v>102</v>
      </c>
      <c r="F101" s="12">
        <v>600</v>
      </c>
      <c r="G101" s="12">
        <v>10</v>
      </c>
      <c r="H101" s="12">
        <v>50</v>
      </c>
      <c r="I101" s="12"/>
      <c r="J101" s="12">
        <v>200</v>
      </c>
      <c r="K101" s="12">
        <v>500</v>
      </c>
      <c r="L101" s="12">
        <v>500</v>
      </c>
      <c r="M101" s="12">
        <v>300</v>
      </c>
      <c r="N101" s="12"/>
      <c r="O101" s="12">
        <v>500</v>
      </c>
      <c r="P101" s="13"/>
      <c r="Q101" s="12">
        <f t="shared" si="15"/>
        <v>2000</v>
      </c>
      <c r="R101" s="12">
        <f t="shared" si="16"/>
        <v>40</v>
      </c>
      <c r="S101" s="57"/>
      <c r="T101" s="15">
        <v>0.13</v>
      </c>
      <c r="U101" s="15">
        <f t="shared" si="17"/>
        <v>5.2</v>
      </c>
    </row>
    <row r="102" spans="1:23" x14ac:dyDescent="0.2">
      <c r="A102" s="36" t="s">
        <v>266</v>
      </c>
      <c r="B102" s="36" t="s">
        <v>267</v>
      </c>
      <c r="C102" s="36">
        <v>90448605</v>
      </c>
      <c r="D102" s="36" t="s">
        <v>277</v>
      </c>
      <c r="E102" s="12" t="s">
        <v>102</v>
      </c>
      <c r="F102" s="12">
        <v>700</v>
      </c>
      <c r="G102" s="12">
        <v>5</v>
      </c>
      <c r="H102" s="12">
        <v>25</v>
      </c>
      <c r="I102" s="12"/>
      <c r="J102" s="12"/>
      <c r="K102" s="12"/>
      <c r="L102" s="12"/>
      <c r="M102" s="12"/>
      <c r="N102" s="12"/>
      <c r="O102" s="12"/>
      <c r="P102" s="13"/>
      <c r="Q102" s="12">
        <f t="shared" si="15"/>
        <v>0</v>
      </c>
      <c r="R102" s="12">
        <f t="shared" si="16"/>
        <v>0</v>
      </c>
      <c r="S102" s="57"/>
      <c r="T102" s="15">
        <v>0.1</v>
      </c>
      <c r="U102" s="15">
        <f t="shared" si="17"/>
        <v>0</v>
      </c>
    </row>
    <row r="103" spans="1:23" x14ac:dyDescent="0.2">
      <c r="A103" s="11" t="s">
        <v>202</v>
      </c>
      <c r="B103" s="11" t="s">
        <v>203</v>
      </c>
      <c r="C103" s="11" t="s">
        <v>202</v>
      </c>
      <c r="D103" s="11" t="s">
        <v>275</v>
      </c>
      <c r="E103" s="12">
        <v>50</v>
      </c>
      <c r="F103" s="12">
        <v>750</v>
      </c>
      <c r="G103" s="12">
        <v>5</v>
      </c>
      <c r="H103" s="12">
        <v>25</v>
      </c>
      <c r="I103" s="12"/>
      <c r="J103" s="12">
        <v>200</v>
      </c>
      <c r="K103" s="12">
        <v>200</v>
      </c>
      <c r="L103" s="12"/>
      <c r="M103" s="12"/>
      <c r="N103" s="12"/>
      <c r="O103" s="12"/>
      <c r="P103" s="13"/>
      <c r="Q103" s="12">
        <f t="shared" si="15"/>
        <v>400</v>
      </c>
      <c r="R103" s="12">
        <f t="shared" si="16"/>
        <v>16</v>
      </c>
      <c r="S103" s="57"/>
      <c r="T103" s="15">
        <v>0.1</v>
      </c>
      <c r="U103" s="15">
        <f t="shared" si="17"/>
        <v>1.6</v>
      </c>
    </row>
    <row r="104" spans="1:23" x14ac:dyDescent="0.2">
      <c r="A104" s="11" t="s">
        <v>108</v>
      </c>
      <c r="B104" s="11" t="s">
        <v>109</v>
      </c>
      <c r="C104" s="11" t="s">
        <v>108</v>
      </c>
      <c r="D104" s="11" t="s">
        <v>275</v>
      </c>
      <c r="E104" s="12">
        <v>50</v>
      </c>
      <c r="F104" s="12">
        <v>900</v>
      </c>
      <c r="G104" s="12">
        <v>5</v>
      </c>
      <c r="H104" s="12">
        <v>25</v>
      </c>
      <c r="I104" s="12"/>
      <c r="J104" s="12">
        <v>100</v>
      </c>
      <c r="K104" s="12">
        <v>100</v>
      </c>
      <c r="L104" s="12"/>
      <c r="M104" s="12"/>
      <c r="N104" s="12"/>
      <c r="O104" s="12"/>
      <c r="P104" s="13"/>
      <c r="Q104" s="12">
        <f t="shared" si="15"/>
        <v>200</v>
      </c>
      <c r="R104" s="12">
        <f t="shared" si="16"/>
        <v>8</v>
      </c>
      <c r="S104" s="57"/>
      <c r="T104" s="15">
        <v>0.1</v>
      </c>
      <c r="U104" s="15">
        <f t="shared" si="17"/>
        <v>0.8</v>
      </c>
    </row>
    <row r="105" spans="1:23" x14ac:dyDescent="0.2">
      <c r="A105" s="36" t="s">
        <v>187</v>
      </c>
      <c r="B105" s="36" t="s">
        <v>109</v>
      </c>
      <c r="C105" s="36">
        <v>90448700</v>
      </c>
      <c r="D105" s="36" t="s">
        <v>277</v>
      </c>
      <c r="E105" s="12" t="s">
        <v>102</v>
      </c>
      <c r="F105" s="12">
        <v>900</v>
      </c>
      <c r="G105" s="12">
        <v>5</v>
      </c>
      <c r="H105" s="12">
        <v>25</v>
      </c>
      <c r="I105" s="12"/>
      <c r="J105" s="12">
        <v>300</v>
      </c>
      <c r="K105" s="12">
        <v>200</v>
      </c>
      <c r="L105" s="12"/>
      <c r="M105" s="12"/>
      <c r="N105" s="12"/>
      <c r="O105" s="12"/>
      <c r="P105" s="13"/>
      <c r="Q105" s="12">
        <f t="shared" si="15"/>
        <v>500</v>
      </c>
      <c r="R105" s="12">
        <f t="shared" si="16"/>
        <v>20</v>
      </c>
      <c r="S105" s="57"/>
      <c r="T105" s="15">
        <v>0.1</v>
      </c>
      <c r="U105" s="15">
        <f t="shared" si="17"/>
        <v>2</v>
      </c>
    </row>
    <row r="106" spans="1:23" x14ac:dyDescent="0.2">
      <c r="A106" s="11" t="s">
        <v>110</v>
      </c>
      <c r="B106" s="11" t="s">
        <v>111</v>
      </c>
      <c r="C106" s="11" t="s">
        <v>110</v>
      </c>
      <c r="D106" s="11" t="s">
        <v>275</v>
      </c>
      <c r="E106" s="12">
        <v>50</v>
      </c>
      <c r="F106" s="12">
        <v>1200</v>
      </c>
      <c r="G106" s="12">
        <v>5</v>
      </c>
      <c r="H106" s="12">
        <v>25</v>
      </c>
      <c r="I106" s="12"/>
      <c r="J106" s="12"/>
      <c r="K106" s="12"/>
      <c r="L106" s="12"/>
      <c r="M106" s="12"/>
      <c r="N106" s="12"/>
      <c r="O106" s="12"/>
      <c r="P106" s="13"/>
      <c r="Q106" s="12">
        <f t="shared" si="15"/>
        <v>0</v>
      </c>
      <c r="R106" s="12">
        <f t="shared" si="16"/>
        <v>0</v>
      </c>
      <c r="S106" s="57"/>
      <c r="T106" s="15">
        <v>0.13</v>
      </c>
      <c r="U106" s="15">
        <f t="shared" si="17"/>
        <v>0</v>
      </c>
    </row>
    <row r="107" spans="1:23" x14ac:dyDescent="0.2">
      <c r="A107" s="36" t="s">
        <v>204</v>
      </c>
      <c r="B107" s="36" t="s">
        <v>111</v>
      </c>
      <c r="C107" s="31" t="s">
        <v>205</v>
      </c>
      <c r="D107" s="36" t="s">
        <v>277</v>
      </c>
      <c r="E107" s="12">
        <v>50</v>
      </c>
      <c r="F107" s="12">
        <v>1200</v>
      </c>
      <c r="G107" s="12">
        <v>5</v>
      </c>
      <c r="H107" s="12">
        <v>25</v>
      </c>
      <c r="I107" s="12"/>
      <c r="J107" s="12">
        <v>100</v>
      </c>
      <c r="K107" s="12">
        <v>100</v>
      </c>
      <c r="L107" s="12"/>
      <c r="M107" s="12"/>
      <c r="N107" s="12"/>
      <c r="O107" s="12"/>
      <c r="P107" s="13"/>
      <c r="Q107" s="12">
        <f t="shared" si="15"/>
        <v>200</v>
      </c>
      <c r="R107" s="12">
        <f t="shared" si="16"/>
        <v>8</v>
      </c>
      <c r="S107" s="57"/>
      <c r="T107" s="15">
        <v>0.13</v>
      </c>
      <c r="U107" s="15">
        <f t="shared" si="17"/>
        <v>1.04</v>
      </c>
    </row>
    <row r="108" spans="1:23" x14ac:dyDescent="0.2">
      <c r="A108" s="36" t="s">
        <v>268</v>
      </c>
      <c r="B108" s="36" t="s">
        <v>269</v>
      </c>
      <c r="C108" s="31" t="s">
        <v>270</v>
      </c>
      <c r="D108" s="36" t="s">
        <v>277</v>
      </c>
      <c r="E108" s="12">
        <v>50</v>
      </c>
      <c r="F108" s="12">
        <v>2400</v>
      </c>
      <c r="G108" s="12">
        <v>5</v>
      </c>
      <c r="H108" s="12">
        <v>25</v>
      </c>
      <c r="I108" s="12">
        <v>50</v>
      </c>
      <c r="J108" s="12"/>
      <c r="K108" s="12"/>
      <c r="L108" s="12"/>
      <c r="M108" s="12"/>
      <c r="N108" s="12"/>
      <c r="O108" s="12"/>
      <c r="P108" s="13"/>
      <c r="Q108" s="12">
        <f t="shared" si="15"/>
        <v>50</v>
      </c>
      <c r="R108" s="12">
        <f t="shared" si="16"/>
        <v>2</v>
      </c>
      <c r="S108" s="57"/>
      <c r="T108" s="15">
        <v>0.13</v>
      </c>
      <c r="U108" s="15">
        <f t="shared" si="17"/>
        <v>0.26</v>
      </c>
      <c r="V108" s="43"/>
    </row>
    <row r="109" spans="1:23" x14ac:dyDescent="0.2">
      <c r="A109" s="307" t="s">
        <v>112</v>
      </c>
      <c r="B109" s="307"/>
      <c r="C109" s="8"/>
      <c r="D109" s="8"/>
      <c r="E109" s="8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36"/>
      <c r="Q109" s="12"/>
      <c r="R109" s="12"/>
      <c r="S109" s="57"/>
      <c r="T109" s="12"/>
      <c r="U109" s="15"/>
    </row>
    <row r="110" spans="1:23" x14ac:dyDescent="0.2">
      <c r="A110" s="11" t="s">
        <v>216</v>
      </c>
      <c r="B110" s="11" t="s">
        <v>217</v>
      </c>
      <c r="C110" s="11" t="s">
        <v>216</v>
      </c>
      <c r="D110" s="11" t="s">
        <v>275</v>
      </c>
      <c r="E110" s="12">
        <v>20</v>
      </c>
      <c r="F110" s="12">
        <v>150</v>
      </c>
      <c r="G110" s="12">
        <v>10</v>
      </c>
      <c r="H110" s="12">
        <v>400</v>
      </c>
      <c r="I110" s="12"/>
      <c r="J110" s="12"/>
      <c r="K110" s="12"/>
      <c r="L110" s="12"/>
      <c r="M110" s="12"/>
      <c r="N110" s="12"/>
      <c r="O110" s="12"/>
      <c r="P110" s="36"/>
      <c r="Q110" s="12">
        <f t="shared" ref="Q110:Q143" si="18">SUM(I110:P110)</f>
        <v>0</v>
      </c>
      <c r="R110" s="12">
        <f t="shared" ref="R110:R143" si="19">$Q110/$H110</f>
        <v>0</v>
      </c>
      <c r="S110" s="57"/>
      <c r="T110" s="12">
        <v>0.06</v>
      </c>
      <c r="U110" s="15">
        <f t="shared" ref="U110:U143" si="20">$R110*$T110</f>
        <v>0</v>
      </c>
      <c r="V110" s="43">
        <f>SUM(U110:U125)</f>
        <v>0</v>
      </c>
      <c r="W110" s="3">
        <f>V110*100/$V$144</f>
        <v>0</v>
      </c>
    </row>
    <row r="111" spans="1:23" x14ac:dyDescent="0.2">
      <c r="A111" s="36" t="s">
        <v>226</v>
      </c>
      <c r="B111" s="36" t="s">
        <v>217</v>
      </c>
      <c r="C111" s="36">
        <v>90444200</v>
      </c>
      <c r="D111" s="36" t="s">
        <v>277</v>
      </c>
      <c r="E111" s="12">
        <v>20</v>
      </c>
      <c r="F111" s="12">
        <v>150</v>
      </c>
      <c r="G111" s="12">
        <v>10</v>
      </c>
      <c r="H111" s="12">
        <v>400</v>
      </c>
      <c r="I111" s="12"/>
      <c r="J111" s="12"/>
      <c r="K111" s="12"/>
      <c r="L111" s="12"/>
      <c r="M111" s="12"/>
      <c r="N111" s="12"/>
      <c r="O111" s="12"/>
      <c r="P111" s="36"/>
      <c r="Q111" s="12">
        <f t="shared" si="18"/>
        <v>0</v>
      </c>
      <c r="R111" s="12">
        <f t="shared" si="19"/>
        <v>0</v>
      </c>
      <c r="S111" s="57"/>
      <c r="T111" s="12">
        <v>0.06</v>
      </c>
      <c r="U111" s="15">
        <f t="shared" si="20"/>
        <v>0</v>
      </c>
    </row>
    <row r="112" spans="1:23" x14ac:dyDescent="0.2">
      <c r="A112" s="11" t="s">
        <v>191</v>
      </c>
      <c r="B112" s="11" t="s">
        <v>192</v>
      </c>
      <c r="C112" s="11" t="s">
        <v>191</v>
      </c>
      <c r="D112" s="11" t="s">
        <v>275</v>
      </c>
      <c r="E112" s="12">
        <v>20</v>
      </c>
      <c r="F112" s="12">
        <v>200</v>
      </c>
      <c r="G112" s="12">
        <v>10</v>
      </c>
      <c r="H112" s="12">
        <v>300</v>
      </c>
      <c r="I112" s="12"/>
      <c r="J112" s="12"/>
      <c r="K112" s="12"/>
      <c r="L112" s="12"/>
      <c r="M112" s="12"/>
      <c r="N112" s="12"/>
      <c r="O112" s="12"/>
      <c r="P112" s="36"/>
      <c r="Q112" s="12">
        <f t="shared" si="18"/>
        <v>0</v>
      </c>
      <c r="R112" s="12">
        <f t="shared" si="19"/>
        <v>0</v>
      </c>
      <c r="S112" s="57"/>
      <c r="T112" s="12">
        <v>0.06</v>
      </c>
      <c r="U112" s="15">
        <f t="shared" si="20"/>
        <v>0</v>
      </c>
    </row>
    <row r="113" spans="1:23" x14ac:dyDescent="0.2">
      <c r="A113" s="11" t="s">
        <v>160</v>
      </c>
      <c r="B113" s="11" t="s">
        <v>161</v>
      </c>
      <c r="C113" s="11" t="s">
        <v>160</v>
      </c>
      <c r="D113" s="11" t="s">
        <v>275</v>
      </c>
      <c r="E113" s="12">
        <v>20</v>
      </c>
      <c r="F113" s="12">
        <v>300</v>
      </c>
      <c r="G113" s="12">
        <v>10</v>
      </c>
      <c r="H113" s="12">
        <v>200</v>
      </c>
      <c r="I113" s="12"/>
      <c r="J113" s="12"/>
      <c r="K113" s="12"/>
      <c r="L113" s="12"/>
      <c r="M113" s="12"/>
      <c r="N113" s="12"/>
      <c r="O113" s="12"/>
      <c r="P113" s="13"/>
      <c r="Q113" s="12">
        <f t="shared" si="18"/>
        <v>0</v>
      </c>
      <c r="R113" s="12">
        <f t="shared" si="19"/>
        <v>0</v>
      </c>
      <c r="S113" s="57"/>
      <c r="T113" s="15">
        <v>0.06</v>
      </c>
      <c r="U113" s="15">
        <f t="shared" si="20"/>
        <v>0</v>
      </c>
    </row>
    <row r="114" spans="1:23" x14ac:dyDescent="0.2">
      <c r="A114" s="36" t="s">
        <v>215</v>
      </c>
      <c r="B114" s="36" t="s">
        <v>161</v>
      </c>
      <c r="C114" s="36">
        <v>90444300</v>
      </c>
      <c r="D114" s="36" t="s">
        <v>277</v>
      </c>
      <c r="E114" s="12" t="s">
        <v>46</v>
      </c>
      <c r="F114" s="12">
        <v>300</v>
      </c>
      <c r="G114" s="12">
        <v>10</v>
      </c>
      <c r="H114" s="12">
        <v>200</v>
      </c>
      <c r="I114" s="12"/>
      <c r="J114" s="12"/>
      <c r="K114" s="12"/>
      <c r="L114" s="12"/>
      <c r="M114" s="12"/>
      <c r="N114" s="12"/>
      <c r="O114" s="12"/>
      <c r="P114" s="13"/>
      <c r="Q114" s="12">
        <f t="shared" si="18"/>
        <v>0</v>
      </c>
      <c r="R114" s="12">
        <f t="shared" si="19"/>
        <v>0</v>
      </c>
      <c r="S114" s="57"/>
      <c r="T114" s="15">
        <v>0.06</v>
      </c>
      <c r="U114" s="15">
        <f t="shared" si="20"/>
        <v>0</v>
      </c>
    </row>
    <row r="115" spans="1:23" x14ac:dyDescent="0.2">
      <c r="A115" s="11" t="s">
        <v>206</v>
      </c>
      <c r="B115" s="11" t="s">
        <v>114</v>
      </c>
      <c r="C115" s="11" t="s">
        <v>206</v>
      </c>
      <c r="D115" s="11" t="s">
        <v>275</v>
      </c>
      <c r="E115" s="12">
        <v>20</v>
      </c>
      <c r="F115" s="12">
        <v>450</v>
      </c>
      <c r="G115" s="12">
        <v>10</v>
      </c>
      <c r="H115" s="12">
        <v>100</v>
      </c>
      <c r="I115" s="12"/>
      <c r="J115" s="12"/>
      <c r="K115" s="12"/>
      <c r="L115" s="12"/>
      <c r="M115" s="12"/>
      <c r="N115" s="12"/>
      <c r="O115" s="12"/>
      <c r="P115" s="25"/>
      <c r="Q115" s="12">
        <f t="shared" si="18"/>
        <v>0</v>
      </c>
      <c r="R115" s="12">
        <f t="shared" si="19"/>
        <v>0</v>
      </c>
      <c r="S115" s="57"/>
      <c r="T115" s="15">
        <v>0.08</v>
      </c>
      <c r="U115" s="15">
        <f t="shared" si="20"/>
        <v>0</v>
      </c>
    </row>
    <row r="116" spans="1:23" x14ac:dyDescent="0.2">
      <c r="A116" s="36" t="s">
        <v>113</v>
      </c>
      <c r="B116" s="36" t="s">
        <v>114</v>
      </c>
      <c r="C116" s="36">
        <v>90444400</v>
      </c>
      <c r="D116" s="36" t="s">
        <v>277</v>
      </c>
      <c r="E116" s="12" t="s">
        <v>46</v>
      </c>
      <c r="F116" s="12">
        <v>450</v>
      </c>
      <c r="G116" s="12">
        <v>10</v>
      </c>
      <c r="H116" s="12">
        <v>100</v>
      </c>
      <c r="I116" s="12"/>
      <c r="J116" s="12"/>
      <c r="K116" s="12"/>
      <c r="L116" s="12"/>
      <c r="M116" s="12"/>
      <c r="N116" s="12"/>
      <c r="O116" s="12"/>
      <c r="P116" s="13"/>
      <c r="Q116" s="12">
        <f t="shared" si="18"/>
        <v>0</v>
      </c>
      <c r="R116" s="12">
        <f t="shared" si="19"/>
        <v>0</v>
      </c>
      <c r="S116" s="57"/>
      <c r="T116" s="15">
        <v>0.08</v>
      </c>
      <c r="U116" s="15">
        <f t="shared" si="20"/>
        <v>0</v>
      </c>
    </row>
    <row r="117" spans="1:23" x14ac:dyDescent="0.2">
      <c r="A117" s="11" t="s">
        <v>115</v>
      </c>
      <c r="B117" s="11" t="s">
        <v>116</v>
      </c>
      <c r="C117" s="11" t="s">
        <v>115</v>
      </c>
      <c r="D117" s="11" t="s">
        <v>275</v>
      </c>
      <c r="E117" s="12">
        <v>20</v>
      </c>
      <c r="F117" s="12">
        <v>600</v>
      </c>
      <c r="G117" s="12">
        <v>10</v>
      </c>
      <c r="H117" s="12">
        <v>100</v>
      </c>
      <c r="I117" s="12"/>
      <c r="J117" s="12"/>
      <c r="K117" s="12"/>
      <c r="L117" s="12"/>
      <c r="M117" s="12"/>
      <c r="N117" s="12"/>
      <c r="O117" s="12"/>
      <c r="P117" s="13"/>
      <c r="Q117" s="12">
        <f t="shared" si="18"/>
        <v>0</v>
      </c>
      <c r="R117" s="12">
        <f t="shared" si="19"/>
        <v>0</v>
      </c>
      <c r="S117" s="57"/>
      <c r="T117" s="15">
        <v>0.06</v>
      </c>
      <c r="U117" s="15">
        <f t="shared" si="20"/>
        <v>0</v>
      </c>
    </row>
    <row r="118" spans="1:23" x14ac:dyDescent="0.2">
      <c r="A118" s="36" t="s">
        <v>188</v>
      </c>
      <c r="B118" s="36" t="s">
        <v>116</v>
      </c>
      <c r="C118" s="36">
        <v>90444600</v>
      </c>
      <c r="D118" s="36" t="s">
        <v>277</v>
      </c>
      <c r="E118" s="12" t="s">
        <v>46</v>
      </c>
      <c r="F118" s="12">
        <v>600</v>
      </c>
      <c r="G118" s="12">
        <v>10</v>
      </c>
      <c r="H118" s="12">
        <v>100</v>
      </c>
      <c r="I118" s="12"/>
      <c r="J118" s="12"/>
      <c r="K118" s="12"/>
      <c r="L118" s="12"/>
      <c r="M118" s="12"/>
      <c r="N118" s="12"/>
      <c r="O118" s="12"/>
      <c r="P118" s="13"/>
      <c r="Q118" s="12">
        <f t="shared" si="18"/>
        <v>0</v>
      </c>
      <c r="R118" s="12">
        <f t="shared" si="19"/>
        <v>0</v>
      </c>
      <c r="S118" s="57"/>
      <c r="T118" s="15">
        <v>0.06</v>
      </c>
      <c r="U118" s="15">
        <f t="shared" si="20"/>
        <v>0</v>
      </c>
    </row>
    <row r="119" spans="1:23" x14ac:dyDescent="0.2">
      <c r="A119" s="11" t="s">
        <v>117</v>
      </c>
      <c r="B119" s="11" t="s">
        <v>118</v>
      </c>
      <c r="C119" s="11" t="s">
        <v>117</v>
      </c>
      <c r="D119" s="11" t="s">
        <v>275</v>
      </c>
      <c r="E119" s="12">
        <v>20</v>
      </c>
      <c r="F119" s="12">
        <v>750</v>
      </c>
      <c r="G119" s="12">
        <v>10</v>
      </c>
      <c r="H119" s="12">
        <v>100</v>
      </c>
      <c r="I119" s="12"/>
      <c r="J119" s="12"/>
      <c r="K119" s="12"/>
      <c r="L119" s="12"/>
      <c r="M119" s="12"/>
      <c r="N119" s="12"/>
      <c r="O119" s="12"/>
      <c r="P119" s="13"/>
      <c r="Q119" s="12">
        <f t="shared" si="18"/>
        <v>0</v>
      </c>
      <c r="R119" s="12">
        <f t="shared" si="19"/>
        <v>0</v>
      </c>
      <c r="S119" s="57"/>
      <c r="T119" s="15">
        <v>7.0000000000000007E-2</v>
      </c>
      <c r="U119" s="15">
        <f t="shared" si="20"/>
        <v>0</v>
      </c>
    </row>
    <row r="120" spans="1:23" x14ac:dyDescent="0.2">
      <c r="A120" s="36" t="s">
        <v>189</v>
      </c>
      <c r="B120" s="36" t="s">
        <v>118</v>
      </c>
      <c r="C120" s="36">
        <v>90444700</v>
      </c>
      <c r="D120" s="36" t="s">
        <v>277</v>
      </c>
      <c r="E120" s="12" t="s">
        <v>46</v>
      </c>
      <c r="F120" s="12">
        <v>750</v>
      </c>
      <c r="G120" s="12">
        <v>10</v>
      </c>
      <c r="H120" s="12">
        <v>100</v>
      </c>
      <c r="I120" s="12"/>
      <c r="J120" s="12"/>
      <c r="K120" s="12"/>
      <c r="L120" s="12"/>
      <c r="M120" s="12"/>
      <c r="N120" s="12"/>
      <c r="O120" s="12"/>
      <c r="P120" s="13"/>
      <c r="Q120" s="12">
        <f t="shared" si="18"/>
        <v>0</v>
      </c>
      <c r="R120" s="12">
        <f t="shared" si="19"/>
        <v>0</v>
      </c>
      <c r="S120" s="57"/>
      <c r="T120" s="15">
        <v>7.0000000000000007E-2</v>
      </c>
      <c r="U120" s="15">
        <f t="shared" si="20"/>
        <v>0</v>
      </c>
    </row>
    <row r="121" spans="1:23" x14ac:dyDescent="0.2">
      <c r="A121" s="11" t="s">
        <v>119</v>
      </c>
      <c r="B121" s="11" t="s">
        <v>120</v>
      </c>
      <c r="C121" s="11" t="s">
        <v>119</v>
      </c>
      <c r="D121" s="11" t="s">
        <v>275</v>
      </c>
      <c r="E121" s="12">
        <v>20</v>
      </c>
      <c r="F121" s="12">
        <v>900</v>
      </c>
      <c r="G121" s="12">
        <v>10</v>
      </c>
      <c r="H121" s="12">
        <v>50</v>
      </c>
      <c r="I121" s="12"/>
      <c r="J121" s="12"/>
      <c r="K121" s="12"/>
      <c r="L121" s="12"/>
      <c r="M121" s="12"/>
      <c r="N121" s="12"/>
      <c r="O121" s="12"/>
      <c r="P121" s="13"/>
      <c r="Q121" s="12">
        <f t="shared" si="18"/>
        <v>0</v>
      </c>
      <c r="R121" s="12">
        <f t="shared" si="19"/>
        <v>0</v>
      </c>
      <c r="S121" s="57"/>
      <c r="T121" s="15">
        <v>0.08</v>
      </c>
      <c r="U121" s="15">
        <f t="shared" si="20"/>
        <v>0</v>
      </c>
    </row>
    <row r="122" spans="1:23" x14ac:dyDescent="0.2">
      <c r="A122" s="36" t="s">
        <v>263</v>
      </c>
      <c r="B122" s="36" t="s">
        <v>120</v>
      </c>
      <c r="C122" s="36">
        <v>90444800</v>
      </c>
      <c r="D122" s="36" t="s">
        <v>277</v>
      </c>
      <c r="E122" s="12" t="s">
        <v>46</v>
      </c>
      <c r="F122" s="12">
        <v>900</v>
      </c>
      <c r="G122" s="12">
        <v>10</v>
      </c>
      <c r="H122" s="12">
        <v>50</v>
      </c>
      <c r="I122" s="12"/>
      <c r="J122" s="12"/>
      <c r="K122" s="12"/>
      <c r="L122" s="12"/>
      <c r="M122" s="12"/>
      <c r="N122" s="12"/>
      <c r="O122" s="12"/>
      <c r="P122" s="13"/>
      <c r="Q122" s="12">
        <f t="shared" si="18"/>
        <v>0</v>
      </c>
      <c r="R122" s="12">
        <f t="shared" si="19"/>
        <v>0</v>
      </c>
      <c r="S122" s="57"/>
      <c r="T122" s="15">
        <v>0.08</v>
      </c>
      <c r="U122" s="15">
        <f t="shared" si="20"/>
        <v>0</v>
      </c>
    </row>
    <row r="123" spans="1:23" x14ac:dyDescent="0.2">
      <c r="A123" s="11" t="s">
        <v>121</v>
      </c>
      <c r="B123" s="11" t="s">
        <v>122</v>
      </c>
      <c r="C123" s="11" t="s">
        <v>121</v>
      </c>
      <c r="D123" s="11" t="s">
        <v>275</v>
      </c>
      <c r="E123" s="12">
        <v>20</v>
      </c>
      <c r="F123" s="12">
        <v>1200</v>
      </c>
      <c r="G123" s="12">
        <v>10</v>
      </c>
      <c r="H123" s="12">
        <v>50</v>
      </c>
      <c r="I123" s="12"/>
      <c r="J123" s="12"/>
      <c r="K123" s="12"/>
      <c r="L123" s="12"/>
      <c r="M123" s="12"/>
      <c r="N123" s="12"/>
      <c r="O123" s="12"/>
      <c r="P123" s="13"/>
      <c r="Q123" s="12">
        <f t="shared" si="18"/>
        <v>0</v>
      </c>
      <c r="R123" s="12">
        <f t="shared" si="19"/>
        <v>0</v>
      </c>
      <c r="S123" s="57"/>
      <c r="T123" s="15">
        <v>0.11</v>
      </c>
      <c r="U123" s="15">
        <f t="shared" si="20"/>
        <v>0</v>
      </c>
    </row>
    <row r="124" spans="1:23" x14ac:dyDescent="0.2">
      <c r="A124" s="11" t="s">
        <v>207</v>
      </c>
      <c r="B124" s="11" t="s">
        <v>208</v>
      </c>
      <c r="C124" s="11" t="s">
        <v>207</v>
      </c>
      <c r="D124" s="11" t="s">
        <v>275</v>
      </c>
      <c r="E124" s="12">
        <v>20</v>
      </c>
      <c r="F124" s="12">
        <v>1500</v>
      </c>
      <c r="G124" s="12">
        <v>10</v>
      </c>
      <c r="H124" s="12">
        <v>50</v>
      </c>
      <c r="I124" s="12"/>
      <c r="J124" s="12"/>
      <c r="K124" s="12"/>
      <c r="L124" s="12"/>
      <c r="M124" s="12"/>
      <c r="N124" s="12"/>
      <c r="O124" s="12"/>
      <c r="P124" s="13"/>
      <c r="Q124" s="12">
        <f t="shared" si="18"/>
        <v>0</v>
      </c>
      <c r="R124" s="12">
        <f t="shared" si="19"/>
        <v>0</v>
      </c>
      <c r="S124" s="57"/>
      <c r="T124" s="15">
        <v>7.0000000000000007E-2</v>
      </c>
      <c r="U124" s="15">
        <f t="shared" si="20"/>
        <v>0</v>
      </c>
    </row>
    <row r="125" spans="1:23" x14ac:dyDescent="0.2">
      <c r="A125" s="11" t="s">
        <v>209</v>
      </c>
      <c r="B125" s="11" t="s">
        <v>210</v>
      </c>
      <c r="C125" s="11" t="s">
        <v>209</v>
      </c>
      <c r="D125" s="11" t="s">
        <v>275</v>
      </c>
      <c r="E125" s="12">
        <v>20</v>
      </c>
      <c r="F125" s="12">
        <v>1800</v>
      </c>
      <c r="G125" s="12">
        <v>10</v>
      </c>
      <c r="H125" s="12">
        <v>50</v>
      </c>
      <c r="I125" s="12"/>
      <c r="J125" s="12"/>
      <c r="K125" s="12"/>
      <c r="L125" s="12"/>
      <c r="M125" s="12"/>
      <c r="N125" s="12"/>
      <c r="O125" s="12"/>
      <c r="P125" s="13"/>
      <c r="Q125" s="12">
        <f t="shared" si="18"/>
        <v>0</v>
      </c>
      <c r="R125" s="12">
        <f t="shared" si="19"/>
        <v>0</v>
      </c>
      <c r="S125" s="58"/>
      <c r="T125" s="15">
        <v>0.09</v>
      </c>
      <c r="U125" s="15">
        <f t="shared" si="20"/>
        <v>0</v>
      </c>
      <c r="V125" s="43"/>
    </row>
    <row r="126" spans="1:23" x14ac:dyDescent="0.2">
      <c r="A126" s="11" t="s">
        <v>123</v>
      </c>
      <c r="B126" s="11" t="s">
        <v>124</v>
      </c>
      <c r="C126" s="11" t="s">
        <v>123</v>
      </c>
      <c r="D126" s="11" t="s">
        <v>275</v>
      </c>
      <c r="E126" s="12">
        <v>25</v>
      </c>
      <c r="F126" s="12">
        <v>150</v>
      </c>
      <c r="G126" s="12">
        <v>10</v>
      </c>
      <c r="H126" s="12">
        <v>200</v>
      </c>
      <c r="I126" s="12"/>
      <c r="J126" s="12"/>
      <c r="K126" s="12"/>
      <c r="L126" s="12"/>
      <c r="M126" s="12"/>
      <c r="N126" s="12"/>
      <c r="O126" s="12"/>
      <c r="P126" s="13"/>
      <c r="Q126" s="12">
        <f t="shared" si="18"/>
        <v>0</v>
      </c>
      <c r="R126" s="12">
        <f t="shared" si="19"/>
        <v>0</v>
      </c>
      <c r="S126" s="57"/>
      <c r="T126" s="15">
        <v>0.04</v>
      </c>
      <c r="U126" s="15">
        <f t="shared" si="20"/>
        <v>0</v>
      </c>
      <c r="V126" s="43">
        <f>SUM(U126:U143)</f>
        <v>1.84</v>
      </c>
      <c r="W126" s="3">
        <f>V126*100/$V$144</f>
        <v>2.6686004350978965</v>
      </c>
    </row>
    <row r="127" spans="1:23" x14ac:dyDescent="0.2">
      <c r="A127" s="36" t="s">
        <v>257</v>
      </c>
      <c r="B127" s="36" t="s">
        <v>124</v>
      </c>
      <c r="C127" s="36">
        <v>90445200</v>
      </c>
      <c r="D127" s="36" t="s">
        <v>277</v>
      </c>
      <c r="E127" s="12">
        <v>25</v>
      </c>
      <c r="F127" s="12">
        <v>150</v>
      </c>
      <c r="G127" s="12">
        <v>10</v>
      </c>
      <c r="H127" s="12">
        <v>200</v>
      </c>
      <c r="I127" s="12"/>
      <c r="J127" s="12"/>
      <c r="K127" s="12"/>
      <c r="L127" s="12"/>
      <c r="M127" s="12">
        <v>200</v>
      </c>
      <c r="N127" s="12"/>
      <c r="O127" s="12"/>
      <c r="P127" s="13"/>
      <c r="Q127" s="12">
        <f t="shared" si="18"/>
        <v>200</v>
      </c>
      <c r="R127" s="12">
        <f t="shared" si="19"/>
        <v>1</v>
      </c>
      <c r="S127" s="57"/>
      <c r="T127" s="15">
        <v>0.04</v>
      </c>
      <c r="U127" s="15">
        <f t="shared" si="20"/>
        <v>0.04</v>
      </c>
    </row>
    <row r="128" spans="1:23" x14ac:dyDescent="0.2">
      <c r="A128" s="11" t="s">
        <v>125</v>
      </c>
      <c r="B128" s="11" t="s">
        <v>126</v>
      </c>
      <c r="C128" s="11" t="s">
        <v>125</v>
      </c>
      <c r="D128" s="11" t="s">
        <v>275</v>
      </c>
      <c r="E128" s="12">
        <v>25</v>
      </c>
      <c r="F128" s="12">
        <v>300</v>
      </c>
      <c r="G128" s="12">
        <v>10</v>
      </c>
      <c r="H128" s="12">
        <v>100</v>
      </c>
      <c r="I128" s="12"/>
      <c r="J128" s="12"/>
      <c r="K128" s="12">
        <v>200</v>
      </c>
      <c r="L128" s="12">
        <v>100</v>
      </c>
      <c r="M128" s="12">
        <v>100</v>
      </c>
      <c r="N128" s="12"/>
      <c r="O128" s="12"/>
      <c r="P128" s="13"/>
      <c r="Q128" s="12">
        <f t="shared" si="18"/>
        <v>400</v>
      </c>
      <c r="R128" s="12">
        <f t="shared" si="19"/>
        <v>4</v>
      </c>
      <c r="S128" s="57"/>
      <c r="T128" s="15">
        <v>0.04</v>
      </c>
      <c r="U128" s="15">
        <f t="shared" si="20"/>
        <v>0.16</v>
      </c>
    </row>
    <row r="129" spans="1:23" x14ac:dyDescent="0.2">
      <c r="A129" s="36" t="s">
        <v>127</v>
      </c>
      <c r="B129" s="36" t="s">
        <v>126</v>
      </c>
      <c r="C129" s="36">
        <v>90445300</v>
      </c>
      <c r="D129" s="36" t="s">
        <v>277</v>
      </c>
      <c r="E129" s="12" t="s">
        <v>63</v>
      </c>
      <c r="F129" s="12">
        <v>300</v>
      </c>
      <c r="G129" s="12">
        <v>10</v>
      </c>
      <c r="H129" s="12">
        <v>100</v>
      </c>
      <c r="I129" s="12"/>
      <c r="J129" s="12"/>
      <c r="K129" s="12">
        <v>500</v>
      </c>
      <c r="L129" s="12">
        <v>200</v>
      </c>
      <c r="M129" s="12">
        <v>300</v>
      </c>
      <c r="N129" s="12"/>
      <c r="O129" s="12"/>
      <c r="P129" s="13"/>
      <c r="Q129" s="12">
        <f t="shared" si="18"/>
        <v>1000</v>
      </c>
      <c r="R129" s="12">
        <f t="shared" si="19"/>
        <v>10</v>
      </c>
      <c r="S129" s="57"/>
      <c r="T129" s="15">
        <v>0.04</v>
      </c>
      <c r="U129" s="15">
        <f t="shared" si="20"/>
        <v>0.4</v>
      </c>
    </row>
    <row r="130" spans="1:23" x14ac:dyDescent="0.2">
      <c r="A130" s="11" t="s">
        <v>128</v>
      </c>
      <c r="B130" s="11" t="s">
        <v>129</v>
      </c>
      <c r="C130" s="11" t="s">
        <v>128</v>
      </c>
      <c r="D130" s="11" t="s">
        <v>275</v>
      </c>
      <c r="E130" s="12">
        <v>25</v>
      </c>
      <c r="F130" s="12">
        <v>450</v>
      </c>
      <c r="G130" s="12">
        <v>10</v>
      </c>
      <c r="H130" s="12">
        <v>100</v>
      </c>
      <c r="I130" s="12"/>
      <c r="J130" s="12"/>
      <c r="K130" s="12"/>
      <c r="L130" s="12"/>
      <c r="M130" s="12"/>
      <c r="N130" s="12"/>
      <c r="O130" s="12"/>
      <c r="P130" s="13"/>
      <c r="Q130" s="12">
        <f t="shared" si="18"/>
        <v>0</v>
      </c>
      <c r="R130" s="12">
        <f t="shared" si="19"/>
        <v>0</v>
      </c>
      <c r="S130" s="57"/>
      <c r="T130" s="15">
        <v>0.06</v>
      </c>
      <c r="U130" s="15">
        <f t="shared" si="20"/>
        <v>0</v>
      </c>
    </row>
    <row r="131" spans="1:23" x14ac:dyDescent="0.2">
      <c r="A131" s="36" t="s">
        <v>190</v>
      </c>
      <c r="B131" s="36" t="s">
        <v>129</v>
      </c>
      <c r="C131" s="36">
        <v>90445400</v>
      </c>
      <c r="D131" s="36" t="s">
        <v>277</v>
      </c>
      <c r="E131" s="12" t="s">
        <v>63</v>
      </c>
      <c r="F131" s="12">
        <v>450</v>
      </c>
      <c r="G131" s="12">
        <v>10</v>
      </c>
      <c r="H131" s="12">
        <v>100</v>
      </c>
      <c r="I131" s="12"/>
      <c r="J131" s="12"/>
      <c r="K131" s="12"/>
      <c r="L131" s="12"/>
      <c r="M131" s="12"/>
      <c r="N131" s="12"/>
      <c r="O131" s="12"/>
      <c r="P131" s="13"/>
      <c r="Q131" s="12">
        <f t="shared" si="18"/>
        <v>0</v>
      </c>
      <c r="R131" s="12">
        <f t="shared" si="19"/>
        <v>0</v>
      </c>
      <c r="S131" s="57"/>
      <c r="T131" s="15">
        <v>0.06</v>
      </c>
      <c r="U131" s="15">
        <f t="shared" si="20"/>
        <v>0</v>
      </c>
    </row>
    <row r="132" spans="1:23" x14ac:dyDescent="0.2">
      <c r="A132" s="11" t="s">
        <v>130</v>
      </c>
      <c r="B132" s="11" t="s">
        <v>131</v>
      </c>
      <c r="C132" s="11" t="s">
        <v>130</v>
      </c>
      <c r="D132" s="11" t="s">
        <v>275</v>
      </c>
      <c r="E132" s="12">
        <v>25</v>
      </c>
      <c r="F132" s="12">
        <v>600</v>
      </c>
      <c r="G132" s="12">
        <v>10</v>
      </c>
      <c r="H132" s="12">
        <v>50</v>
      </c>
      <c r="I132" s="12"/>
      <c r="J132" s="12"/>
      <c r="K132" s="12"/>
      <c r="L132" s="12"/>
      <c r="M132" s="12"/>
      <c r="N132" s="12"/>
      <c r="O132" s="12"/>
      <c r="P132" s="13"/>
      <c r="Q132" s="12">
        <f t="shared" si="18"/>
        <v>0</v>
      </c>
      <c r="R132" s="12">
        <f t="shared" si="19"/>
        <v>0</v>
      </c>
      <c r="S132" s="57"/>
      <c r="T132" s="15">
        <v>0.04</v>
      </c>
      <c r="U132" s="15">
        <f t="shared" si="20"/>
        <v>0</v>
      </c>
    </row>
    <row r="133" spans="1:23" x14ac:dyDescent="0.2">
      <c r="A133" s="36" t="s">
        <v>211</v>
      </c>
      <c r="B133" s="36" t="s">
        <v>131</v>
      </c>
      <c r="C133" s="36">
        <v>90445600</v>
      </c>
      <c r="D133" s="36" t="s">
        <v>277</v>
      </c>
      <c r="E133" s="12">
        <v>25</v>
      </c>
      <c r="F133" s="12">
        <v>600</v>
      </c>
      <c r="G133" s="12">
        <v>10</v>
      </c>
      <c r="H133" s="12">
        <v>50</v>
      </c>
      <c r="I133" s="12"/>
      <c r="J133" s="12"/>
      <c r="K133" s="12"/>
      <c r="L133" s="12">
        <v>200</v>
      </c>
      <c r="M133" s="12">
        <v>300</v>
      </c>
      <c r="N133" s="12"/>
      <c r="O133" s="12"/>
      <c r="P133" s="13"/>
      <c r="Q133" s="12">
        <f t="shared" si="18"/>
        <v>500</v>
      </c>
      <c r="R133" s="12">
        <f t="shared" si="19"/>
        <v>10</v>
      </c>
      <c r="S133" s="57"/>
      <c r="T133" s="15">
        <v>0.04</v>
      </c>
      <c r="U133" s="15">
        <f t="shared" si="20"/>
        <v>0.4</v>
      </c>
    </row>
    <row r="134" spans="1:23" x14ac:dyDescent="0.2">
      <c r="A134" s="11" t="s">
        <v>162</v>
      </c>
      <c r="B134" s="11" t="s">
        <v>163</v>
      </c>
      <c r="C134" s="11" t="s">
        <v>162</v>
      </c>
      <c r="D134" s="11" t="s">
        <v>275</v>
      </c>
      <c r="E134" s="12">
        <v>25</v>
      </c>
      <c r="F134" s="12">
        <v>750</v>
      </c>
      <c r="G134" s="12">
        <v>10</v>
      </c>
      <c r="H134" s="12">
        <v>50</v>
      </c>
      <c r="I134" s="12"/>
      <c r="J134" s="12"/>
      <c r="K134" s="12"/>
      <c r="L134" s="12"/>
      <c r="M134" s="12"/>
      <c r="N134" s="12"/>
      <c r="O134" s="12"/>
      <c r="P134" s="13"/>
      <c r="Q134" s="12">
        <f t="shared" si="18"/>
        <v>0</v>
      </c>
      <c r="R134" s="12">
        <f t="shared" si="19"/>
        <v>0</v>
      </c>
      <c r="S134" s="57"/>
      <c r="T134" s="15">
        <v>0.04</v>
      </c>
      <c r="U134" s="15">
        <f t="shared" si="20"/>
        <v>0</v>
      </c>
    </row>
    <row r="135" spans="1:23" x14ac:dyDescent="0.2">
      <c r="A135" s="36" t="s">
        <v>218</v>
      </c>
      <c r="B135" s="36" t="s">
        <v>163</v>
      </c>
      <c r="C135" s="31" t="s">
        <v>219</v>
      </c>
      <c r="D135" s="36" t="s">
        <v>277</v>
      </c>
      <c r="E135" s="12">
        <v>25</v>
      </c>
      <c r="F135" s="12">
        <v>750</v>
      </c>
      <c r="G135" s="12">
        <v>10</v>
      </c>
      <c r="H135" s="12">
        <v>50</v>
      </c>
      <c r="I135" s="12"/>
      <c r="J135" s="12"/>
      <c r="K135" s="12"/>
      <c r="L135" s="12"/>
      <c r="M135" s="12">
        <v>100</v>
      </c>
      <c r="N135" s="12"/>
      <c r="O135" s="12"/>
      <c r="P135" s="13"/>
      <c r="Q135" s="12">
        <f t="shared" si="18"/>
        <v>100</v>
      </c>
      <c r="R135" s="12">
        <f t="shared" si="19"/>
        <v>2</v>
      </c>
      <c r="S135" s="57"/>
      <c r="T135" s="15">
        <v>0.04</v>
      </c>
      <c r="U135" s="15">
        <f t="shared" si="20"/>
        <v>0.08</v>
      </c>
    </row>
    <row r="136" spans="1:23" x14ac:dyDescent="0.2">
      <c r="A136" s="11" t="s">
        <v>132</v>
      </c>
      <c r="B136" s="11" t="s">
        <v>133</v>
      </c>
      <c r="C136" s="11" t="s">
        <v>132</v>
      </c>
      <c r="D136" s="11" t="s">
        <v>275</v>
      </c>
      <c r="E136" s="12">
        <v>25</v>
      </c>
      <c r="F136" s="12">
        <v>900</v>
      </c>
      <c r="G136" s="12">
        <v>10</v>
      </c>
      <c r="H136" s="12">
        <v>50</v>
      </c>
      <c r="I136" s="12"/>
      <c r="J136" s="12"/>
      <c r="K136" s="12"/>
      <c r="L136" s="12"/>
      <c r="M136" s="12">
        <v>500</v>
      </c>
      <c r="N136" s="12"/>
      <c r="O136" s="12"/>
      <c r="P136" s="13"/>
      <c r="Q136" s="12">
        <f t="shared" si="18"/>
        <v>500</v>
      </c>
      <c r="R136" s="12">
        <f t="shared" si="19"/>
        <v>10</v>
      </c>
      <c r="S136" s="57"/>
      <c r="T136" s="15">
        <v>0.06</v>
      </c>
      <c r="U136" s="15">
        <f t="shared" si="20"/>
        <v>0.6</v>
      </c>
    </row>
    <row r="137" spans="1:23" x14ac:dyDescent="0.2">
      <c r="A137" s="36" t="s">
        <v>264</v>
      </c>
      <c r="B137" s="36" t="s">
        <v>133</v>
      </c>
      <c r="C137" s="31" t="s">
        <v>265</v>
      </c>
      <c r="D137" s="36" t="s">
        <v>277</v>
      </c>
      <c r="E137" s="12">
        <v>25</v>
      </c>
      <c r="F137" s="12">
        <v>900</v>
      </c>
      <c r="G137" s="12">
        <v>10</v>
      </c>
      <c r="H137" s="12">
        <v>50</v>
      </c>
      <c r="I137" s="12"/>
      <c r="J137" s="12"/>
      <c r="K137" s="12"/>
      <c r="L137" s="12"/>
      <c r="M137" s="12"/>
      <c r="N137" s="12"/>
      <c r="O137" s="12"/>
      <c r="P137" s="13"/>
      <c r="Q137" s="12">
        <f t="shared" si="18"/>
        <v>0</v>
      </c>
      <c r="R137" s="12">
        <f t="shared" si="19"/>
        <v>0</v>
      </c>
      <c r="S137" s="57"/>
      <c r="T137" s="15">
        <v>0.06</v>
      </c>
      <c r="U137" s="15">
        <f t="shared" si="20"/>
        <v>0</v>
      </c>
    </row>
    <row r="138" spans="1:23" x14ac:dyDescent="0.2">
      <c r="A138" s="11" t="s">
        <v>134</v>
      </c>
      <c r="B138" s="11" t="s">
        <v>135</v>
      </c>
      <c r="C138" s="11" t="s">
        <v>134</v>
      </c>
      <c r="D138" s="11" t="s">
        <v>275</v>
      </c>
      <c r="E138" s="12">
        <v>25</v>
      </c>
      <c r="F138" s="12">
        <v>1200</v>
      </c>
      <c r="G138" s="12">
        <v>10</v>
      </c>
      <c r="H138" s="12">
        <v>50</v>
      </c>
      <c r="I138" s="12"/>
      <c r="J138" s="12"/>
      <c r="K138" s="12"/>
      <c r="L138" s="12"/>
      <c r="M138" s="12"/>
      <c r="N138" s="12"/>
      <c r="O138" s="12"/>
      <c r="P138" s="13"/>
      <c r="Q138" s="12">
        <f t="shared" si="18"/>
        <v>0</v>
      </c>
      <c r="R138" s="12">
        <f t="shared" si="19"/>
        <v>0</v>
      </c>
      <c r="S138" s="57"/>
      <c r="T138" s="15">
        <v>0.08</v>
      </c>
      <c r="U138" s="15">
        <f t="shared" si="20"/>
        <v>0</v>
      </c>
    </row>
    <row r="139" spans="1:23" x14ac:dyDescent="0.2">
      <c r="A139" s="26" t="s">
        <v>451</v>
      </c>
      <c r="B139" s="36" t="s">
        <v>135</v>
      </c>
      <c r="C139" s="26">
        <v>90445810</v>
      </c>
      <c r="D139" s="36" t="s">
        <v>277</v>
      </c>
      <c r="E139" s="12" t="s">
        <v>63</v>
      </c>
      <c r="F139" s="12">
        <v>1200</v>
      </c>
      <c r="G139" s="12">
        <v>10</v>
      </c>
      <c r="H139" s="12">
        <v>50</v>
      </c>
      <c r="I139" s="12"/>
      <c r="J139" s="12"/>
      <c r="K139" s="12"/>
      <c r="L139" s="12"/>
      <c r="M139" s="12">
        <v>100</v>
      </c>
      <c r="N139" s="12"/>
      <c r="O139" s="12"/>
      <c r="P139" s="13"/>
      <c r="Q139" s="12">
        <f t="shared" si="18"/>
        <v>100</v>
      </c>
      <c r="R139" s="12">
        <f t="shared" si="19"/>
        <v>2</v>
      </c>
      <c r="S139" s="57"/>
      <c r="T139" s="15">
        <v>0.08</v>
      </c>
      <c r="U139" s="15">
        <f t="shared" si="20"/>
        <v>0.16</v>
      </c>
    </row>
    <row r="140" spans="1:23" x14ac:dyDescent="0.2">
      <c r="A140" s="11" t="s">
        <v>238</v>
      </c>
      <c r="B140" s="11" t="s">
        <v>239</v>
      </c>
      <c r="C140" s="11" t="s">
        <v>238</v>
      </c>
      <c r="D140" s="11" t="s">
        <v>275</v>
      </c>
      <c r="E140" s="12">
        <v>25</v>
      </c>
      <c r="F140" s="12">
        <v>1524</v>
      </c>
      <c r="G140" s="12">
        <v>10</v>
      </c>
      <c r="H140" s="12">
        <v>50</v>
      </c>
      <c r="I140" s="12"/>
      <c r="J140" s="12"/>
      <c r="K140" s="12"/>
      <c r="L140" s="12"/>
      <c r="M140" s="12"/>
      <c r="N140" s="12"/>
      <c r="O140" s="12"/>
      <c r="P140" s="13"/>
      <c r="Q140" s="12">
        <f t="shared" si="18"/>
        <v>0</v>
      </c>
      <c r="R140" s="12">
        <f t="shared" si="19"/>
        <v>0</v>
      </c>
      <c r="S140" s="57"/>
      <c r="T140" s="15">
        <v>0.08</v>
      </c>
      <c r="U140" s="15">
        <f t="shared" si="20"/>
        <v>0</v>
      </c>
    </row>
    <row r="141" spans="1:23" x14ac:dyDescent="0.2">
      <c r="A141" s="11" t="s">
        <v>164</v>
      </c>
      <c r="B141" s="11" t="s">
        <v>165</v>
      </c>
      <c r="C141" s="11" t="s">
        <v>164</v>
      </c>
      <c r="D141" s="11" t="s">
        <v>275</v>
      </c>
      <c r="E141" s="12">
        <v>25</v>
      </c>
      <c r="F141" s="12">
        <v>1800</v>
      </c>
      <c r="G141" s="12">
        <v>10</v>
      </c>
      <c r="H141" s="12">
        <v>50</v>
      </c>
      <c r="I141" s="12"/>
      <c r="J141" s="12"/>
      <c r="K141" s="12"/>
      <c r="L141" s="12"/>
      <c r="M141" s="12"/>
      <c r="N141" s="12"/>
      <c r="O141" s="12"/>
      <c r="P141" s="13"/>
      <c r="Q141" s="12">
        <f t="shared" si="18"/>
        <v>0</v>
      </c>
      <c r="R141" s="12">
        <f t="shared" si="19"/>
        <v>0</v>
      </c>
      <c r="S141" s="57"/>
      <c r="T141" s="15">
        <v>0.12</v>
      </c>
      <c r="U141" s="15">
        <f t="shared" si="20"/>
        <v>0</v>
      </c>
    </row>
    <row r="142" spans="1:23" x14ac:dyDescent="0.2">
      <c r="A142" s="36" t="s">
        <v>227</v>
      </c>
      <c r="B142" s="36" t="s">
        <v>165</v>
      </c>
      <c r="C142" s="36">
        <v>90445900</v>
      </c>
      <c r="D142" s="36" t="s">
        <v>277</v>
      </c>
      <c r="E142" s="12">
        <v>25</v>
      </c>
      <c r="F142" s="12">
        <v>1800</v>
      </c>
      <c r="G142" s="12">
        <v>10</v>
      </c>
      <c r="H142" s="12">
        <v>50</v>
      </c>
      <c r="I142" s="12"/>
      <c r="J142" s="12"/>
      <c r="K142" s="12"/>
      <c r="L142" s="12"/>
      <c r="M142" s="12"/>
      <c r="N142" s="12"/>
      <c r="O142" s="12"/>
      <c r="P142" s="13"/>
      <c r="Q142" s="12">
        <f t="shared" si="18"/>
        <v>0</v>
      </c>
      <c r="R142" s="12">
        <f t="shared" si="19"/>
        <v>0</v>
      </c>
      <c r="S142" s="57"/>
      <c r="T142" s="15">
        <v>0.12</v>
      </c>
      <c r="U142" s="15">
        <f t="shared" si="20"/>
        <v>0</v>
      </c>
      <c r="V142" s="43"/>
    </row>
    <row r="143" spans="1:23" x14ac:dyDescent="0.2">
      <c r="A143" s="36" t="s">
        <v>301</v>
      </c>
      <c r="B143" s="36" t="s">
        <v>302</v>
      </c>
      <c r="C143" s="36">
        <v>90446000</v>
      </c>
      <c r="D143" s="36" t="s">
        <v>277</v>
      </c>
      <c r="E143" s="12">
        <v>25</v>
      </c>
      <c r="F143" s="12">
        <v>2400</v>
      </c>
      <c r="G143" s="12">
        <v>10</v>
      </c>
      <c r="H143" s="12">
        <v>50</v>
      </c>
      <c r="I143" s="12"/>
      <c r="J143" s="12"/>
      <c r="K143" s="12"/>
      <c r="L143" s="12"/>
      <c r="M143" s="12"/>
      <c r="N143" s="12"/>
      <c r="O143" s="12"/>
      <c r="P143" s="13"/>
      <c r="Q143" s="12">
        <f t="shared" si="18"/>
        <v>0</v>
      </c>
      <c r="R143" s="12">
        <f t="shared" si="19"/>
        <v>0</v>
      </c>
      <c r="S143" s="57"/>
      <c r="T143" s="15">
        <v>0.12</v>
      </c>
      <c r="U143" s="15">
        <f t="shared" si="20"/>
        <v>0</v>
      </c>
      <c r="V143" s="43"/>
    </row>
    <row r="144" spans="1:23" x14ac:dyDescent="0.2">
      <c r="A144" s="305"/>
      <c r="B144" s="305"/>
      <c r="C144" s="305"/>
      <c r="D144" s="305"/>
      <c r="E144" s="305"/>
      <c r="F144" s="305"/>
      <c r="G144" s="305"/>
      <c r="H144" s="305"/>
      <c r="I144" s="36">
        <f t="shared" ref="I144:R144" si="21">SUBTOTAL(9,I5:I143)</f>
        <v>5000</v>
      </c>
      <c r="J144" s="36">
        <f t="shared" si="21"/>
        <v>26080</v>
      </c>
      <c r="K144" s="36">
        <f t="shared" si="21"/>
        <v>31650</v>
      </c>
      <c r="L144" s="36">
        <f>SUBTOTAL(9,L5:L143)</f>
        <v>8770</v>
      </c>
      <c r="M144" s="36">
        <f t="shared" ref="M144:O144" si="22">SUBTOTAL(9,M5:M143)</f>
        <v>11670</v>
      </c>
      <c r="N144" s="36">
        <f t="shared" si="22"/>
        <v>5600</v>
      </c>
      <c r="O144" s="36">
        <f t="shared" si="22"/>
        <v>10170</v>
      </c>
      <c r="P144" s="36">
        <f t="shared" si="21"/>
        <v>0</v>
      </c>
      <c r="Q144" s="36">
        <f t="shared" si="21"/>
        <v>98940</v>
      </c>
      <c r="R144" s="36">
        <f t="shared" si="21"/>
        <v>1172</v>
      </c>
      <c r="S144" s="59"/>
      <c r="T144" s="12"/>
      <c r="U144" s="36">
        <f>SUBTOTAL(9,U5:U143)</f>
        <v>80.070000000000007</v>
      </c>
      <c r="V144" s="3">
        <f>SUM(V13:V143)</f>
        <v>68.950000000000017</v>
      </c>
      <c r="W144" s="3">
        <f>SUM(W13:W143)</f>
        <v>99.999999999999986</v>
      </c>
    </row>
    <row r="145" spans="1:21" x14ac:dyDescent="0.2">
      <c r="A145" s="305"/>
      <c r="B145" s="305"/>
      <c r="C145" s="305"/>
      <c r="D145" s="305"/>
      <c r="E145" s="305"/>
      <c r="F145" s="305"/>
      <c r="G145" s="305"/>
      <c r="H145" s="305"/>
      <c r="I145" s="36">
        <v>30</v>
      </c>
      <c r="J145" s="36">
        <v>307</v>
      </c>
      <c r="K145" s="36">
        <v>376</v>
      </c>
      <c r="L145" s="36">
        <v>118</v>
      </c>
      <c r="M145" s="36">
        <v>189</v>
      </c>
      <c r="N145" s="36">
        <v>28</v>
      </c>
      <c r="O145" s="36">
        <v>124</v>
      </c>
      <c r="P145" s="36"/>
      <c r="Q145" s="36"/>
      <c r="R145" s="36">
        <f>SUM(I145:P145)</f>
        <v>1172</v>
      </c>
      <c r="U145" s="3">
        <f>U144/30</f>
        <v>2.669</v>
      </c>
    </row>
    <row r="146" spans="1:21" x14ac:dyDescent="0.2">
      <c r="A146" s="305"/>
      <c r="B146" s="305"/>
      <c r="C146" s="305"/>
      <c r="D146" s="305"/>
      <c r="E146" s="305"/>
      <c r="F146" s="305"/>
      <c r="G146" s="305"/>
      <c r="H146" s="305"/>
      <c r="I146" s="36">
        <v>1.74</v>
      </c>
      <c r="J146" s="36">
        <v>20.36</v>
      </c>
      <c r="K146" s="36">
        <v>24.56</v>
      </c>
      <c r="L146" s="36">
        <v>9.16</v>
      </c>
      <c r="M146" s="36">
        <v>13.36</v>
      </c>
      <c r="N146" s="36">
        <v>2</v>
      </c>
      <c r="O146" s="36">
        <v>8.89</v>
      </c>
      <c r="P146" s="36"/>
      <c r="Q146" s="36"/>
      <c r="R146" s="36">
        <f>SUM(I146:P146)</f>
        <v>80.069999999999993</v>
      </c>
    </row>
    <row r="147" spans="1:21" x14ac:dyDescent="0.2">
      <c r="A147" s="34"/>
      <c r="B147" s="34"/>
      <c r="C147" s="34"/>
      <c r="D147" s="34"/>
      <c r="E147" s="34"/>
      <c r="F147" s="34"/>
      <c r="G147" s="34"/>
      <c r="H147" s="34"/>
    </row>
    <row r="148" spans="1:21" x14ac:dyDescent="0.2">
      <c r="A148" s="28" t="s">
        <v>136</v>
      </c>
      <c r="B148" s="28" t="s">
        <v>136</v>
      </c>
      <c r="C148" s="30"/>
      <c r="D148" s="30"/>
      <c r="E148" s="8" t="s">
        <v>10</v>
      </c>
      <c r="F148" s="8" t="s">
        <v>137</v>
      </c>
      <c r="G148" s="300" t="s">
        <v>138</v>
      </c>
      <c r="H148" s="301"/>
      <c r="I148" s="20"/>
      <c r="J148" s="20"/>
      <c r="K148" s="20"/>
      <c r="L148" s="20"/>
      <c r="M148" s="20"/>
      <c r="N148" s="20"/>
      <c r="O148" s="20"/>
      <c r="P148" s="20"/>
      <c r="Q148" s="12"/>
      <c r="R148" s="12"/>
      <c r="S148" s="35"/>
      <c r="T148" s="12"/>
      <c r="U148" s="15"/>
    </row>
    <row r="149" spans="1:21" x14ac:dyDescent="0.2">
      <c r="A149" s="36"/>
      <c r="B149" s="36"/>
      <c r="C149" s="36"/>
      <c r="D149" s="36"/>
      <c r="E149" s="8"/>
      <c r="F149" s="8"/>
      <c r="G149" s="8" t="s">
        <v>139</v>
      </c>
      <c r="H149" s="8" t="s">
        <v>140</v>
      </c>
      <c r="I149" s="8" t="s">
        <v>140</v>
      </c>
      <c r="J149" s="8" t="s">
        <v>140</v>
      </c>
      <c r="K149" s="8" t="s">
        <v>140</v>
      </c>
      <c r="L149" s="8" t="s">
        <v>140</v>
      </c>
      <c r="M149" s="8" t="s">
        <v>140</v>
      </c>
      <c r="N149" s="8"/>
      <c r="O149" s="8"/>
      <c r="P149" s="8" t="s">
        <v>140</v>
      </c>
      <c r="Q149" s="36" t="s">
        <v>140</v>
      </c>
      <c r="R149" s="36" t="s">
        <v>12</v>
      </c>
      <c r="S149" s="37"/>
      <c r="T149" s="12"/>
      <c r="U149" s="15"/>
    </row>
    <row r="150" spans="1:21" x14ac:dyDescent="0.2">
      <c r="A150" s="38" t="s">
        <v>142</v>
      </c>
      <c r="B150" s="38" t="s">
        <v>143</v>
      </c>
      <c r="C150" s="38" t="s">
        <v>142</v>
      </c>
      <c r="D150" s="38" t="s">
        <v>142</v>
      </c>
      <c r="E150" s="12">
        <v>13</v>
      </c>
      <c r="F150" s="12">
        <v>25</v>
      </c>
      <c r="G150" s="12">
        <v>5</v>
      </c>
      <c r="H150" s="12">
        <v>125</v>
      </c>
      <c r="I150" s="12"/>
      <c r="J150" s="12"/>
      <c r="K150" s="12"/>
      <c r="L150" s="12"/>
      <c r="M150" s="12"/>
      <c r="N150" s="12"/>
      <c r="O150" s="12"/>
      <c r="P150" s="12"/>
      <c r="Q150" s="12">
        <f>SUM(I150:P150)</f>
        <v>0</v>
      </c>
      <c r="R150" s="12">
        <f>$Q150/$H150</f>
        <v>0</v>
      </c>
      <c r="S150" s="39"/>
      <c r="T150" s="15">
        <v>0.09</v>
      </c>
      <c r="U150" s="15">
        <f>$R150*$T150</f>
        <v>0</v>
      </c>
    </row>
    <row r="151" spans="1:21" x14ac:dyDescent="0.2">
      <c r="A151" s="38" t="s">
        <v>144</v>
      </c>
      <c r="B151" s="38" t="s">
        <v>145</v>
      </c>
      <c r="C151" s="38" t="s">
        <v>144</v>
      </c>
      <c r="D151" s="38" t="s">
        <v>144</v>
      </c>
      <c r="E151" s="12">
        <v>19</v>
      </c>
      <c r="F151" s="12">
        <v>25</v>
      </c>
      <c r="G151" s="12">
        <v>5</v>
      </c>
      <c r="H151" s="12">
        <v>125</v>
      </c>
      <c r="I151" s="12"/>
      <c r="J151" s="12"/>
      <c r="K151" s="12"/>
      <c r="L151" s="12"/>
      <c r="M151" s="12"/>
      <c r="N151" s="12"/>
      <c r="O151" s="12"/>
      <c r="P151" s="12"/>
      <c r="Q151" s="12">
        <f>SUM(I151:P151)</f>
        <v>0</v>
      </c>
      <c r="R151" s="12">
        <f>$Q151/$H151</f>
        <v>0</v>
      </c>
      <c r="S151" s="39"/>
      <c r="T151" s="15">
        <v>0.15</v>
      </c>
      <c r="U151" s="15">
        <f>$R151*$T151</f>
        <v>0</v>
      </c>
    </row>
    <row r="152" spans="1:21" x14ac:dyDescent="0.2">
      <c r="B152" s="3"/>
      <c r="I152" s="36">
        <f t="shared" ref="I152:P152" si="23">SUM(I150:I151)</f>
        <v>0</v>
      </c>
      <c r="J152" s="36">
        <f t="shared" si="23"/>
        <v>0</v>
      </c>
      <c r="K152" s="36">
        <f t="shared" si="23"/>
        <v>0</v>
      </c>
      <c r="L152" s="36">
        <f t="shared" si="23"/>
        <v>0</v>
      </c>
      <c r="M152" s="36">
        <f t="shared" si="23"/>
        <v>0</v>
      </c>
      <c r="N152" s="36"/>
      <c r="O152" s="36"/>
      <c r="P152" s="36">
        <f t="shared" si="23"/>
        <v>0</v>
      </c>
      <c r="Q152" s="36">
        <f>SUBTOTAL(9,Q150:Q151)</f>
        <v>0</v>
      </c>
      <c r="R152" s="36">
        <f>SUBTOTAL(9,R150:R151)</f>
        <v>0</v>
      </c>
      <c r="S152" s="37"/>
      <c r="T152" s="12"/>
      <c r="U152" s="33">
        <f>SUBTOTAL(9,U150:U151)</f>
        <v>0</v>
      </c>
    </row>
    <row r="153" spans="1:21" x14ac:dyDescent="0.2">
      <c r="B153" s="3"/>
      <c r="I153" s="40"/>
      <c r="J153" s="40"/>
      <c r="K153" s="40"/>
      <c r="L153" s="40"/>
      <c r="M153" s="40"/>
      <c r="N153" s="40"/>
      <c r="O153" s="40"/>
      <c r="P153" s="40"/>
      <c r="Q153" s="36">
        <v>0</v>
      </c>
      <c r="R153" s="36">
        <v>0</v>
      </c>
      <c r="S153" s="35"/>
      <c r="T153" s="12"/>
      <c r="U153" s="33">
        <v>0</v>
      </c>
    </row>
  </sheetData>
  <autoFilter ref="D3:D146"/>
  <mergeCells count="11">
    <mergeCell ref="A109:B109"/>
    <mergeCell ref="A144:H144"/>
    <mergeCell ref="A145:H145"/>
    <mergeCell ref="A146:H146"/>
    <mergeCell ref="G148:H148"/>
    <mergeCell ref="T3:U3"/>
    <mergeCell ref="A1:H1"/>
    <mergeCell ref="A2:D2"/>
    <mergeCell ref="E2:H2"/>
    <mergeCell ref="G3:H3"/>
    <mergeCell ref="Q3:R3"/>
  </mergeCells>
  <conditionalFormatting sqref="A5:O143">
    <cfRule type="expression" dxfId="362" priority="1">
      <formula>MOD(ROW(),2)</formula>
    </cfRule>
  </conditionalFormatting>
  <conditionalFormatting sqref="P5:XFD143">
    <cfRule type="expression" dxfId="361" priority="3">
      <formula>MOD(ROW(),2)</formula>
    </cfRule>
  </conditionalFormatting>
  <conditionalFormatting sqref="Q5:Q143">
    <cfRule type="cellIs" dxfId="360" priority="5" operator="greaterThan">
      <formula>10000</formula>
    </cfRule>
  </conditionalFormatting>
  <conditionalFormatting sqref="Q110:Q143">
    <cfRule type="cellIs" dxfId="359" priority="6" operator="greaterThan">
      <formula>2000</formula>
    </cfRule>
  </conditionalFormatting>
  <conditionalFormatting sqref="U5:U108">
    <cfRule type="cellIs" dxfId="358" priority="4" operator="greaterThan">
      <formula>10</formula>
    </cfRule>
  </conditionalFormatting>
  <conditionalFormatting sqref="U139">
    <cfRule type="cellIs" dxfId="357" priority="2" operator="greaterThan">
      <formula>10</formula>
    </cfRule>
  </conditionalFormatting>
  <pageMargins left="0.25" right="0.25" top="0.75" bottom="0.75" header="0.3" footer="0.3"/>
  <pageSetup paperSize="9" scale="69" fitToHeight="0" orientation="landscape" r:id="rId1"/>
  <headerFooter alignWithMargins="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3">
    <pageSetUpPr fitToPage="1"/>
  </sheetPr>
  <dimension ref="A1:W153"/>
  <sheetViews>
    <sheetView zoomScaleNormal="100" workbookViewId="0">
      <pane xSplit="4" ySplit="4" topLeftCell="E5" activePane="bottomRight" state="frozen"/>
      <selection pane="topRight" activeCell="D1" sqref="D1"/>
      <selection pane="bottomLeft" activeCell="A4" sqref="A4"/>
      <selection pane="bottomRight" activeCell="E5" sqref="E5"/>
    </sheetView>
  </sheetViews>
  <sheetFormatPr defaultColWidth="9.140625" defaultRowHeight="12.75" x14ac:dyDescent="0.2"/>
  <cols>
    <col min="1" max="1" width="12.5703125" style="3" customWidth="1"/>
    <col min="2" max="2" width="14" style="41" customWidth="1"/>
    <col min="3" max="3" width="14" style="3" bestFit="1" customWidth="1"/>
    <col min="4" max="4" width="12.28515625" style="3" customWidth="1"/>
    <col min="5" max="5" width="7.85546875" style="3" customWidth="1"/>
    <col min="6" max="6" width="8.5703125" style="3" customWidth="1"/>
    <col min="7" max="7" width="6.140625" style="3" customWidth="1"/>
    <col min="8" max="8" width="6.42578125" style="3" customWidth="1"/>
    <col min="9" max="15" width="10.140625" style="3" customWidth="1"/>
    <col min="16" max="16" width="8.28515625" style="3" customWidth="1"/>
    <col min="17" max="17" width="10.7109375" style="3" bestFit="1" customWidth="1"/>
    <col min="18" max="18" width="8.28515625" style="3" bestFit="1" customWidth="1"/>
    <col min="19" max="20" width="9.42578125" style="3" customWidth="1"/>
    <col min="21" max="21" width="9.28515625" style="3" customWidth="1"/>
    <col min="22" max="16384" width="9.140625" style="3"/>
  </cols>
  <sheetData>
    <row r="1" spans="1:23" x14ac:dyDescent="0.2">
      <c r="A1" s="303" t="s">
        <v>281</v>
      </c>
      <c r="B1" s="303"/>
      <c r="C1" s="303"/>
      <c r="D1" s="303"/>
      <c r="E1" s="303"/>
      <c r="F1" s="303"/>
      <c r="G1" s="303"/>
      <c r="H1" s="303"/>
      <c r="I1" s="30" t="s">
        <v>480</v>
      </c>
      <c r="J1" s="30" t="s">
        <v>489</v>
      </c>
      <c r="K1" s="30" t="s">
        <v>494</v>
      </c>
      <c r="L1" s="30"/>
      <c r="M1" s="30"/>
      <c r="N1" s="30"/>
      <c r="O1" s="30"/>
      <c r="P1" s="20"/>
      <c r="Q1" s="20"/>
      <c r="R1" s="20"/>
    </row>
    <row r="2" spans="1:23" x14ac:dyDescent="0.2">
      <c r="A2" s="303" t="s">
        <v>493</v>
      </c>
      <c r="B2" s="303"/>
      <c r="C2" s="303"/>
      <c r="D2" s="303"/>
      <c r="E2" s="303"/>
      <c r="F2" s="303"/>
      <c r="G2" s="303"/>
      <c r="H2" s="303"/>
      <c r="I2" s="10"/>
      <c r="J2" s="10"/>
      <c r="K2" s="10"/>
      <c r="L2" s="10"/>
      <c r="M2" s="10"/>
      <c r="N2" s="10"/>
      <c r="O2" s="10"/>
      <c r="P2" s="8"/>
      <c r="Q2" s="8"/>
      <c r="R2" s="8"/>
      <c r="S2" s="29"/>
      <c r="T2" s="29"/>
      <c r="U2" s="30"/>
    </row>
    <row r="3" spans="1:23" x14ac:dyDescent="0.2">
      <c r="A3" s="8" t="s">
        <v>0</v>
      </c>
      <c r="B3" s="8" t="s">
        <v>1</v>
      </c>
      <c r="C3" s="8" t="s">
        <v>2</v>
      </c>
      <c r="D3" s="8" t="s">
        <v>274</v>
      </c>
      <c r="E3" s="8" t="s">
        <v>3</v>
      </c>
      <c r="F3" s="8" t="s">
        <v>4</v>
      </c>
      <c r="G3" s="302" t="s">
        <v>5</v>
      </c>
      <c r="H3" s="302"/>
      <c r="I3" s="31" t="s">
        <v>457</v>
      </c>
      <c r="J3" s="31" t="s">
        <v>460</v>
      </c>
      <c r="K3" s="31" t="s">
        <v>465</v>
      </c>
      <c r="L3" s="31" t="s">
        <v>472</v>
      </c>
      <c r="M3" s="31" t="s">
        <v>482</v>
      </c>
      <c r="N3" s="31" t="s">
        <v>485</v>
      </c>
      <c r="O3" s="31" t="s">
        <v>491</v>
      </c>
      <c r="P3" s="36"/>
      <c r="Q3" s="302" t="s">
        <v>6</v>
      </c>
      <c r="R3" s="302"/>
      <c r="S3" s="55"/>
      <c r="T3" s="300" t="s">
        <v>7</v>
      </c>
      <c r="U3" s="301"/>
    </row>
    <row r="4" spans="1:23" x14ac:dyDescent="0.2">
      <c r="A4" s="36" t="s">
        <v>8</v>
      </c>
      <c r="B4" s="36"/>
      <c r="C4" s="36"/>
      <c r="D4" s="36"/>
      <c r="E4" s="7" t="s">
        <v>9</v>
      </c>
      <c r="F4" s="36" t="s">
        <v>10</v>
      </c>
      <c r="G4" s="8" t="s">
        <v>11</v>
      </c>
      <c r="H4" s="8" t="s">
        <v>12</v>
      </c>
      <c r="I4" s="36" t="s">
        <v>458</v>
      </c>
      <c r="J4" s="36" t="s">
        <v>461</v>
      </c>
      <c r="K4" s="36" t="s">
        <v>466</v>
      </c>
      <c r="L4" s="36" t="s">
        <v>473</v>
      </c>
      <c r="M4" s="36" t="s">
        <v>483</v>
      </c>
      <c r="N4" s="36" t="s">
        <v>486</v>
      </c>
      <c r="O4" s="36" t="s">
        <v>492</v>
      </c>
      <c r="P4" s="36"/>
      <c r="Q4" s="8" t="s">
        <v>13</v>
      </c>
      <c r="R4" s="8" t="s">
        <v>12</v>
      </c>
      <c r="S4" s="56"/>
      <c r="T4" s="10" t="s">
        <v>14</v>
      </c>
      <c r="U4" s="10" t="s">
        <v>15</v>
      </c>
    </row>
    <row r="5" spans="1:23" x14ac:dyDescent="0.2">
      <c r="A5" s="11" t="s">
        <v>383</v>
      </c>
      <c r="B5" s="11" t="s">
        <v>384</v>
      </c>
      <c r="C5" s="11" t="s">
        <v>383</v>
      </c>
      <c r="D5" s="11" t="s">
        <v>275</v>
      </c>
      <c r="E5" s="12">
        <v>15</v>
      </c>
      <c r="F5" s="12">
        <v>225</v>
      </c>
      <c r="G5" s="12">
        <v>10</v>
      </c>
      <c r="H5" s="12">
        <v>400</v>
      </c>
      <c r="I5" s="12"/>
      <c r="J5" s="12"/>
      <c r="K5" s="12"/>
      <c r="L5" s="12"/>
      <c r="M5" s="12"/>
      <c r="N5" s="12"/>
      <c r="O5" s="12"/>
      <c r="P5" s="13"/>
      <c r="Q5" s="12">
        <f t="shared" ref="Q5:Q19" si="0">SUM(I5:P5)</f>
        <v>0</v>
      </c>
      <c r="R5" s="12">
        <f t="shared" ref="R5:R19" si="1">$Q5/$H5</f>
        <v>0</v>
      </c>
      <c r="S5" s="57"/>
      <c r="T5" s="15">
        <v>0.06</v>
      </c>
      <c r="U5" s="15">
        <f t="shared" ref="U5:U19" si="2">$R5*$T5</f>
        <v>0</v>
      </c>
      <c r="V5" s="43">
        <f>SUM(U5:U19)</f>
        <v>15.580000000000002</v>
      </c>
      <c r="W5" s="3">
        <f>V5*100/$V$144</f>
        <v>19.622166246851386</v>
      </c>
    </row>
    <row r="6" spans="1:23" x14ac:dyDescent="0.2">
      <c r="A6" s="11" t="s">
        <v>385</v>
      </c>
      <c r="B6" s="11" t="s">
        <v>386</v>
      </c>
      <c r="C6" s="11" t="s">
        <v>385</v>
      </c>
      <c r="D6" s="11" t="s">
        <v>275</v>
      </c>
      <c r="E6" s="12">
        <v>15</v>
      </c>
      <c r="F6" s="12">
        <v>300</v>
      </c>
      <c r="G6" s="12">
        <v>10</v>
      </c>
      <c r="H6" s="12">
        <v>300</v>
      </c>
      <c r="I6" s="12"/>
      <c r="J6" s="12"/>
      <c r="K6" s="12"/>
      <c r="L6" s="12"/>
      <c r="M6" s="12"/>
      <c r="N6" s="12"/>
      <c r="O6" s="12"/>
      <c r="P6" s="13"/>
      <c r="Q6" s="12">
        <f t="shared" si="0"/>
        <v>0</v>
      </c>
      <c r="R6" s="12">
        <f t="shared" si="1"/>
        <v>0</v>
      </c>
      <c r="S6" s="57"/>
      <c r="T6" s="15">
        <v>0.06</v>
      </c>
      <c r="U6" s="15">
        <f t="shared" si="2"/>
        <v>0</v>
      </c>
      <c r="V6" s="43"/>
    </row>
    <row r="7" spans="1:23" x14ac:dyDescent="0.2">
      <c r="A7" s="36" t="s">
        <v>387</v>
      </c>
      <c r="B7" s="36" t="s">
        <v>259</v>
      </c>
      <c r="C7" s="31" t="s">
        <v>388</v>
      </c>
      <c r="D7" s="36" t="s">
        <v>277</v>
      </c>
      <c r="E7" s="12" t="s">
        <v>167</v>
      </c>
      <c r="F7" s="12">
        <v>300</v>
      </c>
      <c r="G7" s="12">
        <v>10</v>
      </c>
      <c r="H7" s="12">
        <v>300</v>
      </c>
      <c r="I7" s="12"/>
      <c r="J7" s="12"/>
      <c r="K7" s="12"/>
      <c r="L7" s="12"/>
      <c r="M7" s="12"/>
      <c r="N7" s="12"/>
      <c r="O7" s="12"/>
      <c r="P7" s="13"/>
      <c r="Q7" s="12">
        <f t="shared" si="0"/>
        <v>0</v>
      </c>
      <c r="R7" s="12">
        <f t="shared" si="1"/>
        <v>0</v>
      </c>
      <c r="S7" s="57"/>
      <c r="T7" s="15">
        <v>0.06</v>
      </c>
      <c r="U7" s="15">
        <f t="shared" si="2"/>
        <v>0</v>
      </c>
      <c r="V7" s="43"/>
    </row>
    <row r="8" spans="1:23" x14ac:dyDescent="0.2">
      <c r="A8" s="11" t="s">
        <v>258</v>
      </c>
      <c r="B8" s="11" t="s">
        <v>259</v>
      </c>
      <c r="C8" s="11" t="s">
        <v>258</v>
      </c>
      <c r="D8" s="11" t="s">
        <v>275</v>
      </c>
      <c r="E8" s="12">
        <v>15</v>
      </c>
      <c r="F8" s="12">
        <v>375</v>
      </c>
      <c r="G8" s="12">
        <v>10</v>
      </c>
      <c r="H8" s="12">
        <v>200</v>
      </c>
      <c r="I8" s="12"/>
      <c r="J8" s="12"/>
      <c r="K8" s="12"/>
      <c r="L8" s="12"/>
      <c r="M8" s="12"/>
      <c r="N8" s="12"/>
      <c r="O8" s="12"/>
      <c r="P8" s="13"/>
      <c r="Q8" s="12">
        <f t="shared" si="0"/>
        <v>0</v>
      </c>
      <c r="R8" s="12">
        <f t="shared" si="1"/>
        <v>0</v>
      </c>
      <c r="S8" s="57"/>
      <c r="T8" s="15">
        <v>0.06</v>
      </c>
      <c r="U8" s="15">
        <f t="shared" si="2"/>
        <v>0</v>
      </c>
      <c r="V8" s="43"/>
    </row>
    <row r="9" spans="1:23" x14ac:dyDescent="0.2">
      <c r="A9" s="11" t="s">
        <v>26</v>
      </c>
      <c r="B9" s="11" t="s">
        <v>27</v>
      </c>
      <c r="C9" s="11" t="s">
        <v>26</v>
      </c>
      <c r="D9" s="11" t="s">
        <v>275</v>
      </c>
      <c r="E9" s="12">
        <v>15</v>
      </c>
      <c r="F9" s="12">
        <v>457</v>
      </c>
      <c r="G9" s="12">
        <v>10</v>
      </c>
      <c r="H9" s="12">
        <v>200</v>
      </c>
      <c r="I9" s="12">
        <v>4000</v>
      </c>
      <c r="J9" s="12">
        <v>5000</v>
      </c>
      <c r="K9" s="12">
        <v>5000</v>
      </c>
      <c r="L9" s="12"/>
      <c r="M9" s="12"/>
      <c r="N9" s="12"/>
      <c r="O9" s="12"/>
      <c r="P9" s="13"/>
      <c r="Q9" s="12">
        <f t="shared" si="0"/>
        <v>14000</v>
      </c>
      <c r="R9" s="12">
        <f t="shared" si="1"/>
        <v>70</v>
      </c>
      <c r="S9" s="57"/>
      <c r="T9" s="15">
        <v>0.05</v>
      </c>
      <c r="U9" s="15">
        <f t="shared" si="2"/>
        <v>3.5</v>
      </c>
    </row>
    <row r="10" spans="1:23" x14ac:dyDescent="0.2">
      <c r="A10" s="36" t="s">
        <v>169</v>
      </c>
      <c r="B10" s="36" t="s">
        <v>27</v>
      </c>
      <c r="C10" s="36">
        <v>90441400</v>
      </c>
      <c r="D10" s="36" t="s">
        <v>277</v>
      </c>
      <c r="E10" s="12" t="s">
        <v>167</v>
      </c>
      <c r="F10" s="12">
        <v>450</v>
      </c>
      <c r="G10" s="12">
        <v>10</v>
      </c>
      <c r="H10" s="12">
        <v>200</v>
      </c>
      <c r="I10" s="12"/>
      <c r="J10" s="12">
        <v>800</v>
      </c>
      <c r="K10" s="12">
        <v>1000</v>
      </c>
      <c r="L10" s="12"/>
      <c r="M10" s="12"/>
      <c r="N10" s="12"/>
      <c r="O10" s="12"/>
      <c r="P10" s="13"/>
      <c r="Q10" s="12">
        <f t="shared" si="0"/>
        <v>1800</v>
      </c>
      <c r="R10" s="12">
        <f t="shared" si="1"/>
        <v>9</v>
      </c>
      <c r="S10" s="57"/>
      <c r="T10" s="15">
        <v>0.05</v>
      </c>
      <c r="U10" s="15">
        <f t="shared" si="2"/>
        <v>0.45</v>
      </c>
    </row>
    <row r="11" spans="1:23" x14ac:dyDescent="0.2">
      <c r="A11" s="11" t="s">
        <v>24</v>
      </c>
      <c r="B11" s="11" t="s">
        <v>25</v>
      </c>
      <c r="C11" s="11" t="s">
        <v>24</v>
      </c>
      <c r="D11" s="11" t="s">
        <v>275</v>
      </c>
      <c r="E11" s="12">
        <v>15</v>
      </c>
      <c r="F11" s="12">
        <v>610</v>
      </c>
      <c r="G11" s="12">
        <v>10</v>
      </c>
      <c r="H11" s="12">
        <v>100</v>
      </c>
      <c r="I11" s="12">
        <v>4400</v>
      </c>
      <c r="J11" s="12">
        <v>5000</v>
      </c>
      <c r="K11" s="12">
        <v>3000</v>
      </c>
      <c r="L11" s="12"/>
      <c r="M11" s="12"/>
      <c r="N11" s="12"/>
      <c r="O11" s="12"/>
      <c r="P11" s="13"/>
      <c r="Q11" s="12">
        <f t="shared" si="0"/>
        <v>12400</v>
      </c>
      <c r="R11" s="12">
        <f t="shared" si="1"/>
        <v>124</v>
      </c>
      <c r="S11" s="57"/>
      <c r="T11" s="15">
        <v>0.04</v>
      </c>
      <c r="U11" s="15">
        <f t="shared" si="2"/>
        <v>4.96</v>
      </c>
    </row>
    <row r="12" spans="1:23" x14ac:dyDescent="0.2">
      <c r="A12" s="36" t="s">
        <v>168</v>
      </c>
      <c r="B12" s="36" t="s">
        <v>25</v>
      </c>
      <c r="C12" s="36">
        <v>90441600</v>
      </c>
      <c r="D12" s="36" t="s">
        <v>277</v>
      </c>
      <c r="E12" s="12" t="s">
        <v>167</v>
      </c>
      <c r="F12" s="12">
        <v>600</v>
      </c>
      <c r="G12" s="12">
        <v>10</v>
      </c>
      <c r="H12" s="12">
        <v>100</v>
      </c>
      <c r="I12" s="12">
        <v>1500</v>
      </c>
      <c r="J12" s="12">
        <v>1000</v>
      </c>
      <c r="K12" s="12"/>
      <c r="L12" s="12"/>
      <c r="M12" s="12"/>
      <c r="N12" s="12"/>
      <c r="O12" s="12"/>
      <c r="P12" s="13"/>
      <c r="Q12" s="12">
        <f t="shared" si="0"/>
        <v>2500</v>
      </c>
      <c r="R12" s="12">
        <f t="shared" si="1"/>
        <v>25</v>
      </c>
      <c r="S12" s="57"/>
      <c r="T12" s="15">
        <v>0.04</v>
      </c>
      <c r="U12" s="15">
        <f t="shared" si="2"/>
        <v>1</v>
      </c>
    </row>
    <row r="13" spans="1:23" x14ac:dyDescent="0.2">
      <c r="A13" s="11" t="s">
        <v>150</v>
      </c>
      <c r="B13" s="11" t="s">
        <v>151</v>
      </c>
      <c r="C13" s="11" t="s">
        <v>150</v>
      </c>
      <c r="D13" s="11" t="s">
        <v>275</v>
      </c>
      <c r="E13" s="12">
        <v>15</v>
      </c>
      <c r="F13" s="12">
        <v>760</v>
      </c>
      <c r="G13" s="12">
        <v>10</v>
      </c>
      <c r="H13" s="12">
        <v>100</v>
      </c>
      <c r="I13" s="12"/>
      <c r="J13" s="12">
        <v>500</v>
      </c>
      <c r="K13" s="12">
        <v>500</v>
      </c>
      <c r="L13" s="12"/>
      <c r="M13" s="12"/>
      <c r="N13" s="12"/>
      <c r="O13" s="12"/>
      <c r="P13" s="13"/>
      <c r="Q13" s="12">
        <f t="shared" si="0"/>
        <v>1000</v>
      </c>
      <c r="R13" s="12">
        <f t="shared" si="1"/>
        <v>10</v>
      </c>
      <c r="S13" s="57"/>
      <c r="T13" s="15">
        <v>0.04</v>
      </c>
      <c r="U13" s="15">
        <f t="shared" si="2"/>
        <v>0.4</v>
      </c>
    </row>
    <row r="14" spans="1:23" x14ac:dyDescent="0.2">
      <c r="A14" s="11" t="s">
        <v>20</v>
      </c>
      <c r="B14" s="11" t="s">
        <v>21</v>
      </c>
      <c r="C14" s="11" t="s">
        <v>20</v>
      </c>
      <c r="D14" s="11" t="s">
        <v>275</v>
      </c>
      <c r="E14" s="12">
        <v>15</v>
      </c>
      <c r="F14" s="12">
        <v>915</v>
      </c>
      <c r="G14" s="12">
        <v>10</v>
      </c>
      <c r="H14" s="12">
        <v>100</v>
      </c>
      <c r="I14" s="12">
        <v>600</v>
      </c>
      <c r="J14" s="12">
        <v>2000</v>
      </c>
      <c r="K14" s="12">
        <v>2000</v>
      </c>
      <c r="L14" s="12"/>
      <c r="M14" s="12"/>
      <c r="N14" s="12"/>
      <c r="O14" s="12"/>
      <c r="P14" s="13"/>
      <c r="Q14" s="12">
        <f t="shared" si="0"/>
        <v>4600</v>
      </c>
      <c r="R14" s="12">
        <f t="shared" si="1"/>
        <v>46</v>
      </c>
      <c r="S14" s="57"/>
      <c r="T14" s="15">
        <v>0.05</v>
      </c>
      <c r="U14" s="15">
        <f t="shared" si="2"/>
        <v>2.3000000000000003</v>
      </c>
    </row>
    <row r="15" spans="1:23" x14ac:dyDescent="0.2">
      <c r="A15" s="13" t="s">
        <v>166</v>
      </c>
      <c r="B15" s="13" t="s">
        <v>21</v>
      </c>
      <c r="C15" s="13">
        <v>90441800</v>
      </c>
      <c r="D15" s="36" t="s">
        <v>277</v>
      </c>
      <c r="E15" s="12" t="s">
        <v>167</v>
      </c>
      <c r="F15" s="12">
        <v>900</v>
      </c>
      <c r="G15" s="12">
        <v>10</v>
      </c>
      <c r="H15" s="12">
        <v>100</v>
      </c>
      <c r="I15" s="12">
        <v>500</v>
      </c>
      <c r="J15" s="12">
        <v>1000</v>
      </c>
      <c r="K15" s="12">
        <v>1000</v>
      </c>
      <c r="L15" s="12"/>
      <c r="M15" s="12"/>
      <c r="N15" s="12"/>
      <c r="O15" s="12"/>
      <c r="P15" s="13"/>
      <c r="Q15" s="12">
        <f t="shared" si="0"/>
        <v>2500</v>
      </c>
      <c r="R15" s="12">
        <f t="shared" si="1"/>
        <v>25</v>
      </c>
      <c r="S15" s="57"/>
      <c r="T15" s="15">
        <v>0.05</v>
      </c>
      <c r="U15" s="15">
        <f t="shared" si="2"/>
        <v>1.25</v>
      </c>
    </row>
    <row r="16" spans="1:23" x14ac:dyDescent="0.2">
      <c r="A16" s="11" t="s">
        <v>16</v>
      </c>
      <c r="B16" s="11" t="s">
        <v>17</v>
      </c>
      <c r="C16" s="11" t="s">
        <v>16</v>
      </c>
      <c r="D16" s="11" t="s">
        <v>275</v>
      </c>
      <c r="E16" s="12">
        <v>15</v>
      </c>
      <c r="F16" s="12">
        <v>1220</v>
      </c>
      <c r="G16" s="12">
        <v>10</v>
      </c>
      <c r="H16" s="12">
        <v>50</v>
      </c>
      <c r="I16" s="12">
        <v>150</v>
      </c>
      <c r="J16" s="12">
        <v>2000</v>
      </c>
      <c r="K16" s="12"/>
      <c r="L16" s="12"/>
      <c r="M16" s="12"/>
      <c r="N16" s="12"/>
      <c r="O16" s="12"/>
      <c r="P16" s="13"/>
      <c r="Q16" s="12">
        <f t="shared" si="0"/>
        <v>2150</v>
      </c>
      <c r="R16" s="12">
        <f t="shared" si="1"/>
        <v>43</v>
      </c>
      <c r="S16" s="57"/>
      <c r="T16" s="15">
        <v>0.04</v>
      </c>
      <c r="U16" s="15">
        <f t="shared" si="2"/>
        <v>1.72</v>
      </c>
    </row>
    <row r="17" spans="1:23" x14ac:dyDescent="0.2">
      <c r="A17" s="11" t="s">
        <v>148</v>
      </c>
      <c r="B17" s="11" t="s">
        <v>149</v>
      </c>
      <c r="C17" s="11" t="s">
        <v>148</v>
      </c>
      <c r="D17" s="11" t="s">
        <v>275</v>
      </c>
      <c r="E17" s="12">
        <v>15</v>
      </c>
      <c r="F17" s="12">
        <v>1524</v>
      </c>
      <c r="G17" s="12">
        <v>10</v>
      </c>
      <c r="H17" s="12">
        <v>50</v>
      </c>
      <c r="I17" s="12"/>
      <c r="J17" s="12"/>
      <c r="K17" s="12"/>
      <c r="L17" s="12"/>
      <c r="M17" s="12"/>
      <c r="N17" s="12"/>
      <c r="O17" s="12"/>
      <c r="P17" s="13"/>
      <c r="Q17" s="12">
        <f t="shared" si="0"/>
        <v>0</v>
      </c>
      <c r="R17" s="12">
        <f t="shared" si="1"/>
        <v>0</v>
      </c>
      <c r="S17" s="57"/>
      <c r="T17" s="15">
        <v>0.05</v>
      </c>
      <c r="U17" s="15">
        <f t="shared" si="2"/>
        <v>0</v>
      </c>
    </row>
    <row r="18" spans="1:23" x14ac:dyDescent="0.2">
      <c r="A18" s="11" t="s">
        <v>146</v>
      </c>
      <c r="B18" s="11" t="s">
        <v>147</v>
      </c>
      <c r="C18" s="11" t="s">
        <v>146</v>
      </c>
      <c r="D18" s="11" t="s">
        <v>275</v>
      </c>
      <c r="E18" s="12">
        <v>15</v>
      </c>
      <c r="F18" s="12">
        <v>1800</v>
      </c>
      <c r="G18" s="12">
        <v>10</v>
      </c>
      <c r="H18" s="12">
        <v>50</v>
      </c>
      <c r="I18" s="12"/>
      <c r="J18" s="12"/>
      <c r="K18" s="12"/>
      <c r="L18" s="12"/>
      <c r="M18" s="12"/>
      <c r="N18" s="12"/>
      <c r="O18" s="12"/>
      <c r="P18" s="13"/>
      <c r="Q18" s="12">
        <f t="shared" si="0"/>
        <v>0</v>
      </c>
      <c r="R18" s="12">
        <f t="shared" si="1"/>
        <v>0</v>
      </c>
      <c r="S18" s="57"/>
      <c r="T18" s="15">
        <v>0.06</v>
      </c>
      <c r="U18" s="15">
        <f t="shared" si="2"/>
        <v>0</v>
      </c>
    </row>
    <row r="19" spans="1:23" x14ac:dyDescent="0.2">
      <c r="A19" s="11" t="s">
        <v>353</v>
      </c>
      <c r="B19" s="11" t="s">
        <v>354</v>
      </c>
      <c r="C19" s="11" t="s">
        <v>146</v>
      </c>
      <c r="D19" s="11" t="s">
        <v>275</v>
      </c>
      <c r="E19" s="12">
        <v>15</v>
      </c>
      <c r="F19" s="12">
        <v>2100</v>
      </c>
      <c r="G19" s="12">
        <v>10</v>
      </c>
      <c r="H19" s="12">
        <v>50</v>
      </c>
      <c r="I19" s="12"/>
      <c r="J19" s="12"/>
      <c r="K19" s="12"/>
      <c r="L19" s="12"/>
      <c r="M19" s="12"/>
      <c r="N19" s="12"/>
      <c r="O19" s="12"/>
      <c r="P19" s="13"/>
      <c r="Q19" s="12">
        <f t="shared" si="0"/>
        <v>0</v>
      </c>
      <c r="R19" s="12">
        <f t="shared" si="1"/>
        <v>0</v>
      </c>
      <c r="S19" s="57"/>
      <c r="T19" s="15">
        <v>0.06</v>
      </c>
      <c r="U19" s="15">
        <f t="shared" si="2"/>
        <v>0</v>
      </c>
    </row>
    <row r="20" spans="1:23" ht="15" x14ac:dyDescent="0.2">
      <c r="A20" s="60" t="s">
        <v>28</v>
      </c>
      <c r="B20" s="60"/>
      <c r="C20" s="60"/>
      <c r="D20" s="60"/>
      <c r="E20" s="60"/>
      <c r="F20" s="12"/>
      <c r="G20" s="20"/>
      <c r="H20" s="20"/>
      <c r="I20" s="12"/>
      <c r="J20" s="12"/>
      <c r="K20" s="12"/>
      <c r="L20" s="12"/>
      <c r="M20" s="12"/>
      <c r="N20" s="12"/>
      <c r="O20" s="12"/>
      <c r="P20" s="21"/>
      <c r="Q20" s="12"/>
      <c r="R20" s="12"/>
      <c r="S20" s="57"/>
      <c r="T20" s="12"/>
      <c r="U20" s="15"/>
    </row>
    <row r="21" spans="1:23" x14ac:dyDescent="0.2">
      <c r="A21" s="11" t="s">
        <v>260</v>
      </c>
      <c r="B21" s="11" t="s">
        <v>229</v>
      </c>
      <c r="C21" s="11" t="s">
        <v>260</v>
      </c>
      <c r="D21" s="11" t="s">
        <v>275</v>
      </c>
      <c r="E21" s="12">
        <v>20</v>
      </c>
      <c r="F21" s="12">
        <v>100</v>
      </c>
      <c r="G21" s="12">
        <v>10</v>
      </c>
      <c r="H21" s="12">
        <v>500</v>
      </c>
      <c r="I21" s="12"/>
      <c r="J21" s="12"/>
      <c r="K21" s="12"/>
      <c r="L21" s="12"/>
      <c r="M21" s="12"/>
      <c r="N21" s="12"/>
      <c r="O21" s="12"/>
      <c r="P21" s="13"/>
      <c r="Q21" s="12">
        <f t="shared" ref="Q21:Q37" si="3">SUM(I21:P21)</f>
        <v>0</v>
      </c>
      <c r="R21" s="12">
        <f t="shared" ref="R21:R37" si="4">$Q21/$H21</f>
        <v>0</v>
      </c>
      <c r="S21" s="57"/>
      <c r="T21" s="15">
        <v>0.06</v>
      </c>
      <c r="U21" s="15">
        <f t="shared" ref="U21:U37" si="5">$R21*$T21</f>
        <v>0</v>
      </c>
      <c r="V21" s="43">
        <f>SUM(U21:U37)</f>
        <v>11.32</v>
      </c>
      <c r="W21" s="3">
        <f>V21*100/$V$144</f>
        <v>14.256926952141058</v>
      </c>
    </row>
    <row r="22" spans="1:23" x14ac:dyDescent="0.2">
      <c r="A22" s="36" t="s">
        <v>228</v>
      </c>
      <c r="B22" s="36" t="s">
        <v>229</v>
      </c>
      <c r="C22" s="36">
        <v>90442100</v>
      </c>
      <c r="D22" s="36" t="s">
        <v>277</v>
      </c>
      <c r="E22" s="12" t="s">
        <v>46</v>
      </c>
      <c r="F22" s="12">
        <v>100</v>
      </c>
      <c r="G22" s="12">
        <v>10</v>
      </c>
      <c r="H22" s="12">
        <v>500</v>
      </c>
      <c r="I22" s="12"/>
      <c r="J22" s="12"/>
      <c r="K22" s="12"/>
      <c r="L22" s="12"/>
      <c r="M22" s="12"/>
      <c r="N22" s="12"/>
      <c r="O22" s="12"/>
      <c r="P22" s="13"/>
      <c r="Q22" s="12">
        <f t="shared" si="3"/>
        <v>0</v>
      </c>
      <c r="R22" s="12">
        <f t="shared" si="4"/>
        <v>0</v>
      </c>
      <c r="S22" s="57"/>
      <c r="T22" s="15">
        <v>0.06</v>
      </c>
      <c r="U22" s="15">
        <f t="shared" si="5"/>
        <v>0</v>
      </c>
      <c r="V22" s="43"/>
    </row>
    <row r="23" spans="1:23" x14ac:dyDescent="0.2">
      <c r="A23" s="36" t="s">
        <v>172</v>
      </c>
      <c r="B23" s="36" t="s">
        <v>173</v>
      </c>
      <c r="C23" s="36">
        <v>90447000</v>
      </c>
      <c r="D23" s="36" t="s">
        <v>277</v>
      </c>
      <c r="E23" s="12" t="s">
        <v>46</v>
      </c>
      <c r="F23" s="12">
        <v>240</v>
      </c>
      <c r="G23" s="12">
        <v>10</v>
      </c>
      <c r="H23" s="12">
        <v>250</v>
      </c>
      <c r="I23" s="12"/>
      <c r="J23" s="12"/>
      <c r="K23" s="12"/>
      <c r="L23" s="12"/>
      <c r="M23" s="12"/>
      <c r="N23" s="12">
        <v>5000</v>
      </c>
      <c r="O23" s="12">
        <v>2000</v>
      </c>
      <c r="P23" s="13"/>
      <c r="Q23" s="12">
        <f t="shared" si="3"/>
        <v>7000</v>
      </c>
      <c r="R23" s="12">
        <f t="shared" si="4"/>
        <v>28</v>
      </c>
      <c r="S23" s="57"/>
      <c r="T23" s="15">
        <v>0.06</v>
      </c>
      <c r="U23" s="15">
        <f t="shared" si="5"/>
        <v>1.68</v>
      </c>
    </row>
    <row r="24" spans="1:23" x14ac:dyDescent="0.2">
      <c r="A24" s="11" t="s">
        <v>389</v>
      </c>
      <c r="B24" s="11" t="s">
        <v>390</v>
      </c>
      <c r="C24" s="11" t="s">
        <v>389</v>
      </c>
      <c r="D24" s="11" t="s">
        <v>275</v>
      </c>
      <c r="E24" s="12">
        <v>20</v>
      </c>
      <c r="F24" s="12">
        <v>300</v>
      </c>
      <c r="G24" s="12">
        <v>10</v>
      </c>
      <c r="H24" s="12">
        <v>200</v>
      </c>
      <c r="I24" s="12"/>
      <c r="J24" s="12"/>
      <c r="K24" s="12"/>
      <c r="L24" s="12"/>
      <c r="M24" s="12"/>
      <c r="N24" s="12"/>
      <c r="O24" s="12"/>
      <c r="P24" s="13"/>
      <c r="Q24" s="12">
        <f t="shared" si="3"/>
        <v>0</v>
      </c>
      <c r="R24" s="12">
        <f t="shared" si="4"/>
        <v>0</v>
      </c>
      <c r="S24" s="57"/>
      <c r="T24" s="15">
        <v>0.06</v>
      </c>
      <c r="U24" s="15">
        <f t="shared" si="5"/>
        <v>0</v>
      </c>
    </row>
    <row r="25" spans="1:23" x14ac:dyDescent="0.2">
      <c r="A25" s="11" t="s">
        <v>50</v>
      </c>
      <c r="B25" s="11" t="s">
        <v>51</v>
      </c>
      <c r="C25" s="11" t="s">
        <v>50</v>
      </c>
      <c r="D25" s="11" t="s">
        <v>275</v>
      </c>
      <c r="E25" s="12">
        <v>20</v>
      </c>
      <c r="F25" s="12">
        <v>457</v>
      </c>
      <c r="G25" s="12">
        <v>10</v>
      </c>
      <c r="H25" s="12">
        <v>100</v>
      </c>
      <c r="I25" s="12"/>
      <c r="J25" s="12">
        <v>500</v>
      </c>
      <c r="K25" s="12">
        <v>500</v>
      </c>
      <c r="L25" s="12"/>
      <c r="M25" s="12"/>
      <c r="N25" s="12"/>
      <c r="O25" s="12"/>
      <c r="P25" s="13"/>
      <c r="Q25" s="12">
        <f t="shared" si="3"/>
        <v>1000</v>
      </c>
      <c r="R25" s="12">
        <f t="shared" si="4"/>
        <v>10</v>
      </c>
      <c r="S25" s="57"/>
      <c r="T25" s="15">
        <v>0.04</v>
      </c>
      <c r="U25" s="15">
        <f t="shared" si="5"/>
        <v>0.4</v>
      </c>
    </row>
    <row r="26" spans="1:23" x14ac:dyDescent="0.2">
      <c r="A26" s="36" t="s">
        <v>171</v>
      </c>
      <c r="B26" s="36" t="s">
        <v>51</v>
      </c>
      <c r="C26" s="36">
        <v>90442400</v>
      </c>
      <c r="D26" s="36" t="s">
        <v>277</v>
      </c>
      <c r="E26" s="12" t="s">
        <v>46</v>
      </c>
      <c r="F26" s="12">
        <v>450</v>
      </c>
      <c r="G26" s="12">
        <v>10</v>
      </c>
      <c r="H26" s="12">
        <v>100</v>
      </c>
      <c r="I26" s="12"/>
      <c r="J26" s="12">
        <v>400</v>
      </c>
      <c r="K26" s="12">
        <v>1000</v>
      </c>
      <c r="L26" s="12"/>
      <c r="M26" s="12"/>
      <c r="N26" s="12"/>
      <c r="O26" s="12"/>
      <c r="P26" s="13"/>
      <c r="Q26" s="12">
        <f t="shared" si="3"/>
        <v>1400</v>
      </c>
      <c r="R26" s="12">
        <f t="shared" si="4"/>
        <v>14</v>
      </c>
      <c r="S26" s="57"/>
      <c r="T26" s="15">
        <v>0.04</v>
      </c>
      <c r="U26" s="15">
        <f t="shared" si="5"/>
        <v>0.56000000000000005</v>
      </c>
    </row>
    <row r="27" spans="1:23" x14ac:dyDescent="0.2">
      <c r="A27" s="11" t="s">
        <v>47</v>
      </c>
      <c r="B27" s="11" t="s">
        <v>48</v>
      </c>
      <c r="C27" s="11" t="s">
        <v>47</v>
      </c>
      <c r="D27" s="11" t="s">
        <v>275</v>
      </c>
      <c r="E27" s="12">
        <v>20</v>
      </c>
      <c r="F27" s="12">
        <v>610</v>
      </c>
      <c r="G27" s="12">
        <v>10</v>
      </c>
      <c r="H27" s="12">
        <v>100</v>
      </c>
      <c r="I27" s="12"/>
      <c r="J27" s="12"/>
      <c r="K27" s="12">
        <v>500</v>
      </c>
      <c r="L27" s="12"/>
      <c r="M27" s="12"/>
      <c r="N27" s="12"/>
      <c r="O27" s="12"/>
      <c r="P27" s="13"/>
      <c r="Q27" s="12">
        <f t="shared" si="3"/>
        <v>500</v>
      </c>
      <c r="R27" s="12">
        <f t="shared" si="4"/>
        <v>5</v>
      </c>
      <c r="S27" s="57"/>
      <c r="T27" s="15">
        <v>0.06</v>
      </c>
      <c r="U27" s="15">
        <f t="shared" si="5"/>
        <v>0.3</v>
      </c>
    </row>
    <row r="28" spans="1:23" x14ac:dyDescent="0.2">
      <c r="A28" s="36" t="s">
        <v>49</v>
      </c>
      <c r="B28" s="36" t="s">
        <v>48</v>
      </c>
      <c r="C28" s="36">
        <v>90442600</v>
      </c>
      <c r="D28" s="36" t="s">
        <v>277</v>
      </c>
      <c r="E28" s="12" t="s">
        <v>46</v>
      </c>
      <c r="F28" s="12">
        <v>600</v>
      </c>
      <c r="G28" s="12">
        <v>10</v>
      </c>
      <c r="H28" s="12">
        <v>100</v>
      </c>
      <c r="I28" s="12"/>
      <c r="J28" s="12">
        <v>1300</v>
      </c>
      <c r="K28" s="12">
        <v>1000</v>
      </c>
      <c r="L28" s="12"/>
      <c r="M28" s="12"/>
      <c r="N28" s="12"/>
      <c r="O28" s="12"/>
      <c r="P28" s="13"/>
      <c r="Q28" s="12">
        <f t="shared" si="3"/>
        <v>2300</v>
      </c>
      <c r="R28" s="12">
        <f t="shared" si="4"/>
        <v>23</v>
      </c>
      <c r="S28" s="57"/>
      <c r="T28" s="15">
        <v>0.06</v>
      </c>
      <c r="U28" s="15">
        <f t="shared" si="5"/>
        <v>1.38</v>
      </c>
    </row>
    <row r="29" spans="1:23" x14ac:dyDescent="0.2">
      <c r="A29" s="11" t="s">
        <v>154</v>
      </c>
      <c r="B29" s="11" t="s">
        <v>43</v>
      </c>
      <c r="C29" s="11" t="s">
        <v>154</v>
      </c>
      <c r="D29" s="11" t="s">
        <v>275</v>
      </c>
      <c r="E29" s="12">
        <v>20</v>
      </c>
      <c r="F29" s="12">
        <v>760</v>
      </c>
      <c r="G29" s="12">
        <v>10</v>
      </c>
      <c r="H29" s="12">
        <v>100</v>
      </c>
      <c r="I29" s="12"/>
      <c r="J29" s="12"/>
      <c r="K29" s="12"/>
      <c r="L29" s="12"/>
      <c r="M29" s="12"/>
      <c r="N29" s="12"/>
      <c r="O29" s="12"/>
      <c r="P29" s="13"/>
      <c r="Q29" s="12">
        <f t="shared" si="3"/>
        <v>0</v>
      </c>
      <c r="R29" s="12">
        <f t="shared" si="4"/>
        <v>0</v>
      </c>
      <c r="S29" s="57"/>
      <c r="T29" s="15">
        <v>7.0000000000000007E-2</v>
      </c>
      <c r="U29" s="15">
        <f t="shared" si="5"/>
        <v>0</v>
      </c>
    </row>
    <row r="30" spans="1:23" x14ac:dyDescent="0.2">
      <c r="A30" s="36" t="s">
        <v>45</v>
      </c>
      <c r="B30" s="36" t="s">
        <v>43</v>
      </c>
      <c r="C30" s="36">
        <v>90442700</v>
      </c>
      <c r="D30" s="36" t="s">
        <v>277</v>
      </c>
      <c r="E30" s="12" t="s">
        <v>46</v>
      </c>
      <c r="F30" s="12">
        <v>750</v>
      </c>
      <c r="G30" s="12">
        <v>10</v>
      </c>
      <c r="H30" s="12">
        <v>100</v>
      </c>
      <c r="I30" s="12"/>
      <c r="J30" s="12"/>
      <c r="K30" s="12"/>
      <c r="L30" s="12">
        <v>2000</v>
      </c>
      <c r="M30" s="12"/>
      <c r="N30" s="12"/>
      <c r="O30" s="12">
        <v>2000</v>
      </c>
      <c r="P30" s="13"/>
      <c r="Q30" s="12">
        <f t="shared" si="3"/>
        <v>4000</v>
      </c>
      <c r="R30" s="12">
        <f t="shared" si="4"/>
        <v>40</v>
      </c>
      <c r="S30" s="57"/>
      <c r="T30" s="15">
        <v>7.0000000000000007E-2</v>
      </c>
      <c r="U30" s="15">
        <f t="shared" si="5"/>
        <v>2.8000000000000003</v>
      </c>
    </row>
    <row r="31" spans="1:23" x14ac:dyDescent="0.2">
      <c r="A31" s="11" t="s">
        <v>38</v>
      </c>
      <c r="B31" s="11" t="s">
        <v>39</v>
      </c>
      <c r="C31" s="11" t="s">
        <v>38</v>
      </c>
      <c r="D31" s="11" t="s">
        <v>275</v>
      </c>
      <c r="E31" s="12">
        <v>20</v>
      </c>
      <c r="F31" s="12">
        <v>915</v>
      </c>
      <c r="G31" s="12">
        <v>10</v>
      </c>
      <c r="H31" s="12">
        <v>50</v>
      </c>
      <c r="I31" s="12"/>
      <c r="J31" s="12">
        <v>100</v>
      </c>
      <c r="K31" s="12"/>
      <c r="L31" s="12"/>
      <c r="M31" s="12"/>
      <c r="N31" s="12"/>
      <c r="O31" s="12"/>
      <c r="P31" s="13"/>
      <c r="Q31" s="12">
        <f t="shared" si="3"/>
        <v>100</v>
      </c>
      <c r="R31" s="12">
        <f t="shared" si="4"/>
        <v>2</v>
      </c>
      <c r="S31" s="57"/>
      <c r="T31" s="15">
        <v>0.04</v>
      </c>
      <c r="U31" s="15">
        <f t="shared" si="5"/>
        <v>0.08</v>
      </c>
    </row>
    <row r="32" spans="1:23" x14ac:dyDescent="0.2">
      <c r="A32" s="36" t="s">
        <v>170</v>
      </c>
      <c r="B32" s="36" t="s">
        <v>39</v>
      </c>
      <c r="C32" s="36">
        <v>90442800</v>
      </c>
      <c r="D32" s="36" t="s">
        <v>277</v>
      </c>
      <c r="E32" s="12" t="s">
        <v>46</v>
      </c>
      <c r="F32" s="12">
        <v>900</v>
      </c>
      <c r="G32" s="12">
        <v>10</v>
      </c>
      <c r="H32" s="12">
        <v>50</v>
      </c>
      <c r="I32" s="12"/>
      <c r="J32" s="12">
        <v>1900</v>
      </c>
      <c r="K32" s="12">
        <v>1000</v>
      </c>
      <c r="L32" s="12"/>
      <c r="M32" s="12"/>
      <c r="N32" s="12"/>
      <c r="O32" s="12"/>
      <c r="P32" s="13"/>
      <c r="Q32" s="12">
        <f t="shared" si="3"/>
        <v>2900</v>
      </c>
      <c r="R32" s="12">
        <f t="shared" si="4"/>
        <v>58</v>
      </c>
      <c r="S32" s="57"/>
      <c r="T32" s="15">
        <v>0.04</v>
      </c>
      <c r="U32" s="15">
        <f t="shared" si="5"/>
        <v>2.3199999999999998</v>
      </c>
    </row>
    <row r="33" spans="1:23" x14ac:dyDescent="0.2">
      <c r="A33" s="11" t="s">
        <v>34</v>
      </c>
      <c r="B33" s="11" t="s">
        <v>35</v>
      </c>
      <c r="C33" s="11" t="s">
        <v>34</v>
      </c>
      <c r="D33" s="11" t="s">
        <v>275</v>
      </c>
      <c r="E33" s="12">
        <v>20</v>
      </c>
      <c r="F33" s="12">
        <v>1220</v>
      </c>
      <c r="G33" s="12">
        <v>10</v>
      </c>
      <c r="H33" s="12">
        <v>50</v>
      </c>
      <c r="I33" s="12">
        <v>500</v>
      </c>
      <c r="J33" s="12">
        <v>1000</v>
      </c>
      <c r="K33" s="12"/>
      <c r="L33" s="12"/>
      <c r="M33" s="12"/>
      <c r="N33" s="12"/>
      <c r="O33" s="12"/>
      <c r="P33" s="13"/>
      <c r="Q33" s="12">
        <f t="shared" si="3"/>
        <v>1500</v>
      </c>
      <c r="R33" s="12">
        <f t="shared" si="4"/>
        <v>30</v>
      </c>
      <c r="S33" s="57"/>
      <c r="T33" s="15">
        <v>0.06</v>
      </c>
      <c r="U33" s="15">
        <f t="shared" si="5"/>
        <v>1.7999999999999998</v>
      </c>
    </row>
    <row r="34" spans="1:23" x14ac:dyDescent="0.2">
      <c r="A34" s="11" t="s">
        <v>32</v>
      </c>
      <c r="B34" s="11" t="s">
        <v>33</v>
      </c>
      <c r="C34" s="11" t="s">
        <v>32</v>
      </c>
      <c r="D34" s="11" t="s">
        <v>275</v>
      </c>
      <c r="E34" s="12">
        <v>20</v>
      </c>
      <c r="F34" s="12">
        <v>1524</v>
      </c>
      <c r="G34" s="12">
        <v>10</v>
      </c>
      <c r="H34" s="12">
        <v>50</v>
      </c>
      <c r="I34" s="12"/>
      <c r="J34" s="12"/>
      <c r="K34" s="12"/>
      <c r="L34" s="12"/>
      <c r="M34" s="12"/>
      <c r="N34" s="12"/>
      <c r="O34" s="12"/>
      <c r="P34" s="13"/>
      <c r="Q34" s="12">
        <f t="shared" si="3"/>
        <v>0</v>
      </c>
      <c r="R34" s="12">
        <f t="shared" si="4"/>
        <v>0</v>
      </c>
      <c r="S34" s="57"/>
      <c r="T34" s="15">
        <v>7.0000000000000007E-2</v>
      </c>
      <c r="U34" s="15">
        <f t="shared" si="5"/>
        <v>0</v>
      </c>
    </row>
    <row r="35" spans="1:23" x14ac:dyDescent="0.2">
      <c r="A35" s="11" t="s">
        <v>214</v>
      </c>
      <c r="B35" s="11" t="s">
        <v>30</v>
      </c>
      <c r="C35" s="11" t="s">
        <v>214</v>
      </c>
      <c r="D35" s="11" t="s">
        <v>275</v>
      </c>
      <c r="E35" s="12">
        <v>20</v>
      </c>
      <c r="F35" s="12">
        <v>1800</v>
      </c>
      <c r="G35" s="12">
        <v>10</v>
      </c>
      <c r="H35" s="12">
        <v>50</v>
      </c>
      <c r="I35" s="12"/>
      <c r="J35" s="12"/>
      <c r="K35" s="12"/>
      <c r="L35" s="12"/>
      <c r="M35" s="12"/>
      <c r="N35" s="12"/>
      <c r="O35" s="12"/>
      <c r="P35" s="13"/>
      <c r="Q35" s="12">
        <f t="shared" si="3"/>
        <v>0</v>
      </c>
      <c r="R35" s="12">
        <f t="shared" si="4"/>
        <v>0</v>
      </c>
      <c r="S35" s="57"/>
      <c r="T35" s="15">
        <v>0.09</v>
      </c>
      <c r="U35" s="15">
        <f t="shared" si="5"/>
        <v>0</v>
      </c>
    </row>
    <row r="36" spans="1:23" x14ac:dyDescent="0.2">
      <c r="A36" s="11" t="s">
        <v>212</v>
      </c>
      <c r="B36" s="11" t="s">
        <v>213</v>
      </c>
      <c r="C36" s="11" t="s">
        <v>212</v>
      </c>
      <c r="D36" s="11" t="s">
        <v>275</v>
      </c>
      <c r="E36" s="12">
        <v>20</v>
      </c>
      <c r="F36" s="12">
        <v>2100</v>
      </c>
      <c r="G36" s="12">
        <v>10</v>
      </c>
      <c r="H36" s="12">
        <v>50</v>
      </c>
      <c r="I36" s="12"/>
      <c r="J36" s="12"/>
      <c r="K36" s="12"/>
      <c r="L36" s="12"/>
      <c r="M36" s="12"/>
      <c r="N36" s="12"/>
      <c r="O36" s="12"/>
      <c r="P36" s="13"/>
      <c r="Q36" s="12">
        <f t="shared" si="3"/>
        <v>0</v>
      </c>
      <c r="R36" s="12">
        <f t="shared" si="4"/>
        <v>0</v>
      </c>
      <c r="S36" s="57"/>
      <c r="T36" s="15">
        <v>7.0000000000000007E-2</v>
      </c>
      <c r="U36" s="15">
        <f t="shared" si="5"/>
        <v>0</v>
      </c>
    </row>
    <row r="37" spans="1:23" x14ac:dyDescent="0.2">
      <c r="A37" s="11" t="s">
        <v>242</v>
      </c>
      <c r="B37" s="11" t="s">
        <v>243</v>
      </c>
      <c r="C37" s="11" t="s">
        <v>242</v>
      </c>
      <c r="D37" s="11" t="s">
        <v>275</v>
      </c>
      <c r="E37" s="12">
        <v>20</v>
      </c>
      <c r="F37" s="12">
        <v>2400</v>
      </c>
      <c r="G37" s="12">
        <v>10</v>
      </c>
      <c r="H37" s="12">
        <v>50</v>
      </c>
      <c r="I37" s="12"/>
      <c r="J37" s="12"/>
      <c r="K37" s="12"/>
      <c r="L37" s="12"/>
      <c r="M37" s="12"/>
      <c r="N37" s="12"/>
      <c r="O37" s="12"/>
      <c r="P37" s="13"/>
      <c r="Q37" s="12">
        <f t="shared" si="3"/>
        <v>0</v>
      </c>
      <c r="R37" s="12">
        <f t="shared" si="4"/>
        <v>0</v>
      </c>
      <c r="S37" s="57"/>
      <c r="T37" s="15">
        <v>7.0000000000000007E-2</v>
      </c>
      <c r="U37" s="15">
        <f t="shared" si="5"/>
        <v>0</v>
      </c>
    </row>
    <row r="38" spans="1:23" ht="15" x14ac:dyDescent="0.2">
      <c r="A38" s="60" t="s">
        <v>52</v>
      </c>
      <c r="B38" s="60"/>
      <c r="C38" s="60"/>
      <c r="D38" s="60"/>
      <c r="E38" s="60"/>
      <c r="F38" s="24"/>
      <c r="G38" s="10"/>
      <c r="H38" s="10"/>
      <c r="I38" s="12"/>
      <c r="J38" s="12"/>
      <c r="K38" s="12"/>
      <c r="L38" s="12"/>
      <c r="M38" s="12"/>
      <c r="N38" s="12"/>
      <c r="O38" s="12"/>
      <c r="P38" s="25"/>
      <c r="Q38" s="12"/>
      <c r="R38" s="12"/>
      <c r="S38" s="57"/>
      <c r="T38" s="12"/>
      <c r="U38" s="15"/>
    </row>
    <row r="39" spans="1:23" x14ac:dyDescent="0.2">
      <c r="A39" s="11" t="s">
        <v>261</v>
      </c>
      <c r="B39" s="11" t="s">
        <v>262</v>
      </c>
      <c r="C39" s="11" t="s">
        <v>261</v>
      </c>
      <c r="D39" s="11" t="s">
        <v>275</v>
      </c>
      <c r="E39" s="12">
        <v>25</v>
      </c>
      <c r="F39" s="12">
        <v>200</v>
      </c>
      <c r="G39" s="12">
        <v>10</v>
      </c>
      <c r="H39" s="12">
        <v>150</v>
      </c>
      <c r="I39" s="12">
        <v>300</v>
      </c>
      <c r="J39" s="12">
        <v>300</v>
      </c>
      <c r="K39" s="12">
        <v>300</v>
      </c>
      <c r="L39" s="12"/>
      <c r="M39" s="12"/>
      <c r="N39" s="12"/>
      <c r="O39" s="12"/>
      <c r="P39" s="13"/>
      <c r="Q39" s="12">
        <f t="shared" ref="Q39:Q57" si="6">SUM(I39:P39)</f>
        <v>900</v>
      </c>
      <c r="R39" s="12">
        <f t="shared" ref="R39:R57" si="7">$Q39/$H39</f>
        <v>6</v>
      </c>
      <c r="S39" s="57"/>
      <c r="T39" s="15">
        <v>0.06</v>
      </c>
      <c r="U39" s="15">
        <f t="shared" ref="U39:U57" si="8">$R39*$T39</f>
        <v>0.36</v>
      </c>
      <c r="V39" s="43">
        <f>SUM(U39:U57)</f>
        <v>29.96</v>
      </c>
      <c r="W39" s="3">
        <f>V39*100/$V$144</f>
        <v>37.732997481108306</v>
      </c>
    </row>
    <row r="40" spans="1:23" x14ac:dyDescent="0.2">
      <c r="A40" s="36" t="s">
        <v>198</v>
      </c>
      <c r="B40" s="36" t="s">
        <v>199</v>
      </c>
      <c r="C40" s="36">
        <v>90448000</v>
      </c>
      <c r="D40" s="36" t="s">
        <v>277</v>
      </c>
      <c r="E40" s="12" t="s">
        <v>63</v>
      </c>
      <c r="F40" s="12">
        <v>270</v>
      </c>
      <c r="G40" s="12">
        <v>10</v>
      </c>
      <c r="H40" s="12">
        <v>100</v>
      </c>
      <c r="I40" s="12"/>
      <c r="J40" s="12"/>
      <c r="K40" s="12"/>
      <c r="L40" s="12">
        <v>1000</v>
      </c>
      <c r="M40" s="12"/>
      <c r="N40" s="12"/>
      <c r="O40" s="12"/>
      <c r="P40" s="13"/>
      <c r="Q40" s="12">
        <f t="shared" si="6"/>
        <v>1000</v>
      </c>
      <c r="R40" s="12">
        <f t="shared" si="7"/>
        <v>10</v>
      </c>
      <c r="S40" s="57"/>
      <c r="T40" s="15">
        <v>0.06</v>
      </c>
      <c r="U40" s="15">
        <f t="shared" si="8"/>
        <v>0.6</v>
      </c>
    </row>
    <row r="41" spans="1:23" x14ac:dyDescent="0.2">
      <c r="A41" s="36" t="s">
        <v>392</v>
      </c>
      <c r="B41" s="36" t="s">
        <v>391</v>
      </c>
      <c r="C41" s="31" t="s">
        <v>393</v>
      </c>
      <c r="D41" s="36" t="s">
        <v>277</v>
      </c>
      <c r="E41" s="12" t="s">
        <v>63</v>
      </c>
      <c r="F41" s="12">
        <v>300</v>
      </c>
      <c r="G41" s="12">
        <v>10</v>
      </c>
      <c r="H41" s="12">
        <v>100</v>
      </c>
      <c r="I41" s="12"/>
      <c r="J41" s="12"/>
      <c r="K41" s="12"/>
      <c r="L41" s="12"/>
      <c r="M41" s="12"/>
      <c r="N41" s="12"/>
      <c r="O41" s="12"/>
      <c r="P41" s="13"/>
      <c r="Q41" s="12">
        <f t="shared" si="6"/>
        <v>0</v>
      </c>
      <c r="R41" s="12">
        <f t="shared" si="7"/>
        <v>0</v>
      </c>
      <c r="S41" s="57"/>
      <c r="T41" s="15">
        <v>0.06</v>
      </c>
      <c r="U41" s="15">
        <f t="shared" si="8"/>
        <v>0</v>
      </c>
    </row>
    <row r="42" spans="1:23" x14ac:dyDescent="0.2">
      <c r="A42" s="27" t="s">
        <v>67</v>
      </c>
      <c r="B42" s="27" t="s">
        <v>68</v>
      </c>
      <c r="C42" s="27" t="s">
        <v>69</v>
      </c>
      <c r="D42" s="11" t="s">
        <v>275</v>
      </c>
      <c r="E42" s="12">
        <v>25</v>
      </c>
      <c r="F42" s="12">
        <v>375</v>
      </c>
      <c r="G42" s="12">
        <v>10</v>
      </c>
      <c r="H42" s="12">
        <v>100</v>
      </c>
      <c r="I42" s="12">
        <v>500</v>
      </c>
      <c r="J42" s="12">
        <v>500</v>
      </c>
      <c r="K42" s="12">
        <v>500</v>
      </c>
      <c r="L42" s="12">
        <v>500</v>
      </c>
      <c r="M42" s="12"/>
      <c r="N42" s="12"/>
      <c r="O42" s="12">
        <v>500</v>
      </c>
      <c r="P42" s="13"/>
      <c r="Q42" s="12">
        <f t="shared" si="6"/>
        <v>2500</v>
      </c>
      <c r="R42" s="12">
        <f t="shared" si="7"/>
        <v>25</v>
      </c>
      <c r="S42" s="57"/>
      <c r="T42" s="15">
        <v>0.06</v>
      </c>
      <c r="U42" s="15">
        <f t="shared" si="8"/>
        <v>1.5</v>
      </c>
    </row>
    <row r="43" spans="1:23" x14ac:dyDescent="0.2">
      <c r="A43" s="11" t="s">
        <v>64</v>
      </c>
      <c r="B43" s="11" t="s">
        <v>65</v>
      </c>
      <c r="C43" s="11" t="s">
        <v>64</v>
      </c>
      <c r="D43" s="11" t="s">
        <v>275</v>
      </c>
      <c r="E43" s="12">
        <v>25</v>
      </c>
      <c r="F43" s="12">
        <v>457</v>
      </c>
      <c r="G43" s="12">
        <v>10</v>
      </c>
      <c r="H43" s="12">
        <v>100</v>
      </c>
      <c r="I43" s="12"/>
      <c r="J43" s="12">
        <v>1000</v>
      </c>
      <c r="K43" s="12">
        <v>1000</v>
      </c>
      <c r="L43" s="12"/>
      <c r="M43" s="12">
        <v>1000</v>
      </c>
      <c r="N43" s="12"/>
      <c r="O43" s="12">
        <v>500</v>
      </c>
      <c r="P43" s="13"/>
      <c r="Q43" s="12">
        <f t="shared" si="6"/>
        <v>3500</v>
      </c>
      <c r="R43" s="12">
        <f t="shared" si="7"/>
        <v>35</v>
      </c>
      <c r="S43" s="57"/>
      <c r="T43" s="15">
        <v>0.06</v>
      </c>
      <c r="U43" s="15">
        <f t="shared" si="8"/>
        <v>2.1</v>
      </c>
    </row>
    <row r="44" spans="1:23" x14ac:dyDescent="0.2">
      <c r="A44" s="36" t="s">
        <v>66</v>
      </c>
      <c r="B44" s="36" t="s">
        <v>65</v>
      </c>
      <c r="C44" s="36">
        <v>90443400</v>
      </c>
      <c r="D44" s="36" t="s">
        <v>277</v>
      </c>
      <c r="E44" s="12" t="s">
        <v>63</v>
      </c>
      <c r="F44" s="12">
        <v>450</v>
      </c>
      <c r="G44" s="12">
        <v>10</v>
      </c>
      <c r="H44" s="12">
        <v>100</v>
      </c>
      <c r="I44" s="12"/>
      <c r="J44" s="12">
        <v>1000</v>
      </c>
      <c r="K44" s="12">
        <v>1000</v>
      </c>
      <c r="L44" s="12"/>
      <c r="M44" s="12"/>
      <c r="N44" s="12"/>
      <c r="O44" s="12"/>
      <c r="P44" s="13"/>
      <c r="Q44" s="12">
        <f t="shared" si="6"/>
        <v>2000</v>
      </c>
      <c r="R44" s="12">
        <f t="shared" si="7"/>
        <v>20</v>
      </c>
      <c r="S44" s="57"/>
      <c r="T44" s="15">
        <v>0.06</v>
      </c>
      <c r="U44" s="15">
        <f t="shared" si="8"/>
        <v>1.2</v>
      </c>
    </row>
    <row r="45" spans="1:23" x14ac:dyDescent="0.2">
      <c r="A45" s="11" t="s">
        <v>60</v>
      </c>
      <c r="B45" s="11" t="s">
        <v>61</v>
      </c>
      <c r="C45" s="11" t="s">
        <v>60</v>
      </c>
      <c r="D45" s="11" t="s">
        <v>275</v>
      </c>
      <c r="E45" s="12">
        <v>25</v>
      </c>
      <c r="F45" s="12">
        <v>610</v>
      </c>
      <c r="G45" s="12">
        <v>10</v>
      </c>
      <c r="H45" s="12">
        <v>50</v>
      </c>
      <c r="I45" s="12"/>
      <c r="J45" s="12">
        <v>500</v>
      </c>
      <c r="K45" s="12">
        <v>500</v>
      </c>
      <c r="L45" s="12"/>
      <c r="M45" s="12"/>
      <c r="N45" s="12"/>
      <c r="O45" s="12"/>
      <c r="P45" s="13"/>
      <c r="Q45" s="12">
        <f t="shared" si="6"/>
        <v>1000</v>
      </c>
      <c r="R45" s="12">
        <f t="shared" si="7"/>
        <v>20</v>
      </c>
      <c r="S45" s="57"/>
      <c r="T45" s="15">
        <v>0.04</v>
      </c>
      <c r="U45" s="15">
        <f t="shared" si="8"/>
        <v>0.8</v>
      </c>
    </row>
    <row r="46" spans="1:23" x14ac:dyDescent="0.2">
      <c r="A46" s="36" t="s">
        <v>62</v>
      </c>
      <c r="B46" s="36" t="s">
        <v>61</v>
      </c>
      <c r="C46" s="36">
        <v>90443600</v>
      </c>
      <c r="D46" s="36" t="s">
        <v>277</v>
      </c>
      <c r="E46" s="12" t="s">
        <v>63</v>
      </c>
      <c r="F46" s="12">
        <v>600</v>
      </c>
      <c r="G46" s="12">
        <v>10</v>
      </c>
      <c r="H46" s="12">
        <v>50</v>
      </c>
      <c r="I46" s="12"/>
      <c r="J46" s="12">
        <v>450</v>
      </c>
      <c r="K46" s="12">
        <v>1000</v>
      </c>
      <c r="L46" s="12"/>
      <c r="M46" s="12"/>
      <c r="N46" s="12"/>
      <c r="O46" s="12"/>
      <c r="P46" s="13"/>
      <c r="Q46" s="12">
        <f t="shared" si="6"/>
        <v>1450</v>
      </c>
      <c r="R46" s="12">
        <f t="shared" si="7"/>
        <v>29</v>
      </c>
      <c r="S46" s="57"/>
      <c r="T46" s="15">
        <v>0.04</v>
      </c>
      <c r="U46" s="15">
        <f t="shared" si="8"/>
        <v>1.1599999999999999</v>
      </c>
    </row>
    <row r="47" spans="1:23" x14ac:dyDescent="0.2">
      <c r="A47" s="11" t="s">
        <v>195</v>
      </c>
      <c r="B47" s="11" t="s">
        <v>178</v>
      </c>
      <c r="C47" s="11" t="s">
        <v>195</v>
      </c>
      <c r="D47" s="11" t="s">
        <v>275</v>
      </c>
      <c r="E47" s="12">
        <v>25</v>
      </c>
      <c r="F47" s="12">
        <v>750</v>
      </c>
      <c r="G47" s="12">
        <v>10</v>
      </c>
      <c r="H47" s="12">
        <v>50</v>
      </c>
      <c r="I47" s="12"/>
      <c r="J47" s="12">
        <v>500</v>
      </c>
      <c r="K47" s="12"/>
      <c r="L47" s="12"/>
      <c r="M47" s="12">
        <v>500</v>
      </c>
      <c r="N47" s="12"/>
      <c r="O47" s="12">
        <v>500</v>
      </c>
      <c r="P47" s="13"/>
      <c r="Q47" s="12">
        <f t="shared" si="6"/>
        <v>1500</v>
      </c>
      <c r="R47" s="12">
        <f t="shared" si="7"/>
        <v>30</v>
      </c>
      <c r="S47" s="57"/>
      <c r="T47" s="15">
        <v>0.05</v>
      </c>
      <c r="U47" s="15">
        <f t="shared" si="8"/>
        <v>1.5</v>
      </c>
    </row>
    <row r="48" spans="1:23" x14ac:dyDescent="0.2">
      <c r="A48" s="36" t="s">
        <v>177</v>
      </c>
      <c r="B48" s="36" t="s">
        <v>178</v>
      </c>
      <c r="C48" s="36">
        <v>90443700</v>
      </c>
      <c r="D48" s="36" t="s">
        <v>277</v>
      </c>
      <c r="E48" s="12" t="s">
        <v>63</v>
      </c>
      <c r="F48" s="12">
        <v>750</v>
      </c>
      <c r="G48" s="12">
        <v>10</v>
      </c>
      <c r="H48" s="12">
        <v>50</v>
      </c>
      <c r="I48" s="12">
        <v>300</v>
      </c>
      <c r="J48" s="12">
        <v>1000</v>
      </c>
      <c r="K48" s="12">
        <v>1000</v>
      </c>
      <c r="L48" s="12"/>
      <c r="M48" s="12">
        <v>500</v>
      </c>
      <c r="N48" s="12"/>
      <c r="O48" s="12"/>
      <c r="P48" s="13"/>
      <c r="Q48" s="12">
        <f t="shared" si="6"/>
        <v>2800</v>
      </c>
      <c r="R48" s="12">
        <f t="shared" si="7"/>
        <v>56</v>
      </c>
      <c r="S48" s="57"/>
      <c r="T48" s="15">
        <v>0.05</v>
      </c>
      <c r="U48" s="15">
        <f t="shared" si="8"/>
        <v>2.8000000000000003</v>
      </c>
    </row>
    <row r="49" spans="1:23" x14ac:dyDescent="0.2">
      <c r="A49" s="11" t="s">
        <v>155</v>
      </c>
      <c r="B49" s="11" t="s">
        <v>58</v>
      </c>
      <c r="C49" s="11" t="s">
        <v>155</v>
      </c>
      <c r="D49" s="11" t="s">
        <v>275</v>
      </c>
      <c r="E49" s="12">
        <v>25</v>
      </c>
      <c r="F49" s="12">
        <v>915</v>
      </c>
      <c r="G49" s="12">
        <v>10</v>
      </c>
      <c r="H49" s="12">
        <v>50</v>
      </c>
      <c r="I49" s="12"/>
      <c r="J49" s="12">
        <v>500</v>
      </c>
      <c r="K49" s="12">
        <v>500</v>
      </c>
      <c r="L49" s="12"/>
      <c r="M49" s="12">
        <v>1000</v>
      </c>
      <c r="N49" s="12"/>
      <c r="O49" s="12">
        <v>500</v>
      </c>
      <c r="P49" s="13"/>
      <c r="Q49" s="12">
        <f t="shared" si="6"/>
        <v>2500</v>
      </c>
      <c r="R49" s="12">
        <f t="shared" si="7"/>
        <v>50</v>
      </c>
      <c r="S49" s="57"/>
      <c r="T49" s="15">
        <v>0.06</v>
      </c>
      <c r="U49" s="15">
        <f t="shared" si="8"/>
        <v>3</v>
      </c>
    </row>
    <row r="50" spans="1:23" x14ac:dyDescent="0.2">
      <c r="A50" s="36" t="s">
        <v>176</v>
      </c>
      <c r="B50" s="36" t="s">
        <v>58</v>
      </c>
      <c r="C50" s="36">
        <v>90443800</v>
      </c>
      <c r="D50" s="36" t="s">
        <v>277</v>
      </c>
      <c r="E50" s="12" t="s">
        <v>63</v>
      </c>
      <c r="F50" s="12">
        <v>900</v>
      </c>
      <c r="G50" s="12">
        <v>10</v>
      </c>
      <c r="H50" s="12">
        <v>50</v>
      </c>
      <c r="I50" s="12">
        <v>650</v>
      </c>
      <c r="J50" s="12">
        <v>2000</v>
      </c>
      <c r="K50" s="12">
        <v>2000</v>
      </c>
      <c r="L50" s="12">
        <v>2000</v>
      </c>
      <c r="M50" s="12">
        <v>3000</v>
      </c>
      <c r="N50" s="12"/>
      <c r="O50" s="12">
        <v>2000</v>
      </c>
      <c r="P50" s="13"/>
      <c r="Q50" s="12">
        <f t="shared" si="6"/>
        <v>11650</v>
      </c>
      <c r="R50" s="12">
        <f t="shared" si="7"/>
        <v>233</v>
      </c>
      <c r="S50" s="57"/>
      <c r="T50" s="15">
        <v>0.06</v>
      </c>
      <c r="U50" s="15">
        <f t="shared" si="8"/>
        <v>13.979999999999999</v>
      </c>
    </row>
    <row r="51" spans="1:23" x14ac:dyDescent="0.2">
      <c r="A51" s="11" t="s">
        <v>53</v>
      </c>
      <c r="B51" s="11" t="s">
        <v>54</v>
      </c>
      <c r="C51" s="11" t="s">
        <v>53</v>
      </c>
      <c r="D51" s="11" t="s">
        <v>275</v>
      </c>
      <c r="E51" s="12">
        <v>25</v>
      </c>
      <c r="F51" s="12">
        <v>1220</v>
      </c>
      <c r="G51" s="12">
        <v>10</v>
      </c>
      <c r="H51" s="12">
        <v>50</v>
      </c>
      <c r="I51" s="12"/>
      <c r="J51" s="12"/>
      <c r="K51" s="12">
        <v>300</v>
      </c>
      <c r="L51" s="12"/>
      <c r="M51" s="12"/>
      <c r="N51" s="12"/>
      <c r="O51" s="12"/>
      <c r="P51" s="13"/>
      <c r="Q51" s="12">
        <f t="shared" si="6"/>
        <v>300</v>
      </c>
      <c r="R51" s="12">
        <f t="shared" si="7"/>
        <v>6</v>
      </c>
      <c r="S51" s="57"/>
      <c r="T51" s="15">
        <v>0.08</v>
      </c>
      <c r="U51" s="15">
        <f t="shared" si="8"/>
        <v>0.48</v>
      </c>
    </row>
    <row r="52" spans="1:23" x14ac:dyDescent="0.2">
      <c r="A52" s="26" t="s">
        <v>194</v>
      </c>
      <c r="B52" s="26" t="s">
        <v>54</v>
      </c>
      <c r="C52" s="26">
        <v>90444000</v>
      </c>
      <c r="D52" s="36" t="s">
        <v>277</v>
      </c>
      <c r="E52" s="12" t="s">
        <v>63</v>
      </c>
      <c r="F52" s="12">
        <v>1200</v>
      </c>
      <c r="G52" s="12">
        <v>10</v>
      </c>
      <c r="H52" s="12">
        <v>50</v>
      </c>
      <c r="I52" s="12"/>
      <c r="J52" s="12"/>
      <c r="K52" s="12">
        <v>300</v>
      </c>
      <c r="L52" s="12"/>
      <c r="M52" s="12"/>
      <c r="N52" s="12"/>
      <c r="O52" s="12"/>
      <c r="P52" s="13"/>
      <c r="Q52" s="12">
        <f t="shared" si="6"/>
        <v>300</v>
      </c>
      <c r="R52" s="12">
        <f t="shared" si="7"/>
        <v>6</v>
      </c>
      <c r="S52" s="57"/>
      <c r="T52" s="15">
        <v>0.08</v>
      </c>
      <c r="U52" s="15">
        <f t="shared" si="8"/>
        <v>0.48</v>
      </c>
    </row>
    <row r="53" spans="1:23" x14ac:dyDescent="0.2">
      <c r="A53" s="11" t="s">
        <v>230</v>
      </c>
      <c r="B53" s="11" t="s">
        <v>231</v>
      </c>
      <c r="C53" s="11" t="s">
        <v>230</v>
      </c>
      <c r="D53" s="11" t="s">
        <v>275</v>
      </c>
      <c r="E53" s="12">
        <v>25</v>
      </c>
      <c r="F53" s="12">
        <v>1500</v>
      </c>
      <c r="G53" s="12">
        <v>10</v>
      </c>
      <c r="H53" s="12">
        <v>50</v>
      </c>
      <c r="I53" s="12"/>
      <c r="J53" s="12"/>
      <c r="K53" s="12"/>
      <c r="L53" s="12"/>
      <c r="M53" s="12"/>
      <c r="N53" s="12"/>
      <c r="O53" s="12"/>
      <c r="P53" s="13"/>
      <c r="Q53" s="12">
        <f t="shared" si="6"/>
        <v>0</v>
      </c>
      <c r="R53" s="12">
        <f t="shared" si="7"/>
        <v>0</v>
      </c>
      <c r="S53" s="57"/>
      <c r="T53" s="15">
        <v>0.11</v>
      </c>
      <c r="U53" s="15">
        <f t="shared" si="8"/>
        <v>0</v>
      </c>
    </row>
    <row r="54" spans="1:23" x14ac:dyDescent="0.2">
      <c r="A54" s="11" t="s">
        <v>254</v>
      </c>
      <c r="B54" s="11" t="s">
        <v>255</v>
      </c>
      <c r="C54" s="11" t="s">
        <v>254</v>
      </c>
      <c r="D54" s="11" t="s">
        <v>275</v>
      </c>
      <c r="E54" s="12">
        <v>25</v>
      </c>
      <c r="F54" s="12">
        <v>1650</v>
      </c>
      <c r="G54" s="12">
        <v>10</v>
      </c>
      <c r="H54" s="12">
        <v>50</v>
      </c>
      <c r="I54" s="12"/>
      <c r="J54" s="12"/>
      <c r="K54" s="12"/>
      <c r="L54" s="12"/>
      <c r="M54" s="12"/>
      <c r="N54" s="12"/>
      <c r="O54" s="12"/>
      <c r="P54" s="13"/>
      <c r="Q54" s="12">
        <f t="shared" si="6"/>
        <v>0</v>
      </c>
      <c r="R54" s="12">
        <f t="shared" si="7"/>
        <v>0</v>
      </c>
      <c r="S54" s="57"/>
      <c r="T54" s="15">
        <v>0.12</v>
      </c>
      <c r="U54" s="15">
        <f t="shared" si="8"/>
        <v>0</v>
      </c>
    </row>
    <row r="55" spans="1:23" x14ac:dyDescent="0.2">
      <c r="A55" s="11" t="s">
        <v>193</v>
      </c>
      <c r="B55" s="11" t="s">
        <v>175</v>
      </c>
      <c r="C55" s="11" t="s">
        <v>193</v>
      </c>
      <c r="D55" s="11" t="s">
        <v>275</v>
      </c>
      <c r="E55" s="12">
        <v>25</v>
      </c>
      <c r="F55" s="12">
        <v>1800</v>
      </c>
      <c r="G55" s="12">
        <v>10</v>
      </c>
      <c r="H55" s="12">
        <v>50</v>
      </c>
      <c r="I55" s="12"/>
      <c r="J55" s="12"/>
      <c r="K55" s="12"/>
      <c r="L55" s="12"/>
      <c r="M55" s="12"/>
      <c r="N55" s="12"/>
      <c r="O55" s="12"/>
      <c r="P55" s="13"/>
      <c r="Q55" s="12">
        <f t="shared" si="6"/>
        <v>0</v>
      </c>
      <c r="R55" s="12">
        <f t="shared" si="7"/>
        <v>0</v>
      </c>
      <c r="S55" s="57"/>
      <c r="T55" s="15">
        <v>0.12</v>
      </c>
      <c r="U55" s="15">
        <f t="shared" si="8"/>
        <v>0</v>
      </c>
    </row>
    <row r="56" spans="1:23" x14ac:dyDescent="0.2">
      <c r="A56" s="36" t="s">
        <v>174</v>
      </c>
      <c r="B56" s="36" t="s">
        <v>175</v>
      </c>
      <c r="C56" s="36">
        <v>90443900</v>
      </c>
      <c r="D56" s="36" t="s">
        <v>277</v>
      </c>
      <c r="E56" s="12" t="s">
        <v>63</v>
      </c>
      <c r="F56" s="12">
        <v>1800</v>
      </c>
      <c r="G56" s="12">
        <v>10</v>
      </c>
      <c r="H56" s="12">
        <v>50</v>
      </c>
      <c r="I56" s="12"/>
      <c r="J56" s="12"/>
      <c r="K56" s="12"/>
      <c r="L56" s="12"/>
      <c r="M56" s="12"/>
      <c r="N56" s="12"/>
      <c r="O56" s="12"/>
      <c r="P56" s="13"/>
      <c r="Q56" s="12">
        <f t="shared" si="6"/>
        <v>0</v>
      </c>
      <c r="R56" s="12">
        <f t="shared" si="7"/>
        <v>0</v>
      </c>
      <c r="S56" s="57"/>
      <c r="T56" s="15">
        <v>0.12</v>
      </c>
      <c r="U56" s="15">
        <f>$R56*$T56</f>
        <v>0</v>
      </c>
    </row>
    <row r="57" spans="1:23" x14ac:dyDescent="0.2">
      <c r="A57" s="36" t="s">
        <v>293</v>
      </c>
      <c r="B57" s="36" t="s">
        <v>294</v>
      </c>
      <c r="C57" s="36">
        <v>90443000</v>
      </c>
      <c r="D57" s="36" t="s">
        <v>277</v>
      </c>
      <c r="E57" s="12" t="s">
        <v>63</v>
      </c>
      <c r="F57" s="12">
        <v>2100</v>
      </c>
      <c r="G57" s="12">
        <v>10</v>
      </c>
      <c r="H57" s="12">
        <v>50</v>
      </c>
      <c r="I57" s="12"/>
      <c r="J57" s="12"/>
      <c r="K57" s="12"/>
      <c r="L57" s="12"/>
      <c r="M57" s="12"/>
      <c r="N57" s="12"/>
      <c r="O57" s="12"/>
      <c r="P57" s="13"/>
      <c r="Q57" s="12">
        <f t="shared" si="6"/>
        <v>0</v>
      </c>
      <c r="R57" s="12">
        <f t="shared" si="7"/>
        <v>0</v>
      </c>
      <c r="S57" s="57"/>
      <c r="T57" s="15">
        <v>0.09</v>
      </c>
      <c r="U57" s="15">
        <f t="shared" si="8"/>
        <v>0</v>
      </c>
    </row>
    <row r="58" spans="1:23" x14ac:dyDescent="0.2">
      <c r="A58" s="8" t="s">
        <v>70</v>
      </c>
      <c r="B58" s="8"/>
      <c r="C58" s="8"/>
      <c r="D58" s="8"/>
      <c r="E58" s="8"/>
      <c r="F58" s="36"/>
      <c r="G58" s="20"/>
      <c r="H58" s="20"/>
      <c r="I58" s="12"/>
      <c r="J58" s="12"/>
      <c r="K58" s="12"/>
      <c r="L58" s="12"/>
      <c r="M58" s="12"/>
      <c r="N58" s="12"/>
      <c r="O58" s="12"/>
      <c r="P58" s="20"/>
      <c r="Q58" s="12"/>
      <c r="R58" s="12"/>
      <c r="S58" s="57"/>
      <c r="T58" s="12"/>
      <c r="U58" s="15"/>
    </row>
    <row r="59" spans="1:23" x14ac:dyDescent="0.2">
      <c r="A59" s="11" t="s">
        <v>295</v>
      </c>
      <c r="B59" s="11" t="s">
        <v>296</v>
      </c>
      <c r="C59" s="11" t="s">
        <v>295</v>
      </c>
      <c r="D59" s="11" t="s">
        <v>275</v>
      </c>
      <c r="E59" s="12">
        <v>32</v>
      </c>
      <c r="F59" s="12">
        <v>100</v>
      </c>
      <c r="G59" s="12">
        <v>10</v>
      </c>
      <c r="H59" s="12">
        <v>300</v>
      </c>
      <c r="I59" s="12"/>
      <c r="J59" s="12">
        <v>300</v>
      </c>
      <c r="K59" s="12"/>
      <c r="L59" s="12"/>
      <c r="M59" s="12"/>
      <c r="N59" s="12"/>
      <c r="O59" s="12"/>
      <c r="P59" s="13"/>
      <c r="Q59" s="12">
        <f t="shared" ref="Q59:Q73" si="9">SUM(I59:P59)</f>
        <v>300</v>
      </c>
      <c r="R59" s="12">
        <f t="shared" ref="R59:R73" si="10">$Q59/$H59</f>
        <v>1</v>
      </c>
      <c r="S59" s="57"/>
      <c r="T59" s="15">
        <v>0.09</v>
      </c>
      <c r="U59" s="15">
        <f t="shared" ref="U59:U73" si="11">$R59*$T59</f>
        <v>0.09</v>
      </c>
      <c r="V59" s="43">
        <f>SUM(U59:U73)</f>
        <v>8.01</v>
      </c>
      <c r="W59" s="3">
        <f>V59*100/$V$144</f>
        <v>10.088161209068009</v>
      </c>
    </row>
    <row r="60" spans="1:23" x14ac:dyDescent="0.2">
      <c r="A60" s="11" t="s">
        <v>71</v>
      </c>
      <c r="B60" s="11" t="s">
        <v>72</v>
      </c>
      <c r="C60" s="11" t="s">
        <v>71</v>
      </c>
      <c r="D60" s="11" t="s">
        <v>275</v>
      </c>
      <c r="E60" s="12">
        <v>32</v>
      </c>
      <c r="F60" s="12">
        <v>150</v>
      </c>
      <c r="G60" s="12">
        <v>10</v>
      </c>
      <c r="H60" s="12">
        <v>300</v>
      </c>
      <c r="I60" s="12"/>
      <c r="J60" s="12"/>
      <c r="K60" s="12"/>
      <c r="L60" s="12"/>
      <c r="M60" s="12"/>
      <c r="N60" s="12"/>
      <c r="O60" s="12"/>
      <c r="P60" s="13"/>
      <c r="Q60" s="12">
        <f t="shared" si="9"/>
        <v>0</v>
      </c>
      <c r="R60" s="12">
        <f t="shared" si="10"/>
        <v>0</v>
      </c>
      <c r="S60" s="57"/>
      <c r="T60" s="15">
        <v>0.09</v>
      </c>
      <c r="U60" s="15">
        <f t="shared" si="11"/>
        <v>0</v>
      </c>
    </row>
    <row r="61" spans="1:23" x14ac:dyDescent="0.2">
      <c r="A61" s="36" t="s">
        <v>256</v>
      </c>
      <c r="B61" s="36" t="s">
        <v>72</v>
      </c>
      <c r="C61" s="36">
        <v>90446200</v>
      </c>
      <c r="D61" s="36" t="s">
        <v>277</v>
      </c>
      <c r="E61" s="12">
        <v>32</v>
      </c>
      <c r="F61" s="12">
        <v>150</v>
      </c>
      <c r="G61" s="12">
        <v>10</v>
      </c>
      <c r="H61" s="12">
        <v>300</v>
      </c>
      <c r="I61" s="12"/>
      <c r="J61" s="12">
        <v>300</v>
      </c>
      <c r="K61" s="12">
        <v>300</v>
      </c>
      <c r="L61" s="12"/>
      <c r="M61" s="12"/>
      <c r="N61" s="12"/>
      <c r="O61" s="12"/>
      <c r="P61" s="13"/>
      <c r="Q61" s="12">
        <f t="shared" si="9"/>
        <v>600</v>
      </c>
      <c r="R61" s="12">
        <f t="shared" si="10"/>
        <v>2</v>
      </c>
      <c r="S61" s="57"/>
      <c r="T61" s="15">
        <v>0.09</v>
      </c>
      <c r="U61" s="15">
        <f t="shared" si="11"/>
        <v>0.18</v>
      </c>
    </row>
    <row r="62" spans="1:23" x14ac:dyDescent="0.2">
      <c r="A62" s="11" t="s">
        <v>200</v>
      </c>
      <c r="B62" s="11" t="s">
        <v>201</v>
      </c>
      <c r="C62" s="11" t="s">
        <v>200</v>
      </c>
      <c r="D62" s="11" t="s">
        <v>275</v>
      </c>
      <c r="E62" s="12">
        <v>32</v>
      </c>
      <c r="F62" s="12">
        <v>200</v>
      </c>
      <c r="G62" s="12">
        <v>10</v>
      </c>
      <c r="H62" s="12">
        <v>300</v>
      </c>
      <c r="I62" s="12"/>
      <c r="J62" s="12"/>
      <c r="K62" s="12"/>
      <c r="L62" s="12"/>
      <c r="M62" s="12">
        <v>300</v>
      </c>
      <c r="N62" s="12"/>
      <c r="O62" s="12">
        <v>300</v>
      </c>
      <c r="P62" s="13"/>
      <c r="Q62" s="12">
        <f t="shared" si="9"/>
        <v>600</v>
      </c>
      <c r="R62" s="12">
        <f t="shared" si="10"/>
        <v>2</v>
      </c>
      <c r="S62" s="57"/>
      <c r="T62" s="15">
        <v>0.09</v>
      </c>
      <c r="U62" s="15">
        <f t="shared" si="11"/>
        <v>0.18</v>
      </c>
    </row>
    <row r="63" spans="1:23" x14ac:dyDescent="0.2">
      <c r="A63" s="11" t="s">
        <v>73</v>
      </c>
      <c r="B63" s="11" t="s">
        <v>74</v>
      </c>
      <c r="C63" s="11" t="s">
        <v>73</v>
      </c>
      <c r="D63" s="11" t="s">
        <v>275</v>
      </c>
      <c r="E63" s="12">
        <v>32</v>
      </c>
      <c r="F63" s="12">
        <v>300</v>
      </c>
      <c r="G63" s="12">
        <v>10</v>
      </c>
      <c r="H63" s="12">
        <v>150</v>
      </c>
      <c r="I63" s="12"/>
      <c r="J63" s="12">
        <v>150</v>
      </c>
      <c r="K63" s="12">
        <v>300</v>
      </c>
      <c r="L63" s="12">
        <v>150</v>
      </c>
      <c r="M63" s="12"/>
      <c r="N63" s="12"/>
      <c r="O63" s="12"/>
      <c r="P63" s="13"/>
      <c r="Q63" s="12">
        <f t="shared" si="9"/>
        <v>600</v>
      </c>
      <c r="R63" s="12">
        <f t="shared" si="10"/>
        <v>4</v>
      </c>
      <c r="S63" s="57"/>
      <c r="T63" s="15">
        <v>0.09</v>
      </c>
      <c r="U63" s="15">
        <f t="shared" si="11"/>
        <v>0.36</v>
      </c>
    </row>
    <row r="64" spans="1:23" x14ac:dyDescent="0.2">
      <c r="A64" s="36" t="s">
        <v>232</v>
      </c>
      <c r="B64" s="36" t="s">
        <v>74</v>
      </c>
      <c r="C64" s="36">
        <v>90446300</v>
      </c>
      <c r="D64" s="36" t="s">
        <v>277</v>
      </c>
      <c r="E64" s="12" t="s">
        <v>180</v>
      </c>
      <c r="F64" s="12">
        <v>300</v>
      </c>
      <c r="G64" s="12">
        <v>10</v>
      </c>
      <c r="H64" s="12">
        <v>150</v>
      </c>
      <c r="I64" s="12"/>
      <c r="J64" s="12">
        <v>450</v>
      </c>
      <c r="K64" s="12">
        <v>300</v>
      </c>
      <c r="L64" s="12"/>
      <c r="M64" s="12"/>
      <c r="N64" s="12"/>
      <c r="O64" s="12"/>
      <c r="P64" s="13"/>
      <c r="Q64" s="12">
        <f t="shared" si="9"/>
        <v>750</v>
      </c>
      <c r="R64" s="12">
        <f t="shared" si="10"/>
        <v>5</v>
      </c>
      <c r="S64" s="57"/>
      <c r="T64" s="15">
        <v>0.09</v>
      </c>
      <c r="U64" s="15">
        <f t="shared" si="11"/>
        <v>0.44999999999999996</v>
      </c>
    </row>
    <row r="65" spans="1:23" x14ac:dyDescent="0.2">
      <c r="A65" s="11" t="s">
        <v>75</v>
      </c>
      <c r="B65" s="11" t="s">
        <v>76</v>
      </c>
      <c r="C65" s="11" t="s">
        <v>75</v>
      </c>
      <c r="D65" s="11" t="s">
        <v>275</v>
      </c>
      <c r="E65" s="12">
        <v>32</v>
      </c>
      <c r="F65" s="12">
        <v>450</v>
      </c>
      <c r="G65" s="12">
        <v>10</v>
      </c>
      <c r="H65" s="12">
        <v>100</v>
      </c>
      <c r="I65" s="12"/>
      <c r="J65" s="12">
        <v>100</v>
      </c>
      <c r="K65" s="12">
        <v>100</v>
      </c>
      <c r="L65" s="12">
        <v>100</v>
      </c>
      <c r="M65" s="12">
        <v>100</v>
      </c>
      <c r="N65" s="12"/>
      <c r="O65" s="12">
        <v>100</v>
      </c>
      <c r="P65" s="13"/>
      <c r="Q65" s="12">
        <f t="shared" si="9"/>
        <v>500</v>
      </c>
      <c r="R65" s="12">
        <f t="shared" si="10"/>
        <v>5</v>
      </c>
      <c r="S65" s="57"/>
      <c r="T65" s="15">
        <v>0.09</v>
      </c>
      <c r="U65" s="15">
        <f t="shared" si="11"/>
        <v>0.44999999999999996</v>
      </c>
    </row>
    <row r="66" spans="1:23" x14ac:dyDescent="0.2">
      <c r="A66" s="36" t="s">
        <v>179</v>
      </c>
      <c r="B66" s="36" t="s">
        <v>76</v>
      </c>
      <c r="C66" s="36">
        <v>90446400</v>
      </c>
      <c r="D66" s="36" t="s">
        <v>277</v>
      </c>
      <c r="E66" s="12" t="s">
        <v>180</v>
      </c>
      <c r="F66" s="12">
        <v>450</v>
      </c>
      <c r="G66" s="12">
        <v>10</v>
      </c>
      <c r="H66" s="12">
        <v>100</v>
      </c>
      <c r="I66" s="12"/>
      <c r="J66" s="12">
        <v>300</v>
      </c>
      <c r="K66" s="12">
        <v>300</v>
      </c>
      <c r="L66" s="12">
        <v>200</v>
      </c>
      <c r="M66" s="12">
        <v>300</v>
      </c>
      <c r="N66" s="12"/>
      <c r="O66" s="12">
        <v>300</v>
      </c>
      <c r="P66" s="13"/>
      <c r="Q66" s="12">
        <f t="shared" si="9"/>
        <v>1400</v>
      </c>
      <c r="R66" s="12">
        <f t="shared" si="10"/>
        <v>14</v>
      </c>
      <c r="S66" s="57"/>
      <c r="T66" s="15">
        <v>0.09</v>
      </c>
      <c r="U66" s="15">
        <f t="shared" si="11"/>
        <v>1.26</v>
      </c>
    </row>
    <row r="67" spans="1:23" x14ac:dyDescent="0.2">
      <c r="A67" s="11" t="s">
        <v>156</v>
      </c>
      <c r="B67" s="11" t="s">
        <v>157</v>
      </c>
      <c r="C67" s="11" t="s">
        <v>156</v>
      </c>
      <c r="D67" s="11" t="s">
        <v>275</v>
      </c>
      <c r="E67" s="12">
        <v>32</v>
      </c>
      <c r="F67" s="12">
        <v>600</v>
      </c>
      <c r="G67" s="12">
        <v>10</v>
      </c>
      <c r="H67" s="12">
        <v>100</v>
      </c>
      <c r="I67" s="12"/>
      <c r="J67" s="12"/>
      <c r="K67" s="12"/>
      <c r="L67" s="12"/>
      <c r="M67" s="12">
        <v>100</v>
      </c>
      <c r="N67" s="12"/>
      <c r="O67" s="12">
        <v>100</v>
      </c>
      <c r="P67" s="13"/>
      <c r="Q67" s="12">
        <f t="shared" si="9"/>
        <v>200</v>
      </c>
      <c r="R67" s="12">
        <f t="shared" si="10"/>
        <v>2</v>
      </c>
      <c r="S67" s="57"/>
      <c r="T67" s="15">
        <v>0.12</v>
      </c>
      <c r="U67" s="15">
        <f t="shared" si="11"/>
        <v>0.24</v>
      </c>
    </row>
    <row r="68" spans="1:23" x14ac:dyDescent="0.2">
      <c r="A68" s="36" t="s">
        <v>181</v>
      </c>
      <c r="B68" s="36" t="s">
        <v>157</v>
      </c>
      <c r="C68" s="36">
        <v>90446600</v>
      </c>
      <c r="D68" s="36" t="s">
        <v>277</v>
      </c>
      <c r="E68" s="12" t="s">
        <v>180</v>
      </c>
      <c r="F68" s="12">
        <v>600</v>
      </c>
      <c r="G68" s="12">
        <v>10</v>
      </c>
      <c r="H68" s="12">
        <v>100</v>
      </c>
      <c r="I68" s="12"/>
      <c r="J68" s="12">
        <v>300</v>
      </c>
      <c r="K68" s="12">
        <v>300</v>
      </c>
      <c r="L68" s="12">
        <v>200</v>
      </c>
      <c r="M68" s="12">
        <v>300</v>
      </c>
      <c r="N68" s="12"/>
      <c r="O68" s="12">
        <v>300</v>
      </c>
      <c r="P68" s="13"/>
      <c r="Q68" s="12">
        <f t="shared" si="9"/>
        <v>1400</v>
      </c>
      <c r="R68" s="12">
        <f t="shared" si="10"/>
        <v>14</v>
      </c>
      <c r="S68" s="57"/>
      <c r="T68" s="15">
        <v>0.12</v>
      </c>
      <c r="U68" s="15">
        <f t="shared" si="11"/>
        <v>1.68</v>
      </c>
    </row>
    <row r="69" spans="1:23" x14ac:dyDescent="0.2">
      <c r="A69" s="11" t="s">
        <v>222</v>
      </c>
      <c r="B69" s="11" t="s">
        <v>223</v>
      </c>
      <c r="C69" s="11" t="s">
        <v>222</v>
      </c>
      <c r="D69" s="11" t="s">
        <v>275</v>
      </c>
      <c r="E69" s="12">
        <v>32</v>
      </c>
      <c r="F69" s="12">
        <v>750</v>
      </c>
      <c r="G69" s="12">
        <v>10</v>
      </c>
      <c r="H69" s="12">
        <v>60</v>
      </c>
      <c r="I69" s="12"/>
      <c r="J69" s="12">
        <v>120</v>
      </c>
      <c r="K69" s="12"/>
      <c r="L69" s="12">
        <v>120</v>
      </c>
      <c r="M69" s="12">
        <v>120</v>
      </c>
      <c r="N69" s="12"/>
      <c r="O69" s="12">
        <v>120</v>
      </c>
      <c r="P69" s="13"/>
      <c r="Q69" s="12">
        <f t="shared" si="9"/>
        <v>480</v>
      </c>
      <c r="R69" s="12">
        <f t="shared" si="10"/>
        <v>8</v>
      </c>
      <c r="S69" s="57"/>
      <c r="T69" s="15">
        <v>0.09</v>
      </c>
      <c r="U69" s="15">
        <f t="shared" si="11"/>
        <v>0.72</v>
      </c>
    </row>
    <row r="70" spans="1:23" x14ac:dyDescent="0.2">
      <c r="A70" s="11" t="s">
        <v>158</v>
      </c>
      <c r="B70" s="11" t="s">
        <v>159</v>
      </c>
      <c r="C70" s="11" t="s">
        <v>158</v>
      </c>
      <c r="D70" s="11" t="s">
        <v>275</v>
      </c>
      <c r="E70" s="12">
        <v>32</v>
      </c>
      <c r="F70" s="12">
        <v>900</v>
      </c>
      <c r="G70" s="12">
        <v>10</v>
      </c>
      <c r="H70" s="12">
        <v>50</v>
      </c>
      <c r="I70" s="12"/>
      <c r="J70" s="12">
        <v>100</v>
      </c>
      <c r="K70" s="12">
        <v>100</v>
      </c>
      <c r="L70" s="12"/>
      <c r="M70" s="12"/>
      <c r="N70" s="12"/>
      <c r="O70" s="12"/>
      <c r="P70" s="13"/>
      <c r="Q70" s="12">
        <f t="shared" si="9"/>
        <v>200</v>
      </c>
      <c r="R70" s="12">
        <f t="shared" si="10"/>
        <v>4</v>
      </c>
      <c r="S70" s="57"/>
      <c r="T70" s="15">
        <v>0.09</v>
      </c>
      <c r="U70" s="15">
        <f t="shared" si="11"/>
        <v>0.36</v>
      </c>
    </row>
    <row r="71" spans="1:23" x14ac:dyDescent="0.2">
      <c r="A71" s="36" t="s">
        <v>182</v>
      </c>
      <c r="B71" s="36" t="s">
        <v>159</v>
      </c>
      <c r="C71" s="36">
        <v>90446700</v>
      </c>
      <c r="D71" s="36" t="s">
        <v>277</v>
      </c>
      <c r="E71" s="12" t="s">
        <v>180</v>
      </c>
      <c r="F71" s="12">
        <v>900</v>
      </c>
      <c r="G71" s="12">
        <v>10</v>
      </c>
      <c r="H71" s="12">
        <v>50</v>
      </c>
      <c r="I71" s="12"/>
      <c r="J71" s="12">
        <v>200</v>
      </c>
      <c r="K71" s="12">
        <v>200</v>
      </c>
      <c r="L71" s="12"/>
      <c r="M71" s="12">
        <v>200</v>
      </c>
      <c r="N71" s="12"/>
      <c r="O71" s="12"/>
      <c r="P71" s="13"/>
      <c r="Q71" s="12">
        <f t="shared" si="9"/>
        <v>600</v>
      </c>
      <c r="R71" s="12">
        <f t="shared" si="10"/>
        <v>12</v>
      </c>
      <c r="S71" s="57"/>
      <c r="T71" s="15">
        <v>0.09</v>
      </c>
      <c r="U71" s="15">
        <f t="shared" si="11"/>
        <v>1.08</v>
      </c>
    </row>
    <row r="72" spans="1:23" x14ac:dyDescent="0.2">
      <c r="A72" s="11" t="s">
        <v>233</v>
      </c>
      <c r="B72" s="11" t="s">
        <v>234</v>
      </c>
      <c r="C72" s="11" t="s">
        <v>233</v>
      </c>
      <c r="D72" s="11" t="s">
        <v>275</v>
      </c>
      <c r="E72" s="12">
        <v>32</v>
      </c>
      <c r="F72" s="12">
        <v>1200</v>
      </c>
      <c r="G72" s="12">
        <v>10</v>
      </c>
      <c r="H72" s="12">
        <v>50</v>
      </c>
      <c r="I72" s="12"/>
      <c r="J72" s="12"/>
      <c r="K72" s="12">
        <v>100</v>
      </c>
      <c r="L72" s="12"/>
      <c r="M72" s="12"/>
      <c r="N72" s="12"/>
      <c r="O72" s="12"/>
      <c r="P72" s="13"/>
      <c r="Q72" s="12">
        <f t="shared" si="9"/>
        <v>100</v>
      </c>
      <c r="R72" s="12">
        <f t="shared" si="10"/>
        <v>2</v>
      </c>
      <c r="S72" s="57"/>
      <c r="T72" s="15">
        <v>0.12</v>
      </c>
      <c r="U72" s="15">
        <f t="shared" si="11"/>
        <v>0.24</v>
      </c>
    </row>
    <row r="73" spans="1:23" x14ac:dyDescent="0.2">
      <c r="A73" s="36" t="s">
        <v>236</v>
      </c>
      <c r="B73" s="36" t="s">
        <v>237</v>
      </c>
      <c r="C73" s="36">
        <v>90446800</v>
      </c>
      <c r="D73" s="36" t="s">
        <v>277</v>
      </c>
      <c r="E73" s="12" t="s">
        <v>180</v>
      </c>
      <c r="F73" s="12">
        <v>1800</v>
      </c>
      <c r="G73" s="12">
        <v>10</v>
      </c>
      <c r="H73" s="12">
        <v>25</v>
      </c>
      <c r="I73" s="12"/>
      <c r="J73" s="12">
        <v>50</v>
      </c>
      <c r="K73" s="12">
        <v>50</v>
      </c>
      <c r="L73" s="12"/>
      <c r="M73" s="12"/>
      <c r="N73" s="12"/>
      <c r="O73" s="12"/>
      <c r="P73" s="13"/>
      <c r="Q73" s="12">
        <f t="shared" si="9"/>
        <v>100</v>
      </c>
      <c r="R73" s="12">
        <f t="shared" si="10"/>
        <v>4</v>
      </c>
      <c r="S73" s="57"/>
      <c r="T73" s="15">
        <v>0.18</v>
      </c>
      <c r="U73" s="15">
        <f t="shared" si="11"/>
        <v>0.72</v>
      </c>
      <c r="V73" s="43"/>
    </row>
    <row r="74" spans="1:23" x14ac:dyDescent="0.2">
      <c r="A74" s="8" t="s">
        <v>77</v>
      </c>
      <c r="B74" s="8"/>
      <c r="C74" s="8"/>
      <c r="D74" s="8"/>
      <c r="E74" s="8"/>
      <c r="F74" s="36"/>
      <c r="G74" s="12"/>
      <c r="H74" s="12"/>
      <c r="I74" s="12"/>
      <c r="J74" s="12"/>
      <c r="K74" s="12"/>
      <c r="L74" s="12"/>
      <c r="M74" s="12"/>
      <c r="N74" s="12"/>
      <c r="O74" s="12"/>
      <c r="P74" s="8"/>
      <c r="Q74" s="12"/>
      <c r="R74" s="12"/>
      <c r="S74" s="57"/>
      <c r="T74" s="12"/>
      <c r="U74" s="15"/>
    </row>
    <row r="75" spans="1:23" x14ac:dyDescent="0.2">
      <c r="A75" s="11" t="s">
        <v>297</v>
      </c>
      <c r="B75" s="11" t="s">
        <v>298</v>
      </c>
      <c r="C75" s="11" t="s">
        <v>297</v>
      </c>
      <c r="D75" s="11" t="s">
        <v>275</v>
      </c>
      <c r="E75" s="12">
        <v>40</v>
      </c>
      <c r="F75" s="12">
        <v>100</v>
      </c>
      <c r="G75" s="12">
        <v>10</v>
      </c>
      <c r="H75" s="12">
        <v>300</v>
      </c>
      <c r="I75" s="12"/>
      <c r="J75" s="12"/>
      <c r="K75" s="12"/>
      <c r="L75" s="12"/>
      <c r="M75" s="12"/>
      <c r="N75" s="12"/>
      <c r="O75" s="12"/>
      <c r="P75" s="13"/>
      <c r="Q75" s="12">
        <f t="shared" ref="Q75:Q90" si="12">SUM(I75:P75)</f>
        <v>0</v>
      </c>
      <c r="R75" s="12">
        <f t="shared" ref="R75:R90" si="13">$Q75/$H75</f>
        <v>0</v>
      </c>
      <c r="S75" s="57"/>
      <c r="T75" s="15">
        <v>0.13</v>
      </c>
      <c r="U75" s="15">
        <f t="shared" ref="U75:U90" si="14">$R75*$T75</f>
        <v>0</v>
      </c>
      <c r="V75" s="43">
        <f>SUM(U75:U90)</f>
        <v>9.370000000000001</v>
      </c>
      <c r="W75" s="3">
        <f>V75*100/$V$144</f>
        <v>11.801007556675064</v>
      </c>
    </row>
    <row r="76" spans="1:23" x14ac:dyDescent="0.2">
      <c r="A76" s="11" t="s">
        <v>78</v>
      </c>
      <c r="B76" s="11" t="s">
        <v>79</v>
      </c>
      <c r="C76" s="11" t="s">
        <v>78</v>
      </c>
      <c r="D76" s="11" t="s">
        <v>275</v>
      </c>
      <c r="E76" s="12">
        <v>40</v>
      </c>
      <c r="F76" s="12">
        <v>150</v>
      </c>
      <c r="G76" s="12">
        <v>10</v>
      </c>
      <c r="H76" s="12">
        <v>300</v>
      </c>
      <c r="I76" s="12"/>
      <c r="J76" s="12">
        <v>300</v>
      </c>
      <c r="K76" s="12">
        <v>300</v>
      </c>
      <c r="L76" s="12"/>
      <c r="M76" s="12"/>
      <c r="N76" s="12"/>
      <c r="O76" s="12"/>
      <c r="P76" s="13"/>
      <c r="Q76" s="12">
        <f t="shared" si="12"/>
        <v>600</v>
      </c>
      <c r="R76" s="12">
        <f t="shared" si="13"/>
        <v>2</v>
      </c>
      <c r="S76" s="57"/>
      <c r="T76" s="15">
        <v>0.13</v>
      </c>
      <c r="U76" s="15">
        <f t="shared" si="14"/>
        <v>0.26</v>
      </c>
    </row>
    <row r="77" spans="1:23" x14ac:dyDescent="0.2">
      <c r="A77" s="36" t="s">
        <v>240</v>
      </c>
      <c r="B77" s="36" t="s">
        <v>79</v>
      </c>
      <c r="C77" s="31" t="s">
        <v>241</v>
      </c>
      <c r="D77" s="36" t="s">
        <v>277</v>
      </c>
      <c r="E77" s="12">
        <v>40</v>
      </c>
      <c r="F77" s="12">
        <v>150</v>
      </c>
      <c r="G77" s="12">
        <v>10</v>
      </c>
      <c r="H77" s="12">
        <v>300</v>
      </c>
      <c r="I77" s="12"/>
      <c r="J77" s="12">
        <v>300</v>
      </c>
      <c r="K77" s="12">
        <v>300</v>
      </c>
      <c r="L77" s="12"/>
      <c r="M77" s="12"/>
      <c r="N77" s="12"/>
      <c r="O77" s="12"/>
      <c r="P77" s="13"/>
      <c r="Q77" s="12">
        <f t="shared" si="12"/>
        <v>600</v>
      </c>
      <c r="R77" s="12">
        <f t="shared" si="13"/>
        <v>2</v>
      </c>
      <c r="S77" s="57"/>
      <c r="T77" s="15">
        <v>0.13</v>
      </c>
      <c r="U77" s="15">
        <f t="shared" si="14"/>
        <v>0.26</v>
      </c>
    </row>
    <row r="78" spans="1:23" x14ac:dyDescent="0.2">
      <c r="A78" s="11" t="s">
        <v>80</v>
      </c>
      <c r="B78" s="11" t="s">
        <v>81</v>
      </c>
      <c r="C78" s="11" t="s">
        <v>80</v>
      </c>
      <c r="D78" s="11" t="s">
        <v>275</v>
      </c>
      <c r="E78" s="12">
        <v>40</v>
      </c>
      <c r="F78" s="12">
        <v>200</v>
      </c>
      <c r="G78" s="12">
        <v>10</v>
      </c>
      <c r="H78" s="12">
        <v>150</v>
      </c>
      <c r="I78" s="12"/>
      <c r="J78" s="12"/>
      <c r="K78" s="12"/>
      <c r="L78" s="12"/>
      <c r="M78" s="12"/>
      <c r="N78" s="12"/>
      <c r="O78" s="12"/>
      <c r="P78" s="13"/>
      <c r="Q78" s="12">
        <f t="shared" si="12"/>
        <v>0</v>
      </c>
      <c r="R78" s="12">
        <f t="shared" si="13"/>
        <v>0</v>
      </c>
      <c r="S78" s="57"/>
      <c r="T78" s="15">
        <v>0.13</v>
      </c>
      <c r="U78" s="15">
        <f t="shared" si="14"/>
        <v>0</v>
      </c>
    </row>
    <row r="79" spans="1:23" x14ac:dyDescent="0.2">
      <c r="A79" s="11" t="s">
        <v>82</v>
      </c>
      <c r="B79" s="11" t="s">
        <v>83</v>
      </c>
      <c r="C79" s="11" t="s">
        <v>82</v>
      </c>
      <c r="D79" s="11" t="s">
        <v>275</v>
      </c>
      <c r="E79" s="12">
        <v>40</v>
      </c>
      <c r="F79" s="12">
        <v>300</v>
      </c>
      <c r="G79" s="12">
        <v>10</v>
      </c>
      <c r="H79" s="12">
        <v>150</v>
      </c>
      <c r="I79" s="12"/>
      <c r="J79" s="12">
        <v>150</v>
      </c>
      <c r="K79" s="12">
        <v>150</v>
      </c>
      <c r="L79" s="12">
        <v>150</v>
      </c>
      <c r="M79" s="12">
        <v>150</v>
      </c>
      <c r="N79" s="12"/>
      <c r="O79" s="12"/>
      <c r="P79" s="13"/>
      <c r="Q79" s="12">
        <f t="shared" si="12"/>
        <v>600</v>
      </c>
      <c r="R79" s="12">
        <f t="shared" si="13"/>
        <v>4</v>
      </c>
      <c r="S79" s="57"/>
      <c r="T79" s="15">
        <v>0.13</v>
      </c>
      <c r="U79" s="15">
        <f t="shared" si="14"/>
        <v>0.52</v>
      </c>
    </row>
    <row r="80" spans="1:23" x14ac:dyDescent="0.2">
      <c r="A80" s="36" t="s">
        <v>183</v>
      </c>
      <c r="B80" s="36" t="s">
        <v>83</v>
      </c>
      <c r="C80" s="36">
        <v>90447300</v>
      </c>
      <c r="D80" s="36" t="s">
        <v>277</v>
      </c>
      <c r="E80" s="12" t="s">
        <v>89</v>
      </c>
      <c r="F80" s="12">
        <v>300</v>
      </c>
      <c r="G80" s="12">
        <v>10</v>
      </c>
      <c r="H80" s="12">
        <v>150</v>
      </c>
      <c r="I80" s="12"/>
      <c r="J80" s="12">
        <v>600</v>
      </c>
      <c r="K80" s="12">
        <v>600</v>
      </c>
      <c r="L80" s="12">
        <v>300</v>
      </c>
      <c r="M80" s="12">
        <v>150</v>
      </c>
      <c r="N80" s="12"/>
      <c r="O80" s="12"/>
      <c r="P80" s="13"/>
      <c r="Q80" s="12">
        <f t="shared" si="12"/>
        <v>1650</v>
      </c>
      <c r="R80" s="12">
        <f t="shared" si="13"/>
        <v>11</v>
      </c>
      <c r="S80" s="57"/>
      <c r="T80" s="15">
        <v>0.13</v>
      </c>
      <c r="U80" s="15">
        <f t="shared" si="14"/>
        <v>1.4300000000000002</v>
      </c>
    </row>
    <row r="81" spans="1:23" x14ac:dyDescent="0.2">
      <c r="A81" s="11" t="s">
        <v>84</v>
      </c>
      <c r="B81" s="11" t="s">
        <v>85</v>
      </c>
      <c r="C81" s="11" t="s">
        <v>84</v>
      </c>
      <c r="D81" s="11" t="s">
        <v>275</v>
      </c>
      <c r="E81" s="12">
        <v>40</v>
      </c>
      <c r="F81" s="12">
        <v>450</v>
      </c>
      <c r="G81" s="12">
        <v>10</v>
      </c>
      <c r="H81" s="12">
        <v>100</v>
      </c>
      <c r="I81" s="12"/>
      <c r="J81" s="12"/>
      <c r="K81" s="12">
        <v>100</v>
      </c>
      <c r="L81" s="12">
        <v>100</v>
      </c>
      <c r="M81" s="12">
        <v>100</v>
      </c>
      <c r="N81" s="12"/>
      <c r="O81" s="12"/>
      <c r="P81" s="13"/>
      <c r="Q81" s="12">
        <f t="shared" si="12"/>
        <v>300</v>
      </c>
      <c r="R81" s="12">
        <f t="shared" si="13"/>
        <v>3</v>
      </c>
      <c r="S81" s="57"/>
      <c r="T81" s="15">
        <v>0.13</v>
      </c>
      <c r="U81" s="15">
        <f t="shared" si="14"/>
        <v>0.39</v>
      </c>
    </row>
    <row r="82" spans="1:23" x14ac:dyDescent="0.2">
      <c r="A82" s="36" t="s">
        <v>184</v>
      </c>
      <c r="B82" s="36" t="s">
        <v>85</v>
      </c>
      <c r="C82" s="36">
        <v>90447400</v>
      </c>
      <c r="D82" s="36" t="s">
        <v>277</v>
      </c>
      <c r="E82" s="12" t="s">
        <v>89</v>
      </c>
      <c r="F82" s="12">
        <v>450</v>
      </c>
      <c r="G82" s="12">
        <v>10</v>
      </c>
      <c r="H82" s="12">
        <v>100</v>
      </c>
      <c r="I82" s="12">
        <v>200</v>
      </c>
      <c r="J82" s="12">
        <v>300</v>
      </c>
      <c r="K82" s="12">
        <v>300</v>
      </c>
      <c r="L82" s="12">
        <v>200</v>
      </c>
      <c r="M82" s="12">
        <v>200</v>
      </c>
      <c r="N82" s="12"/>
      <c r="O82" s="12"/>
      <c r="P82" s="13"/>
      <c r="Q82" s="12">
        <f t="shared" si="12"/>
        <v>1200</v>
      </c>
      <c r="R82" s="12">
        <f t="shared" si="13"/>
        <v>12</v>
      </c>
      <c r="S82" s="57"/>
      <c r="T82" s="15">
        <v>0.13</v>
      </c>
      <c r="U82" s="15">
        <f t="shared" si="14"/>
        <v>1.56</v>
      </c>
    </row>
    <row r="83" spans="1:23" x14ac:dyDescent="0.2">
      <c r="A83" s="11" t="s">
        <v>86</v>
      </c>
      <c r="B83" s="11" t="s">
        <v>87</v>
      </c>
      <c r="C83" s="11" t="s">
        <v>86</v>
      </c>
      <c r="D83" s="11" t="s">
        <v>275</v>
      </c>
      <c r="E83" s="12">
        <v>40</v>
      </c>
      <c r="F83" s="12">
        <v>600</v>
      </c>
      <c r="G83" s="12">
        <v>10</v>
      </c>
      <c r="H83" s="12">
        <v>50</v>
      </c>
      <c r="I83" s="12"/>
      <c r="J83" s="12"/>
      <c r="K83" s="12"/>
      <c r="L83" s="12"/>
      <c r="M83" s="12"/>
      <c r="N83" s="12"/>
      <c r="O83" s="12"/>
      <c r="P83" s="13"/>
      <c r="Q83" s="12">
        <f t="shared" si="12"/>
        <v>0</v>
      </c>
      <c r="R83" s="12">
        <f t="shared" si="13"/>
        <v>0</v>
      </c>
      <c r="S83" s="57"/>
      <c r="T83" s="15">
        <v>0.09</v>
      </c>
      <c r="U83" s="15">
        <f t="shared" si="14"/>
        <v>0</v>
      </c>
    </row>
    <row r="84" spans="1:23" x14ac:dyDescent="0.2">
      <c r="A84" s="36" t="s">
        <v>88</v>
      </c>
      <c r="B84" s="36" t="s">
        <v>87</v>
      </c>
      <c r="C84" s="36">
        <v>90447600</v>
      </c>
      <c r="D84" s="36" t="s">
        <v>277</v>
      </c>
      <c r="E84" s="12" t="s">
        <v>89</v>
      </c>
      <c r="F84" s="12">
        <v>600</v>
      </c>
      <c r="G84" s="12">
        <v>10</v>
      </c>
      <c r="H84" s="12">
        <v>50</v>
      </c>
      <c r="I84" s="12"/>
      <c r="J84" s="12">
        <v>300</v>
      </c>
      <c r="K84" s="12">
        <v>300</v>
      </c>
      <c r="L84" s="12"/>
      <c r="M84" s="12"/>
      <c r="N84" s="12"/>
      <c r="O84" s="12"/>
      <c r="P84" s="13"/>
      <c r="Q84" s="12">
        <f t="shared" si="12"/>
        <v>600</v>
      </c>
      <c r="R84" s="12">
        <f t="shared" si="13"/>
        <v>12</v>
      </c>
      <c r="S84" s="57"/>
      <c r="T84" s="15">
        <v>0.09</v>
      </c>
      <c r="U84" s="15">
        <f t="shared" si="14"/>
        <v>1.08</v>
      </c>
    </row>
    <row r="85" spans="1:23" x14ac:dyDescent="0.2">
      <c r="A85" s="11" t="s">
        <v>90</v>
      </c>
      <c r="B85" s="11" t="s">
        <v>91</v>
      </c>
      <c r="C85" s="11" t="s">
        <v>90</v>
      </c>
      <c r="D85" s="11" t="s">
        <v>275</v>
      </c>
      <c r="E85" s="12">
        <v>40</v>
      </c>
      <c r="F85" s="12">
        <v>750</v>
      </c>
      <c r="G85" s="12">
        <v>10</v>
      </c>
      <c r="H85" s="12">
        <v>50</v>
      </c>
      <c r="I85" s="12"/>
      <c r="J85" s="12"/>
      <c r="K85" s="12"/>
      <c r="L85" s="12"/>
      <c r="M85" s="12"/>
      <c r="N85" s="12"/>
      <c r="O85" s="12"/>
      <c r="P85" s="13"/>
      <c r="Q85" s="12">
        <f t="shared" si="12"/>
        <v>0</v>
      </c>
      <c r="R85" s="12">
        <f t="shared" si="13"/>
        <v>0</v>
      </c>
      <c r="S85" s="57"/>
      <c r="T85" s="15">
        <v>0.13</v>
      </c>
      <c r="U85" s="15">
        <f t="shared" si="14"/>
        <v>0</v>
      </c>
    </row>
    <row r="86" spans="1:23" x14ac:dyDescent="0.2">
      <c r="A86" s="11" t="s">
        <v>92</v>
      </c>
      <c r="B86" s="11" t="s">
        <v>93</v>
      </c>
      <c r="C86" s="11" t="s">
        <v>92</v>
      </c>
      <c r="D86" s="11" t="s">
        <v>275</v>
      </c>
      <c r="E86" s="12">
        <v>40</v>
      </c>
      <c r="F86" s="12">
        <v>900</v>
      </c>
      <c r="G86" s="12">
        <v>10</v>
      </c>
      <c r="H86" s="12">
        <v>50</v>
      </c>
      <c r="I86" s="12">
        <v>50</v>
      </c>
      <c r="J86" s="12">
        <v>100</v>
      </c>
      <c r="K86" s="12">
        <v>100</v>
      </c>
      <c r="L86" s="12"/>
      <c r="M86" s="12">
        <v>100</v>
      </c>
      <c r="N86" s="12"/>
      <c r="O86" s="12"/>
      <c r="P86" s="13"/>
      <c r="Q86" s="12">
        <f t="shared" si="12"/>
        <v>350</v>
      </c>
      <c r="R86" s="12">
        <f t="shared" si="13"/>
        <v>7</v>
      </c>
      <c r="S86" s="57"/>
      <c r="T86" s="15">
        <v>0.13</v>
      </c>
      <c r="U86" s="15">
        <f t="shared" si="14"/>
        <v>0.91</v>
      </c>
    </row>
    <row r="87" spans="1:23" x14ac:dyDescent="0.2">
      <c r="A87" s="36" t="s">
        <v>185</v>
      </c>
      <c r="B87" s="36" t="s">
        <v>93</v>
      </c>
      <c r="C87" s="36">
        <v>90447700</v>
      </c>
      <c r="D87" s="36" t="s">
        <v>277</v>
      </c>
      <c r="E87" s="12" t="s">
        <v>89</v>
      </c>
      <c r="F87" s="12">
        <v>900</v>
      </c>
      <c r="G87" s="12">
        <v>10</v>
      </c>
      <c r="H87" s="12">
        <v>50</v>
      </c>
      <c r="I87" s="12"/>
      <c r="J87" s="12">
        <v>200</v>
      </c>
      <c r="K87" s="12">
        <v>200</v>
      </c>
      <c r="L87" s="12">
        <v>200</v>
      </c>
      <c r="M87" s="12">
        <v>200</v>
      </c>
      <c r="N87" s="12"/>
      <c r="O87" s="12"/>
      <c r="P87" s="13"/>
      <c r="Q87" s="12">
        <f t="shared" si="12"/>
        <v>800</v>
      </c>
      <c r="R87" s="12">
        <f t="shared" si="13"/>
        <v>16</v>
      </c>
      <c r="S87" s="57"/>
      <c r="T87" s="15">
        <v>0.13</v>
      </c>
      <c r="U87" s="15">
        <f t="shared" si="14"/>
        <v>2.08</v>
      </c>
    </row>
    <row r="88" spans="1:23" x14ac:dyDescent="0.2">
      <c r="A88" s="11" t="s">
        <v>94</v>
      </c>
      <c r="B88" s="11" t="s">
        <v>95</v>
      </c>
      <c r="C88" s="11" t="s">
        <v>94</v>
      </c>
      <c r="D88" s="11" t="s">
        <v>275</v>
      </c>
      <c r="E88" s="12">
        <v>40</v>
      </c>
      <c r="F88" s="12">
        <v>1200</v>
      </c>
      <c r="G88" s="12">
        <v>5</v>
      </c>
      <c r="H88" s="12">
        <v>25</v>
      </c>
      <c r="I88" s="12"/>
      <c r="J88" s="12"/>
      <c r="K88" s="12"/>
      <c r="L88" s="12"/>
      <c r="M88" s="12">
        <v>200</v>
      </c>
      <c r="N88" s="12"/>
      <c r="O88" s="12"/>
      <c r="P88" s="13"/>
      <c r="Q88" s="12">
        <f t="shared" si="12"/>
        <v>200</v>
      </c>
      <c r="R88" s="12">
        <f t="shared" si="13"/>
        <v>8</v>
      </c>
      <c r="S88" s="57"/>
      <c r="T88" s="15">
        <v>0.08</v>
      </c>
      <c r="U88" s="15">
        <f t="shared" si="14"/>
        <v>0.64</v>
      </c>
    </row>
    <row r="89" spans="1:23" x14ac:dyDescent="0.2">
      <c r="A89" s="36" t="s">
        <v>376</v>
      </c>
      <c r="B89" s="36" t="s">
        <v>377</v>
      </c>
      <c r="C89" s="31" t="s">
        <v>378</v>
      </c>
      <c r="D89" s="36" t="s">
        <v>277</v>
      </c>
      <c r="E89" s="12">
        <v>40</v>
      </c>
      <c r="F89" s="12">
        <v>1800</v>
      </c>
      <c r="G89" s="12">
        <v>5</v>
      </c>
      <c r="H89" s="12">
        <v>20</v>
      </c>
      <c r="I89" s="12"/>
      <c r="J89" s="12">
        <v>60</v>
      </c>
      <c r="K89" s="12"/>
      <c r="L89" s="12"/>
      <c r="M89" s="12"/>
      <c r="N89" s="12"/>
      <c r="O89" s="12"/>
      <c r="P89" s="13"/>
      <c r="Q89" s="12">
        <f t="shared" si="12"/>
        <v>60</v>
      </c>
      <c r="R89" s="12">
        <f t="shared" si="13"/>
        <v>3</v>
      </c>
      <c r="S89" s="57"/>
      <c r="T89" s="15">
        <v>0.08</v>
      </c>
      <c r="U89" s="15">
        <f t="shared" si="14"/>
        <v>0.24</v>
      </c>
    </row>
    <row r="90" spans="1:23" x14ac:dyDescent="0.2">
      <c r="A90" s="11" t="s">
        <v>220</v>
      </c>
      <c r="B90" s="11" t="s">
        <v>221</v>
      </c>
      <c r="C90" s="11" t="s">
        <v>220</v>
      </c>
      <c r="D90" s="11" t="s">
        <v>275</v>
      </c>
      <c r="E90" s="12">
        <v>40</v>
      </c>
      <c r="F90" s="12">
        <v>2000</v>
      </c>
      <c r="G90" s="12">
        <v>5</v>
      </c>
      <c r="H90" s="12">
        <v>25</v>
      </c>
      <c r="I90" s="12"/>
      <c r="J90" s="12"/>
      <c r="K90" s="12"/>
      <c r="L90" s="12"/>
      <c r="M90" s="12"/>
      <c r="N90" s="12"/>
      <c r="O90" s="12"/>
      <c r="P90" s="13"/>
      <c r="Q90" s="12">
        <f t="shared" si="12"/>
        <v>0</v>
      </c>
      <c r="R90" s="12">
        <f t="shared" si="13"/>
        <v>0</v>
      </c>
      <c r="S90" s="57"/>
      <c r="T90" s="15">
        <v>0.08</v>
      </c>
      <c r="U90" s="15">
        <f t="shared" si="14"/>
        <v>0</v>
      </c>
      <c r="V90" s="43"/>
    </row>
    <row r="91" spans="1:23" x14ac:dyDescent="0.2">
      <c r="A91" s="8" t="s">
        <v>96</v>
      </c>
      <c r="B91" s="8"/>
      <c r="C91" s="8"/>
      <c r="D91" s="8"/>
      <c r="E91" s="20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8"/>
      <c r="Q91" s="12"/>
      <c r="R91" s="12"/>
      <c r="S91" s="57"/>
      <c r="T91" s="12"/>
      <c r="U91" s="15"/>
    </row>
    <row r="92" spans="1:23" x14ac:dyDescent="0.2">
      <c r="A92" s="11" t="s">
        <v>299</v>
      </c>
      <c r="B92" s="11" t="s">
        <v>300</v>
      </c>
      <c r="C92" s="11" t="s">
        <v>299</v>
      </c>
      <c r="D92" s="11" t="s">
        <v>275</v>
      </c>
      <c r="E92" s="12">
        <v>50</v>
      </c>
      <c r="F92" s="12">
        <v>100</v>
      </c>
      <c r="G92" s="12">
        <v>10</v>
      </c>
      <c r="H92" s="12">
        <v>150</v>
      </c>
      <c r="I92" s="12"/>
      <c r="J92" s="12"/>
      <c r="K92" s="12"/>
      <c r="L92" s="12"/>
      <c r="M92" s="12"/>
      <c r="N92" s="12"/>
      <c r="O92" s="12"/>
      <c r="P92" s="13"/>
      <c r="Q92" s="12">
        <f t="shared" ref="Q92:Q108" si="15">SUM(I92:P92)</f>
        <v>0</v>
      </c>
      <c r="R92" s="12">
        <f t="shared" ref="R92:R108" si="16">$Q92/$H92</f>
        <v>0</v>
      </c>
      <c r="S92" s="57"/>
      <c r="T92" s="15">
        <v>0.1</v>
      </c>
      <c r="U92" s="15">
        <f t="shared" ref="U92:U108" si="17">$R92*$T92</f>
        <v>0</v>
      </c>
      <c r="V92" s="43">
        <f>SUM(U92:U108)</f>
        <v>18.900000000000002</v>
      </c>
      <c r="W92" s="3">
        <f>V92*100/$V$144</f>
        <v>23.803526448362721</v>
      </c>
    </row>
    <row r="93" spans="1:23" x14ac:dyDescent="0.2">
      <c r="A93" s="11" t="s">
        <v>97</v>
      </c>
      <c r="B93" s="11" t="s">
        <v>98</v>
      </c>
      <c r="C93" s="11" t="s">
        <v>97</v>
      </c>
      <c r="D93" s="11" t="s">
        <v>275</v>
      </c>
      <c r="E93" s="12">
        <v>50</v>
      </c>
      <c r="F93" s="12">
        <v>150</v>
      </c>
      <c r="G93" s="12">
        <v>10</v>
      </c>
      <c r="H93" s="12">
        <v>150</v>
      </c>
      <c r="I93" s="12"/>
      <c r="J93" s="12"/>
      <c r="K93" s="12">
        <v>150</v>
      </c>
      <c r="L93" s="12"/>
      <c r="M93" s="12">
        <v>150</v>
      </c>
      <c r="N93" s="12"/>
      <c r="O93" s="12">
        <v>150</v>
      </c>
      <c r="P93" s="13"/>
      <c r="Q93" s="12">
        <f t="shared" si="15"/>
        <v>450</v>
      </c>
      <c r="R93" s="12">
        <f t="shared" si="16"/>
        <v>3</v>
      </c>
      <c r="S93" s="57"/>
      <c r="T93" s="15">
        <v>0.1</v>
      </c>
      <c r="U93" s="15">
        <f t="shared" si="17"/>
        <v>0.30000000000000004</v>
      </c>
    </row>
    <row r="94" spans="1:23" x14ac:dyDescent="0.2">
      <c r="A94" s="36" t="s">
        <v>235</v>
      </c>
      <c r="B94" s="36" t="s">
        <v>98</v>
      </c>
      <c r="C94" s="36">
        <v>90448200</v>
      </c>
      <c r="D94" s="36" t="s">
        <v>277</v>
      </c>
      <c r="E94" s="12" t="s">
        <v>102</v>
      </c>
      <c r="F94" s="12">
        <v>150</v>
      </c>
      <c r="G94" s="12">
        <v>10</v>
      </c>
      <c r="H94" s="12">
        <v>150</v>
      </c>
      <c r="I94" s="12"/>
      <c r="J94" s="12">
        <v>300</v>
      </c>
      <c r="K94" s="12">
        <v>300</v>
      </c>
      <c r="L94" s="12"/>
      <c r="M94" s="12">
        <v>300</v>
      </c>
      <c r="N94" s="12"/>
      <c r="O94" s="12"/>
      <c r="P94" s="13"/>
      <c r="Q94" s="12">
        <f t="shared" si="15"/>
        <v>900</v>
      </c>
      <c r="R94" s="12">
        <f t="shared" si="16"/>
        <v>6</v>
      </c>
      <c r="S94" s="57"/>
      <c r="T94" s="15">
        <v>0.1</v>
      </c>
      <c r="U94" s="15">
        <f t="shared" si="17"/>
        <v>0.60000000000000009</v>
      </c>
    </row>
    <row r="95" spans="1:23" x14ac:dyDescent="0.2">
      <c r="A95" s="11" t="s">
        <v>224</v>
      </c>
      <c r="B95" s="11" t="s">
        <v>225</v>
      </c>
      <c r="C95" s="11" t="s">
        <v>224</v>
      </c>
      <c r="D95" s="11" t="s">
        <v>275</v>
      </c>
      <c r="E95" s="12">
        <v>50</v>
      </c>
      <c r="F95" s="12">
        <v>200</v>
      </c>
      <c r="G95" s="12">
        <v>10</v>
      </c>
      <c r="H95" s="12">
        <v>150</v>
      </c>
      <c r="I95" s="12">
        <v>150</v>
      </c>
      <c r="J95" s="12">
        <v>150</v>
      </c>
      <c r="K95" s="12">
        <v>150</v>
      </c>
      <c r="L95" s="12"/>
      <c r="M95" s="12">
        <v>150</v>
      </c>
      <c r="N95" s="12"/>
      <c r="O95" s="12"/>
      <c r="P95" s="13"/>
      <c r="Q95" s="12">
        <f t="shared" si="15"/>
        <v>600</v>
      </c>
      <c r="R95" s="12">
        <f t="shared" si="16"/>
        <v>4</v>
      </c>
      <c r="S95" s="57"/>
      <c r="T95" s="15">
        <v>0.06</v>
      </c>
      <c r="U95" s="15">
        <f t="shared" si="17"/>
        <v>0.24</v>
      </c>
    </row>
    <row r="96" spans="1:23" x14ac:dyDescent="0.2">
      <c r="A96" s="11" t="s">
        <v>99</v>
      </c>
      <c r="B96" s="11" t="s">
        <v>100</v>
      </c>
      <c r="C96" s="11" t="s">
        <v>99</v>
      </c>
      <c r="D96" s="11" t="s">
        <v>275</v>
      </c>
      <c r="E96" s="12">
        <v>50</v>
      </c>
      <c r="F96" s="12">
        <v>300</v>
      </c>
      <c r="G96" s="12">
        <v>10</v>
      </c>
      <c r="H96" s="12">
        <v>75</v>
      </c>
      <c r="I96" s="12"/>
      <c r="J96" s="12">
        <v>150</v>
      </c>
      <c r="K96" s="12">
        <v>150</v>
      </c>
      <c r="L96" s="12">
        <v>150</v>
      </c>
      <c r="M96" s="12">
        <v>150</v>
      </c>
      <c r="N96" s="12"/>
      <c r="O96" s="12"/>
      <c r="P96" s="13"/>
      <c r="Q96" s="12">
        <f t="shared" si="15"/>
        <v>600</v>
      </c>
      <c r="R96" s="12">
        <f t="shared" si="16"/>
        <v>8</v>
      </c>
      <c r="S96" s="57"/>
      <c r="T96" s="15">
        <v>0.1</v>
      </c>
      <c r="U96" s="15">
        <f t="shared" si="17"/>
        <v>0.8</v>
      </c>
    </row>
    <row r="97" spans="1:23" x14ac:dyDescent="0.2">
      <c r="A97" s="36" t="s">
        <v>101</v>
      </c>
      <c r="B97" s="36" t="s">
        <v>100</v>
      </c>
      <c r="C97" s="36">
        <v>90448300</v>
      </c>
      <c r="D97" s="36" t="s">
        <v>277</v>
      </c>
      <c r="E97" s="12" t="s">
        <v>102</v>
      </c>
      <c r="F97" s="12">
        <v>300</v>
      </c>
      <c r="G97" s="12">
        <v>10</v>
      </c>
      <c r="H97" s="12">
        <v>75</v>
      </c>
      <c r="I97" s="12"/>
      <c r="J97" s="12">
        <v>450</v>
      </c>
      <c r="K97" s="12">
        <v>300</v>
      </c>
      <c r="L97" s="12">
        <v>300</v>
      </c>
      <c r="M97" s="12">
        <v>300</v>
      </c>
      <c r="N97" s="12">
        <v>600</v>
      </c>
      <c r="O97" s="12">
        <v>300</v>
      </c>
      <c r="P97" s="13"/>
      <c r="Q97" s="12">
        <f t="shared" si="15"/>
        <v>2250</v>
      </c>
      <c r="R97" s="12">
        <f t="shared" si="16"/>
        <v>30</v>
      </c>
      <c r="S97" s="57"/>
      <c r="T97" s="15">
        <v>0.1</v>
      </c>
      <c r="U97" s="15">
        <f t="shared" si="17"/>
        <v>3</v>
      </c>
    </row>
    <row r="98" spans="1:23" x14ac:dyDescent="0.2">
      <c r="A98" s="11" t="s">
        <v>103</v>
      </c>
      <c r="B98" s="11" t="s">
        <v>104</v>
      </c>
      <c r="C98" s="11" t="s">
        <v>103</v>
      </c>
      <c r="D98" s="11" t="s">
        <v>275</v>
      </c>
      <c r="E98" s="12">
        <v>50</v>
      </c>
      <c r="F98" s="12">
        <v>450</v>
      </c>
      <c r="G98" s="12">
        <v>10</v>
      </c>
      <c r="H98" s="12">
        <v>50</v>
      </c>
      <c r="I98" s="12">
        <v>100</v>
      </c>
      <c r="J98" s="12">
        <v>100</v>
      </c>
      <c r="K98" s="12">
        <v>100</v>
      </c>
      <c r="L98" s="12">
        <v>100</v>
      </c>
      <c r="M98" s="12"/>
      <c r="N98" s="12"/>
      <c r="O98" s="12"/>
      <c r="P98" s="13"/>
      <c r="Q98" s="12">
        <f t="shared" si="15"/>
        <v>400</v>
      </c>
      <c r="R98" s="12">
        <f t="shared" si="16"/>
        <v>8</v>
      </c>
      <c r="S98" s="57"/>
      <c r="T98" s="15">
        <v>0.1</v>
      </c>
      <c r="U98" s="15">
        <f t="shared" si="17"/>
        <v>0.8</v>
      </c>
    </row>
    <row r="99" spans="1:23" x14ac:dyDescent="0.2">
      <c r="A99" s="36" t="s">
        <v>186</v>
      </c>
      <c r="B99" s="36" t="s">
        <v>104</v>
      </c>
      <c r="C99" s="36">
        <v>90448400</v>
      </c>
      <c r="D99" s="36" t="s">
        <v>277</v>
      </c>
      <c r="E99" s="12" t="s">
        <v>102</v>
      </c>
      <c r="F99" s="12">
        <v>450</v>
      </c>
      <c r="G99" s="12">
        <v>10</v>
      </c>
      <c r="H99" s="12">
        <v>50</v>
      </c>
      <c r="I99" s="12">
        <v>200</v>
      </c>
      <c r="J99" s="12">
        <v>200</v>
      </c>
      <c r="K99" s="12"/>
      <c r="L99" s="12"/>
      <c r="M99" s="12">
        <v>200</v>
      </c>
      <c r="N99" s="12"/>
      <c r="O99" s="12"/>
      <c r="P99" s="13"/>
      <c r="Q99" s="12">
        <f t="shared" si="15"/>
        <v>600</v>
      </c>
      <c r="R99" s="12">
        <f t="shared" si="16"/>
        <v>12</v>
      </c>
      <c r="S99" s="57"/>
      <c r="T99" s="15">
        <v>0.1</v>
      </c>
      <c r="U99" s="15">
        <f t="shared" si="17"/>
        <v>1.2000000000000002</v>
      </c>
    </row>
    <row r="100" spans="1:23" x14ac:dyDescent="0.2">
      <c r="A100" s="11" t="s">
        <v>105</v>
      </c>
      <c r="B100" s="11" t="s">
        <v>106</v>
      </c>
      <c r="C100" s="11" t="s">
        <v>105</v>
      </c>
      <c r="D100" s="11" t="s">
        <v>275</v>
      </c>
      <c r="E100" s="12">
        <v>50</v>
      </c>
      <c r="F100" s="12">
        <v>600</v>
      </c>
      <c r="G100" s="12">
        <v>10</v>
      </c>
      <c r="H100" s="12">
        <v>50</v>
      </c>
      <c r="I100" s="12"/>
      <c r="J100" s="12">
        <v>100</v>
      </c>
      <c r="K100" s="12"/>
      <c r="L100" s="12"/>
      <c r="M100" s="12"/>
      <c r="N100" s="12"/>
      <c r="O100" s="12"/>
      <c r="P100" s="13"/>
      <c r="Q100" s="12">
        <f t="shared" si="15"/>
        <v>100</v>
      </c>
      <c r="R100" s="12">
        <f t="shared" si="16"/>
        <v>2</v>
      </c>
      <c r="S100" s="57"/>
      <c r="T100" s="15">
        <v>0.13</v>
      </c>
      <c r="U100" s="15">
        <f t="shared" si="17"/>
        <v>0.26</v>
      </c>
    </row>
    <row r="101" spans="1:23" x14ac:dyDescent="0.2">
      <c r="A101" s="36" t="s">
        <v>107</v>
      </c>
      <c r="B101" s="36" t="s">
        <v>106</v>
      </c>
      <c r="C101" s="36">
        <v>90448600</v>
      </c>
      <c r="D101" s="36" t="s">
        <v>277</v>
      </c>
      <c r="E101" s="12" t="s">
        <v>102</v>
      </c>
      <c r="F101" s="12">
        <v>600</v>
      </c>
      <c r="G101" s="12">
        <v>10</v>
      </c>
      <c r="H101" s="12">
        <v>50</v>
      </c>
      <c r="I101" s="12"/>
      <c r="J101" s="12">
        <v>200</v>
      </c>
      <c r="K101" s="12">
        <v>500</v>
      </c>
      <c r="L101" s="12">
        <v>500</v>
      </c>
      <c r="M101" s="12">
        <v>300</v>
      </c>
      <c r="N101" s="12"/>
      <c r="O101" s="12">
        <v>500</v>
      </c>
      <c r="P101" s="13"/>
      <c r="Q101" s="12">
        <f t="shared" si="15"/>
        <v>2000</v>
      </c>
      <c r="R101" s="12">
        <f t="shared" si="16"/>
        <v>40</v>
      </c>
      <c r="S101" s="57"/>
      <c r="T101" s="15">
        <v>0.13</v>
      </c>
      <c r="U101" s="15">
        <f t="shared" si="17"/>
        <v>5.2</v>
      </c>
    </row>
    <row r="102" spans="1:23" x14ac:dyDescent="0.2">
      <c r="A102" s="36" t="s">
        <v>266</v>
      </c>
      <c r="B102" s="36" t="s">
        <v>267</v>
      </c>
      <c r="C102" s="36">
        <v>90448605</v>
      </c>
      <c r="D102" s="36" t="s">
        <v>277</v>
      </c>
      <c r="E102" s="12" t="s">
        <v>102</v>
      </c>
      <c r="F102" s="12">
        <v>700</v>
      </c>
      <c r="G102" s="12">
        <v>5</v>
      </c>
      <c r="H102" s="12">
        <v>25</v>
      </c>
      <c r="I102" s="12"/>
      <c r="J102" s="12"/>
      <c r="K102" s="12"/>
      <c r="L102" s="12"/>
      <c r="M102" s="12"/>
      <c r="N102" s="12"/>
      <c r="O102" s="12"/>
      <c r="P102" s="13"/>
      <c r="Q102" s="12">
        <f t="shared" si="15"/>
        <v>0</v>
      </c>
      <c r="R102" s="12">
        <f t="shared" si="16"/>
        <v>0</v>
      </c>
      <c r="S102" s="57"/>
      <c r="T102" s="15">
        <v>0.1</v>
      </c>
      <c r="U102" s="15">
        <f t="shared" si="17"/>
        <v>0</v>
      </c>
    </row>
    <row r="103" spans="1:23" x14ac:dyDescent="0.2">
      <c r="A103" s="11" t="s">
        <v>202</v>
      </c>
      <c r="B103" s="11" t="s">
        <v>203</v>
      </c>
      <c r="C103" s="11" t="s">
        <v>202</v>
      </c>
      <c r="D103" s="11" t="s">
        <v>275</v>
      </c>
      <c r="E103" s="12">
        <v>50</v>
      </c>
      <c r="F103" s="12">
        <v>750</v>
      </c>
      <c r="G103" s="12">
        <v>5</v>
      </c>
      <c r="H103" s="12">
        <v>25</v>
      </c>
      <c r="I103" s="12">
        <v>200</v>
      </c>
      <c r="J103" s="12">
        <v>200</v>
      </c>
      <c r="K103" s="12">
        <v>200</v>
      </c>
      <c r="L103" s="12"/>
      <c r="M103" s="12"/>
      <c r="N103" s="12"/>
      <c r="O103" s="12"/>
      <c r="P103" s="13"/>
      <c r="Q103" s="12">
        <f t="shared" si="15"/>
        <v>600</v>
      </c>
      <c r="R103" s="12">
        <f t="shared" si="16"/>
        <v>24</v>
      </c>
      <c r="S103" s="57"/>
      <c r="T103" s="15">
        <v>0.1</v>
      </c>
      <c r="U103" s="15">
        <f t="shared" si="17"/>
        <v>2.4000000000000004</v>
      </c>
    </row>
    <row r="104" spans="1:23" x14ac:dyDescent="0.2">
      <c r="A104" s="11" t="s">
        <v>108</v>
      </c>
      <c r="B104" s="11" t="s">
        <v>109</v>
      </c>
      <c r="C104" s="11" t="s">
        <v>108</v>
      </c>
      <c r="D104" s="11" t="s">
        <v>275</v>
      </c>
      <c r="E104" s="12">
        <v>50</v>
      </c>
      <c r="F104" s="12">
        <v>900</v>
      </c>
      <c r="G104" s="12">
        <v>5</v>
      </c>
      <c r="H104" s="12">
        <v>25</v>
      </c>
      <c r="I104" s="12"/>
      <c r="J104" s="12">
        <v>100</v>
      </c>
      <c r="K104" s="12">
        <v>100</v>
      </c>
      <c r="L104" s="12"/>
      <c r="M104" s="12"/>
      <c r="N104" s="12"/>
      <c r="O104" s="12"/>
      <c r="P104" s="13"/>
      <c r="Q104" s="12">
        <f t="shared" si="15"/>
        <v>200</v>
      </c>
      <c r="R104" s="12">
        <f t="shared" si="16"/>
        <v>8</v>
      </c>
      <c r="S104" s="57"/>
      <c r="T104" s="15">
        <v>0.1</v>
      </c>
      <c r="U104" s="15">
        <f t="shared" si="17"/>
        <v>0.8</v>
      </c>
    </row>
    <row r="105" spans="1:23" x14ac:dyDescent="0.2">
      <c r="A105" s="36" t="s">
        <v>187</v>
      </c>
      <c r="B105" s="36" t="s">
        <v>109</v>
      </c>
      <c r="C105" s="36">
        <v>90448700</v>
      </c>
      <c r="D105" s="36" t="s">
        <v>277</v>
      </c>
      <c r="E105" s="12" t="s">
        <v>102</v>
      </c>
      <c r="F105" s="12">
        <v>900</v>
      </c>
      <c r="G105" s="12">
        <v>5</v>
      </c>
      <c r="H105" s="12">
        <v>25</v>
      </c>
      <c r="I105" s="12"/>
      <c r="J105" s="12">
        <v>300</v>
      </c>
      <c r="K105" s="12">
        <v>200</v>
      </c>
      <c r="L105" s="12"/>
      <c r="M105" s="12"/>
      <c r="N105" s="12"/>
      <c r="O105" s="12"/>
      <c r="P105" s="13"/>
      <c r="Q105" s="12">
        <f t="shared" si="15"/>
        <v>500</v>
      </c>
      <c r="R105" s="12">
        <f t="shared" si="16"/>
        <v>20</v>
      </c>
      <c r="S105" s="57"/>
      <c r="T105" s="15">
        <v>0.1</v>
      </c>
      <c r="U105" s="15">
        <f t="shared" si="17"/>
        <v>2</v>
      </c>
    </row>
    <row r="106" spans="1:23" x14ac:dyDescent="0.2">
      <c r="A106" s="11" t="s">
        <v>110</v>
      </c>
      <c r="B106" s="11" t="s">
        <v>111</v>
      </c>
      <c r="C106" s="11" t="s">
        <v>110</v>
      </c>
      <c r="D106" s="11" t="s">
        <v>275</v>
      </c>
      <c r="E106" s="12">
        <v>50</v>
      </c>
      <c r="F106" s="12">
        <v>1200</v>
      </c>
      <c r="G106" s="12">
        <v>5</v>
      </c>
      <c r="H106" s="12">
        <v>25</v>
      </c>
      <c r="I106" s="12"/>
      <c r="J106" s="12"/>
      <c r="K106" s="12"/>
      <c r="L106" s="12"/>
      <c r="M106" s="12"/>
      <c r="N106" s="12"/>
      <c r="O106" s="12"/>
      <c r="P106" s="13"/>
      <c r="Q106" s="12">
        <f t="shared" si="15"/>
        <v>0</v>
      </c>
      <c r="R106" s="12">
        <f t="shared" si="16"/>
        <v>0</v>
      </c>
      <c r="S106" s="57"/>
      <c r="T106" s="15">
        <v>0.13</v>
      </c>
      <c r="U106" s="15">
        <f t="shared" si="17"/>
        <v>0</v>
      </c>
    </row>
    <row r="107" spans="1:23" x14ac:dyDescent="0.2">
      <c r="A107" s="36" t="s">
        <v>204</v>
      </c>
      <c r="B107" s="36" t="s">
        <v>111</v>
      </c>
      <c r="C107" s="31" t="s">
        <v>205</v>
      </c>
      <c r="D107" s="36" t="s">
        <v>277</v>
      </c>
      <c r="E107" s="12">
        <v>50</v>
      </c>
      <c r="F107" s="12">
        <v>1200</v>
      </c>
      <c r="G107" s="12">
        <v>5</v>
      </c>
      <c r="H107" s="12">
        <v>25</v>
      </c>
      <c r="I107" s="12"/>
      <c r="J107" s="12">
        <v>100</v>
      </c>
      <c r="K107" s="12">
        <v>100</v>
      </c>
      <c r="L107" s="12"/>
      <c r="M107" s="12"/>
      <c r="N107" s="12"/>
      <c r="O107" s="12"/>
      <c r="P107" s="13"/>
      <c r="Q107" s="12">
        <f t="shared" si="15"/>
        <v>200</v>
      </c>
      <c r="R107" s="12">
        <f t="shared" si="16"/>
        <v>8</v>
      </c>
      <c r="S107" s="57"/>
      <c r="T107" s="15">
        <v>0.13</v>
      </c>
      <c r="U107" s="15">
        <f t="shared" si="17"/>
        <v>1.04</v>
      </c>
    </row>
    <row r="108" spans="1:23" x14ac:dyDescent="0.2">
      <c r="A108" s="36" t="s">
        <v>268</v>
      </c>
      <c r="B108" s="36" t="s">
        <v>269</v>
      </c>
      <c r="C108" s="31" t="s">
        <v>270</v>
      </c>
      <c r="D108" s="36" t="s">
        <v>277</v>
      </c>
      <c r="E108" s="12">
        <v>50</v>
      </c>
      <c r="F108" s="12">
        <v>2400</v>
      </c>
      <c r="G108" s="12">
        <v>5</v>
      </c>
      <c r="H108" s="12">
        <v>25</v>
      </c>
      <c r="I108" s="12">
        <v>50</v>
      </c>
      <c r="J108" s="12"/>
      <c r="K108" s="12"/>
      <c r="L108" s="12"/>
      <c r="M108" s="12"/>
      <c r="N108" s="12"/>
      <c r="O108" s="12"/>
      <c r="P108" s="13"/>
      <c r="Q108" s="12">
        <f t="shared" si="15"/>
        <v>50</v>
      </c>
      <c r="R108" s="12">
        <f t="shared" si="16"/>
        <v>2</v>
      </c>
      <c r="S108" s="57"/>
      <c r="T108" s="15">
        <v>0.13</v>
      </c>
      <c r="U108" s="15">
        <f t="shared" si="17"/>
        <v>0.26</v>
      </c>
      <c r="V108" s="43"/>
    </row>
    <row r="109" spans="1:23" x14ac:dyDescent="0.2">
      <c r="A109" s="307" t="s">
        <v>112</v>
      </c>
      <c r="B109" s="307"/>
      <c r="C109" s="8"/>
      <c r="D109" s="8"/>
      <c r="E109" s="8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36"/>
      <c r="Q109" s="12"/>
      <c r="R109" s="12"/>
      <c r="S109" s="57"/>
      <c r="T109" s="12"/>
      <c r="U109" s="15"/>
    </row>
    <row r="110" spans="1:23" x14ac:dyDescent="0.2">
      <c r="A110" s="11" t="s">
        <v>216</v>
      </c>
      <c r="B110" s="11" t="s">
        <v>217</v>
      </c>
      <c r="C110" s="11" t="s">
        <v>216</v>
      </c>
      <c r="D110" s="11" t="s">
        <v>275</v>
      </c>
      <c r="E110" s="12">
        <v>20</v>
      </c>
      <c r="F110" s="12">
        <v>150</v>
      </c>
      <c r="G110" s="12">
        <v>10</v>
      </c>
      <c r="H110" s="12">
        <v>400</v>
      </c>
      <c r="I110" s="12"/>
      <c r="J110" s="12"/>
      <c r="K110" s="12"/>
      <c r="L110" s="12"/>
      <c r="M110" s="12"/>
      <c r="N110" s="12"/>
      <c r="O110" s="12"/>
      <c r="P110" s="36"/>
      <c r="Q110" s="12">
        <f t="shared" ref="Q110:Q143" si="18">SUM(I110:P110)</f>
        <v>0</v>
      </c>
      <c r="R110" s="12">
        <f t="shared" ref="R110:R143" si="19">$Q110/$H110</f>
        <v>0</v>
      </c>
      <c r="S110" s="57"/>
      <c r="T110" s="12">
        <v>0.06</v>
      </c>
      <c r="U110" s="15">
        <f t="shared" ref="U110:U143" si="20">$R110*$T110</f>
        <v>0</v>
      </c>
      <c r="V110" s="43">
        <f>SUM(U110:U125)</f>
        <v>0</v>
      </c>
      <c r="W110" s="3">
        <f>V110*100/$V$144</f>
        <v>0</v>
      </c>
    </row>
    <row r="111" spans="1:23" x14ac:dyDescent="0.2">
      <c r="A111" s="36" t="s">
        <v>226</v>
      </c>
      <c r="B111" s="36" t="s">
        <v>217</v>
      </c>
      <c r="C111" s="36">
        <v>90444200</v>
      </c>
      <c r="D111" s="36" t="s">
        <v>277</v>
      </c>
      <c r="E111" s="12">
        <v>20</v>
      </c>
      <c r="F111" s="12">
        <v>150</v>
      </c>
      <c r="G111" s="12">
        <v>10</v>
      </c>
      <c r="H111" s="12">
        <v>400</v>
      </c>
      <c r="I111" s="12"/>
      <c r="J111" s="12"/>
      <c r="K111" s="12"/>
      <c r="L111" s="12"/>
      <c r="M111" s="12"/>
      <c r="N111" s="12"/>
      <c r="O111" s="12"/>
      <c r="P111" s="36"/>
      <c r="Q111" s="12">
        <f t="shared" si="18"/>
        <v>0</v>
      </c>
      <c r="R111" s="12">
        <f t="shared" si="19"/>
        <v>0</v>
      </c>
      <c r="S111" s="57"/>
      <c r="T111" s="12">
        <v>0.06</v>
      </c>
      <c r="U111" s="15">
        <f t="shared" si="20"/>
        <v>0</v>
      </c>
    </row>
    <row r="112" spans="1:23" x14ac:dyDescent="0.2">
      <c r="A112" s="11" t="s">
        <v>191</v>
      </c>
      <c r="B112" s="11" t="s">
        <v>192</v>
      </c>
      <c r="C112" s="11" t="s">
        <v>191</v>
      </c>
      <c r="D112" s="11" t="s">
        <v>275</v>
      </c>
      <c r="E112" s="12">
        <v>20</v>
      </c>
      <c r="F112" s="12">
        <v>200</v>
      </c>
      <c r="G112" s="12">
        <v>10</v>
      </c>
      <c r="H112" s="12">
        <v>300</v>
      </c>
      <c r="I112" s="12"/>
      <c r="J112" s="12"/>
      <c r="K112" s="12"/>
      <c r="L112" s="12"/>
      <c r="M112" s="12"/>
      <c r="N112" s="12"/>
      <c r="O112" s="12"/>
      <c r="P112" s="36"/>
      <c r="Q112" s="12">
        <f t="shared" si="18"/>
        <v>0</v>
      </c>
      <c r="R112" s="12">
        <f t="shared" si="19"/>
        <v>0</v>
      </c>
      <c r="S112" s="57"/>
      <c r="T112" s="12">
        <v>0.06</v>
      </c>
      <c r="U112" s="15">
        <f t="shared" si="20"/>
        <v>0</v>
      </c>
    </row>
    <row r="113" spans="1:23" x14ac:dyDescent="0.2">
      <c r="A113" s="11" t="s">
        <v>160</v>
      </c>
      <c r="B113" s="11" t="s">
        <v>161</v>
      </c>
      <c r="C113" s="11" t="s">
        <v>160</v>
      </c>
      <c r="D113" s="11" t="s">
        <v>275</v>
      </c>
      <c r="E113" s="12">
        <v>20</v>
      </c>
      <c r="F113" s="12">
        <v>300</v>
      </c>
      <c r="G113" s="12">
        <v>10</v>
      </c>
      <c r="H113" s="12">
        <v>200</v>
      </c>
      <c r="I113" s="12"/>
      <c r="J113" s="12"/>
      <c r="K113" s="12"/>
      <c r="L113" s="12"/>
      <c r="M113" s="12"/>
      <c r="N113" s="12"/>
      <c r="O113" s="12"/>
      <c r="P113" s="13"/>
      <c r="Q113" s="12">
        <f t="shared" si="18"/>
        <v>0</v>
      </c>
      <c r="R113" s="12">
        <f t="shared" si="19"/>
        <v>0</v>
      </c>
      <c r="S113" s="57"/>
      <c r="T113" s="15">
        <v>0.06</v>
      </c>
      <c r="U113" s="15">
        <f t="shared" si="20"/>
        <v>0</v>
      </c>
    </row>
    <row r="114" spans="1:23" x14ac:dyDescent="0.2">
      <c r="A114" s="36" t="s">
        <v>215</v>
      </c>
      <c r="B114" s="36" t="s">
        <v>161</v>
      </c>
      <c r="C114" s="36">
        <v>90444300</v>
      </c>
      <c r="D114" s="36" t="s">
        <v>277</v>
      </c>
      <c r="E114" s="12" t="s">
        <v>46</v>
      </c>
      <c r="F114" s="12">
        <v>300</v>
      </c>
      <c r="G114" s="12">
        <v>10</v>
      </c>
      <c r="H114" s="12">
        <v>200</v>
      </c>
      <c r="I114" s="12"/>
      <c r="J114" s="12"/>
      <c r="K114" s="12"/>
      <c r="L114" s="12"/>
      <c r="M114" s="12"/>
      <c r="N114" s="12"/>
      <c r="O114" s="12"/>
      <c r="P114" s="13"/>
      <c r="Q114" s="12">
        <f t="shared" si="18"/>
        <v>0</v>
      </c>
      <c r="R114" s="12">
        <f t="shared" si="19"/>
        <v>0</v>
      </c>
      <c r="S114" s="57"/>
      <c r="T114" s="15">
        <v>0.06</v>
      </c>
      <c r="U114" s="15">
        <f t="shared" si="20"/>
        <v>0</v>
      </c>
    </row>
    <row r="115" spans="1:23" x14ac:dyDescent="0.2">
      <c r="A115" s="11" t="s">
        <v>206</v>
      </c>
      <c r="B115" s="11" t="s">
        <v>114</v>
      </c>
      <c r="C115" s="11" t="s">
        <v>206</v>
      </c>
      <c r="D115" s="11" t="s">
        <v>275</v>
      </c>
      <c r="E115" s="12">
        <v>20</v>
      </c>
      <c r="F115" s="12">
        <v>450</v>
      </c>
      <c r="G115" s="12">
        <v>10</v>
      </c>
      <c r="H115" s="12">
        <v>100</v>
      </c>
      <c r="I115" s="12"/>
      <c r="J115" s="12"/>
      <c r="K115" s="12"/>
      <c r="L115" s="12"/>
      <c r="M115" s="12"/>
      <c r="N115" s="12"/>
      <c r="O115" s="12"/>
      <c r="P115" s="25"/>
      <c r="Q115" s="12">
        <f t="shared" si="18"/>
        <v>0</v>
      </c>
      <c r="R115" s="12">
        <f t="shared" si="19"/>
        <v>0</v>
      </c>
      <c r="S115" s="57"/>
      <c r="T115" s="15">
        <v>0.08</v>
      </c>
      <c r="U115" s="15">
        <f t="shared" si="20"/>
        <v>0</v>
      </c>
    </row>
    <row r="116" spans="1:23" x14ac:dyDescent="0.2">
      <c r="A116" s="36" t="s">
        <v>113</v>
      </c>
      <c r="B116" s="36" t="s">
        <v>114</v>
      </c>
      <c r="C116" s="36">
        <v>90444400</v>
      </c>
      <c r="D116" s="36" t="s">
        <v>277</v>
      </c>
      <c r="E116" s="12" t="s">
        <v>46</v>
      </c>
      <c r="F116" s="12">
        <v>450</v>
      </c>
      <c r="G116" s="12">
        <v>10</v>
      </c>
      <c r="H116" s="12">
        <v>100</v>
      </c>
      <c r="I116" s="12"/>
      <c r="J116" s="12"/>
      <c r="K116" s="12"/>
      <c r="L116" s="12"/>
      <c r="M116" s="12"/>
      <c r="N116" s="12"/>
      <c r="O116" s="12"/>
      <c r="P116" s="13"/>
      <c r="Q116" s="12">
        <f t="shared" si="18"/>
        <v>0</v>
      </c>
      <c r="R116" s="12">
        <f t="shared" si="19"/>
        <v>0</v>
      </c>
      <c r="S116" s="57"/>
      <c r="T116" s="15">
        <v>0.08</v>
      </c>
      <c r="U116" s="15">
        <f t="shared" si="20"/>
        <v>0</v>
      </c>
    </row>
    <row r="117" spans="1:23" x14ac:dyDescent="0.2">
      <c r="A117" s="11" t="s">
        <v>115</v>
      </c>
      <c r="B117" s="11" t="s">
        <v>116</v>
      </c>
      <c r="C117" s="11" t="s">
        <v>115</v>
      </c>
      <c r="D117" s="11" t="s">
        <v>275</v>
      </c>
      <c r="E117" s="12">
        <v>20</v>
      </c>
      <c r="F117" s="12">
        <v>600</v>
      </c>
      <c r="G117" s="12">
        <v>10</v>
      </c>
      <c r="H117" s="12">
        <v>100</v>
      </c>
      <c r="I117" s="12"/>
      <c r="J117" s="12"/>
      <c r="K117" s="12"/>
      <c r="L117" s="12"/>
      <c r="M117" s="12"/>
      <c r="N117" s="12"/>
      <c r="O117" s="12"/>
      <c r="P117" s="13"/>
      <c r="Q117" s="12">
        <f t="shared" si="18"/>
        <v>0</v>
      </c>
      <c r="R117" s="12">
        <f t="shared" si="19"/>
        <v>0</v>
      </c>
      <c r="S117" s="57"/>
      <c r="T117" s="15">
        <v>0.06</v>
      </c>
      <c r="U117" s="15">
        <f t="shared" si="20"/>
        <v>0</v>
      </c>
    </row>
    <row r="118" spans="1:23" x14ac:dyDescent="0.2">
      <c r="A118" s="36" t="s">
        <v>188</v>
      </c>
      <c r="B118" s="36" t="s">
        <v>116</v>
      </c>
      <c r="C118" s="36">
        <v>90444600</v>
      </c>
      <c r="D118" s="36" t="s">
        <v>277</v>
      </c>
      <c r="E118" s="12" t="s">
        <v>46</v>
      </c>
      <c r="F118" s="12">
        <v>600</v>
      </c>
      <c r="G118" s="12">
        <v>10</v>
      </c>
      <c r="H118" s="12">
        <v>100</v>
      </c>
      <c r="I118" s="12"/>
      <c r="J118" s="12"/>
      <c r="K118" s="12"/>
      <c r="L118" s="12"/>
      <c r="M118" s="12"/>
      <c r="N118" s="12"/>
      <c r="O118" s="12"/>
      <c r="P118" s="13"/>
      <c r="Q118" s="12">
        <f t="shared" si="18"/>
        <v>0</v>
      </c>
      <c r="R118" s="12">
        <f t="shared" si="19"/>
        <v>0</v>
      </c>
      <c r="S118" s="57"/>
      <c r="T118" s="15">
        <v>0.06</v>
      </c>
      <c r="U118" s="15">
        <f t="shared" si="20"/>
        <v>0</v>
      </c>
    </row>
    <row r="119" spans="1:23" x14ac:dyDescent="0.2">
      <c r="A119" s="11" t="s">
        <v>117</v>
      </c>
      <c r="B119" s="11" t="s">
        <v>118</v>
      </c>
      <c r="C119" s="11" t="s">
        <v>117</v>
      </c>
      <c r="D119" s="11" t="s">
        <v>275</v>
      </c>
      <c r="E119" s="12">
        <v>20</v>
      </c>
      <c r="F119" s="12">
        <v>750</v>
      </c>
      <c r="G119" s="12">
        <v>10</v>
      </c>
      <c r="H119" s="12">
        <v>100</v>
      </c>
      <c r="I119" s="12"/>
      <c r="J119" s="12"/>
      <c r="K119" s="12"/>
      <c r="L119" s="12"/>
      <c r="M119" s="12"/>
      <c r="N119" s="12"/>
      <c r="O119" s="12"/>
      <c r="P119" s="13"/>
      <c r="Q119" s="12">
        <f t="shared" si="18"/>
        <v>0</v>
      </c>
      <c r="R119" s="12">
        <f t="shared" si="19"/>
        <v>0</v>
      </c>
      <c r="S119" s="57"/>
      <c r="T119" s="15">
        <v>7.0000000000000007E-2</v>
      </c>
      <c r="U119" s="15">
        <f t="shared" si="20"/>
        <v>0</v>
      </c>
    </row>
    <row r="120" spans="1:23" x14ac:dyDescent="0.2">
      <c r="A120" s="36" t="s">
        <v>189</v>
      </c>
      <c r="B120" s="36" t="s">
        <v>118</v>
      </c>
      <c r="C120" s="36">
        <v>90444700</v>
      </c>
      <c r="D120" s="36" t="s">
        <v>277</v>
      </c>
      <c r="E120" s="12" t="s">
        <v>46</v>
      </c>
      <c r="F120" s="12">
        <v>750</v>
      </c>
      <c r="G120" s="12">
        <v>10</v>
      </c>
      <c r="H120" s="12">
        <v>100</v>
      </c>
      <c r="I120" s="12"/>
      <c r="J120" s="12"/>
      <c r="K120" s="12"/>
      <c r="L120" s="12"/>
      <c r="M120" s="12"/>
      <c r="N120" s="12"/>
      <c r="O120" s="12"/>
      <c r="P120" s="13"/>
      <c r="Q120" s="12">
        <f t="shared" si="18"/>
        <v>0</v>
      </c>
      <c r="R120" s="12">
        <f t="shared" si="19"/>
        <v>0</v>
      </c>
      <c r="S120" s="57"/>
      <c r="T120" s="15">
        <v>7.0000000000000007E-2</v>
      </c>
      <c r="U120" s="15">
        <f t="shared" si="20"/>
        <v>0</v>
      </c>
    </row>
    <row r="121" spans="1:23" x14ac:dyDescent="0.2">
      <c r="A121" s="11" t="s">
        <v>119</v>
      </c>
      <c r="B121" s="11" t="s">
        <v>120</v>
      </c>
      <c r="C121" s="11" t="s">
        <v>119</v>
      </c>
      <c r="D121" s="11" t="s">
        <v>275</v>
      </c>
      <c r="E121" s="12">
        <v>20</v>
      </c>
      <c r="F121" s="12">
        <v>900</v>
      </c>
      <c r="G121" s="12">
        <v>10</v>
      </c>
      <c r="H121" s="12">
        <v>50</v>
      </c>
      <c r="I121" s="12"/>
      <c r="J121" s="12"/>
      <c r="K121" s="12"/>
      <c r="L121" s="12"/>
      <c r="M121" s="12"/>
      <c r="N121" s="12"/>
      <c r="O121" s="12"/>
      <c r="P121" s="13"/>
      <c r="Q121" s="12">
        <f t="shared" si="18"/>
        <v>0</v>
      </c>
      <c r="R121" s="12">
        <f t="shared" si="19"/>
        <v>0</v>
      </c>
      <c r="S121" s="57"/>
      <c r="T121" s="15">
        <v>0.08</v>
      </c>
      <c r="U121" s="15">
        <f t="shared" si="20"/>
        <v>0</v>
      </c>
    </row>
    <row r="122" spans="1:23" x14ac:dyDescent="0.2">
      <c r="A122" s="36" t="s">
        <v>263</v>
      </c>
      <c r="B122" s="36" t="s">
        <v>120</v>
      </c>
      <c r="C122" s="36">
        <v>90444800</v>
      </c>
      <c r="D122" s="36" t="s">
        <v>277</v>
      </c>
      <c r="E122" s="12" t="s">
        <v>46</v>
      </c>
      <c r="F122" s="12">
        <v>900</v>
      </c>
      <c r="G122" s="12">
        <v>10</v>
      </c>
      <c r="H122" s="12">
        <v>50</v>
      </c>
      <c r="I122" s="12"/>
      <c r="J122" s="12"/>
      <c r="K122" s="12"/>
      <c r="L122" s="12"/>
      <c r="M122" s="12"/>
      <c r="N122" s="12"/>
      <c r="O122" s="12"/>
      <c r="P122" s="13"/>
      <c r="Q122" s="12">
        <f t="shared" si="18"/>
        <v>0</v>
      </c>
      <c r="R122" s="12">
        <f t="shared" si="19"/>
        <v>0</v>
      </c>
      <c r="S122" s="57"/>
      <c r="T122" s="15">
        <v>0.08</v>
      </c>
      <c r="U122" s="15">
        <f t="shared" si="20"/>
        <v>0</v>
      </c>
    </row>
    <row r="123" spans="1:23" x14ac:dyDescent="0.2">
      <c r="A123" s="11" t="s">
        <v>121</v>
      </c>
      <c r="B123" s="11" t="s">
        <v>122</v>
      </c>
      <c r="C123" s="11" t="s">
        <v>121</v>
      </c>
      <c r="D123" s="11" t="s">
        <v>275</v>
      </c>
      <c r="E123" s="12">
        <v>20</v>
      </c>
      <c r="F123" s="12">
        <v>1200</v>
      </c>
      <c r="G123" s="12">
        <v>10</v>
      </c>
      <c r="H123" s="12">
        <v>50</v>
      </c>
      <c r="I123" s="12"/>
      <c r="J123" s="12"/>
      <c r="K123" s="12"/>
      <c r="L123" s="12"/>
      <c r="M123" s="12"/>
      <c r="N123" s="12"/>
      <c r="O123" s="12"/>
      <c r="P123" s="13"/>
      <c r="Q123" s="12">
        <f t="shared" si="18"/>
        <v>0</v>
      </c>
      <c r="R123" s="12">
        <f t="shared" si="19"/>
        <v>0</v>
      </c>
      <c r="S123" s="57"/>
      <c r="T123" s="15">
        <v>0.11</v>
      </c>
      <c r="U123" s="15">
        <f t="shared" si="20"/>
        <v>0</v>
      </c>
    </row>
    <row r="124" spans="1:23" x14ac:dyDescent="0.2">
      <c r="A124" s="11" t="s">
        <v>207</v>
      </c>
      <c r="B124" s="11" t="s">
        <v>208</v>
      </c>
      <c r="C124" s="11" t="s">
        <v>207</v>
      </c>
      <c r="D124" s="11" t="s">
        <v>275</v>
      </c>
      <c r="E124" s="12">
        <v>20</v>
      </c>
      <c r="F124" s="12">
        <v>1500</v>
      </c>
      <c r="G124" s="12">
        <v>10</v>
      </c>
      <c r="H124" s="12">
        <v>50</v>
      </c>
      <c r="I124" s="12"/>
      <c r="J124" s="12"/>
      <c r="K124" s="12"/>
      <c r="L124" s="12"/>
      <c r="M124" s="12"/>
      <c r="N124" s="12"/>
      <c r="O124" s="12"/>
      <c r="P124" s="13"/>
      <c r="Q124" s="12">
        <f t="shared" si="18"/>
        <v>0</v>
      </c>
      <c r="R124" s="12">
        <f t="shared" si="19"/>
        <v>0</v>
      </c>
      <c r="S124" s="57"/>
      <c r="T124" s="15">
        <v>7.0000000000000007E-2</v>
      </c>
      <c r="U124" s="15">
        <f t="shared" si="20"/>
        <v>0</v>
      </c>
    </row>
    <row r="125" spans="1:23" x14ac:dyDescent="0.2">
      <c r="A125" s="11" t="s">
        <v>209</v>
      </c>
      <c r="B125" s="11" t="s">
        <v>210</v>
      </c>
      <c r="C125" s="11" t="s">
        <v>209</v>
      </c>
      <c r="D125" s="11" t="s">
        <v>275</v>
      </c>
      <c r="E125" s="12">
        <v>20</v>
      </c>
      <c r="F125" s="12">
        <v>1800</v>
      </c>
      <c r="G125" s="12">
        <v>10</v>
      </c>
      <c r="H125" s="12">
        <v>50</v>
      </c>
      <c r="I125" s="12"/>
      <c r="J125" s="12"/>
      <c r="K125" s="12"/>
      <c r="L125" s="12"/>
      <c r="M125" s="12"/>
      <c r="N125" s="12"/>
      <c r="O125" s="12"/>
      <c r="P125" s="13"/>
      <c r="Q125" s="12">
        <f t="shared" si="18"/>
        <v>0</v>
      </c>
      <c r="R125" s="12">
        <f t="shared" si="19"/>
        <v>0</v>
      </c>
      <c r="S125" s="58"/>
      <c r="T125" s="15">
        <v>0.09</v>
      </c>
      <c r="U125" s="15">
        <f t="shared" si="20"/>
        <v>0</v>
      </c>
      <c r="V125" s="43"/>
    </row>
    <row r="126" spans="1:23" x14ac:dyDescent="0.2">
      <c r="A126" s="11" t="s">
        <v>123</v>
      </c>
      <c r="B126" s="11" t="s">
        <v>124</v>
      </c>
      <c r="C126" s="11" t="s">
        <v>123</v>
      </c>
      <c r="D126" s="11" t="s">
        <v>275</v>
      </c>
      <c r="E126" s="12">
        <v>25</v>
      </c>
      <c r="F126" s="12">
        <v>150</v>
      </c>
      <c r="G126" s="12">
        <v>10</v>
      </c>
      <c r="H126" s="12">
        <v>200</v>
      </c>
      <c r="I126" s="12"/>
      <c r="J126" s="12"/>
      <c r="K126" s="12"/>
      <c r="L126" s="12"/>
      <c r="M126" s="12"/>
      <c r="N126" s="12"/>
      <c r="O126" s="12"/>
      <c r="P126" s="13"/>
      <c r="Q126" s="12">
        <f t="shared" si="18"/>
        <v>0</v>
      </c>
      <c r="R126" s="12">
        <f t="shared" si="19"/>
        <v>0</v>
      </c>
      <c r="S126" s="57"/>
      <c r="T126" s="15">
        <v>0.04</v>
      </c>
      <c r="U126" s="15">
        <f t="shared" si="20"/>
        <v>0</v>
      </c>
      <c r="V126" s="43">
        <f>SUM(U126:U143)</f>
        <v>1.84</v>
      </c>
      <c r="W126" s="3">
        <f>V126*100/$V$144</f>
        <v>2.317380352644836</v>
      </c>
    </row>
    <row r="127" spans="1:23" x14ac:dyDescent="0.2">
      <c r="A127" s="36" t="s">
        <v>257</v>
      </c>
      <c r="B127" s="36" t="s">
        <v>124</v>
      </c>
      <c r="C127" s="36">
        <v>90445200</v>
      </c>
      <c r="D127" s="36" t="s">
        <v>277</v>
      </c>
      <c r="E127" s="12">
        <v>25</v>
      </c>
      <c r="F127" s="12">
        <v>150</v>
      </c>
      <c r="G127" s="12">
        <v>10</v>
      </c>
      <c r="H127" s="12">
        <v>200</v>
      </c>
      <c r="I127" s="12"/>
      <c r="J127" s="12"/>
      <c r="K127" s="12"/>
      <c r="L127" s="12"/>
      <c r="M127" s="12">
        <v>200</v>
      </c>
      <c r="N127" s="12"/>
      <c r="O127" s="12"/>
      <c r="P127" s="13"/>
      <c r="Q127" s="12">
        <f t="shared" si="18"/>
        <v>200</v>
      </c>
      <c r="R127" s="12">
        <f t="shared" si="19"/>
        <v>1</v>
      </c>
      <c r="S127" s="57"/>
      <c r="T127" s="15">
        <v>0.04</v>
      </c>
      <c r="U127" s="15">
        <f t="shared" si="20"/>
        <v>0.04</v>
      </c>
    </row>
    <row r="128" spans="1:23" x14ac:dyDescent="0.2">
      <c r="A128" s="11" t="s">
        <v>125</v>
      </c>
      <c r="B128" s="11" t="s">
        <v>126</v>
      </c>
      <c r="C128" s="11" t="s">
        <v>125</v>
      </c>
      <c r="D128" s="11" t="s">
        <v>275</v>
      </c>
      <c r="E128" s="12">
        <v>25</v>
      </c>
      <c r="F128" s="12">
        <v>300</v>
      </c>
      <c r="G128" s="12">
        <v>10</v>
      </c>
      <c r="H128" s="12">
        <v>100</v>
      </c>
      <c r="I128" s="12"/>
      <c r="J128" s="12"/>
      <c r="K128" s="12">
        <v>200</v>
      </c>
      <c r="L128" s="12">
        <v>100</v>
      </c>
      <c r="M128" s="12">
        <v>100</v>
      </c>
      <c r="N128" s="12"/>
      <c r="O128" s="12"/>
      <c r="P128" s="13"/>
      <c r="Q128" s="12">
        <f t="shared" si="18"/>
        <v>400</v>
      </c>
      <c r="R128" s="12">
        <f t="shared" si="19"/>
        <v>4</v>
      </c>
      <c r="S128" s="57"/>
      <c r="T128" s="15">
        <v>0.04</v>
      </c>
      <c r="U128" s="15">
        <f t="shared" si="20"/>
        <v>0.16</v>
      </c>
    </row>
    <row r="129" spans="1:23" x14ac:dyDescent="0.2">
      <c r="A129" s="36" t="s">
        <v>127</v>
      </c>
      <c r="B129" s="36" t="s">
        <v>126</v>
      </c>
      <c r="C129" s="36">
        <v>90445300</v>
      </c>
      <c r="D129" s="36" t="s">
        <v>277</v>
      </c>
      <c r="E129" s="12" t="s">
        <v>63</v>
      </c>
      <c r="F129" s="12">
        <v>300</v>
      </c>
      <c r="G129" s="12">
        <v>10</v>
      </c>
      <c r="H129" s="12">
        <v>100</v>
      </c>
      <c r="I129" s="12"/>
      <c r="J129" s="12"/>
      <c r="K129" s="12">
        <v>500</v>
      </c>
      <c r="L129" s="12">
        <v>200</v>
      </c>
      <c r="M129" s="12">
        <v>300</v>
      </c>
      <c r="N129" s="12"/>
      <c r="O129" s="12"/>
      <c r="P129" s="13"/>
      <c r="Q129" s="12">
        <f t="shared" si="18"/>
        <v>1000</v>
      </c>
      <c r="R129" s="12">
        <f t="shared" si="19"/>
        <v>10</v>
      </c>
      <c r="S129" s="57"/>
      <c r="T129" s="15">
        <v>0.04</v>
      </c>
      <c r="U129" s="15">
        <f t="shared" si="20"/>
        <v>0.4</v>
      </c>
    </row>
    <row r="130" spans="1:23" x14ac:dyDescent="0.2">
      <c r="A130" s="11" t="s">
        <v>128</v>
      </c>
      <c r="B130" s="11" t="s">
        <v>129</v>
      </c>
      <c r="C130" s="11" t="s">
        <v>128</v>
      </c>
      <c r="D130" s="11" t="s">
        <v>275</v>
      </c>
      <c r="E130" s="12">
        <v>25</v>
      </c>
      <c r="F130" s="12">
        <v>450</v>
      </c>
      <c r="G130" s="12">
        <v>10</v>
      </c>
      <c r="H130" s="12">
        <v>100</v>
      </c>
      <c r="I130" s="12"/>
      <c r="J130" s="12"/>
      <c r="K130" s="12"/>
      <c r="L130" s="12"/>
      <c r="M130" s="12"/>
      <c r="N130" s="12"/>
      <c r="O130" s="12"/>
      <c r="P130" s="13"/>
      <c r="Q130" s="12">
        <f t="shared" si="18"/>
        <v>0</v>
      </c>
      <c r="R130" s="12">
        <f t="shared" si="19"/>
        <v>0</v>
      </c>
      <c r="S130" s="57"/>
      <c r="T130" s="15">
        <v>0.06</v>
      </c>
      <c r="U130" s="15">
        <f t="shared" si="20"/>
        <v>0</v>
      </c>
    </row>
    <row r="131" spans="1:23" x14ac:dyDescent="0.2">
      <c r="A131" s="36" t="s">
        <v>190</v>
      </c>
      <c r="B131" s="36" t="s">
        <v>129</v>
      </c>
      <c r="C131" s="36">
        <v>90445400</v>
      </c>
      <c r="D131" s="36" t="s">
        <v>277</v>
      </c>
      <c r="E131" s="12" t="s">
        <v>63</v>
      </c>
      <c r="F131" s="12">
        <v>450</v>
      </c>
      <c r="G131" s="12">
        <v>10</v>
      </c>
      <c r="H131" s="12">
        <v>100</v>
      </c>
      <c r="I131" s="12"/>
      <c r="J131" s="12"/>
      <c r="K131" s="12"/>
      <c r="L131" s="12"/>
      <c r="M131" s="12"/>
      <c r="N131" s="12"/>
      <c r="O131" s="12"/>
      <c r="P131" s="13"/>
      <c r="Q131" s="12">
        <f t="shared" si="18"/>
        <v>0</v>
      </c>
      <c r="R131" s="12">
        <f t="shared" si="19"/>
        <v>0</v>
      </c>
      <c r="S131" s="57"/>
      <c r="T131" s="15">
        <v>0.06</v>
      </c>
      <c r="U131" s="15">
        <f t="shared" si="20"/>
        <v>0</v>
      </c>
    </row>
    <row r="132" spans="1:23" x14ac:dyDescent="0.2">
      <c r="A132" s="11" t="s">
        <v>130</v>
      </c>
      <c r="B132" s="11" t="s">
        <v>131</v>
      </c>
      <c r="C132" s="11" t="s">
        <v>130</v>
      </c>
      <c r="D132" s="11" t="s">
        <v>275</v>
      </c>
      <c r="E132" s="12">
        <v>25</v>
      </c>
      <c r="F132" s="12">
        <v>600</v>
      </c>
      <c r="G132" s="12">
        <v>10</v>
      </c>
      <c r="H132" s="12">
        <v>50</v>
      </c>
      <c r="I132" s="12"/>
      <c r="J132" s="12"/>
      <c r="K132" s="12"/>
      <c r="L132" s="12"/>
      <c r="M132" s="12"/>
      <c r="N132" s="12"/>
      <c r="O132" s="12"/>
      <c r="P132" s="13"/>
      <c r="Q132" s="12">
        <f t="shared" si="18"/>
        <v>0</v>
      </c>
      <c r="R132" s="12">
        <f t="shared" si="19"/>
        <v>0</v>
      </c>
      <c r="S132" s="57"/>
      <c r="T132" s="15">
        <v>0.04</v>
      </c>
      <c r="U132" s="15">
        <f t="shared" si="20"/>
        <v>0</v>
      </c>
    </row>
    <row r="133" spans="1:23" x14ac:dyDescent="0.2">
      <c r="A133" s="36" t="s">
        <v>211</v>
      </c>
      <c r="B133" s="36" t="s">
        <v>131</v>
      </c>
      <c r="C133" s="36">
        <v>90445600</v>
      </c>
      <c r="D133" s="36" t="s">
        <v>277</v>
      </c>
      <c r="E133" s="12">
        <v>25</v>
      </c>
      <c r="F133" s="12">
        <v>600</v>
      </c>
      <c r="G133" s="12">
        <v>10</v>
      </c>
      <c r="H133" s="12">
        <v>50</v>
      </c>
      <c r="I133" s="12"/>
      <c r="J133" s="12"/>
      <c r="K133" s="12"/>
      <c r="L133" s="12">
        <v>200</v>
      </c>
      <c r="M133" s="12">
        <v>300</v>
      </c>
      <c r="N133" s="12"/>
      <c r="O133" s="12"/>
      <c r="P133" s="13"/>
      <c r="Q133" s="12">
        <f t="shared" si="18"/>
        <v>500</v>
      </c>
      <c r="R133" s="12">
        <f t="shared" si="19"/>
        <v>10</v>
      </c>
      <c r="S133" s="57"/>
      <c r="T133" s="15">
        <v>0.04</v>
      </c>
      <c r="U133" s="15">
        <f t="shared" si="20"/>
        <v>0.4</v>
      </c>
    </row>
    <row r="134" spans="1:23" x14ac:dyDescent="0.2">
      <c r="A134" s="11" t="s">
        <v>162</v>
      </c>
      <c r="B134" s="11" t="s">
        <v>163</v>
      </c>
      <c r="C134" s="11" t="s">
        <v>162</v>
      </c>
      <c r="D134" s="11" t="s">
        <v>275</v>
      </c>
      <c r="E134" s="12">
        <v>25</v>
      </c>
      <c r="F134" s="12">
        <v>750</v>
      </c>
      <c r="G134" s="12">
        <v>10</v>
      </c>
      <c r="H134" s="12">
        <v>50</v>
      </c>
      <c r="I134" s="12"/>
      <c r="J134" s="12"/>
      <c r="K134" s="12"/>
      <c r="L134" s="12"/>
      <c r="M134" s="12"/>
      <c r="N134" s="12"/>
      <c r="O134" s="12"/>
      <c r="P134" s="13"/>
      <c r="Q134" s="12">
        <f t="shared" si="18"/>
        <v>0</v>
      </c>
      <c r="R134" s="12">
        <f t="shared" si="19"/>
        <v>0</v>
      </c>
      <c r="S134" s="57"/>
      <c r="T134" s="15">
        <v>0.04</v>
      </c>
      <c r="U134" s="15">
        <f t="shared" si="20"/>
        <v>0</v>
      </c>
    </row>
    <row r="135" spans="1:23" x14ac:dyDescent="0.2">
      <c r="A135" s="36" t="s">
        <v>218</v>
      </c>
      <c r="B135" s="36" t="s">
        <v>163</v>
      </c>
      <c r="C135" s="31" t="s">
        <v>219</v>
      </c>
      <c r="D135" s="36" t="s">
        <v>277</v>
      </c>
      <c r="E135" s="12">
        <v>25</v>
      </c>
      <c r="F135" s="12">
        <v>750</v>
      </c>
      <c r="G135" s="12">
        <v>10</v>
      </c>
      <c r="H135" s="12">
        <v>50</v>
      </c>
      <c r="I135" s="12"/>
      <c r="J135" s="12"/>
      <c r="K135" s="12"/>
      <c r="L135" s="12"/>
      <c r="M135" s="12">
        <v>100</v>
      </c>
      <c r="N135" s="12"/>
      <c r="O135" s="12"/>
      <c r="P135" s="13"/>
      <c r="Q135" s="12">
        <f t="shared" si="18"/>
        <v>100</v>
      </c>
      <c r="R135" s="12">
        <f t="shared" si="19"/>
        <v>2</v>
      </c>
      <c r="S135" s="57"/>
      <c r="T135" s="15">
        <v>0.04</v>
      </c>
      <c r="U135" s="15">
        <f t="shared" si="20"/>
        <v>0.08</v>
      </c>
    </row>
    <row r="136" spans="1:23" x14ac:dyDescent="0.2">
      <c r="A136" s="11" t="s">
        <v>132</v>
      </c>
      <c r="B136" s="11" t="s">
        <v>133</v>
      </c>
      <c r="C136" s="11" t="s">
        <v>132</v>
      </c>
      <c r="D136" s="11" t="s">
        <v>275</v>
      </c>
      <c r="E136" s="12">
        <v>25</v>
      </c>
      <c r="F136" s="12">
        <v>900</v>
      </c>
      <c r="G136" s="12">
        <v>10</v>
      </c>
      <c r="H136" s="12">
        <v>50</v>
      </c>
      <c r="I136" s="12"/>
      <c r="J136" s="12"/>
      <c r="K136" s="12"/>
      <c r="L136" s="12"/>
      <c r="M136" s="12">
        <v>500</v>
      </c>
      <c r="N136" s="12"/>
      <c r="O136" s="12"/>
      <c r="P136" s="13"/>
      <c r="Q136" s="12">
        <f t="shared" si="18"/>
        <v>500</v>
      </c>
      <c r="R136" s="12">
        <f t="shared" si="19"/>
        <v>10</v>
      </c>
      <c r="S136" s="57"/>
      <c r="T136" s="15">
        <v>0.06</v>
      </c>
      <c r="U136" s="15">
        <f t="shared" si="20"/>
        <v>0.6</v>
      </c>
    </row>
    <row r="137" spans="1:23" x14ac:dyDescent="0.2">
      <c r="A137" s="36" t="s">
        <v>264</v>
      </c>
      <c r="B137" s="36" t="s">
        <v>133</v>
      </c>
      <c r="C137" s="31" t="s">
        <v>265</v>
      </c>
      <c r="D137" s="36" t="s">
        <v>277</v>
      </c>
      <c r="E137" s="12">
        <v>25</v>
      </c>
      <c r="F137" s="12">
        <v>900</v>
      </c>
      <c r="G137" s="12">
        <v>10</v>
      </c>
      <c r="H137" s="12">
        <v>50</v>
      </c>
      <c r="I137" s="12"/>
      <c r="J137" s="12"/>
      <c r="K137" s="12"/>
      <c r="L137" s="12"/>
      <c r="M137" s="12"/>
      <c r="N137" s="12"/>
      <c r="O137" s="12"/>
      <c r="P137" s="13"/>
      <c r="Q137" s="12">
        <f t="shared" si="18"/>
        <v>0</v>
      </c>
      <c r="R137" s="12">
        <f t="shared" si="19"/>
        <v>0</v>
      </c>
      <c r="S137" s="57"/>
      <c r="T137" s="15">
        <v>0.06</v>
      </c>
      <c r="U137" s="15">
        <f t="shared" si="20"/>
        <v>0</v>
      </c>
    </row>
    <row r="138" spans="1:23" x14ac:dyDescent="0.2">
      <c r="A138" s="11" t="s">
        <v>134</v>
      </c>
      <c r="B138" s="11" t="s">
        <v>135</v>
      </c>
      <c r="C138" s="11" t="s">
        <v>134</v>
      </c>
      <c r="D138" s="11" t="s">
        <v>275</v>
      </c>
      <c r="E138" s="12">
        <v>25</v>
      </c>
      <c r="F138" s="12">
        <v>1200</v>
      </c>
      <c r="G138" s="12">
        <v>10</v>
      </c>
      <c r="H138" s="12">
        <v>50</v>
      </c>
      <c r="I138" s="12"/>
      <c r="J138" s="12"/>
      <c r="K138" s="12"/>
      <c r="L138" s="12"/>
      <c r="M138" s="12"/>
      <c r="N138" s="12"/>
      <c r="O138" s="12"/>
      <c r="P138" s="13"/>
      <c r="Q138" s="12">
        <f t="shared" si="18"/>
        <v>0</v>
      </c>
      <c r="R138" s="12">
        <f t="shared" si="19"/>
        <v>0</v>
      </c>
      <c r="S138" s="57"/>
      <c r="T138" s="15">
        <v>0.08</v>
      </c>
      <c r="U138" s="15">
        <f t="shared" si="20"/>
        <v>0</v>
      </c>
    </row>
    <row r="139" spans="1:23" x14ac:dyDescent="0.2">
      <c r="A139" s="26" t="s">
        <v>451</v>
      </c>
      <c r="B139" s="36" t="s">
        <v>135</v>
      </c>
      <c r="C139" s="26">
        <v>90445810</v>
      </c>
      <c r="D139" s="36" t="s">
        <v>277</v>
      </c>
      <c r="E139" s="12" t="s">
        <v>63</v>
      </c>
      <c r="F139" s="12">
        <v>1200</v>
      </c>
      <c r="G139" s="12">
        <v>10</v>
      </c>
      <c r="H139" s="12">
        <v>50</v>
      </c>
      <c r="I139" s="12"/>
      <c r="J139" s="12"/>
      <c r="K139" s="12"/>
      <c r="L139" s="12"/>
      <c r="M139" s="12">
        <v>100</v>
      </c>
      <c r="N139" s="12"/>
      <c r="O139" s="12"/>
      <c r="P139" s="13"/>
      <c r="Q139" s="12">
        <f t="shared" si="18"/>
        <v>100</v>
      </c>
      <c r="R139" s="12">
        <f t="shared" si="19"/>
        <v>2</v>
      </c>
      <c r="S139" s="57"/>
      <c r="T139" s="15">
        <v>0.08</v>
      </c>
      <c r="U139" s="15">
        <f t="shared" si="20"/>
        <v>0.16</v>
      </c>
    </row>
    <row r="140" spans="1:23" x14ac:dyDescent="0.2">
      <c r="A140" s="11" t="s">
        <v>238</v>
      </c>
      <c r="B140" s="11" t="s">
        <v>239</v>
      </c>
      <c r="C140" s="11" t="s">
        <v>238</v>
      </c>
      <c r="D140" s="11" t="s">
        <v>275</v>
      </c>
      <c r="E140" s="12">
        <v>25</v>
      </c>
      <c r="F140" s="12">
        <v>1524</v>
      </c>
      <c r="G140" s="12">
        <v>10</v>
      </c>
      <c r="H140" s="12">
        <v>50</v>
      </c>
      <c r="I140" s="12"/>
      <c r="J140" s="12"/>
      <c r="K140" s="12"/>
      <c r="L140" s="12"/>
      <c r="M140" s="12"/>
      <c r="N140" s="12"/>
      <c r="O140" s="12"/>
      <c r="P140" s="13"/>
      <c r="Q140" s="12">
        <f t="shared" si="18"/>
        <v>0</v>
      </c>
      <c r="R140" s="12">
        <f t="shared" si="19"/>
        <v>0</v>
      </c>
      <c r="S140" s="57"/>
      <c r="T140" s="15">
        <v>0.08</v>
      </c>
      <c r="U140" s="15">
        <f t="shared" si="20"/>
        <v>0</v>
      </c>
    </row>
    <row r="141" spans="1:23" x14ac:dyDescent="0.2">
      <c r="A141" s="11" t="s">
        <v>164</v>
      </c>
      <c r="B141" s="11" t="s">
        <v>165</v>
      </c>
      <c r="C141" s="11" t="s">
        <v>164</v>
      </c>
      <c r="D141" s="11" t="s">
        <v>275</v>
      </c>
      <c r="E141" s="12">
        <v>25</v>
      </c>
      <c r="F141" s="12">
        <v>1800</v>
      </c>
      <c r="G141" s="12">
        <v>10</v>
      </c>
      <c r="H141" s="12">
        <v>50</v>
      </c>
      <c r="I141" s="12"/>
      <c r="J141" s="12"/>
      <c r="K141" s="12"/>
      <c r="L141" s="12"/>
      <c r="M141" s="12"/>
      <c r="N141" s="12"/>
      <c r="O141" s="12"/>
      <c r="P141" s="13"/>
      <c r="Q141" s="12">
        <f t="shared" si="18"/>
        <v>0</v>
      </c>
      <c r="R141" s="12">
        <f t="shared" si="19"/>
        <v>0</v>
      </c>
      <c r="S141" s="57"/>
      <c r="T141" s="15">
        <v>0.12</v>
      </c>
      <c r="U141" s="15">
        <f t="shared" si="20"/>
        <v>0</v>
      </c>
    </row>
    <row r="142" spans="1:23" x14ac:dyDescent="0.2">
      <c r="A142" s="36" t="s">
        <v>227</v>
      </c>
      <c r="B142" s="36" t="s">
        <v>165</v>
      </c>
      <c r="C142" s="36">
        <v>90445900</v>
      </c>
      <c r="D142" s="36" t="s">
        <v>277</v>
      </c>
      <c r="E142" s="12">
        <v>25</v>
      </c>
      <c r="F142" s="12">
        <v>1800</v>
      </c>
      <c r="G142" s="12">
        <v>10</v>
      </c>
      <c r="H142" s="12">
        <v>50</v>
      </c>
      <c r="I142" s="12"/>
      <c r="J142" s="12"/>
      <c r="K142" s="12"/>
      <c r="L142" s="12"/>
      <c r="M142" s="12"/>
      <c r="N142" s="12"/>
      <c r="O142" s="12"/>
      <c r="P142" s="13"/>
      <c r="Q142" s="12">
        <f t="shared" si="18"/>
        <v>0</v>
      </c>
      <c r="R142" s="12">
        <f t="shared" si="19"/>
        <v>0</v>
      </c>
      <c r="S142" s="57"/>
      <c r="T142" s="15">
        <v>0.12</v>
      </c>
      <c r="U142" s="15">
        <f t="shared" si="20"/>
        <v>0</v>
      </c>
      <c r="V142" s="43"/>
    </row>
    <row r="143" spans="1:23" x14ac:dyDescent="0.2">
      <c r="A143" s="36" t="s">
        <v>301</v>
      </c>
      <c r="B143" s="36" t="s">
        <v>302</v>
      </c>
      <c r="C143" s="36">
        <v>90446000</v>
      </c>
      <c r="D143" s="36" t="s">
        <v>277</v>
      </c>
      <c r="E143" s="12">
        <v>25</v>
      </c>
      <c r="F143" s="12">
        <v>2400</v>
      </c>
      <c r="G143" s="12">
        <v>10</v>
      </c>
      <c r="H143" s="12">
        <v>50</v>
      </c>
      <c r="I143" s="12"/>
      <c r="J143" s="12"/>
      <c r="K143" s="12"/>
      <c r="L143" s="12"/>
      <c r="M143" s="12"/>
      <c r="N143" s="12"/>
      <c r="O143" s="12"/>
      <c r="P143" s="13"/>
      <c r="Q143" s="12">
        <f t="shared" si="18"/>
        <v>0</v>
      </c>
      <c r="R143" s="12">
        <f t="shared" si="19"/>
        <v>0</v>
      </c>
      <c r="S143" s="57"/>
      <c r="T143" s="15">
        <v>0.12</v>
      </c>
      <c r="U143" s="15">
        <f t="shared" si="20"/>
        <v>0</v>
      </c>
      <c r="V143" s="43"/>
    </row>
    <row r="144" spans="1:23" x14ac:dyDescent="0.2">
      <c r="A144" s="305"/>
      <c r="B144" s="305"/>
      <c r="C144" s="305"/>
      <c r="D144" s="305"/>
      <c r="E144" s="305"/>
      <c r="F144" s="305"/>
      <c r="G144" s="305"/>
      <c r="H144" s="305"/>
      <c r="I144" s="36">
        <f t="shared" ref="I144:R144" si="21">SUBTOTAL(9,I5:I143)</f>
        <v>14350</v>
      </c>
      <c r="J144" s="36">
        <f t="shared" si="21"/>
        <v>37280</v>
      </c>
      <c r="K144" s="36">
        <f t="shared" si="21"/>
        <v>32250</v>
      </c>
      <c r="L144" s="36">
        <f>SUBTOTAL(9,L5:L143)</f>
        <v>8770</v>
      </c>
      <c r="M144" s="36">
        <f t="shared" ref="M144:O144" si="22">SUBTOTAL(9,M5:M143)</f>
        <v>11670</v>
      </c>
      <c r="N144" s="36">
        <f t="shared" si="22"/>
        <v>5600</v>
      </c>
      <c r="O144" s="36">
        <f t="shared" si="22"/>
        <v>10170</v>
      </c>
      <c r="P144" s="36">
        <f t="shared" si="21"/>
        <v>0</v>
      </c>
      <c r="Q144" s="36">
        <f t="shared" si="21"/>
        <v>120090</v>
      </c>
      <c r="R144" s="36">
        <f t="shared" si="21"/>
        <v>1461</v>
      </c>
      <c r="S144" s="59"/>
      <c r="T144" s="12"/>
      <c r="U144" s="36">
        <f>SUBTOTAL(9,U5:U143)</f>
        <v>94.98</v>
      </c>
      <c r="V144" s="3">
        <f>SUM(V13:V143)</f>
        <v>79.400000000000006</v>
      </c>
      <c r="W144" s="3">
        <f>SUM(W13:W143)</f>
        <v>99.999999999999986</v>
      </c>
    </row>
    <row r="145" spans="1:21" x14ac:dyDescent="0.2">
      <c r="A145" s="305"/>
      <c r="B145" s="305"/>
      <c r="C145" s="305"/>
      <c r="D145" s="305"/>
      <c r="E145" s="305"/>
      <c r="F145" s="305"/>
      <c r="G145" s="305"/>
      <c r="H145" s="305"/>
      <c r="I145" s="36">
        <v>149</v>
      </c>
      <c r="J145" s="36">
        <v>471</v>
      </c>
      <c r="K145" s="36">
        <v>382</v>
      </c>
      <c r="L145" s="36">
        <v>118</v>
      </c>
      <c r="M145" s="36">
        <v>189</v>
      </c>
      <c r="N145" s="36">
        <v>28</v>
      </c>
      <c r="O145" s="36">
        <v>124</v>
      </c>
      <c r="P145" s="36"/>
      <c r="Q145" s="36"/>
      <c r="R145" s="36">
        <f>SUM(I145:P145)</f>
        <v>1461</v>
      </c>
      <c r="U145" s="3">
        <f>U144/30</f>
        <v>3.1659999999999999</v>
      </c>
    </row>
    <row r="146" spans="1:21" x14ac:dyDescent="0.2">
      <c r="A146" s="305"/>
      <c r="B146" s="305"/>
      <c r="C146" s="305"/>
      <c r="D146" s="305"/>
      <c r="E146" s="305"/>
      <c r="F146" s="305"/>
      <c r="G146" s="305"/>
      <c r="H146" s="305"/>
      <c r="I146" s="36">
        <v>8.24</v>
      </c>
      <c r="J146" s="36">
        <v>28.53</v>
      </c>
      <c r="K146" s="36">
        <v>24.8</v>
      </c>
      <c r="L146" s="36">
        <v>9.16</v>
      </c>
      <c r="M146" s="36">
        <v>13.36</v>
      </c>
      <c r="N146" s="36">
        <v>2</v>
      </c>
      <c r="O146" s="36">
        <v>8.89</v>
      </c>
      <c r="P146" s="36"/>
      <c r="Q146" s="36"/>
      <c r="R146" s="36">
        <f>SUM(I146:P146)</f>
        <v>94.98</v>
      </c>
    </row>
    <row r="147" spans="1:21" x14ac:dyDescent="0.2">
      <c r="A147" s="34"/>
      <c r="B147" s="34"/>
      <c r="C147" s="34"/>
      <c r="D147" s="34"/>
      <c r="E147" s="34"/>
      <c r="F147" s="34"/>
      <c r="G147" s="34"/>
      <c r="H147" s="34"/>
    </row>
    <row r="148" spans="1:21" x14ac:dyDescent="0.2">
      <c r="A148" s="28" t="s">
        <v>136</v>
      </c>
      <c r="B148" s="28" t="s">
        <v>136</v>
      </c>
      <c r="C148" s="30"/>
      <c r="D148" s="30"/>
      <c r="E148" s="8" t="s">
        <v>10</v>
      </c>
      <c r="F148" s="8" t="s">
        <v>137</v>
      </c>
      <c r="G148" s="300" t="s">
        <v>138</v>
      </c>
      <c r="H148" s="301"/>
      <c r="I148" s="20"/>
      <c r="J148" s="20"/>
      <c r="K148" s="20"/>
      <c r="L148" s="20"/>
      <c r="M148" s="20"/>
      <c r="N148" s="20"/>
      <c r="O148" s="20"/>
      <c r="P148" s="20"/>
      <c r="Q148" s="12"/>
      <c r="R148" s="12"/>
      <c r="S148" s="35"/>
      <c r="T148" s="12"/>
      <c r="U148" s="15"/>
    </row>
    <row r="149" spans="1:21" x14ac:dyDescent="0.2">
      <c r="A149" s="36"/>
      <c r="B149" s="36"/>
      <c r="C149" s="36"/>
      <c r="D149" s="36"/>
      <c r="E149" s="8"/>
      <c r="F149" s="8"/>
      <c r="G149" s="8" t="s">
        <v>139</v>
      </c>
      <c r="H149" s="8" t="s">
        <v>140</v>
      </c>
      <c r="I149" s="8" t="s">
        <v>140</v>
      </c>
      <c r="J149" s="8" t="s">
        <v>140</v>
      </c>
      <c r="K149" s="8" t="s">
        <v>140</v>
      </c>
      <c r="L149" s="8" t="s">
        <v>140</v>
      </c>
      <c r="M149" s="8" t="s">
        <v>140</v>
      </c>
      <c r="N149" s="8"/>
      <c r="O149" s="8"/>
      <c r="P149" s="8" t="s">
        <v>140</v>
      </c>
      <c r="Q149" s="36" t="s">
        <v>140</v>
      </c>
      <c r="R149" s="36" t="s">
        <v>12</v>
      </c>
      <c r="S149" s="37"/>
      <c r="T149" s="12"/>
      <c r="U149" s="15"/>
    </row>
    <row r="150" spans="1:21" x14ac:dyDescent="0.2">
      <c r="A150" s="38" t="s">
        <v>142</v>
      </c>
      <c r="B150" s="38" t="s">
        <v>143</v>
      </c>
      <c r="C150" s="38" t="s">
        <v>142</v>
      </c>
      <c r="D150" s="38" t="s">
        <v>142</v>
      </c>
      <c r="E150" s="12">
        <v>13</v>
      </c>
      <c r="F150" s="12">
        <v>25</v>
      </c>
      <c r="G150" s="12">
        <v>5</v>
      </c>
      <c r="H150" s="12">
        <v>125</v>
      </c>
      <c r="I150" s="12"/>
      <c r="J150" s="12"/>
      <c r="K150" s="12"/>
      <c r="L150" s="12"/>
      <c r="M150" s="12"/>
      <c r="N150" s="12"/>
      <c r="O150" s="12"/>
      <c r="P150" s="12"/>
      <c r="Q150" s="12">
        <f>SUM(I150:P150)</f>
        <v>0</v>
      </c>
      <c r="R150" s="12">
        <f>$Q150/$H150</f>
        <v>0</v>
      </c>
      <c r="S150" s="39"/>
      <c r="T150" s="15">
        <v>0.09</v>
      </c>
      <c r="U150" s="15">
        <f>$R150*$T150</f>
        <v>0</v>
      </c>
    </row>
    <row r="151" spans="1:21" x14ac:dyDescent="0.2">
      <c r="A151" s="38" t="s">
        <v>144</v>
      </c>
      <c r="B151" s="38" t="s">
        <v>145</v>
      </c>
      <c r="C151" s="38" t="s">
        <v>144</v>
      </c>
      <c r="D151" s="38" t="s">
        <v>144</v>
      </c>
      <c r="E151" s="12">
        <v>19</v>
      </c>
      <c r="F151" s="12">
        <v>25</v>
      </c>
      <c r="G151" s="12">
        <v>5</v>
      </c>
      <c r="H151" s="12">
        <v>125</v>
      </c>
      <c r="I151" s="12"/>
      <c r="J151" s="12"/>
      <c r="K151" s="12"/>
      <c r="L151" s="12"/>
      <c r="M151" s="12"/>
      <c r="N151" s="12"/>
      <c r="O151" s="12"/>
      <c r="P151" s="12"/>
      <c r="Q151" s="12">
        <f>SUM(I151:P151)</f>
        <v>0</v>
      </c>
      <c r="R151" s="12">
        <f>$Q151/$H151</f>
        <v>0</v>
      </c>
      <c r="S151" s="39"/>
      <c r="T151" s="15">
        <v>0.15</v>
      </c>
      <c r="U151" s="15">
        <f>$R151*$T151</f>
        <v>0</v>
      </c>
    </row>
    <row r="152" spans="1:21" x14ac:dyDescent="0.2">
      <c r="B152" s="3"/>
      <c r="I152" s="36">
        <f t="shared" ref="I152:P152" si="23">SUM(I150:I151)</f>
        <v>0</v>
      </c>
      <c r="J152" s="36">
        <f t="shared" si="23"/>
        <v>0</v>
      </c>
      <c r="K152" s="36">
        <f t="shared" si="23"/>
        <v>0</v>
      </c>
      <c r="L152" s="36">
        <f t="shared" si="23"/>
        <v>0</v>
      </c>
      <c r="M152" s="36">
        <f t="shared" si="23"/>
        <v>0</v>
      </c>
      <c r="N152" s="36"/>
      <c r="O152" s="36"/>
      <c r="P152" s="36">
        <f t="shared" si="23"/>
        <v>0</v>
      </c>
      <c r="Q152" s="36">
        <f>SUBTOTAL(9,Q150:Q151)</f>
        <v>0</v>
      </c>
      <c r="R152" s="36">
        <f>SUBTOTAL(9,R150:R151)</f>
        <v>0</v>
      </c>
      <c r="S152" s="37"/>
      <c r="T152" s="12"/>
      <c r="U152" s="33">
        <f>SUBTOTAL(9,U150:U151)</f>
        <v>0</v>
      </c>
    </row>
    <row r="153" spans="1:21" x14ac:dyDescent="0.2">
      <c r="B153" s="3"/>
      <c r="I153" s="40"/>
      <c r="J153" s="40"/>
      <c r="K153" s="40"/>
      <c r="L153" s="40"/>
      <c r="M153" s="40"/>
      <c r="N153" s="40"/>
      <c r="O153" s="40"/>
      <c r="P153" s="40"/>
      <c r="Q153" s="36">
        <v>0</v>
      </c>
      <c r="R153" s="36">
        <v>0</v>
      </c>
      <c r="S153" s="35"/>
      <c r="T153" s="12"/>
      <c r="U153" s="33">
        <v>0</v>
      </c>
    </row>
  </sheetData>
  <autoFilter ref="D3:D146"/>
  <mergeCells count="11">
    <mergeCell ref="A109:B109"/>
    <mergeCell ref="A144:H144"/>
    <mergeCell ref="A145:H145"/>
    <mergeCell ref="A146:H146"/>
    <mergeCell ref="G148:H148"/>
    <mergeCell ref="T3:U3"/>
    <mergeCell ref="A1:H1"/>
    <mergeCell ref="A2:D2"/>
    <mergeCell ref="E2:H2"/>
    <mergeCell ref="G3:H3"/>
    <mergeCell ref="Q3:R3"/>
  </mergeCells>
  <conditionalFormatting sqref="A5:O143">
    <cfRule type="expression" dxfId="356" priority="1">
      <formula>MOD(ROW(),2)</formula>
    </cfRule>
  </conditionalFormatting>
  <conditionalFormatting sqref="P5:XFD143">
    <cfRule type="expression" dxfId="355" priority="3">
      <formula>MOD(ROW(),2)</formula>
    </cfRule>
  </conditionalFormatting>
  <conditionalFormatting sqref="Q5:Q143">
    <cfRule type="cellIs" dxfId="354" priority="5" operator="greaterThan">
      <formula>10000</formula>
    </cfRule>
  </conditionalFormatting>
  <conditionalFormatting sqref="Q110:Q143">
    <cfRule type="cellIs" dxfId="353" priority="6" operator="greaterThan">
      <formula>2000</formula>
    </cfRule>
  </conditionalFormatting>
  <conditionalFormatting sqref="U5:U108">
    <cfRule type="cellIs" dxfId="352" priority="4" operator="greaterThan">
      <formula>10</formula>
    </cfRule>
  </conditionalFormatting>
  <conditionalFormatting sqref="U139">
    <cfRule type="cellIs" dxfId="351" priority="2" operator="greaterThan">
      <formula>10</formula>
    </cfRule>
  </conditionalFormatting>
  <pageMargins left="0.25" right="0.25" top="0.75" bottom="0.75" header="0.3" footer="0.3"/>
  <pageSetup paperSize="9" scale="69" fitToHeight="0" orientation="landscape" r:id="rId1"/>
  <headerFooter alignWithMargins="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4">
    <pageSetUpPr fitToPage="1"/>
  </sheetPr>
  <dimension ref="A1:X153"/>
  <sheetViews>
    <sheetView zoomScaleNormal="100" workbookViewId="0">
      <pane xSplit="4" ySplit="4" topLeftCell="E5" activePane="bottomRight" state="frozen"/>
      <selection pane="topRight" activeCell="D1" sqref="D1"/>
      <selection pane="bottomLeft" activeCell="A4" sqref="A4"/>
      <selection pane="bottomRight" activeCell="E5" sqref="E5"/>
    </sheetView>
  </sheetViews>
  <sheetFormatPr defaultColWidth="9.140625" defaultRowHeight="12.75" x14ac:dyDescent="0.2"/>
  <cols>
    <col min="1" max="1" width="12.5703125" style="3" customWidth="1"/>
    <col min="2" max="2" width="14" style="41" customWidth="1"/>
    <col min="3" max="3" width="14" style="3" bestFit="1" customWidth="1"/>
    <col min="4" max="4" width="12.28515625" style="3" customWidth="1"/>
    <col min="5" max="5" width="7.85546875" style="3" customWidth="1"/>
    <col min="6" max="6" width="8.5703125" style="3" customWidth="1"/>
    <col min="7" max="7" width="6.140625" style="3" customWidth="1"/>
    <col min="8" max="8" width="6.42578125" style="3" customWidth="1"/>
    <col min="9" max="16" width="10.140625" style="3" customWidth="1"/>
    <col min="17" max="17" width="8.28515625" style="3" customWidth="1"/>
    <col min="18" max="18" width="10.7109375" style="3" bestFit="1" customWidth="1"/>
    <col min="19" max="19" width="8.28515625" style="3" bestFit="1" customWidth="1"/>
    <col min="20" max="21" width="9.42578125" style="3" customWidth="1"/>
    <col min="22" max="22" width="9.28515625" style="3" customWidth="1"/>
    <col min="23" max="16384" width="9.140625" style="3"/>
  </cols>
  <sheetData>
    <row r="1" spans="1:24" x14ac:dyDescent="0.2">
      <c r="A1" s="303" t="s">
        <v>281</v>
      </c>
      <c r="B1" s="303"/>
      <c r="C1" s="303"/>
      <c r="D1" s="303"/>
      <c r="E1" s="303"/>
      <c r="F1" s="303"/>
      <c r="G1" s="303"/>
      <c r="H1" s="303"/>
      <c r="I1" s="30" t="s">
        <v>469</v>
      </c>
      <c r="J1" s="30" t="s">
        <v>480</v>
      </c>
      <c r="K1" s="30" t="s">
        <v>489</v>
      </c>
      <c r="L1" s="30"/>
      <c r="M1" s="30"/>
      <c r="N1" s="30"/>
      <c r="O1" s="30"/>
      <c r="P1" s="30"/>
      <c r="Q1" s="20"/>
      <c r="R1" s="20"/>
      <c r="S1" s="20"/>
    </row>
    <row r="2" spans="1:24" x14ac:dyDescent="0.2">
      <c r="A2" s="303" t="s">
        <v>490</v>
      </c>
      <c r="B2" s="303"/>
      <c r="C2" s="303"/>
      <c r="D2" s="303"/>
      <c r="E2" s="303"/>
      <c r="F2" s="303"/>
      <c r="G2" s="303"/>
      <c r="H2" s="303"/>
      <c r="I2" s="10"/>
      <c r="J2" s="10"/>
      <c r="K2" s="10"/>
      <c r="L2" s="10"/>
      <c r="M2" s="10"/>
      <c r="N2" s="10"/>
      <c r="O2" s="10"/>
      <c r="P2" s="10"/>
      <c r="Q2" s="8"/>
      <c r="R2" s="8"/>
      <c r="S2" s="8"/>
      <c r="T2" s="29"/>
      <c r="U2" s="29"/>
      <c r="V2" s="30"/>
    </row>
    <row r="3" spans="1:24" x14ac:dyDescent="0.2">
      <c r="A3" s="8" t="s">
        <v>0</v>
      </c>
      <c r="B3" s="8" t="s">
        <v>1</v>
      </c>
      <c r="C3" s="8" t="s">
        <v>2</v>
      </c>
      <c r="D3" s="8" t="s">
        <v>274</v>
      </c>
      <c r="E3" s="8" t="s">
        <v>3</v>
      </c>
      <c r="F3" s="8" t="s">
        <v>4</v>
      </c>
      <c r="G3" s="302" t="s">
        <v>5</v>
      </c>
      <c r="H3" s="302"/>
      <c r="I3" s="31" t="s">
        <v>449</v>
      </c>
      <c r="J3" s="31" t="s">
        <v>457</v>
      </c>
      <c r="K3" s="31" t="s">
        <v>460</v>
      </c>
      <c r="L3" s="31" t="s">
        <v>465</v>
      </c>
      <c r="M3" s="31" t="s">
        <v>472</v>
      </c>
      <c r="N3" s="31" t="s">
        <v>482</v>
      </c>
      <c r="O3" s="31" t="s">
        <v>485</v>
      </c>
      <c r="P3" s="31" t="s">
        <v>491</v>
      </c>
      <c r="Q3" s="36"/>
      <c r="R3" s="302" t="s">
        <v>6</v>
      </c>
      <c r="S3" s="302"/>
      <c r="T3" s="55"/>
      <c r="U3" s="300" t="s">
        <v>7</v>
      </c>
      <c r="V3" s="301"/>
    </row>
    <row r="4" spans="1:24" x14ac:dyDescent="0.2">
      <c r="A4" s="36" t="s">
        <v>8</v>
      </c>
      <c r="B4" s="36"/>
      <c r="C4" s="36"/>
      <c r="D4" s="36"/>
      <c r="E4" s="7" t="s">
        <v>9</v>
      </c>
      <c r="F4" s="36" t="s">
        <v>10</v>
      </c>
      <c r="G4" s="8" t="s">
        <v>11</v>
      </c>
      <c r="H4" s="8" t="s">
        <v>12</v>
      </c>
      <c r="I4" s="36" t="s">
        <v>450</v>
      </c>
      <c r="J4" s="36" t="s">
        <v>458</v>
      </c>
      <c r="K4" s="36" t="s">
        <v>461</v>
      </c>
      <c r="L4" s="36" t="s">
        <v>466</v>
      </c>
      <c r="M4" s="36" t="s">
        <v>473</v>
      </c>
      <c r="N4" s="36" t="s">
        <v>483</v>
      </c>
      <c r="O4" s="36" t="s">
        <v>486</v>
      </c>
      <c r="P4" s="36" t="s">
        <v>492</v>
      </c>
      <c r="Q4" s="36"/>
      <c r="R4" s="8" t="s">
        <v>13</v>
      </c>
      <c r="S4" s="8" t="s">
        <v>12</v>
      </c>
      <c r="T4" s="56"/>
      <c r="U4" s="10" t="s">
        <v>14</v>
      </c>
      <c r="V4" s="10" t="s">
        <v>15</v>
      </c>
    </row>
    <row r="5" spans="1:24" x14ac:dyDescent="0.2">
      <c r="A5" s="11" t="s">
        <v>383</v>
      </c>
      <c r="B5" s="11" t="s">
        <v>384</v>
      </c>
      <c r="C5" s="11" t="s">
        <v>383</v>
      </c>
      <c r="D5" s="11" t="s">
        <v>275</v>
      </c>
      <c r="E5" s="12">
        <v>15</v>
      </c>
      <c r="F5" s="12">
        <v>225</v>
      </c>
      <c r="G5" s="12">
        <v>10</v>
      </c>
      <c r="H5" s="12">
        <v>400</v>
      </c>
      <c r="I5" s="12"/>
      <c r="J5" s="12"/>
      <c r="K5" s="12"/>
      <c r="L5" s="12"/>
      <c r="M5" s="12"/>
      <c r="N5" s="12"/>
      <c r="O5" s="12"/>
      <c r="P5" s="12"/>
      <c r="Q5" s="13"/>
      <c r="R5" s="12">
        <f t="shared" ref="R5:R19" si="0">SUM(I5:Q5)</f>
        <v>0</v>
      </c>
      <c r="S5" s="12">
        <f t="shared" ref="S5:S19" si="1">$R5/$H5</f>
        <v>0</v>
      </c>
      <c r="T5" s="57"/>
      <c r="U5" s="15">
        <v>0.06</v>
      </c>
      <c r="V5" s="15">
        <f t="shared" ref="V5:V19" si="2">$S5*$U5</f>
        <v>0</v>
      </c>
      <c r="W5" s="43">
        <f>SUM(V5:V19)</f>
        <v>20.759999999999998</v>
      </c>
      <c r="X5" s="3">
        <f>W5*100/$W$144</f>
        <v>20.770385192596297</v>
      </c>
    </row>
    <row r="6" spans="1:24" x14ac:dyDescent="0.2">
      <c r="A6" s="11" t="s">
        <v>385</v>
      </c>
      <c r="B6" s="11" t="s">
        <v>386</v>
      </c>
      <c r="C6" s="11" t="s">
        <v>385</v>
      </c>
      <c r="D6" s="11" t="s">
        <v>275</v>
      </c>
      <c r="E6" s="12">
        <v>15</v>
      </c>
      <c r="F6" s="12">
        <v>300</v>
      </c>
      <c r="G6" s="12">
        <v>10</v>
      </c>
      <c r="H6" s="12">
        <v>300</v>
      </c>
      <c r="I6" s="12"/>
      <c r="J6" s="12"/>
      <c r="K6" s="12"/>
      <c r="L6" s="12"/>
      <c r="M6" s="12"/>
      <c r="N6" s="12"/>
      <c r="O6" s="12"/>
      <c r="P6" s="12"/>
      <c r="Q6" s="13"/>
      <c r="R6" s="12">
        <f t="shared" si="0"/>
        <v>0</v>
      </c>
      <c r="S6" s="12">
        <f t="shared" si="1"/>
        <v>0</v>
      </c>
      <c r="T6" s="57"/>
      <c r="U6" s="15">
        <v>0.06</v>
      </c>
      <c r="V6" s="15">
        <f t="shared" si="2"/>
        <v>0</v>
      </c>
      <c r="W6" s="43"/>
    </row>
    <row r="7" spans="1:24" x14ac:dyDescent="0.2">
      <c r="A7" s="36" t="s">
        <v>387</v>
      </c>
      <c r="B7" s="36" t="s">
        <v>259</v>
      </c>
      <c r="C7" s="31" t="s">
        <v>388</v>
      </c>
      <c r="D7" s="36" t="s">
        <v>277</v>
      </c>
      <c r="E7" s="12" t="s">
        <v>167</v>
      </c>
      <c r="F7" s="12">
        <v>300</v>
      </c>
      <c r="G7" s="12">
        <v>10</v>
      </c>
      <c r="H7" s="12">
        <v>300</v>
      </c>
      <c r="I7" s="12"/>
      <c r="J7" s="12"/>
      <c r="K7" s="12"/>
      <c r="L7" s="12"/>
      <c r="M7" s="12"/>
      <c r="N7" s="12"/>
      <c r="O7" s="12"/>
      <c r="P7" s="12"/>
      <c r="Q7" s="13"/>
      <c r="R7" s="12">
        <f t="shared" si="0"/>
        <v>0</v>
      </c>
      <c r="S7" s="12">
        <f t="shared" si="1"/>
        <v>0</v>
      </c>
      <c r="T7" s="57"/>
      <c r="U7" s="15">
        <v>0.06</v>
      </c>
      <c r="V7" s="15">
        <f t="shared" si="2"/>
        <v>0</v>
      </c>
      <c r="W7" s="43"/>
    </row>
    <row r="8" spans="1:24" x14ac:dyDescent="0.2">
      <c r="A8" s="11" t="s">
        <v>258</v>
      </c>
      <c r="B8" s="11" t="s">
        <v>259</v>
      </c>
      <c r="C8" s="11" t="s">
        <v>258</v>
      </c>
      <c r="D8" s="11" t="s">
        <v>275</v>
      </c>
      <c r="E8" s="12">
        <v>15</v>
      </c>
      <c r="F8" s="12">
        <v>375</v>
      </c>
      <c r="G8" s="12">
        <v>10</v>
      </c>
      <c r="H8" s="12">
        <v>200</v>
      </c>
      <c r="I8" s="12"/>
      <c r="J8" s="12"/>
      <c r="K8" s="12"/>
      <c r="L8" s="12"/>
      <c r="M8" s="12"/>
      <c r="N8" s="12"/>
      <c r="O8" s="12"/>
      <c r="P8" s="12"/>
      <c r="Q8" s="13"/>
      <c r="R8" s="12">
        <f t="shared" si="0"/>
        <v>0</v>
      </c>
      <c r="S8" s="12">
        <f t="shared" si="1"/>
        <v>0</v>
      </c>
      <c r="T8" s="57"/>
      <c r="U8" s="15">
        <v>0.06</v>
      </c>
      <c r="V8" s="15">
        <f t="shared" si="2"/>
        <v>0</v>
      </c>
      <c r="W8" s="43"/>
    </row>
    <row r="9" spans="1:24" x14ac:dyDescent="0.2">
      <c r="A9" s="11" t="s">
        <v>26</v>
      </c>
      <c r="B9" s="11" t="s">
        <v>27</v>
      </c>
      <c r="C9" s="11" t="s">
        <v>26</v>
      </c>
      <c r="D9" s="11" t="s">
        <v>275</v>
      </c>
      <c r="E9" s="12">
        <v>15</v>
      </c>
      <c r="F9" s="12">
        <v>457</v>
      </c>
      <c r="G9" s="12">
        <v>10</v>
      </c>
      <c r="H9" s="12">
        <v>200</v>
      </c>
      <c r="I9" s="12">
        <v>1200</v>
      </c>
      <c r="J9" s="12">
        <v>5000</v>
      </c>
      <c r="K9" s="12">
        <v>5000</v>
      </c>
      <c r="L9" s="12">
        <v>5000</v>
      </c>
      <c r="M9" s="12"/>
      <c r="N9" s="12"/>
      <c r="O9" s="12"/>
      <c r="P9" s="12"/>
      <c r="Q9" s="13"/>
      <c r="R9" s="12">
        <f t="shared" si="0"/>
        <v>16200</v>
      </c>
      <c r="S9" s="12">
        <f t="shared" si="1"/>
        <v>81</v>
      </c>
      <c r="T9" s="57"/>
      <c r="U9" s="15">
        <v>0.05</v>
      </c>
      <c r="V9" s="15">
        <f t="shared" si="2"/>
        <v>4.05</v>
      </c>
    </row>
    <row r="10" spans="1:24" x14ac:dyDescent="0.2">
      <c r="A10" s="36" t="s">
        <v>169</v>
      </c>
      <c r="B10" s="36" t="s">
        <v>27</v>
      </c>
      <c r="C10" s="36">
        <v>90441400</v>
      </c>
      <c r="D10" s="36" t="s">
        <v>277</v>
      </c>
      <c r="E10" s="12" t="s">
        <v>167</v>
      </c>
      <c r="F10" s="12">
        <v>450</v>
      </c>
      <c r="G10" s="12">
        <v>10</v>
      </c>
      <c r="H10" s="12">
        <v>200</v>
      </c>
      <c r="I10" s="12"/>
      <c r="J10" s="12">
        <v>2000</v>
      </c>
      <c r="K10" s="12">
        <v>1000</v>
      </c>
      <c r="L10" s="12">
        <v>1000</v>
      </c>
      <c r="M10" s="12"/>
      <c r="N10" s="12"/>
      <c r="O10" s="12"/>
      <c r="P10" s="12"/>
      <c r="Q10" s="13"/>
      <c r="R10" s="12">
        <f t="shared" si="0"/>
        <v>4000</v>
      </c>
      <c r="S10" s="12">
        <f t="shared" si="1"/>
        <v>20</v>
      </c>
      <c r="T10" s="57"/>
      <c r="U10" s="15">
        <v>0.05</v>
      </c>
      <c r="V10" s="15">
        <f t="shared" si="2"/>
        <v>1</v>
      </c>
    </row>
    <row r="11" spans="1:24" x14ac:dyDescent="0.2">
      <c r="A11" s="11" t="s">
        <v>24</v>
      </c>
      <c r="B11" s="11" t="s">
        <v>25</v>
      </c>
      <c r="C11" s="11" t="s">
        <v>24</v>
      </c>
      <c r="D11" s="11" t="s">
        <v>275</v>
      </c>
      <c r="E11" s="12">
        <v>15</v>
      </c>
      <c r="F11" s="12">
        <v>610</v>
      </c>
      <c r="G11" s="12">
        <v>10</v>
      </c>
      <c r="H11" s="12">
        <v>100</v>
      </c>
      <c r="I11" s="12">
        <v>3400</v>
      </c>
      <c r="J11" s="12">
        <v>5000</v>
      </c>
      <c r="K11" s="12">
        <v>5000</v>
      </c>
      <c r="L11" s="12">
        <v>3000</v>
      </c>
      <c r="M11" s="12"/>
      <c r="N11" s="12"/>
      <c r="O11" s="12"/>
      <c r="P11" s="12"/>
      <c r="Q11" s="13"/>
      <c r="R11" s="12">
        <f t="shared" si="0"/>
        <v>16400</v>
      </c>
      <c r="S11" s="12">
        <f t="shared" si="1"/>
        <v>164</v>
      </c>
      <c r="T11" s="57"/>
      <c r="U11" s="15">
        <v>0.04</v>
      </c>
      <c r="V11" s="15">
        <f t="shared" si="2"/>
        <v>6.5600000000000005</v>
      </c>
    </row>
    <row r="12" spans="1:24" x14ac:dyDescent="0.2">
      <c r="A12" s="36" t="s">
        <v>168</v>
      </c>
      <c r="B12" s="36" t="s">
        <v>25</v>
      </c>
      <c r="C12" s="36">
        <v>90441600</v>
      </c>
      <c r="D12" s="36" t="s">
        <v>277</v>
      </c>
      <c r="E12" s="12" t="s">
        <v>167</v>
      </c>
      <c r="F12" s="12">
        <v>600</v>
      </c>
      <c r="G12" s="12">
        <v>10</v>
      </c>
      <c r="H12" s="12">
        <v>100</v>
      </c>
      <c r="I12" s="12"/>
      <c r="J12" s="12">
        <v>2000</v>
      </c>
      <c r="K12" s="12">
        <v>1000</v>
      </c>
      <c r="L12" s="12"/>
      <c r="M12" s="12"/>
      <c r="N12" s="12"/>
      <c r="O12" s="12"/>
      <c r="P12" s="12"/>
      <c r="Q12" s="13"/>
      <c r="R12" s="12">
        <f t="shared" si="0"/>
        <v>3000</v>
      </c>
      <c r="S12" s="12">
        <f t="shared" si="1"/>
        <v>30</v>
      </c>
      <c r="T12" s="57"/>
      <c r="U12" s="15">
        <v>0.04</v>
      </c>
      <c r="V12" s="15">
        <f t="shared" si="2"/>
        <v>1.2</v>
      </c>
    </row>
    <row r="13" spans="1:24" x14ac:dyDescent="0.2">
      <c r="A13" s="11" t="s">
        <v>150</v>
      </c>
      <c r="B13" s="11" t="s">
        <v>151</v>
      </c>
      <c r="C13" s="11" t="s">
        <v>150</v>
      </c>
      <c r="D13" s="11" t="s">
        <v>275</v>
      </c>
      <c r="E13" s="12">
        <v>15</v>
      </c>
      <c r="F13" s="12">
        <v>760</v>
      </c>
      <c r="G13" s="12">
        <v>10</v>
      </c>
      <c r="H13" s="12">
        <v>100</v>
      </c>
      <c r="I13" s="12"/>
      <c r="J13" s="12"/>
      <c r="K13" s="12">
        <v>500</v>
      </c>
      <c r="L13" s="12">
        <v>500</v>
      </c>
      <c r="M13" s="12"/>
      <c r="N13" s="12"/>
      <c r="O13" s="12"/>
      <c r="P13" s="12"/>
      <c r="Q13" s="13"/>
      <c r="R13" s="12">
        <f t="shared" si="0"/>
        <v>1000</v>
      </c>
      <c r="S13" s="12">
        <f t="shared" si="1"/>
        <v>10</v>
      </c>
      <c r="T13" s="57"/>
      <c r="U13" s="15">
        <v>0.04</v>
      </c>
      <c r="V13" s="15">
        <f t="shared" si="2"/>
        <v>0.4</v>
      </c>
    </row>
    <row r="14" spans="1:24" x14ac:dyDescent="0.2">
      <c r="A14" s="11" t="s">
        <v>20</v>
      </c>
      <c r="B14" s="11" t="s">
        <v>21</v>
      </c>
      <c r="C14" s="11" t="s">
        <v>20</v>
      </c>
      <c r="D14" s="11" t="s">
        <v>275</v>
      </c>
      <c r="E14" s="12">
        <v>15</v>
      </c>
      <c r="F14" s="12">
        <v>915</v>
      </c>
      <c r="G14" s="12">
        <v>10</v>
      </c>
      <c r="H14" s="12">
        <v>100</v>
      </c>
      <c r="I14" s="12"/>
      <c r="J14" s="12">
        <v>1600</v>
      </c>
      <c r="K14" s="12">
        <v>2000</v>
      </c>
      <c r="L14" s="12">
        <v>2000</v>
      </c>
      <c r="M14" s="12"/>
      <c r="N14" s="12"/>
      <c r="O14" s="12"/>
      <c r="P14" s="12"/>
      <c r="Q14" s="13"/>
      <c r="R14" s="12">
        <f t="shared" si="0"/>
        <v>5600</v>
      </c>
      <c r="S14" s="12">
        <f t="shared" si="1"/>
        <v>56</v>
      </c>
      <c r="T14" s="57"/>
      <c r="U14" s="15">
        <v>0.05</v>
      </c>
      <c r="V14" s="15">
        <f t="shared" si="2"/>
        <v>2.8000000000000003</v>
      </c>
    </row>
    <row r="15" spans="1:24" x14ac:dyDescent="0.2">
      <c r="A15" s="13" t="s">
        <v>166</v>
      </c>
      <c r="B15" s="13" t="s">
        <v>21</v>
      </c>
      <c r="C15" s="13">
        <v>90441800</v>
      </c>
      <c r="D15" s="36" t="s">
        <v>277</v>
      </c>
      <c r="E15" s="12" t="s">
        <v>167</v>
      </c>
      <c r="F15" s="12">
        <v>900</v>
      </c>
      <c r="G15" s="12">
        <v>10</v>
      </c>
      <c r="H15" s="12">
        <v>100</v>
      </c>
      <c r="I15" s="12"/>
      <c r="J15" s="12">
        <v>1100</v>
      </c>
      <c r="K15" s="12">
        <v>1000</v>
      </c>
      <c r="L15" s="12">
        <v>1000</v>
      </c>
      <c r="M15" s="12"/>
      <c r="N15" s="12"/>
      <c r="O15" s="12"/>
      <c r="P15" s="12"/>
      <c r="Q15" s="13"/>
      <c r="R15" s="12">
        <f t="shared" si="0"/>
        <v>3100</v>
      </c>
      <c r="S15" s="12">
        <f t="shared" si="1"/>
        <v>31</v>
      </c>
      <c r="T15" s="57"/>
      <c r="U15" s="15">
        <v>0.05</v>
      </c>
      <c r="V15" s="15">
        <f t="shared" si="2"/>
        <v>1.55</v>
      </c>
    </row>
    <row r="16" spans="1:24" x14ac:dyDescent="0.2">
      <c r="A16" s="11" t="s">
        <v>16</v>
      </c>
      <c r="B16" s="11" t="s">
        <v>17</v>
      </c>
      <c r="C16" s="11" t="s">
        <v>16</v>
      </c>
      <c r="D16" s="11" t="s">
        <v>275</v>
      </c>
      <c r="E16" s="12">
        <v>15</v>
      </c>
      <c r="F16" s="12">
        <v>1220</v>
      </c>
      <c r="G16" s="12">
        <v>10</v>
      </c>
      <c r="H16" s="12">
        <v>50</v>
      </c>
      <c r="I16" s="12"/>
      <c r="J16" s="12">
        <v>2000</v>
      </c>
      <c r="K16" s="12">
        <v>2000</v>
      </c>
      <c r="L16" s="12"/>
      <c r="M16" s="12"/>
      <c r="N16" s="12"/>
      <c r="O16" s="12"/>
      <c r="P16" s="12"/>
      <c r="Q16" s="13"/>
      <c r="R16" s="12">
        <f t="shared" si="0"/>
        <v>4000</v>
      </c>
      <c r="S16" s="12">
        <f t="shared" si="1"/>
        <v>80</v>
      </c>
      <c r="T16" s="57"/>
      <c r="U16" s="15">
        <v>0.04</v>
      </c>
      <c r="V16" s="15">
        <f t="shared" si="2"/>
        <v>3.2</v>
      </c>
    </row>
    <row r="17" spans="1:24" x14ac:dyDescent="0.2">
      <c r="A17" s="11" t="s">
        <v>148</v>
      </c>
      <c r="B17" s="11" t="s">
        <v>149</v>
      </c>
      <c r="C17" s="11" t="s">
        <v>148</v>
      </c>
      <c r="D17" s="11" t="s">
        <v>275</v>
      </c>
      <c r="E17" s="12">
        <v>15</v>
      </c>
      <c r="F17" s="12">
        <v>1524</v>
      </c>
      <c r="G17" s="12">
        <v>10</v>
      </c>
      <c r="H17" s="12">
        <v>50</v>
      </c>
      <c r="I17" s="12"/>
      <c r="J17" s="12"/>
      <c r="K17" s="12"/>
      <c r="L17" s="12"/>
      <c r="M17" s="12"/>
      <c r="N17" s="12"/>
      <c r="O17" s="12"/>
      <c r="P17" s="12"/>
      <c r="Q17" s="13"/>
      <c r="R17" s="12">
        <f t="shared" si="0"/>
        <v>0</v>
      </c>
      <c r="S17" s="12">
        <f t="shared" si="1"/>
        <v>0</v>
      </c>
      <c r="T17" s="57"/>
      <c r="U17" s="15">
        <v>0.05</v>
      </c>
      <c r="V17" s="15">
        <f t="shared" si="2"/>
        <v>0</v>
      </c>
    </row>
    <row r="18" spans="1:24" x14ac:dyDescent="0.2">
      <c r="A18" s="11" t="s">
        <v>146</v>
      </c>
      <c r="B18" s="11" t="s">
        <v>147</v>
      </c>
      <c r="C18" s="11" t="s">
        <v>146</v>
      </c>
      <c r="D18" s="11" t="s">
        <v>275</v>
      </c>
      <c r="E18" s="12">
        <v>15</v>
      </c>
      <c r="F18" s="12">
        <v>1800</v>
      </c>
      <c r="G18" s="12">
        <v>10</v>
      </c>
      <c r="H18" s="12">
        <v>50</v>
      </c>
      <c r="I18" s="12"/>
      <c r="J18" s="12"/>
      <c r="K18" s="12"/>
      <c r="L18" s="12"/>
      <c r="M18" s="12"/>
      <c r="N18" s="12"/>
      <c r="O18" s="12"/>
      <c r="P18" s="12"/>
      <c r="Q18" s="13"/>
      <c r="R18" s="12">
        <f t="shared" si="0"/>
        <v>0</v>
      </c>
      <c r="S18" s="12">
        <f t="shared" si="1"/>
        <v>0</v>
      </c>
      <c r="T18" s="57"/>
      <c r="U18" s="15">
        <v>0.06</v>
      </c>
      <c r="V18" s="15">
        <f t="shared" si="2"/>
        <v>0</v>
      </c>
    </row>
    <row r="19" spans="1:24" x14ac:dyDescent="0.2">
      <c r="A19" s="11" t="s">
        <v>353</v>
      </c>
      <c r="B19" s="11" t="s">
        <v>354</v>
      </c>
      <c r="C19" s="11" t="s">
        <v>146</v>
      </c>
      <c r="D19" s="11" t="s">
        <v>275</v>
      </c>
      <c r="E19" s="12">
        <v>15</v>
      </c>
      <c r="F19" s="12">
        <v>2100</v>
      </c>
      <c r="G19" s="12">
        <v>10</v>
      </c>
      <c r="H19" s="12">
        <v>50</v>
      </c>
      <c r="I19" s="12"/>
      <c r="J19" s="12"/>
      <c r="K19" s="12"/>
      <c r="L19" s="12"/>
      <c r="M19" s="12"/>
      <c r="N19" s="12"/>
      <c r="O19" s="12"/>
      <c r="P19" s="12"/>
      <c r="Q19" s="13"/>
      <c r="R19" s="12">
        <f t="shared" si="0"/>
        <v>0</v>
      </c>
      <c r="S19" s="12">
        <f t="shared" si="1"/>
        <v>0</v>
      </c>
      <c r="T19" s="57"/>
      <c r="U19" s="15">
        <v>0.06</v>
      </c>
      <c r="V19" s="15">
        <f t="shared" si="2"/>
        <v>0</v>
      </c>
    </row>
    <row r="20" spans="1:24" ht="15" x14ac:dyDescent="0.2">
      <c r="A20" s="60" t="s">
        <v>28</v>
      </c>
      <c r="B20" s="60"/>
      <c r="C20" s="60"/>
      <c r="D20" s="60"/>
      <c r="E20" s="60"/>
      <c r="F20" s="12"/>
      <c r="G20" s="20"/>
      <c r="H20" s="20"/>
      <c r="I20" s="12"/>
      <c r="J20" s="12"/>
      <c r="K20" s="12"/>
      <c r="L20" s="12"/>
      <c r="M20" s="12"/>
      <c r="N20" s="12"/>
      <c r="O20" s="12"/>
      <c r="P20" s="12"/>
      <c r="Q20" s="21"/>
      <c r="R20" s="12"/>
      <c r="S20" s="12"/>
      <c r="T20" s="57"/>
      <c r="U20" s="12"/>
      <c r="V20" s="15"/>
    </row>
    <row r="21" spans="1:24" x14ac:dyDescent="0.2">
      <c r="A21" s="11" t="s">
        <v>260</v>
      </c>
      <c r="B21" s="11" t="s">
        <v>229</v>
      </c>
      <c r="C21" s="11" t="s">
        <v>260</v>
      </c>
      <c r="D21" s="11" t="s">
        <v>275</v>
      </c>
      <c r="E21" s="12">
        <v>20</v>
      </c>
      <c r="F21" s="12">
        <v>100</v>
      </c>
      <c r="G21" s="12">
        <v>10</v>
      </c>
      <c r="H21" s="12">
        <v>500</v>
      </c>
      <c r="I21" s="12"/>
      <c r="J21" s="12"/>
      <c r="K21" s="12"/>
      <c r="L21" s="12"/>
      <c r="M21" s="12"/>
      <c r="N21" s="12"/>
      <c r="O21" s="12"/>
      <c r="P21" s="12"/>
      <c r="Q21" s="13"/>
      <c r="R21" s="12">
        <f t="shared" ref="R21:R37" si="3">SUM(I21:Q21)</f>
        <v>0</v>
      </c>
      <c r="S21" s="12">
        <f t="shared" ref="S21:S37" si="4">$R21/$H21</f>
        <v>0</v>
      </c>
      <c r="T21" s="57"/>
      <c r="U21" s="15">
        <v>0.06</v>
      </c>
      <c r="V21" s="15">
        <f t="shared" ref="V21:V37" si="5">$S21*$U21</f>
        <v>0</v>
      </c>
      <c r="W21" s="43">
        <f>SUM(V21:V37)</f>
        <v>18.14</v>
      </c>
      <c r="X21" s="3">
        <f>W21*100/$W$144</f>
        <v>18.149074537268636</v>
      </c>
    </row>
    <row r="22" spans="1:24" x14ac:dyDescent="0.2">
      <c r="A22" s="36" t="s">
        <v>228</v>
      </c>
      <c r="B22" s="36" t="s">
        <v>229</v>
      </c>
      <c r="C22" s="36">
        <v>90442100</v>
      </c>
      <c r="D22" s="36" t="s">
        <v>277</v>
      </c>
      <c r="E22" s="12" t="s">
        <v>46</v>
      </c>
      <c r="F22" s="12">
        <v>100</v>
      </c>
      <c r="G22" s="12">
        <v>10</v>
      </c>
      <c r="H22" s="12">
        <v>500</v>
      </c>
      <c r="I22" s="12"/>
      <c r="J22" s="12"/>
      <c r="K22" s="12"/>
      <c r="L22" s="12"/>
      <c r="M22" s="12"/>
      <c r="N22" s="12"/>
      <c r="O22" s="12"/>
      <c r="P22" s="12"/>
      <c r="Q22" s="13"/>
      <c r="R22" s="12">
        <f t="shared" si="3"/>
        <v>0</v>
      </c>
      <c r="S22" s="12">
        <f t="shared" si="4"/>
        <v>0</v>
      </c>
      <c r="T22" s="57"/>
      <c r="U22" s="15">
        <v>0.06</v>
      </c>
      <c r="V22" s="15">
        <f t="shared" si="5"/>
        <v>0</v>
      </c>
      <c r="W22" s="43"/>
    </row>
    <row r="23" spans="1:24" x14ac:dyDescent="0.2">
      <c r="A23" s="36" t="s">
        <v>172</v>
      </c>
      <c r="B23" s="36" t="s">
        <v>173</v>
      </c>
      <c r="C23" s="36">
        <v>90447000</v>
      </c>
      <c r="D23" s="36" t="s">
        <v>277</v>
      </c>
      <c r="E23" s="12" t="s">
        <v>46</v>
      </c>
      <c r="F23" s="12">
        <v>240</v>
      </c>
      <c r="G23" s="12">
        <v>10</v>
      </c>
      <c r="H23" s="12">
        <v>250</v>
      </c>
      <c r="I23" s="12"/>
      <c r="J23" s="12"/>
      <c r="K23" s="12"/>
      <c r="L23" s="12"/>
      <c r="M23" s="12"/>
      <c r="N23" s="12"/>
      <c r="O23" s="12">
        <v>5000</v>
      </c>
      <c r="P23" s="12">
        <v>2000</v>
      </c>
      <c r="Q23" s="13"/>
      <c r="R23" s="12">
        <f t="shared" si="3"/>
        <v>7000</v>
      </c>
      <c r="S23" s="12">
        <f t="shared" si="4"/>
        <v>28</v>
      </c>
      <c r="T23" s="57"/>
      <c r="U23" s="15">
        <v>0.06</v>
      </c>
      <c r="V23" s="15">
        <f t="shared" si="5"/>
        <v>1.68</v>
      </c>
    </row>
    <row r="24" spans="1:24" x14ac:dyDescent="0.2">
      <c r="A24" s="11" t="s">
        <v>389</v>
      </c>
      <c r="B24" s="11" t="s">
        <v>390</v>
      </c>
      <c r="C24" s="11" t="s">
        <v>389</v>
      </c>
      <c r="D24" s="11" t="s">
        <v>275</v>
      </c>
      <c r="E24" s="12">
        <v>20</v>
      </c>
      <c r="F24" s="12">
        <v>300</v>
      </c>
      <c r="G24" s="12">
        <v>10</v>
      </c>
      <c r="H24" s="12">
        <v>200</v>
      </c>
      <c r="I24" s="12"/>
      <c r="J24" s="12"/>
      <c r="K24" s="12"/>
      <c r="L24" s="12"/>
      <c r="M24" s="12"/>
      <c r="N24" s="12"/>
      <c r="O24" s="12"/>
      <c r="P24" s="12"/>
      <c r="Q24" s="13"/>
      <c r="R24" s="12">
        <f t="shared" si="3"/>
        <v>0</v>
      </c>
      <c r="S24" s="12">
        <f t="shared" si="4"/>
        <v>0</v>
      </c>
      <c r="T24" s="57"/>
      <c r="U24" s="15">
        <v>0.06</v>
      </c>
      <c r="V24" s="15">
        <f t="shared" si="5"/>
        <v>0</v>
      </c>
    </row>
    <row r="25" spans="1:24" x14ac:dyDescent="0.2">
      <c r="A25" s="11" t="s">
        <v>50</v>
      </c>
      <c r="B25" s="11" t="s">
        <v>51</v>
      </c>
      <c r="C25" s="11" t="s">
        <v>50</v>
      </c>
      <c r="D25" s="11" t="s">
        <v>275</v>
      </c>
      <c r="E25" s="12">
        <v>20</v>
      </c>
      <c r="F25" s="12">
        <v>457</v>
      </c>
      <c r="G25" s="12">
        <v>10</v>
      </c>
      <c r="H25" s="12">
        <v>100</v>
      </c>
      <c r="I25" s="12"/>
      <c r="J25" s="12"/>
      <c r="K25" s="12">
        <v>500</v>
      </c>
      <c r="L25" s="12">
        <v>500</v>
      </c>
      <c r="M25" s="12"/>
      <c r="N25" s="12"/>
      <c r="O25" s="12"/>
      <c r="P25" s="12"/>
      <c r="Q25" s="13"/>
      <c r="R25" s="12">
        <f t="shared" si="3"/>
        <v>1000</v>
      </c>
      <c r="S25" s="12">
        <f t="shared" si="4"/>
        <v>10</v>
      </c>
      <c r="T25" s="57"/>
      <c r="U25" s="15">
        <v>0.04</v>
      </c>
      <c r="V25" s="15">
        <f t="shared" si="5"/>
        <v>0.4</v>
      </c>
    </row>
    <row r="26" spans="1:24" x14ac:dyDescent="0.2">
      <c r="A26" s="36" t="s">
        <v>171</v>
      </c>
      <c r="B26" s="36" t="s">
        <v>51</v>
      </c>
      <c r="C26" s="36">
        <v>90442400</v>
      </c>
      <c r="D26" s="36" t="s">
        <v>277</v>
      </c>
      <c r="E26" s="12" t="s">
        <v>46</v>
      </c>
      <c r="F26" s="12">
        <v>450</v>
      </c>
      <c r="G26" s="12">
        <v>10</v>
      </c>
      <c r="H26" s="12">
        <v>100</v>
      </c>
      <c r="I26" s="12">
        <v>500</v>
      </c>
      <c r="J26" s="12">
        <v>1000</v>
      </c>
      <c r="K26" s="12">
        <v>1000</v>
      </c>
      <c r="L26" s="12">
        <v>1000</v>
      </c>
      <c r="M26" s="12"/>
      <c r="N26" s="12"/>
      <c r="O26" s="12"/>
      <c r="P26" s="12"/>
      <c r="Q26" s="13"/>
      <c r="R26" s="12">
        <f t="shared" si="3"/>
        <v>3500</v>
      </c>
      <c r="S26" s="12">
        <f t="shared" si="4"/>
        <v>35</v>
      </c>
      <c r="T26" s="57"/>
      <c r="U26" s="15">
        <v>0.04</v>
      </c>
      <c r="V26" s="15">
        <f t="shared" si="5"/>
        <v>1.4000000000000001</v>
      </c>
    </row>
    <row r="27" spans="1:24" x14ac:dyDescent="0.2">
      <c r="A27" s="11" t="s">
        <v>47</v>
      </c>
      <c r="B27" s="11" t="s">
        <v>48</v>
      </c>
      <c r="C27" s="11" t="s">
        <v>47</v>
      </c>
      <c r="D27" s="11" t="s">
        <v>275</v>
      </c>
      <c r="E27" s="12">
        <v>20</v>
      </c>
      <c r="F27" s="12">
        <v>610</v>
      </c>
      <c r="G27" s="12">
        <v>10</v>
      </c>
      <c r="H27" s="12">
        <v>100</v>
      </c>
      <c r="I27" s="12"/>
      <c r="J27" s="12"/>
      <c r="K27" s="12">
        <v>1000</v>
      </c>
      <c r="L27" s="12">
        <v>500</v>
      </c>
      <c r="M27" s="12"/>
      <c r="N27" s="12"/>
      <c r="O27" s="12"/>
      <c r="P27" s="12"/>
      <c r="Q27" s="13"/>
      <c r="R27" s="12">
        <f t="shared" si="3"/>
        <v>1500</v>
      </c>
      <c r="S27" s="12">
        <f t="shared" si="4"/>
        <v>15</v>
      </c>
      <c r="T27" s="57"/>
      <c r="U27" s="15">
        <v>0.06</v>
      </c>
      <c r="V27" s="15">
        <f t="shared" si="5"/>
        <v>0.89999999999999991</v>
      </c>
    </row>
    <row r="28" spans="1:24" x14ac:dyDescent="0.2">
      <c r="A28" s="36" t="s">
        <v>49</v>
      </c>
      <c r="B28" s="36" t="s">
        <v>48</v>
      </c>
      <c r="C28" s="36">
        <v>90442600</v>
      </c>
      <c r="D28" s="36" t="s">
        <v>277</v>
      </c>
      <c r="E28" s="12" t="s">
        <v>46</v>
      </c>
      <c r="F28" s="12">
        <v>600</v>
      </c>
      <c r="G28" s="12">
        <v>10</v>
      </c>
      <c r="H28" s="12">
        <v>100</v>
      </c>
      <c r="I28" s="12"/>
      <c r="J28" s="12">
        <v>1500</v>
      </c>
      <c r="K28" s="12">
        <v>2000</v>
      </c>
      <c r="L28" s="12">
        <v>1000</v>
      </c>
      <c r="M28" s="12"/>
      <c r="N28" s="12"/>
      <c r="O28" s="12"/>
      <c r="P28" s="12"/>
      <c r="Q28" s="13"/>
      <c r="R28" s="12">
        <f t="shared" si="3"/>
        <v>4500</v>
      </c>
      <c r="S28" s="12">
        <f t="shared" si="4"/>
        <v>45</v>
      </c>
      <c r="T28" s="57"/>
      <c r="U28" s="15">
        <v>0.06</v>
      </c>
      <c r="V28" s="15">
        <f t="shared" si="5"/>
        <v>2.6999999999999997</v>
      </c>
    </row>
    <row r="29" spans="1:24" x14ac:dyDescent="0.2">
      <c r="A29" s="11" t="s">
        <v>154</v>
      </c>
      <c r="B29" s="11" t="s">
        <v>43</v>
      </c>
      <c r="C29" s="11" t="s">
        <v>154</v>
      </c>
      <c r="D29" s="11" t="s">
        <v>275</v>
      </c>
      <c r="E29" s="12">
        <v>20</v>
      </c>
      <c r="F29" s="12">
        <v>760</v>
      </c>
      <c r="G29" s="12">
        <v>10</v>
      </c>
      <c r="H29" s="12">
        <v>100</v>
      </c>
      <c r="I29" s="12"/>
      <c r="J29" s="12"/>
      <c r="K29" s="12"/>
      <c r="L29" s="12"/>
      <c r="M29" s="12"/>
      <c r="N29" s="12"/>
      <c r="O29" s="12"/>
      <c r="P29" s="12"/>
      <c r="Q29" s="13"/>
      <c r="R29" s="12">
        <f t="shared" si="3"/>
        <v>0</v>
      </c>
      <c r="S29" s="12">
        <f t="shared" si="4"/>
        <v>0</v>
      </c>
      <c r="T29" s="57"/>
      <c r="U29" s="15">
        <v>7.0000000000000007E-2</v>
      </c>
      <c r="V29" s="15">
        <f t="shared" si="5"/>
        <v>0</v>
      </c>
    </row>
    <row r="30" spans="1:24" x14ac:dyDescent="0.2">
      <c r="A30" s="36" t="s">
        <v>45</v>
      </c>
      <c r="B30" s="36" t="s">
        <v>43</v>
      </c>
      <c r="C30" s="36">
        <v>90442700</v>
      </c>
      <c r="D30" s="36" t="s">
        <v>277</v>
      </c>
      <c r="E30" s="12" t="s">
        <v>46</v>
      </c>
      <c r="F30" s="12">
        <v>750</v>
      </c>
      <c r="G30" s="12">
        <v>10</v>
      </c>
      <c r="H30" s="12">
        <v>100</v>
      </c>
      <c r="I30" s="12"/>
      <c r="J30" s="12"/>
      <c r="K30" s="12"/>
      <c r="L30" s="12"/>
      <c r="M30" s="12">
        <v>2000</v>
      </c>
      <c r="N30" s="12"/>
      <c r="O30" s="12"/>
      <c r="P30" s="12">
        <v>2000</v>
      </c>
      <c r="Q30" s="13"/>
      <c r="R30" s="12">
        <f t="shared" si="3"/>
        <v>4000</v>
      </c>
      <c r="S30" s="12">
        <f t="shared" si="4"/>
        <v>40</v>
      </c>
      <c r="T30" s="57"/>
      <c r="U30" s="15">
        <v>7.0000000000000007E-2</v>
      </c>
      <c r="V30" s="15">
        <f t="shared" si="5"/>
        <v>2.8000000000000003</v>
      </c>
    </row>
    <row r="31" spans="1:24" x14ac:dyDescent="0.2">
      <c r="A31" s="11" t="s">
        <v>38</v>
      </c>
      <c r="B31" s="11" t="s">
        <v>39</v>
      </c>
      <c r="C31" s="11" t="s">
        <v>38</v>
      </c>
      <c r="D31" s="11" t="s">
        <v>275</v>
      </c>
      <c r="E31" s="12">
        <v>20</v>
      </c>
      <c r="F31" s="12">
        <v>915</v>
      </c>
      <c r="G31" s="12">
        <v>10</v>
      </c>
      <c r="H31" s="12">
        <v>50</v>
      </c>
      <c r="I31" s="12"/>
      <c r="J31" s="12">
        <v>500</v>
      </c>
      <c r="K31" s="12">
        <v>1000</v>
      </c>
      <c r="L31" s="12"/>
      <c r="M31" s="12"/>
      <c r="N31" s="12"/>
      <c r="O31" s="12"/>
      <c r="P31" s="12"/>
      <c r="Q31" s="13"/>
      <c r="R31" s="12">
        <f t="shared" si="3"/>
        <v>1500</v>
      </c>
      <c r="S31" s="12">
        <f t="shared" si="4"/>
        <v>30</v>
      </c>
      <c r="T31" s="57"/>
      <c r="U31" s="15">
        <v>0.04</v>
      </c>
      <c r="V31" s="15">
        <f t="shared" si="5"/>
        <v>1.2</v>
      </c>
    </row>
    <row r="32" spans="1:24" x14ac:dyDescent="0.2">
      <c r="A32" s="36" t="s">
        <v>170</v>
      </c>
      <c r="B32" s="36" t="s">
        <v>39</v>
      </c>
      <c r="C32" s="36">
        <v>90442800</v>
      </c>
      <c r="D32" s="36" t="s">
        <v>277</v>
      </c>
      <c r="E32" s="12" t="s">
        <v>46</v>
      </c>
      <c r="F32" s="12">
        <v>900</v>
      </c>
      <c r="G32" s="12">
        <v>10</v>
      </c>
      <c r="H32" s="12">
        <v>50</v>
      </c>
      <c r="I32" s="12"/>
      <c r="J32" s="12">
        <v>2000</v>
      </c>
      <c r="K32" s="12">
        <v>2000</v>
      </c>
      <c r="L32" s="12">
        <v>1000</v>
      </c>
      <c r="M32" s="12"/>
      <c r="N32" s="12"/>
      <c r="O32" s="12"/>
      <c r="P32" s="12"/>
      <c r="Q32" s="13"/>
      <c r="R32" s="12">
        <f t="shared" si="3"/>
        <v>5000</v>
      </c>
      <c r="S32" s="12">
        <f t="shared" si="4"/>
        <v>100</v>
      </c>
      <c r="T32" s="57"/>
      <c r="U32" s="15">
        <v>0.04</v>
      </c>
      <c r="V32" s="15">
        <f t="shared" si="5"/>
        <v>4</v>
      </c>
    </row>
    <row r="33" spans="1:24" x14ac:dyDescent="0.2">
      <c r="A33" s="11" t="s">
        <v>34</v>
      </c>
      <c r="B33" s="11" t="s">
        <v>35</v>
      </c>
      <c r="C33" s="11" t="s">
        <v>34</v>
      </c>
      <c r="D33" s="11" t="s">
        <v>275</v>
      </c>
      <c r="E33" s="12">
        <v>20</v>
      </c>
      <c r="F33" s="12">
        <v>1220</v>
      </c>
      <c r="G33" s="12">
        <v>10</v>
      </c>
      <c r="H33" s="12">
        <v>50</v>
      </c>
      <c r="I33" s="12"/>
      <c r="J33" s="12">
        <v>1550</v>
      </c>
      <c r="K33" s="12">
        <v>1000</v>
      </c>
      <c r="L33" s="12"/>
      <c r="M33" s="12"/>
      <c r="N33" s="12"/>
      <c r="O33" s="12"/>
      <c r="P33" s="12"/>
      <c r="Q33" s="13"/>
      <c r="R33" s="12">
        <f t="shared" si="3"/>
        <v>2550</v>
      </c>
      <c r="S33" s="12">
        <f t="shared" si="4"/>
        <v>51</v>
      </c>
      <c r="T33" s="57"/>
      <c r="U33" s="15">
        <v>0.06</v>
      </c>
      <c r="V33" s="15">
        <f t="shared" si="5"/>
        <v>3.06</v>
      </c>
    </row>
    <row r="34" spans="1:24" x14ac:dyDescent="0.2">
      <c r="A34" s="11" t="s">
        <v>32</v>
      </c>
      <c r="B34" s="11" t="s">
        <v>33</v>
      </c>
      <c r="C34" s="11" t="s">
        <v>32</v>
      </c>
      <c r="D34" s="11" t="s">
        <v>275</v>
      </c>
      <c r="E34" s="12">
        <v>20</v>
      </c>
      <c r="F34" s="12">
        <v>1524</v>
      </c>
      <c r="G34" s="12">
        <v>10</v>
      </c>
      <c r="H34" s="12">
        <v>50</v>
      </c>
      <c r="I34" s="12"/>
      <c r="J34" s="12"/>
      <c r="K34" s="12"/>
      <c r="L34" s="12"/>
      <c r="M34" s="12"/>
      <c r="N34" s="12"/>
      <c r="O34" s="12"/>
      <c r="P34" s="12"/>
      <c r="Q34" s="13"/>
      <c r="R34" s="12">
        <f t="shared" si="3"/>
        <v>0</v>
      </c>
      <c r="S34" s="12">
        <f t="shared" si="4"/>
        <v>0</v>
      </c>
      <c r="T34" s="57"/>
      <c r="U34" s="15">
        <v>7.0000000000000007E-2</v>
      </c>
      <c r="V34" s="15">
        <f t="shared" si="5"/>
        <v>0</v>
      </c>
    </row>
    <row r="35" spans="1:24" x14ac:dyDescent="0.2">
      <c r="A35" s="11" t="s">
        <v>214</v>
      </c>
      <c r="B35" s="11" t="s">
        <v>30</v>
      </c>
      <c r="C35" s="11" t="s">
        <v>214</v>
      </c>
      <c r="D35" s="11" t="s">
        <v>275</v>
      </c>
      <c r="E35" s="12">
        <v>20</v>
      </c>
      <c r="F35" s="12">
        <v>1800</v>
      </c>
      <c r="G35" s="12">
        <v>10</v>
      </c>
      <c r="H35" s="12">
        <v>50</v>
      </c>
      <c r="I35" s="12"/>
      <c r="J35" s="12"/>
      <c r="K35" s="12"/>
      <c r="L35" s="12"/>
      <c r="M35" s="12"/>
      <c r="N35" s="12"/>
      <c r="O35" s="12"/>
      <c r="P35" s="12"/>
      <c r="Q35" s="13"/>
      <c r="R35" s="12">
        <f t="shared" si="3"/>
        <v>0</v>
      </c>
      <c r="S35" s="12">
        <f t="shared" si="4"/>
        <v>0</v>
      </c>
      <c r="T35" s="57"/>
      <c r="U35" s="15">
        <v>0.09</v>
      </c>
      <c r="V35" s="15">
        <f t="shared" si="5"/>
        <v>0</v>
      </c>
    </row>
    <row r="36" spans="1:24" x14ac:dyDescent="0.2">
      <c r="A36" s="11" t="s">
        <v>212</v>
      </c>
      <c r="B36" s="11" t="s">
        <v>213</v>
      </c>
      <c r="C36" s="11" t="s">
        <v>212</v>
      </c>
      <c r="D36" s="11" t="s">
        <v>275</v>
      </c>
      <c r="E36" s="12">
        <v>20</v>
      </c>
      <c r="F36" s="12">
        <v>2100</v>
      </c>
      <c r="G36" s="12">
        <v>10</v>
      </c>
      <c r="H36" s="12">
        <v>50</v>
      </c>
      <c r="I36" s="12"/>
      <c r="J36" s="12"/>
      <c r="K36" s="12"/>
      <c r="L36" s="12"/>
      <c r="M36" s="12"/>
      <c r="N36" s="12"/>
      <c r="O36" s="12"/>
      <c r="P36" s="12"/>
      <c r="Q36" s="13"/>
      <c r="R36" s="12">
        <f t="shared" si="3"/>
        <v>0</v>
      </c>
      <c r="S36" s="12">
        <f t="shared" si="4"/>
        <v>0</v>
      </c>
      <c r="T36" s="57"/>
      <c r="U36" s="15">
        <v>7.0000000000000007E-2</v>
      </c>
      <c r="V36" s="15">
        <f t="shared" si="5"/>
        <v>0</v>
      </c>
    </row>
    <row r="37" spans="1:24" x14ac:dyDescent="0.2">
      <c r="A37" s="11" t="s">
        <v>242</v>
      </c>
      <c r="B37" s="11" t="s">
        <v>243</v>
      </c>
      <c r="C37" s="11" t="s">
        <v>242</v>
      </c>
      <c r="D37" s="11" t="s">
        <v>275</v>
      </c>
      <c r="E37" s="12">
        <v>20</v>
      </c>
      <c r="F37" s="12">
        <v>2400</v>
      </c>
      <c r="G37" s="12">
        <v>10</v>
      </c>
      <c r="H37" s="12">
        <v>50</v>
      </c>
      <c r="I37" s="12"/>
      <c r="J37" s="12"/>
      <c r="K37" s="12"/>
      <c r="L37" s="12"/>
      <c r="M37" s="12"/>
      <c r="N37" s="12"/>
      <c r="O37" s="12"/>
      <c r="P37" s="12"/>
      <c r="Q37" s="13"/>
      <c r="R37" s="12">
        <f t="shared" si="3"/>
        <v>0</v>
      </c>
      <c r="S37" s="12">
        <f t="shared" si="4"/>
        <v>0</v>
      </c>
      <c r="T37" s="57"/>
      <c r="U37" s="15">
        <v>7.0000000000000007E-2</v>
      </c>
      <c r="V37" s="15">
        <f t="shared" si="5"/>
        <v>0</v>
      </c>
    </row>
    <row r="38" spans="1:24" ht="15" x14ac:dyDescent="0.2">
      <c r="A38" s="60" t="s">
        <v>52</v>
      </c>
      <c r="B38" s="60"/>
      <c r="C38" s="60"/>
      <c r="D38" s="60"/>
      <c r="E38" s="60"/>
      <c r="F38" s="24"/>
      <c r="G38" s="10"/>
      <c r="H38" s="10"/>
      <c r="I38" s="12"/>
      <c r="J38" s="12"/>
      <c r="K38" s="12"/>
      <c r="L38" s="12"/>
      <c r="M38" s="12"/>
      <c r="N38" s="12"/>
      <c r="O38" s="12"/>
      <c r="P38" s="12"/>
      <c r="Q38" s="25"/>
      <c r="R38" s="12"/>
      <c r="S38" s="12"/>
      <c r="T38" s="57"/>
      <c r="U38" s="12"/>
      <c r="V38" s="15"/>
    </row>
    <row r="39" spans="1:24" x14ac:dyDescent="0.2">
      <c r="A39" s="11" t="s">
        <v>261</v>
      </c>
      <c r="B39" s="11" t="s">
        <v>262</v>
      </c>
      <c r="C39" s="11" t="s">
        <v>261</v>
      </c>
      <c r="D39" s="11" t="s">
        <v>275</v>
      </c>
      <c r="E39" s="12">
        <v>25</v>
      </c>
      <c r="F39" s="12">
        <v>200</v>
      </c>
      <c r="G39" s="12">
        <v>10</v>
      </c>
      <c r="H39" s="12">
        <v>150</v>
      </c>
      <c r="I39" s="12"/>
      <c r="J39" s="12">
        <v>300</v>
      </c>
      <c r="K39" s="12">
        <v>300</v>
      </c>
      <c r="L39" s="12">
        <v>300</v>
      </c>
      <c r="M39" s="12"/>
      <c r="N39" s="12"/>
      <c r="O39" s="12"/>
      <c r="P39" s="12"/>
      <c r="Q39" s="13"/>
      <c r="R39" s="12">
        <f t="shared" ref="R39:R57" si="6">SUM(I39:Q39)</f>
        <v>900</v>
      </c>
      <c r="S39" s="12">
        <f t="shared" ref="S39:S57" si="7">$R39/$H39</f>
        <v>6</v>
      </c>
      <c r="T39" s="57"/>
      <c r="U39" s="15">
        <v>0.06</v>
      </c>
      <c r="V39" s="15">
        <f t="shared" ref="V39:V57" si="8">$S39*$U39</f>
        <v>0.36</v>
      </c>
      <c r="W39" s="43">
        <f>SUM(V39:V57)</f>
        <v>34.019999999999996</v>
      </c>
      <c r="X39" s="3">
        <f>W39*100/$W$144</f>
        <v>34.037018509254622</v>
      </c>
    </row>
    <row r="40" spans="1:24" x14ac:dyDescent="0.2">
      <c r="A40" s="36" t="s">
        <v>198</v>
      </c>
      <c r="B40" s="36" t="s">
        <v>199</v>
      </c>
      <c r="C40" s="36">
        <v>90448000</v>
      </c>
      <c r="D40" s="36" t="s">
        <v>277</v>
      </c>
      <c r="E40" s="12" t="s">
        <v>63</v>
      </c>
      <c r="F40" s="12">
        <v>270</v>
      </c>
      <c r="G40" s="12">
        <v>10</v>
      </c>
      <c r="H40" s="12">
        <v>100</v>
      </c>
      <c r="I40" s="12"/>
      <c r="J40" s="12"/>
      <c r="K40" s="12"/>
      <c r="L40" s="12"/>
      <c r="M40" s="12">
        <v>1000</v>
      </c>
      <c r="N40" s="12"/>
      <c r="O40" s="12"/>
      <c r="P40" s="12"/>
      <c r="Q40" s="13"/>
      <c r="R40" s="12">
        <f t="shared" si="6"/>
        <v>1000</v>
      </c>
      <c r="S40" s="12">
        <f t="shared" si="7"/>
        <v>10</v>
      </c>
      <c r="T40" s="57"/>
      <c r="U40" s="15">
        <v>0.06</v>
      </c>
      <c r="V40" s="15">
        <f t="shared" si="8"/>
        <v>0.6</v>
      </c>
    </row>
    <row r="41" spans="1:24" x14ac:dyDescent="0.2">
      <c r="A41" s="36" t="s">
        <v>392</v>
      </c>
      <c r="B41" s="36" t="s">
        <v>391</v>
      </c>
      <c r="C41" s="31" t="s">
        <v>393</v>
      </c>
      <c r="D41" s="36" t="s">
        <v>277</v>
      </c>
      <c r="E41" s="12" t="s">
        <v>63</v>
      </c>
      <c r="F41" s="12">
        <v>300</v>
      </c>
      <c r="G41" s="12">
        <v>10</v>
      </c>
      <c r="H41" s="12">
        <v>100</v>
      </c>
      <c r="I41" s="12"/>
      <c r="J41" s="12"/>
      <c r="K41" s="12"/>
      <c r="L41" s="12"/>
      <c r="M41" s="12"/>
      <c r="N41" s="12"/>
      <c r="O41" s="12"/>
      <c r="P41" s="12"/>
      <c r="Q41" s="13"/>
      <c r="R41" s="12">
        <f t="shared" si="6"/>
        <v>0</v>
      </c>
      <c r="S41" s="12">
        <f t="shared" si="7"/>
        <v>0</v>
      </c>
      <c r="T41" s="57"/>
      <c r="U41" s="15">
        <v>0.06</v>
      </c>
      <c r="V41" s="15">
        <f t="shared" si="8"/>
        <v>0</v>
      </c>
    </row>
    <row r="42" spans="1:24" x14ac:dyDescent="0.2">
      <c r="A42" s="27" t="s">
        <v>67</v>
      </c>
      <c r="B42" s="27" t="s">
        <v>68</v>
      </c>
      <c r="C42" s="27" t="s">
        <v>69</v>
      </c>
      <c r="D42" s="11" t="s">
        <v>275</v>
      </c>
      <c r="E42" s="12">
        <v>25</v>
      </c>
      <c r="F42" s="12">
        <v>375</v>
      </c>
      <c r="G42" s="12">
        <v>10</v>
      </c>
      <c r="H42" s="12">
        <v>100</v>
      </c>
      <c r="I42" s="12"/>
      <c r="J42" s="12">
        <v>500</v>
      </c>
      <c r="K42" s="12">
        <v>500</v>
      </c>
      <c r="L42" s="12">
        <v>500</v>
      </c>
      <c r="M42" s="12">
        <v>500</v>
      </c>
      <c r="N42" s="12"/>
      <c r="O42" s="12"/>
      <c r="P42" s="12">
        <v>500</v>
      </c>
      <c r="Q42" s="13"/>
      <c r="R42" s="12">
        <f t="shared" si="6"/>
        <v>2500</v>
      </c>
      <c r="S42" s="12">
        <f t="shared" si="7"/>
        <v>25</v>
      </c>
      <c r="T42" s="57"/>
      <c r="U42" s="15">
        <v>0.06</v>
      </c>
      <c r="V42" s="15">
        <f t="shared" si="8"/>
        <v>1.5</v>
      </c>
    </row>
    <row r="43" spans="1:24" x14ac:dyDescent="0.2">
      <c r="A43" s="11" t="s">
        <v>64</v>
      </c>
      <c r="B43" s="11" t="s">
        <v>65</v>
      </c>
      <c r="C43" s="11" t="s">
        <v>64</v>
      </c>
      <c r="D43" s="11" t="s">
        <v>275</v>
      </c>
      <c r="E43" s="12">
        <v>25</v>
      </c>
      <c r="F43" s="12">
        <v>457</v>
      </c>
      <c r="G43" s="12">
        <v>10</v>
      </c>
      <c r="H43" s="12">
        <v>100</v>
      </c>
      <c r="I43" s="12"/>
      <c r="J43" s="12">
        <v>400</v>
      </c>
      <c r="K43" s="12">
        <v>1000</v>
      </c>
      <c r="L43" s="12">
        <v>1000</v>
      </c>
      <c r="M43" s="12"/>
      <c r="N43" s="12">
        <v>1000</v>
      </c>
      <c r="O43" s="12"/>
      <c r="P43" s="12">
        <v>500</v>
      </c>
      <c r="Q43" s="13"/>
      <c r="R43" s="12">
        <f t="shared" si="6"/>
        <v>3900</v>
      </c>
      <c r="S43" s="12">
        <f t="shared" si="7"/>
        <v>39</v>
      </c>
      <c r="T43" s="57"/>
      <c r="U43" s="15">
        <v>0.06</v>
      </c>
      <c r="V43" s="15">
        <f t="shared" si="8"/>
        <v>2.34</v>
      </c>
    </row>
    <row r="44" spans="1:24" x14ac:dyDescent="0.2">
      <c r="A44" s="36" t="s">
        <v>66</v>
      </c>
      <c r="B44" s="36" t="s">
        <v>65</v>
      </c>
      <c r="C44" s="36">
        <v>90443400</v>
      </c>
      <c r="D44" s="36" t="s">
        <v>277</v>
      </c>
      <c r="E44" s="12" t="s">
        <v>63</v>
      </c>
      <c r="F44" s="12">
        <v>450</v>
      </c>
      <c r="G44" s="12">
        <v>10</v>
      </c>
      <c r="H44" s="12">
        <v>100</v>
      </c>
      <c r="I44" s="12"/>
      <c r="J44" s="12">
        <v>400</v>
      </c>
      <c r="K44" s="12">
        <v>1000</v>
      </c>
      <c r="L44" s="12">
        <v>1000</v>
      </c>
      <c r="M44" s="12"/>
      <c r="N44" s="12"/>
      <c r="O44" s="12"/>
      <c r="P44" s="12"/>
      <c r="Q44" s="13"/>
      <c r="R44" s="12">
        <f t="shared" si="6"/>
        <v>2400</v>
      </c>
      <c r="S44" s="12">
        <f t="shared" si="7"/>
        <v>24</v>
      </c>
      <c r="T44" s="57"/>
      <c r="U44" s="15">
        <v>0.06</v>
      </c>
      <c r="V44" s="15">
        <f t="shared" si="8"/>
        <v>1.44</v>
      </c>
    </row>
    <row r="45" spans="1:24" x14ac:dyDescent="0.2">
      <c r="A45" s="11" t="s">
        <v>60</v>
      </c>
      <c r="B45" s="11" t="s">
        <v>61</v>
      </c>
      <c r="C45" s="11" t="s">
        <v>60</v>
      </c>
      <c r="D45" s="11" t="s">
        <v>275</v>
      </c>
      <c r="E45" s="12">
        <v>25</v>
      </c>
      <c r="F45" s="12">
        <v>610</v>
      </c>
      <c r="G45" s="12">
        <v>10</v>
      </c>
      <c r="H45" s="12">
        <v>50</v>
      </c>
      <c r="I45" s="12"/>
      <c r="J45" s="12"/>
      <c r="K45" s="12">
        <v>500</v>
      </c>
      <c r="L45" s="12">
        <v>500</v>
      </c>
      <c r="M45" s="12"/>
      <c r="N45" s="12"/>
      <c r="O45" s="12"/>
      <c r="P45" s="12"/>
      <c r="Q45" s="13"/>
      <c r="R45" s="12">
        <f t="shared" si="6"/>
        <v>1000</v>
      </c>
      <c r="S45" s="12">
        <f t="shared" si="7"/>
        <v>20</v>
      </c>
      <c r="T45" s="57"/>
      <c r="U45" s="15">
        <v>0.04</v>
      </c>
      <c r="V45" s="15">
        <f t="shared" si="8"/>
        <v>0.8</v>
      </c>
    </row>
    <row r="46" spans="1:24" x14ac:dyDescent="0.2">
      <c r="A46" s="36" t="s">
        <v>62</v>
      </c>
      <c r="B46" s="36" t="s">
        <v>61</v>
      </c>
      <c r="C46" s="36">
        <v>90443600</v>
      </c>
      <c r="D46" s="36" t="s">
        <v>277</v>
      </c>
      <c r="E46" s="12" t="s">
        <v>63</v>
      </c>
      <c r="F46" s="12">
        <v>600</v>
      </c>
      <c r="G46" s="12">
        <v>10</v>
      </c>
      <c r="H46" s="12">
        <v>50</v>
      </c>
      <c r="I46" s="12"/>
      <c r="J46" s="12">
        <v>1450</v>
      </c>
      <c r="K46" s="12">
        <v>1000</v>
      </c>
      <c r="L46" s="12">
        <v>500</v>
      </c>
      <c r="M46" s="12"/>
      <c r="N46" s="12"/>
      <c r="O46" s="12"/>
      <c r="P46" s="12"/>
      <c r="Q46" s="13"/>
      <c r="R46" s="12">
        <f t="shared" si="6"/>
        <v>2950</v>
      </c>
      <c r="S46" s="12">
        <f t="shared" si="7"/>
        <v>59</v>
      </c>
      <c r="T46" s="57"/>
      <c r="U46" s="15">
        <v>0.04</v>
      </c>
      <c r="V46" s="15">
        <f t="shared" si="8"/>
        <v>2.36</v>
      </c>
    </row>
    <row r="47" spans="1:24" x14ac:dyDescent="0.2">
      <c r="A47" s="11" t="s">
        <v>195</v>
      </c>
      <c r="B47" s="11" t="s">
        <v>178</v>
      </c>
      <c r="C47" s="11" t="s">
        <v>195</v>
      </c>
      <c r="D47" s="11" t="s">
        <v>275</v>
      </c>
      <c r="E47" s="12">
        <v>25</v>
      </c>
      <c r="F47" s="12">
        <v>750</v>
      </c>
      <c r="G47" s="12">
        <v>10</v>
      </c>
      <c r="H47" s="12">
        <v>50</v>
      </c>
      <c r="I47" s="12"/>
      <c r="J47" s="12"/>
      <c r="K47" s="12">
        <v>500</v>
      </c>
      <c r="L47" s="12"/>
      <c r="M47" s="12"/>
      <c r="N47" s="12">
        <v>500</v>
      </c>
      <c r="O47" s="12"/>
      <c r="P47" s="12">
        <v>500</v>
      </c>
      <c r="Q47" s="13"/>
      <c r="R47" s="12">
        <f t="shared" si="6"/>
        <v>1500</v>
      </c>
      <c r="S47" s="12">
        <f t="shared" si="7"/>
        <v>30</v>
      </c>
      <c r="T47" s="57"/>
      <c r="U47" s="15">
        <v>0.05</v>
      </c>
      <c r="V47" s="15">
        <f t="shared" si="8"/>
        <v>1.5</v>
      </c>
    </row>
    <row r="48" spans="1:24" x14ac:dyDescent="0.2">
      <c r="A48" s="36" t="s">
        <v>177</v>
      </c>
      <c r="B48" s="36" t="s">
        <v>178</v>
      </c>
      <c r="C48" s="36">
        <v>90443700</v>
      </c>
      <c r="D48" s="36" t="s">
        <v>277</v>
      </c>
      <c r="E48" s="12" t="s">
        <v>63</v>
      </c>
      <c r="F48" s="12">
        <v>750</v>
      </c>
      <c r="G48" s="12">
        <v>10</v>
      </c>
      <c r="H48" s="12">
        <v>50</v>
      </c>
      <c r="I48" s="12"/>
      <c r="J48" s="12">
        <v>900</v>
      </c>
      <c r="K48" s="12">
        <v>1000</v>
      </c>
      <c r="L48" s="12">
        <v>1000</v>
      </c>
      <c r="M48" s="12"/>
      <c r="N48" s="12">
        <v>500</v>
      </c>
      <c r="O48" s="12"/>
      <c r="P48" s="12"/>
      <c r="Q48" s="13"/>
      <c r="R48" s="12">
        <f t="shared" si="6"/>
        <v>3400</v>
      </c>
      <c r="S48" s="12">
        <f t="shared" si="7"/>
        <v>68</v>
      </c>
      <c r="T48" s="57"/>
      <c r="U48" s="15">
        <v>0.05</v>
      </c>
      <c r="V48" s="15">
        <f t="shared" si="8"/>
        <v>3.4000000000000004</v>
      </c>
    </row>
    <row r="49" spans="1:24" x14ac:dyDescent="0.2">
      <c r="A49" s="11" t="s">
        <v>155</v>
      </c>
      <c r="B49" s="11" t="s">
        <v>58</v>
      </c>
      <c r="C49" s="11" t="s">
        <v>155</v>
      </c>
      <c r="D49" s="11" t="s">
        <v>275</v>
      </c>
      <c r="E49" s="12">
        <v>25</v>
      </c>
      <c r="F49" s="12">
        <v>915</v>
      </c>
      <c r="G49" s="12">
        <v>10</v>
      </c>
      <c r="H49" s="12">
        <v>50</v>
      </c>
      <c r="I49" s="12"/>
      <c r="J49" s="12"/>
      <c r="K49" s="12">
        <v>500</v>
      </c>
      <c r="L49" s="12">
        <v>500</v>
      </c>
      <c r="M49" s="12"/>
      <c r="N49" s="12">
        <v>1000</v>
      </c>
      <c r="O49" s="12"/>
      <c r="P49" s="12">
        <v>500</v>
      </c>
      <c r="Q49" s="13"/>
      <c r="R49" s="12">
        <f t="shared" si="6"/>
        <v>2500</v>
      </c>
      <c r="S49" s="12">
        <f t="shared" si="7"/>
        <v>50</v>
      </c>
      <c r="T49" s="57"/>
      <c r="U49" s="15">
        <v>0.06</v>
      </c>
      <c r="V49" s="15">
        <f t="shared" si="8"/>
        <v>3</v>
      </c>
    </row>
    <row r="50" spans="1:24" x14ac:dyDescent="0.2">
      <c r="A50" s="36" t="s">
        <v>176</v>
      </c>
      <c r="B50" s="36" t="s">
        <v>58</v>
      </c>
      <c r="C50" s="36">
        <v>90443800</v>
      </c>
      <c r="D50" s="36" t="s">
        <v>277</v>
      </c>
      <c r="E50" s="12" t="s">
        <v>63</v>
      </c>
      <c r="F50" s="12">
        <v>900</v>
      </c>
      <c r="G50" s="12">
        <v>10</v>
      </c>
      <c r="H50" s="12">
        <v>50</v>
      </c>
      <c r="I50" s="12"/>
      <c r="J50" s="12">
        <v>2000</v>
      </c>
      <c r="K50" s="12">
        <v>2000</v>
      </c>
      <c r="L50" s="12">
        <v>2000</v>
      </c>
      <c r="M50" s="12">
        <v>2000</v>
      </c>
      <c r="N50" s="12">
        <v>3000</v>
      </c>
      <c r="O50" s="12"/>
      <c r="P50" s="12">
        <v>2000</v>
      </c>
      <c r="Q50" s="13"/>
      <c r="R50" s="12">
        <f t="shared" si="6"/>
        <v>13000</v>
      </c>
      <c r="S50" s="12">
        <f t="shared" si="7"/>
        <v>260</v>
      </c>
      <c r="T50" s="57"/>
      <c r="U50" s="15">
        <v>0.06</v>
      </c>
      <c r="V50" s="15">
        <f t="shared" si="8"/>
        <v>15.6</v>
      </c>
    </row>
    <row r="51" spans="1:24" x14ac:dyDescent="0.2">
      <c r="A51" s="11" t="s">
        <v>53</v>
      </c>
      <c r="B51" s="11" t="s">
        <v>54</v>
      </c>
      <c r="C51" s="11" t="s">
        <v>53</v>
      </c>
      <c r="D51" s="11" t="s">
        <v>275</v>
      </c>
      <c r="E51" s="12">
        <v>25</v>
      </c>
      <c r="F51" s="12">
        <v>1220</v>
      </c>
      <c r="G51" s="12">
        <v>10</v>
      </c>
      <c r="H51" s="12">
        <v>50</v>
      </c>
      <c r="I51" s="12"/>
      <c r="J51" s="12">
        <v>100</v>
      </c>
      <c r="K51" s="12"/>
      <c r="L51" s="12">
        <v>300</v>
      </c>
      <c r="M51" s="12"/>
      <c r="N51" s="12"/>
      <c r="O51" s="12"/>
      <c r="P51" s="12"/>
      <c r="Q51" s="13"/>
      <c r="R51" s="12">
        <f t="shared" si="6"/>
        <v>400</v>
      </c>
      <c r="S51" s="12">
        <f t="shared" si="7"/>
        <v>8</v>
      </c>
      <c r="T51" s="57"/>
      <c r="U51" s="15">
        <v>0.08</v>
      </c>
      <c r="V51" s="15">
        <f t="shared" si="8"/>
        <v>0.64</v>
      </c>
    </row>
    <row r="52" spans="1:24" x14ac:dyDescent="0.2">
      <c r="A52" s="26" t="s">
        <v>194</v>
      </c>
      <c r="B52" s="26" t="s">
        <v>54</v>
      </c>
      <c r="C52" s="26">
        <v>90444000</v>
      </c>
      <c r="D52" s="36" t="s">
        <v>277</v>
      </c>
      <c r="E52" s="12" t="s">
        <v>63</v>
      </c>
      <c r="F52" s="12">
        <v>1200</v>
      </c>
      <c r="G52" s="12">
        <v>10</v>
      </c>
      <c r="H52" s="12">
        <v>50</v>
      </c>
      <c r="I52" s="12"/>
      <c r="J52" s="12"/>
      <c r="K52" s="12"/>
      <c r="L52" s="12">
        <v>300</v>
      </c>
      <c r="M52" s="12"/>
      <c r="N52" s="12"/>
      <c r="O52" s="12"/>
      <c r="P52" s="12"/>
      <c r="Q52" s="13"/>
      <c r="R52" s="12">
        <f t="shared" si="6"/>
        <v>300</v>
      </c>
      <c r="S52" s="12">
        <f t="shared" si="7"/>
        <v>6</v>
      </c>
      <c r="T52" s="57"/>
      <c r="U52" s="15">
        <v>0.08</v>
      </c>
      <c r="V52" s="15">
        <f t="shared" si="8"/>
        <v>0.48</v>
      </c>
    </row>
    <row r="53" spans="1:24" x14ac:dyDescent="0.2">
      <c r="A53" s="11" t="s">
        <v>230</v>
      </c>
      <c r="B53" s="11" t="s">
        <v>231</v>
      </c>
      <c r="C53" s="11" t="s">
        <v>230</v>
      </c>
      <c r="D53" s="11" t="s">
        <v>275</v>
      </c>
      <c r="E53" s="12">
        <v>25</v>
      </c>
      <c r="F53" s="12">
        <v>1500</v>
      </c>
      <c r="G53" s="12">
        <v>10</v>
      </c>
      <c r="H53" s="12">
        <v>50</v>
      </c>
      <c r="I53" s="12"/>
      <c r="J53" s="12"/>
      <c r="K53" s="12"/>
      <c r="L53" s="12"/>
      <c r="M53" s="12"/>
      <c r="N53" s="12"/>
      <c r="O53" s="12"/>
      <c r="P53" s="12"/>
      <c r="Q53" s="13"/>
      <c r="R53" s="12">
        <f t="shared" si="6"/>
        <v>0</v>
      </c>
      <c r="S53" s="12">
        <f t="shared" si="7"/>
        <v>0</v>
      </c>
      <c r="T53" s="57"/>
      <c r="U53" s="15">
        <v>0.11</v>
      </c>
      <c r="V53" s="15">
        <f t="shared" si="8"/>
        <v>0</v>
      </c>
    </row>
    <row r="54" spans="1:24" x14ac:dyDescent="0.2">
      <c r="A54" s="11" t="s">
        <v>254</v>
      </c>
      <c r="B54" s="11" t="s">
        <v>255</v>
      </c>
      <c r="C54" s="11" t="s">
        <v>254</v>
      </c>
      <c r="D54" s="11" t="s">
        <v>275</v>
      </c>
      <c r="E54" s="12">
        <v>25</v>
      </c>
      <c r="F54" s="12">
        <v>1650</v>
      </c>
      <c r="G54" s="12">
        <v>10</v>
      </c>
      <c r="H54" s="12">
        <v>50</v>
      </c>
      <c r="I54" s="12"/>
      <c r="J54" s="12"/>
      <c r="K54" s="12"/>
      <c r="L54" s="12"/>
      <c r="M54" s="12"/>
      <c r="N54" s="12"/>
      <c r="O54" s="12"/>
      <c r="P54" s="12"/>
      <c r="Q54" s="13"/>
      <c r="R54" s="12">
        <f t="shared" si="6"/>
        <v>0</v>
      </c>
      <c r="S54" s="12">
        <f t="shared" si="7"/>
        <v>0</v>
      </c>
      <c r="T54" s="57"/>
      <c r="U54" s="15">
        <v>0.12</v>
      </c>
      <c r="V54" s="15">
        <f t="shared" si="8"/>
        <v>0</v>
      </c>
    </row>
    <row r="55" spans="1:24" x14ac:dyDescent="0.2">
      <c r="A55" s="11" t="s">
        <v>193</v>
      </c>
      <c r="B55" s="11" t="s">
        <v>175</v>
      </c>
      <c r="C55" s="11" t="s">
        <v>193</v>
      </c>
      <c r="D55" s="11" t="s">
        <v>275</v>
      </c>
      <c r="E55" s="12">
        <v>25</v>
      </c>
      <c r="F55" s="12">
        <v>1800</v>
      </c>
      <c r="G55" s="12">
        <v>10</v>
      </c>
      <c r="H55" s="12">
        <v>50</v>
      </c>
      <c r="I55" s="12"/>
      <c r="J55" s="12"/>
      <c r="K55" s="12"/>
      <c r="L55" s="12"/>
      <c r="M55" s="12"/>
      <c r="N55" s="12"/>
      <c r="O55" s="12"/>
      <c r="P55" s="12"/>
      <c r="Q55" s="13"/>
      <c r="R55" s="12">
        <f t="shared" si="6"/>
        <v>0</v>
      </c>
      <c r="S55" s="12">
        <f t="shared" si="7"/>
        <v>0</v>
      </c>
      <c r="T55" s="57"/>
      <c r="U55" s="15">
        <v>0.12</v>
      </c>
      <c r="V55" s="15">
        <f t="shared" si="8"/>
        <v>0</v>
      </c>
    </row>
    <row r="56" spans="1:24" x14ac:dyDescent="0.2">
      <c r="A56" s="36" t="s">
        <v>174</v>
      </c>
      <c r="B56" s="36" t="s">
        <v>175</v>
      </c>
      <c r="C56" s="36">
        <v>90443900</v>
      </c>
      <c r="D56" s="36" t="s">
        <v>277</v>
      </c>
      <c r="E56" s="12" t="s">
        <v>63</v>
      </c>
      <c r="F56" s="12">
        <v>1800</v>
      </c>
      <c r="G56" s="12">
        <v>10</v>
      </c>
      <c r="H56" s="12">
        <v>50</v>
      </c>
      <c r="I56" s="12"/>
      <c r="J56" s="12"/>
      <c r="K56" s="12"/>
      <c r="L56" s="12"/>
      <c r="M56" s="12"/>
      <c r="N56" s="12"/>
      <c r="O56" s="12"/>
      <c r="P56" s="12"/>
      <c r="Q56" s="13"/>
      <c r="R56" s="12">
        <f t="shared" si="6"/>
        <v>0</v>
      </c>
      <c r="S56" s="12">
        <f t="shared" si="7"/>
        <v>0</v>
      </c>
      <c r="T56" s="57"/>
      <c r="U56" s="15">
        <v>0.12</v>
      </c>
      <c r="V56" s="15">
        <f>$S56*$U56</f>
        <v>0</v>
      </c>
    </row>
    <row r="57" spans="1:24" x14ac:dyDescent="0.2">
      <c r="A57" s="36" t="s">
        <v>293</v>
      </c>
      <c r="B57" s="36" t="s">
        <v>294</v>
      </c>
      <c r="C57" s="36">
        <v>90443000</v>
      </c>
      <c r="D57" s="36" t="s">
        <v>277</v>
      </c>
      <c r="E57" s="12" t="s">
        <v>63</v>
      </c>
      <c r="F57" s="12">
        <v>2100</v>
      </c>
      <c r="G57" s="12">
        <v>10</v>
      </c>
      <c r="H57" s="12">
        <v>50</v>
      </c>
      <c r="I57" s="12"/>
      <c r="J57" s="12"/>
      <c r="K57" s="12"/>
      <c r="L57" s="12"/>
      <c r="M57" s="12"/>
      <c r="N57" s="12"/>
      <c r="O57" s="12"/>
      <c r="P57" s="12"/>
      <c r="Q57" s="13"/>
      <c r="R57" s="12">
        <f t="shared" si="6"/>
        <v>0</v>
      </c>
      <c r="S57" s="12">
        <f t="shared" si="7"/>
        <v>0</v>
      </c>
      <c r="T57" s="57"/>
      <c r="U57" s="15">
        <v>0.09</v>
      </c>
      <c r="V57" s="15">
        <f t="shared" si="8"/>
        <v>0</v>
      </c>
    </row>
    <row r="58" spans="1:24" x14ac:dyDescent="0.2">
      <c r="A58" s="8" t="s">
        <v>70</v>
      </c>
      <c r="B58" s="8"/>
      <c r="C58" s="8"/>
      <c r="D58" s="8"/>
      <c r="E58" s="8"/>
      <c r="F58" s="36"/>
      <c r="G58" s="20"/>
      <c r="H58" s="20"/>
      <c r="I58" s="12"/>
      <c r="J58" s="12"/>
      <c r="K58" s="12"/>
      <c r="L58" s="12"/>
      <c r="M58" s="12"/>
      <c r="N58" s="12"/>
      <c r="O58" s="12"/>
      <c r="P58" s="12"/>
      <c r="Q58" s="20"/>
      <c r="R58" s="12"/>
      <c r="S58" s="12"/>
      <c r="T58" s="57"/>
      <c r="U58" s="12"/>
      <c r="V58" s="15"/>
    </row>
    <row r="59" spans="1:24" x14ac:dyDescent="0.2">
      <c r="A59" s="11" t="s">
        <v>295</v>
      </c>
      <c r="B59" s="11" t="s">
        <v>296</v>
      </c>
      <c r="C59" s="11" t="s">
        <v>295</v>
      </c>
      <c r="D59" s="11" t="s">
        <v>275</v>
      </c>
      <c r="E59" s="12">
        <v>32</v>
      </c>
      <c r="F59" s="12">
        <v>100</v>
      </c>
      <c r="G59" s="12">
        <v>10</v>
      </c>
      <c r="H59" s="12">
        <v>300</v>
      </c>
      <c r="I59" s="12"/>
      <c r="J59" s="12"/>
      <c r="K59" s="12">
        <v>300</v>
      </c>
      <c r="L59" s="12"/>
      <c r="M59" s="12"/>
      <c r="N59" s="12"/>
      <c r="O59" s="12"/>
      <c r="P59" s="12"/>
      <c r="Q59" s="13"/>
      <c r="R59" s="12">
        <f t="shared" ref="R59:R73" si="9">SUM(I59:Q59)</f>
        <v>300</v>
      </c>
      <c r="S59" s="12">
        <f t="shared" ref="S59:S73" si="10">$R59/$H59</f>
        <v>1</v>
      </c>
      <c r="T59" s="57"/>
      <c r="U59" s="15">
        <v>0.09</v>
      </c>
      <c r="V59" s="15">
        <f t="shared" ref="V59:V73" si="11">$S59*$U59</f>
        <v>0.09</v>
      </c>
      <c r="W59" s="43">
        <f>SUM(V59:V73)</f>
        <v>9.48</v>
      </c>
      <c r="X59" s="3">
        <f>W59*100/$W$144</f>
        <v>9.4847423711855932</v>
      </c>
    </row>
    <row r="60" spans="1:24" x14ac:dyDescent="0.2">
      <c r="A60" s="11" t="s">
        <v>71</v>
      </c>
      <c r="B60" s="11" t="s">
        <v>72</v>
      </c>
      <c r="C60" s="11" t="s">
        <v>71</v>
      </c>
      <c r="D60" s="11" t="s">
        <v>275</v>
      </c>
      <c r="E60" s="12">
        <v>32</v>
      </c>
      <c r="F60" s="12">
        <v>150</v>
      </c>
      <c r="G60" s="12">
        <v>10</v>
      </c>
      <c r="H60" s="12">
        <v>300</v>
      </c>
      <c r="I60" s="12"/>
      <c r="J60" s="12"/>
      <c r="K60" s="12"/>
      <c r="L60" s="12"/>
      <c r="M60" s="12"/>
      <c r="N60" s="12"/>
      <c r="O60" s="12"/>
      <c r="P60" s="12"/>
      <c r="Q60" s="13"/>
      <c r="R60" s="12">
        <f t="shared" si="9"/>
        <v>0</v>
      </c>
      <c r="S60" s="12">
        <f t="shared" si="10"/>
        <v>0</v>
      </c>
      <c r="T60" s="57"/>
      <c r="U60" s="15">
        <v>0.09</v>
      </c>
      <c r="V60" s="15">
        <f t="shared" si="11"/>
        <v>0</v>
      </c>
    </row>
    <row r="61" spans="1:24" x14ac:dyDescent="0.2">
      <c r="A61" s="36" t="s">
        <v>256</v>
      </c>
      <c r="B61" s="36" t="s">
        <v>72</v>
      </c>
      <c r="C61" s="36">
        <v>90446200</v>
      </c>
      <c r="D61" s="36" t="s">
        <v>277</v>
      </c>
      <c r="E61" s="12">
        <v>32</v>
      </c>
      <c r="F61" s="12">
        <v>150</v>
      </c>
      <c r="G61" s="12">
        <v>10</v>
      </c>
      <c r="H61" s="12">
        <v>300</v>
      </c>
      <c r="I61" s="12"/>
      <c r="J61" s="12"/>
      <c r="K61" s="12">
        <v>300</v>
      </c>
      <c r="L61" s="12">
        <v>300</v>
      </c>
      <c r="M61" s="12"/>
      <c r="N61" s="12"/>
      <c r="O61" s="12"/>
      <c r="P61" s="12"/>
      <c r="Q61" s="13"/>
      <c r="R61" s="12">
        <f t="shared" si="9"/>
        <v>600</v>
      </c>
      <c r="S61" s="12">
        <f t="shared" si="10"/>
        <v>2</v>
      </c>
      <c r="T61" s="57"/>
      <c r="U61" s="15">
        <v>0.09</v>
      </c>
      <c r="V61" s="15">
        <f t="shared" si="11"/>
        <v>0.18</v>
      </c>
    </row>
    <row r="62" spans="1:24" x14ac:dyDescent="0.2">
      <c r="A62" s="11" t="s">
        <v>200</v>
      </c>
      <c r="B62" s="11" t="s">
        <v>201</v>
      </c>
      <c r="C62" s="11" t="s">
        <v>200</v>
      </c>
      <c r="D62" s="11" t="s">
        <v>275</v>
      </c>
      <c r="E62" s="12">
        <v>32</v>
      </c>
      <c r="F62" s="12">
        <v>200</v>
      </c>
      <c r="G62" s="12">
        <v>10</v>
      </c>
      <c r="H62" s="12">
        <v>300</v>
      </c>
      <c r="I62" s="12"/>
      <c r="J62" s="12"/>
      <c r="K62" s="12"/>
      <c r="L62" s="12"/>
      <c r="M62" s="12"/>
      <c r="N62" s="12">
        <v>300</v>
      </c>
      <c r="O62" s="12"/>
      <c r="P62" s="12">
        <v>300</v>
      </c>
      <c r="Q62" s="13"/>
      <c r="R62" s="12">
        <f t="shared" si="9"/>
        <v>600</v>
      </c>
      <c r="S62" s="12">
        <f t="shared" si="10"/>
        <v>2</v>
      </c>
      <c r="T62" s="57"/>
      <c r="U62" s="15">
        <v>0.09</v>
      </c>
      <c r="V62" s="15">
        <f t="shared" si="11"/>
        <v>0.18</v>
      </c>
    </row>
    <row r="63" spans="1:24" x14ac:dyDescent="0.2">
      <c r="A63" s="11" t="s">
        <v>73</v>
      </c>
      <c r="B63" s="11" t="s">
        <v>74</v>
      </c>
      <c r="C63" s="11" t="s">
        <v>73</v>
      </c>
      <c r="D63" s="11" t="s">
        <v>275</v>
      </c>
      <c r="E63" s="12">
        <v>32</v>
      </c>
      <c r="F63" s="12">
        <v>300</v>
      </c>
      <c r="G63" s="12">
        <v>10</v>
      </c>
      <c r="H63" s="12">
        <v>150</v>
      </c>
      <c r="I63" s="12"/>
      <c r="J63" s="12"/>
      <c r="K63" s="12">
        <v>150</v>
      </c>
      <c r="L63" s="12">
        <v>300</v>
      </c>
      <c r="M63" s="12">
        <v>150</v>
      </c>
      <c r="N63" s="12"/>
      <c r="O63" s="12"/>
      <c r="P63" s="12"/>
      <c r="Q63" s="13"/>
      <c r="R63" s="12">
        <f t="shared" si="9"/>
        <v>600</v>
      </c>
      <c r="S63" s="12">
        <f t="shared" si="10"/>
        <v>4</v>
      </c>
      <c r="T63" s="57"/>
      <c r="U63" s="15">
        <v>0.09</v>
      </c>
      <c r="V63" s="15">
        <f t="shared" si="11"/>
        <v>0.36</v>
      </c>
    </row>
    <row r="64" spans="1:24" x14ac:dyDescent="0.2">
      <c r="A64" s="36" t="s">
        <v>232</v>
      </c>
      <c r="B64" s="36" t="s">
        <v>74</v>
      </c>
      <c r="C64" s="36">
        <v>90446300</v>
      </c>
      <c r="D64" s="36" t="s">
        <v>277</v>
      </c>
      <c r="E64" s="12" t="s">
        <v>180</v>
      </c>
      <c r="F64" s="12">
        <v>300</v>
      </c>
      <c r="G64" s="12">
        <v>10</v>
      </c>
      <c r="H64" s="12">
        <v>150</v>
      </c>
      <c r="I64" s="12"/>
      <c r="J64" s="12">
        <v>450</v>
      </c>
      <c r="K64" s="12">
        <v>450</v>
      </c>
      <c r="L64" s="12">
        <v>300</v>
      </c>
      <c r="M64" s="12"/>
      <c r="N64" s="12"/>
      <c r="O64" s="12"/>
      <c r="P64" s="12"/>
      <c r="Q64" s="13"/>
      <c r="R64" s="12">
        <f t="shared" si="9"/>
        <v>1200</v>
      </c>
      <c r="S64" s="12">
        <f t="shared" si="10"/>
        <v>8</v>
      </c>
      <c r="T64" s="57"/>
      <c r="U64" s="15">
        <v>0.09</v>
      </c>
      <c r="V64" s="15">
        <f t="shared" si="11"/>
        <v>0.72</v>
      </c>
    </row>
    <row r="65" spans="1:24" x14ac:dyDescent="0.2">
      <c r="A65" s="11" t="s">
        <v>75</v>
      </c>
      <c r="B65" s="11" t="s">
        <v>76</v>
      </c>
      <c r="C65" s="11" t="s">
        <v>75</v>
      </c>
      <c r="D65" s="11" t="s">
        <v>275</v>
      </c>
      <c r="E65" s="12">
        <v>32</v>
      </c>
      <c r="F65" s="12">
        <v>450</v>
      </c>
      <c r="G65" s="12">
        <v>10</v>
      </c>
      <c r="H65" s="12">
        <v>100</v>
      </c>
      <c r="I65" s="12"/>
      <c r="J65" s="12">
        <v>100</v>
      </c>
      <c r="K65" s="12">
        <v>100</v>
      </c>
      <c r="L65" s="12">
        <v>100</v>
      </c>
      <c r="M65" s="12">
        <v>100</v>
      </c>
      <c r="N65" s="12">
        <v>100</v>
      </c>
      <c r="O65" s="12"/>
      <c r="P65" s="12">
        <v>100</v>
      </c>
      <c r="Q65" s="13"/>
      <c r="R65" s="12">
        <f t="shared" si="9"/>
        <v>600</v>
      </c>
      <c r="S65" s="12">
        <f t="shared" si="10"/>
        <v>6</v>
      </c>
      <c r="T65" s="57"/>
      <c r="U65" s="15">
        <v>0.09</v>
      </c>
      <c r="V65" s="15">
        <f t="shared" si="11"/>
        <v>0.54</v>
      </c>
    </row>
    <row r="66" spans="1:24" x14ac:dyDescent="0.2">
      <c r="A66" s="36" t="s">
        <v>179</v>
      </c>
      <c r="B66" s="36" t="s">
        <v>76</v>
      </c>
      <c r="C66" s="36">
        <v>90446400</v>
      </c>
      <c r="D66" s="36" t="s">
        <v>277</v>
      </c>
      <c r="E66" s="12" t="s">
        <v>180</v>
      </c>
      <c r="F66" s="12">
        <v>450</v>
      </c>
      <c r="G66" s="12">
        <v>10</v>
      </c>
      <c r="H66" s="12">
        <v>100</v>
      </c>
      <c r="I66" s="12">
        <v>200</v>
      </c>
      <c r="J66" s="12">
        <v>300</v>
      </c>
      <c r="K66" s="12">
        <v>300</v>
      </c>
      <c r="L66" s="12">
        <v>300</v>
      </c>
      <c r="M66" s="12">
        <v>200</v>
      </c>
      <c r="N66" s="12">
        <v>300</v>
      </c>
      <c r="O66" s="12"/>
      <c r="P66" s="12">
        <v>300</v>
      </c>
      <c r="Q66" s="13"/>
      <c r="R66" s="12">
        <f t="shared" si="9"/>
        <v>1900</v>
      </c>
      <c r="S66" s="12">
        <f t="shared" si="10"/>
        <v>19</v>
      </c>
      <c r="T66" s="57"/>
      <c r="U66" s="15">
        <v>0.09</v>
      </c>
      <c r="V66" s="15">
        <f t="shared" si="11"/>
        <v>1.71</v>
      </c>
    </row>
    <row r="67" spans="1:24" x14ac:dyDescent="0.2">
      <c r="A67" s="11" t="s">
        <v>156</v>
      </c>
      <c r="B67" s="11" t="s">
        <v>157</v>
      </c>
      <c r="C67" s="11" t="s">
        <v>156</v>
      </c>
      <c r="D67" s="11" t="s">
        <v>275</v>
      </c>
      <c r="E67" s="12">
        <v>32</v>
      </c>
      <c r="F67" s="12">
        <v>600</v>
      </c>
      <c r="G67" s="12">
        <v>10</v>
      </c>
      <c r="H67" s="12">
        <v>100</v>
      </c>
      <c r="I67" s="12"/>
      <c r="J67" s="12"/>
      <c r="K67" s="12"/>
      <c r="L67" s="12"/>
      <c r="M67" s="12"/>
      <c r="N67" s="12">
        <v>100</v>
      </c>
      <c r="O67" s="12"/>
      <c r="P67" s="12">
        <v>100</v>
      </c>
      <c r="Q67" s="13"/>
      <c r="R67" s="12">
        <f t="shared" si="9"/>
        <v>200</v>
      </c>
      <c r="S67" s="12">
        <f t="shared" si="10"/>
        <v>2</v>
      </c>
      <c r="T67" s="57"/>
      <c r="U67" s="15">
        <v>0.12</v>
      </c>
      <c r="V67" s="15">
        <f t="shared" si="11"/>
        <v>0.24</v>
      </c>
    </row>
    <row r="68" spans="1:24" x14ac:dyDescent="0.2">
      <c r="A68" s="36" t="s">
        <v>181</v>
      </c>
      <c r="B68" s="36" t="s">
        <v>157</v>
      </c>
      <c r="C68" s="36">
        <v>90446600</v>
      </c>
      <c r="D68" s="36" t="s">
        <v>277</v>
      </c>
      <c r="E68" s="12" t="s">
        <v>180</v>
      </c>
      <c r="F68" s="12">
        <v>600</v>
      </c>
      <c r="G68" s="12">
        <v>10</v>
      </c>
      <c r="H68" s="12">
        <v>100</v>
      </c>
      <c r="I68" s="12"/>
      <c r="J68" s="12">
        <v>100</v>
      </c>
      <c r="K68" s="12">
        <v>300</v>
      </c>
      <c r="L68" s="12">
        <v>300</v>
      </c>
      <c r="M68" s="12">
        <v>200</v>
      </c>
      <c r="N68" s="12">
        <v>300</v>
      </c>
      <c r="O68" s="12"/>
      <c r="P68" s="12">
        <v>300</v>
      </c>
      <c r="Q68" s="13"/>
      <c r="R68" s="12">
        <f t="shared" si="9"/>
        <v>1500</v>
      </c>
      <c r="S68" s="12">
        <f t="shared" si="10"/>
        <v>15</v>
      </c>
      <c r="T68" s="57"/>
      <c r="U68" s="15">
        <v>0.12</v>
      </c>
      <c r="V68" s="15">
        <f t="shared" si="11"/>
        <v>1.7999999999999998</v>
      </c>
    </row>
    <row r="69" spans="1:24" x14ac:dyDescent="0.2">
      <c r="A69" s="11" t="s">
        <v>222</v>
      </c>
      <c r="B69" s="11" t="s">
        <v>223</v>
      </c>
      <c r="C69" s="11" t="s">
        <v>222</v>
      </c>
      <c r="D69" s="11" t="s">
        <v>275</v>
      </c>
      <c r="E69" s="12">
        <v>32</v>
      </c>
      <c r="F69" s="12">
        <v>750</v>
      </c>
      <c r="G69" s="12">
        <v>10</v>
      </c>
      <c r="H69" s="12">
        <v>60</v>
      </c>
      <c r="I69" s="12"/>
      <c r="J69" s="12"/>
      <c r="K69" s="12">
        <v>120</v>
      </c>
      <c r="L69" s="12"/>
      <c r="M69" s="12">
        <v>120</v>
      </c>
      <c r="N69" s="12">
        <v>120</v>
      </c>
      <c r="O69" s="12"/>
      <c r="P69" s="12">
        <v>120</v>
      </c>
      <c r="Q69" s="13"/>
      <c r="R69" s="12">
        <f t="shared" si="9"/>
        <v>480</v>
      </c>
      <c r="S69" s="12">
        <f t="shared" si="10"/>
        <v>8</v>
      </c>
      <c r="T69" s="57"/>
      <c r="U69" s="15">
        <v>0.09</v>
      </c>
      <c r="V69" s="15">
        <f t="shared" si="11"/>
        <v>0.72</v>
      </c>
    </row>
    <row r="70" spans="1:24" x14ac:dyDescent="0.2">
      <c r="A70" s="11" t="s">
        <v>158</v>
      </c>
      <c r="B70" s="11" t="s">
        <v>159</v>
      </c>
      <c r="C70" s="11" t="s">
        <v>158</v>
      </c>
      <c r="D70" s="11" t="s">
        <v>275</v>
      </c>
      <c r="E70" s="12">
        <v>32</v>
      </c>
      <c r="F70" s="12">
        <v>900</v>
      </c>
      <c r="G70" s="12">
        <v>10</v>
      </c>
      <c r="H70" s="12">
        <v>50</v>
      </c>
      <c r="I70" s="12"/>
      <c r="J70" s="12">
        <v>100</v>
      </c>
      <c r="K70" s="12">
        <v>100</v>
      </c>
      <c r="L70" s="12">
        <v>100</v>
      </c>
      <c r="M70" s="12"/>
      <c r="N70" s="12"/>
      <c r="O70" s="12"/>
      <c r="P70" s="12"/>
      <c r="Q70" s="13"/>
      <c r="R70" s="12">
        <f t="shared" si="9"/>
        <v>300</v>
      </c>
      <c r="S70" s="12">
        <f t="shared" si="10"/>
        <v>6</v>
      </c>
      <c r="T70" s="57"/>
      <c r="U70" s="15">
        <v>0.09</v>
      </c>
      <c r="V70" s="15">
        <f t="shared" si="11"/>
        <v>0.54</v>
      </c>
    </row>
    <row r="71" spans="1:24" x14ac:dyDescent="0.2">
      <c r="A71" s="36" t="s">
        <v>182</v>
      </c>
      <c r="B71" s="36" t="s">
        <v>159</v>
      </c>
      <c r="C71" s="36">
        <v>90446700</v>
      </c>
      <c r="D71" s="36" t="s">
        <v>277</v>
      </c>
      <c r="E71" s="12" t="s">
        <v>180</v>
      </c>
      <c r="F71" s="12">
        <v>900</v>
      </c>
      <c r="G71" s="12">
        <v>10</v>
      </c>
      <c r="H71" s="12">
        <v>50</v>
      </c>
      <c r="I71" s="12"/>
      <c r="J71" s="12">
        <v>200</v>
      </c>
      <c r="K71" s="12">
        <v>200</v>
      </c>
      <c r="L71" s="12">
        <v>200</v>
      </c>
      <c r="M71" s="12"/>
      <c r="N71" s="12">
        <v>200</v>
      </c>
      <c r="O71" s="12"/>
      <c r="P71" s="12"/>
      <c r="Q71" s="13"/>
      <c r="R71" s="12">
        <f t="shared" si="9"/>
        <v>800</v>
      </c>
      <c r="S71" s="12">
        <f t="shared" si="10"/>
        <v>16</v>
      </c>
      <c r="T71" s="57"/>
      <c r="U71" s="15">
        <v>0.09</v>
      </c>
      <c r="V71" s="15">
        <f t="shared" si="11"/>
        <v>1.44</v>
      </c>
    </row>
    <row r="72" spans="1:24" x14ac:dyDescent="0.2">
      <c r="A72" s="11" t="s">
        <v>233</v>
      </c>
      <c r="B72" s="11" t="s">
        <v>234</v>
      </c>
      <c r="C72" s="11" t="s">
        <v>233</v>
      </c>
      <c r="D72" s="11" t="s">
        <v>275</v>
      </c>
      <c r="E72" s="12">
        <v>32</v>
      </c>
      <c r="F72" s="12">
        <v>1200</v>
      </c>
      <c r="G72" s="12">
        <v>10</v>
      </c>
      <c r="H72" s="12">
        <v>50</v>
      </c>
      <c r="I72" s="12"/>
      <c r="J72" s="12"/>
      <c r="K72" s="12"/>
      <c r="L72" s="12">
        <v>100</v>
      </c>
      <c r="M72" s="12"/>
      <c r="N72" s="12"/>
      <c r="O72" s="12"/>
      <c r="P72" s="12"/>
      <c r="Q72" s="13"/>
      <c r="R72" s="12">
        <f t="shared" si="9"/>
        <v>100</v>
      </c>
      <c r="S72" s="12">
        <f t="shared" si="10"/>
        <v>2</v>
      </c>
      <c r="T72" s="57"/>
      <c r="U72" s="15">
        <v>0.12</v>
      </c>
      <c r="V72" s="15">
        <f t="shared" si="11"/>
        <v>0.24</v>
      </c>
    </row>
    <row r="73" spans="1:24" x14ac:dyDescent="0.2">
      <c r="A73" s="36" t="s">
        <v>236</v>
      </c>
      <c r="B73" s="36" t="s">
        <v>237</v>
      </c>
      <c r="C73" s="36">
        <v>90446800</v>
      </c>
      <c r="D73" s="36" t="s">
        <v>277</v>
      </c>
      <c r="E73" s="12" t="s">
        <v>180</v>
      </c>
      <c r="F73" s="12">
        <v>1800</v>
      </c>
      <c r="G73" s="12">
        <v>10</v>
      </c>
      <c r="H73" s="12">
        <v>25</v>
      </c>
      <c r="I73" s="12"/>
      <c r="J73" s="12"/>
      <c r="K73" s="12">
        <v>50</v>
      </c>
      <c r="L73" s="12">
        <v>50</v>
      </c>
      <c r="M73" s="12"/>
      <c r="N73" s="12"/>
      <c r="O73" s="12"/>
      <c r="P73" s="12"/>
      <c r="Q73" s="13"/>
      <c r="R73" s="12">
        <f t="shared" si="9"/>
        <v>100</v>
      </c>
      <c r="S73" s="12">
        <f t="shared" si="10"/>
        <v>4</v>
      </c>
      <c r="T73" s="57"/>
      <c r="U73" s="15">
        <v>0.18</v>
      </c>
      <c r="V73" s="15">
        <f t="shared" si="11"/>
        <v>0.72</v>
      </c>
      <c r="W73" s="43"/>
    </row>
    <row r="74" spans="1:24" x14ac:dyDescent="0.2">
      <c r="A74" s="8" t="s">
        <v>77</v>
      </c>
      <c r="B74" s="8"/>
      <c r="C74" s="8"/>
      <c r="D74" s="8"/>
      <c r="E74" s="8"/>
      <c r="F74" s="36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8"/>
      <c r="R74" s="12"/>
      <c r="S74" s="12"/>
      <c r="T74" s="57"/>
      <c r="U74" s="12"/>
      <c r="V74" s="15"/>
    </row>
    <row r="75" spans="1:24" x14ac:dyDescent="0.2">
      <c r="A75" s="11" t="s">
        <v>297</v>
      </c>
      <c r="B75" s="11" t="s">
        <v>298</v>
      </c>
      <c r="C75" s="11" t="s">
        <v>297</v>
      </c>
      <c r="D75" s="11" t="s">
        <v>275</v>
      </c>
      <c r="E75" s="12">
        <v>40</v>
      </c>
      <c r="F75" s="12">
        <v>100</v>
      </c>
      <c r="G75" s="12">
        <v>10</v>
      </c>
      <c r="H75" s="12">
        <v>300</v>
      </c>
      <c r="I75" s="12"/>
      <c r="J75" s="12"/>
      <c r="K75" s="12"/>
      <c r="L75" s="12"/>
      <c r="M75" s="12"/>
      <c r="N75" s="12"/>
      <c r="O75" s="12"/>
      <c r="P75" s="12"/>
      <c r="Q75" s="13"/>
      <c r="R75" s="12">
        <f t="shared" ref="R75:R90" si="12">SUM(I75:Q75)</f>
        <v>0</v>
      </c>
      <c r="S75" s="12">
        <f t="shared" ref="S75:S90" si="13">$R75/$H75</f>
        <v>0</v>
      </c>
      <c r="T75" s="57"/>
      <c r="U75" s="15">
        <v>0.13</v>
      </c>
      <c r="V75" s="15">
        <f t="shared" ref="V75:V90" si="14">$S75*$U75</f>
        <v>0</v>
      </c>
      <c r="W75" s="43">
        <f>SUM(V75:V90)</f>
        <v>11.870000000000003</v>
      </c>
      <c r="X75" s="3">
        <f>W75*100/$W$144</f>
        <v>11.875937968984495</v>
      </c>
    </row>
    <row r="76" spans="1:24" x14ac:dyDescent="0.2">
      <c r="A76" s="11" t="s">
        <v>78</v>
      </c>
      <c r="B76" s="11" t="s">
        <v>79</v>
      </c>
      <c r="C76" s="11" t="s">
        <v>78</v>
      </c>
      <c r="D76" s="11" t="s">
        <v>275</v>
      </c>
      <c r="E76" s="12">
        <v>40</v>
      </c>
      <c r="F76" s="12">
        <v>150</v>
      </c>
      <c r="G76" s="12">
        <v>10</v>
      </c>
      <c r="H76" s="12">
        <v>300</v>
      </c>
      <c r="I76" s="12"/>
      <c r="J76" s="12">
        <v>300</v>
      </c>
      <c r="K76" s="12">
        <v>300</v>
      </c>
      <c r="L76" s="12">
        <v>300</v>
      </c>
      <c r="M76" s="12"/>
      <c r="N76" s="12"/>
      <c r="O76" s="12"/>
      <c r="P76" s="12"/>
      <c r="Q76" s="13"/>
      <c r="R76" s="12">
        <f t="shared" si="12"/>
        <v>900</v>
      </c>
      <c r="S76" s="12">
        <f t="shared" si="13"/>
        <v>3</v>
      </c>
      <c r="T76" s="57"/>
      <c r="U76" s="15">
        <v>0.13</v>
      </c>
      <c r="V76" s="15">
        <f t="shared" si="14"/>
        <v>0.39</v>
      </c>
    </row>
    <row r="77" spans="1:24" x14ac:dyDescent="0.2">
      <c r="A77" s="36" t="s">
        <v>240</v>
      </c>
      <c r="B77" s="36" t="s">
        <v>79</v>
      </c>
      <c r="C77" s="31" t="s">
        <v>241</v>
      </c>
      <c r="D77" s="36" t="s">
        <v>277</v>
      </c>
      <c r="E77" s="12">
        <v>40</v>
      </c>
      <c r="F77" s="12">
        <v>150</v>
      </c>
      <c r="G77" s="12">
        <v>10</v>
      </c>
      <c r="H77" s="12">
        <v>300</v>
      </c>
      <c r="I77" s="12"/>
      <c r="J77" s="12"/>
      <c r="K77" s="12">
        <v>300</v>
      </c>
      <c r="L77" s="12">
        <v>300</v>
      </c>
      <c r="M77" s="12"/>
      <c r="N77" s="12"/>
      <c r="O77" s="12"/>
      <c r="P77" s="12"/>
      <c r="Q77" s="13"/>
      <c r="R77" s="12">
        <f t="shared" si="12"/>
        <v>600</v>
      </c>
      <c r="S77" s="12">
        <f t="shared" si="13"/>
        <v>2</v>
      </c>
      <c r="T77" s="57"/>
      <c r="U77" s="15">
        <v>0.13</v>
      </c>
      <c r="V77" s="15">
        <f t="shared" si="14"/>
        <v>0.26</v>
      </c>
    </row>
    <row r="78" spans="1:24" x14ac:dyDescent="0.2">
      <c r="A78" s="11" t="s">
        <v>80</v>
      </c>
      <c r="B78" s="11" t="s">
        <v>81</v>
      </c>
      <c r="C78" s="11" t="s">
        <v>80</v>
      </c>
      <c r="D78" s="11" t="s">
        <v>275</v>
      </c>
      <c r="E78" s="12">
        <v>40</v>
      </c>
      <c r="F78" s="12">
        <v>200</v>
      </c>
      <c r="G78" s="12">
        <v>10</v>
      </c>
      <c r="H78" s="12">
        <v>150</v>
      </c>
      <c r="I78" s="12"/>
      <c r="J78" s="12"/>
      <c r="K78" s="12"/>
      <c r="L78" s="12"/>
      <c r="M78" s="12"/>
      <c r="N78" s="12"/>
      <c r="O78" s="12"/>
      <c r="P78" s="12"/>
      <c r="Q78" s="13"/>
      <c r="R78" s="12">
        <f t="shared" si="12"/>
        <v>0</v>
      </c>
      <c r="S78" s="12">
        <f t="shared" si="13"/>
        <v>0</v>
      </c>
      <c r="T78" s="57"/>
      <c r="U78" s="15">
        <v>0.13</v>
      </c>
      <c r="V78" s="15">
        <f t="shared" si="14"/>
        <v>0</v>
      </c>
    </row>
    <row r="79" spans="1:24" x14ac:dyDescent="0.2">
      <c r="A79" s="11" t="s">
        <v>82</v>
      </c>
      <c r="B79" s="11" t="s">
        <v>83</v>
      </c>
      <c r="C79" s="11" t="s">
        <v>82</v>
      </c>
      <c r="D79" s="11" t="s">
        <v>275</v>
      </c>
      <c r="E79" s="12">
        <v>40</v>
      </c>
      <c r="F79" s="12">
        <v>300</v>
      </c>
      <c r="G79" s="12">
        <v>10</v>
      </c>
      <c r="H79" s="12">
        <v>150</v>
      </c>
      <c r="I79" s="12"/>
      <c r="J79" s="12">
        <v>300</v>
      </c>
      <c r="K79" s="12">
        <v>150</v>
      </c>
      <c r="L79" s="12">
        <v>150</v>
      </c>
      <c r="M79" s="12">
        <v>150</v>
      </c>
      <c r="N79" s="12">
        <v>150</v>
      </c>
      <c r="O79" s="12"/>
      <c r="P79" s="12"/>
      <c r="Q79" s="13"/>
      <c r="R79" s="12">
        <f t="shared" si="12"/>
        <v>900</v>
      </c>
      <c r="S79" s="12">
        <f t="shared" si="13"/>
        <v>6</v>
      </c>
      <c r="T79" s="57"/>
      <c r="U79" s="15">
        <v>0.13</v>
      </c>
      <c r="V79" s="15">
        <f t="shared" si="14"/>
        <v>0.78</v>
      </c>
    </row>
    <row r="80" spans="1:24" x14ac:dyDescent="0.2">
      <c r="A80" s="36" t="s">
        <v>183</v>
      </c>
      <c r="B80" s="36" t="s">
        <v>83</v>
      </c>
      <c r="C80" s="36">
        <v>90447300</v>
      </c>
      <c r="D80" s="36" t="s">
        <v>277</v>
      </c>
      <c r="E80" s="12" t="s">
        <v>89</v>
      </c>
      <c r="F80" s="12">
        <v>300</v>
      </c>
      <c r="G80" s="12">
        <v>10</v>
      </c>
      <c r="H80" s="12">
        <v>150</v>
      </c>
      <c r="I80" s="12"/>
      <c r="J80" s="12">
        <v>450</v>
      </c>
      <c r="K80" s="12">
        <v>600</v>
      </c>
      <c r="L80" s="12">
        <v>600</v>
      </c>
      <c r="M80" s="12">
        <v>300</v>
      </c>
      <c r="N80" s="12">
        <v>150</v>
      </c>
      <c r="O80" s="12"/>
      <c r="P80" s="12"/>
      <c r="Q80" s="13"/>
      <c r="R80" s="12">
        <f t="shared" si="12"/>
        <v>2100</v>
      </c>
      <c r="S80" s="12">
        <f t="shared" si="13"/>
        <v>14</v>
      </c>
      <c r="T80" s="57"/>
      <c r="U80" s="15">
        <v>0.13</v>
      </c>
      <c r="V80" s="15">
        <f t="shared" si="14"/>
        <v>1.82</v>
      </c>
    </row>
    <row r="81" spans="1:24" x14ac:dyDescent="0.2">
      <c r="A81" s="11" t="s">
        <v>84</v>
      </c>
      <c r="B81" s="11" t="s">
        <v>85</v>
      </c>
      <c r="C81" s="11" t="s">
        <v>84</v>
      </c>
      <c r="D81" s="11" t="s">
        <v>275</v>
      </c>
      <c r="E81" s="12">
        <v>40</v>
      </c>
      <c r="F81" s="12">
        <v>450</v>
      </c>
      <c r="G81" s="12">
        <v>10</v>
      </c>
      <c r="H81" s="12">
        <v>100</v>
      </c>
      <c r="I81" s="12"/>
      <c r="J81" s="12">
        <v>200</v>
      </c>
      <c r="K81" s="12">
        <v>100</v>
      </c>
      <c r="L81" s="12">
        <v>100</v>
      </c>
      <c r="M81" s="12">
        <v>100</v>
      </c>
      <c r="N81" s="12">
        <v>100</v>
      </c>
      <c r="O81" s="12"/>
      <c r="P81" s="12"/>
      <c r="Q81" s="13"/>
      <c r="R81" s="12">
        <f t="shared" si="12"/>
        <v>600</v>
      </c>
      <c r="S81" s="12">
        <f t="shared" si="13"/>
        <v>6</v>
      </c>
      <c r="T81" s="57"/>
      <c r="U81" s="15">
        <v>0.13</v>
      </c>
      <c r="V81" s="15">
        <f t="shared" si="14"/>
        <v>0.78</v>
      </c>
    </row>
    <row r="82" spans="1:24" x14ac:dyDescent="0.2">
      <c r="A82" s="36" t="s">
        <v>184</v>
      </c>
      <c r="B82" s="36" t="s">
        <v>85</v>
      </c>
      <c r="C82" s="36">
        <v>90447400</v>
      </c>
      <c r="D82" s="36" t="s">
        <v>277</v>
      </c>
      <c r="E82" s="12" t="s">
        <v>89</v>
      </c>
      <c r="F82" s="12">
        <v>450</v>
      </c>
      <c r="G82" s="12">
        <v>10</v>
      </c>
      <c r="H82" s="12">
        <v>100</v>
      </c>
      <c r="I82" s="12"/>
      <c r="J82" s="12">
        <v>400</v>
      </c>
      <c r="K82" s="12">
        <v>300</v>
      </c>
      <c r="L82" s="12">
        <v>300</v>
      </c>
      <c r="M82" s="12">
        <v>200</v>
      </c>
      <c r="N82" s="12">
        <v>200</v>
      </c>
      <c r="O82" s="12"/>
      <c r="P82" s="12"/>
      <c r="Q82" s="13"/>
      <c r="R82" s="12">
        <f t="shared" si="12"/>
        <v>1400</v>
      </c>
      <c r="S82" s="12">
        <f t="shared" si="13"/>
        <v>14</v>
      </c>
      <c r="T82" s="57"/>
      <c r="U82" s="15">
        <v>0.13</v>
      </c>
      <c r="V82" s="15">
        <f t="shared" si="14"/>
        <v>1.82</v>
      </c>
    </row>
    <row r="83" spans="1:24" x14ac:dyDescent="0.2">
      <c r="A83" s="11" t="s">
        <v>86</v>
      </c>
      <c r="B83" s="11" t="s">
        <v>87</v>
      </c>
      <c r="C83" s="11" t="s">
        <v>86</v>
      </c>
      <c r="D83" s="11" t="s">
        <v>275</v>
      </c>
      <c r="E83" s="12">
        <v>40</v>
      </c>
      <c r="F83" s="12">
        <v>600</v>
      </c>
      <c r="G83" s="12">
        <v>10</v>
      </c>
      <c r="H83" s="12">
        <v>50</v>
      </c>
      <c r="I83" s="12"/>
      <c r="J83" s="12"/>
      <c r="K83" s="12"/>
      <c r="L83" s="12"/>
      <c r="M83" s="12"/>
      <c r="N83" s="12"/>
      <c r="O83" s="12"/>
      <c r="P83" s="12"/>
      <c r="Q83" s="13"/>
      <c r="R83" s="12">
        <f t="shared" si="12"/>
        <v>0</v>
      </c>
      <c r="S83" s="12">
        <f t="shared" si="13"/>
        <v>0</v>
      </c>
      <c r="T83" s="57"/>
      <c r="U83" s="15">
        <v>0.09</v>
      </c>
      <c r="V83" s="15">
        <f t="shared" si="14"/>
        <v>0</v>
      </c>
    </row>
    <row r="84" spans="1:24" x14ac:dyDescent="0.2">
      <c r="A84" s="36" t="s">
        <v>88</v>
      </c>
      <c r="B84" s="36" t="s">
        <v>87</v>
      </c>
      <c r="C84" s="36">
        <v>90447600</v>
      </c>
      <c r="D84" s="36" t="s">
        <v>277</v>
      </c>
      <c r="E84" s="12" t="s">
        <v>89</v>
      </c>
      <c r="F84" s="12">
        <v>600</v>
      </c>
      <c r="G84" s="12">
        <v>10</v>
      </c>
      <c r="H84" s="12">
        <v>50</v>
      </c>
      <c r="I84" s="12"/>
      <c r="J84" s="12"/>
      <c r="K84" s="12">
        <v>300</v>
      </c>
      <c r="L84" s="12">
        <v>300</v>
      </c>
      <c r="M84" s="12"/>
      <c r="N84" s="12"/>
      <c r="O84" s="12"/>
      <c r="P84" s="12"/>
      <c r="Q84" s="13"/>
      <c r="R84" s="12">
        <f t="shared" si="12"/>
        <v>600</v>
      </c>
      <c r="S84" s="12">
        <f t="shared" si="13"/>
        <v>12</v>
      </c>
      <c r="T84" s="57"/>
      <c r="U84" s="15">
        <v>0.09</v>
      </c>
      <c r="V84" s="15">
        <f t="shared" si="14"/>
        <v>1.08</v>
      </c>
    </row>
    <row r="85" spans="1:24" x14ac:dyDescent="0.2">
      <c r="A85" s="11" t="s">
        <v>90</v>
      </c>
      <c r="B85" s="11" t="s">
        <v>91</v>
      </c>
      <c r="C85" s="11" t="s">
        <v>90</v>
      </c>
      <c r="D85" s="11" t="s">
        <v>275</v>
      </c>
      <c r="E85" s="12">
        <v>40</v>
      </c>
      <c r="F85" s="12">
        <v>750</v>
      </c>
      <c r="G85" s="12">
        <v>10</v>
      </c>
      <c r="H85" s="12">
        <v>50</v>
      </c>
      <c r="I85" s="12"/>
      <c r="J85" s="12"/>
      <c r="K85" s="12"/>
      <c r="L85" s="12"/>
      <c r="M85" s="12"/>
      <c r="N85" s="12"/>
      <c r="O85" s="12"/>
      <c r="P85" s="12"/>
      <c r="Q85" s="13"/>
      <c r="R85" s="12">
        <f t="shared" si="12"/>
        <v>0</v>
      </c>
      <c r="S85" s="12">
        <f t="shared" si="13"/>
        <v>0</v>
      </c>
      <c r="T85" s="57"/>
      <c r="U85" s="15">
        <v>0.13</v>
      </c>
      <c r="V85" s="15">
        <f t="shared" si="14"/>
        <v>0</v>
      </c>
    </row>
    <row r="86" spans="1:24" x14ac:dyDescent="0.2">
      <c r="A86" s="11" t="s">
        <v>92</v>
      </c>
      <c r="B86" s="11" t="s">
        <v>93</v>
      </c>
      <c r="C86" s="11" t="s">
        <v>92</v>
      </c>
      <c r="D86" s="11" t="s">
        <v>275</v>
      </c>
      <c r="E86" s="12">
        <v>40</v>
      </c>
      <c r="F86" s="12">
        <v>900</v>
      </c>
      <c r="G86" s="12">
        <v>10</v>
      </c>
      <c r="H86" s="12">
        <v>50</v>
      </c>
      <c r="I86" s="12"/>
      <c r="J86" s="12">
        <v>100</v>
      </c>
      <c r="K86" s="12">
        <v>100</v>
      </c>
      <c r="L86" s="12">
        <v>100</v>
      </c>
      <c r="M86" s="12"/>
      <c r="N86" s="12">
        <v>100</v>
      </c>
      <c r="O86" s="12"/>
      <c r="P86" s="12"/>
      <c r="Q86" s="13"/>
      <c r="R86" s="12">
        <f t="shared" si="12"/>
        <v>400</v>
      </c>
      <c r="S86" s="12">
        <f t="shared" si="13"/>
        <v>8</v>
      </c>
      <c r="T86" s="57"/>
      <c r="U86" s="15">
        <v>0.13</v>
      </c>
      <c r="V86" s="15">
        <f t="shared" si="14"/>
        <v>1.04</v>
      </c>
    </row>
    <row r="87" spans="1:24" x14ac:dyDescent="0.2">
      <c r="A87" s="36" t="s">
        <v>185</v>
      </c>
      <c r="B87" s="36" t="s">
        <v>93</v>
      </c>
      <c r="C87" s="36">
        <v>90447700</v>
      </c>
      <c r="D87" s="36" t="s">
        <v>277</v>
      </c>
      <c r="E87" s="12" t="s">
        <v>89</v>
      </c>
      <c r="F87" s="12">
        <v>900</v>
      </c>
      <c r="G87" s="12">
        <v>10</v>
      </c>
      <c r="H87" s="12">
        <v>50</v>
      </c>
      <c r="I87" s="12"/>
      <c r="J87" s="12">
        <v>300</v>
      </c>
      <c r="K87" s="12">
        <v>200</v>
      </c>
      <c r="L87" s="12">
        <v>200</v>
      </c>
      <c r="M87" s="12">
        <v>200</v>
      </c>
      <c r="N87" s="12">
        <v>200</v>
      </c>
      <c r="O87" s="12"/>
      <c r="P87" s="12"/>
      <c r="Q87" s="13"/>
      <c r="R87" s="12">
        <f t="shared" si="12"/>
        <v>1100</v>
      </c>
      <c r="S87" s="12">
        <f t="shared" si="13"/>
        <v>22</v>
      </c>
      <c r="T87" s="57"/>
      <c r="U87" s="15">
        <v>0.13</v>
      </c>
      <c r="V87" s="15">
        <f t="shared" si="14"/>
        <v>2.8600000000000003</v>
      </c>
    </row>
    <row r="88" spans="1:24" x14ac:dyDescent="0.2">
      <c r="A88" s="11" t="s">
        <v>94</v>
      </c>
      <c r="B88" s="11" t="s">
        <v>95</v>
      </c>
      <c r="C88" s="11" t="s">
        <v>94</v>
      </c>
      <c r="D88" s="11" t="s">
        <v>275</v>
      </c>
      <c r="E88" s="12">
        <v>40</v>
      </c>
      <c r="F88" s="12">
        <v>1200</v>
      </c>
      <c r="G88" s="12">
        <v>5</v>
      </c>
      <c r="H88" s="12">
        <v>25</v>
      </c>
      <c r="I88" s="12">
        <v>50</v>
      </c>
      <c r="J88" s="12"/>
      <c r="K88" s="12"/>
      <c r="L88" s="12"/>
      <c r="M88" s="12"/>
      <c r="N88" s="12">
        <v>200</v>
      </c>
      <c r="O88" s="12"/>
      <c r="P88" s="12"/>
      <c r="Q88" s="13"/>
      <c r="R88" s="12">
        <f t="shared" si="12"/>
        <v>250</v>
      </c>
      <c r="S88" s="12">
        <f t="shared" si="13"/>
        <v>10</v>
      </c>
      <c r="T88" s="57"/>
      <c r="U88" s="15">
        <v>0.08</v>
      </c>
      <c r="V88" s="15">
        <f t="shared" si="14"/>
        <v>0.8</v>
      </c>
    </row>
    <row r="89" spans="1:24" x14ac:dyDescent="0.2">
      <c r="A89" s="36" t="s">
        <v>376</v>
      </c>
      <c r="B89" s="36" t="s">
        <v>377</v>
      </c>
      <c r="C89" s="31" t="s">
        <v>378</v>
      </c>
      <c r="D89" s="36" t="s">
        <v>277</v>
      </c>
      <c r="E89" s="12">
        <v>40</v>
      </c>
      <c r="F89" s="12">
        <v>1800</v>
      </c>
      <c r="G89" s="12">
        <v>5</v>
      </c>
      <c r="H89" s="12">
        <v>20</v>
      </c>
      <c r="I89" s="12"/>
      <c r="J89" s="12"/>
      <c r="K89" s="12">
        <v>60</v>
      </c>
      <c r="L89" s="12"/>
      <c r="M89" s="12"/>
      <c r="N89" s="12"/>
      <c r="O89" s="12"/>
      <c r="P89" s="12"/>
      <c r="Q89" s="13"/>
      <c r="R89" s="12">
        <f t="shared" si="12"/>
        <v>60</v>
      </c>
      <c r="S89" s="12">
        <f t="shared" si="13"/>
        <v>3</v>
      </c>
      <c r="T89" s="57"/>
      <c r="U89" s="15">
        <v>0.08</v>
      </c>
      <c r="V89" s="15">
        <f t="shared" si="14"/>
        <v>0.24</v>
      </c>
    </row>
    <row r="90" spans="1:24" x14ac:dyDescent="0.2">
      <c r="A90" s="11" t="s">
        <v>220</v>
      </c>
      <c r="B90" s="11" t="s">
        <v>221</v>
      </c>
      <c r="C90" s="11" t="s">
        <v>220</v>
      </c>
      <c r="D90" s="11" t="s">
        <v>275</v>
      </c>
      <c r="E90" s="12">
        <v>40</v>
      </c>
      <c r="F90" s="12">
        <v>2000</v>
      </c>
      <c r="G90" s="12">
        <v>5</v>
      </c>
      <c r="H90" s="12">
        <v>25</v>
      </c>
      <c r="I90" s="12"/>
      <c r="J90" s="12"/>
      <c r="K90" s="12"/>
      <c r="L90" s="12"/>
      <c r="M90" s="12"/>
      <c r="N90" s="12"/>
      <c r="O90" s="12"/>
      <c r="P90" s="12"/>
      <c r="Q90" s="13"/>
      <c r="R90" s="12">
        <f t="shared" si="12"/>
        <v>0</v>
      </c>
      <c r="S90" s="12">
        <f t="shared" si="13"/>
        <v>0</v>
      </c>
      <c r="T90" s="57"/>
      <c r="U90" s="15">
        <v>0.08</v>
      </c>
      <c r="V90" s="15">
        <f t="shared" si="14"/>
        <v>0</v>
      </c>
      <c r="W90" s="43"/>
    </row>
    <row r="91" spans="1:24" x14ac:dyDescent="0.2">
      <c r="A91" s="8" t="s">
        <v>96</v>
      </c>
      <c r="B91" s="8"/>
      <c r="C91" s="8"/>
      <c r="D91" s="8"/>
      <c r="E91" s="20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8"/>
      <c r="R91" s="12"/>
      <c r="S91" s="12"/>
      <c r="T91" s="57"/>
      <c r="U91" s="12"/>
      <c r="V91" s="15"/>
    </row>
    <row r="92" spans="1:24" x14ac:dyDescent="0.2">
      <c r="A92" s="11" t="s">
        <v>299</v>
      </c>
      <c r="B92" s="11" t="s">
        <v>300</v>
      </c>
      <c r="C92" s="11" t="s">
        <v>299</v>
      </c>
      <c r="D92" s="11" t="s">
        <v>275</v>
      </c>
      <c r="E92" s="12">
        <v>50</v>
      </c>
      <c r="F92" s="12">
        <v>100</v>
      </c>
      <c r="G92" s="12">
        <v>10</v>
      </c>
      <c r="H92" s="12">
        <v>150</v>
      </c>
      <c r="I92" s="12"/>
      <c r="J92" s="12"/>
      <c r="K92" s="12"/>
      <c r="L92" s="12"/>
      <c r="M92" s="12"/>
      <c r="N92" s="12"/>
      <c r="O92" s="12"/>
      <c r="P92" s="12"/>
      <c r="Q92" s="13"/>
      <c r="R92" s="12">
        <f t="shared" ref="R92:R108" si="15">SUM(I92:Q92)</f>
        <v>0</v>
      </c>
      <c r="S92" s="12">
        <f t="shared" ref="S92:S108" si="16">$R92/$H92</f>
        <v>0</v>
      </c>
      <c r="T92" s="57"/>
      <c r="U92" s="15">
        <v>0.1</v>
      </c>
      <c r="V92" s="15">
        <f t="shared" ref="V92:V108" si="17">$S92*$U92</f>
        <v>0</v>
      </c>
      <c r="W92" s="43">
        <f>SUM(V92:V108)</f>
        <v>24.339999999999996</v>
      </c>
      <c r="X92" s="3">
        <f>W92*100/$W$144</f>
        <v>24.352176088044018</v>
      </c>
    </row>
    <row r="93" spans="1:24" x14ac:dyDescent="0.2">
      <c r="A93" s="11" t="s">
        <v>97</v>
      </c>
      <c r="B93" s="11" t="s">
        <v>98</v>
      </c>
      <c r="C93" s="11" t="s">
        <v>97</v>
      </c>
      <c r="D93" s="11" t="s">
        <v>275</v>
      </c>
      <c r="E93" s="12">
        <v>50</v>
      </c>
      <c r="F93" s="12">
        <v>150</v>
      </c>
      <c r="G93" s="12">
        <v>10</v>
      </c>
      <c r="H93" s="12">
        <v>150</v>
      </c>
      <c r="I93" s="12"/>
      <c r="J93" s="12">
        <v>150</v>
      </c>
      <c r="K93" s="12">
        <v>150</v>
      </c>
      <c r="L93" s="12">
        <v>150</v>
      </c>
      <c r="M93" s="12"/>
      <c r="N93" s="12">
        <v>150</v>
      </c>
      <c r="O93" s="12"/>
      <c r="P93" s="12">
        <v>150</v>
      </c>
      <c r="Q93" s="13"/>
      <c r="R93" s="12">
        <f t="shared" si="15"/>
        <v>750</v>
      </c>
      <c r="S93" s="12">
        <f t="shared" si="16"/>
        <v>5</v>
      </c>
      <c r="T93" s="57"/>
      <c r="U93" s="15">
        <v>0.1</v>
      </c>
      <c r="V93" s="15">
        <f t="shared" si="17"/>
        <v>0.5</v>
      </c>
    </row>
    <row r="94" spans="1:24" x14ac:dyDescent="0.2">
      <c r="A94" s="36" t="s">
        <v>235</v>
      </c>
      <c r="B94" s="36" t="s">
        <v>98</v>
      </c>
      <c r="C94" s="36">
        <v>90448200</v>
      </c>
      <c r="D94" s="36" t="s">
        <v>277</v>
      </c>
      <c r="E94" s="12" t="s">
        <v>102</v>
      </c>
      <c r="F94" s="12">
        <v>150</v>
      </c>
      <c r="G94" s="12">
        <v>10</v>
      </c>
      <c r="H94" s="12">
        <v>150</v>
      </c>
      <c r="I94" s="12"/>
      <c r="J94" s="12">
        <v>450</v>
      </c>
      <c r="K94" s="12">
        <v>300</v>
      </c>
      <c r="L94" s="12">
        <v>300</v>
      </c>
      <c r="M94" s="12"/>
      <c r="N94" s="12">
        <v>300</v>
      </c>
      <c r="O94" s="12"/>
      <c r="P94" s="12"/>
      <c r="Q94" s="13"/>
      <c r="R94" s="12">
        <f t="shared" si="15"/>
        <v>1350</v>
      </c>
      <c r="S94" s="12">
        <f t="shared" si="16"/>
        <v>9</v>
      </c>
      <c r="T94" s="57"/>
      <c r="U94" s="15">
        <v>0.1</v>
      </c>
      <c r="V94" s="15">
        <f t="shared" si="17"/>
        <v>0.9</v>
      </c>
    </row>
    <row r="95" spans="1:24" x14ac:dyDescent="0.2">
      <c r="A95" s="11" t="s">
        <v>224</v>
      </c>
      <c r="B95" s="11" t="s">
        <v>225</v>
      </c>
      <c r="C95" s="11" t="s">
        <v>224</v>
      </c>
      <c r="D95" s="11" t="s">
        <v>275</v>
      </c>
      <c r="E95" s="12">
        <v>50</v>
      </c>
      <c r="F95" s="12">
        <v>200</v>
      </c>
      <c r="G95" s="12">
        <v>10</v>
      </c>
      <c r="H95" s="12">
        <v>150</v>
      </c>
      <c r="I95" s="12"/>
      <c r="J95" s="12">
        <v>150</v>
      </c>
      <c r="K95" s="12">
        <v>150</v>
      </c>
      <c r="L95" s="12">
        <v>150</v>
      </c>
      <c r="M95" s="12"/>
      <c r="N95" s="12">
        <v>150</v>
      </c>
      <c r="O95" s="12"/>
      <c r="P95" s="12"/>
      <c r="Q95" s="13"/>
      <c r="R95" s="12">
        <f t="shared" si="15"/>
        <v>600</v>
      </c>
      <c r="S95" s="12">
        <f t="shared" si="16"/>
        <v>4</v>
      </c>
      <c r="T95" s="57"/>
      <c r="U95" s="15">
        <v>0.06</v>
      </c>
      <c r="V95" s="15">
        <f t="shared" si="17"/>
        <v>0.24</v>
      </c>
    </row>
    <row r="96" spans="1:24" x14ac:dyDescent="0.2">
      <c r="A96" s="11" t="s">
        <v>99</v>
      </c>
      <c r="B96" s="11" t="s">
        <v>100</v>
      </c>
      <c r="C96" s="11" t="s">
        <v>99</v>
      </c>
      <c r="D96" s="11" t="s">
        <v>275</v>
      </c>
      <c r="E96" s="12">
        <v>50</v>
      </c>
      <c r="F96" s="12">
        <v>300</v>
      </c>
      <c r="G96" s="12">
        <v>10</v>
      </c>
      <c r="H96" s="12">
        <v>75</v>
      </c>
      <c r="I96" s="12"/>
      <c r="J96" s="12">
        <v>150</v>
      </c>
      <c r="K96" s="12">
        <v>150</v>
      </c>
      <c r="L96" s="12">
        <v>150</v>
      </c>
      <c r="M96" s="12">
        <v>150</v>
      </c>
      <c r="N96" s="12">
        <v>150</v>
      </c>
      <c r="O96" s="12"/>
      <c r="P96" s="12"/>
      <c r="Q96" s="13"/>
      <c r="R96" s="12">
        <f t="shared" si="15"/>
        <v>750</v>
      </c>
      <c r="S96" s="12">
        <f t="shared" si="16"/>
        <v>10</v>
      </c>
      <c r="T96" s="57"/>
      <c r="U96" s="15">
        <v>0.1</v>
      </c>
      <c r="V96" s="15">
        <f t="shared" si="17"/>
        <v>1</v>
      </c>
    </row>
    <row r="97" spans="1:24" x14ac:dyDescent="0.2">
      <c r="A97" s="36" t="s">
        <v>101</v>
      </c>
      <c r="B97" s="36" t="s">
        <v>100</v>
      </c>
      <c r="C97" s="36">
        <v>90448300</v>
      </c>
      <c r="D97" s="36" t="s">
        <v>277</v>
      </c>
      <c r="E97" s="12" t="s">
        <v>102</v>
      </c>
      <c r="F97" s="12">
        <v>300</v>
      </c>
      <c r="G97" s="12">
        <v>10</v>
      </c>
      <c r="H97" s="12">
        <v>75</v>
      </c>
      <c r="I97" s="12"/>
      <c r="J97" s="12">
        <v>600</v>
      </c>
      <c r="K97" s="12">
        <v>450</v>
      </c>
      <c r="L97" s="12">
        <v>300</v>
      </c>
      <c r="M97" s="12">
        <v>300</v>
      </c>
      <c r="N97" s="12">
        <v>300</v>
      </c>
      <c r="O97" s="12">
        <v>600</v>
      </c>
      <c r="P97" s="12">
        <v>300</v>
      </c>
      <c r="Q97" s="13"/>
      <c r="R97" s="12">
        <f t="shared" si="15"/>
        <v>2850</v>
      </c>
      <c r="S97" s="12">
        <f t="shared" si="16"/>
        <v>38</v>
      </c>
      <c r="T97" s="57"/>
      <c r="U97" s="15">
        <v>0.1</v>
      </c>
      <c r="V97" s="15">
        <f t="shared" si="17"/>
        <v>3.8000000000000003</v>
      </c>
    </row>
    <row r="98" spans="1:24" x14ac:dyDescent="0.2">
      <c r="A98" s="11" t="s">
        <v>103</v>
      </c>
      <c r="B98" s="11" t="s">
        <v>104</v>
      </c>
      <c r="C98" s="11" t="s">
        <v>103</v>
      </c>
      <c r="D98" s="11" t="s">
        <v>275</v>
      </c>
      <c r="E98" s="12">
        <v>50</v>
      </c>
      <c r="F98" s="12">
        <v>450</v>
      </c>
      <c r="G98" s="12">
        <v>10</v>
      </c>
      <c r="H98" s="12">
        <v>50</v>
      </c>
      <c r="I98" s="12"/>
      <c r="J98" s="12">
        <v>100</v>
      </c>
      <c r="K98" s="12">
        <v>100</v>
      </c>
      <c r="L98" s="12">
        <v>100</v>
      </c>
      <c r="M98" s="12">
        <v>100</v>
      </c>
      <c r="N98" s="12"/>
      <c r="O98" s="12"/>
      <c r="P98" s="12"/>
      <c r="Q98" s="13"/>
      <c r="R98" s="12">
        <f t="shared" si="15"/>
        <v>400</v>
      </c>
      <c r="S98" s="12">
        <f t="shared" si="16"/>
        <v>8</v>
      </c>
      <c r="T98" s="57"/>
      <c r="U98" s="15">
        <v>0.1</v>
      </c>
      <c r="V98" s="15">
        <f t="shared" si="17"/>
        <v>0.8</v>
      </c>
    </row>
    <row r="99" spans="1:24" x14ac:dyDescent="0.2">
      <c r="A99" s="36" t="s">
        <v>186</v>
      </c>
      <c r="B99" s="36" t="s">
        <v>104</v>
      </c>
      <c r="C99" s="36">
        <v>90448400</v>
      </c>
      <c r="D99" s="36" t="s">
        <v>277</v>
      </c>
      <c r="E99" s="12" t="s">
        <v>102</v>
      </c>
      <c r="F99" s="12">
        <v>450</v>
      </c>
      <c r="G99" s="12">
        <v>10</v>
      </c>
      <c r="H99" s="12">
        <v>50</v>
      </c>
      <c r="I99" s="12"/>
      <c r="J99" s="12">
        <v>400</v>
      </c>
      <c r="K99" s="12">
        <v>200</v>
      </c>
      <c r="L99" s="12"/>
      <c r="M99" s="12"/>
      <c r="N99" s="12">
        <v>200</v>
      </c>
      <c r="O99" s="12"/>
      <c r="P99" s="12"/>
      <c r="Q99" s="13"/>
      <c r="R99" s="12">
        <f t="shared" si="15"/>
        <v>800</v>
      </c>
      <c r="S99" s="12">
        <f t="shared" si="16"/>
        <v>16</v>
      </c>
      <c r="T99" s="57"/>
      <c r="U99" s="15">
        <v>0.1</v>
      </c>
      <c r="V99" s="15">
        <f t="shared" si="17"/>
        <v>1.6</v>
      </c>
    </row>
    <row r="100" spans="1:24" x14ac:dyDescent="0.2">
      <c r="A100" s="11" t="s">
        <v>105</v>
      </c>
      <c r="B100" s="11" t="s">
        <v>106</v>
      </c>
      <c r="C100" s="11" t="s">
        <v>105</v>
      </c>
      <c r="D100" s="11" t="s">
        <v>275</v>
      </c>
      <c r="E100" s="12">
        <v>50</v>
      </c>
      <c r="F100" s="12">
        <v>600</v>
      </c>
      <c r="G100" s="12">
        <v>10</v>
      </c>
      <c r="H100" s="12">
        <v>50</v>
      </c>
      <c r="I100" s="12"/>
      <c r="J100" s="12">
        <v>200</v>
      </c>
      <c r="K100" s="12">
        <v>100</v>
      </c>
      <c r="L100" s="12"/>
      <c r="M100" s="12"/>
      <c r="N100" s="12"/>
      <c r="O100" s="12"/>
      <c r="P100" s="12"/>
      <c r="Q100" s="13"/>
      <c r="R100" s="12">
        <f t="shared" si="15"/>
        <v>300</v>
      </c>
      <c r="S100" s="12">
        <f t="shared" si="16"/>
        <v>6</v>
      </c>
      <c r="T100" s="57"/>
      <c r="U100" s="15">
        <v>0.13</v>
      </c>
      <c r="V100" s="15">
        <f t="shared" si="17"/>
        <v>0.78</v>
      </c>
    </row>
    <row r="101" spans="1:24" x14ac:dyDescent="0.2">
      <c r="A101" s="36" t="s">
        <v>107</v>
      </c>
      <c r="B101" s="36" t="s">
        <v>106</v>
      </c>
      <c r="C101" s="36">
        <v>90448600</v>
      </c>
      <c r="D101" s="36" t="s">
        <v>277</v>
      </c>
      <c r="E101" s="12" t="s">
        <v>102</v>
      </c>
      <c r="F101" s="12">
        <v>600</v>
      </c>
      <c r="G101" s="12">
        <v>10</v>
      </c>
      <c r="H101" s="12">
        <v>50</v>
      </c>
      <c r="I101" s="12"/>
      <c r="J101" s="12">
        <v>500</v>
      </c>
      <c r="K101" s="12">
        <v>200</v>
      </c>
      <c r="L101" s="12">
        <v>500</v>
      </c>
      <c r="M101" s="12">
        <v>500</v>
      </c>
      <c r="N101" s="12">
        <v>300</v>
      </c>
      <c r="O101" s="12"/>
      <c r="P101" s="12">
        <v>500</v>
      </c>
      <c r="Q101" s="13"/>
      <c r="R101" s="12">
        <f t="shared" si="15"/>
        <v>2500</v>
      </c>
      <c r="S101" s="12">
        <f t="shared" si="16"/>
        <v>50</v>
      </c>
      <c r="T101" s="57"/>
      <c r="U101" s="15">
        <v>0.13</v>
      </c>
      <c r="V101" s="15">
        <f t="shared" si="17"/>
        <v>6.5</v>
      </c>
    </row>
    <row r="102" spans="1:24" x14ac:dyDescent="0.2">
      <c r="A102" s="36" t="s">
        <v>266</v>
      </c>
      <c r="B102" s="36" t="s">
        <v>267</v>
      </c>
      <c r="C102" s="36">
        <v>90448605</v>
      </c>
      <c r="D102" s="36" t="s">
        <v>277</v>
      </c>
      <c r="E102" s="12" t="s">
        <v>102</v>
      </c>
      <c r="F102" s="12">
        <v>700</v>
      </c>
      <c r="G102" s="12">
        <v>5</v>
      </c>
      <c r="H102" s="12">
        <v>25</v>
      </c>
      <c r="I102" s="12"/>
      <c r="J102" s="12"/>
      <c r="K102" s="12"/>
      <c r="L102" s="12"/>
      <c r="M102" s="12"/>
      <c r="N102" s="12"/>
      <c r="O102" s="12"/>
      <c r="P102" s="12"/>
      <c r="Q102" s="13"/>
      <c r="R102" s="12">
        <f t="shared" si="15"/>
        <v>0</v>
      </c>
      <c r="S102" s="12">
        <f t="shared" si="16"/>
        <v>0</v>
      </c>
      <c r="T102" s="57"/>
      <c r="U102" s="15">
        <v>0.1</v>
      </c>
      <c r="V102" s="15">
        <f t="shared" si="17"/>
        <v>0</v>
      </c>
    </row>
    <row r="103" spans="1:24" x14ac:dyDescent="0.2">
      <c r="A103" s="11" t="s">
        <v>202</v>
      </c>
      <c r="B103" s="11" t="s">
        <v>203</v>
      </c>
      <c r="C103" s="11" t="s">
        <v>202</v>
      </c>
      <c r="D103" s="11" t="s">
        <v>275</v>
      </c>
      <c r="E103" s="12">
        <v>50</v>
      </c>
      <c r="F103" s="12">
        <v>750</v>
      </c>
      <c r="G103" s="12">
        <v>5</v>
      </c>
      <c r="H103" s="12">
        <v>25</v>
      </c>
      <c r="I103" s="12"/>
      <c r="J103" s="12">
        <v>200</v>
      </c>
      <c r="K103" s="12">
        <v>200</v>
      </c>
      <c r="L103" s="12">
        <v>200</v>
      </c>
      <c r="M103" s="12"/>
      <c r="N103" s="12"/>
      <c r="O103" s="12"/>
      <c r="P103" s="12"/>
      <c r="Q103" s="13"/>
      <c r="R103" s="12">
        <f t="shared" si="15"/>
        <v>600</v>
      </c>
      <c r="S103" s="12">
        <f t="shared" si="16"/>
        <v>24</v>
      </c>
      <c r="T103" s="57"/>
      <c r="U103" s="15">
        <v>0.1</v>
      </c>
      <c r="V103" s="15">
        <f t="shared" si="17"/>
        <v>2.4000000000000004</v>
      </c>
    </row>
    <row r="104" spans="1:24" x14ac:dyDescent="0.2">
      <c r="A104" s="11" t="s">
        <v>108</v>
      </c>
      <c r="B104" s="11" t="s">
        <v>109</v>
      </c>
      <c r="C104" s="11" t="s">
        <v>108</v>
      </c>
      <c r="D104" s="11" t="s">
        <v>275</v>
      </c>
      <c r="E104" s="12">
        <v>50</v>
      </c>
      <c r="F104" s="12">
        <v>900</v>
      </c>
      <c r="G104" s="12">
        <v>5</v>
      </c>
      <c r="H104" s="12">
        <v>25</v>
      </c>
      <c r="I104" s="12"/>
      <c r="J104" s="12">
        <v>100</v>
      </c>
      <c r="K104" s="12">
        <v>100</v>
      </c>
      <c r="L104" s="12">
        <v>100</v>
      </c>
      <c r="M104" s="12"/>
      <c r="N104" s="12"/>
      <c r="O104" s="12"/>
      <c r="P104" s="12"/>
      <c r="Q104" s="13"/>
      <c r="R104" s="12">
        <f t="shared" si="15"/>
        <v>300</v>
      </c>
      <c r="S104" s="12">
        <f t="shared" si="16"/>
        <v>12</v>
      </c>
      <c r="T104" s="57"/>
      <c r="U104" s="15">
        <v>0.1</v>
      </c>
      <c r="V104" s="15">
        <f t="shared" si="17"/>
        <v>1.2000000000000002</v>
      </c>
    </row>
    <row r="105" spans="1:24" x14ac:dyDescent="0.2">
      <c r="A105" s="36" t="s">
        <v>187</v>
      </c>
      <c r="B105" s="36" t="s">
        <v>109</v>
      </c>
      <c r="C105" s="36">
        <v>90448700</v>
      </c>
      <c r="D105" s="36" t="s">
        <v>277</v>
      </c>
      <c r="E105" s="12" t="s">
        <v>102</v>
      </c>
      <c r="F105" s="12">
        <v>900</v>
      </c>
      <c r="G105" s="12">
        <v>5</v>
      </c>
      <c r="H105" s="12">
        <v>25</v>
      </c>
      <c r="I105" s="12"/>
      <c r="J105" s="12">
        <v>200</v>
      </c>
      <c r="K105" s="12">
        <v>300</v>
      </c>
      <c r="L105" s="12">
        <v>200</v>
      </c>
      <c r="M105" s="12"/>
      <c r="N105" s="12"/>
      <c r="O105" s="12"/>
      <c r="P105" s="12"/>
      <c r="Q105" s="13"/>
      <c r="R105" s="12">
        <f t="shared" si="15"/>
        <v>700</v>
      </c>
      <c r="S105" s="12">
        <f t="shared" si="16"/>
        <v>28</v>
      </c>
      <c r="T105" s="57"/>
      <c r="U105" s="15">
        <v>0.1</v>
      </c>
      <c r="V105" s="15">
        <f t="shared" si="17"/>
        <v>2.8000000000000003</v>
      </c>
    </row>
    <row r="106" spans="1:24" x14ac:dyDescent="0.2">
      <c r="A106" s="11" t="s">
        <v>110</v>
      </c>
      <c r="B106" s="11" t="s">
        <v>111</v>
      </c>
      <c r="C106" s="11" t="s">
        <v>110</v>
      </c>
      <c r="D106" s="11" t="s">
        <v>275</v>
      </c>
      <c r="E106" s="12">
        <v>50</v>
      </c>
      <c r="F106" s="12">
        <v>1200</v>
      </c>
      <c r="G106" s="12">
        <v>5</v>
      </c>
      <c r="H106" s="12">
        <v>25</v>
      </c>
      <c r="I106" s="12"/>
      <c r="J106" s="12"/>
      <c r="K106" s="12"/>
      <c r="L106" s="12"/>
      <c r="M106" s="12"/>
      <c r="N106" s="12"/>
      <c r="O106" s="12"/>
      <c r="P106" s="12"/>
      <c r="Q106" s="13"/>
      <c r="R106" s="12">
        <f t="shared" si="15"/>
        <v>0</v>
      </c>
      <c r="S106" s="12">
        <f t="shared" si="16"/>
        <v>0</v>
      </c>
      <c r="T106" s="57"/>
      <c r="U106" s="15">
        <v>0.13</v>
      </c>
      <c r="V106" s="15">
        <f t="shared" si="17"/>
        <v>0</v>
      </c>
    </row>
    <row r="107" spans="1:24" x14ac:dyDescent="0.2">
      <c r="A107" s="36" t="s">
        <v>204</v>
      </c>
      <c r="B107" s="36" t="s">
        <v>111</v>
      </c>
      <c r="C107" s="31" t="s">
        <v>205</v>
      </c>
      <c r="D107" s="36" t="s">
        <v>277</v>
      </c>
      <c r="E107" s="12">
        <v>50</v>
      </c>
      <c r="F107" s="12">
        <v>1200</v>
      </c>
      <c r="G107" s="12">
        <v>5</v>
      </c>
      <c r="H107" s="12">
        <v>25</v>
      </c>
      <c r="I107" s="12"/>
      <c r="J107" s="12">
        <v>100</v>
      </c>
      <c r="K107" s="12">
        <v>100</v>
      </c>
      <c r="L107" s="12">
        <v>100</v>
      </c>
      <c r="M107" s="12"/>
      <c r="N107" s="12"/>
      <c r="O107" s="12"/>
      <c r="P107" s="12"/>
      <c r="Q107" s="13"/>
      <c r="R107" s="12">
        <f t="shared" si="15"/>
        <v>300</v>
      </c>
      <c r="S107" s="12">
        <f t="shared" si="16"/>
        <v>12</v>
      </c>
      <c r="T107" s="57"/>
      <c r="U107" s="15">
        <v>0.13</v>
      </c>
      <c r="V107" s="15">
        <f t="shared" si="17"/>
        <v>1.56</v>
      </c>
    </row>
    <row r="108" spans="1:24" x14ac:dyDescent="0.2">
      <c r="A108" s="36" t="s">
        <v>268</v>
      </c>
      <c r="B108" s="36" t="s">
        <v>269</v>
      </c>
      <c r="C108" s="31" t="s">
        <v>270</v>
      </c>
      <c r="D108" s="36" t="s">
        <v>277</v>
      </c>
      <c r="E108" s="12">
        <v>50</v>
      </c>
      <c r="F108" s="12">
        <v>2400</v>
      </c>
      <c r="G108" s="12">
        <v>5</v>
      </c>
      <c r="H108" s="12">
        <v>25</v>
      </c>
      <c r="I108" s="12"/>
      <c r="J108" s="12">
        <v>50</v>
      </c>
      <c r="K108" s="12"/>
      <c r="L108" s="12"/>
      <c r="M108" s="12"/>
      <c r="N108" s="12"/>
      <c r="O108" s="12"/>
      <c r="P108" s="12"/>
      <c r="Q108" s="13"/>
      <c r="R108" s="12">
        <f t="shared" si="15"/>
        <v>50</v>
      </c>
      <c r="S108" s="12">
        <f t="shared" si="16"/>
        <v>2</v>
      </c>
      <c r="T108" s="57"/>
      <c r="U108" s="15">
        <v>0.13</v>
      </c>
      <c r="V108" s="15">
        <f t="shared" si="17"/>
        <v>0.26</v>
      </c>
      <c r="W108" s="43"/>
    </row>
    <row r="109" spans="1:24" x14ac:dyDescent="0.2">
      <c r="A109" s="307" t="s">
        <v>112</v>
      </c>
      <c r="B109" s="307"/>
      <c r="C109" s="8"/>
      <c r="D109" s="8"/>
      <c r="E109" s="8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36"/>
      <c r="R109" s="12"/>
      <c r="S109" s="12"/>
      <c r="T109" s="57"/>
      <c r="U109" s="12"/>
      <c r="V109" s="15"/>
    </row>
    <row r="110" spans="1:24" x14ac:dyDescent="0.2">
      <c r="A110" s="11" t="s">
        <v>216</v>
      </c>
      <c r="B110" s="11" t="s">
        <v>217</v>
      </c>
      <c r="C110" s="11" t="s">
        <v>216</v>
      </c>
      <c r="D110" s="11" t="s">
        <v>275</v>
      </c>
      <c r="E110" s="12">
        <v>20</v>
      </c>
      <c r="F110" s="12">
        <v>150</v>
      </c>
      <c r="G110" s="12">
        <v>10</v>
      </c>
      <c r="H110" s="12">
        <v>400</v>
      </c>
      <c r="I110" s="12"/>
      <c r="J110" s="12"/>
      <c r="K110" s="12"/>
      <c r="L110" s="12"/>
      <c r="M110" s="12"/>
      <c r="N110" s="12"/>
      <c r="O110" s="12"/>
      <c r="P110" s="12"/>
      <c r="Q110" s="36"/>
      <c r="R110" s="12">
        <f t="shared" ref="R110:R143" si="18">SUM(I110:Q110)</f>
        <v>0</v>
      </c>
      <c r="S110" s="12">
        <f t="shared" ref="S110:S143" si="19">$R110/$H110</f>
        <v>0</v>
      </c>
      <c r="T110" s="57"/>
      <c r="U110" s="12">
        <v>0.06</v>
      </c>
      <c r="V110" s="15">
        <f t="shared" ref="V110:V143" si="20">$S110*$U110</f>
        <v>0</v>
      </c>
      <c r="W110" s="43">
        <f>SUM(V110:V125)</f>
        <v>0.18</v>
      </c>
      <c r="X110" s="3">
        <f>W110*100/$W$144</f>
        <v>0.18009004502251125</v>
      </c>
    </row>
    <row r="111" spans="1:24" x14ac:dyDescent="0.2">
      <c r="A111" s="36" t="s">
        <v>226</v>
      </c>
      <c r="B111" s="36" t="s">
        <v>217</v>
      </c>
      <c r="C111" s="36">
        <v>90444200</v>
      </c>
      <c r="D111" s="36" t="s">
        <v>277</v>
      </c>
      <c r="E111" s="12">
        <v>20</v>
      </c>
      <c r="F111" s="12">
        <v>150</v>
      </c>
      <c r="G111" s="12">
        <v>10</v>
      </c>
      <c r="H111" s="12">
        <v>400</v>
      </c>
      <c r="I111" s="12"/>
      <c r="J111" s="12"/>
      <c r="K111" s="12"/>
      <c r="L111" s="12"/>
      <c r="M111" s="12"/>
      <c r="N111" s="12"/>
      <c r="O111" s="12"/>
      <c r="P111" s="12"/>
      <c r="Q111" s="36"/>
      <c r="R111" s="12">
        <f t="shared" si="18"/>
        <v>0</v>
      </c>
      <c r="S111" s="12">
        <f t="shared" si="19"/>
        <v>0</v>
      </c>
      <c r="T111" s="57"/>
      <c r="U111" s="12">
        <v>0.06</v>
      </c>
      <c r="V111" s="15">
        <f t="shared" si="20"/>
        <v>0</v>
      </c>
    </row>
    <row r="112" spans="1:24" x14ac:dyDescent="0.2">
      <c r="A112" s="11" t="s">
        <v>191</v>
      </c>
      <c r="B112" s="11" t="s">
        <v>192</v>
      </c>
      <c r="C112" s="11" t="s">
        <v>191</v>
      </c>
      <c r="D112" s="11" t="s">
        <v>275</v>
      </c>
      <c r="E112" s="12">
        <v>20</v>
      </c>
      <c r="F112" s="12">
        <v>200</v>
      </c>
      <c r="G112" s="12">
        <v>10</v>
      </c>
      <c r="H112" s="12">
        <v>300</v>
      </c>
      <c r="I112" s="12"/>
      <c r="J112" s="12"/>
      <c r="K112" s="12"/>
      <c r="L112" s="12"/>
      <c r="M112" s="12"/>
      <c r="N112" s="12"/>
      <c r="O112" s="12"/>
      <c r="P112" s="12"/>
      <c r="Q112" s="36"/>
      <c r="R112" s="12">
        <f t="shared" si="18"/>
        <v>0</v>
      </c>
      <c r="S112" s="12">
        <f t="shared" si="19"/>
        <v>0</v>
      </c>
      <c r="T112" s="57"/>
      <c r="U112" s="12">
        <v>0.06</v>
      </c>
      <c r="V112" s="15">
        <f t="shared" si="20"/>
        <v>0</v>
      </c>
    </row>
    <row r="113" spans="1:24" x14ac:dyDescent="0.2">
      <c r="A113" s="11" t="s">
        <v>160</v>
      </c>
      <c r="B113" s="11" t="s">
        <v>161</v>
      </c>
      <c r="C113" s="11" t="s">
        <v>160</v>
      </c>
      <c r="D113" s="11" t="s">
        <v>275</v>
      </c>
      <c r="E113" s="12">
        <v>20</v>
      </c>
      <c r="F113" s="12">
        <v>300</v>
      </c>
      <c r="G113" s="12">
        <v>10</v>
      </c>
      <c r="H113" s="12">
        <v>200</v>
      </c>
      <c r="I113" s="12"/>
      <c r="J113" s="12">
        <v>200</v>
      </c>
      <c r="K113" s="12"/>
      <c r="L113" s="12"/>
      <c r="M113" s="12"/>
      <c r="N113" s="12"/>
      <c r="O113" s="12"/>
      <c r="P113" s="12"/>
      <c r="Q113" s="13"/>
      <c r="R113" s="12">
        <f t="shared" si="18"/>
        <v>200</v>
      </c>
      <c r="S113" s="12">
        <f t="shared" si="19"/>
        <v>1</v>
      </c>
      <c r="T113" s="57"/>
      <c r="U113" s="15">
        <v>0.06</v>
      </c>
      <c r="V113" s="15">
        <f t="shared" si="20"/>
        <v>0.06</v>
      </c>
    </row>
    <row r="114" spans="1:24" x14ac:dyDescent="0.2">
      <c r="A114" s="36" t="s">
        <v>215</v>
      </c>
      <c r="B114" s="36" t="s">
        <v>161</v>
      </c>
      <c r="C114" s="36">
        <v>90444300</v>
      </c>
      <c r="D114" s="36" t="s">
        <v>277</v>
      </c>
      <c r="E114" s="12" t="s">
        <v>46</v>
      </c>
      <c r="F114" s="12">
        <v>300</v>
      </c>
      <c r="G114" s="12">
        <v>10</v>
      </c>
      <c r="H114" s="12">
        <v>200</v>
      </c>
      <c r="I114" s="12"/>
      <c r="J114" s="12">
        <v>200</v>
      </c>
      <c r="K114" s="12"/>
      <c r="L114" s="12"/>
      <c r="M114" s="12"/>
      <c r="N114" s="12"/>
      <c r="O114" s="12"/>
      <c r="P114" s="12"/>
      <c r="Q114" s="13"/>
      <c r="R114" s="12">
        <f t="shared" si="18"/>
        <v>200</v>
      </c>
      <c r="S114" s="12">
        <f t="shared" si="19"/>
        <v>1</v>
      </c>
      <c r="T114" s="57"/>
      <c r="U114" s="15">
        <v>0.06</v>
      </c>
      <c r="V114" s="15">
        <f t="shared" si="20"/>
        <v>0.06</v>
      </c>
    </row>
    <row r="115" spans="1:24" x14ac:dyDescent="0.2">
      <c r="A115" s="11" t="s">
        <v>206</v>
      </c>
      <c r="B115" s="11" t="s">
        <v>114</v>
      </c>
      <c r="C115" s="11" t="s">
        <v>206</v>
      </c>
      <c r="D115" s="11" t="s">
        <v>275</v>
      </c>
      <c r="E115" s="12">
        <v>20</v>
      </c>
      <c r="F115" s="12">
        <v>450</v>
      </c>
      <c r="G115" s="12">
        <v>10</v>
      </c>
      <c r="H115" s="12">
        <v>100</v>
      </c>
      <c r="I115" s="12"/>
      <c r="J115" s="12"/>
      <c r="K115" s="12"/>
      <c r="L115" s="12"/>
      <c r="M115" s="12"/>
      <c r="N115" s="12"/>
      <c r="O115" s="12"/>
      <c r="P115" s="12"/>
      <c r="Q115" s="25"/>
      <c r="R115" s="12">
        <f t="shared" si="18"/>
        <v>0</v>
      </c>
      <c r="S115" s="12">
        <f t="shared" si="19"/>
        <v>0</v>
      </c>
      <c r="T115" s="57"/>
      <c r="U115" s="15">
        <v>0.08</v>
      </c>
      <c r="V115" s="15">
        <f t="shared" si="20"/>
        <v>0</v>
      </c>
    </row>
    <row r="116" spans="1:24" x14ac:dyDescent="0.2">
      <c r="A116" s="36" t="s">
        <v>113</v>
      </c>
      <c r="B116" s="36" t="s">
        <v>114</v>
      </c>
      <c r="C116" s="36">
        <v>90444400</v>
      </c>
      <c r="D116" s="36" t="s">
        <v>277</v>
      </c>
      <c r="E116" s="12" t="s">
        <v>46</v>
      </c>
      <c r="F116" s="12">
        <v>450</v>
      </c>
      <c r="G116" s="12">
        <v>10</v>
      </c>
      <c r="H116" s="12">
        <v>100</v>
      </c>
      <c r="I116" s="12"/>
      <c r="J116" s="12"/>
      <c r="K116" s="12"/>
      <c r="L116" s="12"/>
      <c r="M116" s="12"/>
      <c r="N116" s="12"/>
      <c r="O116" s="12"/>
      <c r="P116" s="12"/>
      <c r="Q116" s="13"/>
      <c r="R116" s="12">
        <f t="shared" si="18"/>
        <v>0</v>
      </c>
      <c r="S116" s="12">
        <f t="shared" si="19"/>
        <v>0</v>
      </c>
      <c r="T116" s="57"/>
      <c r="U116" s="15">
        <v>0.08</v>
      </c>
      <c r="V116" s="15">
        <f t="shared" si="20"/>
        <v>0</v>
      </c>
    </row>
    <row r="117" spans="1:24" x14ac:dyDescent="0.2">
      <c r="A117" s="11" t="s">
        <v>115</v>
      </c>
      <c r="B117" s="11" t="s">
        <v>116</v>
      </c>
      <c r="C117" s="11" t="s">
        <v>115</v>
      </c>
      <c r="D117" s="11" t="s">
        <v>275</v>
      </c>
      <c r="E117" s="12">
        <v>20</v>
      </c>
      <c r="F117" s="12">
        <v>600</v>
      </c>
      <c r="G117" s="12">
        <v>10</v>
      </c>
      <c r="H117" s="12">
        <v>100</v>
      </c>
      <c r="I117" s="12"/>
      <c r="J117" s="12"/>
      <c r="K117" s="12"/>
      <c r="L117" s="12"/>
      <c r="M117" s="12"/>
      <c r="N117" s="12"/>
      <c r="O117" s="12"/>
      <c r="P117" s="12"/>
      <c r="Q117" s="13"/>
      <c r="R117" s="12">
        <f t="shared" si="18"/>
        <v>0</v>
      </c>
      <c r="S117" s="12">
        <f t="shared" si="19"/>
        <v>0</v>
      </c>
      <c r="T117" s="57"/>
      <c r="U117" s="15">
        <v>0.06</v>
      </c>
      <c r="V117" s="15">
        <f t="shared" si="20"/>
        <v>0</v>
      </c>
    </row>
    <row r="118" spans="1:24" x14ac:dyDescent="0.2">
      <c r="A118" s="36" t="s">
        <v>188</v>
      </c>
      <c r="B118" s="36" t="s">
        <v>116</v>
      </c>
      <c r="C118" s="36">
        <v>90444600</v>
      </c>
      <c r="D118" s="36" t="s">
        <v>277</v>
      </c>
      <c r="E118" s="12" t="s">
        <v>46</v>
      </c>
      <c r="F118" s="12">
        <v>600</v>
      </c>
      <c r="G118" s="12">
        <v>10</v>
      </c>
      <c r="H118" s="12">
        <v>100</v>
      </c>
      <c r="I118" s="12">
        <v>100</v>
      </c>
      <c r="J118" s="12"/>
      <c r="K118" s="12"/>
      <c r="L118" s="12"/>
      <c r="M118" s="12"/>
      <c r="N118" s="12"/>
      <c r="O118" s="12"/>
      <c r="P118" s="12"/>
      <c r="Q118" s="13"/>
      <c r="R118" s="12">
        <f t="shared" si="18"/>
        <v>100</v>
      </c>
      <c r="S118" s="12">
        <f t="shared" si="19"/>
        <v>1</v>
      </c>
      <c r="T118" s="57"/>
      <c r="U118" s="15">
        <v>0.06</v>
      </c>
      <c r="V118" s="15">
        <f t="shared" si="20"/>
        <v>0.06</v>
      </c>
    </row>
    <row r="119" spans="1:24" x14ac:dyDescent="0.2">
      <c r="A119" s="11" t="s">
        <v>117</v>
      </c>
      <c r="B119" s="11" t="s">
        <v>118</v>
      </c>
      <c r="C119" s="11" t="s">
        <v>117</v>
      </c>
      <c r="D119" s="11" t="s">
        <v>275</v>
      </c>
      <c r="E119" s="12">
        <v>20</v>
      </c>
      <c r="F119" s="12">
        <v>750</v>
      </c>
      <c r="G119" s="12">
        <v>10</v>
      </c>
      <c r="H119" s="12">
        <v>100</v>
      </c>
      <c r="I119" s="12"/>
      <c r="J119" s="12"/>
      <c r="K119" s="12"/>
      <c r="L119" s="12"/>
      <c r="M119" s="12"/>
      <c r="N119" s="12"/>
      <c r="O119" s="12"/>
      <c r="P119" s="12"/>
      <c r="Q119" s="13"/>
      <c r="R119" s="12">
        <f t="shared" si="18"/>
        <v>0</v>
      </c>
      <c r="S119" s="12">
        <f t="shared" si="19"/>
        <v>0</v>
      </c>
      <c r="T119" s="57"/>
      <c r="U119" s="15">
        <v>7.0000000000000007E-2</v>
      </c>
      <c r="V119" s="15">
        <f t="shared" si="20"/>
        <v>0</v>
      </c>
    </row>
    <row r="120" spans="1:24" x14ac:dyDescent="0.2">
      <c r="A120" s="36" t="s">
        <v>189</v>
      </c>
      <c r="B120" s="36" t="s">
        <v>118</v>
      </c>
      <c r="C120" s="36">
        <v>90444700</v>
      </c>
      <c r="D120" s="36" t="s">
        <v>277</v>
      </c>
      <c r="E120" s="12" t="s">
        <v>46</v>
      </c>
      <c r="F120" s="12">
        <v>750</v>
      </c>
      <c r="G120" s="12">
        <v>10</v>
      </c>
      <c r="H120" s="12">
        <v>100</v>
      </c>
      <c r="I120" s="12"/>
      <c r="J120" s="12"/>
      <c r="K120" s="12"/>
      <c r="L120" s="12"/>
      <c r="M120" s="12"/>
      <c r="N120" s="12"/>
      <c r="O120" s="12"/>
      <c r="P120" s="12"/>
      <c r="Q120" s="13"/>
      <c r="R120" s="12">
        <f t="shared" si="18"/>
        <v>0</v>
      </c>
      <c r="S120" s="12">
        <f t="shared" si="19"/>
        <v>0</v>
      </c>
      <c r="T120" s="57"/>
      <c r="U120" s="15">
        <v>7.0000000000000007E-2</v>
      </c>
      <c r="V120" s="15">
        <f t="shared" si="20"/>
        <v>0</v>
      </c>
    </row>
    <row r="121" spans="1:24" x14ac:dyDescent="0.2">
      <c r="A121" s="11" t="s">
        <v>119</v>
      </c>
      <c r="B121" s="11" t="s">
        <v>120</v>
      </c>
      <c r="C121" s="11" t="s">
        <v>119</v>
      </c>
      <c r="D121" s="11" t="s">
        <v>275</v>
      </c>
      <c r="E121" s="12">
        <v>20</v>
      </c>
      <c r="F121" s="12">
        <v>900</v>
      </c>
      <c r="G121" s="12">
        <v>10</v>
      </c>
      <c r="H121" s="12">
        <v>50</v>
      </c>
      <c r="I121" s="12"/>
      <c r="J121" s="12"/>
      <c r="K121" s="12"/>
      <c r="L121" s="12"/>
      <c r="M121" s="12"/>
      <c r="N121" s="12"/>
      <c r="O121" s="12"/>
      <c r="P121" s="12"/>
      <c r="Q121" s="13"/>
      <c r="R121" s="12">
        <f t="shared" si="18"/>
        <v>0</v>
      </c>
      <c r="S121" s="12">
        <f t="shared" si="19"/>
        <v>0</v>
      </c>
      <c r="T121" s="57"/>
      <c r="U121" s="15">
        <v>0.08</v>
      </c>
      <c r="V121" s="15">
        <f t="shared" si="20"/>
        <v>0</v>
      </c>
    </row>
    <row r="122" spans="1:24" x14ac:dyDescent="0.2">
      <c r="A122" s="36" t="s">
        <v>263</v>
      </c>
      <c r="B122" s="36" t="s">
        <v>120</v>
      </c>
      <c r="C122" s="36">
        <v>90444800</v>
      </c>
      <c r="D122" s="36" t="s">
        <v>277</v>
      </c>
      <c r="E122" s="12" t="s">
        <v>46</v>
      </c>
      <c r="F122" s="12">
        <v>900</v>
      </c>
      <c r="G122" s="12">
        <v>10</v>
      </c>
      <c r="H122" s="12">
        <v>50</v>
      </c>
      <c r="I122" s="12"/>
      <c r="J122" s="12"/>
      <c r="K122" s="12"/>
      <c r="L122" s="12"/>
      <c r="M122" s="12"/>
      <c r="N122" s="12"/>
      <c r="O122" s="12"/>
      <c r="P122" s="12"/>
      <c r="Q122" s="13"/>
      <c r="R122" s="12">
        <f t="shared" si="18"/>
        <v>0</v>
      </c>
      <c r="S122" s="12">
        <f t="shared" si="19"/>
        <v>0</v>
      </c>
      <c r="T122" s="57"/>
      <c r="U122" s="15">
        <v>0.08</v>
      </c>
      <c r="V122" s="15">
        <f t="shared" si="20"/>
        <v>0</v>
      </c>
    </row>
    <row r="123" spans="1:24" x14ac:dyDescent="0.2">
      <c r="A123" s="11" t="s">
        <v>121</v>
      </c>
      <c r="B123" s="11" t="s">
        <v>122</v>
      </c>
      <c r="C123" s="11" t="s">
        <v>121</v>
      </c>
      <c r="D123" s="11" t="s">
        <v>275</v>
      </c>
      <c r="E123" s="12">
        <v>20</v>
      </c>
      <c r="F123" s="12">
        <v>1200</v>
      </c>
      <c r="G123" s="12">
        <v>10</v>
      </c>
      <c r="H123" s="12">
        <v>50</v>
      </c>
      <c r="I123" s="12"/>
      <c r="J123" s="12"/>
      <c r="K123" s="12"/>
      <c r="L123" s="12"/>
      <c r="M123" s="12"/>
      <c r="N123" s="12"/>
      <c r="O123" s="12"/>
      <c r="P123" s="12"/>
      <c r="Q123" s="13"/>
      <c r="R123" s="12">
        <f t="shared" si="18"/>
        <v>0</v>
      </c>
      <c r="S123" s="12">
        <f t="shared" si="19"/>
        <v>0</v>
      </c>
      <c r="T123" s="57"/>
      <c r="U123" s="15">
        <v>0.11</v>
      </c>
      <c r="V123" s="15">
        <f t="shared" si="20"/>
        <v>0</v>
      </c>
    </row>
    <row r="124" spans="1:24" x14ac:dyDescent="0.2">
      <c r="A124" s="11" t="s">
        <v>207</v>
      </c>
      <c r="B124" s="11" t="s">
        <v>208</v>
      </c>
      <c r="C124" s="11" t="s">
        <v>207</v>
      </c>
      <c r="D124" s="11" t="s">
        <v>275</v>
      </c>
      <c r="E124" s="12">
        <v>20</v>
      </c>
      <c r="F124" s="12">
        <v>1500</v>
      </c>
      <c r="G124" s="12">
        <v>10</v>
      </c>
      <c r="H124" s="12">
        <v>50</v>
      </c>
      <c r="I124" s="12"/>
      <c r="J124" s="12"/>
      <c r="K124" s="12"/>
      <c r="L124" s="12"/>
      <c r="M124" s="12"/>
      <c r="N124" s="12"/>
      <c r="O124" s="12"/>
      <c r="P124" s="12"/>
      <c r="Q124" s="13"/>
      <c r="R124" s="12">
        <f t="shared" si="18"/>
        <v>0</v>
      </c>
      <c r="S124" s="12">
        <f t="shared" si="19"/>
        <v>0</v>
      </c>
      <c r="T124" s="57"/>
      <c r="U124" s="15">
        <v>7.0000000000000007E-2</v>
      </c>
      <c r="V124" s="15">
        <f t="shared" si="20"/>
        <v>0</v>
      </c>
    </row>
    <row r="125" spans="1:24" x14ac:dyDescent="0.2">
      <c r="A125" s="11" t="s">
        <v>209</v>
      </c>
      <c r="B125" s="11" t="s">
        <v>210</v>
      </c>
      <c r="C125" s="11" t="s">
        <v>209</v>
      </c>
      <c r="D125" s="11" t="s">
        <v>275</v>
      </c>
      <c r="E125" s="12">
        <v>20</v>
      </c>
      <c r="F125" s="12">
        <v>1800</v>
      </c>
      <c r="G125" s="12">
        <v>10</v>
      </c>
      <c r="H125" s="12">
        <v>50</v>
      </c>
      <c r="I125" s="12"/>
      <c r="J125" s="12"/>
      <c r="K125" s="12"/>
      <c r="L125" s="12"/>
      <c r="M125" s="12"/>
      <c r="N125" s="12"/>
      <c r="O125" s="12"/>
      <c r="P125" s="12"/>
      <c r="Q125" s="13"/>
      <c r="R125" s="12">
        <f t="shared" si="18"/>
        <v>0</v>
      </c>
      <c r="S125" s="12">
        <f t="shared" si="19"/>
        <v>0</v>
      </c>
      <c r="T125" s="58"/>
      <c r="U125" s="15">
        <v>0.09</v>
      </c>
      <c r="V125" s="15">
        <f t="shared" si="20"/>
        <v>0</v>
      </c>
      <c r="W125" s="43"/>
    </row>
    <row r="126" spans="1:24" x14ac:dyDescent="0.2">
      <c r="A126" s="11" t="s">
        <v>123</v>
      </c>
      <c r="B126" s="11" t="s">
        <v>124</v>
      </c>
      <c r="C126" s="11" t="s">
        <v>123</v>
      </c>
      <c r="D126" s="11" t="s">
        <v>275</v>
      </c>
      <c r="E126" s="12">
        <v>25</v>
      </c>
      <c r="F126" s="12">
        <v>150</v>
      </c>
      <c r="G126" s="12">
        <v>10</v>
      </c>
      <c r="H126" s="12">
        <v>200</v>
      </c>
      <c r="I126" s="12"/>
      <c r="J126" s="12"/>
      <c r="K126" s="12"/>
      <c r="L126" s="12"/>
      <c r="M126" s="12"/>
      <c r="N126" s="12"/>
      <c r="O126" s="12"/>
      <c r="P126" s="12"/>
      <c r="Q126" s="13"/>
      <c r="R126" s="12">
        <f t="shared" si="18"/>
        <v>0</v>
      </c>
      <c r="S126" s="12">
        <f t="shared" si="19"/>
        <v>0</v>
      </c>
      <c r="T126" s="57"/>
      <c r="U126" s="15">
        <v>0.04</v>
      </c>
      <c r="V126" s="15">
        <f t="shared" si="20"/>
        <v>0</v>
      </c>
      <c r="W126" s="43">
        <f>SUM(V126:V143)</f>
        <v>1.9200000000000002</v>
      </c>
      <c r="X126" s="3">
        <f>W126*100/$W$144</f>
        <v>1.9209604802401203</v>
      </c>
    </row>
    <row r="127" spans="1:24" x14ac:dyDescent="0.2">
      <c r="A127" s="36" t="s">
        <v>257</v>
      </c>
      <c r="B127" s="36" t="s">
        <v>124</v>
      </c>
      <c r="C127" s="36">
        <v>90445200</v>
      </c>
      <c r="D127" s="36" t="s">
        <v>277</v>
      </c>
      <c r="E127" s="12">
        <v>25</v>
      </c>
      <c r="F127" s="12">
        <v>150</v>
      </c>
      <c r="G127" s="12">
        <v>10</v>
      </c>
      <c r="H127" s="12">
        <v>200</v>
      </c>
      <c r="I127" s="12"/>
      <c r="J127" s="12"/>
      <c r="K127" s="12"/>
      <c r="L127" s="12"/>
      <c r="M127" s="12"/>
      <c r="N127" s="12">
        <v>200</v>
      </c>
      <c r="O127" s="12"/>
      <c r="P127" s="12"/>
      <c r="Q127" s="13"/>
      <c r="R127" s="12">
        <f t="shared" si="18"/>
        <v>200</v>
      </c>
      <c r="S127" s="12">
        <f t="shared" si="19"/>
        <v>1</v>
      </c>
      <c r="T127" s="57"/>
      <c r="U127" s="15">
        <v>0.04</v>
      </c>
      <c r="V127" s="15">
        <f t="shared" si="20"/>
        <v>0.04</v>
      </c>
    </row>
    <row r="128" spans="1:24" x14ac:dyDescent="0.2">
      <c r="A128" s="11" t="s">
        <v>125</v>
      </c>
      <c r="B128" s="11" t="s">
        <v>126</v>
      </c>
      <c r="C128" s="11" t="s">
        <v>125</v>
      </c>
      <c r="D128" s="11" t="s">
        <v>275</v>
      </c>
      <c r="E128" s="12">
        <v>25</v>
      </c>
      <c r="F128" s="12">
        <v>300</v>
      </c>
      <c r="G128" s="12">
        <v>10</v>
      </c>
      <c r="H128" s="12">
        <v>100</v>
      </c>
      <c r="I128" s="12"/>
      <c r="J128" s="12"/>
      <c r="K128" s="12"/>
      <c r="L128" s="12">
        <v>200</v>
      </c>
      <c r="M128" s="12">
        <v>100</v>
      </c>
      <c r="N128" s="12">
        <v>100</v>
      </c>
      <c r="O128" s="12"/>
      <c r="P128" s="12"/>
      <c r="Q128" s="13"/>
      <c r="R128" s="12">
        <f t="shared" si="18"/>
        <v>400</v>
      </c>
      <c r="S128" s="12">
        <f t="shared" si="19"/>
        <v>4</v>
      </c>
      <c r="T128" s="57"/>
      <c r="U128" s="15">
        <v>0.04</v>
      </c>
      <c r="V128" s="15">
        <f t="shared" si="20"/>
        <v>0.16</v>
      </c>
    </row>
    <row r="129" spans="1:24" x14ac:dyDescent="0.2">
      <c r="A129" s="36" t="s">
        <v>127</v>
      </c>
      <c r="B129" s="36" t="s">
        <v>126</v>
      </c>
      <c r="C129" s="36">
        <v>90445300</v>
      </c>
      <c r="D129" s="36" t="s">
        <v>277</v>
      </c>
      <c r="E129" s="12" t="s">
        <v>63</v>
      </c>
      <c r="F129" s="12">
        <v>300</v>
      </c>
      <c r="G129" s="12">
        <v>10</v>
      </c>
      <c r="H129" s="12">
        <v>100</v>
      </c>
      <c r="I129" s="12"/>
      <c r="J129" s="12"/>
      <c r="K129" s="12"/>
      <c r="L129" s="12">
        <v>500</v>
      </c>
      <c r="M129" s="12">
        <v>200</v>
      </c>
      <c r="N129" s="12">
        <v>300</v>
      </c>
      <c r="O129" s="12"/>
      <c r="P129" s="12"/>
      <c r="Q129" s="13"/>
      <c r="R129" s="12">
        <f t="shared" si="18"/>
        <v>1000</v>
      </c>
      <c r="S129" s="12">
        <f t="shared" si="19"/>
        <v>10</v>
      </c>
      <c r="T129" s="57"/>
      <c r="U129" s="15">
        <v>0.04</v>
      </c>
      <c r="V129" s="15">
        <f t="shared" si="20"/>
        <v>0.4</v>
      </c>
    </row>
    <row r="130" spans="1:24" x14ac:dyDescent="0.2">
      <c r="A130" s="11" t="s">
        <v>128</v>
      </c>
      <c r="B130" s="11" t="s">
        <v>129</v>
      </c>
      <c r="C130" s="11" t="s">
        <v>128</v>
      </c>
      <c r="D130" s="11" t="s">
        <v>275</v>
      </c>
      <c r="E130" s="12">
        <v>25</v>
      </c>
      <c r="F130" s="12">
        <v>450</v>
      </c>
      <c r="G130" s="12">
        <v>10</v>
      </c>
      <c r="H130" s="12">
        <v>100</v>
      </c>
      <c r="I130" s="12"/>
      <c r="J130" s="12"/>
      <c r="K130" s="12"/>
      <c r="L130" s="12"/>
      <c r="M130" s="12"/>
      <c r="N130" s="12"/>
      <c r="O130" s="12"/>
      <c r="P130" s="12"/>
      <c r="Q130" s="13"/>
      <c r="R130" s="12">
        <f t="shared" si="18"/>
        <v>0</v>
      </c>
      <c r="S130" s="12">
        <f t="shared" si="19"/>
        <v>0</v>
      </c>
      <c r="T130" s="57"/>
      <c r="U130" s="15">
        <v>0.06</v>
      </c>
      <c r="V130" s="15">
        <f t="shared" si="20"/>
        <v>0</v>
      </c>
    </row>
    <row r="131" spans="1:24" x14ac:dyDescent="0.2">
      <c r="A131" s="36" t="s">
        <v>190</v>
      </c>
      <c r="B131" s="36" t="s">
        <v>129</v>
      </c>
      <c r="C131" s="36">
        <v>90445400</v>
      </c>
      <c r="D131" s="36" t="s">
        <v>277</v>
      </c>
      <c r="E131" s="12" t="s">
        <v>63</v>
      </c>
      <c r="F131" s="12">
        <v>450</v>
      </c>
      <c r="G131" s="12">
        <v>10</v>
      </c>
      <c r="H131" s="12">
        <v>100</v>
      </c>
      <c r="I131" s="12"/>
      <c r="J131" s="12"/>
      <c r="K131" s="12"/>
      <c r="L131" s="12"/>
      <c r="M131" s="12"/>
      <c r="N131" s="12"/>
      <c r="O131" s="12"/>
      <c r="P131" s="12"/>
      <c r="Q131" s="13"/>
      <c r="R131" s="12">
        <f t="shared" si="18"/>
        <v>0</v>
      </c>
      <c r="S131" s="12">
        <f t="shared" si="19"/>
        <v>0</v>
      </c>
      <c r="T131" s="57"/>
      <c r="U131" s="15">
        <v>0.06</v>
      </c>
      <c r="V131" s="15">
        <f t="shared" si="20"/>
        <v>0</v>
      </c>
    </row>
    <row r="132" spans="1:24" x14ac:dyDescent="0.2">
      <c r="A132" s="11" t="s">
        <v>130</v>
      </c>
      <c r="B132" s="11" t="s">
        <v>131</v>
      </c>
      <c r="C132" s="11" t="s">
        <v>130</v>
      </c>
      <c r="D132" s="11" t="s">
        <v>275</v>
      </c>
      <c r="E132" s="12">
        <v>25</v>
      </c>
      <c r="F132" s="12">
        <v>600</v>
      </c>
      <c r="G132" s="12">
        <v>10</v>
      </c>
      <c r="H132" s="12">
        <v>50</v>
      </c>
      <c r="I132" s="12"/>
      <c r="J132" s="12"/>
      <c r="K132" s="12"/>
      <c r="L132" s="12"/>
      <c r="M132" s="12"/>
      <c r="N132" s="12"/>
      <c r="O132" s="12"/>
      <c r="P132" s="12"/>
      <c r="Q132" s="13"/>
      <c r="R132" s="12">
        <f t="shared" si="18"/>
        <v>0</v>
      </c>
      <c r="S132" s="12">
        <f t="shared" si="19"/>
        <v>0</v>
      </c>
      <c r="T132" s="57"/>
      <c r="U132" s="15">
        <v>0.04</v>
      </c>
      <c r="V132" s="15">
        <f t="shared" si="20"/>
        <v>0</v>
      </c>
    </row>
    <row r="133" spans="1:24" x14ac:dyDescent="0.2">
      <c r="A133" s="36" t="s">
        <v>211</v>
      </c>
      <c r="B133" s="36" t="s">
        <v>131</v>
      </c>
      <c r="C133" s="36">
        <v>90445600</v>
      </c>
      <c r="D133" s="36" t="s">
        <v>277</v>
      </c>
      <c r="E133" s="12">
        <v>25</v>
      </c>
      <c r="F133" s="12">
        <v>600</v>
      </c>
      <c r="G133" s="12">
        <v>10</v>
      </c>
      <c r="H133" s="12">
        <v>50</v>
      </c>
      <c r="I133" s="12"/>
      <c r="J133" s="12"/>
      <c r="K133" s="12"/>
      <c r="L133" s="12"/>
      <c r="M133" s="12">
        <v>200</v>
      </c>
      <c r="N133" s="12">
        <v>300</v>
      </c>
      <c r="O133" s="12"/>
      <c r="P133" s="12"/>
      <c r="Q133" s="13"/>
      <c r="R133" s="12">
        <f t="shared" si="18"/>
        <v>500</v>
      </c>
      <c r="S133" s="12">
        <f t="shared" si="19"/>
        <v>10</v>
      </c>
      <c r="T133" s="57"/>
      <c r="U133" s="15">
        <v>0.04</v>
      </c>
      <c r="V133" s="15">
        <f t="shared" si="20"/>
        <v>0.4</v>
      </c>
    </row>
    <row r="134" spans="1:24" x14ac:dyDescent="0.2">
      <c r="A134" s="11" t="s">
        <v>162</v>
      </c>
      <c r="B134" s="11" t="s">
        <v>163</v>
      </c>
      <c r="C134" s="11" t="s">
        <v>162</v>
      </c>
      <c r="D134" s="11" t="s">
        <v>275</v>
      </c>
      <c r="E134" s="12">
        <v>25</v>
      </c>
      <c r="F134" s="12">
        <v>750</v>
      </c>
      <c r="G134" s="12">
        <v>10</v>
      </c>
      <c r="H134" s="12">
        <v>50</v>
      </c>
      <c r="I134" s="12"/>
      <c r="J134" s="12"/>
      <c r="K134" s="12"/>
      <c r="L134" s="12"/>
      <c r="M134" s="12"/>
      <c r="N134" s="12"/>
      <c r="O134" s="12"/>
      <c r="P134" s="12"/>
      <c r="Q134" s="13"/>
      <c r="R134" s="12">
        <f t="shared" si="18"/>
        <v>0</v>
      </c>
      <c r="S134" s="12">
        <f t="shared" si="19"/>
        <v>0</v>
      </c>
      <c r="T134" s="57"/>
      <c r="U134" s="15">
        <v>0.04</v>
      </c>
      <c r="V134" s="15">
        <f t="shared" si="20"/>
        <v>0</v>
      </c>
    </row>
    <row r="135" spans="1:24" x14ac:dyDescent="0.2">
      <c r="A135" s="36" t="s">
        <v>218</v>
      </c>
      <c r="B135" s="36" t="s">
        <v>163</v>
      </c>
      <c r="C135" s="31" t="s">
        <v>219</v>
      </c>
      <c r="D135" s="36" t="s">
        <v>277</v>
      </c>
      <c r="E135" s="12">
        <v>25</v>
      </c>
      <c r="F135" s="12">
        <v>750</v>
      </c>
      <c r="G135" s="12">
        <v>10</v>
      </c>
      <c r="H135" s="12">
        <v>50</v>
      </c>
      <c r="I135" s="12"/>
      <c r="J135" s="12"/>
      <c r="K135" s="12"/>
      <c r="L135" s="12"/>
      <c r="M135" s="12"/>
      <c r="N135" s="12">
        <v>100</v>
      </c>
      <c r="O135" s="12"/>
      <c r="P135" s="12"/>
      <c r="Q135" s="13"/>
      <c r="R135" s="12">
        <f t="shared" si="18"/>
        <v>100</v>
      </c>
      <c r="S135" s="12">
        <f t="shared" si="19"/>
        <v>2</v>
      </c>
      <c r="T135" s="57"/>
      <c r="U135" s="15">
        <v>0.04</v>
      </c>
      <c r="V135" s="15">
        <f t="shared" si="20"/>
        <v>0.08</v>
      </c>
    </row>
    <row r="136" spans="1:24" x14ac:dyDescent="0.2">
      <c r="A136" s="11" t="s">
        <v>132</v>
      </c>
      <c r="B136" s="11" t="s">
        <v>133</v>
      </c>
      <c r="C136" s="11" t="s">
        <v>132</v>
      </c>
      <c r="D136" s="11" t="s">
        <v>275</v>
      </c>
      <c r="E136" s="12">
        <v>25</v>
      </c>
      <c r="F136" s="12">
        <v>900</v>
      </c>
      <c r="G136" s="12">
        <v>10</v>
      </c>
      <c r="H136" s="12">
        <v>50</v>
      </c>
      <c r="I136" s="12"/>
      <c r="J136" s="12"/>
      <c r="K136" s="12"/>
      <c r="L136" s="12"/>
      <c r="M136" s="12"/>
      <c r="N136" s="12">
        <v>500</v>
      </c>
      <c r="O136" s="12"/>
      <c r="P136" s="12"/>
      <c r="Q136" s="13"/>
      <c r="R136" s="12">
        <f t="shared" si="18"/>
        <v>500</v>
      </c>
      <c r="S136" s="12">
        <f t="shared" si="19"/>
        <v>10</v>
      </c>
      <c r="T136" s="57"/>
      <c r="U136" s="15">
        <v>0.06</v>
      </c>
      <c r="V136" s="15">
        <f t="shared" si="20"/>
        <v>0.6</v>
      </c>
    </row>
    <row r="137" spans="1:24" x14ac:dyDescent="0.2">
      <c r="A137" s="36" t="s">
        <v>264</v>
      </c>
      <c r="B137" s="36" t="s">
        <v>133</v>
      </c>
      <c r="C137" s="31" t="s">
        <v>265</v>
      </c>
      <c r="D137" s="36" t="s">
        <v>277</v>
      </c>
      <c r="E137" s="12">
        <v>25</v>
      </c>
      <c r="F137" s="12">
        <v>900</v>
      </c>
      <c r="G137" s="12">
        <v>10</v>
      </c>
      <c r="H137" s="12">
        <v>50</v>
      </c>
      <c r="I137" s="12"/>
      <c r="J137" s="12"/>
      <c r="K137" s="12"/>
      <c r="L137" s="12"/>
      <c r="M137" s="12"/>
      <c r="N137" s="12"/>
      <c r="O137" s="12"/>
      <c r="P137" s="12"/>
      <c r="Q137" s="13"/>
      <c r="R137" s="12">
        <f t="shared" si="18"/>
        <v>0</v>
      </c>
      <c r="S137" s="12">
        <f t="shared" si="19"/>
        <v>0</v>
      </c>
      <c r="T137" s="57"/>
      <c r="U137" s="15">
        <v>0.06</v>
      </c>
      <c r="V137" s="15">
        <f t="shared" si="20"/>
        <v>0</v>
      </c>
    </row>
    <row r="138" spans="1:24" x14ac:dyDescent="0.2">
      <c r="A138" s="11" t="s">
        <v>134</v>
      </c>
      <c r="B138" s="11" t="s">
        <v>135</v>
      </c>
      <c r="C138" s="11" t="s">
        <v>134</v>
      </c>
      <c r="D138" s="11" t="s">
        <v>275</v>
      </c>
      <c r="E138" s="12">
        <v>25</v>
      </c>
      <c r="F138" s="12">
        <v>1200</v>
      </c>
      <c r="G138" s="12">
        <v>10</v>
      </c>
      <c r="H138" s="12">
        <v>50</v>
      </c>
      <c r="I138" s="12"/>
      <c r="J138" s="12"/>
      <c r="K138" s="12"/>
      <c r="L138" s="12"/>
      <c r="M138" s="12"/>
      <c r="N138" s="12"/>
      <c r="O138" s="12"/>
      <c r="P138" s="12"/>
      <c r="Q138" s="13"/>
      <c r="R138" s="12">
        <f t="shared" si="18"/>
        <v>0</v>
      </c>
      <c r="S138" s="12">
        <f t="shared" si="19"/>
        <v>0</v>
      </c>
      <c r="T138" s="57"/>
      <c r="U138" s="15">
        <v>0.08</v>
      </c>
      <c r="V138" s="15">
        <f t="shared" si="20"/>
        <v>0</v>
      </c>
    </row>
    <row r="139" spans="1:24" x14ac:dyDescent="0.2">
      <c r="A139" s="26" t="s">
        <v>451</v>
      </c>
      <c r="B139" s="36" t="s">
        <v>135</v>
      </c>
      <c r="C139" s="26">
        <v>90445810</v>
      </c>
      <c r="D139" s="36" t="s">
        <v>277</v>
      </c>
      <c r="E139" s="12" t="s">
        <v>63</v>
      </c>
      <c r="F139" s="12">
        <v>1200</v>
      </c>
      <c r="G139" s="12">
        <v>10</v>
      </c>
      <c r="H139" s="12">
        <v>50</v>
      </c>
      <c r="I139" s="12">
        <v>50</v>
      </c>
      <c r="J139" s="12"/>
      <c r="K139" s="12"/>
      <c r="L139" s="12"/>
      <c r="M139" s="12"/>
      <c r="N139" s="12">
        <v>100</v>
      </c>
      <c r="O139" s="12"/>
      <c r="P139" s="12"/>
      <c r="Q139" s="13"/>
      <c r="R139" s="12">
        <f t="shared" si="18"/>
        <v>150</v>
      </c>
      <c r="S139" s="12">
        <f t="shared" si="19"/>
        <v>3</v>
      </c>
      <c r="T139" s="57"/>
      <c r="U139" s="15">
        <v>0.08</v>
      </c>
      <c r="V139" s="15">
        <f t="shared" si="20"/>
        <v>0.24</v>
      </c>
    </row>
    <row r="140" spans="1:24" x14ac:dyDescent="0.2">
      <c r="A140" s="11" t="s">
        <v>238</v>
      </c>
      <c r="B140" s="11" t="s">
        <v>239</v>
      </c>
      <c r="C140" s="11" t="s">
        <v>238</v>
      </c>
      <c r="D140" s="11" t="s">
        <v>275</v>
      </c>
      <c r="E140" s="12">
        <v>25</v>
      </c>
      <c r="F140" s="12">
        <v>1524</v>
      </c>
      <c r="G140" s="12">
        <v>10</v>
      </c>
      <c r="H140" s="12">
        <v>50</v>
      </c>
      <c r="I140" s="12"/>
      <c r="J140" s="12"/>
      <c r="K140" s="12"/>
      <c r="L140" s="12"/>
      <c r="M140" s="12"/>
      <c r="N140" s="12"/>
      <c r="O140" s="12"/>
      <c r="P140" s="12"/>
      <c r="Q140" s="13"/>
      <c r="R140" s="12">
        <f t="shared" si="18"/>
        <v>0</v>
      </c>
      <c r="S140" s="12">
        <f t="shared" si="19"/>
        <v>0</v>
      </c>
      <c r="T140" s="57"/>
      <c r="U140" s="15">
        <v>0.08</v>
      </c>
      <c r="V140" s="15">
        <f t="shared" si="20"/>
        <v>0</v>
      </c>
    </row>
    <row r="141" spans="1:24" x14ac:dyDescent="0.2">
      <c r="A141" s="11" t="s">
        <v>164</v>
      </c>
      <c r="B141" s="11" t="s">
        <v>165</v>
      </c>
      <c r="C141" s="11" t="s">
        <v>164</v>
      </c>
      <c r="D141" s="11" t="s">
        <v>275</v>
      </c>
      <c r="E141" s="12">
        <v>25</v>
      </c>
      <c r="F141" s="12">
        <v>1800</v>
      </c>
      <c r="G141" s="12">
        <v>10</v>
      </c>
      <c r="H141" s="12">
        <v>50</v>
      </c>
      <c r="I141" s="12"/>
      <c r="J141" s="12"/>
      <c r="K141" s="12"/>
      <c r="L141" s="12"/>
      <c r="M141" s="12"/>
      <c r="N141" s="12"/>
      <c r="O141" s="12"/>
      <c r="P141" s="12"/>
      <c r="Q141" s="13"/>
      <c r="R141" s="12">
        <f t="shared" si="18"/>
        <v>0</v>
      </c>
      <c r="S141" s="12">
        <f t="shared" si="19"/>
        <v>0</v>
      </c>
      <c r="T141" s="57"/>
      <c r="U141" s="15">
        <v>0.12</v>
      </c>
      <c r="V141" s="15">
        <f t="shared" si="20"/>
        <v>0</v>
      </c>
    </row>
    <row r="142" spans="1:24" x14ac:dyDescent="0.2">
      <c r="A142" s="36" t="s">
        <v>227</v>
      </c>
      <c r="B142" s="36" t="s">
        <v>165</v>
      </c>
      <c r="C142" s="36">
        <v>90445900</v>
      </c>
      <c r="D142" s="36" t="s">
        <v>277</v>
      </c>
      <c r="E142" s="12">
        <v>25</v>
      </c>
      <c r="F142" s="12">
        <v>1800</v>
      </c>
      <c r="G142" s="12">
        <v>10</v>
      </c>
      <c r="H142" s="12">
        <v>50</v>
      </c>
      <c r="I142" s="12"/>
      <c r="J142" s="12"/>
      <c r="K142" s="12"/>
      <c r="L142" s="12"/>
      <c r="M142" s="12"/>
      <c r="N142" s="12"/>
      <c r="O142" s="12"/>
      <c r="P142" s="12"/>
      <c r="Q142" s="13"/>
      <c r="R142" s="12">
        <f t="shared" si="18"/>
        <v>0</v>
      </c>
      <c r="S142" s="12">
        <f t="shared" si="19"/>
        <v>0</v>
      </c>
      <c r="T142" s="57"/>
      <c r="U142" s="15">
        <v>0.12</v>
      </c>
      <c r="V142" s="15">
        <f t="shared" si="20"/>
        <v>0</v>
      </c>
      <c r="W142" s="43"/>
    </row>
    <row r="143" spans="1:24" x14ac:dyDescent="0.2">
      <c r="A143" s="36" t="s">
        <v>301</v>
      </c>
      <c r="B143" s="36" t="s">
        <v>302</v>
      </c>
      <c r="C143" s="36">
        <v>90446000</v>
      </c>
      <c r="D143" s="36" t="s">
        <v>277</v>
      </c>
      <c r="E143" s="12">
        <v>25</v>
      </c>
      <c r="F143" s="12">
        <v>2400</v>
      </c>
      <c r="G143" s="12">
        <v>10</v>
      </c>
      <c r="H143" s="12">
        <v>50</v>
      </c>
      <c r="I143" s="12"/>
      <c r="J143" s="12"/>
      <c r="K143" s="12"/>
      <c r="L143" s="12"/>
      <c r="M143" s="12"/>
      <c r="N143" s="12"/>
      <c r="O143" s="12"/>
      <c r="P143" s="12"/>
      <c r="Q143" s="13"/>
      <c r="R143" s="12">
        <f t="shared" si="18"/>
        <v>0</v>
      </c>
      <c r="S143" s="12">
        <f t="shared" si="19"/>
        <v>0</v>
      </c>
      <c r="T143" s="57"/>
      <c r="U143" s="15">
        <v>0.12</v>
      </c>
      <c r="V143" s="15">
        <f t="shared" si="20"/>
        <v>0</v>
      </c>
      <c r="W143" s="43"/>
    </row>
    <row r="144" spans="1:24" x14ac:dyDescent="0.2">
      <c r="A144" s="305"/>
      <c r="B144" s="305"/>
      <c r="C144" s="305"/>
      <c r="D144" s="305"/>
      <c r="E144" s="305"/>
      <c r="F144" s="305"/>
      <c r="G144" s="305"/>
      <c r="H144" s="305"/>
      <c r="I144" s="36">
        <f t="shared" ref="I144:S144" si="21">SUBTOTAL(9,I5:I143)</f>
        <v>5500</v>
      </c>
      <c r="J144" s="36">
        <f t="shared" si="21"/>
        <v>38350</v>
      </c>
      <c r="K144" s="36">
        <f t="shared" si="21"/>
        <v>41580</v>
      </c>
      <c r="L144" s="36">
        <f t="shared" si="21"/>
        <v>31750</v>
      </c>
      <c r="M144" s="36">
        <f>SUBTOTAL(9,M5:M143)</f>
        <v>8770</v>
      </c>
      <c r="N144" s="36">
        <f t="shared" ref="N144:P144" si="22">SUBTOTAL(9,N5:N143)</f>
        <v>11670</v>
      </c>
      <c r="O144" s="36">
        <f t="shared" si="22"/>
        <v>5600</v>
      </c>
      <c r="P144" s="36">
        <f t="shared" si="22"/>
        <v>10170</v>
      </c>
      <c r="Q144" s="36">
        <f t="shared" si="21"/>
        <v>0</v>
      </c>
      <c r="R144" s="36">
        <f t="shared" si="21"/>
        <v>153390</v>
      </c>
      <c r="S144" s="36">
        <f t="shared" si="21"/>
        <v>1893</v>
      </c>
      <c r="T144" s="59"/>
      <c r="U144" s="12"/>
      <c r="V144" s="36">
        <f>SUBTOTAL(9,V5:V143)</f>
        <v>120.71</v>
      </c>
      <c r="W144" s="3">
        <f>SUM(W13:W143)</f>
        <v>99.95</v>
      </c>
      <c r="X144" s="3">
        <f>SUM(X13:X143)</f>
        <v>99.999999999999986</v>
      </c>
    </row>
    <row r="145" spans="1:22" x14ac:dyDescent="0.2">
      <c r="A145" s="305"/>
      <c r="B145" s="305"/>
      <c r="C145" s="305"/>
      <c r="D145" s="305"/>
      <c r="E145" s="305"/>
      <c r="F145" s="305"/>
      <c r="G145" s="305"/>
      <c r="H145" s="305"/>
      <c r="I145" s="36">
        <v>51</v>
      </c>
      <c r="J145" s="36">
        <v>483</v>
      </c>
      <c r="K145" s="36">
        <v>528</v>
      </c>
      <c r="L145" s="36">
        <v>372</v>
      </c>
      <c r="M145" s="36">
        <v>118</v>
      </c>
      <c r="N145" s="36">
        <v>189</v>
      </c>
      <c r="O145" s="36">
        <v>28</v>
      </c>
      <c r="P145" s="36">
        <v>124</v>
      </c>
      <c r="Q145" s="36"/>
      <c r="R145" s="36"/>
      <c r="S145" s="36">
        <f>SUM(I145:Q145)</f>
        <v>1893</v>
      </c>
      <c r="V145" s="3">
        <f>V144/30</f>
        <v>4.0236666666666663</v>
      </c>
    </row>
    <row r="146" spans="1:22" x14ac:dyDescent="0.2">
      <c r="A146" s="305"/>
      <c r="B146" s="305"/>
      <c r="C146" s="305"/>
      <c r="D146" s="305"/>
      <c r="E146" s="305"/>
      <c r="F146" s="305"/>
      <c r="G146" s="305"/>
      <c r="H146" s="305"/>
      <c r="I146" s="36">
        <v>2.34</v>
      </c>
      <c r="J146" s="36">
        <v>29.25</v>
      </c>
      <c r="K146" s="36">
        <v>31.31</v>
      </c>
      <c r="L146" s="36">
        <v>24.4</v>
      </c>
      <c r="M146" s="36">
        <v>9.16</v>
      </c>
      <c r="N146" s="36">
        <v>13.36</v>
      </c>
      <c r="O146" s="36">
        <v>2</v>
      </c>
      <c r="P146" s="36">
        <v>8.89</v>
      </c>
      <c r="Q146" s="36"/>
      <c r="R146" s="36"/>
      <c r="S146" s="36">
        <f>SUM(I146:Q146)</f>
        <v>120.71</v>
      </c>
    </row>
    <row r="147" spans="1:22" x14ac:dyDescent="0.2">
      <c r="A147" s="34"/>
      <c r="B147" s="34"/>
      <c r="C147" s="34"/>
      <c r="D147" s="34"/>
      <c r="E147" s="34"/>
      <c r="F147" s="34"/>
      <c r="G147" s="34"/>
      <c r="H147" s="34"/>
    </row>
    <row r="148" spans="1:22" x14ac:dyDescent="0.2">
      <c r="A148" s="28" t="s">
        <v>136</v>
      </c>
      <c r="B148" s="28" t="s">
        <v>136</v>
      </c>
      <c r="C148" s="30"/>
      <c r="D148" s="30"/>
      <c r="E148" s="8" t="s">
        <v>10</v>
      </c>
      <c r="F148" s="8" t="s">
        <v>137</v>
      </c>
      <c r="G148" s="300" t="s">
        <v>138</v>
      </c>
      <c r="H148" s="301"/>
      <c r="I148" s="20"/>
      <c r="J148" s="20"/>
      <c r="K148" s="20"/>
      <c r="L148" s="20"/>
      <c r="M148" s="20"/>
      <c r="N148" s="20"/>
      <c r="O148" s="20"/>
      <c r="P148" s="20"/>
      <c r="Q148" s="20"/>
      <c r="R148" s="12"/>
      <c r="S148" s="12"/>
      <c r="T148" s="35"/>
      <c r="U148" s="12"/>
      <c r="V148" s="15"/>
    </row>
    <row r="149" spans="1:22" x14ac:dyDescent="0.2">
      <c r="A149" s="36"/>
      <c r="B149" s="36"/>
      <c r="C149" s="36"/>
      <c r="D149" s="36"/>
      <c r="E149" s="8"/>
      <c r="F149" s="8"/>
      <c r="G149" s="8" t="s">
        <v>139</v>
      </c>
      <c r="H149" s="8" t="s">
        <v>140</v>
      </c>
      <c r="I149" s="8" t="s">
        <v>140</v>
      </c>
      <c r="J149" s="8" t="s">
        <v>140</v>
      </c>
      <c r="K149" s="8" t="s">
        <v>140</v>
      </c>
      <c r="L149" s="8" t="s">
        <v>140</v>
      </c>
      <c r="M149" s="8" t="s">
        <v>140</v>
      </c>
      <c r="N149" s="8" t="s">
        <v>140</v>
      </c>
      <c r="O149" s="8"/>
      <c r="P149" s="8"/>
      <c r="Q149" s="8" t="s">
        <v>140</v>
      </c>
      <c r="R149" s="36" t="s">
        <v>140</v>
      </c>
      <c r="S149" s="36" t="s">
        <v>12</v>
      </c>
      <c r="T149" s="37"/>
      <c r="U149" s="12"/>
      <c r="V149" s="15"/>
    </row>
    <row r="150" spans="1:22" x14ac:dyDescent="0.2">
      <c r="A150" s="38" t="s">
        <v>142</v>
      </c>
      <c r="B150" s="38" t="s">
        <v>143</v>
      </c>
      <c r="C150" s="38" t="s">
        <v>142</v>
      </c>
      <c r="D150" s="38" t="s">
        <v>142</v>
      </c>
      <c r="E150" s="12">
        <v>13</v>
      </c>
      <c r="F150" s="12">
        <v>25</v>
      </c>
      <c r="G150" s="12">
        <v>5</v>
      </c>
      <c r="H150" s="12">
        <v>125</v>
      </c>
      <c r="I150" s="12"/>
      <c r="J150" s="12"/>
      <c r="K150" s="12"/>
      <c r="L150" s="12"/>
      <c r="M150" s="12"/>
      <c r="N150" s="12"/>
      <c r="O150" s="12"/>
      <c r="P150" s="12"/>
      <c r="Q150" s="12"/>
      <c r="R150" s="12">
        <f>SUM(I150:Q150)</f>
        <v>0</v>
      </c>
      <c r="S150" s="12">
        <f>$R150/$H150</f>
        <v>0</v>
      </c>
      <c r="T150" s="39"/>
      <c r="U150" s="15">
        <v>0.09</v>
      </c>
      <c r="V150" s="15">
        <f>$S150*$U150</f>
        <v>0</v>
      </c>
    </row>
    <row r="151" spans="1:22" x14ac:dyDescent="0.2">
      <c r="A151" s="38" t="s">
        <v>144</v>
      </c>
      <c r="B151" s="38" t="s">
        <v>145</v>
      </c>
      <c r="C151" s="38" t="s">
        <v>144</v>
      </c>
      <c r="D151" s="38" t="s">
        <v>144</v>
      </c>
      <c r="E151" s="12">
        <v>19</v>
      </c>
      <c r="F151" s="12">
        <v>25</v>
      </c>
      <c r="G151" s="12">
        <v>5</v>
      </c>
      <c r="H151" s="12">
        <v>125</v>
      </c>
      <c r="I151" s="12"/>
      <c r="J151" s="12"/>
      <c r="K151" s="12"/>
      <c r="L151" s="12"/>
      <c r="M151" s="12"/>
      <c r="N151" s="12"/>
      <c r="O151" s="12"/>
      <c r="P151" s="12"/>
      <c r="Q151" s="12"/>
      <c r="R151" s="12">
        <f>SUM(I151:Q151)</f>
        <v>0</v>
      </c>
      <c r="S151" s="12">
        <f>$R151/$H151</f>
        <v>0</v>
      </c>
      <c r="T151" s="39"/>
      <c r="U151" s="15">
        <v>0.15</v>
      </c>
      <c r="V151" s="15">
        <f>$S151*$U151</f>
        <v>0</v>
      </c>
    </row>
    <row r="152" spans="1:22" x14ac:dyDescent="0.2">
      <c r="B152" s="3"/>
      <c r="I152" s="36">
        <f t="shared" ref="I152:Q152" si="23">SUM(I150:I151)</f>
        <v>0</v>
      </c>
      <c r="J152" s="36">
        <f t="shared" si="23"/>
        <v>0</v>
      </c>
      <c r="K152" s="36">
        <f t="shared" si="23"/>
        <v>0</v>
      </c>
      <c r="L152" s="36">
        <f t="shared" si="23"/>
        <v>0</v>
      </c>
      <c r="M152" s="36">
        <f t="shared" si="23"/>
        <v>0</v>
      </c>
      <c r="N152" s="36">
        <f t="shared" si="23"/>
        <v>0</v>
      </c>
      <c r="O152" s="36"/>
      <c r="P152" s="36"/>
      <c r="Q152" s="36">
        <f t="shared" si="23"/>
        <v>0</v>
      </c>
      <c r="R152" s="36">
        <f>SUBTOTAL(9,R150:R151)</f>
        <v>0</v>
      </c>
      <c r="S152" s="36">
        <f>SUBTOTAL(9,S150:S151)</f>
        <v>0</v>
      </c>
      <c r="T152" s="37"/>
      <c r="U152" s="12"/>
      <c r="V152" s="33">
        <f>SUBTOTAL(9,V150:V151)</f>
        <v>0</v>
      </c>
    </row>
    <row r="153" spans="1:22" x14ac:dyDescent="0.2">
      <c r="B153" s="3"/>
      <c r="I153" s="40"/>
      <c r="J153" s="40"/>
      <c r="K153" s="40"/>
      <c r="L153" s="40"/>
      <c r="M153" s="40"/>
      <c r="N153" s="40"/>
      <c r="O153" s="40"/>
      <c r="P153" s="40"/>
      <c r="Q153" s="40"/>
      <c r="R153" s="36">
        <v>0</v>
      </c>
      <c r="S153" s="36">
        <v>0</v>
      </c>
      <c r="T153" s="35"/>
      <c r="U153" s="12"/>
      <c r="V153" s="33">
        <v>0</v>
      </c>
    </row>
  </sheetData>
  <autoFilter ref="D3:D146"/>
  <mergeCells count="11">
    <mergeCell ref="U3:V3"/>
    <mergeCell ref="A1:H1"/>
    <mergeCell ref="A2:D2"/>
    <mergeCell ref="E2:H2"/>
    <mergeCell ref="G3:H3"/>
    <mergeCell ref="R3:S3"/>
    <mergeCell ref="A109:B109"/>
    <mergeCell ref="A144:H144"/>
    <mergeCell ref="A145:H145"/>
    <mergeCell ref="A146:H146"/>
    <mergeCell ref="G148:H148"/>
  </mergeCells>
  <conditionalFormatting sqref="A5:P143">
    <cfRule type="expression" dxfId="350" priority="1">
      <formula>MOD(ROW(),2)</formula>
    </cfRule>
  </conditionalFormatting>
  <conditionalFormatting sqref="Q5:XFD143">
    <cfRule type="expression" dxfId="349" priority="3">
      <formula>MOD(ROW(),2)</formula>
    </cfRule>
  </conditionalFormatting>
  <conditionalFormatting sqref="R5:R143">
    <cfRule type="cellIs" dxfId="348" priority="5" operator="greaterThan">
      <formula>10000</formula>
    </cfRule>
  </conditionalFormatting>
  <conditionalFormatting sqref="R110:R143">
    <cfRule type="cellIs" dxfId="347" priority="6" operator="greaterThan">
      <formula>2000</formula>
    </cfRule>
  </conditionalFormatting>
  <conditionalFormatting sqref="V5:V108">
    <cfRule type="cellIs" dxfId="346" priority="4" operator="greaterThan">
      <formula>10</formula>
    </cfRule>
  </conditionalFormatting>
  <conditionalFormatting sqref="V139">
    <cfRule type="cellIs" dxfId="345" priority="2" operator="greaterThan">
      <formula>10</formula>
    </cfRule>
  </conditionalFormatting>
  <pageMargins left="0.25" right="0.25" top="0.75" bottom="0.75" header="0.3" footer="0.3"/>
  <pageSetup paperSize="9" scale="69" fitToHeight="0" orientation="landscape" r:id="rId1"/>
  <headerFooter alignWithMargins="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5">
    <pageSetUpPr fitToPage="1"/>
  </sheetPr>
  <dimension ref="A1:W153"/>
  <sheetViews>
    <sheetView zoomScaleNormal="100" workbookViewId="0">
      <pane xSplit="4" ySplit="4" topLeftCell="E5" activePane="bottomRight" state="frozen"/>
      <selection pane="topRight" activeCell="D1" sqref="D1"/>
      <selection pane="bottomLeft" activeCell="A4" sqref="A4"/>
      <selection pane="bottomRight" activeCell="E5" sqref="E5"/>
    </sheetView>
  </sheetViews>
  <sheetFormatPr defaultColWidth="9.140625" defaultRowHeight="12.75" x14ac:dyDescent="0.2"/>
  <cols>
    <col min="1" max="1" width="12.5703125" style="3" customWidth="1"/>
    <col min="2" max="2" width="14" style="41" customWidth="1"/>
    <col min="3" max="3" width="14" style="3" bestFit="1" customWidth="1"/>
    <col min="4" max="4" width="12.28515625" style="3" customWidth="1"/>
    <col min="5" max="5" width="7.85546875" style="3" customWidth="1"/>
    <col min="6" max="6" width="8.5703125" style="3" customWidth="1"/>
    <col min="7" max="7" width="6.140625" style="3" customWidth="1"/>
    <col min="8" max="8" width="6.42578125" style="3" customWidth="1"/>
    <col min="9" max="15" width="10.140625" style="3" customWidth="1"/>
    <col min="16" max="16" width="8.28515625" style="3" customWidth="1"/>
    <col min="17" max="17" width="10.7109375" style="3" bestFit="1" customWidth="1"/>
    <col min="18" max="18" width="8.28515625" style="3" bestFit="1" customWidth="1"/>
    <col min="19" max="20" width="9.42578125" style="3" customWidth="1"/>
    <col min="21" max="21" width="9.28515625" style="3" customWidth="1"/>
    <col min="22" max="16384" width="9.140625" style="3"/>
  </cols>
  <sheetData>
    <row r="1" spans="1:23" x14ac:dyDescent="0.2">
      <c r="A1" s="303" t="s">
        <v>281</v>
      </c>
      <c r="B1" s="303"/>
      <c r="C1" s="303"/>
      <c r="D1" s="303"/>
      <c r="E1" s="303"/>
      <c r="F1" s="303"/>
      <c r="G1" s="303"/>
      <c r="H1" s="303"/>
      <c r="I1" s="30" t="s">
        <v>469</v>
      </c>
      <c r="J1" s="30" t="s">
        <v>480</v>
      </c>
      <c r="K1" s="30" t="s">
        <v>489</v>
      </c>
      <c r="L1" s="30"/>
      <c r="M1" s="30"/>
      <c r="N1" s="30"/>
      <c r="O1" s="30"/>
      <c r="P1" s="20"/>
      <c r="Q1" s="20"/>
      <c r="R1" s="20"/>
    </row>
    <row r="2" spans="1:23" x14ac:dyDescent="0.2">
      <c r="A2" s="303" t="s">
        <v>488</v>
      </c>
      <c r="B2" s="303"/>
      <c r="C2" s="303"/>
      <c r="D2" s="303"/>
      <c r="E2" s="303"/>
      <c r="F2" s="303"/>
      <c r="G2" s="303"/>
      <c r="H2" s="303"/>
      <c r="I2" s="10"/>
      <c r="J2" s="10"/>
      <c r="K2" s="10"/>
      <c r="L2" s="10"/>
      <c r="M2" s="10"/>
      <c r="N2" s="10"/>
      <c r="O2" s="10"/>
      <c r="P2" s="8"/>
      <c r="Q2" s="8"/>
      <c r="R2" s="8"/>
      <c r="S2" s="29"/>
      <c r="T2" s="29"/>
      <c r="U2" s="30"/>
    </row>
    <row r="3" spans="1:23" x14ac:dyDescent="0.2">
      <c r="A3" s="8" t="s">
        <v>0</v>
      </c>
      <c r="B3" s="8" t="s">
        <v>1</v>
      </c>
      <c r="C3" s="8" t="s">
        <v>2</v>
      </c>
      <c r="D3" s="8" t="s">
        <v>274</v>
      </c>
      <c r="E3" s="8" t="s">
        <v>3</v>
      </c>
      <c r="F3" s="8" t="s">
        <v>4</v>
      </c>
      <c r="G3" s="302" t="s">
        <v>5</v>
      </c>
      <c r="H3" s="302"/>
      <c r="I3" s="31" t="s">
        <v>449</v>
      </c>
      <c r="J3" s="31" t="s">
        <v>457</v>
      </c>
      <c r="K3" s="31" t="s">
        <v>460</v>
      </c>
      <c r="L3" s="31" t="s">
        <v>465</v>
      </c>
      <c r="M3" s="31" t="s">
        <v>472</v>
      </c>
      <c r="N3" s="31" t="s">
        <v>482</v>
      </c>
      <c r="O3" s="31" t="s">
        <v>485</v>
      </c>
      <c r="P3" s="36"/>
      <c r="Q3" s="302" t="s">
        <v>6</v>
      </c>
      <c r="R3" s="302"/>
      <c r="S3" s="55"/>
      <c r="T3" s="300" t="s">
        <v>7</v>
      </c>
      <c r="U3" s="301"/>
    </row>
    <row r="4" spans="1:23" x14ac:dyDescent="0.2">
      <c r="A4" s="36" t="s">
        <v>8</v>
      </c>
      <c r="B4" s="36"/>
      <c r="C4" s="36"/>
      <c r="D4" s="36"/>
      <c r="E4" s="7" t="s">
        <v>9</v>
      </c>
      <c r="F4" s="36" t="s">
        <v>10</v>
      </c>
      <c r="G4" s="8" t="s">
        <v>11</v>
      </c>
      <c r="H4" s="8" t="s">
        <v>12</v>
      </c>
      <c r="I4" s="36" t="s">
        <v>450</v>
      </c>
      <c r="J4" s="36" t="s">
        <v>458</v>
      </c>
      <c r="K4" s="36" t="s">
        <v>461</v>
      </c>
      <c r="L4" s="36" t="s">
        <v>466</v>
      </c>
      <c r="M4" s="36" t="s">
        <v>473</v>
      </c>
      <c r="N4" s="36" t="s">
        <v>483</v>
      </c>
      <c r="O4" s="36" t="s">
        <v>486</v>
      </c>
      <c r="P4" s="36"/>
      <c r="Q4" s="8" t="s">
        <v>13</v>
      </c>
      <c r="R4" s="8" t="s">
        <v>12</v>
      </c>
      <c r="S4" s="56"/>
      <c r="T4" s="10" t="s">
        <v>14</v>
      </c>
      <c r="U4" s="10" t="s">
        <v>15</v>
      </c>
    </row>
    <row r="5" spans="1:23" x14ac:dyDescent="0.2">
      <c r="A5" s="11" t="s">
        <v>383</v>
      </c>
      <c r="B5" s="11" t="s">
        <v>384</v>
      </c>
      <c r="C5" s="11" t="s">
        <v>383</v>
      </c>
      <c r="D5" s="11" t="s">
        <v>275</v>
      </c>
      <c r="E5" s="12">
        <v>15</v>
      </c>
      <c r="F5" s="12">
        <v>225</v>
      </c>
      <c r="G5" s="12">
        <v>10</v>
      </c>
      <c r="H5" s="12">
        <v>400</v>
      </c>
      <c r="I5" s="12"/>
      <c r="J5" s="12"/>
      <c r="K5" s="12"/>
      <c r="L5" s="12"/>
      <c r="M5" s="12"/>
      <c r="N5" s="12"/>
      <c r="O5" s="12"/>
      <c r="P5" s="13"/>
      <c r="Q5" s="12">
        <f t="shared" ref="Q5:Q19" si="0">SUM(I5:P5)</f>
        <v>0</v>
      </c>
      <c r="R5" s="12">
        <f t="shared" ref="R5:R19" si="1">$Q5/$H5</f>
        <v>0</v>
      </c>
      <c r="S5" s="57"/>
      <c r="T5" s="15">
        <v>0.06</v>
      </c>
      <c r="U5" s="15">
        <f t="shared" ref="U5:U19" si="2">$R5*$T5</f>
        <v>0</v>
      </c>
      <c r="V5" s="43">
        <f>SUM(U5:U19)</f>
        <v>20.759999999999998</v>
      </c>
      <c r="W5" s="3">
        <f>V5*100/$V$144</f>
        <v>22.798155062596088</v>
      </c>
    </row>
    <row r="6" spans="1:23" x14ac:dyDescent="0.2">
      <c r="A6" s="11" t="s">
        <v>385</v>
      </c>
      <c r="B6" s="11" t="s">
        <v>386</v>
      </c>
      <c r="C6" s="11" t="s">
        <v>385</v>
      </c>
      <c r="D6" s="11" t="s">
        <v>275</v>
      </c>
      <c r="E6" s="12">
        <v>15</v>
      </c>
      <c r="F6" s="12">
        <v>300</v>
      </c>
      <c r="G6" s="12">
        <v>10</v>
      </c>
      <c r="H6" s="12">
        <v>300</v>
      </c>
      <c r="I6" s="12"/>
      <c r="J6" s="12"/>
      <c r="K6" s="12"/>
      <c r="L6" s="12"/>
      <c r="M6" s="12"/>
      <c r="N6" s="12"/>
      <c r="O6" s="12"/>
      <c r="P6" s="13"/>
      <c r="Q6" s="12">
        <f t="shared" si="0"/>
        <v>0</v>
      </c>
      <c r="R6" s="12">
        <f t="shared" si="1"/>
        <v>0</v>
      </c>
      <c r="S6" s="57"/>
      <c r="T6" s="15">
        <v>0.06</v>
      </c>
      <c r="U6" s="15">
        <f t="shared" si="2"/>
        <v>0</v>
      </c>
      <c r="V6" s="43"/>
    </row>
    <row r="7" spans="1:23" x14ac:dyDescent="0.2">
      <c r="A7" s="36" t="s">
        <v>387</v>
      </c>
      <c r="B7" s="36" t="s">
        <v>259</v>
      </c>
      <c r="C7" s="31" t="s">
        <v>388</v>
      </c>
      <c r="D7" s="36" t="s">
        <v>277</v>
      </c>
      <c r="E7" s="12" t="s">
        <v>167</v>
      </c>
      <c r="F7" s="12">
        <v>300</v>
      </c>
      <c r="G7" s="12">
        <v>10</v>
      </c>
      <c r="H7" s="12">
        <v>300</v>
      </c>
      <c r="I7" s="12"/>
      <c r="J7" s="12"/>
      <c r="K7" s="12"/>
      <c r="L7" s="12"/>
      <c r="M7" s="12"/>
      <c r="N7" s="12"/>
      <c r="O7" s="12"/>
      <c r="P7" s="13"/>
      <c r="Q7" s="12">
        <f t="shared" si="0"/>
        <v>0</v>
      </c>
      <c r="R7" s="12">
        <f t="shared" si="1"/>
        <v>0</v>
      </c>
      <c r="S7" s="57"/>
      <c r="T7" s="15">
        <v>0.06</v>
      </c>
      <c r="U7" s="15">
        <f t="shared" si="2"/>
        <v>0</v>
      </c>
      <c r="V7" s="43"/>
    </row>
    <row r="8" spans="1:23" x14ac:dyDescent="0.2">
      <c r="A8" s="11" t="s">
        <v>258</v>
      </c>
      <c r="B8" s="11" t="s">
        <v>259</v>
      </c>
      <c r="C8" s="11" t="s">
        <v>258</v>
      </c>
      <c r="D8" s="11" t="s">
        <v>275</v>
      </c>
      <c r="E8" s="12">
        <v>15</v>
      </c>
      <c r="F8" s="12">
        <v>375</v>
      </c>
      <c r="G8" s="12">
        <v>10</v>
      </c>
      <c r="H8" s="12">
        <v>200</v>
      </c>
      <c r="I8" s="12"/>
      <c r="J8" s="12"/>
      <c r="K8" s="12"/>
      <c r="L8" s="12"/>
      <c r="M8" s="12"/>
      <c r="N8" s="12"/>
      <c r="O8" s="12"/>
      <c r="P8" s="13"/>
      <c r="Q8" s="12">
        <f t="shared" si="0"/>
        <v>0</v>
      </c>
      <c r="R8" s="12">
        <f t="shared" si="1"/>
        <v>0</v>
      </c>
      <c r="S8" s="57"/>
      <c r="T8" s="15">
        <v>0.06</v>
      </c>
      <c r="U8" s="15">
        <f t="shared" si="2"/>
        <v>0</v>
      </c>
      <c r="V8" s="43"/>
    </row>
    <row r="9" spans="1:23" x14ac:dyDescent="0.2">
      <c r="A9" s="11" t="s">
        <v>26</v>
      </c>
      <c r="B9" s="11" t="s">
        <v>27</v>
      </c>
      <c r="C9" s="11" t="s">
        <v>26</v>
      </c>
      <c r="D9" s="11" t="s">
        <v>275</v>
      </c>
      <c r="E9" s="12">
        <v>15</v>
      </c>
      <c r="F9" s="12">
        <v>457</v>
      </c>
      <c r="G9" s="12">
        <v>10</v>
      </c>
      <c r="H9" s="12">
        <v>200</v>
      </c>
      <c r="I9" s="12">
        <v>1200</v>
      </c>
      <c r="J9" s="12">
        <v>5000</v>
      </c>
      <c r="K9" s="12">
        <v>5000</v>
      </c>
      <c r="L9" s="12">
        <v>5000</v>
      </c>
      <c r="M9" s="12"/>
      <c r="N9" s="12"/>
      <c r="O9" s="12"/>
      <c r="P9" s="13"/>
      <c r="Q9" s="12">
        <f t="shared" si="0"/>
        <v>16200</v>
      </c>
      <c r="R9" s="12">
        <f t="shared" si="1"/>
        <v>81</v>
      </c>
      <c r="S9" s="57"/>
      <c r="T9" s="15">
        <v>0.05</v>
      </c>
      <c r="U9" s="15">
        <f t="shared" si="2"/>
        <v>4.05</v>
      </c>
    </row>
    <row r="10" spans="1:23" x14ac:dyDescent="0.2">
      <c r="A10" s="36" t="s">
        <v>169</v>
      </c>
      <c r="B10" s="36" t="s">
        <v>27</v>
      </c>
      <c r="C10" s="36">
        <v>90441400</v>
      </c>
      <c r="D10" s="36" t="s">
        <v>277</v>
      </c>
      <c r="E10" s="12" t="s">
        <v>167</v>
      </c>
      <c r="F10" s="12">
        <v>450</v>
      </c>
      <c r="G10" s="12">
        <v>10</v>
      </c>
      <c r="H10" s="12">
        <v>200</v>
      </c>
      <c r="I10" s="12"/>
      <c r="J10" s="12">
        <v>2000</v>
      </c>
      <c r="K10" s="12">
        <v>1000</v>
      </c>
      <c r="L10" s="12">
        <v>1000</v>
      </c>
      <c r="M10" s="12"/>
      <c r="N10" s="12"/>
      <c r="O10" s="12"/>
      <c r="P10" s="13"/>
      <c r="Q10" s="12">
        <f t="shared" si="0"/>
        <v>4000</v>
      </c>
      <c r="R10" s="12">
        <f t="shared" si="1"/>
        <v>20</v>
      </c>
      <c r="S10" s="57"/>
      <c r="T10" s="15">
        <v>0.05</v>
      </c>
      <c r="U10" s="15">
        <f t="shared" si="2"/>
        <v>1</v>
      </c>
    </row>
    <row r="11" spans="1:23" x14ac:dyDescent="0.2">
      <c r="A11" s="11" t="s">
        <v>24</v>
      </c>
      <c r="B11" s="11" t="s">
        <v>25</v>
      </c>
      <c r="C11" s="11" t="s">
        <v>24</v>
      </c>
      <c r="D11" s="11" t="s">
        <v>275</v>
      </c>
      <c r="E11" s="12">
        <v>15</v>
      </c>
      <c r="F11" s="12">
        <v>610</v>
      </c>
      <c r="G11" s="12">
        <v>10</v>
      </c>
      <c r="H11" s="12">
        <v>100</v>
      </c>
      <c r="I11" s="12">
        <v>3400</v>
      </c>
      <c r="J11" s="12">
        <v>5000</v>
      </c>
      <c r="K11" s="12">
        <v>5000</v>
      </c>
      <c r="L11" s="12">
        <v>3000</v>
      </c>
      <c r="M11" s="12"/>
      <c r="N11" s="12"/>
      <c r="O11" s="12"/>
      <c r="P11" s="13"/>
      <c r="Q11" s="12">
        <f t="shared" si="0"/>
        <v>16400</v>
      </c>
      <c r="R11" s="12">
        <f t="shared" si="1"/>
        <v>164</v>
      </c>
      <c r="S11" s="57"/>
      <c r="T11" s="15">
        <v>0.04</v>
      </c>
      <c r="U11" s="15">
        <f t="shared" si="2"/>
        <v>6.5600000000000005</v>
      </c>
    </row>
    <row r="12" spans="1:23" x14ac:dyDescent="0.2">
      <c r="A12" s="36" t="s">
        <v>168</v>
      </c>
      <c r="B12" s="36" t="s">
        <v>25</v>
      </c>
      <c r="C12" s="36">
        <v>90441600</v>
      </c>
      <c r="D12" s="36" t="s">
        <v>277</v>
      </c>
      <c r="E12" s="12" t="s">
        <v>167</v>
      </c>
      <c r="F12" s="12">
        <v>600</v>
      </c>
      <c r="G12" s="12">
        <v>10</v>
      </c>
      <c r="H12" s="12">
        <v>100</v>
      </c>
      <c r="I12" s="12"/>
      <c r="J12" s="12">
        <v>2000</v>
      </c>
      <c r="K12" s="12">
        <v>1000</v>
      </c>
      <c r="L12" s="12"/>
      <c r="M12" s="12"/>
      <c r="N12" s="12"/>
      <c r="O12" s="12"/>
      <c r="P12" s="13"/>
      <c r="Q12" s="12">
        <f t="shared" si="0"/>
        <v>3000</v>
      </c>
      <c r="R12" s="12">
        <f t="shared" si="1"/>
        <v>30</v>
      </c>
      <c r="S12" s="57"/>
      <c r="T12" s="15">
        <v>0.04</v>
      </c>
      <c r="U12" s="15">
        <f t="shared" si="2"/>
        <v>1.2</v>
      </c>
    </row>
    <row r="13" spans="1:23" x14ac:dyDescent="0.2">
      <c r="A13" s="11" t="s">
        <v>150</v>
      </c>
      <c r="B13" s="11" t="s">
        <v>151</v>
      </c>
      <c r="C13" s="11" t="s">
        <v>150</v>
      </c>
      <c r="D13" s="11" t="s">
        <v>275</v>
      </c>
      <c r="E13" s="12">
        <v>15</v>
      </c>
      <c r="F13" s="12">
        <v>760</v>
      </c>
      <c r="G13" s="12">
        <v>10</v>
      </c>
      <c r="H13" s="12">
        <v>100</v>
      </c>
      <c r="I13" s="12"/>
      <c r="J13" s="12"/>
      <c r="K13" s="12">
        <v>500</v>
      </c>
      <c r="L13" s="12">
        <v>500</v>
      </c>
      <c r="M13" s="12"/>
      <c r="N13" s="12"/>
      <c r="O13" s="12"/>
      <c r="P13" s="13"/>
      <c r="Q13" s="12">
        <f t="shared" si="0"/>
        <v>1000</v>
      </c>
      <c r="R13" s="12">
        <f t="shared" si="1"/>
        <v>10</v>
      </c>
      <c r="S13" s="57"/>
      <c r="T13" s="15">
        <v>0.04</v>
      </c>
      <c r="U13" s="15">
        <f t="shared" si="2"/>
        <v>0.4</v>
      </c>
    </row>
    <row r="14" spans="1:23" x14ac:dyDescent="0.2">
      <c r="A14" s="11" t="s">
        <v>20</v>
      </c>
      <c r="B14" s="11" t="s">
        <v>21</v>
      </c>
      <c r="C14" s="11" t="s">
        <v>20</v>
      </c>
      <c r="D14" s="11" t="s">
        <v>275</v>
      </c>
      <c r="E14" s="12">
        <v>15</v>
      </c>
      <c r="F14" s="12">
        <v>915</v>
      </c>
      <c r="G14" s="12">
        <v>10</v>
      </c>
      <c r="H14" s="12">
        <v>100</v>
      </c>
      <c r="I14" s="12"/>
      <c r="J14" s="12">
        <v>1600</v>
      </c>
      <c r="K14" s="12">
        <v>2000</v>
      </c>
      <c r="L14" s="12">
        <v>2000</v>
      </c>
      <c r="M14" s="12"/>
      <c r="N14" s="12"/>
      <c r="O14" s="12"/>
      <c r="P14" s="13"/>
      <c r="Q14" s="12">
        <f t="shared" si="0"/>
        <v>5600</v>
      </c>
      <c r="R14" s="12">
        <f t="shared" si="1"/>
        <v>56</v>
      </c>
      <c r="S14" s="57"/>
      <c r="T14" s="15">
        <v>0.05</v>
      </c>
      <c r="U14" s="15">
        <f t="shared" si="2"/>
        <v>2.8000000000000003</v>
      </c>
    </row>
    <row r="15" spans="1:23" x14ac:dyDescent="0.2">
      <c r="A15" s="13" t="s">
        <v>166</v>
      </c>
      <c r="B15" s="13" t="s">
        <v>21</v>
      </c>
      <c r="C15" s="13">
        <v>90441800</v>
      </c>
      <c r="D15" s="36" t="s">
        <v>277</v>
      </c>
      <c r="E15" s="12" t="s">
        <v>167</v>
      </c>
      <c r="F15" s="12">
        <v>900</v>
      </c>
      <c r="G15" s="12">
        <v>10</v>
      </c>
      <c r="H15" s="12">
        <v>100</v>
      </c>
      <c r="I15" s="12"/>
      <c r="J15" s="12">
        <v>1100</v>
      </c>
      <c r="K15" s="12">
        <v>1000</v>
      </c>
      <c r="L15" s="12">
        <v>1000</v>
      </c>
      <c r="M15" s="12"/>
      <c r="N15" s="12"/>
      <c r="O15" s="12"/>
      <c r="P15" s="13"/>
      <c r="Q15" s="12">
        <f t="shared" si="0"/>
        <v>3100</v>
      </c>
      <c r="R15" s="12">
        <f t="shared" si="1"/>
        <v>31</v>
      </c>
      <c r="S15" s="57"/>
      <c r="T15" s="15">
        <v>0.05</v>
      </c>
      <c r="U15" s="15">
        <f t="shared" si="2"/>
        <v>1.55</v>
      </c>
    </row>
    <row r="16" spans="1:23" x14ac:dyDescent="0.2">
      <c r="A16" s="11" t="s">
        <v>16</v>
      </c>
      <c r="B16" s="11" t="s">
        <v>17</v>
      </c>
      <c r="C16" s="11" t="s">
        <v>16</v>
      </c>
      <c r="D16" s="11" t="s">
        <v>275</v>
      </c>
      <c r="E16" s="12">
        <v>15</v>
      </c>
      <c r="F16" s="12">
        <v>1220</v>
      </c>
      <c r="G16" s="12">
        <v>10</v>
      </c>
      <c r="H16" s="12">
        <v>50</v>
      </c>
      <c r="I16" s="12"/>
      <c r="J16" s="12">
        <v>2000</v>
      </c>
      <c r="K16" s="12">
        <v>2000</v>
      </c>
      <c r="L16" s="12"/>
      <c r="M16" s="12"/>
      <c r="N16" s="12"/>
      <c r="O16" s="12"/>
      <c r="P16" s="13"/>
      <c r="Q16" s="12">
        <f t="shared" si="0"/>
        <v>4000</v>
      </c>
      <c r="R16" s="12">
        <f t="shared" si="1"/>
        <v>80</v>
      </c>
      <c r="S16" s="57"/>
      <c r="T16" s="15">
        <v>0.04</v>
      </c>
      <c r="U16" s="15">
        <f t="shared" si="2"/>
        <v>3.2</v>
      </c>
    </row>
    <row r="17" spans="1:23" x14ac:dyDescent="0.2">
      <c r="A17" s="11" t="s">
        <v>148</v>
      </c>
      <c r="B17" s="11" t="s">
        <v>149</v>
      </c>
      <c r="C17" s="11" t="s">
        <v>148</v>
      </c>
      <c r="D17" s="11" t="s">
        <v>275</v>
      </c>
      <c r="E17" s="12">
        <v>15</v>
      </c>
      <c r="F17" s="12">
        <v>1524</v>
      </c>
      <c r="G17" s="12">
        <v>10</v>
      </c>
      <c r="H17" s="12">
        <v>50</v>
      </c>
      <c r="I17" s="12"/>
      <c r="J17" s="12"/>
      <c r="K17" s="12"/>
      <c r="L17" s="12"/>
      <c r="M17" s="12"/>
      <c r="N17" s="12"/>
      <c r="O17" s="12"/>
      <c r="P17" s="13"/>
      <c r="Q17" s="12">
        <f t="shared" si="0"/>
        <v>0</v>
      </c>
      <c r="R17" s="12">
        <f t="shared" si="1"/>
        <v>0</v>
      </c>
      <c r="S17" s="57"/>
      <c r="T17" s="15">
        <v>0.05</v>
      </c>
      <c r="U17" s="15">
        <f t="shared" si="2"/>
        <v>0</v>
      </c>
    </row>
    <row r="18" spans="1:23" x14ac:dyDescent="0.2">
      <c r="A18" s="11" t="s">
        <v>146</v>
      </c>
      <c r="B18" s="11" t="s">
        <v>147</v>
      </c>
      <c r="C18" s="11" t="s">
        <v>146</v>
      </c>
      <c r="D18" s="11" t="s">
        <v>275</v>
      </c>
      <c r="E18" s="12">
        <v>15</v>
      </c>
      <c r="F18" s="12">
        <v>1800</v>
      </c>
      <c r="G18" s="12">
        <v>10</v>
      </c>
      <c r="H18" s="12">
        <v>50</v>
      </c>
      <c r="I18" s="12"/>
      <c r="J18" s="12"/>
      <c r="K18" s="12"/>
      <c r="L18" s="12"/>
      <c r="M18" s="12"/>
      <c r="N18" s="12"/>
      <c r="O18" s="12"/>
      <c r="P18" s="13"/>
      <c r="Q18" s="12">
        <f t="shared" si="0"/>
        <v>0</v>
      </c>
      <c r="R18" s="12">
        <f t="shared" si="1"/>
        <v>0</v>
      </c>
      <c r="S18" s="57"/>
      <c r="T18" s="15">
        <v>0.06</v>
      </c>
      <c r="U18" s="15">
        <f t="shared" si="2"/>
        <v>0</v>
      </c>
    </row>
    <row r="19" spans="1:23" x14ac:dyDescent="0.2">
      <c r="A19" s="11" t="s">
        <v>353</v>
      </c>
      <c r="B19" s="11" t="s">
        <v>354</v>
      </c>
      <c r="C19" s="11" t="s">
        <v>146</v>
      </c>
      <c r="D19" s="11" t="s">
        <v>275</v>
      </c>
      <c r="E19" s="12">
        <v>15</v>
      </c>
      <c r="F19" s="12">
        <v>2100</v>
      </c>
      <c r="G19" s="12">
        <v>10</v>
      </c>
      <c r="H19" s="12">
        <v>50</v>
      </c>
      <c r="I19" s="12"/>
      <c r="J19" s="12"/>
      <c r="K19" s="12"/>
      <c r="L19" s="12"/>
      <c r="M19" s="12"/>
      <c r="N19" s="12"/>
      <c r="O19" s="12"/>
      <c r="P19" s="13"/>
      <c r="Q19" s="12">
        <f t="shared" si="0"/>
        <v>0</v>
      </c>
      <c r="R19" s="12">
        <f t="shared" si="1"/>
        <v>0</v>
      </c>
      <c r="S19" s="57"/>
      <c r="T19" s="15">
        <v>0.06</v>
      </c>
      <c r="U19" s="15">
        <f t="shared" si="2"/>
        <v>0</v>
      </c>
    </row>
    <row r="20" spans="1:23" ht="15" x14ac:dyDescent="0.2">
      <c r="A20" s="60" t="s">
        <v>28</v>
      </c>
      <c r="B20" s="60"/>
      <c r="C20" s="60"/>
      <c r="D20" s="60"/>
      <c r="E20" s="60"/>
      <c r="F20" s="12"/>
      <c r="G20" s="20"/>
      <c r="H20" s="20"/>
      <c r="I20" s="12"/>
      <c r="J20" s="12"/>
      <c r="K20" s="12"/>
      <c r="L20" s="12"/>
      <c r="M20" s="12"/>
      <c r="N20" s="12"/>
      <c r="O20" s="12"/>
      <c r="P20" s="21"/>
      <c r="Q20" s="12"/>
      <c r="R20" s="12"/>
      <c r="S20" s="57"/>
      <c r="T20" s="12"/>
      <c r="U20" s="15"/>
    </row>
    <row r="21" spans="1:23" x14ac:dyDescent="0.2">
      <c r="A21" s="11" t="s">
        <v>260</v>
      </c>
      <c r="B21" s="11" t="s">
        <v>229</v>
      </c>
      <c r="C21" s="11" t="s">
        <v>260</v>
      </c>
      <c r="D21" s="11" t="s">
        <v>275</v>
      </c>
      <c r="E21" s="12">
        <v>20</v>
      </c>
      <c r="F21" s="12">
        <v>100</v>
      </c>
      <c r="G21" s="12">
        <v>10</v>
      </c>
      <c r="H21" s="12">
        <v>500</v>
      </c>
      <c r="I21" s="12"/>
      <c r="J21" s="12"/>
      <c r="K21" s="12"/>
      <c r="L21" s="12"/>
      <c r="M21" s="12"/>
      <c r="N21" s="12"/>
      <c r="O21" s="12"/>
      <c r="P21" s="13"/>
      <c r="Q21" s="12">
        <f t="shared" ref="Q21:Q37" si="3">SUM(I21:P21)</f>
        <v>0</v>
      </c>
      <c r="R21" s="12">
        <f t="shared" ref="R21:R37" si="4">$Q21/$H21</f>
        <v>0</v>
      </c>
      <c r="S21" s="57"/>
      <c r="T21" s="15">
        <v>0.06</v>
      </c>
      <c r="U21" s="15">
        <f t="shared" ref="U21:U37" si="5">$R21*$T21</f>
        <v>0</v>
      </c>
      <c r="V21" s="43">
        <f>SUM(U21:U37)</f>
        <v>16.259999999999998</v>
      </c>
      <c r="W21" s="3">
        <f>V21*100/$V$144</f>
        <v>17.856358444981325</v>
      </c>
    </row>
    <row r="22" spans="1:23" x14ac:dyDescent="0.2">
      <c r="A22" s="36" t="s">
        <v>228</v>
      </c>
      <c r="B22" s="36" t="s">
        <v>229</v>
      </c>
      <c r="C22" s="36">
        <v>90442100</v>
      </c>
      <c r="D22" s="36" t="s">
        <v>277</v>
      </c>
      <c r="E22" s="12" t="s">
        <v>46</v>
      </c>
      <c r="F22" s="12">
        <v>100</v>
      </c>
      <c r="G22" s="12">
        <v>10</v>
      </c>
      <c r="H22" s="12">
        <v>500</v>
      </c>
      <c r="I22" s="12"/>
      <c r="J22" s="12"/>
      <c r="K22" s="12"/>
      <c r="L22" s="12"/>
      <c r="M22" s="12"/>
      <c r="N22" s="12"/>
      <c r="O22" s="12"/>
      <c r="P22" s="13"/>
      <c r="Q22" s="12">
        <f t="shared" si="3"/>
        <v>0</v>
      </c>
      <c r="R22" s="12">
        <f t="shared" si="4"/>
        <v>0</v>
      </c>
      <c r="S22" s="57"/>
      <c r="T22" s="15">
        <v>0.06</v>
      </c>
      <c r="U22" s="15">
        <f t="shared" si="5"/>
        <v>0</v>
      </c>
      <c r="V22" s="43"/>
    </row>
    <row r="23" spans="1:23" x14ac:dyDescent="0.2">
      <c r="A23" s="36" t="s">
        <v>172</v>
      </c>
      <c r="B23" s="36" t="s">
        <v>173</v>
      </c>
      <c r="C23" s="36">
        <v>90447000</v>
      </c>
      <c r="D23" s="36" t="s">
        <v>277</v>
      </c>
      <c r="E23" s="12" t="s">
        <v>46</v>
      </c>
      <c r="F23" s="12">
        <v>240</v>
      </c>
      <c r="G23" s="12">
        <v>10</v>
      </c>
      <c r="H23" s="12">
        <v>250</v>
      </c>
      <c r="I23" s="12"/>
      <c r="J23" s="12"/>
      <c r="K23" s="12"/>
      <c r="L23" s="12"/>
      <c r="M23" s="12"/>
      <c r="N23" s="12"/>
      <c r="O23" s="12">
        <v>5000</v>
      </c>
      <c r="P23" s="13"/>
      <c r="Q23" s="12">
        <f t="shared" si="3"/>
        <v>5000</v>
      </c>
      <c r="R23" s="12">
        <f t="shared" si="4"/>
        <v>20</v>
      </c>
      <c r="S23" s="57"/>
      <c r="T23" s="15">
        <v>0.06</v>
      </c>
      <c r="U23" s="15">
        <f t="shared" si="5"/>
        <v>1.2</v>
      </c>
    </row>
    <row r="24" spans="1:23" x14ac:dyDescent="0.2">
      <c r="A24" s="11" t="s">
        <v>389</v>
      </c>
      <c r="B24" s="11" t="s">
        <v>390</v>
      </c>
      <c r="C24" s="11" t="s">
        <v>389</v>
      </c>
      <c r="D24" s="11" t="s">
        <v>275</v>
      </c>
      <c r="E24" s="12">
        <v>20</v>
      </c>
      <c r="F24" s="12">
        <v>300</v>
      </c>
      <c r="G24" s="12">
        <v>10</v>
      </c>
      <c r="H24" s="12">
        <v>200</v>
      </c>
      <c r="I24" s="12"/>
      <c r="J24" s="12"/>
      <c r="K24" s="12"/>
      <c r="L24" s="12"/>
      <c r="M24" s="12"/>
      <c r="N24" s="12"/>
      <c r="O24" s="12"/>
      <c r="P24" s="13"/>
      <c r="Q24" s="12">
        <f t="shared" si="3"/>
        <v>0</v>
      </c>
      <c r="R24" s="12">
        <f t="shared" si="4"/>
        <v>0</v>
      </c>
      <c r="S24" s="57"/>
      <c r="T24" s="15">
        <v>0.06</v>
      </c>
      <c r="U24" s="15">
        <f t="shared" si="5"/>
        <v>0</v>
      </c>
    </row>
    <row r="25" spans="1:23" x14ac:dyDescent="0.2">
      <c r="A25" s="11" t="s">
        <v>50</v>
      </c>
      <c r="B25" s="11" t="s">
        <v>51</v>
      </c>
      <c r="C25" s="11" t="s">
        <v>50</v>
      </c>
      <c r="D25" s="11" t="s">
        <v>275</v>
      </c>
      <c r="E25" s="12">
        <v>20</v>
      </c>
      <c r="F25" s="12">
        <v>457</v>
      </c>
      <c r="G25" s="12">
        <v>10</v>
      </c>
      <c r="H25" s="12">
        <v>100</v>
      </c>
      <c r="I25" s="12"/>
      <c r="J25" s="12"/>
      <c r="K25" s="12">
        <v>500</v>
      </c>
      <c r="L25" s="12">
        <v>500</v>
      </c>
      <c r="M25" s="12"/>
      <c r="N25" s="12"/>
      <c r="O25" s="12"/>
      <c r="P25" s="13"/>
      <c r="Q25" s="12">
        <f t="shared" si="3"/>
        <v>1000</v>
      </c>
      <c r="R25" s="12">
        <f t="shared" si="4"/>
        <v>10</v>
      </c>
      <c r="S25" s="57"/>
      <c r="T25" s="15">
        <v>0.04</v>
      </c>
      <c r="U25" s="15">
        <f t="shared" si="5"/>
        <v>0.4</v>
      </c>
    </row>
    <row r="26" spans="1:23" x14ac:dyDescent="0.2">
      <c r="A26" s="36" t="s">
        <v>171</v>
      </c>
      <c r="B26" s="36" t="s">
        <v>51</v>
      </c>
      <c r="C26" s="36">
        <v>90442400</v>
      </c>
      <c r="D26" s="36" t="s">
        <v>277</v>
      </c>
      <c r="E26" s="12" t="s">
        <v>46</v>
      </c>
      <c r="F26" s="12">
        <v>450</v>
      </c>
      <c r="G26" s="12">
        <v>10</v>
      </c>
      <c r="H26" s="12">
        <v>100</v>
      </c>
      <c r="I26" s="12">
        <v>500</v>
      </c>
      <c r="J26" s="12">
        <v>1000</v>
      </c>
      <c r="K26" s="12">
        <v>1000</v>
      </c>
      <c r="L26" s="12">
        <v>1000</v>
      </c>
      <c r="M26" s="12"/>
      <c r="N26" s="12"/>
      <c r="O26" s="12"/>
      <c r="P26" s="13"/>
      <c r="Q26" s="12">
        <f t="shared" si="3"/>
        <v>3500</v>
      </c>
      <c r="R26" s="12">
        <f t="shared" si="4"/>
        <v>35</v>
      </c>
      <c r="S26" s="57"/>
      <c r="T26" s="15">
        <v>0.04</v>
      </c>
      <c r="U26" s="15">
        <f t="shared" si="5"/>
        <v>1.4000000000000001</v>
      </c>
    </row>
    <row r="27" spans="1:23" x14ac:dyDescent="0.2">
      <c r="A27" s="11" t="s">
        <v>47</v>
      </c>
      <c r="B27" s="11" t="s">
        <v>48</v>
      </c>
      <c r="C27" s="11" t="s">
        <v>47</v>
      </c>
      <c r="D27" s="11" t="s">
        <v>275</v>
      </c>
      <c r="E27" s="12">
        <v>20</v>
      </c>
      <c r="F27" s="12">
        <v>610</v>
      </c>
      <c r="G27" s="12">
        <v>10</v>
      </c>
      <c r="H27" s="12">
        <v>100</v>
      </c>
      <c r="I27" s="12"/>
      <c r="J27" s="12"/>
      <c r="K27" s="12">
        <v>1000</v>
      </c>
      <c r="L27" s="12">
        <v>500</v>
      </c>
      <c r="M27" s="12"/>
      <c r="N27" s="12"/>
      <c r="O27" s="12"/>
      <c r="P27" s="13"/>
      <c r="Q27" s="12">
        <f t="shared" si="3"/>
        <v>1500</v>
      </c>
      <c r="R27" s="12">
        <f t="shared" si="4"/>
        <v>15</v>
      </c>
      <c r="S27" s="57"/>
      <c r="T27" s="15">
        <v>0.06</v>
      </c>
      <c r="U27" s="15">
        <f t="shared" si="5"/>
        <v>0.89999999999999991</v>
      </c>
    </row>
    <row r="28" spans="1:23" x14ac:dyDescent="0.2">
      <c r="A28" s="36" t="s">
        <v>49</v>
      </c>
      <c r="B28" s="36" t="s">
        <v>48</v>
      </c>
      <c r="C28" s="36">
        <v>90442600</v>
      </c>
      <c r="D28" s="36" t="s">
        <v>277</v>
      </c>
      <c r="E28" s="12" t="s">
        <v>46</v>
      </c>
      <c r="F28" s="12">
        <v>600</v>
      </c>
      <c r="G28" s="12">
        <v>10</v>
      </c>
      <c r="H28" s="12">
        <v>100</v>
      </c>
      <c r="I28" s="12"/>
      <c r="J28" s="12">
        <v>1500</v>
      </c>
      <c r="K28" s="12">
        <v>2000</v>
      </c>
      <c r="L28" s="12">
        <v>1000</v>
      </c>
      <c r="M28" s="12"/>
      <c r="N28" s="12"/>
      <c r="O28" s="12"/>
      <c r="P28" s="13"/>
      <c r="Q28" s="12">
        <f t="shared" si="3"/>
        <v>4500</v>
      </c>
      <c r="R28" s="12">
        <f t="shared" si="4"/>
        <v>45</v>
      </c>
      <c r="S28" s="57"/>
      <c r="T28" s="15">
        <v>0.06</v>
      </c>
      <c r="U28" s="15">
        <f t="shared" si="5"/>
        <v>2.6999999999999997</v>
      </c>
    </row>
    <row r="29" spans="1:23" x14ac:dyDescent="0.2">
      <c r="A29" s="11" t="s">
        <v>154</v>
      </c>
      <c r="B29" s="11" t="s">
        <v>43</v>
      </c>
      <c r="C29" s="11" t="s">
        <v>154</v>
      </c>
      <c r="D29" s="11" t="s">
        <v>275</v>
      </c>
      <c r="E29" s="12">
        <v>20</v>
      </c>
      <c r="F29" s="12">
        <v>760</v>
      </c>
      <c r="G29" s="12">
        <v>10</v>
      </c>
      <c r="H29" s="12">
        <v>100</v>
      </c>
      <c r="I29" s="12"/>
      <c r="J29" s="12"/>
      <c r="K29" s="12"/>
      <c r="L29" s="12"/>
      <c r="M29" s="12"/>
      <c r="N29" s="12"/>
      <c r="O29" s="12"/>
      <c r="P29" s="13"/>
      <c r="Q29" s="12">
        <f t="shared" si="3"/>
        <v>0</v>
      </c>
      <c r="R29" s="12">
        <f t="shared" si="4"/>
        <v>0</v>
      </c>
      <c r="S29" s="57"/>
      <c r="T29" s="15">
        <v>7.0000000000000007E-2</v>
      </c>
      <c r="U29" s="15">
        <f t="shared" si="5"/>
        <v>0</v>
      </c>
    </row>
    <row r="30" spans="1:23" x14ac:dyDescent="0.2">
      <c r="A30" s="36" t="s">
        <v>45</v>
      </c>
      <c r="B30" s="36" t="s">
        <v>43</v>
      </c>
      <c r="C30" s="36">
        <v>90442700</v>
      </c>
      <c r="D30" s="36" t="s">
        <v>277</v>
      </c>
      <c r="E30" s="12" t="s">
        <v>46</v>
      </c>
      <c r="F30" s="12">
        <v>750</v>
      </c>
      <c r="G30" s="12">
        <v>10</v>
      </c>
      <c r="H30" s="12">
        <v>100</v>
      </c>
      <c r="I30" s="12"/>
      <c r="J30" s="12"/>
      <c r="K30" s="12"/>
      <c r="L30" s="12"/>
      <c r="M30" s="12">
        <v>2000</v>
      </c>
      <c r="N30" s="12"/>
      <c r="O30" s="12"/>
      <c r="P30" s="13"/>
      <c r="Q30" s="12">
        <f t="shared" si="3"/>
        <v>2000</v>
      </c>
      <c r="R30" s="12">
        <f t="shared" si="4"/>
        <v>20</v>
      </c>
      <c r="S30" s="57"/>
      <c r="T30" s="15">
        <v>7.0000000000000007E-2</v>
      </c>
      <c r="U30" s="15">
        <f t="shared" si="5"/>
        <v>1.4000000000000001</v>
      </c>
    </row>
    <row r="31" spans="1:23" x14ac:dyDescent="0.2">
      <c r="A31" s="11" t="s">
        <v>38</v>
      </c>
      <c r="B31" s="11" t="s">
        <v>39</v>
      </c>
      <c r="C31" s="11" t="s">
        <v>38</v>
      </c>
      <c r="D31" s="11" t="s">
        <v>275</v>
      </c>
      <c r="E31" s="12">
        <v>20</v>
      </c>
      <c r="F31" s="12">
        <v>915</v>
      </c>
      <c r="G31" s="12">
        <v>10</v>
      </c>
      <c r="H31" s="12">
        <v>50</v>
      </c>
      <c r="I31" s="12"/>
      <c r="J31" s="12">
        <v>500</v>
      </c>
      <c r="K31" s="12">
        <v>1000</v>
      </c>
      <c r="L31" s="12"/>
      <c r="M31" s="12"/>
      <c r="N31" s="12"/>
      <c r="O31" s="12"/>
      <c r="P31" s="13"/>
      <c r="Q31" s="12">
        <f t="shared" si="3"/>
        <v>1500</v>
      </c>
      <c r="R31" s="12">
        <f t="shared" si="4"/>
        <v>30</v>
      </c>
      <c r="S31" s="57"/>
      <c r="T31" s="15">
        <v>0.04</v>
      </c>
      <c r="U31" s="15">
        <f t="shared" si="5"/>
        <v>1.2</v>
      </c>
    </row>
    <row r="32" spans="1:23" x14ac:dyDescent="0.2">
      <c r="A32" s="36" t="s">
        <v>170</v>
      </c>
      <c r="B32" s="36" t="s">
        <v>39</v>
      </c>
      <c r="C32" s="36">
        <v>90442800</v>
      </c>
      <c r="D32" s="36" t="s">
        <v>277</v>
      </c>
      <c r="E32" s="12" t="s">
        <v>46</v>
      </c>
      <c r="F32" s="12">
        <v>900</v>
      </c>
      <c r="G32" s="12">
        <v>10</v>
      </c>
      <c r="H32" s="12">
        <v>50</v>
      </c>
      <c r="I32" s="12"/>
      <c r="J32" s="12">
        <v>2000</v>
      </c>
      <c r="K32" s="12">
        <v>2000</v>
      </c>
      <c r="L32" s="12">
        <v>1000</v>
      </c>
      <c r="M32" s="12"/>
      <c r="N32" s="12"/>
      <c r="O32" s="12"/>
      <c r="P32" s="13"/>
      <c r="Q32" s="12">
        <f t="shared" si="3"/>
        <v>5000</v>
      </c>
      <c r="R32" s="12">
        <f t="shared" si="4"/>
        <v>100</v>
      </c>
      <c r="S32" s="57"/>
      <c r="T32" s="15">
        <v>0.04</v>
      </c>
      <c r="U32" s="15">
        <f t="shared" si="5"/>
        <v>4</v>
      </c>
    </row>
    <row r="33" spans="1:23" x14ac:dyDescent="0.2">
      <c r="A33" s="11" t="s">
        <v>34</v>
      </c>
      <c r="B33" s="11" t="s">
        <v>35</v>
      </c>
      <c r="C33" s="11" t="s">
        <v>34</v>
      </c>
      <c r="D33" s="11" t="s">
        <v>275</v>
      </c>
      <c r="E33" s="12">
        <v>20</v>
      </c>
      <c r="F33" s="12">
        <v>1220</v>
      </c>
      <c r="G33" s="12">
        <v>10</v>
      </c>
      <c r="H33" s="12">
        <v>50</v>
      </c>
      <c r="I33" s="12"/>
      <c r="J33" s="12">
        <v>1550</v>
      </c>
      <c r="K33" s="12">
        <v>1000</v>
      </c>
      <c r="L33" s="12"/>
      <c r="M33" s="12"/>
      <c r="N33" s="12"/>
      <c r="O33" s="12"/>
      <c r="P33" s="13"/>
      <c r="Q33" s="12">
        <f t="shared" si="3"/>
        <v>2550</v>
      </c>
      <c r="R33" s="12">
        <f t="shared" si="4"/>
        <v>51</v>
      </c>
      <c r="S33" s="57"/>
      <c r="T33" s="15">
        <v>0.06</v>
      </c>
      <c r="U33" s="15">
        <f t="shared" si="5"/>
        <v>3.06</v>
      </c>
    </row>
    <row r="34" spans="1:23" x14ac:dyDescent="0.2">
      <c r="A34" s="11" t="s">
        <v>32</v>
      </c>
      <c r="B34" s="11" t="s">
        <v>33</v>
      </c>
      <c r="C34" s="11" t="s">
        <v>32</v>
      </c>
      <c r="D34" s="11" t="s">
        <v>275</v>
      </c>
      <c r="E34" s="12">
        <v>20</v>
      </c>
      <c r="F34" s="12">
        <v>1524</v>
      </c>
      <c r="G34" s="12">
        <v>10</v>
      </c>
      <c r="H34" s="12">
        <v>50</v>
      </c>
      <c r="I34" s="12"/>
      <c r="J34" s="12"/>
      <c r="K34" s="12"/>
      <c r="L34" s="12"/>
      <c r="M34" s="12"/>
      <c r="N34" s="12"/>
      <c r="O34" s="12"/>
      <c r="P34" s="13"/>
      <c r="Q34" s="12">
        <f t="shared" si="3"/>
        <v>0</v>
      </c>
      <c r="R34" s="12">
        <f t="shared" si="4"/>
        <v>0</v>
      </c>
      <c r="S34" s="57"/>
      <c r="T34" s="15">
        <v>7.0000000000000007E-2</v>
      </c>
      <c r="U34" s="15">
        <f t="shared" si="5"/>
        <v>0</v>
      </c>
    </row>
    <row r="35" spans="1:23" x14ac:dyDescent="0.2">
      <c r="A35" s="11" t="s">
        <v>214</v>
      </c>
      <c r="B35" s="11" t="s">
        <v>30</v>
      </c>
      <c r="C35" s="11" t="s">
        <v>214</v>
      </c>
      <c r="D35" s="11" t="s">
        <v>275</v>
      </c>
      <c r="E35" s="12">
        <v>20</v>
      </c>
      <c r="F35" s="12">
        <v>1800</v>
      </c>
      <c r="G35" s="12">
        <v>10</v>
      </c>
      <c r="H35" s="12">
        <v>50</v>
      </c>
      <c r="I35" s="12"/>
      <c r="J35" s="12"/>
      <c r="K35" s="12"/>
      <c r="L35" s="12"/>
      <c r="M35" s="12"/>
      <c r="N35" s="12"/>
      <c r="O35" s="12"/>
      <c r="P35" s="13"/>
      <c r="Q35" s="12">
        <f t="shared" si="3"/>
        <v>0</v>
      </c>
      <c r="R35" s="12">
        <f t="shared" si="4"/>
        <v>0</v>
      </c>
      <c r="S35" s="57"/>
      <c r="T35" s="15">
        <v>0.09</v>
      </c>
      <c r="U35" s="15">
        <f t="shared" si="5"/>
        <v>0</v>
      </c>
    </row>
    <row r="36" spans="1:23" x14ac:dyDescent="0.2">
      <c r="A36" s="11" t="s">
        <v>212</v>
      </c>
      <c r="B36" s="11" t="s">
        <v>213</v>
      </c>
      <c r="C36" s="11" t="s">
        <v>212</v>
      </c>
      <c r="D36" s="11" t="s">
        <v>275</v>
      </c>
      <c r="E36" s="12">
        <v>20</v>
      </c>
      <c r="F36" s="12">
        <v>2100</v>
      </c>
      <c r="G36" s="12">
        <v>10</v>
      </c>
      <c r="H36" s="12">
        <v>50</v>
      </c>
      <c r="I36" s="12"/>
      <c r="J36" s="12"/>
      <c r="K36" s="12"/>
      <c r="L36" s="12"/>
      <c r="M36" s="12"/>
      <c r="N36" s="12"/>
      <c r="O36" s="12"/>
      <c r="P36" s="13"/>
      <c r="Q36" s="12">
        <f t="shared" si="3"/>
        <v>0</v>
      </c>
      <c r="R36" s="12">
        <f t="shared" si="4"/>
        <v>0</v>
      </c>
      <c r="S36" s="57"/>
      <c r="T36" s="15">
        <v>7.0000000000000007E-2</v>
      </c>
      <c r="U36" s="15">
        <f t="shared" si="5"/>
        <v>0</v>
      </c>
    </row>
    <row r="37" spans="1:23" x14ac:dyDescent="0.2">
      <c r="A37" s="11" t="s">
        <v>242</v>
      </c>
      <c r="B37" s="11" t="s">
        <v>243</v>
      </c>
      <c r="C37" s="11" t="s">
        <v>242</v>
      </c>
      <c r="D37" s="11" t="s">
        <v>275</v>
      </c>
      <c r="E37" s="12">
        <v>20</v>
      </c>
      <c r="F37" s="12">
        <v>2400</v>
      </c>
      <c r="G37" s="12">
        <v>10</v>
      </c>
      <c r="H37" s="12">
        <v>50</v>
      </c>
      <c r="I37" s="12"/>
      <c r="J37" s="12"/>
      <c r="K37" s="12"/>
      <c r="L37" s="12"/>
      <c r="M37" s="12"/>
      <c r="N37" s="12"/>
      <c r="O37" s="12"/>
      <c r="P37" s="13"/>
      <c r="Q37" s="12">
        <f t="shared" si="3"/>
        <v>0</v>
      </c>
      <c r="R37" s="12">
        <f t="shared" si="4"/>
        <v>0</v>
      </c>
      <c r="S37" s="57"/>
      <c r="T37" s="15">
        <v>7.0000000000000007E-2</v>
      </c>
      <c r="U37" s="15">
        <f t="shared" si="5"/>
        <v>0</v>
      </c>
    </row>
    <row r="38" spans="1:23" ht="15" x14ac:dyDescent="0.2">
      <c r="A38" s="60" t="s">
        <v>52</v>
      </c>
      <c r="B38" s="60"/>
      <c r="C38" s="60"/>
      <c r="D38" s="60"/>
      <c r="E38" s="60"/>
      <c r="F38" s="24"/>
      <c r="G38" s="10"/>
      <c r="H38" s="10"/>
      <c r="I38" s="12"/>
      <c r="J38" s="12"/>
      <c r="K38" s="12"/>
      <c r="L38" s="12"/>
      <c r="M38" s="12"/>
      <c r="N38" s="12"/>
      <c r="O38" s="12"/>
      <c r="P38" s="25"/>
      <c r="Q38" s="12"/>
      <c r="R38" s="12"/>
      <c r="S38" s="57"/>
      <c r="T38" s="12"/>
      <c r="U38" s="15"/>
    </row>
    <row r="39" spans="1:23" x14ac:dyDescent="0.2">
      <c r="A39" s="11" t="s">
        <v>261</v>
      </c>
      <c r="B39" s="11" t="s">
        <v>262</v>
      </c>
      <c r="C39" s="11" t="s">
        <v>261</v>
      </c>
      <c r="D39" s="11" t="s">
        <v>275</v>
      </c>
      <c r="E39" s="12">
        <v>25</v>
      </c>
      <c r="F39" s="12">
        <v>200</v>
      </c>
      <c r="G39" s="12">
        <v>10</v>
      </c>
      <c r="H39" s="12">
        <v>150</v>
      </c>
      <c r="I39" s="12"/>
      <c r="J39" s="12">
        <v>300</v>
      </c>
      <c r="K39" s="12">
        <v>300</v>
      </c>
      <c r="L39" s="12">
        <v>300</v>
      </c>
      <c r="M39" s="12"/>
      <c r="N39" s="12"/>
      <c r="O39" s="12"/>
      <c r="P39" s="13"/>
      <c r="Q39" s="12">
        <f t="shared" ref="Q39:Q57" si="6">SUM(I39:P39)</f>
        <v>900</v>
      </c>
      <c r="R39" s="12">
        <f t="shared" ref="R39:R57" si="7">$Q39/$H39</f>
        <v>6</v>
      </c>
      <c r="S39" s="57"/>
      <c r="T39" s="15">
        <v>0.06</v>
      </c>
      <c r="U39" s="15">
        <f t="shared" ref="U39:U57" si="8">$R39*$T39</f>
        <v>0.36</v>
      </c>
      <c r="V39" s="43">
        <f>SUM(U39:U57)</f>
        <v>29.92</v>
      </c>
      <c r="W39" s="3">
        <f>V39*100/$V$144</f>
        <v>32.857456622007462</v>
      </c>
    </row>
    <row r="40" spans="1:23" x14ac:dyDescent="0.2">
      <c r="A40" s="36" t="s">
        <v>198</v>
      </c>
      <c r="B40" s="36" t="s">
        <v>199</v>
      </c>
      <c r="C40" s="36">
        <v>90448000</v>
      </c>
      <c r="D40" s="36" t="s">
        <v>277</v>
      </c>
      <c r="E40" s="12" t="s">
        <v>63</v>
      </c>
      <c r="F40" s="12">
        <v>270</v>
      </c>
      <c r="G40" s="12">
        <v>10</v>
      </c>
      <c r="H40" s="12">
        <v>100</v>
      </c>
      <c r="I40" s="12"/>
      <c r="J40" s="12"/>
      <c r="K40" s="12"/>
      <c r="L40" s="12"/>
      <c r="M40" s="12">
        <v>1000</v>
      </c>
      <c r="N40" s="12"/>
      <c r="O40" s="12"/>
      <c r="P40" s="13"/>
      <c r="Q40" s="12">
        <f t="shared" si="6"/>
        <v>1000</v>
      </c>
      <c r="R40" s="12">
        <f t="shared" si="7"/>
        <v>10</v>
      </c>
      <c r="S40" s="57"/>
      <c r="T40" s="15">
        <v>0.06</v>
      </c>
      <c r="U40" s="15">
        <f t="shared" si="8"/>
        <v>0.6</v>
      </c>
    </row>
    <row r="41" spans="1:23" x14ac:dyDescent="0.2">
      <c r="A41" s="36" t="s">
        <v>392</v>
      </c>
      <c r="B41" s="36" t="s">
        <v>391</v>
      </c>
      <c r="C41" s="31" t="s">
        <v>393</v>
      </c>
      <c r="D41" s="36" t="s">
        <v>277</v>
      </c>
      <c r="E41" s="12" t="s">
        <v>63</v>
      </c>
      <c r="F41" s="12">
        <v>300</v>
      </c>
      <c r="G41" s="12">
        <v>10</v>
      </c>
      <c r="H41" s="12">
        <v>100</v>
      </c>
      <c r="I41" s="12"/>
      <c r="J41" s="12"/>
      <c r="K41" s="12"/>
      <c r="L41" s="12"/>
      <c r="M41" s="12"/>
      <c r="N41" s="12"/>
      <c r="O41" s="12"/>
      <c r="P41" s="13"/>
      <c r="Q41" s="12">
        <f t="shared" si="6"/>
        <v>0</v>
      </c>
      <c r="R41" s="12">
        <f t="shared" si="7"/>
        <v>0</v>
      </c>
      <c r="S41" s="57"/>
      <c r="T41" s="15">
        <v>0.06</v>
      </c>
      <c r="U41" s="15">
        <f t="shared" si="8"/>
        <v>0</v>
      </c>
    </row>
    <row r="42" spans="1:23" x14ac:dyDescent="0.2">
      <c r="A42" s="27" t="s">
        <v>67</v>
      </c>
      <c r="B42" s="27" t="s">
        <v>68</v>
      </c>
      <c r="C42" s="27" t="s">
        <v>69</v>
      </c>
      <c r="D42" s="11" t="s">
        <v>275</v>
      </c>
      <c r="E42" s="12">
        <v>25</v>
      </c>
      <c r="F42" s="12">
        <v>375</v>
      </c>
      <c r="G42" s="12">
        <v>10</v>
      </c>
      <c r="H42" s="12">
        <v>100</v>
      </c>
      <c r="I42" s="12"/>
      <c r="J42" s="12">
        <v>500</v>
      </c>
      <c r="K42" s="12">
        <v>500</v>
      </c>
      <c r="L42" s="12">
        <v>500</v>
      </c>
      <c r="M42" s="12">
        <v>500</v>
      </c>
      <c r="N42" s="12"/>
      <c r="O42" s="12"/>
      <c r="P42" s="13"/>
      <c r="Q42" s="12">
        <f t="shared" si="6"/>
        <v>2000</v>
      </c>
      <c r="R42" s="12">
        <f t="shared" si="7"/>
        <v>20</v>
      </c>
      <c r="S42" s="57"/>
      <c r="T42" s="15">
        <v>0.06</v>
      </c>
      <c r="U42" s="15">
        <f t="shared" si="8"/>
        <v>1.2</v>
      </c>
    </row>
    <row r="43" spans="1:23" x14ac:dyDescent="0.2">
      <c r="A43" s="11" t="s">
        <v>64</v>
      </c>
      <c r="B43" s="11" t="s">
        <v>65</v>
      </c>
      <c r="C43" s="11" t="s">
        <v>64</v>
      </c>
      <c r="D43" s="11" t="s">
        <v>275</v>
      </c>
      <c r="E43" s="12">
        <v>25</v>
      </c>
      <c r="F43" s="12">
        <v>457</v>
      </c>
      <c r="G43" s="12">
        <v>10</v>
      </c>
      <c r="H43" s="12">
        <v>100</v>
      </c>
      <c r="I43" s="12"/>
      <c r="J43" s="12">
        <v>400</v>
      </c>
      <c r="K43" s="12">
        <v>1000</v>
      </c>
      <c r="L43" s="12">
        <v>1000</v>
      </c>
      <c r="M43" s="12"/>
      <c r="N43" s="12">
        <v>1000</v>
      </c>
      <c r="O43" s="12"/>
      <c r="P43" s="13"/>
      <c r="Q43" s="12">
        <f t="shared" si="6"/>
        <v>3400</v>
      </c>
      <c r="R43" s="12">
        <f t="shared" si="7"/>
        <v>34</v>
      </c>
      <c r="S43" s="57"/>
      <c r="T43" s="15">
        <v>0.06</v>
      </c>
      <c r="U43" s="15">
        <f t="shared" si="8"/>
        <v>2.04</v>
      </c>
    </row>
    <row r="44" spans="1:23" x14ac:dyDescent="0.2">
      <c r="A44" s="36" t="s">
        <v>66</v>
      </c>
      <c r="B44" s="36" t="s">
        <v>65</v>
      </c>
      <c r="C44" s="36">
        <v>90443400</v>
      </c>
      <c r="D44" s="36" t="s">
        <v>277</v>
      </c>
      <c r="E44" s="12" t="s">
        <v>63</v>
      </c>
      <c r="F44" s="12">
        <v>450</v>
      </c>
      <c r="G44" s="12">
        <v>10</v>
      </c>
      <c r="H44" s="12">
        <v>100</v>
      </c>
      <c r="I44" s="12"/>
      <c r="J44" s="12">
        <v>400</v>
      </c>
      <c r="K44" s="12">
        <v>1000</v>
      </c>
      <c r="L44" s="12">
        <v>1000</v>
      </c>
      <c r="M44" s="12"/>
      <c r="N44" s="12"/>
      <c r="O44" s="12"/>
      <c r="P44" s="13"/>
      <c r="Q44" s="12">
        <f t="shared" si="6"/>
        <v>2400</v>
      </c>
      <c r="R44" s="12">
        <f t="shared" si="7"/>
        <v>24</v>
      </c>
      <c r="S44" s="57"/>
      <c r="T44" s="15">
        <v>0.06</v>
      </c>
      <c r="U44" s="15">
        <f t="shared" si="8"/>
        <v>1.44</v>
      </c>
    </row>
    <row r="45" spans="1:23" x14ac:dyDescent="0.2">
      <c r="A45" s="11" t="s">
        <v>60</v>
      </c>
      <c r="B45" s="11" t="s">
        <v>61</v>
      </c>
      <c r="C45" s="11" t="s">
        <v>60</v>
      </c>
      <c r="D45" s="11" t="s">
        <v>275</v>
      </c>
      <c r="E45" s="12">
        <v>25</v>
      </c>
      <c r="F45" s="12">
        <v>610</v>
      </c>
      <c r="G45" s="12">
        <v>10</v>
      </c>
      <c r="H45" s="12">
        <v>50</v>
      </c>
      <c r="I45" s="12"/>
      <c r="J45" s="12"/>
      <c r="K45" s="12">
        <v>500</v>
      </c>
      <c r="L45" s="12">
        <v>500</v>
      </c>
      <c r="M45" s="12"/>
      <c r="N45" s="12"/>
      <c r="O45" s="12"/>
      <c r="P45" s="13"/>
      <c r="Q45" s="12">
        <f t="shared" si="6"/>
        <v>1000</v>
      </c>
      <c r="R45" s="12">
        <f t="shared" si="7"/>
        <v>20</v>
      </c>
      <c r="S45" s="57"/>
      <c r="T45" s="15">
        <v>0.04</v>
      </c>
      <c r="U45" s="15">
        <f t="shared" si="8"/>
        <v>0.8</v>
      </c>
    </row>
    <row r="46" spans="1:23" x14ac:dyDescent="0.2">
      <c r="A46" s="36" t="s">
        <v>62</v>
      </c>
      <c r="B46" s="36" t="s">
        <v>61</v>
      </c>
      <c r="C46" s="36">
        <v>90443600</v>
      </c>
      <c r="D46" s="36" t="s">
        <v>277</v>
      </c>
      <c r="E46" s="12" t="s">
        <v>63</v>
      </c>
      <c r="F46" s="12">
        <v>600</v>
      </c>
      <c r="G46" s="12">
        <v>10</v>
      </c>
      <c r="H46" s="12">
        <v>50</v>
      </c>
      <c r="I46" s="12"/>
      <c r="J46" s="12">
        <v>1450</v>
      </c>
      <c r="K46" s="12">
        <v>1000</v>
      </c>
      <c r="L46" s="12">
        <v>500</v>
      </c>
      <c r="M46" s="12"/>
      <c r="N46" s="12"/>
      <c r="O46" s="12"/>
      <c r="P46" s="13"/>
      <c r="Q46" s="12">
        <f t="shared" si="6"/>
        <v>2950</v>
      </c>
      <c r="R46" s="12">
        <f t="shared" si="7"/>
        <v>59</v>
      </c>
      <c r="S46" s="57"/>
      <c r="T46" s="15">
        <v>0.04</v>
      </c>
      <c r="U46" s="15">
        <f t="shared" si="8"/>
        <v>2.36</v>
      </c>
    </row>
    <row r="47" spans="1:23" x14ac:dyDescent="0.2">
      <c r="A47" s="11" t="s">
        <v>195</v>
      </c>
      <c r="B47" s="11" t="s">
        <v>178</v>
      </c>
      <c r="C47" s="11" t="s">
        <v>195</v>
      </c>
      <c r="D47" s="11" t="s">
        <v>275</v>
      </c>
      <c r="E47" s="12">
        <v>25</v>
      </c>
      <c r="F47" s="12">
        <v>750</v>
      </c>
      <c r="G47" s="12">
        <v>10</v>
      </c>
      <c r="H47" s="12">
        <v>50</v>
      </c>
      <c r="I47" s="12"/>
      <c r="J47" s="12"/>
      <c r="K47" s="12">
        <v>500</v>
      </c>
      <c r="L47" s="12"/>
      <c r="M47" s="12"/>
      <c r="N47" s="12">
        <v>500</v>
      </c>
      <c r="O47" s="12"/>
      <c r="P47" s="13"/>
      <c r="Q47" s="12">
        <f t="shared" si="6"/>
        <v>1000</v>
      </c>
      <c r="R47" s="12">
        <f t="shared" si="7"/>
        <v>20</v>
      </c>
      <c r="S47" s="57"/>
      <c r="T47" s="15">
        <v>0.05</v>
      </c>
      <c r="U47" s="15">
        <f t="shared" si="8"/>
        <v>1</v>
      </c>
    </row>
    <row r="48" spans="1:23" x14ac:dyDescent="0.2">
      <c r="A48" s="36" t="s">
        <v>177</v>
      </c>
      <c r="B48" s="36" t="s">
        <v>178</v>
      </c>
      <c r="C48" s="36">
        <v>90443700</v>
      </c>
      <c r="D48" s="36" t="s">
        <v>277</v>
      </c>
      <c r="E48" s="12" t="s">
        <v>63</v>
      </c>
      <c r="F48" s="12">
        <v>750</v>
      </c>
      <c r="G48" s="12">
        <v>10</v>
      </c>
      <c r="H48" s="12">
        <v>50</v>
      </c>
      <c r="I48" s="12"/>
      <c r="J48" s="12">
        <v>900</v>
      </c>
      <c r="K48" s="12">
        <v>1000</v>
      </c>
      <c r="L48" s="12">
        <v>1000</v>
      </c>
      <c r="M48" s="12"/>
      <c r="N48" s="12">
        <v>500</v>
      </c>
      <c r="O48" s="12"/>
      <c r="P48" s="13"/>
      <c r="Q48" s="12">
        <f t="shared" si="6"/>
        <v>3400</v>
      </c>
      <c r="R48" s="12">
        <f t="shared" si="7"/>
        <v>68</v>
      </c>
      <c r="S48" s="57"/>
      <c r="T48" s="15">
        <v>0.05</v>
      </c>
      <c r="U48" s="15">
        <f t="shared" si="8"/>
        <v>3.4000000000000004</v>
      </c>
    </row>
    <row r="49" spans="1:23" x14ac:dyDescent="0.2">
      <c r="A49" s="11" t="s">
        <v>155</v>
      </c>
      <c r="B49" s="11" t="s">
        <v>58</v>
      </c>
      <c r="C49" s="11" t="s">
        <v>155</v>
      </c>
      <c r="D49" s="11" t="s">
        <v>275</v>
      </c>
      <c r="E49" s="12">
        <v>25</v>
      </c>
      <c r="F49" s="12">
        <v>915</v>
      </c>
      <c r="G49" s="12">
        <v>10</v>
      </c>
      <c r="H49" s="12">
        <v>50</v>
      </c>
      <c r="I49" s="12"/>
      <c r="J49" s="12"/>
      <c r="K49" s="12">
        <v>500</v>
      </c>
      <c r="L49" s="12">
        <v>500</v>
      </c>
      <c r="M49" s="12"/>
      <c r="N49" s="12">
        <v>1000</v>
      </c>
      <c r="O49" s="12"/>
      <c r="P49" s="13"/>
      <c r="Q49" s="12">
        <f t="shared" si="6"/>
        <v>2000</v>
      </c>
      <c r="R49" s="12">
        <f t="shared" si="7"/>
        <v>40</v>
      </c>
      <c r="S49" s="57"/>
      <c r="T49" s="15">
        <v>0.06</v>
      </c>
      <c r="U49" s="15">
        <f t="shared" si="8"/>
        <v>2.4</v>
      </c>
    </row>
    <row r="50" spans="1:23" x14ac:dyDescent="0.2">
      <c r="A50" s="36" t="s">
        <v>176</v>
      </c>
      <c r="B50" s="36" t="s">
        <v>58</v>
      </c>
      <c r="C50" s="36">
        <v>90443800</v>
      </c>
      <c r="D50" s="36" t="s">
        <v>277</v>
      </c>
      <c r="E50" s="12" t="s">
        <v>63</v>
      </c>
      <c r="F50" s="12">
        <v>900</v>
      </c>
      <c r="G50" s="12">
        <v>10</v>
      </c>
      <c r="H50" s="12">
        <v>50</v>
      </c>
      <c r="I50" s="12"/>
      <c r="J50" s="12">
        <v>2000</v>
      </c>
      <c r="K50" s="12">
        <v>2000</v>
      </c>
      <c r="L50" s="12">
        <v>2000</v>
      </c>
      <c r="M50" s="12">
        <v>2000</v>
      </c>
      <c r="N50" s="12">
        <v>3000</v>
      </c>
      <c r="O50" s="12"/>
      <c r="P50" s="13"/>
      <c r="Q50" s="12">
        <f t="shared" si="6"/>
        <v>11000</v>
      </c>
      <c r="R50" s="12">
        <f t="shared" si="7"/>
        <v>220</v>
      </c>
      <c r="S50" s="57"/>
      <c r="T50" s="15">
        <v>0.06</v>
      </c>
      <c r="U50" s="15">
        <f t="shared" si="8"/>
        <v>13.2</v>
      </c>
    </row>
    <row r="51" spans="1:23" x14ac:dyDescent="0.2">
      <c r="A51" s="11" t="s">
        <v>53</v>
      </c>
      <c r="B51" s="11" t="s">
        <v>54</v>
      </c>
      <c r="C51" s="11" t="s">
        <v>53</v>
      </c>
      <c r="D51" s="11" t="s">
        <v>275</v>
      </c>
      <c r="E51" s="12">
        <v>25</v>
      </c>
      <c r="F51" s="12">
        <v>1220</v>
      </c>
      <c r="G51" s="12">
        <v>10</v>
      </c>
      <c r="H51" s="12">
        <v>50</v>
      </c>
      <c r="I51" s="12"/>
      <c r="J51" s="12">
        <v>100</v>
      </c>
      <c r="K51" s="12"/>
      <c r="L51" s="12">
        <v>300</v>
      </c>
      <c r="M51" s="12"/>
      <c r="N51" s="12"/>
      <c r="O51" s="12"/>
      <c r="P51" s="13"/>
      <c r="Q51" s="12">
        <f t="shared" si="6"/>
        <v>400</v>
      </c>
      <c r="R51" s="12">
        <f t="shared" si="7"/>
        <v>8</v>
      </c>
      <c r="S51" s="57"/>
      <c r="T51" s="15">
        <v>0.08</v>
      </c>
      <c r="U51" s="15">
        <f t="shared" si="8"/>
        <v>0.64</v>
      </c>
    </row>
    <row r="52" spans="1:23" x14ac:dyDescent="0.2">
      <c r="A52" s="26" t="s">
        <v>194</v>
      </c>
      <c r="B52" s="26" t="s">
        <v>54</v>
      </c>
      <c r="C52" s="26">
        <v>90444000</v>
      </c>
      <c r="D52" s="36" t="s">
        <v>277</v>
      </c>
      <c r="E52" s="12" t="s">
        <v>63</v>
      </c>
      <c r="F52" s="12">
        <v>1200</v>
      </c>
      <c r="G52" s="12">
        <v>10</v>
      </c>
      <c r="H52" s="12">
        <v>50</v>
      </c>
      <c r="I52" s="12"/>
      <c r="J52" s="12"/>
      <c r="K52" s="12"/>
      <c r="L52" s="12">
        <v>300</v>
      </c>
      <c r="M52" s="12"/>
      <c r="N52" s="12"/>
      <c r="O52" s="12"/>
      <c r="P52" s="13"/>
      <c r="Q52" s="12">
        <f t="shared" si="6"/>
        <v>300</v>
      </c>
      <c r="R52" s="12">
        <f t="shared" si="7"/>
        <v>6</v>
      </c>
      <c r="S52" s="57"/>
      <c r="T52" s="15">
        <v>0.08</v>
      </c>
      <c r="U52" s="15">
        <f t="shared" si="8"/>
        <v>0.48</v>
      </c>
    </row>
    <row r="53" spans="1:23" x14ac:dyDescent="0.2">
      <c r="A53" s="11" t="s">
        <v>230</v>
      </c>
      <c r="B53" s="11" t="s">
        <v>231</v>
      </c>
      <c r="C53" s="11" t="s">
        <v>230</v>
      </c>
      <c r="D53" s="11" t="s">
        <v>275</v>
      </c>
      <c r="E53" s="12">
        <v>25</v>
      </c>
      <c r="F53" s="12">
        <v>1500</v>
      </c>
      <c r="G53" s="12">
        <v>10</v>
      </c>
      <c r="H53" s="12">
        <v>50</v>
      </c>
      <c r="I53" s="12"/>
      <c r="J53" s="12"/>
      <c r="K53" s="12"/>
      <c r="L53" s="12"/>
      <c r="M53" s="12"/>
      <c r="N53" s="12"/>
      <c r="O53" s="12"/>
      <c r="P53" s="13"/>
      <c r="Q53" s="12">
        <f t="shared" si="6"/>
        <v>0</v>
      </c>
      <c r="R53" s="12">
        <f t="shared" si="7"/>
        <v>0</v>
      </c>
      <c r="S53" s="57"/>
      <c r="T53" s="15">
        <v>0.11</v>
      </c>
      <c r="U53" s="15">
        <f t="shared" si="8"/>
        <v>0</v>
      </c>
    </row>
    <row r="54" spans="1:23" x14ac:dyDescent="0.2">
      <c r="A54" s="11" t="s">
        <v>254</v>
      </c>
      <c r="B54" s="11" t="s">
        <v>255</v>
      </c>
      <c r="C54" s="11" t="s">
        <v>254</v>
      </c>
      <c r="D54" s="11" t="s">
        <v>275</v>
      </c>
      <c r="E54" s="12">
        <v>25</v>
      </c>
      <c r="F54" s="12">
        <v>1650</v>
      </c>
      <c r="G54" s="12">
        <v>10</v>
      </c>
      <c r="H54" s="12">
        <v>50</v>
      </c>
      <c r="I54" s="12"/>
      <c r="J54" s="12"/>
      <c r="K54" s="12"/>
      <c r="L54" s="12"/>
      <c r="M54" s="12"/>
      <c r="N54" s="12"/>
      <c r="O54" s="12"/>
      <c r="P54" s="13"/>
      <c r="Q54" s="12">
        <f t="shared" si="6"/>
        <v>0</v>
      </c>
      <c r="R54" s="12">
        <f t="shared" si="7"/>
        <v>0</v>
      </c>
      <c r="S54" s="57"/>
      <c r="T54" s="15">
        <v>0.12</v>
      </c>
      <c r="U54" s="15">
        <f t="shared" si="8"/>
        <v>0</v>
      </c>
    </row>
    <row r="55" spans="1:23" x14ac:dyDescent="0.2">
      <c r="A55" s="11" t="s">
        <v>193</v>
      </c>
      <c r="B55" s="11" t="s">
        <v>175</v>
      </c>
      <c r="C55" s="11" t="s">
        <v>193</v>
      </c>
      <c r="D55" s="11" t="s">
        <v>275</v>
      </c>
      <c r="E55" s="12">
        <v>25</v>
      </c>
      <c r="F55" s="12">
        <v>1800</v>
      </c>
      <c r="G55" s="12">
        <v>10</v>
      </c>
      <c r="H55" s="12">
        <v>50</v>
      </c>
      <c r="I55" s="12"/>
      <c r="J55" s="12"/>
      <c r="K55" s="12"/>
      <c r="L55" s="12"/>
      <c r="M55" s="12"/>
      <c r="N55" s="12"/>
      <c r="O55" s="12"/>
      <c r="P55" s="13"/>
      <c r="Q55" s="12">
        <f t="shared" si="6"/>
        <v>0</v>
      </c>
      <c r="R55" s="12">
        <f t="shared" si="7"/>
        <v>0</v>
      </c>
      <c r="S55" s="57"/>
      <c r="T55" s="15">
        <v>0.12</v>
      </c>
      <c r="U55" s="15">
        <f t="shared" si="8"/>
        <v>0</v>
      </c>
    </row>
    <row r="56" spans="1:23" x14ac:dyDescent="0.2">
      <c r="A56" s="36" t="s">
        <v>174</v>
      </c>
      <c r="B56" s="36" t="s">
        <v>175</v>
      </c>
      <c r="C56" s="36">
        <v>90443900</v>
      </c>
      <c r="D56" s="36" t="s">
        <v>277</v>
      </c>
      <c r="E56" s="12" t="s">
        <v>63</v>
      </c>
      <c r="F56" s="12">
        <v>1800</v>
      </c>
      <c r="G56" s="12">
        <v>10</v>
      </c>
      <c r="H56" s="12">
        <v>50</v>
      </c>
      <c r="I56" s="12"/>
      <c r="J56" s="12"/>
      <c r="K56" s="12"/>
      <c r="L56" s="12"/>
      <c r="M56" s="12"/>
      <c r="N56" s="12"/>
      <c r="O56" s="12"/>
      <c r="P56" s="13"/>
      <c r="Q56" s="12">
        <f t="shared" si="6"/>
        <v>0</v>
      </c>
      <c r="R56" s="12">
        <f t="shared" si="7"/>
        <v>0</v>
      </c>
      <c r="S56" s="57"/>
      <c r="T56" s="15">
        <v>0.12</v>
      </c>
      <c r="U56" s="15">
        <f>$R56*$T56</f>
        <v>0</v>
      </c>
    </row>
    <row r="57" spans="1:23" x14ac:dyDescent="0.2">
      <c r="A57" s="36" t="s">
        <v>293</v>
      </c>
      <c r="B57" s="36" t="s">
        <v>294</v>
      </c>
      <c r="C57" s="36">
        <v>90443000</v>
      </c>
      <c r="D57" s="36" t="s">
        <v>277</v>
      </c>
      <c r="E57" s="12" t="s">
        <v>63</v>
      </c>
      <c r="F57" s="12">
        <v>2100</v>
      </c>
      <c r="G57" s="12">
        <v>10</v>
      </c>
      <c r="H57" s="12">
        <v>50</v>
      </c>
      <c r="I57" s="12"/>
      <c r="J57" s="12"/>
      <c r="K57" s="12"/>
      <c r="L57" s="12"/>
      <c r="M57" s="12"/>
      <c r="N57" s="12"/>
      <c r="O57" s="12"/>
      <c r="P57" s="13"/>
      <c r="Q57" s="12">
        <f t="shared" si="6"/>
        <v>0</v>
      </c>
      <c r="R57" s="12">
        <f t="shared" si="7"/>
        <v>0</v>
      </c>
      <c r="S57" s="57"/>
      <c r="T57" s="15">
        <v>0.09</v>
      </c>
      <c r="U57" s="15">
        <f t="shared" si="8"/>
        <v>0</v>
      </c>
    </row>
    <row r="58" spans="1:23" x14ac:dyDescent="0.2">
      <c r="A58" s="8" t="s">
        <v>70</v>
      </c>
      <c r="B58" s="8"/>
      <c r="C58" s="8"/>
      <c r="D58" s="8"/>
      <c r="E58" s="8"/>
      <c r="F58" s="36"/>
      <c r="G58" s="20"/>
      <c r="H58" s="20"/>
      <c r="I58" s="12"/>
      <c r="J58" s="12"/>
      <c r="K58" s="12"/>
      <c r="L58" s="12"/>
      <c r="M58" s="12"/>
      <c r="N58" s="12"/>
      <c r="O58" s="12"/>
      <c r="P58" s="20"/>
      <c r="Q58" s="12"/>
      <c r="R58" s="12"/>
      <c r="S58" s="57"/>
      <c r="T58" s="12"/>
      <c r="U58" s="15"/>
    </row>
    <row r="59" spans="1:23" x14ac:dyDescent="0.2">
      <c r="A59" s="11" t="s">
        <v>295</v>
      </c>
      <c r="B59" s="11" t="s">
        <v>296</v>
      </c>
      <c r="C59" s="11" t="s">
        <v>295</v>
      </c>
      <c r="D59" s="11" t="s">
        <v>275</v>
      </c>
      <c r="E59" s="12">
        <v>32</v>
      </c>
      <c r="F59" s="12">
        <v>100</v>
      </c>
      <c r="G59" s="12">
        <v>10</v>
      </c>
      <c r="H59" s="12">
        <v>300</v>
      </c>
      <c r="I59" s="12"/>
      <c r="J59" s="12"/>
      <c r="K59" s="12">
        <v>300</v>
      </c>
      <c r="L59" s="12"/>
      <c r="M59" s="12"/>
      <c r="N59" s="12"/>
      <c r="O59" s="12"/>
      <c r="P59" s="13"/>
      <c r="Q59" s="12">
        <f t="shared" ref="Q59:Q73" si="9">SUM(I59:P59)</f>
        <v>300</v>
      </c>
      <c r="R59" s="12">
        <f t="shared" ref="R59:R73" si="10">$Q59/$H59</f>
        <v>1</v>
      </c>
      <c r="S59" s="57"/>
      <c r="T59" s="15">
        <v>0.09</v>
      </c>
      <c r="U59" s="15">
        <f t="shared" ref="U59:U73" si="11">$R59*$T59</f>
        <v>0.09</v>
      </c>
      <c r="V59" s="43">
        <f>SUM(U59:U73)</f>
        <v>8.370000000000001</v>
      </c>
      <c r="W59" s="3">
        <f>V59*100/$V$144</f>
        <v>9.1917417087634519</v>
      </c>
    </row>
    <row r="60" spans="1:23" x14ac:dyDescent="0.2">
      <c r="A60" s="11" t="s">
        <v>71</v>
      </c>
      <c r="B60" s="11" t="s">
        <v>72</v>
      </c>
      <c r="C60" s="11" t="s">
        <v>71</v>
      </c>
      <c r="D60" s="11" t="s">
        <v>275</v>
      </c>
      <c r="E60" s="12">
        <v>32</v>
      </c>
      <c r="F60" s="12">
        <v>150</v>
      </c>
      <c r="G60" s="12">
        <v>10</v>
      </c>
      <c r="H60" s="12">
        <v>300</v>
      </c>
      <c r="I60" s="12"/>
      <c r="J60" s="12"/>
      <c r="K60" s="12"/>
      <c r="L60" s="12"/>
      <c r="M60" s="12"/>
      <c r="N60" s="12"/>
      <c r="O60" s="12"/>
      <c r="P60" s="13"/>
      <c r="Q60" s="12">
        <f t="shared" si="9"/>
        <v>0</v>
      </c>
      <c r="R60" s="12">
        <f t="shared" si="10"/>
        <v>0</v>
      </c>
      <c r="S60" s="57"/>
      <c r="T60" s="15">
        <v>0.09</v>
      </c>
      <c r="U60" s="15">
        <f t="shared" si="11"/>
        <v>0</v>
      </c>
    </row>
    <row r="61" spans="1:23" x14ac:dyDescent="0.2">
      <c r="A61" s="36" t="s">
        <v>256</v>
      </c>
      <c r="B61" s="36" t="s">
        <v>72</v>
      </c>
      <c r="C61" s="36">
        <v>90446200</v>
      </c>
      <c r="D61" s="36" t="s">
        <v>277</v>
      </c>
      <c r="E61" s="12">
        <v>32</v>
      </c>
      <c r="F61" s="12">
        <v>150</v>
      </c>
      <c r="G61" s="12">
        <v>10</v>
      </c>
      <c r="H61" s="12">
        <v>300</v>
      </c>
      <c r="I61" s="12"/>
      <c r="J61" s="12"/>
      <c r="K61" s="12">
        <v>300</v>
      </c>
      <c r="L61" s="12">
        <v>300</v>
      </c>
      <c r="M61" s="12"/>
      <c r="N61" s="12"/>
      <c r="O61" s="12"/>
      <c r="P61" s="13"/>
      <c r="Q61" s="12">
        <f t="shared" si="9"/>
        <v>600</v>
      </c>
      <c r="R61" s="12">
        <f t="shared" si="10"/>
        <v>2</v>
      </c>
      <c r="S61" s="57"/>
      <c r="T61" s="15">
        <v>0.09</v>
      </c>
      <c r="U61" s="15">
        <f t="shared" si="11"/>
        <v>0.18</v>
      </c>
    </row>
    <row r="62" spans="1:23" x14ac:dyDescent="0.2">
      <c r="A62" s="11" t="s">
        <v>200</v>
      </c>
      <c r="B62" s="11" t="s">
        <v>201</v>
      </c>
      <c r="C62" s="11" t="s">
        <v>200</v>
      </c>
      <c r="D62" s="11" t="s">
        <v>275</v>
      </c>
      <c r="E62" s="12">
        <v>32</v>
      </c>
      <c r="F62" s="12">
        <v>200</v>
      </c>
      <c r="G62" s="12">
        <v>10</v>
      </c>
      <c r="H62" s="12">
        <v>300</v>
      </c>
      <c r="I62" s="12"/>
      <c r="J62" s="12"/>
      <c r="K62" s="12"/>
      <c r="L62" s="12"/>
      <c r="M62" s="12"/>
      <c r="N62" s="12">
        <v>300</v>
      </c>
      <c r="O62" s="12"/>
      <c r="P62" s="13"/>
      <c r="Q62" s="12">
        <f t="shared" si="9"/>
        <v>300</v>
      </c>
      <c r="R62" s="12">
        <f t="shared" si="10"/>
        <v>1</v>
      </c>
      <c r="S62" s="57"/>
      <c r="T62" s="15">
        <v>0.09</v>
      </c>
      <c r="U62" s="15">
        <f t="shared" si="11"/>
        <v>0.09</v>
      </c>
    </row>
    <row r="63" spans="1:23" x14ac:dyDescent="0.2">
      <c r="A63" s="11" t="s">
        <v>73</v>
      </c>
      <c r="B63" s="11" t="s">
        <v>74</v>
      </c>
      <c r="C63" s="11" t="s">
        <v>73</v>
      </c>
      <c r="D63" s="11" t="s">
        <v>275</v>
      </c>
      <c r="E63" s="12">
        <v>32</v>
      </c>
      <c r="F63" s="12">
        <v>300</v>
      </c>
      <c r="G63" s="12">
        <v>10</v>
      </c>
      <c r="H63" s="12">
        <v>150</v>
      </c>
      <c r="I63" s="12"/>
      <c r="J63" s="12"/>
      <c r="K63" s="12">
        <v>150</v>
      </c>
      <c r="L63" s="12">
        <v>300</v>
      </c>
      <c r="M63" s="12">
        <v>150</v>
      </c>
      <c r="N63" s="12"/>
      <c r="O63" s="12"/>
      <c r="P63" s="13"/>
      <c r="Q63" s="12">
        <f t="shared" si="9"/>
        <v>600</v>
      </c>
      <c r="R63" s="12">
        <f t="shared" si="10"/>
        <v>4</v>
      </c>
      <c r="S63" s="57"/>
      <c r="T63" s="15">
        <v>0.09</v>
      </c>
      <c r="U63" s="15">
        <f t="shared" si="11"/>
        <v>0.36</v>
      </c>
    </row>
    <row r="64" spans="1:23" x14ac:dyDescent="0.2">
      <c r="A64" s="36" t="s">
        <v>232</v>
      </c>
      <c r="B64" s="36" t="s">
        <v>74</v>
      </c>
      <c r="C64" s="36">
        <v>90446300</v>
      </c>
      <c r="D64" s="36" t="s">
        <v>277</v>
      </c>
      <c r="E64" s="12" t="s">
        <v>180</v>
      </c>
      <c r="F64" s="12">
        <v>300</v>
      </c>
      <c r="G64" s="12">
        <v>10</v>
      </c>
      <c r="H64" s="12">
        <v>150</v>
      </c>
      <c r="I64" s="12"/>
      <c r="J64" s="12">
        <v>450</v>
      </c>
      <c r="K64" s="12">
        <v>450</v>
      </c>
      <c r="L64" s="12">
        <v>300</v>
      </c>
      <c r="M64" s="12"/>
      <c r="N64" s="12"/>
      <c r="O64" s="12"/>
      <c r="P64" s="13"/>
      <c r="Q64" s="12">
        <f t="shared" si="9"/>
        <v>1200</v>
      </c>
      <c r="R64" s="12">
        <f t="shared" si="10"/>
        <v>8</v>
      </c>
      <c r="S64" s="57"/>
      <c r="T64" s="15">
        <v>0.09</v>
      </c>
      <c r="U64" s="15">
        <f t="shared" si="11"/>
        <v>0.72</v>
      </c>
    </row>
    <row r="65" spans="1:23" x14ac:dyDescent="0.2">
      <c r="A65" s="11" t="s">
        <v>75</v>
      </c>
      <c r="B65" s="11" t="s">
        <v>76</v>
      </c>
      <c r="C65" s="11" t="s">
        <v>75</v>
      </c>
      <c r="D65" s="11" t="s">
        <v>275</v>
      </c>
      <c r="E65" s="12">
        <v>32</v>
      </c>
      <c r="F65" s="12">
        <v>450</v>
      </c>
      <c r="G65" s="12">
        <v>10</v>
      </c>
      <c r="H65" s="12">
        <v>100</v>
      </c>
      <c r="I65" s="12"/>
      <c r="J65" s="12">
        <v>100</v>
      </c>
      <c r="K65" s="12">
        <v>100</v>
      </c>
      <c r="L65" s="12">
        <v>100</v>
      </c>
      <c r="M65" s="12">
        <v>100</v>
      </c>
      <c r="N65" s="12">
        <v>100</v>
      </c>
      <c r="O65" s="12"/>
      <c r="P65" s="13"/>
      <c r="Q65" s="12">
        <f t="shared" si="9"/>
        <v>500</v>
      </c>
      <c r="R65" s="12">
        <f t="shared" si="10"/>
        <v>5</v>
      </c>
      <c r="S65" s="57"/>
      <c r="T65" s="15">
        <v>0.09</v>
      </c>
      <c r="U65" s="15">
        <f t="shared" si="11"/>
        <v>0.44999999999999996</v>
      </c>
    </row>
    <row r="66" spans="1:23" x14ac:dyDescent="0.2">
      <c r="A66" s="36" t="s">
        <v>179</v>
      </c>
      <c r="B66" s="36" t="s">
        <v>76</v>
      </c>
      <c r="C66" s="36">
        <v>90446400</v>
      </c>
      <c r="D66" s="36" t="s">
        <v>277</v>
      </c>
      <c r="E66" s="12" t="s">
        <v>180</v>
      </c>
      <c r="F66" s="12">
        <v>450</v>
      </c>
      <c r="G66" s="12">
        <v>10</v>
      </c>
      <c r="H66" s="12">
        <v>100</v>
      </c>
      <c r="I66" s="12">
        <v>200</v>
      </c>
      <c r="J66" s="12">
        <v>300</v>
      </c>
      <c r="K66" s="12">
        <v>300</v>
      </c>
      <c r="L66" s="12">
        <v>300</v>
      </c>
      <c r="M66" s="12">
        <v>200</v>
      </c>
      <c r="N66" s="12">
        <v>300</v>
      </c>
      <c r="O66" s="12"/>
      <c r="P66" s="13"/>
      <c r="Q66" s="12">
        <f t="shared" si="9"/>
        <v>1600</v>
      </c>
      <c r="R66" s="12">
        <f t="shared" si="10"/>
        <v>16</v>
      </c>
      <c r="S66" s="57"/>
      <c r="T66" s="15">
        <v>0.09</v>
      </c>
      <c r="U66" s="15">
        <f t="shared" si="11"/>
        <v>1.44</v>
      </c>
    </row>
    <row r="67" spans="1:23" x14ac:dyDescent="0.2">
      <c r="A67" s="11" t="s">
        <v>156</v>
      </c>
      <c r="B67" s="11" t="s">
        <v>157</v>
      </c>
      <c r="C67" s="11" t="s">
        <v>156</v>
      </c>
      <c r="D67" s="11" t="s">
        <v>275</v>
      </c>
      <c r="E67" s="12">
        <v>32</v>
      </c>
      <c r="F67" s="12">
        <v>600</v>
      </c>
      <c r="G67" s="12">
        <v>10</v>
      </c>
      <c r="H67" s="12">
        <v>100</v>
      </c>
      <c r="I67" s="12"/>
      <c r="J67" s="12"/>
      <c r="K67" s="12"/>
      <c r="L67" s="12"/>
      <c r="M67" s="12"/>
      <c r="N67" s="12">
        <v>100</v>
      </c>
      <c r="O67" s="12"/>
      <c r="P67" s="13"/>
      <c r="Q67" s="12">
        <f t="shared" si="9"/>
        <v>100</v>
      </c>
      <c r="R67" s="12">
        <f t="shared" si="10"/>
        <v>1</v>
      </c>
      <c r="S67" s="57"/>
      <c r="T67" s="15">
        <v>0.12</v>
      </c>
      <c r="U67" s="15">
        <f t="shared" si="11"/>
        <v>0.12</v>
      </c>
    </row>
    <row r="68" spans="1:23" x14ac:dyDescent="0.2">
      <c r="A68" s="36" t="s">
        <v>181</v>
      </c>
      <c r="B68" s="36" t="s">
        <v>157</v>
      </c>
      <c r="C68" s="36">
        <v>90446600</v>
      </c>
      <c r="D68" s="36" t="s">
        <v>277</v>
      </c>
      <c r="E68" s="12" t="s">
        <v>180</v>
      </c>
      <c r="F68" s="12">
        <v>600</v>
      </c>
      <c r="G68" s="12">
        <v>10</v>
      </c>
      <c r="H68" s="12">
        <v>100</v>
      </c>
      <c r="I68" s="12"/>
      <c r="J68" s="12">
        <v>100</v>
      </c>
      <c r="K68" s="12">
        <v>300</v>
      </c>
      <c r="L68" s="12">
        <v>300</v>
      </c>
      <c r="M68" s="12">
        <v>200</v>
      </c>
      <c r="N68" s="12">
        <v>300</v>
      </c>
      <c r="O68" s="12"/>
      <c r="P68" s="13"/>
      <c r="Q68" s="12">
        <f t="shared" si="9"/>
        <v>1200</v>
      </c>
      <c r="R68" s="12">
        <f t="shared" si="10"/>
        <v>12</v>
      </c>
      <c r="S68" s="57"/>
      <c r="T68" s="15">
        <v>0.12</v>
      </c>
      <c r="U68" s="15">
        <f t="shared" si="11"/>
        <v>1.44</v>
      </c>
    </row>
    <row r="69" spans="1:23" x14ac:dyDescent="0.2">
      <c r="A69" s="11" t="s">
        <v>222</v>
      </c>
      <c r="B69" s="11" t="s">
        <v>223</v>
      </c>
      <c r="C69" s="11" t="s">
        <v>222</v>
      </c>
      <c r="D69" s="11" t="s">
        <v>275</v>
      </c>
      <c r="E69" s="12">
        <v>32</v>
      </c>
      <c r="F69" s="12">
        <v>750</v>
      </c>
      <c r="G69" s="12">
        <v>10</v>
      </c>
      <c r="H69" s="12">
        <v>60</v>
      </c>
      <c r="I69" s="12"/>
      <c r="J69" s="12"/>
      <c r="K69" s="12">
        <v>120</v>
      </c>
      <c r="L69" s="12"/>
      <c r="M69" s="12">
        <v>120</v>
      </c>
      <c r="N69" s="12">
        <v>120</v>
      </c>
      <c r="O69" s="12"/>
      <c r="P69" s="13"/>
      <c r="Q69" s="12">
        <f t="shared" si="9"/>
        <v>360</v>
      </c>
      <c r="R69" s="12">
        <f t="shared" si="10"/>
        <v>6</v>
      </c>
      <c r="S69" s="57"/>
      <c r="T69" s="15">
        <v>0.09</v>
      </c>
      <c r="U69" s="15">
        <f t="shared" si="11"/>
        <v>0.54</v>
      </c>
    </row>
    <row r="70" spans="1:23" x14ac:dyDescent="0.2">
      <c r="A70" s="11" t="s">
        <v>158</v>
      </c>
      <c r="B70" s="11" t="s">
        <v>159</v>
      </c>
      <c r="C70" s="11" t="s">
        <v>158</v>
      </c>
      <c r="D70" s="11" t="s">
        <v>275</v>
      </c>
      <c r="E70" s="12">
        <v>32</v>
      </c>
      <c r="F70" s="12">
        <v>900</v>
      </c>
      <c r="G70" s="12">
        <v>10</v>
      </c>
      <c r="H70" s="12">
        <v>50</v>
      </c>
      <c r="I70" s="12"/>
      <c r="J70" s="12">
        <v>100</v>
      </c>
      <c r="K70" s="12">
        <v>100</v>
      </c>
      <c r="L70" s="12">
        <v>100</v>
      </c>
      <c r="M70" s="12"/>
      <c r="N70" s="12"/>
      <c r="O70" s="12"/>
      <c r="P70" s="13"/>
      <c r="Q70" s="12">
        <f t="shared" si="9"/>
        <v>300</v>
      </c>
      <c r="R70" s="12">
        <f t="shared" si="10"/>
        <v>6</v>
      </c>
      <c r="S70" s="57"/>
      <c r="T70" s="15">
        <v>0.09</v>
      </c>
      <c r="U70" s="15">
        <f t="shared" si="11"/>
        <v>0.54</v>
      </c>
    </row>
    <row r="71" spans="1:23" x14ac:dyDescent="0.2">
      <c r="A71" s="36" t="s">
        <v>182</v>
      </c>
      <c r="B71" s="36" t="s">
        <v>159</v>
      </c>
      <c r="C71" s="36">
        <v>90446700</v>
      </c>
      <c r="D71" s="36" t="s">
        <v>277</v>
      </c>
      <c r="E71" s="12" t="s">
        <v>180</v>
      </c>
      <c r="F71" s="12">
        <v>900</v>
      </c>
      <c r="G71" s="12">
        <v>10</v>
      </c>
      <c r="H71" s="12">
        <v>50</v>
      </c>
      <c r="I71" s="12"/>
      <c r="J71" s="12">
        <v>200</v>
      </c>
      <c r="K71" s="12">
        <v>200</v>
      </c>
      <c r="L71" s="12">
        <v>200</v>
      </c>
      <c r="M71" s="12"/>
      <c r="N71" s="12">
        <v>200</v>
      </c>
      <c r="O71" s="12"/>
      <c r="P71" s="13"/>
      <c r="Q71" s="12">
        <f t="shared" si="9"/>
        <v>800</v>
      </c>
      <c r="R71" s="12">
        <f t="shared" si="10"/>
        <v>16</v>
      </c>
      <c r="S71" s="57"/>
      <c r="T71" s="15">
        <v>0.09</v>
      </c>
      <c r="U71" s="15">
        <f t="shared" si="11"/>
        <v>1.44</v>
      </c>
    </row>
    <row r="72" spans="1:23" x14ac:dyDescent="0.2">
      <c r="A72" s="11" t="s">
        <v>233</v>
      </c>
      <c r="B72" s="11" t="s">
        <v>234</v>
      </c>
      <c r="C72" s="11" t="s">
        <v>233</v>
      </c>
      <c r="D72" s="11" t="s">
        <v>275</v>
      </c>
      <c r="E72" s="12">
        <v>32</v>
      </c>
      <c r="F72" s="12">
        <v>1200</v>
      </c>
      <c r="G72" s="12">
        <v>10</v>
      </c>
      <c r="H72" s="12">
        <v>50</v>
      </c>
      <c r="I72" s="12"/>
      <c r="J72" s="12"/>
      <c r="K72" s="12"/>
      <c r="L72" s="12">
        <v>100</v>
      </c>
      <c r="M72" s="12"/>
      <c r="N72" s="12"/>
      <c r="O72" s="12"/>
      <c r="P72" s="13"/>
      <c r="Q72" s="12">
        <f t="shared" si="9"/>
        <v>100</v>
      </c>
      <c r="R72" s="12">
        <f t="shared" si="10"/>
        <v>2</v>
      </c>
      <c r="S72" s="57"/>
      <c r="T72" s="15">
        <v>0.12</v>
      </c>
      <c r="U72" s="15">
        <f t="shared" si="11"/>
        <v>0.24</v>
      </c>
    </row>
    <row r="73" spans="1:23" x14ac:dyDescent="0.2">
      <c r="A73" s="36" t="s">
        <v>236</v>
      </c>
      <c r="B73" s="36" t="s">
        <v>237</v>
      </c>
      <c r="C73" s="36">
        <v>90446800</v>
      </c>
      <c r="D73" s="36" t="s">
        <v>277</v>
      </c>
      <c r="E73" s="12" t="s">
        <v>180</v>
      </c>
      <c r="F73" s="12">
        <v>1800</v>
      </c>
      <c r="G73" s="12">
        <v>10</v>
      </c>
      <c r="H73" s="12">
        <v>25</v>
      </c>
      <c r="I73" s="12"/>
      <c r="J73" s="12"/>
      <c r="K73" s="12">
        <v>50</v>
      </c>
      <c r="L73" s="12">
        <v>50</v>
      </c>
      <c r="M73" s="12"/>
      <c r="N73" s="12"/>
      <c r="O73" s="12"/>
      <c r="P73" s="13"/>
      <c r="Q73" s="12">
        <f t="shared" si="9"/>
        <v>100</v>
      </c>
      <c r="R73" s="12">
        <f t="shared" si="10"/>
        <v>4</v>
      </c>
      <c r="S73" s="57"/>
      <c r="T73" s="15">
        <v>0.18</v>
      </c>
      <c r="U73" s="15">
        <f t="shared" si="11"/>
        <v>0.72</v>
      </c>
      <c r="V73" s="43"/>
    </row>
    <row r="74" spans="1:23" x14ac:dyDescent="0.2">
      <c r="A74" s="8" t="s">
        <v>77</v>
      </c>
      <c r="B74" s="8"/>
      <c r="C74" s="8"/>
      <c r="D74" s="8"/>
      <c r="E74" s="8"/>
      <c r="F74" s="36"/>
      <c r="G74" s="12"/>
      <c r="H74" s="12"/>
      <c r="I74" s="12"/>
      <c r="J74" s="12"/>
      <c r="K74" s="12"/>
      <c r="L74" s="12"/>
      <c r="M74" s="12"/>
      <c r="N74" s="12"/>
      <c r="O74" s="12"/>
      <c r="P74" s="8"/>
      <c r="Q74" s="12"/>
      <c r="R74" s="12"/>
      <c r="S74" s="57"/>
      <c r="T74" s="12"/>
      <c r="U74" s="15"/>
    </row>
    <row r="75" spans="1:23" x14ac:dyDescent="0.2">
      <c r="A75" s="11" t="s">
        <v>297</v>
      </c>
      <c r="B75" s="11" t="s">
        <v>298</v>
      </c>
      <c r="C75" s="11" t="s">
        <v>297</v>
      </c>
      <c r="D75" s="11" t="s">
        <v>275</v>
      </c>
      <c r="E75" s="12">
        <v>40</v>
      </c>
      <c r="F75" s="12">
        <v>100</v>
      </c>
      <c r="G75" s="12">
        <v>10</v>
      </c>
      <c r="H75" s="12">
        <v>300</v>
      </c>
      <c r="I75" s="12"/>
      <c r="J75" s="12"/>
      <c r="K75" s="12"/>
      <c r="L75" s="12"/>
      <c r="M75" s="12"/>
      <c r="N75" s="12"/>
      <c r="O75" s="12"/>
      <c r="P75" s="13"/>
      <c r="Q75" s="12">
        <f t="shared" ref="Q75:Q90" si="12">SUM(I75:P75)</f>
        <v>0</v>
      </c>
      <c r="R75" s="12">
        <f t="shared" ref="R75:R90" si="13">$Q75/$H75</f>
        <v>0</v>
      </c>
      <c r="S75" s="57"/>
      <c r="T75" s="15">
        <v>0.13</v>
      </c>
      <c r="U75" s="15">
        <f t="shared" ref="U75:U90" si="14">$R75*$T75</f>
        <v>0</v>
      </c>
      <c r="V75" s="43">
        <f>SUM(U75:U90)</f>
        <v>11.870000000000003</v>
      </c>
      <c r="W75" s="3">
        <f>V75*100/$V$144</f>
        <v>13.035361300241599</v>
      </c>
    </row>
    <row r="76" spans="1:23" x14ac:dyDescent="0.2">
      <c r="A76" s="11" t="s">
        <v>78</v>
      </c>
      <c r="B76" s="11" t="s">
        <v>79</v>
      </c>
      <c r="C76" s="11" t="s">
        <v>78</v>
      </c>
      <c r="D76" s="11" t="s">
        <v>275</v>
      </c>
      <c r="E76" s="12">
        <v>40</v>
      </c>
      <c r="F76" s="12">
        <v>150</v>
      </c>
      <c r="G76" s="12">
        <v>10</v>
      </c>
      <c r="H76" s="12">
        <v>300</v>
      </c>
      <c r="I76" s="12"/>
      <c r="J76" s="12">
        <v>300</v>
      </c>
      <c r="K76" s="12">
        <v>300</v>
      </c>
      <c r="L76" s="12">
        <v>300</v>
      </c>
      <c r="M76" s="12"/>
      <c r="N76" s="12"/>
      <c r="O76" s="12"/>
      <c r="P76" s="13"/>
      <c r="Q76" s="12">
        <f t="shared" si="12"/>
        <v>900</v>
      </c>
      <c r="R76" s="12">
        <f t="shared" si="13"/>
        <v>3</v>
      </c>
      <c r="S76" s="57"/>
      <c r="T76" s="15">
        <v>0.13</v>
      </c>
      <c r="U76" s="15">
        <f t="shared" si="14"/>
        <v>0.39</v>
      </c>
    </row>
    <row r="77" spans="1:23" x14ac:dyDescent="0.2">
      <c r="A77" s="36" t="s">
        <v>240</v>
      </c>
      <c r="B77" s="36" t="s">
        <v>79</v>
      </c>
      <c r="C77" s="31" t="s">
        <v>241</v>
      </c>
      <c r="D77" s="36" t="s">
        <v>277</v>
      </c>
      <c r="E77" s="12">
        <v>40</v>
      </c>
      <c r="F77" s="12">
        <v>150</v>
      </c>
      <c r="G77" s="12">
        <v>10</v>
      </c>
      <c r="H77" s="12">
        <v>300</v>
      </c>
      <c r="I77" s="12"/>
      <c r="J77" s="12"/>
      <c r="K77" s="12">
        <v>300</v>
      </c>
      <c r="L77" s="12">
        <v>300</v>
      </c>
      <c r="M77" s="12"/>
      <c r="N77" s="12"/>
      <c r="O77" s="12"/>
      <c r="P77" s="13"/>
      <c r="Q77" s="12">
        <f t="shared" si="12"/>
        <v>600</v>
      </c>
      <c r="R77" s="12">
        <f t="shared" si="13"/>
        <v>2</v>
      </c>
      <c r="S77" s="57"/>
      <c r="T77" s="15">
        <v>0.13</v>
      </c>
      <c r="U77" s="15">
        <f t="shared" si="14"/>
        <v>0.26</v>
      </c>
    </row>
    <row r="78" spans="1:23" x14ac:dyDescent="0.2">
      <c r="A78" s="11" t="s">
        <v>80</v>
      </c>
      <c r="B78" s="11" t="s">
        <v>81</v>
      </c>
      <c r="C78" s="11" t="s">
        <v>80</v>
      </c>
      <c r="D78" s="11" t="s">
        <v>275</v>
      </c>
      <c r="E78" s="12">
        <v>40</v>
      </c>
      <c r="F78" s="12">
        <v>200</v>
      </c>
      <c r="G78" s="12">
        <v>10</v>
      </c>
      <c r="H78" s="12">
        <v>150</v>
      </c>
      <c r="I78" s="12"/>
      <c r="J78" s="12"/>
      <c r="K78" s="12"/>
      <c r="L78" s="12"/>
      <c r="M78" s="12"/>
      <c r="N78" s="12"/>
      <c r="O78" s="12"/>
      <c r="P78" s="13"/>
      <c r="Q78" s="12">
        <f t="shared" si="12"/>
        <v>0</v>
      </c>
      <c r="R78" s="12">
        <f t="shared" si="13"/>
        <v>0</v>
      </c>
      <c r="S78" s="57"/>
      <c r="T78" s="15">
        <v>0.13</v>
      </c>
      <c r="U78" s="15">
        <f t="shared" si="14"/>
        <v>0</v>
      </c>
    </row>
    <row r="79" spans="1:23" x14ac:dyDescent="0.2">
      <c r="A79" s="11" t="s">
        <v>82</v>
      </c>
      <c r="B79" s="11" t="s">
        <v>83</v>
      </c>
      <c r="C79" s="11" t="s">
        <v>82</v>
      </c>
      <c r="D79" s="11" t="s">
        <v>275</v>
      </c>
      <c r="E79" s="12">
        <v>40</v>
      </c>
      <c r="F79" s="12">
        <v>300</v>
      </c>
      <c r="G79" s="12">
        <v>10</v>
      </c>
      <c r="H79" s="12">
        <v>150</v>
      </c>
      <c r="I79" s="12"/>
      <c r="J79" s="12">
        <v>300</v>
      </c>
      <c r="K79" s="12">
        <v>150</v>
      </c>
      <c r="L79" s="12">
        <v>150</v>
      </c>
      <c r="M79" s="12">
        <v>150</v>
      </c>
      <c r="N79" s="12">
        <v>150</v>
      </c>
      <c r="O79" s="12"/>
      <c r="P79" s="13"/>
      <c r="Q79" s="12">
        <f t="shared" si="12"/>
        <v>900</v>
      </c>
      <c r="R79" s="12">
        <f t="shared" si="13"/>
        <v>6</v>
      </c>
      <c r="S79" s="57"/>
      <c r="T79" s="15">
        <v>0.13</v>
      </c>
      <c r="U79" s="15">
        <f t="shared" si="14"/>
        <v>0.78</v>
      </c>
    </row>
    <row r="80" spans="1:23" x14ac:dyDescent="0.2">
      <c r="A80" s="36" t="s">
        <v>183</v>
      </c>
      <c r="B80" s="36" t="s">
        <v>83</v>
      </c>
      <c r="C80" s="36">
        <v>90447300</v>
      </c>
      <c r="D80" s="36" t="s">
        <v>277</v>
      </c>
      <c r="E80" s="12" t="s">
        <v>89</v>
      </c>
      <c r="F80" s="12">
        <v>300</v>
      </c>
      <c r="G80" s="12">
        <v>10</v>
      </c>
      <c r="H80" s="12">
        <v>150</v>
      </c>
      <c r="I80" s="12"/>
      <c r="J80" s="12">
        <v>450</v>
      </c>
      <c r="K80" s="12">
        <v>600</v>
      </c>
      <c r="L80" s="12">
        <v>600</v>
      </c>
      <c r="M80" s="12">
        <v>300</v>
      </c>
      <c r="N80" s="12">
        <v>150</v>
      </c>
      <c r="O80" s="12"/>
      <c r="P80" s="13"/>
      <c r="Q80" s="12">
        <f t="shared" si="12"/>
        <v>2100</v>
      </c>
      <c r="R80" s="12">
        <f t="shared" si="13"/>
        <v>14</v>
      </c>
      <c r="S80" s="57"/>
      <c r="T80" s="15">
        <v>0.13</v>
      </c>
      <c r="U80" s="15">
        <f t="shared" si="14"/>
        <v>1.82</v>
      </c>
    </row>
    <row r="81" spans="1:23" x14ac:dyDescent="0.2">
      <c r="A81" s="11" t="s">
        <v>84</v>
      </c>
      <c r="B81" s="11" t="s">
        <v>85</v>
      </c>
      <c r="C81" s="11" t="s">
        <v>84</v>
      </c>
      <c r="D81" s="11" t="s">
        <v>275</v>
      </c>
      <c r="E81" s="12">
        <v>40</v>
      </c>
      <c r="F81" s="12">
        <v>450</v>
      </c>
      <c r="G81" s="12">
        <v>10</v>
      </c>
      <c r="H81" s="12">
        <v>100</v>
      </c>
      <c r="I81" s="12"/>
      <c r="J81" s="12">
        <v>200</v>
      </c>
      <c r="K81" s="12">
        <v>100</v>
      </c>
      <c r="L81" s="12">
        <v>100</v>
      </c>
      <c r="M81" s="12">
        <v>100</v>
      </c>
      <c r="N81" s="12">
        <v>100</v>
      </c>
      <c r="O81" s="12"/>
      <c r="P81" s="13"/>
      <c r="Q81" s="12">
        <f t="shared" si="12"/>
        <v>600</v>
      </c>
      <c r="R81" s="12">
        <f t="shared" si="13"/>
        <v>6</v>
      </c>
      <c r="S81" s="57"/>
      <c r="T81" s="15">
        <v>0.13</v>
      </c>
      <c r="U81" s="15">
        <f t="shared" si="14"/>
        <v>0.78</v>
      </c>
    </row>
    <row r="82" spans="1:23" x14ac:dyDescent="0.2">
      <c r="A82" s="36" t="s">
        <v>184</v>
      </c>
      <c r="B82" s="36" t="s">
        <v>85</v>
      </c>
      <c r="C82" s="36">
        <v>90447400</v>
      </c>
      <c r="D82" s="36" t="s">
        <v>277</v>
      </c>
      <c r="E82" s="12" t="s">
        <v>89</v>
      </c>
      <c r="F82" s="12">
        <v>450</v>
      </c>
      <c r="G82" s="12">
        <v>10</v>
      </c>
      <c r="H82" s="12">
        <v>100</v>
      </c>
      <c r="I82" s="12"/>
      <c r="J82" s="12">
        <v>400</v>
      </c>
      <c r="K82" s="12">
        <v>300</v>
      </c>
      <c r="L82" s="12">
        <v>300</v>
      </c>
      <c r="M82" s="12">
        <v>200</v>
      </c>
      <c r="N82" s="12">
        <v>200</v>
      </c>
      <c r="O82" s="12"/>
      <c r="P82" s="13"/>
      <c r="Q82" s="12">
        <f t="shared" si="12"/>
        <v>1400</v>
      </c>
      <c r="R82" s="12">
        <f t="shared" si="13"/>
        <v>14</v>
      </c>
      <c r="S82" s="57"/>
      <c r="T82" s="15">
        <v>0.13</v>
      </c>
      <c r="U82" s="15">
        <f t="shared" si="14"/>
        <v>1.82</v>
      </c>
    </row>
    <row r="83" spans="1:23" x14ac:dyDescent="0.2">
      <c r="A83" s="11" t="s">
        <v>86</v>
      </c>
      <c r="B83" s="11" t="s">
        <v>87</v>
      </c>
      <c r="C83" s="11" t="s">
        <v>86</v>
      </c>
      <c r="D83" s="11" t="s">
        <v>275</v>
      </c>
      <c r="E83" s="12">
        <v>40</v>
      </c>
      <c r="F83" s="12">
        <v>600</v>
      </c>
      <c r="G83" s="12">
        <v>10</v>
      </c>
      <c r="H83" s="12">
        <v>50</v>
      </c>
      <c r="I83" s="12"/>
      <c r="J83" s="12"/>
      <c r="K83" s="12"/>
      <c r="L83" s="12"/>
      <c r="M83" s="12"/>
      <c r="N83" s="12"/>
      <c r="O83" s="12"/>
      <c r="P83" s="13"/>
      <c r="Q83" s="12">
        <f t="shared" si="12"/>
        <v>0</v>
      </c>
      <c r="R83" s="12">
        <f t="shared" si="13"/>
        <v>0</v>
      </c>
      <c r="S83" s="57"/>
      <c r="T83" s="15">
        <v>0.09</v>
      </c>
      <c r="U83" s="15">
        <f t="shared" si="14"/>
        <v>0</v>
      </c>
    </row>
    <row r="84" spans="1:23" x14ac:dyDescent="0.2">
      <c r="A84" s="36" t="s">
        <v>88</v>
      </c>
      <c r="B84" s="36" t="s">
        <v>87</v>
      </c>
      <c r="C84" s="36">
        <v>90447600</v>
      </c>
      <c r="D84" s="36" t="s">
        <v>277</v>
      </c>
      <c r="E84" s="12" t="s">
        <v>89</v>
      </c>
      <c r="F84" s="12">
        <v>600</v>
      </c>
      <c r="G84" s="12">
        <v>10</v>
      </c>
      <c r="H84" s="12">
        <v>50</v>
      </c>
      <c r="I84" s="12"/>
      <c r="J84" s="12"/>
      <c r="K84" s="12">
        <v>300</v>
      </c>
      <c r="L84" s="12">
        <v>300</v>
      </c>
      <c r="M84" s="12"/>
      <c r="N84" s="12"/>
      <c r="O84" s="12"/>
      <c r="P84" s="13"/>
      <c r="Q84" s="12">
        <f t="shared" si="12"/>
        <v>600</v>
      </c>
      <c r="R84" s="12">
        <f t="shared" si="13"/>
        <v>12</v>
      </c>
      <c r="S84" s="57"/>
      <c r="T84" s="15">
        <v>0.09</v>
      </c>
      <c r="U84" s="15">
        <f t="shared" si="14"/>
        <v>1.08</v>
      </c>
    </row>
    <row r="85" spans="1:23" x14ac:dyDescent="0.2">
      <c r="A85" s="11" t="s">
        <v>90</v>
      </c>
      <c r="B85" s="11" t="s">
        <v>91</v>
      </c>
      <c r="C85" s="11" t="s">
        <v>90</v>
      </c>
      <c r="D85" s="11" t="s">
        <v>275</v>
      </c>
      <c r="E85" s="12">
        <v>40</v>
      </c>
      <c r="F85" s="12">
        <v>750</v>
      </c>
      <c r="G85" s="12">
        <v>10</v>
      </c>
      <c r="H85" s="12">
        <v>50</v>
      </c>
      <c r="I85" s="12"/>
      <c r="J85" s="12"/>
      <c r="K85" s="12"/>
      <c r="L85" s="12"/>
      <c r="M85" s="12"/>
      <c r="N85" s="12"/>
      <c r="O85" s="12"/>
      <c r="P85" s="13"/>
      <c r="Q85" s="12">
        <f t="shared" si="12"/>
        <v>0</v>
      </c>
      <c r="R85" s="12">
        <f t="shared" si="13"/>
        <v>0</v>
      </c>
      <c r="S85" s="57"/>
      <c r="T85" s="15">
        <v>0.13</v>
      </c>
      <c r="U85" s="15">
        <f t="shared" si="14"/>
        <v>0</v>
      </c>
    </row>
    <row r="86" spans="1:23" x14ac:dyDescent="0.2">
      <c r="A86" s="11" t="s">
        <v>92</v>
      </c>
      <c r="B86" s="11" t="s">
        <v>93</v>
      </c>
      <c r="C86" s="11" t="s">
        <v>92</v>
      </c>
      <c r="D86" s="11" t="s">
        <v>275</v>
      </c>
      <c r="E86" s="12">
        <v>40</v>
      </c>
      <c r="F86" s="12">
        <v>900</v>
      </c>
      <c r="G86" s="12">
        <v>10</v>
      </c>
      <c r="H86" s="12">
        <v>50</v>
      </c>
      <c r="I86" s="12"/>
      <c r="J86" s="12">
        <v>100</v>
      </c>
      <c r="K86" s="12">
        <v>100</v>
      </c>
      <c r="L86" s="12">
        <v>100</v>
      </c>
      <c r="M86" s="12"/>
      <c r="N86" s="12">
        <v>100</v>
      </c>
      <c r="O86" s="12"/>
      <c r="P86" s="13"/>
      <c r="Q86" s="12">
        <f t="shared" si="12"/>
        <v>400</v>
      </c>
      <c r="R86" s="12">
        <f t="shared" si="13"/>
        <v>8</v>
      </c>
      <c r="S86" s="57"/>
      <c r="T86" s="15">
        <v>0.13</v>
      </c>
      <c r="U86" s="15">
        <f t="shared" si="14"/>
        <v>1.04</v>
      </c>
    </row>
    <row r="87" spans="1:23" x14ac:dyDescent="0.2">
      <c r="A87" s="36" t="s">
        <v>185</v>
      </c>
      <c r="B87" s="36" t="s">
        <v>93</v>
      </c>
      <c r="C87" s="36">
        <v>90447700</v>
      </c>
      <c r="D87" s="36" t="s">
        <v>277</v>
      </c>
      <c r="E87" s="12" t="s">
        <v>89</v>
      </c>
      <c r="F87" s="12">
        <v>900</v>
      </c>
      <c r="G87" s="12">
        <v>10</v>
      </c>
      <c r="H87" s="12">
        <v>50</v>
      </c>
      <c r="I87" s="12"/>
      <c r="J87" s="12">
        <v>300</v>
      </c>
      <c r="K87" s="12">
        <v>200</v>
      </c>
      <c r="L87" s="12">
        <v>200</v>
      </c>
      <c r="M87" s="12">
        <v>200</v>
      </c>
      <c r="N87" s="12">
        <v>200</v>
      </c>
      <c r="O87" s="12"/>
      <c r="P87" s="13"/>
      <c r="Q87" s="12">
        <f t="shared" si="12"/>
        <v>1100</v>
      </c>
      <c r="R87" s="12">
        <f t="shared" si="13"/>
        <v>22</v>
      </c>
      <c r="S87" s="57"/>
      <c r="T87" s="15">
        <v>0.13</v>
      </c>
      <c r="U87" s="15">
        <f t="shared" si="14"/>
        <v>2.8600000000000003</v>
      </c>
    </row>
    <row r="88" spans="1:23" x14ac:dyDescent="0.2">
      <c r="A88" s="11" t="s">
        <v>94</v>
      </c>
      <c r="B88" s="11" t="s">
        <v>95</v>
      </c>
      <c r="C88" s="11" t="s">
        <v>94</v>
      </c>
      <c r="D88" s="11" t="s">
        <v>275</v>
      </c>
      <c r="E88" s="12">
        <v>40</v>
      </c>
      <c r="F88" s="12">
        <v>1200</v>
      </c>
      <c r="G88" s="12">
        <v>5</v>
      </c>
      <c r="H88" s="12">
        <v>25</v>
      </c>
      <c r="I88" s="12">
        <v>50</v>
      </c>
      <c r="J88" s="12"/>
      <c r="K88" s="12"/>
      <c r="L88" s="12"/>
      <c r="M88" s="12"/>
      <c r="N88" s="12">
        <v>200</v>
      </c>
      <c r="O88" s="12"/>
      <c r="P88" s="13"/>
      <c r="Q88" s="12">
        <f t="shared" si="12"/>
        <v>250</v>
      </c>
      <c r="R88" s="12">
        <f t="shared" si="13"/>
        <v>10</v>
      </c>
      <c r="S88" s="57"/>
      <c r="T88" s="15">
        <v>0.08</v>
      </c>
      <c r="U88" s="15">
        <f t="shared" si="14"/>
        <v>0.8</v>
      </c>
    </row>
    <row r="89" spans="1:23" x14ac:dyDescent="0.2">
      <c r="A89" s="36" t="s">
        <v>376</v>
      </c>
      <c r="B89" s="36" t="s">
        <v>377</v>
      </c>
      <c r="C89" s="31" t="s">
        <v>378</v>
      </c>
      <c r="D89" s="36" t="s">
        <v>277</v>
      </c>
      <c r="E89" s="12">
        <v>40</v>
      </c>
      <c r="F89" s="12">
        <v>1800</v>
      </c>
      <c r="G89" s="12">
        <v>5</v>
      </c>
      <c r="H89" s="12">
        <v>20</v>
      </c>
      <c r="I89" s="12"/>
      <c r="J89" s="12"/>
      <c r="K89" s="12">
        <v>60</v>
      </c>
      <c r="L89" s="12"/>
      <c r="M89" s="12"/>
      <c r="N89" s="12"/>
      <c r="O89" s="12"/>
      <c r="P89" s="13"/>
      <c r="Q89" s="12">
        <f t="shared" si="12"/>
        <v>60</v>
      </c>
      <c r="R89" s="12">
        <f t="shared" si="13"/>
        <v>3</v>
      </c>
      <c r="S89" s="57"/>
      <c r="T89" s="15">
        <v>0.08</v>
      </c>
      <c r="U89" s="15">
        <f t="shared" si="14"/>
        <v>0.24</v>
      </c>
    </row>
    <row r="90" spans="1:23" x14ac:dyDescent="0.2">
      <c r="A90" s="11" t="s">
        <v>220</v>
      </c>
      <c r="B90" s="11" t="s">
        <v>221</v>
      </c>
      <c r="C90" s="11" t="s">
        <v>220</v>
      </c>
      <c r="D90" s="11" t="s">
        <v>275</v>
      </c>
      <c r="E90" s="12">
        <v>40</v>
      </c>
      <c r="F90" s="12">
        <v>2000</v>
      </c>
      <c r="G90" s="12">
        <v>5</v>
      </c>
      <c r="H90" s="12">
        <v>25</v>
      </c>
      <c r="I90" s="12"/>
      <c r="J90" s="12"/>
      <c r="K90" s="12"/>
      <c r="L90" s="12"/>
      <c r="M90" s="12"/>
      <c r="N90" s="12"/>
      <c r="O90" s="12"/>
      <c r="P90" s="13"/>
      <c r="Q90" s="12">
        <f t="shared" si="12"/>
        <v>0</v>
      </c>
      <c r="R90" s="12">
        <f t="shared" si="13"/>
        <v>0</v>
      </c>
      <c r="S90" s="57"/>
      <c r="T90" s="15">
        <v>0.08</v>
      </c>
      <c r="U90" s="15">
        <f t="shared" si="14"/>
        <v>0</v>
      </c>
      <c r="V90" s="43"/>
    </row>
    <row r="91" spans="1:23" x14ac:dyDescent="0.2">
      <c r="A91" s="8" t="s">
        <v>96</v>
      </c>
      <c r="B91" s="8"/>
      <c r="C91" s="8"/>
      <c r="D91" s="8"/>
      <c r="E91" s="20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8"/>
      <c r="Q91" s="12"/>
      <c r="R91" s="12"/>
      <c r="S91" s="57"/>
      <c r="T91" s="12"/>
      <c r="U91" s="15"/>
    </row>
    <row r="92" spans="1:23" x14ac:dyDescent="0.2">
      <c r="A92" s="11" t="s">
        <v>299</v>
      </c>
      <c r="B92" s="11" t="s">
        <v>300</v>
      </c>
      <c r="C92" s="11" t="s">
        <v>299</v>
      </c>
      <c r="D92" s="11" t="s">
        <v>275</v>
      </c>
      <c r="E92" s="12">
        <v>50</v>
      </c>
      <c r="F92" s="12">
        <v>100</v>
      </c>
      <c r="G92" s="12">
        <v>10</v>
      </c>
      <c r="H92" s="12">
        <v>150</v>
      </c>
      <c r="I92" s="12"/>
      <c r="J92" s="12"/>
      <c r="K92" s="12"/>
      <c r="L92" s="12"/>
      <c r="M92" s="12"/>
      <c r="N92" s="12"/>
      <c r="O92" s="12"/>
      <c r="P92" s="13"/>
      <c r="Q92" s="12">
        <f t="shared" ref="Q92:Q108" si="15">SUM(I92:P92)</f>
        <v>0</v>
      </c>
      <c r="R92" s="12">
        <f t="shared" ref="R92:R108" si="16">$Q92/$H92</f>
        <v>0</v>
      </c>
      <c r="S92" s="57"/>
      <c r="T92" s="15">
        <v>0.1</v>
      </c>
      <c r="U92" s="15">
        <f t="shared" ref="U92:U108" si="17">$R92*$T92</f>
        <v>0</v>
      </c>
      <c r="V92" s="43">
        <f>SUM(U92:U108)</f>
        <v>22.54</v>
      </c>
      <c r="W92" s="3">
        <f>V92*100/$V$144</f>
        <v>24.752910169119257</v>
      </c>
    </row>
    <row r="93" spans="1:23" x14ac:dyDescent="0.2">
      <c r="A93" s="11" t="s">
        <v>97</v>
      </c>
      <c r="B93" s="11" t="s">
        <v>98</v>
      </c>
      <c r="C93" s="11" t="s">
        <v>97</v>
      </c>
      <c r="D93" s="11" t="s">
        <v>275</v>
      </c>
      <c r="E93" s="12">
        <v>50</v>
      </c>
      <c r="F93" s="12">
        <v>150</v>
      </c>
      <c r="G93" s="12">
        <v>10</v>
      </c>
      <c r="H93" s="12">
        <v>150</v>
      </c>
      <c r="I93" s="12"/>
      <c r="J93" s="12">
        <v>150</v>
      </c>
      <c r="K93" s="12">
        <v>150</v>
      </c>
      <c r="L93" s="12">
        <v>150</v>
      </c>
      <c r="M93" s="12"/>
      <c r="N93" s="12">
        <v>150</v>
      </c>
      <c r="O93" s="12"/>
      <c r="P93" s="13"/>
      <c r="Q93" s="12">
        <f t="shared" si="15"/>
        <v>600</v>
      </c>
      <c r="R93" s="12">
        <f t="shared" si="16"/>
        <v>4</v>
      </c>
      <c r="S93" s="57"/>
      <c r="T93" s="15">
        <v>0.1</v>
      </c>
      <c r="U93" s="15">
        <f t="shared" si="17"/>
        <v>0.4</v>
      </c>
    </row>
    <row r="94" spans="1:23" x14ac:dyDescent="0.2">
      <c r="A94" s="36" t="s">
        <v>235</v>
      </c>
      <c r="B94" s="36" t="s">
        <v>98</v>
      </c>
      <c r="C94" s="36">
        <v>90448200</v>
      </c>
      <c r="D94" s="36" t="s">
        <v>277</v>
      </c>
      <c r="E94" s="12" t="s">
        <v>102</v>
      </c>
      <c r="F94" s="12">
        <v>150</v>
      </c>
      <c r="G94" s="12">
        <v>10</v>
      </c>
      <c r="H94" s="12">
        <v>150</v>
      </c>
      <c r="I94" s="12"/>
      <c r="J94" s="12">
        <v>450</v>
      </c>
      <c r="K94" s="12">
        <v>300</v>
      </c>
      <c r="L94" s="12">
        <v>300</v>
      </c>
      <c r="M94" s="12"/>
      <c r="N94" s="12">
        <v>300</v>
      </c>
      <c r="O94" s="12"/>
      <c r="P94" s="13"/>
      <c r="Q94" s="12">
        <f t="shared" si="15"/>
        <v>1350</v>
      </c>
      <c r="R94" s="12">
        <f t="shared" si="16"/>
        <v>9</v>
      </c>
      <c r="S94" s="57"/>
      <c r="T94" s="15">
        <v>0.1</v>
      </c>
      <c r="U94" s="15">
        <f t="shared" si="17"/>
        <v>0.9</v>
      </c>
    </row>
    <row r="95" spans="1:23" x14ac:dyDescent="0.2">
      <c r="A95" s="11" t="s">
        <v>224</v>
      </c>
      <c r="B95" s="11" t="s">
        <v>225</v>
      </c>
      <c r="C95" s="11" t="s">
        <v>224</v>
      </c>
      <c r="D95" s="11" t="s">
        <v>275</v>
      </c>
      <c r="E95" s="12">
        <v>50</v>
      </c>
      <c r="F95" s="12">
        <v>200</v>
      </c>
      <c r="G95" s="12">
        <v>10</v>
      </c>
      <c r="H95" s="12">
        <v>150</v>
      </c>
      <c r="I95" s="12"/>
      <c r="J95" s="12">
        <v>150</v>
      </c>
      <c r="K95" s="12">
        <v>150</v>
      </c>
      <c r="L95" s="12">
        <v>150</v>
      </c>
      <c r="M95" s="12"/>
      <c r="N95" s="12">
        <v>150</v>
      </c>
      <c r="O95" s="12"/>
      <c r="P95" s="13"/>
      <c r="Q95" s="12">
        <f t="shared" si="15"/>
        <v>600</v>
      </c>
      <c r="R95" s="12">
        <f t="shared" si="16"/>
        <v>4</v>
      </c>
      <c r="S95" s="57"/>
      <c r="T95" s="15">
        <v>0.06</v>
      </c>
      <c r="U95" s="15">
        <f t="shared" si="17"/>
        <v>0.24</v>
      </c>
    </row>
    <row r="96" spans="1:23" x14ac:dyDescent="0.2">
      <c r="A96" s="11" t="s">
        <v>99</v>
      </c>
      <c r="B96" s="11" t="s">
        <v>100</v>
      </c>
      <c r="C96" s="11" t="s">
        <v>99</v>
      </c>
      <c r="D96" s="11" t="s">
        <v>275</v>
      </c>
      <c r="E96" s="12">
        <v>50</v>
      </c>
      <c r="F96" s="12">
        <v>300</v>
      </c>
      <c r="G96" s="12">
        <v>10</v>
      </c>
      <c r="H96" s="12">
        <v>75</v>
      </c>
      <c r="I96" s="12"/>
      <c r="J96" s="12">
        <v>150</v>
      </c>
      <c r="K96" s="12">
        <v>150</v>
      </c>
      <c r="L96" s="12">
        <v>150</v>
      </c>
      <c r="M96" s="12">
        <v>150</v>
      </c>
      <c r="N96" s="12">
        <v>150</v>
      </c>
      <c r="O96" s="12"/>
      <c r="P96" s="13"/>
      <c r="Q96" s="12">
        <f t="shared" si="15"/>
        <v>750</v>
      </c>
      <c r="R96" s="12">
        <f t="shared" si="16"/>
        <v>10</v>
      </c>
      <c r="S96" s="57"/>
      <c r="T96" s="15">
        <v>0.1</v>
      </c>
      <c r="U96" s="15">
        <f t="shared" si="17"/>
        <v>1</v>
      </c>
    </row>
    <row r="97" spans="1:23" x14ac:dyDescent="0.2">
      <c r="A97" s="36" t="s">
        <v>101</v>
      </c>
      <c r="B97" s="36" t="s">
        <v>100</v>
      </c>
      <c r="C97" s="36">
        <v>90448300</v>
      </c>
      <c r="D97" s="36" t="s">
        <v>277</v>
      </c>
      <c r="E97" s="12" t="s">
        <v>102</v>
      </c>
      <c r="F97" s="12">
        <v>300</v>
      </c>
      <c r="G97" s="12">
        <v>10</v>
      </c>
      <c r="H97" s="12">
        <v>75</v>
      </c>
      <c r="I97" s="12"/>
      <c r="J97" s="12">
        <v>600</v>
      </c>
      <c r="K97" s="12">
        <v>450</v>
      </c>
      <c r="L97" s="12">
        <v>300</v>
      </c>
      <c r="M97" s="12">
        <v>300</v>
      </c>
      <c r="N97" s="12">
        <v>300</v>
      </c>
      <c r="O97" s="12">
        <v>600</v>
      </c>
      <c r="P97" s="13"/>
      <c r="Q97" s="12">
        <f t="shared" si="15"/>
        <v>2550</v>
      </c>
      <c r="R97" s="12">
        <f t="shared" si="16"/>
        <v>34</v>
      </c>
      <c r="S97" s="57"/>
      <c r="T97" s="15">
        <v>0.1</v>
      </c>
      <c r="U97" s="15">
        <f t="shared" si="17"/>
        <v>3.4000000000000004</v>
      </c>
    </row>
    <row r="98" spans="1:23" x14ac:dyDescent="0.2">
      <c r="A98" s="11" t="s">
        <v>103</v>
      </c>
      <c r="B98" s="11" t="s">
        <v>104</v>
      </c>
      <c r="C98" s="11" t="s">
        <v>103</v>
      </c>
      <c r="D98" s="11" t="s">
        <v>275</v>
      </c>
      <c r="E98" s="12">
        <v>50</v>
      </c>
      <c r="F98" s="12">
        <v>450</v>
      </c>
      <c r="G98" s="12">
        <v>10</v>
      </c>
      <c r="H98" s="12">
        <v>50</v>
      </c>
      <c r="I98" s="12"/>
      <c r="J98" s="12">
        <v>100</v>
      </c>
      <c r="K98" s="12">
        <v>100</v>
      </c>
      <c r="L98" s="12">
        <v>100</v>
      </c>
      <c r="M98" s="12">
        <v>100</v>
      </c>
      <c r="N98" s="12"/>
      <c r="O98" s="12"/>
      <c r="P98" s="13"/>
      <c r="Q98" s="12">
        <f t="shared" si="15"/>
        <v>400</v>
      </c>
      <c r="R98" s="12">
        <f t="shared" si="16"/>
        <v>8</v>
      </c>
      <c r="S98" s="57"/>
      <c r="T98" s="15">
        <v>0.1</v>
      </c>
      <c r="U98" s="15">
        <f t="shared" si="17"/>
        <v>0.8</v>
      </c>
    </row>
    <row r="99" spans="1:23" x14ac:dyDescent="0.2">
      <c r="A99" s="36" t="s">
        <v>186</v>
      </c>
      <c r="B99" s="36" t="s">
        <v>104</v>
      </c>
      <c r="C99" s="36">
        <v>90448400</v>
      </c>
      <c r="D99" s="36" t="s">
        <v>277</v>
      </c>
      <c r="E99" s="12" t="s">
        <v>102</v>
      </c>
      <c r="F99" s="12">
        <v>450</v>
      </c>
      <c r="G99" s="12">
        <v>10</v>
      </c>
      <c r="H99" s="12">
        <v>50</v>
      </c>
      <c r="I99" s="12"/>
      <c r="J99" s="12">
        <v>400</v>
      </c>
      <c r="K99" s="12">
        <v>200</v>
      </c>
      <c r="L99" s="12"/>
      <c r="M99" s="12"/>
      <c r="N99" s="12">
        <v>200</v>
      </c>
      <c r="O99" s="12"/>
      <c r="P99" s="13"/>
      <c r="Q99" s="12">
        <f t="shared" si="15"/>
        <v>800</v>
      </c>
      <c r="R99" s="12">
        <f t="shared" si="16"/>
        <v>16</v>
      </c>
      <c r="S99" s="57"/>
      <c r="T99" s="15">
        <v>0.1</v>
      </c>
      <c r="U99" s="15">
        <f t="shared" si="17"/>
        <v>1.6</v>
      </c>
    </row>
    <row r="100" spans="1:23" x14ac:dyDescent="0.2">
      <c r="A100" s="11" t="s">
        <v>105</v>
      </c>
      <c r="B100" s="11" t="s">
        <v>106</v>
      </c>
      <c r="C100" s="11" t="s">
        <v>105</v>
      </c>
      <c r="D100" s="11" t="s">
        <v>275</v>
      </c>
      <c r="E100" s="12">
        <v>50</v>
      </c>
      <c r="F100" s="12">
        <v>600</v>
      </c>
      <c r="G100" s="12">
        <v>10</v>
      </c>
      <c r="H100" s="12">
        <v>50</v>
      </c>
      <c r="I100" s="12"/>
      <c r="J100" s="12">
        <v>200</v>
      </c>
      <c r="K100" s="12">
        <v>100</v>
      </c>
      <c r="L100" s="12"/>
      <c r="M100" s="12"/>
      <c r="N100" s="12"/>
      <c r="O100" s="12"/>
      <c r="P100" s="13"/>
      <c r="Q100" s="12">
        <f t="shared" si="15"/>
        <v>300</v>
      </c>
      <c r="R100" s="12">
        <f t="shared" si="16"/>
        <v>6</v>
      </c>
      <c r="S100" s="57"/>
      <c r="T100" s="15">
        <v>0.13</v>
      </c>
      <c r="U100" s="15">
        <f t="shared" si="17"/>
        <v>0.78</v>
      </c>
    </row>
    <row r="101" spans="1:23" x14ac:dyDescent="0.2">
      <c r="A101" s="36" t="s">
        <v>107</v>
      </c>
      <c r="B101" s="36" t="s">
        <v>106</v>
      </c>
      <c r="C101" s="36">
        <v>90448600</v>
      </c>
      <c r="D101" s="36" t="s">
        <v>277</v>
      </c>
      <c r="E101" s="12" t="s">
        <v>102</v>
      </c>
      <c r="F101" s="12">
        <v>600</v>
      </c>
      <c r="G101" s="12">
        <v>10</v>
      </c>
      <c r="H101" s="12">
        <v>50</v>
      </c>
      <c r="I101" s="12"/>
      <c r="J101" s="12">
        <v>500</v>
      </c>
      <c r="K101" s="12">
        <v>200</v>
      </c>
      <c r="L101" s="12">
        <v>500</v>
      </c>
      <c r="M101" s="12">
        <v>500</v>
      </c>
      <c r="N101" s="12">
        <v>300</v>
      </c>
      <c r="O101" s="12"/>
      <c r="P101" s="13"/>
      <c r="Q101" s="12">
        <f t="shared" si="15"/>
        <v>2000</v>
      </c>
      <c r="R101" s="12">
        <f t="shared" si="16"/>
        <v>40</v>
      </c>
      <c r="S101" s="57"/>
      <c r="T101" s="15">
        <v>0.13</v>
      </c>
      <c r="U101" s="15">
        <f t="shared" si="17"/>
        <v>5.2</v>
      </c>
    </row>
    <row r="102" spans="1:23" x14ac:dyDescent="0.2">
      <c r="A102" s="36" t="s">
        <v>266</v>
      </c>
      <c r="B102" s="36" t="s">
        <v>267</v>
      </c>
      <c r="C102" s="36">
        <v>90448605</v>
      </c>
      <c r="D102" s="36" t="s">
        <v>277</v>
      </c>
      <c r="E102" s="12" t="s">
        <v>102</v>
      </c>
      <c r="F102" s="12">
        <v>700</v>
      </c>
      <c r="G102" s="12">
        <v>5</v>
      </c>
      <c r="H102" s="12">
        <v>25</v>
      </c>
      <c r="I102" s="12"/>
      <c r="J102" s="12"/>
      <c r="K102" s="12"/>
      <c r="L102" s="12"/>
      <c r="M102" s="12"/>
      <c r="N102" s="12"/>
      <c r="O102" s="12"/>
      <c r="P102" s="13"/>
      <c r="Q102" s="12">
        <f t="shared" si="15"/>
        <v>0</v>
      </c>
      <c r="R102" s="12">
        <f t="shared" si="16"/>
        <v>0</v>
      </c>
      <c r="S102" s="57"/>
      <c r="T102" s="15">
        <v>0.1</v>
      </c>
      <c r="U102" s="15">
        <f t="shared" si="17"/>
        <v>0</v>
      </c>
    </row>
    <row r="103" spans="1:23" x14ac:dyDescent="0.2">
      <c r="A103" s="11" t="s">
        <v>202</v>
      </c>
      <c r="B103" s="11" t="s">
        <v>203</v>
      </c>
      <c r="C103" s="11" t="s">
        <v>202</v>
      </c>
      <c r="D103" s="11" t="s">
        <v>275</v>
      </c>
      <c r="E103" s="12">
        <v>50</v>
      </c>
      <c r="F103" s="12">
        <v>750</v>
      </c>
      <c r="G103" s="12">
        <v>5</v>
      </c>
      <c r="H103" s="12">
        <v>25</v>
      </c>
      <c r="I103" s="12"/>
      <c r="J103" s="12">
        <v>200</v>
      </c>
      <c r="K103" s="12">
        <v>200</v>
      </c>
      <c r="L103" s="12">
        <v>200</v>
      </c>
      <c r="M103" s="12"/>
      <c r="N103" s="12"/>
      <c r="O103" s="12"/>
      <c r="P103" s="13"/>
      <c r="Q103" s="12">
        <f t="shared" si="15"/>
        <v>600</v>
      </c>
      <c r="R103" s="12">
        <f t="shared" si="16"/>
        <v>24</v>
      </c>
      <c r="S103" s="57"/>
      <c r="T103" s="15">
        <v>0.1</v>
      </c>
      <c r="U103" s="15">
        <f t="shared" si="17"/>
        <v>2.4000000000000004</v>
      </c>
    </row>
    <row r="104" spans="1:23" x14ac:dyDescent="0.2">
      <c r="A104" s="11" t="s">
        <v>108</v>
      </c>
      <c r="B104" s="11" t="s">
        <v>109</v>
      </c>
      <c r="C104" s="11" t="s">
        <v>108</v>
      </c>
      <c r="D104" s="11" t="s">
        <v>275</v>
      </c>
      <c r="E104" s="12">
        <v>50</v>
      </c>
      <c r="F104" s="12">
        <v>900</v>
      </c>
      <c r="G104" s="12">
        <v>5</v>
      </c>
      <c r="H104" s="12">
        <v>25</v>
      </c>
      <c r="I104" s="12"/>
      <c r="J104" s="12">
        <v>100</v>
      </c>
      <c r="K104" s="12">
        <v>100</v>
      </c>
      <c r="L104" s="12">
        <v>100</v>
      </c>
      <c r="M104" s="12"/>
      <c r="N104" s="12"/>
      <c r="O104" s="12"/>
      <c r="P104" s="13"/>
      <c r="Q104" s="12">
        <f t="shared" si="15"/>
        <v>300</v>
      </c>
      <c r="R104" s="12">
        <f t="shared" si="16"/>
        <v>12</v>
      </c>
      <c r="S104" s="57"/>
      <c r="T104" s="15">
        <v>0.1</v>
      </c>
      <c r="U104" s="15">
        <f t="shared" si="17"/>
        <v>1.2000000000000002</v>
      </c>
    </row>
    <row r="105" spans="1:23" x14ac:dyDescent="0.2">
      <c r="A105" s="36" t="s">
        <v>187</v>
      </c>
      <c r="B105" s="36" t="s">
        <v>109</v>
      </c>
      <c r="C105" s="36">
        <v>90448700</v>
      </c>
      <c r="D105" s="36" t="s">
        <v>277</v>
      </c>
      <c r="E105" s="12" t="s">
        <v>102</v>
      </c>
      <c r="F105" s="12">
        <v>900</v>
      </c>
      <c r="G105" s="12">
        <v>5</v>
      </c>
      <c r="H105" s="12">
        <v>25</v>
      </c>
      <c r="I105" s="12"/>
      <c r="J105" s="12">
        <v>200</v>
      </c>
      <c r="K105" s="12">
        <v>300</v>
      </c>
      <c r="L105" s="12">
        <v>200</v>
      </c>
      <c r="M105" s="12"/>
      <c r="N105" s="12"/>
      <c r="O105" s="12"/>
      <c r="P105" s="13"/>
      <c r="Q105" s="12">
        <f t="shared" si="15"/>
        <v>700</v>
      </c>
      <c r="R105" s="12">
        <f t="shared" si="16"/>
        <v>28</v>
      </c>
      <c r="S105" s="57"/>
      <c r="T105" s="15">
        <v>0.1</v>
      </c>
      <c r="U105" s="15">
        <f t="shared" si="17"/>
        <v>2.8000000000000003</v>
      </c>
    </row>
    <row r="106" spans="1:23" x14ac:dyDescent="0.2">
      <c r="A106" s="11" t="s">
        <v>110</v>
      </c>
      <c r="B106" s="11" t="s">
        <v>111</v>
      </c>
      <c r="C106" s="11" t="s">
        <v>110</v>
      </c>
      <c r="D106" s="11" t="s">
        <v>275</v>
      </c>
      <c r="E106" s="12">
        <v>50</v>
      </c>
      <c r="F106" s="12">
        <v>1200</v>
      </c>
      <c r="G106" s="12">
        <v>5</v>
      </c>
      <c r="H106" s="12">
        <v>25</v>
      </c>
      <c r="I106" s="12"/>
      <c r="J106" s="12"/>
      <c r="K106" s="12"/>
      <c r="L106" s="12"/>
      <c r="M106" s="12"/>
      <c r="N106" s="12"/>
      <c r="O106" s="12"/>
      <c r="P106" s="13"/>
      <c r="Q106" s="12">
        <f t="shared" si="15"/>
        <v>0</v>
      </c>
      <c r="R106" s="12">
        <f t="shared" si="16"/>
        <v>0</v>
      </c>
      <c r="S106" s="57"/>
      <c r="T106" s="15">
        <v>0.13</v>
      </c>
      <c r="U106" s="15">
        <f t="shared" si="17"/>
        <v>0</v>
      </c>
    </row>
    <row r="107" spans="1:23" x14ac:dyDescent="0.2">
      <c r="A107" s="36" t="s">
        <v>204</v>
      </c>
      <c r="B107" s="36" t="s">
        <v>111</v>
      </c>
      <c r="C107" s="31" t="s">
        <v>205</v>
      </c>
      <c r="D107" s="36" t="s">
        <v>277</v>
      </c>
      <c r="E107" s="12">
        <v>50</v>
      </c>
      <c r="F107" s="12">
        <v>1200</v>
      </c>
      <c r="G107" s="12">
        <v>5</v>
      </c>
      <c r="H107" s="12">
        <v>25</v>
      </c>
      <c r="I107" s="12"/>
      <c r="J107" s="12">
        <v>100</v>
      </c>
      <c r="K107" s="12">
        <v>100</v>
      </c>
      <c r="L107" s="12">
        <v>100</v>
      </c>
      <c r="M107" s="12"/>
      <c r="N107" s="12"/>
      <c r="O107" s="12"/>
      <c r="P107" s="13"/>
      <c r="Q107" s="12">
        <f t="shared" si="15"/>
        <v>300</v>
      </c>
      <c r="R107" s="12">
        <f t="shared" si="16"/>
        <v>12</v>
      </c>
      <c r="S107" s="57"/>
      <c r="T107" s="15">
        <v>0.13</v>
      </c>
      <c r="U107" s="15">
        <f t="shared" si="17"/>
        <v>1.56</v>
      </c>
    </row>
    <row r="108" spans="1:23" x14ac:dyDescent="0.2">
      <c r="A108" s="36" t="s">
        <v>268</v>
      </c>
      <c r="B108" s="36" t="s">
        <v>269</v>
      </c>
      <c r="C108" s="31" t="s">
        <v>270</v>
      </c>
      <c r="D108" s="36" t="s">
        <v>277</v>
      </c>
      <c r="E108" s="12">
        <v>50</v>
      </c>
      <c r="F108" s="12">
        <v>2400</v>
      </c>
      <c r="G108" s="12">
        <v>5</v>
      </c>
      <c r="H108" s="12">
        <v>25</v>
      </c>
      <c r="I108" s="12"/>
      <c r="J108" s="12">
        <v>50</v>
      </c>
      <c r="K108" s="12"/>
      <c r="L108" s="12"/>
      <c r="M108" s="12"/>
      <c r="N108" s="12"/>
      <c r="O108" s="12"/>
      <c r="P108" s="13"/>
      <c r="Q108" s="12">
        <f t="shared" si="15"/>
        <v>50</v>
      </c>
      <c r="R108" s="12">
        <f t="shared" si="16"/>
        <v>2</v>
      </c>
      <c r="S108" s="57"/>
      <c r="T108" s="15">
        <v>0.13</v>
      </c>
      <c r="U108" s="15">
        <f t="shared" si="17"/>
        <v>0.26</v>
      </c>
      <c r="V108" s="43"/>
    </row>
    <row r="109" spans="1:23" x14ac:dyDescent="0.2">
      <c r="A109" s="307" t="s">
        <v>112</v>
      </c>
      <c r="B109" s="307"/>
      <c r="C109" s="8"/>
      <c r="D109" s="8"/>
      <c r="E109" s="8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36"/>
      <c r="Q109" s="12"/>
      <c r="R109" s="12"/>
      <c r="S109" s="57"/>
      <c r="T109" s="12"/>
      <c r="U109" s="15"/>
    </row>
    <row r="110" spans="1:23" x14ac:dyDescent="0.2">
      <c r="A110" s="11" t="s">
        <v>216</v>
      </c>
      <c r="B110" s="11" t="s">
        <v>217</v>
      </c>
      <c r="C110" s="11" t="s">
        <v>216</v>
      </c>
      <c r="D110" s="11" t="s">
        <v>275</v>
      </c>
      <c r="E110" s="12">
        <v>20</v>
      </c>
      <c r="F110" s="12">
        <v>150</v>
      </c>
      <c r="G110" s="12">
        <v>10</v>
      </c>
      <c r="H110" s="12">
        <v>400</v>
      </c>
      <c r="I110" s="12"/>
      <c r="J110" s="12"/>
      <c r="K110" s="12"/>
      <c r="L110" s="12"/>
      <c r="M110" s="12"/>
      <c r="N110" s="12"/>
      <c r="O110" s="12"/>
      <c r="P110" s="36"/>
      <c r="Q110" s="12">
        <f t="shared" ref="Q110:Q143" si="18">SUM(I110:P110)</f>
        <v>0</v>
      </c>
      <c r="R110" s="12">
        <f t="shared" ref="R110:R143" si="19">$Q110/$H110</f>
        <v>0</v>
      </c>
      <c r="S110" s="57"/>
      <c r="T110" s="12">
        <v>0.06</v>
      </c>
      <c r="U110" s="15">
        <f t="shared" ref="U110:U143" si="20">$R110*$T110</f>
        <v>0</v>
      </c>
      <c r="V110" s="43">
        <f>SUM(U110:U125)</f>
        <v>0.18</v>
      </c>
      <c r="W110" s="3">
        <f>V110*100/$V$144</f>
        <v>0.19767186470459033</v>
      </c>
    </row>
    <row r="111" spans="1:23" x14ac:dyDescent="0.2">
      <c r="A111" s="36" t="s">
        <v>226</v>
      </c>
      <c r="B111" s="36" t="s">
        <v>217</v>
      </c>
      <c r="C111" s="36">
        <v>90444200</v>
      </c>
      <c r="D111" s="36" t="s">
        <v>277</v>
      </c>
      <c r="E111" s="12">
        <v>20</v>
      </c>
      <c r="F111" s="12">
        <v>150</v>
      </c>
      <c r="G111" s="12">
        <v>10</v>
      </c>
      <c r="H111" s="12">
        <v>400</v>
      </c>
      <c r="I111" s="12"/>
      <c r="J111" s="12"/>
      <c r="K111" s="12"/>
      <c r="L111" s="12"/>
      <c r="M111" s="12"/>
      <c r="N111" s="12"/>
      <c r="O111" s="12"/>
      <c r="P111" s="36"/>
      <c r="Q111" s="12">
        <f t="shared" si="18"/>
        <v>0</v>
      </c>
      <c r="R111" s="12">
        <f t="shared" si="19"/>
        <v>0</v>
      </c>
      <c r="S111" s="57"/>
      <c r="T111" s="12">
        <v>0.06</v>
      </c>
      <c r="U111" s="15">
        <f t="shared" si="20"/>
        <v>0</v>
      </c>
    </row>
    <row r="112" spans="1:23" x14ac:dyDescent="0.2">
      <c r="A112" s="11" t="s">
        <v>191</v>
      </c>
      <c r="B112" s="11" t="s">
        <v>192</v>
      </c>
      <c r="C112" s="11" t="s">
        <v>191</v>
      </c>
      <c r="D112" s="11" t="s">
        <v>275</v>
      </c>
      <c r="E112" s="12">
        <v>20</v>
      </c>
      <c r="F112" s="12">
        <v>200</v>
      </c>
      <c r="G112" s="12">
        <v>10</v>
      </c>
      <c r="H112" s="12">
        <v>300</v>
      </c>
      <c r="I112" s="12"/>
      <c r="J112" s="12"/>
      <c r="K112" s="12"/>
      <c r="L112" s="12"/>
      <c r="M112" s="12"/>
      <c r="N112" s="12"/>
      <c r="O112" s="12"/>
      <c r="P112" s="36"/>
      <c r="Q112" s="12">
        <f t="shared" si="18"/>
        <v>0</v>
      </c>
      <c r="R112" s="12">
        <f t="shared" si="19"/>
        <v>0</v>
      </c>
      <c r="S112" s="57"/>
      <c r="T112" s="12">
        <v>0.06</v>
      </c>
      <c r="U112" s="15">
        <f t="shared" si="20"/>
        <v>0</v>
      </c>
    </row>
    <row r="113" spans="1:23" x14ac:dyDescent="0.2">
      <c r="A113" s="11" t="s">
        <v>160</v>
      </c>
      <c r="B113" s="11" t="s">
        <v>161</v>
      </c>
      <c r="C113" s="11" t="s">
        <v>160</v>
      </c>
      <c r="D113" s="11" t="s">
        <v>275</v>
      </c>
      <c r="E113" s="12">
        <v>20</v>
      </c>
      <c r="F113" s="12">
        <v>300</v>
      </c>
      <c r="G113" s="12">
        <v>10</v>
      </c>
      <c r="H113" s="12">
        <v>200</v>
      </c>
      <c r="I113" s="12"/>
      <c r="J113" s="12">
        <v>200</v>
      </c>
      <c r="K113" s="12"/>
      <c r="L113" s="12"/>
      <c r="M113" s="12"/>
      <c r="N113" s="12"/>
      <c r="O113" s="12"/>
      <c r="P113" s="13"/>
      <c r="Q113" s="12">
        <f t="shared" si="18"/>
        <v>200</v>
      </c>
      <c r="R113" s="12">
        <f t="shared" si="19"/>
        <v>1</v>
      </c>
      <c r="S113" s="57"/>
      <c r="T113" s="15">
        <v>0.06</v>
      </c>
      <c r="U113" s="15">
        <f t="shared" si="20"/>
        <v>0.06</v>
      </c>
    </row>
    <row r="114" spans="1:23" x14ac:dyDescent="0.2">
      <c r="A114" s="36" t="s">
        <v>215</v>
      </c>
      <c r="B114" s="36" t="s">
        <v>161</v>
      </c>
      <c r="C114" s="36">
        <v>90444300</v>
      </c>
      <c r="D114" s="36" t="s">
        <v>277</v>
      </c>
      <c r="E114" s="12" t="s">
        <v>46</v>
      </c>
      <c r="F114" s="12">
        <v>300</v>
      </c>
      <c r="G114" s="12">
        <v>10</v>
      </c>
      <c r="H114" s="12">
        <v>200</v>
      </c>
      <c r="I114" s="12"/>
      <c r="J114" s="12">
        <v>200</v>
      </c>
      <c r="K114" s="12"/>
      <c r="L114" s="12"/>
      <c r="M114" s="12"/>
      <c r="N114" s="12"/>
      <c r="O114" s="12"/>
      <c r="P114" s="13"/>
      <c r="Q114" s="12">
        <f t="shared" si="18"/>
        <v>200</v>
      </c>
      <c r="R114" s="12">
        <f t="shared" si="19"/>
        <v>1</v>
      </c>
      <c r="S114" s="57"/>
      <c r="T114" s="15">
        <v>0.06</v>
      </c>
      <c r="U114" s="15">
        <f t="shared" si="20"/>
        <v>0.06</v>
      </c>
    </row>
    <row r="115" spans="1:23" x14ac:dyDescent="0.2">
      <c r="A115" s="11" t="s">
        <v>206</v>
      </c>
      <c r="B115" s="11" t="s">
        <v>114</v>
      </c>
      <c r="C115" s="11" t="s">
        <v>206</v>
      </c>
      <c r="D115" s="11" t="s">
        <v>275</v>
      </c>
      <c r="E115" s="12">
        <v>20</v>
      </c>
      <c r="F115" s="12">
        <v>450</v>
      </c>
      <c r="G115" s="12">
        <v>10</v>
      </c>
      <c r="H115" s="12">
        <v>100</v>
      </c>
      <c r="I115" s="12"/>
      <c r="J115" s="12"/>
      <c r="K115" s="12"/>
      <c r="L115" s="12"/>
      <c r="M115" s="12"/>
      <c r="N115" s="12"/>
      <c r="O115" s="12"/>
      <c r="P115" s="25"/>
      <c r="Q115" s="12">
        <f t="shared" si="18"/>
        <v>0</v>
      </c>
      <c r="R115" s="12">
        <f t="shared" si="19"/>
        <v>0</v>
      </c>
      <c r="S115" s="57"/>
      <c r="T115" s="15">
        <v>0.08</v>
      </c>
      <c r="U115" s="15">
        <f t="shared" si="20"/>
        <v>0</v>
      </c>
    </row>
    <row r="116" spans="1:23" x14ac:dyDescent="0.2">
      <c r="A116" s="36" t="s">
        <v>113</v>
      </c>
      <c r="B116" s="36" t="s">
        <v>114</v>
      </c>
      <c r="C116" s="36">
        <v>90444400</v>
      </c>
      <c r="D116" s="36" t="s">
        <v>277</v>
      </c>
      <c r="E116" s="12" t="s">
        <v>46</v>
      </c>
      <c r="F116" s="12">
        <v>450</v>
      </c>
      <c r="G116" s="12">
        <v>10</v>
      </c>
      <c r="H116" s="12">
        <v>100</v>
      </c>
      <c r="I116" s="12"/>
      <c r="J116" s="12"/>
      <c r="K116" s="12"/>
      <c r="L116" s="12"/>
      <c r="M116" s="12"/>
      <c r="N116" s="12"/>
      <c r="O116" s="12"/>
      <c r="P116" s="13"/>
      <c r="Q116" s="12">
        <f t="shared" si="18"/>
        <v>0</v>
      </c>
      <c r="R116" s="12">
        <f t="shared" si="19"/>
        <v>0</v>
      </c>
      <c r="S116" s="57"/>
      <c r="T116" s="15">
        <v>0.08</v>
      </c>
      <c r="U116" s="15">
        <f t="shared" si="20"/>
        <v>0</v>
      </c>
    </row>
    <row r="117" spans="1:23" x14ac:dyDescent="0.2">
      <c r="A117" s="11" t="s">
        <v>115</v>
      </c>
      <c r="B117" s="11" t="s">
        <v>116</v>
      </c>
      <c r="C117" s="11" t="s">
        <v>115</v>
      </c>
      <c r="D117" s="11" t="s">
        <v>275</v>
      </c>
      <c r="E117" s="12">
        <v>20</v>
      </c>
      <c r="F117" s="12">
        <v>600</v>
      </c>
      <c r="G117" s="12">
        <v>10</v>
      </c>
      <c r="H117" s="12">
        <v>100</v>
      </c>
      <c r="I117" s="12"/>
      <c r="J117" s="12"/>
      <c r="K117" s="12"/>
      <c r="L117" s="12"/>
      <c r="M117" s="12"/>
      <c r="N117" s="12"/>
      <c r="O117" s="12"/>
      <c r="P117" s="13"/>
      <c r="Q117" s="12">
        <f t="shared" si="18"/>
        <v>0</v>
      </c>
      <c r="R117" s="12">
        <f t="shared" si="19"/>
        <v>0</v>
      </c>
      <c r="S117" s="57"/>
      <c r="T117" s="15">
        <v>0.06</v>
      </c>
      <c r="U117" s="15">
        <f t="shared" si="20"/>
        <v>0</v>
      </c>
    </row>
    <row r="118" spans="1:23" x14ac:dyDescent="0.2">
      <c r="A118" s="36" t="s">
        <v>188</v>
      </c>
      <c r="B118" s="36" t="s">
        <v>116</v>
      </c>
      <c r="C118" s="36">
        <v>90444600</v>
      </c>
      <c r="D118" s="36" t="s">
        <v>277</v>
      </c>
      <c r="E118" s="12" t="s">
        <v>46</v>
      </c>
      <c r="F118" s="12">
        <v>600</v>
      </c>
      <c r="G118" s="12">
        <v>10</v>
      </c>
      <c r="H118" s="12">
        <v>100</v>
      </c>
      <c r="I118" s="12">
        <v>100</v>
      </c>
      <c r="J118" s="12"/>
      <c r="K118" s="12"/>
      <c r="L118" s="12"/>
      <c r="M118" s="12"/>
      <c r="N118" s="12"/>
      <c r="O118" s="12"/>
      <c r="P118" s="13"/>
      <c r="Q118" s="12">
        <f t="shared" si="18"/>
        <v>100</v>
      </c>
      <c r="R118" s="12">
        <f t="shared" si="19"/>
        <v>1</v>
      </c>
      <c r="S118" s="57"/>
      <c r="T118" s="15">
        <v>0.06</v>
      </c>
      <c r="U118" s="15">
        <f t="shared" si="20"/>
        <v>0.06</v>
      </c>
    </row>
    <row r="119" spans="1:23" x14ac:dyDescent="0.2">
      <c r="A119" s="11" t="s">
        <v>117</v>
      </c>
      <c r="B119" s="11" t="s">
        <v>118</v>
      </c>
      <c r="C119" s="11" t="s">
        <v>117</v>
      </c>
      <c r="D119" s="11" t="s">
        <v>275</v>
      </c>
      <c r="E119" s="12">
        <v>20</v>
      </c>
      <c r="F119" s="12">
        <v>750</v>
      </c>
      <c r="G119" s="12">
        <v>10</v>
      </c>
      <c r="H119" s="12">
        <v>100</v>
      </c>
      <c r="I119" s="12"/>
      <c r="J119" s="12"/>
      <c r="K119" s="12"/>
      <c r="L119" s="12"/>
      <c r="M119" s="12"/>
      <c r="N119" s="12"/>
      <c r="O119" s="12"/>
      <c r="P119" s="13"/>
      <c r="Q119" s="12">
        <f t="shared" si="18"/>
        <v>0</v>
      </c>
      <c r="R119" s="12">
        <f t="shared" si="19"/>
        <v>0</v>
      </c>
      <c r="S119" s="57"/>
      <c r="T119" s="15">
        <v>7.0000000000000007E-2</v>
      </c>
      <c r="U119" s="15">
        <f t="shared" si="20"/>
        <v>0</v>
      </c>
    </row>
    <row r="120" spans="1:23" x14ac:dyDescent="0.2">
      <c r="A120" s="36" t="s">
        <v>189</v>
      </c>
      <c r="B120" s="36" t="s">
        <v>118</v>
      </c>
      <c r="C120" s="36">
        <v>90444700</v>
      </c>
      <c r="D120" s="36" t="s">
        <v>277</v>
      </c>
      <c r="E120" s="12" t="s">
        <v>46</v>
      </c>
      <c r="F120" s="12">
        <v>750</v>
      </c>
      <c r="G120" s="12">
        <v>10</v>
      </c>
      <c r="H120" s="12">
        <v>100</v>
      </c>
      <c r="I120" s="12"/>
      <c r="J120" s="12"/>
      <c r="K120" s="12"/>
      <c r="L120" s="12"/>
      <c r="M120" s="12"/>
      <c r="N120" s="12"/>
      <c r="O120" s="12"/>
      <c r="P120" s="13"/>
      <c r="Q120" s="12">
        <f t="shared" si="18"/>
        <v>0</v>
      </c>
      <c r="R120" s="12">
        <f t="shared" si="19"/>
        <v>0</v>
      </c>
      <c r="S120" s="57"/>
      <c r="T120" s="15">
        <v>7.0000000000000007E-2</v>
      </c>
      <c r="U120" s="15">
        <f t="shared" si="20"/>
        <v>0</v>
      </c>
    </row>
    <row r="121" spans="1:23" x14ac:dyDescent="0.2">
      <c r="A121" s="11" t="s">
        <v>119</v>
      </c>
      <c r="B121" s="11" t="s">
        <v>120</v>
      </c>
      <c r="C121" s="11" t="s">
        <v>119</v>
      </c>
      <c r="D121" s="11" t="s">
        <v>275</v>
      </c>
      <c r="E121" s="12">
        <v>20</v>
      </c>
      <c r="F121" s="12">
        <v>900</v>
      </c>
      <c r="G121" s="12">
        <v>10</v>
      </c>
      <c r="H121" s="12">
        <v>50</v>
      </c>
      <c r="I121" s="12"/>
      <c r="J121" s="12"/>
      <c r="K121" s="12"/>
      <c r="L121" s="12"/>
      <c r="M121" s="12"/>
      <c r="N121" s="12"/>
      <c r="O121" s="12"/>
      <c r="P121" s="13"/>
      <c r="Q121" s="12">
        <f t="shared" si="18"/>
        <v>0</v>
      </c>
      <c r="R121" s="12">
        <f t="shared" si="19"/>
        <v>0</v>
      </c>
      <c r="S121" s="57"/>
      <c r="T121" s="15">
        <v>0.08</v>
      </c>
      <c r="U121" s="15">
        <f t="shared" si="20"/>
        <v>0</v>
      </c>
    </row>
    <row r="122" spans="1:23" x14ac:dyDescent="0.2">
      <c r="A122" s="36" t="s">
        <v>263</v>
      </c>
      <c r="B122" s="36" t="s">
        <v>120</v>
      </c>
      <c r="C122" s="36">
        <v>90444800</v>
      </c>
      <c r="D122" s="36" t="s">
        <v>277</v>
      </c>
      <c r="E122" s="12" t="s">
        <v>46</v>
      </c>
      <c r="F122" s="12">
        <v>900</v>
      </c>
      <c r="G122" s="12">
        <v>10</v>
      </c>
      <c r="H122" s="12">
        <v>50</v>
      </c>
      <c r="I122" s="12"/>
      <c r="J122" s="12"/>
      <c r="K122" s="12"/>
      <c r="L122" s="12"/>
      <c r="M122" s="12"/>
      <c r="N122" s="12"/>
      <c r="O122" s="12"/>
      <c r="P122" s="13"/>
      <c r="Q122" s="12">
        <f t="shared" si="18"/>
        <v>0</v>
      </c>
      <c r="R122" s="12">
        <f t="shared" si="19"/>
        <v>0</v>
      </c>
      <c r="S122" s="57"/>
      <c r="T122" s="15">
        <v>0.08</v>
      </c>
      <c r="U122" s="15">
        <f t="shared" si="20"/>
        <v>0</v>
      </c>
    </row>
    <row r="123" spans="1:23" x14ac:dyDescent="0.2">
      <c r="A123" s="11" t="s">
        <v>121</v>
      </c>
      <c r="B123" s="11" t="s">
        <v>122</v>
      </c>
      <c r="C123" s="11" t="s">
        <v>121</v>
      </c>
      <c r="D123" s="11" t="s">
        <v>275</v>
      </c>
      <c r="E123" s="12">
        <v>20</v>
      </c>
      <c r="F123" s="12">
        <v>1200</v>
      </c>
      <c r="G123" s="12">
        <v>10</v>
      </c>
      <c r="H123" s="12">
        <v>50</v>
      </c>
      <c r="I123" s="12"/>
      <c r="J123" s="12"/>
      <c r="K123" s="12"/>
      <c r="L123" s="12"/>
      <c r="M123" s="12"/>
      <c r="N123" s="12"/>
      <c r="O123" s="12"/>
      <c r="P123" s="13"/>
      <c r="Q123" s="12">
        <f t="shared" si="18"/>
        <v>0</v>
      </c>
      <c r="R123" s="12">
        <f t="shared" si="19"/>
        <v>0</v>
      </c>
      <c r="S123" s="57"/>
      <c r="T123" s="15">
        <v>0.11</v>
      </c>
      <c r="U123" s="15">
        <f t="shared" si="20"/>
        <v>0</v>
      </c>
    </row>
    <row r="124" spans="1:23" x14ac:dyDescent="0.2">
      <c r="A124" s="11" t="s">
        <v>207</v>
      </c>
      <c r="B124" s="11" t="s">
        <v>208</v>
      </c>
      <c r="C124" s="11" t="s">
        <v>207</v>
      </c>
      <c r="D124" s="11" t="s">
        <v>275</v>
      </c>
      <c r="E124" s="12">
        <v>20</v>
      </c>
      <c r="F124" s="12">
        <v>1500</v>
      </c>
      <c r="G124" s="12">
        <v>10</v>
      </c>
      <c r="H124" s="12">
        <v>50</v>
      </c>
      <c r="I124" s="12"/>
      <c r="J124" s="12"/>
      <c r="K124" s="12"/>
      <c r="L124" s="12"/>
      <c r="M124" s="12"/>
      <c r="N124" s="12"/>
      <c r="O124" s="12"/>
      <c r="P124" s="13"/>
      <c r="Q124" s="12">
        <f t="shared" si="18"/>
        <v>0</v>
      </c>
      <c r="R124" s="12">
        <f t="shared" si="19"/>
        <v>0</v>
      </c>
      <c r="S124" s="57"/>
      <c r="T124" s="15">
        <v>7.0000000000000007E-2</v>
      </c>
      <c r="U124" s="15">
        <f t="shared" si="20"/>
        <v>0</v>
      </c>
    </row>
    <row r="125" spans="1:23" x14ac:dyDescent="0.2">
      <c r="A125" s="11" t="s">
        <v>209</v>
      </c>
      <c r="B125" s="11" t="s">
        <v>210</v>
      </c>
      <c r="C125" s="11" t="s">
        <v>209</v>
      </c>
      <c r="D125" s="11" t="s">
        <v>275</v>
      </c>
      <c r="E125" s="12">
        <v>20</v>
      </c>
      <c r="F125" s="12">
        <v>1800</v>
      </c>
      <c r="G125" s="12">
        <v>10</v>
      </c>
      <c r="H125" s="12">
        <v>50</v>
      </c>
      <c r="I125" s="12"/>
      <c r="J125" s="12"/>
      <c r="K125" s="12"/>
      <c r="L125" s="12"/>
      <c r="M125" s="12"/>
      <c r="N125" s="12"/>
      <c r="O125" s="12"/>
      <c r="P125" s="13"/>
      <c r="Q125" s="12">
        <f t="shared" si="18"/>
        <v>0</v>
      </c>
      <c r="R125" s="12">
        <f t="shared" si="19"/>
        <v>0</v>
      </c>
      <c r="S125" s="58"/>
      <c r="T125" s="15">
        <v>0.09</v>
      </c>
      <c r="U125" s="15">
        <f t="shared" si="20"/>
        <v>0</v>
      </c>
      <c r="V125" s="43"/>
    </row>
    <row r="126" spans="1:23" x14ac:dyDescent="0.2">
      <c r="A126" s="11" t="s">
        <v>123</v>
      </c>
      <c r="B126" s="11" t="s">
        <v>124</v>
      </c>
      <c r="C126" s="11" t="s">
        <v>123</v>
      </c>
      <c r="D126" s="11" t="s">
        <v>275</v>
      </c>
      <c r="E126" s="12">
        <v>25</v>
      </c>
      <c r="F126" s="12">
        <v>150</v>
      </c>
      <c r="G126" s="12">
        <v>10</v>
      </c>
      <c r="H126" s="12">
        <v>200</v>
      </c>
      <c r="I126" s="12"/>
      <c r="J126" s="12"/>
      <c r="K126" s="12"/>
      <c r="L126" s="12"/>
      <c r="M126" s="12"/>
      <c r="N126" s="12"/>
      <c r="O126" s="12"/>
      <c r="P126" s="13"/>
      <c r="Q126" s="12">
        <f t="shared" si="18"/>
        <v>0</v>
      </c>
      <c r="R126" s="12">
        <f t="shared" si="19"/>
        <v>0</v>
      </c>
      <c r="S126" s="57"/>
      <c r="T126" s="15">
        <v>0.04</v>
      </c>
      <c r="U126" s="15">
        <f t="shared" si="20"/>
        <v>0</v>
      </c>
      <c r="V126" s="43">
        <f>SUM(U126:U143)</f>
        <v>1.9200000000000002</v>
      </c>
      <c r="W126" s="3">
        <f>V126*100/$V$144</f>
        <v>2.1084998901822973</v>
      </c>
    </row>
    <row r="127" spans="1:23" x14ac:dyDescent="0.2">
      <c r="A127" s="36" t="s">
        <v>257</v>
      </c>
      <c r="B127" s="36" t="s">
        <v>124</v>
      </c>
      <c r="C127" s="36">
        <v>90445200</v>
      </c>
      <c r="D127" s="36" t="s">
        <v>277</v>
      </c>
      <c r="E127" s="12">
        <v>25</v>
      </c>
      <c r="F127" s="12">
        <v>150</v>
      </c>
      <c r="G127" s="12">
        <v>10</v>
      </c>
      <c r="H127" s="12">
        <v>200</v>
      </c>
      <c r="I127" s="12"/>
      <c r="J127" s="12"/>
      <c r="K127" s="12"/>
      <c r="L127" s="12"/>
      <c r="M127" s="12"/>
      <c r="N127" s="12">
        <v>200</v>
      </c>
      <c r="O127" s="12"/>
      <c r="P127" s="13"/>
      <c r="Q127" s="12">
        <f t="shared" si="18"/>
        <v>200</v>
      </c>
      <c r="R127" s="12">
        <f t="shared" si="19"/>
        <v>1</v>
      </c>
      <c r="S127" s="57"/>
      <c r="T127" s="15">
        <v>0.04</v>
      </c>
      <c r="U127" s="15">
        <f t="shared" si="20"/>
        <v>0.04</v>
      </c>
    </row>
    <row r="128" spans="1:23" x14ac:dyDescent="0.2">
      <c r="A128" s="11" t="s">
        <v>125</v>
      </c>
      <c r="B128" s="11" t="s">
        <v>126</v>
      </c>
      <c r="C128" s="11" t="s">
        <v>125</v>
      </c>
      <c r="D128" s="11" t="s">
        <v>275</v>
      </c>
      <c r="E128" s="12">
        <v>25</v>
      </c>
      <c r="F128" s="12">
        <v>300</v>
      </c>
      <c r="G128" s="12">
        <v>10</v>
      </c>
      <c r="H128" s="12">
        <v>100</v>
      </c>
      <c r="I128" s="12"/>
      <c r="J128" s="12"/>
      <c r="K128" s="12"/>
      <c r="L128" s="12">
        <v>200</v>
      </c>
      <c r="M128" s="12">
        <v>100</v>
      </c>
      <c r="N128" s="12">
        <v>100</v>
      </c>
      <c r="O128" s="12"/>
      <c r="P128" s="13"/>
      <c r="Q128" s="12">
        <f t="shared" si="18"/>
        <v>400</v>
      </c>
      <c r="R128" s="12">
        <f t="shared" si="19"/>
        <v>4</v>
      </c>
      <c r="S128" s="57"/>
      <c r="T128" s="15">
        <v>0.04</v>
      </c>
      <c r="U128" s="15">
        <f t="shared" si="20"/>
        <v>0.16</v>
      </c>
    </row>
    <row r="129" spans="1:23" x14ac:dyDescent="0.2">
      <c r="A129" s="36" t="s">
        <v>127</v>
      </c>
      <c r="B129" s="36" t="s">
        <v>126</v>
      </c>
      <c r="C129" s="36">
        <v>90445300</v>
      </c>
      <c r="D129" s="36" t="s">
        <v>277</v>
      </c>
      <c r="E129" s="12" t="s">
        <v>63</v>
      </c>
      <c r="F129" s="12">
        <v>300</v>
      </c>
      <c r="G129" s="12">
        <v>10</v>
      </c>
      <c r="H129" s="12">
        <v>100</v>
      </c>
      <c r="I129" s="12"/>
      <c r="J129" s="12"/>
      <c r="K129" s="12"/>
      <c r="L129" s="12">
        <v>500</v>
      </c>
      <c r="M129" s="12">
        <v>200</v>
      </c>
      <c r="N129" s="12">
        <v>300</v>
      </c>
      <c r="O129" s="12"/>
      <c r="P129" s="13"/>
      <c r="Q129" s="12">
        <f t="shared" si="18"/>
        <v>1000</v>
      </c>
      <c r="R129" s="12">
        <f t="shared" si="19"/>
        <v>10</v>
      </c>
      <c r="S129" s="57"/>
      <c r="T129" s="15">
        <v>0.04</v>
      </c>
      <c r="U129" s="15">
        <f t="shared" si="20"/>
        <v>0.4</v>
      </c>
    </row>
    <row r="130" spans="1:23" x14ac:dyDescent="0.2">
      <c r="A130" s="11" t="s">
        <v>128</v>
      </c>
      <c r="B130" s="11" t="s">
        <v>129</v>
      </c>
      <c r="C130" s="11" t="s">
        <v>128</v>
      </c>
      <c r="D130" s="11" t="s">
        <v>275</v>
      </c>
      <c r="E130" s="12">
        <v>25</v>
      </c>
      <c r="F130" s="12">
        <v>450</v>
      </c>
      <c r="G130" s="12">
        <v>10</v>
      </c>
      <c r="H130" s="12">
        <v>100</v>
      </c>
      <c r="I130" s="12"/>
      <c r="J130" s="12"/>
      <c r="K130" s="12"/>
      <c r="L130" s="12"/>
      <c r="M130" s="12"/>
      <c r="N130" s="12"/>
      <c r="O130" s="12"/>
      <c r="P130" s="13"/>
      <c r="Q130" s="12">
        <f t="shared" si="18"/>
        <v>0</v>
      </c>
      <c r="R130" s="12">
        <f t="shared" si="19"/>
        <v>0</v>
      </c>
      <c r="S130" s="57"/>
      <c r="T130" s="15">
        <v>0.06</v>
      </c>
      <c r="U130" s="15">
        <f t="shared" si="20"/>
        <v>0</v>
      </c>
    </row>
    <row r="131" spans="1:23" x14ac:dyDescent="0.2">
      <c r="A131" s="36" t="s">
        <v>190</v>
      </c>
      <c r="B131" s="36" t="s">
        <v>129</v>
      </c>
      <c r="C131" s="36">
        <v>90445400</v>
      </c>
      <c r="D131" s="36" t="s">
        <v>277</v>
      </c>
      <c r="E131" s="12" t="s">
        <v>63</v>
      </c>
      <c r="F131" s="12">
        <v>450</v>
      </c>
      <c r="G131" s="12">
        <v>10</v>
      </c>
      <c r="H131" s="12">
        <v>100</v>
      </c>
      <c r="I131" s="12"/>
      <c r="J131" s="12"/>
      <c r="K131" s="12"/>
      <c r="L131" s="12"/>
      <c r="M131" s="12"/>
      <c r="N131" s="12"/>
      <c r="O131" s="12"/>
      <c r="P131" s="13"/>
      <c r="Q131" s="12">
        <f t="shared" si="18"/>
        <v>0</v>
      </c>
      <c r="R131" s="12">
        <f t="shared" si="19"/>
        <v>0</v>
      </c>
      <c r="S131" s="57"/>
      <c r="T131" s="15">
        <v>0.06</v>
      </c>
      <c r="U131" s="15">
        <f t="shared" si="20"/>
        <v>0</v>
      </c>
    </row>
    <row r="132" spans="1:23" x14ac:dyDescent="0.2">
      <c r="A132" s="11" t="s">
        <v>130</v>
      </c>
      <c r="B132" s="11" t="s">
        <v>131</v>
      </c>
      <c r="C132" s="11" t="s">
        <v>130</v>
      </c>
      <c r="D132" s="11" t="s">
        <v>275</v>
      </c>
      <c r="E132" s="12">
        <v>25</v>
      </c>
      <c r="F132" s="12">
        <v>600</v>
      </c>
      <c r="G132" s="12">
        <v>10</v>
      </c>
      <c r="H132" s="12">
        <v>50</v>
      </c>
      <c r="I132" s="12"/>
      <c r="J132" s="12"/>
      <c r="K132" s="12"/>
      <c r="L132" s="12"/>
      <c r="M132" s="12"/>
      <c r="N132" s="12"/>
      <c r="O132" s="12"/>
      <c r="P132" s="13"/>
      <c r="Q132" s="12">
        <f t="shared" si="18"/>
        <v>0</v>
      </c>
      <c r="R132" s="12">
        <f t="shared" si="19"/>
        <v>0</v>
      </c>
      <c r="S132" s="57"/>
      <c r="T132" s="15">
        <v>0.04</v>
      </c>
      <c r="U132" s="15">
        <f t="shared" si="20"/>
        <v>0</v>
      </c>
    </row>
    <row r="133" spans="1:23" x14ac:dyDescent="0.2">
      <c r="A133" s="36" t="s">
        <v>211</v>
      </c>
      <c r="B133" s="36" t="s">
        <v>131</v>
      </c>
      <c r="C133" s="36">
        <v>90445600</v>
      </c>
      <c r="D133" s="36" t="s">
        <v>277</v>
      </c>
      <c r="E133" s="12">
        <v>25</v>
      </c>
      <c r="F133" s="12">
        <v>600</v>
      </c>
      <c r="G133" s="12">
        <v>10</v>
      </c>
      <c r="H133" s="12">
        <v>50</v>
      </c>
      <c r="I133" s="12"/>
      <c r="J133" s="12"/>
      <c r="K133" s="12"/>
      <c r="L133" s="12"/>
      <c r="M133" s="12">
        <v>200</v>
      </c>
      <c r="N133" s="12">
        <v>300</v>
      </c>
      <c r="O133" s="12"/>
      <c r="P133" s="13"/>
      <c r="Q133" s="12">
        <f t="shared" si="18"/>
        <v>500</v>
      </c>
      <c r="R133" s="12">
        <f t="shared" si="19"/>
        <v>10</v>
      </c>
      <c r="S133" s="57"/>
      <c r="T133" s="15">
        <v>0.04</v>
      </c>
      <c r="U133" s="15">
        <f t="shared" si="20"/>
        <v>0.4</v>
      </c>
    </row>
    <row r="134" spans="1:23" x14ac:dyDescent="0.2">
      <c r="A134" s="11" t="s">
        <v>162</v>
      </c>
      <c r="B134" s="11" t="s">
        <v>163</v>
      </c>
      <c r="C134" s="11" t="s">
        <v>162</v>
      </c>
      <c r="D134" s="11" t="s">
        <v>275</v>
      </c>
      <c r="E134" s="12">
        <v>25</v>
      </c>
      <c r="F134" s="12">
        <v>750</v>
      </c>
      <c r="G134" s="12">
        <v>10</v>
      </c>
      <c r="H134" s="12">
        <v>50</v>
      </c>
      <c r="I134" s="12"/>
      <c r="J134" s="12"/>
      <c r="K134" s="12"/>
      <c r="L134" s="12"/>
      <c r="M134" s="12"/>
      <c r="N134" s="12"/>
      <c r="O134" s="12"/>
      <c r="P134" s="13"/>
      <c r="Q134" s="12">
        <f t="shared" si="18"/>
        <v>0</v>
      </c>
      <c r="R134" s="12">
        <f t="shared" si="19"/>
        <v>0</v>
      </c>
      <c r="S134" s="57"/>
      <c r="T134" s="15">
        <v>0.04</v>
      </c>
      <c r="U134" s="15">
        <f t="shared" si="20"/>
        <v>0</v>
      </c>
    </row>
    <row r="135" spans="1:23" x14ac:dyDescent="0.2">
      <c r="A135" s="36" t="s">
        <v>218</v>
      </c>
      <c r="B135" s="36" t="s">
        <v>163</v>
      </c>
      <c r="C135" s="31" t="s">
        <v>219</v>
      </c>
      <c r="D135" s="36" t="s">
        <v>277</v>
      </c>
      <c r="E135" s="12">
        <v>25</v>
      </c>
      <c r="F135" s="12">
        <v>750</v>
      </c>
      <c r="G135" s="12">
        <v>10</v>
      </c>
      <c r="H135" s="12">
        <v>50</v>
      </c>
      <c r="I135" s="12"/>
      <c r="J135" s="12"/>
      <c r="K135" s="12"/>
      <c r="L135" s="12"/>
      <c r="M135" s="12"/>
      <c r="N135" s="12">
        <v>100</v>
      </c>
      <c r="O135" s="12"/>
      <c r="P135" s="13"/>
      <c r="Q135" s="12">
        <f t="shared" si="18"/>
        <v>100</v>
      </c>
      <c r="R135" s="12">
        <f t="shared" si="19"/>
        <v>2</v>
      </c>
      <c r="S135" s="57"/>
      <c r="T135" s="15">
        <v>0.04</v>
      </c>
      <c r="U135" s="15">
        <f t="shared" si="20"/>
        <v>0.08</v>
      </c>
    </row>
    <row r="136" spans="1:23" x14ac:dyDescent="0.2">
      <c r="A136" s="11" t="s">
        <v>132</v>
      </c>
      <c r="B136" s="11" t="s">
        <v>133</v>
      </c>
      <c r="C136" s="11" t="s">
        <v>132</v>
      </c>
      <c r="D136" s="11" t="s">
        <v>275</v>
      </c>
      <c r="E136" s="12">
        <v>25</v>
      </c>
      <c r="F136" s="12">
        <v>900</v>
      </c>
      <c r="G136" s="12">
        <v>10</v>
      </c>
      <c r="H136" s="12">
        <v>50</v>
      </c>
      <c r="I136" s="12"/>
      <c r="J136" s="12"/>
      <c r="K136" s="12"/>
      <c r="L136" s="12"/>
      <c r="M136" s="12"/>
      <c r="N136" s="12">
        <v>500</v>
      </c>
      <c r="O136" s="12"/>
      <c r="P136" s="13"/>
      <c r="Q136" s="12">
        <f t="shared" si="18"/>
        <v>500</v>
      </c>
      <c r="R136" s="12">
        <f t="shared" si="19"/>
        <v>10</v>
      </c>
      <c r="S136" s="57"/>
      <c r="T136" s="15">
        <v>0.06</v>
      </c>
      <c r="U136" s="15">
        <f t="shared" si="20"/>
        <v>0.6</v>
      </c>
    </row>
    <row r="137" spans="1:23" x14ac:dyDescent="0.2">
      <c r="A137" s="36" t="s">
        <v>264</v>
      </c>
      <c r="B137" s="36" t="s">
        <v>133</v>
      </c>
      <c r="C137" s="31" t="s">
        <v>265</v>
      </c>
      <c r="D137" s="36" t="s">
        <v>277</v>
      </c>
      <c r="E137" s="12">
        <v>25</v>
      </c>
      <c r="F137" s="12">
        <v>900</v>
      </c>
      <c r="G137" s="12">
        <v>10</v>
      </c>
      <c r="H137" s="12">
        <v>50</v>
      </c>
      <c r="I137" s="12"/>
      <c r="J137" s="12"/>
      <c r="K137" s="12"/>
      <c r="L137" s="12"/>
      <c r="M137" s="12"/>
      <c r="N137" s="12"/>
      <c r="O137" s="12"/>
      <c r="P137" s="13"/>
      <c r="Q137" s="12">
        <f t="shared" si="18"/>
        <v>0</v>
      </c>
      <c r="R137" s="12">
        <f t="shared" si="19"/>
        <v>0</v>
      </c>
      <c r="S137" s="57"/>
      <c r="T137" s="15">
        <v>0.06</v>
      </c>
      <c r="U137" s="15">
        <f t="shared" si="20"/>
        <v>0</v>
      </c>
    </row>
    <row r="138" spans="1:23" x14ac:dyDescent="0.2">
      <c r="A138" s="11" t="s">
        <v>134</v>
      </c>
      <c r="B138" s="11" t="s">
        <v>135</v>
      </c>
      <c r="C138" s="11" t="s">
        <v>134</v>
      </c>
      <c r="D138" s="11" t="s">
        <v>275</v>
      </c>
      <c r="E138" s="12">
        <v>25</v>
      </c>
      <c r="F138" s="12">
        <v>1200</v>
      </c>
      <c r="G138" s="12">
        <v>10</v>
      </c>
      <c r="H138" s="12">
        <v>50</v>
      </c>
      <c r="I138" s="12"/>
      <c r="J138" s="12"/>
      <c r="K138" s="12"/>
      <c r="L138" s="12"/>
      <c r="M138" s="12"/>
      <c r="N138" s="12"/>
      <c r="O138" s="12"/>
      <c r="P138" s="13"/>
      <c r="Q138" s="12">
        <f t="shared" si="18"/>
        <v>0</v>
      </c>
      <c r="R138" s="12">
        <f t="shared" si="19"/>
        <v>0</v>
      </c>
      <c r="S138" s="57"/>
      <c r="T138" s="15">
        <v>0.08</v>
      </c>
      <c r="U138" s="15">
        <f t="shared" si="20"/>
        <v>0</v>
      </c>
    </row>
    <row r="139" spans="1:23" x14ac:dyDescent="0.2">
      <c r="A139" s="26" t="s">
        <v>451</v>
      </c>
      <c r="B139" s="36" t="s">
        <v>135</v>
      </c>
      <c r="C139" s="26">
        <v>90445810</v>
      </c>
      <c r="D139" s="36" t="s">
        <v>277</v>
      </c>
      <c r="E139" s="12" t="s">
        <v>63</v>
      </c>
      <c r="F139" s="12">
        <v>1200</v>
      </c>
      <c r="G139" s="12">
        <v>10</v>
      </c>
      <c r="H139" s="12">
        <v>50</v>
      </c>
      <c r="I139" s="12">
        <v>50</v>
      </c>
      <c r="J139" s="12"/>
      <c r="K139" s="12"/>
      <c r="L139" s="12"/>
      <c r="M139" s="12"/>
      <c r="N139" s="12">
        <v>100</v>
      </c>
      <c r="O139" s="12"/>
      <c r="P139" s="13"/>
      <c r="Q139" s="12">
        <f t="shared" si="18"/>
        <v>150</v>
      </c>
      <c r="R139" s="12">
        <f t="shared" si="19"/>
        <v>3</v>
      </c>
      <c r="S139" s="57"/>
      <c r="T139" s="15">
        <v>0.08</v>
      </c>
      <c r="U139" s="15">
        <f t="shared" si="20"/>
        <v>0.24</v>
      </c>
    </row>
    <row r="140" spans="1:23" x14ac:dyDescent="0.2">
      <c r="A140" s="11" t="s">
        <v>238</v>
      </c>
      <c r="B140" s="11" t="s">
        <v>239</v>
      </c>
      <c r="C140" s="11" t="s">
        <v>238</v>
      </c>
      <c r="D140" s="11" t="s">
        <v>275</v>
      </c>
      <c r="E140" s="12">
        <v>25</v>
      </c>
      <c r="F140" s="12">
        <v>1524</v>
      </c>
      <c r="G140" s="12">
        <v>10</v>
      </c>
      <c r="H140" s="12">
        <v>50</v>
      </c>
      <c r="I140" s="12"/>
      <c r="J140" s="12"/>
      <c r="K140" s="12"/>
      <c r="L140" s="12"/>
      <c r="M140" s="12"/>
      <c r="N140" s="12"/>
      <c r="O140" s="12"/>
      <c r="P140" s="13"/>
      <c r="Q140" s="12">
        <f t="shared" si="18"/>
        <v>0</v>
      </c>
      <c r="R140" s="12">
        <f t="shared" si="19"/>
        <v>0</v>
      </c>
      <c r="S140" s="57"/>
      <c r="T140" s="15">
        <v>0.08</v>
      </c>
      <c r="U140" s="15">
        <f t="shared" si="20"/>
        <v>0</v>
      </c>
    </row>
    <row r="141" spans="1:23" x14ac:dyDescent="0.2">
      <c r="A141" s="11" t="s">
        <v>164</v>
      </c>
      <c r="B141" s="11" t="s">
        <v>165</v>
      </c>
      <c r="C141" s="11" t="s">
        <v>164</v>
      </c>
      <c r="D141" s="11" t="s">
        <v>275</v>
      </c>
      <c r="E141" s="12">
        <v>25</v>
      </c>
      <c r="F141" s="12">
        <v>1800</v>
      </c>
      <c r="G141" s="12">
        <v>10</v>
      </c>
      <c r="H141" s="12">
        <v>50</v>
      </c>
      <c r="I141" s="12"/>
      <c r="J141" s="12"/>
      <c r="K141" s="12"/>
      <c r="L141" s="12"/>
      <c r="M141" s="12"/>
      <c r="N141" s="12"/>
      <c r="O141" s="12"/>
      <c r="P141" s="13"/>
      <c r="Q141" s="12">
        <f t="shared" si="18"/>
        <v>0</v>
      </c>
      <c r="R141" s="12">
        <f t="shared" si="19"/>
        <v>0</v>
      </c>
      <c r="S141" s="57"/>
      <c r="T141" s="15">
        <v>0.12</v>
      </c>
      <c r="U141" s="15">
        <f t="shared" si="20"/>
        <v>0</v>
      </c>
    </row>
    <row r="142" spans="1:23" x14ac:dyDescent="0.2">
      <c r="A142" s="36" t="s">
        <v>227</v>
      </c>
      <c r="B142" s="36" t="s">
        <v>165</v>
      </c>
      <c r="C142" s="36">
        <v>90445900</v>
      </c>
      <c r="D142" s="36" t="s">
        <v>277</v>
      </c>
      <c r="E142" s="12">
        <v>25</v>
      </c>
      <c r="F142" s="12">
        <v>1800</v>
      </c>
      <c r="G142" s="12">
        <v>10</v>
      </c>
      <c r="H142" s="12">
        <v>50</v>
      </c>
      <c r="I142" s="12"/>
      <c r="J142" s="12"/>
      <c r="K142" s="12"/>
      <c r="L142" s="12"/>
      <c r="M142" s="12"/>
      <c r="N142" s="12"/>
      <c r="O142" s="12"/>
      <c r="P142" s="13"/>
      <c r="Q142" s="12">
        <f t="shared" si="18"/>
        <v>0</v>
      </c>
      <c r="R142" s="12">
        <f t="shared" si="19"/>
        <v>0</v>
      </c>
      <c r="S142" s="57"/>
      <c r="T142" s="15">
        <v>0.12</v>
      </c>
      <c r="U142" s="15">
        <f t="shared" si="20"/>
        <v>0</v>
      </c>
      <c r="V142" s="43"/>
    </row>
    <row r="143" spans="1:23" x14ac:dyDescent="0.2">
      <c r="A143" s="36" t="s">
        <v>301</v>
      </c>
      <c r="B143" s="36" t="s">
        <v>302</v>
      </c>
      <c r="C143" s="36">
        <v>90446000</v>
      </c>
      <c r="D143" s="36" t="s">
        <v>277</v>
      </c>
      <c r="E143" s="12">
        <v>25</v>
      </c>
      <c r="F143" s="12">
        <v>2400</v>
      </c>
      <c r="G143" s="12">
        <v>10</v>
      </c>
      <c r="H143" s="12">
        <v>50</v>
      </c>
      <c r="I143" s="12"/>
      <c r="J143" s="12"/>
      <c r="K143" s="12"/>
      <c r="L143" s="12"/>
      <c r="M143" s="12"/>
      <c r="N143" s="12"/>
      <c r="O143" s="12"/>
      <c r="P143" s="13"/>
      <c r="Q143" s="12">
        <f t="shared" si="18"/>
        <v>0</v>
      </c>
      <c r="R143" s="12">
        <f t="shared" si="19"/>
        <v>0</v>
      </c>
      <c r="S143" s="57"/>
      <c r="T143" s="15">
        <v>0.12</v>
      </c>
      <c r="U143" s="15">
        <f t="shared" si="20"/>
        <v>0</v>
      </c>
      <c r="V143" s="43"/>
    </row>
    <row r="144" spans="1:23" x14ac:dyDescent="0.2">
      <c r="A144" s="305"/>
      <c r="B144" s="305"/>
      <c r="C144" s="305"/>
      <c r="D144" s="305"/>
      <c r="E144" s="305"/>
      <c r="F144" s="305"/>
      <c r="G144" s="305"/>
      <c r="H144" s="305"/>
      <c r="I144" s="36">
        <f t="shared" ref="I144:R144" si="21">SUBTOTAL(9,I5:I143)</f>
        <v>5500</v>
      </c>
      <c r="J144" s="36">
        <f t="shared" si="21"/>
        <v>38350</v>
      </c>
      <c r="K144" s="36">
        <f t="shared" si="21"/>
        <v>41580</v>
      </c>
      <c r="L144" s="36">
        <f t="shared" si="21"/>
        <v>31750</v>
      </c>
      <c r="M144" s="36">
        <f>SUBTOTAL(9,M5:M143)</f>
        <v>8770</v>
      </c>
      <c r="N144" s="36">
        <f t="shared" ref="N144:O144" si="22">SUBTOTAL(9,N5:N143)</f>
        <v>11670</v>
      </c>
      <c r="O144" s="36">
        <f t="shared" si="22"/>
        <v>5600</v>
      </c>
      <c r="P144" s="36">
        <f t="shared" si="21"/>
        <v>0</v>
      </c>
      <c r="Q144" s="36">
        <f t="shared" si="21"/>
        <v>143220</v>
      </c>
      <c r="R144" s="36">
        <f t="shared" si="21"/>
        <v>1769</v>
      </c>
      <c r="S144" s="59"/>
      <c r="T144" s="12"/>
      <c r="U144" s="36">
        <f>SUBTOTAL(9,U5:U143)</f>
        <v>111.82000000000004</v>
      </c>
      <c r="V144" s="3">
        <f>SUM(V13:V143)</f>
        <v>91.060000000000016</v>
      </c>
      <c r="W144" s="3">
        <f>SUM(W13:W143)</f>
        <v>99.999999999999986</v>
      </c>
    </row>
    <row r="145" spans="1:21" x14ac:dyDescent="0.2">
      <c r="A145" s="305"/>
      <c r="B145" s="305"/>
      <c r="C145" s="305"/>
      <c r="D145" s="305"/>
      <c r="E145" s="305"/>
      <c r="F145" s="305"/>
      <c r="G145" s="305"/>
      <c r="H145" s="305"/>
      <c r="I145" s="36">
        <v>51</v>
      </c>
      <c r="J145" s="36">
        <v>483</v>
      </c>
      <c r="K145" s="36">
        <v>528</v>
      </c>
      <c r="L145" s="36">
        <v>372</v>
      </c>
      <c r="M145" s="36">
        <v>118</v>
      </c>
      <c r="N145" s="36">
        <v>189</v>
      </c>
      <c r="O145" s="36">
        <v>28</v>
      </c>
      <c r="P145" s="36"/>
      <c r="Q145" s="36"/>
      <c r="R145" s="36">
        <f>SUM(I145:P145)</f>
        <v>1769</v>
      </c>
      <c r="U145" s="3">
        <f>U144/30</f>
        <v>3.7273333333333345</v>
      </c>
    </row>
    <row r="146" spans="1:21" x14ac:dyDescent="0.2">
      <c r="A146" s="305"/>
      <c r="B146" s="305"/>
      <c r="C146" s="305"/>
      <c r="D146" s="305"/>
      <c r="E146" s="305"/>
      <c r="F146" s="305"/>
      <c r="G146" s="305"/>
      <c r="H146" s="305"/>
      <c r="I146" s="36">
        <v>2.34</v>
      </c>
      <c r="J146" s="36">
        <v>29.25</v>
      </c>
      <c r="K146" s="36">
        <v>31.31</v>
      </c>
      <c r="L146" s="36">
        <v>24.4</v>
      </c>
      <c r="M146" s="36">
        <v>9.16</v>
      </c>
      <c r="N146" s="36">
        <v>13.36</v>
      </c>
      <c r="O146" s="36">
        <v>2</v>
      </c>
      <c r="P146" s="36"/>
      <c r="Q146" s="36"/>
      <c r="R146" s="36">
        <f>SUM(I146:P146)</f>
        <v>111.82</v>
      </c>
    </row>
    <row r="147" spans="1:21" x14ac:dyDescent="0.2">
      <c r="A147" s="34"/>
      <c r="B147" s="34"/>
      <c r="C147" s="34"/>
      <c r="D147" s="34"/>
      <c r="E147" s="34"/>
      <c r="F147" s="34"/>
      <c r="G147" s="34"/>
      <c r="H147" s="34"/>
    </row>
    <row r="148" spans="1:21" x14ac:dyDescent="0.2">
      <c r="A148" s="28" t="s">
        <v>136</v>
      </c>
      <c r="B148" s="28" t="s">
        <v>136</v>
      </c>
      <c r="C148" s="30"/>
      <c r="D148" s="30"/>
      <c r="E148" s="8" t="s">
        <v>10</v>
      </c>
      <c r="F148" s="8" t="s">
        <v>137</v>
      </c>
      <c r="G148" s="300" t="s">
        <v>138</v>
      </c>
      <c r="H148" s="301"/>
      <c r="I148" s="20"/>
      <c r="J148" s="20"/>
      <c r="K148" s="20"/>
      <c r="L148" s="20"/>
      <c r="M148" s="20"/>
      <c r="N148" s="20"/>
      <c r="O148" s="20"/>
      <c r="P148" s="20"/>
      <c r="Q148" s="12"/>
      <c r="R148" s="12"/>
      <c r="S148" s="35"/>
      <c r="T148" s="12"/>
      <c r="U148" s="15"/>
    </row>
    <row r="149" spans="1:21" x14ac:dyDescent="0.2">
      <c r="A149" s="36"/>
      <c r="B149" s="36"/>
      <c r="C149" s="36"/>
      <c r="D149" s="36"/>
      <c r="E149" s="8"/>
      <c r="F149" s="8"/>
      <c r="G149" s="8" t="s">
        <v>139</v>
      </c>
      <c r="H149" s="8" t="s">
        <v>140</v>
      </c>
      <c r="I149" s="8" t="s">
        <v>140</v>
      </c>
      <c r="J149" s="8" t="s">
        <v>140</v>
      </c>
      <c r="K149" s="8" t="s">
        <v>140</v>
      </c>
      <c r="L149" s="8" t="s">
        <v>140</v>
      </c>
      <c r="M149" s="8" t="s">
        <v>140</v>
      </c>
      <c r="N149" s="8" t="s">
        <v>140</v>
      </c>
      <c r="O149" s="8"/>
      <c r="P149" s="8" t="s">
        <v>140</v>
      </c>
      <c r="Q149" s="36" t="s">
        <v>140</v>
      </c>
      <c r="R149" s="36" t="s">
        <v>12</v>
      </c>
      <c r="S149" s="37"/>
      <c r="T149" s="12"/>
      <c r="U149" s="15"/>
    </row>
    <row r="150" spans="1:21" x14ac:dyDescent="0.2">
      <c r="A150" s="38" t="s">
        <v>142</v>
      </c>
      <c r="B150" s="38" t="s">
        <v>143</v>
      </c>
      <c r="C150" s="38" t="s">
        <v>142</v>
      </c>
      <c r="D150" s="38" t="s">
        <v>142</v>
      </c>
      <c r="E150" s="12">
        <v>13</v>
      </c>
      <c r="F150" s="12">
        <v>25</v>
      </c>
      <c r="G150" s="12">
        <v>5</v>
      </c>
      <c r="H150" s="12">
        <v>125</v>
      </c>
      <c r="I150" s="12"/>
      <c r="J150" s="12"/>
      <c r="K150" s="12"/>
      <c r="L150" s="12"/>
      <c r="M150" s="12"/>
      <c r="N150" s="12"/>
      <c r="O150" s="12"/>
      <c r="P150" s="12"/>
      <c r="Q150" s="12">
        <f>SUM(I150:P150)</f>
        <v>0</v>
      </c>
      <c r="R150" s="12">
        <f>$Q150/$H150</f>
        <v>0</v>
      </c>
      <c r="S150" s="39"/>
      <c r="T150" s="15">
        <v>0.09</v>
      </c>
      <c r="U150" s="15">
        <f>$R150*$T150</f>
        <v>0</v>
      </c>
    </row>
    <row r="151" spans="1:21" x14ac:dyDescent="0.2">
      <c r="A151" s="38" t="s">
        <v>144</v>
      </c>
      <c r="B151" s="38" t="s">
        <v>145</v>
      </c>
      <c r="C151" s="38" t="s">
        <v>144</v>
      </c>
      <c r="D151" s="38" t="s">
        <v>144</v>
      </c>
      <c r="E151" s="12">
        <v>19</v>
      </c>
      <c r="F151" s="12">
        <v>25</v>
      </c>
      <c r="G151" s="12">
        <v>5</v>
      </c>
      <c r="H151" s="12">
        <v>125</v>
      </c>
      <c r="I151" s="12"/>
      <c r="J151" s="12"/>
      <c r="K151" s="12"/>
      <c r="L151" s="12"/>
      <c r="M151" s="12"/>
      <c r="N151" s="12"/>
      <c r="O151" s="12"/>
      <c r="P151" s="12"/>
      <c r="Q151" s="12">
        <f>SUM(I151:P151)</f>
        <v>0</v>
      </c>
      <c r="R151" s="12">
        <f>$Q151/$H151</f>
        <v>0</v>
      </c>
      <c r="S151" s="39"/>
      <c r="T151" s="15">
        <v>0.15</v>
      </c>
      <c r="U151" s="15">
        <f>$R151*$T151</f>
        <v>0</v>
      </c>
    </row>
    <row r="152" spans="1:21" x14ac:dyDescent="0.2">
      <c r="B152" s="3"/>
      <c r="I152" s="36">
        <f t="shared" ref="I152:P152" si="23">SUM(I150:I151)</f>
        <v>0</v>
      </c>
      <c r="J152" s="36">
        <f t="shared" si="23"/>
        <v>0</v>
      </c>
      <c r="K152" s="36">
        <f t="shared" si="23"/>
        <v>0</v>
      </c>
      <c r="L152" s="36">
        <f t="shared" si="23"/>
        <v>0</v>
      </c>
      <c r="M152" s="36">
        <f t="shared" si="23"/>
        <v>0</v>
      </c>
      <c r="N152" s="36">
        <f t="shared" si="23"/>
        <v>0</v>
      </c>
      <c r="O152" s="36"/>
      <c r="P152" s="36">
        <f t="shared" si="23"/>
        <v>0</v>
      </c>
      <c r="Q152" s="36">
        <f>SUBTOTAL(9,Q150:Q151)</f>
        <v>0</v>
      </c>
      <c r="R152" s="36">
        <f>SUBTOTAL(9,R150:R151)</f>
        <v>0</v>
      </c>
      <c r="S152" s="37"/>
      <c r="T152" s="12"/>
      <c r="U152" s="33">
        <f>SUBTOTAL(9,U150:U151)</f>
        <v>0</v>
      </c>
    </row>
    <row r="153" spans="1:21" x14ac:dyDescent="0.2">
      <c r="B153" s="3"/>
      <c r="I153" s="40"/>
      <c r="J153" s="40"/>
      <c r="K153" s="40"/>
      <c r="L153" s="40"/>
      <c r="M153" s="40"/>
      <c r="N153" s="40"/>
      <c r="O153" s="40"/>
      <c r="P153" s="40"/>
      <c r="Q153" s="36">
        <v>0</v>
      </c>
      <c r="R153" s="36">
        <v>0</v>
      </c>
      <c r="S153" s="35"/>
      <c r="T153" s="12"/>
      <c r="U153" s="33">
        <v>0</v>
      </c>
    </row>
  </sheetData>
  <autoFilter ref="D3:D146"/>
  <mergeCells count="11">
    <mergeCell ref="T3:U3"/>
    <mergeCell ref="A1:H1"/>
    <mergeCell ref="A2:D2"/>
    <mergeCell ref="E2:H2"/>
    <mergeCell ref="G3:H3"/>
    <mergeCell ref="Q3:R3"/>
    <mergeCell ref="A109:B109"/>
    <mergeCell ref="A144:H144"/>
    <mergeCell ref="A145:H145"/>
    <mergeCell ref="A146:H146"/>
    <mergeCell ref="G148:H148"/>
  </mergeCells>
  <conditionalFormatting sqref="A5:O143">
    <cfRule type="expression" dxfId="344" priority="1">
      <formula>MOD(ROW(),2)</formula>
    </cfRule>
  </conditionalFormatting>
  <conditionalFormatting sqref="P5:XFD143">
    <cfRule type="expression" dxfId="343" priority="3">
      <formula>MOD(ROW(),2)</formula>
    </cfRule>
  </conditionalFormatting>
  <conditionalFormatting sqref="Q5:Q143">
    <cfRule type="cellIs" dxfId="342" priority="5" operator="greaterThan">
      <formula>10000</formula>
    </cfRule>
  </conditionalFormatting>
  <conditionalFormatting sqref="Q110:Q143">
    <cfRule type="cellIs" dxfId="341" priority="6" operator="greaterThan">
      <formula>2000</formula>
    </cfRule>
  </conditionalFormatting>
  <conditionalFormatting sqref="U5:U108">
    <cfRule type="cellIs" dxfId="340" priority="4" operator="greaterThan">
      <formula>10</formula>
    </cfRule>
  </conditionalFormatting>
  <conditionalFormatting sqref="U139">
    <cfRule type="cellIs" dxfId="339" priority="2" operator="greaterThan">
      <formula>10</formula>
    </cfRule>
  </conditionalFormatting>
  <pageMargins left="0.25" right="0.25" top="0.75" bottom="0.75" header="0.3" footer="0.3"/>
  <pageSetup paperSize="9" scale="69" fitToHeight="0" orientation="landscape" r:id="rId1"/>
  <headerFooter alignWithMargins="0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6">
    <pageSetUpPr fitToPage="1"/>
  </sheetPr>
  <dimension ref="A1:W153"/>
  <sheetViews>
    <sheetView zoomScaleNormal="100" workbookViewId="0">
      <pane xSplit="4" ySplit="4" topLeftCell="E94" activePane="bottomRight" state="frozen"/>
      <selection pane="topRight" activeCell="D1" sqref="D1"/>
      <selection pane="bottomLeft" activeCell="A4" sqref="A4"/>
      <selection pane="bottomRight" activeCell="L103" sqref="L103"/>
    </sheetView>
  </sheetViews>
  <sheetFormatPr defaultColWidth="9.140625" defaultRowHeight="12.75" x14ac:dyDescent="0.2"/>
  <cols>
    <col min="1" max="1" width="12.5703125" style="3" customWidth="1"/>
    <col min="2" max="2" width="14" style="41" customWidth="1"/>
    <col min="3" max="3" width="14" style="3" bestFit="1" customWidth="1"/>
    <col min="4" max="4" width="12.28515625" style="3" customWidth="1"/>
    <col min="5" max="5" width="7.85546875" style="3" customWidth="1"/>
    <col min="6" max="6" width="8.5703125" style="3" customWidth="1"/>
    <col min="7" max="7" width="6.140625" style="3" customWidth="1"/>
    <col min="8" max="8" width="6.42578125" style="3" customWidth="1"/>
    <col min="9" max="15" width="10.140625" style="3" customWidth="1"/>
    <col min="16" max="16" width="8.28515625" style="3" customWidth="1"/>
    <col min="17" max="17" width="10.7109375" style="3" bestFit="1" customWidth="1"/>
    <col min="18" max="18" width="8.28515625" style="3" bestFit="1" customWidth="1"/>
    <col min="19" max="20" width="9.42578125" style="3" customWidth="1"/>
    <col min="21" max="21" width="9.28515625" style="3" customWidth="1"/>
    <col min="22" max="16384" width="9.140625" style="3"/>
  </cols>
  <sheetData>
    <row r="1" spans="1:23" x14ac:dyDescent="0.2">
      <c r="A1" s="303" t="s">
        <v>281</v>
      </c>
      <c r="B1" s="303"/>
      <c r="C1" s="303"/>
      <c r="D1" s="303"/>
      <c r="E1" s="303"/>
      <c r="F1" s="303"/>
      <c r="G1" s="303"/>
      <c r="H1" s="303"/>
      <c r="I1" s="30" t="s">
        <v>469</v>
      </c>
      <c r="J1" s="30" t="s">
        <v>480</v>
      </c>
      <c r="K1" s="30"/>
      <c r="L1" s="30"/>
      <c r="M1" s="30"/>
      <c r="N1" s="30"/>
      <c r="O1" s="30"/>
      <c r="P1" s="20"/>
      <c r="Q1" s="20"/>
      <c r="R1" s="20"/>
    </row>
    <row r="2" spans="1:23" x14ac:dyDescent="0.2">
      <c r="A2" s="303" t="s">
        <v>487</v>
      </c>
      <c r="B2" s="303"/>
      <c r="C2" s="303"/>
      <c r="D2" s="303"/>
      <c r="E2" s="303"/>
      <c r="F2" s="303"/>
      <c r="G2" s="303"/>
      <c r="H2" s="303"/>
      <c r="I2" s="10"/>
      <c r="J2" s="10"/>
      <c r="K2" s="10"/>
      <c r="L2" s="10"/>
      <c r="M2" s="10"/>
      <c r="N2" s="10"/>
      <c r="O2" s="10"/>
      <c r="P2" s="8"/>
      <c r="Q2" s="8"/>
      <c r="R2" s="8"/>
      <c r="S2" s="29"/>
      <c r="T2" s="29"/>
      <c r="U2" s="30"/>
    </row>
    <row r="3" spans="1:23" x14ac:dyDescent="0.2">
      <c r="A3" s="8" t="s">
        <v>0</v>
      </c>
      <c r="B3" s="8" t="s">
        <v>1</v>
      </c>
      <c r="C3" s="8" t="s">
        <v>2</v>
      </c>
      <c r="D3" s="8" t="s">
        <v>274</v>
      </c>
      <c r="E3" s="8" t="s">
        <v>3</v>
      </c>
      <c r="F3" s="8" t="s">
        <v>4</v>
      </c>
      <c r="G3" s="302" t="s">
        <v>5</v>
      </c>
      <c r="H3" s="302"/>
      <c r="I3" s="31" t="s">
        <v>449</v>
      </c>
      <c r="J3" s="31" t="s">
        <v>457</v>
      </c>
      <c r="K3" s="31" t="s">
        <v>460</v>
      </c>
      <c r="L3" s="31" t="s">
        <v>465</v>
      </c>
      <c r="M3" s="31" t="s">
        <v>472</v>
      </c>
      <c r="N3" s="31" t="s">
        <v>482</v>
      </c>
      <c r="O3" s="31" t="s">
        <v>485</v>
      </c>
      <c r="P3" s="36"/>
      <c r="Q3" s="302" t="s">
        <v>6</v>
      </c>
      <c r="R3" s="302"/>
      <c r="S3" s="55"/>
      <c r="T3" s="300" t="s">
        <v>7</v>
      </c>
      <c r="U3" s="301"/>
    </row>
    <row r="4" spans="1:23" x14ac:dyDescent="0.2">
      <c r="A4" s="36" t="s">
        <v>8</v>
      </c>
      <c r="B4" s="36"/>
      <c r="C4" s="36"/>
      <c r="D4" s="36"/>
      <c r="E4" s="7" t="s">
        <v>9</v>
      </c>
      <c r="F4" s="36" t="s">
        <v>10</v>
      </c>
      <c r="G4" s="8" t="s">
        <v>11</v>
      </c>
      <c r="H4" s="8" t="s">
        <v>12</v>
      </c>
      <c r="I4" s="36" t="s">
        <v>450</v>
      </c>
      <c r="J4" s="36" t="s">
        <v>458</v>
      </c>
      <c r="K4" s="36" t="s">
        <v>461</v>
      </c>
      <c r="L4" s="36" t="s">
        <v>466</v>
      </c>
      <c r="M4" s="36" t="s">
        <v>473</v>
      </c>
      <c r="N4" s="36" t="s">
        <v>483</v>
      </c>
      <c r="O4" s="36" t="s">
        <v>486</v>
      </c>
      <c r="P4" s="36"/>
      <c r="Q4" s="8" t="s">
        <v>13</v>
      </c>
      <c r="R4" s="8" t="s">
        <v>12</v>
      </c>
      <c r="S4" s="56"/>
      <c r="T4" s="10" t="s">
        <v>14</v>
      </c>
      <c r="U4" s="10" t="s">
        <v>15</v>
      </c>
    </row>
    <row r="5" spans="1:23" x14ac:dyDescent="0.2">
      <c r="A5" s="11" t="s">
        <v>383</v>
      </c>
      <c r="B5" s="11" t="s">
        <v>384</v>
      </c>
      <c r="C5" s="11" t="s">
        <v>383</v>
      </c>
      <c r="D5" s="11" t="s">
        <v>275</v>
      </c>
      <c r="E5" s="12">
        <v>15</v>
      </c>
      <c r="F5" s="12">
        <v>225</v>
      </c>
      <c r="G5" s="12">
        <v>10</v>
      </c>
      <c r="H5" s="12">
        <v>400</v>
      </c>
      <c r="I5" s="12"/>
      <c r="J5" s="12"/>
      <c r="K5" s="12"/>
      <c r="L5" s="12"/>
      <c r="M5" s="12"/>
      <c r="N5" s="12"/>
      <c r="O5" s="12"/>
      <c r="P5" s="13"/>
      <c r="Q5" s="12">
        <f t="shared" ref="Q5:Q19" si="0">SUM(I5:P5)</f>
        <v>0</v>
      </c>
      <c r="R5" s="12">
        <f t="shared" ref="R5:R19" si="1">$Q5/$H5</f>
        <v>0</v>
      </c>
      <c r="S5" s="57"/>
      <c r="T5" s="15">
        <v>0.06</v>
      </c>
      <c r="U5" s="15">
        <f t="shared" ref="U5:U19" si="2">$R5*$T5</f>
        <v>0</v>
      </c>
      <c r="V5" s="43">
        <f>SUM(U5:U19)</f>
        <v>24.09</v>
      </c>
      <c r="W5" s="3">
        <f>V5*100/$V$144</f>
        <v>23.493270918665885</v>
      </c>
    </row>
    <row r="6" spans="1:23" x14ac:dyDescent="0.2">
      <c r="A6" s="11" t="s">
        <v>385</v>
      </c>
      <c r="B6" s="11" t="s">
        <v>386</v>
      </c>
      <c r="C6" s="11" t="s">
        <v>385</v>
      </c>
      <c r="D6" s="11" t="s">
        <v>275</v>
      </c>
      <c r="E6" s="12">
        <v>15</v>
      </c>
      <c r="F6" s="12">
        <v>300</v>
      </c>
      <c r="G6" s="12">
        <v>10</v>
      </c>
      <c r="H6" s="12">
        <v>300</v>
      </c>
      <c r="I6" s="12"/>
      <c r="J6" s="12"/>
      <c r="K6" s="12"/>
      <c r="L6" s="12"/>
      <c r="M6" s="12"/>
      <c r="N6" s="12"/>
      <c r="O6" s="12"/>
      <c r="P6" s="13"/>
      <c r="Q6" s="12">
        <f t="shared" si="0"/>
        <v>0</v>
      </c>
      <c r="R6" s="12">
        <f t="shared" si="1"/>
        <v>0</v>
      </c>
      <c r="S6" s="57"/>
      <c r="T6" s="15">
        <v>0.06</v>
      </c>
      <c r="U6" s="15">
        <f t="shared" si="2"/>
        <v>0</v>
      </c>
      <c r="V6" s="43"/>
    </row>
    <row r="7" spans="1:23" x14ac:dyDescent="0.2">
      <c r="A7" s="36" t="s">
        <v>387</v>
      </c>
      <c r="B7" s="36" t="s">
        <v>259</v>
      </c>
      <c r="C7" s="31" t="s">
        <v>388</v>
      </c>
      <c r="D7" s="36" t="s">
        <v>277</v>
      </c>
      <c r="E7" s="12" t="s">
        <v>167</v>
      </c>
      <c r="F7" s="12">
        <v>300</v>
      </c>
      <c r="G7" s="12">
        <v>10</v>
      </c>
      <c r="H7" s="12">
        <v>300</v>
      </c>
      <c r="I7" s="12"/>
      <c r="J7" s="12"/>
      <c r="K7" s="12"/>
      <c r="L7" s="12"/>
      <c r="M7" s="12"/>
      <c r="N7" s="12"/>
      <c r="O7" s="12"/>
      <c r="P7" s="13"/>
      <c r="Q7" s="12">
        <f t="shared" si="0"/>
        <v>0</v>
      </c>
      <c r="R7" s="12">
        <f t="shared" si="1"/>
        <v>0</v>
      </c>
      <c r="S7" s="57"/>
      <c r="T7" s="15">
        <v>0.06</v>
      </c>
      <c r="U7" s="15">
        <f t="shared" si="2"/>
        <v>0</v>
      </c>
      <c r="V7" s="43"/>
    </row>
    <row r="8" spans="1:23" x14ac:dyDescent="0.2">
      <c r="A8" s="11" t="s">
        <v>258</v>
      </c>
      <c r="B8" s="11" t="s">
        <v>259</v>
      </c>
      <c r="C8" s="11" t="s">
        <v>258</v>
      </c>
      <c r="D8" s="11" t="s">
        <v>275</v>
      </c>
      <c r="E8" s="12">
        <v>15</v>
      </c>
      <c r="F8" s="12">
        <v>375</v>
      </c>
      <c r="G8" s="12">
        <v>10</v>
      </c>
      <c r="H8" s="12">
        <v>200</v>
      </c>
      <c r="I8" s="12"/>
      <c r="J8" s="12"/>
      <c r="K8" s="12"/>
      <c r="L8" s="12"/>
      <c r="M8" s="12"/>
      <c r="N8" s="12"/>
      <c r="O8" s="12"/>
      <c r="P8" s="13"/>
      <c r="Q8" s="12">
        <f t="shared" si="0"/>
        <v>0</v>
      </c>
      <c r="R8" s="12">
        <f t="shared" si="1"/>
        <v>0</v>
      </c>
      <c r="S8" s="57"/>
      <c r="T8" s="15">
        <v>0.06</v>
      </c>
      <c r="U8" s="15">
        <f t="shared" si="2"/>
        <v>0</v>
      </c>
      <c r="V8" s="43"/>
    </row>
    <row r="9" spans="1:23" x14ac:dyDescent="0.2">
      <c r="A9" s="11" t="s">
        <v>26</v>
      </c>
      <c r="B9" s="11" t="s">
        <v>27</v>
      </c>
      <c r="C9" s="11" t="s">
        <v>26</v>
      </c>
      <c r="D9" s="11" t="s">
        <v>275</v>
      </c>
      <c r="E9" s="12">
        <v>15</v>
      </c>
      <c r="F9" s="12">
        <v>457</v>
      </c>
      <c r="G9" s="12">
        <v>10</v>
      </c>
      <c r="H9" s="12">
        <v>200</v>
      </c>
      <c r="I9" s="12">
        <v>4400</v>
      </c>
      <c r="J9" s="12">
        <v>5000</v>
      </c>
      <c r="K9" s="12">
        <v>5000</v>
      </c>
      <c r="L9" s="12">
        <v>5000</v>
      </c>
      <c r="M9" s="12"/>
      <c r="N9" s="12"/>
      <c r="O9" s="12"/>
      <c r="P9" s="13"/>
      <c r="Q9" s="12">
        <f t="shared" si="0"/>
        <v>19400</v>
      </c>
      <c r="R9" s="12">
        <f t="shared" si="1"/>
        <v>97</v>
      </c>
      <c r="S9" s="57"/>
      <c r="T9" s="15">
        <v>0.05</v>
      </c>
      <c r="U9" s="15">
        <f t="shared" si="2"/>
        <v>4.8500000000000005</v>
      </c>
    </row>
    <row r="10" spans="1:23" x14ac:dyDescent="0.2">
      <c r="A10" s="36" t="s">
        <v>169</v>
      </c>
      <c r="B10" s="36" t="s">
        <v>27</v>
      </c>
      <c r="C10" s="36">
        <v>90441400</v>
      </c>
      <c r="D10" s="36" t="s">
        <v>277</v>
      </c>
      <c r="E10" s="12" t="s">
        <v>167</v>
      </c>
      <c r="F10" s="12">
        <v>450</v>
      </c>
      <c r="G10" s="12">
        <v>10</v>
      </c>
      <c r="H10" s="12">
        <v>200</v>
      </c>
      <c r="I10" s="12"/>
      <c r="J10" s="12">
        <v>2000</v>
      </c>
      <c r="K10" s="12">
        <v>1000</v>
      </c>
      <c r="L10" s="12">
        <v>1000</v>
      </c>
      <c r="M10" s="12"/>
      <c r="N10" s="12"/>
      <c r="O10" s="12"/>
      <c r="P10" s="13"/>
      <c r="Q10" s="12">
        <f t="shared" si="0"/>
        <v>4000</v>
      </c>
      <c r="R10" s="12">
        <f t="shared" si="1"/>
        <v>20</v>
      </c>
      <c r="S10" s="57"/>
      <c r="T10" s="15">
        <v>0.05</v>
      </c>
      <c r="U10" s="15">
        <f t="shared" si="2"/>
        <v>1</v>
      </c>
    </row>
    <row r="11" spans="1:23" x14ac:dyDescent="0.2">
      <c r="A11" s="11" t="s">
        <v>24</v>
      </c>
      <c r="B11" s="11" t="s">
        <v>25</v>
      </c>
      <c r="C11" s="11" t="s">
        <v>24</v>
      </c>
      <c r="D11" s="11" t="s">
        <v>275</v>
      </c>
      <c r="E11" s="12">
        <v>15</v>
      </c>
      <c r="F11" s="12">
        <v>610</v>
      </c>
      <c r="G11" s="12">
        <v>10</v>
      </c>
      <c r="H11" s="12">
        <v>100</v>
      </c>
      <c r="I11" s="12">
        <v>5000</v>
      </c>
      <c r="J11" s="12">
        <v>5000</v>
      </c>
      <c r="K11" s="12">
        <v>5000</v>
      </c>
      <c r="L11" s="12">
        <v>3000</v>
      </c>
      <c r="M11" s="12"/>
      <c r="N11" s="12"/>
      <c r="O11" s="12"/>
      <c r="P11" s="13"/>
      <c r="Q11" s="12">
        <f t="shared" si="0"/>
        <v>18000</v>
      </c>
      <c r="R11" s="12">
        <f t="shared" si="1"/>
        <v>180</v>
      </c>
      <c r="S11" s="57"/>
      <c r="T11" s="15">
        <v>0.04</v>
      </c>
      <c r="U11" s="15">
        <f t="shared" si="2"/>
        <v>7.2</v>
      </c>
    </row>
    <row r="12" spans="1:23" x14ac:dyDescent="0.2">
      <c r="A12" s="36" t="s">
        <v>168</v>
      </c>
      <c r="B12" s="36" t="s">
        <v>25</v>
      </c>
      <c r="C12" s="36">
        <v>90441600</v>
      </c>
      <c r="D12" s="36" t="s">
        <v>277</v>
      </c>
      <c r="E12" s="12" t="s">
        <v>167</v>
      </c>
      <c r="F12" s="12">
        <v>600</v>
      </c>
      <c r="G12" s="12">
        <v>10</v>
      </c>
      <c r="H12" s="12">
        <v>100</v>
      </c>
      <c r="I12" s="12">
        <v>600</v>
      </c>
      <c r="J12" s="12">
        <v>2000</v>
      </c>
      <c r="K12" s="12">
        <v>1000</v>
      </c>
      <c r="L12" s="12"/>
      <c r="M12" s="12"/>
      <c r="N12" s="12"/>
      <c r="O12" s="12"/>
      <c r="P12" s="13"/>
      <c r="Q12" s="12">
        <f t="shared" si="0"/>
        <v>3600</v>
      </c>
      <c r="R12" s="12">
        <f t="shared" si="1"/>
        <v>36</v>
      </c>
      <c r="S12" s="57"/>
      <c r="T12" s="15">
        <v>0.04</v>
      </c>
      <c r="U12" s="15">
        <f t="shared" si="2"/>
        <v>1.44</v>
      </c>
    </row>
    <row r="13" spans="1:23" x14ac:dyDescent="0.2">
      <c r="A13" s="11" t="s">
        <v>150</v>
      </c>
      <c r="B13" s="11" t="s">
        <v>151</v>
      </c>
      <c r="C13" s="11" t="s">
        <v>150</v>
      </c>
      <c r="D13" s="11" t="s">
        <v>275</v>
      </c>
      <c r="E13" s="12">
        <v>15</v>
      </c>
      <c r="F13" s="12">
        <v>760</v>
      </c>
      <c r="G13" s="12">
        <v>10</v>
      </c>
      <c r="H13" s="12">
        <v>100</v>
      </c>
      <c r="I13" s="12">
        <v>1000</v>
      </c>
      <c r="J13" s="12">
        <v>500</v>
      </c>
      <c r="K13" s="12">
        <v>500</v>
      </c>
      <c r="L13" s="12">
        <v>500</v>
      </c>
      <c r="M13" s="12"/>
      <c r="N13" s="12"/>
      <c r="O13" s="12"/>
      <c r="P13" s="13"/>
      <c r="Q13" s="12">
        <f t="shared" si="0"/>
        <v>2500</v>
      </c>
      <c r="R13" s="12">
        <f t="shared" si="1"/>
        <v>25</v>
      </c>
      <c r="S13" s="57"/>
      <c r="T13" s="15">
        <v>0.04</v>
      </c>
      <c r="U13" s="15">
        <f t="shared" si="2"/>
        <v>1</v>
      </c>
    </row>
    <row r="14" spans="1:23" x14ac:dyDescent="0.2">
      <c r="A14" s="11" t="s">
        <v>20</v>
      </c>
      <c r="B14" s="11" t="s">
        <v>21</v>
      </c>
      <c r="C14" s="11" t="s">
        <v>20</v>
      </c>
      <c r="D14" s="11" t="s">
        <v>275</v>
      </c>
      <c r="E14" s="12">
        <v>15</v>
      </c>
      <c r="F14" s="12">
        <v>915</v>
      </c>
      <c r="G14" s="12">
        <v>10</v>
      </c>
      <c r="H14" s="12">
        <v>100</v>
      </c>
      <c r="I14" s="12"/>
      <c r="J14" s="12">
        <v>2000</v>
      </c>
      <c r="K14" s="12">
        <v>2000</v>
      </c>
      <c r="L14" s="12">
        <v>2000</v>
      </c>
      <c r="M14" s="12"/>
      <c r="N14" s="12"/>
      <c r="O14" s="12"/>
      <c r="P14" s="13"/>
      <c r="Q14" s="12">
        <f t="shared" si="0"/>
        <v>6000</v>
      </c>
      <c r="R14" s="12">
        <f t="shared" si="1"/>
        <v>60</v>
      </c>
      <c r="S14" s="57"/>
      <c r="T14" s="15">
        <v>0.05</v>
      </c>
      <c r="U14" s="15">
        <f t="shared" si="2"/>
        <v>3</v>
      </c>
    </row>
    <row r="15" spans="1:23" x14ac:dyDescent="0.2">
      <c r="A15" s="13" t="s">
        <v>166</v>
      </c>
      <c r="B15" s="13" t="s">
        <v>21</v>
      </c>
      <c r="C15" s="13">
        <v>90441800</v>
      </c>
      <c r="D15" s="36" t="s">
        <v>277</v>
      </c>
      <c r="E15" s="12" t="s">
        <v>167</v>
      </c>
      <c r="F15" s="12">
        <v>900</v>
      </c>
      <c r="G15" s="12">
        <v>10</v>
      </c>
      <c r="H15" s="12">
        <v>100</v>
      </c>
      <c r="I15" s="12">
        <v>800</v>
      </c>
      <c r="J15" s="12">
        <v>2000</v>
      </c>
      <c r="K15" s="12">
        <v>1000</v>
      </c>
      <c r="L15" s="12">
        <v>1000</v>
      </c>
      <c r="M15" s="12"/>
      <c r="N15" s="12"/>
      <c r="O15" s="12"/>
      <c r="P15" s="13"/>
      <c r="Q15" s="12">
        <f t="shared" si="0"/>
        <v>4800</v>
      </c>
      <c r="R15" s="12">
        <f t="shared" si="1"/>
        <v>48</v>
      </c>
      <c r="S15" s="57"/>
      <c r="T15" s="15">
        <v>0.05</v>
      </c>
      <c r="U15" s="15">
        <f t="shared" si="2"/>
        <v>2.4000000000000004</v>
      </c>
    </row>
    <row r="16" spans="1:23" x14ac:dyDescent="0.2">
      <c r="A16" s="11" t="s">
        <v>16</v>
      </c>
      <c r="B16" s="11" t="s">
        <v>17</v>
      </c>
      <c r="C16" s="11" t="s">
        <v>16</v>
      </c>
      <c r="D16" s="11" t="s">
        <v>275</v>
      </c>
      <c r="E16" s="12">
        <v>15</v>
      </c>
      <c r="F16" s="12">
        <v>1220</v>
      </c>
      <c r="G16" s="12">
        <v>10</v>
      </c>
      <c r="H16" s="12">
        <v>50</v>
      </c>
      <c r="I16" s="12"/>
      <c r="J16" s="12">
        <v>2000</v>
      </c>
      <c r="K16" s="12">
        <v>2000</v>
      </c>
      <c r="L16" s="12"/>
      <c r="M16" s="12"/>
      <c r="N16" s="12"/>
      <c r="O16" s="12"/>
      <c r="P16" s="13"/>
      <c r="Q16" s="12">
        <f t="shared" si="0"/>
        <v>4000</v>
      </c>
      <c r="R16" s="12">
        <f t="shared" si="1"/>
        <v>80</v>
      </c>
      <c r="S16" s="57"/>
      <c r="T16" s="15">
        <v>0.04</v>
      </c>
      <c r="U16" s="15">
        <f t="shared" si="2"/>
        <v>3.2</v>
      </c>
    </row>
    <row r="17" spans="1:23" x14ac:dyDescent="0.2">
      <c r="A17" s="11" t="s">
        <v>148</v>
      </c>
      <c r="B17" s="11" t="s">
        <v>149</v>
      </c>
      <c r="C17" s="11" t="s">
        <v>148</v>
      </c>
      <c r="D17" s="11" t="s">
        <v>275</v>
      </c>
      <c r="E17" s="12">
        <v>15</v>
      </c>
      <c r="F17" s="12">
        <v>1524</v>
      </c>
      <c r="G17" s="12">
        <v>10</v>
      </c>
      <c r="H17" s="12">
        <v>50</v>
      </c>
      <c r="I17" s="12"/>
      <c r="J17" s="12"/>
      <c r="K17" s="12"/>
      <c r="L17" s="12"/>
      <c r="M17" s="12"/>
      <c r="N17" s="12"/>
      <c r="O17" s="12"/>
      <c r="P17" s="13"/>
      <c r="Q17" s="12">
        <f t="shared" si="0"/>
        <v>0</v>
      </c>
      <c r="R17" s="12">
        <f t="shared" si="1"/>
        <v>0</v>
      </c>
      <c r="S17" s="57"/>
      <c r="T17" s="15">
        <v>0.05</v>
      </c>
      <c r="U17" s="15">
        <f t="shared" si="2"/>
        <v>0</v>
      </c>
    </row>
    <row r="18" spans="1:23" x14ac:dyDescent="0.2">
      <c r="A18" s="11" t="s">
        <v>146</v>
      </c>
      <c r="B18" s="11" t="s">
        <v>147</v>
      </c>
      <c r="C18" s="11" t="s">
        <v>146</v>
      </c>
      <c r="D18" s="11" t="s">
        <v>275</v>
      </c>
      <c r="E18" s="12">
        <v>15</v>
      </c>
      <c r="F18" s="12">
        <v>1800</v>
      </c>
      <c r="G18" s="12">
        <v>10</v>
      </c>
      <c r="H18" s="12">
        <v>50</v>
      </c>
      <c r="I18" s="12"/>
      <c r="J18" s="12"/>
      <c r="K18" s="12"/>
      <c r="L18" s="12"/>
      <c r="M18" s="12"/>
      <c r="N18" s="12"/>
      <c r="O18" s="12"/>
      <c r="P18" s="13"/>
      <c r="Q18" s="12">
        <f t="shared" si="0"/>
        <v>0</v>
      </c>
      <c r="R18" s="12">
        <f t="shared" si="1"/>
        <v>0</v>
      </c>
      <c r="S18" s="57"/>
      <c r="T18" s="15">
        <v>0.06</v>
      </c>
      <c r="U18" s="15">
        <f t="shared" si="2"/>
        <v>0</v>
      </c>
    </row>
    <row r="19" spans="1:23" x14ac:dyDescent="0.2">
      <c r="A19" s="11" t="s">
        <v>353</v>
      </c>
      <c r="B19" s="11" t="s">
        <v>354</v>
      </c>
      <c r="C19" s="11" t="s">
        <v>146</v>
      </c>
      <c r="D19" s="11" t="s">
        <v>275</v>
      </c>
      <c r="E19" s="12">
        <v>15</v>
      </c>
      <c r="F19" s="12">
        <v>2100</v>
      </c>
      <c r="G19" s="12">
        <v>10</v>
      </c>
      <c r="H19" s="12">
        <v>50</v>
      </c>
      <c r="I19" s="12"/>
      <c r="J19" s="12"/>
      <c r="K19" s="12"/>
      <c r="L19" s="12"/>
      <c r="M19" s="12"/>
      <c r="N19" s="12"/>
      <c r="O19" s="12"/>
      <c r="P19" s="13"/>
      <c r="Q19" s="12">
        <f t="shared" si="0"/>
        <v>0</v>
      </c>
      <c r="R19" s="12">
        <f t="shared" si="1"/>
        <v>0</v>
      </c>
      <c r="S19" s="57"/>
      <c r="T19" s="15">
        <v>0.06</v>
      </c>
      <c r="U19" s="15">
        <f t="shared" si="2"/>
        <v>0</v>
      </c>
    </row>
    <row r="20" spans="1:23" ht="15" x14ac:dyDescent="0.2">
      <c r="A20" s="60" t="s">
        <v>28</v>
      </c>
      <c r="B20" s="60"/>
      <c r="C20" s="60"/>
      <c r="D20" s="60"/>
      <c r="E20" s="60"/>
      <c r="F20" s="12"/>
      <c r="G20" s="20"/>
      <c r="H20" s="20"/>
      <c r="I20" s="12"/>
      <c r="J20" s="12"/>
      <c r="K20" s="12"/>
      <c r="L20" s="12"/>
      <c r="M20" s="12"/>
      <c r="N20" s="12"/>
      <c r="O20" s="12"/>
      <c r="P20" s="21"/>
      <c r="Q20" s="12"/>
      <c r="R20" s="12"/>
      <c r="S20" s="57"/>
      <c r="T20" s="12"/>
      <c r="U20" s="15"/>
    </row>
    <row r="21" spans="1:23" x14ac:dyDescent="0.2">
      <c r="A21" s="11" t="s">
        <v>260</v>
      </c>
      <c r="B21" s="11" t="s">
        <v>229</v>
      </c>
      <c r="C21" s="11" t="s">
        <v>260</v>
      </c>
      <c r="D21" s="11" t="s">
        <v>275</v>
      </c>
      <c r="E21" s="12">
        <v>20</v>
      </c>
      <c r="F21" s="12">
        <v>100</v>
      </c>
      <c r="G21" s="12">
        <v>10</v>
      </c>
      <c r="H21" s="12">
        <v>500</v>
      </c>
      <c r="I21" s="12"/>
      <c r="J21" s="12"/>
      <c r="K21" s="12"/>
      <c r="L21" s="12"/>
      <c r="M21" s="12"/>
      <c r="N21" s="12"/>
      <c r="O21" s="12"/>
      <c r="P21" s="13"/>
      <c r="Q21" s="12">
        <f t="shared" ref="Q21:Q37" si="3">SUM(I21:P21)</f>
        <v>0</v>
      </c>
      <c r="R21" s="12">
        <f t="shared" ref="R21:R37" si="4">$Q21/$H21</f>
        <v>0</v>
      </c>
      <c r="S21" s="57"/>
      <c r="T21" s="15">
        <v>0.06</v>
      </c>
      <c r="U21" s="15">
        <f t="shared" ref="U21:U37" si="5">$R21*$T21</f>
        <v>0</v>
      </c>
      <c r="V21" s="43">
        <f>SUM(U21:U37)</f>
        <v>19.100000000000001</v>
      </c>
      <c r="W21" s="3">
        <f>V21*100/$V$144</f>
        <v>18.626877316169299</v>
      </c>
    </row>
    <row r="22" spans="1:23" x14ac:dyDescent="0.2">
      <c r="A22" s="36" t="s">
        <v>228</v>
      </c>
      <c r="B22" s="36" t="s">
        <v>229</v>
      </c>
      <c r="C22" s="36">
        <v>90442100</v>
      </c>
      <c r="D22" s="36" t="s">
        <v>277</v>
      </c>
      <c r="E22" s="12" t="s">
        <v>46</v>
      </c>
      <c r="F22" s="12">
        <v>100</v>
      </c>
      <c r="G22" s="12">
        <v>10</v>
      </c>
      <c r="H22" s="12">
        <v>500</v>
      </c>
      <c r="I22" s="12"/>
      <c r="J22" s="12"/>
      <c r="K22" s="12"/>
      <c r="L22" s="12"/>
      <c r="M22" s="12"/>
      <c r="N22" s="12"/>
      <c r="O22" s="12"/>
      <c r="P22" s="13"/>
      <c r="Q22" s="12">
        <f t="shared" si="3"/>
        <v>0</v>
      </c>
      <c r="R22" s="12">
        <f t="shared" si="4"/>
        <v>0</v>
      </c>
      <c r="S22" s="57"/>
      <c r="T22" s="15">
        <v>0.06</v>
      </c>
      <c r="U22" s="15">
        <f t="shared" si="5"/>
        <v>0</v>
      </c>
      <c r="V22" s="43"/>
    </row>
    <row r="23" spans="1:23" x14ac:dyDescent="0.2">
      <c r="A23" s="36" t="s">
        <v>172</v>
      </c>
      <c r="B23" s="36" t="s">
        <v>173</v>
      </c>
      <c r="C23" s="36">
        <v>90447000</v>
      </c>
      <c r="D23" s="36" t="s">
        <v>277</v>
      </c>
      <c r="E23" s="12" t="s">
        <v>46</v>
      </c>
      <c r="F23" s="12">
        <v>240</v>
      </c>
      <c r="G23" s="12">
        <v>10</v>
      </c>
      <c r="H23" s="12">
        <v>250</v>
      </c>
      <c r="I23" s="12"/>
      <c r="J23" s="12"/>
      <c r="K23" s="12"/>
      <c r="L23" s="12"/>
      <c r="M23" s="12"/>
      <c r="N23" s="12"/>
      <c r="O23" s="12">
        <v>5000</v>
      </c>
      <c r="P23" s="13"/>
      <c r="Q23" s="12">
        <f t="shared" si="3"/>
        <v>5000</v>
      </c>
      <c r="R23" s="12">
        <f t="shared" si="4"/>
        <v>20</v>
      </c>
      <c r="S23" s="57"/>
      <c r="T23" s="15">
        <v>0.06</v>
      </c>
      <c r="U23" s="15">
        <f t="shared" si="5"/>
        <v>1.2</v>
      </c>
    </row>
    <row r="24" spans="1:23" x14ac:dyDescent="0.2">
      <c r="A24" s="11" t="s">
        <v>389</v>
      </c>
      <c r="B24" s="11" t="s">
        <v>390</v>
      </c>
      <c r="C24" s="11" t="s">
        <v>389</v>
      </c>
      <c r="D24" s="11" t="s">
        <v>275</v>
      </c>
      <c r="E24" s="12">
        <v>20</v>
      </c>
      <c r="F24" s="12">
        <v>300</v>
      </c>
      <c r="G24" s="12">
        <v>10</v>
      </c>
      <c r="H24" s="12">
        <v>200</v>
      </c>
      <c r="I24" s="12"/>
      <c r="J24" s="12"/>
      <c r="K24" s="12"/>
      <c r="L24" s="12"/>
      <c r="M24" s="12"/>
      <c r="N24" s="12"/>
      <c r="O24" s="12"/>
      <c r="P24" s="13"/>
      <c r="Q24" s="12">
        <f t="shared" si="3"/>
        <v>0</v>
      </c>
      <c r="R24" s="12">
        <f t="shared" si="4"/>
        <v>0</v>
      </c>
      <c r="S24" s="57"/>
      <c r="T24" s="15">
        <v>0.06</v>
      </c>
      <c r="U24" s="15">
        <f t="shared" si="5"/>
        <v>0</v>
      </c>
    </row>
    <row r="25" spans="1:23" x14ac:dyDescent="0.2">
      <c r="A25" s="11" t="s">
        <v>50</v>
      </c>
      <c r="B25" s="11" t="s">
        <v>51</v>
      </c>
      <c r="C25" s="11" t="s">
        <v>50</v>
      </c>
      <c r="D25" s="11" t="s">
        <v>275</v>
      </c>
      <c r="E25" s="12">
        <v>20</v>
      </c>
      <c r="F25" s="12">
        <v>457</v>
      </c>
      <c r="G25" s="12">
        <v>10</v>
      </c>
      <c r="H25" s="12">
        <v>100</v>
      </c>
      <c r="I25" s="12"/>
      <c r="J25" s="12">
        <v>500</v>
      </c>
      <c r="K25" s="12">
        <v>500</v>
      </c>
      <c r="L25" s="12">
        <v>500</v>
      </c>
      <c r="M25" s="12"/>
      <c r="N25" s="12"/>
      <c r="O25" s="12"/>
      <c r="P25" s="13"/>
      <c r="Q25" s="12">
        <f t="shared" si="3"/>
        <v>1500</v>
      </c>
      <c r="R25" s="12">
        <f t="shared" si="4"/>
        <v>15</v>
      </c>
      <c r="S25" s="57"/>
      <c r="T25" s="15">
        <v>0.04</v>
      </c>
      <c r="U25" s="15">
        <f t="shared" si="5"/>
        <v>0.6</v>
      </c>
    </row>
    <row r="26" spans="1:23" x14ac:dyDescent="0.2">
      <c r="A26" s="36" t="s">
        <v>171</v>
      </c>
      <c r="B26" s="36" t="s">
        <v>51</v>
      </c>
      <c r="C26" s="36">
        <v>90442400</v>
      </c>
      <c r="D26" s="36" t="s">
        <v>277</v>
      </c>
      <c r="E26" s="12" t="s">
        <v>46</v>
      </c>
      <c r="F26" s="12">
        <v>450</v>
      </c>
      <c r="G26" s="12">
        <v>10</v>
      </c>
      <c r="H26" s="12">
        <v>100</v>
      </c>
      <c r="I26" s="12">
        <v>2000</v>
      </c>
      <c r="J26" s="12">
        <v>1000</v>
      </c>
      <c r="K26" s="12">
        <v>1000</v>
      </c>
      <c r="L26" s="12">
        <v>1000</v>
      </c>
      <c r="M26" s="12"/>
      <c r="N26" s="12"/>
      <c r="O26" s="12"/>
      <c r="P26" s="13"/>
      <c r="Q26" s="12">
        <f t="shared" si="3"/>
        <v>5000</v>
      </c>
      <c r="R26" s="12">
        <f t="shared" si="4"/>
        <v>50</v>
      </c>
      <c r="S26" s="57"/>
      <c r="T26" s="15">
        <v>0.04</v>
      </c>
      <c r="U26" s="15">
        <f t="shared" si="5"/>
        <v>2</v>
      </c>
    </row>
    <row r="27" spans="1:23" x14ac:dyDescent="0.2">
      <c r="A27" s="11" t="s">
        <v>47</v>
      </c>
      <c r="B27" s="11" t="s">
        <v>48</v>
      </c>
      <c r="C27" s="11" t="s">
        <v>47</v>
      </c>
      <c r="D27" s="11" t="s">
        <v>275</v>
      </c>
      <c r="E27" s="12">
        <v>20</v>
      </c>
      <c r="F27" s="12">
        <v>610</v>
      </c>
      <c r="G27" s="12">
        <v>10</v>
      </c>
      <c r="H27" s="12">
        <v>100</v>
      </c>
      <c r="I27" s="12"/>
      <c r="J27" s="12"/>
      <c r="K27" s="12">
        <v>1000</v>
      </c>
      <c r="L27" s="12">
        <v>500</v>
      </c>
      <c r="M27" s="12"/>
      <c r="N27" s="12"/>
      <c r="O27" s="12"/>
      <c r="P27" s="13"/>
      <c r="Q27" s="12">
        <f t="shared" si="3"/>
        <v>1500</v>
      </c>
      <c r="R27" s="12">
        <f t="shared" si="4"/>
        <v>15</v>
      </c>
      <c r="S27" s="57"/>
      <c r="T27" s="15">
        <v>0.06</v>
      </c>
      <c r="U27" s="15">
        <f t="shared" si="5"/>
        <v>0.89999999999999991</v>
      </c>
    </row>
    <row r="28" spans="1:23" x14ac:dyDescent="0.2">
      <c r="A28" s="36" t="s">
        <v>49</v>
      </c>
      <c r="B28" s="36" t="s">
        <v>48</v>
      </c>
      <c r="C28" s="36">
        <v>90442600</v>
      </c>
      <c r="D28" s="36" t="s">
        <v>277</v>
      </c>
      <c r="E28" s="12" t="s">
        <v>46</v>
      </c>
      <c r="F28" s="12">
        <v>600</v>
      </c>
      <c r="G28" s="12">
        <v>10</v>
      </c>
      <c r="H28" s="12">
        <v>100</v>
      </c>
      <c r="I28" s="12"/>
      <c r="J28" s="12">
        <v>2000</v>
      </c>
      <c r="K28" s="12">
        <v>2000</v>
      </c>
      <c r="L28" s="12">
        <v>1000</v>
      </c>
      <c r="M28" s="12"/>
      <c r="N28" s="12"/>
      <c r="O28" s="12"/>
      <c r="P28" s="13"/>
      <c r="Q28" s="12">
        <f t="shared" si="3"/>
        <v>5000</v>
      </c>
      <c r="R28" s="12">
        <f t="shared" si="4"/>
        <v>50</v>
      </c>
      <c r="S28" s="57"/>
      <c r="T28" s="15">
        <v>0.06</v>
      </c>
      <c r="U28" s="15">
        <f t="shared" si="5"/>
        <v>3</v>
      </c>
    </row>
    <row r="29" spans="1:23" x14ac:dyDescent="0.2">
      <c r="A29" s="11" t="s">
        <v>154</v>
      </c>
      <c r="B29" s="11" t="s">
        <v>43</v>
      </c>
      <c r="C29" s="11" t="s">
        <v>154</v>
      </c>
      <c r="D29" s="11" t="s">
        <v>275</v>
      </c>
      <c r="E29" s="12">
        <v>20</v>
      </c>
      <c r="F29" s="12">
        <v>760</v>
      </c>
      <c r="G29" s="12">
        <v>10</v>
      </c>
      <c r="H29" s="12">
        <v>100</v>
      </c>
      <c r="I29" s="12"/>
      <c r="J29" s="12"/>
      <c r="K29" s="12"/>
      <c r="L29" s="12"/>
      <c r="M29" s="12"/>
      <c r="N29" s="12"/>
      <c r="O29" s="12"/>
      <c r="P29" s="13"/>
      <c r="Q29" s="12">
        <f t="shared" si="3"/>
        <v>0</v>
      </c>
      <c r="R29" s="12">
        <f t="shared" si="4"/>
        <v>0</v>
      </c>
      <c r="S29" s="57"/>
      <c r="T29" s="15">
        <v>7.0000000000000007E-2</v>
      </c>
      <c r="U29" s="15">
        <f t="shared" si="5"/>
        <v>0</v>
      </c>
    </row>
    <row r="30" spans="1:23" x14ac:dyDescent="0.2">
      <c r="A30" s="36" t="s">
        <v>45</v>
      </c>
      <c r="B30" s="36" t="s">
        <v>43</v>
      </c>
      <c r="C30" s="36">
        <v>90442700</v>
      </c>
      <c r="D30" s="36" t="s">
        <v>277</v>
      </c>
      <c r="E30" s="12" t="s">
        <v>46</v>
      </c>
      <c r="F30" s="12">
        <v>750</v>
      </c>
      <c r="G30" s="12">
        <v>10</v>
      </c>
      <c r="H30" s="12">
        <v>100</v>
      </c>
      <c r="I30" s="12"/>
      <c r="J30" s="12"/>
      <c r="K30" s="12"/>
      <c r="L30" s="12"/>
      <c r="M30" s="12">
        <v>2000</v>
      </c>
      <c r="N30" s="12"/>
      <c r="O30" s="12"/>
      <c r="P30" s="13"/>
      <c r="Q30" s="12">
        <f t="shared" si="3"/>
        <v>2000</v>
      </c>
      <c r="R30" s="12">
        <f t="shared" si="4"/>
        <v>20</v>
      </c>
      <c r="S30" s="57"/>
      <c r="T30" s="15">
        <v>7.0000000000000007E-2</v>
      </c>
      <c r="U30" s="15">
        <f t="shared" si="5"/>
        <v>1.4000000000000001</v>
      </c>
    </row>
    <row r="31" spans="1:23" x14ac:dyDescent="0.2">
      <c r="A31" s="11" t="s">
        <v>38</v>
      </c>
      <c r="B31" s="11" t="s">
        <v>39</v>
      </c>
      <c r="C31" s="11" t="s">
        <v>38</v>
      </c>
      <c r="D31" s="11" t="s">
        <v>275</v>
      </c>
      <c r="E31" s="12">
        <v>20</v>
      </c>
      <c r="F31" s="12">
        <v>915</v>
      </c>
      <c r="G31" s="12">
        <v>10</v>
      </c>
      <c r="H31" s="12">
        <v>50</v>
      </c>
      <c r="I31" s="12"/>
      <c r="J31" s="12">
        <v>1000</v>
      </c>
      <c r="K31" s="12">
        <v>1000</v>
      </c>
      <c r="L31" s="12"/>
      <c r="M31" s="12"/>
      <c r="N31" s="12"/>
      <c r="O31" s="12"/>
      <c r="P31" s="13"/>
      <c r="Q31" s="12">
        <f t="shared" si="3"/>
        <v>2000</v>
      </c>
      <c r="R31" s="12">
        <f t="shared" si="4"/>
        <v>40</v>
      </c>
      <c r="S31" s="57"/>
      <c r="T31" s="15">
        <v>0.04</v>
      </c>
      <c r="U31" s="15">
        <f t="shared" si="5"/>
        <v>1.6</v>
      </c>
    </row>
    <row r="32" spans="1:23" x14ac:dyDescent="0.2">
      <c r="A32" s="36" t="s">
        <v>170</v>
      </c>
      <c r="B32" s="36" t="s">
        <v>39</v>
      </c>
      <c r="C32" s="36">
        <v>90442800</v>
      </c>
      <c r="D32" s="36" t="s">
        <v>277</v>
      </c>
      <c r="E32" s="12" t="s">
        <v>46</v>
      </c>
      <c r="F32" s="12">
        <v>900</v>
      </c>
      <c r="G32" s="12">
        <v>10</v>
      </c>
      <c r="H32" s="12">
        <v>50</v>
      </c>
      <c r="I32" s="12"/>
      <c r="J32" s="12">
        <v>3000</v>
      </c>
      <c r="K32" s="12">
        <v>2000</v>
      </c>
      <c r="L32" s="12">
        <v>1000</v>
      </c>
      <c r="M32" s="12"/>
      <c r="N32" s="12"/>
      <c r="O32" s="12"/>
      <c r="P32" s="13"/>
      <c r="Q32" s="12">
        <f t="shared" si="3"/>
        <v>6000</v>
      </c>
      <c r="R32" s="12">
        <f t="shared" si="4"/>
        <v>120</v>
      </c>
      <c r="S32" s="57"/>
      <c r="T32" s="15">
        <v>0.04</v>
      </c>
      <c r="U32" s="15">
        <f t="shared" si="5"/>
        <v>4.8</v>
      </c>
    </row>
    <row r="33" spans="1:23" x14ac:dyDescent="0.2">
      <c r="A33" s="11" t="s">
        <v>34</v>
      </c>
      <c r="B33" s="11" t="s">
        <v>35</v>
      </c>
      <c r="C33" s="11" t="s">
        <v>34</v>
      </c>
      <c r="D33" s="11" t="s">
        <v>275</v>
      </c>
      <c r="E33" s="12">
        <v>20</v>
      </c>
      <c r="F33" s="12">
        <v>1220</v>
      </c>
      <c r="G33" s="12">
        <v>10</v>
      </c>
      <c r="H33" s="12">
        <v>50</v>
      </c>
      <c r="I33" s="12"/>
      <c r="J33" s="12">
        <v>2000</v>
      </c>
      <c r="K33" s="12">
        <v>1000</v>
      </c>
      <c r="L33" s="12"/>
      <c r="M33" s="12"/>
      <c r="N33" s="12"/>
      <c r="O33" s="12"/>
      <c r="P33" s="13"/>
      <c r="Q33" s="12">
        <f t="shared" si="3"/>
        <v>3000</v>
      </c>
      <c r="R33" s="12">
        <f t="shared" si="4"/>
        <v>60</v>
      </c>
      <c r="S33" s="57"/>
      <c r="T33" s="15">
        <v>0.06</v>
      </c>
      <c r="U33" s="15">
        <f t="shared" si="5"/>
        <v>3.5999999999999996</v>
      </c>
    </row>
    <row r="34" spans="1:23" x14ac:dyDescent="0.2">
      <c r="A34" s="11" t="s">
        <v>32</v>
      </c>
      <c r="B34" s="11" t="s">
        <v>33</v>
      </c>
      <c r="C34" s="11" t="s">
        <v>32</v>
      </c>
      <c r="D34" s="11" t="s">
        <v>275</v>
      </c>
      <c r="E34" s="12">
        <v>20</v>
      </c>
      <c r="F34" s="12">
        <v>1524</v>
      </c>
      <c r="G34" s="12">
        <v>10</v>
      </c>
      <c r="H34" s="12">
        <v>50</v>
      </c>
      <c r="I34" s="12"/>
      <c r="J34" s="12"/>
      <c r="K34" s="12"/>
      <c r="L34" s="12"/>
      <c r="M34" s="12"/>
      <c r="N34" s="12"/>
      <c r="O34" s="12"/>
      <c r="P34" s="13"/>
      <c r="Q34" s="12">
        <f t="shared" si="3"/>
        <v>0</v>
      </c>
      <c r="R34" s="12">
        <f t="shared" si="4"/>
        <v>0</v>
      </c>
      <c r="S34" s="57"/>
      <c r="T34" s="15">
        <v>7.0000000000000007E-2</v>
      </c>
      <c r="U34" s="15">
        <f t="shared" si="5"/>
        <v>0</v>
      </c>
    </row>
    <row r="35" spans="1:23" x14ac:dyDescent="0.2">
      <c r="A35" s="11" t="s">
        <v>214</v>
      </c>
      <c r="B35" s="11" t="s">
        <v>30</v>
      </c>
      <c r="C35" s="11" t="s">
        <v>214</v>
      </c>
      <c r="D35" s="11" t="s">
        <v>275</v>
      </c>
      <c r="E35" s="12">
        <v>20</v>
      </c>
      <c r="F35" s="12">
        <v>1800</v>
      </c>
      <c r="G35" s="12">
        <v>10</v>
      </c>
      <c r="H35" s="12">
        <v>50</v>
      </c>
      <c r="I35" s="12"/>
      <c r="J35" s="12"/>
      <c r="K35" s="12"/>
      <c r="L35" s="12"/>
      <c r="M35" s="12"/>
      <c r="N35" s="12"/>
      <c r="O35" s="12"/>
      <c r="P35" s="13"/>
      <c r="Q35" s="12">
        <f t="shared" si="3"/>
        <v>0</v>
      </c>
      <c r="R35" s="12">
        <f t="shared" si="4"/>
        <v>0</v>
      </c>
      <c r="S35" s="57"/>
      <c r="T35" s="15">
        <v>0.09</v>
      </c>
      <c r="U35" s="15">
        <f t="shared" si="5"/>
        <v>0</v>
      </c>
    </row>
    <row r="36" spans="1:23" x14ac:dyDescent="0.2">
      <c r="A36" s="11" t="s">
        <v>212</v>
      </c>
      <c r="B36" s="11" t="s">
        <v>213</v>
      </c>
      <c r="C36" s="11" t="s">
        <v>212</v>
      </c>
      <c r="D36" s="11" t="s">
        <v>275</v>
      </c>
      <c r="E36" s="12">
        <v>20</v>
      </c>
      <c r="F36" s="12">
        <v>2100</v>
      </c>
      <c r="G36" s="12">
        <v>10</v>
      </c>
      <c r="H36" s="12">
        <v>50</v>
      </c>
      <c r="I36" s="12"/>
      <c r="J36" s="12"/>
      <c r="K36" s="12"/>
      <c r="L36" s="12"/>
      <c r="M36" s="12"/>
      <c r="N36" s="12"/>
      <c r="O36" s="12"/>
      <c r="P36" s="13"/>
      <c r="Q36" s="12">
        <f t="shared" si="3"/>
        <v>0</v>
      </c>
      <c r="R36" s="12">
        <f t="shared" si="4"/>
        <v>0</v>
      </c>
      <c r="S36" s="57"/>
      <c r="T36" s="15">
        <v>7.0000000000000007E-2</v>
      </c>
      <c r="U36" s="15">
        <f t="shared" si="5"/>
        <v>0</v>
      </c>
    </row>
    <row r="37" spans="1:23" x14ac:dyDescent="0.2">
      <c r="A37" s="11" t="s">
        <v>242</v>
      </c>
      <c r="B37" s="11" t="s">
        <v>243</v>
      </c>
      <c r="C37" s="11" t="s">
        <v>242</v>
      </c>
      <c r="D37" s="11" t="s">
        <v>275</v>
      </c>
      <c r="E37" s="12">
        <v>20</v>
      </c>
      <c r="F37" s="12">
        <v>2400</v>
      </c>
      <c r="G37" s="12">
        <v>10</v>
      </c>
      <c r="H37" s="12">
        <v>50</v>
      </c>
      <c r="I37" s="12"/>
      <c r="J37" s="12"/>
      <c r="K37" s="12"/>
      <c r="L37" s="12"/>
      <c r="M37" s="12"/>
      <c r="N37" s="12"/>
      <c r="O37" s="12"/>
      <c r="P37" s="13"/>
      <c r="Q37" s="12">
        <f t="shared" si="3"/>
        <v>0</v>
      </c>
      <c r="R37" s="12">
        <f t="shared" si="4"/>
        <v>0</v>
      </c>
      <c r="S37" s="57"/>
      <c r="T37" s="15">
        <v>7.0000000000000007E-2</v>
      </c>
      <c r="U37" s="15">
        <f t="shared" si="5"/>
        <v>0</v>
      </c>
    </row>
    <row r="38" spans="1:23" ht="15" x14ac:dyDescent="0.2">
      <c r="A38" s="60" t="s">
        <v>52</v>
      </c>
      <c r="B38" s="60"/>
      <c r="C38" s="60"/>
      <c r="D38" s="60"/>
      <c r="E38" s="60"/>
      <c r="F38" s="24"/>
      <c r="G38" s="10"/>
      <c r="H38" s="10"/>
      <c r="I38" s="12"/>
      <c r="J38" s="12"/>
      <c r="K38" s="12"/>
      <c r="L38" s="12"/>
      <c r="M38" s="12"/>
      <c r="N38" s="12"/>
      <c r="O38" s="12"/>
      <c r="P38" s="25"/>
      <c r="Q38" s="12"/>
      <c r="R38" s="12"/>
      <c r="S38" s="57"/>
      <c r="T38" s="12"/>
      <c r="U38" s="15"/>
    </row>
    <row r="39" spans="1:23" x14ac:dyDescent="0.2">
      <c r="A39" s="11" t="s">
        <v>261</v>
      </c>
      <c r="B39" s="11" t="s">
        <v>262</v>
      </c>
      <c r="C39" s="11" t="s">
        <v>261</v>
      </c>
      <c r="D39" s="11" t="s">
        <v>275</v>
      </c>
      <c r="E39" s="12">
        <v>25</v>
      </c>
      <c r="F39" s="12">
        <v>200</v>
      </c>
      <c r="G39" s="12">
        <v>10</v>
      </c>
      <c r="H39" s="12">
        <v>150</v>
      </c>
      <c r="I39" s="12">
        <v>300</v>
      </c>
      <c r="J39" s="12">
        <v>300</v>
      </c>
      <c r="K39" s="12">
        <v>300</v>
      </c>
      <c r="L39" s="12">
        <v>300</v>
      </c>
      <c r="M39" s="12"/>
      <c r="N39" s="12"/>
      <c r="O39" s="12"/>
      <c r="P39" s="13"/>
      <c r="Q39" s="12">
        <f t="shared" ref="Q39:Q57" si="6">SUM(I39:P39)</f>
        <v>1200</v>
      </c>
      <c r="R39" s="12">
        <f t="shared" ref="R39:R57" si="7">$Q39/$H39</f>
        <v>8</v>
      </c>
      <c r="S39" s="57"/>
      <c r="T39" s="15">
        <v>0.06</v>
      </c>
      <c r="U39" s="15">
        <f t="shared" ref="U39:U57" si="8">$R39*$T39</f>
        <v>0.48</v>
      </c>
      <c r="V39" s="43">
        <f>SUM(U39:U57)</f>
        <v>37</v>
      </c>
      <c r="W39" s="3">
        <f>V39*100/$V$144</f>
        <v>36.083479617710161</v>
      </c>
    </row>
    <row r="40" spans="1:23" x14ac:dyDescent="0.2">
      <c r="A40" s="36" t="s">
        <v>198</v>
      </c>
      <c r="B40" s="36" t="s">
        <v>199</v>
      </c>
      <c r="C40" s="36">
        <v>90448000</v>
      </c>
      <c r="D40" s="36" t="s">
        <v>277</v>
      </c>
      <c r="E40" s="12" t="s">
        <v>63</v>
      </c>
      <c r="F40" s="12">
        <v>270</v>
      </c>
      <c r="G40" s="12">
        <v>10</v>
      </c>
      <c r="H40" s="12">
        <v>100</v>
      </c>
      <c r="I40" s="12"/>
      <c r="J40" s="12"/>
      <c r="K40" s="12"/>
      <c r="L40" s="12"/>
      <c r="M40" s="12">
        <v>1000</v>
      </c>
      <c r="N40" s="12"/>
      <c r="O40" s="12"/>
      <c r="P40" s="13"/>
      <c r="Q40" s="12">
        <f t="shared" si="6"/>
        <v>1000</v>
      </c>
      <c r="R40" s="12">
        <f t="shared" si="7"/>
        <v>10</v>
      </c>
      <c r="S40" s="57"/>
      <c r="T40" s="15">
        <v>0.06</v>
      </c>
      <c r="U40" s="15">
        <f t="shared" si="8"/>
        <v>0.6</v>
      </c>
    </row>
    <row r="41" spans="1:23" x14ac:dyDescent="0.2">
      <c r="A41" s="36" t="s">
        <v>392</v>
      </c>
      <c r="B41" s="36" t="s">
        <v>391</v>
      </c>
      <c r="C41" s="31" t="s">
        <v>393</v>
      </c>
      <c r="D41" s="36" t="s">
        <v>277</v>
      </c>
      <c r="E41" s="12" t="s">
        <v>63</v>
      </c>
      <c r="F41" s="12">
        <v>300</v>
      </c>
      <c r="G41" s="12">
        <v>10</v>
      </c>
      <c r="H41" s="12">
        <v>100</v>
      </c>
      <c r="I41" s="12"/>
      <c r="J41" s="12"/>
      <c r="K41" s="12"/>
      <c r="L41" s="12"/>
      <c r="M41" s="12"/>
      <c r="N41" s="12"/>
      <c r="O41" s="12"/>
      <c r="P41" s="13"/>
      <c r="Q41" s="12">
        <f t="shared" si="6"/>
        <v>0</v>
      </c>
      <c r="R41" s="12">
        <f t="shared" si="7"/>
        <v>0</v>
      </c>
      <c r="S41" s="57"/>
      <c r="T41" s="15">
        <v>0.06</v>
      </c>
      <c r="U41" s="15">
        <f t="shared" si="8"/>
        <v>0</v>
      </c>
    </row>
    <row r="42" spans="1:23" x14ac:dyDescent="0.2">
      <c r="A42" s="27" t="s">
        <v>67</v>
      </c>
      <c r="B42" s="27" t="s">
        <v>68</v>
      </c>
      <c r="C42" s="27" t="s">
        <v>69</v>
      </c>
      <c r="D42" s="11" t="s">
        <v>275</v>
      </c>
      <c r="E42" s="12">
        <v>25</v>
      </c>
      <c r="F42" s="12">
        <v>375</v>
      </c>
      <c r="G42" s="12">
        <v>10</v>
      </c>
      <c r="H42" s="12">
        <v>100</v>
      </c>
      <c r="I42" s="12"/>
      <c r="J42" s="12">
        <v>500</v>
      </c>
      <c r="K42" s="12">
        <v>500</v>
      </c>
      <c r="L42" s="12">
        <v>500</v>
      </c>
      <c r="M42" s="12">
        <v>500</v>
      </c>
      <c r="N42" s="12"/>
      <c r="O42" s="12"/>
      <c r="P42" s="13"/>
      <c r="Q42" s="12">
        <f t="shared" si="6"/>
        <v>2000</v>
      </c>
      <c r="R42" s="12">
        <f t="shared" si="7"/>
        <v>20</v>
      </c>
      <c r="S42" s="57"/>
      <c r="T42" s="15">
        <v>0.06</v>
      </c>
      <c r="U42" s="15">
        <f t="shared" si="8"/>
        <v>1.2</v>
      </c>
    </row>
    <row r="43" spans="1:23" x14ac:dyDescent="0.2">
      <c r="A43" s="11" t="s">
        <v>64</v>
      </c>
      <c r="B43" s="11" t="s">
        <v>65</v>
      </c>
      <c r="C43" s="11" t="s">
        <v>64</v>
      </c>
      <c r="D43" s="11" t="s">
        <v>275</v>
      </c>
      <c r="E43" s="12">
        <v>25</v>
      </c>
      <c r="F43" s="12">
        <v>457</v>
      </c>
      <c r="G43" s="12">
        <v>10</v>
      </c>
      <c r="H43" s="12">
        <v>100</v>
      </c>
      <c r="I43" s="12"/>
      <c r="J43" s="12">
        <v>900</v>
      </c>
      <c r="K43" s="12">
        <v>1000</v>
      </c>
      <c r="L43" s="12">
        <v>1000</v>
      </c>
      <c r="M43" s="12"/>
      <c r="N43" s="12">
        <v>1000</v>
      </c>
      <c r="O43" s="12"/>
      <c r="P43" s="13"/>
      <c r="Q43" s="12">
        <f t="shared" si="6"/>
        <v>3900</v>
      </c>
      <c r="R43" s="12">
        <f t="shared" si="7"/>
        <v>39</v>
      </c>
      <c r="S43" s="57"/>
      <c r="T43" s="15">
        <v>0.06</v>
      </c>
      <c r="U43" s="15">
        <f t="shared" si="8"/>
        <v>2.34</v>
      </c>
    </row>
    <row r="44" spans="1:23" x14ac:dyDescent="0.2">
      <c r="A44" s="36" t="s">
        <v>66</v>
      </c>
      <c r="B44" s="36" t="s">
        <v>65</v>
      </c>
      <c r="C44" s="36">
        <v>90443400</v>
      </c>
      <c r="D44" s="36" t="s">
        <v>277</v>
      </c>
      <c r="E44" s="12" t="s">
        <v>63</v>
      </c>
      <c r="F44" s="12">
        <v>450</v>
      </c>
      <c r="G44" s="12">
        <v>10</v>
      </c>
      <c r="H44" s="12">
        <v>100</v>
      </c>
      <c r="I44" s="12">
        <v>900</v>
      </c>
      <c r="J44" s="12">
        <v>2000</v>
      </c>
      <c r="K44" s="12">
        <v>1000</v>
      </c>
      <c r="L44" s="12">
        <v>1000</v>
      </c>
      <c r="M44" s="12"/>
      <c r="N44" s="12"/>
      <c r="O44" s="12"/>
      <c r="P44" s="13"/>
      <c r="Q44" s="12">
        <f t="shared" si="6"/>
        <v>4900</v>
      </c>
      <c r="R44" s="12">
        <f t="shared" si="7"/>
        <v>49</v>
      </c>
      <c r="S44" s="57"/>
      <c r="T44" s="15">
        <v>0.06</v>
      </c>
      <c r="U44" s="15">
        <f t="shared" si="8"/>
        <v>2.94</v>
      </c>
    </row>
    <row r="45" spans="1:23" x14ac:dyDescent="0.2">
      <c r="A45" s="11" t="s">
        <v>60</v>
      </c>
      <c r="B45" s="11" t="s">
        <v>61</v>
      </c>
      <c r="C45" s="11" t="s">
        <v>60</v>
      </c>
      <c r="D45" s="11" t="s">
        <v>275</v>
      </c>
      <c r="E45" s="12">
        <v>25</v>
      </c>
      <c r="F45" s="12">
        <v>610</v>
      </c>
      <c r="G45" s="12">
        <v>10</v>
      </c>
      <c r="H45" s="12">
        <v>50</v>
      </c>
      <c r="I45" s="12"/>
      <c r="J45" s="12"/>
      <c r="K45" s="12">
        <v>500</v>
      </c>
      <c r="L45" s="12">
        <v>500</v>
      </c>
      <c r="M45" s="12"/>
      <c r="N45" s="12"/>
      <c r="O45" s="12"/>
      <c r="P45" s="13"/>
      <c r="Q45" s="12">
        <f t="shared" si="6"/>
        <v>1000</v>
      </c>
      <c r="R45" s="12">
        <f t="shared" si="7"/>
        <v>20</v>
      </c>
      <c r="S45" s="57"/>
      <c r="T45" s="15">
        <v>0.04</v>
      </c>
      <c r="U45" s="15">
        <f t="shared" si="8"/>
        <v>0.8</v>
      </c>
    </row>
    <row r="46" spans="1:23" x14ac:dyDescent="0.2">
      <c r="A46" s="36" t="s">
        <v>62</v>
      </c>
      <c r="B46" s="36" t="s">
        <v>61</v>
      </c>
      <c r="C46" s="36">
        <v>90443600</v>
      </c>
      <c r="D46" s="36" t="s">
        <v>277</v>
      </c>
      <c r="E46" s="12" t="s">
        <v>63</v>
      </c>
      <c r="F46" s="12">
        <v>600</v>
      </c>
      <c r="G46" s="12">
        <v>10</v>
      </c>
      <c r="H46" s="12">
        <v>50</v>
      </c>
      <c r="I46" s="12"/>
      <c r="J46" s="12">
        <v>2000</v>
      </c>
      <c r="K46" s="12">
        <v>1000</v>
      </c>
      <c r="L46" s="12">
        <v>500</v>
      </c>
      <c r="M46" s="12"/>
      <c r="N46" s="12"/>
      <c r="O46" s="12"/>
      <c r="P46" s="13"/>
      <c r="Q46" s="12">
        <f t="shared" si="6"/>
        <v>3500</v>
      </c>
      <c r="R46" s="12">
        <f t="shared" si="7"/>
        <v>70</v>
      </c>
      <c r="S46" s="57"/>
      <c r="T46" s="15">
        <v>0.04</v>
      </c>
      <c r="U46" s="15">
        <f t="shared" si="8"/>
        <v>2.8000000000000003</v>
      </c>
    </row>
    <row r="47" spans="1:23" x14ac:dyDescent="0.2">
      <c r="A47" s="11" t="s">
        <v>195</v>
      </c>
      <c r="B47" s="11" t="s">
        <v>178</v>
      </c>
      <c r="C47" s="11" t="s">
        <v>195</v>
      </c>
      <c r="D47" s="11" t="s">
        <v>275</v>
      </c>
      <c r="E47" s="12">
        <v>25</v>
      </c>
      <c r="F47" s="12">
        <v>750</v>
      </c>
      <c r="G47" s="12">
        <v>10</v>
      </c>
      <c r="H47" s="12">
        <v>50</v>
      </c>
      <c r="I47" s="12"/>
      <c r="J47" s="12"/>
      <c r="K47" s="12">
        <v>500</v>
      </c>
      <c r="L47" s="12"/>
      <c r="M47" s="12"/>
      <c r="N47" s="12">
        <v>500</v>
      </c>
      <c r="O47" s="12"/>
      <c r="P47" s="13"/>
      <c r="Q47" s="12">
        <f t="shared" si="6"/>
        <v>1000</v>
      </c>
      <c r="R47" s="12">
        <f t="shared" si="7"/>
        <v>20</v>
      </c>
      <c r="S47" s="57"/>
      <c r="T47" s="15">
        <v>0.05</v>
      </c>
      <c r="U47" s="15">
        <f t="shared" si="8"/>
        <v>1</v>
      </c>
    </row>
    <row r="48" spans="1:23" x14ac:dyDescent="0.2">
      <c r="A48" s="36" t="s">
        <v>177</v>
      </c>
      <c r="B48" s="36" t="s">
        <v>178</v>
      </c>
      <c r="C48" s="36">
        <v>90443700</v>
      </c>
      <c r="D48" s="36" t="s">
        <v>277</v>
      </c>
      <c r="E48" s="12" t="s">
        <v>63</v>
      </c>
      <c r="F48" s="12">
        <v>750</v>
      </c>
      <c r="G48" s="12">
        <v>10</v>
      </c>
      <c r="H48" s="12">
        <v>50</v>
      </c>
      <c r="I48" s="12"/>
      <c r="J48" s="12">
        <v>1000</v>
      </c>
      <c r="K48" s="12">
        <v>1000</v>
      </c>
      <c r="L48" s="12">
        <v>1000</v>
      </c>
      <c r="M48" s="12"/>
      <c r="N48" s="12">
        <v>500</v>
      </c>
      <c r="O48" s="12"/>
      <c r="P48" s="13"/>
      <c r="Q48" s="12">
        <f t="shared" si="6"/>
        <v>3500</v>
      </c>
      <c r="R48" s="12">
        <f t="shared" si="7"/>
        <v>70</v>
      </c>
      <c r="S48" s="57"/>
      <c r="T48" s="15">
        <v>0.05</v>
      </c>
      <c r="U48" s="15">
        <f t="shared" si="8"/>
        <v>3.5</v>
      </c>
    </row>
    <row r="49" spans="1:23" x14ac:dyDescent="0.2">
      <c r="A49" s="11" t="s">
        <v>155</v>
      </c>
      <c r="B49" s="11" t="s">
        <v>58</v>
      </c>
      <c r="C49" s="11" t="s">
        <v>155</v>
      </c>
      <c r="D49" s="11" t="s">
        <v>275</v>
      </c>
      <c r="E49" s="12">
        <v>25</v>
      </c>
      <c r="F49" s="12">
        <v>915</v>
      </c>
      <c r="G49" s="12">
        <v>10</v>
      </c>
      <c r="H49" s="12">
        <v>50</v>
      </c>
      <c r="I49" s="12"/>
      <c r="J49" s="12">
        <v>500</v>
      </c>
      <c r="K49" s="12">
        <v>500</v>
      </c>
      <c r="L49" s="12">
        <v>500</v>
      </c>
      <c r="M49" s="12"/>
      <c r="N49" s="12">
        <v>1000</v>
      </c>
      <c r="O49" s="12"/>
      <c r="P49" s="13"/>
      <c r="Q49" s="12">
        <f t="shared" si="6"/>
        <v>2500</v>
      </c>
      <c r="R49" s="12">
        <f t="shared" si="7"/>
        <v>50</v>
      </c>
      <c r="S49" s="57"/>
      <c r="T49" s="15">
        <v>0.06</v>
      </c>
      <c r="U49" s="15">
        <f t="shared" si="8"/>
        <v>3</v>
      </c>
    </row>
    <row r="50" spans="1:23" x14ac:dyDescent="0.2">
      <c r="A50" s="36" t="s">
        <v>176</v>
      </c>
      <c r="B50" s="36" t="s">
        <v>58</v>
      </c>
      <c r="C50" s="36">
        <v>90443800</v>
      </c>
      <c r="D50" s="36" t="s">
        <v>277</v>
      </c>
      <c r="E50" s="12" t="s">
        <v>63</v>
      </c>
      <c r="F50" s="12">
        <v>900</v>
      </c>
      <c r="G50" s="12">
        <v>10</v>
      </c>
      <c r="H50" s="12">
        <v>50</v>
      </c>
      <c r="I50" s="12"/>
      <c r="J50" s="12">
        <v>3000</v>
      </c>
      <c r="K50" s="12">
        <v>2000</v>
      </c>
      <c r="L50" s="12">
        <v>2000</v>
      </c>
      <c r="M50" s="12">
        <v>2000</v>
      </c>
      <c r="N50" s="12">
        <v>3000</v>
      </c>
      <c r="O50" s="12"/>
      <c r="P50" s="13"/>
      <c r="Q50" s="12">
        <f t="shared" si="6"/>
        <v>12000</v>
      </c>
      <c r="R50" s="12">
        <f t="shared" si="7"/>
        <v>240</v>
      </c>
      <c r="S50" s="57"/>
      <c r="T50" s="15">
        <v>0.06</v>
      </c>
      <c r="U50" s="15">
        <f t="shared" si="8"/>
        <v>14.399999999999999</v>
      </c>
    </row>
    <row r="51" spans="1:23" x14ac:dyDescent="0.2">
      <c r="A51" s="11" t="s">
        <v>53</v>
      </c>
      <c r="B51" s="11" t="s">
        <v>54</v>
      </c>
      <c r="C51" s="11" t="s">
        <v>53</v>
      </c>
      <c r="D51" s="11" t="s">
        <v>275</v>
      </c>
      <c r="E51" s="12">
        <v>25</v>
      </c>
      <c r="F51" s="12">
        <v>1220</v>
      </c>
      <c r="G51" s="12">
        <v>10</v>
      </c>
      <c r="H51" s="12">
        <v>50</v>
      </c>
      <c r="I51" s="12"/>
      <c r="J51" s="12">
        <v>500</v>
      </c>
      <c r="K51" s="12"/>
      <c r="L51" s="12">
        <v>300</v>
      </c>
      <c r="M51" s="12"/>
      <c r="N51" s="12"/>
      <c r="O51" s="12"/>
      <c r="P51" s="13"/>
      <c r="Q51" s="12">
        <f t="shared" si="6"/>
        <v>800</v>
      </c>
      <c r="R51" s="12">
        <f t="shared" si="7"/>
        <v>16</v>
      </c>
      <c r="S51" s="57"/>
      <c r="T51" s="15">
        <v>0.08</v>
      </c>
      <c r="U51" s="15">
        <f t="shared" si="8"/>
        <v>1.28</v>
      </c>
    </row>
    <row r="52" spans="1:23" x14ac:dyDescent="0.2">
      <c r="A52" s="26" t="s">
        <v>194</v>
      </c>
      <c r="B52" s="26" t="s">
        <v>54</v>
      </c>
      <c r="C52" s="26">
        <v>90444000</v>
      </c>
      <c r="D52" s="36" t="s">
        <v>277</v>
      </c>
      <c r="E52" s="12" t="s">
        <v>63</v>
      </c>
      <c r="F52" s="12">
        <v>1200</v>
      </c>
      <c r="G52" s="12">
        <v>10</v>
      </c>
      <c r="H52" s="12">
        <v>50</v>
      </c>
      <c r="I52" s="12"/>
      <c r="J52" s="12">
        <v>1000</v>
      </c>
      <c r="K52" s="12"/>
      <c r="L52" s="12">
        <v>300</v>
      </c>
      <c r="M52" s="12"/>
      <c r="N52" s="12"/>
      <c r="O52" s="12"/>
      <c r="P52" s="13"/>
      <c r="Q52" s="12">
        <f t="shared" si="6"/>
        <v>1300</v>
      </c>
      <c r="R52" s="12">
        <f t="shared" si="7"/>
        <v>26</v>
      </c>
      <c r="S52" s="57"/>
      <c r="T52" s="15">
        <v>0.08</v>
      </c>
      <c r="U52" s="15">
        <f t="shared" si="8"/>
        <v>2.08</v>
      </c>
    </row>
    <row r="53" spans="1:23" x14ac:dyDescent="0.2">
      <c r="A53" s="11" t="s">
        <v>230</v>
      </c>
      <c r="B53" s="11" t="s">
        <v>231</v>
      </c>
      <c r="C53" s="11" t="s">
        <v>230</v>
      </c>
      <c r="D53" s="11" t="s">
        <v>275</v>
      </c>
      <c r="E53" s="12">
        <v>25</v>
      </c>
      <c r="F53" s="12">
        <v>1500</v>
      </c>
      <c r="G53" s="12">
        <v>10</v>
      </c>
      <c r="H53" s="12">
        <v>50</v>
      </c>
      <c r="I53" s="12">
        <v>100</v>
      </c>
      <c r="J53" s="12"/>
      <c r="K53" s="12"/>
      <c r="L53" s="12"/>
      <c r="M53" s="12"/>
      <c r="N53" s="12"/>
      <c r="O53" s="12"/>
      <c r="P53" s="13"/>
      <c r="Q53" s="12">
        <f t="shared" si="6"/>
        <v>100</v>
      </c>
      <c r="R53" s="12">
        <f t="shared" si="7"/>
        <v>2</v>
      </c>
      <c r="S53" s="57"/>
      <c r="T53" s="15">
        <v>0.11</v>
      </c>
      <c r="U53" s="15">
        <f t="shared" si="8"/>
        <v>0.22</v>
      </c>
    </row>
    <row r="54" spans="1:23" x14ac:dyDescent="0.2">
      <c r="A54" s="11" t="s">
        <v>254</v>
      </c>
      <c r="B54" s="11" t="s">
        <v>255</v>
      </c>
      <c r="C54" s="11" t="s">
        <v>254</v>
      </c>
      <c r="D54" s="11" t="s">
        <v>275</v>
      </c>
      <c r="E54" s="12">
        <v>25</v>
      </c>
      <c r="F54" s="12">
        <v>1650</v>
      </c>
      <c r="G54" s="12">
        <v>10</v>
      </c>
      <c r="H54" s="12">
        <v>50</v>
      </c>
      <c r="I54" s="12"/>
      <c r="J54" s="12"/>
      <c r="K54" s="12"/>
      <c r="L54" s="12"/>
      <c r="M54" s="12"/>
      <c r="N54" s="12"/>
      <c r="O54" s="12"/>
      <c r="P54" s="13"/>
      <c r="Q54" s="12">
        <f t="shared" si="6"/>
        <v>0</v>
      </c>
      <c r="R54" s="12">
        <f t="shared" si="7"/>
        <v>0</v>
      </c>
      <c r="S54" s="57"/>
      <c r="T54" s="15">
        <v>0.12</v>
      </c>
      <c r="U54" s="15">
        <f t="shared" si="8"/>
        <v>0</v>
      </c>
    </row>
    <row r="55" spans="1:23" x14ac:dyDescent="0.2">
      <c r="A55" s="11" t="s">
        <v>193</v>
      </c>
      <c r="B55" s="11" t="s">
        <v>175</v>
      </c>
      <c r="C55" s="11" t="s">
        <v>193</v>
      </c>
      <c r="D55" s="11" t="s">
        <v>275</v>
      </c>
      <c r="E55" s="12">
        <v>25</v>
      </c>
      <c r="F55" s="12">
        <v>1800</v>
      </c>
      <c r="G55" s="12">
        <v>10</v>
      </c>
      <c r="H55" s="12">
        <v>50</v>
      </c>
      <c r="I55" s="12"/>
      <c r="J55" s="12"/>
      <c r="K55" s="12"/>
      <c r="L55" s="12"/>
      <c r="M55" s="12"/>
      <c r="N55" s="12"/>
      <c r="O55" s="12"/>
      <c r="P55" s="13"/>
      <c r="Q55" s="12">
        <f t="shared" si="6"/>
        <v>0</v>
      </c>
      <c r="R55" s="12">
        <f t="shared" si="7"/>
        <v>0</v>
      </c>
      <c r="S55" s="57"/>
      <c r="T55" s="15">
        <v>0.12</v>
      </c>
      <c r="U55" s="15">
        <f t="shared" si="8"/>
        <v>0</v>
      </c>
    </row>
    <row r="56" spans="1:23" x14ac:dyDescent="0.2">
      <c r="A56" s="36" t="s">
        <v>174</v>
      </c>
      <c r="B56" s="36" t="s">
        <v>175</v>
      </c>
      <c r="C56" s="36">
        <v>90443900</v>
      </c>
      <c r="D56" s="36" t="s">
        <v>277</v>
      </c>
      <c r="E56" s="12" t="s">
        <v>63</v>
      </c>
      <c r="F56" s="12">
        <v>1800</v>
      </c>
      <c r="G56" s="12">
        <v>10</v>
      </c>
      <c r="H56" s="12">
        <v>50</v>
      </c>
      <c r="I56" s="12"/>
      <c r="J56" s="12"/>
      <c r="K56" s="12"/>
      <c r="L56" s="12"/>
      <c r="M56" s="12"/>
      <c r="N56" s="12"/>
      <c r="O56" s="12"/>
      <c r="P56" s="13"/>
      <c r="Q56" s="12">
        <f t="shared" si="6"/>
        <v>0</v>
      </c>
      <c r="R56" s="12">
        <f t="shared" si="7"/>
        <v>0</v>
      </c>
      <c r="S56" s="57"/>
      <c r="T56" s="15">
        <v>0.12</v>
      </c>
      <c r="U56" s="15">
        <f>$R56*$T56</f>
        <v>0</v>
      </c>
    </row>
    <row r="57" spans="1:23" x14ac:dyDescent="0.2">
      <c r="A57" s="36" t="s">
        <v>293</v>
      </c>
      <c r="B57" s="36" t="s">
        <v>294</v>
      </c>
      <c r="C57" s="36">
        <v>90443000</v>
      </c>
      <c r="D57" s="36" t="s">
        <v>277</v>
      </c>
      <c r="E57" s="12" t="s">
        <v>63</v>
      </c>
      <c r="F57" s="12">
        <v>2100</v>
      </c>
      <c r="G57" s="12">
        <v>10</v>
      </c>
      <c r="H57" s="12">
        <v>50</v>
      </c>
      <c r="I57" s="12">
        <v>200</v>
      </c>
      <c r="J57" s="12"/>
      <c r="K57" s="12"/>
      <c r="L57" s="12"/>
      <c r="M57" s="12"/>
      <c r="N57" s="12"/>
      <c r="O57" s="12"/>
      <c r="P57" s="13"/>
      <c r="Q57" s="12">
        <f t="shared" si="6"/>
        <v>200</v>
      </c>
      <c r="R57" s="12">
        <f t="shared" si="7"/>
        <v>4</v>
      </c>
      <c r="S57" s="57"/>
      <c r="T57" s="15">
        <v>0.09</v>
      </c>
      <c r="U57" s="15">
        <f t="shared" si="8"/>
        <v>0.36</v>
      </c>
    </row>
    <row r="58" spans="1:23" x14ac:dyDescent="0.2">
      <c r="A58" s="8" t="s">
        <v>70</v>
      </c>
      <c r="B58" s="8"/>
      <c r="C58" s="8"/>
      <c r="D58" s="8"/>
      <c r="E58" s="8"/>
      <c r="F58" s="36"/>
      <c r="G58" s="20"/>
      <c r="H58" s="20"/>
      <c r="I58" s="12"/>
      <c r="J58" s="12"/>
      <c r="K58" s="12"/>
      <c r="L58" s="12"/>
      <c r="M58" s="12"/>
      <c r="N58" s="12"/>
      <c r="O58" s="12"/>
      <c r="P58" s="20"/>
      <c r="Q58" s="12"/>
      <c r="R58" s="12"/>
      <c r="S58" s="57"/>
      <c r="T58" s="12"/>
      <c r="U58" s="15"/>
    </row>
    <row r="59" spans="1:23" x14ac:dyDescent="0.2">
      <c r="A59" s="11" t="s">
        <v>295</v>
      </c>
      <c r="B59" s="11" t="s">
        <v>296</v>
      </c>
      <c r="C59" s="11" t="s">
        <v>295</v>
      </c>
      <c r="D59" s="11" t="s">
        <v>275</v>
      </c>
      <c r="E59" s="12">
        <v>32</v>
      </c>
      <c r="F59" s="12">
        <v>100</v>
      </c>
      <c r="G59" s="12">
        <v>10</v>
      </c>
      <c r="H59" s="12">
        <v>300</v>
      </c>
      <c r="I59" s="12"/>
      <c r="J59" s="12"/>
      <c r="K59" s="12">
        <v>300</v>
      </c>
      <c r="L59" s="12"/>
      <c r="M59" s="12"/>
      <c r="N59" s="12"/>
      <c r="O59" s="12"/>
      <c r="P59" s="13"/>
      <c r="Q59" s="12">
        <f t="shared" ref="Q59:Q73" si="9">SUM(I59:P59)</f>
        <v>300</v>
      </c>
      <c r="R59" s="12">
        <f t="shared" ref="R59:R73" si="10">$Q59/$H59</f>
        <v>1</v>
      </c>
      <c r="S59" s="57"/>
      <c r="T59" s="15">
        <v>0.09</v>
      </c>
      <c r="U59" s="15">
        <f t="shared" ref="U59:U73" si="11">$R59*$T59</f>
        <v>0.09</v>
      </c>
      <c r="V59" s="43">
        <f>SUM(U59:U73)</f>
        <v>8.6100000000000012</v>
      </c>
      <c r="W59" s="3">
        <f>V59*100/$V$144</f>
        <v>8.3967232299590417</v>
      </c>
    </row>
    <row r="60" spans="1:23" x14ac:dyDescent="0.2">
      <c r="A60" s="11" t="s">
        <v>71</v>
      </c>
      <c r="B60" s="11" t="s">
        <v>72</v>
      </c>
      <c r="C60" s="11" t="s">
        <v>71</v>
      </c>
      <c r="D60" s="11" t="s">
        <v>275</v>
      </c>
      <c r="E60" s="12">
        <v>32</v>
      </c>
      <c r="F60" s="12">
        <v>150</v>
      </c>
      <c r="G60" s="12">
        <v>10</v>
      </c>
      <c r="H60" s="12">
        <v>300</v>
      </c>
      <c r="I60" s="12"/>
      <c r="J60" s="12"/>
      <c r="K60" s="12"/>
      <c r="L60" s="12"/>
      <c r="M60" s="12"/>
      <c r="N60" s="12"/>
      <c r="O60" s="12"/>
      <c r="P60" s="13"/>
      <c r="Q60" s="12">
        <f t="shared" si="9"/>
        <v>0</v>
      </c>
      <c r="R60" s="12">
        <f t="shared" si="10"/>
        <v>0</v>
      </c>
      <c r="S60" s="57"/>
      <c r="T60" s="15">
        <v>0.09</v>
      </c>
      <c r="U60" s="15">
        <f t="shared" si="11"/>
        <v>0</v>
      </c>
    </row>
    <row r="61" spans="1:23" x14ac:dyDescent="0.2">
      <c r="A61" s="36" t="s">
        <v>256</v>
      </c>
      <c r="B61" s="36" t="s">
        <v>72</v>
      </c>
      <c r="C61" s="36">
        <v>90446200</v>
      </c>
      <c r="D61" s="36" t="s">
        <v>277</v>
      </c>
      <c r="E61" s="12">
        <v>32</v>
      </c>
      <c r="F61" s="12">
        <v>150</v>
      </c>
      <c r="G61" s="12">
        <v>10</v>
      </c>
      <c r="H61" s="12">
        <v>300</v>
      </c>
      <c r="I61" s="12"/>
      <c r="J61" s="12"/>
      <c r="K61" s="12">
        <v>300</v>
      </c>
      <c r="L61" s="12">
        <v>300</v>
      </c>
      <c r="M61" s="12"/>
      <c r="N61" s="12"/>
      <c r="O61" s="12"/>
      <c r="P61" s="13"/>
      <c r="Q61" s="12">
        <f t="shared" si="9"/>
        <v>600</v>
      </c>
      <c r="R61" s="12">
        <f t="shared" si="10"/>
        <v>2</v>
      </c>
      <c r="S61" s="57"/>
      <c r="T61" s="15">
        <v>0.09</v>
      </c>
      <c r="U61" s="15">
        <f t="shared" si="11"/>
        <v>0.18</v>
      </c>
    </row>
    <row r="62" spans="1:23" x14ac:dyDescent="0.2">
      <c r="A62" s="11" t="s">
        <v>200</v>
      </c>
      <c r="B62" s="11" t="s">
        <v>201</v>
      </c>
      <c r="C62" s="11" t="s">
        <v>200</v>
      </c>
      <c r="D62" s="11" t="s">
        <v>275</v>
      </c>
      <c r="E62" s="12">
        <v>32</v>
      </c>
      <c r="F62" s="12">
        <v>200</v>
      </c>
      <c r="G62" s="12">
        <v>10</v>
      </c>
      <c r="H62" s="12">
        <v>300</v>
      </c>
      <c r="I62" s="12"/>
      <c r="J62" s="12"/>
      <c r="K62" s="12"/>
      <c r="L62" s="12"/>
      <c r="M62" s="12"/>
      <c r="N62" s="12">
        <v>300</v>
      </c>
      <c r="O62" s="12"/>
      <c r="P62" s="13"/>
      <c r="Q62" s="12">
        <f t="shared" si="9"/>
        <v>300</v>
      </c>
      <c r="R62" s="12">
        <f t="shared" si="10"/>
        <v>1</v>
      </c>
      <c r="S62" s="57"/>
      <c r="T62" s="15">
        <v>0.09</v>
      </c>
      <c r="U62" s="15">
        <f t="shared" si="11"/>
        <v>0.09</v>
      </c>
    </row>
    <row r="63" spans="1:23" x14ac:dyDescent="0.2">
      <c r="A63" s="11" t="s">
        <v>73</v>
      </c>
      <c r="B63" s="11" t="s">
        <v>74</v>
      </c>
      <c r="C63" s="11" t="s">
        <v>73</v>
      </c>
      <c r="D63" s="11" t="s">
        <v>275</v>
      </c>
      <c r="E63" s="12">
        <v>32</v>
      </c>
      <c r="F63" s="12">
        <v>300</v>
      </c>
      <c r="G63" s="12">
        <v>10</v>
      </c>
      <c r="H63" s="12">
        <v>150</v>
      </c>
      <c r="I63" s="12"/>
      <c r="J63" s="12"/>
      <c r="K63" s="12">
        <v>150</v>
      </c>
      <c r="L63" s="12">
        <v>300</v>
      </c>
      <c r="M63" s="12">
        <v>150</v>
      </c>
      <c r="N63" s="12"/>
      <c r="O63" s="12"/>
      <c r="P63" s="13"/>
      <c r="Q63" s="12">
        <f t="shared" si="9"/>
        <v>600</v>
      </c>
      <c r="R63" s="12">
        <f t="shared" si="10"/>
        <v>4</v>
      </c>
      <c r="S63" s="57"/>
      <c r="T63" s="15">
        <v>0.09</v>
      </c>
      <c r="U63" s="15">
        <f t="shared" si="11"/>
        <v>0.36</v>
      </c>
    </row>
    <row r="64" spans="1:23" x14ac:dyDescent="0.2">
      <c r="A64" s="36" t="s">
        <v>232</v>
      </c>
      <c r="B64" s="36" t="s">
        <v>74</v>
      </c>
      <c r="C64" s="36">
        <v>90446300</v>
      </c>
      <c r="D64" s="36" t="s">
        <v>277</v>
      </c>
      <c r="E64" s="12" t="s">
        <v>180</v>
      </c>
      <c r="F64" s="12">
        <v>300</v>
      </c>
      <c r="G64" s="12">
        <v>10</v>
      </c>
      <c r="H64" s="12">
        <v>150</v>
      </c>
      <c r="I64" s="12"/>
      <c r="J64" s="12">
        <v>450</v>
      </c>
      <c r="K64" s="12">
        <v>450</v>
      </c>
      <c r="L64" s="12">
        <v>300</v>
      </c>
      <c r="M64" s="12"/>
      <c r="N64" s="12"/>
      <c r="O64" s="12"/>
      <c r="P64" s="13"/>
      <c r="Q64" s="12">
        <f t="shared" si="9"/>
        <v>1200</v>
      </c>
      <c r="R64" s="12">
        <f t="shared" si="10"/>
        <v>8</v>
      </c>
      <c r="S64" s="57"/>
      <c r="T64" s="15">
        <v>0.09</v>
      </c>
      <c r="U64" s="15">
        <f t="shared" si="11"/>
        <v>0.72</v>
      </c>
    </row>
    <row r="65" spans="1:23" x14ac:dyDescent="0.2">
      <c r="A65" s="11" t="s">
        <v>75</v>
      </c>
      <c r="B65" s="11" t="s">
        <v>76</v>
      </c>
      <c r="C65" s="11" t="s">
        <v>75</v>
      </c>
      <c r="D65" s="11" t="s">
        <v>275</v>
      </c>
      <c r="E65" s="12">
        <v>32</v>
      </c>
      <c r="F65" s="12">
        <v>450</v>
      </c>
      <c r="G65" s="12">
        <v>10</v>
      </c>
      <c r="H65" s="12">
        <v>100</v>
      </c>
      <c r="I65" s="12"/>
      <c r="J65" s="12">
        <v>100</v>
      </c>
      <c r="K65" s="12">
        <v>100</v>
      </c>
      <c r="L65" s="12">
        <v>100</v>
      </c>
      <c r="M65" s="12">
        <v>100</v>
      </c>
      <c r="N65" s="12">
        <v>100</v>
      </c>
      <c r="O65" s="12"/>
      <c r="P65" s="13"/>
      <c r="Q65" s="12">
        <f t="shared" si="9"/>
        <v>500</v>
      </c>
      <c r="R65" s="12">
        <f t="shared" si="10"/>
        <v>5</v>
      </c>
      <c r="S65" s="57"/>
      <c r="T65" s="15">
        <v>0.09</v>
      </c>
      <c r="U65" s="15">
        <f t="shared" si="11"/>
        <v>0.44999999999999996</v>
      </c>
    </row>
    <row r="66" spans="1:23" x14ac:dyDescent="0.2">
      <c r="A66" s="36" t="s">
        <v>179</v>
      </c>
      <c r="B66" s="36" t="s">
        <v>76</v>
      </c>
      <c r="C66" s="36">
        <v>90446400</v>
      </c>
      <c r="D66" s="36" t="s">
        <v>277</v>
      </c>
      <c r="E66" s="12" t="s">
        <v>180</v>
      </c>
      <c r="F66" s="12">
        <v>450</v>
      </c>
      <c r="G66" s="12">
        <v>10</v>
      </c>
      <c r="H66" s="12">
        <v>100</v>
      </c>
      <c r="I66" s="12">
        <v>200</v>
      </c>
      <c r="J66" s="12">
        <v>300</v>
      </c>
      <c r="K66" s="12">
        <v>300</v>
      </c>
      <c r="L66" s="12">
        <v>300</v>
      </c>
      <c r="M66" s="12">
        <v>200</v>
      </c>
      <c r="N66" s="12">
        <v>300</v>
      </c>
      <c r="O66" s="12"/>
      <c r="P66" s="13"/>
      <c r="Q66" s="12">
        <f t="shared" si="9"/>
        <v>1600</v>
      </c>
      <c r="R66" s="12">
        <f t="shared" si="10"/>
        <v>16</v>
      </c>
      <c r="S66" s="57"/>
      <c r="T66" s="15">
        <v>0.09</v>
      </c>
      <c r="U66" s="15">
        <f t="shared" si="11"/>
        <v>1.44</v>
      </c>
    </row>
    <row r="67" spans="1:23" x14ac:dyDescent="0.2">
      <c r="A67" s="11" t="s">
        <v>156</v>
      </c>
      <c r="B67" s="11" t="s">
        <v>157</v>
      </c>
      <c r="C67" s="11" t="s">
        <v>156</v>
      </c>
      <c r="D67" s="11" t="s">
        <v>275</v>
      </c>
      <c r="E67" s="12">
        <v>32</v>
      </c>
      <c r="F67" s="12">
        <v>600</v>
      </c>
      <c r="G67" s="12">
        <v>10</v>
      </c>
      <c r="H67" s="12">
        <v>100</v>
      </c>
      <c r="I67" s="12"/>
      <c r="J67" s="12"/>
      <c r="K67" s="12"/>
      <c r="L67" s="12"/>
      <c r="M67" s="12"/>
      <c r="N67" s="12">
        <v>100</v>
      </c>
      <c r="O67" s="12"/>
      <c r="P67" s="13"/>
      <c r="Q67" s="12">
        <f t="shared" si="9"/>
        <v>100</v>
      </c>
      <c r="R67" s="12">
        <f t="shared" si="10"/>
        <v>1</v>
      </c>
      <c r="S67" s="57"/>
      <c r="T67" s="15">
        <v>0.12</v>
      </c>
      <c r="U67" s="15">
        <f t="shared" si="11"/>
        <v>0.12</v>
      </c>
    </row>
    <row r="68" spans="1:23" x14ac:dyDescent="0.2">
      <c r="A68" s="36" t="s">
        <v>181</v>
      </c>
      <c r="B68" s="36" t="s">
        <v>157</v>
      </c>
      <c r="C68" s="36">
        <v>90446600</v>
      </c>
      <c r="D68" s="36" t="s">
        <v>277</v>
      </c>
      <c r="E68" s="12" t="s">
        <v>180</v>
      </c>
      <c r="F68" s="12">
        <v>600</v>
      </c>
      <c r="G68" s="12">
        <v>10</v>
      </c>
      <c r="H68" s="12">
        <v>100</v>
      </c>
      <c r="I68" s="12"/>
      <c r="J68" s="12">
        <v>300</v>
      </c>
      <c r="K68" s="12">
        <v>300</v>
      </c>
      <c r="L68" s="12">
        <v>300</v>
      </c>
      <c r="M68" s="12">
        <v>200</v>
      </c>
      <c r="N68" s="12">
        <v>300</v>
      </c>
      <c r="O68" s="12"/>
      <c r="P68" s="13"/>
      <c r="Q68" s="12">
        <f t="shared" si="9"/>
        <v>1400</v>
      </c>
      <c r="R68" s="12">
        <f t="shared" si="10"/>
        <v>14</v>
      </c>
      <c r="S68" s="57"/>
      <c r="T68" s="15">
        <v>0.12</v>
      </c>
      <c r="U68" s="15">
        <f t="shared" si="11"/>
        <v>1.68</v>
      </c>
    </row>
    <row r="69" spans="1:23" x14ac:dyDescent="0.2">
      <c r="A69" s="11" t="s">
        <v>222</v>
      </c>
      <c r="B69" s="11" t="s">
        <v>223</v>
      </c>
      <c r="C69" s="11" t="s">
        <v>222</v>
      </c>
      <c r="D69" s="11" t="s">
        <v>275</v>
      </c>
      <c r="E69" s="12">
        <v>32</v>
      </c>
      <c r="F69" s="12">
        <v>750</v>
      </c>
      <c r="G69" s="12">
        <v>10</v>
      </c>
      <c r="H69" s="12">
        <v>60</v>
      </c>
      <c r="I69" s="12"/>
      <c r="J69" s="12"/>
      <c r="K69" s="12">
        <v>120</v>
      </c>
      <c r="L69" s="12"/>
      <c r="M69" s="12">
        <v>120</v>
      </c>
      <c r="N69" s="12">
        <v>120</v>
      </c>
      <c r="O69" s="12"/>
      <c r="P69" s="13"/>
      <c r="Q69" s="12">
        <f t="shared" si="9"/>
        <v>360</v>
      </c>
      <c r="R69" s="12">
        <f t="shared" si="10"/>
        <v>6</v>
      </c>
      <c r="S69" s="57"/>
      <c r="T69" s="15">
        <v>0.09</v>
      </c>
      <c r="U69" s="15">
        <f t="shared" si="11"/>
        <v>0.54</v>
      </c>
    </row>
    <row r="70" spans="1:23" x14ac:dyDescent="0.2">
      <c r="A70" s="11" t="s">
        <v>158</v>
      </c>
      <c r="B70" s="11" t="s">
        <v>159</v>
      </c>
      <c r="C70" s="11" t="s">
        <v>158</v>
      </c>
      <c r="D70" s="11" t="s">
        <v>275</v>
      </c>
      <c r="E70" s="12">
        <v>32</v>
      </c>
      <c r="F70" s="12">
        <v>900</v>
      </c>
      <c r="G70" s="12">
        <v>10</v>
      </c>
      <c r="H70" s="12">
        <v>50</v>
      </c>
      <c r="I70" s="12"/>
      <c r="J70" s="12">
        <v>100</v>
      </c>
      <c r="K70" s="12">
        <v>100</v>
      </c>
      <c r="L70" s="12">
        <v>100</v>
      </c>
      <c r="M70" s="12"/>
      <c r="N70" s="12"/>
      <c r="O70" s="12"/>
      <c r="P70" s="13"/>
      <c r="Q70" s="12">
        <f t="shared" si="9"/>
        <v>300</v>
      </c>
      <c r="R70" s="12">
        <f t="shared" si="10"/>
        <v>6</v>
      </c>
      <c r="S70" s="57"/>
      <c r="T70" s="15">
        <v>0.09</v>
      </c>
      <c r="U70" s="15">
        <f t="shared" si="11"/>
        <v>0.54</v>
      </c>
    </row>
    <row r="71" spans="1:23" x14ac:dyDescent="0.2">
      <c r="A71" s="36" t="s">
        <v>182</v>
      </c>
      <c r="B71" s="36" t="s">
        <v>159</v>
      </c>
      <c r="C71" s="36">
        <v>90446700</v>
      </c>
      <c r="D71" s="36" t="s">
        <v>277</v>
      </c>
      <c r="E71" s="12" t="s">
        <v>180</v>
      </c>
      <c r="F71" s="12">
        <v>900</v>
      </c>
      <c r="G71" s="12">
        <v>10</v>
      </c>
      <c r="H71" s="12">
        <v>50</v>
      </c>
      <c r="I71" s="12"/>
      <c r="J71" s="12">
        <v>200</v>
      </c>
      <c r="K71" s="12">
        <v>200</v>
      </c>
      <c r="L71" s="12">
        <v>200</v>
      </c>
      <c r="M71" s="12"/>
      <c r="N71" s="12">
        <v>200</v>
      </c>
      <c r="O71" s="12"/>
      <c r="P71" s="13"/>
      <c r="Q71" s="12">
        <f t="shared" si="9"/>
        <v>800</v>
      </c>
      <c r="R71" s="12">
        <f t="shared" si="10"/>
        <v>16</v>
      </c>
      <c r="S71" s="57"/>
      <c r="T71" s="15">
        <v>0.09</v>
      </c>
      <c r="U71" s="15">
        <f t="shared" si="11"/>
        <v>1.44</v>
      </c>
    </row>
    <row r="72" spans="1:23" x14ac:dyDescent="0.2">
      <c r="A72" s="11" t="s">
        <v>233</v>
      </c>
      <c r="B72" s="11" t="s">
        <v>234</v>
      </c>
      <c r="C72" s="11" t="s">
        <v>233</v>
      </c>
      <c r="D72" s="11" t="s">
        <v>275</v>
      </c>
      <c r="E72" s="12">
        <v>32</v>
      </c>
      <c r="F72" s="12">
        <v>1200</v>
      </c>
      <c r="G72" s="12">
        <v>10</v>
      </c>
      <c r="H72" s="12">
        <v>50</v>
      </c>
      <c r="I72" s="12"/>
      <c r="J72" s="12"/>
      <c r="K72" s="12"/>
      <c r="L72" s="12">
        <v>100</v>
      </c>
      <c r="M72" s="12"/>
      <c r="N72" s="12"/>
      <c r="O72" s="12"/>
      <c r="P72" s="13"/>
      <c r="Q72" s="12">
        <f t="shared" si="9"/>
        <v>100</v>
      </c>
      <c r="R72" s="12">
        <f t="shared" si="10"/>
        <v>2</v>
      </c>
      <c r="S72" s="57"/>
      <c r="T72" s="15">
        <v>0.12</v>
      </c>
      <c r="U72" s="15">
        <f t="shared" si="11"/>
        <v>0.24</v>
      </c>
    </row>
    <row r="73" spans="1:23" x14ac:dyDescent="0.2">
      <c r="A73" s="36" t="s">
        <v>236</v>
      </c>
      <c r="B73" s="36" t="s">
        <v>237</v>
      </c>
      <c r="C73" s="36">
        <v>90446800</v>
      </c>
      <c r="D73" s="36" t="s">
        <v>277</v>
      </c>
      <c r="E73" s="12" t="s">
        <v>180</v>
      </c>
      <c r="F73" s="12">
        <v>1800</v>
      </c>
      <c r="G73" s="12">
        <v>10</v>
      </c>
      <c r="H73" s="12">
        <v>25</v>
      </c>
      <c r="I73" s="12"/>
      <c r="J73" s="12"/>
      <c r="K73" s="12">
        <v>50</v>
      </c>
      <c r="L73" s="12">
        <v>50</v>
      </c>
      <c r="M73" s="12"/>
      <c r="N73" s="12"/>
      <c r="O73" s="12"/>
      <c r="P73" s="13"/>
      <c r="Q73" s="12">
        <f t="shared" si="9"/>
        <v>100</v>
      </c>
      <c r="R73" s="12">
        <f t="shared" si="10"/>
        <v>4</v>
      </c>
      <c r="S73" s="57"/>
      <c r="T73" s="15">
        <v>0.18</v>
      </c>
      <c r="U73" s="15">
        <f t="shared" si="11"/>
        <v>0.72</v>
      </c>
      <c r="V73" s="43"/>
    </row>
    <row r="74" spans="1:23" x14ac:dyDescent="0.2">
      <c r="A74" s="8" t="s">
        <v>77</v>
      </c>
      <c r="B74" s="8"/>
      <c r="C74" s="8"/>
      <c r="D74" s="8"/>
      <c r="E74" s="8"/>
      <c r="F74" s="36"/>
      <c r="G74" s="12"/>
      <c r="H74" s="12"/>
      <c r="I74" s="12"/>
      <c r="J74" s="12"/>
      <c r="K74" s="12"/>
      <c r="L74" s="12"/>
      <c r="M74" s="12"/>
      <c r="N74" s="12"/>
      <c r="O74" s="12"/>
      <c r="P74" s="8"/>
      <c r="Q74" s="12"/>
      <c r="R74" s="12"/>
      <c r="S74" s="57"/>
      <c r="T74" s="12"/>
      <c r="U74" s="15"/>
    </row>
    <row r="75" spans="1:23" x14ac:dyDescent="0.2">
      <c r="A75" s="11" t="s">
        <v>297</v>
      </c>
      <c r="B75" s="11" t="s">
        <v>298</v>
      </c>
      <c r="C75" s="11" t="s">
        <v>297</v>
      </c>
      <c r="D75" s="11" t="s">
        <v>275</v>
      </c>
      <c r="E75" s="12">
        <v>40</v>
      </c>
      <c r="F75" s="12">
        <v>100</v>
      </c>
      <c r="G75" s="12">
        <v>10</v>
      </c>
      <c r="H75" s="12">
        <v>300</v>
      </c>
      <c r="I75" s="12"/>
      <c r="J75" s="12"/>
      <c r="K75" s="12"/>
      <c r="L75" s="12"/>
      <c r="M75" s="12"/>
      <c r="N75" s="12"/>
      <c r="O75" s="12"/>
      <c r="P75" s="13"/>
      <c r="Q75" s="12">
        <f t="shared" ref="Q75:Q90" si="12">SUM(I75:P75)</f>
        <v>0</v>
      </c>
      <c r="R75" s="12">
        <f t="shared" ref="R75:R90" si="13">$Q75/$H75</f>
        <v>0</v>
      </c>
      <c r="S75" s="57"/>
      <c r="T75" s="15">
        <v>0.13</v>
      </c>
      <c r="U75" s="15">
        <f t="shared" ref="U75:U90" si="14">$R75*$T75</f>
        <v>0</v>
      </c>
      <c r="V75" s="43">
        <f>SUM(U75:U90)</f>
        <v>12.770000000000001</v>
      </c>
      <c r="W75" s="3">
        <f>V75*100/$V$144</f>
        <v>12.453676614004292</v>
      </c>
    </row>
    <row r="76" spans="1:23" x14ac:dyDescent="0.2">
      <c r="A76" s="11" t="s">
        <v>78</v>
      </c>
      <c r="B76" s="11" t="s">
        <v>79</v>
      </c>
      <c r="C76" s="11" t="s">
        <v>78</v>
      </c>
      <c r="D76" s="11" t="s">
        <v>275</v>
      </c>
      <c r="E76" s="12">
        <v>40</v>
      </c>
      <c r="F76" s="12">
        <v>150</v>
      </c>
      <c r="G76" s="12">
        <v>10</v>
      </c>
      <c r="H76" s="12">
        <v>300</v>
      </c>
      <c r="I76" s="12"/>
      <c r="J76" s="12">
        <v>300</v>
      </c>
      <c r="K76" s="12">
        <v>300</v>
      </c>
      <c r="L76" s="12">
        <v>300</v>
      </c>
      <c r="M76" s="12"/>
      <c r="N76" s="12"/>
      <c r="O76" s="12"/>
      <c r="P76" s="13"/>
      <c r="Q76" s="12">
        <f t="shared" si="12"/>
        <v>900</v>
      </c>
      <c r="R76" s="12">
        <f t="shared" si="13"/>
        <v>3</v>
      </c>
      <c r="S76" s="57"/>
      <c r="T76" s="15">
        <v>0.13</v>
      </c>
      <c r="U76" s="15">
        <f t="shared" si="14"/>
        <v>0.39</v>
      </c>
    </row>
    <row r="77" spans="1:23" x14ac:dyDescent="0.2">
      <c r="A77" s="36" t="s">
        <v>240</v>
      </c>
      <c r="B77" s="36" t="s">
        <v>79</v>
      </c>
      <c r="C77" s="31" t="s">
        <v>241</v>
      </c>
      <c r="D77" s="36" t="s">
        <v>277</v>
      </c>
      <c r="E77" s="12">
        <v>40</v>
      </c>
      <c r="F77" s="12">
        <v>150</v>
      </c>
      <c r="G77" s="12">
        <v>10</v>
      </c>
      <c r="H77" s="12">
        <v>300</v>
      </c>
      <c r="I77" s="12"/>
      <c r="J77" s="12"/>
      <c r="K77" s="12">
        <v>300</v>
      </c>
      <c r="L77" s="12">
        <v>300</v>
      </c>
      <c r="M77" s="12"/>
      <c r="N77" s="12"/>
      <c r="O77" s="12"/>
      <c r="P77" s="13"/>
      <c r="Q77" s="12">
        <f t="shared" si="12"/>
        <v>600</v>
      </c>
      <c r="R77" s="12">
        <f t="shared" si="13"/>
        <v>2</v>
      </c>
      <c r="S77" s="57"/>
      <c r="T77" s="15">
        <v>0.13</v>
      </c>
      <c r="U77" s="15">
        <f t="shared" si="14"/>
        <v>0.26</v>
      </c>
    </row>
    <row r="78" spans="1:23" x14ac:dyDescent="0.2">
      <c r="A78" s="11" t="s">
        <v>80</v>
      </c>
      <c r="B78" s="11" t="s">
        <v>81</v>
      </c>
      <c r="C78" s="11" t="s">
        <v>80</v>
      </c>
      <c r="D78" s="11" t="s">
        <v>275</v>
      </c>
      <c r="E78" s="12">
        <v>40</v>
      </c>
      <c r="F78" s="12">
        <v>200</v>
      </c>
      <c r="G78" s="12">
        <v>10</v>
      </c>
      <c r="H78" s="12">
        <v>150</v>
      </c>
      <c r="I78" s="12"/>
      <c r="J78" s="12"/>
      <c r="K78" s="12"/>
      <c r="L78" s="12"/>
      <c r="M78" s="12"/>
      <c r="N78" s="12"/>
      <c r="O78" s="12"/>
      <c r="P78" s="13"/>
      <c r="Q78" s="12">
        <f t="shared" si="12"/>
        <v>0</v>
      </c>
      <c r="R78" s="12">
        <f t="shared" si="13"/>
        <v>0</v>
      </c>
      <c r="S78" s="57"/>
      <c r="T78" s="15">
        <v>0.13</v>
      </c>
      <c r="U78" s="15">
        <f t="shared" si="14"/>
        <v>0</v>
      </c>
    </row>
    <row r="79" spans="1:23" x14ac:dyDescent="0.2">
      <c r="A79" s="11" t="s">
        <v>82</v>
      </c>
      <c r="B79" s="11" t="s">
        <v>83</v>
      </c>
      <c r="C79" s="11" t="s">
        <v>82</v>
      </c>
      <c r="D79" s="11" t="s">
        <v>275</v>
      </c>
      <c r="E79" s="12">
        <v>40</v>
      </c>
      <c r="F79" s="12">
        <v>300</v>
      </c>
      <c r="G79" s="12">
        <v>10</v>
      </c>
      <c r="H79" s="12">
        <v>150</v>
      </c>
      <c r="I79" s="12"/>
      <c r="J79" s="12">
        <v>300</v>
      </c>
      <c r="K79" s="12">
        <v>150</v>
      </c>
      <c r="L79" s="12">
        <v>150</v>
      </c>
      <c r="M79" s="12">
        <v>150</v>
      </c>
      <c r="N79" s="12">
        <v>150</v>
      </c>
      <c r="O79" s="12"/>
      <c r="P79" s="13"/>
      <c r="Q79" s="12">
        <f t="shared" si="12"/>
        <v>900</v>
      </c>
      <c r="R79" s="12">
        <f t="shared" si="13"/>
        <v>6</v>
      </c>
      <c r="S79" s="57"/>
      <c r="T79" s="15">
        <v>0.13</v>
      </c>
      <c r="U79" s="15">
        <f t="shared" si="14"/>
        <v>0.78</v>
      </c>
    </row>
    <row r="80" spans="1:23" x14ac:dyDescent="0.2">
      <c r="A80" s="36" t="s">
        <v>183</v>
      </c>
      <c r="B80" s="36" t="s">
        <v>83</v>
      </c>
      <c r="C80" s="36">
        <v>90447300</v>
      </c>
      <c r="D80" s="36" t="s">
        <v>277</v>
      </c>
      <c r="E80" s="12" t="s">
        <v>89</v>
      </c>
      <c r="F80" s="12">
        <v>300</v>
      </c>
      <c r="G80" s="12">
        <v>10</v>
      </c>
      <c r="H80" s="12">
        <v>150</v>
      </c>
      <c r="I80" s="12"/>
      <c r="J80" s="12">
        <v>450</v>
      </c>
      <c r="K80" s="12">
        <v>600</v>
      </c>
      <c r="L80" s="12">
        <v>600</v>
      </c>
      <c r="M80" s="12">
        <v>300</v>
      </c>
      <c r="N80" s="12">
        <v>150</v>
      </c>
      <c r="O80" s="12"/>
      <c r="P80" s="13"/>
      <c r="Q80" s="12">
        <f t="shared" si="12"/>
        <v>2100</v>
      </c>
      <c r="R80" s="12">
        <f t="shared" si="13"/>
        <v>14</v>
      </c>
      <c r="S80" s="57"/>
      <c r="T80" s="15">
        <v>0.13</v>
      </c>
      <c r="U80" s="15">
        <f t="shared" si="14"/>
        <v>1.82</v>
      </c>
    </row>
    <row r="81" spans="1:23" x14ac:dyDescent="0.2">
      <c r="A81" s="11" t="s">
        <v>84</v>
      </c>
      <c r="B81" s="11" t="s">
        <v>85</v>
      </c>
      <c r="C81" s="11" t="s">
        <v>84</v>
      </c>
      <c r="D81" s="11" t="s">
        <v>275</v>
      </c>
      <c r="E81" s="12">
        <v>40</v>
      </c>
      <c r="F81" s="12">
        <v>450</v>
      </c>
      <c r="G81" s="12">
        <v>10</v>
      </c>
      <c r="H81" s="12">
        <v>100</v>
      </c>
      <c r="I81" s="12"/>
      <c r="J81" s="12">
        <v>200</v>
      </c>
      <c r="K81" s="12">
        <v>100</v>
      </c>
      <c r="L81" s="12">
        <v>100</v>
      </c>
      <c r="M81" s="12">
        <v>100</v>
      </c>
      <c r="N81" s="12">
        <v>100</v>
      </c>
      <c r="O81" s="12"/>
      <c r="P81" s="13"/>
      <c r="Q81" s="12">
        <f t="shared" si="12"/>
        <v>600</v>
      </c>
      <c r="R81" s="12">
        <f t="shared" si="13"/>
        <v>6</v>
      </c>
      <c r="S81" s="57"/>
      <c r="T81" s="15">
        <v>0.13</v>
      </c>
      <c r="U81" s="15">
        <f t="shared" si="14"/>
        <v>0.78</v>
      </c>
    </row>
    <row r="82" spans="1:23" x14ac:dyDescent="0.2">
      <c r="A82" s="36" t="s">
        <v>184</v>
      </c>
      <c r="B82" s="36" t="s">
        <v>85</v>
      </c>
      <c r="C82" s="36">
        <v>90447400</v>
      </c>
      <c r="D82" s="36" t="s">
        <v>277</v>
      </c>
      <c r="E82" s="12" t="s">
        <v>89</v>
      </c>
      <c r="F82" s="12">
        <v>450</v>
      </c>
      <c r="G82" s="12">
        <v>10</v>
      </c>
      <c r="H82" s="12">
        <v>100</v>
      </c>
      <c r="I82" s="12"/>
      <c r="J82" s="12">
        <v>400</v>
      </c>
      <c r="K82" s="12">
        <v>300</v>
      </c>
      <c r="L82" s="12">
        <v>300</v>
      </c>
      <c r="M82" s="12">
        <v>200</v>
      </c>
      <c r="N82" s="12">
        <v>200</v>
      </c>
      <c r="O82" s="12"/>
      <c r="P82" s="13"/>
      <c r="Q82" s="12">
        <f t="shared" si="12"/>
        <v>1400</v>
      </c>
      <c r="R82" s="12">
        <f t="shared" si="13"/>
        <v>14</v>
      </c>
      <c r="S82" s="57"/>
      <c r="T82" s="15">
        <v>0.13</v>
      </c>
      <c r="U82" s="15">
        <f t="shared" si="14"/>
        <v>1.82</v>
      </c>
    </row>
    <row r="83" spans="1:23" x14ac:dyDescent="0.2">
      <c r="A83" s="11" t="s">
        <v>86</v>
      </c>
      <c r="B83" s="11" t="s">
        <v>87</v>
      </c>
      <c r="C83" s="11" t="s">
        <v>86</v>
      </c>
      <c r="D83" s="11" t="s">
        <v>275</v>
      </c>
      <c r="E83" s="12">
        <v>40</v>
      </c>
      <c r="F83" s="12">
        <v>600</v>
      </c>
      <c r="G83" s="12">
        <v>10</v>
      </c>
      <c r="H83" s="12">
        <v>50</v>
      </c>
      <c r="I83" s="12"/>
      <c r="J83" s="12">
        <v>100</v>
      </c>
      <c r="K83" s="12"/>
      <c r="L83" s="12"/>
      <c r="M83" s="12"/>
      <c r="N83" s="12"/>
      <c r="O83" s="12"/>
      <c r="P83" s="13"/>
      <c r="Q83" s="12">
        <f t="shared" si="12"/>
        <v>100</v>
      </c>
      <c r="R83" s="12">
        <f t="shared" si="13"/>
        <v>2</v>
      </c>
      <c r="S83" s="57"/>
      <c r="T83" s="15">
        <v>0.09</v>
      </c>
      <c r="U83" s="15">
        <f t="shared" si="14"/>
        <v>0.18</v>
      </c>
    </row>
    <row r="84" spans="1:23" x14ac:dyDescent="0.2">
      <c r="A84" s="36" t="s">
        <v>88</v>
      </c>
      <c r="B84" s="36" t="s">
        <v>87</v>
      </c>
      <c r="C84" s="36">
        <v>90447600</v>
      </c>
      <c r="D84" s="36" t="s">
        <v>277</v>
      </c>
      <c r="E84" s="12" t="s">
        <v>89</v>
      </c>
      <c r="F84" s="12">
        <v>600</v>
      </c>
      <c r="G84" s="12">
        <v>10</v>
      </c>
      <c r="H84" s="12">
        <v>50</v>
      </c>
      <c r="I84" s="12"/>
      <c r="J84" s="12">
        <v>400</v>
      </c>
      <c r="K84" s="12">
        <v>300</v>
      </c>
      <c r="L84" s="12">
        <v>300</v>
      </c>
      <c r="M84" s="12"/>
      <c r="N84" s="12"/>
      <c r="O84" s="12"/>
      <c r="P84" s="13"/>
      <c r="Q84" s="12">
        <f t="shared" si="12"/>
        <v>1000</v>
      </c>
      <c r="R84" s="12">
        <f t="shared" si="13"/>
        <v>20</v>
      </c>
      <c r="S84" s="57"/>
      <c r="T84" s="15">
        <v>0.09</v>
      </c>
      <c r="U84" s="15">
        <f t="shared" si="14"/>
        <v>1.7999999999999998</v>
      </c>
    </row>
    <row r="85" spans="1:23" x14ac:dyDescent="0.2">
      <c r="A85" s="11" t="s">
        <v>90</v>
      </c>
      <c r="B85" s="11" t="s">
        <v>91</v>
      </c>
      <c r="C85" s="11" t="s">
        <v>90</v>
      </c>
      <c r="D85" s="11" t="s">
        <v>275</v>
      </c>
      <c r="E85" s="12">
        <v>40</v>
      </c>
      <c r="F85" s="12">
        <v>750</v>
      </c>
      <c r="G85" s="12">
        <v>10</v>
      </c>
      <c r="H85" s="12">
        <v>50</v>
      </c>
      <c r="I85" s="12"/>
      <c r="J85" s="12"/>
      <c r="K85" s="12"/>
      <c r="L85" s="12"/>
      <c r="M85" s="12"/>
      <c r="N85" s="12"/>
      <c r="O85" s="12"/>
      <c r="P85" s="13"/>
      <c r="Q85" s="12">
        <f t="shared" si="12"/>
        <v>0</v>
      </c>
      <c r="R85" s="12">
        <f t="shared" si="13"/>
        <v>0</v>
      </c>
      <c r="S85" s="57"/>
      <c r="T85" s="15">
        <v>0.13</v>
      </c>
      <c r="U85" s="15">
        <f t="shared" si="14"/>
        <v>0</v>
      </c>
    </row>
    <row r="86" spans="1:23" x14ac:dyDescent="0.2">
      <c r="A86" s="11" t="s">
        <v>92</v>
      </c>
      <c r="B86" s="11" t="s">
        <v>93</v>
      </c>
      <c r="C86" s="11" t="s">
        <v>92</v>
      </c>
      <c r="D86" s="11" t="s">
        <v>275</v>
      </c>
      <c r="E86" s="12">
        <v>40</v>
      </c>
      <c r="F86" s="12">
        <v>900</v>
      </c>
      <c r="G86" s="12">
        <v>10</v>
      </c>
      <c r="H86" s="12">
        <v>50</v>
      </c>
      <c r="I86" s="12"/>
      <c r="J86" s="12">
        <v>100</v>
      </c>
      <c r="K86" s="12">
        <v>100</v>
      </c>
      <c r="L86" s="12">
        <v>100</v>
      </c>
      <c r="M86" s="12"/>
      <c r="N86" s="12">
        <v>100</v>
      </c>
      <c r="O86" s="12"/>
      <c r="P86" s="13"/>
      <c r="Q86" s="12">
        <f t="shared" si="12"/>
        <v>400</v>
      </c>
      <c r="R86" s="12">
        <f t="shared" si="13"/>
        <v>8</v>
      </c>
      <c r="S86" s="57"/>
      <c r="T86" s="15">
        <v>0.13</v>
      </c>
      <c r="U86" s="15">
        <f t="shared" si="14"/>
        <v>1.04</v>
      </c>
    </row>
    <row r="87" spans="1:23" x14ac:dyDescent="0.2">
      <c r="A87" s="36" t="s">
        <v>185</v>
      </c>
      <c r="B87" s="36" t="s">
        <v>93</v>
      </c>
      <c r="C87" s="36">
        <v>90447700</v>
      </c>
      <c r="D87" s="36" t="s">
        <v>277</v>
      </c>
      <c r="E87" s="12" t="s">
        <v>89</v>
      </c>
      <c r="F87" s="12">
        <v>900</v>
      </c>
      <c r="G87" s="12">
        <v>10</v>
      </c>
      <c r="H87" s="12">
        <v>50</v>
      </c>
      <c r="I87" s="12"/>
      <c r="J87" s="12">
        <v>300</v>
      </c>
      <c r="K87" s="12">
        <v>200</v>
      </c>
      <c r="L87" s="12">
        <v>200</v>
      </c>
      <c r="M87" s="12">
        <v>200</v>
      </c>
      <c r="N87" s="12">
        <v>200</v>
      </c>
      <c r="O87" s="12"/>
      <c r="P87" s="13"/>
      <c r="Q87" s="12">
        <f t="shared" si="12"/>
        <v>1100</v>
      </c>
      <c r="R87" s="12">
        <f t="shared" si="13"/>
        <v>22</v>
      </c>
      <c r="S87" s="57"/>
      <c r="T87" s="15">
        <v>0.13</v>
      </c>
      <c r="U87" s="15">
        <f t="shared" si="14"/>
        <v>2.8600000000000003</v>
      </c>
    </row>
    <row r="88" spans="1:23" x14ac:dyDescent="0.2">
      <c r="A88" s="11" t="s">
        <v>94</v>
      </c>
      <c r="B88" s="11" t="s">
        <v>95</v>
      </c>
      <c r="C88" s="11" t="s">
        <v>94</v>
      </c>
      <c r="D88" s="11" t="s">
        <v>275</v>
      </c>
      <c r="E88" s="12">
        <v>40</v>
      </c>
      <c r="F88" s="12">
        <v>1200</v>
      </c>
      <c r="G88" s="12">
        <v>5</v>
      </c>
      <c r="H88" s="12">
        <v>25</v>
      </c>
      <c r="I88" s="12">
        <v>50</v>
      </c>
      <c r="J88" s="12"/>
      <c r="K88" s="12"/>
      <c r="L88" s="12"/>
      <c r="M88" s="12"/>
      <c r="N88" s="12">
        <v>200</v>
      </c>
      <c r="O88" s="12"/>
      <c r="P88" s="13"/>
      <c r="Q88" s="12">
        <f t="shared" si="12"/>
        <v>250</v>
      </c>
      <c r="R88" s="12">
        <f t="shared" si="13"/>
        <v>10</v>
      </c>
      <c r="S88" s="57"/>
      <c r="T88" s="15">
        <v>0.08</v>
      </c>
      <c r="U88" s="15">
        <f t="shared" si="14"/>
        <v>0.8</v>
      </c>
    </row>
    <row r="89" spans="1:23" x14ac:dyDescent="0.2">
      <c r="A89" s="36" t="s">
        <v>376</v>
      </c>
      <c r="B89" s="36" t="s">
        <v>377</v>
      </c>
      <c r="C89" s="31" t="s">
        <v>378</v>
      </c>
      <c r="D89" s="36" t="s">
        <v>277</v>
      </c>
      <c r="E89" s="12">
        <v>40</v>
      </c>
      <c r="F89" s="12">
        <v>1800</v>
      </c>
      <c r="G89" s="12">
        <v>5</v>
      </c>
      <c r="H89" s="12">
        <v>20</v>
      </c>
      <c r="I89" s="12"/>
      <c r="J89" s="12"/>
      <c r="K89" s="12">
        <v>60</v>
      </c>
      <c r="L89" s="12"/>
      <c r="M89" s="12"/>
      <c r="N89" s="12"/>
      <c r="O89" s="12"/>
      <c r="P89" s="13"/>
      <c r="Q89" s="12">
        <f t="shared" si="12"/>
        <v>60</v>
      </c>
      <c r="R89" s="12">
        <f t="shared" si="13"/>
        <v>3</v>
      </c>
      <c r="S89" s="57"/>
      <c r="T89" s="15">
        <v>0.08</v>
      </c>
      <c r="U89" s="15">
        <f t="shared" si="14"/>
        <v>0.24</v>
      </c>
    </row>
    <row r="90" spans="1:23" x14ac:dyDescent="0.2">
      <c r="A90" s="11" t="s">
        <v>220</v>
      </c>
      <c r="B90" s="11" t="s">
        <v>221</v>
      </c>
      <c r="C90" s="11" t="s">
        <v>220</v>
      </c>
      <c r="D90" s="11" t="s">
        <v>275</v>
      </c>
      <c r="E90" s="12">
        <v>40</v>
      </c>
      <c r="F90" s="12">
        <v>2000</v>
      </c>
      <c r="G90" s="12">
        <v>5</v>
      </c>
      <c r="H90" s="12">
        <v>25</v>
      </c>
      <c r="I90" s="12"/>
      <c r="J90" s="12"/>
      <c r="K90" s="12"/>
      <c r="L90" s="12"/>
      <c r="M90" s="12"/>
      <c r="N90" s="12"/>
      <c r="O90" s="12"/>
      <c r="P90" s="13"/>
      <c r="Q90" s="12">
        <f t="shared" si="12"/>
        <v>0</v>
      </c>
      <c r="R90" s="12">
        <f t="shared" si="13"/>
        <v>0</v>
      </c>
      <c r="S90" s="57"/>
      <c r="T90" s="15">
        <v>0.08</v>
      </c>
      <c r="U90" s="15">
        <f t="shared" si="14"/>
        <v>0</v>
      </c>
      <c r="V90" s="43"/>
    </row>
    <row r="91" spans="1:23" x14ac:dyDescent="0.2">
      <c r="A91" s="8" t="s">
        <v>96</v>
      </c>
      <c r="B91" s="8"/>
      <c r="C91" s="8"/>
      <c r="D91" s="8"/>
      <c r="E91" s="20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8"/>
      <c r="Q91" s="12"/>
      <c r="R91" s="12"/>
      <c r="S91" s="57"/>
      <c r="T91" s="12"/>
      <c r="U91" s="15"/>
    </row>
    <row r="92" spans="1:23" x14ac:dyDescent="0.2">
      <c r="A92" s="11" t="s">
        <v>299</v>
      </c>
      <c r="B92" s="11" t="s">
        <v>300</v>
      </c>
      <c r="C92" s="11" t="s">
        <v>299</v>
      </c>
      <c r="D92" s="11" t="s">
        <v>275</v>
      </c>
      <c r="E92" s="12">
        <v>50</v>
      </c>
      <c r="F92" s="12">
        <v>100</v>
      </c>
      <c r="G92" s="12">
        <v>10</v>
      </c>
      <c r="H92" s="12">
        <v>150</v>
      </c>
      <c r="I92" s="12"/>
      <c r="J92" s="12"/>
      <c r="K92" s="12"/>
      <c r="L92" s="12"/>
      <c r="M92" s="12"/>
      <c r="N92" s="12"/>
      <c r="O92" s="12"/>
      <c r="P92" s="13"/>
      <c r="Q92" s="12">
        <f t="shared" ref="Q92:Q108" si="15">SUM(I92:P92)</f>
        <v>0</v>
      </c>
      <c r="R92" s="12">
        <f t="shared" ref="R92:R108" si="16">$Q92/$H92</f>
        <v>0</v>
      </c>
      <c r="S92" s="57"/>
      <c r="T92" s="15">
        <v>0.1</v>
      </c>
      <c r="U92" s="15">
        <f t="shared" ref="U92:U108" si="17">$R92*$T92</f>
        <v>0</v>
      </c>
      <c r="V92" s="43">
        <f>SUM(U92:U108)</f>
        <v>22.54</v>
      </c>
      <c r="W92" s="3">
        <f>V92*100/$V$144</f>
        <v>21.981665691437488</v>
      </c>
    </row>
    <row r="93" spans="1:23" x14ac:dyDescent="0.2">
      <c r="A93" s="11" t="s">
        <v>97</v>
      </c>
      <c r="B93" s="11" t="s">
        <v>98</v>
      </c>
      <c r="C93" s="11" t="s">
        <v>97</v>
      </c>
      <c r="D93" s="11" t="s">
        <v>275</v>
      </c>
      <c r="E93" s="12">
        <v>50</v>
      </c>
      <c r="F93" s="12">
        <v>150</v>
      </c>
      <c r="G93" s="12">
        <v>10</v>
      </c>
      <c r="H93" s="12">
        <v>150</v>
      </c>
      <c r="I93" s="12"/>
      <c r="J93" s="12">
        <v>150</v>
      </c>
      <c r="K93" s="12">
        <v>150</v>
      </c>
      <c r="L93" s="12">
        <v>150</v>
      </c>
      <c r="M93" s="12"/>
      <c r="N93" s="12">
        <v>150</v>
      </c>
      <c r="O93" s="12"/>
      <c r="P93" s="13"/>
      <c r="Q93" s="12">
        <f t="shared" si="15"/>
        <v>600</v>
      </c>
      <c r="R93" s="12">
        <f t="shared" si="16"/>
        <v>4</v>
      </c>
      <c r="S93" s="57"/>
      <c r="T93" s="15">
        <v>0.1</v>
      </c>
      <c r="U93" s="15">
        <f t="shared" si="17"/>
        <v>0.4</v>
      </c>
    </row>
    <row r="94" spans="1:23" x14ac:dyDescent="0.2">
      <c r="A94" s="36" t="s">
        <v>235</v>
      </c>
      <c r="B94" s="36" t="s">
        <v>98</v>
      </c>
      <c r="C94" s="36">
        <v>90448200</v>
      </c>
      <c r="D94" s="36" t="s">
        <v>277</v>
      </c>
      <c r="E94" s="12" t="s">
        <v>102</v>
      </c>
      <c r="F94" s="12">
        <v>150</v>
      </c>
      <c r="G94" s="12">
        <v>10</v>
      </c>
      <c r="H94" s="12">
        <v>150</v>
      </c>
      <c r="I94" s="12"/>
      <c r="J94" s="12">
        <v>450</v>
      </c>
      <c r="K94" s="12">
        <v>300</v>
      </c>
      <c r="L94" s="12">
        <v>300</v>
      </c>
      <c r="M94" s="12"/>
      <c r="N94" s="12">
        <v>300</v>
      </c>
      <c r="O94" s="12"/>
      <c r="P94" s="13"/>
      <c r="Q94" s="12">
        <f t="shared" si="15"/>
        <v>1350</v>
      </c>
      <c r="R94" s="12">
        <f t="shared" si="16"/>
        <v>9</v>
      </c>
      <c r="S94" s="57"/>
      <c r="T94" s="15">
        <v>0.1</v>
      </c>
      <c r="U94" s="15">
        <f t="shared" si="17"/>
        <v>0.9</v>
      </c>
    </row>
    <row r="95" spans="1:23" x14ac:dyDescent="0.2">
      <c r="A95" s="11" t="s">
        <v>224</v>
      </c>
      <c r="B95" s="11" t="s">
        <v>225</v>
      </c>
      <c r="C95" s="11" t="s">
        <v>224</v>
      </c>
      <c r="D95" s="11" t="s">
        <v>275</v>
      </c>
      <c r="E95" s="12">
        <v>50</v>
      </c>
      <c r="F95" s="12">
        <v>200</v>
      </c>
      <c r="G95" s="12">
        <v>10</v>
      </c>
      <c r="H95" s="12">
        <v>150</v>
      </c>
      <c r="I95" s="12"/>
      <c r="J95" s="12">
        <v>150</v>
      </c>
      <c r="K95" s="12">
        <v>150</v>
      </c>
      <c r="L95" s="12">
        <v>150</v>
      </c>
      <c r="M95" s="12"/>
      <c r="N95" s="12">
        <v>150</v>
      </c>
      <c r="O95" s="12"/>
      <c r="P95" s="13"/>
      <c r="Q95" s="12">
        <f t="shared" si="15"/>
        <v>600</v>
      </c>
      <c r="R95" s="12">
        <f t="shared" si="16"/>
        <v>4</v>
      </c>
      <c r="S95" s="57"/>
      <c r="T95" s="15">
        <v>0.06</v>
      </c>
      <c r="U95" s="15">
        <f t="shared" si="17"/>
        <v>0.24</v>
      </c>
    </row>
    <row r="96" spans="1:23" x14ac:dyDescent="0.2">
      <c r="A96" s="11" t="s">
        <v>99</v>
      </c>
      <c r="B96" s="11" t="s">
        <v>100</v>
      </c>
      <c r="C96" s="11" t="s">
        <v>99</v>
      </c>
      <c r="D96" s="11" t="s">
        <v>275</v>
      </c>
      <c r="E96" s="12">
        <v>50</v>
      </c>
      <c r="F96" s="12">
        <v>300</v>
      </c>
      <c r="G96" s="12">
        <v>10</v>
      </c>
      <c r="H96" s="12">
        <v>75</v>
      </c>
      <c r="I96" s="12"/>
      <c r="J96" s="12">
        <v>150</v>
      </c>
      <c r="K96" s="12">
        <v>150</v>
      </c>
      <c r="L96" s="12">
        <v>150</v>
      </c>
      <c r="M96" s="12">
        <v>150</v>
      </c>
      <c r="N96" s="12">
        <v>150</v>
      </c>
      <c r="O96" s="12"/>
      <c r="P96" s="13"/>
      <c r="Q96" s="12">
        <f t="shared" si="15"/>
        <v>750</v>
      </c>
      <c r="R96" s="12">
        <f t="shared" si="16"/>
        <v>10</v>
      </c>
      <c r="S96" s="57"/>
      <c r="T96" s="15">
        <v>0.1</v>
      </c>
      <c r="U96" s="15">
        <f t="shared" si="17"/>
        <v>1</v>
      </c>
    </row>
    <row r="97" spans="1:23" x14ac:dyDescent="0.2">
      <c r="A97" s="36" t="s">
        <v>101</v>
      </c>
      <c r="B97" s="36" t="s">
        <v>100</v>
      </c>
      <c r="C97" s="36">
        <v>90448300</v>
      </c>
      <c r="D97" s="36" t="s">
        <v>277</v>
      </c>
      <c r="E97" s="12" t="s">
        <v>102</v>
      </c>
      <c r="F97" s="12">
        <v>300</v>
      </c>
      <c r="G97" s="12">
        <v>10</v>
      </c>
      <c r="H97" s="12">
        <v>75</v>
      </c>
      <c r="I97" s="12"/>
      <c r="J97" s="12">
        <v>600</v>
      </c>
      <c r="K97" s="12">
        <v>450</v>
      </c>
      <c r="L97" s="12">
        <v>300</v>
      </c>
      <c r="M97" s="12">
        <v>300</v>
      </c>
      <c r="N97" s="12">
        <v>300</v>
      </c>
      <c r="O97" s="12">
        <v>600</v>
      </c>
      <c r="P97" s="13"/>
      <c r="Q97" s="12">
        <f t="shared" si="15"/>
        <v>2550</v>
      </c>
      <c r="R97" s="12">
        <f t="shared" si="16"/>
        <v>34</v>
      </c>
      <c r="S97" s="57"/>
      <c r="T97" s="15">
        <v>0.1</v>
      </c>
      <c r="U97" s="15">
        <f t="shared" si="17"/>
        <v>3.4000000000000004</v>
      </c>
    </row>
    <row r="98" spans="1:23" x14ac:dyDescent="0.2">
      <c r="A98" s="11" t="s">
        <v>103</v>
      </c>
      <c r="B98" s="11" t="s">
        <v>104</v>
      </c>
      <c r="C98" s="11" t="s">
        <v>103</v>
      </c>
      <c r="D98" s="11" t="s">
        <v>275</v>
      </c>
      <c r="E98" s="12">
        <v>50</v>
      </c>
      <c r="F98" s="12">
        <v>450</v>
      </c>
      <c r="G98" s="12">
        <v>10</v>
      </c>
      <c r="H98" s="12">
        <v>50</v>
      </c>
      <c r="I98" s="12"/>
      <c r="J98" s="12">
        <v>100</v>
      </c>
      <c r="K98" s="12">
        <v>100</v>
      </c>
      <c r="L98" s="12">
        <v>100</v>
      </c>
      <c r="M98" s="12">
        <v>100</v>
      </c>
      <c r="N98" s="12"/>
      <c r="O98" s="12"/>
      <c r="P98" s="13"/>
      <c r="Q98" s="12">
        <f t="shared" si="15"/>
        <v>400</v>
      </c>
      <c r="R98" s="12">
        <f t="shared" si="16"/>
        <v>8</v>
      </c>
      <c r="S98" s="57"/>
      <c r="T98" s="15">
        <v>0.1</v>
      </c>
      <c r="U98" s="15">
        <f t="shared" si="17"/>
        <v>0.8</v>
      </c>
    </row>
    <row r="99" spans="1:23" x14ac:dyDescent="0.2">
      <c r="A99" s="36" t="s">
        <v>186</v>
      </c>
      <c r="B99" s="36" t="s">
        <v>104</v>
      </c>
      <c r="C99" s="36">
        <v>90448400</v>
      </c>
      <c r="D99" s="36" t="s">
        <v>277</v>
      </c>
      <c r="E99" s="12" t="s">
        <v>102</v>
      </c>
      <c r="F99" s="12">
        <v>450</v>
      </c>
      <c r="G99" s="12">
        <v>10</v>
      </c>
      <c r="H99" s="12">
        <v>50</v>
      </c>
      <c r="I99" s="12"/>
      <c r="J99" s="12">
        <v>400</v>
      </c>
      <c r="K99" s="12">
        <v>200</v>
      </c>
      <c r="L99" s="12"/>
      <c r="M99" s="12"/>
      <c r="N99" s="12">
        <v>200</v>
      </c>
      <c r="O99" s="12"/>
      <c r="P99" s="13"/>
      <c r="Q99" s="12">
        <f t="shared" si="15"/>
        <v>800</v>
      </c>
      <c r="R99" s="12">
        <f t="shared" si="16"/>
        <v>16</v>
      </c>
      <c r="S99" s="57"/>
      <c r="T99" s="15">
        <v>0.1</v>
      </c>
      <c r="U99" s="15">
        <f t="shared" si="17"/>
        <v>1.6</v>
      </c>
    </row>
    <row r="100" spans="1:23" x14ac:dyDescent="0.2">
      <c r="A100" s="11" t="s">
        <v>105</v>
      </c>
      <c r="B100" s="11" t="s">
        <v>106</v>
      </c>
      <c r="C100" s="11" t="s">
        <v>105</v>
      </c>
      <c r="D100" s="11" t="s">
        <v>275</v>
      </c>
      <c r="E100" s="12">
        <v>50</v>
      </c>
      <c r="F100" s="12">
        <v>600</v>
      </c>
      <c r="G100" s="12">
        <v>10</v>
      </c>
      <c r="H100" s="12">
        <v>50</v>
      </c>
      <c r="I100" s="12"/>
      <c r="J100" s="12">
        <v>200</v>
      </c>
      <c r="K100" s="12">
        <v>100</v>
      </c>
      <c r="L100" s="12"/>
      <c r="M100" s="12"/>
      <c r="N100" s="12"/>
      <c r="O100" s="12"/>
      <c r="P100" s="13"/>
      <c r="Q100" s="12">
        <f t="shared" si="15"/>
        <v>300</v>
      </c>
      <c r="R100" s="12">
        <f t="shared" si="16"/>
        <v>6</v>
      </c>
      <c r="S100" s="57"/>
      <c r="T100" s="15">
        <v>0.13</v>
      </c>
      <c r="U100" s="15">
        <f t="shared" si="17"/>
        <v>0.78</v>
      </c>
    </row>
    <row r="101" spans="1:23" x14ac:dyDescent="0.2">
      <c r="A101" s="36" t="s">
        <v>107</v>
      </c>
      <c r="B101" s="36" t="s">
        <v>106</v>
      </c>
      <c r="C101" s="36">
        <v>90448600</v>
      </c>
      <c r="D101" s="36" t="s">
        <v>277</v>
      </c>
      <c r="E101" s="12" t="s">
        <v>102</v>
      </c>
      <c r="F101" s="12">
        <v>600</v>
      </c>
      <c r="G101" s="12">
        <v>10</v>
      </c>
      <c r="H101" s="12">
        <v>50</v>
      </c>
      <c r="I101" s="12"/>
      <c r="J101" s="12">
        <v>500</v>
      </c>
      <c r="K101" s="12">
        <v>200</v>
      </c>
      <c r="L101" s="12">
        <v>500</v>
      </c>
      <c r="M101" s="12">
        <v>500</v>
      </c>
      <c r="N101" s="12">
        <v>300</v>
      </c>
      <c r="O101" s="12"/>
      <c r="P101" s="13"/>
      <c r="Q101" s="12">
        <f t="shared" si="15"/>
        <v>2000</v>
      </c>
      <c r="R101" s="12">
        <f t="shared" si="16"/>
        <v>40</v>
      </c>
      <c r="S101" s="57"/>
      <c r="T101" s="15">
        <v>0.13</v>
      </c>
      <c r="U101" s="15">
        <f t="shared" si="17"/>
        <v>5.2</v>
      </c>
    </row>
    <row r="102" spans="1:23" x14ac:dyDescent="0.2">
      <c r="A102" s="36" t="s">
        <v>266</v>
      </c>
      <c r="B102" s="36" t="s">
        <v>267</v>
      </c>
      <c r="C102" s="36">
        <v>90448605</v>
      </c>
      <c r="D102" s="36" t="s">
        <v>277</v>
      </c>
      <c r="E102" s="12" t="s">
        <v>102</v>
      </c>
      <c r="F102" s="12">
        <v>700</v>
      </c>
      <c r="G102" s="12">
        <v>5</v>
      </c>
      <c r="H102" s="12">
        <v>25</v>
      </c>
      <c r="I102" s="12"/>
      <c r="J102" s="12"/>
      <c r="K102" s="12"/>
      <c r="L102" s="12"/>
      <c r="M102" s="12"/>
      <c r="N102" s="12"/>
      <c r="O102" s="12"/>
      <c r="P102" s="13"/>
      <c r="Q102" s="12">
        <f t="shared" si="15"/>
        <v>0</v>
      </c>
      <c r="R102" s="12">
        <f t="shared" si="16"/>
        <v>0</v>
      </c>
      <c r="S102" s="57"/>
      <c r="T102" s="15">
        <v>0.1</v>
      </c>
      <c r="U102" s="15">
        <f t="shared" si="17"/>
        <v>0</v>
      </c>
    </row>
    <row r="103" spans="1:23" x14ac:dyDescent="0.2">
      <c r="A103" s="11" t="s">
        <v>202</v>
      </c>
      <c r="B103" s="11" t="s">
        <v>203</v>
      </c>
      <c r="C103" s="11" t="s">
        <v>202</v>
      </c>
      <c r="D103" s="11" t="s">
        <v>275</v>
      </c>
      <c r="E103" s="12">
        <v>50</v>
      </c>
      <c r="F103" s="12">
        <v>750</v>
      </c>
      <c r="G103" s="12">
        <v>5</v>
      </c>
      <c r="H103" s="12">
        <v>25</v>
      </c>
      <c r="I103" s="12"/>
      <c r="J103" s="12">
        <v>200</v>
      </c>
      <c r="K103" s="12">
        <v>200</v>
      </c>
      <c r="L103" s="12">
        <v>200</v>
      </c>
      <c r="M103" s="12"/>
      <c r="N103" s="12"/>
      <c r="O103" s="12"/>
      <c r="P103" s="13"/>
      <c r="Q103" s="12">
        <f t="shared" si="15"/>
        <v>600</v>
      </c>
      <c r="R103" s="12">
        <f t="shared" si="16"/>
        <v>24</v>
      </c>
      <c r="S103" s="57"/>
      <c r="T103" s="15">
        <v>0.1</v>
      </c>
      <c r="U103" s="15">
        <f t="shared" si="17"/>
        <v>2.4000000000000004</v>
      </c>
    </row>
    <row r="104" spans="1:23" x14ac:dyDescent="0.2">
      <c r="A104" s="11" t="s">
        <v>108</v>
      </c>
      <c r="B104" s="11" t="s">
        <v>109</v>
      </c>
      <c r="C104" s="11" t="s">
        <v>108</v>
      </c>
      <c r="D104" s="11" t="s">
        <v>275</v>
      </c>
      <c r="E104" s="12">
        <v>50</v>
      </c>
      <c r="F104" s="12">
        <v>900</v>
      </c>
      <c r="G104" s="12">
        <v>5</v>
      </c>
      <c r="H104" s="12">
        <v>25</v>
      </c>
      <c r="I104" s="12"/>
      <c r="J104" s="12">
        <v>100</v>
      </c>
      <c r="K104" s="12">
        <v>100</v>
      </c>
      <c r="L104" s="12">
        <v>100</v>
      </c>
      <c r="M104" s="12"/>
      <c r="N104" s="12"/>
      <c r="O104" s="12"/>
      <c r="P104" s="13"/>
      <c r="Q104" s="12">
        <f t="shared" si="15"/>
        <v>300</v>
      </c>
      <c r="R104" s="12">
        <f t="shared" si="16"/>
        <v>12</v>
      </c>
      <c r="S104" s="57"/>
      <c r="T104" s="15">
        <v>0.1</v>
      </c>
      <c r="U104" s="15">
        <f t="shared" si="17"/>
        <v>1.2000000000000002</v>
      </c>
    </row>
    <row r="105" spans="1:23" x14ac:dyDescent="0.2">
      <c r="A105" s="36" t="s">
        <v>187</v>
      </c>
      <c r="B105" s="36" t="s">
        <v>109</v>
      </c>
      <c r="C105" s="36">
        <v>90448700</v>
      </c>
      <c r="D105" s="36" t="s">
        <v>277</v>
      </c>
      <c r="E105" s="12" t="s">
        <v>102</v>
      </c>
      <c r="F105" s="12">
        <v>900</v>
      </c>
      <c r="G105" s="12">
        <v>5</v>
      </c>
      <c r="H105" s="12">
        <v>25</v>
      </c>
      <c r="I105" s="12"/>
      <c r="J105" s="12">
        <v>200</v>
      </c>
      <c r="K105" s="12">
        <v>300</v>
      </c>
      <c r="L105" s="12">
        <v>200</v>
      </c>
      <c r="M105" s="12"/>
      <c r="N105" s="12"/>
      <c r="O105" s="12"/>
      <c r="P105" s="13"/>
      <c r="Q105" s="12">
        <f t="shared" si="15"/>
        <v>700</v>
      </c>
      <c r="R105" s="12">
        <f t="shared" si="16"/>
        <v>28</v>
      </c>
      <c r="S105" s="57"/>
      <c r="T105" s="15">
        <v>0.1</v>
      </c>
      <c r="U105" s="15">
        <f t="shared" si="17"/>
        <v>2.8000000000000003</v>
      </c>
    </row>
    <row r="106" spans="1:23" x14ac:dyDescent="0.2">
      <c r="A106" s="11" t="s">
        <v>110</v>
      </c>
      <c r="B106" s="11" t="s">
        <v>111</v>
      </c>
      <c r="C106" s="11" t="s">
        <v>110</v>
      </c>
      <c r="D106" s="11" t="s">
        <v>275</v>
      </c>
      <c r="E106" s="12">
        <v>50</v>
      </c>
      <c r="F106" s="12">
        <v>1200</v>
      </c>
      <c r="G106" s="12">
        <v>5</v>
      </c>
      <c r="H106" s="12">
        <v>25</v>
      </c>
      <c r="I106" s="12"/>
      <c r="J106" s="12"/>
      <c r="K106" s="12"/>
      <c r="L106" s="12"/>
      <c r="M106" s="12"/>
      <c r="N106" s="12"/>
      <c r="O106" s="12"/>
      <c r="P106" s="13"/>
      <c r="Q106" s="12">
        <f t="shared" si="15"/>
        <v>0</v>
      </c>
      <c r="R106" s="12">
        <f t="shared" si="16"/>
        <v>0</v>
      </c>
      <c r="S106" s="57"/>
      <c r="T106" s="15">
        <v>0.13</v>
      </c>
      <c r="U106" s="15">
        <f t="shared" si="17"/>
        <v>0</v>
      </c>
    </row>
    <row r="107" spans="1:23" x14ac:dyDescent="0.2">
      <c r="A107" s="36" t="s">
        <v>204</v>
      </c>
      <c r="B107" s="36" t="s">
        <v>111</v>
      </c>
      <c r="C107" s="31" t="s">
        <v>205</v>
      </c>
      <c r="D107" s="36" t="s">
        <v>277</v>
      </c>
      <c r="E107" s="12">
        <v>50</v>
      </c>
      <c r="F107" s="12">
        <v>1200</v>
      </c>
      <c r="G107" s="12">
        <v>5</v>
      </c>
      <c r="H107" s="12">
        <v>25</v>
      </c>
      <c r="I107" s="12"/>
      <c r="J107" s="12">
        <v>100</v>
      </c>
      <c r="K107" s="12">
        <v>100</v>
      </c>
      <c r="L107" s="12">
        <v>100</v>
      </c>
      <c r="M107" s="12"/>
      <c r="N107" s="12"/>
      <c r="O107" s="12"/>
      <c r="P107" s="13"/>
      <c r="Q107" s="12">
        <f t="shared" si="15"/>
        <v>300</v>
      </c>
      <c r="R107" s="12">
        <f t="shared" si="16"/>
        <v>12</v>
      </c>
      <c r="S107" s="57"/>
      <c r="T107" s="15">
        <v>0.13</v>
      </c>
      <c r="U107" s="15">
        <f t="shared" si="17"/>
        <v>1.56</v>
      </c>
    </row>
    <row r="108" spans="1:23" x14ac:dyDescent="0.2">
      <c r="A108" s="36" t="s">
        <v>268</v>
      </c>
      <c r="B108" s="36" t="s">
        <v>269</v>
      </c>
      <c r="C108" s="31" t="s">
        <v>270</v>
      </c>
      <c r="D108" s="36" t="s">
        <v>277</v>
      </c>
      <c r="E108" s="12">
        <v>50</v>
      </c>
      <c r="F108" s="12">
        <v>2400</v>
      </c>
      <c r="G108" s="12">
        <v>5</v>
      </c>
      <c r="H108" s="12">
        <v>25</v>
      </c>
      <c r="I108" s="12"/>
      <c r="J108" s="12">
        <v>50</v>
      </c>
      <c r="K108" s="12"/>
      <c r="L108" s="12"/>
      <c r="M108" s="12"/>
      <c r="N108" s="12"/>
      <c r="O108" s="12"/>
      <c r="P108" s="13"/>
      <c r="Q108" s="12">
        <f t="shared" si="15"/>
        <v>50</v>
      </c>
      <c r="R108" s="12">
        <f t="shared" si="16"/>
        <v>2</v>
      </c>
      <c r="S108" s="57"/>
      <c r="T108" s="15">
        <v>0.13</v>
      </c>
      <c r="U108" s="15">
        <f t="shared" si="17"/>
        <v>0.26</v>
      </c>
      <c r="V108" s="43"/>
    </row>
    <row r="109" spans="1:23" x14ac:dyDescent="0.2">
      <c r="A109" s="307" t="s">
        <v>112</v>
      </c>
      <c r="B109" s="307"/>
      <c r="C109" s="8"/>
      <c r="D109" s="8"/>
      <c r="E109" s="8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36"/>
      <c r="Q109" s="12"/>
      <c r="R109" s="12"/>
      <c r="S109" s="57"/>
      <c r="T109" s="12"/>
      <c r="U109" s="15"/>
    </row>
    <row r="110" spans="1:23" x14ac:dyDescent="0.2">
      <c r="A110" s="11" t="s">
        <v>216</v>
      </c>
      <c r="B110" s="11" t="s">
        <v>217</v>
      </c>
      <c r="C110" s="11" t="s">
        <v>216</v>
      </c>
      <c r="D110" s="11" t="s">
        <v>275</v>
      </c>
      <c r="E110" s="12">
        <v>20</v>
      </c>
      <c r="F110" s="12">
        <v>150</v>
      </c>
      <c r="G110" s="12">
        <v>10</v>
      </c>
      <c r="H110" s="12">
        <v>400</v>
      </c>
      <c r="I110" s="12"/>
      <c r="J110" s="12"/>
      <c r="K110" s="12"/>
      <c r="L110" s="12"/>
      <c r="M110" s="12"/>
      <c r="N110" s="12"/>
      <c r="O110" s="12"/>
      <c r="P110" s="36"/>
      <c r="Q110" s="12">
        <f t="shared" ref="Q110:Q143" si="18">SUM(I110:P110)</f>
        <v>0</v>
      </c>
      <c r="R110" s="12">
        <f t="shared" ref="R110:R143" si="19">$Q110/$H110</f>
        <v>0</v>
      </c>
      <c r="S110" s="57"/>
      <c r="T110" s="12">
        <v>0.06</v>
      </c>
      <c r="U110" s="15">
        <f t="shared" ref="U110:U143" si="20">$R110*$T110</f>
        <v>0</v>
      </c>
      <c r="V110" s="43">
        <f>SUM(U110:U125)</f>
        <v>0.52</v>
      </c>
      <c r="W110" s="3">
        <f>V110*100/$V$144</f>
        <v>0.50711917300565634</v>
      </c>
    </row>
    <row r="111" spans="1:23" x14ac:dyDescent="0.2">
      <c r="A111" s="36" t="s">
        <v>226</v>
      </c>
      <c r="B111" s="36" t="s">
        <v>217</v>
      </c>
      <c r="C111" s="36">
        <v>90444200</v>
      </c>
      <c r="D111" s="36" t="s">
        <v>277</v>
      </c>
      <c r="E111" s="12">
        <v>20</v>
      </c>
      <c r="F111" s="12">
        <v>150</v>
      </c>
      <c r="G111" s="12">
        <v>10</v>
      </c>
      <c r="H111" s="12">
        <v>400</v>
      </c>
      <c r="I111" s="12"/>
      <c r="J111" s="12"/>
      <c r="K111" s="12"/>
      <c r="L111" s="12"/>
      <c r="M111" s="12"/>
      <c r="N111" s="12"/>
      <c r="O111" s="12"/>
      <c r="P111" s="36"/>
      <c r="Q111" s="12">
        <f t="shared" si="18"/>
        <v>0</v>
      </c>
      <c r="R111" s="12">
        <f t="shared" si="19"/>
        <v>0</v>
      </c>
      <c r="S111" s="57"/>
      <c r="T111" s="12">
        <v>0.06</v>
      </c>
      <c r="U111" s="15">
        <f t="shared" si="20"/>
        <v>0</v>
      </c>
    </row>
    <row r="112" spans="1:23" x14ac:dyDescent="0.2">
      <c r="A112" s="11" t="s">
        <v>191</v>
      </c>
      <c r="B112" s="11" t="s">
        <v>192</v>
      </c>
      <c r="C112" s="11" t="s">
        <v>191</v>
      </c>
      <c r="D112" s="11" t="s">
        <v>275</v>
      </c>
      <c r="E112" s="12">
        <v>20</v>
      </c>
      <c r="F112" s="12">
        <v>200</v>
      </c>
      <c r="G112" s="12">
        <v>10</v>
      </c>
      <c r="H112" s="12">
        <v>300</v>
      </c>
      <c r="I112" s="12"/>
      <c r="J112" s="12"/>
      <c r="K112" s="12"/>
      <c r="L112" s="12"/>
      <c r="M112" s="12"/>
      <c r="N112" s="12"/>
      <c r="O112" s="12"/>
      <c r="P112" s="36"/>
      <c r="Q112" s="12">
        <f t="shared" si="18"/>
        <v>0</v>
      </c>
      <c r="R112" s="12">
        <f t="shared" si="19"/>
        <v>0</v>
      </c>
      <c r="S112" s="57"/>
      <c r="T112" s="12">
        <v>0.06</v>
      </c>
      <c r="U112" s="15">
        <f t="shared" si="20"/>
        <v>0</v>
      </c>
    </row>
    <row r="113" spans="1:23" x14ac:dyDescent="0.2">
      <c r="A113" s="11" t="s">
        <v>160</v>
      </c>
      <c r="B113" s="11" t="s">
        <v>161</v>
      </c>
      <c r="C113" s="11" t="s">
        <v>160</v>
      </c>
      <c r="D113" s="11" t="s">
        <v>275</v>
      </c>
      <c r="E113" s="12">
        <v>20</v>
      </c>
      <c r="F113" s="12">
        <v>300</v>
      </c>
      <c r="G113" s="12">
        <v>10</v>
      </c>
      <c r="H113" s="12">
        <v>200</v>
      </c>
      <c r="I113" s="12">
        <v>400</v>
      </c>
      <c r="J113" s="12">
        <v>200</v>
      </c>
      <c r="K113" s="12"/>
      <c r="L113" s="12"/>
      <c r="M113" s="12"/>
      <c r="N113" s="12"/>
      <c r="O113" s="12"/>
      <c r="P113" s="13"/>
      <c r="Q113" s="12">
        <f t="shared" si="18"/>
        <v>600</v>
      </c>
      <c r="R113" s="12">
        <f t="shared" si="19"/>
        <v>3</v>
      </c>
      <c r="S113" s="57"/>
      <c r="T113" s="15">
        <v>0.06</v>
      </c>
      <c r="U113" s="15">
        <f t="shared" si="20"/>
        <v>0.18</v>
      </c>
    </row>
    <row r="114" spans="1:23" x14ac:dyDescent="0.2">
      <c r="A114" s="36" t="s">
        <v>215</v>
      </c>
      <c r="B114" s="36" t="s">
        <v>161</v>
      </c>
      <c r="C114" s="36">
        <v>90444300</v>
      </c>
      <c r="D114" s="36" t="s">
        <v>277</v>
      </c>
      <c r="E114" s="12" t="s">
        <v>46</v>
      </c>
      <c r="F114" s="12">
        <v>300</v>
      </c>
      <c r="G114" s="12">
        <v>10</v>
      </c>
      <c r="H114" s="12">
        <v>200</v>
      </c>
      <c r="I114" s="12"/>
      <c r="J114" s="12">
        <v>200</v>
      </c>
      <c r="K114" s="12"/>
      <c r="L114" s="12"/>
      <c r="M114" s="12"/>
      <c r="N114" s="12"/>
      <c r="O114" s="12"/>
      <c r="P114" s="13"/>
      <c r="Q114" s="12">
        <f t="shared" si="18"/>
        <v>200</v>
      </c>
      <c r="R114" s="12">
        <f t="shared" si="19"/>
        <v>1</v>
      </c>
      <c r="S114" s="57"/>
      <c r="T114" s="15">
        <v>0.06</v>
      </c>
      <c r="U114" s="15">
        <f t="shared" si="20"/>
        <v>0.06</v>
      </c>
    </row>
    <row r="115" spans="1:23" x14ac:dyDescent="0.2">
      <c r="A115" s="11" t="s">
        <v>206</v>
      </c>
      <c r="B115" s="11" t="s">
        <v>114</v>
      </c>
      <c r="C115" s="11" t="s">
        <v>206</v>
      </c>
      <c r="D115" s="11" t="s">
        <v>275</v>
      </c>
      <c r="E115" s="12">
        <v>20</v>
      </c>
      <c r="F115" s="12">
        <v>450</v>
      </c>
      <c r="G115" s="12">
        <v>10</v>
      </c>
      <c r="H115" s="12">
        <v>100</v>
      </c>
      <c r="I115" s="12"/>
      <c r="J115" s="12"/>
      <c r="K115" s="12"/>
      <c r="L115" s="12"/>
      <c r="M115" s="12"/>
      <c r="N115" s="12"/>
      <c r="O115" s="12"/>
      <c r="P115" s="25"/>
      <c r="Q115" s="12">
        <f t="shared" si="18"/>
        <v>0</v>
      </c>
      <c r="R115" s="12">
        <f t="shared" si="19"/>
        <v>0</v>
      </c>
      <c r="S115" s="57"/>
      <c r="T115" s="15">
        <v>0.08</v>
      </c>
      <c r="U115" s="15">
        <f t="shared" si="20"/>
        <v>0</v>
      </c>
    </row>
    <row r="116" spans="1:23" x14ac:dyDescent="0.2">
      <c r="A116" s="36" t="s">
        <v>113</v>
      </c>
      <c r="B116" s="36" t="s">
        <v>114</v>
      </c>
      <c r="C116" s="36">
        <v>90444400</v>
      </c>
      <c r="D116" s="36" t="s">
        <v>277</v>
      </c>
      <c r="E116" s="12" t="s">
        <v>46</v>
      </c>
      <c r="F116" s="12">
        <v>450</v>
      </c>
      <c r="G116" s="12">
        <v>10</v>
      </c>
      <c r="H116" s="12">
        <v>100</v>
      </c>
      <c r="I116" s="12">
        <v>200</v>
      </c>
      <c r="J116" s="12"/>
      <c r="K116" s="12"/>
      <c r="L116" s="12"/>
      <c r="M116" s="12"/>
      <c r="N116" s="12"/>
      <c r="O116" s="12"/>
      <c r="P116" s="13"/>
      <c r="Q116" s="12">
        <f t="shared" si="18"/>
        <v>200</v>
      </c>
      <c r="R116" s="12">
        <f t="shared" si="19"/>
        <v>2</v>
      </c>
      <c r="S116" s="57"/>
      <c r="T116" s="15">
        <v>0.08</v>
      </c>
      <c r="U116" s="15">
        <f t="shared" si="20"/>
        <v>0.16</v>
      </c>
    </row>
    <row r="117" spans="1:23" x14ac:dyDescent="0.2">
      <c r="A117" s="11" t="s">
        <v>115</v>
      </c>
      <c r="B117" s="11" t="s">
        <v>116</v>
      </c>
      <c r="C117" s="11" t="s">
        <v>115</v>
      </c>
      <c r="D117" s="11" t="s">
        <v>275</v>
      </c>
      <c r="E117" s="12">
        <v>20</v>
      </c>
      <c r="F117" s="12">
        <v>600</v>
      </c>
      <c r="G117" s="12">
        <v>10</v>
      </c>
      <c r="H117" s="12">
        <v>100</v>
      </c>
      <c r="I117" s="12"/>
      <c r="J117" s="12"/>
      <c r="K117" s="12"/>
      <c r="L117" s="12"/>
      <c r="M117" s="12"/>
      <c r="N117" s="12"/>
      <c r="O117" s="12"/>
      <c r="P117" s="13"/>
      <c r="Q117" s="12">
        <f t="shared" si="18"/>
        <v>0</v>
      </c>
      <c r="R117" s="12">
        <f t="shared" si="19"/>
        <v>0</v>
      </c>
      <c r="S117" s="57"/>
      <c r="T117" s="15">
        <v>0.06</v>
      </c>
      <c r="U117" s="15">
        <f t="shared" si="20"/>
        <v>0</v>
      </c>
    </row>
    <row r="118" spans="1:23" x14ac:dyDescent="0.2">
      <c r="A118" s="36" t="s">
        <v>188</v>
      </c>
      <c r="B118" s="36" t="s">
        <v>116</v>
      </c>
      <c r="C118" s="36">
        <v>90444600</v>
      </c>
      <c r="D118" s="36" t="s">
        <v>277</v>
      </c>
      <c r="E118" s="12" t="s">
        <v>46</v>
      </c>
      <c r="F118" s="12">
        <v>600</v>
      </c>
      <c r="G118" s="12">
        <v>10</v>
      </c>
      <c r="H118" s="12">
        <v>100</v>
      </c>
      <c r="I118" s="12">
        <v>200</v>
      </c>
      <c r="J118" s="12"/>
      <c r="K118" s="12"/>
      <c r="L118" s="12"/>
      <c r="M118" s="12"/>
      <c r="N118" s="12"/>
      <c r="O118" s="12"/>
      <c r="P118" s="13"/>
      <c r="Q118" s="12">
        <f t="shared" si="18"/>
        <v>200</v>
      </c>
      <c r="R118" s="12">
        <f t="shared" si="19"/>
        <v>2</v>
      </c>
      <c r="S118" s="57"/>
      <c r="T118" s="15">
        <v>0.06</v>
      </c>
      <c r="U118" s="15">
        <f t="shared" si="20"/>
        <v>0.12</v>
      </c>
    </row>
    <row r="119" spans="1:23" x14ac:dyDescent="0.2">
      <c r="A119" s="11" t="s">
        <v>117</v>
      </c>
      <c r="B119" s="11" t="s">
        <v>118</v>
      </c>
      <c r="C119" s="11" t="s">
        <v>117</v>
      </c>
      <c r="D119" s="11" t="s">
        <v>275</v>
      </c>
      <c r="E119" s="12">
        <v>20</v>
      </c>
      <c r="F119" s="12">
        <v>750</v>
      </c>
      <c r="G119" s="12">
        <v>10</v>
      </c>
      <c r="H119" s="12">
        <v>100</v>
      </c>
      <c r="I119" s="12"/>
      <c r="J119" s="12"/>
      <c r="K119" s="12"/>
      <c r="L119" s="12"/>
      <c r="M119" s="12"/>
      <c r="N119" s="12"/>
      <c r="O119" s="12"/>
      <c r="P119" s="13"/>
      <c r="Q119" s="12">
        <f t="shared" si="18"/>
        <v>0</v>
      </c>
      <c r="R119" s="12">
        <f t="shared" si="19"/>
        <v>0</v>
      </c>
      <c r="S119" s="57"/>
      <c r="T119" s="15">
        <v>7.0000000000000007E-2</v>
      </c>
      <c r="U119" s="15">
        <f t="shared" si="20"/>
        <v>0</v>
      </c>
    </row>
    <row r="120" spans="1:23" x14ac:dyDescent="0.2">
      <c r="A120" s="36" t="s">
        <v>189</v>
      </c>
      <c r="B120" s="36" t="s">
        <v>118</v>
      </c>
      <c r="C120" s="36">
        <v>90444700</v>
      </c>
      <c r="D120" s="36" t="s">
        <v>277</v>
      </c>
      <c r="E120" s="12" t="s">
        <v>46</v>
      </c>
      <c r="F120" s="12">
        <v>750</v>
      </c>
      <c r="G120" s="12">
        <v>10</v>
      </c>
      <c r="H120" s="12">
        <v>100</v>
      </c>
      <c r="I120" s="12"/>
      <c r="J120" s="12"/>
      <c r="K120" s="12"/>
      <c r="L120" s="12"/>
      <c r="M120" s="12"/>
      <c r="N120" s="12"/>
      <c r="O120" s="12"/>
      <c r="P120" s="13"/>
      <c r="Q120" s="12">
        <f t="shared" si="18"/>
        <v>0</v>
      </c>
      <c r="R120" s="12">
        <f t="shared" si="19"/>
        <v>0</v>
      </c>
      <c r="S120" s="57"/>
      <c r="T120" s="15">
        <v>7.0000000000000007E-2</v>
      </c>
      <c r="U120" s="15">
        <f t="shared" si="20"/>
        <v>0</v>
      </c>
    </row>
    <row r="121" spans="1:23" x14ac:dyDescent="0.2">
      <c r="A121" s="11" t="s">
        <v>119</v>
      </c>
      <c r="B121" s="11" t="s">
        <v>120</v>
      </c>
      <c r="C121" s="11" t="s">
        <v>119</v>
      </c>
      <c r="D121" s="11" t="s">
        <v>275</v>
      </c>
      <c r="E121" s="12">
        <v>20</v>
      </c>
      <c r="F121" s="12">
        <v>900</v>
      </c>
      <c r="G121" s="12">
        <v>10</v>
      </c>
      <c r="H121" s="12">
        <v>50</v>
      </c>
      <c r="I121" s="12"/>
      <c r="J121" s="12"/>
      <c r="K121" s="12"/>
      <c r="L121" s="12"/>
      <c r="M121" s="12"/>
      <c r="N121" s="12"/>
      <c r="O121" s="12"/>
      <c r="P121" s="13"/>
      <c r="Q121" s="12">
        <f t="shared" si="18"/>
        <v>0</v>
      </c>
      <c r="R121" s="12">
        <f t="shared" si="19"/>
        <v>0</v>
      </c>
      <c r="S121" s="57"/>
      <c r="T121" s="15">
        <v>0.08</v>
      </c>
      <c r="U121" s="15">
        <f t="shared" si="20"/>
        <v>0</v>
      </c>
    </row>
    <row r="122" spans="1:23" x14ac:dyDescent="0.2">
      <c r="A122" s="36" t="s">
        <v>263</v>
      </c>
      <c r="B122" s="36" t="s">
        <v>120</v>
      </c>
      <c r="C122" s="36">
        <v>90444800</v>
      </c>
      <c r="D122" s="36" t="s">
        <v>277</v>
      </c>
      <c r="E122" s="12" t="s">
        <v>46</v>
      </c>
      <c r="F122" s="12">
        <v>900</v>
      </c>
      <c r="G122" s="12">
        <v>10</v>
      </c>
      <c r="H122" s="12">
        <v>50</v>
      </c>
      <c r="I122" s="12"/>
      <c r="J122" s="12"/>
      <c r="K122" s="12"/>
      <c r="L122" s="12"/>
      <c r="M122" s="12"/>
      <c r="N122" s="12"/>
      <c r="O122" s="12"/>
      <c r="P122" s="13"/>
      <c r="Q122" s="12">
        <f t="shared" si="18"/>
        <v>0</v>
      </c>
      <c r="R122" s="12">
        <f t="shared" si="19"/>
        <v>0</v>
      </c>
      <c r="S122" s="57"/>
      <c r="T122" s="15">
        <v>0.08</v>
      </c>
      <c r="U122" s="15">
        <f t="shared" si="20"/>
        <v>0</v>
      </c>
    </row>
    <row r="123" spans="1:23" x14ac:dyDescent="0.2">
      <c r="A123" s="11" t="s">
        <v>121</v>
      </c>
      <c r="B123" s="11" t="s">
        <v>122</v>
      </c>
      <c r="C123" s="11" t="s">
        <v>121</v>
      </c>
      <c r="D123" s="11" t="s">
        <v>275</v>
      </c>
      <c r="E123" s="12">
        <v>20</v>
      </c>
      <c r="F123" s="12">
        <v>1200</v>
      </c>
      <c r="G123" s="12">
        <v>10</v>
      </c>
      <c r="H123" s="12">
        <v>50</v>
      </c>
      <c r="I123" s="12"/>
      <c r="J123" s="12"/>
      <c r="K123" s="12"/>
      <c r="L123" s="12"/>
      <c r="M123" s="12"/>
      <c r="N123" s="12"/>
      <c r="O123" s="12"/>
      <c r="P123" s="13"/>
      <c r="Q123" s="12">
        <f t="shared" si="18"/>
        <v>0</v>
      </c>
      <c r="R123" s="12">
        <f t="shared" si="19"/>
        <v>0</v>
      </c>
      <c r="S123" s="57"/>
      <c r="T123" s="15">
        <v>0.11</v>
      </c>
      <c r="U123" s="15">
        <f t="shared" si="20"/>
        <v>0</v>
      </c>
    </row>
    <row r="124" spans="1:23" x14ac:dyDescent="0.2">
      <c r="A124" s="11" t="s">
        <v>207</v>
      </c>
      <c r="B124" s="11" t="s">
        <v>208</v>
      </c>
      <c r="C124" s="11" t="s">
        <v>207</v>
      </c>
      <c r="D124" s="11" t="s">
        <v>275</v>
      </c>
      <c r="E124" s="12">
        <v>20</v>
      </c>
      <c r="F124" s="12">
        <v>1500</v>
      </c>
      <c r="G124" s="12">
        <v>10</v>
      </c>
      <c r="H124" s="12">
        <v>50</v>
      </c>
      <c r="I124" s="12"/>
      <c r="J124" s="12"/>
      <c r="K124" s="12"/>
      <c r="L124" s="12"/>
      <c r="M124" s="12"/>
      <c r="N124" s="12"/>
      <c r="O124" s="12"/>
      <c r="P124" s="13"/>
      <c r="Q124" s="12">
        <f t="shared" si="18"/>
        <v>0</v>
      </c>
      <c r="R124" s="12">
        <f t="shared" si="19"/>
        <v>0</v>
      </c>
      <c r="S124" s="57"/>
      <c r="T124" s="15">
        <v>7.0000000000000007E-2</v>
      </c>
      <c r="U124" s="15">
        <f t="shared" si="20"/>
        <v>0</v>
      </c>
    </row>
    <row r="125" spans="1:23" x14ac:dyDescent="0.2">
      <c r="A125" s="11" t="s">
        <v>209</v>
      </c>
      <c r="B125" s="11" t="s">
        <v>210</v>
      </c>
      <c r="C125" s="11" t="s">
        <v>209</v>
      </c>
      <c r="D125" s="11" t="s">
        <v>275</v>
      </c>
      <c r="E125" s="12">
        <v>20</v>
      </c>
      <c r="F125" s="12">
        <v>1800</v>
      </c>
      <c r="G125" s="12">
        <v>10</v>
      </c>
      <c r="H125" s="12">
        <v>50</v>
      </c>
      <c r="I125" s="12"/>
      <c r="J125" s="12"/>
      <c r="K125" s="12"/>
      <c r="L125" s="12"/>
      <c r="M125" s="12"/>
      <c r="N125" s="12"/>
      <c r="O125" s="12"/>
      <c r="P125" s="13"/>
      <c r="Q125" s="12">
        <f t="shared" si="18"/>
        <v>0</v>
      </c>
      <c r="R125" s="12">
        <f t="shared" si="19"/>
        <v>0</v>
      </c>
      <c r="S125" s="58"/>
      <c r="T125" s="15">
        <v>0.09</v>
      </c>
      <c r="U125" s="15">
        <f t="shared" si="20"/>
        <v>0</v>
      </c>
      <c r="V125" s="43"/>
    </row>
    <row r="126" spans="1:23" x14ac:dyDescent="0.2">
      <c r="A126" s="11" t="s">
        <v>123</v>
      </c>
      <c r="B126" s="11" t="s">
        <v>124</v>
      </c>
      <c r="C126" s="11" t="s">
        <v>123</v>
      </c>
      <c r="D126" s="11" t="s">
        <v>275</v>
      </c>
      <c r="E126" s="12">
        <v>25</v>
      </c>
      <c r="F126" s="12">
        <v>150</v>
      </c>
      <c r="G126" s="12">
        <v>10</v>
      </c>
      <c r="H126" s="12">
        <v>200</v>
      </c>
      <c r="I126" s="12"/>
      <c r="J126" s="12"/>
      <c r="K126" s="12"/>
      <c r="L126" s="12"/>
      <c r="M126" s="12"/>
      <c r="N126" s="12"/>
      <c r="O126" s="12"/>
      <c r="P126" s="13"/>
      <c r="Q126" s="12">
        <f t="shared" si="18"/>
        <v>0</v>
      </c>
      <c r="R126" s="12">
        <f t="shared" si="19"/>
        <v>0</v>
      </c>
      <c r="S126" s="57"/>
      <c r="T126" s="15">
        <v>0.04</v>
      </c>
      <c r="U126" s="15">
        <f t="shared" si="20"/>
        <v>0</v>
      </c>
      <c r="V126" s="43">
        <f>SUM(U126:U143)</f>
        <v>2</v>
      </c>
      <c r="W126" s="3">
        <f>V126*100/$V$144</f>
        <v>1.9504583577140626</v>
      </c>
    </row>
    <row r="127" spans="1:23" x14ac:dyDescent="0.2">
      <c r="A127" s="36" t="s">
        <v>257</v>
      </c>
      <c r="B127" s="36" t="s">
        <v>124</v>
      </c>
      <c r="C127" s="36">
        <v>90445200</v>
      </c>
      <c r="D127" s="36" t="s">
        <v>277</v>
      </c>
      <c r="E127" s="12">
        <v>25</v>
      </c>
      <c r="F127" s="12">
        <v>150</v>
      </c>
      <c r="G127" s="12">
        <v>10</v>
      </c>
      <c r="H127" s="12">
        <v>200</v>
      </c>
      <c r="I127" s="12"/>
      <c r="J127" s="12"/>
      <c r="K127" s="12"/>
      <c r="L127" s="12"/>
      <c r="M127" s="12"/>
      <c r="N127" s="12">
        <v>200</v>
      </c>
      <c r="O127" s="12"/>
      <c r="P127" s="13"/>
      <c r="Q127" s="12">
        <f t="shared" si="18"/>
        <v>200</v>
      </c>
      <c r="R127" s="12">
        <f t="shared" si="19"/>
        <v>1</v>
      </c>
      <c r="S127" s="57"/>
      <c r="T127" s="15">
        <v>0.04</v>
      </c>
      <c r="U127" s="15">
        <f t="shared" si="20"/>
        <v>0.04</v>
      </c>
    </row>
    <row r="128" spans="1:23" x14ac:dyDescent="0.2">
      <c r="A128" s="11" t="s">
        <v>125</v>
      </c>
      <c r="B128" s="11" t="s">
        <v>126</v>
      </c>
      <c r="C128" s="11" t="s">
        <v>125</v>
      </c>
      <c r="D128" s="11" t="s">
        <v>275</v>
      </c>
      <c r="E128" s="12">
        <v>25</v>
      </c>
      <c r="F128" s="12">
        <v>300</v>
      </c>
      <c r="G128" s="12">
        <v>10</v>
      </c>
      <c r="H128" s="12">
        <v>100</v>
      </c>
      <c r="I128" s="12"/>
      <c r="J128" s="12"/>
      <c r="K128" s="12"/>
      <c r="L128" s="12">
        <v>200</v>
      </c>
      <c r="M128" s="12">
        <v>100</v>
      </c>
      <c r="N128" s="12">
        <v>100</v>
      </c>
      <c r="O128" s="12"/>
      <c r="P128" s="13"/>
      <c r="Q128" s="12">
        <f t="shared" si="18"/>
        <v>400</v>
      </c>
      <c r="R128" s="12">
        <f t="shared" si="19"/>
        <v>4</v>
      </c>
      <c r="S128" s="57"/>
      <c r="T128" s="15">
        <v>0.04</v>
      </c>
      <c r="U128" s="15">
        <f t="shared" si="20"/>
        <v>0.16</v>
      </c>
    </row>
    <row r="129" spans="1:23" x14ac:dyDescent="0.2">
      <c r="A129" s="36" t="s">
        <v>127</v>
      </c>
      <c r="B129" s="36" t="s">
        <v>126</v>
      </c>
      <c r="C129" s="36">
        <v>90445300</v>
      </c>
      <c r="D129" s="36" t="s">
        <v>277</v>
      </c>
      <c r="E129" s="12" t="s">
        <v>63</v>
      </c>
      <c r="F129" s="12">
        <v>300</v>
      </c>
      <c r="G129" s="12">
        <v>10</v>
      </c>
      <c r="H129" s="12">
        <v>100</v>
      </c>
      <c r="I129" s="12"/>
      <c r="J129" s="12"/>
      <c r="K129" s="12"/>
      <c r="L129" s="12">
        <v>500</v>
      </c>
      <c r="M129" s="12">
        <v>200</v>
      </c>
      <c r="N129" s="12">
        <v>300</v>
      </c>
      <c r="O129" s="12"/>
      <c r="P129" s="13"/>
      <c r="Q129" s="12">
        <f t="shared" si="18"/>
        <v>1000</v>
      </c>
      <c r="R129" s="12">
        <f t="shared" si="19"/>
        <v>10</v>
      </c>
      <c r="S129" s="57"/>
      <c r="T129" s="15">
        <v>0.04</v>
      </c>
      <c r="U129" s="15">
        <f t="shared" si="20"/>
        <v>0.4</v>
      </c>
    </row>
    <row r="130" spans="1:23" x14ac:dyDescent="0.2">
      <c r="A130" s="11" t="s">
        <v>128</v>
      </c>
      <c r="B130" s="11" t="s">
        <v>129</v>
      </c>
      <c r="C130" s="11" t="s">
        <v>128</v>
      </c>
      <c r="D130" s="11" t="s">
        <v>275</v>
      </c>
      <c r="E130" s="12">
        <v>25</v>
      </c>
      <c r="F130" s="12">
        <v>450</v>
      </c>
      <c r="G130" s="12">
        <v>10</v>
      </c>
      <c r="H130" s="12">
        <v>100</v>
      </c>
      <c r="I130" s="12"/>
      <c r="J130" s="12"/>
      <c r="K130" s="12"/>
      <c r="L130" s="12"/>
      <c r="M130" s="12"/>
      <c r="N130" s="12"/>
      <c r="O130" s="12"/>
      <c r="P130" s="13"/>
      <c r="Q130" s="12">
        <f t="shared" si="18"/>
        <v>0</v>
      </c>
      <c r="R130" s="12">
        <f t="shared" si="19"/>
        <v>0</v>
      </c>
      <c r="S130" s="57"/>
      <c r="T130" s="15">
        <v>0.06</v>
      </c>
      <c r="U130" s="15">
        <f t="shared" si="20"/>
        <v>0</v>
      </c>
    </row>
    <row r="131" spans="1:23" x14ac:dyDescent="0.2">
      <c r="A131" s="36" t="s">
        <v>190</v>
      </c>
      <c r="B131" s="36" t="s">
        <v>129</v>
      </c>
      <c r="C131" s="36">
        <v>90445400</v>
      </c>
      <c r="D131" s="36" t="s">
        <v>277</v>
      </c>
      <c r="E131" s="12" t="s">
        <v>63</v>
      </c>
      <c r="F131" s="12">
        <v>450</v>
      </c>
      <c r="G131" s="12">
        <v>10</v>
      </c>
      <c r="H131" s="12">
        <v>100</v>
      </c>
      <c r="I131" s="12"/>
      <c r="J131" s="12"/>
      <c r="K131" s="12"/>
      <c r="L131" s="12"/>
      <c r="M131" s="12"/>
      <c r="N131" s="12"/>
      <c r="O131" s="12"/>
      <c r="P131" s="13"/>
      <c r="Q131" s="12">
        <f t="shared" si="18"/>
        <v>0</v>
      </c>
      <c r="R131" s="12">
        <f t="shared" si="19"/>
        <v>0</v>
      </c>
      <c r="S131" s="57"/>
      <c r="T131" s="15">
        <v>0.06</v>
      </c>
      <c r="U131" s="15">
        <f t="shared" si="20"/>
        <v>0</v>
      </c>
    </row>
    <row r="132" spans="1:23" x14ac:dyDescent="0.2">
      <c r="A132" s="11" t="s">
        <v>130</v>
      </c>
      <c r="B132" s="11" t="s">
        <v>131</v>
      </c>
      <c r="C132" s="11" t="s">
        <v>130</v>
      </c>
      <c r="D132" s="11" t="s">
        <v>275</v>
      </c>
      <c r="E132" s="12">
        <v>25</v>
      </c>
      <c r="F132" s="12">
        <v>600</v>
      </c>
      <c r="G132" s="12">
        <v>10</v>
      </c>
      <c r="H132" s="12">
        <v>50</v>
      </c>
      <c r="I132" s="12"/>
      <c r="J132" s="12"/>
      <c r="K132" s="12"/>
      <c r="L132" s="12"/>
      <c r="M132" s="12"/>
      <c r="N132" s="12"/>
      <c r="O132" s="12"/>
      <c r="P132" s="13"/>
      <c r="Q132" s="12">
        <f t="shared" si="18"/>
        <v>0</v>
      </c>
      <c r="R132" s="12">
        <f t="shared" si="19"/>
        <v>0</v>
      </c>
      <c r="S132" s="57"/>
      <c r="T132" s="15">
        <v>0.04</v>
      </c>
      <c r="U132" s="15">
        <f t="shared" si="20"/>
        <v>0</v>
      </c>
    </row>
    <row r="133" spans="1:23" x14ac:dyDescent="0.2">
      <c r="A133" s="36" t="s">
        <v>211</v>
      </c>
      <c r="B133" s="36" t="s">
        <v>131</v>
      </c>
      <c r="C133" s="36">
        <v>90445600</v>
      </c>
      <c r="D133" s="36" t="s">
        <v>277</v>
      </c>
      <c r="E133" s="12">
        <v>25</v>
      </c>
      <c r="F133" s="12">
        <v>600</v>
      </c>
      <c r="G133" s="12">
        <v>10</v>
      </c>
      <c r="H133" s="12">
        <v>50</v>
      </c>
      <c r="I133" s="12">
        <v>100</v>
      </c>
      <c r="J133" s="12"/>
      <c r="K133" s="12"/>
      <c r="L133" s="12"/>
      <c r="M133" s="12">
        <v>200</v>
      </c>
      <c r="N133" s="12">
        <v>300</v>
      </c>
      <c r="O133" s="12"/>
      <c r="P133" s="13"/>
      <c r="Q133" s="12">
        <f t="shared" si="18"/>
        <v>600</v>
      </c>
      <c r="R133" s="12">
        <f t="shared" si="19"/>
        <v>12</v>
      </c>
      <c r="S133" s="57"/>
      <c r="T133" s="15">
        <v>0.04</v>
      </c>
      <c r="U133" s="15">
        <f t="shared" si="20"/>
        <v>0.48</v>
      </c>
    </row>
    <row r="134" spans="1:23" x14ac:dyDescent="0.2">
      <c r="A134" s="11" t="s">
        <v>162</v>
      </c>
      <c r="B134" s="11" t="s">
        <v>163</v>
      </c>
      <c r="C134" s="11" t="s">
        <v>162</v>
      </c>
      <c r="D134" s="11" t="s">
        <v>275</v>
      </c>
      <c r="E134" s="12">
        <v>25</v>
      </c>
      <c r="F134" s="12">
        <v>750</v>
      </c>
      <c r="G134" s="12">
        <v>10</v>
      </c>
      <c r="H134" s="12">
        <v>50</v>
      </c>
      <c r="I134" s="12"/>
      <c r="J134" s="12"/>
      <c r="K134" s="12"/>
      <c r="L134" s="12"/>
      <c r="M134" s="12"/>
      <c r="N134" s="12"/>
      <c r="O134" s="12"/>
      <c r="P134" s="13"/>
      <c r="Q134" s="12">
        <f t="shared" si="18"/>
        <v>0</v>
      </c>
      <c r="R134" s="12">
        <f t="shared" si="19"/>
        <v>0</v>
      </c>
      <c r="S134" s="57"/>
      <c r="T134" s="15">
        <v>0.04</v>
      </c>
      <c r="U134" s="15">
        <f t="shared" si="20"/>
        <v>0</v>
      </c>
    </row>
    <row r="135" spans="1:23" x14ac:dyDescent="0.2">
      <c r="A135" s="36" t="s">
        <v>218</v>
      </c>
      <c r="B135" s="36" t="s">
        <v>163</v>
      </c>
      <c r="C135" s="31" t="s">
        <v>219</v>
      </c>
      <c r="D135" s="36" t="s">
        <v>277</v>
      </c>
      <c r="E135" s="12">
        <v>25</v>
      </c>
      <c r="F135" s="12">
        <v>750</v>
      </c>
      <c r="G135" s="12">
        <v>10</v>
      </c>
      <c r="H135" s="12">
        <v>50</v>
      </c>
      <c r="I135" s="12"/>
      <c r="J135" s="12"/>
      <c r="K135" s="12"/>
      <c r="L135" s="12"/>
      <c r="M135" s="12"/>
      <c r="N135" s="12">
        <v>100</v>
      </c>
      <c r="O135" s="12"/>
      <c r="P135" s="13"/>
      <c r="Q135" s="12">
        <f t="shared" si="18"/>
        <v>100</v>
      </c>
      <c r="R135" s="12">
        <f t="shared" si="19"/>
        <v>2</v>
      </c>
      <c r="S135" s="57"/>
      <c r="T135" s="15">
        <v>0.04</v>
      </c>
      <c r="U135" s="15">
        <f t="shared" si="20"/>
        <v>0.08</v>
      </c>
    </row>
    <row r="136" spans="1:23" x14ac:dyDescent="0.2">
      <c r="A136" s="11" t="s">
        <v>132</v>
      </c>
      <c r="B136" s="11" t="s">
        <v>133</v>
      </c>
      <c r="C136" s="11" t="s">
        <v>132</v>
      </c>
      <c r="D136" s="11" t="s">
        <v>275</v>
      </c>
      <c r="E136" s="12">
        <v>25</v>
      </c>
      <c r="F136" s="12">
        <v>900</v>
      </c>
      <c r="G136" s="12">
        <v>10</v>
      </c>
      <c r="H136" s="12">
        <v>50</v>
      </c>
      <c r="I136" s="12"/>
      <c r="J136" s="12"/>
      <c r="K136" s="12"/>
      <c r="L136" s="12"/>
      <c r="M136" s="12"/>
      <c r="N136" s="12">
        <v>500</v>
      </c>
      <c r="O136" s="12"/>
      <c r="P136" s="13"/>
      <c r="Q136" s="12">
        <f t="shared" si="18"/>
        <v>500</v>
      </c>
      <c r="R136" s="12">
        <f t="shared" si="19"/>
        <v>10</v>
      </c>
      <c r="S136" s="57"/>
      <c r="T136" s="15">
        <v>0.06</v>
      </c>
      <c r="U136" s="15">
        <f t="shared" si="20"/>
        <v>0.6</v>
      </c>
    </row>
    <row r="137" spans="1:23" x14ac:dyDescent="0.2">
      <c r="A137" s="36" t="s">
        <v>264</v>
      </c>
      <c r="B137" s="36" t="s">
        <v>133</v>
      </c>
      <c r="C137" s="31" t="s">
        <v>265</v>
      </c>
      <c r="D137" s="36" t="s">
        <v>277</v>
      </c>
      <c r="E137" s="12">
        <v>25</v>
      </c>
      <c r="F137" s="12">
        <v>900</v>
      </c>
      <c r="G137" s="12">
        <v>10</v>
      </c>
      <c r="H137" s="12">
        <v>50</v>
      </c>
      <c r="I137" s="12"/>
      <c r="J137" s="12"/>
      <c r="K137" s="12"/>
      <c r="L137" s="12"/>
      <c r="M137" s="12"/>
      <c r="N137" s="12"/>
      <c r="O137" s="12"/>
      <c r="P137" s="13"/>
      <c r="Q137" s="12">
        <f t="shared" si="18"/>
        <v>0</v>
      </c>
      <c r="R137" s="12">
        <f t="shared" si="19"/>
        <v>0</v>
      </c>
      <c r="S137" s="57"/>
      <c r="T137" s="15">
        <v>0.06</v>
      </c>
      <c r="U137" s="15">
        <f t="shared" si="20"/>
        <v>0</v>
      </c>
    </row>
    <row r="138" spans="1:23" x14ac:dyDescent="0.2">
      <c r="A138" s="11" t="s">
        <v>134</v>
      </c>
      <c r="B138" s="11" t="s">
        <v>135</v>
      </c>
      <c r="C138" s="11" t="s">
        <v>134</v>
      </c>
      <c r="D138" s="11" t="s">
        <v>275</v>
      </c>
      <c r="E138" s="12">
        <v>25</v>
      </c>
      <c r="F138" s="12">
        <v>1200</v>
      </c>
      <c r="G138" s="12">
        <v>10</v>
      </c>
      <c r="H138" s="12">
        <v>50</v>
      </c>
      <c r="I138" s="12"/>
      <c r="J138" s="12"/>
      <c r="K138" s="12"/>
      <c r="L138" s="12"/>
      <c r="M138" s="12"/>
      <c r="N138" s="12"/>
      <c r="O138" s="12"/>
      <c r="P138" s="13"/>
      <c r="Q138" s="12">
        <f t="shared" si="18"/>
        <v>0</v>
      </c>
      <c r="R138" s="12">
        <f t="shared" si="19"/>
        <v>0</v>
      </c>
      <c r="S138" s="57"/>
      <c r="T138" s="15">
        <v>0.08</v>
      </c>
      <c r="U138" s="15">
        <f t="shared" si="20"/>
        <v>0</v>
      </c>
    </row>
    <row r="139" spans="1:23" x14ac:dyDescent="0.2">
      <c r="A139" s="26" t="s">
        <v>451</v>
      </c>
      <c r="B139" s="36" t="s">
        <v>135</v>
      </c>
      <c r="C139" s="26">
        <v>90445810</v>
      </c>
      <c r="D139" s="36" t="s">
        <v>277</v>
      </c>
      <c r="E139" s="12" t="s">
        <v>63</v>
      </c>
      <c r="F139" s="12">
        <v>1200</v>
      </c>
      <c r="G139" s="12">
        <v>10</v>
      </c>
      <c r="H139" s="12">
        <v>50</v>
      </c>
      <c r="I139" s="12">
        <v>50</v>
      </c>
      <c r="J139" s="12"/>
      <c r="K139" s="12"/>
      <c r="L139" s="12"/>
      <c r="M139" s="12"/>
      <c r="N139" s="12">
        <v>100</v>
      </c>
      <c r="O139" s="12"/>
      <c r="P139" s="13"/>
      <c r="Q139" s="12">
        <f t="shared" si="18"/>
        <v>150</v>
      </c>
      <c r="R139" s="12">
        <f t="shared" si="19"/>
        <v>3</v>
      </c>
      <c r="S139" s="57"/>
      <c r="T139" s="15">
        <v>0.08</v>
      </c>
      <c r="U139" s="15">
        <f t="shared" si="20"/>
        <v>0.24</v>
      </c>
    </row>
    <row r="140" spans="1:23" x14ac:dyDescent="0.2">
      <c r="A140" s="11" t="s">
        <v>238</v>
      </c>
      <c r="B140" s="11" t="s">
        <v>239</v>
      </c>
      <c r="C140" s="11" t="s">
        <v>238</v>
      </c>
      <c r="D140" s="11" t="s">
        <v>275</v>
      </c>
      <c r="E140" s="12">
        <v>25</v>
      </c>
      <c r="F140" s="12">
        <v>1524</v>
      </c>
      <c r="G140" s="12">
        <v>10</v>
      </c>
      <c r="H140" s="12">
        <v>50</v>
      </c>
      <c r="I140" s="12"/>
      <c r="J140" s="12"/>
      <c r="K140" s="12"/>
      <c r="L140" s="12"/>
      <c r="M140" s="12"/>
      <c r="N140" s="12"/>
      <c r="O140" s="12"/>
      <c r="P140" s="13"/>
      <c r="Q140" s="12">
        <f t="shared" si="18"/>
        <v>0</v>
      </c>
      <c r="R140" s="12">
        <f t="shared" si="19"/>
        <v>0</v>
      </c>
      <c r="S140" s="57"/>
      <c r="T140" s="15">
        <v>0.08</v>
      </c>
      <c r="U140" s="15">
        <f t="shared" si="20"/>
        <v>0</v>
      </c>
    </row>
    <row r="141" spans="1:23" x14ac:dyDescent="0.2">
      <c r="A141" s="11" t="s">
        <v>164</v>
      </c>
      <c r="B141" s="11" t="s">
        <v>165</v>
      </c>
      <c r="C141" s="11" t="s">
        <v>164</v>
      </c>
      <c r="D141" s="11" t="s">
        <v>275</v>
      </c>
      <c r="E141" s="12">
        <v>25</v>
      </c>
      <c r="F141" s="12">
        <v>1800</v>
      </c>
      <c r="G141" s="12">
        <v>10</v>
      </c>
      <c r="H141" s="12">
        <v>50</v>
      </c>
      <c r="I141" s="12"/>
      <c r="J141" s="12"/>
      <c r="K141" s="12"/>
      <c r="L141" s="12"/>
      <c r="M141" s="12"/>
      <c r="N141" s="12"/>
      <c r="O141" s="12"/>
      <c r="P141" s="13"/>
      <c r="Q141" s="12">
        <f t="shared" si="18"/>
        <v>0</v>
      </c>
      <c r="R141" s="12">
        <f t="shared" si="19"/>
        <v>0</v>
      </c>
      <c r="S141" s="57"/>
      <c r="T141" s="15">
        <v>0.12</v>
      </c>
      <c r="U141" s="15">
        <f t="shared" si="20"/>
        <v>0</v>
      </c>
    </row>
    <row r="142" spans="1:23" x14ac:dyDescent="0.2">
      <c r="A142" s="36" t="s">
        <v>227</v>
      </c>
      <c r="B142" s="36" t="s">
        <v>165</v>
      </c>
      <c r="C142" s="36">
        <v>90445900</v>
      </c>
      <c r="D142" s="36" t="s">
        <v>277</v>
      </c>
      <c r="E142" s="12">
        <v>25</v>
      </c>
      <c r="F142" s="12">
        <v>1800</v>
      </c>
      <c r="G142" s="12">
        <v>10</v>
      </c>
      <c r="H142" s="12">
        <v>50</v>
      </c>
      <c r="I142" s="12"/>
      <c r="J142" s="12"/>
      <c r="K142" s="12"/>
      <c r="L142" s="12"/>
      <c r="M142" s="12"/>
      <c r="N142" s="12"/>
      <c r="O142" s="12"/>
      <c r="P142" s="13"/>
      <c r="Q142" s="12">
        <f t="shared" si="18"/>
        <v>0</v>
      </c>
      <c r="R142" s="12">
        <f t="shared" si="19"/>
        <v>0</v>
      </c>
      <c r="S142" s="57"/>
      <c r="T142" s="15">
        <v>0.12</v>
      </c>
      <c r="U142" s="15">
        <f t="shared" si="20"/>
        <v>0</v>
      </c>
      <c r="V142" s="43"/>
    </row>
    <row r="143" spans="1:23" x14ac:dyDescent="0.2">
      <c r="A143" s="36" t="s">
        <v>301</v>
      </c>
      <c r="B143" s="36" t="s">
        <v>302</v>
      </c>
      <c r="C143" s="36">
        <v>90446000</v>
      </c>
      <c r="D143" s="36" t="s">
        <v>277</v>
      </c>
      <c r="E143" s="12">
        <v>25</v>
      </c>
      <c r="F143" s="12">
        <v>2400</v>
      </c>
      <c r="G143" s="12">
        <v>10</v>
      </c>
      <c r="H143" s="12">
        <v>50</v>
      </c>
      <c r="I143" s="12"/>
      <c r="J143" s="12"/>
      <c r="K143" s="12"/>
      <c r="L143" s="12"/>
      <c r="M143" s="12"/>
      <c r="N143" s="12"/>
      <c r="O143" s="12"/>
      <c r="P143" s="13"/>
      <c r="Q143" s="12">
        <f t="shared" si="18"/>
        <v>0</v>
      </c>
      <c r="R143" s="12">
        <f t="shared" si="19"/>
        <v>0</v>
      </c>
      <c r="S143" s="57"/>
      <c r="T143" s="15">
        <v>0.12</v>
      </c>
      <c r="U143" s="15">
        <f t="shared" si="20"/>
        <v>0</v>
      </c>
      <c r="V143" s="43"/>
    </row>
    <row r="144" spans="1:23" x14ac:dyDescent="0.2">
      <c r="A144" s="305"/>
      <c r="B144" s="305"/>
      <c r="C144" s="305"/>
      <c r="D144" s="305"/>
      <c r="E144" s="305"/>
      <c r="F144" s="305"/>
      <c r="G144" s="305"/>
      <c r="H144" s="305"/>
      <c r="I144" s="36">
        <f t="shared" ref="I144:R144" si="21">SUBTOTAL(9,I5:I143)</f>
        <v>16500</v>
      </c>
      <c r="J144" s="36">
        <f t="shared" si="21"/>
        <v>49450</v>
      </c>
      <c r="K144" s="36">
        <f t="shared" si="21"/>
        <v>41580</v>
      </c>
      <c r="L144" s="36">
        <f t="shared" si="21"/>
        <v>31750</v>
      </c>
      <c r="M144" s="36">
        <f>SUBTOTAL(9,M5:M143)</f>
        <v>8770</v>
      </c>
      <c r="N144" s="36">
        <f t="shared" ref="N144:O144" si="22">SUBTOTAL(9,N5:N143)</f>
        <v>11670</v>
      </c>
      <c r="O144" s="36">
        <f t="shared" si="22"/>
        <v>5600</v>
      </c>
      <c r="P144" s="36">
        <f t="shared" si="21"/>
        <v>0</v>
      </c>
      <c r="Q144" s="36">
        <f t="shared" si="21"/>
        <v>165320</v>
      </c>
      <c r="R144" s="36">
        <f t="shared" si="21"/>
        <v>2035</v>
      </c>
      <c r="S144" s="59"/>
      <c r="T144" s="12"/>
      <c r="U144" s="36">
        <f>SUBTOTAL(9,U5:U143)</f>
        <v>126.63000000000005</v>
      </c>
      <c r="V144" s="3">
        <f>SUM(V13:V143)</f>
        <v>102.54</v>
      </c>
      <c r="W144" s="3">
        <f>SUM(W13:W143)</f>
        <v>100.00000000000001</v>
      </c>
    </row>
    <row r="145" spans="1:21" x14ac:dyDescent="0.2">
      <c r="A145" s="305"/>
      <c r="B145" s="305"/>
      <c r="C145" s="305"/>
      <c r="D145" s="305"/>
      <c r="E145" s="305"/>
      <c r="F145" s="305"/>
      <c r="G145" s="305"/>
      <c r="H145" s="305"/>
      <c r="I145" s="36">
        <v>146</v>
      </c>
      <c r="J145" s="36">
        <v>654</v>
      </c>
      <c r="K145" s="36">
        <v>528</v>
      </c>
      <c r="L145" s="36">
        <v>372</v>
      </c>
      <c r="M145" s="36">
        <v>118</v>
      </c>
      <c r="N145" s="36">
        <v>189</v>
      </c>
      <c r="O145" s="36">
        <v>28</v>
      </c>
      <c r="P145" s="36"/>
      <c r="Q145" s="36"/>
      <c r="R145" s="36">
        <f>SUM(I145:P145)</f>
        <v>2035</v>
      </c>
      <c r="U145" s="3">
        <f>U144/30</f>
        <v>4.2210000000000019</v>
      </c>
    </row>
    <row r="146" spans="1:21" x14ac:dyDescent="0.2">
      <c r="A146" s="305"/>
      <c r="B146" s="305"/>
      <c r="C146" s="305"/>
      <c r="D146" s="305"/>
      <c r="E146" s="305"/>
      <c r="F146" s="305"/>
      <c r="G146" s="305"/>
      <c r="H146" s="305"/>
      <c r="I146" s="36">
        <v>7.08</v>
      </c>
      <c r="J146" s="36">
        <v>39.32</v>
      </c>
      <c r="K146" s="36">
        <v>31.31</v>
      </c>
      <c r="L146" s="36">
        <v>24.4</v>
      </c>
      <c r="M146" s="36">
        <v>9.16</v>
      </c>
      <c r="N146" s="36">
        <v>13.36</v>
      </c>
      <c r="O146" s="36">
        <v>2</v>
      </c>
      <c r="P146" s="36"/>
      <c r="Q146" s="36"/>
      <c r="R146" s="36">
        <f>SUM(I146:P146)</f>
        <v>126.62999999999998</v>
      </c>
    </row>
    <row r="147" spans="1:21" x14ac:dyDescent="0.2">
      <c r="A147" s="34"/>
      <c r="B147" s="34"/>
      <c r="C147" s="34"/>
      <c r="D147" s="34"/>
      <c r="E147" s="34"/>
      <c r="F147" s="34"/>
      <c r="G147" s="34"/>
      <c r="H147" s="34"/>
    </row>
    <row r="148" spans="1:21" x14ac:dyDescent="0.2">
      <c r="A148" s="28" t="s">
        <v>136</v>
      </c>
      <c r="B148" s="28" t="s">
        <v>136</v>
      </c>
      <c r="C148" s="30"/>
      <c r="D148" s="30"/>
      <c r="E148" s="8" t="s">
        <v>10</v>
      </c>
      <c r="F148" s="8" t="s">
        <v>137</v>
      </c>
      <c r="G148" s="300" t="s">
        <v>138</v>
      </c>
      <c r="H148" s="301"/>
      <c r="I148" s="20"/>
      <c r="J148" s="20"/>
      <c r="K148" s="20"/>
      <c r="L148" s="20"/>
      <c r="M148" s="20"/>
      <c r="N148" s="20"/>
      <c r="O148" s="20"/>
      <c r="P148" s="20"/>
      <c r="Q148" s="12"/>
      <c r="R148" s="12"/>
      <c r="S148" s="35"/>
      <c r="T148" s="12"/>
      <c r="U148" s="15"/>
    </row>
    <row r="149" spans="1:21" x14ac:dyDescent="0.2">
      <c r="A149" s="36"/>
      <c r="B149" s="36"/>
      <c r="C149" s="36"/>
      <c r="D149" s="36"/>
      <c r="E149" s="8"/>
      <c r="F149" s="8"/>
      <c r="G149" s="8" t="s">
        <v>139</v>
      </c>
      <c r="H149" s="8" t="s">
        <v>140</v>
      </c>
      <c r="I149" s="8" t="s">
        <v>140</v>
      </c>
      <c r="J149" s="8" t="s">
        <v>140</v>
      </c>
      <c r="K149" s="8" t="s">
        <v>140</v>
      </c>
      <c r="L149" s="8" t="s">
        <v>140</v>
      </c>
      <c r="M149" s="8" t="s">
        <v>140</v>
      </c>
      <c r="N149" s="8" t="s">
        <v>140</v>
      </c>
      <c r="O149" s="8"/>
      <c r="P149" s="8" t="s">
        <v>140</v>
      </c>
      <c r="Q149" s="36" t="s">
        <v>140</v>
      </c>
      <c r="R149" s="36" t="s">
        <v>12</v>
      </c>
      <c r="S149" s="37"/>
      <c r="T149" s="12"/>
      <c r="U149" s="15"/>
    </row>
    <row r="150" spans="1:21" x14ac:dyDescent="0.2">
      <c r="A150" s="38" t="s">
        <v>142</v>
      </c>
      <c r="B150" s="38" t="s">
        <v>143</v>
      </c>
      <c r="C150" s="38" t="s">
        <v>142</v>
      </c>
      <c r="D150" s="38" t="s">
        <v>142</v>
      </c>
      <c r="E150" s="12">
        <v>13</v>
      </c>
      <c r="F150" s="12">
        <v>25</v>
      </c>
      <c r="G150" s="12">
        <v>5</v>
      </c>
      <c r="H150" s="12">
        <v>125</v>
      </c>
      <c r="I150" s="12"/>
      <c r="J150" s="12"/>
      <c r="K150" s="12"/>
      <c r="L150" s="12"/>
      <c r="M150" s="12"/>
      <c r="N150" s="12"/>
      <c r="O150" s="12"/>
      <c r="P150" s="12"/>
      <c r="Q150" s="12">
        <f>SUM(I150:P150)</f>
        <v>0</v>
      </c>
      <c r="R150" s="12">
        <f>$Q150/$H150</f>
        <v>0</v>
      </c>
      <c r="S150" s="39"/>
      <c r="T150" s="15">
        <v>0.09</v>
      </c>
      <c r="U150" s="15">
        <f>$R150*$T150</f>
        <v>0</v>
      </c>
    </row>
    <row r="151" spans="1:21" x14ac:dyDescent="0.2">
      <c r="A151" s="38" t="s">
        <v>144</v>
      </c>
      <c r="B151" s="38" t="s">
        <v>145</v>
      </c>
      <c r="C151" s="38" t="s">
        <v>144</v>
      </c>
      <c r="D151" s="38" t="s">
        <v>144</v>
      </c>
      <c r="E151" s="12">
        <v>19</v>
      </c>
      <c r="F151" s="12">
        <v>25</v>
      </c>
      <c r="G151" s="12">
        <v>5</v>
      </c>
      <c r="H151" s="12">
        <v>125</v>
      </c>
      <c r="I151" s="12"/>
      <c r="J151" s="12"/>
      <c r="K151" s="12"/>
      <c r="L151" s="12"/>
      <c r="M151" s="12"/>
      <c r="N151" s="12"/>
      <c r="O151" s="12"/>
      <c r="P151" s="12"/>
      <c r="Q151" s="12">
        <f>SUM(I151:P151)</f>
        <v>0</v>
      </c>
      <c r="R151" s="12">
        <f>$Q151/$H151</f>
        <v>0</v>
      </c>
      <c r="S151" s="39"/>
      <c r="T151" s="15">
        <v>0.15</v>
      </c>
      <c r="U151" s="15">
        <f>$R151*$T151</f>
        <v>0</v>
      </c>
    </row>
    <row r="152" spans="1:21" x14ac:dyDescent="0.2">
      <c r="B152" s="3"/>
      <c r="I152" s="36">
        <f t="shared" ref="I152:P152" si="23">SUM(I150:I151)</f>
        <v>0</v>
      </c>
      <c r="J152" s="36">
        <f t="shared" si="23"/>
        <v>0</v>
      </c>
      <c r="K152" s="36">
        <f t="shared" si="23"/>
        <v>0</v>
      </c>
      <c r="L152" s="36">
        <f t="shared" si="23"/>
        <v>0</v>
      </c>
      <c r="M152" s="36">
        <f t="shared" si="23"/>
        <v>0</v>
      </c>
      <c r="N152" s="36">
        <f t="shared" si="23"/>
        <v>0</v>
      </c>
      <c r="O152" s="36"/>
      <c r="P152" s="36">
        <f t="shared" si="23"/>
        <v>0</v>
      </c>
      <c r="Q152" s="36">
        <f>SUBTOTAL(9,Q150:Q151)</f>
        <v>0</v>
      </c>
      <c r="R152" s="36">
        <f>SUBTOTAL(9,R150:R151)</f>
        <v>0</v>
      </c>
      <c r="S152" s="37"/>
      <c r="T152" s="12"/>
      <c r="U152" s="33">
        <f>SUBTOTAL(9,U150:U151)</f>
        <v>0</v>
      </c>
    </row>
    <row r="153" spans="1:21" x14ac:dyDescent="0.2">
      <c r="B153" s="3"/>
      <c r="I153" s="40"/>
      <c r="J153" s="40"/>
      <c r="K153" s="40"/>
      <c r="L153" s="40"/>
      <c r="M153" s="40"/>
      <c r="N153" s="40"/>
      <c r="O153" s="40"/>
      <c r="P153" s="40"/>
      <c r="Q153" s="36">
        <v>0</v>
      </c>
      <c r="R153" s="36">
        <v>0</v>
      </c>
      <c r="S153" s="35"/>
      <c r="T153" s="12"/>
      <c r="U153" s="33">
        <v>0</v>
      </c>
    </row>
  </sheetData>
  <autoFilter ref="D3:D146"/>
  <mergeCells count="11">
    <mergeCell ref="A109:B109"/>
    <mergeCell ref="A144:H144"/>
    <mergeCell ref="A145:H145"/>
    <mergeCell ref="A146:H146"/>
    <mergeCell ref="G148:H148"/>
    <mergeCell ref="T3:U3"/>
    <mergeCell ref="A1:H1"/>
    <mergeCell ref="A2:D2"/>
    <mergeCell ref="E2:H2"/>
    <mergeCell ref="G3:H3"/>
    <mergeCell ref="Q3:R3"/>
  </mergeCells>
  <conditionalFormatting sqref="A5:O143">
    <cfRule type="expression" dxfId="338" priority="2">
      <formula>MOD(ROW(),2)</formula>
    </cfRule>
  </conditionalFormatting>
  <conditionalFormatting sqref="P5:XFD143">
    <cfRule type="expression" dxfId="337" priority="4">
      <formula>MOD(ROW(),2)</formula>
    </cfRule>
  </conditionalFormatting>
  <conditionalFormatting sqref="Q5:Q143">
    <cfRule type="cellIs" dxfId="336" priority="6" operator="greaterThan">
      <formula>10000</formula>
    </cfRule>
  </conditionalFormatting>
  <conditionalFormatting sqref="Q110:Q143">
    <cfRule type="cellIs" dxfId="335" priority="7" operator="greaterThan">
      <formula>2000</formula>
    </cfRule>
  </conditionalFormatting>
  <conditionalFormatting sqref="U5:U108">
    <cfRule type="cellIs" dxfId="334" priority="5" operator="greaterThan">
      <formula>10</formula>
    </cfRule>
  </conditionalFormatting>
  <conditionalFormatting sqref="U139">
    <cfRule type="cellIs" dxfId="333" priority="3" operator="greaterThan">
      <formula>10</formula>
    </cfRule>
  </conditionalFormatting>
  <pageMargins left="0.25" right="0.25" top="0.75" bottom="0.75" header="0.3" footer="0.3"/>
  <pageSetup paperSize="9" scale="69" fitToHeight="0" orientation="landscape" r:id="rId1"/>
  <headerFooter alignWithMargins="0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7">
    <pageSetUpPr fitToPage="1"/>
  </sheetPr>
  <dimension ref="A1:Y153"/>
  <sheetViews>
    <sheetView zoomScaleNormal="100" workbookViewId="0">
      <pane xSplit="4" ySplit="4" topLeftCell="E74" activePane="bottomRight" state="frozen"/>
      <selection pane="topRight" activeCell="D1" sqref="D1"/>
      <selection pane="bottomLeft" activeCell="A4" sqref="A4"/>
      <selection pane="bottomRight" activeCell="J74" sqref="J74"/>
    </sheetView>
  </sheetViews>
  <sheetFormatPr defaultColWidth="9.140625" defaultRowHeight="12.75" x14ac:dyDescent="0.2"/>
  <cols>
    <col min="1" max="1" width="12.5703125" style="3" customWidth="1"/>
    <col min="2" max="2" width="14" style="41" customWidth="1"/>
    <col min="3" max="3" width="14" style="3" bestFit="1" customWidth="1"/>
    <col min="4" max="4" width="12.28515625" style="3" customWidth="1"/>
    <col min="5" max="5" width="7.85546875" style="3" customWidth="1"/>
    <col min="6" max="6" width="8.5703125" style="3" customWidth="1"/>
    <col min="7" max="7" width="6.140625" style="3" customWidth="1"/>
    <col min="8" max="8" width="6.42578125" style="3" customWidth="1"/>
    <col min="9" max="17" width="10.140625" style="3" customWidth="1"/>
    <col min="18" max="18" width="8.28515625" style="3" customWidth="1"/>
    <col min="19" max="19" width="10.7109375" style="3" bestFit="1" customWidth="1"/>
    <col min="20" max="20" width="8.28515625" style="3" bestFit="1" customWidth="1"/>
    <col min="21" max="22" width="9.42578125" style="3" customWidth="1"/>
    <col min="23" max="23" width="9.28515625" style="3" customWidth="1"/>
    <col min="24" max="16384" width="9.140625" style="3"/>
  </cols>
  <sheetData>
    <row r="1" spans="1:25" x14ac:dyDescent="0.2">
      <c r="A1" s="303" t="s">
        <v>281</v>
      </c>
      <c r="B1" s="303"/>
      <c r="C1" s="303"/>
      <c r="D1" s="303"/>
      <c r="E1" s="303"/>
      <c r="F1" s="303"/>
      <c r="G1" s="303"/>
      <c r="H1" s="303"/>
      <c r="I1" s="30" t="s">
        <v>462</v>
      </c>
      <c r="J1" s="30" t="s">
        <v>469</v>
      </c>
      <c r="K1" s="30" t="s">
        <v>478</v>
      </c>
      <c r="L1" s="30" t="s">
        <v>480</v>
      </c>
      <c r="M1" s="30"/>
      <c r="N1" s="30"/>
      <c r="O1" s="30"/>
      <c r="P1" s="30"/>
      <c r="Q1" s="30"/>
      <c r="R1" s="20"/>
      <c r="S1" s="20"/>
      <c r="T1" s="20"/>
    </row>
    <row r="2" spans="1:25" x14ac:dyDescent="0.2">
      <c r="A2" s="303" t="s">
        <v>484</v>
      </c>
      <c r="B2" s="303"/>
      <c r="C2" s="303"/>
      <c r="D2" s="303"/>
      <c r="E2" s="303"/>
      <c r="F2" s="303"/>
      <c r="G2" s="303"/>
      <c r="H2" s="303"/>
      <c r="I2" s="10"/>
      <c r="J2" s="10"/>
      <c r="K2" s="10"/>
      <c r="L2" s="10"/>
      <c r="M2" s="10"/>
      <c r="N2" s="10"/>
      <c r="O2" s="10"/>
      <c r="P2" s="10"/>
      <c r="Q2" s="10"/>
      <c r="R2" s="8"/>
      <c r="S2" s="8"/>
      <c r="T2" s="8"/>
      <c r="U2" s="29"/>
      <c r="V2" s="29"/>
      <c r="W2" s="30"/>
    </row>
    <row r="3" spans="1:25" x14ac:dyDescent="0.2">
      <c r="A3" s="8" t="s">
        <v>0</v>
      </c>
      <c r="B3" s="8" t="s">
        <v>1</v>
      </c>
      <c r="C3" s="8" t="s">
        <v>2</v>
      </c>
      <c r="D3" s="8" t="s">
        <v>274</v>
      </c>
      <c r="E3" s="8" t="s">
        <v>3</v>
      </c>
      <c r="F3" s="8" t="s">
        <v>4</v>
      </c>
      <c r="G3" s="302" t="s">
        <v>5</v>
      </c>
      <c r="H3" s="302"/>
      <c r="I3" s="31" t="s">
        <v>441</v>
      </c>
      <c r="J3" s="31" t="s">
        <v>449</v>
      </c>
      <c r="K3" s="31" t="s">
        <v>477</v>
      </c>
      <c r="L3" s="31" t="s">
        <v>457</v>
      </c>
      <c r="M3" s="31" t="s">
        <v>460</v>
      </c>
      <c r="N3" s="31" t="s">
        <v>465</v>
      </c>
      <c r="O3" s="31" t="s">
        <v>472</v>
      </c>
      <c r="P3" s="31" t="s">
        <v>482</v>
      </c>
      <c r="Q3" s="31" t="s">
        <v>485</v>
      </c>
      <c r="R3" s="36"/>
      <c r="S3" s="302" t="s">
        <v>6</v>
      </c>
      <c r="T3" s="302"/>
      <c r="U3" s="55"/>
      <c r="V3" s="300" t="s">
        <v>7</v>
      </c>
      <c r="W3" s="301"/>
    </row>
    <row r="4" spans="1:25" x14ac:dyDescent="0.2">
      <c r="A4" s="36" t="s">
        <v>8</v>
      </c>
      <c r="B4" s="36"/>
      <c r="C4" s="36"/>
      <c r="D4" s="36"/>
      <c r="E4" s="7" t="s">
        <v>9</v>
      </c>
      <c r="F4" s="36" t="s">
        <v>10</v>
      </c>
      <c r="G4" s="8" t="s">
        <v>11</v>
      </c>
      <c r="H4" s="8" t="s">
        <v>12</v>
      </c>
      <c r="I4" s="36" t="s">
        <v>442</v>
      </c>
      <c r="J4" s="36" t="s">
        <v>450</v>
      </c>
      <c r="K4" s="36" t="s">
        <v>458</v>
      </c>
      <c r="L4" s="36" t="s">
        <v>458</v>
      </c>
      <c r="M4" s="36" t="s">
        <v>461</v>
      </c>
      <c r="N4" s="36" t="s">
        <v>466</v>
      </c>
      <c r="O4" s="36" t="s">
        <v>473</v>
      </c>
      <c r="P4" s="36" t="s">
        <v>483</v>
      </c>
      <c r="Q4" s="36" t="s">
        <v>486</v>
      </c>
      <c r="R4" s="36"/>
      <c r="S4" s="8" t="s">
        <v>13</v>
      </c>
      <c r="T4" s="8" t="s">
        <v>12</v>
      </c>
      <c r="U4" s="56"/>
      <c r="V4" s="10" t="s">
        <v>14</v>
      </c>
      <c r="W4" s="10" t="s">
        <v>15</v>
      </c>
    </row>
    <row r="5" spans="1:25" x14ac:dyDescent="0.2">
      <c r="A5" s="11" t="s">
        <v>383</v>
      </c>
      <c r="B5" s="11" t="s">
        <v>384</v>
      </c>
      <c r="C5" s="11" t="s">
        <v>383</v>
      </c>
      <c r="D5" s="11" t="s">
        <v>275</v>
      </c>
      <c r="E5" s="12">
        <v>15</v>
      </c>
      <c r="F5" s="12">
        <v>225</v>
      </c>
      <c r="G5" s="12">
        <v>10</v>
      </c>
      <c r="H5" s="12">
        <v>400</v>
      </c>
      <c r="I5" s="12"/>
      <c r="J5" s="12"/>
      <c r="K5" s="12"/>
      <c r="L5" s="12"/>
      <c r="M5" s="12"/>
      <c r="N5" s="12"/>
      <c r="O5" s="12"/>
      <c r="P5" s="12"/>
      <c r="Q5" s="12"/>
      <c r="R5" s="13"/>
      <c r="S5" s="12">
        <f t="shared" ref="S5:S19" si="0">SUM(I5:R5)</f>
        <v>0</v>
      </c>
      <c r="T5" s="12">
        <f t="shared" ref="T5:T19" si="1">$S5/$H5</f>
        <v>0</v>
      </c>
      <c r="U5" s="57"/>
      <c r="V5" s="15">
        <v>0.06</v>
      </c>
      <c r="W5" s="15">
        <f t="shared" ref="W5:W19" si="2">$T5*$V5</f>
        <v>0</v>
      </c>
      <c r="X5" s="43">
        <f>SUM(W5:W19)</f>
        <v>28.66</v>
      </c>
      <c r="Y5" s="3">
        <f>X5*100/$X$144</f>
        <v>22.597177323976975</v>
      </c>
    </row>
    <row r="6" spans="1:25" x14ac:dyDescent="0.2">
      <c r="A6" s="11" t="s">
        <v>385</v>
      </c>
      <c r="B6" s="11" t="s">
        <v>386</v>
      </c>
      <c r="C6" s="11" t="s">
        <v>385</v>
      </c>
      <c r="D6" s="11" t="s">
        <v>275</v>
      </c>
      <c r="E6" s="12">
        <v>15</v>
      </c>
      <c r="F6" s="12">
        <v>300</v>
      </c>
      <c r="G6" s="12">
        <v>10</v>
      </c>
      <c r="H6" s="12">
        <v>300</v>
      </c>
      <c r="I6" s="12"/>
      <c r="J6" s="12"/>
      <c r="K6" s="12"/>
      <c r="L6" s="12"/>
      <c r="M6" s="12"/>
      <c r="N6" s="12"/>
      <c r="O6" s="12"/>
      <c r="P6" s="12"/>
      <c r="Q6" s="12"/>
      <c r="R6" s="13"/>
      <c r="S6" s="12">
        <f t="shared" si="0"/>
        <v>0</v>
      </c>
      <c r="T6" s="12">
        <f t="shared" si="1"/>
        <v>0</v>
      </c>
      <c r="U6" s="57"/>
      <c r="V6" s="15">
        <v>0.06</v>
      </c>
      <c r="W6" s="15">
        <f t="shared" si="2"/>
        <v>0</v>
      </c>
      <c r="X6" s="43"/>
    </row>
    <row r="7" spans="1:25" x14ac:dyDescent="0.2">
      <c r="A7" s="36" t="s">
        <v>387</v>
      </c>
      <c r="B7" s="36" t="s">
        <v>259</v>
      </c>
      <c r="C7" s="31" t="s">
        <v>388</v>
      </c>
      <c r="D7" s="36" t="s">
        <v>277</v>
      </c>
      <c r="E7" s="12" t="s">
        <v>167</v>
      </c>
      <c r="F7" s="12">
        <v>300</v>
      </c>
      <c r="G7" s="12">
        <v>10</v>
      </c>
      <c r="H7" s="12">
        <v>300</v>
      </c>
      <c r="I7" s="12"/>
      <c r="J7" s="12"/>
      <c r="K7" s="12"/>
      <c r="L7" s="12"/>
      <c r="M7" s="12"/>
      <c r="N7" s="12"/>
      <c r="O7" s="12"/>
      <c r="P7" s="12"/>
      <c r="Q7" s="12"/>
      <c r="R7" s="13"/>
      <c r="S7" s="12">
        <f t="shared" si="0"/>
        <v>0</v>
      </c>
      <c r="T7" s="12">
        <f t="shared" si="1"/>
        <v>0</v>
      </c>
      <c r="U7" s="57"/>
      <c r="V7" s="15">
        <v>0.06</v>
      </c>
      <c r="W7" s="15">
        <f t="shared" si="2"/>
        <v>0</v>
      </c>
      <c r="X7" s="43"/>
    </row>
    <row r="8" spans="1:25" x14ac:dyDescent="0.2">
      <c r="A8" s="11" t="s">
        <v>258</v>
      </c>
      <c r="B8" s="11" t="s">
        <v>259</v>
      </c>
      <c r="C8" s="11" t="s">
        <v>258</v>
      </c>
      <c r="D8" s="11" t="s">
        <v>275</v>
      </c>
      <c r="E8" s="12">
        <v>15</v>
      </c>
      <c r="F8" s="12">
        <v>375</v>
      </c>
      <c r="G8" s="12">
        <v>10</v>
      </c>
      <c r="H8" s="12">
        <v>200</v>
      </c>
      <c r="I8" s="12"/>
      <c r="J8" s="12"/>
      <c r="K8" s="12"/>
      <c r="L8" s="12"/>
      <c r="M8" s="12"/>
      <c r="N8" s="12"/>
      <c r="O8" s="12"/>
      <c r="P8" s="12"/>
      <c r="Q8" s="12"/>
      <c r="R8" s="13"/>
      <c r="S8" s="12">
        <f t="shared" si="0"/>
        <v>0</v>
      </c>
      <c r="T8" s="12">
        <f t="shared" si="1"/>
        <v>0</v>
      </c>
      <c r="U8" s="57"/>
      <c r="V8" s="15">
        <v>0.06</v>
      </c>
      <c r="W8" s="15">
        <f t="shared" si="2"/>
        <v>0</v>
      </c>
      <c r="X8" s="43"/>
    </row>
    <row r="9" spans="1:25" x14ac:dyDescent="0.2">
      <c r="A9" s="11" t="s">
        <v>26</v>
      </c>
      <c r="B9" s="11" t="s">
        <v>27</v>
      </c>
      <c r="C9" s="11" t="s">
        <v>26</v>
      </c>
      <c r="D9" s="11" t="s">
        <v>275</v>
      </c>
      <c r="E9" s="12">
        <v>15</v>
      </c>
      <c r="F9" s="12">
        <v>457</v>
      </c>
      <c r="G9" s="12">
        <v>10</v>
      </c>
      <c r="H9" s="12">
        <v>200</v>
      </c>
      <c r="I9" s="12">
        <v>1000</v>
      </c>
      <c r="J9" s="12">
        <v>5000</v>
      </c>
      <c r="K9" s="12"/>
      <c r="L9" s="12">
        <v>5000</v>
      </c>
      <c r="M9" s="12">
        <v>5000</v>
      </c>
      <c r="N9" s="12">
        <v>5000</v>
      </c>
      <c r="O9" s="12"/>
      <c r="P9" s="12"/>
      <c r="Q9" s="12"/>
      <c r="R9" s="13"/>
      <c r="S9" s="12">
        <f t="shared" si="0"/>
        <v>21000</v>
      </c>
      <c r="T9" s="12">
        <f t="shared" si="1"/>
        <v>105</v>
      </c>
      <c r="U9" s="57"/>
      <c r="V9" s="15">
        <v>0.05</v>
      </c>
      <c r="W9" s="15">
        <f t="shared" si="2"/>
        <v>5.25</v>
      </c>
    </row>
    <row r="10" spans="1:25" x14ac:dyDescent="0.2">
      <c r="A10" s="36" t="s">
        <v>169</v>
      </c>
      <c r="B10" s="36" t="s">
        <v>27</v>
      </c>
      <c r="C10" s="36">
        <v>90441400</v>
      </c>
      <c r="D10" s="36" t="s">
        <v>277</v>
      </c>
      <c r="E10" s="12" t="s">
        <v>167</v>
      </c>
      <c r="F10" s="12">
        <v>450</v>
      </c>
      <c r="G10" s="12">
        <v>10</v>
      </c>
      <c r="H10" s="12">
        <v>200</v>
      </c>
      <c r="I10" s="12">
        <v>800</v>
      </c>
      <c r="J10" s="12">
        <v>2000</v>
      </c>
      <c r="K10" s="12"/>
      <c r="L10" s="12">
        <v>2000</v>
      </c>
      <c r="M10" s="12">
        <v>1000</v>
      </c>
      <c r="N10" s="12">
        <v>1000</v>
      </c>
      <c r="O10" s="12"/>
      <c r="P10" s="12"/>
      <c r="Q10" s="12"/>
      <c r="R10" s="13"/>
      <c r="S10" s="12">
        <f t="shared" si="0"/>
        <v>6800</v>
      </c>
      <c r="T10" s="12">
        <f t="shared" si="1"/>
        <v>34</v>
      </c>
      <c r="U10" s="57"/>
      <c r="V10" s="15">
        <v>0.05</v>
      </c>
      <c r="W10" s="15">
        <f t="shared" si="2"/>
        <v>1.7000000000000002</v>
      </c>
    </row>
    <row r="11" spans="1:25" x14ac:dyDescent="0.2">
      <c r="A11" s="11" t="s">
        <v>24</v>
      </c>
      <c r="B11" s="11" t="s">
        <v>25</v>
      </c>
      <c r="C11" s="11" t="s">
        <v>24</v>
      </c>
      <c r="D11" s="11" t="s">
        <v>275</v>
      </c>
      <c r="E11" s="12">
        <v>15</v>
      </c>
      <c r="F11" s="12">
        <v>610</v>
      </c>
      <c r="G11" s="12">
        <v>10</v>
      </c>
      <c r="H11" s="12">
        <v>100</v>
      </c>
      <c r="I11" s="12"/>
      <c r="J11" s="12">
        <v>5000</v>
      </c>
      <c r="K11" s="12"/>
      <c r="L11" s="12">
        <v>5000</v>
      </c>
      <c r="M11" s="12">
        <v>5000</v>
      </c>
      <c r="N11" s="12">
        <v>3000</v>
      </c>
      <c r="O11" s="12"/>
      <c r="P11" s="12"/>
      <c r="Q11" s="12"/>
      <c r="R11" s="13"/>
      <c r="S11" s="12">
        <f t="shared" si="0"/>
        <v>18000</v>
      </c>
      <c r="T11" s="12">
        <f t="shared" si="1"/>
        <v>180</v>
      </c>
      <c r="U11" s="57"/>
      <c r="V11" s="15">
        <v>0.04</v>
      </c>
      <c r="W11" s="15">
        <f t="shared" si="2"/>
        <v>7.2</v>
      </c>
    </row>
    <row r="12" spans="1:25" x14ac:dyDescent="0.2">
      <c r="A12" s="36" t="s">
        <v>168</v>
      </c>
      <c r="B12" s="36" t="s">
        <v>25</v>
      </c>
      <c r="C12" s="36">
        <v>90441600</v>
      </c>
      <c r="D12" s="36" t="s">
        <v>277</v>
      </c>
      <c r="E12" s="12" t="s">
        <v>167</v>
      </c>
      <c r="F12" s="12">
        <v>600</v>
      </c>
      <c r="G12" s="12">
        <v>10</v>
      </c>
      <c r="H12" s="12">
        <v>100</v>
      </c>
      <c r="I12" s="12"/>
      <c r="J12" s="12">
        <v>1600</v>
      </c>
      <c r="K12" s="12"/>
      <c r="L12" s="12">
        <v>2000</v>
      </c>
      <c r="M12" s="12">
        <v>1000</v>
      </c>
      <c r="N12" s="12"/>
      <c r="O12" s="12"/>
      <c r="P12" s="12"/>
      <c r="Q12" s="12"/>
      <c r="R12" s="13"/>
      <c r="S12" s="12">
        <f t="shared" si="0"/>
        <v>4600</v>
      </c>
      <c r="T12" s="12">
        <f t="shared" si="1"/>
        <v>46</v>
      </c>
      <c r="U12" s="57"/>
      <c r="V12" s="15">
        <v>0.04</v>
      </c>
      <c r="W12" s="15">
        <f t="shared" si="2"/>
        <v>1.84</v>
      </c>
    </row>
    <row r="13" spans="1:25" x14ac:dyDescent="0.2">
      <c r="A13" s="11" t="s">
        <v>150</v>
      </c>
      <c r="B13" s="11" t="s">
        <v>151</v>
      </c>
      <c r="C13" s="11" t="s">
        <v>150</v>
      </c>
      <c r="D13" s="11" t="s">
        <v>275</v>
      </c>
      <c r="E13" s="12">
        <v>15</v>
      </c>
      <c r="F13" s="12">
        <v>760</v>
      </c>
      <c r="G13" s="12">
        <v>10</v>
      </c>
      <c r="H13" s="12">
        <v>100</v>
      </c>
      <c r="I13" s="12">
        <v>500</v>
      </c>
      <c r="J13" s="12">
        <v>1000</v>
      </c>
      <c r="K13" s="12"/>
      <c r="L13" s="12">
        <v>500</v>
      </c>
      <c r="M13" s="12">
        <v>500</v>
      </c>
      <c r="N13" s="12">
        <v>500</v>
      </c>
      <c r="O13" s="12"/>
      <c r="P13" s="12"/>
      <c r="Q13" s="12"/>
      <c r="R13" s="13"/>
      <c r="S13" s="12">
        <f t="shared" si="0"/>
        <v>3000</v>
      </c>
      <c r="T13" s="12">
        <f t="shared" si="1"/>
        <v>30</v>
      </c>
      <c r="U13" s="57"/>
      <c r="V13" s="15">
        <v>0.04</v>
      </c>
      <c r="W13" s="15">
        <f t="shared" si="2"/>
        <v>1.2</v>
      </c>
    </row>
    <row r="14" spans="1:25" x14ac:dyDescent="0.2">
      <c r="A14" s="11" t="s">
        <v>20</v>
      </c>
      <c r="B14" s="11" t="s">
        <v>21</v>
      </c>
      <c r="C14" s="11" t="s">
        <v>20</v>
      </c>
      <c r="D14" s="11" t="s">
        <v>275</v>
      </c>
      <c r="E14" s="12">
        <v>15</v>
      </c>
      <c r="F14" s="12">
        <v>915</v>
      </c>
      <c r="G14" s="12">
        <v>10</v>
      </c>
      <c r="H14" s="12">
        <v>100</v>
      </c>
      <c r="I14" s="12"/>
      <c r="J14" s="12">
        <v>2100</v>
      </c>
      <c r="K14" s="12"/>
      <c r="L14" s="12">
        <v>2000</v>
      </c>
      <c r="M14" s="12">
        <v>2000</v>
      </c>
      <c r="N14" s="12">
        <v>2000</v>
      </c>
      <c r="O14" s="12"/>
      <c r="P14" s="12"/>
      <c r="Q14" s="12"/>
      <c r="R14" s="13"/>
      <c r="S14" s="12">
        <f t="shared" si="0"/>
        <v>8100</v>
      </c>
      <c r="T14" s="12">
        <f t="shared" si="1"/>
        <v>81</v>
      </c>
      <c r="U14" s="57"/>
      <c r="V14" s="15">
        <v>0.05</v>
      </c>
      <c r="W14" s="15">
        <f t="shared" si="2"/>
        <v>4.05</v>
      </c>
    </row>
    <row r="15" spans="1:25" x14ac:dyDescent="0.2">
      <c r="A15" s="13" t="s">
        <v>166</v>
      </c>
      <c r="B15" s="13" t="s">
        <v>21</v>
      </c>
      <c r="C15" s="13">
        <v>90441800</v>
      </c>
      <c r="D15" s="36" t="s">
        <v>277</v>
      </c>
      <c r="E15" s="12" t="s">
        <v>167</v>
      </c>
      <c r="F15" s="12">
        <v>900</v>
      </c>
      <c r="G15" s="12">
        <v>10</v>
      </c>
      <c r="H15" s="12">
        <v>100</v>
      </c>
      <c r="I15" s="12"/>
      <c r="J15" s="12">
        <v>1800</v>
      </c>
      <c r="K15" s="12"/>
      <c r="L15" s="12">
        <v>2000</v>
      </c>
      <c r="M15" s="12">
        <v>1000</v>
      </c>
      <c r="N15" s="12">
        <v>1000</v>
      </c>
      <c r="O15" s="12"/>
      <c r="P15" s="12"/>
      <c r="Q15" s="12"/>
      <c r="R15" s="13"/>
      <c r="S15" s="12">
        <f t="shared" si="0"/>
        <v>5800</v>
      </c>
      <c r="T15" s="12">
        <f t="shared" si="1"/>
        <v>58</v>
      </c>
      <c r="U15" s="57"/>
      <c r="V15" s="15">
        <v>0.05</v>
      </c>
      <c r="W15" s="15">
        <f t="shared" si="2"/>
        <v>2.9000000000000004</v>
      </c>
    </row>
    <row r="16" spans="1:25" x14ac:dyDescent="0.2">
      <c r="A16" s="11" t="s">
        <v>16</v>
      </c>
      <c r="B16" s="11" t="s">
        <v>17</v>
      </c>
      <c r="C16" s="11" t="s">
        <v>16</v>
      </c>
      <c r="D16" s="11" t="s">
        <v>275</v>
      </c>
      <c r="E16" s="12">
        <v>15</v>
      </c>
      <c r="F16" s="12">
        <v>1220</v>
      </c>
      <c r="G16" s="12">
        <v>10</v>
      </c>
      <c r="H16" s="12">
        <v>50</v>
      </c>
      <c r="I16" s="12"/>
      <c r="J16" s="12">
        <v>1650</v>
      </c>
      <c r="K16" s="12"/>
      <c r="L16" s="12">
        <v>2000</v>
      </c>
      <c r="M16" s="12">
        <v>2000</v>
      </c>
      <c r="N16" s="12"/>
      <c r="O16" s="12"/>
      <c r="P16" s="12"/>
      <c r="Q16" s="12"/>
      <c r="R16" s="13"/>
      <c r="S16" s="12">
        <f t="shared" si="0"/>
        <v>5650</v>
      </c>
      <c r="T16" s="12">
        <f t="shared" si="1"/>
        <v>113</v>
      </c>
      <c r="U16" s="57"/>
      <c r="V16" s="15">
        <v>0.04</v>
      </c>
      <c r="W16" s="15">
        <f t="shared" si="2"/>
        <v>4.5200000000000005</v>
      </c>
    </row>
    <row r="17" spans="1:25" x14ac:dyDescent="0.2">
      <c r="A17" s="11" t="s">
        <v>148</v>
      </c>
      <c r="B17" s="11" t="s">
        <v>149</v>
      </c>
      <c r="C17" s="11" t="s">
        <v>148</v>
      </c>
      <c r="D17" s="11" t="s">
        <v>275</v>
      </c>
      <c r="E17" s="12">
        <v>15</v>
      </c>
      <c r="F17" s="12">
        <v>1524</v>
      </c>
      <c r="G17" s="12">
        <v>10</v>
      </c>
      <c r="H17" s="12">
        <v>50</v>
      </c>
      <c r="I17" s="12"/>
      <c r="J17" s="12"/>
      <c r="K17" s="12"/>
      <c r="L17" s="12"/>
      <c r="M17" s="12"/>
      <c r="N17" s="12"/>
      <c r="O17" s="12"/>
      <c r="P17" s="12"/>
      <c r="Q17" s="12"/>
      <c r="R17" s="13"/>
      <c r="S17" s="12">
        <f t="shared" si="0"/>
        <v>0</v>
      </c>
      <c r="T17" s="12">
        <f t="shared" si="1"/>
        <v>0</v>
      </c>
      <c r="U17" s="57"/>
      <c r="V17" s="15">
        <v>0.05</v>
      </c>
      <c r="W17" s="15">
        <f t="shared" si="2"/>
        <v>0</v>
      </c>
    </row>
    <row r="18" spans="1:25" x14ac:dyDescent="0.2">
      <c r="A18" s="11" t="s">
        <v>146</v>
      </c>
      <c r="B18" s="11" t="s">
        <v>147</v>
      </c>
      <c r="C18" s="11" t="s">
        <v>146</v>
      </c>
      <c r="D18" s="11" t="s">
        <v>275</v>
      </c>
      <c r="E18" s="12">
        <v>15</v>
      </c>
      <c r="F18" s="12">
        <v>1800</v>
      </c>
      <c r="G18" s="12">
        <v>10</v>
      </c>
      <c r="H18" s="12">
        <v>50</v>
      </c>
      <c r="I18" s="12"/>
      <c r="J18" s="12"/>
      <c r="K18" s="12"/>
      <c r="L18" s="12"/>
      <c r="M18" s="12"/>
      <c r="N18" s="12"/>
      <c r="O18" s="12"/>
      <c r="P18" s="12"/>
      <c r="Q18" s="12"/>
      <c r="R18" s="13"/>
      <c r="S18" s="12">
        <f t="shared" si="0"/>
        <v>0</v>
      </c>
      <c r="T18" s="12">
        <f t="shared" si="1"/>
        <v>0</v>
      </c>
      <c r="U18" s="57"/>
      <c r="V18" s="15">
        <v>0.06</v>
      </c>
      <c r="W18" s="15">
        <f t="shared" si="2"/>
        <v>0</v>
      </c>
    </row>
    <row r="19" spans="1:25" x14ac:dyDescent="0.2">
      <c r="A19" s="11" t="s">
        <v>353</v>
      </c>
      <c r="B19" s="11" t="s">
        <v>354</v>
      </c>
      <c r="C19" s="11" t="s">
        <v>146</v>
      </c>
      <c r="D19" s="11" t="s">
        <v>275</v>
      </c>
      <c r="E19" s="12">
        <v>15</v>
      </c>
      <c r="F19" s="12">
        <v>2100</v>
      </c>
      <c r="G19" s="12">
        <v>10</v>
      </c>
      <c r="H19" s="12">
        <v>50</v>
      </c>
      <c r="I19" s="12"/>
      <c r="J19" s="12"/>
      <c r="K19" s="12"/>
      <c r="L19" s="12"/>
      <c r="M19" s="12"/>
      <c r="N19" s="12"/>
      <c r="O19" s="12"/>
      <c r="P19" s="12"/>
      <c r="Q19" s="12"/>
      <c r="R19" s="13"/>
      <c r="S19" s="12">
        <f t="shared" si="0"/>
        <v>0</v>
      </c>
      <c r="T19" s="12">
        <f t="shared" si="1"/>
        <v>0</v>
      </c>
      <c r="U19" s="57"/>
      <c r="V19" s="15">
        <v>0.06</v>
      </c>
      <c r="W19" s="15">
        <f t="shared" si="2"/>
        <v>0</v>
      </c>
    </row>
    <row r="20" spans="1:25" ht="15" x14ac:dyDescent="0.2">
      <c r="A20" s="60" t="s">
        <v>28</v>
      </c>
      <c r="B20" s="60"/>
      <c r="C20" s="60"/>
      <c r="D20" s="60"/>
      <c r="E20" s="60"/>
      <c r="F20" s="12"/>
      <c r="G20" s="20"/>
      <c r="H20" s="20"/>
      <c r="I20" s="12"/>
      <c r="J20" s="12"/>
      <c r="K20" s="12"/>
      <c r="L20" s="12"/>
      <c r="M20" s="12"/>
      <c r="N20" s="12"/>
      <c r="O20" s="12"/>
      <c r="P20" s="12"/>
      <c r="Q20" s="12"/>
      <c r="R20" s="21"/>
      <c r="S20" s="12"/>
      <c r="T20" s="12"/>
      <c r="U20" s="57"/>
      <c r="V20" s="12"/>
      <c r="W20" s="15"/>
    </row>
    <row r="21" spans="1:25" x14ac:dyDescent="0.2">
      <c r="A21" s="11" t="s">
        <v>260</v>
      </c>
      <c r="B21" s="11" t="s">
        <v>229</v>
      </c>
      <c r="C21" s="11" t="s">
        <v>260</v>
      </c>
      <c r="D21" s="11" t="s">
        <v>275</v>
      </c>
      <c r="E21" s="12">
        <v>20</v>
      </c>
      <c r="F21" s="12">
        <v>100</v>
      </c>
      <c r="G21" s="12">
        <v>10</v>
      </c>
      <c r="H21" s="12">
        <v>500</v>
      </c>
      <c r="I21" s="12"/>
      <c r="J21" s="12"/>
      <c r="K21" s="12"/>
      <c r="L21" s="12"/>
      <c r="M21" s="12"/>
      <c r="N21" s="12"/>
      <c r="O21" s="12"/>
      <c r="P21" s="12"/>
      <c r="Q21" s="12"/>
      <c r="R21" s="13"/>
      <c r="S21" s="12">
        <f t="shared" ref="S21:S37" si="3">SUM(I21:R21)</f>
        <v>0</v>
      </c>
      <c r="T21" s="12">
        <f t="shared" ref="T21:T37" si="4">$S21/$H21</f>
        <v>0</v>
      </c>
      <c r="U21" s="57"/>
      <c r="V21" s="15">
        <v>0.06</v>
      </c>
      <c r="W21" s="15">
        <f t="shared" ref="W21:W37" si="5">$T21*$V21</f>
        <v>0</v>
      </c>
      <c r="X21" s="43">
        <f>SUM(W21:W37)</f>
        <v>27.220000000000002</v>
      </c>
      <c r="Y21" s="3">
        <f>X21*100/$X$144</f>
        <v>21.46179925885043</v>
      </c>
    </row>
    <row r="22" spans="1:25" x14ac:dyDescent="0.2">
      <c r="A22" s="36" t="s">
        <v>228</v>
      </c>
      <c r="B22" s="36" t="s">
        <v>229</v>
      </c>
      <c r="C22" s="36">
        <v>90442100</v>
      </c>
      <c r="D22" s="36" t="s">
        <v>277</v>
      </c>
      <c r="E22" s="12" t="s">
        <v>46</v>
      </c>
      <c r="F22" s="12">
        <v>100</v>
      </c>
      <c r="G22" s="12">
        <v>10</v>
      </c>
      <c r="H22" s="12">
        <v>500</v>
      </c>
      <c r="I22" s="12"/>
      <c r="J22" s="12"/>
      <c r="K22" s="12"/>
      <c r="L22" s="12"/>
      <c r="M22" s="12"/>
      <c r="N22" s="12"/>
      <c r="O22" s="12"/>
      <c r="P22" s="12"/>
      <c r="Q22" s="12"/>
      <c r="R22" s="13"/>
      <c r="S22" s="12">
        <f t="shared" si="3"/>
        <v>0</v>
      </c>
      <c r="T22" s="12">
        <f t="shared" si="4"/>
        <v>0</v>
      </c>
      <c r="U22" s="57"/>
      <c r="V22" s="15">
        <v>0.06</v>
      </c>
      <c r="W22" s="15">
        <f t="shared" si="5"/>
        <v>0</v>
      </c>
      <c r="X22" s="43"/>
    </row>
    <row r="23" spans="1:25" x14ac:dyDescent="0.2">
      <c r="A23" s="36" t="s">
        <v>172</v>
      </c>
      <c r="B23" s="36" t="s">
        <v>173</v>
      </c>
      <c r="C23" s="36">
        <v>90447000</v>
      </c>
      <c r="D23" s="36" t="s">
        <v>277</v>
      </c>
      <c r="E23" s="12" t="s">
        <v>46</v>
      </c>
      <c r="F23" s="12">
        <v>240</v>
      </c>
      <c r="G23" s="12">
        <v>10</v>
      </c>
      <c r="H23" s="12">
        <v>250</v>
      </c>
      <c r="I23" s="12"/>
      <c r="J23" s="12"/>
      <c r="K23" s="12"/>
      <c r="L23" s="12"/>
      <c r="M23" s="12"/>
      <c r="N23" s="12"/>
      <c r="O23" s="12"/>
      <c r="P23" s="12"/>
      <c r="Q23" s="12">
        <v>5000</v>
      </c>
      <c r="R23" s="13"/>
      <c r="S23" s="12">
        <f t="shared" si="3"/>
        <v>5000</v>
      </c>
      <c r="T23" s="12">
        <f t="shared" si="4"/>
        <v>20</v>
      </c>
      <c r="U23" s="57"/>
      <c r="V23" s="15">
        <v>0.06</v>
      </c>
      <c r="W23" s="15">
        <f t="shared" si="5"/>
        <v>1.2</v>
      </c>
    </row>
    <row r="24" spans="1:25" x14ac:dyDescent="0.2">
      <c r="A24" s="11" t="s">
        <v>389</v>
      </c>
      <c r="B24" s="11" t="s">
        <v>390</v>
      </c>
      <c r="C24" s="11" t="s">
        <v>389</v>
      </c>
      <c r="D24" s="11" t="s">
        <v>275</v>
      </c>
      <c r="E24" s="12">
        <v>20</v>
      </c>
      <c r="F24" s="12">
        <v>300</v>
      </c>
      <c r="G24" s="12">
        <v>10</v>
      </c>
      <c r="H24" s="12">
        <v>200</v>
      </c>
      <c r="I24" s="12"/>
      <c r="J24" s="12"/>
      <c r="K24" s="12"/>
      <c r="L24" s="12"/>
      <c r="M24" s="12"/>
      <c r="N24" s="12"/>
      <c r="O24" s="12"/>
      <c r="P24" s="12"/>
      <c r="Q24" s="12"/>
      <c r="R24" s="13"/>
      <c r="S24" s="12">
        <f t="shared" si="3"/>
        <v>0</v>
      </c>
      <c r="T24" s="12">
        <f t="shared" si="4"/>
        <v>0</v>
      </c>
      <c r="U24" s="57"/>
      <c r="V24" s="15">
        <v>0.06</v>
      </c>
      <c r="W24" s="15">
        <f t="shared" si="5"/>
        <v>0</v>
      </c>
    </row>
    <row r="25" spans="1:25" x14ac:dyDescent="0.2">
      <c r="A25" s="11" t="s">
        <v>50</v>
      </c>
      <c r="B25" s="11" t="s">
        <v>51</v>
      </c>
      <c r="C25" s="11" t="s">
        <v>50</v>
      </c>
      <c r="D25" s="11" t="s">
        <v>275</v>
      </c>
      <c r="E25" s="12">
        <v>20</v>
      </c>
      <c r="F25" s="12">
        <v>457</v>
      </c>
      <c r="G25" s="12">
        <v>10</v>
      </c>
      <c r="H25" s="12">
        <v>100</v>
      </c>
      <c r="I25" s="12"/>
      <c r="J25" s="12">
        <v>1000</v>
      </c>
      <c r="K25" s="12"/>
      <c r="L25" s="12">
        <v>500</v>
      </c>
      <c r="M25" s="12">
        <v>500</v>
      </c>
      <c r="N25" s="12">
        <v>500</v>
      </c>
      <c r="O25" s="12"/>
      <c r="P25" s="12"/>
      <c r="Q25" s="12"/>
      <c r="R25" s="13"/>
      <c r="S25" s="12">
        <f t="shared" si="3"/>
        <v>2500</v>
      </c>
      <c r="T25" s="12">
        <f t="shared" si="4"/>
        <v>25</v>
      </c>
      <c r="U25" s="57"/>
      <c r="V25" s="15">
        <v>0.04</v>
      </c>
      <c r="W25" s="15">
        <f t="shared" si="5"/>
        <v>1</v>
      </c>
    </row>
    <row r="26" spans="1:25" x14ac:dyDescent="0.2">
      <c r="A26" s="36" t="s">
        <v>171</v>
      </c>
      <c r="B26" s="36" t="s">
        <v>51</v>
      </c>
      <c r="C26" s="36">
        <v>90442400</v>
      </c>
      <c r="D26" s="36" t="s">
        <v>277</v>
      </c>
      <c r="E26" s="12" t="s">
        <v>46</v>
      </c>
      <c r="F26" s="12">
        <v>450</v>
      </c>
      <c r="G26" s="12">
        <v>10</v>
      </c>
      <c r="H26" s="12">
        <v>100</v>
      </c>
      <c r="I26" s="12"/>
      <c r="J26" s="12">
        <v>2000</v>
      </c>
      <c r="K26" s="12"/>
      <c r="L26" s="12">
        <v>1000</v>
      </c>
      <c r="M26" s="12">
        <v>1000</v>
      </c>
      <c r="N26" s="12">
        <v>1000</v>
      </c>
      <c r="O26" s="12"/>
      <c r="P26" s="12"/>
      <c r="Q26" s="12"/>
      <c r="R26" s="13"/>
      <c r="S26" s="12">
        <f t="shared" si="3"/>
        <v>5000</v>
      </c>
      <c r="T26" s="12">
        <f t="shared" si="4"/>
        <v>50</v>
      </c>
      <c r="U26" s="57"/>
      <c r="V26" s="15">
        <v>0.04</v>
      </c>
      <c r="W26" s="15">
        <f t="shared" si="5"/>
        <v>2</v>
      </c>
    </row>
    <row r="27" spans="1:25" x14ac:dyDescent="0.2">
      <c r="A27" s="11" t="s">
        <v>47</v>
      </c>
      <c r="B27" s="11" t="s">
        <v>48</v>
      </c>
      <c r="C27" s="11" t="s">
        <v>47</v>
      </c>
      <c r="D27" s="11" t="s">
        <v>275</v>
      </c>
      <c r="E27" s="12">
        <v>20</v>
      </c>
      <c r="F27" s="12">
        <v>610</v>
      </c>
      <c r="G27" s="12">
        <v>10</v>
      </c>
      <c r="H27" s="12">
        <v>100</v>
      </c>
      <c r="I27" s="12"/>
      <c r="J27" s="12">
        <v>2000</v>
      </c>
      <c r="K27" s="12"/>
      <c r="L27" s="12">
        <v>1000</v>
      </c>
      <c r="M27" s="12">
        <v>1000</v>
      </c>
      <c r="N27" s="12">
        <v>500</v>
      </c>
      <c r="O27" s="12"/>
      <c r="P27" s="12"/>
      <c r="Q27" s="12"/>
      <c r="R27" s="13"/>
      <c r="S27" s="12">
        <f t="shared" si="3"/>
        <v>4500</v>
      </c>
      <c r="T27" s="12">
        <f t="shared" si="4"/>
        <v>45</v>
      </c>
      <c r="U27" s="57"/>
      <c r="V27" s="15">
        <v>0.06</v>
      </c>
      <c r="W27" s="15">
        <f t="shared" si="5"/>
        <v>2.6999999999999997</v>
      </c>
    </row>
    <row r="28" spans="1:25" x14ac:dyDescent="0.2">
      <c r="A28" s="36" t="s">
        <v>49</v>
      </c>
      <c r="B28" s="36" t="s">
        <v>48</v>
      </c>
      <c r="C28" s="36">
        <v>90442600</v>
      </c>
      <c r="D28" s="36" t="s">
        <v>277</v>
      </c>
      <c r="E28" s="12" t="s">
        <v>46</v>
      </c>
      <c r="F28" s="12">
        <v>600</v>
      </c>
      <c r="G28" s="12">
        <v>10</v>
      </c>
      <c r="H28" s="12">
        <v>100</v>
      </c>
      <c r="I28" s="12"/>
      <c r="J28" s="12">
        <v>2300</v>
      </c>
      <c r="K28" s="12"/>
      <c r="L28" s="12">
        <v>2000</v>
      </c>
      <c r="M28" s="12">
        <v>2000</v>
      </c>
      <c r="N28" s="12">
        <v>1000</v>
      </c>
      <c r="O28" s="12"/>
      <c r="P28" s="12"/>
      <c r="Q28" s="12"/>
      <c r="R28" s="13"/>
      <c r="S28" s="12">
        <f t="shared" si="3"/>
        <v>7300</v>
      </c>
      <c r="T28" s="12">
        <f t="shared" si="4"/>
        <v>73</v>
      </c>
      <c r="U28" s="57"/>
      <c r="V28" s="15">
        <v>0.06</v>
      </c>
      <c r="W28" s="15">
        <f t="shared" si="5"/>
        <v>4.38</v>
      </c>
    </row>
    <row r="29" spans="1:25" x14ac:dyDescent="0.2">
      <c r="A29" s="11" t="s">
        <v>154</v>
      </c>
      <c r="B29" s="11" t="s">
        <v>43</v>
      </c>
      <c r="C29" s="11" t="s">
        <v>154</v>
      </c>
      <c r="D29" s="11" t="s">
        <v>275</v>
      </c>
      <c r="E29" s="12">
        <v>20</v>
      </c>
      <c r="F29" s="12">
        <v>760</v>
      </c>
      <c r="G29" s="12">
        <v>10</v>
      </c>
      <c r="H29" s="12">
        <v>100</v>
      </c>
      <c r="I29" s="12"/>
      <c r="J29" s="12"/>
      <c r="K29" s="12"/>
      <c r="L29" s="12"/>
      <c r="M29" s="12"/>
      <c r="N29" s="12"/>
      <c r="O29" s="12"/>
      <c r="P29" s="12"/>
      <c r="Q29" s="12"/>
      <c r="R29" s="13"/>
      <c r="S29" s="12">
        <f t="shared" si="3"/>
        <v>0</v>
      </c>
      <c r="T29" s="12">
        <f t="shared" si="4"/>
        <v>0</v>
      </c>
      <c r="U29" s="57"/>
      <c r="V29" s="15">
        <v>7.0000000000000007E-2</v>
      </c>
      <c r="W29" s="15">
        <f t="shared" si="5"/>
        <v>0</v>
      </c>
    </row>
    <row r="30" spans="1:25" x14ac:dyDescent="0.2">
      <c r="A30" s="36" t="s">
        <v>45</v>
      </c>
      <c r="B30" s="36" t="s">
        <v>43</v>
      </c>
      <c r="C30" s="36">
        <v>90442700</v>
      </c>
      <c r="D30" s="36" t="s">
        <v>277</v>
      </c>
      <c r="E30" s="12" t="s">
        <v>46</v>
      </c>
      <c r="F30" s="12">
        <v>750</v>
      </c>
      <c r="G30" s="12">
        <v>10</v>
      </c>
      <c r="H30" s="12">
        <v>100</v>
      </c>
      <c r="I30" s="12"/>
      <c r="J30" s="12"/>
      <c r="K30" s="12"/>
      <c r="L30" s="12"/>
      <c r="M30" s="12"/>
      <c r="N30" s="12"/>
      <c r="O30" s="12">
        <v>2000</v>
      </c>
      <c r="P30" s="12"/>
      <c r="Q30" s="12"/>
      <c r="R30" s="13"/>
      <c r="S30" s="12">
        <f t="shared" si="3"/>
        <v>2000</v>
      </c>
      <c r="T30" s="12">
        <f t="shared" si="4"/>
        <v>20</v>
      </c>
      <c r="U30" s="57"/>
      <c r="V30" s="15">
        <v>7.0000000000000007E-2</v>
      </c>
      <c r="W30" s="15">
        <f t="shared" si="5"/>
        <v>1.4000000000000001</v>
      </c>
    </row>
    <row r="31" spans="1:25" x14ac:dyDescent="0.2">
      <c r="A31" s="11" t="s">
        <v>38</v>
      </c>
      <c r="B31" s="11" t="s">
        <v>39</v>
      </c>
      <c r="C31" s="11" t="s">
        <v>38</v>
      </c>
      <c r="D31" s="11" t="s">
        <v>275</v>
      </c>
      <c r="E31" s="12">
        <v>20</v>
      </c>
      <c r="F31" s="12">
        <v>915</v>
      </c>
      <c r="G31" s="12">
        <v>10</v>
      </c>
      <c r="H31" s="12">
        <v>50</v>
      </c>
      <c r="I31" s="12"/>
      <c r="J31" s="12">
        <v>500</v>
      </c>
      <c r="K31" s="12"/>
      <c r="L31" s="12">
        <v>1000</v>
      </c>
      <c r="M31" s="12">
        <v>1000</v>
      </c>
      <c r="N31" s="12"/>
      <c r="O31" s="12"/>
      <c r="P31" s="12"/>
      <c r="Q31" s="12"/>
      <c r="R31" s="13"/>
      <c r="S31" s="12">
        <f t="shared" si="3"/>
        <v>2500</v>
      </c>
      <c r="T31" s="12">
        <f t="shared" si="4"/>
        <v>50</v>
      </c>
      <c r="U31" s="57"/>
      <c r="V31" s="15">
        <v>0.04</v>
      </c>
      <c r="W31" s="15">
        <f t="shared" si="5"/>
        <v>2</v>
      </c>
    </row>
    <row r="32" spans="1:25" x14ac:dyDescent="0.2">
      <c r="A32" s="36" t="s">
        <v>170</v>
      </c>
      <c r="B32" s="36" t="s">
        <v>39</v>
      </c>
      <c r="C32" s="36">
        <v>90442800</v>
      </c>
      <c r="D32" s="36" t="s">
        <v>277</v>
      </c>
      <c r="E32" s="12" t="s">
        <v>46</v>
      </c>
      <c r="F32" s="12">
        <v>900</v>
      </c>
      <c r="G32" s="12">
        <v>10</v>
      </c>
      <c r="H32" s="12">
        <v>50</v>
      </c>
      <c r="I32" s="12"/>
      <c r="J32" s="12">
        <v>3450</v>
      </c>
      <c r="K32" s="12"/>
      <c r="L32" s="12">
        <v>3000</v>
      </c>
      <c r="M32" s="12">
        <v>2000</v>
      </c>
      <c r="N32" s="12">
        <v>1000</v>
      </c>
      <c r="O32" s="12"/>
      <c r="P32" s="12"/>
      <c r="Q32" s="12"/>
      <c r="R32" s="13"/>
      <c r="S32" s="12">
        <f t="shared" si="3"/>
        <v>9450</v>
      </c>
      <c r="T32" s="12">
        <f t="shared" si="4"/>
        <v>189</v>
      </c>
      <c r="U32" s="57"/>
      <c r="V32" s="15">
        <v>0.04</v>
      </c>
      <c r="W32" s="15">
        <f t="shared" si="5"/>
        <v>7.5600000000000005</v>
      </c>
    </row>
    <row r="33" spans="1:25" x14ac:dyDescent="0.2">
      <c r="A33" s="11" t="s">
        <v>34</v>
      </c>
      <c r="B33" s="11" t="s">
        <v>35</v>
      </c>
      <c r="C33" s="11" t="s">
        <v>34</v>
      </c>
      <c r="D33" s="11" t="s">
        <v>275</v>
      </c>
      <c r="E33" s="12">
        <v>20</v>
      </c>
      <c r="F33" s="12">
        <v>1220</v>
      </c>
      <c r="G33" s="12">
        <v>10</v>
      </c>
      <c r="H33" s="12">
        <v>50</v>
      </c>
      <c r="I33" s="12"/>
      <c r="J33" s="12">
        <v>1150</v>
      </c>
      <c r="K33" s="12"/>
      <c r="L33" s="12">
        <v>2000</v>
      </c>
      <c r="M33" s="12">
        <v>1000</v>
      </c>
      <c r="N33" s="12"/>
      <c r="O33" s="12"/>
      <c r="P33" s="12"/>
      <c r="Q33" s="12"/>
      <c r="R33" s="13"/>
      <c r="S33" s="12">
        <f t="shared" si="3"/>
        <v>4150</v>
      </c>
      <c r="T33" s="12">
        <f t="shared" si="4"/>
        <v>83</v>
      </c>
      <c r="U33" s="57"/>
      <c r="V33" s="15">
        <v>0.06</v>
      </c>
      <c r="W33" s="15">
        <f t="shared" si="5"/>
        <v>4.9799999999999995</v>
      </c>
    </row>
    <row r="34" spans="1:25" x14ac:dyDescent="0.2">
      <c r="A34" s="11" t="s">
        <v>32</v>
      </c>
      <c r="B34" s="11" t="s">
        <v>33</v>
      </c>
      <c r="C34" s="11" t="s">
        <v>32</v>
      </c>
      <c r="D34" s="11" t="s">
        <v>275</v>
      </c>
      <c r="E34" s="12">
        <v>20</v>
      </c>
      <c r="F34" s="12">
        <v>1524</v>
      </c>
      <c r="G34" s="12">
        <v>10</v>
      </c>
      <c r="H34" s="12">
        <v>50</v>
      </c>
      <c r="I34" s="12"/>
      <c r="J34" s="12"/>
      <c r="K34" s="12"/>
      <c r="L34" s="12"/>
      <c r="M34" s="12"/>
      <c r="N34" s="12"/>
      <c r="O34" s="12"/>
      <c r="P34" s="12"/>
      <c r="Q34" s="12"/>
      <c r="R34" s="13"/>
      <c r="S34" s="12">
        <f t="shared" si="3"/>
        <v>0</v>
      </c>
      <c r="T34" s="12">
        <f t="shared" si="4"/>
        <v>0</v>
      </c>
      <c r="U34" s="57"/>
      <c r="V34" s="15">
        <v>7.0000000000000007E-2</v>
      </c>
      <c r="W34" s="15">
        <f t="shared" si="5"/>
        <v>0</v>
      </c>
    </row>
    <row r="35" spans="1:25" x14ac:dyDescent="0.2">
      <c r="A35" s="11" t="s">
        <v>214</v>
      </c>
      <c r="B35" s="11" t="s">
        <v>30</v>
      </c>
      <c r="C35" s="11" t="s">
        <v>214</v>
      </c>
      <c r="D35" s="11" t="s">
        <v>275</v>
      </c>
      <c r="E35" s="12">
        <v>20</v>
      </c>
      <c r="F35" s="12">
        <v>1800</v>
      </c>
      <c r="G35" s="12">
        <v>10</v>
      </c>
      <c r="H35" s="12">
        <v>50</v>
      </c>
      <c r="I35" s="12"/>
      <c r="J35" s="12"/>
      <c r="K35" s="12"/>
      <c r="L35" s="12"/>
      <c r="M35" s="12"/>
      <c r="N35" s="12"/>
      <c r="O35" s="12"/>
      <c r="P35" s="12"/>
      <c r="Q35" s="12"/>
      <c r="R35" s="13"/>
      <c r="S35" s="12">
        <f t="shared" si="3"/>
        <v>0</v>
      </c>
      <c r="T35" s="12">
        <f t="shared" si="4"/>
        <v>0</v>
      </c>
      <c r="U35" s="57"/>
      <c r="V35" s="15">
        <v>0.09</v>
      </c>
      <c r="W35" s="15">
        <f t="shared" si="5"/>
        <v>0</v>
      </c>
    </row>
    <row r="36" spans="1:25" x14ac:dyDescent="0.2">
      <c r="A36" s="11" t="s">
        <v>212</v>
      </c>
      <c r="B36" s="11" t="s">
        <v>213</v>
      </c>
      <c r="C36" s="11" t="s">
        <v>212</v>
      </c>
      <c r="D36" s="11" t="s">
        <v>275</v>
      </c>
      <c r="E36" s="12">
        <v>20</v>
      </c>
      <c r="F36" s="12">
        <v>2100</v>
      </c>
      <c r="G36" s="12">
        <v>10</v>
      </c>
      <c r="H36" s="12">
        <v>50</v>
      </c>
      <c r="I36" s="12"/>
      <c r="J36" s="12"/>
      <c r="K36" s="12"/>
      <c r="L36" s="12"/>
      <c r="M36" s="12"/>
      <c r="N36" s="12"/>
      <c r="O36" s="12"/>
      <c r="P36" s="12"/>
      <c r="Q36" s="12"/>
      <c r="R36" s="13"/>
      <c r="S36" s="12">
        <f t="shared" si="3"/>
        <v>0</v>
      </c>
      <c r="T36" s="12">
        <f t="shared" si="4"/>
        <v>0</v>
      </c>
      <c r="U36" s="57"/>
      <c r="V36" s="15">
        <v>7.0000000000000007E-2</v>
      </c>
      <c r="W36" s="15">
        <f t="shared" si="5"/>
        <v>0</v>
      </c>
    </row>
    <row r="37" spans="1:25" x14ac:dyDescent="0.2">
      <c r="A37" s="11" t="s">
        <v>242</v>
      </c>
      <c r="B37" s="11" t="s">
        <v>243</v>
      </c>
      <c r="C37" s="11" t="s">
        <v>242</v>
      </c>
      <c r="D37" s="11" t="s">
        <v>275</v>
      </c>
      <c r="E37" s="12">
        <v>20</v>
      </c>
      <c r="F37" s="12">
        <v>2400</v>
      </c>
      <c r="G37" s="12">
        <v>10</v>
      </c>
      <c r="H37" s="12">
        <v>50</v>
      </c>
      <c r="I37" s="12"/>
      <c r="J37" s="12"/>
      <c r="K37" s="12"/>
      <c r="L37" s="12"/>
      <c r="M37" s="12"/>
      <c r="N37" s="12"/>
      <c r="O37" s="12"/>
      <c r="P37" s="12"/>
      <c r="Q37" s="12"/>
      <c r="R37" s="13"/>
      <c r="S37" s="12">
        <f t="shared" si="3"/>
        <v>0</v>
      </c>
      <c r="T37" s="12">
        <f t="shared" si="4"/>
        <v>0</v>
      </c>
      <c r="U37" s="57"/>
      <c r="V37" s="15">
        <v>7.0000000000000007E-2</v>
      </c>
      <c r="W37" s="15">
        <f t="shared" si="5"/>
        <v>0</v>
      </c>
    </row>
    <row r="38" spans="1:25" ht="15" x14ac:dyDescent="0.2">
      <c r="A38" s="60" t="s">
        <v>52</v>
      </c>
      <c r="B38" s="60"/>
      <c r="C38" s="60"/>
      <c r="D38" s="60"/>
      <c r="E38" s="60"/>
      <c r="F38" s="24"/>
      <c r="G38" s="10"/>
      <c r="H38" s="10"/>
      <c r="I38" s="12"/>
      <c r="J38" s="12"/>
      <c r="K38" s="12"/>
      <c r="L38" s="12"/>
      <c r="M38" s="12"/>
      <c r="N38" s="12"/>
      <c r="O38" s="12"/>
      <c r="P38" s="12"/>
      <c r="Q38" s="12"/>
      <c r="R38" s="25"/>
      <c r="S38" s="12"/>
      <c r="T38" s="12"/>
      <c r="U38" s="57"/>
      <c r="V38" s="12"/>
      <c r="W38" s="15"/>
    </row>
    <row r="39" spans="1:25" x14ac:dyDescent="0.2">
      <c r="A39" s="11" t="s">
        <v>261</v>
      </c>
      <c r="B39" s="11" t="s">
        <v>262</v>
      </c>
      <c r="C39" s="11" t="s">
        <v>261</v>
      </c>
      <c r="D39" s="11" t="s">
        <v>275</v>
      </c>
      <c r="E39" s="12">
        <v>25</v>
      </c>
      <c r="F39" s="12">
        <v>200</v>
      </c>
      <c r="G39" s="12">
        <v>10</v>
      </c>
      <c r="H39" s="12">
        <v>150</v>
      </c>
      <c r="I39" s="12"/>
      <c r="J39" s="12">
        <v>300</v>
      </c>
      <c r="K39" s="12"/>
      <c r="L39" s="12">
        <v>300</v>
      </c>
      <c r="M39" s="12">
        <v>300</v>
      </c>
      <c r="N39" s="12">
        <v>300</v>
      </c>
      <c r="O39" s="12"/>
      <c r="P39" s="12"/>
      <c r="Q39" s="12"/>
      <c r="R39" s="13"/>
      <c r="S39" s="12">
        <f t="shared" ref="S39:S57" si="6">SUM(I39:R39)</f>
        <v>1200</v>
      </c>
      <c r="T39" s="12">
        <f t="shared" ref="T39:T57" si="7">$S39/$H39</f>
        <v>8</v>
      </c>
      <c r="U39" s="57"/>
      <c r="V39" s="15">
        <v>0.06</v>
      </c>
      <c r="W39" s="15">
        <f t="shared" ref="W39:W57" si="8">$T39*$V39</f>
        <v>0.48</v>
      </c>
      <c r="X39" s="43">
        <f>SUM(W39:W57)</f>
        <v>45.269999999999996</v>
      </c>
      <c r="Y39" s="3">
        <f>X39*100/$X$144</f>
        <v>35.693447922415828</v>
      </c>
    </row>
    <row r="40" spans="1:25" x14ac:dyDescent="0.2">
      <c r="A40" s="36" t="s">
        <v>198</v>
      </c>
      <c r="B40" s="36" t="s">
        <v>199</v>
      </c>
      <c r="C40" s="36">
        <v>90448000</v>
      </c>
      <c r="D40" s="36" t="s">
        <v>277</v>
      </c>
      <c r="E40" s="12" t="s">
        <v>63</v>
      </c>
      <c r="F40" s="12">
        <v>270</v>
      </c>
      <c r="G40" s="12">
        <v>10</v>
      </c>
      <c r="H40" s="12">
        <v>100</v>
      </c>
      <c r="I40" s="12"/>
      <c r="J40" s="12"/>
      <c r="K40" s="12">
        <v>1000</v>
      </c>
      <c r="L40" s="12"/>
      <c r="M40" s="12"/>
      <c r="N40" s="12"/>
      <c r="O40" s="12">
        <v>1000</v>
      </c>
      <c r="P40" s="12"/>
      <c r="Q40" s="12"/>
      <c r="R40" s="13"/>
      <c r="S40" s="12">
        <f t="shared" si="6"/>
        <v>2000</v>
      </c>
      <c r="T40" s="12">
        <f t="shared" si="7"/>
        <v>20</v>
      </c>
      <c r="U40" s="57"/>
      <c r="V40" s="15">
        <v>0.06</v>
      </c>
      <c r="W40" s="15">
        <f t="shared" si="8"/>
        <v>1.2</v>
      </c>
    </row>
    <row r="41" spans="1:25" x14ac:dyDescent="0.2">
      <c r="A41" s="36" t="s">
        <v>392</v>
      </c>
      <c r="B41" s="36" t="s">
        <v>391</v>
      </c>
      <c r="C41" s="31" t="s">
        <v>393</v>
      </c>
      <c r="D41" s="36" t="s">
        <v>277</v>
      </c>
      <c r="E41" s="12" t="s">
        <v>63</v>
      </c>
      <c r="F41" s="12">
        <v>300</v>
      </c>
      <c r="G41" s="12">
        <v>10</v>
      </c>
      <c r="H41" s="12">
        <v>100</v>
      </c>
      <c r="I41" s="12"/>
      <c r="J41" s="12"/>
      <c r="K41" s="12"/>
      <c r="L41" s="12"/>
      <c r="M41" s="12"/>
      <c r="N41" s="12"/>
      <c r="O41" s="12"/>
      <c r="P41" s="12"/>
      <c r="Q41" s="12"/>
      <c r="R41" s="13"/>
      <c r="S41" s="12">
        <f t="shared" si="6"/>
        <v>0</v>
      </c>
      <c r="T41" s="12">
        <f t="shared" si="7"/>
        <v>0</v>
      </c>
      <c r="U41" s="57"/>
      <c r="V41" s="15">
        <v>0.06</v>
      </c>
      <c r="W41" s="15">
        <f t="shared" si="8"/>
        <v>0</v>
      </c>
    </row>
    <row r="42" spans="1:25" x14ac:dyDescent="0.2">
      <c r="A42" s="27" t="s">
        <v>67</v>
      </c>
      <c r="B42" s="27" t="s">
        <v>68</v>
      </c>
      <c r="C42" s="27" t="s">
        <v>69</v>
      </c>
      <c r="D42" s="11" t="s">
        <v>275</v>
      </c>
      <c r="E42" s="12">
        <v>25</v>
      </c>
      <c r="F42" s="12">
        <v>375</v>
      </c>
      <c r="G42" s="12">
        <v>10</v>
      </c>
      <c r="H42" s="12">
        <v>100</v>
      </c>
      <c r="I42" s="12"/>
      <c r="J42" s="12"/>
      <c r="K42" s="12"/>
      <c r="L42" s="12">
        <v>500</v>
      </c>
      <c r="M42" s="12">
        <v>500</v>
      </c>
      <c r="N42" s="12">
        <v>500</v>
      </c>
      <c r="O42" s="12">
        <v>500</v>
      </c>
      <c r="P42" s="12"/>
      <c r="Q42" s="12"/>
      <c r="R42" s="13"/>
      <c r="S42" s="12">
        <f t="shared" si="6"/>
        <v>2000</v>
      </c>
      <c r="T42" s="12">
        <f t="shared" si="7"/>
        <v>20</v>
      </c>
      <c r="U42" s="57"/>
      <c r="V42" s="15">
        <v>0.06</v>
      </c>
      <c r="W42" s="15">
        <f t="shared" si="8"/>
        <v>1.2</v>
      </c>
    </row>
    <row r="43" spans="1:25" x14ac:dyDescent="0.2">
      <c r="A43" s="11" t="s">
        <v>64</v>
      </c>
      <c r="B43" s="11" t="s">
        <v>65</v>
      </c>
      <c r="C43" s="11" t="s">
        <v>64</v>
      </c>
      <c r="D43" s="11" t="s">
        <v>275</v>
      </c>
      <c r="E43" s="12">
        <v>25</v>
      </c>
      <c r="F43" s="12">
        <v>457</v>
      </c>
      <c r="G43" s="12">
        <v>10</v>
      </c>
      <c r="H43" s="12">
        <v>100</v>
      </c>
      <c r="I43" s="12"/>
      <c r="J43" s="12">
        <v>900</v>
      </c>
      <c r="K43" s="12"/>
      <c r="L43" s="12">
        <v>1000</v>
      </c>
      <c r="M43" s="12">
        <v>1000</v>
      </c>
      <c r="N43" s="12">
        <v>1000</v>
      </c>
      <c r="O43" s="12"/>
      <c r="P43" s="12">
        <v>1000</v>
      </c>
      <c r="Q43" s="12"/>
      <c r="R43" s="13"/>
      <c r="S43" s="12">
        <f t="shared" si="6"/>
        <v>4900</v>
      </c>
      <c r="T43" s="12">
        <f t="shared" si="7"/>
        <v>49</v>
      </c>
      <c r="U43" s="57"/>
      <c r="V43" s="15">
        <v>0.06</v>
      </c>
      <c r="W43" s="15">
        <f t="shared" si="8"/>
        <v>2.94</v>
      </c>
    </row>
    <row r="44" spans="1:25" x14ac:dyDescent="0.2">
      <c r="A44" s="36" t="s">
        <v>66</v>
      </c>
      <c r="B44" s="36" t="s">
        <v>65</v>
      </c>
      <c r="C44" s="36">
        <v>90443400</v>
      </c>
      <c r="D44" s="36" t="s">
        <v>277</v>
      </c>
      <c r="E44" s="12" t="s">
        <v>63</v>
      </c>
      <c r="F44" s="12">
        <v>450</v>
      </c>
      <c r="G44" s="12">
        <v>10</v>
      </c>
      <c r="H44" s="12">
        <v>100</v>
      </c>
      <c r="I44" s="12"/>
      <c r="J44" s="12">
        <v>2900</v>
      </c>
      <c r="K44" s="12"/>
      <c r="L44" s="12">
        <v>2000</v>
      </c>
      <c r="M44" s="12">
        <v>1000</v>
      </c>
      <c r="N44" s="12">
        <v>1000</v>
      </c>
      <c r="O44" s="12"/>
      <c r="P44" s="12"/>
      <c r="Q44" s="12"/>
      <c r="R44" s="13"/>
      <c r="S44" s="12">
        <f t="shared" si="6"/>
        <v>6900</v>
      </c>
      <c r="T44" s="12">
        <f t="shared" si="7"/>
        <v>69</v>
      </c>
      <c r="U44" s="57"/>
      <c r="V44" s="15">
        <v>0.06</v>
      </c>
      <c r="W44" s="15">
        <f t="shared" si="8"/>
        <v>4.1399999999999997</v>
      </c>
    </row>
    <row r="45" spans="1:25" x14ac:dyDescent="0.2">
      <c r="A45" s="11" t="s">
        <v>60</v>
      </c>
      <c r="B45" s="11" t="s">
        <v>61</v>
      </c>
      <c r="C45" s="11" t="s">
        <v>60</v>
      </c>
      <c r="D45" s="11" t="s">
        <v>275</v>
      </c>
      <c r="E45" s="12">
        <v>25</v>
      </c>
      <c r="F45" s="12">
        <v>610</v>
      </c>
      <c r="G45" s="12">
        <v>10</v>
      </c>
      <c r="H45" s="12">
        <v>50</v>
      </c>
      <c r="I45" s="12"/>
      <c r="J45" s="12">
        <v>500</v>
      </c>
      <c r="K45" s="12"/>
      <c r="L45" s="12"/>
      <c r="M45" s="12">
        <v>500</v>
      </c>
      <c r="N45" s="12">
        <v>500</v>
      </c>
      <c r="O45" s="12"/>
      <c r="P45" s="12"/>
      <c r="Q45" s="12"/>
      <c r="R45" s="13"/>
      <c r="S45" s="12">
        <f t="shared" si="6"/>
        <v>1500</v>
      </c>
      <c r="T45" s="12">
        <f t="shared" si="7"/>
        <v>30</v>
      </c>
      <c r="U45" s="57"/>
      <c r="V45" s="15">
        <v>0.04</v>
      </c>
      <c r="W45" s="15">
        <f t="shared" si="8"/>
        <v>1.2</v>
      </c>
    </row>
    <row r="46" spans="1:25" x14ac:dyDescent="0.2">
      <c r="A46" s="36" t="s">
        <v>62</v>
      </c>
      <c r="B46" s="36" t="s">
        <v>61</v>
      </c>
      <c r="C46" s="36">
        <v>90443600</v>
      </c>
      <c r="D46" s="36" t="s">
        <v>277</v>
      </c>
      <c r="E46" s="12" t="s">
        <v>63</v>
      </c>
      <c r="F46" s="12">
        <v>600</v>
      </c>
      <c r="G46" s="12">
        <v>10</v>
      </c>
      <c r="H46" s="12">
        <v>50</v>
      </c>
      <c r="I46" s="12"/>
      <c r="J46" s="12">
        <v>1550</v>
      </c>
      <c r="K46" s="12"/>
      <c r="L46" s="12">
        <v>2000</v>
      </c>
      <c r="M46" s="12">
        <v>1000</v>
      </c>
      <c r="N46" s="12">
        <v>500</v>
      </c>
      <c r="O46" s="12"/>
      <c r="P46" s="12"/>
      <c r="Q46" s="12"/>
      <c r="R46" s="13"/>
      <c r="S46" s="12">
        <f t="shared" si="6"/>
        <v>5050</v>
      </c>
      <c r="T46" s="12">
        <f t="shared" si="7"/>
        <v>101</v>
      </c>
      <c r="U46" s="57"/>
      <c r="V46" s="15">
        <v>0.04</v>
      </c>
      <c r="W46" s="15">
        <f t="shared" si="8"/>
        <v>4.04</v>
      </c>
    </row>
    <row r="47" spans="1:25" x14ac:dyDescent="0.2">
      <c r="A47" s="11" t="s">
        <v>195</v>
      </c>
      <c r="B47" s="11" t="s">
        <v>178</v>
      </c>
      <c r="C47" s="11" t="s">
        <v>195</v>
      </c>
      <c r="D47" s="11" t="s">
        <v>275</v>
      </c>
      <c r="E47" s="12">
        <v>25</v>
      </c>
      <c r="F47" s="12">
        <v>750</v>
      </c>
      <c r="G47" s="12">
        <v>10</v>
      </c>
      <c r="H47" s="12">
        <v>50</v>
      </c>
      <c r="I47" s="12"/>
      <c r="J47" s="12">
        <v>250</v>
      </c>
      <c r="K47" s="12"/>
      <c r="L47" s="12"/>
      <c r="M47" s="12">
        <v>500</v>
      </c>
      <c r="N47" s="12"/>
      <c r="O47" s="12"/>
      <c r="P47" s="12">
        <v>500</v>
      </c>
      <c r="Q47" s="12"/>
      <c r="R47" s="13"/>
      <c r="S47" s="12">
        <f t="shared" si="6"/>
        <v>1250</v>
      </c>
      <c r="T47" s="12">
        <f t="shared" si="7"/>
        <v>25</v>
      </c>
      <c r="U47" s="57"/>
      <c r="V47" s="15">
        <v>0.05</v>
      </c>
      <c r="W47" s="15">
        <f t="shared" si="8"/>
        <v>1.25</v>
      </c>
    </row>
    <row r="48" spans="1:25" x14ac:dyDescent="0.2">
      <c r="A48" s="36" t="s">
        <v>177</v>
      </c>
      <c r="B48" s="36" t="s">
        <v>178</v>
      </c>
      <c r="C48" s="36">
        <v>90443700</v>
      </c>
      <c r="D48" s="36" t="s">
        <v>277</v>
      </c>
      <c r="E48" s="12" t="s">
        <v>63</v>
      </c>
      <c r="F48" s="12">
        <v>750</v>
      </c>
      <c r="G48" s="12">
        <v>10</v>
      </c>
      <c r="H48" s="12">
        <v>50</v>
      </c>
      <c r="I48" s="12"/>
      <c r="J48" s="12">
        <v>1900</v>
      </c>
      <c r="K48" s="12"/>
      <c r="L48" s="12">
        <v>1000</v>
      </c>
      <c r="M48" s="12">
        <v>1000</v>
      </c>
      <c r="N48" s="12">
        <v>1000</v>
      </c>
      <c r="O48" s="12"/>
      <c r="P48" s="12">
        <v>500</v>
      </c>
      <c r="Q48" s="12"/>
      <c r="R48" s="13"/>
      <c r="S48" s="12">
        <f t="shared" si="6"/>
        <v>5400</v>
      </c>
      <c r="T48" s="12">
        <f t="shared" si="7"/>
        <v>108</v>
      </c>
      <c r="U48" s="57"/>
      <c r="V48" s="15">
        <v>0.05</v>
      </c>
      <c r="W48" s="15">
        <f t="shared" si="8"/>
        <v>5.4</v>
      </c>
    </row>
    <row r="49" spans="1:25" x14ac:dyDescent="0.2">
      <c r="A49" s="11" t="s">
        <v>155</v>
      </c>
      <c r="B49" s="11" t="s">
        <v>58</v>
      </c>
      <c r="C49" s="11" t="s">
        <v>155</v>
      </c>
      <c r="D49" s="11" t="s">
        <v>275</v>
      </c>
      <c r="E49" s="12">
        <v>25</v>
      </c>
      <c r="F49" s="12">
        <v>915</v>
      </c>
      <c r="G49" s="12">
        <v>10</v>
      </c>
      <c r="H49" s="12">
        <v>50</v>
      </c>
      <c r="I49" s="12"/>
      <c r="J49" s="12"/>
      <c r="K49" s="12"/>
      <c r="L49" s="12">
        <v>500</v>
      </c>
      <c r="M49" s="12">
        <v>500</v>
      </c>
      <c r="N49" s="12">
        <v>500</v>
      </c>
      <c r="O49" s="12"/>
      <c r="P49" s="12">
        <v>1000</v>
      </c>
      <c r="Q49" s="12"/>
      <c r="R49" s="13"/>
      <c r="S49" s="12">
        <f t="shared" si="6"/>
        <v>2500</v>
      </c>
      <c r="T49" s="12">
        <f t="shared" si="7"/>
        <v>50</v>
      </c>
      <c r="U49" s="57"/>
      <c r="V49" s="15">
        <v>0.06</v>
      </c>
      <c r="W49" s="15">
        <f t="shared" si="8"/>
        <v>3</v>
      </c>
    </row>
    <row r="50" spans="1:25" x14ac:dyDescent="0.2">
      <c r="A50" s="36" t="s">
        <v>176</v>
      </c>
      <c r="B50" s="36" t="s">
        <v>58</v>
      </c>
      <c r="C50" s="36">
        <v>90443800</v>
      </c>
      <c r="D50" s="36" t="s">
        <v>277</v>
      </c>
      <c r="E50" s="12" t="s">
        <v>63</v>
      </c>
      <c r="F50" s="12">
        <v>900</v>
      </c>
      <c r="G50" s="12">
        <v>10</v>
      </c>
      <c r="H50" s="12">
        <v>50</v>
      </c>
      <c r="I50" s="12"/>
      <c r="J50" s="12"/>
      <c r="K50" s="12"/>
      <c r="L50" s="12">
        <v>3000</v>
      </c>
      <c r="M50" s="12">
        <v>2000</v>
      </c>
      <c r="N50" s="12">
        <v>2000</v>
      </c>
      <c r="O50" s="12">
        <v>2000</v>
      </c>
      <c r="P50" s="12">
        <v>3000</v>
      </c>
      <c r="Q50" s="12"/>
      <c r="R50" s="13"/>
      <c r="S50" s="12">
        <f t="shared" si="6"/>
        <v>12000</v>
      </c>
      <c r="T50" s="12">
        <f t="shared" si="7"/>
        <v>240</v>
      </c>
      <c r="U50" s="57"/>
      <c r="V50" s="15">
        <v>0.06</v>
      </c>
      <c r="W50" s="15">
        <f t="shared" si="8"/>
        <v>14.399999999999999</v>
      </c>
    </row>
    <row r="51" spans="1:25" x14ac:dyDescent="0.2">
      <c r="A51" s="11" t="s">
        <v>53</v>
      </c>
      <c r="B51" s="11" t="s">
        <v>54</v>
      </c>
      <c r="C51" s="11" t="s">
        <v>53</v>
      </c>
      <c r="D51" s="11" t="s">
        <v>275</v>
      </c>
      <c r="E51" s="12">
        <v>25</v>
      </c>
      <c r="F51" s="12">
        <v>1220</v>
      </c>
      <c r="G51" s="12">
        <v>10</v>
      </c>
      <c r="H51" s="12">
        <v>50</v>
      </c>
      <c r="I51" s="12"/>
      <c r="J51" s="12">
        <v>300</v>
      </c>
      <c r="K51" s="12"/>
      <c r="L51" s="12">
        <v>500</v>
      </c>
      <c r="M51" s="12"/>
      <c r="N51" s="12">
        <v>300</v>
      </c>
      <c r="O51" s="12"/>
      <c r="P51" s="12"/>
      <c r="Q51" s="12"/>
      <c r="R51" s="13"/>
      <c r="S51" s="12">
        <f t="shared" si="6"/>
        <v>1100</v>
      </c>
      <c r="T51" s="12">
        <f t="shared" si="7"/>
        <v>22</v>
      </c>
      <c r="U51" s="57"/>
      <c r="V51" s="15">
        <v>0.08</v>
      </c>
      <c r="W51" s="15">
        <f t="shared" si="8"/>
        <v>1.76</v>
      </c>
    </row>
    <row r="52" spans="1:25" x14ac:dyDescent="0.2">
      <c r="A52" s="26" t="s">
        <v>194</v>
      </c>
      <c r="B52" s="26" t="s">
        <v>54</v>
      </c>
      <c r="C52" s="26">
        <v>90444000</v>
      </c>
      <c r="D52" s="36" t="s">
        <v>277</v>
      </c>
      <c r="E52" s="12" t="s">
        <v>63</v>
      </c>
      <c r="F52" s="12">
        <v>1200</v>
      </c>
      <c r="G52" s="12">
        <v>10</v>
      </c>
      <c r="H52" s="12">
        <v>50</v>
      </c>
      <c r="I52" s="12"/>
      <c r="J52" s="12">
        <v>1000</v>
      </c>
      <c r="K52" s="12"/>
      <c r="L52" s="12">
        <v>1000</v>
      </c>
      <c r="M52" s="12"/>
      <c r="N52" s="12">
        <v>300</v>
      </c>
      <c r="O52" s="12"/>
      <c r="P52" s="12"/>
      <c r="Q52" s="12"/>
      <c r="R52" s="13"/>
      <c r="S52" s="12">
        <f t="shared" si="6"/>
        <v>2300</v>
      </c>
      <c r="T52" s="12">
        <f t="shared" si="7"/>
        <v>46</v>
      </c>
      <c r="U52" s="57"/>
      <c r="V52" s="15">
        <v>0.08</v>
      </c>
      <c r="W52" s="15">
        <f t="shared" si="8"/>
        <v>3.68</v>
      </c>
    </row>
    <row r="53" spans="1:25" x14ac:dyDescent="0.2">
      <c r="A53" s="11" t="s">
        <v>230</v>
      </c>
      <c r="B53" s="11" t="s">
        <v>231</v>
      </c>
      <c r="C53" s="11" t="s">
        <v>230</v>
      </c>
      <c r="D53" s="11" t="s">
        <v>275</v>
      </c>
      <c r="E53" s="12">
        <v>25</v>
      </c>
      <c r="F53" s="12">
        <v>1500</v>
      </c>
      <c r="G53" s="12">
        <v>10</v>
      </c>
      <c r="H53" s="12">
        <v>50</v>
      </c>
      <c r="I53" s="12"/>
      <c r="J53" s="12">
        <v>100</v>
      </c>
      <c r="K53" s="12"/>
      <c r="L53" s="12"/>
      <c r="M53" s="12"/>
      <c r="N53" s="12"/>
      <c r="O53" s="12"/>
      <c r="P53" s="12"/>
      <c r="Q53" s="12"/>
      <c r="R53" s="13"/>
      <c r="S53" s="12">
        <f t="shared" si="6"/>
        <v>100</v>
      </c>
      <c r="T53" s="12">
        <f t="shared" si="7"/>
        <v>2</v>
      </c>
      <c r="U53" s="57"/>
      <c r="V53" s="15">
        <v>0.11</v>
      </c>
      <c r="W53" s="15">
        <f t="shared" si="8"/>
        <v>0.22</v>
      </c>
    </row>
    <row r="54" spans="1:25" x14ac:dyDescent="0.2">
      <c r="A54" s="11" t="s">
        <v>254</v>
      </c>
      <c r="B54" s="11" t="s">
        <v>255</v>
      </c>
      <c r="C54" s="11" t="s">
        <v>254</v>
      </c>
      <c r="D54" s="11" t="s">
        <v>275</v>
      </c>
      <c r="E54" s="12">
        <v>25</v>
      </c>
      <c r="F54" s="12">
        <v>1650</v>
      </c>
      <c r="G54" s="12">
        <v>10</v>
      </c>
      <c r="H54" s="12">
        <v>50</v>
      </c>
      <c r="I54" s="12"/>
      <c r="J54" s="12"/>
      <c r="K54" s="12"/>
      <c r="L54" s="12"/>
      <c r="M54" s="12"/>
      <c r="N54" s="12"/>
      <c r="O54" s="12"/>
      <c r="P54" s="12"/>
      <c r="Q54" s="12"/>
      <c r="R54" s="13"/>
      <c r="S54" s="12">
        <f t="shared" si="6"/>
        <v>0</v>
      </c>
      <c r="T54" s="12">
        <f t="shared" si="7"/>
        <v>0</v>
      </c>
      <c r="U54" s="57"/>
      <c r="V54" s="15">
        <v>0.12</v>
      </c>
      <c r="W54" s="15">
        <f t="shared" si="8"/>
        <v>0</v>
      </c>
    </row>
    <row r="55" spans="1:25" x14ac:dyDescent="0.2">
      <c r="A55" s="11" t="s">
        <v>193</v>
      </c>
      <c r="B55" s="11" t="s">
        <v>175</v>
      </c>
      <c r="C55" s="11" t="s">
        <v>193</v>
      </c>
      <c r="D55" s="11" t="s">
        <v>275</v>
      </c>
      <c r="E55" s="12">
        <v>25</v>
      </c>
      <c r="F55" s="12">
        <v>1800</v>
      </c>
      <c r="G55" s="12">
        <v>10</v>
      </c>
      <c r="H55" s="12">
        <v>50</v>
      </c>
      <c r="I55" s="12"/>
      <c r="J55" s="12"/>
      <c r="K55" s="12"/>
      <c r="L55" s="12"/>
      <c r="M55" s="12"/>
      <c r="N55" s="12"/>
      <c r="O55" s="12"/>
      <c r="P55" s="12"/>
      <c r="Q55" s="12"/>
      <c r="R55" s="13"/>
      <c r="S55" s="12">
        <f t="shared" si="6"/>
        <v>0</v>
      </c>
      <c r="T55" s="12">
        <f t="shared" si="7"/>
        <v>0</v>
      </c>
      <c r="U55" s="57"/>
      <c r="V55" s="15">
        <v>0.12</v>
      </c>
      <c r="W55" s="15">
        <f t="shared" si="8"/>
        <v>0</v>
      </c>
    </row>
    <row r="56" spans="1:25" x14ac:dyDescent="0.2">
      <c r="A56" s="36" t="s">
        <v>174</v>
      </c>
      <c r="B56" s="36" t="s">
        <v>175</v>
      </c>
      <c r="C56" s="36">
        <v>90443900</v>
      </c>
      <c r="D56" s="36" t="s">
        <v>277</v>
      </c>
      <c r="E56" s="12" t="s">
        <v>63</v>
      </c>
      <c r="F56" s="12">
        <v>1800</v>
      </c>
      <c r="G56" s="12">
        <v>10</v>
      </c>
      <c r="H56" s="12">
        <v>50</v>
      </c>
      <c r="I56" s="12"/>
      <c r="J56" s="12"/>
      <c r="K56" s="12"/>
      <c r="L56" s="12"/>
      <c r="M56" s="12"/>
      <c r="N56" s="12"/>
      <c r="O56" s="12"/>
      <c r="P56" s="12"/>
      <c r="Q56" s="12"/>
      <c r="R56" s="13"/>
      <c r="S56" s="12">
        <f t="shared" si="6"/>
        <v>0</v>
      </c>
      <c r="T56" s="12">
        <f t="shared" si="7"/>
        <v>0</v>
      </c>
      <c r="U56" s="57"/>
      <c r="V56" s="15">
        <v>0.12</v>
      </c>
      <c r="W56" s="15">
        <f>$T56*$V56</f>
        <v>0</v>
      </c>
    </row>
    <row r="57" spans="1:25" x14ac:dyDescent="0.2">
      <c r="A57" s="36" t="s">
        <v>293</v>
      </c>
      <c r="B57" s="36" t="s">
        <v>294</v>
      </c>
      <c r="C57" s="36">
        <v>90443000</v>
      </c>
      <c r="D57" s="36" t="s">
        <v>277</v>
      </c>
      <c r="E57" s="12" t="s">
        <v>63</v>
      </c>
      <c r="F57" s="12">
        <v>2100</v>
      </c>
      <c r="G57" s="12">
        <v>10</v>
      </c>
      <c r="H57" s="12">
        <v>50</v>
      </c>
      <c r="I57" s="12"/>
      <c r="J57" s="12">
        <v>200</v>
      </c>
      <c r="K57" s="12"/>
      <c r="L57" s="12"/>
      <c r="M57" s="12"/>
      <c r="N57" s="12"/>
      <c r="O57" s="12"/>
      <c r="P57" s="12"/>
      <c r="Q57" s="12"/>
      <c r="R57" s="13"/>
      <c r="S57" s="12">
        <f t="shared" si="6"/>
        <v>200</v>
      </c>
      <c r="T57" s="12">
        <f t="shared" si="7"/>
        <v>4</v>
      </c>
      <c r="U57" s="57"/>
      <c r="V57" s="15">
        <v>0.09</v>
      </c>
      <c r="W57" s="15">
        <f t="shared" si="8"/>
        <v>0.36</v>
      </c>
    </row>
    <row r="58" spans="1:25" x14ac:dyDescent="0.2">
      <c r="A58" s="8" t="s">
        <v>70</v>
      </c>
      <c r="B58" s="8"/>
      <c r="C58" s="8"/>
      <c r="D58" s="8"/>
      <c r="E58" s="8"/>
      <c r="F58" s="36"/>
      <c r="G58" s="20"/>
      <c r="H58" s="20"/>
      <c r="I58" s="12"/>
      <c r="J58" s="12"/>
      <c r="K58" s="12"/>
      <c r="L58" s="12"/>
      <c r="M58" s="12"/>
      <c r="N58" s="12"/>
      <c r="O58" s="12"/>
      <c r="P58" s="12"/>
      <c r="Q58" s="12"/>
      <c r="R58" s="20"/>
      <c r="S58" s="12"/>
      <c r="T58" s="12"/>
      <c r="U58" s="57"/>
      <c r="V58" s="12"/>
      <c r="W58" s="15"/>
    </row>
    <row r="59" spans="1:25" x14ac:dyDescent="0.2">
      <c r="A59" s="11" t="s">
        <v>295</v>
      </c>
      <c r="B59" s="11" t="s">
        <v>296</v>
      </c>
      <c r="C59" s="11" t="s">
        <v>295</v>
      </c>
      <c r="D59" s="11" t="s">
        <v>275</v>
      </c>
      <c r="E59" s="12">
        <v>32</v>
      </c>
      <c r="F59" s="12">
        <v>100</v>
      </c>
      <c r="G59" s="12">
        <v>10</v>
      </c>
      <c r="H59" s="12">
        <v>300</v>
      </c>
      <c r="I59" s="12"/>
      <c r="J59" s="12"/>
      <c r="K59" s="12"/>
      <c r="L59" s="12"/>
      <c r="M59" s="12">
        <v>300</v>
      </c>
      <c r="N59" s="12"/>
      <c r="O59" s="12"/>
      <c r="P59" s="12"/>
      <c r="Q59" s="12"/>
      <c r="R59" s="13"/>
      <c r="S59" s="12">
        <f t="shared" ref="S59:S73" si="9">SUM(I59:R59)</f>
        <v>300</v>
      </c>
      <c r="T59" s="12">
        <f t="shared" ref="T59:T73" si="10">$S59/$H59</f>
        <v>1</v>
      </c>
      <c r="U59" s="57"/>
      <c r="V59" s="15">
        <v>0.09</v>
      </c>
      <c r="W59" s="15">
        <f t="shared" ref="W59:W73" si="11">$T59*$V59</f>
        <v>0.09</v>
      </c>
      <c r="X59" s="43">
        <f>SUM(W59:W73)</f>
        <v>10.620000000000001</v>
      </c>
      <c r="Y59" s="3">
        <f>X59*100/$X$144</f>
        <v>8.3734132303082855</v>
      </c>
    </row>
    <row r="60" spans="1:25" x14ac:dyDescent="0.2">
      <c r="A60" s="11" t="s">
        <v>71</v>
      </c>
      <c r="B60" s="11" t="s">
        <v>72</v>
      </c>
      <c r="C60" s="11" t="s">
        <v>71</v>
      </c>
      <c r="D60" s="11" t="s">
        <v>275</v>
      </c>
      <c r="E60" s="12">
        <v>32</v>
      </c>
      <c r="F60" s="12">
        <v>150</v>
      </c>
      <c r="G60" s="12">
        <v>10</v>
      </c>
      <c r="H60" s="12">
        <v>300</v>
      </c>
      <c r="I60" s="12"/>
      <c r="J60" s="12"/>
      <c r="K60" s="12"/>
      <c r="L60" s="12"/>
      <c r="M60" s="12"/>
      <c r="N60" s="12"/>
      <c r="O60" s="12"/>
      <c r="P60" s="12"/>
      <c r="Q60" s="12"/>
      <c r="R60" s="13"/>
      <c r="S60" s="12">
        <f t="shared" si="9"/>
        <v>0</v>
      </c>
      <c r="T60" s="12">
        <f t="shared" si="10"/>
        <v>0</v>
      </c>
      <c r="U60" s="57"/>
      <c r="V60" s="15">
        <v>0.09</v>
      </c>
      <c r="W60" s="15">
        <f t="shared" si="11"/>
        <v>0</v>
      </c>
    </row>
    <row r="61" spans="1:25" x14ac:dyDescent="0.2">
      <c r="A61" s="36" t="s">
        <v>256</v>
      </c>
      <c r="B61" s="36" t="s">
        <v>72</v>
      </c>
      <c r="C61" s="36">
        <v>90446200</v>
      </c>
      <c r="D61" s="36" t="s">
        <v>277</v>
      </c>
      <c r="E61" s="12">
        <v>32</v>
      </c>
      <c r="F61" s="12">
        <v>150</v>
      </c>
      <c r="G61" s="12">
        <v>10</v>
      </c>
      <c r="H61" s="12">
        <v>300</v>
      </c>
      <c r="I61" s="12"/>
      <c r="J61" s="12">
        <v>300</v>
      </c>
      <c r="K61" s="12"/>
      <c r="L61" s="12">
        <v>300</v>
      </c>
      <c r="M61" s="12">
        <v>300</v>
      </c>
      <c r="N61" s="12">
        <v>300</v>
      </c>
      <c r="O61" s="12"/>
      <c r="P61" s="12"/>
      <c r="Q61" s="12"/>
      <c r="R61" s="13"/>
      <c r="S61" s="12">
        <f t="shared" si="9"/>
        <v>1200</v>
      </c>
      <c r="T61" s="12">
        <f t="shared" si="10"/>
        <v>4</v>
      </c>
      <c r="U61" s="57"/>
      <c r="V61" s="15">
        <v>0.09</v>
      </c>
      <c r="W61" s="15">
        <f t="shared" si="11"/>
        <v>0.36</v>
      </c>
    </row>
    <row r="62" spans="1:25" x14ac:dyDescent="0.2">
      <c r="A62" s="11" t="s">
        <v>200</v>
      </c>
      <c r="B62" s="11" t="s">
        <v>201</v>
      </c>
      <c r="C62" s="11" t="s">
        <v>200</v>
      </c>
      <c r="D62" s="11" t="s">
        <v>275</v>
      </c>
      <c r="E62" s="12">
        <v>32</v>
      </c>
      <c r="F62" s="12">
        <v>200</v>
      </c>
      <c r="G62" s="12">
        <v>10</v>
      </c>
      <c r="H62" s="12">
        <v>300</v>
      </c>
      <c r="I62" s="12"/>
      <c r="J62" s="12"/>
      <c r="K62" s="12"/>
      <c r="L62" s="12"/>
      <c r="M62" s="12"/>
      <c r="N62" s="12"/>
      <c r="O62" s="12"/>
      <c r="P62" s="12">
        <v>300</v>
      </c>
      <c r="Q62" s="12"/>
      <c r="R62" s="13"/>
      <c r="S62" s="12">
        <f t="shared" si="9"/>
        <v>300</v>
      </c>
      <c r="T62" s="12">
        <f t="shared" si="10"/>
        <v>1</v>
      </c>
      <c r="U62" s="57"/>
      <c r="V62" s="15">
        <v>0.09</v>
      </c>
      <c r="W62" s="15">
        <f t="shared" si="11"/>
        <v>0.09</v>
      </c>
    </row>
    <row r="63" spans="1:25" x14ac:dyDescent="0.2">
      <c r="A63" s="11" t="s">
        <v>73</v>
      </c>
      <c r="B63" s="11" t="s">
        <v>74</v>
      </c>
      <c r="C63" s="11" t="s">
        <v>73</v>
      </c>
      <c r="D63" s="11" t="s">
        <v>275</v>
      </c>
      <c r="E63" s="12">
        <v>32</v>
      </c>
      <c r="F63" s="12">
        <v>300</v>
      </c>
      <c r="G63" s="12">
        <v>10</v>
      </c>
      <c r="H63" s="12">
        <v>150</v>
      </c>
      <c r="I63" s="12"/>
      <c r="J63" s="12"/>
      <c r="K63" s="12"/>
      <c r="L63" s="12"/>
      <c r="M63" s="12">
        <v>150</v>
      </c>
      <c r="N63" s="12">
        <v>300</v>
      </c>
      <c r="O63" s="12">
        <v>150</v>
      </c>
      <c r="P63" s="12"/>
      <c r="Q63" s="12"/>
      <c r="R63" s="13"/>
      <c r="S63" s="12">
        <f t="shared" si="9"/>
        <v>600</v>
      </c>
      <c r="T63" s="12">
        <f t="shared" si="10"/>
        <v>4</v>
      </c>
      <c r="U63" s="57"/>
      <c r="V63" s="15">
        <v>0.09</v>
      </c>
      <c r="W63" s="15">
        <f t="shared" si="11"/>
        <v>0.36</v>
      </c>
    </row>
    <row r="64" spans="1:25" x14ac:dyDescent="0.2">
      <c r="A64" s="36" t="s">
        <v>232</v>
      </c>
      <c r="B64" s="36" t="s">
        <v>74</v>
      </c>
      <c r="C64" s="36">
        <v>90446300</v>
      </c>
      <c r="D64" s="36" t="s">
        <v>277</v>
      </c>
      <c r="E64" s="12" t="s">
        <v>180</v>
      </c>
      <c r="F64" s="12">
        <v>300</v>
      </c>
      <c r="G64" s="12">
        <v>10</v>
      </c>
      <c r="H64" s="12">
        <v>150</v>
      </c>
      <c r="I64" s="12"/>
      <c r="J64" s="12">
        <v>450</v>
      </c>
      <c r="K64" s="12"/>
      <c r="L64" s="12">
        <v>450</v>
      </c>
      <c r="M64" s="12">
        <v>450</v>
      </c>
      <c r="N64" s="12">
        <v>300</v>
      </c>
      <c r="O64" s="12"/>
      <c r="P64" s="12"/>
      <c r="Q64" s="12"/>
      <c r="R64" s="13"/>
      <c r="S64" s="12">
        <f t="shared" si="9"/>
        <v>1650</v>
      </c>
      <c r="T64" s="12">
        <f t="shared" si="10"/>
        <v>11</v>
      </c>
      <c r="U64" s="57"/>
      <c r="V64" s="15">
        <v>0.09</v>
      </c>
      <c r="W64" s="15">
        <f t="shared" si="11"/>
        <v>0.99</v>
      </c>
    </row>
    <row r="65" spans="1:25" x14ac:dyDescent="0.2">
      <c r="A65" s="11" t="s">
        <v>75</v>
      </c>
      <c r="B65" s="11" t="s">
        <v>76</v>
      </c>
      <c r="C65" s="11" t="s">
        <v>75</v>
      </c>
      <c r="D65" s="11" t="s">
        <v>275</v>
      </c>
      <c r="E65" s="12">
        <v>32</v>
      </c>
      <c r="F65" s="12">
        <v>450</v>
      </c>
      <c r="G65" s="12">
        <v>10</v>
      </c>
      <c r="H65" s="12">
        <v>100</v>
      </c>
      <c r="I65" s="12"/>
      <c r="J65" s="12"/>
      <c r="K65" s="12"/>
      <c r="L65" s="12">
        <v>100</v>
      </c>
      <c r="M65" s="12">
        <v>100</v>
      </c>
      <c r="N65" s="12">
        <v>100</v>
      </c>
      <c r="O65" s="12">
        <v>100</v>
      </c>
      <c r="P65" s="12">
        <v>100</v>
      </c>
      <c r="Q65" s="12"/>
      <c r="R65" s="13"/>
      <c r="S65" s="12">
        <f t="shared" si="9"/>
        <v>500</v>
      </c>
      <c r="T65" s="12">
        <f t="shared" si="10"/>
        <v>5</v>
      </c>
      <c r="U65" s="57"/>
      <c r="V65" s="15">
        <v>0.09</v>
      </c>
      <c r="W65" s="15">
        <f t="shared" si="11"/>
        <v>0.44999999999999996</v>
      </c>
    </row>
    <row r="66" spans="1:25" x14ac:dyDescent="0.2">
      <c r="A66" s="36" t="s">
        <v>179</v>
      </c>
      <c r="B66" s="36" t="s">
        <v>76</v>
      </c>
      <c r="C66" s="36">
        <v>90446400</v>
      </c>
      <c r="D66" s="36" t="s">
        <v>277</v>
      </c>
      <c r="E66" s="12" t="s">
        <v>180</v>
      </c>
      <c r="F66" s="12">
        <v>450</v>
      </c>
      <c r="G66" s="12">
        <v>10</v>
      </c>
      <c r="H66" s="12">
        <v>100</v>
      </c>
      <c r="I66" s="12"/>
      <c r="J66" s="12">
        <v>200</v>
      </c>
      <c r="K66" s="12"/>
      <c r="L66" s="12">
        <v>300</v>
      </c>
      <c r="M66" s="12">
        <v>300</v>
      </c>
      <c r="N66" s="12">
        <v>300</v>
      </c>
      <c r="O66" s="12">
        <v>200</v>
      </c>
      <c r="P66" s="12">
        <v>300</v>
      </c>
      <c r="Q66" s="12"/>
      <c r="R66" s="13"/>
      <c r="S66" s="12">
        <f t="shared" si="9"/>
        <v>1600</v>
      </c>
      <c r="T66" s="12">
        <f t="shared" si="10"/>
        <v>16</v>
      </c>
      <c r="U66" s="57"/>
      <c r="V66" s="15">
        <v>0.09</v>
      </c>
      <c r="W66" s="15">
        <f t="shared" si="11"/>
        <v>1.44</v>
      </c>
    </row>
    <row r="67" spans="1:25" x14ac:dyDescent="0.2">
      <c r="A67" s="11" t="s">
        <v>156</v>
      </c>
      <c r="B67" s="11" t="s">
        <v>157</v>
      </c>
      <c r="C67" s="11" t="s">
        <v>156</v>
      </c>
      <c r="D67" s="11" t="s">
        <v>275</v>
      </c>
      <c r="E67" s="12">
        <v>32</v>
      </c>
      <c r="F67" s="12">
        <v>600</v>
      </c>
      <c r="G67" s="12">
        <v>10</v>
      </c>
      <c r="H67" s="12">
        <v>100</v>
      </c>
      <c r="I67" s="12"/>
      <c r="J67" s="12"/>
      <c r="K67" s="12"/>
      <c r="L67" s="12"/>
      <c r="M67" s="12"/>
      <c r="N67" s="12"/>
      <c r="O67" s="12"/>
      <c r="P67" s="12">
        <v>100</v>
      </c>
      <c r="Q67" s="12"/>
      <c r="R67" s="13"/>
      <c r="S67" s="12">
        <f t="shared" si="9"/>
        <v>100</v>
      </c>
      <c r="T67" s="12">
        <f t="shared" si="10"/>
        <v>1</v>
      </c>
      <c r="U67" s="57"/>
      <c r="V67" s="15">
        <v>0.12</v>
      </c>
      <c r="W67" s="15">
        <f t="shared" si="11"/>
        <v>0.12</v>
      </c>
    </row>
    <row r="68" spans="1:25" x14ac:dyDescent="0.2">
      <c r="A68" s="36" t="s">
        <v>181</v>
      </c>
      <c r="B68" s="36" t="s">
        <v>157</v>
      </c>
      <c r="C68" s="36">
        <v>90446600</v>
      </c>
      <c r="D68" s="36" t="s">
        <v>277</v>
      </c>
      <c r="E68" s="12" t="s">
        <v>180</v>
      </c>
      <c r="F68" s="12">
        <v>600</v>
      </c>
      <c r="G68" s="12">
        <v>10</v>
      </c>
      <c r="H68" s="12">
        <v>100</v>
      </c>
      <c r="I68" s="12"/>
      <c r="J68" s="12">
        <v>200</v>
      </c>
      <c r="K68" s="12"/>
      <c r="L68" s="12">
        <v>300</v>
      </c>
      <c r="M68" s="12">
        <v>300</v>
      </c>
      <c r="N68" s="12">
        <v>300</v>
      </c>
      <c r="O68" s="12">
        <v>200</v>
      </c>
      <c r="P68" s="12">
        <v>300</v>
      </c>
      <c r="Q68" s="12"/>
      <c r="R68" s="13"/>
      <c r="S68" s="12">
        <f t="shared" si="9"/>
        <v>1600</v>
      </c>
      <c r="T68" s="12">
        <f t="shared" si="10"/>
        <v>16</v>
      </c>
      <c r="U68" s="57"/>
      <c r="V68" s="15">
        <v>0.12</v>
      </c>
      <c r="W68" s="15">
        <f t="shared" si="11"/>
        <v>1.92</v>
      </c>
    </row>
    <row r="69" spans="1:25" x14ac:dyDescent="0.2">
      <c r="A69" s="11" t="s">
        <v>222</v>
      </c>
      <c r="B69" s="11" t="s">
        <v>223</v>
      </c>
      <c r="C69" s="11" t="s">
        <v>222</v>
      </c>
      <c r="D69" s="11" t="s">
        <v>275</v>
      </c>
      <c r="E69" s="12">
        <v>32</v>
      </c>
      <c r="F69" s="12">
        <v>750</v>
      </c>
      <c r="G69" s="12">
        <v>10</v>
      </c>
      <c r="H69" s="12">
        <v>60</v>
      </c>
      <c r="I69" s="12"/>
      <c r="J69" s="12"/>
      <c r="K69" s="12"/>
      <c r="L69" s="12"/>
      <c r="M69" s="12">
        <v>120</v>
      </c>
      <c r="N69" s="12"/>
      <c r="O69" s="12">
        <v>120</v>
      </c>
      <c r="P69" s="12">
        <v>120</v>
      </c>
      <c r="Q69" s="12"/>
      <c r="R69" s="13"/>
      <c r="S69" s="12">
        <f t="shared" si="9"/>
        <v>360</v>
      </c>
      <c r="T69" s="12">
        <f t="shared" si="10"/>
        <v>6</v>
      </c>
      <c r="U69" s="57"/>
      <c r="V69" s="15">
        <v>0.09</v>
      </c>
      <c r="W69" s="15">
        <f t="shared" si="11"/>
        <v>0.54</v>
      </c>
    </row>
    <row r="70" spans="1:25" x14ac:dyDescent="0.2">
      <c r="A70" s="11" t="s">
        <v>158</v>
      </c>
      <c r="B70" s="11" t="s">
        <v>159</v>
      </c>
      <c r="C70" s="11" t="s">
        <v>158</v>
      </c>
      <c r="D70" s="11" t="s">
        <v>275</v>
      </c>
      <c r="E70" s="12">
        <v>32</v>
      </c>
      <c r="F70" s="12">
        <v>900</v>
      </c>
      <c r="G70" s="12">
        <v>10</v>
      </c>
      <c r="H70" s="12">
        <v>50</v>
      </c>
      <c r="I70" s="12"/>
      <c r="J70" s="12">
        <v>100</v>
      </c>
      <c r="K70" s="12"/>
      <c r="L70" s="12">
        <v>100</v>
      </c>
      <c r="M70" s="12">
        <v>100</v>
      </c>
      <c r="N70" s="12">
        <v>100</v>
      </c>
      <c r="O70" s="12"/>
      <c r="P70" s="12"/>
      <c r="Q70" s="12"/>
      <c r="R70" s="13"/>
      <c r="S70" s="12">
        <f t="shared" si="9"/>
        <v>400</v>
      </c>
      <c r="T70" s="12">
        <f t="shared" si="10"/>
        <v>8</v>
      </c>
      <c r="U70" s="57"/>
      <c r="V70" s="15">
        <v>0.09</v>
      </c>
      <c r="W70" s="15">
        <f t="shared" si="11"/>
        <v>0.72</v>
      </c>
    </row>
    <row r="71" spans="1:25" x14ac:dyDescent="0.2">
      <c r="A71" s="36" t="s">
        <v>182</v>
      </c>
      <c r="B71" s="36" t="s">
        <v>159</v>
      </c>
      <c r="C71" s="36">
        <v>90446700</v>
      </c>
      <c r="D71" s="36" t="s">
        <v>277</v>
      </c>
      <c r="E71" s="12" t="s">
        <v>180</v>
      </c>
      <c r="F71" s="12">
        <v>900</v>
      </c>
      <c r="G71" s="12">
        <v>10</v>
      </c>
      <c r="H71" s="12">
        <v>50</v>
      </c>
      <c r="I71" s="12"/>
      <c r="J71" s="12">
        <v>300</v>
      </c>
      <c r="K71" s="12"/>
      <c r="L71" s="12">
        <v>200</v>
      </c>
      <c r="M71" s="12">
        <v>200</v>
      </c>
      <c r="N71" s="12">
        <v>200</v>
      </c>
      <c r="O71" s="12"/>
      <c r="P71" s="12">
        <v>200</v>
      </c>
      <c r="Q71" s="12"/>
      <c r="R71" s="13"/>
      <c r="S71" s="12">
        <f t="shared" si="9"/>
        <v>1100</v>
      </c>
      <c r="T71" s="12">
        <f t="shared" si="10"/>
        <v>22</v>
      </c>
      <c r="U71" s="57"/>
      <c r="V71" s="15">
        <v>0.09</v>
      </c>
      <c r="W71" s="15">
        <f t="shared" si="11"/>
        <v>1.98</v>
      </c>
    </row>
    <row r="72" spans="1:25" x14ac:dyDescent="0.2">
      <c r="A72" s="11" t="s">
        <v>233</v>
      </c>
      <c r="B72" s="11" t="s">
        <v>234</v>
      </c>
      <c r="C72" s="11" t="s">
        <v>233</v>
      </c>
      <c r="D72" s="11" t="s">
        <v>275</v>
      </c>
      <c r="E72" s="12">
        <v>32</v>
      </c>
      <c r="F72" s="12">
        <v>1200</v>
      </c>
      <c r="G72" s="12">
        <v>10</v>
      </c>
      <c r="H72" s="12">
        <v>50</v>
      </c>
      <c r="I72" s="12"/>
      <c r="J72" s="12">
        <v>100</v>
      </c>
      <c r="K72" s="12"/>
      <c r="L72" s="12"/>
      <c r="M72" s="12"/>
      <c r="N72" s="12">
        <v>100</v>
      </c>
      <c r="O72" s="12"/>
      <c r="P72" s="12"/>
      <c r="Q72" s="12"/>
      <c r="R72" s="13"/>
      <c r="S72" s="12">
        <f t="shared" si="9"/>
        <v>200</v>
      </c>
      <c r="T72" s="12">
        <f t="shared" si="10"/>
        <v>4</v>
      </c>
      <c r="U72" s="57"/>
      <c r="V72" s="15">
        <v>0.12</v>
      </c>
      <c r="W72" s="15">
        <f t="shared" si="11"/>
        <v>0.48</v>
      </c>
    </row>
    <row r="73" spans="1:25" x14ac:dyDescent="0.2">
      <c r="A73" s="36" t="s">
        <v>236</v>
      </c>
      <c r="B73" s="36" t="s">
        <v>237</v>
      </c>
      <c r="C73" s="36">
        <v>90446800</v>
      </c>
      <c r="D73" s="36" t="s">
        <v>277</v>
      </c>
      <c r="E73" s="12" t="s">
        <v>180</v>
      </c>
      <c r="F73" s="12">
        <v>1800</v>
      </c>
      <c r="G73" s="12">
        <v>10</v>
      </c>
      <c r="H73" s="12">
        <v>25</v>
      </c>
      <c r="I73" s="12"/>
      <c r="J73" s="12">
        <v>50</v>
      </c>
      <c r="K73" s="12"/>
      <c r="L73" s="12"/>
      <c r="M73" s="12">
        <v>50</v>
      </c>
      <c r="N73" s="12">
        <v>50</v>
      </c>
      <c r="O73" s="12"/>
      <c r="P73" s="12"/>
      <c r="Q73" s="12"/>
      <c r="R73" s="13"/>
      <c r="S73" s="12">
        <f t="shared" si="9"/>
        <v>150</v>
      </c>
      <c r="T73" s="12">
        <f t="shared" si="10"/>
        <v>6</v>
      </c>
      <c r="U73" s="57"/>
      <c r="V73" s="15">
        <v>0.18</v>
      </c>
      <c r="W73" s="15">
        <f t="shared" si="11"/>
        <v>1.08</v>
      </c>
      <c r="X73" s="43"/>
    </row>
    <row r="74" spans="1:25" x14ac:dyDescent="0.2">
      <c r="A74" s="8" t="s">
        <v>77</v>
      </c>
      <c r="B74" s="8"/>
      <c r="C74" s="8"/>
      <c r="D74" s="8"/>
      <c r="E74" s="8"/>
      <c r="F74" s="36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8"/>
      <c r="S74" s="12"/>
      <c r="T74" s="12"/>
      <c r="U74" s="57"/>
      <c r="V74" s="12"/>
      <c r="W74" s="15"/>
    </row>
    <row r="75" spans="1:25" x14ac:dyDescent="0.2">
      <c r="A75" s="11" t="s">
        <v>297</v>
      </c>
      <c r="B75" s="11" t="s">
        <v>298</v>
      </c>
      <c r="C75" s="11" t="s">
        <v>297</v>
      </c>
      <c r="D75" s="11" t="s">
        <v>275</v>
      </c>
      <c r="E75" s="12">
        <v>40</v>
      </c>
      <c r="F75" s="12">
        <v>100</v>
      </c>
      <c r="G75" s="12">
        <v>10</v>
      </c>
      <c r="H75" s="12">
        <v>300</v>
      </c>
      <c r="I75" s="12"/>
      <c r="J75" s="12"/>
      <c r="K75" s="12"/>
      <c r="L75" s="12"/>
      <c r="M75" s="12"/>
      <c r="N75" s="12"/>
      <c r="O75" s="12"/>
      <c r="P75" s="12"/>
      <c r="Q75" s="12"/>
      <c r="R75" s="13"/>
      <c r="S75" s="12">
        <f t="shared" ref="S75:S90" si="12">SUM(I75:R75)</f>
        <v>0</v>
      </c>
      <c r="T75" s="12">
        <f t="shared" ref="T75:T90" si="13">$S75/$H75</f>
        <v>0</v>
      </c>
      <c r="U75" s="57"/>
      <c r="V75" s="15">
        <v>0.13</v>
      </c>
      <c r="W75" s="15">
        <f t="shared" ref="W75:W90" si="14">$T75*$V75</f>
        <v>0</v>
      </c>
      <c r="X75" s="43">
        <f>SUM(W75:W90)</f>
        <v>14.620000000000003</v>
      </c>
      <c r="Y75" s="3">
        <f>X75*100/$X$144</f>
        <v>11.527241188993141</v>
      </c>
    </row>
    <row r="76" spans="1:25" x14ac:dyDescent="0.2">
      <c r="A76" s="11" t="s">
        <v>78</v>
      </c>
      <c r="B76" s="11" t="s">
        <v>79</v>
      </c>
      <c r="C76" s="11" t="s">
        <v>78</v>
      </c>
      <c r="D76" s="11" t="s">
        <v>275</v>
      </c>
      <c r="E76" s="12">
        <v>40</v>
      </c>
      <c r="F76" s="12">
        <v>150</v>
      </c>
      <c r="G76" s="12">
        <v>10</v>
      </c>
      <c r="H76" s="12">
        <v>300</v>
      </c>
      <c r="I76" s="12"/>
      <c r="J76" s="12">
        <v>300</v>
      </c>
      <c r="K76" s="12"/>
      <c r="L76" s="12">
        <v>300</v>
      </c>
      <c r="M76" s="12">
        <v>300</v>
      </c>
      <c r="N76" s="12">
        <v>300</v>
      </c>
      <c r="O76" s="12"/>
      <c r="P76" s="12"/>
      <c r="Q76" s="12"/>
      <c r="R76" s="13"/>
      <c r="S76" s="12">
        <f t="shared" si="12"/>
        <v>1200</v>
      </c>
      <c r="T76" s="12">
        <f t="shared" si="13"/>
        <v>4</v>
      </c>
      <c r="U76" s="57"/>
      <c r="V76" s="15">
        <v>0.13</v>
      </c>
      <c r="W76" s="15">
        <f t="shared" si="14"/>
        <v>0.52</v>
      </c>
    </row>
    <row r="77" spans="1:25" x14ac:dyDescent="0.2">
      <c r="A77" s="36" t="s">
        <v>240</v>
      </c>
      <c r="B77" s="36" t="s">
        <v>79</v>
      </c>
      <c r="C77" s="31" t="s">
        <v>241</v>
      </c>
      <c r="D77" s="36" t="s">
        <v>277</v>
      </c>
      <c r="E77" s="12">
        <v>40</v>
      </c>
      <c r="F77" s="12">
        <v>150</v>
      </c>
      <c r="G77" s="12">
        <v>10</v>
      </c>
      <c r="H77" s="12">
        <v>300</v>
      </c>
      <c r="I77" s="12"/>
      <c r="J77" s="12">
        <v>600</v>
      </c>
      <c r="K77" s="12"/>
      <c r="L77" s="12">
        <v>300</v>
      </c>
      <c r="M77" s="12">
        <v>300</v>
      </c>
      <c r="N77" s="12">
        <v>300</v>
      </c>
      <c r="O77" s="12"/>
      <c r="P77" s="12"/>
      <c r="Q77" s="12"/>
      <c r="R77" s="13"/>
      <c r="S77" s="12">
        <f t="shared" si="12"/>
        <v>1500</v>
      </c>
      <c r="T77" s="12">
        <f t="shared" si="13"/>
        <v>5</v>
      </c>
      <c r="U77" s="57"/>
      <c r="V77" s="15">
        <v>0.13</v>
      </c>
      <c r="W77" s="15">
        <f t="shared" si="14"/>
        <v>0.65</v>
      </c>
    </row>
    <row r="78" spans="1:25" x14ac:dyDescent="0.2">
      <c r="A78" s="11" t="s">
        <v>80</v>
      </c>
      <c r="B78" s="11" t="s">
        <v>81</v>
      </c>
      <c r="C78" s="11" t="s">
        <v>80</v>
      </c>
      <c r="D78" s="11" t="s">
        <v>275</v>
      </c>
      <c r="E78" s="12">
        <v>40</v>
      </c>
      <c r="F78" s="12">
        <v>200</v>
      </c>
      <c r="G78" s="12">
        <v>10</v>
      </c>
      <c r="H78" s="12">
        <v>150</v>
      </c>
      <c r="I78" s="12"/>
      <c r="J78" s="12"/>
      <c r="K78" s="12"/>
      <c r="L78" s="12"/>
      <c r="M78" s="12"/>
      <c r="N78" s="12"/>
      <c r="O78" s="12"/>
      <c r="P78" s="12"/>
      <c r="Q78" s="12"/>
      <c r="R78" s="13"/>
      <c r="S78" s="12">
        <f t="shared" si="12"/>
        <v>0</v>
      </c>
      <c r="T78" s="12">
        <f t="shared" si="13"/>
        <v>0</v>
      </c>
      <c r="U78" s="57"/>
      <c r="V78" s="15">
        <v>0.13</v>
      </c>
      <c r="W78" s="15">
        <f t="shared" si="14"/>
        <v>0</v>
      </c>
    </row>
    <row r="79" spans="1:25" x14ac:dyDescent="0.2">
      <c r="A79" s="11" t="s">
        <v>82</v>
      </c>
      <c r="B79" s="11" t="s">
        <v>83</v>
      </c>
      <c r="C79" s="11" t="s">
        <v>82</v>
      </c>
      <c r="D79" s="11" t="s">
        <v>275</v>
      </c>
      <c r="E79" s="12">
        <v>40</v>
      </c>
      <c r="F79" s="12">
        <v>300</v>
      </c>
      <c r="G79" s="12">
        <v>10</v>
      </c>
      <c r="H79" s="12">
        <v>150</v>
      </c>
      <c r="I79" s="12"/>
      <c r="J79" s="12"/>
      <c r="K79" s="12"/>
      <c r="L79" s="12">
        <v>300</v>
      </c>
      <c r="M79" s="12">
        <v>150</v>
      </c>
      <c r="N79" s="12">
        <v>150</v>
      </c>
      <c r="O79" s="12">
        <v>150</v>
      </c>
      <c r="P79" s="12">
        <v>150</v>
      </c>
      <c r="Q79" s="12"/>
      <c r="R79" s="13"/>
      <c r="S79" s="12">
        <f t="shared" si="12"/>
        <v>900</v>
      </c>
      <c r="T79" s="12">
        <f t="shared" si="13"/>
        <v>6</v>
      </c>
      <c r="U79" s="57"/>
      <c r="V79" s="15">
        <v>0.13</v>
      </c>
      <c r="W79" s="15">
        <f t="shared" si="14"/>
        <v>0.78</v>
      </c>
    </row>
    <row r="80" spans="1:25" x14ac:dyDescent="0.2">
      <c r="A80" s="36" t="s">
        <v>183</v>
      </c>
      <c r="B80" s="36" t="s">
        <v>83</v>
      </c>
      <c r="C80" s="36">
        <v>90447300</v>
      </c>
      <c r="D80" s="36" t="s">
        <v>277</v>
      </c>
      <c r="E80" s="12" t="s">
        <v>89</v>
      </c>
      <c r="F80" s="12">
        <v>300</v>
      </c>
      <c r="G80" s="12">
        <v>10</v>
      </c>
      <c r="H80" s="12">
        <v>150</v>
      </c>
      <c r="I80" s="12"/>
      <c r="J80" s="12"/>
      <c r="K80" s="12"/>
      <c r="L80" s="12">
        <v>600</v>
      </c>
      <c r="M80" s="12">
        <v>600</v>
      </c>
      <c r="N80" s="12">
        <v>600</v>
      </c>
      <c r="O80" s="12">
        <v>300</v>
      </c>
      <c r="P80" s="12">
        <v>150</v>
      </c>
      <c r="Q80" s="12"/>
      <c r="R80" s="13"/>
      <c r="S80" s="12">
        <f t="shared" si="12"/>
        <v>2250</v>
      </c>
      <c r="T80" s="12">
        <f t="shared" si="13"/>
        <v>15</v>
      </c>
      <c r="U80" s="57"/>
      <c r="V80" s="15">
        <v>0.13</v>
      </c>
      <c r="W80" s="15">
        <f t="shared" si="14"/>
        <v>1.9500000000000002</v>
      </c>
    </row>
    <row r="81" spans="1:25" x14ac:dyDescent="0.2">
      <c r="A81" s="11" t="s">
        <v>84</v>
      </c>
      <c r="B81" s="11" t="s">
        <v>85</v>
      </c>
      <c r="C81" s="11" t="s">
        <v>84</v>
      </c>
      <c r="D81" s="11" t="s">
        <v>275</v>
      </c>
      <c r="E81" s="12">
        <v>40</v>
      </c>
      <c r="F81" s="12">
        <v>450</v>
      </c>
      <c r="G81" s="12">
        <v>10</v>
      </c>
      <c r="H81" s="12">
        <v>100</v>
      </c>
      <c r="I81" s="12"/>
      <c r="J81" s="12"/>
      <c r="K81" s="12"/>
      <c r="L81" s="12">
        <v>200</v>
      </c>
      <c r="M81" s="12">
        <v>100</v>
      </c>
      <c r="N81" s="12">
        <v>100</v>
      </c>
      <c r="O81" s="12">
        <v>100</v>
      </c>
      <c r="P81" s="12">
        <v>100</v>
      </c>
      <c r="Q81" s="12"/>
      <c r="R81" s="13"/>
      <c r="S81" s="12">
        <f t="shared" si="12"/>
        <v>600</v>
      </c>
      <c r="T81" s="12">
        <f t="shared" si="13"/>
        <v>6</v>
      </c>
      <c r="U81" s="57"/>
      <c r="V81" s="15">
        <v>0.13</v>
      </c>
      <c r="W81" s="15">
        <f t="shared" si="14"/>
        <v>0.78</v>
      </c>
    </row>
    <row r="82" spans="1:25" x14ac:dyDescent="0.2">
      <c r="A82" s="36" t="s">
        <v>184</v>
      </c>
      <c r="B82" s="36" t="s">
        <v>85</v>
      </c>
      <c r="C82" s="36">
        <v>90447400</v>
      </c>
      <c r="D82" s="36" t="s">
        <v>277</v>
      </c>
      <c r="E82" s="12" t="s">
        <v>89</v>
      </c>
      <c r="F82" s="12">
        <v>450</v>
      </c>
      <c r="G82" s="12">
        <v>10</v>
      </c>
      <c r="H82" s="12">
        <v>100</v>
      </c>
      <c r="I82" s="12"/>
      <c r="J82" s="12">
        <v>600</v>
      </c>
      <c r="K82" s="12"/>
      <c r="L82" s="12">
        <v>400</v>
      </c>
      <c r="M82" s="12">
        <v>300</v>
      </c>
      <c r="N82" s="12">
        <v>300</v>
      </c>
      <c r="O82" s="12">
        <v>200</v>
      </c>
      <c r="P82" s="12">
        <v>200</v>
      </c>
      <c r="Q82" s="12"/>
      <c r="R82" s="13"/>
      <c r="S82" s="12">
        <f t="shared" si="12"/>
        <v>2000</v>
      </c>
      <c r="T82" s="12">
        <f t="shared" si="13"/>
        <v>20</v>
      </c>
      <c r="U82" s="57"/>
      <c r="V82" s="15">
        <v>0.13</v>
      </c>
      <c r="W82" s="15">
        <f t="shared" si="14"/>
        <v>2.6</v>
      </c>
    </row>
    <row r="83" spans="1:25" x14ac:dyDescent="0.2">
      <c r="A83" s="11" t="s">
        <v>86</v>
      </c>
      <c r="B83" s="11" t="s">
        <v>87</v>
      </c>
      <c r="C83" s="11" t="s">
        <v>86</v>
      </c>
      <c r="D83" s="11" t="s">
        <v>275</v>
      </c>
      <c r="E83" s="12">
        <v>40</v>
      </c>
      <c r="F83" s="12">
        <v>600</v>
      </c>
      <c r="G83" s="12">
        <v>10</v>
      </c>
      <c r="H83" s="12">
        <v>50</v>
      </c>
      <c r="I83" s="12"/>
      <c r="J83" s="12"/>
      <c r="K83" s="12"/>
      <c r="L83" s="12">
        <v>100</v>
      </c>
      <c r="M83" s="12"/>
      <c r="N83" s="12"/>
      <c r="O83" s="12"/>
      <c r="P83" s="12"/>
      <c r="Q83" s="12"/>
      <c r="R83" s="13"/>
      <c r="S83" s="12">
        <f t="shared" si="12"/>
        <v>100</v>
      </c>
      <c r="T83" s="12">
        <f t="shared" si="13"/>
        <v>2</v>
      </c>
      <c r="U83" s="57"/>
      <c r="V83" s="15">
        <v>0.09</v>
      </c>
      <c r="W83" s="15">
        <f t="shared" si="14"/>
        <v>0.18</v>
      </c>
    </row>
    <row r="84" spans="1:25" x14ac:dyDescent="0.2">
      <c r="A84" s="36" t="s">
        <v>88</v>
      </c>
      <c r="B84" s="36" t="s">
        <v>87</v>
      </c>
      <c r="C84" s="36">
        <v>90447600</v>
      </c>
      <c r="D84" s="36" t="s">
        <v>277</v>
      </c>
      <c r="E84" s="12" t="s">
        <v>89</v>
      </c>
      <c r="F84" s="12">
        <v>600</v>
      </c>
      <c r="G84" s="12">
        <v>10</v>
      </c>
      <c r="H84" s="12">
        <v>50</v>
      </c>
      <c r="I84" s="12"/>
      <c r="J84" s="12"/>
      <c r="K84" s="12"/>
      <c r="L84" s="12">
        <v>400</v>
      </c>
      <c r="M84" s="12">
        <v>300</v>
      </c>
      <c r="N84" s="12">
        <v>300</v>
      </c>
      <c r="O84" s="12"/>
      <c r="P84" s="12"/>
      <c r="Q84" s="12"/>
      <c r="R84" s="13"/>
      <c r="S84" s="12">
        <f t="shared" si="12"/>
        <v>1000</v>
      </c>
      <c r="T84" s="12">
        <f t="shared" si="13"/>
        <v>20</v>
      </c>
      <c r="U84" s="57"/>
      <c r="V84" s="15">
        <v>0.09</v>
      </c>
      <c r="W84" s="15">
        <f t="shared" si="14"/>
        <v>1.7999999999999998</v>
      </c>
    </row>
    <row r="85" spans="1:25" x14ac:dyDescent="0.2">
      <c r="A85" s="11" t="s">
        <v>90</v>
      </c>
      <c r="B85" s="11" t="s">
        <v>91</v>
      </c>
      <c r="C85" s="11" t="s">
        <v>90</v>
      </c>
      <c r="D85" s="11" t="s">
        <v>275</v>
      </c>
      <c r="E85" s="12">
        <v>40</v>
      </c>
      <c r="F85" s="12">
        <v>750</v>
      </c>
      <c r="G85" s="12">
        <v>10</v>
      </c>
      <c r="H85" s="12">
        <v>50</v>
      </c>
      <c r="I85" s="12"/>
      <c r="J85" s="12"/>
      <c r="K85" s="12"/>
      <c r="L85" s="12">
        <v>100</v>
      </c>
      <c r="M85" s="12"/>
      <c r="N85" s="12"/>
      <c r="O85" s="12"/>
      <c r="P85" s="12"/>
      <c r="Q85" s="12"/>
      <c r="R85" s="13"/>
      <c r="S85" s="12">
        <f t="shared" si="12"/>
        <v>100</v>
      </c>
      <c r="T85" s="12">
        <f t="shared" si="13"/>
        <v>2</v>
      </c>
      <c r="U85" s="57"/>
      <c r="V85" s="15">
        <v>0.13</v>
      </c>
      <c r="W85" s="15">
        <f t="shared" si="14"/>
        <v>0.26</v>
      </c>
    </row>
    <row r="86" spans="1:25" x14ac:dyDescent="0.2">
      <c r="A86" s="11" t="s">
        <v>92</v>
      </c>
      <c r="B86" s="11" t="s">
        <v>93</v>
      </c>
      <c r="C86" s="11" t="s">
        <v>92</v>
      </c>
      <c r="D86" s="11" t="s">
        <v>275</v>
      </c>
      <c r="E86" s="12">
        <v>40</v>
      </c>
      <c r="F86" s="12">
        <v>900</v>
      </c>
      <c r="G86" s="12">
        <v>10</v>
      </c>
      <c r="H86" s="12">
        <v>50</v>
      </c>
      <c r="I86" s="12"/>
      <c r="J86" s="12"/>
      <c r="K86" s="12"/>
      <c r="L86" s="12">
        <v>100</v>
      </c>
      <c r="M86" s="12">
        <v>100</v>
      </c>
      <c r="N86" s="12">
        <v>100</v>
      </c>
      <c r="O86" s="12"/>
      <c r="P86" s="12">
        <v>100</v>
      </c>
      <c r="Q86" s="12"/>
      <c r="R86" s="13"/>
      <c r="S86" s="12">
        <f t="shared" si="12"/>
        <v>400</v>
      </c>
      <c r="T86" s="12">
        <f t="shared" si="13"/>
        <v>8</v>
      </c>
      <c r="U86" s="57"/>
      <c r="V86" s="15">
        <v>0.13</v>
      </c>
      <c r="W86" s="15">
        <f t="shared" si="14"/>
        <v>1.04</v>
      </c>
    </row>
    <row r="87" spans="1:25" x14ac:dyDescent="0.2">
      <c r="A87" s="36" t="s">
        <v>185</v>
      </c>
      <c r="B87" s="36" t="s">
        <v>93</v>
      </c>
      <c r="C87" s="36">
        <v>90447700</v>
      </c>
      <c r="D87" s="36" t="s">
        <v>277</v>
      </c>
      <c r="E87" s="12" t="s">
        <v>89</v>
      </c>
      <c r="F87" s="12">
        <v>900</v>
      </c>
      <c r="G87" s="12">
        <v>10</v>
      </c>
      <c r="H87" s="12">
        <v>50</v>
      </c>
      <c r="I87" s="12"/>
      <c r="J87" s="12"/>
      <c r="K87" s="12"/>
      <c r="L87" s="12">
        <v>300</v>
      </c>
      <c r="M87" s="12">
        <v>200</v>
      </c>
      <c r="N87" s="12">
        <v>200</v>
      </c>
      <c r="O87" s="12">
        <v>200</v>
      </c>
      <c r="P87" s="12">
        <v>200</v>
      </c>
      <c r="Q87" s="12"/>
      <c r="R87" s="13"/>
      <c r="S87" s="12">
        <f t="shared" si="12"/>
        <v>1100</v>
      </c>
      <c r="T87" s="12">
        <f t="shared" si="13"/>
        <v>22</v>
      </c>
      <c r="U87" s="57"/>
      <c r="V87" s="15">
        <v>0.13</v>
      </c>
      <c r="W87" s="15">
        <f t="shared" si="14"/>
        <v>2.8600000000000003</v>
      </c>
    </row>
    <row r="88" spans="1:25" x14ac:dyDescent="0.2">
      <c r="A88" s="11" t="s">
        <v>94</v>
      </c>
      <c r="B88" s="11" t="s">
        <v>95</v>
      </c>
      <c r="C88" s="11" t="s">
        <v>94</v>
      </c>
      <c r="D88" s="11" t="s">
        <v>275</v>
      </c>
      <c r="E88" s="12">
        <v>40</v>
      </c>
      <c r="F88" s="12">
        <v>1200</v>
      </c>
      <c r="G88" s="12">
        <v>5</v>
      </c>
      <c r="H88" s="12">
        <v>25</v>
      </c>
      <c r="I88" s="12"/>
      <c r="J88" s="12">
        <v>100</v>
      </c>
      <c r="K88" s="12"/>
      <c r="L88" s="12"/>
      <c r="M88" s="12"/>
      <c r="N88" s="12"/>
      <c r="O88" s="12"/>
      <c r="P88" s="12">
        <v>200</v>
      </c>
      <c r="Q88" s="12"/>
      <c r="R88" s="13"/>
      <c r="S88" s="12">
        <f t="shared" si="12"/>
        <v>300</v>
      </c>
      <c r="T88" s="12">
        <f t="shared" si="13"/>
        <v>12</v>
      </c>
      <c r="U88" s="57"/>
      <c r="V88" s="15">
        <v>0.08</v>
      </c>
      <c r="W88" s="15">
        <f t="shared" si="14"/>
        <v>0.96</v>
      </c>
    </row>
    <row r="89" spans="1:25" x14ac:dyDescent="0.2">
      <c r="A89" s="36" t="s">
        <v>376</v>
      </c>
      <c r="B89" s="36" t="s">
        <v>377</v>
      </c>
      <c r="C89" s="31" t="s">
        <v>378</v>
      </c>
      <c r="D89" s="36" t="s">
        <v>277</v>
      </c>
      <c r="E89" s="12">
        <v>40</v>
      </c>
      <c r="F89" s="12">
        <v>1800</v>
      </c>
      <c r="G89" s="12">
        <v>5</v>
      </c>
      <c r="H89" s="12">
        <v>20</v>
      </c>
      <c r="I89" s="12"/>
      <c r="J89" s="12"/>
      <c r="K89" s="12"/>
      <c r="L89" s="12"/>
      <c r="M89" s="12">
        <v>60</v>
      </c>
      <c r="N89" s="12"/>
      <c r="O89" s="12"/>
      <c r="P89" s="12"/>
      <c r="Q89" s="12"/>
      <c r="R89" s="13"/>
      <c r="S89" s="12">
        <f t="shared" si="12"/>
        <v>60</v>
      </c>
      <c r="T89" s="12">
        <f t="shared" si="13"/>
        <v>3</v>
      </c>
      <c r="U89" s="57"/>
      <c r="V89" s="15">
        <v>0.08</v>
      </c>
      <c r="W89" s="15">
        <f t="shared" si="14"/>
        <v>0.24</v>
      </c>
    </row>
    <row r="90" spans="1:25" x14ac:dyDescent="0.2">
      <c r="A90" s="11" t="s">
        <v>220</v>
      </c>
      <c r="B90" s="11" t="s">
        <v>221</v>
      </c>
      <c r="C90" s="11" t="s">
        <v>220</v>
      </c>
      <c r="D90" s="11" t="s">
        <v>275</v>
      </c>
      <c r="E90" s="12">
        <v>40</v>
      </c>
      <c r="F90" s="12">
        <v>2000</v>
      </c>
      <c r="G90" s="12">
        <v>5</v>
      </c>
      <c r="H90" s="12">
        <v>25</v>
      </c>
      <c r="I90" s="12"/>
      <c r="J90" s="12"/>
      <c r="K90" s="12"/>
      <c r="L90" s="12"/>
      <c r="M90" s="12"/>
      <c r="N90" s="12"/>
      <c r="O90" s="12"/>
      <c r="P90" s="12"/>
      <c r="Q90" s="12"/>
      <c r="R90" s="13"/>
      <c r="S90" s="12">
        <f t="shared" si="12"/>
        <v>0</v>
      </c>
      <c r="T90" s="12">
        <f t="shared" si="13"/>
        <v>0</v>
      </c>
      <c r="U90" s="57"/>
      <c r="V90" s="15">
        <v>0.08</v>
      </c>
      <c r="W90" s="15">
        <f t="shared" si="14"/>
        <v>0</v>
      </c>
      <c r="X90" s="43"/>
    </row>
    <row r="91" spans="1:25" x14ac:dyDescent="0.2">
      <c r="A91" s="8" t="s">
        <v>96</v>
      </c>
      <c r="B91" s="8"/>
      <c r="C91" s="8"/>
      <c r="D91" s="8"/>
      <c r="E91" s="20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8"/>
      <c r="S91" s="12"/>
      <c r="T91" s="12"/>
      <c r="U91" s="57"/>
      <c r="V91" s="12"/>
      <c r="W91" s="15"/>
    </row>
    <row r="92" spans="1:25" x14ac:dyDescent="0.2">
      <c r="A92" s="11" t="s">
        <v>299</v>
      </c>
      <c r="B92" s="11" t="s">
        <v>300</v>
      </c>
      <c r="C92" s="11" t="s">
        <v>299</v>
      </c>
      <c r="D92" s="11" t="s">
        <v>275</v>
      </c>
      <c r="E92" s="12">
        <v>50</v>
      </c>
      <c r="F92" s="12">
        <v>100</v>
      </c>
      <c r="G92" s="12">
        <v>10</v>
      </c>
      <c r="H92" s="12">
        <v>150</v>
      </c>
      <c r="I92" s="12"/>
      <c r="J92" s="12"/>
      <c r="K92" s="12"/>
      <c r="L92" s="12"/>
      <c r="M92" s="12"/>
      <c r="N92" s="12"/>
      <c r="O92" s="12"/>
      <c r="P92" s="12"/>
      <c r="Q92" s="12"/>
      <c r="R92" s="13"/>
      <c r="S92" s="12">
        <f t="shared" ref="S92:S108" si="15">SUM(I92:R92)</f>
        <v>0</v>
      </c>
      <c r="T92" s="12">
        <f t="shared" ref="T92:T108" si="16">$S92/$H92</f>
        <v>0</v>
      </c>
      <c r="U92" s="57"/>
      <c r="V92" s="15">
        <v>0.1</v>
      </c>
      <c r="W92" s="15">
        <f t="shared" ref="W92:W108" si="17">$T92*$V92</f>
        <v>0</v>
      </c>
      <c r="X92" s="43">
        <f>SUM(W92:W108)</f>
        <v>25.700000000000003</v>
      </c>
      <c r="Y92" s="3">
        <f>X92*100/$X$144</f>
        <v>20.263344634550187</v>
      </c>
    </row>
    <row r="93" spans="1:25" x14ac:dyDescent="0.2">
      <c r="A93" s="11" t="s">
        <v>97</v>
      </c>
      <c r="B93" s="11" t="s">
        <v>98</v>
      </c>
      <c r="C93" s="11" t="s">
        <v>97</v>
      </c>
      <c r="D93" s="11" t="s">
        <v>275</v>
      </c>
      <c r="E93" s="12">
        <v>50</v>
      </c>
      <c r="F93" s="12">
        <v>150</v>
      </c>
      <c r="G93" s="12">
        <v>10</v>
      </c>
      <c r="H93" s="12">
        <v>150</v>
      </c>
      <c r="I93" s="12"/>
      <c r="J93" s="12"/>
      <c r="K93" s="12"/>
      <c r="L93" s="12">
        <v>150</v>
      </c>
      <c r="M93" s="12">
        <v>150</v>
      </c>
      <c r="N93" s="12">
        <v>150</v>
      </c>
      <c r="O93" s="12"/>
      <c r="P93" s="12">
        <v>150</v>
      </c>
      <c r="Q93" s="12"/>
      <c r="R93" s="13"/>
      <c r="S93" s="12">
        <f t="shared" si="15"/>
        <v>600</v>
      </c>
      <c r="T93" s="12">
        <f t="shared" si="16"/>
        <v>4</v>
      </c>
      <c r="U93" s="57"/>
      <c r="V93" s="15">
        <v>0.1</v>
      </c>
      <c r="W93" s="15">
        <f t="shared" si="17"/>
        <v>0.4</v>
      </c>
    </row>
    <row r="94" spans="1:25" x14ac:dyDescent="0.2">
      <c r="A94" s="36" t="s">
        <v>235</v>
      </c>
      <c r="B94" s="36" t="s">
        <v>98</v>
      </c>
      <c r="C94" s="36">
        <v>90448200</v>
      </c>
      <c r="D94" s="36" t="s">
        <v>277</v>
      </c>
      <c r="E94" s="12" t="s">
        <v>102</v>
      </c>
      <c r="F94" s="12">
        <v>150</v>
      </c>
      <c r="G94" s="12">
        <v>10</v>
      </c>
      <c r="H94" s="12">
        <v>150</v>
      </c>
      <c r="I94" s="12"/>
      <c r="J94" s="12">
        <v>150</v>
      </c>
      <c r="K94" s="12"/>
      <c r="L94" s="12">
        <v>450</v>
      </c>
      <c r="M94" s="12">
        <v>300</v>
      </c>
      <c r="N94" s="12">
        <v>300</v>
      </c>
      <c r="O94" s="12"/>
      <c r="P94" s="12">
        <v>300</v>
      </c>
      <c r="Q94" s="12"/>
      <c r="R94" s="13"/>
      <c r="S94" s="12">
        <f t="shared" si="15"/>
        <v>1500</v>
      </c>
      <c r="T94" s="12">
        <f t="shared" si="16"/>
        <v>10</v>
      </c>
      <c r="U94" s="57"/>
      <c r="V94" s="15">
        <v>0.1</v>
      </c>
      <c r="W94" s="15">
        <f t="shared" si="17"/>
        <v>1</v>
      </c>
    </row>
    <row r="95" spans="1:25" x14ac:dyDescent="0.2">
      <c r="A95" s="11" t="s">
        <v>224</v>
      </c>
      <c r="B95" s="11" t="s">
        <v>225</v>
      </c>
      <c r="C95" s="11" t="s">
        <v>224</v>
      </c>
      <c r="D95" s="11" t="s">
        <v>275</v>
      </c>
      <c r="E95" s="12">
        <v>50</v>
      </c>
      <c r="F95" s="12">
        <v>200</v>
      </c>
      <c r="G95" s="12">
        <v>10</v>
      </c>
      <c r="H95" s="12">
        <v>150</v>
      </c>
      <c r="I95" s="12"/>
      <c r="J95" s="12"/>
      <c r="K95" s="12"/>
      <c r="L95" s="12">
        <v>150</v>
      </c>
      <c r="M95" s="12">
        <v>150</v>
      </c>
      <c r="N95" s="12">
        <v>150</v>
      </c>
      <c r="O95" s="12"/>
      <c r="P95" s="12">
        <v>150</v>
      </c>
      <c r="Q95" s="12"/>
      <c r="R95" s="13"/>
      <c r="S95" s="12">
        <f t="shared" si="15"/>
        <v>600</v>
      </c>
      <c r="T95" s="12">
        <f t="shared" si="16"/>
        <v>4</v>
      </c>
      <c r="U95" s="57"/>
      <c r="V95" s="15">
        <v>0.06</v>
      </c>
      <c r="W95" s="15">
        <f t="shared" si="17"/>
        <v>0.24</v>
      </c>
    </row>
    <row r="96" spans="1:25" x14ac:dyDescent="0.2">
      <c r="A96" s="11" t="s">
        <v>99</v>
      </c>
      <c r="B96" s="11" t="s">
        <v>100</v>
      </c>
      <c r="C96" s="11" t="s">
        <v>99</v>
      </c>
      <c r="D96" s="11" t="s">
        <v>275</v>
      </c>
      <c r="E96" s="12">
        <v>50</v>
      </c>
      <c r="F96" s="12">
        <v>300</v>
      </c>
      <c r="G96" s="12">
        <v>10</v>
      </c>
      <c r="H96" s="12">
        <v>75</v>
      </c>
      <c r="I96" s="12"/>
      <c r="J96" s="12"/>
      <c r="K96" s="12"/>
      <c r="L96" s="12">
        <v>150</v>
      </c>
      <c r="M96" s="12">
        <v>150</v>
      </c>
      <c r="N96" s="12">
        <v>150</v>
      </c>
      <c r="O96" s="12">
        <v>150</v>
      </c>
      <c r="P96" s="12">
        <v>150</v>
      </c>
      <c r="Q96" s="12"/>
      <c r="R96" s="13"/>
      <c r="S96" s="12">
        <f t="shared" si="15"/>
        <v>750</v>
      </c>
      <c r="T96" s="12">
        <f t="shared" si="16"/>
        <v>10</v>
      </c>
      <c r="U96" s="57"/>
      <c r="V96" s="15">
        <v>0.1</v>
      </c>
      <c r="W96" s="15">
        <f t="shared" si="17"/>
        <v>1</v>
      </c>
    </row>
    <row r="97" spans="1:25" x14ac:dyDescent="0.2">
      <c r="A97" s="36" t="s">
        <v>101</v>
      </c>
      <c r="B97" s="36" t="s">
        <v>100</v>
      </c>
      <c r="C97" s="36">
        <v>90448300</v>
      </c>
      <c r="D97" s="36" t="s">
        <v>277</v>
      </c>
      <c r="E97" s="12" t="s">
        <v>102</v>
      </c>
      <c r="F97" s="12">
        <v>300</v>
      </c>
      <c r="G97" s="12">
        <v>10</v>
      </c>
      <c r="H97" s="12">
        <v>75</v>
      </c>
      <c r="I97" s="12"/>
      <c r="J97" s="12"/>
      <c r="K97" s="12"/>
      <c r="L97" s="12">
        <v>600</v>
      </c>
      <c r="M97" s="12">
        <v>450</v>
      </c>
      <c r="N97" s="12">
        <v>300</v>
      </c>
      <c r="O97" s="12">
        <v>300</v>
      </c>
      <c r="P97" s="12">
        <v>300</v>
      </c>
      <c r="Q97" s="12">
        <v>600</v>
      </c>
      <c r="R97" s="13"/>
      <c r="S97" s="12">
        <f t="shared" si="15"/>
        <v>2550</v>
      </c>
      <c r="T97" s="12">
        <f t="shared" si="16"/>
        <v>34</v>
      </c>
      <c r="U97" s="57"/>
      <c r="V97" s="15">
        <v>0.1</v>
      </c>
      <c r="W97" s="15">
        <f t="shared" si="17"/>
        <v>3.4000000000000004</v>
      </c>
    </row>
    <row r="98" spans="1:25" x14ac:dyDescent="0.2">
      <c r="A98" s="11" t="s">
        <v>103</v>
      </c>
      <c r="B98" s="11" t="s">
        <v>104</v>
      </c>
      <c r="C98" s="11" t="s">
        <v>103</v>
      </c>
      <c r="D98" s="11" t="s">
        <v>275</v>
      </c>
      <c r="E98" s="12">
        <v>50</v>
      </c>
      <c r="F98" s="12">
        <v>450</v>
      </c>
      <c r="G98" s="12">
        <v>10</v>
      </c>
      <c r="H98" s="12">
        <v>50</v>
      </c>
      <c r="I98" s="12"/>
      <c r="J98" s="12"/>
      <c r="K98" s="12"/>
      <c r="L98" s="12">
        <v>100</v>
      </c>
      <c r="M98" s="12">
        <v>100</v>
      </c>
      <c r="N98" s="12">
        <v>100</v>
      </c>
      <c r="O98" s="12">
        <v>100</v>
      </c>
      <c r="P98" s="12"/>
      <c r="Q98" s="12"/>
      <c r="R98" s="13"/>
      <c r="S98" s="12">
        <f t="shared" si="15"/>
        <v>400</v>
      </c>
      <c r="T98" s="12">
        <f t="shared" si="16"/>
        <v>8</v>
      </c>
      <c r="U98" s="57"/>
      <c r="V98" s="15">
        <v>0.1</v>
      </c>
      <c r="W98" s="15">
        <f t="shared" si="17"/>
        <v>0.8</v>
      </c>
    </row>
    <row r="99" spans="1:25" x14ac:dyDescent="0.2">
      <c r="A99" s="36" t="s">
        <v>186</v>
      </c>
      <c r="B99" s="36" t="s">
        <v>104</v>
      </c>
      <c r="C99" s="36">
        <v>90448400</v>
      </c>
      <c r="D99" s="36" t="s">
        <v>277</v>
      </c>
      <c r="E99" s="12" t="s">
        <v>102</v>
      </c>
      <c r="F99" s="12">
        <v>450</v>
      </c>
      <c r="G99" s="12">
        <v>10</v>
      </c>
      <c r="H99" s="12">
        <v>50</v>
      </c>
      <c r="I99" s="12"/>
      <c r="J99" s="12">
        <v>250</v>
      </c>
      <c r="K99" s="12"/>
      <c r="L99" s="12">
        <v>400</v>
      </c>
      <c r="M99" s="12">
        <v>200</v>
      </c>
      <c r="N99" s="12"/>
      <c r="O99" s="12"/>
      <c r="P99" s="12">
        <v>200</v>
      </c>
      <c r="Q99" s="12"/>
      <c r="R99" s="13"/>
      <c r="S99" s="12">
        <f t="shared" si="15"/>
        <v>1050</v>
      </c>
      <c r="T99" s="12">
        <f t="shared" si="16"/>
        <v>21</v>
      </c>
      <c r="U99" s="57"/>
      <c r="V99" s="15">
        <v>0.1</v>
      </c>
      <c r="W99" s="15">
        <f t="shared" si="17"/>
        <v>2.1</v>
      </c>
    </row>
    <row r="100" spans="1:25" x14ac:dyDescent="0.2">
      <c r="A100" s="11" t="s">
        <v>105</v>
      </c>
      <c r="B100" s="11" t="s">
        <v>106</v>
      </c>
      <c r="C100" s="11" t="s">
        <v>105</v>
      </c>
      <c r="D100" s="11" t="s">
        <v>275</v>
      </c>
      <c r="E100" s="12">
        <v>50</v>
      </c>
      <c r="F100" s="12">
        <v>600</v>
      </c>
      <c r="G100" s="12">
        <v>10</v>
      </c>
      <c r="H100" s="12">
        <v>50</v>
      </c>
      <c r="I100" s="12"/>
      <c r="J100" s="12"/>
      <c r="K100" s="12"/>
      <c r="L100" s="12">
        <v>200</v>
      </c>
      <c r="M100" s="12">
        <v>100</v>
      </c>
      <c r="N100" s="12"/>
      <c r="O100" s="12"/>
      <c r="P100" s="12"/>
      <c r="Q100" s="12"/>
      <c r="R100" s="13"/>
      <c r="S100" s="12">
        <f t="shared" si="15"/>
        <v>300</v>
      </c>
      <c r="T100" s="12">
        <f t="shared" si="16"/>
        <v>6</v>
      </c>
      <c r="U100" s="57"/>
      <c r="V100" s="15">
        <v>0.13</v>
      </c>
      <c r="W100" s="15">
        <f t="shared" si="17"/>
        <v>0.78</v>
      </c>
    </row>
    <row r="101" spans="1:25" x14ac:dyDescent="0.2">
      <c r="A101" s="36" t="s">
        <v>107</v>
      </c>
      <c r="B101" s="36" t="s">
        <v>106</v>
      </c>
      <c r="C101" s="36">
        <v>90448600</v>
      </c>
      <c r="D101" s="36" t="s">
        <v>277</v>
      </c>
      <c r="E101" s="12" t="s">
        <v>102</v>
      </c>
      <c r="F101" s="12">
        <v>600</v>
      </c>
      <c r="G101" s="12">
        <v>10</v>
      </c>
      <c r="H101" s="12">
        <v>50</v>
      </c>
      <c r="I101" s="12"/>
      <c r="J101" s="12"/>
      <c r="K101" s="12"/>
      <c r="L101" s="12">
        <v>500</v>
      </c>
      <c r="M101" s="12">
        <v>200</v>
      </c>
      <c r="N101" s="12">
        <v>500</v>
      </c>
      <c r="O101" s="12">
        <v>500</v>
      </c>
      <c r="P101" s="12">
        <v>300</v>
      </c>
      <c r="Q101" s="12"/>
      <c r="R101" s="13"/>
      <c r="S101" s="12">
        <f t="shared" si="15"/>
        <v>2000</v>
      </c>
      <c r="T101" s="12">
        <f t="shared" si="16"/>
        <v>40</v>
      </c>
      <c r="U101" s="57"/>
      <c r="V101" s="15">
        <v>0.13</v>
      </c>
      <c r="W101" s="15">
        <f t="shared" si="17"/>
        <v>5.2</v>
      </c>
    </row>
    <row r="102" spans="1:25" x14ac:dyDescent="0.2">
      <c r="A102" s="36" t="s">
        <v>266</v>
      </c>
      <c r="B102" s="36" t="s">
        <v>267</v>
      </c>
      <c r="C102" s="36">
        <v>90448605</v>
      </c>
      <c r="D102" s="36" t="s">
        <v>277</v>
      </c>
      <c r="E102" s="12" t="s">
        <v>102</v>
      </c>
      <c r="F102" s="12">
        <v>700</v>
      </c>
      <c r="G102" s="12">
        <v>5</v>
      </c>
      <c r="H102" s="12">
        <v>25</v>
      </c>
      <c r="I102" s="12"/>
      <c r="J102" s="12"/>
      <c r="K102" s="12"/>
      <c r="L102" s="12"/>
      <c r="M102" s="12"/>
      <c r="N102" s="12"/>
      <c r="O102" s="12"/>
      <c r="P102" s="12"/>
      <c r="Q102" s="12"/>
      <c r="R102" s="13"/>
      <c r="S102" s="12">
        <f t="shared" si="15"/>
        <v>0</v>
      </c>
      <c r="T102" s="12">
        <f t="shared" si="16"/>
        <v>0</v>
      </c>
      <c r="U102" s="57"/>
      <c r="V102" s="15">
        <v>0.1</v>
      </c>
      <c r="W102" s="15">
        <f t="shared" si="17"/>
        <v>0</v>
      </c>
    </row>
    <row r="103" spans="1:25" x14ac:dyDescent="0.2">
      <c r="A103" s="11" t="s">
        <v>202</v>
      </c>
      <c r="B103" s="11" t="s">
        <v>203</v>
      </c>
      <c r="C103" s="11" t="s">
        <v>202</v>
      </c>
      <c r="D103" s="11" t="s">
        <v>275</v>
      </c>
      <c r="E103" s="12">
        <v>50</v>
      </c>
      <c r="F103" s="12">
        <v>750</v>
      </c>
      <c r="G103" s="12">
        <v>5</v>
      </c>
      <c r="H103" s="12">
        <v>25</v>
      </c>
      <c r="I103" s="12"/>
      <c r="J103" s="12"/>
      <c r="K103" s="12"/>
      <c r="L103" s="12">
        <v>200</v>
      </c>
      <c r="M103" s="12">
        <v>200</v>
      </c>
      <c r="N103" s="12">
        <v>200</v>
      </c>
      <c r="O103" s="12"/>
      <c r="P103" s="12"/>
      <c r="Q103" s="12"/>
      <c r="R103" s="13"/>
      <c r="S103" s="12">
        <f t="shared" si="15"/>
        <v>600</v>
      </c>
      <c r="T103" s="12">
        <f t="shared" si="16"/>
        <v>24</v>
      </c>
      <c r="U103" s="57"/>
      <c r="V103" s="15">
        <v>0.1</v>
      </c>
      <c r="W103" s="15">
        <f t="shared" si="17"/>
        <v>2.4000000000000004</v>
      </c>
    </row>
    <row r="104" spans="1:25" x14ac:dyDescent="0.2">
      <c r="A104" s="11" t="s">
        <v>108</v>
      </c>
      <c r="B104" s="11" t="s">
        <v>109</v>
      </c>
      <c r="C104" s="11" t="s">
        <v>108</v>
      </c>
      <c r="D104" s="11" t="s">
        <v>275</v>
      </c>
      <c r="E104" s="12">
        <v>50</v>
      </c>
      <c r="F104" s="12">
        <v>900</v>
      </c>
      <c r="G104" s="12">
        <v>5</v>
      </c>
      <c r="H104" s="12">
        <v>25</v>
      </c>
      <c r="I104" s="12"/>
      <c r="J104" s="12"/>
      <c r="K104" s="12"/>
      <c r="L104" s="12">
        <v>100</v>
      </c>
      <c r="M104" s="12">
        <v>100</v>
      </c>
      <c r="N104" s="12">
        <v>100</v>
      </c>
      <c r="O104" s="12"/>
      <c r="P104" s="12"/>
      <c r="Q104" s="12"/>
      <c r="R104" s="13"/>
      <c r="S104" s="12">
        <f t="shared" si="15"/>
        <v>300</v>
      </c>
      <c r="T104" s="12">
        <f t="shared" si="16"/>
        <v>12</v>
      </c>
      <c r="U104" s="57"/>
      <c r="V104" s="15">
        <v>0.1</v>
      </c>
      <c r="W104" s="15">
        <f t="shared" si="17"/>
        <v>1.2000000000000002</v>
      </c>
    </row>
    <row r="105" spans="1:25" x14ac:dyDescent="0.2">
      <c r="A105" s="36" t="s">
        <v>187</v>
      </c>
      <c r="B105" s="36" t="s">
        <v>109</v>
      </c>
      <c r="C105" s="36">
        <v>90448700</v>
      </c>
      <c r="D105" s="36" t="s">
        <v>277</v>
      </c>
      <c r="E105" s="12" t="s">
        <v>102</v>
      </c>
      <c r="F105" s="12">
        <v>900</v>
      </c>
      <c r="G105" s="12">
        <v>5</v>
      </c>
      <c r="H105" s="12">
        <v>25</v>
      </c>
      <c r="I105" s="12"/>
      <c r="J105" s="12">
        <v>250</v>
      </c>
      <c r="K105" s="12"/>
      <c r="L105" s="12">
        <v>200</v>
      </c>
      <c r="M105" s="12">
        <v>300</v>
      </c>
      <c r="N105" s="12">
        <v>200</v>
      </c>
      <c r="O105" s="12"/>
      <c r="P105" s="12"/>
      <c r="Q105" s="12"/>
      <c r="R105" s="13"/>
      <c r="S105" s="12">
        <f t="shared" si="15"/>
        <v>950</v>
      </c>
      <c r="T105" s="12">
        <f t="shared" si="16"/>
        <v>38</v>
      </c>
      <c r="U105" s="57"/>
      <c r="V105" s="15">
        <v>0.1</v>
      </c>
      <c r="W105" s="15">
        <f t="shared" si="17"/>
        <v>3.8000000000000003</v>
      </c>
    </row>
    <row r="106" spans="1:25" x14ac:dyDescent="0.2">
      <c r="A106" s="11" t="s">
        <v>110</v>
      </c>
      <c r="B106" s="11" t="s">
        <v>111</v>
      </c>
      <c r="C106" s="11" t="s">
        <v>110</v>
      </c>
      <c r="D106" s="11" t="s">
        <v>275</v>
      </c>
      <c r="E106" s="12">
        <v>50</v>
      </c>
      <c r="F106" s="12">
        <v>1200</v>
      </c>
      <c r="G106" s="12">
        <v>5</v>
      </c>
      <c r="H106" s="12">
        <v>25</v>
      </c>
      <c r="I106" s="12"/>
      <c r="J106" s="12"/>
      <c r="K106" s="12"/>
      <c r="L106" s="12"/>
      <c r="M106" s="12"/>
      <c r="N106" s="12"/>
      <c r="O106" s="12"/>
      <c r="P106" s="12"/>
      <c r="Q106" s="12"/>
      <c r="R106" s="13"/>
      <c r="S106" s="12">
        <f t="shared" si="15"/>
        <v>0</v>
      </c>
      <c r="T106" s="12">
        <f t="shared" si="16"/>
        <v>0</v>
      </c>
      <c r="U106" s="57"/>
      <c r="V106" s="15">
        <v>0.13</v>
      </c>
      <c r="W106" s="15">
        <f t="shared" si="17"/>
        <v>0</v>
      </c>
    </row>
    <row r="107" spans="1:25" x14ac:dyDescent="0.2">
      <c r="A107" s="36" t="s">
        <v>204</v>
      </c>
      <c r="B107" s="36" t="s">
        <v>111</v>
      </c>
      <c r="C107" s="31" t="s">
        <v>205</v>
      </c>
      <c r="D107" s="36" t="s">
        <v>277</v>
      </c>
      <c r="E107" s="12">
        <v>50</v>
      </c>
      <c r="F107" s="12">
        <v>1200</v>
      </c>
      <c r="G107" s="12">
        <v>5</v>
      </c>
      <c r="H107" s="12">
        <v>25</v>
      </c>
      <c r="I107" s="12"/>
      <c r="J107" s="12">
        <v>200</v>
      </c>
      <c r="K107" s="12"/>
      <c r="L107" s="12">
        <v>100</v>
      </c>
      <c r="M107" s="12">
        <v>100</v>
      </c>
      <c r="N107" s="12">
        <v>100</v>
      </c>
      <c r="O107" s="12"/>
      <c r="P107" s="12"/>
      <c r="Q107" s="12"/>
      <c r="R107" s="13"/>
      <c r="S107" s="12">
        <f t="shared" si="15"/>
        <v>500</v>
      </c>
      <c r="T107" s="12">
        <f t="shared" si="16"/>
        <v>20</v>
      </c>
      <c r="U107" s="57"/>
      <c r="V107" s="15">
        <v>0.13</v>
      </c>
      <c r="W107" s="15">
        <f t="shared" si="17"/>
        <v>2.6</v>
      </c>
    </row>
    <row r="108" spans="1:25" x14ac:dyDescent="0.2">
      <c r="A108" s="36" t="s">
        <v>268</v>
      </c>
      <c r="B108" s="36" t="s">
        <v>269</v>
      </c>
      <c r="C108" s="31" t="s">
        <v>270</v>
      </c>
      <c r="D108" s="36" t="s">
        <v>277</v>
      </c>
      <c r="E108" s="12">
        <v>50</v>
      </c>
      <c r="F108" s="12">
        <v>2400</v>
      </c>
      <c r="G108" s="12">
        <v>5</v>
      </c>
      <c r="H108" s="12">
        <v>25</v>
      </c>
      <c r="I108" s="12"/>
      <c r="J108" s="12">
        <v>100</v>
      </c>
      <c r="K108" s="12"/>
      <c r="L108" s="12">
        <v>50</v>
      </c>
      <c r="M108" s="12"/>
      <c r="N108" s="12"/>
      <c r="O108" s="12"/>
      <c r="P108" s="12"/>
      <c r="Q108" s="12"/>
      <c r="R108" s="13"/>
      <c r="S108" s="12">
        <f t="shared" si="15"/>
        <v>150</v>
      </c>
      <c r="T108" s="12">
        <f t="shared" si="16"/>
        <v>6</v>
      </c>
      <c r="U108" s="57"/>
      <c r="V108" s="15">
        <v>0.13</v>
      </c>
      <c r="W108" s="15">
        <f t="shared" si="17"/>
        <v>0.78</v>
      </c>
      <c r="X108" s="43"/>
    </row>
    <row r="109" spans="1:25" x14ac:dyDescent="0.2">
      <c r="A109" s="307" t="s">
        <v>112</v>
      </c>
      <c r="B109" s="307"/>
      <c r="C109" s="8"/>
      <c r="D109" s="8"/>
      <c r="E109" s="8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36"/>
      <c r="S109" s="12"/>
      <c r="T109" s="12"/>
      <c r="U109" s="57"/>
      <c r="V109" s="12"/>
      <c r="W109" s="15"/>
    </row>
    <row r="110" spans="1:25" x14ac:dyDescent="0.2">
      <c r="A110" s="11" t="s">
        <v>216</v>
      </c>
      <c r="B110" s="11" t="s">
        <v>217</v>
      </c>
      <c r="C110" s="11" t="s">
        <v>216</v>
      </c>
      <c r="D110" s="11" t="s">
        <v>275</v>
      </c>
      <c r="E110" s="12">
        <v>20</v>
      </c>
      <c r="F110" s="12">
        <v>150</v>
      </c>
      <c r="G110" s="12">
        <v>10</v>
      </c>
      <c r="H110" s="12">
        <v>400</v>
      </c>
      <c r="I110" s="12"/>
      <c r="J110" s="12"/>
      <c r="K110" s="12"/>
      <c r="L110" s="12"/>
      <c r="M110" s="12"/>
      <c r="N110" s="12"/>
      <c r="O110" s="12"/>
      <c r="P110" s="12"/>
      <c r="Q110" s="12"/>
      <c r="R110" s="36"/>
      <c r="S110" s="12">
        <f t="shared" ref="S110:S143" si="18">SUM(I110:R110)</f>
        <v>0</v>
      </c>
      <c r="T110" s="12">
        <f t="shared" ref="T110:T143" si="19">$S110/$H110</f>
        <v>0</v>
      </c>
      <c r="U110" s="57"/>
      <c r="V110" s="12">
        <v>0.06</v>
      </c>
      <c r="W110" s="15">
        <f t="shared" ref="W110:W143" si="20">$T110*$V110</f>
        <v>0</v>
      </c>
      <c r="X110" s="43">
        <f>SUM(W110:W125)</f>
        <v>0.76</v>
      </c>
      <c r="Y110" s="3">
        <f>X110*100/$X$144</f>
        <v>0.59922731215012215</v>
      </c>
    </row>
    <row r="111" spans="1:25" x14ac:dyDescent="0.2">
      <c r="A111" s="36" t="s">
        <v>226</v>
      </c>
      <c r="B111" s="36" t="s">
        <v>217</v>
      </c>
      <c r="C111" s="36">
        <v>90444200</v>
      </c>
      <c r="D111" s="36" t="s">
        <v>277</v>
      </c>
      <c r="E111" s="12">
        <v>20</v>
      </c>
      <c r="F111" s="12">
        <v>150</v>
      </c>
      <c r="G111" s="12">
        <v>10</v>
      </c>
      <c r="H111" s="12">
        <v>400</v>
      </c>
      <c r="I111" s="12"/>
      <c r="J111" s="12"/>
      <c r="K111" s="12"/>
      <c r="L111" s="12"/>
      <c r="M111" s="12"/>
      <c r="N111" s="12"/>
      <c r="O111" s="12"/>
      <c r="P111" s="12"/>
      <c r="Q111" s="12"/>
      <c r="R111" s="36"/>
      <c r="S111" s="12">
        <f t="shared" si="18"/>
        <v>0</v>
      </c>
      <c r="T111" s="12">
        <f t="shared" si="19"/>
        <v>0</v>
      </c>
      <c r="U111" s="57"/>
      <c r="V111" s="12">
        <v>0.06</v>
      </c>
      <c r="W111" s="15">
        <f t="shared" si="20"/>
        <v>0</v>
      </c>
    </row>
    <row r="112" spans="1:25" x14ac:dyDescent="0.2">
      <c r="A112" s="11" t="s">
        <v>191</v>
      </c>
      <c r="B112" s="11" t="s">
        <v>192</v>
      </c>
      <c r="C112" s="11" t="s">
        <v>191</v>
      </c>
      <c r="D112" s="11" t="s">
        <v>275</v>
      </c>
      <c r="E112" s="12">
        <v>20</v>
      </c>
      <c r="F112" s="12">
        <v>200</v>
      </c>
      <c r="G112" s="12">
        <v>10</v>
      </c>
      <c r="H112" s="12">
        <v>300</v>
      </c>
      <c r="I112" s="12"/>
      <c r="J112" s="12"/>
      <c r="K112" s="12"/>
      <c r="L112" s="12"/>
      <c r="M112" s="12"/>
      <c r="N112" s="12"/>
      <c r="O112" s="12"/>
      <c r="P112" s="12"/>
      <c r="Q112" s="12"/>
      <c r="R112" s="36"/>
      <c r="S112" s="12">
        <f t="shared" si="18"/>
        <v>0</v>
      </c>
      <c r="T112" s="12">
        <f t="shared" si="19"/>
        <v>0</v>
      </c>
      <c r="U112" s="57"/>
      <c r="V112" s="12">
        <v>0.06</v>
      </c>
      <c r="W112" s="15">
        <f t="shared" si="20"/>
        <v>0</v>
      </c>
    </row>
    <row r="113" spans="1:25" x14ac:dyDescent="0.2">
      <c r="A113" s="11" t="s">
        <v>160</v>
      </c>
      <c r="B113" s="11" t="s">
        <v>161</v>
      </c>
      <c r="C113" s="11" t="s">
        <v>160</v>
      </c>
      <c r="D113" s="11" t="s">
        <v>275</v>
      </c>
      <c r="E113" s="12">
        <v>20</v>
      </c>
      <c r="F113" s="12">
        <v>300</v>
      </c>
      <c r="G113" s="12">
        <v>10</v>
      </c>
      <c r="H113" s="12">
        <v>200</v>
      </c>
      <c r="I113" s="12">
        <v>400</v>
      </c>
      <c r="J113" s="12">
        <v>400</v>
      </c>
      <c r="K113" s="12"/>
      <c r="L113" s="12">
        <v>200</v>
      </c>
      <c r="M113" s="12"/>
      <c r="N113" s="12"/>
      <c r="O113" s="12"/>
      <c r="P113" s="12"/>
      <c r="Q113" s="12"/>
      <c r="R113" s="13"/>
      <c r="S113" s="12">
        <f t="shared" si="18"/>
        <v>1000</v>
      </c>
      <c r="T113" s="12">
        <f t="shared" si="19"/>
        <v>5</v>
      </c>
      <c r="U113" s="57"/>
      <c r="V113" s="15">
        <v>0.06</v>
      </c>
      <c r="W113" s="15">
        <f t="shared" si="20"/>
        <v>0.3</v>
      </c>
    </row>
    <row r="114" spans="1:25" x14ac:dyDescent="0.2">
      <c r="A114" s="36" t="s">
        <v>215</v>
      </c>
      <c r="B114" s="36" t="s">
        <v>161</v>
      </c>
      <c r="C114" s="36">
        <v>90444300</v>
      </c>
      <c r="D114" s="36" t="s">
        <v>277</v>
      </c>
      <c r="E114" s="12" t="s">
        <v>46</v>
      </c>
      <c r="F114" s="12">
        <v>300</v>
      </c>
      <c r="G114" s="12">
        <v>10</v>
      </c>
      <c r="H114" s="12">
        <v>200</v>
      </c>
      <c r="I114" s="12"/>
      <c r="J114" s="12"/>
      <c r="K114" s="12"/>
      <c r="L114" s="12">
        <v>200</v>
      </c>
      <c r="M114" s="12"/>
      <c r="N114" s="12"/>
      <c r="O114" s="12"/>
      <c r="P114" s="12"/>
      <c r="Q114" s="12"/>
      <c r="R114" s="13"/>
      <c r="S114" s="12">
        <f t="shared" si="18"/>
        <v>200</v>
      </c>
      <c r="T114" s="12">
        <f t="shared" si="19"/>
        <v>1</v>
      </c>
      <c r="U114" s="57"/>
      <c r="V114" s="15">
        <v>0.06</v>
      </c>
      <c r="W114" s="15">
        <f t="shared" si="20"/>
        <v>0.06</v>
      </c>
    </row>
    <row r="115" spans="1:25" x14ac:dyDescent="0.2">
      <c r="A115" s="11" t="s">
        <v>206</v>
      </c>
      <c r="B115" s="11" t="s">
        <v>114</v>
      </c>
      <c r="C115" s="11" t="s">
        <v>206</v>
      </c>
      <c r="D115" s="11" t="s">
        <v>275</v>
      </c>
      <c r="E115" s="12">
        <v>20</v>
      </c>
      <c r="F115" s="12">
        <v>450</v>
      </c>
      <c r="G115" s="12">
        <v>10</v>
      </c>
      <c r="H115" s="12">
        <v>100</v>
      </c>
      <c r="I115" s="12"/>
      <c r="J115" s="12"/>
      <c r="K115" s="12"/>
      <c r="L115" s="12"/>
      <c r="M115" s="12"/>
      <c r="N115" s="12"/>
      <c r="O115" s="12"/>
      <c r="P115" s="12"/>
      <c r="Q115" s="12"/>
      <c r="R115" s="25"/>
      <c r="S115" s="12">
        <f t="shared" si="18"/>
        <v>0</v>
      </c>
      <c r="T115" s="12">
        <f t="shared" si="19"/>
        <v>0</v>
      </c>
      <c r="U115" s="57"/>
      <c r="V115" s="15">
        <v>0.08</v>
      </c>
      <c r="W115" s="15">
        <f t="shared" si="20"/>
        <v>0</v>
      </c>
    </row>
    <row r="116" spans="1:25" x14ac:dyDescent="0.2">
      <c r="A116" s="36" t="s">
        <v>113</v>
      </c>
      <c r="B116" s="36" t="s">
        <v>114</v>
      </c>
      <c r="C116" s="36">
        <v>90444400</v>
      </c>
      <c r="D116" s="36" t="s">
        <v>277</v>
      </c>
      <c r="E116" s="12" t="s">
        <v>46</v>
      </c>
      <c r="F116" s="12">
        <v>450</v>
      </c>
      <c r="G116" s="12">
        <v>10</v>
      </c>
      <c r="H116" s="12">
        <v>100</v>
      </c>
      <c r="I116" s="12"/>
      <c r="J116" s="12">
        <v>200</v>
      </c>
      <c r="K116" s="12"/>
      <c r="L116" s="12"/>
      <c r="M116" s="12"/>
      <c r="N116" s="12"/>
      <c r="O116" s="12"/>
      <c r="P116" s="12"/>
      <c r="Q116" s="12"/>
      <c r="R116" s="13"/>
      <c r="S116" s="12">
        <f t="shared" si="18"/>
        <v>200</v>
      </c>
      <c r="T116" s="12">
        <f t="shared" si="19"/>
        <v>2</v>
      </c>
      <c r="U116" s="57"/>
      <c r="V116" s="15">
        <v>0.08</v>
      </c>
      <c r="W116" s="15">
        <f t="shared" si="20"/>
        <v>0.16</v>
      </c>
    </row>
    <row r="117" spans="1:25" x14ac:dyDescent="0.2">
      <c r="A117" s="11" t="s">
        <v>115</v>
      </c>
      <c r="B117" s="11" t="s">
        <v>116</v>
      </c>
      <c r="C117" s="11" t="s">
        <v>115</v>
      </c>
      <c r="D117" s="11" t="s">
        <v>275</v>
      </c>
      <c r="E117" s="12">
        <v>20</v>
      </c>
      <c r="F117" s="12">
        <v>600</v>
      </c>
      <c r="G117" s="12">
        <v>10</v>
      </c>
      <c r="H117" s="12">
        <v>100</v>
      </c>
      <c r="I117" s="12"/>
      <c r="J117" s="12"/>
      <c r="K117" s="12"/>
      <c r="L117" s="12"/>
      <c r="M117" s="12"/>
      <c r="N117" s="12"/>
      <c r="O117" s="12"/>
      <c r="P117" s="12"/>
      <c r="Q117" s="12"/>
      <c r="R117" s="13"/>
      <c r="S117" s="12">
        <f t="shared" si="18"/>
        <v>0</v>
      </c>
      <c r="T117" s="12">
        <f t="shared" si="19"/>
        <v>0</v>
      </c>
      <c r="U117" s="57"/>
      <c r="V117" s="15">
        <v>0.06</v>
      </c>
      <c r="W117" s="15">
        <f t="shared" si="20"/>
        <v>0</v>
      </c>
    </row>
    <row r="118" spans="1:25" x14ac:dyDescent="0.2">
      <c r="A118" s="36" t="s">
        <v>188</v>
      </c>
      <c r="B118" s="36" t="s">
        <v>116</v>
      </c>
      <c r="C118" s="36">
        <v>90444600</v>
      </c>
      <c r="D118" s="36" t="s">
        <v>277</v>
      </c>
      <c r="E118" s="12" t="s">
        <v>46</v>
      </c>
      <c r="F118" s="12">
        <v>600</v>
      </c>
      <c r="G118" s="12">
        <v>10</v>
      </c>
      <c r="H118" s="12">
        <v>100</v>
      </c>
      <c r="I118" s="12">
        <v>200</v>
      </c>
      <c r="J118" s="12">
        <v>200</v>
      </c>
      <c r="K118" s="12"/>
      <c r="L118" s="12"/>
      <c r="M118" s="12"/>
      <c r="N118" s="12"/>
      <c r="O118" s="12"/>
      <c r="P118" s="12"/>
      <c r="Q118" s="12"/>
      <c r="R118" s="13"/>
      <c r="S118" s="12">
        <f t="shared" si="18"/>
        <v>400</v>
      </c>
      <c r="T118" s="12">
        <f t="shared" si="19"/>
        <v>4</v>
      </c>
      <c r="U118" s="57"/>
      <c r="V118" s="15">
        <v>0.06</v>
      </c>
      <c r="W118" s="15">
        <f t="shared" si="20"/>
        <v>0.24</v>
      </c>
    </row>
    <row r="119" spans="1:25" x14ac:dyDescent="0.2">
      <c r="A119" s="11" t="s">
        <v>117</v>
      </c>
      <c r="B119" s="11" t="s">
        <v>118</v>
      </c>
      <c r="C119" s="11" t="s">
        <v>117</v>
      </c>
      <c r="D119" s="11" t="s">
        <v>275</v>
      </c>
      <c r="E119" s="12">
        <v>20</v>
      </c>
      <c r="F119" s="12">
        <v>750</v>
      </c>
      <c r="G119" s="12">
        <v>10</v>
      </c>
      <c r="H119" s="12">
        <v>100</v>
      </c>
      <c r="I119" s="12"/>
      <c r="J119" s="12"/>
      <c r="K119" s="12"/>
      <c r="L119" s="12"/>
      <c r="M119" s="12"/>
      <c r="N119" s="12"/>
      <c r="O119" s="12"/>
      <c r="P119" s="12"/>
      <c r="Q119" s="12"/>
      <c r="R119" s="13"/>
      <c r="S119" s="12">
        <f t="shared" si="18"/>
        <v>0</v>
      </c>
      <c r="T119" s="12">
        <f t="shared" si="19"/>
        <v>0</v>
      </c>
      <c r="U119" s="57"/>
      <c r="V119" s="15">
        <v>7.0000000000000007E-2</v>
      </c>
      <c r="W119" s="15">
        <f t="shared" si="20"/>
        <v>0</v>
      </c>
    </row>
    <row r="120" spans="1:25" x14ac:dyDescent="0.2">
      <c r="A120" s="36" t="s">
        <v>189</v>
      </c>
      <c r="B120" s="36" t="s">
        <v>118</v>
      </c>
      <c r="C120" s="36">
        <v>90444700</v>
      </c>
      <c r="D120" s="36" t="s">
        <v>277</v>
      </c>
      <c r="E120" s="12" t="s">
        <v>46</v>
      </c>
      <c r="F120" s="12">
        <v>750</v>
      </c>
      <c r="G120" s="12">
        <v>10</v>
      </c>
      <c r="H120" s="12">
        <v>100</v>
      </c>
      <c r="I120" s="12"/>
      <c r="J120" s="12"/>
      <c r="K120" s="12"/>
      <c r="L120" s="12"/>
      <c r="M120" s="12"/>
      <c r="N120" s="12"/>
      <c r="O120" s="12"/>
      <c r="P120" s="12"/>
      <c r="Q120" s="12"/>
      <c r="R120" s="13"/>
      <c r="S120" s="12">
        <f t="shared" si="18"/>
        <v>0</v>
      </c>
      <c r="T120" s="12">
        <f t="shared" si="19"/>
        <v>0</v>
      </c>
      <c r="U120" s="57"/>
      <c r="V120" s="15">
        <v>7.0000000000000007E-2</v>
      </c>
      <c r="W120" s="15">
        <f t="shared" si="20"/>
        <v>0</v>
      </c>
    </row>
    <row r="121" spans="1:25" x14ac:dyDescent="0.2">
      <c r="A121" s="11" t="s">
        <v>119</v>
      </c>
      <c r="B121" s="11" t="s">
        <v>120</v>
      </c>
      <c r="C121" s="11" t="s">
        <v>119</v>
      </c>
      <c r="D121" s="11" t="s">
        <v>275</v>
      </c>
      <c r="E121" s="12">
        <v>20</v>
      </c>
      <c r="F121" s="12">
        <v>900</v>
      </c>
      <c r="G121" s="12">
        <v>10</v>
      </c>
      <c r="H121" s="12">
        <v>50</v>
      </c>
      <c r="I121" s="12"/>
      <c r="J121" s="12"/>
      <c r="K121" s="12"/>
      <c r="L121" s="12"/>
      <c r="M121" s="12"/>
      <c r="N121" s="12"/>
      <c r="O121" s="12"/>
      <c r="P121" s="12"/>
      <c r="Q121" s="12"/>
      <c r="R121" s="13"/>
      <c r="S121" s="12">
        <f t="shared" si="18"/>
        <v>0</v>
      </c>
      <c r="T121" s="12">
        <f t="shared" si="19"/>
        <v>0</v>
      </c>
      <c r="U121" s="57"/>
      <c r="V121" s="15">
        <v>0.08</v>
      </c>
      <c r="W121" s="15">
        <f t="shared" si="20"/>
        <v>0</v>
      </c>
    </row>
    <row r="122" spans="1:25" x14ac:dyDescent="0.2">
      <c r="A122" s="36" t="s">
        <v>263</v>
      </c>
      <c r="B122" s="36" t="s">
        <v>120</v>
      </c>
      <c r="C122" s="36">
        <v>90444800</v>
      </c>
      <c r="D122" s="36" t="s">
        <v>277</v>
      </c>
      <c r="E122" s="12" t="s">
        <v>46</v>
      </c>
      <c r="F122" s="12">
        <v>900</v>
      </c>
      <c r="G122" s="12">
        <v>10</v>
      </c>
      <c r="H122" s="12">
        <v>50</v>
      </c>
      <c r="I122" s="12"/>
      <c r="J122" s="12"/>
      <c r="K122" s="12"/>
      <c r="L122" s="12"/>
      <c r="M122" s="12"/>
      <c r="N122" s="12"/>
      <c r="O122" s="12"/>
      <c r="P122" s="12"/>
      <c r="Q122" s="12"/>
      <c r="R122" s="13"/>
      <c r="S122" s="12">
        <f t="shared" si="18"/>
        <v>0</v>
      </c>
      <c r="T122" s="12">
        <f t="shared" si="19"/>
        <v>0</v>
      </c>
      <c r="U122" s="57"/>
      <c r="V122" s="15">
        <v>0.08</v>
      </c>
      <c r="W122" s="15">
        <f t="shared" si="20"/>
        <v>0</v>
      </c>
    </row>
    <row r="123" spans="1:25" x14ac:dyDescent="0.2">
      <c r="A123" s="11" t="s">
        <v>121</v>
      </c>
      <c r="B123" s="11" t="s">
        <v>122</v>
      </c>
      <c r="C123" s="11" t="s">
        <v>121</v>
      </c>
      <c r="D123" s="11" t="s">
        <v>275</v>
      </c>
      <c r="E123" s="12">
        <v>20</v>
      </c>
      <c r="F123" s="12">
        <v>1200</v>
      </c>
      <c r="G123" s="12">
        <v>10</v>
      </c>
      <c r="H123" s="12">
        <v>50</v>
      </c>
      <c r="I123" s="12"/>
      <c r="J123" s="12"/>
      <c r="K123" s="12"/>
      <c r="L123" s="12"/>
      <c r="M123" s="12"/>
      <c r="N123" s="12"/>
      <c r="O123" s="12"/>
      <c r="P123" s="12"/>
      <c r="Q123" s="12"/>
      <c r="R123" s="13"/>
      <c r="S123" s="12">
        <f t="shared" si="18"/>
        <v>0</v>
      </c>
      <c r="T123" s="12">
        <f t="shared" si="19"/>
        <v>0</v>
      </c>
      <c r="U123" s="57"/>
      <c r="V123" s="15">
        <v>0.11</v>
      </c>
      <c r="W123" s="15">
        <f t="shared" si="20"/>
        <v>0</v>
      </c>
    </row>
    <row r="124" spans="1:25" x14ac:dyDescent="0.2">
      <c r="A124" s="11" t="s">
        <v>207</v>
      </c>
      <c r="B124" s="11" t="s">
        <v>208</v>
      </c>
      <c r="C124" s="11" t="s">
        <v>207</v>
      </c>
      <c r="D124" s="11" t="s">
        <v>275</v>
      </c>
      <c r="E124" s="12">
        <v>20</v>
      </c>
      <c r="F124" s="12">
        <v>1500</v>
      </c>
      <c r="G124" s="12">
        <v>10</v>
      </c>
      <c r="H124" s="12">
        <v>50</v>
      </c>
      <c r="I124" s="12"/>
      <c r="J124" s="12"/>
      <c r="K124" s="12"/>
      <c r="L124" s="12"/>
      <c r="M124" s="12"/>
      <c r="N124" s="12"/>
      <c r="O124" s="12"/>
      <c r="P124" s="12"/>
      <c r="Q124" s="12"/>
      <c r="R124" s="13"/>
      <c r="S124" s="12">
        <f t="shared" si="18"/>
        <v>0</v>
      </c>
      <c r="T124" s="12">
        <f t="shared" si="19"/>
        <v>0</v>
      </c>
      <c r="U124" s="57"/>
      <c r="V124" s="15">
        <v>7.0000000000000007E-2</v>
      </c>
      <c r="W124" s="15">
        <f t="shared" si="20"/>
        <v>0</v>
      </c>
    </row>
    <row r="125" spans="1:25" x14ac:dyDescent="0.2">
      <c r="A125" s="11" t="s">
        <v>209</v>
      </c>
      <c r="B125" s="11" t="s">
        <v>210</v>
      </c>
      <c r="C125" s="11" t="s">
        <v>209</v>
      </c>
      <c r="D125" s="11" t="s">
        <v>275</v>
      </c>
      <c r="E125" s="12">
        <v>20</v>
      </c>
      <c r="F125" s="12">
        <v>1800</v>
      </c>
      <c r="G125" s="12">
        <v>10</v>
      </c>
      <c r="H125" s="12">
        <v>50</v>
      </c>
      <c r="I125" s="12"/>
      <c r="J125" s="12"/>
      <c r="K125" s="12"/>
      <c r="L125" s="12"/>
      <c r="M125" s="12"/>
      <c r="N125" s="12"/>
      <c r="O125" s="12"/>
      <c r="P125" s="12"/>
      <c r="Q125" s="12"/>
      <c r="R125" s="13"/>
      <c r="S125" s="12">
        <f t="shared" si="18"/>
        <v>0</v>
      </c>
      <c r="T125" s="12">
        <f t="shared" si="19"/>
        <v>0</v>
      </c>
      <c r="U125" s="58"/>
      <c r="V125" s="15">
        <v>0.09</v>
      </c>
      <c r="W125" s="15">
        <f t="shared" si="20"/>
        <v>0</v>
      </c>
      <c r="X125" s="43"/>
    </row>
    <row r="126" spans="1:25" x14ac:dyDescent="0.2">
      <c r="A126" s="11" t="s">
        <v>123</v>
      </c>
      <c r="B126" s="11" t="s">
        <v>124</v>
      </c>
      <c r="C126" s="11" t="s">
        <v>123</v>
      </c>
      <c r="D126" s="11" t="s">
        <v>275</v>
      </c>
      <c r="E126" s="12">
        <v>25</v>
      </c>
      <c r="F126" s="12">
        <v>150</v>
      </c>
      <c r="G126" s="12">
        <v>10</v>
      </c>
      <c r="H126" s="12">
        <v>200</v>
      </c>
      <c r="I126" s="12"/>
      <c r="J126" s="12"/>
      <c r="K126" s="12"/>
      <c r="L126" s="12"/>
      <c r="M126" s="12"/>
      <c r="N126" s="12"/>
      <c r="O126" s="12"/>
      <c r="P126" s="12"/>
      <c r="Q126" s="12"/>
      <c r="R126" s="13"/>
      <c r="S126" s="12">
        <f t="shared" si="18"/>
        <v>0</v>
      </c>
      <c r="T126" s="12">
        <f t="shared" si="19"/>
        <v>0</v>
      </c>
      <c r="U126" s="57"/>
      <c r="V126" s="15">
        <v>0.04</v>
      </c>
      <c r="W126" s="15">
        <f t="shared" si="20"/>
        <v>0</v>
      </c>
      <c r="X126" s="43">
        <f>SUM(W126:W143)</f>
        <v>2.64</v>
      </c>
      <c r="Y126" s="3">
        <f>X126*100/$X$144</f>
        <v>2.0815264527320032</v>
      </c>
    </row>
    <row r="127" spans="1:25" x14ac:dyDescent="0.2">
      <c r="A127" s="36" t="s">
        <v>257</v>
      </c>
      <c r="B127" s="36" t="s">
        <v>124</v>
      </c>
      <c r="C127" s="36">
        <v>90445200</v>
      </c>
      <c r="D127" s="36" t="s">
        <v>277</v>
      </c>
      <c r="E127" s="12">
        <v>25</v>
      </c>
      <c r="F127" s="12">
        <v>150</v>
      </c>
      <c r="G127" s="12">
        <v>10</v>
      </c>
      <c r="H127" s="12">
        <v>200</v>
      </c>
      <c r="I127" s="12"/>
      <c r="J127" s="12">
        <v>200</v>
      </c>
      <c r="K127" s="12"/>
      <c r="L127" s="12"/>
      <c r="M127" s="12"/>
      <c r="N127" s="12"/>
      <c r="O127" s="12"/>
      <c r="P127" s="12">
        <v>200</v>
      </c>
      <c r="Q127" s="12"/>
      <c r="R127" s="13"/>
      <c r="S127" s="12">
        <f t="shared" si="18"/>
        <v>400</v>
      </c>
      <c r="T127" s="12">
        <f t="shared" si="19"/>
        <v>2</v>
      </c>
      <c r="U127" s="57"/>
      <c r="V127" s="15">
        <v>0.04</v>
      </c>
      <c r="W127" s="15">
        <f t="shared" si="20"/>
        <v>0.08</v>
      </c>
    </row>
    <row r="128" spans="1:25" x14ac:dyDescent="0.2">
      <c r="A128" s="11" t="s">
        <v>125</v>
      </c>
      <c r="B128" s="11" t="s">
        <v>126</v>
      </c>
      <c r="C128" s="11" t="s">
        <v>125</v>
      </c>
      <c r="D128" s="11" t="s">
        <v>275</v>
      </c>
      <c r="E128" s="12">
        <v>25</v>
      </c>
      <c r="F128" s="12">
        <v>300</v>
      </c>
      <c r="G128" s="12">
        <v>10</v>
      </c>
      <c r="H128" s="12">
        <v>100</v>
      </c>
      <c r="I128" s="12"/>
      <c r="J128" s="12"/>
      <c r="K128" s="12"/>
      <c r="L128" s="12"/>
      <c r="M128" s="12"/>
      <c r="N128" s="12">
        <v>200</v>
      </c>
      <c r="O128" s="12">
        <v>100</v>
      </c>
      <c r="P128" s="12">
        <v>100</v>
      </c>
      <c r="Q128" s="12"/>
      <c r="R128" s="13"/>
      <c r="S128" s="12">
        <f t="shared" si="18"/>
        <v>400</v>
      </c>
      <c r="T128" s="12">
        <f t="shared" si="19"/>
        <v>4</v>
      </c>
      <c r="U128" s="57"/>
      <c r="V128" s="15">
        <v>0.04</v>
      </c>
      <c r="W128" s="15">
        <f t="shared" si="20"/>
        <v>0.16</v>
      </c>
    </row>
    <row r="129" spans="1:25" x14ac:dyDescent="0.2">
      <c r="A129" s="36" t="s">
        <v>127</v>
      </c>
      <c r="B129" s="36" t="s">
        <v>126</v>
      </c>
      <c r="C129" s="36">
        <v>90445300</v>
      </c>
      <c r="D129" s="36" t="s">
        <v>277</v>
      </c>
      <c r="E129" s="12" t="s">
        <v>63</v>
      </c>
      <c r="F129" s="12">
        <v>300</v>
      </c>
      <c r="G129" s="12">
        <v>10</v>
      </c>
      <c r="H129" s="12">
        <v>100</v>
      </c>
      <c r="I129" s="12"/>
      <c r="J129" s="12">
        <v>100</v>
      </c>
      <c r="K129" s="12"/>
      <c r="L129" s="12"/>
      <c r="M129" s="12"/>
      <c r="N129" s="12">
        <v>500</v>
      </c>
      <c r="O129" s="12">
        <v>200</v>
      </c>
      <c r="P129" s="12">
        <v>300</v>
      </c>
      <c r="Q129" s="12"/>
      <c r="R129" s="13"/>
      <c r="S129" s="12">
        <f t="shared" si="18"/>
        <v>1100</v>
      </c>
      <c r="T129" s="12">
        <f t="shared" si="19"/>
        <v>11</v>
      </c>
      <c r="U129" s="57"/>
      <c r="V129" s="15">
        <v>0.04</v>
      </c>
      <c r="W129" s="15">
        <f t="shared" si="20"/>
        <v>0.44</v>
      </c>
    </row>
    <row r="130" spans="1:25" x14ac:dyDescent="0.2">
      <c r="A130" s="11" t="s">
        <v>128</v>
      </c>
      <c r="B130" s="11" t="s">
        <v>129</v>
      </c>
      <c r="C130" s="11" t="s">
        <v>128</v>
      </c>
      <c r="D130" s="11" t="s">
        <v>275</v>
      </c>
      <c r="E130" s="12">
        <v>25</v>
      </c>
      <c r="F130" s="12">
        <v>450</v>
      </c>
      <c r="G130" s="12">
        <v>10</v>
      </c>
      <c r="H130" s="12">
        <v>100</v>
      </c>
      <c r="I130" s="12"/>
      <c r="J130" s="12"/>
      <c r="K130" s="12"/>
      <c r="L130" s="12"/>
      <c r="M130" s="12"/>
      <c r="N130" s="12"/>
      <c r="O130" s="12"/>
      <c r="P130" s="12"/>
      <c r="Q130" s="12"/>
      <c r="R130" s="13"/>
      <c r="S130" s="12">
        <f t="shared" si="18"/>
        <v>0</v>
      </c>
      <c r="T130" s="12">
        <f t="shared" si="19"/>
        <v>0</v>
      </c>
      <c r="U130" s="57"/>
      <c r="V130" s="15">
        <v>0.06</v>
      </c>
      <c r="W130" s="15">
        <f t="shared" si="20"/>
        <v>0</v>
      </c>
    </row>
    <row r="131" spans="1:25" x14ac:dyDescent="0.2">
      <c r="A131" s="36" t="s">
        <v>190</v>
      </c>
      <c r="B131" s="36" t="s">
        <v>129</v>
      </c>
      <c r="C131" s="36">
        <v>90445400</v>
      </c>
      <c r="D131" s="36" t="s">
        <v>277</v>
      </c>
      <c r="E131" s="12" t="s">
        <v>63</v>
      </c>
      <c r="F131" s="12">
        <v>450</v>
      </c>
      <c r="G131" s="12">
        <v>10</v>
      </c>
      <c r="H131" s="12">
        <v>100</v>
      </c>
      <c r="I131" s="12"/>
      <c r="J131" s="12"/>
      <c r="K131" s="12"/>
      <c r="L131" s="12"/>
      <c r="M131" s="12"/>
      <c r="N131" s="12"/>
      <c r="O131" s="12"/>
      <c r="P131" s="12"/>
      <c r="Q131" s="12"/>
      <c r="R131" s="13"/>
      <c r="S131" s="12">
        <f t="shared" si="18"/>
        <v>0</v>
      </c>
      <c r="T131" s="12">
        <f t="shared" si="19"/>
        <v>0</v>
      </c>
      <c r="U131" s="57"/>
      <c r="V131" s="15">
        <v>0.06</v>
      </c>
      <c r="W131" s="15">
        <f t="shared" si="20"/>
        <v>0</v>
      </c>
    </row>
    <row r="132" spans="1:25" x14ac:dyDescent="0.2">
      <c r="A132" s="11" t="s">
        <v>130</v>
      </c>
      <c r="B132" s="11" t="s">
        <v>131</v>
      </c>
      <c r="C132" s="11" t="s">
        <v>130</v>
      </c>
      <c r="D132" s="11" t="s">
        <v>275</v>
      </c>
      <c r="E132" s="12">
        <v>25</v>
      </c>
      <c r="F132" s="12">
        <v>600</v>
      </c>
      <c r="G132" s="12">
        <v>10</v>
      </c>
      <c r="H132" s="12">
        <v>50</v>
      </c>
      <c r="I132" s="12"/>
      <c r="J132" s="12"/>
      <c r="K132" s="12"/>
      <c r="L132" s="12"/>
      <c r="M132" s="12"/>
      <c r="N132" s="12"/>
      <c r="O132" s="12"/>
      <c r="P132" s="12"/>
      <c r="Q132" s="12"/>
      <c r="R132" s="13"/>
      <c r="S132" s="12">
        <f t="shared" si="18"/>
        <v>0</v>
      </c>
      <c r="T132" s="12">
        <f t="shared" si="19"/>
        <v>0</v>
      </c>
      <c r="U132" s="57"/>
      <c r="V132" s="15">
        <v>0.04</v>
      </c>
      <c r="W132" s="15">
        <f t="shared" si="20"/>
        <v>0</v>
      </c>
    </row>
    <row r="133" spans="1:25" x14ac:dyDescent="0.2">
      <c r="A133" s="36" t="s">
        <v>211</v>
      </c>
      <c r="B133" s="36" t="s">
        <v>131</v>
      </c>
      <c r="C133" s="36">
        <v>90445600</v>
      </c>
      <c r="D133" s="36" t="s">
        <v>277</v>
      </c>
      <c r="E133" s="12">
        <v>25</v>
      </c>
      <c r="F133" s="12">
        <v>600</v>
      </c>
      <c r="G133" s="12">
        <v>10</v>
      </c>
      <c r="H133" s="12">
        <v>50</v>
      </c>
      <c r="I133" s="12"/>
      <c r="J133" s="12">
        <v>200</v>
      </c>
      <c r="K133" s="12"/>
      <c r="L133" s="12"/>
      <c r="M133" s="12"/>
      <c r="N133" s="12"/>
      <c r="O133" s="12">
        <v>200</v>
      </c>
      <c r="P133" s="12">
        <v>300</v>
      </c>
      <c r="Q133" s="12"/>
      <c r="R133" s="13"/>
      <c r="S133" s="12">
        <f t="shared" si="18"/>
        <v>700</v>
      </c>
      <c r="T133" s="12">
        <f t="shared" si="19"/>
        <v>14</v>
      </c>
      <c r="U133" s="57"/>
      <c r="V133" s="15">
        <v>0.04</v>
      </c>
      <c r="W133" s="15">
        <f t="shared" si="20"/>
        <v>0.56000000000000005</v>
      </c>
    </row>
    <row r="134" spans="1:25" x14ac:dyDescent="0.2">
      <c r="A134" s="11" t="s">
        <v>162</v>
      </c>
      <c r="B134" s="11" t="s">
        <v>163</v>
      </c>
      <c r="C134" s="11" t="s">
        <v>162</v>
      </c>
      <c r="D134" s="11" t="s">
        <v>275</v>
      </c>
      <c r="E134" s="12">
        <v>25</v>
      </c>
      <c r="F134" s="12">
        <v>750</v>
      </c>
      <c r="G134" s="12">
        <v>10</v>
      </c>
      <c r="H134" s="12">
        <v>50</v>
      </c>
      <c r="I134" s="12"/>
      <c r="J134" s="12"/>
      <c r="K134" s="12"/>
      <c r="L134" s="12"/>
      <c r="M134" s="12"/>
      <c r="N134" s="12"/>
      <c r="O134" s="12"/>
      <c r="P134" s="12"/>
      <c r="Q134" s="12"/>
      <c r="R134" s="13"/>
      <c r="S134" s="12">
        <f t="shared" si="18"/>
        <v>0</v>
      </c>
      <c r="T134" s="12">
        <f t="shared" si="19"/>
        <v>0</v>
      </c>
      <c r="U134" s="57"/>
      <c r="V134" s="15">
        <v>0.04</v>
      </c>
      <c r="W134" s="15">
        <f t="shared" si="20"/>
        <v>0</v>
      </c>
    </row>
    <row r="135" spans="1:25" x14ac:dyDescent="0.2">
      <c r="A135" s="36" t="s">
        <v>218</v>
      </c>
      <c r="B135" s="36" t="s">
        <v>163</v>
      </c>
      <c r="C135" s="31" t="s">
        <v>219</v>
      </c>
      <c r="D135" s="36" t="s">
        <v>277</v>
      </c>
      <c r="E135" s="12">
        <v>25</v>
      </c>
      <c r="F135" s="12">
        <v>750</v>
      </c>
      <c r="G135" s="12">
        <v>10</v>
      </c>
      <c r="H135" s="12">
        <v>50</v>
      </c>
      <c r="I135" s="12"/>
      <c r="J135" s="12"/>
      <c r="K135" s="12"/>
      <c r="L135" s="12"/>
      <c r="M135" s="12"/>
      <c r="N135" s="12"/>
      <c r="O135" s="12"/>
      <c r="P135" s="12">
        <v>100</v>
      </c>
      <c r="Q135" s="12"/>
      <c r="R135" s="13"/>
      <c r="S135" s="12">
        <f t="shared" si="18"/>
        <v>100</v>
      </c>
      <c r="T135" s="12">
        <f t="shared" si="19"/>
        <v>2</v>
      </c>
      <c r="U135" s="57"/>
      <c r="V135" s="15">
        <v>0.04</v>
      </c>
      <c r="W135" s="15">
        <f t="shared" si="20"/>
        <v>0.08</v>
      </c>
    </row>
    <row r="136" spans="1:25" x14ac:dyDescent="0.2">
      <c r="A136" s="11" t="s">
        <v>132</v>
      </c>
      <c r="B136" s="11" t="s">
        <v>133</v>
      </c>
      <c r="C136" s="11" t="s">
        <v>132</v>
      </c>
      <c r="D136" s="11" t="s">
        <v>275</v>
      </c>
      <c r="E136" s="12">
        <v>25</v>
      </c>
      <c r="F136" s="12">
        <v>900</v>
      </c>
      <c r="G136" s="12">
        <v>10</v>
      </c>
      <c r="H136" s="12">
        <v>50</v>
      </c>
      <c r="I136" s="12"/>
      <c r="J136" s="12"/>
      <c r="K136" s="12"/>
      <c r="L136" s="12"/>
      <c r="M136" s="12"/>
      <c r="N136" s="12"/>
      <c r="O136" s="12"/>
      <c r="P136" s="12">
        <v>500</v>
      </c>
      <c r="Q136" s="12"/>
      <c r="R136" s="13"/>
      <c r="S136" s="12">
        <f t="shared" si="18"/>
        <v>500</v>
      </c>
      <c r="T136" s="12">
        <f t="shared" si="19"/>
        <v>10</v>
      </c>
      <c r="U136" s="57"/>
      <c r="V136" s="15">
        <v>0.06</v>
      </c>
      <c r="W136" s="15">
        <f t="shared" si="20"/>
        <v>0.6</v>
      </c>
    </row>
    <row r="137" spans="1:25" x14ac:dyDescent="0.2">
      <c r="A137" s="36" t="s">
        <v>264</v>
      </c>
      <c r="B137" s="36" t="s">
        <v>133</v>
      </c>
      <c r="C137" s="31" t="s">
        <v>265</v>
      </c>
      <c r="D137" s="36" t="s">
        <v>277</v>
      </c>
      <c r="E137" s="12">
        <v>25</v>
      </c>
      <c r="F137" s="12">
        <v>900</v>
      </c>
      <c r="G137" s="12">
        <v>10</v>
      </c>
      <c r="H137" s="12">
        <v>50</v>
      </c>
      <c r="I137" s="12"/>
      <c r="J137" s="12">
        <v>200</v>
      </c>
      <c r="K137" s="12"/>
      <c r="L137" s="12"/>
      <c r="M137" s="12"/>
      <c r="N137" s="12"/>
      <c r="O137" s="12"/>
      <c r="P137" s="12"/>
      <c r="Q137" s="12"/>
      <c r="R137" s="13"/>
      <c r="S137" s="12">
        <f t="shared" si="18"/>
        <v>200</v>
      </c>
      <c r="T137" s="12">
        <f t="shared" si="19"/>
        <v>4</v>
      </c>
      <c r="U137" s="57"/>
      <c r="V137" s="15">
        <v>0.06</v>
      </c>
      <c r="W137" s="15">
        <f t="shared" si="20"/>
        <v>0.24</v>
      </c>
    </row>
    <row r="138" spans="1:25" x14ac:dyDescent="0.2">
      <c r="A138" s="11" t="s">
        <v>134</v>
      </c>
      <c r="B138" s="11" t="s">
        <v>135</v>
      </c>
      <c r="C138" s="11" t="s">
        <v>134</v>
      </c>
      <c r="D138" s="11" t="s">
        <v>275</v>
      </c>
      <c r="E138" s="12">
        <v>25</v>
      </c>
      <c r="F138" s="12">
        <v>1200</v>
      </c>
      <c r="G138" s="12">
        <v>10</v>
      </c>
      <c r="H138" s="12">
        <v>50</v>
      </c>
      <c r="I138" s="12"/>
      <c r="J138" s="12"/>
      <c r="K138" s="12"/>
      <c r="L138" s="12"/>
      <c r="M138" s="12"/>
      <c r="N138" s="12"/>
      <c r="O138" s="12"/>
      <c r="P138" s="12"/>
      <c r="Q138" s="12"/>
      <c r="R138" s="13"/>
      <c r="S138" s="12">
        <f t="shared" si="18"/>
        <v>0</v>
      </c>
      <c r="T138" s="12">
        <f t="shared" si="19"/>
        <v>0</v>
      </c>
      <c r="U138" s="57"/>
      <c r="V138" s="15">
        <v>0.08</v>
      </c>
      <c r="W138" s="15">
        <f t="shared" si="20"/>
        <v>0</v>
      </c>
    </row>
    <row r="139" spans="1:25" x14ac:dyDescent="0.2">
      <c r="A139" s="26" t="s">
        <v>451</v>
      </c>
      <c r="B139" s="36" t="s">
        <v>135</v>
      </c>
      <c r="C139" s="26">
        <v>90445810</v>
      </c>
      <c r="D139" s="36" t="s">
        <v>277</v>
      </c>
      <c r="E139" s="12" t="s">
        <v>63</v>
      </c>
      <c r="F139" s="12">
        <v>1200</v>
      </c>
      <c r="G139" s="12">
        <v>10</v>
      </c>
      <c r="H139" s="12">
        <v>50</v>
      </c>
      <c r="I139" s="12"/>
      <c r="J139" s="12">
        <v>200</v>
      </c>
      <c r="K139" s="12"/>
      <c r="L139" s="12"/>
      <c r="M139" s="12"/>
      <c r="N139" s="12"/>
      <c r="O139" s="12"/>
      <c r="P139" s="12">
        <v>100</v>
      </c>
      <c r="Q139" s="12"/>
      <c r="R139" s="13"/>
      <c r="S139" s="12">
        <f t="shared" si="18"/>
        <v>300</v>
      </c>
      <c r="T139" s="12">
        <f t="shared" si="19"/>
        <v>6</v>
      </c>
      <c r="U139" s="57"/>
      <c r="V139" s="15">
        <v>0.08</v>
      </c>
      <c r="W139" s="15">
        <f t="shared" si="20"/>
        <v>0.48</v>
      </c>
    </row>
    <row r="140" spans="1:25" x14ac:dyDescent="0.2">
      <c r="A140" s="11" t="s">
        <v>238</v>
      </c>
      <c r="B140" s="11" t="s">
        <v>239</v>
      </c>
      <c r="C140" s="11" t="s">
        <v>238</v>
      </c>
      <c r="D140" s="11" t="s">
        <v>275</v>
      </c>
      <c r="E140" s="12">
        <v>25</v>
      </c>
      <c r="F140" s="12">
        <v>1524</v>
      </c>
      <c r="G140" s="12">
        <v>10</v>
      </c>
      <c r="H140" s="12">
        <v>50</v>
      </c>
      <c r="I140" s="12"/>
      <c r="J140" s="12"/>
      <c r="K140" s="12"/>
      <c r="L140" s="12"/>
      <c r="M140" s="12"/>
      <c r="N140" s="12"/>
      <c r="O140" s="12"/>
      <c r="P140" s="12"/>
      <c r="Q140" s="12"/>
      <c r="R140" s="13"/>
      <c r="S140" s="12">
        <f t="shared" si="18"/>
        <v>0</v>
      </c>
      <c r="T140" s="12">
        <f t="shared" si="19"/>
        <v>0</v>
      </c>
      <c r="U140" s="57"/>
      <c r="V140" s="15">
        <v>0.08</v>
      </c>
      <c r="W140" s="15">
        <f t="shared" si="20"/>
        <v>0</v>
      </c>
    </row>
    <row r="141" spans="1:25" x14ac:dyDescent="0.2">
      <c r="A141" s="11" t="s">
        <v>164</v>
      </c>
      <c r="B141" s="11" t="s">
        <v>165</v>
      </c>
      <c r="C141" s="11" t="s">
        <v>164</v>
      </c>
      <c r="D141" s="11" t="s">
        <v>275</v>
      </c>
      <c r="E141" s="12">
        <v>25</v>
      </c>
      <c r="F141" s="12">
        <v>1800</v>
      </c>
      <c r="G141" s="12">
        <v>10</v>
      </c>
      <c r="H141" s="12">
        <v>50</v>
      </c>
      <c r="I141" s="12"/>
      <c r="J141" s="12"/>
      <c r="K141" s="12"/>
      <c r="L141" s="12"/>
      <c r="M141" s="12"/>
      <c r="N141" s="12"/>
      <c r="O141" s="12"/>
      <c r="P141" s="12"/>
      <c r="Q141" s="12"/>
      <c r="R141" s="13"/>
      <c r="S141" s="12">
        <f t="shared" si="18"/>
        <v>0</v>
      </c>
      <c r="T141" s="12">
        <f t="shared" si="19"/>
        <v>0</v>
      </c>
      <c r="U141" s="57"/>
      <c r="V141" s="15">
        <v>0.12</v>
      </c>
      <c r="W141" s="15">
        <f t="shared" si="20"/>
        <v>0</v>
      </c>
    </row>
    <row r="142" spans="1:25" x14ac:dyDescent="0.2">
      <c r="A142" s="36" t="s">
        <v>227</v>
      </c>
      <c r="B142" s="36" t="s">
        <v>165</v>
      </c>
      <c r="C142" s="36">
        <v>90445900</v>
      </c>
      <c r="D142" s="36" t="s">
        <v>277</v>
      </c>
      <c r="E142" s="12">
        <v>25</v>
      </c>
      <c r="F142" s="12">
        <v>1800</v>
      </c>
      <c r="G142" s="12">
        <v>10</v>
      </c>
      <c r="H142" s="12">
        <v>50</v>
      </c>
      <c r="I142" s="12"/>
      <c r="J142" s="12"/>
      <c r="K142" s="12"/>
      <c r="L142" s="12"/>
      <c r="M142" s="12"/>
      <c r="N142" s="12"/>
      <c r="O142" s="12"/>
      <c r="P142" s="12"/>
      <c r="Q142" s="12"/>
      <c r="R142" s="13"/>
      <c r="S142" s="12">
        <f t="shared" si="18"/>
        <v>0</v>
      </c>
      <c r="T142" s="12">
        <f t="shared" si="19"/>
        <v>0</v>
      </c>
      <c r="U142" s="57"/>
      <c r="V142" s="15">
        <v>0.12</v>
      </c>
      <c r="W142" s="15">
        <f t="shared" si="20"/>
        <v>0</v>
      </c>
      <c r="X142" s="43"/>
    </row>
    <row r="143" spans="1:25" x14ac:dyDescent="0.2">
      <c r="A143" s="36" t="s">
        <v>301</v>
      </c>
      <c r="B143" s="36" t="s">
        <v>302</v>
      </c>
      <c r="C143" s="36">
        <v>90446000</v>
      </c>
      <c r="D143" s="36" t="s">
        <v>277</v>
      </c>
      <c r="E143" s="12">
        <v>25</v>
      </c>
      <c r="F143" s="12">
        <v>2400</v>
      </c>
      <c r="G143" s="12">
        <v>10</v>
      </c>
      <c r="H143" s="12">
        <v>50</v>
      </c>
      <c r="I143" s="12"/>
      <c r="J143" s="12"/>
      <c r="K143" s="12"/>
      <c r="L143" s="12"/>
      <c r="M143" s="12"/>
      <c r="N143" s="12"/>
      <c r="O143" s="12"/>
      <c r="P143" s="12"/>
      <c r="Q143" s="12"/>
      <c r="R143" s="13"/>
      <c r="S143" s="12">
        <f t="shared" si="18"/>
        <v>0</v>
      </c>
      <c r="T143" s="12">
        <f t="shared" si="19"/>
        <v>0</v>
      </c>
      <c r="U143" s="57"/>
      <c r="V143" s="15">
        <v>0.12</v>
      </c>
      <c r="W143" s="15">
        <f t="shared" si="20"/>
        <v>0</v>
      </c>
      <c r="X143" s="43"/>
    </row>
    <row r="144" spans="1:25" x14ac:dyDescent="0.2">
      <c r="A144" s="305"/>
      <c r="B144" s="305"/>
      <c r="C144" s="305"/>
      <c r="D144" s="305"/>
      <c r="E144" s="305"/>
      <c r="F144" s="305"/>
      <c r="G144" s="305"/>
      <c r="H144" s="305"/>
      <c r="I144" s="36">
        <f t="shared" ref="I144:T144" si="21">SUBTOTAL(9,I5:I143)</f>
        <v>2900</v>
      </c>
      <c r="J144" s="36">
        <f t="shared" si="21"/>
        <v>48400</v>
      </c>
      <c r="K144" s="36">
        <f t="shared" si="21"/>
        <v>1000</v>
      </c>
      <c r="L144" s="36">
        <f t="shared" si="21"/>
        <v>51400</v>
      </c>
      <c r="M144" s="36">
        <f t="shared" si="21"/>
        <v>41580</v>
      </c>
      <c r="N144" s="36">
        <f t="shared" si="21"/>
        <v>31750</v>
      </c>
      <c r="O144" s="36">
        <f>SUBTOTAL(9,O5:O143)</f>
        <v>8770</v>
      </c>
      <c r="P144" s="36">
        <f t="shared" ref="P144:Q144" si="22">SUBTOTAL(9,P5:P143)</f>
        <v>11670</v>
      </c>
      <c r="Q144" s="36">
        <f t="shared" si="22"/>
        <v>5600</v>
      </c>
      <c r="R144" s="36">
        <f t="shared" si="21"/>
        <v>0</v>
      </c>
      <c r="S144" s="36">
        <f t="shared" si="21"/>
        <v>203070</v>
      </c>
      <c r="T144" s="36">
        <f t="shared" si="21"/>
        <v>2528</v>
      </c>
      <c r="U144" s="59"/>
      <c r="V144" s="12"/>
      <c r="W144" s="36">
        <f>SUBTOTAL(9,W5:W143)</f>
        <v>155.49000000000009</v>
      </c>
      <c r="X144" s="3">
        <f>SUM(X13:X143)</f>
        <v>126.83000000000001</v>
      </c>
      <c r="Y144" s="3">
        <f>SUM(Y13:Y143)</f>
        <v>100</v>
      </c>
    </row>
    <row r="145" spans="1:23" x14ac:dyDescent="0.2">
      <c r="A145" s="305"/>
      <c r="B145" s="305"/>
      <c r="C145" s="305"/>
      <c r="D145" s="305"/>
      <c r="E145" s="305"/>
      <c r="F145" s="305"/>
      <c r="G145" s="305"/>
      <c r="H145" s="305"/>
      <c r="I145" s="36">
        <v>18</v>
      </c>
      <c r="J145" s="36">
        <v>595</v>
      </c>
      <c r="K145" s="36">
        <v>10</v>
      </c>
      <c r="L145" s="36">
        <v>670</v>
      </c>
      <c r="M145" s="36">
        <v>528</v>
      </c>
      <c r="N145" s="36">
        <v>372</v>
      </c>
      <c r="O145" s="36">
        <v>118</v>
      </c>
      <c r="P145" s="36">
        <v>189</v>
      </c>
      <c r="Q145" s="36">
        <v>28</v>
      </c>
      <c r="R145" s="36"/>
      <c r="S145" s="36"/>
      <c r="T145" s="36">
        <f>SUM(I145:R145)</f>
        <v>2528</v>
      </c>
      <c r="W145" s="3">
        <f>W144/30</f>
        <v>5.1830000000000034</v>
      </c>
    </row>
    <row r="146" spans="1:23" x14ac:dyDescent="0.2">
      <c r="A146" s="305"/>
      <c r="B146" s="305"/>
      <c r="C146" s="305"/>
      <c r="D146" s="305"/>
      <c r="E146" s="305"/>
      <c r="F146" s="305"/>
      <c r="G146" s="305"/>
      <c r="H146" s="305"/>
      <c r="I146" s="36">
        <v>0.89</v>
      </c>
      <c r="J146" s="36">
        <v>33.18</v>
      </c>
      <c r="K146" s="36">
        <v>0.6</v>
      </c>
      <c r="L146" s="36">
        <v>40.590000000000003</v>
      </c>
      <c r="M146" s="36">
        <v>31.31</v>
      </c>
      <c r="N146" s="36">
        <v>24.4</v>
      </c>
      <c r="O146" s="36">
        <v>9.16</v>
      </c>
      <c r="P146" s="36">
        <v>13.36</v>
      </c>
      <c r="Q146" s="36">
        <v>2</v>
      </c>
      <c r="R146" s="36"/>
      <c r="S146" s="36"/>
      <c r="T146" s="36">
        <f>SUM(I146:R146)</f>
        <v>155.49</v>
      </c>
    </row>
    <row r="147" spans="1:23" x14ac:dyDescent="0.2">
      <c r="A147" s="34"/>
      <c r="B147" s="34"/>
      <c r="C147" s="34"/>
      <c r="D147" s="34"/>
      <c r="E147" s="34"/>
      <c r="F147" s="34"/>
      <c r="G147" s="34"/>
      <c r="H147" s="34"/>
    </row>
    <row r="148" spans="1:23" x14ac:dyDescent="0.2">
      <c r="A148" s="28" t="s">
        <v>136</v>
      </c>
      <c r="B148" s="28" t="s">
        <v>136</v>
      </c>
      <c r="C148" s="30"/>
      <c r="D148" s="30"/>
      <c r="E148" s="8" t="s">
        <v>10</v>
      </c>
      <c r="F148" s="8" t="s">
        <v>137</v>
      </c>
      <c r="G148" s="300" t="s">
        <v>138</v>
      </c>
      <c r="H148" s="301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12"/>
      <c r="T148" s="12"/>
      <c r="U148" s="35"/>
      <c r="V148" s="12"/>
      <c r="W148" s="15"/>
    </row>
    <row r="149" spans="1:23" x14ac:dyDescent="0.2">
      <c r="A149" s="36"/>
      <c r="B149" s="36"/>
      <c r="C149" s="36"/>
      <c r="D149" s="36"/>
      <c r="E149" s="8"/>
      <c r="F149" s="8"/>
      <c r="G149" s="8" t="s">
        <v>139</v>
      </c>
      <c r="H149" s="8" t="s">
        <v>140</v>
      </c>
      <c r="I149" s="8" t="s">
        <v>140</v>
      </c>
      <c r="J149" s="8" t="s">
        <v>140</v>
      </c>
      <c r="K149" s="8" t="s">
        <v>140</v>
      </c>
      <c r="L149" s="8" t="s">
        <v>140</v>
      </c>
      <c r="M149" s="8" t="s">
        <v>140</v>
      </c>
      <c r="N149" s="8" t="s">
        <v>140</v>
      </c>
      <c r="O149" s="8" t="s">
        <v>140</v>
      </c>
      <c r="P149" s="8" t="s">
        <v>140</v>
      </c>
      <c r="Q149" s="8"/>
      <c r="R149" s="8" t="s">
        <v>140</v>
      </c>
      <c r="S149" s="36" t="s">
        <v>140</v>
      </c>
      <c r="T149" s="36" t="s">
        <v>12</v>
      </c>
      <c r="U149" s="37"/>
      <c r="V149" s="12"/>
      <c r="W149" s="15"/>
    </row>
    <row r="150" spans="1:23" x14ac:dyDescent="0.2">
      <c r="A150" s="38" t="s">
        <v>142</v>
      </c>
      <c r="B150" s="38" t="s">
        <v>143</v>
      </c>
      <c r="C150" s="38" t="s">
        <v>142</v>
      </c>
      <c r="D150" s="38" t="s">
        <v>142</v>
      </c>
      <c r="E150" s="12">
        <v>13</v>
      </c>
      <c r="F150" s="12">
        <v>25</v>
      </c>
      <c r="G150" s="12">
        <v>5</v>
      </c>
      <c r="H150" s="12">
        <v>125</v>
      </c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>
        <f>SUM(I150:R150)</f>
        <v>0</v>
      </c>
      <c r="T150" s="12">
        <f>$S150/$H150</f>
        <v>0</v>
      </c>
      <c r="U150" s="39"/>
      <c r="V150" s="15">
        <v>0.09</v>
      </c>
      <c r="W150" s="15">
        <f>$T150*$V150</f>
        <v>0</v>
      </c>
    </row>
    <row r="151" spans="1:23" x14ac:dyDescent="0.2">
      <c r="A151" s="38" t="s">
        <v>144</v>
      </c>
      <c r="B151" s="38" t="s">
        <v>145</v>
      </c>
      <c r="C151" s="38" t="s">
        <v>144</v>
      </c>
      <c r="D151" s="38" t="s">
        <v>144</v>
      </c>
      <c r="E151" s="12">
        <v>19</v>
      </c>
      <c r="F151" s="12">
        <v>25</v>
      </c>
      <c r="G151" s="12">
        <v>5</v>
      </c>
      <c r="H151" s="12">
        <v>125</v>
      </c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>
        <f>SUM(I151:R151)</f>
        <v>0</v>
      </c>
      <c r="T151" s="12">
        <f>$S151/$H151</f>
        <v>0</v>
      </c>
      <c r="U151" s="39"/>
      <c r="V151" s="15">
        <v>0.15</v>
      </c>
      <c r="W151" s="15">
        <f>$T151*$V151</f>
        <v>0</v>
      </c>
    </row>
    <row r="152" spans="1:23" x14ac:dyDescent="0.2">
      <c r="B152" s="3"/>
      <c r="I152" s="36">
        <f t="shared" ref="I152:R152" si="23">SUM(I150:I151)</f>
        <v>0</v>
      </c>
      <c r="J152" s="36">
        <f t="shared" si="23"/>
        <v>0</v>
      </c>
      <c r="K152" s="36">
        <f t="shared" si="23"/>
        <v>0</v>
      </c>
      <c r="L152" s="36">
        <f t="shared" si="23"/>
        <v>0</v>
      </c>
      <c r="M152" s="36">
        <f t="shared" si="23"/>
        <v>0</v>
      </c>
      <c r="N152" s="36">
        <f t="shared" si="23"/>
        <v>0</v>
      </c>
      <c r="O152" s="36">
        <f t="shared" si="23"/>
        <v>0</v>
      </c>
      <c r="P152" s="36">
        <f t="shared" si="23"/>
        <v>0</v>
      </c>
      <c r="Q152" s="36"/>
      <c r="R152" s="36">
        <f t="shared" si="23"/>
        <v>0</v>
      </c>
      <c r="S152" s="36">
        <f>SUBTOTAL(9,S150:S151)</f>
        <v>0</v>
      </c>
      <c r="T152" s="36">
        <f>SUBTOTAL(9,T150:T151)</f>
        <v>0</v>
      </c>
      <c r="U152" s="37"/>
      <c r="V152" s="12"/>
      <c r="W152" s="33">
        <f>SUBTOTAL(9,W150:W151)</f>
        <v>0</v>
      </c>
    </row>
    <row r="153" spans="1:23" x14ac:dyDescent="0.2">
      <c r="B153" s="3"/>
      <c r="I153" s="40"/>
      <c r="J153" s="40"/>
      <c r="K153" s="40"/>
      <c r="L153" s="40"/>
      <c r="M153" s="40"/>
      <c r="N153" s="40"/>
      <c r="O153" s="40"/>
      <c r="P153" s="40"/>
      <c r="Q153" s="40"/>
      <c r="R153" s="40"/>
      <c r="S153" s="36">
        <v>0</v>
      </c>
      <c r="T153" s="36">
        <v>0</v>
      </c>
      <c r="U153" s="35"/>
      <c r="V153" s="12"/>
      <c r="W153" s="33">
        <v>0</v>
      </c>
    </row>
  </sheetData>
  <autoFilter ref="D3:D146"/>
  <mergeCells count="11">
    <mergeCell ref="V3:W3"/>
    <mergeCell ref="A1:H1"/>
    <mergeCell ref="A2:D2"/>
    <mergeCell ref="E2:H2"/>
    <mergeCell ref="G3:H3"/>
    <mergeCell ref="S3:T3"/>
    <mergeCell ref="A109:B109"/>
    <mergeCell ref="A144:H144"/>
    <mergeCell ref="A145:H145"/>
    <mergeCell ref="A146:H146"/>
    <mergeCell ref="G148:H148"/>
  </mergeCells>
  <conditionalFormatting sqref="A5:Q143">
    <cfRule type="expression" dxfId="332" priority="1">
      <formula>MOD(ROW(),2)</formula>
    </cfRule>
  </conditionalFormatting>
  <conditionalFormatting sqref="R5:XFD143">
    <cfRule type="expression" dxfId="331" priority="4">
      <formula>MOD(ROW(),2)</formula>
    </cfRule>
  </conditionalFormatting>
  <conditionalFormatting sqref="S5:S143">
    <cfRule type="cellIs" dxfId="330" priority="6" operator="greaterThan">
      <formula>10000</formula>
    </cfRule>
  </conditionalFormatting>
  <conditionalFormatting sqref="S110:S143">
    <cfRule type="cellIs" dxfId="329" priority="7" operator="greaterThan">
      <formula>2000</formula>
    </cfRule>
  </conditionalFormatting>
  <conditionalFormatting sqref="W5:W108">
    <cfRule type="cellIs" dxfId="328" priority="5" operator="greaterThan">
      <formula>10</formula>
    </cfRule>
  </conditionalFormatting>
  <conditionalFormatting sqref="W139">
    <cfRule type="cellIs" dxfId="327" priority="3" operator="greaterThan">
      <formula>10</formula>
    </cfRule>
  </conditionalFormatting>
  <pageMargins left="0.25" right="0.25" top="0.75" bottom="0.75" header="0.3" footer="0.3"/>
  <pageSetup paperSize="9" scale="69" fitToHeight="0" orientation="landscape" r:id="rId1"/>
  <headerFooter alignWithMargins="0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8">
    <pageSetUpPr fitToPage="1"/>
  </sheetPr>
  <dimension ref="A1:X153"/>
  <sheetViews>
    <sheetView zoomScaleNormal="100" workbookViewId="0">
      <pane xSplit="4" ySplit="4" topLeftCell="E74" activePane="bottomRight" state="frozen"/>
      <selection pane="topRight" activeCell="D1" sqref="D1"/>
      <selection pane="bottomLeft" activeCell="A4" sqref="A4"/>
      <selection pane="bottomRight" activeCell="J74" sqref="J74"/>
    </sheetView>
  </sheetViews>
  <sheetFormatPr defaultColWidth="9.140625" defaultRowHeight="12.75" x14ac:dyDescent="0.2"/>
  <cols>
    <col min="1" max="1" width="12.5703125" style="3" customWidth="1"/>
    <col min="2" max="2" width="14" style="41" customWidth="1"/>
    <col min="3" max="3" width="14" style="3" bestFit="1" customWidth="1"/>
    <col min="4" max="4" width="12.28515625" style="3" customWidth="1"/>
    <col min="5" max="5" width="7.85546875" style="3" customWidth="1"/>
    <col min="6" max="6" width="8.5703125" style="3" customWidth="1"/>
    <col min="7" max="7" width="6.140625" style="3" customWidth="1"/>
    <col min="8" max="8" width="6.42578125" style="3" customWidth="1"/>
    <col min="9" max="16" width="10.140625" style="3" customWidth="1"/>
    <col min="17" max="17" width="8.28515625" style="3" customWidth="1"/>
    <col min="18" max="18" width="10.7109375" style="3" bestFit="1" customWidth="1"/>
    <col min="19" max="19" width="8.28515625" style="3" bestFit="1" customWidth="1"/>
    <col min="20" max="21" width="9.42578125" style="3" customWidth="1"/>
    <col min="22" max="22" width="9.28515625" style="3" customWidth="1"/>
    <col min="23" max="16384" width="9.140625" style="3"/>
  </cols>
  <sheetData>
    <row r="1" spans="1:24" x14ac:dyDescent="0.2">
      <c r="A1" s="303" t="s">
        <v>281</v>
      </c>
      <c r="B1" s="303"/>
      <c r="C1" s="303"/>
      <c r="D1" s="303"/>
      <c r="E1" s="303"/>
      <c r="F1" s="303"/>
      <c r="G1" s="303"/>
      <c r="H1" s="303"/>
      <c r="I1" s="30" t="s">
        <v>462</v>
      </c>
      <c r="J1" s="30" t="s">
        <v>469</v>
      </c>
      <c r="K1" s="30" t="s">
        <v>478</v>
      </c>
      <c r="L1" s="30" t="s">
        <v>480</v>
      </c>
      <c r="M1" s="30"/>
      <c r="N1" s="30"/>
      <c r="O1" s="30"/>
      <c r="P1" s="30"/>
      <c r="Q1" s="20"/>
      <c r="R1" s="20"/>
      <c r="S1" s="20"/>
    </row>
    <row r="2" spans="1:24" x14ac:dyDescent="0.2">
      <c r="A2" s="303" t="s">
        <v>481</v>
      </c>
      <c r="B2" s="303"/>
      <c r="C2" s="303"/>
      <c r="D2" s="303"/>
      <c r="E2" s="303"/>
      <c r="F2" s="303"/>
      <c r="G2" s="303"/>
      <c r="H2" s="303"/>
      <c r="I2" s="10"/>
      <c r="J2" s="10"/>
      <c r="K2" s="10"/>
      <c r="L2" s="10"/>
      <c r="M2" s="10"/>
      <c r="N2" s="10"/>
      <c r="O2" s="10"/>
      <c r="P2" s="10"/>
      <c r="Q2" s="8"/>
      <c r="R2" s="8"/>
      <c r="S2" s="8"/>
      <c r="T2" s="29"/>
      <c r="U2" s="29"/>
      <c r="V2" s="30"/>
    </row>
    <row r="3" spans="1:24" x14ac:dyDescent="0.2">
      <c r="A3" s="8" t="s">
        <v>0</v>
      </c>
      <c r="B3" s="8" t="s">
        <v>1</v>
      </c>
      <c r="C3" s="8" t="s">
        <v>2</v>
      </c>
      <c r="D3" s="8" t="s">
        <v>274</v>
      </c>
      <c r="E3" s="8" t="s">
        <v>3</v>
      </c>
      <c r="F3" s="8" t="s">
        <v>4</v>
      </c>
      <c r="G3" s="302" t="s">
        <v>5</v>
      </c>
      <c r="H3" s="302"/>
      <c r="I3" s="31" t="s">
        <v>441</v>
      </c>
      <c r="J3" s="31" t="s">
        <v>449</v>
      </c>
      <c r="K3" s="31" t="s">
        <v>477</v>
      </c>
      <c r="L3" s="31" t="s">
        <v>457</v>
      </c>
      <c r="M3" s="31" t="s">
        <v>460</v>
      </c>
      <c r="N3" s="31" t="s">
        <v>465</v>
      </c>
      <c r="O3" s="31" t="s">
        <v>472</v>
      </c>
      <c r="P3" s="31" t="s">
        <v>482</v>
      </c>
      <c r="Q3" s="36"/>
      <c r="R3" s="302" t="s">
        <v>6</v>
      </c>
      <c r="S3" s="302"/>
      <c r="T3" s="55"/>
      <c r="U3" s="300" t="s">
        <v>7</v>
      </c>
      <c r="V3" s="301"/>
    </row>
    <row r="4" spans="1:24" x14ac:dyDescent="0.2">
      <c r="A4" s="36" t="s">
        <v>8</v>
      </c>
      <c r="B4" s="36"/>
      <c r="C4" s="36"/>
      <c r="D4" s="36"/>
      <c r="E4" s="7" t="s">
        <v>9</v>
      </c>
      <c r="F4" s="36" t="s">
        <v>10</v>
      </c>
      <c r="G4" s="8" t="s">
        <v>11</v>
      </c>
      <c r="H4" s="8" t="s">
        <v>12</v>
      </c>
      <c r="I4" s="36" t="s">
        <v>442</v>
      </c>
      <c r="J4" s="36" t="s">
        <v>450</v>
      </c>
      <c r="K4" s="36" t="s">
        <v>458</v>
      </c>
      <c r="L4" s="36" t="s">
        <v>458</v>
      </c>
      <c r="M4" s="36" t="s">
        <v>461</v>
      </c>
      <c r="N4" s="36" t="s">
        <v>466</v>
      </c>
      <c r="O4" s="36" t="s">
        <v>473</v>
      </c>
      <c r="P4" s="36" t="s">
        <v>483</v>
      </c>
      <c r="Q4" s="36"/>
      <c r="R4" s="8" t="s">
        <v>13</v>
      </c>
      <c r="S4" s="8" t="s">
        <v>12</v>
      </c>
      <c r="T4" s="56"/>
      <c r="U4" s="10" t="s">
        <v>14</v>
      </c>
      <c r="V4" s="10" t="s">
        <v>15</v>
      </c>
    </row>
    <row r="5" spans="1:24" x14ac:dyDescent="0.2">
      <c r="A5" s="11" t="s">
        <v>383</v>
      </c>
      <c r="B5" s="11" t="s">
        <v>384</v>
      </c>
      <c r="C5" s="11" t="s">
        <v>383</v>
      </c>
      <c r="D5" s="11" t="s">
        <v>275</v>
      </c>
      <c r="E5" s="12">
        <v>15</v>
      </c>
      <c r="F5" s="12">
        <v>225</v>
      </c>
      <c r="G5" s="12">
        <v>10</v>
      </c>
      <c r="H5" s="12">
        <v>400</v>
      </c>
      <c r="I5" s="12"/>
      <c r="J5" s="12"/>
      <c r="K5" s="12"/>
      <c r="L5" s="12"/>
      <c r="M5" s="12"/>
      <c r="N5" s="12"/>
      <c r="O5" s="12"/>
      <c r="P5" s="12"/>
      <c r="Q5" s="13"/>
      <c r="R5" s="12">
        <f t="shared" ref="R5:R19" si="0">SUM(I5:Q5)</f>
        <v>0</v>
      </c>
      <c r="S5" s="12">
        <f t="shared" ref="S5:S19" si="1">$R5/$H5</f>
        <v>0</v>
      </c>
      <c r="T5" s="57"/>
      <c r="U5" s="15">
        <v>0.06</v>
      </c>
      <c r="V5" s="15">
        <f t="shared" ref="V5:V19" si="2">$S5*$U5</f>
        <v>0</v>
      </c>
      <c r="W5" s="43">
        <f>SUM(V5:V19)</f>
        <v>28.66</v>
      </c>
      <c r="X5" s="3">
        <f>W5*100/$W$144</f>
        <v>22.959224545381716</v>
      </c>
    </row>
    <row r="6" spans="1:24" x14ac:dyDescent="0.2">
      <c r="A6" s="11" t="s">
        <v>385</v>
      </c>
      <c r="B6" s="11" t="s">
        <v>386</v>
      </c>
      <c r="C6" s="11" t="s">
        <v>385</v>
      </c>
      <c r="D6" s="11" t="s">
        <v>275</v>
      </c>
      <c r="E6" s="12">
        <v>15</v>
      </c>
      <c r="F6" s="12">
        <v>300</v>
      </c>
      <c r="G6" s="12">
        <v>10</v>
      </c>
      <c r="H6" s="12">
        <v>300</v>
      </c>
      <c r="I6" s="12"/>
      <c r="J6" s="12"/>
      <c r="K6" s="12"/>
      <c r="L6" s="12"/>
      <c r="M6" s="12"/>
      <c r="N6" s="12"/>
      <c r="O6" s="12"/>
      <c r="P6" s="12"/>
      <c r="Q6" s="13"/>
      <c r="R6" s="12">
        <f t="shared" si="0"/>
        <v>0</v>
      </c>
      <c r="S6" s="12">
        <f t="shared" si="1"/>
        <v>0</v>
      </c>
      <c r="T6" s="57"/>
      <c r="U6" s="15">
        <v>0.06</v>
      </c>
      <c r="V6" s="15">
        <f t="shared" si="2"/>
        <v>0</v>
      </c>
      <c r="W6" s="43"/>
    </row>
    <row r="7" spans="1:24" x14ac:dyDescent="0.2">
      <c r="A7" s="36" t="s">
        <v>387</v>
      </c>
      <c r="B7" s="36" t="s">
        <v>259</v>
      </c>
      <c r="C7" s="31" t="s">
        <v>388</v>
      </c>
      <c r="D7" s="36" t="s">
        <v>277</v>
      </c>
      <c r="E7" s="12" t="s">
        <v>167</v>
      </c>
      <c r="F7" s="12">
        <v>300</v>
      </c>
      <c r="G7" s="12">
        <v>10</v>
      </c>
      <c r="H7" s="12">
        <v>300</v>
      </c>
      <c r="I7" s="12"/>
      <c r="J7" s="12"/>
      <c r="K7" s="12"/>
      <c r="L7" s="12"/>
      <c r="M7" s="12"/>
      <c r="N7" s="12"/>
      <c r="O7" s="12"/>
      <c r="P7" s="12"/>
      <c r="Q7" s="13"/>
      <c r="R7" s="12">
        <f t="shared" si="0"/>
        <v>0</v>
      </c>
      <c r="S7" s="12">
        <f t="shared" si="1"/>
        <v>0</v>
      </c>
      <c r="T7" s="57"/>
      <c r="U7" s="15">
        <v>0.06</v>
      </c>
      <c r="V7" s="15">
        <f t="shared" si="2"/>
        <v>0</v>
      </c>
      <c r="W7" s="43"/>
    </row>
    <row r="8" spans="1:24" x14ac:dyDescent="0.2">
      <c r="A8" s="11" t="s">
        <v>258</v>
      </c>
      <c r="B8" s="11" t="s">
        <v>259</v>
      </c>
      <c r="C8" s="11" t="s">
        <v>258</v>
      </c>
      <c r="D8" s="11" t="s">
        <v>275</v>
      </c>
      <c r="E8" s="12">
        <v>15</v>
      </c>
      <c r="F8" s="12">
        <v>375</v>
      </c>
      <c r="G8" s="12">
        <v>10</v>
      </c>
      <c r="H8" s="12">
        <v>200</v>
      </c>
      <c r="I8" s="12"/>
      <c r="J8" s="12"/>
      <c r="K8" s="12"/>
      <c r="L8" s="12"/>
      <c r="M8" s="12"/>
      <c r="N8" s="12"/>
      <c r="O8" s="12"/>
      <c r="P8" s="12"/>
      <c r="Q8" s="13"/>
      <c r="R8" s="12">
        <f t="shared" si="0"/>
        <v>0</v>
      </c>
      <c r="S8" s="12">
        <f t="shared" si="1"/>
        <v>0</v>
      </c>
      <c r="T8" s="57"/>
      <c r="U8" s="15">
        <v>0.06</v>
      </c>
      <c r="V8" s="15">
        <f t="shared" si="2"/>
        <v>0</v>
      </c>
      <c r="W8" s="43"/>
    </row>
    <row r="9" spans="1:24" x14ac:dyDescent="0.2">
      <c r="A9" s="11" t="s">
        <v>26</v>
      </c>
      <c r="B9" s="11" t="s">
        <v>27</v>
      </c>
      <c r="C9" s="11" t="s">
        <v>26</v>
      </c>
      <c r="D9" s="11" t="s">
        <v>275</v>
      </c>
      <c r="E9" s="12">
        <v>15</v>
      </c>
      <c r="F9" s="12">
        <v>457</v>
      </c>
      <c r="G9" s="12">
        <v>10</v>
      </c>
      <c r="H9" s="12">
        <v>200</v>
      </c>
      <c r="I9" s="12">
        <v>1000</v>
      </c>
      <c r="J9" s="12">
        <v>5000</v>
      </c>
      <c r="K9" s="12"/>
      <c r="L9" s="12">
        <v>5000</v>
      </c>
      <c r="M9" s="12">
        <v>5000</v>
      </c>
      <c r="N9" s="12">
        <v>5000</v>
      </c>
      <c r="O9" s="12"/>
      <c r="P9" s="12"/>
      <c r="Q9" s="13"/>
      <c r="R9" s="12">
        <f t="shared" si="0"/>
        <v>21000</v>
      </c>
      <c r="S9" s="12">
        <f t="shared" si="1"/>
        <v>105</v>
      </c>
      <c r="T9" s="57"/>
      <c r="U9" s="15">
        <v>0.05</v>
      </c>
      <c r="V9" s="15">
        <f t="shared" si="2"/>
        <v>5.25</v>
      </c>
    </row>
    <row r="10" spans="1:24" x14ac:dyDescent="0.2">
      <c r="A10" s="36" t="s">
        <v>169</v>
      </c>
      <c r="B10" s="36" t="s">
        <v>27</v>
      </c>
      <c r="C10" s="36">
        <v>90441400</v>
      </c>
      <c r="D10" s="36" t="s">
        <v>277</v>
      </c>
      <c r="E10" s="12" t="s">
        <v>167</v>
      </c>
      <c r="F10" s="12">
        <v>450</v>
      </c>
      <c r="G10" s="12">
        <v>10</v>
      </c>
      <c r="H10" s="12">
        <v>200</v>
      </c>
      <c r="I10" s="12">
        <v>800</v>
      </c>
      <c r="J10" s="12">
        <v>2000</v>
      </c>
      <c r="K10" s="12"/>
      <c r="L10" s="12">
        <v>2000</v>
      </c>
      <c r="M10" s="12">
        <v>1000</v>
      </c>
      <c r="N10" s="12">
        <v>1000</v>
      </c>
      <c r="O10" s="12"/>
      <c r="P10" s="12"/>
      <c r="Q10" s="13"/>
      <c r="R10" s="12">
        <f t="shared" si="0"/>
        <v>6800</v>
      </c>
      <c r="S10" s="12">
        <f t="shared" si="1"/>
        <v>34</v>
      </c>
      <c r="T10" s="57"/>
      <c r="U10" s="15">
        <v>0.05</v>
      </c>
      <c r="V10" s="15">
        <f t="shared" si="2"/>
        <v>1.7000000000000002</v>
      </c>
    </row>
    <row r="11" spans="1:24" x14ac:dyDescent="0.2">
      <c r="A11" s="11" t="s">
        <v>24</v>
      </c>
      <c r="B11" s="11" t="s">
        <v>25</v>
      </c>
      <c r="C11" s="11" t="s">
        <v>24</v>
      </c>
      <c r="D11" s="11" t="s">
        <v>275</v>
      </c>
      <c r="E11" s="12">
        <v>15</v>
      </c>
      <c r="F11" s="12">
        <v>610</v>
      </c>
      <c r="G11" s="12">
        <v>10</v>
      </c>
      <c r="H11" s="12">
        <v>100</v>
      </c>
      <c r="I11" s="12"/>
      <c r="J11" s="12">
        <v>5000</v>
      </c>
      <c r="K11" s="12"/>
      <c r="L11" s="12">
        <v>5000</v>
      </c>
      <c r="M11" s="12">
        <v>5000</v>
      </c>
      <c r="N11" s="12">
        <v>3000</v>
      </c>
      <c r="O11" s="12"/>
      <c r="P11" s="12"/>
      <c r="Q11" s="13"/>
      <c r="R11" s="12">
        <f t="shared" si="0"/>
        <v>18000</v>
      </c>
      <c r="S11" s="12">
        <f t="shared" si="1"/>
        <v>180</v>
      </c>
      <c r="T11" s="57"/>
      <c r="U11" s="15">
        <v>0.04</v>
      </c>
      <c r="V11" s="15">
        <f t="shared" si="2"/>
        <v>7.2</v>
      </c>
    </row>
    <row r="12" spans="1:24" x14ac:dyDescent="0.2">
      <c r="A12" s="36" t="s">
        <v>168</v>
      </c>
      <c r="B12" s="36" t="s">
        <v>25</v>
      </c>
      <c r="C12" s="36">
        <v>90441600</v>
      </c>
      <c r="D12" s="36" t="s">
        <v>277</v>
      </c>
      <c r="E12" s="12" t="s">
        <v>167</v>
      </c>
      <c r="F12" s="12">
        <v>600</v>
      </c>
      <c r="G12" s="12">
        <v>10</v>
      </c>
      <c r="H12" s="12">
        <v>100</v>
      </c>
      <c r="I12" s="12"/>
      <c r="J12" s="12">
        <v>1600</v>
      </c>
      <c r="K12" s="12"/>
      <c r="L12" s="12">
        <v>2000</v>
      </c>
      <c r="M12" s="12">
        <v>1000</v>
      </c>
      <c r="N12" s="12"/>
      <c r="O12" s="12"/>
      <c r="P12" s="12"/>
      <c r="Q12" s="13"/>
      <c r="R12" s="12">
        <f t="shared" si="0"/>
        <v>4600</v>
      </c>
      <c r="S12" s="12">
        <f t="shared" si="1"/>
        <v>46</v>
      </c>
      <c r="T12" s="57"/>
      <c r="U12" s="15">
        <v>0.04</v>
      </c>
      <c r="V12" s="15">
        <f t="shared" si="2"/>
        <v>1.84</v>
      </c>
    </row>
    <row r="13" spans="1:24" x14ac:dyDescent="0.2">
      <c r="A13" s="11" t="s">
        <v>150</v>
      </c>
      <c r="B13" s="11" t="s">
        <v>151</v>
      </c>
      <c r="C13" s="11" t="s">
        <v>150</v>
      </c>
      <c r="D13" s="11" t="s">
        <v>275</v>
      </c>
      <c r="E13" s="12">
        <v>15</v>
      </c>
      <c r="F13" s="12">
        <v>760</v>
      </c>
      <c r="G13" s="12">
        <v>10</v>
      </c>
      <c r="H13" s="12">
        <v>100</v>
      </c>
      <c r="I13" s="12">
        <v>500</v>
      </c>
      <c r="J13" s="12">
        <v>1000</v>
      </c>
      <c r="K13" s="12"/>
      <c r="L13" s="12">
        <v>500</v>
      </c>
      <c r="M13" s="12">
        <v>500</v>
      </c>
      <c r="N13" s="12">
        <v>500</v>
      </c>
      <c r="O13" s="12"/>
      <c r="P13" s="12"/>
      <c r="Q13" s="13"/>
      <c r="R13" s="12">
        <f t="shared" si="0"/>
        <v>3000</v>
      </c>
      <c r="S13" s="12">
        <f t="shared" si="1"/>
        <v>30</v>
      </c>
      <c r="T13" s="57"/>
      <c r="U13" s="15">
        <v>0.04</v>
      </c>
      <c r="V13" s="15">
        <f t="shared" si="2"/>
        <v>1.2</v>
      </c>
    </row>
    <row r="14" spans="1:24" x14ac:dyDescent="0.2">
      <c r="A14" s="11" t="s">
        <v>20</v>
      </c>
      <c r="B14" s="11" t="s">
        <v>21</v>
      </c>
      <c r="C14" s="11" t="s">
        <v>20</v>
      </c>
      <c r="D14" s="11" t="s">
        <v>275</v>
      </c>
      <c r="E14" s="12">
        <v>15</v>
      </c>
      <c r="F14" s="12">
        <v>915</v>
      </c>
      <c r="G14" s="12">
        <v>10</v>
      </c>
      <c r="H14" s="12">
        <v>100</v>
      </c>
      <c r="I14" s="12"/>
      <c r="J14" s="12">
        <v>2100</v>
      </c>
      <c r="K14" s="12"/>
      <c r="L14" s="12">
        <v>2000</v>
      </c>
      <c r="M14" s="12">
        <v>2000</v>
      </c>
      <c r="N14" s="12">
        <v>2000</v>
      </c>
      <c r="O14" s="12"/>
      <c r="P14" s="12"/>
      <c r="Q14" s="13"/>
      <c r="R14" s="12">
        <f t="shared" si="0"/>
        <v>8100</v>
      </c>
      <c r="S14" s="12">
        <f t="shared" si="1"/>
        <v>81</v>
      </c>
      <c r="T14" s="57"/>
      <c r="U14" s="15">
        <v>0.05</v>
      </c>
      <c r="V14" s="15">
        <f t="shared" si="2"/>
        <v>4.05</v>
      </c>
    </row>
    <row r="15" spans="1:24" x14ac:dyDescent="0.2">
      <c r="A15" s="13" t="s">
        <v>166</v>
      </c>
      <c r="B15" s="13" t="s">
        <v>21</v>
      </c>
      <c r="C15" s="13">
        <v>90441800</v>
      </c>
      <c r="D15" s="36" t="s">
        <v>277</v>
      </c>
      <c r="E15" s="12" t="s">
        <v>167</v>
      </c>
      <c r="F15" s="12">
        <v>900</v>
      </c>
      <c r="G15" s="12">
        <v>10</v>
      </c>
      <c r="H15" s="12">
        <v>100</v>
      </c>
      <c r="I15" s="12"/>
      <c r="J15" s="12">
        <v>1800</v>
      </c>
      <c r="K15" s="12"/>
      <c r="L15" s="12">
        <v>2000</v>
      </c>
      <c r="M15" s="12">
        <v>1000</v>
      </c>
      <c r="N15" s="12">
        <v>1000</v>
      </c>
      <c r="O15" s="12"/>
      <c r="P15" s="12"/>
      <c r="Q15" s="13"/>
      <c r="R15" s="12">
        <f t="shared" si="0"/>
        <v>5800</v>
      </c>
      <c r="S15" s="12">
        <f t="shared" si="1"/>
        <v>58</v>
      </c>
      <c r="T15" s="57"/>
      <c r="U15" s="15">
        <v>0.05</v>
      </c>
      <c r="V15" s="15">
        <f t="shared" si="2"/>
        <v>2.9000000000000004</v>
      </c>
    </row>
    <row r="16" spans="1:24" x14ac:dyDescent="0.2">
      <c r="A16" s="11" t="s">
        <v>16</v>
      </c>
      <c r="B16" s="11" t="s">
        <v>17</v>
      </c>
      <c r="C16" s="11" t="s">
        <v>16</v>
      </c>
      <c r="D16" s="11" t="s">
        <v>275</v>
      </c>
      <c r="E16" s="12">
        <v>15</v>
      </c>
      <c r="F16" s="12">
        <v>1220</v>
      </c>
      <c r="G16" s="12">
        <v>10</v>
      </c>
      <c r="H16" s="12">
        <v>50</v>
      </c>
      <c r="I16" s="12"/>
      <c r="J16" s="12">
        <v>1650</v>
      </c>
      <c r="K16" s="12"/>
      <c r="L16" s="12">
        <v>2000</v>
      </c>
      <c r="M16" s="12">
        <v>2000</v>
      </c>
      <c r="N16" s="12"/>
      <c r="O16" s="12"/>
      <c r="P16" s="12"/>
      <c r="Q16" s="13"/>
      <c r="R16" s="12">
        <f t="shared" si="0"/>
        <v>5650</v>
      </c>
      <c r="S16" s="12">
        <f t="shared" si="1"/>
        <v>113</v>
      </c>
      <c r="T16" s="57"/>
      <c r="U16" s="15">
        <v>0.04</v>
      </c>
      <c r="V16" s="15">
        <f t="shared" si="2"/>
        <v>4.5200000000000005</v>
      </c>
    </row>
    <row r="17" spans="1:24" x14ac:dyDescent="0.2">
      <c r="A17" s="11" t="s">
        <v>148</v>
      </c>
      <c r="B17" s="11" t="s">
        <v>149</v>
      </c>
      <c r="C17" s="11" t="s">
        <v>148</v>
      </c>
      <c r="D17" s="11" t="s">
        <v>275</v>
      </c>
      <c r="E17" s="12">
        <v>15</v>
      </c>
      <c r="F17" s="12">
        <v>1524</v>
      </c>
      <c r="G17" s="12">
        <v>10</v>
      </c>
      <c r="H17" s="12">
        <v>50</v>
      </c>
      <c r="I17" s="12"/>
      <c r="J17" s="12"/>
      <c r="K17" s="12"/>
      <c r="L17" s="12"/>
      <c r="M17" s="12"/>
      <c r="N17" s="12"/>
      <c r="O17" s="12"/>
      <c r="P17" s="12"/>
      <c r="Q17" s="13"/>
      <c r="R17" s="12">
        <f t="shared" si="0"/>
        <v>0</v>
      </c>
      <c r="S17" s="12">
        <f t="shared" si="1"/>
        <v>0</v>
      </c>
      <c r="T17" s="57"/>
      <c r="U17" s="15">
        <v>0.05</v>
      </c>
      <c r="V17" s="15">
        <f t="shared" si="2"/>
        <v>0</v>
      </c>
    </row>
    <row r="18" spans="1:24" x14ac:dyDescent="0.2">
      <c r="A18" s="11" t="s">
        <v>146</v>
      </c>
      <c r="B18" s="11" t="s">
        <v>147</v>
      </c>
      <c r="C18" s="11" t="s">
        <v>146</v>
      </c>
      <c r="D18" s="11" t="s">
        <v>275</v>
      </c>
      <c r="E18" s="12">
        <v>15</v>
      </c>
      <c r="F18" s="12">
        <v>1800</v>
      </c>
      <c r="G18" s="12">
        <v>10</v>
      </c>
      <c r="H18" s="12">
        <v>50</v>
      </c>
      <c r="I18" s="12"/>
      <c r="J18" s="12"/>
      <c r="K18" s="12"/>
      <c r="L18" s="12"/>
      <c r="M18" s="12"/>
      <c r="N18" s="12"/>
      <c r="O18" s="12"/>
      <c r="P18" s="12"/>
      <c r="Q18" s="13"/>
      <c r="R18" s="12">
        <f t="shared" si="0"/>
        <v>0</v>
      </c>
      <c r="S18" s="12">
        <f t="shared" si="1"/>
        <v>0</v>
      </c>
      <c r="T18" s="57"/>
      <c r="U18" s="15">
        <v>0.06</v>
      </c>
      <c r="V18" s="15">
        <f t="shared" si="2"/>
        <v>0</v>
      </c>
    </row>
    <row r="19" spans="1:24" x14ac:dyDescent="0.2">
      <c r="A19" s="11" t="s">
        <v>353</v>
      </c>
      <c r="B19" s="11" t="s">
        <v>354</v>
      </c>
      <c r="C19" s="11" t="s">
        <v>146</v>
      </c>
      <c r="D19" s="11" t="s">
        <v>275</v>
      </c>
      <c r="E19" s="12">
        <v>15</v>
      </c>
      <c r="F19" s="12">
        <v>2100</v>
      </c>
      <c r="G19" s="12">
        <v>10</v>
      </c>
      <c r="H19" s="12">
        <v>50</v>
      </c>
      <c r="I19" s="12"/>
      <c r="J19" s="12"/>
      <c r="K19" s="12"/>
      <c r="L19" s="12"/>
      <c r="M19" s="12"/>
      <c r="N19" s="12"/>
      <c r="O19" s="12"/>
      <c r="P19" s="12"/>
      <c r="Q19" s="13"/>
      <c r="R19" s="12">
        <f t="shared" si="0"/>
        <v>0</v>
      </c>
      <c r="S19" s="12">
        <f t="shared" si="1"/>
        <v>0</v>
      </c>
      <c r="T19" s="57"/>
      <c r="U19" s="15">
        <v>0.06</v>
      </c>
      <c r="V19" s="15">
        <f t="shared" si="2"/>
        <v>0</v>
      </c>
    </row>
    <row r="20" spans="1:24" ht="15" x14ac:dyDescent="0.2">
      <c r="A20" s="60" t="s">
        <v>28</v>
      </c>
      <c r="B20" s="60"/>
      <c r="C20" s="60"/>
      <c r="D20" s="60"/>
      <c r="E20" s="60"/>
      <c r="F20" s="12"/>
      <c r="G20" s="20"/>
      <c r="H20" s="20"/>
      <c r="I20" s="12"/>
      <c r="J20" s="12"/>
      <c r="K20" s="12"/>
      <c r="L20" s="12"/>
      <c r="M20" s="12"/>
      <c r="N20" s="12"/>
      <c r="O20" s="12"/>
      <c r="P20" s="12"/>
      <c r="Q20" s="21"/>
      <c r="R20" s="12"/>
      <c r="S20" s="12"/>
      <c r="T20" s="57"/>
      <c r="U20" s="12"/>
      <c r="V20" s="15"/>
    </row>
    <row r="21" spans="1:24" x14ac:dyDescent="0.2">
      <c r="A21" s="11" t="s">
        <v>260</v>
      </c>
      <c r="B21" s="11" t="s">
        <v>229</v>
      </c>
      <c r="C21" s="11" t="s">
        <v>260</v>
      </c>
      <c r="D21" s="11" t="s">
        <v>275</v>
      </c>
      <c r="E21" s="12">
        <v>20</v>
      </c>
      <c r="F21" s="12">
        <v>100</v>
      </c>
      <c r="G21" s="12">
        <v>10</v>
      </c>
      <c r="H21" s="12">
        <v>500</v>
      </c>
      <c r="I21" s="12"/>
      <c r="J21" s="12"/>
      <c r="K21" s="12"/>
      <c r="L21" s="12"/>
      <c r="M21" s="12"/>
      <c r="N21" s="12"/>
      <c r="O21" s="12"/>
      <c r="P21" s="12"/>
      <c r="Q21" s="13"/>
      <c r="R21" s="12">
        <f t="shared" ref="R21:R37" si="3">SUM(I21:Q21)</f>
        <v>0</v>
      </c>
      <c r="S21" s="12">
        <f t="shared" ref="S21:S37" si="4">$R21/$H21</f>
        <v>0</v>
      </c>
      <c r="T21" s="57"/>
      <c r="U21" s="15">
        <v>0.06</v>
      </c>
      <c r="V21" s="15">
        <f t="shared" ref="V21:V37" si="5">$S21*$U21</f>
        <v>0</v>
      </c>
      <c r="W21" s="43">
        <f>SUM(V21:V37)</f>
        <v>26.02</v>
      </c>
      <c r="X21" s="3">
        <f>W21*100/$W$144</f>
        <v>20.844348313706639</v>
      </c>
    </row>
    <row r="22" spans="1:24" x14ac:dyDescent="0.2">
      <c r="A22" s="36" t="s">
        <v>228</v>
      </c>
      <c r="B22" s="36" t="s">
        <v>229</v>
      </c>
      <c r="C22" s="36">
        <v>90442100</v>
      </c>
      <c r="D22" s="36" t="s">
        <v>277</v>
      </c>
      <c r="E22" s="12" t="s">
        <v>46</v>
      </c>
      <c r="F22" s="12">
        <v>100</v>
      </c>
      <c r="G22" s="12">
        <v>10</v>
      </c>
      <c r="H22" s="12">
        <v>500</v>
      </c>
      <c r="I22" s="12"/>
      <c r="J22" s="12"/>
      <c r="K22" s="12"/>
      <c r="L22" s="12"/>
      <c r="M22" s="12"/>
      <c r="N22" s="12"/>
      <c r="O22" s="12"/>
      <c r="P22" s="12"/>
      <c r="Q22" s="13"/>
      <c r="R22" s="12">
        <f t="shared" si="3"/>
        <v>0</v>
      </c>
      <c r="S22" s="12">
        <f t="shared" si="4"/>
        <v>0</v>
      </c>
      <c r="T22" s="57"/>
      <c r="U22" s="15">
        <v>0.06</v>
      </c>
      <c r="V22" s="15">
        <f t="shared" si="5"/>
        <v>0</v>
      </c>
      <c r="W22" s="43"/>
    </row>
    <row r="23" spans="1:24" x14ac:dyDescent="0.2">
      <c r="A23" s="36" t="s">
        <v>172</v>
      </c>
      <c r="B23" s="36" t="s">
        <v>173</v>
      </c>
      <c r="C23" s="36">
        <v>90447000</v>
      </c>
      <c r="D23" s="36" t="s">
        <v>277</v>
      </c>
      <c r="E23" s="12" t="s">
        <v>46</v>
      </c>
      <c r="F23" s="12">
        <v>240</v>
      </c>
      <c r="G23" s="12">
        <v>10</v>
      </c>
      <c r="H23" s="12">
        <v>250</v>
      </c>
      <c r="I23" s="12"/>
      <c r="J23" s="12"/>
      <c r="K23" s="12"/>
      <c r="L23" s="12"/>
      <c r="M23" s="12"/>
      <c r="N23" s="12"/>
      <c r="O23" s="12"/>
      <c r="P23" s="12"/>
      <c r="Q23" s="13"/>
      <c r="R23" s="12">
        <f t="shared" si="3"/>
        <v>0</v>
      </c>
      <c r="S23" s="12">
        <f t="shared" si="4"/>
        <v>0</v>
      </c>
      <c r="T23" s="57"/>
      <c r="U23" s="15">
        <v>0.06</v>
      </c>
      <c r="V23" s="15">
        <f t="shared" si="5"/>
        <v>0</v>
      </c>
    </row>
    <row r="24" spans="1:24" x14ac:dyDescent="0.2">
      <c r="A24" s="11" t="s">
        <v>389</v>
      </c>
      <c r="B24" s="11" t="s">
        <v>390</v>
      </c>
      <c r="C24" s="11" t="s">
        <v>389</v>
      </c>
      <c r="D24" s="11" t="s">
        <v>275</v>
      </c>
      <c r="E24" s="12">
        <v>20</v>
      </c>
      <c r="F24" s="12">
        <v>300</v>
      </c>
      <c r="G24" s="12">
        <v>10</v>
      </c>
      <c r="H24" s="12">
        <v>200</v>
      </c>
      <c r="I24" s="12"/>
      <c r="J24" s="12"/>
      <c r="K24" s="12"/>
      <c r="L24" s="12"/>
      <c r="M24" s="12"/>
      <c r="N24" s="12"/>
      <c r="O24" s="12"/>
      <c r="P24" s="12"/>
      <c r="Q24" s="13"/>
      <c r="R24" s="12">
        <f t="shared" si="3"/>
        <v>0</v>
      </c>
      <c r="S24" s="12">
        <f t="shared" si="4"/>
        <v>0</v>
      </c>
      <c r="T24" s="57"/>
      <c r="U24" s="15">
        <v>0.06</v>
      </c>
      <c r="V24" s="15">
        <f t="shared" si="5"/>
        <v>0</v>
      </c>
    </row>
    <row r="25" spans="1:24" x14ac:dyDescent="0.2">
      <c r="A25" s="11" t="s">
        <v>50</v>
      </c>
      <c r="B25" s="11" t="s">
        <v>51</v>
      </c>
      <c r="C25" s="11" t="s">
        <v>50</v>
      </c>
      <c r="D25" s="11" t="s">
        <v>275</v>
      </c>
      <c r="E25" s="12">
        <v>20</v>
      </c>
      <c r="F25" s="12">
        <v>457</v>
      </c>
      <c r="G25" s="12">
        <v>10</v>
      </c>
      <c r="H25" s="12">
        <v>100</v>
      </c>
      <c r="I25" s="12"/>
      <c r="J25" s="12">
        <v>1000</v>
      </c>
      <c r="K25" s="12"/>
      <c r="L25" s="12">
        <v>500</v>
      </c>
      <c r="M25" s="12">
        <v>500</v>
      </c>
      <c r="N25" s="12">
        <v>500</v>
      </c>
      <c r="O25" s="12"/>
      <c r="P25" s="12"/>
      <c r="Q25" s="13"/>
      <c r="R25" s="12">
        <f t="shared" si="3"/>
        <v>2500</v>
      </c>
      <c r="S25" s="12">
        <f t="shared" si="4"/>
        <v>25</v>
      </c>
      <c r="T25" s="57"/>
      <c r="U25" s="15">
        <v>0.04</v>
      </c>
      <c r="V25" s="15">
        <f t="shared" si="5"/>
        <v>1</v>
      </c>
    </row>
    <row r="26" spans="1:24" x14ac:dyDescent="0.2">
      <c r="A26" s="36" t="s">
        <v>171</v>
      </c>
      <c r="B26" s="36" t="s">
        <v>51</v>
      </c>
      <c r="C26" s="36">
        <v>90442400</v>
      </c>
      <c r="D26" s="36" t="s">
        <v>277</v>
      </c>
      <c r="E26" s="12" t="s">
        <v>46</v>
      </c>
      <c r="F26" s="12">
        <v>450</v>
      </c>
      <c r="G26" s="12">
        <v>10</v>
      </c>
      <c r="H26" s="12">
        <v>100</v>
      </c>
      <c r="I26" s="12"/>
      <c r="J26" s="12">
        <v>2000</v>
      </c>
      <c r="K26" s="12"/>
      <c r="L26" s="12">
        <v>1000</v>
      </c>
      <c r="M26" s="12">
        <v>1000</v>
      </c>
      <c r="N26" s="12">
        <v>1000</v>
      </c>
      <c r="O26" s="12"/>
      <c r="P26" s="12"/>
      <c r="Q26" s="13"/>
      <c r="R26" s="12">
        <f t="shared" si="3"/>
        <v>5000</v>
      </c>
      <c r="S26" s="12">
        <f t="shared" si="4"/>
        <v>50</v>
      </c>
      <c r="T26" s="57"/>
      <c r="U26" s="15">
        <v>0.04</v>
      </c>
      <c r="V26" s="15">
        <f t="shared" si="5"/>
        <v>2</v>
      </c>
    </row>
    <row r="27" spans="1:24" x14ac:dyDescent="0.2">
      <c r="A27" s="11" t="s">
        <v>47</v>
      </c>
      <c r="B27" s="11" t="s">
        <v>48</v>
      </c>
      <c r="C27" s="11" t="s">
        <v>47</v>
      </c>
      <c r="D27" s="11" t="s">
        <v>275</v>
      </c>
      <c r="E27" s="12">
        <v>20</v>
      </c>
      <c r="F27" s="12">
        <v>610</v>
      </c>
      <c r="G27" s="12">
        <v>10</v>
      </c>
      <c r="H27" s="12">
        <v>100</v>
      </c>
      <c r="I27" s="12"/>
      <c r="J27" s="12">
        <v>2000</v>
      </c>
      <c r="K27" s="12"/>
      <c r="L27" s="12">
        <v>1000</v>
      </c>
      <c r="M27" s="12">
        <v>1000</v>
      </c>
      <c r="N27" s="12">
        <v>500</v>
      </c>
      <c r="O27" s="12"/>
      <c r="P27" s="12"/>
      <c r="Q27" s="13"/>
      <c r="R27" s="12">
        <f t="shared" si="3"/>
        <v>4500</v>
      </c>
      <c r="S27" s="12">
        <f t="shared" si="4"/>
        <v>45</v>
      </c>
      <c r="T27" s="57"/>
      <c r="U27" s="15">
        <v>0.06</v>
      </c>
      <c r="V27" s="15">
        <f t="shared" si="5"/>
        <v>2.6999999999999997</v>
      </c>
    </row>
    <row r="28" spans="1:24" x14ac:dyDescent="0.2">
      <c r="A28" s="36" t="s">
        <v>49</v>
      </c>
      <c r="B28" s="36" t="s">
        <v>48</v>
      </c>
      <c r="C28" s="36">
        <v>90442600</v>
      </c>
      <c r="D28" s="36" t="s">
        <v>277</v>
      </c>
      <c r="E28" s="12" t="s">
        <v>46</v>
      </c>
      <c r="F28" s="12">
        <v>600</v>
      </c>
      <c r="G28" s="12">
        <v>10</v>
      </c>
      <c r="H28" s="12">
        <v>100</v>
      </c>
      <c r="I28" s="12"/>
      <c r="J28" s="12">
        <v>2300</v>
      </c>
      <c r="K28" s="12"/>
      <c r="L28" s="12">
        <v>2000</v>
      </c>
      <c r="M28" s="12">
        <v>2000</v>
      </c>
      <c r="N28" s="12">
        <v>1000</v>
      </c>
      <c r="O28" s="12"/>
      <c r="P28" s="12"/>
      <c r="Q28" s="13"/>
      <c r="R28" s="12">
        <f t="shared" si="3"/>
        <v>7300</v>
      </c>
      <c r="S28" s="12">
        <f t="shared" si="4"/>
        <v>73</v>
      </c>
      <c r="T28" s="57"/>
      <c r="U28" s="15">
        <v>0.06</v>
      </c>
      <c r="V28" s="15">
        <f t="shared" si="5"/>
        <v>4.38</v>
      </c>
    </row>
    <row r="29" spans="1:24" x14ac:dyDescent="0.2">
      <c r="A29" s="11" t="s">
        <v>154</v>
      </c>
      <c r="B29" s="11" t="s">
        <v>43</v>
      </c>
      <c r="C29" s="11" t="s">
        <v>154</v>
      </c>
      <c r="D29" s="11" t="s">
        <v>275</v>
      </c>
      <c r="E29" s="12">
        <v>20</v>
      </c>
      <c r="F29" s="12">
        <v>760</v>
      </c>
      <c r="G29" s="12">
        <v>10</v>
      </c>
      <c r="H29" s="12">
        <v>100</v>
      </c>
      <c r="I29" s="12"/>
      <c r="J29" s="12"/>
      <c r="K29" s="12"/>
      <c r="L29" s="12"/>
      <c r="M29" s="12"/>
      <c r="N29" s="12"/>
      <c r="O29" s="12"/>
      <c r="P29" s="12"/>
      <c r="Q29" s="13"/>
      <c r="R29" s="12">
        <f t="shared" si="3"/>
        <v>0</v>
      </c>
      <c r="S29" s="12">
        <f t="shared" si="4"/>
        <v>0</v>
      </c>
      <c r="T29" s="57"/>
      <c r="U29" s="15">
        <v>7.0000000000000007E-2</v>
      </c>
      <c r="V29" s="15">
        <f t="shared" si="5"/>
        <v>0</v>
      </c>
    </row>
    <row r="30" spans="1:24" x14ac:dyDescent="0.2">
      <c r="A30" s="36" t="s">
        <v>45</v>
      </c>
      <c r="B30" s="36" t="s">
        <v>43</v>
      </c>
      <c r="C30" s="36">
        <v>90442700</v>
      </c>
      <c r="D30" s="36" t="s">
        <v>277</v>
      </c>
      <c r="E30" s="12" t="s">
        <v>46</v>
      </c>
      <c r="F30" s="12">
        <v>750</v>
      </c>
      <c r="G30" s="12">
        <v>10</v>
      </c>
      <c r="H30" s="12">
        <v>100</v>
      </c>
      <c r="I30" s="12"/>
      <c r="J30" s="12"/>
      <c r="K30" s="12"/>
      <c r="L30" s="12"/>
      <c r="M30" s="12"/>
      <c r="N30" s="12"/>
      <c r="O30" s="12">
        <v>2000</v>
      </c>
      <c r="P30" s="12"/>
      <c r="Q30" s="13"/>
      <c r="R30" s="12">
        <f t="shared" si="3"/>
        <v>2000</v>
      </c>
      <c r="S30" s="12">
        <f t="shared" si="4"/>
        <v>20</v>
      </c>
      <c r="T30" s="57"/>
      <c r="U30" s="15">
        <v>7.0000000000000007E-2</v>
      </c>
      <c r="V30" s="15">
        <f t="shared" si="5"/>
        <v>1.4000000000000001</v>
      </c>
    </row>
    <row r="31" spans="1:24" x14ac:dyDescent="0.2">
      <c r="A31" s="11" t="s">
        <v>38</v>
      </c>
      <c r="B31" s="11" t="s">
        <v>39</v>
      </c>
      <c r="C31" s="11" t="s">
        <v>38</v>
      </c>
      <c r="D31" s="11" t="s">
        <v>275</v>
      </c>
      <c r="E31" s="12">
        <v>20</v>
      </c>
      <c r="F31" s="12">
        <v>915</v>
      </c>
      <c r="G31" s="12">
        <v>10</v>
      </c>
      <c r="H31" s="12">
        <v>50</v>
      </c>
      <c r="I31" s="12"/>
      <c r="J31" s="12">
        <v>500</v>
      </c>
      <c r="K31" s="12"/>
      <c r="L31" s="12">
        <v>1000</v>
      </c>
      <c r="M31" s="12">
        <v>1000</v>
      </c>
      <c r="N31" s="12"/>
      <c r="O31" s="12"/>
      <c r="P31" s="12"/>
      <c r="Q31" s="13"/>
      <c r="R31" s="12">
        <f t="shared" si="3"/>
        <v>2500</v>
      </c>
      <c r="S31" s="12">
        <f t="shared" si="4"/>
        <v>50</v>
      </c>
      <c r="T31" s="57"/>
      <c r="U31" s="15">
        <v>0.04</v>
      </c>
      <c r="V31" s="15">
        <f t="shared" si="5"/>
        <v>2</v>
      </c>
    </row>
    <row r="32" spans="1:24" x14ac:dyDescent="0.2">
      <c r="A32" s="36" t="s">
        <v>170</v>
      </c>
      <c r="B32" s="36" t="s">
        <v>39</v>
      </c>
      <c r="C32" s="36">
        <v>90442800</v>
      </c>
      <c r="D32" s="36" t="s">
        <v>277</v>
      </c>
      <c r="E32" s="12" t="s">
        <v>46</v>
      </c>
      <c r="F32" s="12">
        <v>900</v>
      </c>
      <c r="G32" s="12">
        <v>10</v>
      </c>
      <c r="H32" s="12">
        <v>50</v>
      </c>
      <c r="I32" s="12"/>
      <c r="J32" s="12">
        <v>3450</v>
      </c>
      <c r="K32" s="12"/>
      <c r="L32" s="12">
        <v>3000</v>
      </c>
      <c r="M32" s="12">
        <v>2000</v>
      </c>
      <c r="N32" s="12">
        <v>1000</v>
      </c>
      <c r="O32" s="12"/>
      <c r="P32" s="12"/>
      <c r="Q32" s="13"/>
      <c r="R32" s="12">
        <f t="shared" si="3"/>
        <v>9450</v>
      </c>
      <c r="S32" s="12">
        <f t="shared" si="4"/>
        <v>189</v>
      </c>
      <c r="T32" s="57"/>
      <c r="U32" s="15">
        <v>0.04</v>
      </c>
      <c r="V32" s="15">
        <f t="shared" si="5"/>
        <v>7.5600000000000005</v>
      </c>
    </row>
    <row r="33" spans="1:24" x14ac:dyDescent="0.2">
      <c r="A33" s="11" t="s">
        <v>34</v>
      </c>
      <c r="B33" s="11" t="s">
        <v>35</v>
      </c>
      <c r="C33" s="11" t="s">
        <v>34</v>
      </c>
      <c r="D33" s="11" t="s">
        <v>275</v>
      </c>
      <c r="E33" s="12">
        <v>20</v>
      </c>
      <c r="F33" s="12">
        <v>1220</v>
      </c>
      <c r="G33" s="12">
        <v>10</v>
      </c>
      <c r="H33" s="12">
        <v>50</v>
      </c>
      <c r="I33" s="12"/>
      <c r="J33" s="12">
        <v>1150</v>
      </c>
      <c r="K33" s="12"/>
      <c r="L33" s="12">
        <v>2000</v>
      </c>
      <c r="M33" s="12">
        <v>1000</v>
      </c>
      <c r="N33" s="12"/>
      <c r="O33" s="12"/>
      <c r="P33" s="12"/>
      <c r="Q33" s="13"/>
      <c r="R33" s="12">
        <f t="shared" si="3"/>
        <v>4150</v>
      </c>
      <c r="S33" s="12">
        <f t="shared" si="4"/>
        <v>83</v>
      </c>
      <c r="T33" s="57"/>
      <c r="U33" s="15">
        <v>0.06</v>
      </c>
      <c r="V33" s="15">
        <f t="shared" si="5"/>
        <v>4.9799999999999995</v>
      </c>
    </row>
    <row r="34" spans="1:24" x14ac:dyDescent="0.2">
      <c r="A34" s="11" t="s">
        <v>32</v>
      </c>
      <c r="B34" s="11" t="s">
        <v>33</v>
      </c>
      <c r="C34" s="11" t="s">
        <v>32</v>
      </c>
      <c r="D34" s="11" t="s">
        <v>275</v>
      </c>
      <c r="E34" s="12">
        <v>20</v>
      </c>
      <c r="F34" s="12">
        <v>1524</v>
      </c>
      <c r="G34" s="12">
        <v>10</v>
      </c>
      <c r="H34" s="12">
        <v>50</v>
      </c>
      <c r="I34" s="12"/>
      <c r="J34" s="12"/>
      <c r="K34" s="12"/>
      <c r="L34" s="12"/>
      <c r="M34" s="12"/>
      <c r="N34" s="12"/>
      <c r="O34" s="12"/>
      <c r="P34" s="12"/>
      <c r="Q34" s="13"/>
      <c r="R34" s="12">
        <f t="shared" si="3"/>
        <v>0</v>
      </c>
      <c r="S34" s="12">
        <f t="shared" si="4"/>
        <v>0</v>
      </c>
      <c r="T34" s="57"/>
      <c r="U34" s="15">
        <v>7.0000000000000007E-2</v>
      </c>
      <c r="V34" s="15">
        <f t="shared" si="5"/>
        <v>0</v>
      </c>
    </row>
    <row r="35" spans="1:24" x14ac:dyDescent="0.2">
      <c r="A35" s="11" t="s">
        <v>214</v>
      </c>
      <c r="B35" s="11" t="s">
        <v>30</v>
      </c>
      <c r="C35" s="11" t="s">
        <v>214</v>
      </c>
      <c r="D35" s="11" t="s">
        <v>275</v>
      </c>
      <c r="E35" s="12">
        <v>20</v>
      </c>
      <c r="F35" s="12">
        <v>1800</v>
      </c>
      <c r="G35" s="12">
        <v>10</v>
      </c>
      <c r="H35" s="12">
        <v>50</v>
      </c>
      <c r="I35" s="12"/>
      <c r="J35" s="12"/>
      <c r="K35" s="12"/>
      <c r="L35" s="12"/>
      <c r="M35" s="12"/>
      <c r="N35" s="12"/>
      <c r="O35" s="12"/>
      <c r="P35" s="12"/>
      <c r="Q35" s="13"/>
      <c r="R35" s="12">
        <f t="shared" si="3"/>
        <v>0</v>
      </c>
      <c r="S35" s="12">
        <f t="shared" si="4"/>
        <v>0</v>
      </c>
      <c r="T35" s="57"/>
      <c r="U35" s="15">
        <v>0.09</v>
      </c>
      <c r="V35" s="15">
        <f t="shared" si="5"/>
        <v>0</v>
      </c>
    </row>
    <row r="36" spans="1:24" x14ac:dyDescent="0.2">
      <c r="A36" s="11" t="s">
        <v>212</v>
      </c>
      <c r="B36" s="11" t="s">
        <v>213</v>
      </c>
      <c r="C36" s="11" t="s">
        <v>212</v>
      </c>
      <c r="D36" s="11" t="s">
        <v>275</v>
      </c>
      <c r="E36" s="12">
        <v>20</v>
      </c>
      <c r="F36" s="12">
        <v>2100</v>
      </c>
      <c r="G36" s="12">
        <v>10</v>
      </c>
      <c r="H36" s="12">
        <v>50</v>
      </c>
      <c r="I36" s="12"/>
      <c r="J36" s="12"/>
      <c r="K36" s="12"/>
      <c r="L36" s="12"/>
      <c r="M36" s="12"/>
      <c r="N36" s="12"/>
      <c r="O36" s="12"/>
      <c r="P36" s="12"/>
      <c r="Q36" s="13"/>
      <c r="R36" s="12">
        <f t="shared" si="3"/>
        <v>0</v>
      </c>
      <c r="S36" s="12">
        <f t="shared" si="4"/>
        <v>0</v>
      </c>
      <c r="T36" s="57"/>
      <c r="U36" s="15">
        <v>7.0000000000000007E-2</v>
      </c>
      <c r="V36" s="15">
        <f t="shared" si="5"/>
        <v>0</v>
      </c>
    </row>
    <row r="37" spans="1:24" x14ac:dyDescent="0.2">
      <c r="A37" s="11" t="s">
        <v>242</v>
      </c>
      <c r="B37" s="11" t="s">
        <v>243</v>
      </c>
      <c r="C37" s="11" t="s">
        <v>242</v>
      </c>
      <c r="D37" s="11" t="s">
        <v>275</v>
      </c>
      <c r="E37" s="12">
        <v>20</v>
      </c>
      <c r="F37" s="12">
        <v>2400</v>
      </c>
      <c r="G37" s="12">
        <v>10</v>
      </c>
      <c r="H37" s="12">
        <v>50</v>
      </c>
      <c r="I37" s="12"/>
      <c r="J37" s="12"/>
      <c r="K37" s="12"/>
      <c r="L37" s="12"/>
      <c r="M37" s="12"/>
      <c r="N37" s="12"/>
      <c r="O37" s="12"/>
      <c r="P37" s="12"/>
      <c r="Q37" s="13"/>
      <c r="R37" s="12">
        <f t="shared" si="3"/>
        <v>0</v>
      </c>
      <c r="S37" s="12">
        <f t="shared" si="4"/>
        <v>0</v>
      </c>
      <c r="T37" s="57"/>
      <c r="U37" s="15">
        <v>7.0000000000000007E-2</v>
      </c>
      <c r="V37" s="15">
        <f t="shared" si="5"/>
        <v>0</v>
      </c>
    </row>
    <row r="38" spans="1:24" ht="15" x14ac:dyDescent="0.2">
      <c r="A38" s="60" t="s">
        <v>52</v>
      </c>
      <c r="B38" s="60"/>
      <c r="C38" s="60"/>
      <c r="D38" s="60"/>
      <c r="E38" s="60"/>
      <c r="F38" s="24"/>
      <c r="G38" s="10"/>
      <c r="H38" s="10"/>
      <c r="I38" s="12"/>
      <c r="J38" s="12"/>
      <c r="K38" s="12"/>
      <c r="L38" s="12"/>
      <c r="M38" s="12"/>
      <c r="N38" s="12"/>
      <c r="O38" s="12"/>
      <c r="P38" s="12"/>
      <c r="Q38" s="25"/>
      <c r="R38" s="12"/>
      <c r="S38" s="12"/>
      <c r="T38" s="57"/>
      <c r="U38" s="12"/>
      <c r="V38" s="15"/>
    </row>
    <row r="39" spans="1:24" x14ac:dyDescent="0.2">
      <c r="A39" s="11" t="s">
        <v>261</v>
      </c>
      <c r="B39" s="11" t="s">
        <v>262</v>
      </c>
      <c r="C39" s="11" t="s">
        <v>261</v>
      </c>
      <c r="D39" s="11" t="s">
        <v>275</v>
      </c>
      <c r="E39" s="12">
        <v>25</v>
      </c>
      <c r="F39" s="12">
        <v>200</v>
      </c>
      <c r="G39" s="12">
        <v>10</v>
      </c>
      <c r="H39" s="12">
        <v>150</v>
      </c>
      <c r="I39" s="12"/>
      <c r="J39" s="12">
        <v>300</v>
      </c>
      <c r="K39" s="12"/>
      <c r="L39" s="12">
        <v>300</v>
      </c>
      <c r="M39" s="12">
        <v>300</v>
      </c>
      <c r="N39" s="12">
        <v>300</v>
      </c>
      <c r="O39" s="12"/>
      <c r="P39" s="12"/>
      <c r="Q39" s="13"/>
      <c r="R39" s="12">
        <f t="shared" ref="R39:R57" si="6">SUM(I39:Q39)</f>
        <v>1200</v>
      </c>
      <c r="S39" s="12">
        <f t="shared" ref="S39:S57" si="7">$R39/$H39</f>
        <v>8</v>
      </c>
      <c r="T39" s="57"/>
      <c r="U39" s="15">
        <v>0.06</v>
      </c>
      <c r="V39" s="15">
        <f t="shared" ref="V39:V57" si="8">$S39*$U39</f>
        <v>0.48</v>
      </c>
      <c r="W39" s="43">
        <f>SUM(V39:V57)</f>
        <v>45.269999999999996</v>
      </c>
      <c r="X39" s="3">
        <f>W39*100/$W$144</f>
        <v>36.265320836337416</v>
      </c>
    </row>
    <row r="40" spans="1:24" x14ac:dyDescent="0.2">
      <c r="A40" s="36" t="s">
        <v>198</v>
      </c>
      <c r="B40" s="36" t="s">
        <v>199</v>
      </c>
      <c r="C40" s="36">
        <v>90448000</v>
      </c>
      <c r="D40" s="36" t="s">
        <v>277</v>
      </c>
      <c r="E40" s="12" t="s">
        <v>63</v>
      </c>
      <c r="F40" s="12">
        <v>270</v>
      </c>
      <c r="G40" s="12">
        <v>10</v>
      </c>
      <c r="H40" s="12">
        <v>100</v>
      </c>
      <c r="I40" s="12"/>
      <c r="J40" s="12"/>
      <c r="K40" s="12">
        <v>1000</v>
      </c>
      <c r="L40" s="12"/>
      <c r="M40" s="12"/>
      <c r="N40" s="12"/>
      <c r="O40" s="12">
        <v>1000</v>
      </c>
      <c r="P40" s="12"/>
      <c r="Q40" s="13"/>
      <c r="R40" s="12">
        <f t="shared" si="6"/>
        <v>2000</v>
      </c>
      <c r="S40" s="12">
        <f t="shared" si="7"/>
        <v>20</v>
      </c>
      <c r="T40" s="57"/>
      <c r="U40" s="15">
        <v>0.06</v>
      </c>
      <c r="V40" s="15">
        <f t="shared" si="8"/>
        <v>1.2</v>
      </c>
    </row>
    <row r="41" spans="1:24" x14ac:dyDescent="0.2">
      <c r="A41" s="36" t="s">
        <v>392</v>
      </c>
      <c r="B41" s="36" t="s">
        <v>391</v>
      </c>
      <c r="C41" s="31" t="s">
        <v>393</v>
      </c>
      <c r="D41" s="36" t="s">
        <v>277</v>
      </c>
      <c r="E41" s="12" t="s">
        <v>63</v>
      </c>
      <c r="F41" s="12">
        <v>300</v>
      </c>
      <c r="G41" s="12">
        <v>10</v>
      </c>
      <c r="H41" s="12">
        <v>100</v>
      </c>
      <c r="I41" s="12"/>
      <c r="J41" s="12"/>
      <c r="K41" s="12"/>
      <c r="L41" s="12"/>
      <c r="M41" s="12"/>
      <c r="N41" s="12"/>
      <c r="O41" s="12"/>
      <c r="P41" s="12"/>
      <c r="Q41" s="13"/>
      <c r="R41" s="12">
        <f t="shared" si="6"/>
        <v>0</v>
      </c>
      <c r="S41" s="12">
        <f t="shared" si="7"/>
        <v>0</v>
      </c>
      <c r="T41" s="57"/>
      <c r="U41" s="15">
        <v>0.06</v>
      </c>
      <c r="V41" s="15">
        <f t="shared" si="8"/>
        <v>0</v>
      </c>
    </row>
    <row r="42" spans="1:24" x14ac:dyDescent="0.2">
      <c r="A42" s="27" t="s">
        <v>67</v>
      </c>
      <c r="B42" s="27" t="s">
        <v>68</v>
      </c>
      <c r="C42" s="27" t="s">
        <v>69</v>
      </c>
      <c r="D42" s="11" t="s">
        <v>275</v>
      </c>
      <c r="E42" s="12">
        <v>25</v>
      </c>
      <c r="F42" s="12">
        <v>375</v>
      </c>
      <c r="G42" s="12">
        <v>10</v>
      </c>
      <c r="H42" s="12">
        <v>100</v>
      </c>
      <c r="I42" s="12"/>
      <c r="J42" s="12"/>
      <c r="K42" s="12"/>
      <c r="L42" s="12">
        <v>500</v>
      </c>
      <c r="M42" s="12">
        <v>500</v>
      </c>
      <c r="N42" s="12">
        <v>500</v>
      </c>
      <c r="O42" s="12">
        <v>500</v>
      </c>
      <c r="P42" s="12"/>
      <c r="Q42" s="13"/>
      <c r="R42" s="12">
        <f t="shared" si="6"/>
        <v>2000</v>
      </c>
      <c r="S42" s="12">
        <f t="shared" si="7"/>
        <v>20</v>
      </c>
      <c r="T42" s="57"/>
      <c r="U42" s="15">
        <v>0.06</v>
      </c>
      <c r="V42" s="15">
        <f t="shared" si="8"/>
        <v>1.2</v>
      </c>
    </row>
    <row r="43" spans="1:24" x14ac:dyDescent="0.2">
      <c r="A43" s="11" t="s">
        <v>64</v>
      </c>
      <c r="B43" s="11" t="s">
        <v>65</v>
      </c>
      <c r="C43" s="11" t="s">
        <v>64</v>
      </c>
      <c r="D43" s="11" t="s">
        <v>275</v>
      </c>
      <c r="E43" s="12">
        <v>25</v>
      </c>
      <c r="F43" s="12">
        <v>457</v>
      </c>
      <c r="G43" s="12">
        <v>10</v>
      </c>
      <c r="H43" s="12">
        <v>100</v>
      </c>
      <c r="I43" s="12"/>
      <c r="J43" s="12">
        <v>900</v>
      </c>
      <c r="K43" s="12"/>
      <c r="L43" s="12">
        <v>1000</v>
      </c>
      <c r="M43" s="12">
        <v>1000</v>
      </c>
      <c r="N43" s="12">
        <v>1000</v>
      </c>
      <c r="O43" s="12"/>
      <c r="P43" s="12">
        <v>1000</v>
      </c>
      <c r="Q43" s="13"/>
      <c r="R43" s="12">
        <f t="shared" si="6"/>
        <v>4900</v>
      </c>
      <c r="S43" s="12">
        <f t="shared" si="7"/>
        <v>49</v>
      </c>
      <c r="T43" s="57"/>
      <c r="U43" s="15">
        <v>0.06</v>
      </c>
      <c r="V43" s="15">
        <f t="shared" si="8"/>
        <v>2.94</v>
      </c>
    </row>
    <row r="44" spans="1:24" x14ac:dyDescent="0.2">
      <c r="A44" s="36" t="s">
        <v>66</v>
      </c>
      <c r="B44" s="36" t="s">
        <v>65</v>
      </c>
      <c r="C44" s="36">
        <v>90443400</v>
      </c>
      <c r="D44" s="36" t="s">
        <v>277</v>
      </c>
      <c r="E44" s="12" t="s">
        <v>63</v>
      </c>
      <c r="F44" s="12">
        <v>450</v>
      </c>
      <c r="G44" s="12">
        <v>10</v>
      </c>
      <c r="H44" s="12">
        <v>100</v>
      </c>
      <c r="I44" s="12"/>
      <c r="J44" s="12">
        <v>2900</v>
      </c>
      <c r="K44" s="12"/>
      <c r="L44" s="12">
        <v>2000</v>
      </c>
      <c r="M44" s="12">
        <v>1000</v>
      </c>
      <c r="N44" s="12">
        <v>1000</v>
      </c>
      <c r="O44" s="12"/>
      <c r="P44" s="12"/>
      <c r="Q44" s="13"/>
      <c r="R44" s="12">
        <f t="shared" si="6"/>
        <v>6900</v>
      </c>
      <c r="S44" s="12">
        <f t="shared" si="7"/>
        <v>69</v>
      </c>
      <c r="T44" s="57"/>
      <c r="U44" s="15">
        <v>0.06</v>
      </c>
      <c r="V44" s="15">
        <f t="shared" si="8"/>
        <v>4.1399999999999997</v>
      </c>
    </row>
    <row r="45" spans="1:24" x14ac:dyDescent="0.2">
      <c r="A45" s="11" t="s">
        <v>60</v>
      </c>
      <c r="B45" s="11" t="s">
        <v>61</v>
      </c>
      <c r="C45" s="11" t="s">
        <v>60</v>
      </c>
      <c r="D45" s="11" t="s">
        <v>275</v>
      </c>
      <c r="E45" s="12">
        <v>25</v>
      </c>
      <c r="F45" s="12">
        <v>610</v>
      </c>
      <c r="G45" s="12">
        <v>10</v>
      </c>
      <c r="H45" s="12">
        <v>50</v>
      </c>
      <c r="I45" s="12"/>
      <c r="J45" s="12">
        <v>500</v>
      </c>
      <c r="K45" s="12"/>
      <c r="L45" s="12"/>
      <c r="M45" s="12">
        <v>500</v>
      </c>
      <c r="N45" s="12">
        <v>500</v>
      </c>
      <c r="O45" s="12"/>
      <c r="P45" s="12"/>
      <c r="Q45" s="13"/>
      <c r="R45" s="12">
        <f t="shared" si="6"/>
        <v>1500</v>
      </c>
      <c r="S45" s="12">
        <f t="shared" si="7"/>
        <v>30</v>
      </c>
      <c r="T45" s="57"/>
      <c r="U45" s="15">
        <v>0.04</v>
      </c>
      <c r="V45" s="15">
        <f t="shared" si="8"/>
        <v>1.2</v>
      </c>
    </row>
    <row r="46" spans="1:24" x14ac:dyDescent="0.2">
      <c r="A46" s="36" t="s">
        <v>62</v>
      </c>
      <c r="B46" s="36" t="s">
        <v>61</v>
      </c>
      <c r="C46" s="36">
        <v>90443600</v>
      </c>
      <c r="D46" s="36" t="s">
        <v>277</v>
      </c>
      <c r="E46" s="12" t="s">
        <v>63</v>
      </c>
      <c r="F46" s="12">
        <v>600</v>
      </c>
      <c r="G46" s="12">
        <v>10</v>
      </c>
      <c r="H46" s="12">
        <v>50</v>
      </c>
      <c r="I46" s="12"/>
      <c r="J46" s="12">
        <v>1550</v>
      </c>
      <c r="K46" s="12"/>
      <c r="L46" s="12">
        <v>2000</v>
      </c>
      <c r="M46" s="12">
        <v>1000</v>
      </c>
      <c r="N46" s="12">
        <v>500</v>
      </c>
      <c r="O46" s="12"/>
      <c r="P46" s="12"/>
      <c r="Q46" s="13"/>
      <c r="R46" s="12">
        <f t="shared" si="6"/>
        <v>5050</v>
      </c>
      <c r="S46" s="12">
        <f t="shared" si="7"/>
        <v>101</v>
      </c>
      <c r="T46" s="57"/>
      <c r="U46" s="15">
        <v>0.04</v>
      </c>
      <c r="V46" s="15">
        <f t="shared" si="8"/>
        <v>4.04</v>
      </c>
    </row>
    <row r="47" spans="1:24" x14ac:dyDescent="0.2">
      <c r="A47" s="11" t="s">
        <v>195</v>
      </c>
      <c r="B47" s="11" t="s">
        <v>178</v>
      </c>
      <c r="C47" s="11" t="s">
        <v>195</v>
      </c>
      <c r="D47" s="11" t="s">
        <v>275</v>
      </c>
      <c r="E47" s="12">
        <v>25</v>
      </c>
      <c r="F47" s="12">
        <v>750</v>
      </c>
      <c r="G47" s="12">
        <v>10</v>
      </c>
      <c r="H47" s="12">
        <v>50</v>
      </c>
      <c r="I47" s="12"/>
      <c r="J47" s="12">
        <v>250</v>
      </c>
      <c r="K47" s="12"/>
      <c r="L47" s="12"/>
      <c r="M47" s="12">
        <v>500</v>
      </c>
      <c r="N47" s="12"/>
      <c r="O47" s="12"/>
      <c r="P47" s="12">
        <v>500</v>
      </c>
      <c r="Q47" s="13"/>
      <c r="R47" s="12">
        <f t="shared" si="6"/>
        <v>1250</v>
      </c>
      <c r="S47" s="12">
        <f t="shared" si="7"/>
        <v>25</v>
      </c>
      <c r="T47" s="57"/>
      <c r="U47" s="15">
        <v>0.05</v>
      </c>
      <c r="V47" s="15">
        <f t="shared" si="8"/>
        <v>1.25</v>
      </c>
    </row>
    <row r="48" spans="1:24" x14ac:dyDescent="0.2">
      <c r="A48" s="36" t="s">
        <v>177</v>
      </c>
      <c r="B48" s="36" t="s">
        <v>178</v>
      </c>
      <c r="C48" s="36">
        <v>90443700</v>
      </c>
      <c r="D48" s="36" t="s">
        <v>277</v>
      </c>
      <c r="E48" s="12" t="s">
        <v>63</v>
      </c>
      <c r="F48" s="12">
        <v>750</v>
      </c>
      <c r="G48" s="12">
        <v>10</v>
      </c>
      <c r="H48" s="12">
        <v>50</v>
      </c>
      <c r="I48" s="12"/>
      <c r="J48" s="12">
        <v>1900</v>
      </c>
      <c r="K48" s="12"/>
      <c r="L48" s="12">
        <v>1000</v>
      </c>
      <c r="M48" s="12">
        <v>1000</v>
      </c>
      <c r="N48" s="12">
        <v>1000</v>
      </c>
      <c r="O48" s="12"/>
      <c r="P48" s="12">
        <v>500</v>
      </c>
      <c r="Q48" s="13"/>
      <c r="R48" s="12">
        <f t="shared" si="6"/>
        <v>5400</v>
      </c>
      <c r="S48" s="12">
        <f t="shared" si="7"/>
        <v>108</v>
      </c>
      <c r="T48" s="57"/>
      <c r="U48" s="15">
        <v>0.05</v>
      </c>
      <c r="V48" s="15">
        <f t="shared" si="8"/>
        <v>5.4</v>
      </c>
    </row>
    <row r="49" spans="1:24" x14ac:dyDescent="0.2">
      <c r="A49" s="11" t="s">
        <v>155</v>
      </c>
      <c r="B49" s="11" t="s">
        <v>58</v>
      </c>
      <c r="C49" s="11" t="s">
        <v>155</v>
      </c>
      <c r="D49" s="11" t="s">
        <v>275</v>
      </c>
      <c r="E49" s="12">
        <v>25</v>
      </c>
      <c r="F49" s="12">
        <v>915</v>
      </c>
      <c r="G49" s="12">
        <v>10</v>
      </c>
      <c r="H49" s="12">
        <v>50</v>
      </c>
      <c r="I49" s="12"/>
      <c r="J49" s="12"/>
      <c r="K49" s="12"/>
      <c r="L49" s="12">
        <v>500</v>
      </c>
      <c r="M49" s="12">
        <v>500</v>
      </c>
      <c r="N49" s="12">
        <v>500</v>
      </c>
      <c r="O49" s="12"/>
      <c r="P49" s="12">
        <v>1000</v>
      </c>
      <c r="Q49" s="13"/>
      <c r="R49" s="12">
        <f t="shared" si="6"/>
        <v>2500</v>
      </c>
      <c r="S49" s="12">
        <f t="shared" si="7"/>
        <v>50</v>
      </c>
      <c r="T49" s="57"/>
      <c r="U49" s="15">
        <v>0.06</v>
      </c>
      <c r="V49" s="15">
        <f t="shared" si="8"/>
        <v>3</v>
      </c>
    </row>
    <row r="50" spans="1:24" x14ac:dyDescent="0.2">
      <c r="A50" s="36" t="s">
        <v>176</v>
      </c>
      <c r="B50" s="36" t="s">
        <v>58</v>
      </c>
      <c r="C50" s="36">
        <v>90443800</v>
      </c>
      <c r="D50" s="36" t="s">
        <v>277</v>
      </c>
      <c r="E50" s="12" t="s">
        <v>63</v>
      </c>
      <c r="F50" s="12">
        <v>900</v>
      </c>
      <c r="G50" s="12">
        <v>10</v>
      </c>
      <c r="H50" s="12">
        <v>50</v>
      </c>
      <c r="I50" s="12"/>
      <c r="J50" s="12"/>
      <c r="K50" s="12"/>
      <c r="L50" s="12">
        <v>3000</v>
      </c>
      <c r="M50" s="12">
        <v>2000</v>
      </c>
      <c r="N50" s="12">
        <v>2000</v>
      </c>
      <c r="O50" s="12">
        <v>2000</v>
      </c>
      <c r="P50" s="12">
        <v>3000</v>
      </c>
      <c r="Q50" s="13"/>
      <c r="R50" s="12">
        <f t="shared" si="6"/>
        <v>12000</v>
      </c>
      <c r="S50" s="12">
        <f t="shared" si="7"/>
        <v>240</v>
      </c>
      <c r="T50" s="57"/>
      <c r="U50" s="15">
        <v>0.06</v>
      </c>
      <c r="V50" s="15">
        <f t="shared" si="8"/>
        <v>14.399999999999999</v>
      </c>
    </row>
    <row r="51" spans="1:24" x14ac:dyDescent="0.2">
      <c r="A51" s="11" t="s">
        <v>53</v>
      </c>
      <c r="B51" s="11" t="s">
        <v>54</v>
      </c>
      <c r="C51" s="11" t="s">
        <v>53</v>
      </c>
      <c r="D51" s="11" t="s">
        <v>275</v>
      </c>
      <c r="E51" s="12">
        <v>25</v>
      </c>
      <c r="F51" s="12">
        <v>1220</v>
      </c>
      <c r="G51" s="12">
        <v>10</v>
      </c>
      <c r="H51" s="12">
        <v>50</v>
      </c>
      <c r="I51" s="12"/>
      <c r="J51" s="12">
        <v>300</v>
      </c>
      <c r="K51" s="12"/>
      <c r="L51" s="12">
        <v>500</v>
      </c>
      <c r="M51" s="12"/>
      <c r="N51" s="12">
        <v>300</v>
      </c>
      <c r="O51" s="12"/>
      <c r="P51" s="12"/>
      <c r="Q51" s="13"/>
      <c r="R51" s="12">
        <f t="shared" si="6"/>
        <v>1100</v>
      </c>
      <c r="S51" s="12">
        <f t="shared" si="7"/>
        <v>22</v>
      </c>
      <c r="T51" s="57"/>
      <c r="U51" s="15">
        <v>0.08</v>
      </c>
      <c r="V51" s="15">
        <f t="shared" si="8"/>
        <v>1.76</v>
      </c>
    </row>
    <row r="52" spans="1:24" x14ac:dyDescent="0.2">
      <c r="A52" s="26" t="s">
        <v>194</v>
      </c>
      <c r="B52" s="26" t="s">
        <v>54</v>
      </c>
      <c r="C52" s="26">
        <v>90444000</v>
      </c>
      <c r="D52" s="36" t="s">
        <v>277</v>
      </c>
      <c r="E52" s="12" t="s">
        <v>63</v>
      </c>
      <c r="F52" s="12">
        <v>1200</v>
      </c>
      <c r="G52" s="12">
        <v>10</v>
      </c>
      <c r="H52" s="12">
        <v>50</v>
      </c>
      <c r="I52" s="12"/>
      <c r="J52" s="12">
        <v>1000</v>
      </c>
      <c r="K52" s="12"/>
      <c r="L52" s="12">
        <v>1000</v>
      </c>
      <c r="M52" s="12"/>
      <c r="N52" s="12">
        <v>300</v>
      </c>
      <c r="O52" s="12"/>
      <c r="P52" s="12"/>
      <c r="Q52" s="13"/>
      <c r="R52" s="12">
        <f t="shared" si="6"/>
        <v>2300</v>
      </c>
      <c r="S52" s="12">
        <f t="shared" si="7"/>
        <v>46</v>
      </c>
      <c r="T52" s="57"/>
      <c r="U52" s="15">
        <v>0.08</v>
      </c>
      <c r="V52" s="15">
        <f t="shared" si="8"/>
        <v>3.68</v>
      </c>
    </row>
    <row r="53" spans="1:24" x14ac:dyDescent="0.2">
      <c r="A53" s="11" t="s">
        <v>230</v>
      </c>
      <c r="B53" s="11" t="s">
        <v>231</v>
      </c>
      <c r="C53" s="11" t="s">
        <v>230</v>
      </c>
      <c r="D53" s="11" t="s">
        <v>275</v>
      </c>
      <c r="E53" s="12">
        <v>25</v>
      </c>
      <c r="F53" s="12">
        <v>1500</v>
      </c>
      <c r="G53" s="12">
        <v>10</v>
      </c>
      <c r="H53" s="12">
        <v>50</v>
      </c>
      <c r="I53" s="12"/>
      <c r="J53" s="12">
        <v>100</v>
      </c>
      <c r="K53" s="12"/>
      <c r="L53" s="12"/>
      <c r="M53" s="12"/>
      <c r="N53" s="12"/>
      <c r="O53" s="12"/>
      <c r="P53" s="12"/>
      <c r="Q53" s="13"/>
      <c r="R53" s="12">
        <f t="shared" si="6"/>
        <v>100</v>
      </c>
      <c r="S53" s="12">
        <f t="shared" si="7"/>
        <v>2</v>
      </c>
      <c r="T53" s="57"/>
      <c r="U53" s="15">
        <v>0.11</v>
      </c>
      <c r="V53" s="15">
        <f t="shared" si="8"/>
        <v>0.22</v>
      </c>
    </row>
    <row r="54" spans="1:24" x14ac:dyDescent="0.2">
      <c r="A54" s="11" t="s">
        <v>254</v>
      </c>
      <c r="B54" s="11" t="s">
        <v>255</v>
      </c>
      <c r="C54" s="11" t="s">
        <v>254</v>
      </c>
      <c r="D54" s="11" t="s">
        <v>275</v>
      </c>
      <c r="E54" s="12">
        <v>25</v>
      </c>
      <c r="F54" s="12">
        <v>1650</v>
      </c>
      <c r="G54" s="12">
        <v>10</v>
      </c>
      <c r="H54" s="12">
        <v>50</v>
      </c>
      <c r="I54" s="12"/>
      <c r="J54" s="12"/>
      <c r="K54" s="12"/>
      <c r="L54" s="12"/>
      <c r="M54" s="12"/>
      <c r="N54" s="12"/>
      <c r="O54" s="12"/>
      <c r="P54" s="12"/>
      <c r="Q54" s="13"/>
      <c r="R54" s="12">
        <f t="shared" si="6"/>
        <v>0</v>
      </c>
      <c r="S54" s="12">
        <f t="shared" si="7"/>
        <v>0</v>
      </c>
      <c r="T54" s="57"/>
      <c r="U54" s="15">
        <v>0.12</v>
      </c>
      <c r="V54" s="15">
        <f t="shared" si="8"/>
        <v>0</v>
      </c>
    </row>
    <row r="55" spans="1:24" x14ac:dyDescent="0.2">
      <c r="A55" s="11" t="s">
        <v>193</v>
      </c>
      <c r="B55" s="11" t="s">
        <v>175</v>
      </c>
      <c r="C55" s="11" t="s">
        <v>193</v>
      </c>
      <c r="D55" s="11" t="s">
        <v>275</v>
      </c>
      <c r="E55" s="12">
        <v>25</v>
      </c>
      <c r="F55" s="12">
        <v>1800</v>
      </c>
      <c r="G55" s="12">
        <v>10</v>
      </c>
      <c r="H55" s="12">
        <v>50</v>
      </c>
      <c r="I55" s="12"/>
      <c r="J55" s="12"/>
      <c r="K55" s="12"/>
      <c r="L55" s="12"/>
      <c r="M55" s="12"/>
      <c r="N55" s="12"/>
      <c r="O55" s="12"/>
      <c r="P55" s="12"/>
      <c r="Q55" s="13"/>
      <c r="R55" s="12">
        <f t="shared" si="6"/>
        <v>0</v>
      </c>
      <c r="S55" s="12">
        <f t="shared" si="7"/>
        <v>0</v>
      </c>
      <c r="T55" s="57"/>
      <c r="U55" s="15">
        <v>0.12</v>
      </c>
      <c r="V55" s="15">
        <f t="shared" si="8"/>
        <v>0</v>
      </c>
    </row>
    <row r="56" spans="1:24" x14ac:dyDescent="0.2">
      <c r="A56" s="36" t="s">
        <v>174</v>
      </c>
      <c r="B56" s="36" t="s">
        <v>175</v>
      </c>
      <c r="C56" s="36">
        <v>90443900</v>
      </c>
      <c r="D56" s="36" t="s">
        <v>277</v>
      </c>
      <c r="E56" s="12" t="s">
        <v>63</v>
      </c>
      <c r="F56" s="12">
        <v>1800</v>
      </c>
      <c r="G56" s="12">
        <v>10</v>
      </c>
      <c r="H56" s="12">
        <v>50</v>
      </c>
      <c r="I56" s="12"/>
      <c r="J56" s="12"/>
      <c r="K56" s="12"/>
      <c r="L56" s="12"/>
      <c r="M56" s="12"/>
      <c r="N56" s="12"/>
      <c r="O56" s="12"/>
      <c r="P56" s="12"/>
      <c r="Q56" s="13"/>
      <c r="R56" s="12">
        <f t="shared" si="6"/>
        <v>0</v>
      </c>
      <c r="S56" s="12">
        <f t="shared" si="7"/>
        <v>0</v>
      </c>
      <c r="T56" s="57"/>
      <c r="U56" s="15">
        <v>0.12</v>
      </c>
      <c r="V56" s="15">
        <f>$S56*$U56</f>
        <v>0</v>
      </c>
    </row>
    <row r="57" spans="1:24" x14ac:dyDescent="0.2">
      <c r="A57" s="36" t="s">
        <v>293</v>
      </c>
      <c r="B57" s="36" t="s">
        <v>294</v>
      </c>
      <c r="C57" s="36">
        <v>90443000</v>
      </c>
      <c r="D57" s="36" t="s">
        <v>277</v>
      </c>
      <c r="E57" s="12" t="s">
        <v>63</v>
      </c>
      <c r="F57" s="12">
        <v>2100</v>
      </c>
      <c r="G57" s="12">
        <v>10</v>
      </c>
      <c r="H57" s="12">
        <v>50</v>
      </c>
      <c r="I57" s="12"/>
      <c r="J57" s="12">
        <v>200</v>
      </c>
      <c r="K57" s="12"/>
      <c r="L57" s="12"/>
      <c r="M57" s="12"/>
      <c r="N57" s="12"/>
      <c r="O57" s="12"/>
      <c r="P57" s="12"/>
      <c r="Q57" s="13"/>
      <c r="R57" s="12">
        <f t="shared" si="6"/>
        <v>200</v>
      </c>
      <c r="S57" s="12">
        <f t="shared" si="7"/>
        <v>4</v>
      </c>
      <c r="T57" s="57"/>
      <c r="U57" s="15">
        <v>0.09</v>
      </c>
      <c r="V57" s="15">
        <f t="shared" si="8"/>
        <v>0.36</v>
      </c>
    </row>
    <row r="58" spans="1:24" x14ac:dyDescent="0.2">
      <c r="A58" s="8" t="s">
        <v>70</v>
      </c>
      <c r="B58" s="8"/>
      <c r="C58" s="8"/>
      <c r="D58" s="8"/>
      <c r="E58" s="8"/>
      <c r="F58" s="36"/>
      <c r="G58" s="20"/>
      <c r="H58" s="20"/>
      <c r="I58" s="12"/>
      <c r="J58" s="12"/>
      <c r="K58" s="12"/>
      <c r="L58" s="12"/>
      <c r="M58" s="12"/>
      <c r="N58" s="12"/>
      <c r="O58" s="12"/>
      <c r="P58" s="12"/>
      <c r="Q58" s="20"/>
      <c r="R58" s="12"/>
      <c r="S58" s="12"/>
      <c r="T58" s="57"/>
      <c r="U58" s="12"/>
      <c r="V58" s="15"/>
    </row>
    <row r="59" spans="1:24" x14ac:dyDescent="0.2">
      <c r="A59" s="11" t="s">
        <v>295</v>
      </c>
      <c r="B59" s="11" t="s">
        <v>296</v>
      </c>
      <c r="C59" s="11" t="s">
        <v>295</v>
      </c>
      <c r="D59" s="11" t="s">
        <v>275</v>
      </c>
      <c r="E59" s="12">
        <v>32</v>
      </c>
      <c r="F59" s="12">
        <v>100</v>
      </c>
      <c r="G59" s="12">
        <v>10</v>
      </c>
      <c r="H59" s="12">
        <v>300</v>
      </c>
      <c r="I59" s="12"/>
      <c r="J59" s="12"/>
      <c r="K59" s="12"/>
      <c r="L59" s="12"/>
      <c r="M59" s="12">
        <v>300</v>
      </c>
      <c r="N59" s="12"/>
      <c r="O59" s="12"/>
      <c r="P59" s="12"/>
      <c r="Q59" s="13"/>
      <c r="R59" s="12">
        <f t="shared" ref="R59:R73" si="9">SUM(I59:Q59)</f>
        <v>300</v>
      </c>
      <c r="S59" s="12">
        <f t="shared" ref="S59:S73" si="10">$R59/$H59</f>
        <v>1</v>
      </c>
      <c r="T59" s="57"/>
      <c r="U59" s="15">
        <v>0.09</v>
      </c>
      <c r="V59" s="15">
        <f t="shared" ref="V59:V73" si="11">$S59*$U59</f>
        <v>0.09</v>
      </c>
      <c r="W59" s="43">
        <f>SUM(V59:V73)</f>
        <v>10.620000000000001</v>
      </c>
      <c r="X59" s="3">
        <f>W59*100/$W$144</f>
        <v>8.5075702956020187</v>
      </c>
    </row>
    <row r="60" spans="1:24" x14ac:dyDescent="0.2">
      <c r="A60" s="11" t="s">
        <v>71</v>
      </c>
      <c r="B60" s="11" t="s">
        <v>72</v>
      </c>
      <c r="C60" s="11" t="s">
        <v>71</v>
      </c>
      <c r="D60" s="11" t="s">
        <v>275</v>
      </c>
      <c r="E60" s="12">
        <v>32</v>
      </c>
      <c r="F60" s="12">
        <v>150</v>
      </c>
      <c r="G60" s="12">
        <v>10</v>
      </c>
      <c r="H60" s="12">
        <v>300</v>
      </c>
      <c r="I60" s="12"/>
      <c r="J60" s="12"/>
      <c r="K60" s="12"/>
      <c r="L60" s="12"/>
      <c r="M60" s="12"/>
      <c r="N60" s="12"/>
      <c r="O60" s="12"/>
      <c r="P60" s="12"/>
      <c r="Q60" s="13"/>
      <c r="R60" s="12">
        <f t="shared" si="9"/>
        <v>0</v>
      </c>
      <c r="S60" s="12">
        <f t="shared" si="10"/>
        <v>0</v>
      </c>
      <c r="T60" s="57"/>
      <c r="U60" s="15">
        <v>0.09</v>
      </c>
      <c r="V60" s="15">
        <f t="shared" si="11"/>
        <v>0</v>
      </c>
    </row>
    <row r="61" spans="1:24" x14ac:dyDescent="0.2">
      <c r="A61" s="36" t="s">
        <v>256</v>
      </c>
      <c r="B61" s="36" t="s">
        <v>72</v>
      </c>
      <c r="C61" s="36">
        <v>90446200</v>
      </c>
      <c r="D61" s="36" t="s">
        <v>277</v>
      </c>
      <c r="E61" s="12">
        <v>32</v>
      </c>
      <c r="F61" s="12">
        <v>150</v>
      </c>
      <c r="G61" s="12">
        <v>10</v>
      </c>
      <c r="H61" s="12">
        <v>300</v>
      </c>
      <c r="I61" s="12"/>
      <c r="J61" s="12">
        <v>300</v>
      </c>
      <c r="K61" s="12"/>
      <c r="L61" s="12">
        <v>300</v>
      </c>
      <c r="M61" s="12">
        <v>300</v>
      </c>
      <c r="N61" s="12">
        <v>300</v>
      </c>
      <c r="O61" s="12"/>
      <c r="P61" s="12"/>
      <c r="Q61" s="13"/>
      <c r="R61" s="12">
        <f t="shared" si="9"/>
        <v>1200</v>
      </c>
      <c r="S61" s="12">
        <f t="shared" si="10"/>
        <v>4</v>
      </c>
      <c r="T61" s="57"/>
      <c r="U61" s="15">
        <v>0.09</v>
      </c>
      <c r="V61" s="15">
        <f t="shared" si="11"/>
        <v>0.36</v>
      </c>
    </row>
    <row r="62" spans="1:24" x14ac:dyDescent="0.2">
      <c r="A62" s="11" t="s">
        <v>200</v>
      </c>
      <c r="B62" s="11" t="s">
        <v>201</v>
      </c>
      <c r="C62" s="11" t="s">
        <v>200</v>
      </c>
      <c r="D62" s="11" t="s">
        <v>275</v>
      </c>
      <c r="E62" s="12">
        <v>32</v>
      </c>
      <c r="F62" s="12">
        <v>200</v>
      </c>
      <c r="G62" s="12">
        <v>10</v>
      </c>
      <c r="H62" s="12">
        <v>300</v>
      </c>
      <c r="I62" s="12"/>
      <c r="J62" s="12"/>
      <c r="K62" s="12"/>
      <c r="L62" s="12"/>
      <c r="M62" s="12"/>
      <c r="N62" s="12"/>
      <c r="O62" s="12"/>
      <c r="P62" s="12">
        <v>300</v>
      </c>
      <c r="Q62" s="13"/>
      <c r="R62" s="12">
        <f t="shared" si="9"/>
        <v>300</v>
      </c>
      <c r="S62" s="12">
        <f t="shared" si="10"/>
        <v>1</v>
      </c>
      <c r="T62" s="57"/>
      <c r="U62" s="15">
        <v>0.09</v>
      </c>
      <c r="V62" s="15">
        <f t="shared" si="11"/>
        <v>0.09</v>
      </c>
    </row>
    <row r="63" spans="1:24" x14ac:dyDescent="0.2">
      <c r="A63" s="11" t="s">
        <v>73</v>
      </c>
      <c r="B63" s="11" t="s">
        <v>74</v>
      </c>
      <c r="C63" s="11" t="s">
        <v>73</v>
      </c>
      <c r="D63" s="11" t="s">
        <v>275</v>
      </c>
      <c r="E63" s="12">
        <v>32</v>
      </c>
      <c r="F63" s="12">
        <v>300</v>
      </c>
      <c r="G63" s="12">
        <v>10</v>
      </c>
      <c r="H63" s="12">
        <v>150</v>
      </c>
      <c r="I63" s="12"/>
      <c r="J63" s="12"/>
      <c r="K63" s="12"/>
      <c r="L63" s="12"/>
      <c r="M63" s="12">
        <v>150</v>
      </c>
      <c r="N63" s="12">
        <v>300</v>
      </c>
      <c r="O63" s="12">
        <v>150</v>
      </c>
      <c r="P63" s="12"/>
      <c r="Q63" s="13"/>
      <c r="R63" s="12">
        <f t="shared" si="9"/>
        <v>600</v>
      </c>
      <c r="S63" s="12">
        <f t="shared" si="10"/>
        <v>4</v>
      </c>
      <c r="T63" s="57"/>
      <c r="U63" s="15">
        <v>0.09</v>
      </c>
      <c r="V63" s="15">
        <f t="shared" si="11"/>
        <v>0.36</v>
      </c>
    </row>
    <row r="64" spans="1:24" x14ac:dyDescent="0.2">
      <c r="A64" s="36" t="s">
        <v>232</v>
      </c>
      <c r="B64" s="36" t="s">
        <v>74</v>
      </c>
      <c r="C64" s="36">
        <v>90446300</v>
      </c>
      <c r="D64" s="36" t="s">
        <v>277</v>
      </c>
      <c r="E64" s="12" t="s">
        <v>180</v>
      </c>
      <c r="F64" s="12">
        <v>300</v>
      </c>
      <c r="G64" s="12">
        <v>10</v>
      </c>
      <c r="H64" s="12">
        <v>150</v>
      </c>
      <c r="I64" s="12"/>
      <c r="J64" s="12">
        <v>450</v>
      </c>
      <c r="K64" s="12"/>
      <c r="L64" s="12">
        <v>450</v>
      </c>
      <c r="M64" s="12">
        <v>450</v>
      </c>
      <c r="N64" s="12">
        <v>300</v>
      </c>
      <c r="O64" s="12"/>
      <c r="P64" s="12"/>
      <c r="Q64" s="13"/>
      <c r="R64" s="12">
        <f t="shared" si="9"/>
        <v>1650</v>
      </c>
      <c r="S64" s="12">
        <f t="shared" si="10"/>
        <v>11</v>
      </c>
      <c r="T64" s="57"/>
      <c r="U64" s="15">
        <v>0.09</v>
      </c>
      <c r="V64" s="15">
        <f t="shared" si="11"/>
        <v>0.99</v>
      </c>
    </row>
    <row r="65" spans="1:24" x14ac:dyDescent="0.2">
      <c r="A65" s="11" t="s">
        <v>75</v>
      </c>
      <c r="B65" s="11" t="s">
        <v>76</v>
      </c>
      <c r="C65" s="11" t="s">
        <v>75</v>
      </c>
      <c r="D65" s="11" t="s">
        <v>275</v>
      </c>
      <c r="E65" s="12">
        <v>32</v>
      </c>
      <c r="F65" s="12">
        <v>450</v>
      </c>
      <c r="G65" s="12">
        <v>10</v>
      </c>
      <c r="H65" s="12">
        <v>100</v>
      </c>
      <c r="I65" s="12"/>
      <c r="J65" s="12"/>
      <c r="K65" s="12"/>
      <c r="L65" s="12">
        <v>100</v>
      </c>
      <c r="M65" s="12">
        <v>100</v>
      </c>
      <c r="N65" s="12">
        <v>100</v>
      </c>
      <c r="O65" s="12">
        <v>100</v>
      </c>
      <c r="P65" s="12">
        <v>100</v>
      </c>
      <c r="Q65" s="13"/>
      <c r="R65" s="12">
        <f t="shared" si="9"/>
        <v>500</v>
      </c>
      <c r="S65" s="12">
        <f t="shared" si="10"/>
        <v>5</v>
      </c>
      <c r="T65" s="57"/>
      <c r="U65" s="15">
        <v>0.09</v>
      </c>
      <c r="V65" s="15">
        <f t="shared" si="11"/>
        <v>0.44999999999999996</v>
      </c>
    </row>
    <row r="66" spans="1:24" x14ac:dyDescent="0.2">
      <c r="A66" s="36" t="s">
        <v>179</v>
      </c>
      <c r="B66" s="36" t="s">
        <v>76</v>
      </c>
      <c r="C66" s="36">
        <v>90446400</v>
      </c>
      <c r="D66" s="36" t="s">
        <v>277</v>
      </c>
      <c r="E66" s="12" t="s">
        <v>180</v>
      </c>
      <c r="F66" s="12">
        <v>450</v>
      </c>
      <c r="G66" s="12">
        <v>10</v>
      </c>
      <c r="H66" s="12">
        <v>100</v>
      </c>
      <c r="I66" s="12"/>
      <c r="J66" s="12">
        <v>200</v>
      </c>
      <c r="K66" s="12"/>
      <c r="L66" s="12">
        <v>300</v>
      </c>
      <c r="M66" s="12">
        <v>300</v>
      </c>
      <c r="N66" s="12">
        <v>300</v>
      </c>
      <c r="O66" s="12">
        <v>200</v>
      </c>
      <c r="P66" s="12">
        <v>300</v>
      </c>
      <c r="Q66" s="13"/>
      <c r="R66" s="12">
        <f t="shared" si="9"/>
        <v>1600</v>
      </c>
      <c r="S66" s="12">
        <f t="shared" si="10"/>
        <v>16</v>
      </c>
      <c r="T66" s="57"/>
      <c r="U66" s="15">
        <v>0.09</v>
      </c>
      <c r="V66" s="15">
        <f t="shared" si="11"/>
        <v>1.44</v>
      </c>
    </row>
    <row r="67" spans="1:24" x14ac:dyDescent="0.2">
      <c r="A67" s="11" t="s">
        <v>156</v>
      </c>
      <c r="B67" s="11" t="s">
        <v>157</v>
      </c>
      <c r="C67" s="11" t="s">
        <v>156</v>
      </c>
      <c r="D67" s="11" t="s">
        <v>275</v>
      </c>
      <c r="E67" s="12">
        <v>32</v>
      </c>
      <c r="F67" s="12">
        <v>600</v>
      </c>
      <c r="G67" s="12">
        <v>10</v>
      </c>
      <c r="H67" s="12">
        <v>100</v>
      </c>
      <c r="I67" s="12"/>
      <c r="J67" s="12"/>
      <c r="K67" s="12"/>
      <c r="L67" s="12"/>
      <c r="M67" s="12"/>
      <c r="N67" s="12"/>
      <c r="O67" s="12"/>
      <c r="P67" s="12">
        <v>100</v>
      </c>
      <c r="Q67" s="13"/>
      <c r="R67" s="12">
        <f t="shared" si="9"/>
        <v>100</v>
      </c>
      <c r="S67" s="12">
        <f t="shared" si="10"/>
        <v>1</v>
      </c>
      <c r="T67" s="57"/>
      <c r="U67" s="15">
        <v>0.12</v>
      </c>
      <c r="V67" s="15">
        <f t="shared" si="11"/>
        <v>0.12</v>
      </c>
    </row>
    <row r="68" spans="1:24" x14ac:dyDescent="0.2">
      <c r="A68" s="36" t="s">
        <v>181</v>
      </c>
      <c r="B68" s="36" t="s">
        <v>157</v>
      </c>
      <c r="C68" s="36">
        <v>90446600</v>
      </c>
      <c r="D68" s="36" t="s">
        <v>277</v>
      </c>
      <c r="E68" s="12" t="s">
        <v>180</v>
      </c>
      <c r="F68" s="12">
        <v>600</v>
      </c>
      <c r="G68" s="12">
        <v>10</v>
      </c>
      <c r="H68" s="12">
        <v>100</v>
      </c>
      <c r="I68" s="12"/>
      <c r="J68" s="12">
        <v>200</v>
      </c>
      <c r="K68" s="12"/>
      <c r="L68" s="12">
        <v>300</v>
      </c>
      <c r="M68" s="12">
        <v>300</v>
      </c>
      <c r="N68" s="12">
        <v>300</v>
      </c>
      <c r="O68" s="12">
        <v>200</v>
      </c>
      <c r="P68" s="12">
        <v>300</v>
      </c>
      <c r="Q68" s="13"/>
      <c r="R68" s="12">
        <f t="shared" si="9"/>
        <v>1600</v>
      </c>
      <c r="S68" s="12">
        <f t="shared" si="10"/>
        <v>16</v>
      </c>
      <c r="T68" s="57"/>
      <c r="U68" s="15">
        <v>0.12</v>
      </c>
      <c r="V68" s="15">
        <f t="shared" si="11"/>
        <v>1.92</v>
      </c>
    </row>
    <row r="69" spans="1:24" x14ac:dyDescent="0.2">
      <c r="A69" s="11" t="s">
        <v>222</v>
      </c>
      <c r="B69" s="11" t="s">
        <v>223</v>
      </c>
      <c r="C69" s="11" t="s">
        <v>222</v>
      </c>
      <c r="D69" s="11" t="s">
        <v>275</v>
      </c>
      <c r="E69" s="12">
        <v>32</v>
      </c>
      <c r="F69" s="12">
        <v>750</v>
      </c>
      <c r="G69" s="12">
        <v>10</v>
      </c>
      <c r="H69" s="12">
        <v>60</v>
      </c>
      <c r="I69" s="12"/>
      <c r="J69" s="12"/>
      <c r="K69" s="12"/>
      <c r="L69" s="12"/>
      <c r="M69" s="12">
        <v>120</v>
      </c>
      <c r="N69" s="12"/>
      <c r="O69" s="12">
        <v>120</v>
      </c>
      <c r="P69" s="12">
        <v>120</v>
      </c>
      <c r="Q69" s="13"/>
      <c r="R69" s="12">
        <f t="shared" si="9"/>
        <v>360</v>
      </c>
      <c r="S69" s="12">
        <f t="shared" si="10"/>
        <v>6</v>
      </c>
      <c r="T69" s="57"/>
      <c r="U69" s="15">
        <v>0.09</v>
      </c>
      <c r="V69" s="15">
        <f t="shared" si="11"/>
        <v>0.54</v>
      </c>
    </row>
    <row r="70" spans="1:24" x14ac:dyDescent="0.2">
      <c r="A70" s="11" t="s">
        <v>158</v>
      </c>
      <c r="B70" s="11" t="s">
        <v>159</v>
      </c>
      <c r="C70" s="11" t="s">
        <v>158</v>
      </c>
      <c r="D70" s="11" t="s">
        <v>275</v>
      </c>
      <c r="E70" s="12">
        <v>32</v>
      </c>
      <c r="F70" s="12">
        <v>900</v>
      </c>
      <c r="G70" s="12">
        <v>10</v>
      </c>
      <c r="H70" s="12">
        <v>50</v>
      </c>
      <c r="I70" s="12"/>
      <c r="J70" s="12">
        <v>100</v>
      </c>
      <c r="K70" s="12"/>
      <c r="L70" s="12">
        <v>100</v>
      </c>
      <c r="M70" s="12">
        <v>100</v>
      </c>
      <c r="N70" s="12">
        <v>100</v>
      </c>
      <c r="O70" s="12"/>
      <c r="P70" s="12"/>
      <c r="Q70" s="13"/>
      <c r="R70" s="12">
        <f t="shared" si="9"/>
        <v>400</v>
      </c>
      <c r="S70" s="12">
        <f t="shared" si="10"/>
        <v>8</v>
      </c>
      <c r="T70" s="57"/>
      <c r="U70" s="15">
        <v>0.09</v>
      </c>
      <c r="V70" s="15">
        <f t="shared" si="11"/>
        <v>0.72</v>
      </c>
    </row>
    <row r="71" spans="1:24" x14ac:dyDescent="0.2">
      <c r="A71" s="36" t="s">
        <v>182</v>
      </c>
      <c r="B71" s="36" t="s">
        <v>159</v>
      </c>
      <c r="C71" s="36">
        <v>90446700</v>
      </c>
      <c r="D71" s="36" t="s">
        <v>277</v>
      </c>
      <c r="E71" s="12" t="s">
        <v>180</v>
      </c>
      <c r="F71" s="12">
        <v>900</v>
      </c>
      <c r="G71" s="12">
        <v>10</v>
      </c>
      <c r="H71" s="12">
        <v>50</v>
      </c>
      <c r="I71" s="12"/>
      <c r="J71" s="12">
        <v>300</v>
      </c>
      <c r="K71" s="12"/>
      <c r="L71" s="12">
        <v>200</v>
      </c>
      <c r="M71" s="12">
        <v>200</v>
      </c>
      <c r="N71" s="12">
        <v>200</v>
      </c>
      <c r="O71" s="12"/>
      <c r="P71" s="12">
        <v>200</v>
      </c>
      <c r="Q71" s="13"/>
      <c r="R71" s="12">
        <f t="shared" si="9"/>
        <v>1100</v>
      </c>
      <c r="S71" s="12">
        <f t="shared" si="10"/>
        <v>22</v>
      </c>
      <c r="T71" s="57"/>
      <c r="U71" s="15">
        <v>0.09</v>
      </c>
      <c r="V71" s="15">
        <f t="shared" si="11"/>
        <v>1.98</v>
      </c>
    </row>
    <row r="72" spans="1:24" x14ac:dyDescent="0.2">
      <c r="A72" s="11" t="s">
        <v>233</v>
      </c>
      <c r="B72" s="11" t="s">
        <v>234</v>
      </c>
      <c r="C72" s="11" t="s">
        <v>233</v>
      </c>
      <c r="D72" s="11" t="s">
        <v>275</v>
      </c>
      <c r="E72" s="12">
        <v>32</v>
      </c>
      <c r="F72" s="12">
        <v>1200</v>
      </c>
      <c r="G72" s="12">
        <v>10</v>
      </c>
      <c r="H72" s="12">
        <v>50</v>
      </c>
      <c r="I72" s="12"/>
      <c r="J72" s="12">
        <v>100</v>
      </c>
      <c r="K72" s="12"/>
      <c r="L72" s="12"/>
      <c r="M72" s="12"/>
      <c r="N72" s="12">
        <v>100</v>
      </c>
      <c r="O72" s="12"/>
      <c r="P72" s="12"/>
      <c r="Q72" s="13"/>
      <c r="R72" s="12">
        <f t="shared" si="9"/>
        <v>200</v>
      </c>
      <c r="S72" s="12">
        <f t="shared" si="10"/>
        <v>4</v>
      </c>
      <c r="T72" s="57"/>
      <c r="U72" s="15">
        <v>0.12</v>
      </c>
      <c r="V72" s="15">
        <f t="shared" si="11"/>
        <v>0.48</v>
      </c>
    </row>
    <row r="73" spans="1:24" x14ac:dyDescent="0.2">
      <c r="A73" s="36" t="s">
        <v>236</v>
      </c>
      <c r="B73" s="36" t="s">
        <v>237</v>
      </c>
      <c r="C73" s="36">
        <v>90446800</v>
      </c>
      <c r="D73" s="36" t="s">
        <v>277</v>
      </c>
      <c r="E73" s="12" t="s">
        <v>180</v>
      </c>
      <c r="F73" s="12">
        <v>1800</v>
      </c>
      <c r="G73" s="12">
        <v>10</v>
      </c>
      <c r="H73" s="12">
        <v>25</v>
      </c>
      <c r="I73" s="12"/>
      <c r="J73" s="12">
        <v>50</v>
      </c>
      <c r="K73" s="12"/>
      <c r="L73" s="12"/>
      <c r="M73" s="12">
        <v>50</v>
      </c>
      <c r="N73" s="12">
        <v>50</v>
      </c>
      <c r="O73" s="12"/>
      <c r="P73" s="12"/>
      <c r="Q73" s="13"/>
      <c r="R73" s="12">
        <f t="shared" si="9"/>
        <v>150</v>
      </c>
      <c r="S73" s="12">
        <f t="shared" si="10"/>
        <v>6</v>
      </c>
      <c r="T73" s="57"/>
      <c r="U73" s="15">
        <v>0.18</v>
      </c>
      <c r="V73" s="15">
        <f t="shared" si="11"/>
        <v>1.08</v>
      </c>
      <c r="W73" s="43"/>
    </row>
    <row r="74" spans="1:24" x14ac:dyDescent="0.2">
      <c r="A74" s="8" t="s">
        <v>77</v>
      </c>
      <c r="B74" s="8"/>
      <c r="C74" s="8"/>
      <c r="D74" s="8"/>
      <c r="E74" s="8"/>
      <c r="F74" s="36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8"/>
      <c r="R74" s="12"/>
      <c r="S74" s="12"/>
      <c r="T74" s="57"/>
      <c r="U74" s="12"/>
      <c r="V74" s="15"/>
    </row>
    <row r="75" spans="1:24" x14ac:dyDescent="0.2">
      <c r="A75" s="11" t="s">
        <v>297</v>
      </c>
      <c r="B75" s="11" t="s">
        <v>298</v>
      </c>
      <c r="C75" s="11" t="s">
        <v>297</v>
      </c>
      <c r="D75" s="11" t="s">
        <v>275</v>
      </c>
      <c r="E75" s="12">
        <v>40</v>
      </c>
      <c r="F75" s="12">
        <v>100</v>
      </c>
      <c r="G75" s="12">
        <v>10</v>
      </c>
      <c r="H75" s="12">
        <v>300</v>
      </c>
      <c r="I75" s="12"/>
      <c r="J75" s="12"/>
      <c r="K75" s="12"/>
      <c r="L75" s="12"/>
      <c r="M75" s="12"/>
      <c r="N75" s="12"/>
      <c r="O75" s="12"/>
      <c r="P75" s="12"/>
      <c r="Q75" s="13"/>
      <c r="R75" s="12">
        <f t="shared" ref="R75:R90" si="12">SUM(I75:Q75)</f>
        <v>0</v>
      </c>
      <c r="S75" s="12">
        <f t="shared" ref="S75:S90" si="13">$R75/$H75</f>
        <v>0</v>
      </c>
      <c r="T75" s="57"/>
      <c r="U75" s="15">
        <v>0.13</v>
      </c>
      <c r="V75" s="15">
        <f t="shared" ref="V75:V90" si="14">$S75*$U75</f>
        <v>0</v>
      </c>
      <c r="W75" s="43">
        <f>SUM(V75:V90)</f>
        <v>14.620000000000003</v>
      </c>
      <c r="X75" s="3">
        <f>W75*100/$W$144</f>
        <v>11.71192822238244</v>
      </c>
    </row>
    <row r="76" spans="1:24" x14ac:dyDescent="0.2">
      <c r="A76" s="11" t="s">
        <v>78</v>
      </c>
      <c r="B76" s="11" t="s">
        <v>79</v>
      </c>
      <c r="C76" s="11" t="s">
        <v>78</v>
      </c>
      <c r="D76" s="11" t="s">
        <v>275</v>
      </c>
      <c r="E76" s="12">
        <v>40</v>
      </c>
      <c r="F76" s="12">
        <v>150</v>
      </c>
      <c r="G76" s="12">
        <v>10</v>
      </c>
      <c r="H76" s="12">
        <v>300</v>
      </c>
      <c r="I76" s="12"/>
      <c r="J76" s="12">
        <v>300</v>
      </c>
      <c r="K76" s="12"/>
      <c r="L76" s="12">
        <v>300</v>
      </c>
      <c r="M76" s="12">
        <v>300</v>
      </c>
      <c r="N76" s="12">
        <v>300</v>
      </c>
      <c r="O76" s="12"/>
      <c r="P76" s="12"/>
      <c r="Q76" s="13"/>
      <c r="R76" s="12">
        <f t="shared" si="12"/>
        <v>1200</v>
      </c>
      <c r="S76" s="12">
        <f t="shared" si="13"/>
        <v>4</v>
      </c>
      <c r="T76" s="57"/>
      <c r="U76" s="15">
        <v>0.13</v>
      </c>
      <c r="V76" s="15">
        <f t="shared" si="14"/>
        <v>0.52</v>
      </c>
    </row>
    <row r="77" spans="1:24" x14ac:dyDescent="0.2">
      <c r="A77" s="36" t="s">
        <v>240</v>
      </c>
      <c r="B77" s="36" t="s">
        <v>79</v>
      </c>
      <c r="C77" s="31" t="s">
        <v>241</v>
      </c>
      <c r="D77" s="36" t="s">
        <v>277</v>
      </c>
      <c r="E77" s="12">
        <v>40</v>
      </c>
      <c r="F77" s="12">
        <v>150</v>
      </c>
      <c r="G77" s="12">
        <v>10</v>
      </c>
      <c r="H77" s="12">
        <v>300</v>
      </c>
      <c r="I77" s="12"/>
      <c r="J77" s="12">
        <v>600</v>
      </c>
      <c r="K77" s="12"/>
      <c r="L77" s="12">
        <v>300</v>
      </c>
      <c r="M77" s="12">
        <v>300</v>
      </c>
      <c r="N77" s="12">
        <v>300</v>
      </c>
      <c r="O77" s="12"/>
      <c r="P77" s="12"/>
      <c r="Q77" s="13"/>
      <c r="R77" s="12">
        <f t="shared" si="12"/>
        <v>1500</v>
      </c>
      <c r="S77" s="12">
        <f t="shared" si="13"/>
        <v>5</v>
      </c>
      <c r="T77" s="57"/>
      <c r="U77" s="15">
        <v>0.13</v>
      </c>
      <c r="V77" s="15">
        <f t="shared" si="14"/>
        <v>0.65</v>
      </c>
    </row>
    <row r="78" spans="1:24" x14ac:dyDescent="0.2">
      <c r="A78" s="11" t="s">
        <v>80</v>
      </c>
      <c r="B78" s="11" t="s">
        <v>81</v>
      </c>
      <c r="C78" s="11" t="s">
        <v>80</v>
      </c>
      <c r="D78" s="11" t="s">
        <v>275</v>
      </c>
      <c r="E78" s="12">
        <v>40</v>
      </c>
      <c r="F78" s="12">
        <v>200</v>
      </c>
      <c r="G78" s="12">
        <v>10</v>
      </c>
      <c r="H78" s="12">
        <v>150</v>
      </c>
      <c r="I78" s="12"/>
      <c r="J78" s="12"/>
      <c r="K78" s="12"/>
      <c r="L78" s="12"/>
      <c r="M78" s="12"/>
      <c r="N78" s="12"/>
      <c r="O78" s="12"/>
      <c r="P78" s="12"/>
      <c r="Q78" s="13"/>
      <c r="R78" s="12">
        <f t="shared" si="12"/>
        <v>0</v>
      </c>
      <c r="S78" s="12">
        <f t="shared" si="13"/>
        <v>0</v>
      </c>
      <c r="T78" s="57"/>
      <c r="U78" s="15">
        <v>0.13</v>
      </c>
      <c r="V78" s="15">
        <f t="shared" si="14"/>
        <v>0</v>
      </c>
    </row>
    <row r="79" spans="1:24" x14ac:dyDescent="0.2">
      <c r="A79" s="11" t="s">
        <v>82</v>
      </c>
      <c r="B79" s="11" t="s">
        <v>83</v>
      </c>
      <c r="C79" s="11" t="s">
        <v>82</v>
      </c>
      <c r="D79" s="11" t="s">
        <v>275</v>
      </c>
      <c r="E79" s="12">
        <v>40</v>
      </c>
      <c r="F79" s="12">
        <v>300</v>
      </c>
      <c r="G79" s="12">
        <v>10</v>
      </c>
      <c r="H79" s="12">
        <v>150</v>
      </c>
      <c r="I79" s="12"/>
      <c r="J79" s="12"/>
      <c r="K79" s="12"/>
      <c r="L79" s="12">
        <v>300</v>
      </c>
      <c r="M79" s="12">
        <v>150</v>
      </c>
      <c r="N79" s="12">
        <v>150</v>
      </c>
      <c r="O79" s="12">
        <v>150</v>
      </c>
      <c r="P79" s="12">
        <v>150</v>
      </c>
      <c r="Q79" s="13"/>
      <c r="R79" s="12">
        <f t="shared" si="12"/>
        <v>900</v>
      </c>
      <c r="S79" s="12">
        <f t="shared" si="13"/>
        <v>6</v>
      </c>
      <c r="T79" s="57"/>
      <c r="U79" s="15">
        <v>0.13</v>
      </c>
      <c r="V79" s="15">
        <f t="shared" si="14"/>
        <v>0.78</v>
      </c>
    </row>
    <row r="80" spans="1:24" x14ac:dyDescent="0.2">
      <c r="A80" s="36" t="s">
        <v>183</v>
      </c>
      <c r="B80" s="36" t="s">
        <v>83</v>
      </c>
      <c r="C80" s="36">
        <v>90447300</v>
      </c>
      <c r="D80" s="36" t="s">
        <v>277</v>
      </c>
      <c r="E80" s="12" t="s">
        <v>89</v>
      </c>
      <c r="F80" s="12">
        <v>300</v>
      </c>
      <c r="G80" s="12">
        <v>10</v>
      </c>
      <c r="H80" s="12">
        <v>150</v>
      </c>
      <c r="I80" s="12"/>
      <c r="J80" s="12"/>
      <c r="K80" s="12"/>
      <c r="L80" s="12">
        <v>600</v>
      </c>
      <c r="M80" s="12">
        <v>600</v>
      </c>
      <c r="N80" s="12">
        <v>600</v>
      </c>
      <c r="O80" s="12">
        <v>300</v>
      </c>
      <c r="P80" s="12">
        <v>150</v>
      </c>
      <c r="Q80" s="13"/>
      <c r="R80" s="12">
        <f t="shared" si="12"/>
        <v>2250</v>
      </c>
      <c r="S80" s="12">
        <f t="shared" si="13"/>
        <v>15</v>
      </c>
      <c r="T80" s="57"/>
      <c r="U80" s="15">
        <v>0.13</v>
      </c>
      <c r="V80" s="15">
        <f t="shared" si="14"/>
        <v>1.9500000000000002</v>
      </c>
    </row>
    <row r="81" spans="1:24" x14ac:dyDescent="0.2">
      <c r="A81" s="11" t="s">
        <v>84</v>
      </c>
      <c r="B81" s="11" t="s">
        <v>85</v>
      </c>
      <c r="C81" s="11" t="s">
        <v>84</v>
      </c>
      <c r="D81" s="11" t="s">
        <v>275</v>
      </c>
      <c r="E81" s="12">
        <v>40</v>
      </c>
      <c r="F81" s="12">
        <v>450</v>
      </c>
      <c r="G81" s="12">
        <v>10</v>
      </c>
      <c r="H81" s="12">
        <v>100</v>
      </c>
      <c r="I81" s="12"/>
      <c r="J81" s="12"/>
      <c r="K81" s="12"/>
      <c r="L81" s="12">
        <v>200</v>
      </c>
      <c r="M81" s="12">
        <v>100</v>
      </c>
      <c r="N81" s="12">
        <v>100</v>
      </c>
      <c r="O81" s="12">
        <v>100</v>
      </c>
      <c r="P81" s="12">
        <v>100</v>
      </c>
      <c r="Q81" s="13"/>
      <c r="R81" s="12">
        <f t="shared" si="12"/>
        <v>600</v>
      </c>
      <c r="S81" s="12">
        <f t="shared" si="13"/>
        <v>6</v>
      </c>
      <c r="T81" s="57"/>
      <c r="U81" s="15">
        <v>0.13</v>
      </c>
      <c r="V81" s="15">
        <f t="shared" si="14"/>
        <v>0.78</v>
      </c>
    </row>
    <row r="82" spans="1:24" x14ac:dyDescent="0.2">
      <c r="A82" s="36" t="s">
        <v>184</v>
      </c>
      <c r="B82" s="36" t="s">
        <v>85</v>
      </c>
      <c r="C82" s="36">
        <v>90447400</v>
      </c>
      <c r="D82" s="36" t="s">
        <v>277</v>
      </c>
      <c r="E82" s="12" t="s">
        <v>89</v>
      </c>
      <c r="F82" s="12">
        <v>450</v>
      </c>
      <c r="G82" s="12">
        <v>10</v>
      </c>
      <c r="H82" s="12">
        <v>100</v>
      </c>
      <c r="I82" s="12"/>
      <c r="J82" s="12">
        <v>600</v>
      </c>
      <c r="K82" s="12"/>
      <c r="L82" s="12">
        <v>400</v>
      </c>
      <c r="M82" s="12">
        <v>300</v>
      </c>
      <c r="N82" s="12">
        <v>300</v>
      </c>
      <c r="O82" s="12">
        <v>200</v>
      </c>
      <c r="P82" s="12">
        <v>200</v>
      </c>
      <c r="Q82" s="13"/>
      <c r="R82" s="12">
        <f t="shared" si="12"/>
        <v>2000</v>
      </c>
      <c r="S82" s="12">
        <f t="shared" si="13"/>
        <v>20</v>
      </c>
      <c r="T82" s="57"/>
      <c r="U82" s="15">
        <v>0.13</v>
      </c>
      <c r="V82" s="15">
        <f t="shared" si="14"/>
        <v>2.6</v>
      </c>
    </row>
    <row r="83" spans="1:24" x14ac:dyDescent="0.2">
      <c r="A83" s="11" t="s">
        <v>86</v>
      </c>
      <c r="B83" s="11" t="s">
        <v>87</v>
      </c>
      <c r="C83" s="11" t="s">
        <v>86</v>
      </c>
      <c r="D83" s="11" t="s">
        <v>275</v>
      </c>
      <c r="E83" s="12">
        <v>40</v>
      </c>
      <c r="F83" s="12">
        <v>600</v>
      </c>
      <c r="G83" s="12">
        <v>10</v>
      </c>
      <c r="H83" s="12">
        <v>50</v>
      </c>
      <c r="I83" s="12"/>
      <c r="J83" s="12"/>
      <c r="K83" s="12"/>
      <c r="L83" s="12">
        <v>100</v>
      </c>
      <c r="M83" s="12"/>
      <c r="N83" s="12"/>
      <c r="O83" s="12"/>
      <c r="P83" s="12"/>
      <c r="Q83" s="13"/>
      <c r="R83" s="12">
        <f t="shared" si="12"/>
        <v>100</v>
      </c>
      <c r="S83" s="12">
        <f t="shared" si="13"/>
        <v>2</v>
      </c>
      <c r="T83" s="57"/>
      <c r="U83" s="15">
        <v>0.09</v>
      </c>
      <c r="V83" s="15">
        <f t="shared" si="14"/>
        <v>0.18</v>
      </c>
    </row>
    <row r="84" spans="1:24" x14ac:dyDescent="0.2">
      <c r="A84" s="36" t="s">
        <v>88</v>
      </c>
      <c r="B84" s="36" t="s">
        <v>87</v>
      </c>
      <c r="C84" s="36">
        <v>90447600</v>
      </c>
      <c r="D84" s="36" t="s">
        <v>277</v>
      </c>
      <c r="E84" s="12" t="s">
        <v>89</v>
      </c>
      <c r="F84" s="12">
        <v>600</v>
      </c>
      <c r="G84" s="12">
        <v>10</v>
      </c>
      <c r="H84" s="12">
        <v>50</v>
      </c>
      <c r="I84" s="12"/>
      <c r="J84" s="12"/>
      <c r="K84" s="12"/>
      <c r="L84" s="12">
        <v>400</v>
      </c>
      <c r="M84" s="12">
        <v>300</v>
      </c>
      <c r="N84" s="12">
        <v>300</v>
      </c>
      <c r="O84" s="12"/>
      <c r="P84" s="12"/>
      <c r="Q84" s="13"/>
      <c r="R84" s="12">
        <f t="shared" si="12"/>
        <v>1000</v>
      </c>
      <c r="S84" s="12">
        <f t="shared" si="13"/>
        <v>20</v>
      </c>
      <c r="T84" s="57"/>
      <c r="U84" s="15">
        <v>0.09</v>
      </c>
      <c r="V84" s="15">
        <f t="shared" si="14"/>
        <v>1.7999999999999998</v>
      </c>
    </row>
    <row r="85" spans="1:24" x14ac:dyDescent="0.2">
      <c r="A85" s="11" t="s">
        <v>90</v>
      </c>
      <c r="B85" s="11" t="s">
        <v>91</v>
      </c>
      <c r="C85" s="11" t="s">
        <v>90</v>
      </c>
      <c r="D85" s="11" t="s">
        <v>275</v>
      </c>
      <c r="E85" s="12">
        <v>40</v>
      </c>
      <c r="F85" s="12">
        <v>750</v>
      </c>
      <c r="G85" s="12">
        <v>10</v>
      </c>
      <c r="H85" s="12">
        <v>50</v>
      </c>
      <c r="I85" s="12"/>
      <c r="J85" s="12"/>
      <c r="K85" s="12"/>
      <c r="L85" s="12">
        <v>100</v>
      </c>
      <c r="M85" s="12"/>
      <c r="N85" s="12"/>
      <c r="O85" s="12"/>
      <c r="P85" s="12"/>
      <c r="Q85" s="13"/>
      <c r="R85" s="12">
        <f t="shared" si="12"/>
        <v>100</v>
      </c>
      <c r="S85" s="12">
        <f t="shared" si="13"/>
        <v>2</v>
      </c>
      <c r="T85" s="57"/>
      <c r="U85" s="15">
        <v>0.13</v>
      </c>
      <c r="V85" s="15">
        <f t="shared" si="14"/>
        <v>0.26</v>
      </c>
    </row>
    <row r="86" spans="1:24" x14ac:dyDescent="0.2">
      <c r="A86" s="11" t="s">
        <v>92</v>
      </c>
      <c r="B86" s="11" t="s">
        <v>93</v>
      </c>
      <c r="C86" s="11" t="s">
        <v>92</v>
      </c>
      <c r="D86" s="11" t="s">
        <v>275</v>
      </c>
      <c r="E86" s="12">
        <v>40</v>
      </c>
      <c r="F86" s="12">
        <v>900</v>
      </c>
      <c r="G86" s="12">
        <v>10</v>
      </c>
      <c r="H86" s="12">
        <v>50</v>
      </c>
      <c r="I86" s="12"/>
      <c r="J86" s="12"/>
      <c r="K86" s="12"/>
      <c r="L86" s="12">
        <v>100</v>
      </c>
      <c r="M86" s="12">
        <v>100</v>
      </c>
      <c r="N86" s="12">
        <v>100</v>
      </c>
      <c r="O86" s="12"/>
      <c r="P86" s="12">
        <v>100</v>
      </c>
      <c r="Q86" s="13"/>
      <c r="R86" s="12">
        <f t="shared" si="12"/>
        <v>400</v>
      </c>
      <c r="S86" s="12">
        <f t="shared" si="13"/>
        <v>8</v>
      </c>
      <c r="T86" s="57"/>
      <c r="U86" s="15">
        <v>0.13</v>
      </c>
      <c r="V86" s="15">
        <f t="shared" si="14"/>
        <v>1.04</v>
      </c>
    </row>
    <row r="87" spans="1:24" x14ac:dyDescent="0.2">
      <c r="A87" s="36" t="s">
        <v>185</v>
      </c>
      <c r="B87" s="36" t="s">
        <v>93</v>
      </c>
      <c r="C87" s="36">
        <v>90447700</v>
      </c>
      <c r="D87" s="36" t="s">
        <v>277</v>
      </c>
      <c r="E87" s="12" t="s">
        <v>89</v>
      </c>
      <c r="F87" s="12">
        <v>900</v>
      </c>
      <c r="G87" s="12">
        <v>10</v>
      </c>
      <c r="H87" s="12">
        <v>50</v>
      </c>
      <c r="I87" s="12"/>
      <c r="J87" s="12"/>
      <c r="K87" s="12"/>
      <c r="L87" s="12">
        <v>300</v>
      </c>
      <c r="M87" s="12">
        <v>200</v>
      </c>
      <c r="N87" s="12">
        <v>200</v>
      </c>
      <c r="O87" s="12">
        <v>200</v>
      </c>
      <c r="P87" s="12">
        <v>200</v>
      </c>
      <c r="Q87" s="13"/>
      <c r="R87" s="12">
        <f t="shared" si="12"/>
        <v>1100</v>
      </c>
      <c r="S87" s="12">
        <f t="shared" si="13"/>
        <v>22</v>
      </c>
      <c r="T87" s="57"/>
      <c r="U87" s="15">
        <v>0.13</v>
      </c>
      <c r="V87" s="15">
        <f t="shared" si="14"/>
        <v>2.8600000000000003</v>
      </c>
    </row>
    <row r="88" spans="1:24" x14ac:dyDescent="0.2">
      <c r="A88" s="11" t="s">
        <v>94</v>
      </c>
      <c r="B88" s="11" t="s">
        <v>95</v>
      </c>
      <c r="C88" s="11" t="s">
        <v>94</v>
      </c>
      <c r="D88" s="11" t="s">
        <v>275</v>
      </c>
      <c r="E88" s="12">
        <v>40</v>
      </c>
      <c r="F88" s="12">
        <v>1200</v>
      </c>
      <c r="G88" s="12">
        <v>5</v>
      </c>
      <c r="H88" s="12">
        <v>25</v>
      </c>
      <c r="I88" s="12"/>
      <c r="J88" s="12">
        <v>100</v>
      </c>
      <c r="K88" s="12"/>
      <c r="L88" s="12"/>
      <c r="M88" s="12"/>
      <c r="N88" s="12"/>
      <c r="O88" s="12"/>
      <c r="P88" s="12">
        <v>200</v>
      </c>
      <c r="Q88" s="13"/>
      <c r="R88" s="12">
        <f t="shared" si="12"/>
        <v>300</v>
      </c>
      <c r="S88" s="12">
        <f t="shared" si="13"/>
        <v>12</v>
      </c>
      <c r="T88" s="57"/>
      <c r="U88" s="15">
        <v>0.08</v>
      </c>
      <c r="V88" s="15">
        <f t="shared" si="14"/>
        <v>0.96</v>
      </c>
    </row>
    <row r="89" spans="1:24" x14ac:dyDescent="0.2">
      <c r="A89" s="36" t="s">
        <v>376</v>
      </c>
      <c r="B89" s="36" t="s">
        <v>377</v>
      </c>
      <c r="C89" s="31" t="s">
        <v>378</v>
      </c>
      <c r="D89" s="36" t="s">
        <v>277</v>
      </c>
      <c r="E89" s="12">
        <v>40</v>
      </c>
      <c r="F89" s="12">
        <v>1800</v>
      </c>
      <c r="G89" s="12">
        <v>5</v>
      </c>
      <c r="H89" s="12">
        <v>20</v>
      </c>
      <c r="I89" s="12"/>
      <c r="J89" s="12"/>
      <c r="K89" s="12"/>
      <c r="L89" s="12"/>
      <c r="M89" s="12">
        <v>60</v>
      </c>
      <c r="N89" s="12"/>
      <c r="O89" s="12"/>
      <c r="P89" s="12"/>
      <c r="Q89" s="13"/>
      <c r="R89" s="12">
        <f t="shared" si="12"/>
        <v>60</v>
      </c>
      <c r="S89" s="12">
        <f t="shared" si="13"/>
        <v>3</v>
      </c>
      <c r="T89" s="57"/>
      <c r="U89" s="15">
        <v>0.08</v>
      </c>
      <c r="V89" s="15">
        <f t="shared" si="14"/>
        <v>0.24</v>
      </c>
    </row>
    <row r="90" spans="1:24" x14ac:dyDescent="0.2">
      <c r="A90" s="11" t="s">
        <v>220</v>
      </c>
      <c r="B90" s="11" t="s">
        <v>221</v>
      </c>
      <c r="C90" s="11" t="s">
        <v>220</v>
      </c>
      <c r="D90" s="11" t="s">
        <v>275</v>
      </c>
      <c r="E90" s="12">
        <v>40</v>
      </c>
      <c r="F90" s="12">
        <v>2000</v>
      </c>
      <c r="G90" s="12">
        <v>5</v>
      </c>
      <c r="H90" s="12">
        <v>25</v>
      </c>
      <c r="I90" s="12"/>
      <c r="J90" s="12"/>
      <c r="K90" s="12"/>
      <c r="L90" s="12"/>
      <c r="M90" s="12"/>
      <c r="N90" s="12"/>
      <c r="O90" s="12"/>
      <c r="P90" s="12"/>
      <c r="Q90" s="13"/>
      <c r="R90" s="12">
        <f t="shared" si="12"/>
        <v>0</v>
      </c>
      <c r="S90" s="12">
        <f t="shared" si="13"/>
        <v>0</v>
      </c>
      <c r="T90" s="57"/>
      <c r="U90" s="15">
        <v>0.08</v>
      </c>
      <c r="V90" s="15">
        <f t="shared" si="14"/>
        <v>0</v>
      </c>
      <c r="W90" s="43"/>
    </row>
    <row r="91" spans="1:24" x14ac:dyDescent="0.2">
      <c r="A91" s="8" t="s">
        <v>96</v>
      </c>
      <c r="B91" s="8"/>
      <c r="C91" s="8"/>
      <c r="D91" s="8"/>
      <c r="E91" s="20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8"/>
      <c r="R91" s="12"/>
      <c r="S91" s="12"/>
      <c r="T91" s="57"/>
      <c r="U91" s="12"/>
      <c r="V91" s="15"/>
    </row>
    <row r="92" spans="1:24" x14ac:dyDescent="0.2">
      <c r="A92" s="11" t="s">
        <v>299</v>
      </c>
      <c r="B92" s="11" t="s">
        <v>300</v>
      </c>
      <c r="C92" s="11" t="s">
        <v>299</v>
      </c>
      <c r="D92" s="11" t="s">
        <v>275</v>
      </c>
      <c r="E92" s="12">
        <v>50</v>
      </c>
      <c r="F92" s="12">
        <v>100</v>
      </c>
      <c r="G92" s="12">
        <v>10</v>
      </c>
      <c r="H92" s="12">
        <v>150</v>
      </c>
      <c r="I92" s="12"/>
      <c r="J92" s="12"/>
      <c r="K92" s="12"/>
      <c r="L92" s="12"/>
      <c r="M92" s="12"/>
      <c r="N92" s="12"/>
      <c r="O92" s="12"/>
      <c r="P92" s="12"/>
      <c r="Q92" s="13"/>
      <c r="R92" s="12">
        <f t="shared" ref="R92:R108" si="15">SUM(I92:Q92)</f>
        <v>0</v>
      </c>
      <c r="S92" s="12">
        <f t="shared" ref="S92:S108" si="16">$R92/$H92</f>
        <v>0</v>
      </c>
      <c r="T92" s="57"/>
      <c r="U92" s="15">
        <v>0.1</v>
      </c>
      <c r="V92" s="15">
        <f t="shared" ref="V92:V108" si="17">$S92*$U92</f>
        <v>0</v>
      </c>
      <c r="W92" s="43">
        <f>SUM(V92:V108)</f>
        <v>24.900000000000006</v>
      </c>
      <c r="X92" s="3">
        <f>W92*100/$W$144</f>
        <v>19.947128094208125</v>
      </c>
    </row>
    <row r="93" spans="1:24" x14ac:dyDescent="0.2">
      <c r="A93" s="11" t="s">
        <v>97</v>
      </c>
      <c r="B93" s="11" t="s">
        <v>98</v>
      </c>
      <c r="C93" s="11" t="s">
        <v>97</v>
      </c>
      <c r="D93" s="11" t="s">
        <v>275</v>
      </c>
      <c r="E93" s="12">
        <v>50</v>
      </c>
      <c r="F93" s="12">
        <v>150</v>
      </c>
      <c r="G93" s="12">
        <v>10</v>
      </c>
      <c r="H93" s="12">
        <v>150</v>
      </c>
      <c r="I93" s="12"/>
      <c r="J93" s="12"/>
      <c r="K93" s="12"/>
      <c r="L93" s="12">
        <v>150</v>
      </c>
      <c r="M93" s="12">
        <v>150</v>
      </c>
      <c r="N93" s="12">
        <v>150</v>
      </c>
      <c r="O93" s="12"/>
      <c r="P93" s="12">
        <v>150</v>
      </c>
      <c r="Q93" s="13"/>
      <c r="R93" s="12">
        <f t="shared" si="15"/>
        <v>600</v>
      </c>
      <c r="S93" s="12">
        <f t="shared" si="16"/>
        <v>4</v>
      </c>
      <c r="T93" s="57"/>
      <c r="U93" s="15">
        <v>0.1</v>
      </c>
      <c r="V93" s="15">
        <f t="shared" si="17"/>
        <v>0.4</v>
      </c>
    </row>
    <row r="94" spans="1:24" x14ac:dyDescent="0.2">
      <c r="A94" s="36" t="s">
        <v>235</v>
      </c>
      <c r="B94" s="36" t="s">
        <v>98</v>
      </c>
      <c r="C94" s="36">
        <v>90448200</v>
      </c>
      <c r="D94" s="36" t="s">
        <v>277</v>
      </c>
      <c r="E94" s="12" t="s">
        <v>102</v>
      </c>
      <c r="F94" s="12">
        <v>150</v>
      </c>
      <c r="G94" s="12">
        <v>10</v>
      </c>
      <c r="H94" s="12">
        <v>150</v>
      </c>
      <c r="I94" s="12"/>
      <c r="J94" s="12">
        <v>150</v>
      </c>
      <c r="K94" s="12"/>
      <c r="L94" s="12">
        <v>450</v>
      </c>
      <c r="M94" s="12">
        <v>300</v>
      </c>
      <c r="N94" s="12">
        <v>300</v>
      </c>
      <c r="O94" s="12"/>
      <c r="P94" s="12">
        <v>300</v>
      </c>
      <c r="Q94" s="13"/>
      <c r="R94" s="12">
        <f t="shared" si="15"/>
        <v>1500</v>
      </c>
      <c r="S94" s="12">
        <f t="shared" si="16"/>
        <v>10</v>
      </c>
      <c r="T94" s="57"/>
      <c r="U94" s="15">
        <v>0.1</v>
      </c>
      <c r="V94" s="15">
        <f t="shared" si="17"/>
        <v>1</v>
      </c>
    </row>
    <row r="95" spans="1:24" x14ac:dyDescent="0.2">
      <c r="A95" s="11" t="s">
        <v>224</v>
      </c>
      <c r="B95" s="11" t="s">
        <v>225</v>
      </c>
      <c r="C95" s="11" t="s">
        <v>224</v>
      </c>
      <c r="D95" s="11" t="s">
        <v>275</v>
      </c>
      <c r="E95" s="12">
        <v>50</v>
      </c>
      <c r="F95" s="12">
        <v>200</v>
      </c>
      <c r="G95" s="12">
        <v>10</v>
      </c>
      <c r="H95" s="12">
        <v>150</v>
      </c>
      <c r="I95" s="12"/>
      <c r="J95" s="12"/>
      <c r="K95" s="12"/>
      <c r="L95" s="12">
        <v>150</v>
      </c>
      <c r="M95" s="12">
        <v>150</v>
      </c>
      <c r="N95" s="12">
        <v>150</v>
      </c>
      <c r="O95" s="12"/>
      <c r="P95" s="12">
        <v>150</v>
      </c>
      <c r="Q95" s="13"/>
      <c r="R95" s="12">
        <f t="shared" si="15"/>
        <v>600</v>
      </c>
      <c r="S95" s="12">
        <f t="shared" si="16"/>
        <v>4</v>
      </c>
      <c r="T95" s="57"/>
      <c r="U95" s="15">
        <v>0.06</v>
      </c>
      <c r="V95" s="15">
        <f t="shared" si="17"/>
        <v>0.24</v>
      </c>
    </row>
    <row r="96" spans="1:24" x14ac:dyDescent="0.2">
      <c r="A96" s="11" t="s">
        <v>99</v>
      </c>
      <c r="B96" s="11" t="s">
        <v>100</v>
      </c>
      <c r="C96" s="11" t="s">
        <v>99</v>
      </c>
      <c r="D96" s="11" t="s">
        <v>275</v>
      </c>
      <c r="E96" s="12">
        <v>50</v>
      </c>
      <c r="F96" s="12">
        <v>300</v>
      </c>
      <c r="G96" s="12">
        <v>10</v>
      </c>
      <c r="H96" s="12">
        <v>75</v>
      </c>
      <c r="I96" s="12"/>
      <c r="J96" s="12"/>
      <c r="K96" s="12"/>
      <c r="L96" s="12">
        <v>150</v>
      </c>
      <c r="M96" s="12">
        <v>150</v>
      </c>
      <c r="N96" s="12">
        <v>150</v>
      </c>
      <c r="O96" s="12">
        <v>150</v>
      </c>
      <c r="P96" s="12">
        <v>150</v>
      </c>
      <c r="Q96" s="13"/>
      <c r="R96" s="12">
        <f t="shared" si="15"/>
        <v>750</v>
      </c>
      <c r="S96" s="12">
        <f t="shared" si="16"/>
        <v>10</v>
      </c>
      <c r="T96" s="57"/>
      <c r="U96" s="15">
        <v>0.1</v>
      </c>
      <c r="V96" s="15">
        <f t="shared" si="17"/>
        <v>1</v>
      </c>
    </row>
    <row r="97" spans="1:24" x14ac:dyDescent="0.2">
      <c r="A97" s="36" t="s">
        <v>101</v>
      </c>
      <c r="B97" s="36" t="s">
        <v>100</v>
      </c>
      <c r="C97" s="36">
        <v>90448300</v>
      </c>
      <c r="D97" s="36" t="s">
        <v>277</v>
      </c>
      <c r="E97" s="12" t="s">
        <v>102</v>
      </c>
      <c r="F97" s="12">
        <v>300</v>
      </c>
      <c r="G97" s="12">
        <v>10</v>
      </c>
      <c r="H97" s="12">
        <v>75</v>
      </c>
      <c r="I97" s="12"/>
      <c r="J97" s="12"/>
      <c r="K97" s="12"/>
      <c r="L97" s="12">
        <v>600</v>
      </c>
      <c r="M97" s="12">
        <v>450</v>
      </c>
      <c r="N97" s="12">
        <v>300</v>
      </c>
      <c r="O97" s="12">
        <v>300</v>
      </c>
      <c r="P97" s="12">
        <v>300</v>
      </c>
      <c r="Q97" s="13"/>
      <c r="R97" s="12">
        <f t="shared" si="15"/>
        <v>1950</v>
      </c>
      <c r="S97" s="12">
        <f t="shared" si="16"/>
        <v>26</v>
      </c>
      <c r="T97" s="57"/>
      <c r="U97" s="15">
        <v>0.1</v>
      </c>
      <c r="V97" s="15">
        <f t="shared" si="17"/>
        <v>2.6</v>
      </c>
    </row>
    <row r="98" spans="1:24" x14ac:dyDescent="0.2">
      <c r="A98" s="11" t="s">
        <v>103</v>
      </c>
      <c r="B98" s="11" t="s">
        <v>104</v>
      </c>
      <c r="C98" s="11" t="s">
        <v>103</v>
      </c>
      <c r="D98" s="11" t="s">
        <v>275</v>
      </c>
      <c r="E98" s="12">
        <v>50</v>
      </c>
      <c r="F98" s="12">
        <v>450</v>
      </c>
      <c r="G98" s="12">
        <v>10</v>
      </c>
      <c r="H98" s="12">
        <v>50</v>
      </c>
      <c r="I98" s="12"/>
      <c r="J98" s="12"/>
      <c r="K98" s="12"/>
      <c r="L98" s="12">
        <v>100</v>
      </c>
      <c r="M98" s="12">
        <v>100</v>
      </c>
      <c r="N98" s="12">
        <v>100</v>
      </c>
      <c r="O98" s="12">
        <v>100</v>
      </c>
      <c r="P98" s="12"/>
      <c r="Q98" s="13"/>
      <c r="R98" s="12">
        <f t="shared" si="15"/>
        <v>400</v>
      </c>
      <c r="S98" s="12">
        <f t="shared" si="16"/>
        <v>8</v>
      </c>
      <c r="T98" s="57"/>
      <c r="U98" s="15">
        <v>0.1</v>
      </c>
      <c r="V98" s="15">
        <f t="shared" si="17"/>
        <v>0.8</v>
      </c>
    </row>
    <row r="99" spans="1:24" x14ac:dyDescent="0.2">
      <c r="A99" s="36" t="s">
        <v>186</v>
      </c>
      <c r="B99" s="36" t="s">
        <v>104</v>
      </c>
      <c r="C99" s="36">
        <v>90448400</v>
      </c>
      <c r="D99" s="36" t="s">
        <v>277</v>
      </c>
      <c r="E99" s="12" t="s">
        <v>102</v>
      </c>
      <c r="F99" s="12">
        <v>450</v>
      </c>
      <c r="G99" s="12">
        <v>10</v>
      </c>
      <c r="H99" s="12">
        <v>50</v>
      </c>
      <c r="I99" s="12"/>
      <c r="J99" s="12">
        <v>250</v>
      </c>
      <c r="K99" s="12"/>
      <c r="L99" s="12">
        <v>400</v>
      </c>
      <c r="M99" s="12">
        <v>200</v>
      </c>
      <c r="N99" s="12"/>
      <c r="O99" s="12"/>
      <c r="P99" s="12">
        <v>200</v>
      </c>
      <c r="Q99" s="13"/>
      <c r="R99" s="12">
        <f t="shared" si="15"/>
        <v>1050</v>
      </c>
      <c r="S99" s="12">
        <f t="shared" si="16"/>
        <v>21</v>
      </c>
      <c r="T99" s="57"/>
      <c r="U99" s="15">
        <v>0.1</v>
      </c>
      <c r="V99" s="15">
        <f t="shared" si="17"/>
        <v>2.1</v>
      </c>
    </row>
    <row r="100" spans="1:24" x14ac:dyDescent="0.2">
      <c r="A100" s="11" t="s">
        <v>105</v>
      </c>
      <c r="B100" s="11" t="s">
        <v>106</v>
      </c>
      <c r="C100" s="11" t="s">
        <v>105</v>
      </c>
      <c r="D100" s="11" t="s">
        <v>275</v>
      </c>
      <c r="E100" s="12">
        <v>50</v>
      </c>
      <c r="F100" s="12">
        <v>600</v>
      </c>
      <c r="G100" s="12">
        <v>10</v>
      </c>
      <c r="H100" s="12">
        <v>50</v>
      </c>
      <c r="I100" s="12"/>
      <c r="J100" s="12"/>
      <c r="K100" s="12"/>
      <c r="L100" s="12">
        <v>200</v>
      </c>
      <c r="M100" s="12">
        <v>100</v>
      </c>
      <c r="N100" s="12"/>
      <c r="O100" s="12"/>
      <c r="P100" s="12"/>
      <c r="Q100" s="13"/>
      <c r="R100" s="12">
        <f t="shared" si="15"/>
        <v>300</v>
      </c>
      <c r="S100" s="12">
        <f t="shared" si="16"/>
        <v>6</v>
      </c>
      <c r="T100" s="57"/>
      <c r="U100" s="15">
        <v>0.13</v>
      </c>
      <c r="V100" s="15">
        <f t="shared" si="17"/>
        <v>0.78</v>
      </c>
    </row>
    <row r="101" spans="1:24" x14ac:dyDescent="0.2">
      <c r="A101" s="36" t="s">
        <v>107</v>
      </c>
      <c r="B101" s="36" t="s">
        <v>106</v>
      </c>
      <c r="C101" s="36">
        <v>90448600</v>
      </c>
      <c r="D101" s="36" t="s">
        <v>277</v>
      </c>
      <c r="E101" s="12" t="s">
        <v>102</v>
      </c>
      <c r="F101" s="12">
        <v>600</v>
      </c>
      <c r="G101" s="12">
        <v>10</v>
      </c>
      <c r="H101" s="12">
        <v>50</v>
      </c>
      <c r="I101" s="12"/>
      <c r="J101" s="12"/>
      <c r="K101" s="12"/>
      <c r="L101" s="12">
        <v>500</v>
      </c>
      <c r="M101" s="12">
        <v>200</v>
      </c>
      <c r="N101" s="12">
        <v>500</v>
      </c>
      <c r="O101" s="12">
        <v>500</v>
      </c>
      <c r="P101" s="12">
        <v>300</v>
      </c>
      <c r="Q101" s="13"/>
      <c r="R101" s="12">
        <f t="shared" si="15"/>
        <v>2000</v>
      </c>
      <c r="S101" s="12">
        <f t="shared" si="16"/>
        <v>40</v>
      </c>
      <c r="T101" s="57"/>
      <c r="U101" s="15">
        <v>0.13</v>
      </c>
      <c r="V101" s="15">
        <f t="shared" si="17"/>
        <v>5.2</v>
      </c>
    </row>
    <row r="102" spans="1:24" x14ac:dyDescent="0.2">
      <c r="A102" s="36" t="s">
        <v>266</v>
      </c>
      <c r="B102" s="36" t="s">
        <v>267</v>
      </c>
      <c r="C102" s="36">
        <v>90448605</v>
      </c>
      <c r="D102" s="36" t="s">
        <v>277</v>
      </c>
      <c r="E102" s="12" t="s">
        <v>102</v>
      </c>
      <c r="F102" s="12">
        <v>700</v>
      </c>
      <c r="G102" s="12">
        <v>5</v>
      </c>
      <c r="H102" s="12">
        <v>25</v>
      </c>
      <c r="I102" s="12"/>
      <c r="J102" s="12"/>
      <c r="K102" s="12"/>
      <c r="L102" s="12"/>
      <c r="M102" s="12"/>
      <c r="N102" s="12"/>
      <c r="O102" s="12"/>
      <c r="P102" s="12"/>
      <c r="Q102" s="13"/>
      <c r="R102" s="12">
        <f t="shared" si="15"/>
        <v>0</v>
      </c>
      <c r="S102" s="12">
        <f t="shared" si="16"/>
        <v>0</v>
      </c>
      <c r="T102" s="57"/>
      <c r="U102" s="15">
        <v>0.1</v>
      </c>
      <c r="V102" s="15">
        <f t="shared" si="17"/>
        <v>0</v>
      </c>
    </row>
    <row r="103" spans="1:24" x14ac:dyDescent="0.2">
      <c r="A103" s="11" t="s">
        <v>202</v>
      </c>
      <c r="B103" s="11" t="s">
        <v>203</v>
      </c>
      <c r="C103" s="11" t="s">
        <v>202</v>
      </c>
      <c r="D103" s="11" t="s">
        <v>275</v>
      </c>
      <c r="E103" s="12">
        <v>50</v>
      </c>
      <c r="F103" s="12">
        <v>750</v>
      </c>
      <c r="G103" s="12">
        <v>5</v>
      </c>
      <c r="H103" s="12">
        <v>25</v>
      </c>
      <c r="I103" s="12"/>
      <c r="J103" s="12"/>
      <c r="K103" s="12"/>
      <c r="L103" s="12">
        <v>200</v>
      </c>
      <c r="M103" s="12">
        <v>200</v>
      </c>
      <c r="N103" s="12">
        <v>200</v>
      </c>
      <c r="O103" s="12"/>
      <c r="P103" s="12"/>
      <c r="Q103" s="13"/>
      <c r="R103" s="12">
        <f t="shared" si="15"/>
        <v>600</v>
      </c>
      <c r="S103" s="12">
        <f t="shared" si="16"/>
        <v>24</v>
      </c>
      <c r="T103" s="57"/>
      <c r="U103" s="15">
        <v>0.1</v>
      </c>
      <c r="V103" s="15">
        <f t="shared" si="17"/>
        <v>2.4000000000000004</v>
      </c>
    </row>
    <row r="104" spans="1:24" x14ac:dyDescent="0.2">
      <c r="A104" s="11" t="s">
        <v>108</v>
      </c>
      <c r="B104" s="11" t="s">
        <v>109</v>
      </c>
      <c r="C104" s="11" t="s">
        <v>108</v>
      </c>
      <c r="D104" s="11" t="s">
        <v>275</v>
      </c>
      <c r="E104" s="12">
        <v>50</v>
      </c>
      <c r="F104" s="12">
        <v>900</v>
      </c>
      <c r="G104" s="12">
        <v>5</v>
      </c>
      <c r="H104" s="12">
        <v>25</v>
      </c>
      <c r="I104" s="12"/>
      <c r="J104" s="12"/>
      <c r="K104" s="12"/>
      <c r="L104" s="12">
        <v>100</v>
      </c>
      <c r="M104" s="12">
        <v>100</v>
      </c>
      <c r="N104" s="12">
        <v>100</v>
      </c>
      <c r="O104" s="12"/>
      <c r="P104" s="12"/>
      <c r="Q104" s="13"/>
      <c r="R104" s="12">
        <f t="shared" si="15"/>
        <v>300</v>
      </c>
      <c r="S104" s="12">
        <f t="shared" si="16"/>
        <v>12</v>
      </c>
      <c r="T104" s="57"/>
      <c r="U104" s="15">
        <v>0.1</v>
      </c>
      <c r="V104" s="15">
        <f t="shared" si="17"/>
        <v>1.2000000000000002</v>
      </c>
    </row>
    <row r="105" spans="1:24" x14ac:dyDescent="0.2">
      <c r="A105" s="36" t="s">
        <v>187</v>
      </c>
      <c r="B105" s="36" t="s">
        <v>109</v>
      </c>
      <c r="C105" s="36">
        <v>90448700</v>
      </c>
      <c r="D105" s="36" t="s">
        <v>277</v>
      </c>
      <c r="E105" s="12" t="s">
        <v>102</v>
      </c>
      <c r="F105" s="12">
        <v>900</v>
      </c>
      <c r="G105" s="12">
        <v>5</v>
      </c>
      <c r="H105" s="12">
        <v>25</v>
      </c>
      <c r="I105" s="12"/>
      <c r="J105" s="12">
        <v>250</v>
      </c>
      <c r="K105" s="12"/>
      <c r="L105" s="12">
        <v>200</v>
      </c>
      <c r="M105" s="12">
        <v>300</v>
      </c>
      <c r="N105" s="12">
        <v>200</v>
      </c>
      <c r="O105" s="12"/>
      <c r="P105" s="12"/>
      <c r="Q105" s="13"/>
      <c r="R105" s="12">
        <f t="shared" si="15"/>
        <v>950</v>
      </c>
      <c r="S105" s="12">
        <f t="shared" si="16"/>
        <v>38</v>
      </c>
      <c r="T105" s="57"/>
      <c r="U105" s="15">
        <v>0.1</v>
      </c>
      <c r="V105" s="15">
        <f t="shared" si="17"/>
        <v>3.8000000000000003</v>
      </c>
    </row>
    <row r="106" spans="1:24" x14ac:dyDescent="0.2">
      <c r="A106" s="11" t="s">
        <v>110</v>
      </c>
      <c r="B106" s="11" t="s">
        <v>111</v>
      </c>
      <c r="C106" s="11" t="s">
        <v>110</v>
      </c>
      <c r="D106" s="11" t="s">
        <v>275</v>
      </c>
      <c r="E106" s="12">
        <v>50</v>
      </c>
      <c r="F106" s="12">
        <v>1200</v>
      </c>
      <c r="G106" s="12">
        <v>5</v>
      </c>
      <c r="H106" s="12">
        <v>25</v>
      </c>
      <c r="I106" s="12"/>
      <c r="J106" s="12"/>
      <c r="K106" s="12"/>
      <c r="L106" s="12"/>
      <c r="M106" s="12"/>
      <c r="N106" s="12"/>
      <c r="O106" s="12"/>
      <c r="P106" s="12"/>
      <c r="Q106" s="13"/>
      <c r="R106" s="12">
        <f t="shared" si="15"/>
        <v>0</v>
      </c>
      <c r="S106" s="12">
        <f t="shared" si="16"/>
        <v>0</v>
      </c>
      <c r="T106" s="57"/>
      <c r="U106" s="15">
        <v>0.13</v>
      </c>
      <c r="V106" s="15">
        <f t="shared" si="17"/>
        <v>0</v>
      </c>
    </row>
    <row r="107" spans="1:24" x14ac:dyDescent="0.2">
      <c r="A107" s="36" t="s">
        <v>204</v>
      </c>
      <c r="B107" s="36" t="s">
        <v>111</v>
      </c>
      <c r="C107" s="31" t="s">
        <v>205</v>
      </c>
      <c r="D107" s="36" t="s">
        <v>277</v>
      </c>
      <c r="E107" s="12">
        <v>50</v>
      </c>
      <c r="F107" s="12">
        <v>1200</v>
      </c>
      <c r="G107" s="12">
        <v>5</v>
      </c>
      <c r="H107" s="12">
        <v>25</v>
      </c>
      <c r="I107" s="12"/>
      <c r="J107" s="12">
        <v>200</v>
      </c>
      <c r="K107" s="12"/>
      <c r="L107" s="12">
        <v>100</v>
      </c>
      <c r="M107" s="12">
        <v>100</v>
      </c>
      <c r="N107" s="12">
        <v>100</v>
      </c>
      <c r="O107" s="12"/>
      <c r="P107" s="12"/>
      <c r="Q107" s="13"/>
      <c r="R107" s="12">
        <f t="shared" si="15"/>
        <v>500</v>
      </c>
      <c r="S107" s="12">
        <f t="shared" si="16"/>
        <v>20</v>
      </c>
      <c r="T107" s="57"/>
      <c r="U107" s="15">
        <v>0.13</v>
      </c>
      <c r="V107" s="15">
        <f t="shared" si="17"/>
        <v>2.6</v>
      </c>
    </row>
    <row r="108" spans="1:24" x14ac:dyDescent="0.2">
      <c r="A108" s="36" t="s">
        <v>268</v>
      </c>
      <c r="B108" s="36" t="s">
        <v>269</v>
      </c>
      <c r="C108" s="31" t="s">
        <v>270</v>
      </c>
      <c r="D108" s="36" t="s">
        <v>277</v>
      </c>
      <c r="E108" s="12">
        <v>50</v>
      </c>
      <c r="F108" s="12">
        <v>2400</v>
      </c>
      <c r="G108" s="12">
        <v>5</v>
      </c>
      <c r="H108" s="12">
        <v>25</v>
      </c>
      <c r="I108" s="12"/>
      <c r="J108" s="12">
        <v>100</v>
      </c>
      <c r="K108" s="12"/>
      <c r="L108" s="12">
        <v>50</v>
      </c>
      <c r="M108" s="12"/>
      <c r="N108" s="12"/>
      <c r="O108" s="12"/>
      <c r="P108" s="12"/>
      <c r="Q108" s="13"/>
      <c r="R108" s="12">
        <f t="shared" si="15"/>
        <v>150</v>
      </c>
      <c r="S108" s="12">
        <f t="shared" si="16"/>
        <v>6</v>
      </c>
      <c r="T108" s="57"/>
      <c r="U108" s="15">
        <v>0.13</v>
      </c>
      <c r="V108" s="15">
        <f t="shared" si="17"/>
        <v>0.78</v>
      </c>
      <c r="W108" s="43"/>
    </row>
    <row r="109" spans="1:24" x14ac:dyDescent="0.2">
      <c r="A109" s="307" t="s">
        <v>112</v>
      </c>
      <c r="B109" s="307"/>
      <c r="C109" s="8"/>
      <c r="D109" s="8"/>
      <c r="E109" s="8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36"/>
      <c r="R109" s="12"/>
      <c r="S109" s="12"/>
      <c r="T109" s="57"/>
      <c r="U109" s="12"/>
      <c r="V109" s="15"/>
    </row>
    <row r="110" spans="1:24" x14ac:dyDescent="0.2">
      <c r="A110" s="11" t="s">
        <v>216</v>
      </c>
      <c r="B110" s="11" t="s">
        <v>217</v>
      </c>
      <c r="C110" s="11" t="s">
        <v>216</v>
      </c>
      <c r="D110" s="11" t="s">
        <v>275</v>
      </c>
      <c r="E110" s="12">
        <v>20</v>
      </c>
      <c r="F110" s="12">
        <v>150</v>
      </c>
      <c r="G110" s="12">
        <v>10</v>
      </c>
      <c r="H110" s="12">
        <v>400</v>
      </c>
      <c r="I110" s="12"/>
      <c r="J110" s="12"/>
      <c r="K110" s="12"/>
      <c r="L110" s="12"/>
      <c r="M110" s="12"/>
      <c r="N110" s="12"/>
      <c r="O110" s="12"/>
      <c r="P110" s="12"/>
      <c r="Q110" s="36"/>
      <c r="R110" s="12">
        <f t="shared" ref="R110:R143" si="18">SUM(I110:Q110)</f>
        <v>0</v>
      </c>
      <c r="S110" s="12">
        <f t="shared" ref="S110:S143" si="19">$R110/$H110</f>
        <v>0</v>
      </c>
      <c r="T110" s="57"/>
      <c r="U110" s="12">
        <v>0.06</v>
      </c>
      <c r="V110" s="15">
        <f t="shared" ref="V110:V143" si="20">$S110*$U110</f>
        <v>0</v>
      </c>
      <c r="W110" s="43">
        <f>SUM(V110:V125)</f>
        <v>0.76</v>
      </c>
      <c r="X110" s="3">
        <f>W110*100/$W$144</f>
        <v>0.60882800608828003</v>
      </c>
    </row>
    <row r="111" spans="1:24" x14ac:dyDescent="0.2">
      <c r="A111" s="36" t="s">
        <v>226</v>
      </c>
      <c r="B111" s="36" t="s">
        <v>217</v>
      </c>
      <c r="C111" s="36">
        <v>90444200</v>
      </c>
      <c r="D111" s="36" t="s">
        <v>277</v>
      </c>
      <c r="E111" s="12">
        <v>20</v>
      </c>
      <c r="F111" s="12">
        <v>150</v>
      </c>
      <c r="G111" s="12">
        <v>10</v>
      </c>
      <c r="H111" s="12">
        <v>400</v>
      </c>
      <c r="I111" s="12"/>
      <c r="J111" s="12"/>
      <c r="K111" s="12"/>
      <c r="L111" s="12"/>
      <c r="M111" s="12"/>
      <c r="N111" s="12"/>
      <c r="O111" s="12"/>
      <c r="P111" s="12"/>
      <c r="Q111" s="36"/>
      <c r="R111" s="12">
        <f t="shared" si="18"/>
        <v>0</v>
      </c>
      <c r="S111" s="12">
        <f t="shared" si="19"/>
        <v>0</v>
      </c>
      <c r="T111" s="57"/>
      <c r="U111" s="12">
        <v>0.06</v>
      </c>
      <c r="V111" s="15">
        <f t="shared" si="20"/>
        <v>0</v>
      </c>
    </row>
    <row r="112" spans="1:24" x14ac:dyDescent="0.2">
      <c r="A112" s="11" t="s">
        <v>191</v>
      </c>
      <c r="B112" s="11" t="s">
        <v>192</v>
      </c>
      <c r="C112" s="11" t="s">
        <v>191</v>
      </c>
      <c r="D112" s="11" t="s">
        <v>275</v>
      </c>
      <c r="E112" s="12">
        <v>20</v>
      </c>
      <c r="F112" s="12">
        <v>200</v>
      </c>
      <c r="G112" s="12">
        <v>10</v>
      </c>
      <c r="H112" s="12">
        <v>300</v>
      </c>
      <c r="I112" s="12"/>
      <c r="J112" s="12"/>
      <c r="K112" s="12"/>
      <c r="L112" s="12"/>
      <c r="M112" s="12"/>
      <c r="N112" s="12"/>
      <c r="O112" s="12"/>
      <c r="P112" s="12"/>
      <c r="Q112" s="36"/>
      <c r="R112" s="12">
        <f t="shared" si="18"/>
        <v>0</v>
      </c>
      <c r="S112" s="12">
        <f t="shared" si="19"/>
        <v>0</v>
      </c>
      <c r="T112" s="57"/>
      <c r="U112" s="12">
        <v>0.06</v>
      </c>
      <c r="V112" s="15">
        <f t="shared" si="20"/>
        <v>0</v>
      </c>
    </row>
    <row r="113" spans="1:24" x14ac:dyDescent="0.2">
      <c r="A113" s="11" t="s">
        <v>160</v>
      </c>
      <c r="B113" s="11" t="s">
        <v>161</v>
      </c>
      <c r="C113" s="11" t="s">
        <v>160</v>
      </c>
      <c r="D113" s="11" t="s">
        <v>275</v>
      </c>
      <c r="E113" s="12">
        <v>20</v>
      </c>
      <c r="F113" s="12">
        <v>300</v>
      </c>
      <c r="G113" s="12">
        <v>10</v>
      </c>
      <c r="H113" s="12">
        <v>200</v>
      </c>
      <c r="I113" s="12">
        <v>400</v>
      </c>
      <c r="J113" s="12">
        <v>400</v>
      </c>
      <c r="K113" s="12"/>
      <c r="L113" s="12">
        <v>200</v>
      </c>
      <c r="M113" s="12"/>
      <c r="N113" s="12"/>
      <c r="O113" s="12"/>
      <c r="P113" s="12"/>
      <c r="Q113" s="13"/>
      <c r="R113" s="12">
        <f t="shared" si="18"/>
        <v>1000</v>
      </c>
      <c r="S113" s="12">
        <f t="shared" si="19"/>
        <v>5</v>
      </c>
      <c r="T113" s="57"/>
      <c r="U113" s="15">
        <v>0.06</v>
      </c>
      <c r="V113" s="15">
        <f t="shared" si="20"/>
        <v>0.3</v>
      </c>
    </row>
    <row r="114" spans="1:24" x14ac:dyDescent="0.2">
      <c r="A114" s="36" t="s">
        <v>215</v>
      </c>
      <c r="B114" s="36" t="s">
        <v>161</v>
      </c>
      <c r="C114" s="36">
        <v>90444300</v>
      </c>
      <c r="D114" s="36" t="s">
        <v>277</v>
      </c>
      <c r="E114" s="12" t="s">
        <v>46</v>
      </c>
      <c r="F114" s="12">
        <v>300</v>
      </c>
      <c r="G114" s="12">
        <v>10</v>
      </c>
      <c r="H114" s="12">
        <v>200</v>
      </c>
      <c r="I114" s="12"/>
      <c r="J114" s="12"/>
      <c r="K114" s="12"/>
      <c r="L114" s="12">
        <v>200</v>
      </c>
      <c r="M114" s="12"/>
      <c r="N114" s="12"/>
      <c r="O114" s="12"/>
      <c r="P114" s="12"/>
      <c r="Q114" s="13"/>
      <c r="R114" s="12">
        <f t="shared" si="18"/>
        <v>200</v>
      </c>
      <c r="S114" s="12">
        <f t="shared" si="19"/>
        <v>1</v>
      </c>
      <c r="T114" s="57"/>
      <c r="U114" s="15">
        <v>0.06</v>
      </c>
      <c r="V114" s="15">
        <f t="shared" si="20"/>
        <v>0.06</v>
      </c>
    </row>
    <row r="115" spans="1:24" x14ac:dyDescent="0.2">
      <c r="A115" s="11" t="s">
        <v>206</v>
      </c>
      <c r="B115" s="11" t="s">
        <v>114</v>
      </c>
      <c r="C115" s="11" t="s">
        <v>206</v>
      </c>
      <c r="D115" s="11" t="s">
        <v>275</v>
      </c>
      <c r="E115" s="12">
        <v>20</v>
      </c>
      <c r="F115" s="12">
        <v>450</v>
      </c>
      <c r="G115" s="12">
        <v>10</v>
      </c>
      <c r="H115" s="12">
        <v>100</v>
      </c>
      <c r="I115" s="12"/>
      <c r="J115" s="12"/>
      <c r="K115" s="12"/>
      <c r="L115" s="12"/>
      <c r="M115" s="12"/>
      <c r="N115" s="12"/>
      <c r="O115" s="12"/>
      <c r="P115" s="12"/>
      <c r="Q115" s="25"/>
      <c r="R115" s="12">
        <f t="shared" si="18"/>
        <v>0</v>
      </c>
      <c r="S115" s="12">
        <f t="shared" si="19"/>
        <v>0</v>
      </c>
      <c r="T115" s="57"/>
      <c r="U115" s="15">
        <v>0.08</v>
      </c>
      <c r="V115" s="15">
        <f t="shared" si="20"/>
        <v>0</v>
      </c>
    </row>
    <row r="116" spans="1:24" x14ac:dyDescent="0.2">
      <c r="A116" s="36" t="s">
        <v>113</v>
      </c>
      <c r="B116" s="36" t="s">
        <v>114</v>
      </c>
      <c r="C116" s="36">
        <v>90444400</v>
      </c>
      <c r="D116" s="36" t="s">
        <v>277</v>
      </c>
      <c r="E116" s="12" t="s">
        <v>46</v>
      </c>
      <c r="F116" s="12">
        <v>450</v>
      </c>
      <c r="G116" s="12">
        <v>10</v>
      </c>
      <c r="H116" s="12">
        <v>100</v>
      </c>
      <c r="I116" s="12"/>
      <c r="J116" s="12">
        <v>200</v>
      </c>
      <c r="K116" s="12"/>
      <c r="L116" s="12"/>
      <c r="M116" s="12"/>
      <c r="N116" s="12"/>
      <c r="O116" s="12"/>
      <c r="P116" s="12"/>
      <c r="Q116" s="13"/>
      <c r="R116" s="12">
        <f t="shared" si="18"/>
        <v>200</v>
      </c>
      <c r="S116" s="12">
        <f t="shared" si="19"/>
        <v>2</v>
      </c>
      <c r="T116" s="57"/>
      <c r="U116" s="15">
        <v>0.08</v>
      </c>
      <c r="V116" s="15">
        <f t="shared" si="20"/>
        <v>0.16</v>
      </c>
    </row>
    <row r="117" spans="1:24" x14ac:dyDescent="0.2">
      <c r="A117" s="11" t="s">
        <v>115</v>
      </c>
      <c r="B117" s="11" t="s">
        <v>116</v>
      </c>
      <c r="C117" s="11" t="s">
        <v>115</v>
      </c>
      <c r="D117" s="11" t="s">
        <v>275</v>
      </c>
      <c r="E117" s="12">
        <v>20</v>
      </c>
      <c r="F117" s="12">
        <v>600</v>
      </c>
      <c r="G117" s="12">
        <v>10</v>
      </c>
      <c r="H117" s="12">
        <v>100</v>
      </c>
      <c r="I117" s="12"/>
      <c r="J117" s="12"/>
      <c r="K117" s="12"/>
      <c r="L117" s="12"/>
      <c r="M117" s="12"/>
      <c r="N117" s="12"/>
      <c r="O117" s="12"/>
      <c r="P117" s="12"/>
      <c r="Q117" s="13"/>
      <c r="R117" s="12">
        <f t="shared" si="18"/>
        <v>0</v>
      </c>
      <c r="S117" s="12">
        <f t="shared" si="19"/>
        <v>0</v>
      </c>
      <c r="T117" s="57"/>
      <c r="U117" s="15">
        <v>0.06</v>
      </c>
      <c r="V117" s="15">
        <f t="shared" si="20"/>
        <v>0</v>
      </c>
    </row>
    <row r="118" spans="1:24" x14ac:dyDescent="0.2">
      <c r="A118" s="36" t="s">
        <v>188</v>
      </c>
      <c r="B118" s="36" t="s">
        <v>116</v>
      </c>
      <c r="C118" s="36">
        <v>90444600</v>
      </c>
      <c r="D118" s="36" t="s">
        <v>277</v>
      </c>
      <c r="E118" s="12" t="s">
        <v>46</v>
      </c>
      <c r="F118" s="12">
        <v>600</v>
      </c>
      <c r="G118" s="12">
        <v>10</v>
      </c>
      <c r="H118" s="12">
        <v>100</v>
      </c>
      <c r="I118" s="12">
        <v>200</v>
      </c>
      <c r="J118" s="12">
        <v>200</v>
      </c>
      <c r="K118" s="12"/>
      <c r="L118" s="12"/>
      <c r="M118" s="12"/>
      <c r="N118" s="12"/>
      <c r="O118" s="12"/>
      <c r="P118" s="12"/>
      <c r="Q118" s="13"/>
      <c r="R118" s="12">
        <f t="shared" si="18"/>
        <v>400</v>
      </c>
      <c r="S118" s="12">
        <f t="shared" si="19"/>
        <v>4</v>
      </c>
      <c r="T118" s="57"/>
      <c r="U118" s="15">
        <v>0.06</v>
      </c>
      <c r="V118" s="15">
        <f t="shared" si="20"/>
        <v>0.24</v>
      </c>
    </row>
    <row r="119" spans="1:24" x14ac:dyDescent="0.2">
      <c r="A119" s="11" t="s">
        <v>117</v>
      </c>
      <c r="B119" s="11" t="s">
        <v>118</v>
      </c>
      <c r="C119" s="11" t="s">
        <v>117</v>
      </c>
      <c r="D119" s="11" t="s">
        <v>275</v>
      </c>
      <c r="E119" s="12">
        <v>20</v>
      </c>
      <c r="F119" s="12">
        <v>750</v>
      </c>
      <c r="G119" s="12">
        <v>10</v>
      </c>
      <c r="H119" s="12">
        <v>100</v>
      </c>
      <c r="I119" s="12"/>
      <c r="J119" s="12"/>
      <c r="K119" s="12"/>
      <c r="L119" s="12"/>
      <c r="M119" s="12"/>
      <c r="N119" s="12"/>
      <c r="O119" s="12"/>
      <c r="P119" s="12"/>
      <c r="Q119" s="13"/>
      <c r="R119" s="12">
        <f t="shared" si="18"/>
        <v>0</v>
      </c>
      <c r="S119" s="12">
        <f t="shared" si="19"/>
        <v>0</v>
      </c>
      <c r="T119" s="57"/>
      <c r="U119" s="15">
        <v>7.0000000000000007E-2</v>
      </c>
      <c r="V119" s="15">
        <f t="shared" si="20"/>
        <v>0</v>
      </c>
    </row>
    <row r="120" spans="1:24" x14ac:dyDescent="0.2">
      <c r="A120" s="36" t="s">
        <v>189</v>
      </c>
      <c r="B120" s="36" t="s">
        <v>118</v>
      </c>
      <c r="C120" s="36">
        <v>90444700</v>
      </c>
      <c r="D120" s="36" t="s">
        <v>277</v>
      </c>
      <c r="E120" s="12" t="s">
        <v>46</v>
      </c>
      <c r="F120" s="12">
        <v>750</v>
      </c>
      <c r="G120" s="12">
        <v>10</v>
      </c>
      <c r="H120" s="12">
        <v>100</v>
      </c>
      <c r="I120" s="12"/>
      <c r="J120" s="12"/>
      <c r="K120" s="12"/>
      <c r="L120" s="12"/>
      <c r="M120" s="12"/>
      <c r="N120" s="12"/>
      <c r="O120" s="12"/>
      <c r="P120" s="12"/>
      <c r="Q120" s="13"/>
      <c r="R120" s="12">
        <f t="shared" si="18"/>
        <v>0</v>
      </c>
      <c r="S120" s="12">
        <f t="shared" si="19"/>
        <v>0</v>
      </c>
      <c r="T120" s="57"/>
      <c r="U120" s="15">
        <v>7.0000000000000007E-2</v>
      </c>
      <c r="V120" s="15">
        <f t="shared" si="20"/>
        <v>0</v>
      </c>
    </row>
    <row r="121" spans="1:24" x14ac:dyDescent="0.2">
      <c r="A121" s="11" t="s">
        <v>119</v>
      </c>
      <c r="B121" s="11" t="s">
        <v>120</v>
      </c>
      <c r="C121" s="11" t="s">
        <v>119</v>
      </c>
      <c r="D121" s="11" t="s">
        <v>275</v>
      </c>
      <c r="E121" s="12">
        <v>20</v>
      </c>
      <c r="F121" s="12">
        <v>900</v>
      </c>
      <c r="G121" s="12">
        <v>10</v>
      </c>
      <c r="H121" s="12">
        <v>50</v>
      </c>
      <c r="I121" s="12"/>
      <c r="J121" s="12"/>
      <c r="K121" s="12"/>
      <c r="L121" s="12"/>
      <c r="M121" s="12"/>
      <c r="N121" s="12"/>
      <c r="O121" s="12"/>
      <c r="P121" s="12"/>
      <c r="Q121" s="13"/>
      <c r="R121" s="12">
        <f t="shared" si="18"/>
        <v>0</v>
      </c>
      <c r="S121" s="12">
        <f t="shared" si="19"/>
        <v>0</v>
      </c>
      <c r="T121" s="57"/>
      <c r="U121" s="15">
        <v>0.08</v>
      </c>
      <c r="V121" s="15">
        <f t="shared" si="20"/>
        <v>0</v>
      </c>
    </row>
    <row r="122" spans="1:24" x14ac:dyDescent="0.2">
      <c r="A122" s="36" t="s">
        <v>263</v>
      </c>
      <c r="B122" s="36" t="s">
        <v>120</v>
      </c>
      <c r="C122" s="36">
        <v>90444800</v>
      </c>
      <c r="D122" s="36" t="s">
        <v>277</v>
      </c>
      <c r="E122" s="12" t="s">
        <v>46</v>
      </c>
      <c r="F122" s="12">
        <v>900</v>
      </c>
      <c r="G122" s="12">
        <v>10</v>
      </c>
      <c r="H122" s="12">
        <v>50</v>
      </c>
      <c r="I122" s="12"/>
      <c r="J122" s="12"/>
      <c r="K122" s="12"/>
      <c r="L122" s="12"/>
      <c r="M122" s="12"/>
      <c r="N122" s="12"/>
      <c r="O122" s="12"/>
      <c r="P122" s="12"/>
      <c r="Q122" s="13"/>
      <c r="R122" s="12">
        <f t="shared" si="18"/>
        <v>0</v>
      </c>
      <c r="S122" s="12">
        <f t="shared" si="19"/>
        <v>0</v>
      </c>
      <c r="T122" s="57"/>
      <c r="U122" s="15">
        <v>0.08</v>
      </c>
      <c r="V122" s="15">
        <f t="shared" si="20"/>
        <v>0</v>
      </c>
    </row>
    <row r="123" spans="1:24" x14ac:dyDescent="0.2">
      <c r="A123" s="11" t="s">
        <v>121</v>
      </c>
      <c r="B123" s="11" t="s">
        <v>122</v>
      </c>
      <c r="C123" s="11" t="s">
        <v>121</v>
      </c>
      <c r="D123" s="11" t="s">
        <v>275</v>
      </c>
      <c r="E123" s="12">
        <v>20</v>
      </c>
      <c r="F123" s="12">
        <v>1200</v>
      </c>
      <c r="G123" s="12">
        <v>10</v>
      </c>
      <c r="H123" s="12">
        <v>50</v>
      </c>
      <c r="I123" s="12"/>
      <c r="J123" s="12"/>
      <c r="K123" s="12"/>
      <c r="L123" s="12"/>
      <c r="M123" s="12"/>
      <c r="N123" s="12"/>
      <c r="O123" s="12"/>
      <c r="P123" s="12"/>
      <c r="Q123" s="13"/>
      <c r="R123" s="12">
        <f t="shared" si="18"/>
        <v>0</v>
      </c>
      <c r="S123" s="12">
        <f t="shared" si="19"/>
        <v>0</v>
      </c>
      <c r="T123" s="57"/>
      <c r="U123" s="15">
        <v>0.11</v>
      </c>
      <c r="V123" s="15">
        <f t="shared" si="20"/>
        <v>0</v>
      </c>
    </row>
    <row r="124" spans="1:24" x14ac:dyDescent="0.2">
      <c r="A124" s="11" t="s">
        <v>207</v>
      </c>
      <c r="B124" s="11" t="s">
        <v>208</v>
      </c>
      <c r="C124" s="11" t="s">
        <v>207</v>
      </c>
      <c r="D124" s="11" t="s">
        <v>275</v>
      </c>
      <c r="E124" s="12">
        <v>20</v>
      </c>
      <c r="F124" s="12">
        <v>1500</v>
      </c>
      <c r="G124" s="12">
        <v>10</v>
      </c>
      <c r="H124" s="12">
        <v>50</v>
      </c>
      <c r="I124" s="12"/>
      <c r="J124" s="12"/>
      <c r="K124" s="12"/>
      <c r="L124" s="12"/>
      <c r="M124" s="12"/>
      <c r="N124" s="12"/>
      <c r="O124" s="12"/>
      <c r="P124" s="12"/>
      <c r="Q124" s="13"/>
      <c r="R124" s="12">
        <f t="shared" si="18"/>
        <v>0</v>
      </c>
      <c r="S124" s="12">
        <f t="shared" si="19"/>
        <v>0</v>
      </c>
      <c r="T124" s="57"/>
      <c r="U124" s="15">
        <v>7.0000000000000007E-2</v>
      </c>
      <c r="V124" s="15">
        <f t="shared" si="20"/>
        <v>0</v>
      </c>
    </row>
    <row r="125" spans="1:24" x14ac:dyDescent="0.2">
      <c r="A125" s="11" t="s">
        <v>209</v>
      </c>
      <c r="B125" s="11" t="s">
        <v>210</v>
      </c>
      <c r="C125" s="11" t="s">
        <v>209</v>
      </c>
      <c r="D125" s="11" t="s">
        <v>275</v>
      </c>
      <c r="E125" s="12">
        <v>20</v>
      </c>
      <c r="F125" s="12">
        <v>1800</v>
      </c>
      <c r="G125" s="12">
        <v>10</v>
      </c>
      <c r="H125" s="12">
        <v>50</v>
      </c>
      <c r="I125" s="12"/>
      <c r="J125" s="12"/>
      <c r="K125" s="12"/>
      <c r="L125" s="12"/>
      <c r="M125" s="12"/>
      <c r="N125" s="12"/>
      <c r="O125" s="12"/>
      <c r="P125" s="12"/>
      <c r="Q125" s="13"/>
      <c r="R125" s="12">
        <f t="shared" si="18"/>
        <v>0</v>
      </c>
      <c r="S125" s="12">
        <f t="shared" si="19"/>
        <v>0</v>
      </c>
      <c r="T125" s="58"/>
      <c r="U125" s="15">
        <v>0.09</v>
      </c>
      <c r="V125" s="15">
        <f t="shared" si="20"/>
        <v>0</v>
      </c>
      <c r="W125" s="43"/>
    </row>
    <row r="126" spans="1:24" x14ac:dyDescent="0.2">
      <c r="A126" s="11" t="s">
        <v>123</v>
      </c>
      <c r="B126" s="11" t="s">
        <v>124</v>
      </c>
      <c r="C126" s="11" t="s">
        <v>123</v>
      </c>
      <c r="D126" s="11" t="s">
        <v>275</v>
      </c>
      <c r="E126" s="12">
        <v>25</v>
      </c>
      <c r="F126" s="12">
        <v>150</v>
      </c>
      <c r="G126" s="12">
        <v>10</v>
      </c>
      <c r="H126" s="12">
        <v>200</v>
      </c>
      <c r="I126" s="12"/>
      <c r="J126" s="12"/>
      <c r="K126" s="12"/>
      <c r="L126" s="12"/>
      <c r="M126" s="12"/>
      <c r="N126" s="12"/>
      <c r="O126" s="12"/>
      <c r="P126" s="12"/>
      <c r="Q126" s="13"/>
      <c r="R126" s="12">
        <f t="shared" si="18"/>
        <v>0</v>
      </c>
      <c r="S126" s="12">
        <f t="shared" si="19"/>
        <v>0</v>
      </c>
      <c r="T126" s="57"/>
      <c r="U126" s="15">
        <v>0.04</v>
      </c>
      <c r="V126" s="15">
        <f t="shared" si="20"/>
        <v>0</v>
      </c>
      <c r="W126" s="43">
        <f>SUM(V126:V143)</f>
        <v>2.64</v>
      </c>
      <c r="X126" s="3">
        <f>W126*100/$W$144</f>
        <v>2.114876231675078</v>
      </c>
    </row>
    <row r="127" spans="1:24" x14ac:dyDescent="0.2">
      <c r="A127" s="36" t="s">
        <v>257</v>
      </c>
      <c r="B127" s="36" t="s">
        <v>124</v>
      </c>
      <c r="C127" s="36">
        <v>90445200</v>
      </c>
      <c r="D127" s="36" t="s">
        <v>277</v>
      </c>
      <c r="E127" s="12">
        <v>25</v>
      </c>
      <c r="F127" s="12">
        <v>150</v>
      </c>
      <c r="G127" s="12">
        <v>10</v>
      </c>
      <c r="H127" s="12">
        <v>200</v>
      </c>
      <c r="I127" s="12"/>
      <c r="J127" s="12">
        <v>200</v>
      </c>
      <c r="K127" s="12"/>
      <c r="L127" s="12"/>
      <c r="M127" s="12"/>
      <c r="N127" s="12"/>
      <c r="O127" s="12"/>
      <c r="P127" s="12">
        <v>200</v>
      </c>
      <c r="Q127" s="13"/>
      <c r="R127" s="12">
        <f t="shared" si="18"/>
        <v>400</v>
      </c>
      <c r="S127" s="12">
        <f t="shared" si="19"/>
        <v>2</v>
      </c>
      <c r="T127" s="57"/>
      <c r="U127" s="15">
        <v>0.04</v>
      </c>
      <c r="V127" s="15">
        <f t="shared" si="20"/>
        <v>0.08</v>
      </c>
    </row>
    <row r="128" spans="1:24" x14ac:dyDescent="0.2">
      <c r="A128" s="11" t="s">
        <v>125</v>
      </c>
      <c r="B128" s="11" t="s">
        <v>126</v>
      </c>
      <c r="C128" s="11" t="s">
        <v>125</v>
      </c>
      <c r="D128" s="11" t="s">
        <v>275</v>
      </c>
      <c r="E128" s="12">
        <v>25</v>
      </c>
      <c r="F128" s="12">
        <v>300</v>
      </c>
      <c r="G128" s="12">
        <v>10</v>
      </c>
      <c r="H128" s="12">
        <v>100</v>
      </c>
      <c r="I128" s="12"/>
      <c r="J128" s="12"/>
      <c r="K128" s="12"/>
      <c r="L128" s="12"/>
      <c r="M128" s="12"/>
      <c r="N128" s="12">
        <v>200</v>
      </c>
      <c r="O128" s="12">
        <v>100</v>
      </c>
      <c r="P128" s="12">
        <v>100</v>
      </c>
      <c r="Q128" s="13"/>
      <c r="R128" s="12">
        <f t="shared" si="18"/>
        <v>400</v>
      </c>
      <c r="S128" s="12">
        <f t="shared" si="19"/>
        <v>4</v>
      </c>
      <c r="T128" s="57"/>
      <c r="U128" s="15">
        <v>0.04</v>
      </c>
      <c r="V128" s="15">
        <f t="shared" si="20"/>
        <v>0.16</v>
      </c>
    </row>
    <row r="129" spans="1:24" x14ac:dyDescent="0.2">
      <c r="A129" s="36" t="s">
        <v>127</v>
      </c>
      <c r="B129" s="36" t="s">
        <v>126</v>
      </c>
      <c r="C129" s="36">
        <v>90445300</v>
      </c>
      <c r="D129" s="36" t="s">
        <v>277</v>
      </c>
      <c r="E129" s="12" t="s">
        <v>63</v>
      </c>
      <c r="F129" s="12">
        <v>300</v>
      </c>
      <c r="G129" s="12">
        <v>10</v>
      </c>
      <c r="H129" s="12">
        <v>100</v>
      </c>
      <c r="I129" s="12"/>
      <c r="J129" s="12">
        <v>100</v>
      </c>
      <c r="K129" s="12"/>
      <c r="L129" s="12"/>
      <c r="M129" s="12"/>
      <c r="N129" s="12">
        <v>500</v>
      </c>
      <c r="O129" s="12">
        <v>200</v>
      </c>
      <c r="P129" s="12">
        <v>300</v>
      </c>
      <c r="Q129" s="13"/>
      <c r="R129" s="12">
        <f t="shared" si="18"/>
        <v>1100</v>
      </c>
      <c r="S129" s="12">
        <f t="shared" si="19"/>
        <v>11</v>
      </c>
      <c r="T129" s="57"/>
      <c r="U129" s="15">
        <v>0.04</v>
      </c>
      <c r="V129" s="15">
        <f t="shared" si="20"/>
        <v>0.44</v>
      </c>
    </row>
    <row r="130" spans="1:24" x14ac:dyDescent="0.2">
      <c r="A130" s="11" t="s">
        <v>128</v>
      </c>
      <c r="B130" s="11" t="s">
        <v>129</v>
      </c>
      <c r="C130" s="11" t="s">
        <v>128</v>
      </c>
      <c r="D130" s="11" t="s">
        <v>275</v>
      </c>
      <c r="E130" s="12">
        <v>25</v>
      </c>
      <c r="F130" s="12">
        <v>450</v>
      </c>
      <c r="G130" s="12">
        <v>10</v>
      </c>
      <c r="H130" s="12">
        <v>100</v>
      </c>
      <c r="I130" s="12"/>
      <c r="J130" s="12"/>
      <c r="K130" s="12"/>
      <c r="L130" s="12"/>
      <c r="M130" s="12"/>
      <c r="N130" s="12"/>
      <c r="O130" s="12"/>
      <c r="P130" s="12"/>
      <c r="Q130" s="13"/>
      <c r="R130" s="12">
        <f t="shared" si="18"/>
        <v>0</v>
      </c>
      <c r="S130" s="12">
        <f t="shared" si="19"/>
        <v>0</v>
      </c>
      <c r="T130" s="57"/>
      <c r="U130" s="15">
        <v>0.06</v>
      </c>
      <c r="V130" s="15">
        <f t="shared" si="20"/>
        <v>0</v>
      </c>
    </row>
    <row r="131" spans="1:24" x14ac:dyDescent="0.2">
      <c r="A131" s="36" t="s">
        <v>190</v>
      </c>
      <c r="B131" s="36" t="s">
        <v>129</v>
      </c>
      <c r="C131" s="36">
        <v>90445400</v>
      </c>
      <c r="D131" s="36" t="s">
        <v>277</v>
      </c>
      <c r="E131" s="12" t="s">
        <v>63</v>
      </c>
      <c r="F131" s="12">
        <v>450</v>
      </c>
      <c r="G131" s="12">
        <v>10</v>
      </c>
      <c r="H131" s="12">
        <v>100</v>
      </c>
      <c r="I131" s="12"/>
      <c r="J131" s="12"/>
      <c r="K131" s="12"/>
      <c r="L131" s="12"/>
      <c r="M131" s="12"/>
      <c r="N131" s="12"/>
      <c r="O131" s="12"/>
      <c r="P131" s="12"/>
      <c r="Q131" s="13"/>
      <c r="R131" s="12">
        <f t="shared" si="18"/>
        <v>0</v>
      </c>
      <c r="S131" s="12">
        <f t="shared" si="19"/>
        <v>0</v>
      </c>
      <c r="T131" s="57"/>
      <c r="U131" s="15">
        <v>0.06</v>
      </c>
      <c r="V131" s="15">
        <f t="shared" si="20"/>
        <v>0</v>
      </c>
    </row>
    <row r="132" spans="1:24" x14ac:dyDescent="0.2">
      <c r="A132" s="11" t="s">
        <v>130</v>
      </c>
      <c r="B132" s="11" t="s">
        <v>131</v>
      </c>
      <c r="C132" s="11" t="s">
        <v>130</v>
      </c>
      <c r="D132" s="11" t="s">
        <v>275</v>
      </c>
      <c r="E132" s="12">
        <v>25</v>
      </c>
      <c r="F132" s="12">
        <v>600</v>
      </c>
      <c r="G132" s="12">
        <v>10</v>
      </c>
      <c r="H132" s="12">
        <v>50</v>
      </c>
      <c r="I132" s="12"/>
      <c r="J132" s="12"/>
      <c r="K132" s="12"/>
      <c r="L132" s="12"/>
      <c r="M132" s="12"/>
      <c r="N132" s="12"/>
      <c r="O132" s="12"/>
      <c r="P132" s="12"/>
      <c r="Q132" s="13"/>
      <c r="R132" s="12">
        <f t="shared" si="18"/>
        <v>0</v>
      </c>
      <c r="S132" s="12">
        <f t="shared" si="19"/>
        <v>0</v>
      </c>
      <c r="T132" s="57"/>
      <c r="U132" s="15">
        <v>0.04</v>
      </c>
      <c r="V132" s="15">
        <f t="shared" si="20"/>
        <v>0</v>
      </c>
    </row>
    <row r="133" spans="1:24" x14ac:dyDescent="0.2">
      <c r="A133" s="36" t="s">
        <v>211</v>
      </c>
      <c r="B133" s="36" t="s">
        <v>131</v>
      </c>
      <c r="C133" s="36">
        <v>90445600</v>
      </c>
      <c r="D133" s="36" t="s">
        <v>277</v>
      </c>
      <c r="E133" s="12">
        <v>25</v>
      </c>
      <c r="F133" s="12">
        <v>600</v>
      </c>
      <c r="G133" s="12">
        <v>10</v>
      </c>
      <c r="H133" s="12">
        <v>50</v>
      </c>
      <c r="I133" s="12"/>
      <c r="J133" s="12">
        <v>200</v>
      </c>
      <c r="K133" s="12"/>
      <c r="L133" s="12"/>
      <c r="M133" s="12"/>
      <c r="N133" s="12"/>
      <c r="O133" s="12">
        <v>200</v>
      </c>
      <c r="P133" s="12">
        <v>300</v>
      </c>
      <c r="Q133" s="13"/>
      <c r="R133" s="12">
        <f t="shared" si="18"/>
        <v>700</v>
      </c>
      <c r="S133" s="12">
        <f t="shared" si="19"/>
        <v>14</v>
      </c>
      <c r="T133" s="57"/>
      <c r="U133" s="15">
        <v>0.04</v>
      </c>
      <c r="V133" s="15">
        <f t="shared" si="20"/>
        <v>0.56000000000000005</v>
      </c>
    </row>
    <row r="134" spans="1:24" x14ac:dyDescent="0.2">
      <c r="A134" s="11" t="s">
        <v>162</v>
      </c>
      <c r="B134" s="11" t="s">
        <v>163</v>
      </c>
      <c r="C134" s="11" t="s">
        <v>162</v>
      </c>
      <c r="D134" s="11" t="s">
        <v>275</v>
      </c>
      <c r="E134" s="12">
        <v>25</v>
      </c>
      <c r="F134" s="12">
        <v>750</v>
      </c>
      <c r="G134" s="12">
        <v>10</v>
      </c>
      <c r="H134" s="12">
        <v>50</v>
      </c>
      <c r="I134" s="12"/>
      <c r="J134" s="12"/>
      <c r="K134" s="12"/>
      <c r="L134" s="12"/>
      <c r="M134" s="12"/>
      <c r="N134" s="12"/>
      <c r="O134" s="12"/>
      <c r="P134" s="12"/>
      <c r="Q134" s="13"/>
      <c r="R134" s="12">
        <f t="shared" si="18"/>
        <v>0</v>
      </c>
      <c r="S134" s="12">
        <f t="shared" si="19"/>
        <v>0</v>
      </c>
      <c r="T134" s="57"/>
      <c r="U134" s="15">
        <v>0.04</v>
      </c>
      <c r="V134" s="15">
        <f t="shared" si="20"/>
        <v>0</v>
      </c>
    </row>
    <row r="135" spans="1:24" x14ac:dyDescent="0.2">
      <c r="A135" s="36" t="s">
        <v>218</v>
      </c>
      <c r="B135" s="36" t="s">
        <v>163</v>
      </c>
      <c r="C135" s="31" t="s">
        <v>219</v>
      </c>
      <c r="D135" s="36" t="s">
        <v>277</v>
      </c>
      <c r="E135" s="12">
        <v>25</v>
      </c>
      <c r="F135" s="12">
        <v>750</v>
      </c>
      <c r="G135" s="12">
        <v>10</v>
      </c>
      <c r="H135" s="12">
        <v>50</v>
      </c>
      <c r="I135" s="12"/>
      <c r="J135" s="12"/>
      <c r="K135" s="12"/>
      <c r="L135" s="12"/>
      <c r="M135" s="12"/>
      <c r="N135" s="12"/>
      <c r="O135" s="12"/>
      <c r="P135" s="12">
        <v>100</v>
      </c>
      <c r="Q135" s="13"/>
      <c r="R135" s="12">
        <f t="shared" si="18"/>
        <v>100</v>
      </c>
      <c r="S135" s="12">
        <f t="shared" si="19"/>
        <v>2</v>
      </c>
      <c r="T135" s="57"/>
      <c r="U135" s="15">
        <v>0.04</v>
      </c>
      <c r="V135" s="15">
        <f t="shared" si="20"/>
        <v>0.08</v>
      </c>
    </row>
    <row r="136" spans="1:24" x14ac:dyDescent="0.2">
      <c r="A136" s="11" t="s">
        <v>132</v>
      </c>
      <c r="B136" s="11" t="s">
        <v>133</v>
      </c>
      <c r="C136" s="11" t="s">
        <v>132</v>
      </c>
      <c r="D136" s="11" t="s">
        <v>275</v>
      </c>
      <c r="E136" s="12">
        <v>25</v>
      </c>
      <c r="F136" s="12">
        <v>900</v>
      </c>
      <c r="G136" s="12">
        <v>10</v>
      </c>
      <c r="H136" s="12">
        <v>50</v>
      </c>
      <c r="I136" s="12"/>
      <c r="J136" s="12"/>
      <c r="K136" s="12"/>
      <c r="L136" s="12"/>
      <c r="M136" s="12"/>
      <c r="N136" s="12"/>
      <c r="O136" s="12"/>
      <c r="P136" s="12">
        <v>500</v>
      </c>
      <c r="Q136" s="13"/>
      <c r="R136" s="12">
        <f t="shared" si="18"/>
        <v>500</v>
      </c>
      <c r="S136" s="12">
        <f t="shared" si="19"/>
        <v>10</v>
      </c>
      <c r="T136" s="57"/>
      <c r="U136" s="15">
        <v>0.06</v>
      </c>
      <c r="V136" s="15">
        <f t="shared" si="20"/>
        <v>0.6</v>
      </c>
    </row>
    <row r="137" spans="1:24" x14ac:dyDescent="0.2">
      <c r="A137" s="36" t="s">
        <v>264</v>
      </c>
      <c r="B137" s="36" t="s">
        <v>133</v>
      </c>
      <c r="C137" s="31" t="s">
        <v>265</v>
      </c>
      <c r="D137" s="36" t="s">
        <v>277</v>
      </c>
      <c r="E137" s="12">
        <v>25</v>
      </c>
      <c r="F137" s="12">
        <v>900</v>
      </c>
      <c r="G137" s="12">
        <v>10</v>
      </c>
      <c r="H137" s="12">
        <v>50</v>
      </c>
      <c r="I137" s="12"/>
      <c r="J137" s="12">
        <v>200</v>
      </c>
      <c r="K137" s="12"/>
      <c r="L137" s="12"/>
      <c r="M137" s="12"/>
      <c r="N137" s="12"/>
      <c r="O137" s="12"/>
      <c r="P137" s="12"/>
      <c r="Q137" s="13"/>
      <c r="R137" s="12">
        <f t="shared" si="18"/>
        <v>200</v>
      </c>
      <c r="S137" s="12">
        <f t="shared" si="19"/>
        <v>4</v>
      </c>
      <c r="T137" s="57"/>
      <c r="U137" s="15">
        <v>0.06</v>
      </c>
      <c r="V137" s="15">
        <f t="shared" si="20"/>
        <v>0.24</v>
      </c>
    </row>
    <row r="138" spans="1:24" x14ac:dyDescent="0.2">
      <c r="A138" s="11" t="s">
        <v>134</v>
      </c>
      <c r="B138" s="11" t="s">
        <v>135</v>
      </c>
      <c r="C138" s="11" t="s">
        <v>134</v>
      </c>
      <c r="D138" s="11" t="s">
        <v>275</v>
      </c>
      <c r="E138" s="12">
        <v>25</v>
      </c>
      <c r="F138" s="12">
        <v>1200</v>
      </c>
      <c r="G138" s="12">
        <v>10</v>
      </c>
      <c r="H138" s="12">
        <v>50</v>
      </c>
      <c r="I138" s="12"/>
      <c r="J138" s="12"/>
      <c r="K138" s="12"/>
      <c r="L138" s="12"/>
      <c r="M138" s="12"/>
      <c r="N138" s="12"/>
      <c r="O138" s="12"/>
      <c r="P138" s="12"/>
      <c r="Q138" s="13"/>
      <c r="R138" s="12">
        <f t="shared" si="18"/>
        <v>0</v>
      </c>
      <c r="S138" s="12">
        <f t="shared" si="19"/>
        <v>0</v>
      </c>
      <c r="T138" s="57"/>
      <c r="U138" s="15">
        <v>0.08</v>
      </c>
      <c r="V138" s="15">
        <f t="shared" si="20"/>
        <v>0</v>
      </c>
    </row>
    <row r="139" spans="1:24" x14ac:dyDescent="0.2">
      <c r="A139" s="26" t="s">
        <v>451</v>
      </c>
      <c r="B139" s="36" t="s">
        <v>135</v>
      </c>
      <c r="C139" s="26">
        <v>90445810</v>
      </c>
      <c r="D139" s="36" t="s">
        <v>277</v>
      </c>
      <c r="E139" s="12" t="s">
        <v>63</v>
      </c>
      <c r="F139" s="12">
        <v>1200</v>
      </c>
      <c r="G139" s="12">
        <v>10</v>
      </c>
      <c r="H139" s="12">
        <v>50</v>
      </c>
      <c r="I139" s="12"/>
      <c r="J139" s="12">
        <v>200</v>
      </c>
      <c r="K139" s="12"/>
      <c r="L139" s="12"/>
      <c r="M139" s="12"/>
      <c r="N139" s="12"/>
      <c r="O139" s="12"/>
      <c r="P139" s="12">
        <v>100</v>
      </c>
      <c r="Q139" s="13"/>
      <c r="R139" s="12">
        <f t="shared" si="18"/>
        <v>300</v>
      </c>
      <c r="S139" s="12">
        <f t="shared" si="19"/>
        <v>6</v>
      </c>
      <c r="T139" s="57"/>
      <c r="U139" s="15">
        <v>0.08</v>
      </c>
      <c r="V139" s="15">
        <f t="shared" si="20"/>
        <v>0.48</v>
      </c>
    </row>
    <row r="140" spans="1:24" x14ac:dyDescent="0.2">
      <c r="A140" s="11" t="s">
        <v>238</v>
      </c>
      <c r="B140" s="11" t="s">
        <v>239</v>
      </c>
      <c r="C140" s="11" t="s">
        <v>238</v>
      </c>
      <c r="D140" s="11" t="s">
        <v>275</v>
      </c>
      <c r="E140" s="12">
        <v>25</v>
      </c>
      <c r="F140" s="12">
        <v>1524</v>
      </c>
      <c r="G140" s="12">
        <v>10</v>
      </c>
      <c r="H140" s="12">
        <v>50</v>
      </c>
      <c r="I140" s="12"/>
      <c r="J140" s="12"/>
      <c r="K140" s="12"/>
      <c r="L140" s="12"/>
      <c r="M140" s="12"/>
      <c r="N140" s="12"/>
      <c r="O140" s="12"/>
      <c r="P140" s="12"/>
      <c r="Q140" s="13"/>
      <c r="R140" s="12">
        <f t="shared" si="18"/>
        <v>0</v>
      </c>
      <c r="S140" s="12">
        <f t="shared" si="19"/>
        <v>0</v>
      </c>
      <c r="T140" s="57"/>
      <c r="U140" s="15">
        <v>0.08</v>
      </c>
      <c r="V140" s="15">
        <f t="shared" si="20"/>
        <v>0</v>
      </c>
    </row>
    <row r="141" spans="1:24" x14ac:dyDescent="0.2">
      <c r="A141" s="11" t="s">
        <v>164</v>
      </c>
      <c r="B141" s="11" t="s">
        <v>165</v>
      </c>
      <c r="C141" s="11" t="s">
        <v>164</v>
      </c>
      <c r="D141" s="11" t="s">
        <v>275</v>
      </c>
      <c r="E141" s="12">
        <v>25</v>
      </c>
      <c r="F141" s="12">
        <v>1800</v>
      </c>
      <c r="G141" s="12">
        <v>10</v>
      </c>
      <c r="H141" s="12">
        <v>50</v>
      </c>
      <c r="I141" s="12"/>
      <c r="J141" s="12"/>
      <c r="K141" s="12"/>
      <c r="L141" s="12"/>
      <c r="M141" s="12"/>
      <c r="N141" s="12"/>
      <c r="O141" s="12"/>
      <c r="P141" s="12"/>
      <c r="Q141" s="13"/>
      <c r="R141" s="12">
        <f t="shared" si="18"/>
        <v>0</v>
      </c>
      <c r="S141" s="12">
        <f t="shared" si="19"/>
        <v>0</v>
      </c>
      <c r="T141" s="57"/>
      <c r="U141" s="15">
        <v>0.12</v>
      </c>
      <c r="V141" s="15">
        <f t="shared" si="20"/>
        <v>0</v>
      </c>
    </row>
    <row r="142" spans="1:24" x14ac:dyDescent="0.2">
      <c r="A142" s="36" t="s">
        <v>227</v>
      </c>
      <c r="B142" s="36" t="s">
        <v>165</v>
      </c>
      <c r="C142" s="36">
        <v>90445900</v>
      </c>
      <c r="D142" s="36" t="s">
        <v>277</v>
      </c>
      <c r="E142" s="12">
        <v>25</v>
      </c>
      <c r="F142" s="12">
        <v>1800</v>
      </c>
      <c r="G142" s="12">
        <v>10</v>
      </c>
      <c r="H142" s="12">
        <v>50</v>
      </c>
      <c r="I142" s="12"/>
      <c r="J142" s="12"/>
      <c r="K142" s="12"/>
      <c r="L142" s="12"/>
      <c r="M142" s="12"/>
      <c r="N142" s="12"/>
      <c r="O142" s="12"/>
      <c r="P142" s="12"/>
      <c r="Q142" s="13"/>
      <c r="R142" s="12">
        <f t="shared" si="18"/>
        <v>0</v>
      </c>
      <c r="S142" s="12">
        <f t="shared" si="19"/>
        <v>0</v>
      </c>
      <c r="T142" s="57"/>
      <c r="U142" s="15">
        <v>0.12</v>
      </c>
      <c r="V142" s="15">
        <f t="shared" si="20"/>
        <v>0</v>
      </c>
      <c r="W142" s="43"/>
    </row>
    <row r="143" spans="1:24" x14ac:dyDescent="0.2">
      <c r="A143" s="36" t="s">
        <v>301</v>
      </c>
      <c r="B143" s="36" t="s">
        <v>302</v>
      </c>
      <c r="C143" s="36">
        <v>90446000</v>
      </c>
      <c r="D143" s="36" t="s">
        <v>277</v>
      </c>
      <c r="E143" s="12">
        <v>25</v>
      </c>
      <c r="F143" s="12">
        <v>2400</v>
      </c>
      <c r="G143" s="12">
        <v>10</v>
      </c>
      <c r="H143" s="12">
        <v>50</v>
      </c>
      <c r="I143" s="12"/>
      <c r="J143" s="12"/>
      <c r="K143" s="12"/>
      <c r="L143" s="12"/>
      <c r="M143" s="12"/>
      <c r="N143" s="12"/>
      <c r="O143" s="12"/>
      <c r="P143" s="12"/>
      <c r="Q143" s="13"/>
      <c r="R143" s="12">
        <f t="shared" si="18"/>
        <v>0</v>
      </c>
      <c r="S143" s="12">
        <f t="shared" si="19"/>
        <v>0</v>
      </c>
      <c r="T143" s="57"/>
      <c r="U143" s="15">
        <v>0.12</v>
      </c>
      <c r="V143" s="15">
        <f t="shared" si="20"/>
        <v>0</v>
      </c>
      <c r="W143" s="43"/>
    </row>
    <row r="144" spans="1:24" x14ac:dyDescent="0.2">
      <c r="A144" s="305"/>
      <c r="B144" s="305"/>
      <c r="C144" s="305"/>
      <c r="D144" s="305"/>
      <c r="E144" s="305"/>
      <c r="F144" s="305"/>
      <c r="G144" s="305"/>
      <c r="H144" s="305"/>
      <c r="I144" s="36">
        <f t="shared" ref="I144:S144" si="21">SUBTOTAL(9,I5:I143)</f>
        <v>2900</v>
      </c>
      <c r="J144" s="36">
        <f t="shared" si="21"/>
        <v>48400</v>
      </c>
      <c r="K144" s="36">
        <f t="shared" si="21"/>
        <v>1000</v>
      </c>
      <c r="L144" s="36">
        <f t="shared" si="21"/>
        <v>51400</v>
      </c>
      <c r="M144" s="36">
        <f t="shared" si="21"/>
        <v>41580</v>
      </c>
      <c r="N144" s="36">
        <f t="shared" si="21"/>
        <v>31750</v>
      </c>
      <c r="O144" s="36">
        <f>SUBTOTAL(9,O5:O143)</f>
        <v>8770</v>
      </c>
      <c r="P144" s="36">
        <f t="shared" ref="P144" si="22">SUBTOTAL(9,P5:P143)</f>
        <v>11670</v>
      </c>
      <c r="Q144" s="36">
        <f t="shared" si="21"/>
        <v>0</v>
      </c>
      <c r="R144" s="36">
        <f t="shared" si="21"/>
        <v>197470</v>
      </c>
      <c r="S144" s="36">
        <f t="shared" si="21"/>
        <v>2500</v>
      </c>
      <c r="T144" s="59"/>
      <c r="U144" s="12"/>
      <c r="V144" s="36">
        <f>SUBTOTAL(9,V5:V143)</f>
        <v>153.49000000000007</v>
      </c>
      <c r="W144" s="3">
        <f>SUM(W13:W143)</f>
        <v>124.83000000000001</v>
      </c>
      <c r="X144" s="3">
        <f>SUM(X13:X143)</f>
        <v>100</v>
      </c>
    </row>
    <row r="145" spans="1:22" x14ac:dyDescent="0.2">
      <c r="A145" s="305"/>
      <c r="B145" s="305"/>
      <c r="C145" s="305"/>
      <c r="D145" s="305"/>
      <c r="E145" s="305"/>
      <c r="F145" s="305"/>
      <c r="G145" s="305"/>
      <c r="H145" s="305"/>
      <c r="I145" s="36">
        <v>18</v>
      </c>
      <c r="J145" s="36">
        <v>595</v>
      </c>
      <c r="K145" s="36">
        <v>10</v>
      </c>
      <c r="L145" s="36">
        <v>670</v>
      </c>
      <c r="M145" s="36">
        <v>528</v>
      </c>
      <c r="N145" s="36">
        <v>372</v>
      </c>
      <c r="O145" s="36">
        <v>118</v>
      </c>
      <c r="P145" s="36">
        <v>189</v>
      </c>
      <c r="Q145" s="36"/>
      <c r="R145" s="36"/>
      <c r="S145" s="36">
        <f>SUM(I145:Q145)</f>
        <v>2500</v>
      </c>
      <c r="V145" s="3">
        <f>V144/30</f>
        <v>5.1163333333333352</v>
      </c>
    </row>
    <row r="146" spans="1:22" x14ac:dyDescent="0.2">
      <c r="A146" s="305"/>
      <c r="B146" s="305"/>
      <c r="C146" s="305"/>
      <c r="D146" s="305"/>
      <c r="E146" s="305"/>
      <c r="F146" s="305"/>
      <c r="G146" s="305"/>
      <c r="H146" s="305"/>
      <c r="I146" s="36">
        <v>0.89</v>
      </c>
      <c r="J146" s="36">
        <v>33.18</v>
      </c>
      <c r="K146" s="36">
        <v>0.6</v>
      </c>
      <c r="L146" s="36">
        <v>40.590000000000003</v>
      </c>
      <c r="M146" s="36">
        <v>31.31</v>
      </c>
      <c r="N146" s="36">
        <v>24.4</v>
      </c>
      <c r="O146" s="36">
        <v>9.16</v>
      </c>
      <c r="P146" s="36">
        <v>13.36</v>
      </c>
      <c r="Q146" s="36"/>
      <c r="R146" s="36"/>
      <c r="S146" s="36">
        <f>SUM(I146:Q146)</f>
        <v>153.49</v>
      </c>
    </row>
    <row r="147" spans="1:22" x14ac:dyDescent="0.2">
      <c r="A147" s="34"/>
      <c r="B147" s="34"/>
      <c r="C147" s="34"/>
      <c r="D147" s="34"/>
      <c r="E147" s="34"/>
      <c r="F147" s="34"/>
      <c r="G147" s="34"/>
      <c r="H147" s="34"/>
    </row>
    <row r="148" spans="1:22" x14ac:dyDescent="0.2">
      <c r="A148" s="28" t="s">
        <v>136</v>
      </c>
      <c r="B148" s="28" t="s">
        <v>136</v>
      </c>
      <c r="C148" s="30"/>
      <c r="D148" s="30"/>
      <c r="E148" s="8" t="s">
        <v>10</v>
      </c>
      <c r="F148" s="8" t="s">
        <v>137</v>
      </c>
      <c r="G148" s="300" t="s">
        <v>138</v>
      </c>
      <c r="H148" s="301"/>
      <c r="I148" s="20"/>
      <c r="J148" s="20"/>
      <c r="K148" s="20"/>
      <c r="L148" s="20"/>
      <c r="M148" s="20"/>
      <c r="N148" s="20"/>
      <c r="O148" s="20"/>
      <c r="P148" s="20"/>
      <c r="Q148" s="20"/>
      <c r="R148" s="12"/>
      <c r="S148" s="12"/>
      <c r="T148" s="35"/>
      <c r="U148" s="12"/>
      <c r="V148" s="15"/>
    </row>
    <row r="149" spans="1:22" x14ac:dyDescent="0.2">
      <c r="A149" s="36"/>
      <c r="B149" s="36"/>
      <c r="C149" s="36"/>
      <c r="D149" s="36"/>
      <c r="E149" s="8"/>
      <c r="F149" s="8"/>
      <c r="G149" s="8" t="s">
        <v>139</v>
      </c>
      <c r="H149" s="8" t="s">
        <v>140</v>
      </c>
      <c r="I149" s="8" t="s">
        <v>140</v>
      </c>
      <c r="J149" s="8" t="s">
        <v>140</v>
      </c>
      <c r="K149" s="8" t="s">
        <v>140</v>
      </c>
      <c r="L149" s="8" t="s">
        <v>140</v>
      </c>
      <c r="M149" s="8" t="s">
        <v>140</v>
      </c>
      <c r="N149" s="8" t="s">
        <v>140</v>
      </c>
      <c r="O149" s="8" t="s">
        <v>140</v>
      </c>
      <c r="P149" s="8" t="s">
        <v>140</v>
      </c>
      <c r="Q149" s="8" t="s">
        <v>140</v>
      </c>
      <c r="R149" s="36" t="s">
        <v>140</v>
      </c>
      <c r="S149" s="36" t="s">
        <v>12</v>
      </c>
      <c r="T149" s="37"/>
      <c r="U149" s="12"/>
      <c r="V149" s="15"/>
    </row>
    <row r="150" spans="1:22" x14ac:dyDescent="0.2">
      <c r="A150" s="38" t="s">
        <v>142</v>
      </c>
      <c r="B150" s="38" t="s">
        <v>143</v>
      </c>
      <c r="C150" s="38" t="s">
        <v>142</v>
      </c>
      <c r="D150" s="38" t="s">
        <v>142</v>
      </c>
      <c r="E150" s="12">
        <v>13</v>
      </c>
      <c r="F150" s="12">
        <v>25</v>
      </c>
      <c r="G150" s="12">
        <v>5</v>
      </c>
      <c r="H150" s="12">
        <v>125</v>
      </c>
      <c r="I150" s="12"/>
      <c r="J150" s="12"/>
      <c r="K150" s="12"/>
      <c r="L150" s="12"/>
      <c r="M150" s="12"/>
      <c r="N150" s="12"/>
      <c r="O150" s="12"/>
      <c r="P150" s="12"/>
      <c r="Q150" s="12"/>
      <c r="R150" s="12">
        <f>SUM(I150:Q150)</f>
        <v>0</v>
      </c>
      <c r="S150" s="12">
        <f>$R150/$H150</f>
        <v>0</v>
      </c>
      <c r="T150" s="39"/>
      <c r="U150" s="15">
        <v>0.09</v>
      </c>
      <c r="V150" s="15">
        <f>$S150*$U150</f>
        <v>0</v>
      </c>
    </row>
    <row r="151" spans="1:22" x14ac:dyDescent="0.2">
      <c r="A151" s="38" t="s">
        <v>144</v>
      </c>
      <c r="B151" s="38" t="s">
        <v>145</v>
      </c>
      <c r="C151" s="38" t="s">
        <v>144</v>
      </c>
      <c r="D151" s="38" t="s">
        <v>144</v>
      </c>
      <c r="E151" s="12">
        <v>19</v>
      </c>
      <c r="F151" s="12">
        <v>25</v>
      </c>
      <c r="G151" s="12">
        <v>5</v>
      </c>
      <c r="H151" s="12">
        <v>125</v>
      </c>
      <c r="I151" s="12"/>
      <c r="J151" s="12"/>
      <c r="K151" s="12"/>
      <c r="L151" s="12"/>
      <c r="M151" s="12"/>
      <c r="N151" s="12"/>
      <c r="O151" s="12"/>
      <c r="P151" s="12"/>
      <c r="Q151" s="12"/>
      <c r="R151" s="12">
        <f>SUM(I151:Q151)</f>
        <v>0</v>
      </c>
      <c r="S151" s="12">
        <f>$R151/$H151</f>
        <v>0</v>
      </c>
      <c r="T151" s="39"/>
      <c r="U151" s="15">
        <v>0.15</v>
      </c>
      <c r="V151" s="15">
        <f>$S151*$U151</f>
        <v>0</v>
      </c>
    </row>
    <row r="152" spans="1:22" x14ac:dyDescent="0.2">
      <c r="B152" s="3"/>
      <c r="I152" s="36">
        <f t="shared" ref="I152:Q152" si="23">SUM(I150:I151)</f>
        <v>0</v>
      </c>
      <c r="J152" s="36">
        <f t="shared" si="23"/>
        <v>0</v>
      </c>
      <c r="K152" s="36">
        <f t="shared" si="23"/>
        <v>0</v>
      </c>
      <c r="L152" s="36">
        <f t="shared" si="23"/>
        <v>0</v>
      </c>
      <c r="M152" s="36">
        <f t="shared" si="23"/>
        <v>0</v>
      </c>
      <c r="N152" s="36">
        <f t="shared" si="23"/>
        <v>0</v>
      </c>
      <c r="O152" s="36">
        <f t="shared" si="23"/>
        <v>0</v>
      </c>
      <c r="P152" s="36">
        <f t="shared" ref="P152" si="24">SUM(P150:P151)</f>
        <v>0</v>
      </c>
      <c r="Q152" s="36">
        <f t="shared" si="23"/>
        <v>0</v>
      </c>
      <c r="R152" s="36">
        <f>SUBTOTAL(9,R150:R151)</f>
        <v>0</v>
      </c>
      <c r="S152" s="36">
        <f>SUBTOTAL(9,S150:S151)</f>
        <v>0</v>
      </c>
      <c r="T152" s="37"/>
      <c r="U152" s="12"/>
      <c r="V152" s="33">
        <f>SUBTOTAL(9,V150:V151)</f>
        <v>0</v>
      </c>
    </row>
    <row r="153" spans="1:22" x14ac:dyDescent="0.2">
      <c r="B153" s="3"/>
      <c r="I153" s="40"/>
      <c r="J153" s="40"/>
      <c r="K153" s="40"/>
      <c r="L153" s="40"/>
      <c r="M153" s="40"/>
      <c r="N153" s="40"/>
      <c r="O153" s="40"/>
      <c r="P153" s="40"/>
      <c r="Q153" s="40"/>
      <c r="R153" s="36">
        <v>0</v>
      </c>
      <c r="S153" s="36">
        <v>0</v>
      </c>
      <c r="T153" s="35"/>
      <c r="U153" s="12"/>
      <c r="V153" s="33">
        <v>0</v>
      </c>
    </row>
  </sheetData>
  <autoFilter ref="D3:D146"/>
  <mergeCells count="11">
    <mergeCell ref="U3:V3"/>
    <mergeCell ref="A1:H1"/>
    <mergeCell ref="A2:D2"/>
    <mergeCell ref="E2:H2"/>
    <mergeCell ref="G3:H3"/>
    <mergeCell ref="R3:S3"/>
    <mergeCell ref="A109:B109"/>
    <mergeCell ref="A144:H144"/>
    <mergeCell ref="A145:H145"/>
    <mergeCell ref="A146:H146"/>
    <mergeCell ref="G148:H148"/>
  </mergeCells>
  <conditionalFormatting sqref="A5:P143">
    <cfRule type="expression" dxfId="326" priority="1">
      <formula>MOD(ROW(),2)</formula>
    </cfRule>
  </conditionalFormatting>
  <conditionalFormatting sqref="Q5:XFD143">
    <cfRule type="expression" dxfId="325" priority="4">
      <formula>MOD(ROW(),2)</formula>
    </cfRule>
  </conditionalFormatting>
  <conditionalFormatting sqref="R5:R143">
    <cfRule type="cellIs" dxfId="324" priority="6" operator="greaterThan">
      <formula>10000</formula>
    </cfRule>
  </conditionalFormatting>
  <conditionalFormatting sqref="R110:R143">
    <cfRule type="cellIs" dxfId="323" priority="7" operator="greaterThan">
      <formula>2000</formula>
    </cfRule>
  </conditionalFormatting>
  <conditionalFormatting sqref="V5:V108">
    <cfRule type="cellIs" dxfId="322" priority="5" operator="greaterThan">
      <formula>10</formula>
    </cfRule>
  </conditionalFormatting>
  <conditionalFormatting sqref="V139">
    <cfRule type="cellIs" dxfId="321" priority="3" operator="greaterThan">
      <formula>10</formula>
    </cfRule>
  </conditionalFormatting>
  <pageMargins left="0.25" right="0.25" top="0.75" bottom="0.75" header="0.3" footer="0.3"/>
  <pageSetup paperSize="9" scale="69" fitToHeight="0" orientation="landscape" r:id="rId1"/>
  <headerFooter alignWithMargins="0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9">
    <pageSetUpPr fitToPage="1"/>
  </sheetPr>
  <dimension ref="A1:W153"/>
  <sheetViews>
    <sheetView zoomScaleNormal="100" workbookViewId="0">
      <pane xSplit="4" ySplit="4" topLeftCell="E74" activePane="bottomRight" state="frozen"/>
      <selection pane="topRight" activeCell="D1" sqref="D1"/>
      <selection pane="bottomLeft" activeCell="A4" sqref="A4"/>
      <selection pane="bottomRight" activeCell="J74" sqref="J74"/>
    </sheetView>
  </sheetViews>
  <sheetFormatPr defaultColWidth="9.140625" defaultRowHeight="12.75" x14ac:dyDescent="0.2"/>
  <cols>
    <col min="1" max="1" width="12.5703125" style="3" customWidth="1"/>
    <col min="2" max="2" width="14" style="41" customWidth="1"/>
    <col min="3" max="3" width="14" style="3" bestFit="1" customWidth="1"/>
    <col min="4" max="4" width="12.28515625" style="3" customWidth="1"/>
    <col min="5" max="5" width="7.85546875" style="3" customWidth="1"/>
    <col min="6" max="6" width="8.5703125" style="3" customWidth="1"/>
    <col min="7" max="7" width="6.140625" style="3" customWidth="1"/>
    <col min="8" max="8" width="6.42578125" style="3" customWidth="1"/>
    <col min="9" max="15" width="10.140625" style="3" customWidth="1"/>
    <col min="16" max="16" width="8.28515625" style="3" customWidth="1"/>
    <col min="17" max="17" width="10.7109375" style="3" bestFit="1" customWidth="1"/>
    <col min="18" max="18" width="8.28515625" style="3" bestFit="1" customWidth="1"/>
    <col min="19" max="20" width="9.42578125" style="3" customWidth="1"/>
    <col min="21" max="21" width="9.28515625" style="3" customWidth="1"/>
    <col min="22" max="16384" width="9.140625" style="3"/>
  </cols>
  <sheetData>
    <row r="1" spans="1:23" x14ac:dyDescent="0.2">
      <c r="A1" s="303" t="s">
        <v>281</v>
      </c>
      <c r="B1" s="303"/>
      <c r="C1" s="303"/>
      <c r="D1" s="303"/>
      <c r="E1" s="303"/>
      <c r="F1" s="303"/>
      <c r="G1" s="303"/>
      <c r="H1" s="303"/>
      <c r="I1" s="30" t="s">
        <v>462</v>
      </c>
      <c r="J1" s="30" t="s">
        <v>469</v>
      </c>
      <c r="K1" s="30" t="s">
        <v>478</v>
      </c>
      <c r="L1" s="30" t="s">
        <v>480</v>
      </c>
      <c r="M1" s="30"/>
      <c r="N1" s="30"/>
      <c r="O1" s="30"/>
      <c r="P1" s="20"/>
      <c r="Q1" s="20"/>
      <c r="R1" s="20"/>
    </row>
    <row r="2" spans="1:23" x14ac:dyDescent="0.2">
      <c r="A2" s="303" t="s">
        <v>479</v>
      </c>
      <c r="B2" s="303"/>
      <c r="C2" s="303"/>
      <c r="D2" s="303"/>
      <c r="E2" s="303"/>
      <c r="F2" s="303"/>
      <c r="G2" s="303"/>
      <c r="H2" s="303"/>
      <c r="I2" s="10"/>
      <c r="J2" s="10"/>
      <c r="K2" s="10"/>
      <c r="L2" s="10"/>
      <c r="M2" s="10"/>
      <c r="N2" s="10"/>
      <c r="O2" s="10"/>
      <c r="P2" s="8"/>
      <c r="Q2" s="8"/>
      <c r="R2" s="8"/>
      <c r="S2" s="29"/>
      <c r="T2" s="29"/>
      <c r="U2" s="30"/>
    </row>
    <row r="3" spans="1:23" x14ac:dyDescent="0.2">
      <c r="A3" s="8" t="s">
        <v>0</v>
      </c>
      <c r="B3" s="8" t="s">
        <v>1</v>
      </c>
      <c r="C3" s="8" t="s">
        <v>2</v>
      </c>
      <c r="D3" s="8" t="s">
        <v>274</v>
      </c>
      <c r="E3" s="8" t="s">
        <v>3</v>
      </c>
      <c r="F3" s="8" t="s">
        <v>4</v>
      </c>
      <c r="G3" s="302" t="s">
        <v>5</v>
      </c>
      <c r="H3" s="302"/>
      <c r="I3" s="31" t="s">
        <v>441</v>
      </c>
      <c r="J3" s="31" t="s">
        <v>449</v>
      </c>
      <c r="K3" s="31" t="s">
        <v>477</v>
      </c>
      <c r="L3" s="31" t="s">
        <v>457</v>
      </c>
      <c r="M3" s="31" t="s">
        <v>460</v>
      </c>
      <c r="N3" s="31" t="s">
        <v>465</v>
      </c>
      <c r="O3" s="31" t="s">
        <v>472</v>
      </c>
      <c r="P3" s="36"/>
      <c r="Q3" s="302" t="s">
        <v>6</v>
      </c>
      <c r="R3" s="302"/>
      <c r="S3" s="55"/>
      <c r="T3" s="300" t="s">
        <v>7</v>
      </c>
      <c r="U3" s="301"/>
    </row>
    <row r="4" spans="1:23" x14ac:dyDescent="0.2">
      <c r="A4" s="36" t="s">
        <v>8</v>
      </c>
      <c r="B4" s="36"/>
      <c r="C4" s="36"/>
      <c r="D4" s="36"/>
      <c r="E4" s="7" t="s">
        <v>9</v>
      </c>
      <c r="F4" s="36" t="s">
        <v>10</v>
      </c>
      <c r="G4" s="8" t="s">
        <v>11</v>
      </c>
      <c r="H4" s="8" t="s">
        <v>12</v>
      </c>
      <c r="I4" s="36" t="s">
        <v>442</v>
      </c>
      <c r="J4" s="36" t="s">
        <v>450</v>
      </c>
      <c r="K4" s="36" t="s">
        <v>458</v>
      </c>
      <c r="L4" s="36" t="s">
        <v>458</v>
      </c>
      <c r="M4" s="36" t="s">
        <v>461</v>
      </c>
      <c r="N4" s="36" t="s">
        <v>466</v>
      </c>
      <c r="O4" s="36" t="s">
        <v>473</v>
      </c>
      <c r="P4" s="36"/>
      <c r="Q4" s="8" t="s">
        <v>13</v>
      </c>
      <c r="R4" s="8" t="s">
        <v>12</v>
      </c>
      <c r="S4" s="56"/>
      <c r="T4" s="10" t="s">
        <v>14</v>
      </c>
      <c r="U4" s="10" t="s">
        <v>15</v>
      </c>
    </row>
    <row r="5" spans="1:23" x14ac:dyDescent="0.2">
      <c r="A5" s="11" t="s">
        <v>383</v>
      </c>
      <c r="B5" s="11" t="s">
        <v>384</v>
      </c>
      <c r="C5" s="11" t="s">
        <v>383</v>
      </c>
      <c r="D5" s="11" t="s">
        <v>275</v>
      </c>
      <c r="E5" s="12">
        <v>15</v>
      </c>
      <c r="F5" s="12">
        <v>225</v>
      </c>
      <c r="G5" s="12">
        <v>10</v>
      </c>
      <c r="H5" s="12">
        <v>400</v>
      </c>
      <c r="I5" s="12"/>
      <c r="J5" s="12"/>
      <c r="K5" s="12"/>
      <c r="L5" s="12"/>
      <c r="M5" s="12"/>
      <c r="N5" s="12"/>
      <c r="O5" s="12"/>
      <c r="P5" s="13"/>
      <c r="Q5" s="12">
        <f t="shared" ref="Q5:Q19" si="0">SUM(I5:P5)</f>
        <v>0</v>
      </c>
      <c r="R5" s="12">
        <f t="shared" ref="R5:R19" si="1">$Q5/$H5</f>
        <v>0</v>
      </c>
      <c r="S5" s="57"/>
      <c r="T5" s="15">
        <v>0.06</v>
      </c>
      <c r="U5" s="15">
        <f t="shared" ref="U5:U19" si="2">$R5*$T5</f>
        <v>0</v>
      </c>
      <c r="V5" s="43">
        <f>SUM(U5:U19)</f>
        <v>28.66</v>
      </c>
      <c r="W5" s="3">
        <f>V5*100/$V$144</f>
        <v>25.710953619808016</v>
      </c>
    </row>
    <row r="6" spans="1:23" x14ac:dyDescent="0.2">
      <c r="A6" s="11" t="s">
        <v>385</v>
      </c>
      <c r="B6" s="11" t="s">
        <v>386</v>
      </c>
      <c r="C6" s="11" t="s">
        <v>385</v>
      </c>
      <c r="D6" s="11" t="s">
        <v>275</v>
      </c>
      <c r="E6" s="12">
        <v>15</v>
      </c>
      <c r="F6" s="12">
        <v>300</v>
      </c>
      <c r="G6" s="12">
        <v>10</v>
      </c>
      <c r="H6" s="12">
        <v>300</v>
      </c>
      <c r="I6" s="12"/>
      <c r="J6" s="12"/>
      <c r="K6" s="12"/>
      <c r="L6" s="12"/>
      <c r="M6" s="12"/>
      <c r="N6" s="12"/>
      <c r="O6" s="12"/>
      <c r="P6" s="13"/>
      <c r="Q6" s="12">
        <f t="shared" si="0"/>
        <v>0</v>
      </c>
      <c r="R6" s="12">
        <f t="shared" si="1"/>
        <v>0</v>
      </c>
      <c r="S6" s="57"/>
      <c r="T6" s="15">
        <v>0.06</v>
      </c>
      <c r="U6" s="15">
        <f t="shared" si="2"/>
        <v>0</v>
      </c>
      <c r="V6" s="43"/>
    </row>
    <row r="7" spans="1:23" x14ac:dyDescent="0.2">
      <c r="A7" s="36" t="s">
        <v>387</v>
      </c>
      <c r="B7" s="36" t="s">
        <v>259</v>
      </c>
      <c r="C7" s="31" t="s">
        <v>388</v>
      </c>
      <c r="D7" s="36" t="s">
        <v>277</v>
      </c>
      <c r="E7" s="12" t="s">
        <v>167</v>
      </c>
      <c r="F7" s="12">
        <v>300</v>
      </c>
      <c r="G7" s="12">
        <v>10</v>
      </c>
      <c r="H7" s="12">
        <v>300</v>
      </c>
      <c r="I7" s="12"/>
      <c r="J7" s="12"/>
      <c r="K7" s="12"/>
      <c r="L7" s="12"/>
      <c r="M7" s="12"/>
      <c r="N7" s="12"/>
      <c r="O7" s="12"/>
      <c r="P7" s="13"/>
      <c r="Q7" s="12">
        <f t="shared" si="0"/>
        <v>0</v>
      </c>
      <c r="R7" s="12">
        <f t="shared" si="1"/>
        <v>0</v>
      </c>
      <c r="S7" s="57"/>
      <c r="T7" s="15">
        <v>0.06</v>
      </c>
      <c r="U7" s="15">
        <f t="shared" si="2"/>
        <v>0</v>
      </c>
      <c r="V7" s="43"/>
    </row>
    <row r="8" spans="1:23" x14ac:dyDescent="0.2">
      <c r="A8" s="11" t="s">
        <v>258</v>
      </c>
      <c r="B8" s="11" t="s">
        <v>259</v>
      </c>
      <c r="C8" s="11" t="s">
        <v>258</v>
      </c>
      <c r="D8" s="11" t="s">
        <v>275</v>
      </c>
      <c r="E8" s="12">
        <v>15</v>
      </c>
      <c r="F8" s="12">
        <v>375</v>
      </c>
      <c r="G8" s="12">
        <v>10</v>
      </c>
      <c r="H8" s="12">
        <v>200</v>
      </c>
      <c r="I8" s="12"/>
      <c r="J8" s="12"/>
      <c r="K8" s="12"/>
      <c r="L8" s="12"/>
      <c r="M8" s="12"/>
      <c r="N8" s="12"/>
      <c r="O8" s="12"/>
      <c r="P8" s="13"/>
      <c r="Q8" s="12">
        <f t="shared" si="0"/>
        <v>0</v>
      </c>
      <c r="R8" s="12">
        <f t="shared" si="1"/>
        <v>0</v>
      </c>
      <c r="S8" s="57"/>
      <c r="T8" s="15">
        <v>0.06</v>
      </c>
      <c r="U8" s="15">
        <f t="shared" si="2"/>
        <v>0</v>
      </c>
      <c r="V8" s="43"/>
    </row>
    <row r="9" spans="1:23" x14ac:dyDescent="0.2">
      <c r="A9" s="11" t="s">
        <v>26</v>
      </c>
      <c r="B9" s="11" t="s">
        <v>27</v>
      </c>
      <c r="C9" s="11" t="s">
        <v>26</v>
      </c>
      <c r="D9" s="11" t="s">
        <v>275</v>
      </c>
      <c r="E9" s="12">
        <v>15</v>
      </c>
      <c r="F9" s="12">
        <v>457</v>
      </c>
      <c r="G9" s="12">
        <v>10</v>
      </c>
      <c r="H9" s="12">
        <v>200</v>
      </c>
      <c r="I9" s="12">
        <v>1000</v>
      </c>
      <c r="J9" s="12">
        <v>5000</v>
      </c>
      <c r="K9" s="12"/>
      <c r="L9" s="12">
        <v>5000</v>
      </c>
      <c r="M9" s="12">
        <v>5000</v>
      </c>
      <c r="N9" s="12">
        <v>5000</v>
      </c>
      <c r="O9" s="12"/>
      <c r="P9" s="13"/>
      <c r="Q9" s="12">
        <f t="shared" si="0"/>
        <v>21000</v>
      </c>
      <c r="R9" s="12">
        <f t="shared" si="1"/>
        <v>105</v>
      </c>
      <c r="S9" s="57"/>
      <c r="T9" s="15">
        <v>0.05</v>
      </c>
      <c r="U9" s="15">
        <f t="shared" si="2"/>
        <v>5.25</v>
      </c>
    </row>
    <row r="10" spans="1:23" x14ac:dyDescent="0.2">
      <c r="A10" s="36" t="s">
        <v>169</v>
      </c>
      <c r="B10" s="36" t="s">
        <v>27</v>
      </c>
      <c r="C10" s="36">
        <v>90441400</v>
      </c>
      <c r="D10" s="36" t="s">
        <v>277</v>
      </c>
      <c r="E10" s="12" t="s">
        <v>167</v>
      </c>
      <c r="F10" s="12">
        <v>450</v>
      </c>
      <c r="G10" s="12">
        <v>10</v>
      </c>
      <c r="H10" s="12">
        <v>200</v>
      </c>
      <c r="I10" s="12">
        <v>800</v>
      </c>
      <c r="J10" s="12">
        <v>2000</v>
      </c>
      <c r="K10" s="12"/>
      <c r="L10" s="12">
        <v>2000</v>
      </c>
      <c r="M10" s="12">
        <v>1000</v>
      </c>
      <c r="N10" s="12">
        <v>1000</v>
      </c>
      <c r="O10" s="12"/>
      <c r="P10" s="13"/>
      <c r="Q10" s="12">
        <f t="shared" si="0"/>
        <v>6800</v>
      </c>
      <c r="R10" s="12">
        <f t="shared" si="1"/>
        <v>34</v>
      </c>
      <c r="S10" s="57"/>
      <c r="T10" s="15">
        <v>0.05</v>
      </c>
      <c r="U10" s="15">
        <f t="shared" si="2"/>
        <v>1.7000000000000002</v>
      </c>
    </row>
    <row r="11" spans="1:23" x14ac:dyDescent="0.2">
      <c r="A11" s="11" t="s">
        <v>24</v>
      </c>
      <c r="B11" s="11" t="s">
        <v>25</v>
      </c>
      <c r="C11" s="11" t="s">
        <v>24</v>
      </c>
      <c r="D11" s="11" t="s">
        <v>275</v>
      </c>
      <c r="E11" s="12">
        <v>15</v>
      </c>
      <c r="F11" s="12">
        <v>610</v>
      </c>
      <c r="G11" s="12">
        <v>10</v>
      </c>
      <c r="H11" s="12">
        <v>100</v>
      </c>
      <c r="I11" s="12"/>
      <c r="J11" s="12">
        <v>5000</v>
      </c>
      <c r="K11" s="12"/>
      <c r="L11" s="12">
        <v>5000</v>
      </c>
      <c r="M11" s="12">
        <v>5000</v>
      </c>
      <c r="N11" s="12">
        <v>3000</v>
      </c>
      <c r="O11" s="12"/>
      <c r="P11" s="13"/>
      <c r="Q11" s="12">
        <f t="shared" si="0"/>
        <v>18000</v>
      </c>
      <c r="R11" s="12">
        <f t="shared" si="1"/>
        <v>180</v>
      </c>
      <c r="S11" s="57"/>
      <c r="T11" s="15">
        <v>0.04</v>
      </c>
      <c r="U11" s="15">
        <f t="shared" si="2"/>
        <v>7.2</v>
      </c>
    </row>
    <row r="12" spans="1:23" x14ac:dyDescent="0.2">
      <c r="A12" s="36" t="s">
        <v>168</v>
      </c>
      <c r="B12" s="36" t="s">
        <v>25</v>
      </c>
      <c r="C12" s="36">
        <v>90441600</v>
      </c>
      <c r="D12" s="36" t="s">
        <v>277</v>
      </c>
      <c r="E12" s="12" t="s">
        <v>167</v>
      </c>
      <c r="F12" s="12">
        <v>600</v>
      </c>
      <c r="G12" s="12">
        <v>10</v>
      </c>
      <c r="H12" s="12">
        <v>100</v>
      </c>
      <c r="I12" s="12"/>
      <c r="J12" s="12">
        <v>1600</v>
      </c>
      <c r="K12" s="12"/>
      <c r="L12" s="12">
        <v>2000</v>
      </c>
      <c r="M12" s="12">
        <v>1000</v>
      </c>
      <c r="N12" s="12"/>
      <c r="O12" s="12"/>
      <c r="P12" s="13"/>
      <c r="Q12" s="12">
        <f t="shared" si="0"/>
        <v>4600</v>
      </c>
      <c r="R12" s="12">
        <f t="shared" si="1"/>
        <v>46</v>
      </c>
      <c r="S12" s="57"/>
      <c r="T12" s="15">
        <v>0.04</v>
      </c>
      <c r="U12" s="15">
        <f t="shared" si="2"/>
        <v>1.84</v>
      </c>
    </row>
    <row r="13" spans="1:23" x14ac:dyDescent="0.2">
      <c r="A13" s="11" t="s">
        <v>150</v>
      </c>
      <c r="B13" s="11" t="s">
        <v>151</v>
      </c>
      <c r="C13" s="11" t="s">
        <v>150</v>
      </c>
      <c r="D13" s="11" t="s">
        <v>275</v>
      </c>
      <c r="E13" s="12">
        <v>15</v>
      </c>
      <c r="F13" s="12">
        <v>760</v>
      </c>
      <c r="G13" s="12">
        <v>10</v>
      </c>
      <c r="H13" s="12">
        <v>100</v>
      </c>
      <c r="I13" s="12">
        <v>500</v>
      </c>
      <c r="J13" s="12">
        <v>1000</v>
      </c>
      <c r="K13" s="12"/>
      <c r="L13" s="12">
        <v>500</v>
      </c>
      <c r="M13" s="12">
        <v>500</v>
      </c>
      <c r="N13" s="12">
        <v>500</v>
      </c>
      <c r="O13" s="12"/>
      <c r="P13" s="13"/>
      <c r="Q13" s="12">
        <f t="shared" si="0"/>
        <v>3000</v>
      </c>
      <c r="R13" s="12">
        <f t="shared" si="1"/>
        <v>30</v>
      </c>
      <c r="S13" s="57"/>
      <c r="T13" s="15">
        <v>0.04</v>
      </c>
      <c r="U13" s="15">
        <f t="shared" si="2"/>
        <v>1.2</v>
      </c>
    </row>
    <row r="14" spans="1:23" x14ac:dyDescent="0.2">
      <c r="A14" s="11" t="s">
        <v>20</v>
      </c>
      <c r="B14" s="11" t="s">
        <v>21</v>
      </c>
      <c r="C14" s="11" t="s">
        <v>20</v>
      </c>
      <c r="D14" s="11" t="s">
        <v>275</v>
      </c>
      <c r="E14" s="12">
        <v>15</v>
      </c>
      <c r="F14" s="12">
        <v>915</v>
      </c>
      <c r="G14" s="12">
        <v>10</v>
      </c>
      <c r="H14" s="12">
        <v>100</v>
      </c>
      <c r="I14" s="12"/>
      <c r="J14" s="12">
        <v>2100</v>
      </c>
      <c r="K14" s="12"/>
      <c r="L14" s="12">
        <v>2000</v>
      </c>
      <c r="M14" s="12">
        <v>2000</v>
      </c>
      <c r="N14" s="12">
        <v>2000</v>
      </c>
      <c r="O14" s="12"/>
      <c r="P14" s="13"/>
      <c r="Q14" s="12">
        <f t="shared" si="0"/>
        <v>8100</v>
      </c>
      <c r="R14" s="12">
        <f t="shared" si="1"/>
        <v>81</v>
      </c>
      <c r="S14" s="57"/>
      <c r="T14" s="15">
        <v>0.05</v>
      </c>
      <c r="U14" s="15">
        <f t="shared" si="2"/>
        <v>4.05</v>
      </c>
    </row>
    <row r="15" spans="1:23" x14ac:dyDescent="0.2">
      <c r="A15" s="13" t="s">
        <v>166</v>
      </c>
      <c r="B15" s="13" t="s">
        <v>21</v>
      </c>
      <c r="C15" s="13">
        <v>90441800</v>
      </c>
      <c r="D15" s="36" t="s">
        <v>277</v>
      </c>
      <c r="E15" s="12" t="s">
        <v>167</v>
      </c>
      <c r="F15" s="12">
        <v>900</v>
      </c>
      <c r="G15" s="12">
        <v>10</v>
      </c>
      <c r="H15" s="12">
        <v>100</v>
      </c>
      <c r="I15" s="12"/>
      <c r="J15" s="12">
        <v>1800</v>
      </c>
      <c r="K15" s="12"/>
      <c r="L15" s="12">
        <v>2000</v>
      </c>
      <c r="M15" s="12">
        <v>1000</v>
      </c>
      <c r="N15" s="12">
        <v>1000</v>
      </c>
      <c r="O15" s="12"/>
      <c r="P15" s="13"/>
      <c r="Q15" s="12">
        <f t="shared" si="0"/>
        <v>5800</v>
      </c>
      <c r="R15" s="12">
        <f t="shared" si="1"/>
        <v>58</v>
      </c>
      <c r="S15" s="57"/>
      <c r="T15" s="15">
        <v>0.05</v>
      </c>
      <c r="U15" s="15">
        <f t="shared" si="2"/>
        <v>2.9000000000000004</v>
      </c>
    </row>
    <row r="16" spans="1:23" x14ac:dyDescent="0.2">
      <c r="A16" s="11" t="s">
        <v>16</v>
      </c>
      <c r="B16" s="11" t="s">
        <v>17</v>
      </c>
      <c r="C16" s="11" t="s">
        <v>16</v>
      </c>
      <c r="D16" s="11" t="s">
        <v>275</v>
      </c>
      <c r="E16" s="12">
        <v>15</v>
      </c>
      <c r="F16" s="12">
        <v>1220</v>
      </c>
      <c r="G16" s="12">
        <v>10</v>
      </c>
      <c r="H16" s="12">
        <v>50</v>
      </c>
      <c r="I16" s="12"/>
      <c r="J16" s="12">
        <v>1650</v>
      </c>
      <c r="K16" s="12"/>
      <c r="L16" s="12">
        <v>2000</v>
      </c>
      <c r="M16" s="12">
        <v>2000</v>
      </c>
      <c r="N16" s="12"/>
      <c r="O16" s="12"/>
      <c r="P16" s="13"/>
      <c r="Q16" s="12">
        <f t="shared" si="0"/>
        <v>5650</v>
      </c>
      <c r="R16" s="12">
        <f t="shared" si="1"/>
        <v>113</v>
      </c>
      <c r="S16" s="57"/>
      <c r="T16" s="15">
        <v>0.04</v>
      </c>
      <c r="U16" s="15">
        <f t="shared" si="2"/>
        <v>4.5200000000000005</v>
      </c>
    </row>
    <row r="17" spans="1:23" x14ac:dyDescent="0.2">
      <c r="A17" s="11" t="s">
        <v>148</v>
      </c>
      <c r="B17" s="11" t="s">
        <v>149</v>
      </c>
      <c r="C17" s="11" t="s">
        <v>148</v>
      </c>
      <c r="D17" s="11" t="s">
        <v>275</v>
      </c>
      <c r="E17" s="12">
        <v>15</v>
      </c>
      <c r="F17" s="12">
        <v>1524</v>
      </c>
      <c r="G17" s="12">
        <v>10</v>
      </c>
      <c r="H17" s="12">
        <v>50</v>
      </c>
      <c r="I17" s="12"/>
      <c r="J17" s="12"/>
      <c r="K17" s="12"/>
      <c r="L17" s="12"/>
      <c r="M17" s="12"/>
      <c r="N17" s="12"/>
      <c r="O17" s="12"/>
      <c r="P17" s="13"/>
      <c r="Q17" s="12">
        <f t="shared" si="0"/>
        <v>0</v>
      </c>
      <c r="R17" s="12">
        <f t="shared" si="1"/>
        <v>0</v>
      </c>
      <c r="S17" s="57"/>
      <c r="T17" s="15">
        <v>0.05</v>
      </c>
      <c r="U17" s="15">
        <f t="shared" si="2"/>
        <v>0</v>
      </c>
    </row>
    <row r="18" spans="1:23" x14ac:dyDescent="0.2">
      <c r="A18" s="11" t="s">
        <v>146</v>
      </c>
      <c r="B18" s="11" t="s">
        <v>147</v>
      </c>
      <c r="C18" s="11" t="s">
        <v>146</v>
      </c>
      <c r="D18" s="11" t="s">
        <v>275</v>
      </c>
      <c r="E18" s="12">
        <v>15</v>
      </c>
      <c r="F18" s="12">
        <v>1800</v>
      </c>
      <c r="G18" s="12">
        <v>10</v>
      </c>
      <c r="H18" s="12">
        <v>50</v>
      </c>
      <c r="I18" s="12"/>
      <c r="J18" s="12"/>
      <c r="K18" s="12"/>
      <c r="L18" s="12"/>
      <c r="M18" s="12"/>
      <c r="N18" s="12"/>
      <c r="O18" s="12"/>
      <c r="P18" s="13"/>
      <c r="Q18" s="12">
        <f t="shared" si="0"/>
        <v>0</v>
      </c>
      <c r="R18" s="12">
        <f t="shared" si="1"/>
        <v>0</v>
      </c>
      <c r="S18" s="57"/>
      <c r="T18" s="15">
        <v>0.06</v>
      </c>
      <c r="U18" s="15">
        <f t="shared" si="2"/>
        <v>0</v>
      </c>
    </row>
    <row r="19" spans="1:23" x14ac:dyDescent="0.2">
      <c r="A19" s="11" t="s">
        <v>353</v>
      </c>
      <c r="B19" s="11" t="s">
        <v>354</v>
      </c>
      <c r="C19" s="11" t="s">
        <v>146</v>
      </c>
      <c r="D19" s="11" t="s">
        <v>275</v>
      </c>
      <c r="E19" s="12">
        <v>15</v>
      </c>
      <c r="F19" s="12">
        <v>2100</v>
      </c>
      <c r="G19" s="12">
        <v>10</v>
      </c>
      <c r="H19" s="12">
        <v>50</v>
      </c>
      <c r="I19" s="12"/>
      <c r="J19" s="12"/>
      <c r="K19" s="12"/>
      <c r="L19" s="12"/>
      <c r="M19" s="12"/>
      <c r="N19" s="12"/>
      <c r="O19" s="12"/>
      <c r="P19" s="13"/>
      <c r="Q19" s="12">
        <f t="shared" si="0"/>
        <v>0</v>
      </c>
      <c r="R19" s="12">
        <f t="shared" si="1"/>
        <v>0</v>
      </c>
      <c r="S19" s="57"/>
      <c r="T19" s="15">
        <v>0.06</v>
      </c>
      <c r="U19" s="15">
        <f t="shared" si="2"/>
        <v>0</v>
      </c>
    </row>
    <row r="20" spans="1:23" ht="15" x14ac:dyDescent="0.2">
      <c r="A20" s="60" t="s">
        <v>28</v>
      </c>
      <c r="B20" s="60"/>
      <c r="C20" s="60"/>
      <c r="D20" s="60"/>
      <c r="E20" s="60"/>
      <c r="F20" s="12"/>
      <c r="G20" s="20"/>
      <c r="H20" s="20"/>
      <c r="I20" s="12"/>
      <c r="J20" s="12"/>
      <c r="K20" s="12"/>
      <c r="L20" s="12"/>
      <c r="M20" s="12"/>
      <c r="N20" s="12"/>
      <c r="O20" s="12"/>
      <c r="P20" s="21"/>
      <c r="Q20" s="12"/>
      <c r="R20" s="12"/>
      <c r="S20" s="57"/>
      <c r="T20" s="12"/>
      <c r="U20" s="15"/>
    </row>
    <row r="21" spans="1:23" x14ac:dyDescent="0.2">
      <c r="A21" s="11" t="s">
        <v>260</v>
      </c>
      <c r="B21" s="11" t="s">
        <v>229</v>
      </c>
      <c r="C21" s="11" t="s">
        <v>260</v>
      </c>
      <c r="D21" s="11" t="s">
        <v>275</v>
      </c>
      <c r="E21" s="12">
        <v>20</v>
      </c>
      <c r="F21" s="12">
        <v>100</v>
      </c>
      <c r="G21" s="12">
        <v>10</v>
      </c>
      <c r="H21" s="12">
        <v>500</v>
      </c>
      <c r="I21" s="12"/>
      <c r="J21" s="12"/>
      <c r="K21" s="12"/>
      <c r="L21" s="12"/>
      <c r="M21" s="12"/>
      <c r="N21" s="12"/>
      <c r="O21" s="12"/>
      <c r="P21" s="13"/>
      <c r="Q21" s="12">
        <f t="shared" ref="Q21:Q37" si="3">SUM(I21:P21)</f>
        <v>0</v>
      </c>
      <c r="R21" s="12">
        <f t="shared" ref="R21:R37" si="4">$Q21/$H21</f>
        <v>0</v>
      </c>
      <c r="S21" s="57"/>
      <c r="T21" s="15">
        <v>0.06</v>
      </c>
      <c r="U21" s="15">
        <f t="shared" ref="U21:U37" si="5">$R21*$T21</f>
        <v>0</v>
      </c>
      <c r="V21" s="43">
        <f>SUM(U21:U37)</f>
        <v>26.02</v>
      </c>
      <c r="W21" s="3">
        <f>V21*100/$V$144</f>
        <v>23.342603391046914</v>
      </c>
    </row>
    <row r="22" spans="1:23" x14ac:dyDescent="0.2">
      <c r="A22" s="36" t="s">
        <v>228</v>
      </c>
      <c r="B22" s="36" t="s">
        <v>229</v>
      </c>
      <c r="C22" s="36">
        <v>90442100</v>
      </c>
      <c r="D22" s="36" t="s">
        <v>277</v>
      </c>
      <c r="E22" s="12" t="s">
        <v>46</v>
      </c>
      <c r="F22" s="12">
        <v>100</v>
      </c>
      <c r="G22" s="12">
        <v>10</v>
      </c>
      <c r="H22" s="12">
        <v>500</v>
      </c>
      <c r="I22" s="12"/>
      <c r="J22" s="12"/>
      <c r="K22" s="12"/>
      <c r="L22" s="12"/>
      <c r="M22" s="12"/>
      <c r="N22" s="12"/>
      <c r="O22" s="12"/>
      <c r="P22" s="13"/>
      <c r="Q22" s="12">
        <f t="shared" si="3"/>
        <v>0</v>
      </c>
      <c r="R22" s="12">
        <f t="shared" si="4"/>
        <v>0</v>
      </c>
      <c r="S22" s="57"/>
      <c r="T22" s="15">
        <v>0.06</v>
      </c>
      <c r="U22" s="15">
        <f t="shared" si="5"/>
        <v>0</v>
      </c>
      <c r="V22" s="43"/>
    </row>
    <row r="23" spans="1:23" x14ac:dyDescent="0.2">
      <c r="A23" s="36" t="s">
        <v>172</v>
      </c>
      <c r="B23" s="36" t="s">
        <v>173</v>
      </c>
      <c r="C23" s="36">
        <v>90447000</v>
      </c>
      <c r="D23" s="36" t="s">
        <v>277</v>
      </c>
      <c r="E23" s="12" t="s">
        <v>46</v>
      </c>
      <c r="F23" s="12">
        <v>240</v>
      </c>
      <c r="G23" s="12">
        <v>10</v>
      </c>
      <c r="H23" s="12">
        <v>250</v>
      </c>
      <c r="I23" s="12"/>
      <c r="J23" s="12"/>
      <c r="K23" s="12"/>
      <c r="L23" s="12"/>
      <c r="M23" s="12"/>
      <c r="N23" s="12"/>
      <c r="O23" s="12"/>
      <c r="P23" s="13"/>
      <c r="Q23" s="12">
        <f t="shared" si="3"/>
        <v>0</v>
      </c>
      <c r="R23" s="12">
        <f t="shared" si="4"/>
        <v>0</v>
      </c>
      <c r="S23" s="57"/>
      <c r="T23" s="15">
        <v>0.06</v>
      </c>
      <c r="U23" s="15">
        <f t="shared" si="5"/>
        <v>0</v>
      </c>
    </row>
    <row r="24" spans="1:23" x14ac:dyDescent="0.2">
      <c r="A24" s="11" t="s">
        <v>389</v>
      </c>
      <c r="B24" s="11" t="s">
        <v>390</v>
      </c>
      <c r="C24" s="11" t="s">
        <v>389</v>
      </c>
      <c r="D24" s="11" t="s">
        <v>275</v>
      </c>
      <c r="E24" s="12">
        <v>20</v>
      </c>
      <c r="F24" s="12">
        <v>300</v>
      </c>
      <c r="G24" s="12">
        <v>10</v>
      </c>
      <c r="H24" s="12">
        <v>200</v>
      </c>
      <c r="I24" s="12"/>
      <c r="J24" s="12"/>
      <c r="K24" s="12"/>
      <c r="L24" s="12"/>
      <c r="M24" s="12"/>
      <c r="N24" s="12"/>
      <c r="O24" s="12"/>
      <c r="P24" s="13"/>
      <c r="Q24" s="12">
        <f t="shared" si="3"/>
        <v>0</v>
      </c>
      <c r="R24" s="12">
        <f t="shared" si="4"/>
        <v>0</v>
      </c>
      <c r="S24" s="57"/>
      <c r="T24" s="15">
        <v>0.06</v>
      </c>
      <c r="U24" s="15">
        <f t="shared" si="5"/>
        <v>0</v>
      </c>
    </row>
    <row r="25" spans="1:23" x14ac:dyDescent="0.2">
      <c r="A25" s="11" t="s">
        <v>50</v>
      </c>
      <c r="B25" s="11" t="s">
        <v>51</v>
      </c>
      <c r="C25" s="11" t="s">
        <v>50</v>
      </c>
      <c r="D25" s="11" t="s">
        <v>275</v>
      </c>
      <c r="E25" s="12">
        <v>20</v>
      </c>
      <c r="F25" s="12">
        <v>457</v>
      </c>
      <c r="G25" s="12">
        <v>10</v>
      </c>
      <c r="H25" s="12">
        <v>100</v>
      </c>
      <c r="I25" s="12"/>
      <c r="J25" s="12">
        <v>1000</v>
      </c>
      <c r="K25" s="12"/>
      <c r="L25" s="12">
        <v>500</v>
      </c>
      <c r="M25" s="12">
        <v>500</v>
      </c>
      <c r="N25" s="12">
        <v>500</v>
      </c>
      <c r="O25" s="12"/>
      <c r="P25" s="13"/>
      <c r="Q25" s="12">
        <f t="shared" si="3"/>
        <v>2500</v>
      </c>
      <c r="R25" s="12">
        <f t="shared" si="4"/>
        <v>25</v>
      </c>
      <c r="S25" s="57"/>
      <c r="T25" s="15">
        <v>0.04</v>
      </c>
      <c r="U25" s="15">
        <f t="shared" si="5"/>
        <v>1</v>
      </c>
    </row>
    <row r="26" spans="1:23" x14ac:dyDescent="0.2">
      <c r="A26" s="36" t="s">
        <v>171</v>
      </c>
      <c r="B26" s="36" t="s">
        <v>51</v>
      </c>
      <c r="C26" s="36">
        <v>90442400</v>
      </c>
      <c r="D26" s="36" t="s">
        <v>277</v>
      </c>
      <c r="E26" s="12" t="s">
        <v>46</v>
      </c>
      <c r="F26" s="12">
        <v>450</v>
      </c>
      <c r="G26" s="12">
        <v>10</v>
      </c>
      <c r="H26" s="12">
        <v>100</v>
      </c>
      <c r="I26" s="12"/>
      <c r="J26" s="12">
        <v>2000</v>
      </c>
      <c r="K26" s="12"/>
      <c r="L26" s="12">
        <v>1000</v>
      </c>
      <c r="M26" s="12">
        <v>1000</v>
      </c>
      <c r="N26" s="12">
        <v>1000</v>
      </c>
      <c r="O26" s="12"/>
      <c r="P26" s="13"/>
      <c r="Q26" s="12">
        <f t="shared" si="3"/>
        <v>5000</v>
      </c>
      <c r="R26" s="12">
        <f t="shared" si="4"/>
        <v>50</v>
      </c>
      <c r="S26" s="57"/>
      <c r="T26" s="15">
        <v>0.04</v>
      </c>
      <c r="U26" s="15">
        <f t="shared" si="5"/>
        <v>2</v>
      </c>
    </row>
    <row r="27" spans="1:23" x14ac:dyDescent="0.2">
      <c r="A27" s="11" t="s">
        <v>47</v>
      </c>
      <c r="B27" s="11" t="s">
        <v>48</v>
      </c>
      <c r="C27" s="11" t="s">
        <v>47</v>
      </c>
      <c r="D27" s="11" t="s">
        <v>275</v>
      </c>
      <c r="E27" s="12">
        <v>20</v>
      </c>
      <c r="F27" s="12">
        <v>610</v>
      </c>
      <c r="G27" s="12">
        <v>10</v>
      </c>
      <c r="H27" s="12">
        <v>100</v>
      </c>
      <c r="I27" s="12"/>
      <c r="J27" s="12">
        <v>2000</v>
      </c>
      <c r="K27" s="12"/>
      <c r="L27" s="12">
        <v>1000</v>
      </c>
      <c r="M27" s="12">
        <v>1000</v>
      </c>
      <c r="N27" s="12">
        <v>500</v>
      </c>
      <c r="O27" s="12"/>
      <c r="P27" s="13"/>
      <c r="Q27" s="12">
        <f t="shared" si="3"/>
        <v>4500</v>
      </c>
      <c r="R27" s="12">
        <f t="shared" si="4"/>
        <v>45</v>
      </c>
      <c r="S27" s="57"/>
      <c r="T27" s="15">
        <v>0.06</v>
      </c>
      <c r="U27" s="15">
        <f t="shared" si="5"/>
        <v>2.6999999999999997</v>
      </c>
    </row>
    <row r="28" spans="1:23" x14ac:dyDescent="0.2">
      <c r="A28" s="36" t="s">
        <v>49</v>
      </c>
      <c r="B28" s="36" t="s">
        <v>48</v>
      </c>
      <c r="C28" s="36">
        <v>90442600</v>
      </c>
      <c r="D28" s="36" t="s">
        <v>277</v>
      </c>
      <c r="E28" s="12" t="s">
        <v>46</v>
      </c>
      <c r="F28" s="12">
        <v>600</v>
      </c>
      <c r="G28" s="12">
        <v>10</v>
      </c>
      <c r="H28" s="12">
        <v>100</v>
      </c>
      <c r="I28" s="12"/>
      <c r="J28" s="12">
        <v>2300</v>
      </c>
      <c r="K28" s="12"/>
      <c r="L28" s="12">
        <v>2000</v>
      </c>
      <c r="M28" s="12">
        <v>2000</v>
      </c>
      <c r="N28" s="12">
        <v>1000</v>
      </c>
      <c r="O28" s="12"/>
      <c r="P28" s="13"/>
      <c r="Q28" s="12">
        <f t="shared" si="3"/>
        <v>7300</v>
      </c>
      <c r="R28" s="12">
        <f t="shared" si="4"/>
        <v>73</v>
      </c>
      <c r="S28" s="57"/>
      <c r="T28" s="15">
        <v>0.06</v>
      </c>
      <c r="U28" s="15">
        <f t="shared" si="5"/>
        <v>4.38</v>
      </c>
    </row>
    <row r="29" spans="1:23" x14ac:dyDescent="0.2">
      <c r="A29" s="11" t="s">
        <v>154</v>
      </c>
      <c r="B29" s="11" t="s">
        <v>43</v>
      </c>
      <c r="C29" s="11" t="s">
        <v>154</v>
      </c>
      <c r="D29" s="11" t="s">
        <v>275</v>
      </c>
      <c r="E29" s="12">
        <v>20</v>
      </c>
      <c r="F29" s="12">
        <v>760</v>
      </c>
      <c r="G29" s="12">
        <v>10</v>
      </c>
      <c r="H29" s="12">
        <v>100</v>
      </c>
      <c r="I29" s="12"/>
      <c r="J29" s="12"/>
      <c r="K29" s="12"/>
      <c r="L29" s="12"/>
      <c r="M29" s="12"/>
      <c r="N29" s="12"/>
      <c r="O29" s="12"/>
      <c r="P29" s="13"/>
      <c r="Q29" s="12">
        <f t="shared" si="3"/>
        <v>0</v>
      </c>
      <c r="R29" s="12">
        <f t="shared" si="4"/>
        <v>0</v>
      </c>
      <c r="S29" s="57"/>
      <c r="T29" s="15">
        <v>7.0000000000000007E-2</v>
      </c>
      <c r="U29" s="15">
        <f t="shared" si="5"/>
        <v>0</v>
      </c>
    </row>
    <row r="30" spans="1:23" x14ac:dyDescent="0.2">
      <c r="A30" s="36" t="s">
        <v>45</v>
      </c>
      <c r="B30" s="36" t="s">
        <v>43</v>
      </c>
      <c r="C30" s="36">
        <v>90442700</v>
      </c>
      <c r="D30" s="36" t="s">
        <v>277</v>
      </c>
      <c r="E30" s="12" t="s">
        <v>46</v>
      </c>
      <c r="F30" s="12">
        <v>750</v>
      </c>
      <c r="G30" s="12">
        <v>10</v>
      </c>
      <c r="H30" s="12">
        <v>100</v>
      </c>
      <c r="I30" s="12"/>
      <c r="J30" s="12"/>
      <c r="K30" s="12"/>
      <c r="L30" s="12"/>
      <c r="M30" s="12"/>
      <c r="N30" s="12"/>
      <c r="O30" s="12">
        <v>2000</v>
      </c>
      <c r="P30" s="13"/>
      <c r="Q30" s="12">
        <f t="shared" si="3"/>
        <v>2000</v>
      </c>
      <c r="R30" s="12">
        <f t="shared" si="4"/>
        <v>20</v>
      </c>
      <c r="S30" s="57"/>
      <c r="T30" s="15">
        <v>7.0000000000000007E-2</v>
      </c>
      <c r="U30" s="15">
        <f t="shared" si="5"/>
        <v>1.4000000000000001</v>
      </c>
    </row>
    <row r="31" spans="1:23" x14ac:dyDescent="0.2">
      <c r="A31" s="11" t="s">
        <v>38</v>
      </c>
      <c r="B31" s="11" t="s">
        <v>39</v>
      </c>
      <c r="C31" s="11" t="s">
        <v>38</v>
      </c>
      <c r="D31" s="11" t="s">
        <v>275</v>
      </c>
      <c r="E31" s="12">
        <v>20</v>
      </c>
      <c r="F31" s="12">
        <v>915</v>
      </c>
      <c r="G31" s="12">
        <v>10</v>
      </c>
      <c r="H31" s="12">
        <v>50</v>
      </c>
      <c r="I31" s="12"/>
      <c r="J31" s="12">
        <v>500</v>
      </c>
      <c r="K31" s="12"/>
      <c r="L31" s="12">
        <v>1000</v>
      </c>
      <c r="M31" s="12">
        <v>1000</v>
      </c>
      <c r="N31" s="12"/>
      <c r="O31" s="12"/>
      <c r="P31" s="13"/>
      <c r="Q31" s="12">
        <f t="shared" si="3"/>
        <v>2500</v>
      </c>
      <c r="R31" s="12">
        <f t="shared" si="4"/>
        <v>50</v>
      </c>
      <c r="S31" s="57"/>
      <c r="T31" s="15">
        <v>0.04</v>
      </c>
      <c r="U31" s="15">
        <f t="shared" si="5"/>
        <v>2</v>
      </c>
    </row>
    <row r="32" spans="1:23" x14ac:dyDescent="0.2">
      <c r="A32" s="36" t="s">
        <v>170</v>
      </c>
      <c r="B32" s="36" t="s">
        <v>39</v>
      </c>
      <c r="C32" s="36">
        <v>90442800</v>
      </c>
      <c r="D32" s="36" t="s">
        <v>277</v>
      </c>
      <c r="E32" s="12" t="s">
        <v>46</v>
      </c>
      <c r="F32" s="12">
        <v>900</v>
      </c>
      <c r="G32" s="12">
        <v>10</v>
      </c>
      <c r="H32" s="12">
        <v>50</v>
      </c>
      <c r="I32" s="12"/>
      <c r="J32" s="12">
        <v>3450</v>
      </c>
      <c r="K32" s="12"/>
      <c r="L32" s="12">
        <v>3000</v>
      </c>
      <c r="M32" s="12">
        <v>2000</v>
      </c>
      <c r="N32" s="12">
        <v>1000</v>
      </c>
      <c r="O32" s="12"/>
      <c r="P32" s="13"/>
      <c r="Q32" s="12">
        <f t="shared" si="3"/>
        <v>9450</v>
      </c>
      <c r="R32" s="12">
        <f t="shared" si="4"/>
        <v>189</v>
      </c>
      <c r="S32" s="57"/>
      <c r="T32" s="15">
        <v>0.04</v>
      </c>
      <c r="U32" s="15">
        <f t="shared" si="5"/>
        <v>7.5600000000000005</v>
      </c>
    </row>
    <row r="33" spans="1:23" x14ac:dyDescent="0.2">
      <c r="A33" s="11" t="s">
        <v>34</v>
      </c>
      <c r="B33" s="11" t="s">
        <v>35</v>
      </c>
      <c r="C33" s="11" t="s">
        <v>34</v>
      </c>
      <c r="D33" s="11" t="s">
        <v>275</v>
      </c>
      <c r="E33" s="12">
        <v>20</v>
      </c>
      <c r="F33" s="12">
        <v>1220</v>
      </c>
      <c r="G33" s="12">
        <v>10</v>
      </c>
      <c r="H33" s="12">
        <v>50</v>
      </c>
      <c r="I33" s="12"/>
      <c r="J33" s="12">
        <v>1150</v>
      </c>
      <c r="K33" s="12"/>
      <c r="L33" s="12">
        <v>2000</v>
      </c>
      <c r="M33" s="12">
        <v>1000</v>
      </c>
      <c r="N33" s="12"/>
      <c r="O33" s="12"/>
      <c r="P33" s="13"/>
      <c r="Q33" s="12">
        <f t="shared" si="3"/>
        <v>4150</v>
      </c>
      <c r="R33" s="12">
        <f t="shared" si="4"/>
        <v>83</v>
      </c>
      <c r="S33" s="57"/>
      <c r="T33" s="15">
        <v>0.06</v>
      </c>
      <c r="U33" s="15">
        <f t="shared" si="5"/>
        <v>4.9799999999999995</v>
      </c>
    </row>
    <row r="34" spans="1:23" x14ac:dyDescent="0.2">
      <c r="A34" s="11" t="s">
        <v>32</v>
      </c>
      <c r="B34" s="11" t="s">
        <v>33</v>
      </c>
      <c r="C34" s="11" t="s">
        <v>32</v>
      </c>
      <c r="D34" s="11" t="s">
        <v>275</v>
      </c>
      <c r="E34" s="12">
        <v>20</v>
      </c>
      <c r="F34" s="12">
        <v>1524</v>
      </c>
      <c r="G34" s="12">
        <v>10</v>
      </c>
      <c r="H34" s="12">
        <v>50</v>
      </c>
      <c r="I34" s="12"/>
      <c r="J34" s="12"/>
      <c r="K34" s="12"/>
      <c r="L34" s="12"/>
      <c r="M34" s="12"/>
      <c r="N34" s="12"/>
      <c r="O34" s="12"/>
      <c r="P34" s="13"/>
      <c r="Q34" s="12">
        <f t="shared" si="3"/>
        <v>0</v>
      </c>
      <c r="R34" s="12">
        <f t="shared" si="4"/>
        <v>0</v>
      </c>
      <c r="S34" s="57"/>
      <c r="T34" s="15">
        <v>7.0000000000000007E-2</v>
      </c>
      <c r="U34" s="15">
        <f t="shared" si="5"/>
        <v>0</v>
      </c>
    </row>
    <row r="35" spans="1:23" x14ac:dyDescent="0.2">
      <c r="A35" s="11" t="s">
        <v>214</v>
      </c>
      <c r="B35" s="11" t="s">
        <v>30</v>
      </c>
      <c r="C35" s="11" t="s">
        <v>214</v>
      </c>
      <c r="D35" s="11" t="s">
        <v>275</v>
      </c>
      <c r="E35" s="12">
        <v>20</v>
      </c>
      <c r="F35" s="12">
        <v>1800</v>
      </c>
      <c r="G35" s="12">
        <v>10</v>
      </c>
      <c r="H35" s="12">
        <v>50</v>
      </c>
      <c r="I35" s="12"/>
      <c r="J35" s="12"/>
      <c r="K35" s="12"/>
      <c r="L35" s="12"/>
      <c r="M35" s="12"/>
      <c r="N35" s="12"/>
      <c r="O35" s="12"/>
      <c r="P35" s="13"/>
      <c r="Q35" s="12">
        <f t="shared" si="3"/>
        <v>0</v>
      </c>
      <c r="R35" s="12">
        <f t="shared" si="4"/>
        <v>0</v>
      </c>
      <c r="S35" s="57"/>
      <c r="T35" s="15">
        <v>0.09</v>
      </c>
      <c r="U35" s="15">
        <f t="shared" si="5"/>
        <v>0</v>
      </c>
    </row>
    <row r="36" spans="1:23" x14ac:dyDescent="0.2">
      <c r="A36" s="11" t="s">
        <v>212</v>
      </c>
      <c r="B36" s="11" t="s">
        <v>213</v>
      </c>
      <c r="C36" s="11" t="s">
        <v>212</v>
      </c>
      <c r="D36" s="11" t="s">
        <v>275</v>
      </c>
      <c r="E36" s="12">
        <v>20</v>
      </c>
      <c r="F36" s="12">
        <v>2100</v>
      </c>
      <c r="G36" s="12">
        <v>10</v>
      </c>
      <c r="H36" s="12">
        <v>50</v>
      </c>
      <c r="I36" s="12"/>
      <c r="J36" s="12"/>
      <c r="K36" s="12"/>
      <c r="L36" s="12"/>
      <c r="M36" s="12"/>
      <c r="N36" s="12"/>
      <c r="O36" s="12"/>
      <c r="P36" s="13"/>
      <c r="Q36" s="12">
        <f t="shared" si="3"/>
        <v>0</v>
      </c>
      <c r="R36" s="12">
        <f t="shared" si="4"/>
        <v>0</v>
      </c>
      <c r="S36" s="57"/>
      <c r="T36" s="15">
        <v>7.0000000000000007E-2</v>
      </c>
      <c r="U36" s="15">
        <f t="shared" si="5"/>
        <v>0</v>
      </c>
    </row>
    <row r="37" spans="1:23" x14ac:dyDescent="0.2">
      <c r="A37" s="11" t="s">
        <v>242</v>
      </c>
      <c r="B37" s="11" t="s">
        <v>243</v>
      </c>
      <c r="C37" s="11" t="s">
        <v>242</v>
      </c>
      <c r="D37" s="11" t="s">
        <v>275</v>
      </c>
      <c r="E37" s="12">
        <v>20</v>
      </c>
      <c r="F37" s="12">
        <v>2400</v>
      </c>
      <c r="G37" s="12">
        <v>10</v>
      </c>
      <c r="H37" s="12">
        <v>50</v>
      </c>
      <c r="I37" s="12"/>
      <c r="J37" s="12"/>
      <c r="K37" s="12"/>
      <c r="L37" s="12"/>
      <c r="M37" s="12"/>
      <c r="N37" s="12"/>
      <c r="O37" s="12"/>
      <c r="P37" s="13"/>
      <c r="Q37" s="12">
        <f t="shared" si="3"/>
        <v>0</v>
      </c>
      <c r="R37" s="12">
        <f t="shared" si="4"/>
        <v>0</v>
      </c>
      <c r="S37" s="57"/>
      <c r="T37" s="15">
        <v>7.0000000000000007E-2</v>
      </c>
      <c r="U37" s="15">
        <f t="shared" si="5"/>
        <v>0</v>
      </c>
    </row>
    <row r="38" spans="1:23" ht="15" x14ac:dyDescent="0.2">
      <c r="A38" s="60" t="s">
        <v>52</v>
      </c>
      <c r="B38" s="60"/>
      <c r="C38" s="60"/>
      <c r="D38" s="60"/>
      <c r="E38" s="60"/>
      <c r="F38" s="24"/>
      <c r="G38" s="10"/>
      <c r="H38" s="10"/>
      <c r="I38" s="12"/>
      <c r="J38" s="12"/>
      <c r="K38" s="12"/>
      <c r="L38" s="12"/>
      <c r="M38" s="12"/>
      <c r="N38" s="12"/>
      <c r="O38" s="12"/>
      <c r="P38" s="25"/>
      <c r="Q38" s="12"/>
      <c r="R38" s="12"/>
      <c r="S38" s="57"/>
      <c r="T38" s="12"/>
      <c r="U38" s="15"/>
    </row>
    <row r="39" spans="1:23" x14ac:dyDescent="0.2">
      <c r="A39" s="11" t="s">
        <v>261</v>
      </c>
      <c r="B39" s="11" t="s">
        <v>262</v>
      </c>
      <c r="C39" s="11" t="s">
        <v>261</v>
      </c>
      <c r="D39" s="11" t="s">
        <v>275</v>
      </c>
      <c r="E39" s="12">
        <v>25</v>
      </c>
      <c r="F39" s="12">
        <v>200</v>
      </c>
      <c r="G39" s="12">
        <v>10</v>
      </c>
      <c r="H39" s="12">
        <v>150</v>
      </c>
      <c r="I39" s="12"/>
      <c r="J39" s="12">
        <v>300</v>
      </c>
      <c r="K39" s="12"/>
      <c r="L39" s="12">
        <v>300</v>
      </c>
      <c r="M39" s="12">
        <v>300</v>
      </c>
      <c r="N39" s="12">
        <v>300</v>
      </c>
      <c r="O39" s="12"/>
      <c r="P39" s="13"/>
      <c r="Q39" s="12">
        <f t="shared" ref="Q39:Q57" si="6">SUM(I39:P39)</f>
        <v>1200</v>
      </c>
      <c r="R39" s="12">
        <f t="shared" ref="R39:R57" si="7">$Q39/$H39</f>
        <v>8</v>
      </c>
      <c r="S39" s="57"/>
      <c r="T39" s="15">
        <v>0.06</v>
      </c>
      <c r="U39" s="15">
        <f t="shared" ref="U39:U57" si="8">$R39*$T39</f>
        <v>0.48</v>
      </c>
      <c r="V39" s="43">
        <f>SUM(U39:U57)</f>
        <v>38.869999999999997</v>
      </c>
      <c r="W39" s="3">
        <f>V39*100/$V$144</f>
        <v>34.870368709069695</v>
      </c>
    </row>
    <row r="40" spans="1:23" x14ac:dyDescent="0.2">
      <c r="A40" s="36" t="s">
        <v>198</v>
      </c>
      <c r="B40" s="36" t="s">
        <v>199</v>
      </c>
      <c r="C40" s="36">
        <v>90448000</v>
      </c>
      <c r="D40" s="36" t="s">
        <v>277</v>
      </c>
      <c r="E40" s="12" t="s">
        <v>63</v>
      </c>
      <c r="F40" s="12">
        <v>270</v>
      </c>
      <c r="G40" s="12">
        <v>10</v>
      </c>
      <c r="H40" s="12">
        <v>100</v>
      </c>
      <c r="I40" s="12"/>
      <c r="J40" s="12"/>
      <c r="K40" s="12">
        <v>1000</v>
      </c>
      <c r="L40" s="12"/>
      <c r="M40" s="12"/>
      <c r="N40" s="12"/>
      <c r="O40" s="12">
        <v>1000</v>
      </c>
      <c r="P40" s="13"/>
      <c r="Q40" s="12">
        <f t="shared" si="6"/>
        <v>2000</v>
      </c>
      <c r="R40" s="12">
        <f t="shared" si="7"/>
        <v>20</v>
      </c>
      <c r="S40" s="57"/>
      <c r="T40" s="15">
        <v>0.06</v>
      </c>
      <c r="U40" s="15">
        <f t="shared" si="8"/>
        <v>1.2</v>
      </c>
    </row>
    <row r="41" spans="1:23" x14ac:dyDescent="0.2">
      <c r="A41" s="36" t="s">
        <v>392</v>
      </c>
      <c r="B41" s="36" t="s">
        <v>391</v>
      </c>
      <c r="C41" s="31" t="s">
        <v>393</v>
      </c>
      <c r="D41" s="36" t="s">
        <v>277</v>
      </c>
      <c r="E41" s="12" t="s">
        <v>63</v>
      </c>
      <c r="F41" s="12">
        <v>300</v>
      </c>
      <c r="G41" s="12">
        <v>10</v>
      </c>
      <c r="H41" s="12">
        <v>100</v>
      </c>
      <c r="I41" s="12"/>
      <c r="J41" s="12"/>
      <c r="K41" s="12"/>
      <c r="L41" s="12"/>
      <c r="M41" s="12"/>
      <c r="N41" s="12"/>
      <c r="O41" s="12"/>
      <c r="P41" s="13"/>
      <c r="Q41" s="12">
        <f t="shared" si="6"/>
        <v>0</v>
      </c>
      <c r="R41" s="12">
        <f t="shared" si="7"/>
        <v>0</v>
      </c>
      <c r="S41" s="57"/>
      <c r="T41" s="15">
        <v>0.06</v>
      </c>
      <c r="U41" s="15">
        <f t="shared" si="8"/>
        <v>0</v>
      </c>
    </row>
    <row r="42" spans="1:23" x14ac:dyDescent="0.2">
      <c r="A42" s="27" t="s">
        <v>67</v>
      </c>
      <c r="B42" s="27" t="s">
        <v>68</v>
      </c>
      <c r="C42" s="27" t="s">
        <v>69</v>
      </c>
      <c r="D42" s="11" t="s">
        <v>275</v>
      </c>
      <c r="E42" s="12">
        <v>25</v>
      </c>
      <c r="F42" s="12">
        <v>375</v>
      </c>
      <c r="G42" s="12">
        <v>10</v>
      </c>
      <c r="H42" s="12">
        <v>100</v>
      </c>
      <c r="I42" s="12"/>
      <c r="J42" s="12"/>
      <c r="K42" s="12"/>
      <c r="L42" s="12">
        <v>500</v>
      </c>
      <c r="M42" s="12">
        <v>500</v>
      </c>
      <c r="N42" s="12">
        <v>500</v>
      </c>
      <c r="O42" s="12">
        <v>500</v>
      </c>
      <c r="P42" s="13"/>
      <c r="Q42" s="12">
        <f t="shared" si="6"/>
        <v>2000</v>
      </c>
      <c r="R42" s="12">
        <f t="shared" si="7"/>
        <v>20</v>
      </c>
      <c r="S42" s="57"/>
      <c r="T42" s="15">
        <v>0.06</v>
      </c>
      <c r="U42" s="15">
        <f t="shared" si="8"/>
        <v>1.2</v>
      </c>
    </row>
    <row r="43" spans="1:23" x14ac:dyDescent="0.2">
      <c r="A43" s="11" t="s">
        <v>64</v>
      </c>
      <c r="B43" s="11" t="s">
        <v>65</v>
      </c>
      <c r="C43" s="11" t="s">
        <v>64</v>
      </c>
      <c r="D43" s="11" t="s">
        <v>275</v>
      </c>
      <c r="E43" s="12">
        <v>25</v>
      </c>
      <c r="F43" s="12">
        <v>457</v>
      </c>
      <c r="G43" s="12">
        <v>10</v>
      </c>
      <c r="H43" s="12">
        <v>100</v>
      </c>
      <c r="I43" s="12"/>
      <c r="J43" s="12">
        <v>900</v>
      </c>
      <c r="K43" s="12"/>
      <c r="L43" s="12">
        <v>1000</v>
      </c>
      <c r="M43" s="12">
        <v>1000</v>
      </c>
      <c r="N43" s="12">
        <v>1000</v>
      </c>
      <c r="O43" s="12"/>
      <c r="P43" s="13"/>
      <c r="Q43" s="12">
        <f t="shared" si="6"/>
        <v>3900</v>
      </c>
      <c r="R43" s="12">
        <f t="shared" si="7"/>
        <v>39</v>
      </c>
      <c r="S43" s="57"/>
      <c r="T43" s="15">
        <v>0.06</v>
      </c>
      <c r="U43" s="15">
        <f t="shared" si="8"/>
        <v>2.34</v>
      </c>
    </row>
    <row r="44" spans="1:23" x14ac:dyDescent="0.2">
      <c r="A44" s="36" t="s">
        <v>66</v>
      </c>
      <c r="B44" s="36" t="s">
        <v>65</v>
      </c>
      <c r="C44" s="36">
        <v>90443400</v>
      </c>
      <c r="D44" s="36" t="s">
        <v>277</v>
      </c>
      <c r="E44" s="12" t="s">
        <v>63</v>
      </c>
      <c r="F44" s="12">
        <v>450</v>
      </c>
      <c r="G44" s="12">
        <v>10</v>
      </c>
      <c r="H44" s="12">
        <v>100</v>
      </c>
      <c r="I44" s="12"/>
      <c r="J44" s="12">
        <v>2900</v>
      </c>
      <c r="K44" s="12"/>
      <c r="L44" s="12">
        <v>2000</v>
      </c>
      <c r="M44" s="12">
        <v>1000</v>
      </c>
      <c r="N44" s="12">
        <v>1000</v>
      </c>
      <c r="O44" s="12"/>
      <c r="P44" s="13"/>
      <c r="Q44" s="12">
        <f t="shared" si="6"/>
        <v>6900</v>
      </c>
      <c r="R44" s="12">
        <f t="shared" si="7"/>
        <v>69</v>
      </c>
      <c r="S44" s="57"/>
      <c r="T44" s="15">
        <v>0.06</v>
      </c>
      <c r="U44" s="15">
        <f t="shared" si="8"/>
        <v>4.1399999999999997</v>
      </c>
    </row>
    <row r="45" spans="1:23" x14ac:dyDescent="0.2">
      <c r="A45" s="11" t="s">
        <v>60</v>
      </c>
      <c r="B45" s="11" t="s">
        <v>61</v>
      </c>
      <c r="C45" s="11" t="s">
        <v>60</v>
      </c>
      <c r="D45" s="11" t="s">
        <v>275</v>
      </c>
      <c r="E45" s="12">
        <v>25</v>
      </c>
      <c r="F45" s="12">
        <v>610</v>
      </c>
      <c r="G45" s="12">
        <v>10</v>
      </c>
      <c r="H45" s="12">
        <v>50</v>
      </c>
      <c r="I45" s="12"/>
      <c r="J45" s="12">
        <v>500</v>
      </c>
      <c r="K45" s="12"/>
      <c r="L45" s="12"/>
      <c r="M45" s="12">
        <v>500</v>
      </c>
      <c r="N45" s="12">
        <v>500</v>
      </c>
      <c r="O45" s="12"/>
      <c r="P45" s="13"/>
      <c r="Q45" s="12">
        <f t="shared" si="6"/>
        <v>1500</v>
      </c>
      <c r="R45" s="12">
        <f t="shared" si="7"/>
        <v>30</v>
      </c>
      <c r="S45" s="57"/>
      <c r="T45" s="15">
        <v>0.04</v>
      </c>
      <c r="U45" s="15">
        <f t="shared" si="8"/>
        <v>1.2</v>
      </c>
    </row>
    <row r="46" spans="1:23" x14ac:dyDescent="0.2">
      <c r="A46" s="36" t="s">
        <v>62</v>
      </c>
      <c r="B46" s="36" t="s">
        <v>61</v>
      </c>
      <c r="C46" s="36">
        <v>90443600</v>
      </c>
      <c r="D46" s="36" t="s">
        <v>277</v>
      </c>
      <c r="E46" s="12" t="s">
        <v>63</v>
      </c>
      <c r="F46" s="12">
        <v>600</v>
      </c>
      <c r="G46" s="12">
        <v>10</v>
      </c>
      <c r="H46" s="12">
        <v>50</v>
      </c>
      <c r="I46" s="12"/>
      <c r="J46" s="12">
        <v>1550</v>
      </c>
      <c r="K46" s="12"/>
      <c r="L46" s="12">
        <v>2000</v>
      </c>
      <c r="M46" s="12">
        <v>1000</v>
      </c>
      <c r="N46" s="12">
        <v>500</v>
      </c>
      <c r="O46" s="12"/>
      <c r="P46" s="13"/>
      <c r="Q46" s="12">
        <f t="shared" si="6"/>
        <v>5050</v>
      </c>
      <c r="R46" s="12">
        <f t="shared" si="7"/>
        <v>101</v>
      </c>
      <c r="S46" s="57"/>
      <c r="T46" s="15">
        <v>0.04</v>
      </c>
      <c r="U46" s="15">
        <f t="shared" si="8"/>
        <v>4.04</v>
      </c>
    </row>
    <row r="47" spans="1:23" x14ac:dyDescent="0.2">
      <c r="A47" s="11" t="s">
        <v>195</v>
      </c>
      <c r="B47" s="11" t="s">
        <v>178</v>
      </c>
      <c r="C47" s="11" t="s">
        <v>195</v>
      </c>
      <c r="D47" s="11" t="s">
        <v>275</v>
      </c>
      <c r="E47" s="12">
        <v>25</v>
      </c>
      <c r="F47" s="12">
        <v>750</v>
      </c>
      <c r="G47" s="12">
        <v>10</v>
      </c>
      <c r="H47" s="12">
        <v>50</v>
      </c>
      <c r="I47" s="12"/>
      <c r="J47" s="12">
        <v>250</v>
      </c>
      <c r="K47" s="12"/>
      <c r="L47" s="12"/>
      <c r="M47" s="12">
        <v>500</v>
      </c>
      <c r="N47" s="12"/>
      <c r="O47" s="12"/>
      <c r="P47" s="13"/>
      <c r="Q47" s="12">
        <f t="shared" si="6"/>
        <v>750</v>
      </c>
      <c r="R47" s="12">
        <f t="shared" si="7"/>
        <v>15</v>
      </c>
      <c r="S47" s="57"/>
      <c r="T47" s="15">
        <v>0.05</v>
      </c>
      <c r="U47" s="15">
        <f t="shared" si="8"/>
        <v>0.75</v>
      </c>
    </row>
    <row r="48" spans="1:23" x14ac:dyDescent="0.2">
      <c r="A48" s="36" t="s">
        <v>177</v>
      </c>
      <c r="B48" s="36" t="s">
        <v>178</v>
      </c>
      <c r="C48" s="36">
        <v>90443700</v>
      </c>
      <c r="D48" s="36" t="s">
        <v>277</v>
      </c>
      <c r="E48" s="12" t="s">
        <v>63</v>
      </c>
      <c r="F48" s="12">
        <v>750</v>
      </c>
      <c r="G48" s="12">
        <v>10</v>
      </c>
      <c r="H48" s="12">
        <v>50</v>
      </c>
      <c r="I48" s="12"/>
      <c r="J48" s="12">
        <v>1900</v>
      </c>
      <c r="K48" s="12"/>
      <c r="L48" s="12">
        <v>1000</v>
      </c>
      <c r="M48" s="12">
        <v>1000</v>
      </c>
      <c r="N48" s="12">
        <v>1000</v>
      </c>
      <c r="O48" s="12"/>
      <c r="P48" s="13"/>
      <c r="Q48" s="12">
        <f t="shared" si="6"/>
        <v>4900</v>
      </c>
      <c r="R48" s="12">
        <f t="shared" si="7"/>
        <v>98</v>
      </c>
      <c r="S48" s="57"/>
      <c r="T48" s="15">
        <v>0.05</v>
      </c>
      <c r="U48" s="15">
        <f t="shared" si="8"/>
        <v>4.9000000000000004</v>
      </c>
    </row>
    <row r="49" spans="1:23" x14ac:dyDescent="0.2">
      <c r="A49" s="11" t="s">
        <v>155</v>
      </c>
      <c r="B49" s="11" t="s">
        <v>58</v>
      </c>
      <c r="C49" s="11" t="s">
        <v>155</v>
      </c>
      <c r="D49" s="11" t="s">
        <v>275</v>
      </c>
      <c r="E49" s="12">
        <v>25</v>
      </c>
      <c r="F49" s="12">
        <v>915</v>
      </c>
      <c r="G49" s="12">
        <v>10</v>
      </c>
      <c r="H49" s="12">
        <v>50</v>
      </c>
      <c r="I49" s="12"/>
      <c r="J49" s="12"/>
      <c r="K49" s="12"/>
      <c r="L49" s="12">
        <v>500</v>
      </c>
      <c r="M49" s="12">
        <v>500</v>
      </c>
      <c r="N49" s="12">
        <v>500</v>
      </c>
      <c r="O49" s="12"/>
      <c r="P49" s="13"/>
      <c r="Q49" s="12">
        <f t="shared" si="6"/>
        <v>1500</v>
      </c>
      <c r="R49" s="12">
        <f t="shared" si="7"/>
        <v>30</v>
      </c>
      <c r="S49" s="57"/>
      <c r="T49" s="15">
        <v>0.06</v>
      </c>
      <c r="U49" s="15">
        <f t="shared" si="8"/>
        <v>1.7999999999999998</v>
      </c>
    </row>
    <row r="50" spans="1:23" x14ac:dyDescent="0.2">
      <c r="A50" s="36" t="s">
        <v>176</v>
      </c>
      <c r="B50" s="36" t="s">
        <v>58</v>
      </c>
      <c r="C50" s="36">
        <v>90443800</v>
      </c>
      <c r="D50" s="36" t="s">
        <v>277</v>
      </c>
      <c r="E50" s="12" t="s">
        <v>63</v>
      </c>
      <c r="F50" s="12">
        <v>900</v>
      </c>
      <c r="G50" s="12">
        <v>10</v>
      </c>
      <c r="H50" s="12">
        <v>50</v>
      </c>
      <c r="I50" s="12"/>
      <c r="J50" s="12"/>
      <c r="K50" s="12"/>
      <c r="L50" s="12">
        <v>3000</v>
      </c>
      <c r="M50" s="12">
        <v>2000</v>
      </c>
      <c r="N50" s="12">
        <v>2000</v>
      </c>
      <c r="O50" s="12">
        <v>2000</v>
      </c>
      <c r="P50" s="13"/>
      <c r="Q50" s="12">
        <f t="shared" si="6"/>
        <v>9000</v>
      </c>
      <c r="R50" s="12">
        <f t="shared" si="7"/>
        <v>180</v>
      </c>
      <c r="S50" s="57"/>
      <c r="T50" s="15">
        <v>0.06</v>
      </c>
      <c r="U50" s="15">
        <f t="shared" si="8"/>
        <v>10.799999999999999</v>
      </c>
    </row>
    <row r="51" spans="1:23" x14ac:dyDescent="0.2">
      <c r="A51" s="11" t="s">
        <v>53</v>
      </c>
      <c r="B51" s="11" t="s">
        <v>54</v>
      </c>
      <c r="C51" s="11" t="s">
        <v>53</v>
      </c>
      <c r="D51" s="11" t="s">
        <v>275</v>
      </c>
      <c r="E51" s="12">
        <v>25</v>
      </c>
      <c r="F51" s="12">
        <v>1220</v>
      </c>
      <c r="G51" s="12">
        <v>10</v>
      </c>
      <c r="H51" s="12">
        <v>50</v>
      </c>
      <c r="I51" s="12"/>
      <c r="J51" s="12">
        <v>300</v>
      </c>
      <c r="K51" s="12"/>
      <c r="L51" s="12">
        <v>500</v>
      </c>
      <c r="M51" s="12"/>
      <c r="N51" s="12">
        <v>300</v>
      </c>
      <c r="O51" s="12"/>
      <c r="P51" s="13"/>
      <c r="Q51" s="12">
        <f t="shared" si="6"/>
        <v>1100</v>
      </c>
      <c r="R51" s="12">
        <f t="shared" si="7"/>
        <v>22</v>
      </c>
      <c r="S51" s="57"/>
      <c r="T51" s="15">
        <v>0.08</v>
      </c>
      <c r="U51" s="15">
        <f t="shared" si="8"/>
        <v>1.76</v>
      </c>
    </row>
    <row r="52" spans="1:23" x14ac:dyDescent="0.2">
      <c r="A52" s="26" t="s">
        <v>194</v>
      </c>
      <c r="B52" s="26" t="s">
        <v>54</v>
      </c>
      <c r="C52" s="26">
        <v>90444000</v>
      </c>
      <c r="D52" s="36" t="s">
        <v>277</v>
      </c>
      <c r="E52" s="12" t="s">
        <v>63</v>
      </c>
      <c r="F52" s="12">
        <v>1200</v>
      </c>
      <c r="G52" s="12">
        <v>10</v>
      </c>
      <c r="H52" s="12">
        <v>50</v>
      </c>
      <c r="I52" s="12"/>
      <c r="J52" s="12">
        <v>1000</v>
      </c>
      <c r="K52" s="12"/>
      <c r="L52" s="12">
        <v>1000</v>
      </c>
      <c r="M52" s="12"/>
      <c r="N52" s="12">
        <v>300</v>
      </c>
      <c r="O52" s="12"/>
      <c r="P52" s="13"/>
      <c r="Q52" s="12">
        <f t="shared" si="6"/>
        <v>2300</v>
      </c>
      <c r="R52" s="12">
        <f t="shared" si="7"/>
        <v>46</v>
      </c>
      <c r="S52" s="57"/>
      <c r="T52" s="15">
        <v>0.08</v>
      </c>
      <c r="U52" s="15">
        <f t="shared" si="8"/>
        <v>3.68</v>
      </c>
    </row>
    <row r="53" spans="1:23" x14ac:dyDescent="0.2">
      <c r="A53" s="11" t="s">
        <v>230</v>
      </c>
      <c r="B53" s="11" t="s">
        <v>231</v>
      </c>
      <c r="C53" s="11" t="s">
        <v>230</v>
      </c>
      <c r="D53" s="11" t="s">
        <v>275</v>
      </c>
      <c r="E53" s="12">
        <v>25</v>
      </c>
      <c r="F53" s="12">
        <v>1500</v>
      </c>
      <c r="G53" s="12">
        <v>10</v>
      </c>
      <c r="H53" s="12">
        <v>50</v>
      </c>
      <c r="I53" s="12"/>
      <c r="J53" s="12">
        <v>100</v>
      </c>
      <c r="K53" s="12"/>
      <c r="L53" s="12"/>
      <c r="M53" s="12"/>
      <c r="N53" s="12"/>
      <c r="O53" s="12"/>
      <c r="P53" s="13"/>
      <c r="Q53" s="12">
        <f t="shared" si="6"/>
        <v>100</v>
      </c>
      <c r="R53" s="12">
        <f t="shared" si="7"/>
        <v>2</v>
      </c>
      <c r="S53" s="57"/>
      <c r="T53" s="15">
        <v>0.11</v>
      </c>
      <c r="U53" s="15">
        <f t="shared" si="8"/>
        <v>0.22</v>
      </c>
    </row>
    <row r="54" spans="1:23" x14ac:dyDescent="0.2">
      <c r="A54" s="11" t="s">
        <v>254</v>
      </c>
      <c r="B54" s="11" t="s">
        <v>255</v>
      </c>
      <c r="C54" s="11" t="s">
        <v>254</v>
      </c>
      <c r="D54" s="11" t="s">
        <v>275</v>
      </c>
      <c r="E54" s="12">
        <v>25</v>
      </c>
      <c r="F54" s="12">
        <v>1650</v>
      </c>
      <c r="G54" s="12">
        <v>10</v>
      </c>
      <c r="H54" s="12">
        <v>50</v>
      </c>
      <c r="I54" s="12"/>
      <c r="J54" s="12"/>
      <c r="K54" s="12"/>
      <c r="L54" s="12"/>
      <c r="M54" s="12"/>
      <c r="N54" s="12"/>
      <c r="O54" s="12"/>
      <c r="P54" s="13"/>
      <c r="Q54" s="12">
        <f t="shared" si="6"/>
        <v>0</v>
      </c>
      <c r="R54" s="12">
        <f t="shared" si="7"/>
        <v>0</v>
      </c>
      <c r="S54" s="57"/>
      <c r="T54" s="15">
        <v>0.12</v>
      </c>
      <c r="U54" s="15">
        <f t="shared" si="8"/>
        <v>0</v>
      </c>
    </row>
    <row r="55" spans="1:23" x14ac:dyDescent="0.2">
      <c r="A55" s="11" t="s">
        <v>193</v>
      </c>
      <c r="B55" s="11" t="s">
        <v>175</v>
      </c>
      <c r="C55" s="11" t="s">
        <v>193</v>
      </c>
      <c r="D55" s="11" t="s">
        <v>275</v>
      </c>
      <c r="E55" s="12">
        <v>25</v>
      </c>
      <c r="F55" s="12">
        <v>1800</v>
      </c>
      <c r="G55" s="12">
        <v>10</v>
      </c>
      <c r="H55" s="12">
        <v>50</v>
      </c>
      <c r="I55" s="12"/>
      <c r="J55" s="12"/>
      <c r="K55" s="12"/>
      <c r="L55" s="12"/>
      <c r="M55" s="12"/>
      <c r="N55" s="12"/>
      <c r="O55" s="12"/>
      <c r="P55" s="13"/>
      <c r="Q55" s="12">
        <f t="shared" si="6"/>
        <v>0</v>
      </c>
      <c r="R55" s="12">
        <f t="shared" si="7"/>
        <v>0</v>
      </c>
      <c r="S55" s="57"/>
      <c r="T55" s="15">
        <v>0.12</v>
      </c>
      <c r="U55" s="15">
        <f t="shared" si="8"/>
        <v>0</v>
      </c>
    </row>
    <row r="56" spans="1:23" x14ac:dyDescent="0.2">
      <c r="A56" s="36" t="s">
        <v>174</v>
      </c>
      <c r="B56" s="36" t="s">
        <v>175</v>
      </c>
      <c r="C56" s="36">
        <v>90443900</v>
      </c>
      <c r="D56" s="36" t="s">
        <v>277</v>
      </c>
      <c r="E56" s="12" t="s">
        <v>63</v>
      </c>
      <c r="F56" s="12">
        <v>1800</v>
      </c>
      <c r="G56" s="12">
        <v>10</v>
      </c>
      <c r="H56" s="12">
        <v>50</v>
      </c>
      <c r="I56" s="12"/>
      <c r="J56" s="12"/>
      <c r="K56" s="12"/>
      <c r="L56" s="12"/>
      <c r="M56" s="12"/>
      <c r="N56" s="12"/>
      <c r="O56" s="12"/>
      <c r="P56" s="13"/>
      <c r="Q56" s="12">
        <f t="shared" si="6"/>
        <v>0</v>
      </c>
      <c r="R56" s="12">
        <f t="shared" si="7"/>
        <v>0</v>
      </c>
      <c r="S56" s="57"/>
      <c r="T56" s="15">
        <v>0.12</v>
      </c>
      <c r="U56" s="15">
        <f>$R56*$T56</f>
        <v>0</v>
      </c>
    </row>
    <row r="57" spans="1:23" x14ac:dyDescent="0.2">
      <c r="A57" s="36" t="s">
        <v>293</v>
      </c>
      <c r="B57" s="36" t="s">
        <v>294</v>
      </c>
      <c r="C57" s="36">
        <v>90443000</v>
      </c>
      <c r="D57" s="36" t="s">
        <v>277</v>
      </c>
      <c r="E57" s="12" t="s">
        <v>63</v>
      </c>
      <c r="F57" s="12">
        <v>2100</v>
      </c>
      <c r="G57" s="12">
        <v>10</v>
      </c>
      <c r="H57" s="12">
        <v>50</v>
      </c>
      <c r="I57" s="12"/>
      <c r="J57" s="12">
        <v>200</v>
      </c>
      <c r="K57" s="12"/>
      <c r="L57" s="12"/>
      <c r="M57" s="12"/>
      <c r="N57" s="12"/>
      <c r="O57" s="12"/>
      <c r="P57" s="13"/>
      <c r="Q57" s="12">
        <f t="shared" si="6"/>
        <v>200</v>
      </c>
      <c r="R57" s="12">
        <f t="shared" si="7"/>
        <v>4</v>
      </c>
      <c r="S57" s="57"/>
      <c r="T57" s="15">
        <v>0.09</v>
      </c>
      <c r="U57" s="15">
        <f t="shared" si="8"/>
        <v>0.36</v>
      </c>
    </row>
    <row r="58" spans="1:23" x14ac:dyDescent="0.2">
      <c r="A58" s="8" t="s">
        <v>70</v>
      </c>
      <c r="B58" s="8"/>
      <c r="C58" s="8"/>
      <c r="D58" s="8"/>
      <c r="E58" s="8"/>
      <c r="F58" s="36"/>
      <c r="G58" s="20"/>
      <c r="H58" s="20"/>
      <c r="I58" s="12"/>
      <c r="J58" s="12"/>
      <c r="K58" s="12"/>
      <c r="L58" s="12"/>
      <c r="M58" s="12"/>
      <c r="N58" s="12"/>
      <c r="O58" s="12"/>
      <c r="P58" s="20"/>
      <c r="Q58" s="12"/>
      <c r="R58" s="12"/>
      <c r="S58" s="57"/>
      <c r="T58" s="12"/>
      <c r="U58" s="15"/>
    </row>
    <row r="59" spans="1:23" x14ac:dyDescent="0.2">
      <c r="A59" s="11" t="s">
        <v>295</v>
      </c>
      <c r="B59" s="11" t="s">
        <v>296</v>
      </c>
      <c r="C59" s="11" t="s">
        <v>295</v>
      </c>
      <c r="D59" s="11" t="s">
        <v>275</v>
      </c>
      <c r="E59" s="12">
        <v>32</v>
      </c>
      <c r="F59" s="12">
        <v>100</v>
      </c>
      <c r="G59" s="12">
        <v>10</v>
      </c>
      <c r="H59" s="12">
        <v>300</v>
      </c>
      <c r="I59" s="12"/>
      <c r="J59" s="12"/>
      <c r="K59" s="12"/>
      <c r="L59" s="12"/>
      <c r="M59" s="12">
        <v>300</v>
      </c>
      <c r="N59" s="12"/>
      <c r="O59" s="12"/>
      <c r="P59" s="13"/>
      <c r="Q59" s="12">
        <f t="shared" ref="Q59:Q73" si="9">SUM(I59:P59)</f>
        <v>300</v>
      </c>
      <c r="R59" s="12">
        <f t="shared" ref="R59:R73" si="10">$Q59/$H59</f>
        <v>1</v>
      </c>
      <c r="S59" s="57"/>
      <c r="T59" s="15">
        <v>0.09</v>
      </c>
      <c r="U59" s="15">
        <f t="shared" ref="U59:U73" si="11">$R59*$T59</f>
        <v>0.09</v>
      </c>
      <c r="V59" s="43">
        <f>SUM(U59:U73)</f>
        <v>9.15</v>
      </c>
      <c r="W59" s="3">
        <f>V59*100/$V$144</f>
        <v>8.208486588319726</v>
      </c>
    </row>
    <row r="60" spans="1:23" x14ac:dyDescent="0.2">
      <c r="A60" s="11" t="s">
        <v>71</v>
      </c>
      <c r="B60" s="11" t="s">
        <v>72</v>
      </c>
      <c r="C60" s="11" t="s">
        <v>71</v>
      </c>
      <c r="D60" s="11" t="s">
        <v>275</v>
      </c>
      <c r="E60" s="12">
        <v>32</v>
      </c>
      <c r="F60" s="12">
        <v>150</v>
      </c>
      <c r="G60" s="12">
        <v>10</v>
      </c>
      <c r="H60" s="12">
        <v>300</v>
      </c>
      <c r="I60" s="12"/>
      <c r="J60" s="12"/>
      <c r="K60" s="12"/>
      <c r="L60" s="12"/>
      <c r="M60" s="12"/>
      <c r="N60" s="12"/>
      <c r="O60" s="12"/>
      <c r="P60" s="13"/>
      <c r="Q60" s="12">
        <f t="shared" si="9"/>
        <v>0</v>
      </c>
      <c r="R60" s="12">
        <f t="shared" si="10"/>
        <v>0</v>
      </c>
      <c r="S60" s="57"/>
      <c r="T60" s="15">
        <v>0.09</v>
      </c>
      <c r="U60" s="15">
        <f t="shared" si="11"/>
        <v>0</v>
      </c>
    </row>
    <row r="61" spans="1:23" x14ac:dyDescent="0.2">
      <c r="A61" s="36" t="s">
        <v>256</v>
      </c>
      <c r="B61" s="36" t="s">
        <v>72</v>
      </c>
      <c r="C61" s="36">
        <v>90446200</v>
      </c>
      <c r="D61" s="36" t="s">
        <v>277</v>
      </c>
      <c r="E61" s="12">
        <v>32</v>
      </c>
      <c r="F61" s="12">
        <v>150</v>
      </c>
      <c r="G61" s="12">
        <v>10</v>
      </c>
      <c r="H61" s="12">
        <v>300</v>
      </c>
      <c r="I61" s="12"/>
      <c r="J61" s="12">
        <v>300</v>
      </c>
      <c r="K61" s="12"/>
      <c r="L61" s="12">
        <v>300</v>
      </c>
      <c r="M61" s="12">
        <v>300</v>
      </c>
      <c r="N61" s="12">
        <v>300</v>
      </c>
      <c r="O61" s="12"/>
      <c r="P61" s="13"/>
      <c r="Q61" s="12">
        <f t="shared" si="9"/>
        <v>1200</v>
      </c>
      <c r="R61" s="12">
        <f t="shared" si="10"/>
        <v>4</v>
      </c>
      <c r="S61" s="57"/>
      <c r="T61" s="15">
        <v>0.09</v>
      </c>
      <c r="U61" s="15">
        <f t="shared" si="11"/>
        <v>0.36</v>
      </c>
    </row>
    <row r="62" spans="1:23" x14ac:dyDescent="0.2">
      <c r="A62" s="11" t="s">
        <v>200</v>
      </c>
      <c r="B62" s="11" t="s">
        <v>201</v>
      </c>
      <c r="C62" s="11" t="s">
        <v>200</v>
      </c>
      <c r="D62" s="11" t="s">
        <v>275</v>
      </c>
      <c r="E62" s="12">
        <v>32</v>
      </c>
      <c r="F62" s="12">
        <v>200</v>
      </c>
      <c r="G62" s="12">
        <v>10</v>
      </c>
      <c r="H62" s="12">
        <v>300</v>
      </c>
      <c r="I62" s="12"/>
      <c r="J62" s="12"/>
      <c r="K62" s="12"/>
      <c r="L62" s="12"/>
      <c r="M62" s="12"/>
      <c r="N62" s="12"/>
      <c r="O62" s="12"/>
      <c r="P62" s="13"/>
      <c r="Q62" s="12">
        <f t="shared" si="9"/>
        <v>0</v>
      </c>
      <c r="R62" s="12">
        <f t="shared" si="10"/>
        <v>0</v>
      </c>
      <c r="S62" s="57"/>
      <c r="T62" s="15">
        <v>0.09</v>
      </c>
      <c r="U62" s="15">
        <f t="shared" si="11"/>
        <v>0</v>
      </c>
    </row>
    <row r="63" spans="1:23" x14ac:dyDescent="0.2">
      <c r="A63" s="11" t="s">
        <v>73</v>
      </c>
      <c r="B63" s="11" t="s">
        <v>74</v>
      </c>
      <c r="C63" s="11" t="s">
        <v>73</v>
      </c>
      <c r="D63" s="11" t="s">
        <v>275</v>
      </c>
      <c r="E63" s="12">
        <v>32</v>
      </c>
      <c r="F63" s="12">
        <v>300</v>
      </c>
      <c r="G63" s="12">
        <v>10</v>
      </c>
      <c r="H63" s="12">
        <v>150</v>
      </c>
      <c r="I63" s="12"/>
      <c r="J63" s="12"/>
      <c r="K63" s="12"/>
      <c r="L63" s="12"/>
      <c r="M63" s="12">
        <v>150</v>
      </c>
      <c r="N63" s="12">
        <v>300</v>
      </c>
      <c r="O63" s="12">
        <v>150</v>
      </c>
      <c r="P63" s="13"/>
      <c r="Q63" s="12">
        <f t="shared" si="9"/>
        <v>600</v>
      </c>
      <c r="R63" s="12">
        <f t="shared" si="10"/>
        <v>4</v>
      </c>
      <c r="S63" s="57"/>
      <c r="T63" s="15">
        <v>0.09</v>
      </c>
      <c r="U63" s="15">
        <f t="shared" si="11"/>
        <v>0.36</v>
      </c>
    </row>
    <row r="64" spans="1:23" x14ac:dyDescent="0.2">
      <c r="A64" s="36" t="s">
        <v>232</v>
      </c>
      <c r="B64" s="36" t="s">
        <v>74</v>
      </c>
      <c r="C64" s="36">
        <v>90446300</v>
      </c>
      <c r="D64" s="36" t="s">
        <v>277</v>
      </c>
      <c r="E64" s="12" t="s">
        <v>180</v>
      </c>
      <c r="F64" s="12">
        <v>300</v>
      </c>
      <c r="G64" s="12">
        <v>10</v>
      </c>
      <c r="H64" s="12">
        <v>150</v>
      </c>
      <c r="I64" s="12"/>
      <c r="J64" s="12">
        <v>450</v>
      </c>
      <c r="K64" s="12"/>
      <c r="L64" s="12">
        <v>450</v>
      </c>
      <c r="M64" s="12">
        <v>450</v>
      </c>
      <c r="N64" s="12">
        <v>300</v>
      </c>
      <c r="O64" s="12"/>
      <c r="P64" s="13"/>
      <c r="Q64" s="12">
        <f t="shared" si="9"/>
        <v>1650</v>
      </c>
      <c r="R64" s="12">
        <f t="shared" si="10"/>
        <v>11</v>
      </c>
      <c r="S64" s="57"/>
      <c r="T64" s="15">
        <v>0.09</v>
      </c>
      <c r="U64" s="15">
        <f t="shared" si="11"/>
        <v>0.99</v>
      </c>
    </row>
    <row r="65" spans="1:23" x14ac:dyDescent="0.2">
      <c r="A65" s="11" t="s">
        <v>75</v>
      </c>
      <c r="B65" s="11" t="s">
        <v>76</v>
      </c>
      <c r="C65" s="11" t="s">
        <v>75</v>
      </c>
      <c r="D65" s="11" t="s">
        <v>275</v>
      </c>
      <c r="E65" s="12">
        <v>32</v>
      </c>
      <c r="F65" s="12">
        <v>450</v>
      </c>
      <c r="G65" s="12">
        <v>10</v>
      </c>
      <c r="H65" s="12">
        <v>100</v>
      </c>
      <c r="I65" s="12"/>
      <c r="J65" s="12"/>
      <c r="K65" s="12"/>
      <c r="L65" s="12">
        <v>100</v>
      </c>
      <c r="M65" s="12">
        <v>100</v>
      </c>
      <c r="N65" s="12">
        <v>100</v>
      </c>
      <c r="O65" s="12">
        <v>100</v>
      </c>
      <c r="P65" s="13"/>
      <c r="Q65" s="12">
        <f t="shared" si="9"/>
        <v>400</v>
      </c>
      <c r="R65" s="12">
        <f t="shared" si="10"/>
        <v>4</v>
      </c>
      <c r="S65" s="57"/>
      <c r="T65" s="15">
        <v>0.09</v>
      </c>
      <c r="U65" s="15">
        <f t="shared" si="11"/>
        <v>0.36</v>
      </c>
    </row>
    <row r="66" spans="1:23" x14ac:dyDescent="0.2">
      <c r="A66" s="36" t="s">
        <v>179</v>
      </c>
      <c r="B66" s="36" t="s">
        <v>76</v>
      </c>
      <c r="C66" s="36">
        <v>90446400</v>
      </c>
      <c r="D66" s="36" t="s">
        <v>277</v>
      </c>
      <c r="E66" s="12" t="s">
        <v>180</v>
      </c>
      <c r="F66" s="12">
        <v>450</v>
      </c>
      <c r="G66" s="12">
        <v>10</v>
      </c>
      <c r="H66" s="12">
        <v>100</v>
      </c>
      <c r="I66" s="12"/>
      <c r="J66" s="12">
        <v>200</v>
      </c>
      <c r="K66" s="12"/>
      <c r="L66" s="12">
        <v>300</v>
      </c>
      <c r="M66" s="12">
        <v>300</v>
      </c>
      <c r="N66" s="12">
        <v>300</v>
      </c>
      <c r="O66" s="12">
        <v>200</v>
      </c>
      <c r="P66" s="13"/>
      <c r="Q66" s="12">
        <f t="shared" si="9"/>
        <v>1300</v>
      </c>
      <c r="R66" s="12">
        <f t="shared" si="10"/>
        <v>13</v>
      </c>
      <c r="S66" s="57"/>
      <c r="T66" s="15">
        <v>0.09</v>
      </c>
      <c r="U66" s="15">
        <f t="shared" si="11"/>
        <v>1.17</v>
      </c>
    </row>
    <row r="67" spans="1:23" x14ac:dyDescent="0.2">
      <c r="A67" s="11" t="s">
        <v>156</v>
      </c>
      <c r="B67" s="11" t="s">
        <v>157</v>
      </c>
      <c r="C67" s="11" t="s">
        <v>156</v>
      </c>
      <c r="D67" s="11" t="s">
        <v>275</v>
      </c>
      <c r="E67" s="12">
        <v>32</v>
      </c>
      <c r="F67" s="12">
        <v>600</v>
      </c>
      <c r="G67" s="12">
        <v>10</v>
      </c>
      <c r="H67" s="12">
        <v>100</v>
      </c>
      <c r="I67" s="12"/>
      <c r="J67" s="12"/>
      <c r="K67" s="12"/>
      <c r="L67" s="12"/>
      <c r="M67" s="12"/>
      <c r="N67" s="12"/>
      <c r="O67" s="12"/>
      <c r="P67" s="13"/>
      <c r="Q67" s="12">
        <f t="shared" si="9"/>
        <v>0</v>
      </c>
      <c r="R67" s="12">
        <f t="shared" si="10"/>
        <v>0</v>
      </c>
      <c r="S67" s="57"/>
      <c r="T67" s="15">
        <v>0.12</v>
      </c>
      <c r="U67" s="15">
        <f t="shared" si="11"/>
        <v>0</v>
      </c>
    </row>
    <row r="68" spans="1:23" x14ac:dyDescent="0.2">
      <c r="A68" s="36" t="s">
        <v>181</v>
      </c>
      <c r="B68" s="36" t="s">
        <v>157</v>
      </c>
      <c r="C68" s="36">
        <v>90446600</v>
      </c>
      <c r="D68" s="36" t="s">
        <v>277</v>
      </c>
      <c r="E68" s="12" t="s">
        <v>180</v>
      </c>
      <c r="F68" s="12">
        <v>600</v>
      </c>
      <c r="G68" s="12">
        <v>10</v>
      </c>
      <c r="H68" s="12">
        <v>100</v>
      </c>
      <c r="I68" s="12"/>
      <c r="J68" s="12">
        <v>200</v>
      </c>
      <c r="K68" s="12"/>
      <c r="L68" s="12">
        <v>300</v>
      </c>
      <c r="M68" s="12">
        <v>300</v>
      </c>
      <c r="N68" s="12">
        <v>300</v>
      </c>
      <c r="O68" s="12">
        <v>200</v>
      </c>
      <c r="P68" s="13"/>
      <c r="Q68" s="12">
        <f t="shared" si="9"/>
        <v>1300</v>
      </c>
      <c r="R68" s="12">
        <f t="shared" si="10"/>
        <v>13</v>
      </c>
      <c r="S68" s="57"/>
      <c r="T68" s="15">
        <v>0.12</v>
      </c>
      <c r="U68" s="15">
        <f t="shared" si="11"/>
        <v>1.56</v>
      </c>
    </row>
    <row r="69" spans="1:23" x14ac:dyDescent="0.2">
      <c r="A69" s="11" t="s">
        <v>222</v>
      </c>
      <c r="B69" s="11" t="s">
        <v>223</v>
      </c>
      <c r="C69" s="11" t="s">
        <v>222</v>
      </c>
      <c r="D69" s="11" t="s">
        <v>275</v>
      </c>
      <c r="E69" s="12">
        <v>32</v>
      </c>
      <c r="F69" s="12">
        <v>750</v>
      </c>
      <c r="G69" s="12">
        <v>10</v>
      </c>
      <c r="H69" s="12">
        <v>60</v>
      </c>
      <c r="I69" s="12"/>
      <c r="J69" s="12"/>
      <c r="K69" s="12"/>
      <c r="L69" s="12"/>
      <c r="M69" s="12">
        <v>120</v>
      </c>
      <c r="N69" s="12"/>
      <c r="O69" s="12">
        <v>120</v>
      </c>
      <c r="P69" s="13"/>
      <c r="Q69" s="12">
        <f t="shared" si="9"/>
        <v>240</v>
      </c>
      <c r="R69" s="12">
        <f t="shared" si="10"/>
        <v>4</v>
      </c>
      <c r="S69" s="57"/>
      <c r="T69" s="15">
        <v>0.09</v>
      </c>
      <c r="U69" s="15">
        <f t="shared" si="11"/>
        <v>0.36</v>
      </c>
    </row>
    <row r="70" spans="1:23" x14ac:dyDescent="0.2">
      <c r="A70" s="11" t="s">
        <v>158</v>
      </c>
      <c r="B70" s="11" t="s">
        <v>159</v>
      </c>
      <c r="C70" s="11" t="s">
        <v>158</v>
      </c>
      <c r="D70" s="11" t="s">
        <v>275</v>
      </c>
      <c r="E70" s="12">
        <v>32</v>
      </c>
      <c r="F70" s="12">
        <v>900</v>
      </c>
      <c r="G70" s="12">
        <v>10</v>
      </c>
      <c r="H70" s="12">
        <v>50</v>
      </c>
      <c r="I70" s="12"/>
      <c r="J70" s="12">
        <v>100</v>
      </c>
      <c r="K70" s="12"/>
      <c r="L70" s="12">
        <v>100</v>
      </c>
      <c r="M70" s="12">
        <v>100</v>
      </c>
      <c r="N70" s="12">
        <v>100</v>
      </c>
      <c r="O70" s="12"/>
      <c r="P70" s="13"/>
      <c r="Q70" s="12">
        <f t="shared" si="9"/>
        <v>400</v>
      </c>
      <c r="R70" s="12">
        <f t="shared" si="10"/>
        <v>8</v>
      </c>
      <c r="S70" s="57"/>
      <c r="T70" s="15">
        <v>0.09</v>
      </c>
      <c r="U70" s="15">
        <f t="shared" si="11"/>
        <v>0.72</v>
      </c>
    </row>
    <row r="71" spans="1:23" x14ac:dyDescent="0.2">
      <c r="A71" s="36" t="s">
        <v>182</v>
      </c>
      <c r="B71" s="36" t="s">
        <v>159</v>
      </c>
      <c r="C71" s="36">
        <v>90446700</v>
      </c>
      <c r="D71" s="36" t="s">
        <v>277</v>
      </c>
      <c r="E71" s="12" t="s">
        <v>180</v>
      </c>
      <c r="F71" s="12">
        <v>900</v>
      </c>
      <c r="G71" s="12">
        <v>10</v>
      </c>
      <c r="H71" s="12">
        <v>50</v>
      </c>
      <c r="I71" s="12"/>
      <c r="J71" s="12">
        <v>300</v>
      </c>
      <c r="K71" s="12"/>
      <c r="L71" s="12">
        <v>200</v>
      </c>
      <c r="M71" s="12">
        <v>200</v>
      </c>
      <c r="N71" s="12">
        <v>200</v>
      </c>
      <c r="O71" s="12"/>
      <c r="P71" s="13"/>
      <c r="Q71" s="12">
        <f t="shared" si="9"/>
        <v>900</v>
      </c>
      <c r="R71" s="12">
        <f t="shared" si="10"/>
        <v>18</v>
      </c>
      <c r="S71" s="57"/>
      <c r="T71" s="15">
        <v>0.09</v>
      </c>
      <c r="U71" s="15">
        <f t="shared" si="11"/>
        <v>1.6199999999999999</v>
      </c>
    </row>
    <row r="72" spans="1:23" x14ac:dyDescent="0.2">
      <c r="A72" s="11" t="s">
        <v>233</v>
      </c>
      <c r="B72" s="11" t="s">
        <v>234</v>
      </c>
      <c r="C72" s="11" t="s">
        <v>233</v>
      </c>
      <c r="D72" s="11" t="s">
        <v>275</v>
      </c>
      <c r="E72" s="12">
        <v>32</v>
      </c>
      <c r="F72" s="12">
        <v>1200</v>
      </c>
      <c r="G72" s="12">
        <v>10</v>
      </c>
      <c r="H72" s="12">
        <v>50</v>
      </c>
      <c r="I72" s="12"/>
      <c r="J72" s="12">
        <v>100</v>
      </c>
      <c r="K72" s="12"/>
      <c r="L72" s="12"/>
      <c r="M72" s="12"/>
      <c r="N72" s="12">
        <v>100</v>
      </c>
      <c r="O72" s="12"/>
      <c r="P72" s="13"/>
      <c r="Q72" s="12">
        <f t="shared" si="9"/>
        <v>200</v>
      </c>
      <c r="R72" s="12">
        <f t="shared" si="10"/>
        <v>4</v>
      </c>
      <c r="S72" s="57"/>
      <c r="T72" s="15">
        <v>0.12</v>
      </c>
      <c r="U72" s="15">
        <f t="shared" si="11"/>
        <v>0.48</v>
      </c>
    </row>
    <row r="73" spans="1:23" x14ac:dyDescent="0.2">
      <c r="A73" s="36" t="s">
        <v>236</v>
      </c>
      <c r="B73" s="36" t="s">
        <v>237</v>
      </c>
      <c r="C73" s="36">
        <v>90446800</v>
      </c>
      <c r="D73" s="36" t="s">
        <v>277</v>
      </c>
      <c r="E73" s="12" t="s">
        <v>180</v>
      </c>
      <c r="F73" s="12">
        <v>1800</v>
      </c>
      <c r="G73" s="12">
        <v>10</v>
      </c>
      <c r="H73" s="12">
        <v>25</v>
      </c>
      <c r="I73" s="12"/>
      <c r="J73" s="12">
        <v>50</v>
      </c>
      <c r="K73" s="12"/>
      <c r="L73" s="12"/>
      <c r="M73" s="12">
        <v>50</v>
      </c>
      <c r="N73" s="12">
        <v>50</v>
      </c>
      <c r="O73" s="12"/>
      <c r="P73" s="13"/>
      <c r="Q73" s="12">
        <f t="shared" si="9"/>
        <v>150</v>
      </c>
      <c r="R73" s="12">
        <f t="shared" si="10"/>
        <v>6</v>
      </c>
      <c r="S73" s="57"/>
      <c r="T73" s="15">
        <v>0.18</v>
      </c>
      <c r="U73" s="15">
        <f t="shared" si="11"/>
        <v>1.08</v>
      </c>
      <c r="V73" s="43"/>
    </row>
    <row r="74" spans="1:23" x14ac:dyDescent="0.2">
      <c r="A74" s="8" t="s">
        <v>77</v>
      </c>
      <c r="B74" s="8"/>
      <c r="C74" s="8"/>
      <c r="D74" s="8"/>
      <c r="E74" s="8"/>
      <c r="F74" s="36"/>
      <c r="G74" s="12"/>
      <c r="H74" s="12"/>
      <c r="I74" s="12"/>
      <c r="J74" s="12"/>
      <c r="K74" s="12"/>
      <c r="L74" s="12"/>
      <c r="M74" s="12"/>
      <c r="N74" s="12"/>
      <c r="O74" s="12"/>
      <c r="P74" s="8"/>
      <c r="Q74" s="12"/>
      <c r="R74" s="12"/>
      <c r="S74" s="57"/>
      <c r="T74" s="12"/>
      <c r="U74" s="15"/>
    </row>
    <row r="75" spans="1:23" x14ac:dyDescent="0.2">
      <c r="A75" s="11" t="s">
        <v>297</v>
      </c>
      <c r="B75" s="11" t="s">
        <v>298</v>
      </c>
      <c r="C75" s="11" t="s">
        <v>297</v>
      </c>
      <c r="D75" s="11" t="s">
        <v>275</v>
      </c>
      <c r="E75" s="12">
        <v>40</v>
      </c>
      <c r="F75" s="12">
        <v>100</v>
      </c>
      <c r="G75" s="12">
        <v>10</v>
      </c>
      <c r="H75" s="12">
        <v>300</v>
      </c>
      <c r="I75" s="12"/>
      <c r="J75" s="12"/>
      <c r="K75" s="12"/>
      <c r="L75" s="12"/>
      <c r="M75" s="12"/>
      <c r="N75" s="12"/>
      <c r="O75" s="12"/>
      <c r="P75" s="13"/>
      <c r="Q75" s="12">
        <f t="shared" ref="Q75:Q90" si="12">SUM(I75:P75)</f>
        <v>0</v>
      </c>
      <c r="R75" s="12">
        <f t="shared" ref="R75:R90" si="13">$Q75/$H75</f>
        <v>0</v>
      </c>
      <c r="S75" s="57"/>
      <c r="T75" s="15">
        <v>0.13</v>
      </c>
      <c r="U75" s="15">
        <f t="shared" ref="U75:U90" si="14">$R75*$T75</f>
        <v>0</v>
      </c>
      <c r="V75" s="43">
        <f>SUM(U75:U90)</f>
        <v>12.549999999999999</v>
      </c>
      <c r="W75" s="3">
        <f>V75*100/$V$144</f>
        <v>11.258634610209024</v>
      </c>
    </row>
    <row r="76" spans="1:23" x14ac:dyDescent="0.2">
      <c r="A76" s="11" t="s">
        <v>78</v>
      </c>
      <c r="B76" s="11" t="s">
        <v>79</v>
      </c>
      <c r="C76" s="11" t="s">
        <v>78</v>
      </c>
      <c r="D76" s="11" t="s">
        <v>275</v>
      </c>
      <c r="E76" s="12">
        <v>40</v>
      </c>
      <c r="F76" s="12">
        <v>150</v>
      </c>
      <c r="G76" s="12">
        <v>10</v>
      </c>
      <c r="H76" s="12">
        <v>300</v>
      </c>
      <c r="I76" s="12"/>
      <c r="J76" s="12">
        <v>300</v>
      </c>
      <c r="K76" s="12"/>
      <c r="L76" s="12">
        <v>300</v>
      </c>
      <c r="M76" s="12">
        <v>300</v>
      </c>
      <c r="N76" s="12">
        <v>300</v>
      </c>
      <c r="O76" s="12"/>
      <c r="P76" s="13"/>
      <c r="Q76" s="12">
        <f t="shared" si="12"/>
        <v>1200</v>
      </c>
      <c r="R76" s="12">
        <f t="shared" si="13"/>
        <v>4</v>
      </c>
      <c r="S76" s="57"/>
      <c r="T76" s="15">
        <v>0.13</v>
      </c>
      <c r="U76" s="15">
        <f t="shared" si="14"/>
        <v>0.52</v>
      </c>
    </row>
    <row r="77" spans="1:23" x14ac:dyDescent="0.2">
      <c r="A77" s="36" t="s">
        <v>240</v>
      </c>
      <c r="B77" s="36" t="s">
        <v>79</v>
      </c>
      <c r="C77" s="31" t="s">
        <v>241</v>
      </c>
      <c r="D77" s="36" t="s">
        <v>277</v>
      </c>
      <c r="E77" s="12">
        <v>40</v>
      </c>
      <c r="F77" s="12">
        <v>150</v>
      </c>
      <c r="G77" s="12">
        <v>10</v>
      </c>
      <c r="H77" s="12">
        <v>300</v>
      </c>
      <c r="I77" s="12"/>
      <c r="J77" s="12">
        <v>600</v>
      </c>
      <c r="K77" s="12"/>
      <c r="L77" s="12">
        <v>300</v>
      </c>
      <c r="M77" s="12">
        <v>300</v>
      </c>
      <c r="N77" s="12">
        <v>300</v>
      </c>
      <c r="O77" s="12"/>
      <c r="P77" s="13"/>
      <c r="Q77" s="12">
        <f t="shared" si="12"/>
        <v>1500</v>
      </c>
      <c r="R77" s="12">
        <f t="shared" si="13"/>
        <v>5</v>
      </c>
      <c r="S77" s="57"/>
      <c r="T77" s="15">
        <v>0.13</v>
      </c>
      <c r="U77" s="15">
        <f t="shared" si="14"/>
        <v>0.65</v>
      </c>
    </row>
    <row r="78" spans="1:23" x14ac:dyDescent="0.2">
      <c r="A78" s="11" t="s">
        <v>80</v>
      </c>
      <c r="B78" s="11" t="s">
        <v>81</v>
      </c>
      <c r="C78" s="11" t="s">
        <v>80</v>
      </c>
      <c r="D78" s="11" t="s">
        <v>275</v>
      </c>
      <c r="E78" s="12">
        <v>40</v>
      </c>
      <c r="F78" s="12">
        <v>200</v>
      </c>
      <c r="G78" s="12">
        <v>10</v>
      </c>
      <c r="H78" s="12">
        <v>150</v>
      </c>
      <c r="I78" s="12"/>
      <c r="J78" s="12"/>
      <c r="K78" s="12"/>
      <c r="L78" s="12"/>
      <c r="M78" s="12"/>
      <c r="N78" s="12"/>
      <c r="O78" s="12"/>
      <c r="P78" s="13"/>
      <c r="Q78" s="12">
        <f t="shared" si="12"/>
        <v>0</v>
      </c>
      <c r="R78" s="12">
        <f t="shared" si="13"/>
        <v>0</v>
      </c>
      <c r="S78" s="57"/>
      <c r="T78" s="15">
        <v>0.13</v>
      </c>
      <c r="U78" s="15">
        <f t="shared" si="14"/>
        <v>0</v>
      </c>
    </row>
    <row r="79" spans="1:23" x14ac:dyDescent="0.2">
      <c r="A79" s="11" t="s">
        <v>82</v>
      </c>
      <c r="B79" s="11" t="s">
        <v>83</v>
      </c>
      <c r="C79" s="11" t="s">
        <v>82</v>
      </c>
      <c r="D79" s="11" t="s">
        <v>275</v>
      </c>
      <c r="E79" s="12">
        <v>40</v>
      </c>
      <c r="F79" s="12">
        <v>300</v>
      </c>
      <c r="G79" s="12">
        <v>10</v>
      </c>
      <c r="H79" s="12">
        <v>150</v>
      </c>
      <c r="I79" s="12"/>
      <c r="J79" s="12"/>
      <c r="K79" s="12"/>
      <c r="L79" s="12">
        <v>300</v>
      </c>
      <c r="M79" s="12">
        <v>150</v>
      </c>
      <c r="N79" s="12">
        <v>150</v>
      </c>
      <c r="O79" s="12">
        <v>150</v>
      </c>
      <c r="P79" s="13"/>
      <c r="Q79" s="12">
        <f t="shared" si="12"/>
        <v>750</v>
      </c>
      <c r="R79" s="12">
        <f t="shared" si="13"/>
        <v>5</v>
      </c>
      <c r="S79" s="57"/>
      <c r="T79" s="15">
        <v>0.13</v>
      </c>
      <c r="U79" s="15">
        <f t="shared" si="14"/>
        <v>0.65</v>
      </c>
    </row>
    <row r="80" spans="1:23" x14ac:dyDescent="0.2">
      <c r="A80" s="36" t="s">
        <v>183</v>
      </c>
      <c r="B80" s="36" t="s">
        <v>83</v>
      </c>
      <c r="C80" s="36">
        <v>90447300</v>
      </c>
      <c r="D80" s="36" t="s">
        <v>277</v>
      </c>
      <c r="E80" s="12" t="s">
        <v>89</v>
      </c>
      <c r="F80" s="12">
        <v>300</v>
      </c>
      <c r="G80" s="12">
        <v>10</v>
      </c>
      <c r="H80" s="12">
        <v>150</v>
      </c>
      <c r="I80" s="12"/>
      <c r="J80" s="12"/>
      <c r="K80" s="12"/>
      <c r="L80" s="12">
        <v>600</v>
      </c>
      <c r="M80" s="12">
        <v>600</v>
      </c>
      <c r="N80" s="12">
        <v>600</v>
      </c>
      <c r="O80" s="12">
        <v>300</v>
      </c>
      <c r="P80" s="13"/>
      <c r="Q80" s="12">
        <f t="shared" si="12"/>
        <v>2100</v>
      </c>
      <c r="R80" s="12">
        <f t="shared" si="13"/>
        <v>14</v>
      </c>
      <c r="S80" s="57"/>
      <c r="T80" s="15">
        <v>0.13</v>
      </c>
      <c r="U80" s="15">
        <f t="shared" si="14"/>
        <v>1.82</v>
      </c>
    </row>
    <row r="81" spans="1:23" x14ac:dyDescent="0.2">
      <c r="A81" s="11" t="s">
        <v>84</v>
      </c>
      <c r="B81" s="11" t="s">
        <v>85</v>
      </c>
      <c r="C81" s="11" t="s">
        <v>84</v>
      </c>
      <c r="D81" s="11" t="s">
        <v>275</v>
      </c>
      <c r="E81" s="12">
        <v>40</v>
      </c>
      <c r="F81" s="12">
        <v>450</v>
      </c>
      <c r="G81" s="12">
        <v>10</v>
      </c>
      <c r="H81" s="12">
        <v>100</v>
      </c>
      <c r="I81" s="12"/>
      <c r="J81" s="12"/>
      <c r="K81" s="12"/>
      <c r="L81" s="12">
        <v>200</v>
      </c>
      <c r="M81" s="12">
        <v>100</v>
      </c>
      <c r="N81" s="12">
        <v>100</v>
      </c>
      <c r="O81" s="12">
        <v>100</v>
      </c>
      <c r="P81" s="13"/>
      <c r="Q81" s="12">
        <f t="shared" si="12"/>
        <v>500</v>
      </c>
      <c r="R81" s="12">
        <f t="shared" si="13"/>
        <v>5</v>
      </c>
      <c r="S81" s="57"/>
      <c r="T81" s="15">
        <v>0.13</v>
      </c>
      <c r="U81" s="15">
        <f t="shared" si="14"/>
        <v>0.65</v>
      </c>
    </row>
    <row r="82" spans="1:23" x14ac:dyDescent="0.2">
      <c r="A82" s="36" t="s">
        <v>184</v>
      </c>
      <c r="B82" s="36" t="s">
        <v>85</v>
      </c>
      <c r="C82" s="36">
        <v>90447400</v>
      </c>
      <c r="D82" s="36" t="s">
        <v>277</v>
      </c>
      <c r="E82" s="12" t="s">
        <v>89</v>
      </c>
      <c r="F82" s="12">
        <v>450</v>
      </c>
      <c r="G82" s="12">
        <v>10</v>
      </c>
      <c r="H82" s="12">
        <v>100</v>
      </c>
      <c r="I82" s="12"/>
      <c r="J82" s="12">
        <v>600</v>
      </c>
      <c r="K82" s="12"/>
      <c r="L82" s="12">
        <v>400</v>
      </c>
      <c r="M82" s="12">
        <v>300</v>
      </c>
      <c r="N82" s="12">
        <v>300</v>
      </c>
      <c r="O82" s="12">
        <v>200</v>
      </c>
      <c r="P82" s="13"/>
      <c r="Q82" s="12">
        <f t="shared" si="12"/>
        <v>1800</v>
      </c>
      <c r="R82" s="12">
        <f t="shared" si="13"/>
        <v>18</v>
      </c>
      <c r="S82" s="57"/>
      <c r="T82" s="15">
        <v>0.13</v>
      </c>
      <c r="U82" s="15">
        <f t="shared" si="14"/>
        <v>2.34</v>
      </c>
    </row>
    <row r="83" spans="1:23" x14ac:dyDescent="0.2">
      <c r="A83" s="11" t="s">
        <v>86</v>
      </c>
      <c r="B83" s="11" t="s">
        <v>87</v>
      </c>
      <c r="C83" s="11" t="s">
        <v>86</v>
      </c>
      <c r="D83" s="11" t="s">
        <v>275</v>
      </c>
      <c r="E83" s="12">
        <v>40</v>
      </c>
      <c r="F83" s="12">
        <v>600</v>
      </c>
      <c r="G83" s="12">
        <v>10</v>
      </c>
      <c r="H83" s="12">
        <v>50</v>
      </c>
      <c r="I83" s="12"/>
      <c r="J83" s="12"/>
      <c r="K83" s="12"/>
      <c r="L83" s="12">
        <v>100</v>
      </c>
      <c r="M83" s="12"/>
      <c r="N83" s="12"/>
      <c r="O83" s="12"/>
      <c r="P83" s="13"/>
      <c r="Q83" s="12">
        <f t="shared" si="12"/>
        <v>100</v>
      </c>
      <c r="R83" s="12">
        <f t="shared" si="13"/>
        <v>2</v>
      </c>
      <c r="S83" s="57"/>
      <c r="T83" s="15">
        <v>0.09</v>
      </c>
      <c r="U83" s="15">
        <f t="shared" si="14"/>
        <v>0.18</v>
      </c>
    </row>
    <row r="84" spans="1:23" x14ac:dyDescent="0.2">
      <c r="A84" s="36" t="s">
        <v>88</v>
      </c>
      <c r="B84" s="36" t="s">
        <v>87</v>
      </c>
      <c r="C84" s="36">
        <v>90447600</v>
      </c>
      <c r="D84" s="36" t="s">
        <v>277</v>
      </c>
      <c r="E84" s="12" t="s">
        <v>89</v>
      </c>
      <c r="F84" s="12">
        <v>600</v>
      </c>
      <c r="G84" s="12">
        <v>10</v>
      </c>
      <c r="H84" s="12">
        <v>50</v>
      </c>
      <c r="I84" s="12"/>
      <c r="J84" s="12"/>
      <c r="K84" s="12"/>
      <c r="L84" s="12">
        <v>400</v>
      </c>
      <c r="M84" s="12">
        <v>300</v>
      </c>
      <c r="N84" s="12">
        <v>300</v>
      </c>
      <c r="O84" s="12"/>
      <c r="P84" s="13"/>
      <c r="Q84" s="12">
        <f t="shared" si="12"/>
        <v>1000</v>
      </c>
      <c r="R84" s="12">
        <f t="shared" si="13"/>
        <v>20</v>
      </c>
      <c r="S84" s="57"/>
      <c r="T84" s="15">
        <v>0.09</v>
      </c>
      <c r="U84" s="15">
        <f t="shared" si="14"/>
        <v>1.7999999999999998</v>
      </c>
    </row>
    <row r="85" spans="1:23" x14ac:dyDescent="0.2">
      <c r="A85" s="11" t="s">
        <v>90</v>
      </c>
      <c r="B85" s="11" t="s">
        <v>91</v>
      </c>
      <c r="C85" s="11" t="s">
        <v>90</v>
      </c>
      <c r="D85" s="11" t="s">
        <v>275</v>
      </c>
      <c r="E85" s="12">
        <v>40</v>
      </c>
      <c r="F85" s="12">
        <v>750</v>
      </c>
      <c r="G85" s="12">
        <v>10</v>
      </c>
      <c r="H85" s="12">
        <v>50</v>
      </c>
      <c r="I85" s="12"/>
      <c r="J85" s="12"/>
      <c r="K85" s="12"/>
      <c r="L85" s="12">
        <v>100</v>
      </c>
      <c r="M85" s="12"/>
      <c r="N85" s="12"/>
      <c r="O85" s="12"/>
      <c r="P85" s="13"/>
      <c r="Q85" s="12">
        <f t="shared" si="12"/>
        <v>100</v>
      </c>
      <c r="R85" s="12">
        <f t="shared" si="13"/>
        <v>2</v>
      </c>
      <c r="S85" s="57"/>
      <c r="T85" s="15">
        <v>0.13</v>
      </c>
      <c r="U85" s="15">
        <f t="shared" si="14"/>
        <v>0.26</v>
      </c>
    </row>
    <row r="86" spans="1:23" x14ac:dyDescent="0.2">
      <c r="A86" s="11" t="s">
        <v>92</v>
      </c>
      <c r="B86" s="11" t="s">
        <v>93</v>
      </c>
      <c r="C86" s="11" t="s">
        <v>92</v>
      </c>
      <c r="D86" s="11" t="s">
        <v>275</v>
      </c>
      <c r="E86" s="12">
        <v>40</v>
      </c>
      <c r="F86" s="12">
        <v>900</v>
      </c>
      <c r="G86" s="12">
        <v>10</v>
      </c>
      <c r="H86" s="12">
        <v>50</v>
      </c>
      <c r="I86" s="12"/>
      <c r="J86" s="12"/>
      <c r="K86" s="12"/>
      <c r="L86" s="12">
        <v>100</v>
      </c>
      <c r="M86" s="12">
        <v>100</v>
      </c>
      <c r="N86" s="12">
        <v>100</v>
      </c>
      <c r="O86" s="12"/>
      <c r="P86" s="13"/>
      <c r="Q86" s="12">
        <f t="shared" si="12"/>
        <v>300</v>
      </c>
      <c r="R86" s="12">
        <f t="shared" si="13"/>
        <v>6</v>
      </c>
      <c r="S86" s="57"/>
      <c r="T86" s="15">
        <v>0.13</v>
      </c>
      <c r="U86" s="15">
        <f t="shared" si="14"/>
        <v>0.78</v>
      </c>
    </row>
    <row r="87" spans="1:23" x14ac:dyDescent="0.2">
      <c r="A87" s="36" t="s">
        <v>185</v>
      </c>
      <c r="B87" s="36" t="s">
        <v>93</v>
      </c>
      <c r="C87" s="36">
        <v>90447700</v>
      </c>
      <c r="D87" s="36" t="s">
        <v>277</v>
      </c>
      <c r="E87" s="12" t="s">
        <v>89</v>
      </c>
      <c r="F87" s="12">
        <v>900</v>
      </c>
      <c r="G87" s="12">
        <v>10</v>
      </c>
      <c r="H87" s="12">
        <v>50</v>
      </c>
      <c r="I87" s="12"/>
      <c r="J87" s="12"/>
      <c r="K87" s="12"/>
      <c r="L87" s="12">
        <v>300</v>
      </c>
      <c r="M87" s="12">
        <v>200</v>
      </c>
      <c r="N87" s="12">
        <v>200</v>
      </c>
      <c r="O87" s="12">
        <v>200</v>
      </c>
      <c r="P87" s="13"/>
      <c r="Q87" s="12">
        <f t="shared" si="12"/>
        <v>900</v>
      </c>
      <c r="R87" s="12">
        <f t="shared" si="13"/>
        <v>18</v>
      </c>
      <c r="S87" s="57"/>
      <c r="T87" s="15">
        <v>0.13</v>
      </c>
      <c r="U87" s="15">
        <f t="shared" si="14"/>
        <v>2.34</v>
      </c>
    </row>
    <row r="88" spans="1:23" x14ac:dyDescent="0.2">
      <c r="A88" s="11" t="s">
        <v>94</v>
      </c>
      <c r="B88" s="11" t="s">
        <v>95</v>
      </c>
      <c r="C88" s="11" t="s">
        <v>94</v>
      </c>
      <c r="D88" s="11" t="s">
        <v>275</v>
      </c>
      <c r="E88" s="12">
        <v>40</v>
      </c>
      <c r="F88" s="12">
        <v>1200</v>
      </c>
      <c r="G88" s="12">
        <v>5</v>
      </c>
      <c r="H88" s="12">
        <v>25</v>
      </c>
      <c r="I88" s="12"/>
      <c r="J88" s="12">
        <v>100</v>
      </c>
      <c r="K88" s="12"/>
      <c r="L88" s="12"/>
      <c r="M88" s="12"/>
      <c r="N88" s="12"/>
      <c r="O88" s="12"/>
      <c r="P88" s="13"/>
      <c r="Q88" s="12">
        <f t="shared" si="12"/>
        <v>100</v>
      </c>
      <c r="R88" s="12">
        <f t="shared" si="13"/>
        <v>4</v>
      </c>
      <c r="S88" s="57"/>
      <c r="T88" s="15">
        <v>0.08</v>
      </c>
      <c r="U88" s="15">
        <f t="shared" si="14"/>
        <v>0.32</v>
      </c>
    </row>
    <row r="89" spans="1:23" x14ac:dyDescent="0.2">
      <c r="A89" s="36" t="s">
        <v>376</v>
      </c>
      <c r="B89" s="36" t="s">
        <v>377</v>
      </c>
      <c r="C89" s="31" t="s">
        <v>378</v>
      </c>
      <c r="D89" s="36" t="s">
        <v>277</v>
      </c>
      <c r="E89" s="12">
        <v>40</v>
      </c>
      <c r="F89" s="12">
        <v>1800</v>
      </c>
      <c r="G89" s="12">
        <v>5</v>
      </c>
      <c r="H89" s="12">
        <v>20</v>
      </c>
      <c r="I89" s="12"/>
      <c r="J89" s="12"/>
      <c r="K89" s="12"/>
      <c r="L89" s="12"/>
      <c r="M89" s="12">
        <v>60</v>
      </c>
      <c r="N89" s="12"/>
      <c r="O89" s="12"/>
      <c r="P89" s="13"/>
      <c r="Q89" s="12">
        <f t="shared" si="12"/>
        <v>60</v>
      </c>
      <c r="R89" s="12">
        <f t="shared" si="13"/>
        <v>3</v>
      </c>
      <c r="S89" s="57"/>
      <c r="T89" s="15">
        <v>0.08</v>
      </c>
      <c r="U89" s="15">
        <f t="shared" si="14"/>
        <v>0.24</v>
      </c>
    </row>
    <row r="90" spans="1:23" x14ac:dyDescent="0.2">
      <c r="A90" s="11" t="s">
        <v>220</v>
      </c>
      <c r="B90" s="11" t="s">
        <v>221</v>
      </c>
      <c r="C90" s="11" t="s">
        <v>220</v>
      </c>
      <c r="D90" s="11" t="s">
        <v>275</v>
      </c>
      <c r="E90" s="12">
        <v>40</v>
      </c>
      <c r="F90" s="12">
        <v>2000</v>
      </c>
      <c r="G90" s="12">
        <v>5</v>
      </c>
      <c r="H90" s="12">
        <v>25</v>
      </c>
      <c r="I90" s="12"/>
      <c r="J90" s="12"/>
      <c r="K90" s="12"/>
      <c r="L90" s="12"/>
      <c r="M90" s="12"/>
      <c r="N90" s="12"/>
      <c r="O90" s="12"/>
      <c r="P90" s="13"/>
      <c r="Q90" s="12">
        <f t="shared" si="12"/>
        <v>0</v>
      </c>
      <c r="R90" s="12">
        <f t="shared" si="13"/>
        <v>0</v>
      </c>
      <c r="S90" s="57"/>
      <c r="T90" s="15">
        <v>0.08</v>
      </c>
      <c r="U90" s="15">
        <f t="shared" si="14"/>
        <v>0</v>
      </c>
      <c r="V90" s="43"/>
    </row>
    <row r="91" spans="1:23" x14ac:dyDescent="0.2">
      <c r="A91" s="8" t="s">
        <v>96</v>
      </c>
      <c r="B91" s="8"/>
      <c r="C91" s="8"/>
      <c r="D91" s="8"/>
      <c r="E91" s="20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8"/>
      <c r="Q91" s="12"/>
      <c r="R91" s="12"/>
      <c r="S91" s="57"/>
      <c r="T91" s="12"/>
      <c r="U91" s="15"/>
    </row>
    <row r="92" spans="1:23" x14ac:dyDescent="0.2">
      <c r="A92" s="11" t="s">
        <v>299</v>
      </c>
      <c r="B92" s="11" t="s">
        <v>300</v>
      </c>
      <c r="C92" s="11" t="s">
        <v>299</v>
      </c>
      <c r="D92" s="11" t="s">
        <v>275</v>
      </c>
      <c r="E92" s="12">
        <v>50</v>
      </c>
      <c r="F92" s="12">
        <v>100</v>
      </c>
      <c r="G92" s="12">
        <v>10</v>
      </c>
      <c r="H92" s="12">
        <v>150</v>
      </c>
      <c r="I92" s="12"/>
      <c r="J92" s="12"/>
      <c r="K92" s="12"/>
      <c r="L92" s="12"/>
      <c r="M92" s="12"/>
      <c r="N92" s="12"/>
      <c r="O92" s="12"/>
      <c r="P92" s="13"/>
      <c r="Q92" s="12">
        <f t="shared" ref="Q92:Q108" si="15">SUM(I92:P92)</f>
        <v>0</v>
      </c>
      <c r="R92" s="12">
        <f t="shared" ref="R92:R108" si="16">$Q92/$H92</f>
        <v>0</v>
      </c>
      <c r="S92" s="57"/>
      <c r="T92" s="15">
        <v>0.1</v>
      </c>
      <c r="U92" s="15">
        <f t="shared" ref="U92:U108" si="17">$R92*$T92</f>
        <v>0</v>
      </c>
      <c r="V92" s="43">
        <f>SUM(U92:U108)</f>
        <v>22.760000000000005</v>
      </c>
      <c r="W92" s="3">
        <f>V92*100/$V$144</f>
        <v>20.418049699470711</v>
      </c>
    </row>
    <row r="93" spans="1:23" x14ac:dyDescent="0.2">
      <c r="A93" s="11" t="s">
        <v>97</v>
      </c>
      <c r="B93" s="11" t="s">
        <v>98</v>
      </c>
      <c r="C93" s="11" t="s">
        <v>97</v>
      </c>
      <c r="D93" s="11" t="s">
        <v>275</v>
      </c>
      <c r="E93" s="12">
        <v>50</v>
      </c>
      <c r="F93" s="12">
        <v>150</v>
      </c>
      <c r="G93" s="12">
        <v>10</v>
      </c>
      <c r="H93" s="12">
        <v>150</v>
      </c>
      <c r="I93" s="12"/>
      <c r="J93" s="12"/>
      <c r="K93" s="12"/>
      <c r="L93" s="12">
        <v>150</v>
      </c>
      <c r="M93" s="12">
        <v>150</v>
      </c>
      <c r="N93" s="12">
        <v>150</v>
      </c>
      <c r="O93" s="12"/>
      <c r="P93" s="13"/>
      <c r="Q93" s="12">
        <f t="shared" si="15"/>
        <v>450</v>
      </c>
      <c r="R93" s="12">
        <f t="shared" si="16"/>
        <v>3</v>
      </c>
      <c r="S93" s="57"/>
      <c r="T93" s="15">
        <v>0.1</v>
      </c>
      <c r="U93" s="15">
        <f t="shared" si="17"/>
        <v>0.30000000000000004</v>
      </c>
    </row>
    <row r="94" spans="1:23" x14ac:dyDescent="0.2">
      <c r="A94" s="36" t="s">
        <v>235</v>
      </c>
      <c r="B94" s="36" t="s">
        <v>98</v>
      </c>
      <c r="C94" s="36">
        <v>90448200</v>
      </c>
      <c r="D94" s="36" t="s">
        <v>277</v>
      </c>
      <c r="E94" s="12" t="s">
        <v>102</v>
      </c>
      <c r="F94" s="12">
        <v>150</v>
      </c>
      <c r="G94" s="12">
        <v>10</v>
      </c>
      <c r="H94" s="12">
        <v>150</v>
      </c>
      <c r="I94" s="12"/>
      <c r="J94" s="12">
        <v>150</v>
      </c>
      <c r="K94" s="12"/>
      <c r="L94" s="12">
        <v>450</v>
      </c>
      <c r="M94" s="12">
        <v>300</v>
      </c>
      <c r="N94" s="12">
        <v>300</v>
      </c>
      <c r="O94" s="12"/>
      <c r="P94" s="13"/>
      <c r="Q94" s="12">
        <f t="shared" si="15"/>
        <v>1200</v>
      </c>
      <c r="R94" s="12">
        <f t="shared" si="16"/>
        <v>8</v>
      </c>
      <c r="S94" s="57"/>
      <c r="T94" s="15">
        <v>0.1</v>
      </c>
      <c r="U94" s="15">
        <f t="shared" si="17"/>
        <v>0.8</v>
      </c>
    </row>
    <row r="95" spans="1:23" x14ac:dyDescent="0.2">
      <c r="A95" s="11" t="s">
        <v>224</v>
      </c>
      <c r="B95" s="11" t="s">
        <v>225</v>
      </c>
      <c r="C95" s="11" t="s">
        <v>224</v>
      </c>
      <c r="D95" s="11" t="s">
        <v>275</v>
      </c>
      <c r="E95" s="12">
        <v>50</v>
      </c>
      <c r="F95" s="12">
        <v>200</v>
      </c>
      <c r="G95" s="12">
        <v>10</v>
      </c>
      <c r="H95" s="12">
        <v>150</v>
      </c>
      <c r="I95" s="12"/>
      <c r="J95" s="12"/>
      <c r="K95" s="12"/>
      <c r="L95" s="12">
        <v>150</v>
      </c>
      <c r="M95" s="12">
        <v>150</v>
      </c>
      <c r="N95" s="12">
        <v>150</v>
      </c>
      <c r="O95" s="12"/>
      <c r="P95" s="13"/>
      <c r="Q95" s="12">
        <f t="shared" si="15"/>
        <v>450</v>
      </c>
      <c r="R95" s="12">
        <f t="shared" si="16"/>
        <v>3</v>
      </c>
      <c r="S95" s="57"/>
      <c r="T95" s="15">
        <v>0.06</v>
      </c>
      <c r="U95" s="15">
        <f t="shared" si="17"/>
        <v>0.18</v>
      </c>
    </row>
    <row r="96" spans="1:23" x14ac:dyDescent="0.2">
      <c r="A96" s="11" t="s">
        <v>99</v>
      </c>
      <c r="B96" s="11" t="s">
        <v>100</v>
      </c>
      <c r="C96" s="11" t="s">
        <v>99</v>
      </c>
      <c r="D96" s="11" t="s">
        <v>275</v>
      </c>
      <c r="E96" s="12">
        <v>50</v>
      </c>
      <c r="F96" s="12">
        <v>300</v>
      </c>
      <c r="G96" s="12">
        <v>10</v>
      </c>
      <c r="H96" s="12">
        <v>75</v>
      </c>
      <c r="I96" s="12"/>
      <c r="J96" s="12"/>
      <c r="K96" s="12"/>
      <c r="L96" s="12">
        <v>150</v>
      </c>
      <c r="M96" s="12">
        <v>150</v>
      </c>
      <c r="N96" s="12">
        <v>150</v>
      </c>
      <c r="O96" s="12">
        <v>150</v>
      </c>
      <c r="P96" s="13"/>
      <c r="Q96" s="12">
        <f t="shared" si="15"/>
        <v>600</v>
      </c>
      <c r="R96" s="12">
        <f t="shared" si="16"/>
        <v>8</v>
      </c>
      <c r="S96" s="57"/>
      <c r="T96" s="15">
        <v>0.1</v>
      </c>
      <c r="U96" s="15">
        <f t="shared" si="17"/>
        <v>0.8</v>
      </c>
    </row>
    <row r="97" spans="1:23" x14ac:dyDescent="0.2">
      <c r="A97" s="36" t="s">
        <v>101</v>
      </c>
      <c r="B97" s="36" t="s">
        <v>100</v>
      </c>
      <c r="C97" s="36">
        <v>90448300</v>
      </c>
      <c r="D97" s="36" t="s">
        <v>277</v>
      </c>
      <c r="E97" s="12" t="s">
        <v>102</v>
      </c>
      <c r="F97" s="12">
        <v>300</v>
      </c>
      <c r="G97" s="12">
        <v>10</v>
      </c>
      <c r="H97" s="12">
        <v>75</v>
      </c>
      <c r="I97" s="12"/>
      <c r="J97" s="12"/>
      <c r="K97" s="12"/>
      <c r="L97" s="12">
        <v>600</v>
      </c>
      <c r="M97" s="12">
        <v>450</v>
      </c>
      <c r="N97" s="12">
        <v>300</v>
      </c>
      <c r="O97" s="12">
        <v>300</v>
      </c>
      <c r="P97" s="13"/>
      <c r="Q97" s="12">
        <f t="shared" si="15"/>
        <v>1650</v>
      </c>
      <c r="R97" s="12">
        <f t="shared" si="16"/>
        <v>22</v>
      </c>
      <c r="S97" s="57"/>
      <c r="T97" s="15">
        <v>0.1</v>
      </c>
      <c r="U97" s="15">
        <f t="shared" si="17"/>
        <v>2.2000000000000002</v>
      </c>
    </row>
    <row r="98" spans="1:23" x14ac:dyDescent="0.2">
      <c r="A98" s="11" t="s">
        <v>103</v>
      </c>
      <c r="B98" s="11" t="s">
        <v>104</v>
      </c>
      <c r="C98" s="11" t="s">
        <v>103</v>
      </c>
      <c r="D98" s="11" t="s">
        <v>275</v>
      </c>
      <c r="E98" s="12">
        <v>50</v>
      </c>
      <c r="F98" s="12">
        <v>450</v>
      </c>
      <c r="G98" s="12">
        <v>10</v>
      </c>
      <c r="H98" s="12">
        <v>50</v>
      </c>
      <c r="I98" s="12"/>
      <c r="J98" s="12"/>
      <c r="K98" s="12"/>
      <c r="L98" s="12">
        <v>100</v>
      </c>
      <c r="M98" s="12">
        <v>100</v>
      </c>
      <c r="N98" s="12">
        <v>100</v>
      </c>
      <c r="O98" s="12">
        <v>100</v>
      </c>
      <c r="P98" s="13"/>
      <c r="Q98" s="12">
        <f t="shared" si="15"/>
        <v>400</v>
      </c>
      <c r="R98" s="12">
        <f t="shared" si="16"/>
        <v>8</v>
      </c>
      <c r="S98" s="57"/>
      <c r="T98" s="15">
        <v>0.1</v>
      </c>
      <c r="U98" s="15">
        <f t="shared" si="17"/>
        <v>0.8</v>
      </c>
    </row>
    <row r="99" spans="1:23" x14ac:dyDescent="0.2">
      <c r="A99" s="36" t="s">
        <v>186</v>
      </c>
      <c r="B99" s="36" t="s">
        <v>104</v>
      </c>
      <c r="C99" s="36">
        <v>90448400</v>
      </c>
      <c r="D99" s="36" t="s">
        <v>277</v>
      </c>
      <c r="E99" s="12" t="s">
        <v>102</v>
      </c>
      <c r="F99" s="12">
        <v>450</v>
      </c>
      <c r="G99" s="12">
        <v>10</v>
      </c>
      <c r="H99" s="12">
        <v>50</v>
      </c>
      <c r="I99" s="12"/>
      <c r="J99" s="12">
        <v>250</v>
      </c>
      <c r="K99" s="12"/>
      <c r="L99" s="12">
        <v>400</v>
      </c>
      <c r="M99" s="12">
        <v>200</v>
      </c>
      <c r="N99" s="12"/>
      <c r="O99" s="12"/>
      <c r="P99" s="13"/>
      <c r="Q99" s="12">
        <f t="shared" si="15"/>
        <v>850</v>
      </c>
      <c r="R99" s="12">
        <f t="shared" si="16"/>
        <v>17</v>
      </c>
      <c r="S99" s="57"/>
      <c r="T99" s="15">
        <v>0.1</v>
      </c>
      <c r="U99" s="15">
        <f t="shared" si="17"/>
        <v>1.7000000000000002</v>
      </c>
    </row>
    <row r="100" spans="1:23" x14ac:dyDescent="0.2">
      <c r="A100" s="11" t="s">
        <v>105</v>
      </c>
      <c r="B100" s="11" t="s">
        <v>106</v>
      </c>
      <c r="C100" s="11" t="s">
        <v>105</v>
      </c>
      <c r="D100" s="11" t="s">
        <v>275</v>
      </c>
      <c r="E100" s="12">
        <v>50</v>
      </c>
      <c r="F100" s="12">
        <v>600</v>
      </c>
      <c r="G100" s="12">
        <v>10</v>
      </c>
      <c r="H100" s="12">
        <v>50</v>
      </c>
      <c r="I100" s="12"/>
      <c r="J100" s="12"/>
      <c r="K100" s="12"/>
      <c r="L100" s="12">
        <v>200</v>
      </c>
      <c r="M100" s="12">
        <v>100</v>
      </c>
      <c r="N100" s="12"/>
      <c r="O100" s="12"/>
      <c r="P100" s="13"/>
      <c r="Q100" s="12">
        <f t="shared" si="15"/>
        <v>300</v>
      </c>
      <c r="R100" s="12">
        <f t="shared" si="16"/>
        <v>6</v>
      </c>
      <c r="S100" s="57"/>
      <c r="T100" s="15">
        <v>0.13</v>
      </c>
      <c r="U100" s="15">
        <f t="shared" si="17"/>
        <v>0.78</v>
      </c>
    </row>
    <row r="101" spans="1:23" x14ac:dyDescent="0.2">
      <c r="A101" s="36" t="s">
        <v>107</v>
      </c>
      <c r="B101" s="36" t="s">
        <v>106</v>
      </c>
      <c r="C101" s="36">
        <v>90448600</v>
      </c>
      <c r="D101" s="36" t="s">
        <v>277</v>
      </c>
      <c r="E101" s="12" t="s">
        <v>102</v>
      </c>
      <c r="F101" s="12">
        <v>600</v>
      </c>
      <c r="G101" s="12">
        <v>10</v>
      </c>
      <c r="H101" s="12">
        <v>50</v>
      </c>
      <c r="I101" s="12"/>
      <c r="J101" s="12"/>
      <c r="K101" s="12"/>
      <c r="L101" s="12">
        <v>500</v>
      </c>
      <c r="M101" s="12">
        <v>200</v>
      </c>
      <c r="N101" s="12">
        <v>500</v>
      </c>
      <c r="O101" s="12">
        <v>500</v>
      </c>
      <c r="P101" s="13"/>
      <c r="Q101" s="12">
        <f t="shared" si="15"/>
        <v>1700</v>
      </c>
      <c r="R101" s="12">
        <f t="shared" si="16"/>
        <v>34</v>
      </c>
      <c r="S101" s="57"/>
      <c r="T101" s="15">
        <v>0.13</v>
      </c>
      <c r="U101" s="15">
        <f t="shared" si="17"/>
        <v>4.42</v>
      </c>
    </row>
    <row r="102" spans="1:23" x14ac:dyDescent="0.2">
      <c r="A102" s="36" t="s">
        <v>266</v>
      </c>
      <c r="B102" s="36" t="s">
        <v>267</v>
      </c>
      <c r="C102" s="36">
        <v>90448605</v>
      </c>
      <c r="D102" s="36" t="s">
        <v>277</v>
      </c>
      <c r="E102" s="12" t="s">
        <v>102</v>
      </c>
      <c r="F102" s="12">
        <v>700</v>
      </c>
      <c r="G102" s="12">
        <v>5</v>
      </c>
      <c r="H102" s="12">
        <v>25</v>
      </c>
      <c r="I102" s="12"/>
      <c r="J102" s="12"/>
      <c r="K102" s="12"/>
      <c r="L102" s="12"/>
      <c r="M102" s="12"/>
      <c r="N102" s="12"/>
      <c r="O102" s="12"/>
      <c r="P102" s="13"/>
      <c r="Q102" s="12">
        <f t="shared" si="15"/>
        <v>0</v>
      </c>
      <c r="R102" s="12">
        <f t="shared" si="16"/>
        <v>0</v>
      </c>
      <c r="S102" s="57"/>
      <c r="T102" s="15">
        <v>0.1</v>
      </c>
      <c r="U102" s="15">
        <f t="shared" si="17"/>
        <v>0</v>
      </c>
    </row>
    <row r="103" spans="1:23" x14ac:dyDescent="0.2">
      <c r="A103" s="11" t="s">
        <v>202</v>
      </c>
      <c r="B103" s="11" t="s">
        <v>203</v>
      </c>
      <c r="C103" s="11" t="s">
        <v>202</v>
      </c>
      <c r="D103" s="11" t="s">
        <v>275</v>
      </c>
      <c r="E103" s="12">
        <v>50</v>
      </c>
      <c r="F103" s="12">
        <v>750</v>
      </c>
      <c r="G103" s="12">
        <v>5</v>
      </c>
      <c r="H103" s="12">
        <v>25</v>
      </c>
      <c r="I103" s="12"/>
      <c r="J103" s="12"/>
      <c r="K103" s="12"/>
      <c r="L103" s="12">
        <v>200</v>
      </c>
      <c r="M103" s="12">
        <v>200</v>
      </c>
      <c r="N103" s="12">
        <v>200</v>
      </c>
      <c r="O103" s="12"/>
      <c r="P103" s="13"/>
      <c r="Q103" s="12">
        <f t="shared" si="15"/>
        <v>600</v>
      </c>
      <c r="R103" s="12">
        <f t="shared" si="16"/>
        <v>24</v>
      </c>
      <c r="S103" s="57"/>
      <c r="T103" s="15">
        <v>0.1</v>
      </c>
      <c r="U103" s="15">
        <f t="shared" si="17"/>
        <v>2.4000000000000004</v>
      </c>
    </row>
    <row r="104" spans="1:23" x14ac:dyDescent="0.2">
      <c r="A104" s="11" t="s">
        <v>108</v>
      </c>
      <c r="B104" s="11" t="s">
        <v>109</v>
      </c>
      <c r="C104" s="11" t="s">
        <v>108</v>
      </c>
      <c r="D104" s="11" t="s">
        <v>275</v>
      </c>
      <c r="E104" s="12">
        <v>50</v>
      </c>
      <c r="F104" s="12">
        <v>900</v>
      </c>
      <c r="G104" s="12">
        <v>5</v>
      </c>
      <c r="H104" s="12">
        <v>25</v>
      </c>
      <c r="I104" s="12"/>
      <c r="J104" s="12"/>
      <c r="K104" s="12"/>
      <c r="L104" s="12">
        <v>100</v>
      </c>
      <c r="M104" s="12">
        <v>100</v>
      </c>
      <c r="N104" s="12">
        <v>100</v>
      </c>
      <c r="O104" s="12"/>
      <c r="P104" s="13"/>
      <c r="Q104" s="12">
        <f t="shared" si="15"/>
        <v>300</v>
      </c>
      <c r="R104" s="12">
        <f t="shared" si="16"/>
        <v>12</v>
      </c>
      <c r="S104" s="57"/>
      <c r="T104" s="15">
        <v>0.1</v>
      </c>
      <c r="U104" s="15">
        <f t="shared" si="17"/>
        <v>1.2000000000000002</v>
      </c>
    </row>
    <row r="105" spans="1:23" x14ac:dyDescent="0.2">
      <c r="A105" s="36" t="s">
        <v>187</v>
      </c>
      <c r="B105" s="36" t="s">
        <v>109</v>
      </c>
      <c r="C105" s="36">
        <v>90448700</v>
      </c>
      <c r="D105" s="36" t="s">
        <v>277</v>
      </c>
      <c r="E105" s="12" t="s">
        <v>102</v>
      </c>
      <c r="F105" s="12">
        <v>900</v>
      </c>
      <c r="G105" s="12">
        <v>5</v>
      </c>
      <c r="H105" s="12">
        <v>25</v>
      </c>
      <c r="I105" s="12"/>
      <c r="J105" s="12">
        <v>250</v>
      </c>
      <c r="K105" s="12"/>
      <c r="L105" s="12">
        <v>200</v>
      </c>
      <c r="M105" s="12">
        <v>300</v>
      </c>
      <c r="N105" s="12">
        <v>200</v>
      </c>
      <c r="O105" s="12"/>
      <c r="P105" s="13"/>
      <c r="Q105" s="12">
        <f t="shared" si="15"/>
        <v>950</v>
      </c>
      <c r="R105" s="12">
        <f t="shared" si="16"/>
        <v>38</v>
      </c>
      <c r="S105" s="57"/>
      <c r="T105" s="15">
        <v>0.1</v>
      </c>
      <c r="U105" s="15">
        <f t="shared" si="17"/>
        <v>3.8000000000000003</v>
      </c>
    </row>
    <row r="106" spans="1:23" x14ac:dyDescent="0.2">
      <c r="A106" s="11" t="s">
        <v>110</v>
      </c>
      <c r="B106" s="11" t="s">
        <v>111</v>
      </c>
      <c r="C106" s="11" t="s">
        <v>110</v>
      </c>
      <c r="D106" s="11" t="s">
        <v>275</v>
      </c>
      <c r="E106" s="12">
        <v>50</v>
      </c>
      <c r="F106" s="12">
        <v>1200</v>
      </c>
      <c r="G106" s="12">
        <v>5</v>
      </c>
      <c r="H106" s="12">
        <v>25</v>
      </c>
      <c r="I106" s="12"/>
      <c r="J106" s="12"/>
      <c r="K106" s="12"/>
      <c r="L106" s="12"/>
      <c r="M106" s="12"/>
      <c r="N106" s="12"/>
      <c r="O106" s="12"/>
      <c r="P106" s="13"/>
      <c r="Q106" s="12">
        <f t="shared" si="15"/>
        <v>0</v>
      </c>
      <c r="R106" s="12">
        <f t="shared" si="16"/>
        <v>0</v>
      </c>
      <c r="S106" s="57"/>
      <c r="T106" s="15">
        <v>0.13</v>
      </c>
      <c r="U106" s="15">
        <f t="shared" si="17"/>
        <v>0</v>
      </c>
    </row>
    <row r="107" spans="1:23" x14ac:dyDescent="0.2">
      <c r="A107" s="36" t="s">
        <v>204</v>
      </c>
      <c r="B107" s="36" t="s">
        <v>111</v>
      </c>
      <c r="C107" s="31" t="s">
        <v>205</v>
      </c>
      <c r="D107" s="36" t="s">
        <v>277</v>
      </c>
      <c r="E107" s="12">
        <v>50</v>
      </c>
      <c r="F107" s="12">
        <v>1200</v>
      </c>
      <c r="G107" s="12">
        <v>5</v>
      </c>
      <c r="H107" s="12">
        <v>25</v>
      </c>
      <c r="I107" s="12"/>
      <c r="J107" s="12">
        <v>200</v>
      </c>
      <c r="K107" s="12"/>
      <c r="L107" s="12">
        <v>100</v>
      </c>
      <c r="M107" s="12">
        <v>100</v>
      </c>
      <c r="N107" s="12">
        <v>100</v>
      </c>
      <c r="O107" s="12"/>
      <c r="P107" s="13"/>
      <c r="Q107" s="12">
        <f t="shared" si="15"/>
        <v>500</v>
      </c>
      <c r="R107" s="12">
        <f t="shared" si="16"/>
        <v>20</v>
      </c>
      <c r="S107" s="57"/>
      <c r="T107" s="15">
        <v>0.13</v>
      </c>
      <c r="U107" s="15">
        <f t="shared" si="17"/>
        <v>2.6</v>
      </c>
    </row>
    <row r="108" spans="1:23" x14ac:dyDescent="0.2">
      <c r="A108" s="36" t="s">
        <v>268</v>
      </c>
      <c r="B108" s="36" t="s">
        <v>269</v>
      </c>
      <c r="C108" s="31" t="s">
        <v>270</v>
      </c>
      <c r="D108" s="36" t="s">
        <v>277</v>
      </c>
      <c r="E108" s="12">
        <v>50</v>
      </c>
      <c r="F108" s="12">
        <v>2400</v>
      </c>
      <c r="G108" s="12">
        <v>5</v>
      </c>
      <c r="H108" s="12">
        <v>25</v>
      </c>
      <c r="I108" s="12"/>
      <c r="J108" s="12">
        <v>100</v>
      </c>
      <c r="K108" s="12"/>
      <c r="L108" s="12">
        <v>50</v>
      </c>
      <c r="M108" s="12"/>
      <c r="N108" s="12"/>
      <c r="O108" s="12"/>
      <c r="P108" s="13"/>
      <c r="Q108" s="12">
        <f t="shared" si="15"/>
        <v>150</v>
      </c>
      <c r="R108" s="12">
        <f t="shared" si="16"/>
        <v>6</v>
      </c>
      <c r="S108" s="57"/>
      <c r="T108" s="15">
        <v>0.13</v>
      </c>
      <c r="U108" s="15">
        <f t="shared" si="17"/>
        <v>0.78</v>
      </c>
      <c r="V108" s="43"/>
    </row>
    <row r="109" spans="1:23" x14ac:dyDescent="0.2">
      <c r="A109" s="307" t="s">
        <v>112</v>
      </c>
      <c r="B109" s="307"/>
      <c r="C109" s="8"/>
      <c r="D109" s="8"/>
      <c r="E109" s="8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36"/>
      <c r="Q109" s="12"/>
      <c r="R109" s="12"/>
      <c r="S109" s="57"/>
      <c r="T109" s="12"/>
      <c r="U109" s="15"/>
    </row>
    <row r="110" spans="1:23" x14ac:dyDescent="0.2">
      <c r="A110" s="11" t="s">
        <v>216</v>
      </c>
      <c r="B110" s="11" t="s">
        <v>217</v>
      </c>
      <c r="C110" s="11" t="s">
        <v>216</v>
      </c>
      <c r="D110" s="11" t="s">
        <v>275</v>
      </c>
      <c r="E110" s="12">
        <v>20</v>
      </c>
      <c r="F110" s="12">
        <v>150</v>
      </c>
      <c r="G110" s="12">
        <v>10</v>
      </c>
      <c r="H110" s="12">
        <v>400</v>
      </c>
      <c r="I110" s="12"/>
      <c r="J110" s="12"/>
      <c r="K110" s="12"/>
      <c r="L110" s="12"/>
      <c r="M110" s="12"/>
      <c r="N110" s="12"/>
      <c r="O110" s="12"/>
      <c r="P110" s="36"/>
      <c r="Q110" s="12">
        <f t="shared" ref="Q110:Q143" si="18">SUM(I110:P110)</f>
        <v>0</v>
      </c>
      <c r="R110" s="12">
        <f t="shared" ref="R110:R143" si="19">$Q110/$H110</f>
        <v>0</v>
      </c>
      <c r="S110" s="57"/>
      <c r="T110" s="12">
        <v>0.06</v>
      </c>
      <c r="U110" s="15">
        <f t="shared" ref="U110:U143" si="20">$R110*$T110</f>
        <v>0</v>
      </c>
      <c r="V110" s="43">
        <f>SUM(U110:U125)</f>
        <v>0.76</v>
      </c>
      <c r="W110" s="3">
        <f>V110*100/$V$144</f>
        <v>0.68179779312819588</v>
      </c>
    </row>
    <row r="111" spans="1:23" x14ac:dyDescent="0.2">
      <c r="A111" s="36" t="s">
        <v>226</v>
      </c>
      <c r="B111" s="36" t="s">
        <v>217</v>
      </c>
      <c r="C111" s="36">
        <v>90444200</v>
      </c>
      <c r="D111" s="36" t="s">
        <v>277</v>
      </c>
      <c r="E111" s="12">
        <v>20</v>
      </c>
      <c r="F111" s="12">
        <v>150</v>
      </c>
      <c r="G111" s="12">
        <v>10</v>
      </c>
      <c r="H111" s="12">
        <v>400</v>
      </c>
      <c r="I111" s="12"/>
      <c r="J111" s="12"/>
      <c r="K111" s="12"/>
      <c r="L111" s="12"/>
      <c r="M111" s="12"/>
      <c r="N111" s="12"/>
      <c r="O111" s="12"/>
      <c r="P111" s="36"/>
      <c r="Q111" s="12">
        <f t="shared" si="18"/>
        <v>0</v>
      </c>
      <c r="R111" s="12">
        <f t="shared" si="19"/>
        <v>0</v>
      </c>
      <c r="S111" s="57"/>
      <c r="T111" s="12">
        <v>0.06</v>
      </c>
      <c r="U111" s="15">
        <f t="shared" si="20"/>
        <v>0</v>
      </c>
    </row>
    <row r="112" spans="1:23" x14ac:dyDescent="0.2">
      <c r="A112" s="11" t="s">
        <v>191</v>
      </c>
      <c r="B112" s="11" t="s">
        <v>192</v>
      </c>
      <c r="C112" s="11" t="s">
        <v>191</v>
      </c>
      <c r="D112" s="11" t="s">
        <v>275</v>
      </c>
      <c r="E112" s="12">
        <v>20</v>
      </c>
      <c r="F112" s="12">
        <v>200</v>
      </c>
      <c r="G112" s="12">
        <v>10</v>
      </c>
      <c r="H112" s="12">
        <v>300</v>
      </c>
      <c r="I112" s="12"/>
      <c r="J112" s="12"/>
      <c r="K112" s="12"/>
      <c r="L112" s="12"/>
      <c r="M112" s="12"/>
      <c r="N112" s="12"/>
      <c r="O112" s="12"/>
      <c r="P112" s="36"/>
      <c r="Q112" s="12">
        <f t="shared" si="18"/>
        <v>0</v>
      </c>
      <c r="R112" s="12">
        <f t="shared" si="19"/>
        <v>0</v>
      </c>
      <c r="S112" s="57"/>
      <c r="T112" s="12">
        <v>0.06</v>
      </c>
      <c r="U112" s="15">
        <f t="shared" si="20"/>
        <v>0</v>
      </c>
    </row>
    <row r="113" spans="1:23" x14ac:dyDescent="0.2">
      <c r="A113" s="11" t="s">
        <v>160</v>
      </c>
      <c r="B113" s="11" t="s">
        <v>161</v>
      </c>
      <c r="C113" s="11" t="s">
        <v>160</v>
      </c>
      <c r="D113" s="11" t="s">
        <v>275</v>
      </c>
      <c r="E113" s="12">
        <v>20</v>
      </c>
      <c r="F113" s="12">
        <v>300</v>
      </c>
      <c r="G113" s="12">
        <v>10</v>
      </c>
      <c r="H113" s="12">
        <v>200</v>
      </c>
      <c r="I113" s="12">
        <v>400</v>
      </c>
      <c r="J113" s="12">
        <v>400</v>
      </c>
      <c r="K113" s="12"/>
      <c r="L113" s="12">
        <v>200</v>
      </c>
      <c r="M113" s="12"/>
      <c r="N113" s="12"/>
      <c r="O113" s="12"/>
      <c r="P113" s="13"/>
      <c r="Q113" s="12">
        <f t="shared" si="18"/>
        <v>1000</v>
      </c>
      <c r="R113" s="12">
        <f t="shared" si="19"/>
        <v>5</v>
      </c>
      <c r="S113" s="57"/>
      <c r="T113" s="15">
        <v>0.06</v>
      </c>
      <c r="U113" s="15">
        <f t="shared" si="20"/>
        <v>0.3</v>
      </c>
    </row>
    <row r="114" spans="1:23" x14ac:dyDescent="0.2">
      <c r="A114" s="36" t="s">
        <v>215</v>
      </c>
      <c r="B114" s="36" t="s">
        <v>161</v>
      </c>
      <c r="C114" s="36">
        <v>90444300</v>
      </c>
      <c r="D114" s="36" t="s">
        <v>277</v>
      </c>
      <c r="E114" s="12" t="s">
        <v>46</v>
      </c>
      <c r="F114" s="12">
        <v>300</v>
      </c>
      <c r="G114" s="12">
        <v>10</v>
      </c>
      <c r="H114" s="12">
        <v>200</v>
      </c>
      <c r="I114" s="12"/>
      <c r="J114" s="12"/>
      <c r="K114" s="12"/>
      <c r="L114" s="12">
        <v>200</v>
      </c>
      <c r="M114" s="12"/>
      <c r="N114" s="12"/>
      <c r="O114" s="12"/>
      <c r="P114" s="13"/>
      <c r="Q114" s="12">
        <f t="shared" si="18"/>
        <v>200</v>
      </c>
      <c r="R114" s="12">
        <f t="shared" si="19"/>
        <v>1</v>
      </c>
      <c r="S114" s="57"/>
      <c r="T114" s="15">
        <v>0.06</v>
      </c>
      <c r="U114" s="15">
        <f t="shared" si="20"/>
        <v>0.06</v>
      </c>
    </row>
    <row r="115" spans="1:23" x14ac:dyDescent="0.2">
      <c r="A115" s="11" t="s">
        <v>206</v>
      </c>
      <c r="B115" s="11" t="s">
        <v>114</v>
      </c>
      <c r="C115" s="11" t="s">
        <v>206</v>
      </c>
      <c r="D115" s="11" t="s">
        <v>275</v>
      </c>
      <c r="E115" s="12">
        <v>20</v>
      </c>
      <c r="F115" s="12">
        <v>450</v>
      </c>
      <c r="G115" s="12">
        <v>10</v>
      </c>
      <c r="H115" s="12">
        <v>100</v>
      </c>
      <c r="I115" s="12"/>
      <c r="J115" s="12"/>
      <c r="K115" s="12"/>
      <c r="L115" s="12"/>
      <c r="M115" s="12"/>
      <c r="N115" s="12"/>
      <c r="O115" s="12"/>
      <c r="P115" s="25"/>
      <c r="Q115" s="12">
        <f t="shared" si="18"/>
        <v>0</v>
      </c>
      <c r="R115" s="12">
        <f t="shared" si="19"/>
        <v>0</v>
      </c>
      <c r="S115" s="57"/>
      <c r="T115" s="15">
        <v>0.08</v>
      </c>
      <c r="U115" s="15">
        <f t="shared" si="20"/>
        <v>0</v>
      </c>
    </row>
    <row r="116" spans="1:23" x14ac:dyDescent="0.2">
      <c r="A116" s="36" t="s">
        <v>113</v>
      </c>
      <c r="B116" s="36" t="s">
        <v>114</v>
      </c>
      <c r="C116" s="36">
        <v>90444400</v>
      </c>
      <c r="D116" s="36" t="s">
        <v>277</v>
      </c>
      <c r="E116" s="12" t="s">
        <v>46</v>
      </c>
      <c r="F116" s="12">
        <v>450</v>
      </c>
      <c r="G116" s="12">
        <v>10</v>
      </c>
      <c r="H116" s="12">
        <v>100</v>
      </c>
      <c r="I116" s="12"/>
      <c r="J116" s="12">
        <v>200</v>
      </c>
      <c r="K116" s="12"/>
      <c r="L116" s="12"/>
      <c r="M116" s="12"/>
      <c r="N116" s="12"/>
      <c r="O116" s="12"/>
      <c r="P116" s="13"/>
      <c r="Q116" s="12">
        <f t="shared" si="18"/>
        <v>200</v>
      </c>
      <c r="R116" s="12">
        <f t="shared" si="19"/>
        <v>2</v>
      </c>
      <c r="S116" s="57"/>
      <c r="T116" s="15">
        <v>0.08</v>
      </c>
      <c r="U116" s="15">
        <f t="shared" si="20"/>
        <v>0.16</v>
      </c>
    </row>
    <row r="117" spans="1:23" x14ac:dyDescent="0.2">
      <c r="A117" s="11" t="s">
        <v>115</v>
      </c>
      <c r="B117" s="11" t="s">
        <v>116</v>
      </c>
      <c r="C117" s="11" t="s">
        <v>115</v>
      </c>
      <c r="D117" s="11" t="s">
        <v>275</v>
      </c>
      <c r="E117" s="12">
        <v>20</v>
      </c>
      <c r="F117" s="12">
        <v>600</v>
      </c>
      <c r="G117" s="12">
        <v>10</v>
      </c>
      <c r="H117" s="12">
        <v>100</v>
      </c>
      <c r="I117" s="12"/>
      <c r="J117" s="12"/>
      <c r="K117" s="12"/>
      <c r="L117" s="12"/>
      <c r="M117" s="12"/>
      <c r="N117" s="12"/>
      <c r="O117" s="12"/>
      <c r="P117" s="13"/>
      <c r="Q117" s="12">
        <f t="shared" si="18"/>
        <v>0</v>
      </c>
      <c r="R117" s="12">
        <f t="shared" si="19"/>
        <v>0</v>
      </c>
      <c r="S117" s="57"/>
      <c r="T117" s="15">
        <v>0.06</v>
      </c>
      <c r="U117" s="15">
        <f t="shared" si="20"/>
        <v>0</v>
      </c>
    </row>
    <row r="118" spans="1:23" x14ac:dyDescent="0.2">
      <c r="A118" s="36" t="s">
        <v>188</v>
      </c>
      <c r="B118" s="36" t="s">
        <v>116</v>
      </c>
      <c r="C118" s="36">
        <v>90444600</v>
      </c>
      <c r="D118" s="36" t="s">
        <v>277</v>
      </c>
      <c r="E118" s="12" t="s">
        <v>46</v>
      </c>
      <c r="F118" s="12">
        <v>600</v>
      </c>
      <c r="G118" s="12">
        <v>10</v>
      </c>
      <c r="H118" s="12">
        <v>100</v>
      </c>
      <c r="I118" s="12">
        <v>200</v>
      </c>
      <c r="J118" s="12">
        <v>200</v>
      </c>
      <c r="K118" s="12"/>
      <c r="L118" s="12"/>
      <c r="M118" s="12"/>
      <c r="N118" s="12"/>
      <c r="O118" s="12"/>
      <c r="P118" s="13"/>
      <c r="Q118" s="12">
        <f t="shared" si="18"/>
        <v>400</v>
      </c>
      <c r="R118" s="12">
        <f t="shared" si="19"/>
        <v>4</v>
      </c>
      <c r="S118" s="57"/>
      <c r="T118" s="15">
        <v>0.06</v>
      </c>
      <c r="U118" s="15">
        <f t="shared" si="20"/>
        <v>0.24</v>
      </c>
    </row>
    <row r="119" spans="1:23" x14ac:dyDescent="0.2">
      <c r="A119" s="11" t="s">
        <v>117</v>
      </c>
      <c r="B119" s="11" t="s">
        <v>118</v>
      </c>
      <c r="C119" s="11" t="s">
        <v>117</v>
      </c>
      <c r="D119" s="11" t="s">
        <v>275</v>
      </c>
      <c r="E119" s="12">
        <v>20</v>
      </c>
      <c r="F119" s="12">
        <v>750</v>
      </c>
      <c r="G119" s="12">
        <v>10</v>
      </c>
      <c r="H119" s="12">
        <v>100</v>
      </c>
      <c r="I119" s="12"/>
      <c r="J119" s="12"/>
      <c r="K119" s="12"/>
      <c r="L119" s="12"/>
      <c r="M119" s="12"/>
      <c r="N119" s="12"/>
      <c r="O119" s="12"/>
      <c r="P119" s="13"/>
      <c r="Q119" s="12">
        <f t="shared" si="18"/>
        <v>0</v>
      </c>
      <c r="R119" s="12">
        <f t="shared" si="19"/>
        <v>0</v>
      </c>
      <c r="S119" s="57"/>
      <c r="T119" s="15">
        <v>7.0000000000000007E-2</v>
      </c>
      <c r="U119" s="15">
        <f t="shared" si="20"/>
        <v>0</v>
      </c>
    </row>
    <row r="120" spans="1:23" x14ac:dyDescent="0.2">
      <c r="A120" s="36" t="s">
        <v>189</v>
      </c>
      <c r="B120" s="36" t="s">
        <v>118</v>
      </c>
      <c r="C120" s="36">
        <v>90444700</v>
      </c>
      <c r="D120" s="36" t="s">
        <v>277</v>
      </c>
      <c r="E120" s="12" t="s">
        <v>46</v>
      </c>
      <c r="F120" s="12">
        <v>750</v>
      </c>
      <c r="G120" s="12">
        <v>10</v>
      </c>
      <c r="H120" s="12">
        <v>100</v>
      </c>
      <c r="I120" s="12"/>
      <c r="J120" s="12"/>
      <c r="K120" s="12"/>
      <c r="L120" s="12"/>
      <c r="M120" s="12"/>
      <c r="N120" s="12"/>
      <c r="O120" s="12"/>
      <c r="P120" s="13"/>
      <c r="Q120" s="12">
        <f t="shared" si="18"/>
        <v>0</v>
      </c>
      <c r="R120" s="12">
        <f t="shared" si="19"/>
        <v>0</v>
      </c>
      <c r="S120" s="57"/>
      <c r="T120" s="15">
        <v>7.0000000000000007E-2</v>
      </c>
      <c r="U120" s="15">
        <f t="shared" si="20"/>
        <v>0</v>
      </c>
    </row>
    <row r="121" spans="1:23" x14ac:dyDescent="0.2">
      <c r="A121" s="11" t="s">
        <v>119</v>
      </c>
      <c r="B121" s="11" t="s">
        <v>120</v>
      </c>
      <c r="C121" s="11" t="s">
        <v>119</v>
      </c>
      <c r="D121" s="11" t="s">
        <v>275</v>
      </c>
      <c r="E121" s="12">
        <v>20</v>
      </c>
      <c r="F121" s="12">
        <v>900</v>
      </c>
      <c r="G121" s="12">
        <v>10</v>
      </c>
      <c r="H121" s="12">
        <v>50</v>
      </c>
      <c r="I121" s="12"/>
      <c r="J121" s="12"/>
      <c r="K121" s="12"/>
      <c r="L121" s="12"/>
      <c r="M121" s="12"/>
      <c r="N121" s="12"/>
      <c r="O121" s="12"/>
      <c r="P121" s="13"/>
      <c r="Q121" s="12">
        <f t="shared" si="18"/>
        <v>0</v>
      </c>
      <c r="R121" s="12">
        <f t="shared" si="19"/>
        <v>0</v>
      </c>
      <c r="S121" s="57"/>
      <c r="T121" s="15">
        <v>0.08</v>
      </c>
      <c r="U121" s="15">
        <f t="shared" si="20"/>
        <v>0</v>
      </c>
    </row>
    <row r="122" spans="1:23" x14ac:dyDescent="0.2">
      <c r="A122" s="36" t="s">
        <v>263</v>
      </c>
      <c r="B122" s="36" t="s">
        <v>120</v>
      </c>
      <c r="C122" s="36">
        <v>90444800</v>
      </c>
      <c r="D122" s="36" t="s">
        <v>277</v>
      </c>
      <c r="E122" s="12" t="s">
        <v>46</v>
      </c>
      <c r="F122" s="12">
        <v>900</v>
      </c>
      <c r="G122" s="12">
        <v>10</v>
      </c>
      <c r="H122" s="12">
        <v>50</v>
      </c>
      <c r="I122" s="12"/>
      <c r="J122" s="12"/>
      <c r="K122" s="12"/>
      <c r="L122" s="12"/>
      <c r="M122" s="12"/>
      <c r="N122" s="12"/>
      <c r="O122" s="12"/>
      <c r="P122" s="13"/>
      <c r="Q122" s="12">
        <f t="shared" si="18"/>
        <v>0</v>
      </c>
      <c r="R122" s="12">
        <f t="shared" si="19"/>
        <v>0</v>
      </c>
      <c r="S122" s="57"/>
      <c r="T122" s="15">
        <v>0.08</v>
      </c>
      <c r="U122" s="15">
        <f t="shared" si="20"/>
        <v>0</v>
      </c>
    </row>
    <row r="123" spans="1:23" x14ac:dyDescent="0.2">
      <c r="A123" s="11" t="s">
        <v>121</v>
      </c>
      <c r="B123" s="11" t="s">
        <v>122</v>
      </c>
      <c r="C123" s="11" t="s">
        <v>121</v>
      </c>
      <c r="D123" s="11" t="s">
        <v>275</v>
      </c>
      <c r="E123" s="12">
        <v>20</v>
      </c>
      <c r="F123" s="12">
        <v>1200</v>
      </c>
      <c r="G123" s="12">
        <v>10</v>
      </c>
      <c r="H123" s="12">
        <v>50</v>
      </c>
      <c r="I123" s="12"/>
      <c r="J123" s="12"/>
      <c r="K123" s="12"/>
      <c r="L123" s="12"/>
      <c r="M123" s="12"/>
      <c r="N123" s="12"/>
      <c r="O123" s="12"/>
      <c r="P123" s="13"/>
      <c r="Q123" s="12">
        <f t="shared" si="18"/>
        <v>0</v>
      </c>
      <c r="R123" s="12">
        <f t="shared" si="19"/>
        <v>0</v>
      </c>
      <c r="S123" s="57"/>
      <c r="T123" s="15">
        <v>0.11</v>
      </c>
      <c r="U123" s="15">
        <f t="shared" si="20"/>
        <v>0</v>
      </c>
    </row>
    <row r="124" spans="1:23" x14ac:dyDescent="0.2">
      <c r="A124" s="11" t="s">
        <v>207</v>
      </c>
      <c r="B124" s="11" t="s">
        <v>208</v>
      </c>
      <c r="C124" s="11" t="s">
        <v>207</v>
      </c>
      <c r="D124" s="11" t="s">
        <v>275</v>
      </c>
      <c r="E124" s="12">
        <v>20</v>
      </c>
      <c r="F124" s="12">
        <v>1500</v>
      </c>
      <c r="G124" s="12">
        <v>10</v>
      </c>
      <c r="H124" s="12">
        <v>50</v>
      </c>
      <c r="I124" s="12"/>
      <c r="J124" s="12"/>
      <c r="K124" s="12"/>
      <c r="L124" s="12"/>
      <c r="M124" s="12"/>
      <c r="N124" s="12"/>
      <c r="O124" s="12"/>
      <c r="P124" s="13"/>
      <c r="Q124" s="12">
        <f t="shared" si="18"/>
        <v>0</v>
      </c>
      <c r="R124" s="12">
        <f t="shared" si="19"/>
        <v>0</v>
      </c>
      <c r="S124" s="57"/>
      <c r="T124" s="15">
        <v>7.0000000000000007E-2</v>
      </c>
      <c r="U124" s="15">
        <f t="shared" si="20"/>
        <v>0</v>
      </c>
    </row>
    <row r="125" spans="1:23" x14ac:dyDescent="0.2">
      <c r="A125" s="11" t="s">
        <v>209</v>
      </c>
      <c r="B125" s="11" t="s">
        <v>210</v>
      </c>
      <c r="C125" s="11" t="s">
        <v>209</v>
      </c>
      <c r="D125" s="11" t="s">
        <v>275</v>
      </c>
      <c r="E125" s="12">
        <v>20</v>
      </c>
      <c r="F125" s="12">
        <v>1800</v>
      </c>
      <c r="G125" s="12">
        <v>10</v>
      </c>
      <c r="H125" s="12">
        <v>50</v>
      </c>
      <c r="I125" s="12"/>
      <c r="J125" s="12"/>
      <c r="K125" s="12"/>
      <c r="L125" s="12"/>
      <c r="M125" s="12"/>
      <c r="N125" s="12"/>
      <c r="O125" s="12"/>
      <c r="P125" s="13"/>
      <c r="Q125" s="12">
        <f t="shared" si="18"/>
        <v>0</v>
      </c>
      <c r="R125" s="12">
        <f t="shared" si="19"/>
        <v>0</v>
      </c>
      <c r="S125" s="58"/>
      <c r="T125" s="15">
        <v>0.09</v>
      </c>
      <c r="U125" s="15">
        <f t="shared" si="20"/>
        <v>0</v>
      </c>
      <c r="V125" s="43"/>
    </row>
    <row r="126" spans="1:23" x14ac:dyDescent="0.2">
      <c r="A126" s="11" t="s">
        <v>123</v>
      </c>
      <c r="B126" s="11" t="s">
        <v>124</v>
      </c>
      <c r="C126" s="11" t="s">
        <v>123</v>
      </c>
      <c r="D126" s="11" t="s">
        <v>275</v>
      </c>
      <c r="E126" s="12">
        <v>25</v>
      </c>
      <c r="F126" s="12">
        <v>150</v>
      </c>
      <c r="G126" s="12">
        <v>10</v>
      </c>
      <c r="H126" s="12">
        <v>200</v>
      </c>
      <c r="I126" s="12"/>
      <c r="J126" s="12"/>
      <c r="K126" s="12"/>
      <c r="L126" s="12"/>
      <c r="M126" s="12"/>
      <c r="N126" s="12"/>
      <c r="O126" s="12"/>
      <c r="P126" s="13"/>
      <c r="Q126" s="12">
        <f t="shared" si="18"/>
        <v>0</v>
      </c>
      <c r="R126" s="12">
        <f t="shared" si="19"/>
        <v>0</v>
      </c>
      <c r="S126" s="57"/>
      <c r="T126" s="15">
        <v>0.04</v>
      </c>
      <c r="U126" s="15">
        <f t="shared" si="20"/>
        <v>0</v>
      </c>
      <c r="V126" s="43">
        <f>SUM(U126:U143)</f>
        <v>1.36</v>
      </c>
      <c r="W126" s="3">
        <f>V126*100/$V$144</f>
        <v>1.2200592087557189</v>
      </c>
    </row>
    <row r="127" spans="1:23" x14ac:dyDescent="0.2">
      <c r="A127" s="36" t="s">
        <v>257</v>
      </c>
      <c r="B127" s="36" t="s">
        <v>124</v>
      </c>
      <c r="C127" s="36">
        <v>90445200</v>
      </c>
      <c r="D127" s="36" t="s">
        <v>277</v>
      </c>
      <c r="E127" s="12">
        <v>25</v>
      </c>
      <c r="F127" s="12">
        <v>150</v>
      </c>
      <c r="G127" s="12">
        <v>10</v>
      </c>
      <c r="H127" s="12">
        <v>200</v>
      </c>
      <c r="I127" s="12"/>
      <c r="J127" s="12">
        <v>200</v>
      </c>
      <c r="K127" s="12"/>
      <c r="L127" s="12"/>
      <c r="M127" s="12"/>
      <c r="N127" s="12"/>
      <c r="O127" s="12"/>
      <c r="P127" s="13"/>
      <c r="Q127" s="12">
        <f t="shared" si="18"/>
        <v>200</v>
      </c>
      <c r="R127" s="12">
        <f t="shared" si="19"/>
        <v>1</v>
      </c>
      <c r="S127" s="57"/>
      <c r="T127" s="15">
        <v>0.04</v>
      </c>
      <c r="U127" s="15">
        <f t="shared" si="20"/>
        <v>0.04</v>
      </c>
    </row>
    <row r="128" spans="1:23" x14ac:dyDescent="0.2">
      <c r="A128" s="11" t="s">
        <v>125</v>
      </c>
      <c r="B128" s="11" t="s">
        <v>126</v>
      </c>
      <c r="C128" s="11" t="s">
        <v>125</v>
      </c>
      <c r="D128" s="11" t="s">
        <v>275</v>
      </c>
      <c r="E128" s="12">
        <v>25</v>
      </c>
      <c r="F128" s="12">
        <v>300</v>
      </c>
      <c r="G128" s="12">
        <v>10</v>
      </c>
      <c r="H128" s="12">
        <v>100</v>
      </c>
      <c r="I128" s="12"/>
      <c r="J128" s="12"/>
      <c r="K128" s="12"/>
      <c r="L128" s="12"/>
      <c r="M128" s="12"/>
      <c r="N128" s="12">
        <v>200</v>
      </c>
      <c r="O128" s="12">
        <v>100</v>
      </c>
      <c r="P128" s="13"/>
      <c r="Q128" s="12">
        <f t="shared" si="18"/>
        <v>300</v>
      </c>
      <c r="R128" s="12">
        <f t="shared" si="19"/>
        <v>3</v>
      </c>
      <c r="S128" s="57"/>
      <c r="T128" s="15">
        <v>0.04</v>
      </c>
      <c r="U128" s="15">
        <f t="shared" si="20"/>
        <v>0.12</v>
      </c>
    </row>
    <row r="129" spans="1:23" x14ac:dyDescent="0.2">
      <c r="A129" s="36" t="s">
        <v>127</v>
      </c>
      <c r="B129" s="36" t="s">
        <v>126</v>
      </c>
      <c r="C129" s="36">
        <v>90445300</v>
      </c>
      <c r="D129" s="36" t="s">
        <v>277</v>
      </c>
      <c r="E129" s="12" t="s">
        <v>63</v>
      </c>
      <c r="F129" s="12">
        <v>300</v>
      </c>
      <c r="G129" s="12">
        <v>10</v>
      </c>
      <c r="H129" s="12">
        <v>100</v>
      </c>
      <c r="I129" s="12"/>
      <c r="J129" s="12">
        <v>100</v>
      </c>
      <c r="K129" s="12"/>
      <c r="L129" s="12"/>
      <c r="M129" s="12"/>
      <c r="N129" s="12">
        <v>500</v>
      </c>
      <c r="O129" s="12">
        <v>200</v>
      </c>
      <c r="P129" s="13"/>
      <c r="Q129" s="12">
        <f t="shared" si="18"/>
        <v>800</v>
      </c>
      <c r="R129" s="12">
        <f t="shared" si="19"/>
        <v>8</v>
      </c>
      <c r="S129" s="57"/>
      <c r="T129" s="15">
        <v>0.04</v>
      </c>
      <c r="U129" s="15">
        <f t="shared" si="20"/>
        <v>0.32</v>
      </c>
    </row>
    <row r="130" spans="1:23" x14ac:dyDescent="0.2">
      <c r="A130" s="11" t="s">
        <v>128</v>
      </c>
      <c r="B130" s="11" t="s">
        <v>129</v>
      </c>
      <c r="C130" s="11" t="s">
        <v>128</v>
      </c>
      <c r="D130" s="11" t="s">
        <v>275</v>
      </c>
      <c r="E130" s="12">
        <v>25</v>
      </c>
      <c r="F130" s="12">
        <v>450</v>
      </c>
      <c r="G130" s="12">
        <v>10</v>
      </c>
      <c r="H130" s="12">
        <v>100</v>
      </c>
      <c r="I130" s="12"/>
      <c r="J130" s="12"/>
      <c r="K130" s="12"/>
      <c r="L130" s="12"/>
      <c r="M130" s="12"/>
      <c r="N130" s="12"/>
      <c r="O130" s="12"/>
      <c r="P130" s="13"/>
      <c r="Q130" s="12">
        <f t="shared" si="18"/>
        <v>0</v>
      </c>
      <c r="R130" s="12">
        <f t="shared" si="19"/>
        <v>0</v>
      </c>
      <c r="S130" s="57"/>
      <c r="T130" s="15">
        <v>0.06</v>
      </c>
      <c r="U130" s="15">
        <f t="shared" si="20"/>
        <v>0</v>
      </c>
    </row>
    <row r="131" spans="1:23" x14ac:dyDescent="0.2">
      <c r="A131" s="36" t="s">
        <v>190</v>
      </c>
      <c r="B131" s="36" t="s">
        <v>129</v>
      </c>
      <c r="C131" s="36">
        <v>90445400</v>
      </c>
      <c r="D131" s="36" t="s">
        <v>277</v>
      </c>
      <c r="E131" s="12" t="s">
        <v>63</v>
      </c>
      <c r="F131" s="12">
        <v>450</v>
      </c>
      <c r="G131" s="12">
        <v>10</v>
      </c>
      <c r="H131" s="12">
        <v>100</v>
      </c>
      <c r="I131" s="12"/>
      <c r="J131" s="12"/>
      <c r="K131" s="12"/>
      <c r="L131" s="12"/>
      <c r="M131" s="12"/>
      <c r="N131" s="12"/>
      <c r="O131" s="12"/>
      <c r="P131" s="13"/>
      <c r="Q131" s="12">
        <f t="shared" si="18"/>
        <v>0</v>
      </c>
      <c r="R131" s="12">
        <f t="shared" si="19"/>
        <v>0</v>
      </c>
      <c r="S131" s="57"/>
      <c r="T131" s="15">
        <v>0.06</v>
      </c>
      <c r="U131" s="15">
        <f t="shared" si="20"/>
        <v>0</v>
      </c>
    </row>
    <row r="132" spans="1:23" x14ac:dyDescent="0.2">
      <c r="A132" s="11" t="s">
        <v>130</v>
      </c>
      <c r="B132" s="11" t="s">
        <v>131</v>
      </c>
      <c r="C132" s="11" t="s">
        <v>130</v>
      </c>
      <c r="D132" s="11" t="s">
        <v>275</v>
      </c>
      <c r="E132" s="12">
        <v>25</v>
      </c>
      <c r="F132" s="12">
        <v>600</v>
      </c>
      <c r="G132" s="12">
        <v>10</v>
      </c>
      <c r="H132" s="12">
        <v>50</v>
      </c>
      <c r="I132" s="12"/>
      <c r="J132" s="12"/>
      <c r="K132" s="12"/>
      <c r="L132" s="12"/>
      <c r="M132" s="12"/>
      <c r="N132" s="12"/>
      <c r="O132" s="12"/>
      <c r="P132" s="13"/>
      <c r="Q132" s="12">
        <f t="shared" si="18"/>
        <v>0</v>
      </c>
      <c r="R132" s="12">
        <f t="shared" si="19"/>
        <v>0</v>
      </c>
      <c r="S132" s="57"/>
      <c r="T132" s="15">
        <v>0.04</v>
      </c>
      <c r="U132" s="15">
        <f t="shared" si="20"/>
        <v>0</v>
      </c>
    </row>
    <row r="133" spans="1:23" x14ac:dyDescent="0.2">
      <c r="A133" s="36" t="s">
        <v>211</v>
      </c>
      <c r="B133" s="36" t="s">
        <v>131</v>
      </c>
      <c r="C133" s="36">
        <v>90445600</v>
      </c>
      <c r="D133" s="36" t="s">
        <v>277</v>
      </c>
      <c r="E133" s="12">
        <v>25</v>
      </c>
      <c r="F133" s="12">
        <v>600</v>
      </c>
      <c r="G133" s="12">
        <v>10</v>
      </c>
      <c r="H133" s="12">
        <v>50</v>
      </c>
      <c r="I133" s="12"/>
      <c r="J133" s="12">
        <v>200</v>
      </c>
      <c r="K133" s="12"/>
      <c r="L133" s="12"/>
      <c r="M133" s="12"/>
      <c r="N133" s="12"/>
      <c r="O133" s="12">
        <v>200</v>
      </c>
      <c r="P133" s="13"/>
      <c r="Q133" s="12">
        <f t="shared" si="18"/>
        <v>400</v>
      </c>
      <c r="R133" s="12">
        <f t="shared" si="19"/>
        <v>8</v>
      </c>
      <c r="S133" s="57"/>
      <c r="T133" s="15">
        <v>0.04</v>
      </c>
      <c r="U133" s="15">
        <f t="shared" si="20"/>
        <v>0.32</v>
      </c>
    </row>
    <row r="134" spans="1:23" x14ac:dyDescent="0.2">
      <c r="A134" s="11" t="s">
        <v>162</v>
      </c>
      <c r="B134" s="11" t="s">
        <v>163</v>
      </c>
      <c r="C134" s="11" t="s">
        <v>162</v>
      </c>
      <c r="D134" s="11" t="s">
        <v>275</v>
      </c>
      <c r="E134" s="12">
        <v>25</v>
      </c>
      <c r="F134" s="12">
        <v>750</v>
      </c>
      <c r="G134" s="12">
        <v>10</v>
      </c>
      <c r="H134" s="12">
        <v>50</v>
      </c>
      <c r="I134" s="12"/>
      <c r="J134" s="12"/>
      <c r="K134" s="12"/>
      <c r="L134" s="12"/>
      <c r="M134" s="12"/>
      <c r="N134" s="12"/>
      <c r="O134" s="12"/>
      <c r="P134" s="13"/>
      <c r="Q134" s="12">
        <f t="shared" si="18"/>
        <v>0</v>
      </c>
      <c r="R134" s="12">
        <f t="shared" si="19"/>
        <v>0</v>
      </c>
      <c r="S134" s="57"/>
      <c r="T134" s="15">
        <v>0.04</v>
      </c>
      <c r="U134" s="15">
        <f t="shared" si="20"/>
        <v>0</v>
      </c>
    </row>
    <row r="135" spans="1:23" x14ac:dyDescent="0.2">
      <c r="A135" s="36" t="s">
        <v>218</v>
      </c>
      <c r="B135" s="36" t="s">
        <v>163</v>
      </c>
      <c r="C135" s="31" t="s">
        <v>219</v>
      </c>
      <c r="D135" s="36" t="s">
        <v>277</v>
      </c>
      <c r="E135" s="12">
        <v>25</v>
      </c>
      <c r="F135" s="12">
        <v>750</v>
      </c>
      <c r="G135" s="12">
        <v>10</v>
      </c>
      <c r="H135" s="12">
        <v>50</v>
      </c>
      <c r="I135" s="12"/>
      <c r="J135" s="12"/>
      <c r="K135" s="12"/>
      <c r="L135" s="12"/>
      <c r="M135" s="12"/>
      <c r="N135" s="12"/>
      <c r="O135" s="12"/>
      <c r="P135" s="13"/>
      <c r="Q135" s="12">
        <f t="shared" si="18"/>
        <v>0</v>
      </c>
      <c r="R135" s="12">
        <f t="shared" si="19"/>
        <v>0</v>
      </c>
      <c r="S135" s="57"/>
      <c r="T135" s="15">
        <v>0.04</v>
      </c>
      <c r="U135" s="15">
        <f t="shared" si="20"/>
        <v>0</v>
      </c>
    </row>
    <row r="136" spans="1:23" x14ac:dyDescent="0.2">
      <c r="A136" s="11" t="s">
        <v>132</v>
      </c>
      <c r="B136" s="11" t="s">
        <v>133</v>
      </c>
      <c r="C136" s="11" t="s">
        <v>132</v>
      </c>
      <c r="D136" s="11" t="s">
        <v>275</v>
      </c>
      <c r="E136" s="12">
        <v>25</v>
      </c>
      <c r="F136" s="12">
        <v>900</v>
      </c>
      <c r="G136" s="12">
        <v>10</v>
      </c>
      <c r="H136" s="12">
        <v>50</v>
      </c>
      <c r="I136" s="12"/>
      <c r="J136" s="12"/>
      <c r="K136" s="12"/>
      <c r="L136" s="12"/>
      <c r="M136" s="12"/>
      <c r="N136" s="12"/>
      <c r="O136" s="12"/>
      <c r="P136" s="13"/>
      <c r="Q136" s="12">
        <f t="shared" si="18"/>
        <v>0</v>
      </c>
      <c r="R136" s="12">
        <f t="shared" si="19"/>
        <v>0</v>
      </c>
      <c r="S136" s="57"/>
      <c r="T136" s="15">
        <v>0.06</v>
      </c>
      <c r="U136" s="15">
        <f t="shared" si="20"/>
        <v>0</v>
      </c>
    </row>
    <row r="137" spans="1:23" x14ac:dyDescent="0.2">
      <c r="A137" s="36" t="s">
        <v>264</v>
      </c>
      <c r="B137" s="36" t="s">
        <v>133</v>
      </c>
      <c r="C137" s="31" t="s">
        <v>265</v>
      </c>
      <c r="D137" s="36" t="s">
        <v>277</v>
      </c>
      <c r="E137" s="12">
        <v>25</v>
      </c>
      <c r="F137" s="12">
        <v>900</v>
      </c>
      <c r="G137" s="12">
        <v>10</v>
      </c>
      <c r="H137" s="12">
        <v>50</v>
      </c>
      <c r="I137" s="12"/>
      <c r="J137" s="12">
        <v>200</v>
      </c>
      <c r="K137" s="12"/>
      <c r="L137" s="12"/>
      <c r="M137" s="12"/>
      <c r="N137" s="12"/>
      <c r="O137" s="12"/>
      <c r="P137" s="13"/>
      <c r="Q137" s="12">
        <f t="shared" si="18"/>
        <v>200</v>
      </c>
      <c r="R137" s="12">
        <f t="shared" si="19"/>
        <v>4</v>
      </c>
      <c r="S137" s="57"/>
      <c r="T137" s="15">
        <v>0.06</v>
      </c>
      <c r="U137" s="15">
        <f t="shared" si="20"/>
        <v>0.24</v>
      </c>
    </row>
    <row r="138" spans="1:23" x14ac:dyDescent="0.2">
      <c r="A138" s="11" t="s">
        <v>134</v>
      </c>
      <c r="B138" s="11" t="s">
        <v>135</v>
      </c>
      <c r="C138" s="11" t="s">
        <v>134</v>
      </c>
      <c r="D138" s="11" t="s">
        <v>275</v>
      </c>
      <c r="E138" s="12">
        <v>25</v>
      </c>
      <c r="F138" s="12">
        <v>1200</v>
      </c>
      <c r="G138" s="12">
        <v>10</v>
      </c>
      <c r="H138" s="12">
        <v>50</v>
      </c>
      <c r="I138" s="12"/>
      <c r="J138" s="12"/>
      <c r="K138" s="12"/>
      <c r="L138" s="12"/>
      <c r="M138" s="12"/>
      <c r="N138" s="12"/>
      <c r="O138" s="12"/>
      <c r="P138" s="13"/>
      <c r="Q138" s="12">
        <f t="shared" si="18"/>
        <v>0</v>
      </c>
      <c r="R138" s="12">
        <f t="shared" si="19"/>
        <v>0</v>
      </c>
      <c r="S138" s="57"/>
      <c r="T138" s="15">
        <v>0.08</v>
      </c>
      <c r="U138" s="15">
        <f t="shared" si="20"/>
        <v>0</v>
      </c>
    </row>
    <row r="139" spans="1:23" x14ac:dyDescent="0.2">
      <c r="A139" s="26" t="s">
        <v>451</v>
      </c>
      <c r="B139" s="36" t="s">
        <v>135</v>
      </c>
      <c r="C139" s="26">
        <v>90445810</v>
      </c>
      <c r="D139" s="36" t="s">
        <v>277</v>
      </c>
      <c r="E139" s="12" t="s">
        <v>63</v>
      </c>
      <c r="F139" s="12">
        <v>1200</v>
      </c>
      <c r="G139" s="12">
        <v>10</v>
      </c>
      <c r="H139" s="12">
        <v>50</v>
      </c>
      <c r="I139" s="12"/>
      <c r="J139" s="12">
        <v>200</v>
      </c>
      <c r="K139" s="12"/>
      <c r="L139" s="12"/>
      <c r="M139" s="12"/>
      <c r="N139" s="12"/>
      <c r="O139" s="12"/>
      <c r="P139" s="13"/>
      <c r="Q139" s="12">
        <f t="shared" si="18"/>
        <v>200</v>
      </c>
      <c r="R139" s="12">
        <f t="shared" si="19"/>
        <v>4</v>
      </c>
      <c r="S139" s="57"/>
      <c r="T139" s="15">
        <v>0.08</v>
      </c>
      <c r="U139" s="15">
        <f t="shared" si="20"/>
        <v>0.32</v>
      </c>
    </row>
    <row r="140" spans="1:23" x14ac:dyDescent="0.2">
      <c r="A140" s="11" t="s">
        <v>238</v>
      </c>
      <c r="B140" s="11" t="s">
        <v>239</v>
      </c>
      <c r="C140" s="11" t="s">
        <v>238</v>
      </c>
      <c r="D140" s="11" t="s">
        <v>275</v>
      </c>
      <c r="E140" s="12">
        <v>25</v>
      </c>
      <c r="F140" s="12">
        <v>1524</v>
      </c>
      <c r="G140" s="12">
        <v>10</v>
      </c>
      <c r="H140" s="12">
        <v>50</v>
      </c>
      <c r="I140" s="12"/>
      <c r="J140" s="12"/>
      <c r="K140" s="12"/>
      <c r="L140" s="12"/>
      <c r="M140" s="12"/>
      <c r="N140" s="12"/>
      <c r="O140" s="12"/>
      <c r="P140" s="13"/>
      <c r="Q140" s="12">
        <f t="shared" si="18"/>
        <v>0</v>
      </c>
      <c r="R140" s="12">
        <f t="shared" si="19"/>
        <v>0</v>
      </c>
      <c r="S140" s="57"/>
      <c r="T140" s="15">
        <v>0.08</v>
      </c>
      <c r="U140" s="15">
        <f t="shared" si="20"/>
        <v>0</v>
      </c>
    </row>
    <row r="141" spans="1:23" x14ac:dyDescent="0.2">
      <c r="A141" s="11" t="s">
        <v>164</v>
      </c>
      <c r="B141" s="11" t="s">
        <v>165</v>
      </c>
      <c r="C141" s="11" t="s">
        <v>164</v>
      </c>
      <c r="D141" s="11" t="s">
        <v>275</v>
      </c>
      <c r="E141" s="12">
        <v>25</v>
      </c>
      <c r="F141" s="12">
        <v>1800</v>
      </c>
      <c r="G141" s="12">
        <v>10</v>
      </c>
      <c r="H141" s="12">
        <v>50</v>
      </c>
      <c r="I141" s="12"/>
      <c r="J141" s="12"/>
      <c r="K141" s="12"/>
      <c r="L141" s="12"/>
      <c r="M141" s="12"/>
      <c r="N141" s="12"/>
      <c r="O141" s="12"/>
      <c r="P141" s="13"/>
      <c r="Q141" s="12">
        <f t="shared" si="18"/>
        <v>0</v>
      </c>
      <c r="R141" s="12">
        <f t="shared" si="19"/>
        <v>0</v>
      </c>
      <c r="S141" s="57"/>
      <c r="T141" s="15">
        <v>0.12</v>
      </c>
      <c r="U141" s="15">
        <f t="shared" si="20"/>
        <v>0</v>
      </c>
    </row>
    <row r="142" spans="1:23" x14ac:dyDescent="0.2">
      <c r="A142" s="36" t="s">
        <v>227</v>
      </c>
      <c r="B142" s="36" t="s">
        <v>165</v>
      </c>
      <c r="C142" s="36">
        <v>90445900</v>
      </c>
      <c r="D142" s="36" t="s">
        <v>277</v>
      </c>
      <c r="E142" s="12">
        <v>25</v>
      </c>
      <c r="F142" s="12">
        <v>1800</v>
      </c>
      <c r="G142" s="12">
        <v>10</v>
      </c>
      <c r="H142" s="12">
        <v>50</v>
      </c>
      <c r="I142" s="12"/>
      <c r="J142" s="12"/>
      <c r="K142" s="12"/>
      <c r="L142" s="12"/>
      <c r="M142" s="12"/>
      <c r="N142" s="12"/>
      <c r="O142" s="12"/>
      <c r="P142" s="13"/>
      <c r="Q142" s="12">
        <f t="shared" si="18"/>
        <v>0</v>
      </c>
      <c r="R142" s="12">
        <f t="shared" si="19"/>
        <v>0</v>
      </c>
      <c r="S142" s="57"/>
      <c r="T142" s="15">
        <v>0.12</v>
      </c>
      <c r="U142" s="15">
        <f t="shared" si="20"/>
        <v>0</v>
      </c>
      <c r="V142" s="43"/>
    </row>
    <row r="143" spans="1:23" x14ac:dyDescent="0.2">
      <c r="A143" s="36" t="s">
        <v>301</v>
      </c>
      <c r="B143" s="36" t="s">
        <v>302</v>
      </c>
      <c r="C143" s="36">
        <v>90446000</v>
      </c>
      <c r="D143" s="36" t="s">
        <v>277</v>
      </c>
      <c r="E143" s="12">
        <v>25</v>
      </c>
      <c r="F143" s="12">
        <v>2400</v>
      </c>
      <c r="G143" s="12">
        <v>10</v>
      </c>
      <c r="H143" s="12">
        <v>50</v>
      </c>
      <c r="I143" s="12"/>
      <c r="J143" s="12"/>
      <c r="K143" s="12"/>
      <c r="L143" s="12"/>
      <c r="M143" s="12"/>
      <c r="N143" s="12"/>
      <c r="O143" s="12"/>
      <c r="P143" s="13"/>
      <c r="Q143" s="12">
        <f t="shared" si="18"/>
        <v>0</v>
      </c>
      <c r="R143" s="12">
        <f t="shared" si="19"/>
        <v>0</v>
      </c>
      <c r="S143" s="57"/>
      <c r="T143" s="15">
        <v>0.12</v>
      </c>
      <c r="U143" s="15">
        <f t="shared" si="20"/>
        <v>0</v>
      </c>
      <c r="V143" s="43"/>
    </row>
    <row r="144" spans="1:23" x14ac:dyDescent="0.2">
      <c r="A144" s="305"/>
      <c r="B144" s="305"/>
      <c r="C144" s="305"/>
      <c r="D144" s="305"/>
      <c r="E144" s="305"/>
      <c r="F144" s="305"/>
      <c r="G144" s="305"/>
      <c r="H144" s="305"/>
      <c r="I144" s="36">
        <f t="shared" ref="I144:R144" si="21">SUBTOTAL(9,I5:I143)</f>
        <v>2900</v>
      </c>
      <c r="J144" s="36">
        <f t="shared" si="21"/>
        <v>48400</v>
      </c>
      <c r="K144" s="36">
        <f t="shared" si="21"/>
        <v>1000</v>
      </c>
      <c r="L144" s="36">
        <f t="shared" si="21"/>
        <v>51400</v>
      </c>
      <c r="M144" s="36">
        <f t="shared" si="21"/>
        <v>41580</v>
      </c>
      <c r="N144" s="36">
        <f t="shared" si="21"/>
        <v>31750</v>
      </c>
      <c r="O144" s="36">
        <f>SUBTOTAL(9,O5:O143)</f>
        <v>8770</v>
      </c>
      <c r="P144" s="36">
        <f t="shared" si="21"/>
        <v>0</v>
      </c>
      <c r="Q144" s="36">
        <f t="shared" si="21"/>
        <v>185800</v>
      </c>
      <c r="R144" s="36">
        <f t="shared" si="21"/>
        <v>2311</v>
      </c>
      <c r="S144" s="59"/>
      <c r="T144" s="12"/>
      <c r="U144" s="36">
        <f>SUBTOTAL(9,U5:U143)</f>
        <v>140.13000000000005</v>
      </c>
      <c r="V144" s="3">
        <f>SUM(V13:V143)</f>
        <v>111.47000000000001</v>
      </c>
      <c r="W144" s="3">
        <f>SUM(W13:W143)</f>
        <v>99.999999999999986</v>
      </c>
    </row>
    <row r="145" spans="1:21" x14ac:dyDescent="0.2">
      <c r="A145" s="305"/>
      <c r="B145" s="305"/>
      <c r="C145" s="305"/>
      <c r="D145" s="305"/>
      <c r="E145" s="305"/>
      <c r="F145" s="305"/>
      <c r="G145" s="305"/>
      <c r="H145" s="305"/>
      <c r="I145" s="36">
        <v>18</v>
      </c>
      <c r="J145" s="36">
        <v>595</v>
      </c>
      <c r="K145" s="36">
        <v>10</v>
      </c>
      <c r="L145" s="36">
        <v>670</v>
      </c>
      <c r="M145" s="36">
        <v>528</v>
      </c>
      <c r="N145" s="36">
        <v>372</v>
      </c>
      <c r="O145" s="36">
        <v>118</v>
      </c>
      <c r="P145" s="36"/>
      <c r="Q145" s="36"/>
      <c r="R145" s="36">
        <f>SUM(I145:P145)</f>
        <v>2311</v>
      </c>
      <c r="U145" s="3">
        <f>U144/30</f>
        <v>4.671000000000002</v>
      </c>
    </row>
    <row r="146" spans="1:21" x14ac:dyDescent="0.2">
      <c r="A146" s="305"/>
      <c r="B146" s="305"/>
      <c r="C146" s="305"/>
      <c r="D146" s="305"/>
      <c r="E146" s="305"/>
      <c r="F146" s="305"/>
      <c r="G146" s="305"/>
      <c r="H146" s="305"/>
      <c r="I146" s="36">
        <v>0.89</v>
      </c>
      <c r="J146" s="36">
        <v>33.18</v>
      </c>
      <c r="K146" s="36">
        <v>0.6</v>
      </c>
      <c r="L146" s="36">
        <v>40.590000000000003</v>
      </c>
      <c r="M146" s="36">
        <v>31.31</v>
      </c>
      <c r="N146" s="36">
        <v>24.4</v>
      </c>
      <c r="O146" s="36">
        <v>9.16</v>
      </c>
      <c r="P146" s="36"/>
      <c r="Q146" s="36"/>
      <c r="R146" s="36">
        <f>SUM(I146:P146)</f>
        <v>140.13</v>
      </c>
    </row>
    <row r="147" spans="1:21" x14ac:dyDescent="0.2">
      <c r="A147" s="34"/>
      <c r="B147" s="34"/>
      <c r="C147" s="34"/>
      <c r="D147" s="34"/>
      <c r="E147" s="34"/>
      <c r="F147" s="34"/>
      <c r="G147" s="34"/>
      <c r="H147" s="34"/>
    </row>
    <row r="148" spans="1:21" x14ac:dyDescent="0.2">
      <c r="A148" s="28" t="s">
        <v>136</v>
      </c>
      <c r="B148" s="28" t="s">
        <v>136</v>
      </c>
      <c r="C148" s="30"/>
      <c r="D148" s="30"/>
      <c r="E148" s="8" t="s">
        <v>10</v>
      </c>
      <c r="F148" s="8" t="s">
        <v>137</v>
      </c>
      <c r="G148" s="300" t="s">
        <v>138</v>
      </c>
      <c r="H148" s="301"/>
      <c r="I148" s="20"/>
      <c r="J148" s="20"/>
      <c r="K148" s="20"/>
      <c r="L148" s="20"/>
      <c r="M148" s="20"/>
      <c r="N148" s="20"/>
      <c r="O148" s="20"/>
      <c r="P148" s="20"/>
      <c r="Q148" s="12"/>
      <c r="R148" s="12"/>
      <c r="S148" s="35"/>
      <c r="T148" s="12"/>
      <c r="U148" s="15"/>
    </row>
    <row r="149" spans="1:21" x14ac:dyDescent="0.2">
      <c r="A149" s="36"/>
      <c r="B149" s="36"/>
      <c r="C149" s="36"/>
      <c r="D149" s="36"/>
      <c r="E149" s="8"/>
      <c r="F149" s="8"/>
      <c r="G149" s="8" t="s">
        <v>139</v>
      </c>
      <c r="H149" s="8" t="s">
        <v>140</v>
      </c>
      <c r="I149" s="8" t="s">
        <v>140</v>
      </c>
      <c r="J149" s="8" t="s">
        <v>140</v>
      </c>
      <c r="K149" s="8" t="s">
        <v>140</v>
      </c>
      <c r="L149" s="8" t="s">
        <v>140</v>
      </c>
      <c r="M149" s="8" t="s">
        <v>140</v>
      </c>
      <c r="N149" s="8" t="s">
        <v>140</v>
      </c>
      <c r="O149" s="8" t="s">
        <v>140</v>
      </c>
      <c r="P149" s="8" t="s">
        <v>140</v>
      </c>
      <c r="Q149" s="36" t="s">
        <v>140</v>
      </c>
      <c r="R149" s="36" t="s">
        <v>12</v>
      </c>
      <c r="S149" s="37"/>
      <c r="T149" s="12"/>
      <c r="U149" s="15"/>
    </row>
    <row r="150" spans="1:21" x14ac:dyDescent="0.2">
      <c r="A150" s="38" t="s">
        <v>142</v>
      </c>
      <c r="B150" s="38" t="s">
        <v>143</v>
      </c>
      <c r="C150" s="38" t="s">
        <v>142</v>
      </c>
      <c r="D150" s="38" t="s">
        <v>142</v>
      </c>
      <c r="E150" s="12">
        <v>13</v>
      </c>
      <c r="F150" s="12">
        <v>25</v>
      </c>
      <c r="G150" s="12">
        <v>5</v>
      </c>
      <c r="H150" s="12">
        <v>125</v>
      </c>
      <c r="I150" s="12"/>
      <c r="J150" s="12"/>
      <c r="K150" s="12"/>
      <c r="L150" s="12"/>
      <c r="M150" s="12"/>
      <c r="N150" s="12"/>
      <c r="O150" s="12"/>
      <c r="P150" s="12"/>
      <c r="Q150" s="12">
        <f>SUM(I150:P150)</f>
        <v>0</v>
      </c>
      <c r="R150" s="12">
        <f>$Q150/$H150</f>
        <v>0</v>
      </c>
      <c r="S150" s="39"/>
      <c r="T150" s="15">
        <v>0.09</v>
      </c>
      <c r="U150" s="15">
        <f>$R150*$T150</f>
        <v>0</v>
      </c>
    </row>
    <row r="151" spans="1:21" x14ac:dyDescent="0.2">
      <c r="A151" s="38" t="s">
        <v>144</v>
      </c>
      <c r="B151" s="38" t="s">
        <v>145</v>
      </c>
      <c r="C151" s="38" t="s">
        <v>144</v>
      </c>
      <c r="D151" s="38" t="s">
        <v>144</v>
      </c>
      <c r="E151" s="12">
        <v>19</v>
      </c>
      <c r="F151" s="12">
        <v>25</v>
      </c>
      <c r="G151" s="12">
        <v>5</v>
      </c>
      <c r="H151" s="12">
        <v>125</v>
      </c>
      <c r="I151" s="12"/>
      <c r="J151" s="12"/>
      <c r="K151" s="12"/>
      <c r="L151" s="12"/>
      <c r="M151" s="12"/>
      <c r="N151" s="12"/>
      <c r="O151" s="12"/>
      <c r="P151" s="12"/>
      <c r="Q151" s="12">
        <f>SUM(I151:P151)</f>
        <v>0</v>
      </c>
      <c r="R151" s="12">
        <f>$Q151/$H151</f>
        <v>0</v>
      </c>
      <c r="S151" s="39"/>
      <c r="T151" s="15">
        <v>0.15</v>
      </c>
      <c r="U151" s="15">
        <f>$R151*$T151</f>
        <v>0</v>
      </c>
    </row>
    <row r="152" spans="1:21" x14ac:dyDescent="0.2">
      <c r="B152" s="3"/>
      <c r="I152" s="36">
        <f t="shared" ref="I152:P152" si="22">SUM(I150:I151)</f>
        <v>0</v>
      </c>
      <c r="J152" s="36">
        <f t="shared" si="22"/>
        <v>0</v>
      </c>
      <c r="K152" s="36">
        <f t="shared" si="22"/>
        <v>0</v>
      </c>
      <c r="L152" s="36">
        <f t="shared" si="22"/>
        <v>0</v>
      </c>
      <c r="M152" s="36">
        <f t="shared" si="22"/>
        <v>0</v>
      </c>
      <c r="N152" s="36">
        <f t="shared" si="22"/>
        <v>0</v>
      </c>
      <c r="O152" s="36">
        <f t="shared" si="22"/>
        <v>0</v>
      </c>
      <c r="P152" s="36">
        <f t="shared" si="22"/>
        <v>0</v>
      </c>
      <c r="Q152" s="36">
        <f>SUBTOTAL(9,Q150:Q151)</f>
        <v>0</v>
      </c>
      <c r="R152" s="36">
        <f>SUBTOTAL(9,R150:R151)</f>
        <v>0</v>
      </c>
      <c r="S152" s="37"/>
      <c r="T152" s="12"/>
      <c r="U152" s="33">
        <f>SUBTOTAL(9,U150:U151)</f>
        <v>0</v>
      </c>
    </row>
    <row r="153" spans="1:21" x14ac:dyDescent="0.2">
      <c r="B153" s="3"/>
      <c r="I153" s="40"/>
      <c r="J153" s="40"/>
      <c r="K153" s="40"/>
      <c r="L153" s="40"/>
      <c r="M153" s="40"/>
      <c r="N153" s="40"/>
      <c r="O153" s="40"/>
      <c r="P153" s="40"/>
      <c r="Q153" s="36">
        <v>0</v>
      </c>
      <c r="R153" s="36">
        <v>0</v>
      </c>
      <c r="S153" s="35"/>
      <c r="T153" s="12"/>
      <c r="U153" s="33">
        <v>0</v>
      </c>
    </row>
  </sheetData>
  <autoFilter ref="D3:D146"/>
  <mergeCells count="11">
    <mergeCell ref="A109:B109"/>
    <mergeCell ref="A144:H144"/>
    <mergeCell ref="A145:H145"/>
    <mergeCell ref="A146:H146"/>
    <mergeCell ref="G148:H148"/>
    <mergeCell ref="T3:U3"/>
    <mergeCell ref="A1:H1"/>
    <mergeCell ref="A2:D2"/>
    <mergeCell ref="E2:H2"/>
    <mergeCell ref="G3:H3"/>
    <mergeCell ref="Q3:R3"/>
  </mergeCells>
  <conditionalFormatting sqref="A5:O143">
    <cfRule type="expression" dxfId="320" priority="1">
      <formula>MOD(ROW(),2)</formula>
    </cfRule>
  </conditionalFormatting>
  <conditionalFormatting sqref="P5:XFD143">
    <cfRule type="expression" dxfId="319" priority="4">
      <formula>MOD(ROW(),2)</formula>
    </cfRule>
  </conditionalFormatting>
  <conditionalFormatting sqref="Q5:Q143">
    <cfRule type="cellIs" dxfId="318" priority="6" operator="greaterThan">
      <formula>10000</formula>
    </cfRule>
  </conditionalFormatting>
  <conditionalFormatting sqref="Q110:Q143">
    <cfRule type="cellIs" dxfId="317" priority="7" operator="greaterThan">
      <formula>2000</formula>
    </cfRule>
  </conditionalFormatting>
  <conditionalFormatting sqref="U5:U108">
    <cfRule type="cellIs" dxfId="316" priority="5" operator="greaterThan">
      <formula>10</formula>
    </cfRule>
  </conditionalFormatting>
  <conditionalFormatting sqref="U139">
    <cfRule type="cellIs" dxfId="315" priority="3" operator="greaterThan">
      <formula>10</formula>
    </cfRule>
  </conditionalFormatting>
  <pageMargins left="0.25" right="0.25" top="0.75" bottom="0.75" header="0.3" footer="0.3"/>
  <pageSetup paperSize="9" scale="69" fitToHeight="0" orientation="landscape" r:id="rId1"/>
  <headerFooter alignWithMargins="0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6">
    <pageSetUpPr fitToPage="1"/>
  </sheetPr>
  <dimension ref="A1:X153"/>
  <sheetViews>
    <sheetView zoomScaleNormal="100" workbookViewId="0">
      <pane xSplit="4" ySplit="4" topLeftCell="E72" activePane="bottomRight" state="frozen"/>
      <selection pane="topRight" activeCell="D1" sqref="D1"/>
      <selection pane="bottomLeft" activeCell="A4" sqref="A4"/>
      <selection pane="bottomRight" activeCell="J74" sqref="J74"/>
    </sheetView>
  </sheetViews>
  <sheetFormatPr defaultColWidth="9.140625" defaultRowHeight="12.75" x14ac:dyDescent="0.2"/>
  <cols>
    <col min="1" max="1" width="12.5703125" style="3" customWidth="1"/>
    <col min="2" max="2" width="14" style="41" customWidth="1"/>
    <col min="3" max="3" width="14" style="3" bestFit="1" customWidth="1"/>
    <col min="4" max="4" width="12.28515625" style="3" customWidth="1"/>
    <col min="5" max="5" width="7.85546875" style="3" customWidth="1"/>
    <col min="6" max="6" width="8.5703125" style="3" customWidth="1"/>
    <col min="7" max="7" width="6.140625" style="3" customWidth="1"/>
    <col min="8" max="8" width="6.42578125" style="3" customWidth="1"/>
    <col min="9" max="16" width="10.140625" style="3" customWidth="1"/>
    <col min="17" max="17" width="8.28515625" style="3" customWidth="1"/>
    <col min="18" max="18" width="10.7109375" style="3" bestFit="1" customWidth="1"/>
    <col min="19" max="19" width="8.28515625" style="3" bestFit="1" customWidth="1"/>
    <col min="20" max="21" width="9.42578125" style="3" customWidth="1"/>
    <col min="22" max="22" width="9.28515625" style="3" customWidth="1"/>
    <col min="23" max="16384" width="9.140625" style="3"/>
  </cols>
  <sheetData>
    <row r="1" spans="1:24" x14ac:dyDescent="0.2">
      <c r="A1" s="303" t="s">
        <v>281</v>
      </c>
      <c r="B1" s="303"/>
      <c r="C1" s="303"/>
      <c r="D1" s="303"/>
      <c r="E1" s="303"/>
      <c r="F1" s="303"/>
      <c r="G1" s="303"/>
      <c r="H1" s="303"/>
      <c r="I1" s="30" t="s">
        <v>462</v>
      </c>
      <c r="J1" s="30" t="s">
        <v>469</v>
      </c>
      <c r="K1" s="30" t="s">
        <v>478</v>
      </c>
      <c r="L1" s="30"/>
      <c r="M1" s="30"/>
      <c r="N1" s="30" t="s">
        <v>475</v>
      </c>
      <c r="O1" s="30"/>
      <c r="P1" s="30"/>
      <c r="Q1" s="20"/>
      <c r="R1" s="20"/>
      <c r="S1" s="20"/>
    </row>
    <row r="2" spans="1:24" x14ac:dyDescent="0.2">
      <c r="A2" s="303" t="s">
        <v>476</v>
      </c>
      <c r="B2" s="303"/>
      <c r="C2" s="303"/>
      <c r="D2" s="303"/>
      <c r="E2" s="303"/>
      <c r="F2" s="303"/>
      <c r="G2" s="303"/>
      <c r="H2" s="303"/>
      <c r="I2" s="10"/>
      <c r="J2" s="10"/>
      <c r="K2" s="10"/>
      <c r="L2" s="10"/>
      <c r="M2" s="10"/>
      <c r="N2" s="10"/>
      <c r="O2" s="10"/>
      <c r="P2" s="10"/>
      <c r="Q2" s="8"/>
      <c r="R2" s="8"/>
      <c r="S2" s="8"/>
      <c r="T2" s="29"/>
      <c r="U2" s="29"/>
      <c r="V2" s="30"/>
    </row>
    <row r="3" spans="1:24" x14ac:dyDescent="0.2">
      <c r="A3" s="8" t="s">
        <v>0</v>
      </c>
      <c r="B3" s="8" t="s">
        <v>1</v>
      </c>
      <c r="C3" s="8" t="s">
        <v>2</v>
      </c>
      <c r="D3" s="8" t="s">
        <v>274</v>
      </c>
      <c r="E3" s="8" t="s">
        <v>3</v>
      </c>
      <c r="F3" s="8" t="s">
        <v>4</v>
      </c>
      <c r="G3" s="302" t="s">
        <v>5</v>
      </c>
      <c r="H3" s="302"/>
      <c r="I3" s="31" t="s">
        <v>441</v>
      </c>
      <c r="J3" s="31" t="s">
        <v>449</v>
      </c>
      <c r="K3" s="31" t="s">
        <v>477</v>
      </c>
      <c r="L3" s="31" t="s">
        <v>457</v>
      </c>
      <c r="M3" s="31" t="s">
        <v>460</v>
      </c>
      <c r="N3" s="31" t="s">
        <v>474</v>
      </c>
      <c r="O3" s="31" t="s">
        <v>465</v>
      </c>
      <c r="P3" s="31" t="s">
        <v>472</v>
      </c>
      <c r="Q3" s="36"/>
      <c r="R3" s="302" t="s">
        <v>6</v>
      </c>
      <c r="S3" s="302"/>
      <c r="T3" s="55"/>
      <c r="U3" s="300" t="s">
        <v>7</v>
      </c>
      <c r="V3" s="301"/>
    </row>
    <row r="4" spans="1:24" x14ac:dyDescent="0.2">
      <c r="A4" s="36" t="s">
        <v>8</v>
      </c>
      <c r="B4" s="36"/>
      <c r="C4" s="36"/>
      <c r="D4" s="36"/>
      <c r="E4" s="7" t="s">
        <v>9</v>
      </c>
      <c r="F4" s="36" t="s">
        <v>10</v>
      </c>
      <c r="G4" s="8" t="s">
        <v>11</v>
      </c>
      <c r="H4" s="8" t="s">
        <v>12</v>
      </c>
      <c r="I4" s="36" t="s">
        <v>442</v>
      </c>
      <c r="J4" s="36" t="s">
        <v>450</v>
      </c>
      <c r="K4" s="36" t="s">
        <v>458</v>
      </c>
      <c r="L4" s="36" t="s">
        <v>458</v>
      </c>
      <c r="M4" s="36" t="s">
        <v>461</v>
      </c>
      <c r="N4" s="36" t="s">
        <v>466</v>
      </c>
      <c r="O4" s="36" t="s">
        <v>466</v>
      </c>
      <c r="P4" s="36" t="s">
        <v>473</v>
      </c>
      <c r="Q4" s="36"/>
      <c r="R4" s="8" t="s">
        <v>13</v>
      </c>
      <c r="S4" s="8" t="s">
        <v>12</v>
      </c>
      <c r="T4" s="56"/>
      <c r="U4" s="10" t="s">
        <v>14</v>
      </c>
      <c r="V4" s="10" t="s">
        <v>15</v>
      </c>
    </row>
    <row r="5" spans="1:24" x14ac:dyDescent="0.2">
      <c r="A5" s="11" t="s">
        <v>383</v>
      </c>
      <c r="B5" s="11" t="s">
        <v>384</v>
      </c>
      <c r="C5" s="11" t="s">
        <v>383</v>
      </c>
      <c r="D5" s="11" t="s">
        <v>275</v>
      </c>
      <c r="E5" s="12">
        <v>15</v>
      </c>
      <c r="F5" s="12">
        <v>225</v>
      </c>
      <c r="G5" s="12">
        <v>10</v>
      </c>
      <c r="H5" s="12">
        <v>400</v>
      </c>
      <c r="I5" s="12"/>
      <c r="J5" s="12"/>
      <c r="K5" s="12"/>
      <c r="L5" s="12"/>
      <c r="M5" s="12"/>
      <c r="N5" s="12"/>
      <c r="O5" s="12"/>
      <c r="P5" s="12"/>
      <c r="Q5" s="13"/>
      <c r="R5" s="12">
        <f t="shared" ref="R5:R19" si="0">SUM(I5:Q5)</f>
        <v>0</v>
      </c>
      <c r="S5" s="12">
        <f t="shared" ref="S5:S19" si="1">$R5/$H5</f>
        <v>0</v>
      </c>
      <c r="T5" s="57"/>
      <c r="U5" s="15">
        <v>0.06</v>
      </c>
      <c r="V5" s="15">
        <f t="shared" ref="V5:V19" si="2">$S5*$U5</f>
        <v>0</v>
      </c>
      <c r="W5" s="43">
        <f>SUM(V5:V19)</f>
        <v>29.79</v>
      </c>
      <c r="X5" s="3">
        <f>W5*100/$W$144</f>
        <v>23.148651798896573</v>
      </c>
    </row>
    <row r="6" spans="1:24" x14ac:dyDescent="0.2">
      <c r="A6" s="11" t="s">
        <v>385</v>
      </c>
      <c r="B6" s="11" t="s">
        <v>386</v>
      </c>
      <c r="C6" s="11" t="s">
        <v>385</v>
      </c>
      <c r="D6" s="11" t="s">
        <v>275</v>
      </c>
      <c r="E6" s="12">
        <v>15</v>
      </c>
      <c r="F6" s="12">
        <v>300</v>
      </c>
      <c r="G6" s="12">
        <v>10</v>
      </c>
      <c r="H6" s="12">
        <v>300</v>
      </c>
      <c r="I6" s="12"/>
      <c r="J6" s="12"/>
      <c r="K6" s="12"/>
      <c r="L6" s="12"/>
      <c r="M6" s="12"/>
      <c r="N6" s="12"/>
      <c r="O6" s="12"/>
      <c r="P6" s="12"/>
      <c r="Q6" s="13"/>
      <c r="R6" s="12">
        <f t="shared" si="0"/>
        <v>0</v>
      </c>
      <c r="S6" s="12">
        <f t="shared" si="1"/>
        <v>0</v>
      </c>
      <c r="T6" s="57"/>
      <c r="U6" s="15">
        <v>0.06</v>
      </c>
      <c r="V6" s="15">
        <f t="shared" si="2"/>
        <v>0</v>
      </c>
      <c r="W6" s="43"/>
    </row>
    <row r="7" spans="1:24" x14ac:dyDescent="0.2">
      <c r="A7" s="36" t="s">
        <v>387</v>
      </c>
      <c r="B7" s="36" t="s">
        <v>259</v>
      </c>
      <c r="C7" s="31" t="s">
        <v>388</v>
      </c>
      <c r="D7" s="36" t="s">
        <v>277</v>
      </c>
      <c r="E7" s="12" t="s">
        <v>167</v>
      </c>
      <c r="F7" s="12">
        <v>300</v>
      </c>
      <c r="G7" s="12">
        <v>10</v>
      </c>
      <c r="H7" s="12">
        <v>300</v>
      </c>
      <c r="I7" s="12"/>
      <c r="J7" s="12"/>
      <c r="K7" s="12"/>
      <c r="L7" s="12"/>
      <c r="M7" s="12"/>
      <c r="N7" s="12"/>
      <c r="O7" s="12"/>
      <c r="P7" s="12"/>
      <c r="Q7" s="13"/>
      <c r="R7" s="12">
        <f t="shared" si="0"/>
        <v>0</v>
      </c>
      <c r="S7" s="12">
        <f t="shared" si="1"/>
        <v>0</v>
      </c>
      <c r="T7" s="57"/>
      <c r="U7" s="15">
        <v>0.06</v>
      </c>
      <c r="V7" s="15">
        <f t="shared" si="2"/>
        <v>0</v>
      </c>
      <c r="W7" s="43"/>
    </row>
    <row r="8" spans="1:24" x14ac:dyDescent="0.2">
      <c r="A8" s="11" t="s">
        <v>258</v>
      </c>
      <c r="B8" s="11" t="s">
        <v>259</v>
      </c>
      <c r="C8" s="11" t="s">
        <v>258</v>
      </c>
      <c r="D8" s="11" t="s">
        <v>275</v>
      </c>
      <c r="E8" s="12">
        <v>15</v>
      </c>
      <c r="F8" s="12">
        <v>375</v>
      </c>
      <c r="G8" s="12">
        <v>10</v>
      </c>
      <c r="H8" s="12">
        <v>200</v>
      </c>
      <c r="I8" s="12"/>
      <c r="J8" s="12"/>
      <c r="K8" s="12"/>
      <c r="L8" s="12"/>
      <c r="M8" s="12"/>
      <c r="N8" s="12"/>
      <c r="O8" s="12"/>
      <c r="P8" s="12"/>
      <c r="Q8" s="13"/>
      <c r="R8" s="12">
        <f t="shared" si="0"/>
        <v>0</v>
      </c>
      <c r="S8" s="12">
        <f t="shared" si="1"/>
        <v>0</v>
      </c>
      <c r="T8" s="57"/>
      <c r="U8" s="15">
        <v>0.06</v>
      </c>
      <c r="V8" s="15">
        <f t="shared" si="2"/>
        <v>0</v>
      </c>
      <c r="W8" s="43"/>
    </row>
    <row r="9" spans="1:24" x14ac:dyDescent="0.2">
      <c r="A9" s="11" t="s">
        <v>26</v>
      </c>
      <c r="B9" s="11" t="s">
        <v>27</v>
      </c>
      <c r="C9" s="11" t="s">
        <v>26</v>
      </c>
      <c r="D9" s="11" t="s">
        <v>275</v>
      </c>
      <c r="E9" s="12">
        <v>15</v>
      </c>
      <c r="F9" s="12">
        <v>457</v>
      </c>
      <c r="G9" s="12">
        <v>10</v>
      </c>
      <c r="H9" s="12">
        <v>200</v>
      </c>
      <c r="I9" s="12">
        <v>2000</v>
      </c>
      <c r="J9" s="12">
        <v>5000</v>
      </c>
      <c r="K9" s="12"/>
      <c r="L9" s="12">
        <v>5000</v>
      </c>
      <c r="M9" s="12">
        <v>5000</v>
      </c>
      <c r="N9" s="12"/>
      <c r="O9" s="12">
        <v>5000</v>
      </c>
      <c r="P9" s="12"/>
      <c r="Q9" s="13"/>
      <c r="R9" s="12">
        <f t="shared" si="0"/>
        <v>22000</v>
      </c>
      <c r="S9" s="12">
        <f t="shared" si="1"/>
        <v>110</v>
      </c>
      <c r="T9" s="57"/>
      <c r="U9" s="15">
        <v>0.05</v>
      </c>
      <c r="V9" s="15">
        <f t="shared" si="2"/>
        <v>5.5</v>
      </c>
    </row>
    <row r="10" spans="1:24" x14ac:dyDescent="0.2">
      <c r="A10" s="36" t="s">
        <v>169</v>
      </c>
      <c r="B10" s="36" t="s">
        <v>27</v>
      </c>
      <c r="C10" s="36">
        <v>90441400</v>
      </c>
      <c r="D10" s="36" t="s">
        <v>277</v>
      </c>
      <c r="E10" s="12" t="s">
        <v>167</v>
      </c>
      <c r="F10" s="12">
        <v>450</v>
      </c>
      <c r="G10" s="12">
        <v>10</v>
      </c>
      <c r="H10" s="12">
        <v>200</v>
      </c>
      <c r="I10" s="12">
        <v>1600</v>
      </c>
      <c r="J10" s="12">
        <v>2000</v>
      </c>
      <c r="K10" s="12"/>
      <c r="L10" s="12">
        <v>2000</v>
      </c>
      <c r="M10" s="12">
        <v>1000</v>
      </c>
      <c r="N10" s="12"/>
      <c r="O10" s="12">
        <v>1000</v>
      </c>
      <c r="P10" s="12"/>
      <c r="Q10" s="13"/>
      <c r="R10" s="12">
        <f t="shared" si="0"/>
        <v>7600</v>
      </c>
      <c r="S10" s="12">
        <f t="shared" si="1"/>
        <v>38</v>
      </c>
      <c r="T10" s="57"/>
      <c r="U10" s="15">
        <v>0.05</v>
      </c>
      <c r="V10" s="15">
        <f t="shared" si="2"/>
        <v>1.9000000000000001</v>
      </c>
    </row>
    <row r="11" spans="1:24" x14ac:dyDescent="0.2">
      <c r="A11" s="11" t="s">
        <v>24</v>
      </c>
      <c r="B11" s="11" t="s">
        <v>25</v>
      </c>
      <c r="C11" s="11" t="s">
        <v>24</v>
      </c>
      <c r="D11" s="11" t="s">
        <v>275</v>
      </c>
      <c r="E11" s="12">
        <v>15</v>
      </c>
      <c r="F11" s="12">
        <v>610</v>
      </c>
      <c r="G11" s="12">
        <v>10</v>
      </c>
      <c r="H11" s="12">
        <v>100</v>
      </c>
      <c r="I11" s="12"/>
      <c r="J11" s="12">
        <v>5000</v>
      </c>
      <c r="K11" s="12"/>
      <c r="L11" s="12">
        <v>5000</v>
      </c>
      <c r="M11" s="12">
        <v>5000</v>
      </c>
      <c r="N11" s="12"/>
      <c r="O11" s="12">
        <v>3000</v>
      </c>
      <c r="P11" s="12"/>
      <c r="Q11" s="13"/>
      <c r="R11" s="12">
        <f t="shared" si="0"/>
        <v>18000</v>
      </c>
      <c r="S11" s="12">
        <f t="shared" si="1"/>
        <v>180</v>
      </c>
      <c r="T11" s="57"/>
      <c r="U11" s="15">
        <v>0.04</v>
      </c>
      <c r="V11" s="15">
        <f t="shared" si="2"/>
        <v>7.2</v>
      </c>
    </row>
    <row r="12" spans="1:24" x14ac:dyDescent="0.2">
      <c r="A12" s="36" t="s">
        <v>168</v>
      </c>
      <c r="B12" s="36" t="s">
        <v>25</v>
      </c>
      <c r="C12" s="36">
        <v>90441600</v>
      </c>
      <c r="D12" s="36" t="s">
        <v>277</v>
      </c>
      <c r="E12" s="12" t="s">
        <v>167</v>
      </c>
      <c r="F12" s="12">
        <v>600</v>
      </c>
      <c r="G12" s="12">
        <v>10</v>
      </c>
      <c r="H12" s="12">
        <v>100</v>
      </c>
      <c r="I12" s="12">
        <v>200</v>
      </c>
      <c r="J12" s="12">
        <v>2000</v>
      </c>
      <c r="K12" s="12"/>
      <c r="L12" s="12">
        <v>2000</v>
      </c>
      <c r="M12" s="12">
        <v>1000</v>
      </c>
      <c r="N12" s="12"/>
      <c r="O12" s="12"/>
      <c r="P12" s="12"/>
      <c r="Q12" s="13"/>
      <c r="R12" s="12">
        <f t="shared" si="0"/>
        <v>5200</v>
      </c>
      <c r="S12" s="12">
        <f t="shared" si="1"/>
        <v>52</v>
      </c>
      <c r="T12" s="57"/>
      <c r="U12" s="15">
        <v>0.04</v>
      </c>
      <c r="V12" s="15">
        <f t="shared" si="2"/>
        <v>2.08</v>
      </c>
    </row>
    <row r="13" spans="1:24" x14ac:dyDescent="0.2">
      <c r="A13" s="11" t="s">
        <v>150</v>
      </c>
      <c r="B13" s="11" t="s">
        <v>151</v>
      </c>
      <c r="C13" s="11" t="s">
        <v>150</v>
      </c>
      <c r="D13" s="11" t="s">
        <v>275</v>
      </c>
      <c r="E13" s="12">
        <v>15</v>
      </c>
      <c r="F13" s="12">
        <v>760</v>
      </c>
      <c r="G13" s="12">
        <v>10</v>
      </c>
      <c r="H13" s="12">
        <v>100</v>
      </c>
      <c r="I13" s="12">
        <v>1000</v>
      </c>
      <c r="J13" s="12">
        <v>1000</v>
      </c>
      <c r="K13" s="12"/>
      <c r="L13" s="12">
        <v>500</v>
      </c>
      <c r="M13" s="12">
        <v>500</v>
      </c>
      <c r="N13" s="12"/>
      <c r="O13" s="12">
        <v>500</v>
      </c>
      <c r="P13" s="12"/>
      <c r="Q13" s="13"/>
      <c r="R13" s="12">
        <f t="shared" si="0"/>
        <v>3500</v>
      </c>
      <c r="S13" s="12">
        <f t="shared" si="1"/>
        <v>35</v>
      </c>
      <c r="T13" s="57"/>
      <c r="U13" s="15">
        <v>0.04</v>
      </c>
      <c r="V13" s="15">
        <f t="shared" si="2"/>
        <v>1.4000000000000001</v>
      </c>
    </row>
    <row r="14" spans="1:24" x14ac:dyDescent="0.2">
      <c r="A14" s="11" t="s">
        <v>20</v>
      </c>
      <c r="B14" s="11" t="s">
        <v>21</v>
      </c>
      <c r="C14" s="11" t="s">
        <v>20</v>
      </c>
      <c r="D14" s="11" t="s">
        <v>275</v>
      </c>
      <c r="E14" s="12">
        <v>15</v>
      </c>
      <c r="F14" s="12">
        <v>915</v>
      </c>
      <c r="G14" s="12">
        <v>10</v>
      </c>
      <c r="H14" s="12">
        <v>100</v>
      </c>
      <c r="I14" s="12"/>
      <c r="J14" s="12">
        <v>2100</v>
      </c>
      <c r="K14" s="12"/>
      <c r="L14" s="12">
        <v>2000</v>
      </c>
      <c r="M14" s="12">
        <v>2000</v>
      </c>
      <c r="N14" s="12"/>
      <c r="O14" s="12">
        <v>2000</v>
      </c>
      <c r="P14" s="12"/>
      <c r="Q14" s="13"/>
      <c r="R14" s="12">
        <f t="shared" si="0"/>
        <v>8100</v>
      </c>
      <c r="S14" s="12">
        <f t="shared" si="1"/>
        <v>81</v>
      </c>
      <c r="T14" s="57"/>
      <c r="U14" s="15">
        <v>0.05</v>
      </c>
      <c r="V14" s="15">
        <f t="shared" si="2"/>
        <v>4.05</v>
      </c>
    </row>
    <row r="15" spans="1:24" x14ac:dyDescent="0.2">
      <c r="A15" s="13" t="s">
        <v>166</v>
      </c>
      <c r="B15" s="13" t="s">
        <v>21</v>
      </c>
      <c r="C15" s="13">
        <v>90441800</v>
      </c>
      <c r="D15" s="36" t="s">
        <v>277</v>
      </c>
      <c r="E15" s="12" t="s">
        <v>167</v>
      </c>
      <c r="F15" s="12">
        <v>900</v>
      </c>
      <c r="G15" s="12">
        <v>10</v>
      </c>
      <c r="H15" s="12">
        <v>100</v>
      </c>
      <c r="I15" s="12"/>
      <c r="J15" s="12">
        <v>1800</v>
      </c>
      <c r="K15" s="12"/>
      <c r="L15" s="12">
        <v>2000</v>
      </c>
      <c r="M15" s="12">
        <v>1000</v>
      </c>
      <c r="N15" s="12"/>
      <c r="O15" s="12">
        <v>1000</v>
      </c>
      <c r="P15" s="12"/>
      <c r="Q15" s="13"/>
      <c r="R15" s="12">
        <f t="shared" si="0"/>
        <v>5800</v>
      </c>
      <c r="S15" s="12">
        <f t="shared" si="1"/>
        <v>58</v>
      </c>
      <c r="T15" s="57"/>
      <c r="U15" s="15">
        <v>0.05</v>
      </c>
      <c r="V15" s="15">
        <f t="shared" si="2"/>
        <v>2.9000000000000004</v>
      </c>
    </row>
    <row r="16" spans="1:24" x14ac:dyDescent="0.2">
      <c r="A16" s="11" t="s">
        <v>16</v>
      </c>
      <c r="B16" s="11" t="s">
        <v>17</v>
      </c>
      <c r="C16" s="11" t="s">
        <v>16</v>
      </c>
      <c r="D16" s="11" t="s">
        <v>275</v>
      </c>
      <c r="E16" s="12">
        <v>15</v>
      </c>
      <c r="F16" s="12">
        <v>1220</v>
      </c>
      <c r="G16" s="12">
        <v>10</v>
      </c>
      <c r="H16" s="12">
        <v>50</v>
      </c>
      <c r="I16" s="12"/>
      <c r="J16" s="12">
        <v>1950</v>
      </c>
      <c r="K16" s="12"/>
      <c r="L16" s="12">
        <v>2000</v>
      </c>
      <c r="M16" s="12">
        <v>2000</v>
      </c>
      <c r="N16" s="12"/>
      <c r="O16" s="12"/>
      <c r="P16" s="12"/>
      <c r="Q16" s="13"/>
      <c r="R16" s="12">
        <f t="shared" si="0"/>
        <v>5950</v>
      </c>
      <c r="S16" s="12">
        <f t="shared" si="1"/>
        <v>119</v>
      </c>
      <c r="T16" s="57"/>
      <c r="U16" s="15">
        <v>0.04</v>
      </c>
      <c r="V16" s="15">
        <f t="shared" si="2"/>
        <v>4.76</v>
      </c>
    </row>
    <row r="17" spans="1:24" x14ac:dyDescent="0.2">
      <c r="A17" s="11" t="s">
        <v>148</v>
      </c>
      <c r="B17" s="11" t="s">
        <v>149</v>
      </c>
      <c r="C17" s="11" t="s">
        <v>148</v>
      </c>
      <c r="D17" s="11" t="s">
        <v>275</v>
      </c>
      <c r="E17" s="12">
        <v>15</v>
      </c>
      <c r="F17" s="12">
        <v>1524</v>
      </c>
      <c r="G17" s="12">
        <v>10</v>
      </c>
      <c r="H17" s="12">
        <v>50</v>
      </c>
      <c r="I17" s="12"/>
      <c r="J17" s="12"/>
      <c r="K17" s="12"/>
      <c r="L17" s="12"/>
      <c r="M17" s="12"/>
      <c r="N17" s="12"/>
      <c r="O17" s="12"/>
      <c r="P17" s="12"/>
      <c r="Q17" s="13"/>
      <c r="R17" s="12">
        <f t="shared" si="0"/>
        <v>0</v>
      </c>
      <c r="S17" s="12">
        <f t="shared" si="1"/>
        <v>0</v>
      </c>
      <c r="T17" s="57"/>
      <c r="U17" s="15">
        <v>0.05</v>
      </c>
      <c r="V17" s="15">
        <f t="shared" si="2"/>
        <v>0</v>
      </c>
    </row>
    <row r="18" spans="1:24" x14ac:dyDescent="0.2">
      <c r="A18" s="11" t="s">
        <v>146</v>
      </c>
      <c r="B18" s="11" t="s">
        <v>147</v>
      </c>
      <c r="C18" s="11" t="s">
        <v>146</v>
      </c>
      <c r="D18" s="11" t="s">
        <v>275</v>
      </c>
      <c r="E18" s="12">
        <v>15</v>
      </c>
      <c r="F18" s="12">
        <v>1800</v>
      </c>
      <c r="G18" s="12">
        <v>10</v>
      </c>
      <c r="H18" s="12">
        <v>50</v>
      </c>
      <c r="I18" s="12"/>
      <c r="J18" s="12"/>
      <c r="K18" s="12"/>
      <c r="L18" s="12"/>
      <c r="M18" s="12"/>
      <c r="N18" s="12"/>
      <c r="O18" s="12"/>
      <c r="P18" s="12"/>
      <c r="Q18" s="13"/>
      <c r="R18" s="12">
        <f t="shared" si="0"/>
        <v>0</v>
      </c>
      <c r="S18" s="12">
        <f t="shared" si="1"/>
        <v>0</v>
      </c>
      <c r="T18" s="57"/>
      <c r="U18" s="15">
        <v>0.06</v>
      </c>
      <c r="V18" s="15">
        <f t="shared" si="2"/>
        <v>0</v>
      </c>
    </row>
    <row r="19" spans="1:24" x14ac:dyDescent="0.2">
      <c r="A19" s="11" t="s">
        <v>353</v>
      </c>
      <c r="B19" s="11" t="s">
        <v>354</v>
      </c>
      <c r="C19" s="11" t="s">
        <v>146</v>
      </c>
      <c r="D19" s="11" t="s">
        <v>275</v>
      </c>
      <c r="E19" s="12">
        <v>15</v>
      </c>
      <c r="F19" s="12">
        <v>2100</v>
      </c>
      <c r="G19" s="12">
        <v>10</v>
      </c>
      <c r="H19" s="12">
        <v>50</v>
      </c>
      <c r="I19" s="12"/>
      <c r="J19" s="12"/>
      <c r="K19" s="12"/>
      <c r="L19" s="12"/>
      <c r="M19" s="12"/>
      <c r="N19" s="12"/>
      <c r="O19" s="12"/>
      <c r="P19" s="12"/>
      <c r="Q19" s="13"/>
      <c r="R19" s="12">
        <f t="shared" si="0"/>
        <v>0</v>
      </c>
      <c r="S19" s="12">
        <f t="shared" si="1"/>
        <v>0</v>
      </c>
      <c r="T19" s="57"/>
      <c r="U19" s="15">
        <v>0.06</v>
      </c>
      <c r="V19" s="15">
        <f t="shared" si="2"/>
        <v>0</v>
      </c>
    </row>
    <row r="20" spans="1:24" ht="15" x14ac:dyDescent="0.2">
      <c r="A20" s="60" t="s">
        <v>28</v>
      </c>
      <c r="B20" s="60"/>
      <c r="C20" s="60"/>
      <c r="D20" s="60"/>
      <c r="E20" s="60"/>
      <c r="F20" s="12"/>
      <c r="G20" s="20"/>
      <c r="H20" s="20"/>
      <c r="I20" s="12"/>
      <c r="J20" s="12"/>
      <c r="K20" s="12"/>
      <c r="L20" s="12"/>
      <c r="M20" s="12"/>
      <c r="N20" s="12"/>
      <c r="O20" s="12"/>
      <c r="P20" s="12"/>
      <c r="Q20" s="21"/>
      <c r="R20" s="12"/>
      <c r="S20" s="12"/>
      <c r="T20" s="57"/>
      <c r="U20" s="12"/>
      <c r="V20" s="15"/>
    </row>
    <row r="21" spans="1:24" x14ac:dyDescent="0.2">
      <c r="A21" s="11" t="s">
        <v>260</v>
      </c>
      <c r="B21" s="11" t="s">
        <v>229</v>
      </c>
      <c r="C21" s="11" t="s">
        <v>260</v>
      </c>
      <c r="D21" s="11" t="s">
        <v>275</v>
      </c>
      <c r="E21" s="12">
        <v>20</v>
      </c>
      <c r="F21" s="12">
        <v>100</v>
      </c>
      <c r="G21" s="12">
        <v>10</v>
      </c>
      <c r="H21" s="12">
        <v>500</v>
      </c>
      <c r="I21" s="12"/>
      <c r="J21" s="12"/>
      <c r="K21" s="12"/>
      <c r="L21" s="12"/>
      <c r="M21" s="12"/>
      <c r="N21" s="12"/>
      <c r="O21" s="12"/>
      <c r="P21" s="12"/>
      <c r="Q21" s="13"/>
      <c r="R21" s="12">
        <f t="shared" ref="R21:R37" si="3">SUM(I21:Q21)</f>
        <v>0</v>
      </c>
      <c r="S21" s="12">
        <f t="shared" ref="S21:S37" si="4">$R21/$H21</f>
        <v>0</v>
      </c>
      <c r="T21" s="57"/>
      <c r="U21" s="15">
        <v>0.06</v>
      </c>
      <c r="V21" s="15">
        <f t="shared" ref="V21:V37" si="5">$S21*$U21</f>
        <v>0</v>
      </c>
      <c r="W21" s="43">
        <f>SUM(V21:V37)</f>
        <v>27.42</v>
      </c>
      <c r="X21" s="3">
        <f>W21*100/$W$144</f>
        <v>21.307016862227059</v>
      </c>
    </row>
    <row r="22" spans="1:24" x14ac:dyDescent="0.2">
      <c r="A22" s="36" t="s">
        <v>228</v>
      </c>
      <c r="B22" s="36" t="s">
        <v>229</v>
      </c>
      <c r="C22" s="36">
        <v>90442100</v>
      </c>
      <c r="D22" s="36" t="s">
        <v>277</v>
      </c>
      <c r="E22" s="12" t="s">
        <v>46</v>
      </c>
      <c r="F22" s="12">
        <v>100</v>
      </c>
      <c r="G22" s="12">
        <v>10</v>
      </c>
      <c r="H22" s="12">
        <v>500</v>
      </c>
      <c r="I22" s="12"/>
      <c r="J22" s="12"/>
      <c r="K22" s="12"/>
      <c r="L22" s="12"/>
      <c r="M22" s="12"/>
      <c r="N22" s="12"/>
      <c r="O22" s="12"/>
      <c r="P22" s="12"/>
      <c r="Q22" s="13"/>
      <c r="R22" s="12">
        <f t="shared" si="3"/>
        <v>0</v>
      </c>
      <c r="S22" s="12">
        <f t="shared" si="4"/>
        <v>0</v>
      </c>
      <c r="T22" s="57"/>
      <c r="U22" s="15">
        <v>0.06</v>
      </c>
      <c r="V22" s="15">
        <f t="shared" si="5"/>
        <v>0</v>
      </c>
      <c r="W22" s="43"/>
    </row>
    <row r="23" spans="1:24" x14ac:dyDescent="0.2">
      <c r="A23" s="36" t="s">
        <v>172</v>
      </c>
      <c r="B23" s="36" t="s">
        <v>173</v>
      </c>
      <c r="C23" s="36">
        <v>90447000</v>
      </c>
      <c r="D23" s="36" t="s">
        <v>277</v>
      </c>
      <c r="E23" s="12" t="s">
        <v>46</v>
      </c>
      <c r="F23" s="12">
        <v>240</v>
      </c>
      <c r="G23" s="12">
        <v>10</v>
      </c>
      <c r="H23" s="12">
        <v>250</v>
      </c>
      <c r="I23" s="12"/>
      <c r="J23" s="12"/>
      <c r="K23" s="12"/>
      <c r="L23" s="12"/>
      <c r="M23" s="12"/>
      <c r="N23" s="12"/>
      <c r="O23" s="12"/>
      <c r="P23" s="12"/>
      <c r="Q23" s="13"/>
      <c r="R23" s="12">
        <f t="shared" si="3"/>
        <v>0</v>
      </c>
      <c r="S23" s="12">
        <f t="shared" si="4"/>
        <v>0</v>
      </c>
      <c r="T23" s="57"/>
      <c r="U23" s="15">
        <v>0.06</v>
      </c>
      <c r="V23" s="15">
        <f t="shared" si="5"/>
        <v>0</v>
      </c>
    </row>
    <row r="24" spans="1:24" x14ac:dyDescent="0.2">
      <c r="A24" s="11" t="s">
        <v>389</v>
      </c>
      <c r="B24" s="11" t="s">
        <v>390</v>
      </c>
      <c r="C24" s="11" t="s">
        <v>389</v>
      </c>
      <c r="D24" s="11" t="s">
        <v>275</v>
      </c>
      <c r="E24" s="12">
        <v>20</v>
      </c>
      <c r="F24" s="12">
        <v>300</v>
      </c>
      <c r="G24" s="12">
        <v>10</v>
      </c>
      <c r="H24" s="12">
        <v>200</v>
      </c>
      <c r="I24" s="12"/>
      <c r="J24" s="12"/>
      <c r="K24" s="12"/>
      <c r="L24" s="12"/>
      <c r="M24" s="12"/>
      <c r="N24" s="12"/>
      <c r="O24" s="12"/>
      <c r="P24" s="12"/>
      <c r="Q24" s="13"/>
      <c r="R24" s="12">
        <f t="shared" si="3"/>
        <v>0</v>
      </c>
      <c r="S24" s="12">
        <f t="shared" si="4"/>
        <v>0</v>
      </c>
      <c r="T24" s="57"/>
      <c r="U24" s="15">
        <v>0.06</v>
      </c>
      <c r="V24" s="15">
        <f t="shared" si="5"/>
        <v>0</v>
      </c>
    </row>
    <row r="25" spans="1:24" x14ac:dyDescent="0.2">
      <c r="A25" s="11" t="s">
        <v>50</v>
      </c>
      <c r="B25" s="11" t="s">
        <v>51</v>
      </c>
      <c r="C25" s="11" t="s">
        <v>50</v>
      </c>
      <c r="D25" s="11" t="s">
        <v>275</v>
      </c>
      <c r="E25" s="12">
        <v>20</v>
      </c>
      <c r="F25" s="12">
        <v>457</v>
      </c>
      <c r="G25" s="12">
        <v>10</v>
      </c>
      <c r="H25" s="12">
        <v>100</v>
      </c>
      <c r="I25" s="12"/>
      <c r="J25" s="12">
        <v>1000</v>
      </c>
      <c r="K25" s="12"/>
      <c r="L25" s="12">
        <v>500</v>
      </c>
      <c r="M25" s="12">
        <v>500</v>
      </c>
      <c r="N25" s="12"/>
      <c r="O25" s="12">
        <v>500</v>
      </c>
      <c r="P25" s="12"/>
      <c r="Q25" s="13"/>
      <c r="R25" s="12">
        <f t="shared" si="3"/>
        <v>2500</v>
      </c>
      <c r="S25" s="12">
        <f t="shared" si="4"/>
        <v>25</v>
      </c>
      <c r="T25" s="57"/>
      <c r="U25" s="15">
        <v>0.04</v>
      </c>
      <c r="V25" s="15">
        <f t="shared" si="5"/>
        <v>1</v>
      </c>
    </row>
    <row r="26" spans="1:24" x14ac:dyDescent="0.2">
      <c r="A26" s="36" t="s">
        <v>171</v>
      </c>
      <c r="B26" s="36" t="s">
        <v>51</v>
      </c>
      <c r="C26" s="36">
        <v>90442400</v>
      </c>
      <c r="D26" s="36" t="s">
        <v>277</v>
      </c>
      <c r="E26" s="12" t="s">
        <v>46</v>
      </c>
      <c r="F26" s="12">
        <v>450</v>
      </c>
      <c r="G26" s="12">
        <v>10</v>
      </c>
      <c r="H26" s="12">
        <v>100</v>
      </c>
      <c r="I26" s="12"/>
      <c r="J26" s="12">
        <v>2000</v>
      </c>
      <c r="K26" s="12"/>
      <c r="L26" s="12">
        <v>1000</v>
      </c>
      <c r="M26" s="12">
        <v>1000</v>
      </c>
      <c r="N26" s="12"/>
      <c r="O26" s="12">
        <v>1000</v>
      </c>
      <c r="P26" s="12"/>
      <c r="Q26" s="13"/>
      <c r="R26" s="12">
        <f t="shared" si="3"/>
        <v>5000</v>
      </c>
      <c r="S26" s="12">
        <f t="shared" si="4"/>
        <v>50</v>
      </c>
      <c r="T26" s="57"/>
      <c r="U26" s="15">
        <v>0.04</v>
      </c>
      <c r="V26" s="15">
        <f t="shared" si="5"/>
        <v>2</v>
      </c>
    </row>
    <row r="27" spans="1:24" x14ac:dyDescent="0.2">
      <c r="A27" s="11" t="s">
        <v>47</v>
      </c>
      <c r="B27" s="11" t="s">
        <v>48</v>
      </c>
      <c r="C27" s="11" t="s">
        <v>47</v>
      </c>
      <c r="D27" s="11" t="s">
        <v>275</v>
      </c>
      <c r="E27" s="12">
        <v>20</v>
      </c>
      <c r="F27" s="12">
        <v>610</v>
      </c>
      <c r="G27" s="12">
        <v>10</v>
      </c>
      <c r="H27" s="12">
        <v>100</v>
      </c>
      <c r="I27" s="12"/>
      <c r="J27" s="12">
        <v>2000</v>
      </c>
      <c r="K27" s="12"/>
      <c r="L27" s="12">
        <v>1000</v>
      </c>
      <c r="M27" s="12">
        <v>1000</v>
      </c>
      <c r="N27" s="12"/>
      <c r="O27" s="12">
        <v>500</v>
      </c>
      <c r="P27" s="12"/>
      <c r="Q27" s="13"/>
      <c r="R27" s="12">
        <f t="shared" si="3"/>
        <v>4500</v>
      </c>
      <c r="S27" s="12">
        <f t="shared" si="4"/>
        <v>45</v>
      </c>
      <c r="T27" s="57"/>
      <c r="U27" s="15">
        <v>0.06</v>
      </c>
      <c r="V27" s="15">
        <f t="shared" si="5"/>
        <v>2.6999999999999997</v>
      </c>
    </row>
    <row r="28" spans="1:24" x14ac:dyDescent="0.2">
      <c r="A28" s="36" t="s">
        <v>49</v>
      </c>
      <c r="B28" s="36" t="s">
        <v>48</v>
      </c>
      <c r="C28" s="36">
        <v>90442600</v>
      </c>
      <c r="D28" s="36" t="s">
        <v>277</v>
      </c>
      <c r="E28" s="12" t="s">
        <v>46</v>
      </c>
      <c r="F28" s="12">
        <v>600</v>
      </c>
      <c r="G28" s="12">
        <v>10</v>
      </c>
      <c r="H28" s="12">
        <v>100</v>
      </c>
      <c r="I28" s="12"/>
      <c r="J28" s="12">
        <v>3000</v>
      </c>
      <c r="K28" s="12"/>
      <c r="L28" s="12">
        <v>2000</v>
      </c>
      <c r="M28" s="12">
        <v>2000</v>
      </c>
      <c r="N28" s="12"/>
      <c r="O28" s="12">
        <v>1000</v>
      </c>
      <c r="P28" s="12"/>
      <c r="Q28" s="13"/>
      <c r="R28" s="12">
        <f t="shared" si="3"/>
        <v>8000</v>
      </c>
      <c r="S28" s="12">
        <f t="shared" si="4"/>
        <v>80</v>
      </c>
      <c r="T28" s="57"/>
      <c r="U28" s="15">
        <v>0.06</v>
      </c>
      <c r="V28" s="15">
        <f t="shared" si="5"/>
        <v>4.8</v>
      </c>
    </row>
    <row r="29" spans="1:24" x14ac:dyDescent="0.2">
      <c r="A29" s="11" t="s">
        <v>154</v>
      </c>
      <c r="B29" s="11" t="s">
        <v>43</v>
      </c>
      <c r="C29" s="11" t="s">
        <v>154</v>
      </c>
      <c r="D29" s="11" t="s">
        <v>275</v>
      </c>
      <c r="E29" s="12">
        <v>20</v>
      </c>
      <c r="F29" s="12">
        <v>760</v>
      </c>
      <c r="G29" s="12">
        <v>10</v>
      </c>
      <c r="H29" s="12">
        <v>100</v>
      </c>
      <c r="I29" s="12"/>
      <c r="J29" s="12"/>
      <c r="K29" s="12"/>
      <c r="L29" s="12"/>
      <c r="M29" s="12"/>
      <c r="N29" s="12"/>
      <c r="O29" s="12"/>
      <c r="P29" s="12"/>
      <c r="Q29" s="13"/>
      <c r="R29" s="12">
        <f t="shared" si="3"/>
        <v>0</v>
      </c>
      <c r="S29" s="12">
        <f t="shared" si="4"/>
        <v>0</v>
      </c>
      <c r="T29" s="57"/>
      <c r="U29" s="15">
        <v>7.0000000000000007E-2</v>
      </c>
      <c r="V29" s="15">
        <f t="shared" si="5"/>
        <v>0</v>
      </c>
    </row>
    <row r="30" spans="1:24" x14ac:dyDescent="0.2">
      <c r="A30" s="36" t="s">
        <v>45</v>
      </c>
      <c r="B30" s="36" t="s">
        <v>43</v>
      </c>
      <c r="C30" s="36">
        <v>90442700</v>
      </c>
      <c r="D30" s="36" t="s">
        <v>277</v>
      </c>
      <c r="E30" s="12" t="s">
        <v>46</v>
      </c>
      <c r="F30" s="12">
        <v>750</v>
      </c>
      <c r="G30" s="12">
        <v>10</v>
      </c>
      <c r="H30" s="12">
        <v>100</v>
      </c>
      <c r="I30" s="12"/>
      <c r="J30" s="12"/>
      <c r="K30" s="12"/>
      <c r="L30" s="12"/>
      <c r="M30" s="12"/>
      <c r="N30" s="12"/>
      <c r="O30" s="12"/>
      <c r="P30" s="12">
        <v>2000</v>
      </c>
      <c r="Q30" s="13"/>
      <c r="R30" s="12">
        <f t="shared" si="3"/>
        <v>2000</v>
      </c>
      <c r="S30" s="12">
        <f t="shared" si="4"/>
        <v>20</v>
      </c>
      <c r="T30" s="57"/>
      <c r="U30" s="15">
        <v>7.0000000000000007E-2</v>
      </c>
      <c r="V30" s="15">
        <f t="shared" si="5"/>
        <v>1.4000000000000001</v>
      </c>
    </row>
    <row r="31" spans="1:24" x14ac:dyDescent="0.2">
      <c r="A31" s="11" t="s">
        <v>38</v>
      </c>
      <c r="B31" s="11" t="s">
        <v>39</v>
      </c>
      <c r="C31" s="11" t="s">
        <v>38</v>
      </c>
      <c r="D31" s="11" t="s">
        <v>275</v>
      </c>
      <c r="E31" s="12">
        <v>20</v>
      </c>
      <c r="F31" s="12">
        <v>915</v>
      </c>
      <c r="G31" s="12">
        <v>10</v>
      </c>
      <c r="H31" s="12">
        <v>50</v>
      </c>
      <c r="I31" s="12"/>
      <c r="J31" s="12">
        <v>1000</v>
      </c>
      <c r="K31" s="12"/>
      <c r="L31" s="12">
        <v>1000</v>
      </c>
      <c r="M31" s="12">
        <v>1000</v>
      </c>
      <c r="N31" s="12"/>
      <c r="O31" s="12"/>
      <c r="P31" s="12"/>
      <c r="Q31" s="13"/>
      <c r="R31" s="12">
        <f t="shared" si="3"/>
        <v>3000</v>
      </c>
      <c r="S31" s="12">
        <f t="shared" si="4"/>
        <v>60</v>
      </c>
      <c r="T31" s="57"/>
      <c r="U31" s="15">
        <v>0.04</v>
      </c>
      <c r="V31" s="15">
        <f t="shared" si="5"/>
        <v>2.4</v>
      </c>
    </row>
    <row r="32" spans="1:24" x14ac:dyDescent="0.2">
      <c r="A32" s="36" t="s">
        <v>170</v>
      </c>
      <c r="B32" s="36" t="s">
        <v>39</v>
      </c>
      <c r="C32" s="36">
        <v>90442800</v>
      </c>
      <c r="D32" s="36" t="s">
        <v>277</v>
      </c>
      <c r="E32" s="12" t="s">
        <v>46</v>
      </c>
      <c r="F32" s="12">
        <v>900</v>
      </c>
      <c r="G32" s="12">
        <v>10</v>
      </c>
      <c r="H32" s="12">
        <v>50</v>
      </c>
      <c r="I32" s="12"/>
      <c r="J32" s="12">
        <v>3950</v>
      </c>
      <c r="K32" s="12"/>
      <c r="L32" s="12">
        <v>3000</v>
      </c>
      <c r="M32" s="12">
        <v>2000</v>
      </c>
      <c r="N32" s="12"/>
      <c r="O32" s="12">
        <v>1000</v>
      </c>
      <c r="P32" s="12"/>
      <c r="Q32" s="13"/>
      <c r="R32" s="12">
        <f t="shared" si="3"/>
        <v>9950</v>
      </c>
      <c r="S32" s="12">
        <f t="shared" si="4"/>
        <v>199</v>
      </c>
      <c r="T32" s="57"/>
      <c r="U32" s="15">
        <v>0.04</v>
      </c>
      <c r="V32" s="15">
        <f t="shared" si="5"/>
        <v>7.96</v>
      </c>
    </row>
    <row r="33" spans="1:24" x14ac:dyDescent="0.2">
      <c r="A33" s="11" t="s">
        <v>34</v>
      </c>
      <c r="B33" s="11" t="s">
        <v>35</v>
      </c>
      <c r="C33" s="11" t="s">
        <v>34</v>
      </c>
      <c r="D33" s="11" t="s">
        <v>275</v>
      </c>
      <c r="E33" s="12">
        <v>20</v>
      </c>
      <c r="F33" s="12">
        <v>1220</v>
      </c>
      <c r="G33" s="12">
        <v>10</v>
      </c>
      <c r="H33" s="12">
        <v>50</v>
      </c>
      <c r="I33" s="12"/>
      <c r="J33" s="12">
        <v>1300</v>
      </c>
      <c r="K33" s="12"/>
      <c r="L33" s="12">
        <v>2000</v>
      </c>
      <c r="M33" s="12">
        <v>1000</v>
      </c>
      <c r="N33" s="12"/>
      <c r="O33" s="12"/>
      <c r="P33" s="12"/>
      <c r="Q33" s="13"/>
      <c r="R33" s="12">
        <f t="shared" si="3"/>
        <v>4300</v>
      </c>
      <c r="S33" s="12">
        <f t="shared" si="4"/>
        <v>86</v>
      </c>
      <c r="T33" s="57"/>
      <c r="U33" s="15">
        <v>0.06</v>
      </c>
      <c r="V33" s="15">
        <f t="shared" si="5"/>
        <v>5.16</v>
      </c>
    </row>
    <row r="34" spans="1:24" x14ac:dyDescent="0.2">
      <c r="A34" s="11" t="s">
        <v>32</v>
      </c>
      <c r="B34" s="11" t="s">
        <v>33</v>
      </c>
      <c r="C34" s="11" t="s">
        <v>32</v>
      </c>
      <c r="D34" s="11" t="s">
        <v>275</v>
      </c>
      <c r="E34" s="12">
        <v>20</v>
      </c>
      <c r="F34" s="12">
        <v>1524</v>
      </c>
      <c r="G34" s="12">
        <v>10</v>
      </c>
      <c r="H34" s="12">
        <v>50</v>
      </c>
      <c r="I34" s="12"/>
      <c r="J34" s="12"/>
      <c r="K34" s="12"/>
      <c r="L34" s="12"/>
      <c r="M34" s="12"/>
      <c r="N34" s="12"/>
      <c r="O34" s="12"/>
      <c r="P34" s="12"/>
      <c r="Q34" s="13"/>
      <c r="R34" s="12">
        <f t="shared" si="3"/>
        <v>0</v>
      </c>
      <c r="S34" s="12">
        <f t="shared" si="4"/>
        <v>0</v>
      </c>
      <c r="T34" s="57"/>
      <c r="U34" s="15">
        <v>7.0000000000000007E-2</v>
      </c>
      <c r="V34" s="15">
        <f t="shared" si="5"/>
        <v>0</v>
      </c>
    </row>
    <row r="35" spans="1:24" x14ac:dyDescent="0.2">
      <c r="A35" s="11" t="s">
        <v>214</v>
      </c>
      <c r="B35" s="11" t="s">
        <v>30</v>
      </c>
      <c r="C35" s="11" t="s">
        <v>214</v>
      </c>
      <c r="D35" s="11" t="s">
        <v>275</v>
      </c>
      <c r="E35" s="12">
        <v>20</v>
      </c>
      <c r="F35" s="12">
        <v>1800</v>
      </c>
      <c r="G35" s="12">
        <v>10</v>
      </c>
      <c r="H35" s="12">
        <v>50</v>
      </c>
      <c r="I35" s="12"/>
      <c r="J35" s="12"/>
      <c r="K35" s="12"/>
      <c r="L35" s="12"/>
      <c r="M35" s="12"/>
      <c r="N35" s="12"/>
      <c r="O35" s="12"/>
      <c r="P35" s="12"/>
      <c r="Q35" s="13"/>
      <c r="R35" s="12">
        <f t="shared" si="3"/>
        <v>0</v>
      </c>
      <c r="S35" s="12">
        <f t="shared" si="4"/>
        <v>0</v>
      </c>
      <c r="T35" s="57"/>
      <c r="U35" s="15">
        <v>0.09</v>
      </c>
      <c r="V35" s="15">
        <f t="shared" si="5"/>
        <v>0</v>
      </c>
    </row>
    <row r="36" spans="1:24" x14ac:dyDescent="0.2">
      <c r="A36" s="11" t="s">
        <v>212</v>
      </c>
      <c r="B36" s="11" t="s">
        <v>213</v>
      </c>
      <c r="C36" s="11" t="s">
        <v>212</v>
      </c>
      <c r="D36" s="11" t="s">
        <v>275</v>
      </c>
      <c r="E36" s="12">
        <v>20</v>
      </c>
      <c r="F36" s="12">
        <v>2100</v>
      </c>
      <c r="G36" s="12">
        <v>10</v>
      </c>
      <c r="H36" s="12">
        <v>50</v>
      </c>
      <c r="I36" s="12"/>
      <c r="J36" s="12"/>
      <c r="K36" s="12"/>
      <c r="L36" s="12"/>
      <c r="M36" s="12"/>
      <c r="N36" s="12"/>
      <c r="O36" s="12"/>
      <c r="P36" s="12"/>
      <c r="Q36" s="13"/>
      <c r="R36" s="12">
        <f t="shared" si="3"/>
        <v>0</v>
      </c>
      <c r="S36" s="12">
        <f t="shared" si="4"/>
        <v>0</v>
      </c>
      <c r="T36" s="57"/>
      <c r="U36" s="15">
        <v>7.0000000000000007E-2</v>
      </c>
      <c r="V36" s="15">
        <f t="shared" si="5"/>
        <v>0</v>
      </c>
    </row>
    <row r="37" spans="1:24" x14ac:dyDescent="0.2">
      <c r="A37" s="11" t="s">
        <v>242</v>
      </c>
      <c r="B37" s="11" t="s">
        <v>243</v>
      </c>
      <c r="C37" s="11" t="s">
        <v>242</v>
      </c>
      <c r="D37" s="11" t="s">
        <v>275</v>
      </c>
      <c r="E37" s="12">
        <v>20</v>
      </c>
      <c r="F37" s="12">
        <v>2400</v>
      </c>
      <c r="G37" s="12">
        <v>10</v>
      </c>
      <c r="H37" s="12">
        <v>50</v>
      </c>
      <c r="I37" s="12"/>
      <c r="J37" s="12"/>
      <c r="K37" s="12"/>
      <c r="L37" s="12"/>
      <c r="M37" s="12"/>
      <c r="N37" s="12"/>
      <c r="O37" s="12"/>
      <c r="P37" s="12"/>
      <c r="Q37" s="13"/>
      <c r="R37" s="12">
        <f t="shared" si="3"/>
        <v>0</v>
      </c>
      <c r="S37" s="12">
        <f t="shared" si="4"/>
        <v>0</v>
      </c>
      <c r="T37" s="57"/>
      <c r="U37" s="15">
        <v>7.0000000000000007E-2</v>
      </c>
      <c r="V37" s="15">
        <f t="shared" si="5"/>
        <v>0</v>
      </c>
    </row>
    <row r="38" spans="1:24" ht="15" x14ac:dyDescent="0.2">
      <c r="A38" s="60" t="s">
        <v>52</v>
      </c>
      <c r="B38" s="60"/>
      <c r="C38" s="60"/>
      <c r="D38" s="60"/>
      <c r="E38" s="60"/>
      <c r="F38" s="24"/>
      <c r="G38" s="10"/>
      <c r="H38" s="10"/>
      <c r="I38" s="12"/>
      <c r="J38" s="12"/>
      <c r="K38" s="12"/>
      <c r="L38" s="12"/>
      <c r="M38" s="12"/>
      <c r="N38" s="12"/>
      <c r="O38" s="12"/>
      <c r="P38" s="12"/>
      <c r="Q38" s="25"/>
      <c r="R38" s="12"/>
      <c r="S38" s="12"/>
      <c r="T38" s="57"/>
      <c r="U38" s="12"/>
      <c r="V38" s="15"/>
    </row>
    <row r="39" spans="1:24" x14ac:dyDescent="0.2">
      <c r="A39" s="11" t="s">
        <v>261</v>
      </c>
      <c r="B39" s="11" t="s">
        <v>262</v>
      </c>
      <c r="C39" s="11" t="s">
        <v>261</v>
      </c>
      <c r="D39" s="11" t="s">
        <v>275</v>
      </c>
      <c r="E39" s="12">
        <v>25</v>
      </c>
      <c r="F39" s="12">
        <v>200</v>
      </c>
      <c r="G39" s="12">
        <v>10</v>
      </c>
      <c r="H39" s="12">
        <v>150</v>
      </c>
      <c r="I39" s="12">
        <v>300</v>
      </c>
      <c r="J39" s="12">
        <v>300</v>
      </c>
      <c r="K39" s="12"/>
      <c r="L39" s="12">
        <v>300</v>
      </c>
      <c r="M39" s="12">
        <v>300</v>
      </c>
      <c r="N39" s="12"/>
      <c r="O39" s="12">
        <v>300</v>
      </c>
      <c r="P39" s="12"/>
      <c r="Q39" s="13"/>
      <c r="R39" s="12">
        <f t="shared" ref="R39:R57" si="6">SUM(I39:Q39)</f>
        <v>1500</v>
      </c>
      <c r="S39" s="12">
        <f t="shared" ref="S39:S57" si="7">$R39/$H39</f>
        <v>10</v>
      </c>
      <c r="T39" s="57"/>
      <c r="U39" s="15">
        <v>0.06</v>
      </c>
      <c r="V39" s="15">
        <f t="shared" ref="V39:V57" si="8">$S39*$U39</f>
        <v>0.6</v>
      </c>
      <c r="W39" s="43">
        <f>SUM(V39:V57)</f>
        <v>45.449999999999996</v>
      </c>
      <c r="X39" s="3">
        <f>W39*100/$W$144</f>
        <v>35.317429481700209</v>
      </c>
    </row>
    <row r="40" spans="1:24" x14ac:dyDescent="0.2">
      <c r="A40" s="36" t="s">
        <v>198</v>
      </c>
      <c r="B40" s="36" t="s">
        <v>199</v>
      </c>
      <c r="C40" s="36">
        <v>90448000</v>
      </c>
      <c r="D40" s="36" t="s">
        <v>277</v>
      </c>
      <c r="E40" s="12" t="s">
        <v>63</v>
      </c>
      <c r="F40" s="12">
        <v>270</v>
      </c>
      <c r="G40" s="12">
        <v>10</v>
      </c>
      <c r="H40" s="12">
        <v>100</v>
      </c>
      <c r="I40" s="12"/>
      <c r="J40" s="12"/>
      <c r="K40" s="12">
        <v>1000</v>
      </c>
      <c r="L40" s="12"/>
      <c r="M40" s="12"/>
      <c r="N40" s="12"/>
      <c r="O40" s="12"/>
      <c r="P40" s="12">
        <v>1000</v>
      </c>
      <c r="Q40" s="13"/>
      <c r="R40" s="12">
        <f t="shared" si="6"/>
        <v>2000</v>
      </c>
      <c r="S40" s="12">
        <f t="shared" si="7"/>
        <v>20</v>
      </c>
      <c r="T40" s="57"/>
      <c r="U40" s="15">
        <v>0.06</v>
      </c>
      <c r="V40" s="15">
        <f t="shared" si="8"/>
        <v>1.2</v>
      </c>
    </row>
    <row r="41" spans="1:24" x14ac:dyDescent="0.2">
      <c r="A41" s="36" t="s">
        <v>392</v>
      </c>
      <c r="B41" s="36" t="s">
        <v>391</v>
      </c>
      <c r="C41" s="31" t="s">
        <v>393</v>
      </c>
      <c r="D41" s="36" t="s">
        <v>277</v>
      </c>
      <c r="E41" s="12" t="s">
        <v>63</v>
      </c>
      <c r="F41" s="12">
        <v>300</v>
      </c>
      <c r="G41" s="12">
        <v>10</v>
      </c>
      <c r="H41" s="12">
        <v>100</v>
      </c>
      <c r="I41" s="12"/>
      <c r="J41" s="12"/>
      <c r="K41" s="12"/>
      <c r="L41" s="12"/>
      <c r="M41" s="12"/>
      <c r="N41" s="12"/>
      <c r="O41" s="12"/>
      <c r="P41" s="12"/>
      <c r="Q41" s="13"/>
      <c r="R41" s="12">
        <f t="shared" si="6"/>
        <v>0</v>
      </c>
      <c r="S41" s="12">
        <f t="shared" si="7"/>
        <v>0</v>
      </c>
      <c r="T41" s="57"/>
      <c r="U41" s="15">
        <v>0.06</v>
      </c>
      <c r="V41" s="15">
        <f t="shared" si="8"/>
        <v>0</v>
      </c>
    </row>
    <row r="42" spans="1:24" x14ac:dyDescent="0.2">
      <c r="A42" s="27" t="s">
        <v>67</v>
      </c>
      <c r="B42" s="27" t="s">
        <v>68</v>
      </c>
      <c r="C42" s="27" t="s">
        <v>69</v>
      </c>
      <c r="D42" s="11" t="s">
        <v>275</v>
      </c>
      <c r="E42" s="12">
        <v>25</v>
      </c>
      <c r="F42" s="12">
        <v>375</v>
      </c>
      <c r="G42" s="12">
        <v>10</v>
      </c>
      <c r="H42" s="12">
        <v>100</v>
      </c>
      <c r="I42" s="12"/>
      <c r="J42" s="12"/>
      <c r="K42" s="12"/>
      <c r="L42" s="12">
        <v>500</v>
      </c>
      <c r="M42" s="12">
        <v>500</v>
      </c>
      <c r="N42" s="12"/>
      <c r="O42" s="12">
        <v>500</v>
      </c>
      <c r="P42" s="12">
        <v>500</v>
      </c>
      <c r="Q42" s="13"/>
      <c r="R42" s="12">
        <f t="shared" si="6"/>
        <v>2000</v>
      </c>
      <c r="S42" s="12">
        <f t="shared" si="7"/>
        <v>20</v>
      </c>
      <c r="T42" s="57"/>
      <c r="U42" s="15">
        <v>0.06</v>
      </c>
      <c r="V42" s="15">
        <f t="shared" si="8"/>
        <v>1.2</v>
      </c>
    </row>
    <row r="43" spans="1:24" x14ac:dyDescent="0.2">
      <c r="A43" s="11" t="s">
        <v>64</v>
      </c>
      <c r="B43" s="11" t="s">
        <v>65</v>
      </c>
      <c r="C43" s="11" t="s">
        <v>64</v>
      </c>
      <c r="D43" s="11" t="s">
        <v>275</v>
      </c>
      <c r="E43" s="12">
        <v>25</v>
      </c>
      <c r="F43" s="12">
        <v>457</v>
      </c>
      <c r="G43" s="12">
        <v>10</v>
      </c>
      <c r="H43" s="12">
        <v>100</v>
      </c>
      <c r="I43" s="12"/>
      <c r="J43" s="12">
        <v>1000</v>
      </c>
      <c r="K43" s="12"/>
      <c r="L43" s="12">
        <v>1000</v>
      </c>
      <c r="M43" s="12">
        <v>1000</v>
      </c>
      <c r="N43" s="12"/>
      <c r="O43" s="12">
        <v>1000</v>
      </c>
      <c r="P43" s="12"/>
      <c r="Q43" s="13"/>
      <c r="R43" s="12">
        <f t="shared" si="6"/>
        <v>4000</v>
      </c>
      <c r="S43" s="12">
        <f t="shared" si="7"/>
        <v>40</v>
      </c>
      <c r="T43" s="57"/>
      <c r="U43" s="15">
        <v>0.06</v>
      </c>
      <c r="V43" s="15">
        <f t="shared" si="8"/>
        <v>2.4</v>
      </c>
    </row>
    <row r="44" spans="1:24" x14ac:dyDescent="0.2">
      <c r="A44" s="36" t="s">
        <v>66</v>
      </c>
      <c r="B44" s="36" t="s">
        <v>65</v>
      </c>
      <c r="C44" s="36">
        <v>90443400</v>
      </c>
      <c r="D44" s="36" t="s">
        <v>277</v>
      </c>
      <c r="E44" s="12" t="s">
        <v>63</v>
      </c>
      <c r="F44" s="12">
        <v>450</v>
      </c>
      <c r="G44" s="12">
        <v>10</v>
      </c>
      <c r="H44" s="12">
        <v>100</v>
      </c>
      <c r="I44" s="12"/>
      <c r="J44" s="12">
        <v>2900</v>
      </c>
      <c r="K44" s="12"/>
      <c r="L44" s="12">
        <v>2000</v>
      </c>
      <c r="M44" s="12">
        <v>1000</v>
      </c>
      <c r="N44" s="12"/>
      <c r="O44" s="12">
        <v>1000</v>
      </c>
      <c r="P44" s="12"/>
      <c r="Q44" s="13"/>
      <c r="R44" s="12">
        <f t="shared" si="6"/>
        <v>6900</v>
      </c>
      <c r="S44" s="12">
        <f t="shared" si="7"/>
        <v>69</v>
      </c>
      <c r="T44" s="57"/>
      <c r="U44" s="15">
        <v>0.06</v>
      </c>
      <c r="V44" s="15">
        <f t="shared" si="8"/>
        <v>4.1399999999999997</v>
      </c>
    </row>
    <row r="45" spans="1:24" x14ac:dyDescent="0.2">
      <c r="A45" s="11" t="s">
        <v>60</v>
      </c>
      <c r="B45" s="11" t="s">
        <v>61</v>
      </c>
      <c r="C45" s="11" t="s">
        <v>60</v>
      </c>
      <c r="D45" s="11" t="s">
        <v>275</v>
      </c>
      <c r="E45" s="12">
        <v>25</v>
      </c>
      <c r="F45" s="12">
        <v>610</v>
      </c>
      <c r="G45" s="12">
        <v>10</v>
      </c>
      <c r="H45" s="12">
        <v>50</v>
      </c>
      <c r="I45" s="12"/>
      <c r="J45" s="12">
        <v>500</v>
      </c>
      <c r="K45" s="12"/>
      <c r="L45" s="12"/>
      <c r="M45" s="12">
        <v>500</v>
      </c>
      <c r="N45" s="12"/>
      <c r="O45" s="12">
        <v>500</v>
      </c>
      <c r="P45" s="12"/>
      <c r="Q45" s="13"/>
      <c r="R45" s="12">
        <f t="shared" si="6"/>
        <v>1500</v>
      </c>
      <c r="S45" s="12">
        <f t="shared" si="7"/>
        <v>30</v>
      </c>
      <c r="T45" s="57"/>
      <c r="U45" s="15">
        <v>0.04</v>
      </c>
      <c r="V45" s="15">
        <f t="shared" si="8"/>
        <v>1.2</v>
      </c>
    </row>
    <row r="46" spans="1:24" x14ac:dyDescent="0.2">
      <c r="A46" s="36" t="s">
        <v>62</v>
      </c>
      <c r="B46" s="36" t="s">
        <v>61</v>
      </c>
      <c r="C46" s="36">
        <v>90443600</v>
      </c>
      <c r="D46" s="36" t="s">
        <v>277</v>
      </c>
      <c r="E46" s="12" t="s">
        <v>63</v>
      </c>
      <c r="F46" s="12">
        <v>600</v>
      </c>
      <c r="G46" s="12">
        <v>10</v>
      </c>
      <c r="H46" s="12">
        <v>50</v>
      </c>
      <c r="I46" s="12"/>
      <c r="J46" s="12">
        <v>1950</v>
      </c>
      <c r="K46" s="12"/>
      <c r="L46" s="12">
        <v>2000</v>
      </c>
      <c r="M46" s="12">
        <v>1000</v>
      </c>
      <c r="N46" s="12"/>
      <c r="O46" s="12">
        <v>500</v>
      </c>
      <c r="P46" s="12"/>
      <c r="Q46" s="13"/>
      <c r="R46" s="12">
        <f t="shared" si="6"/>
        <v>5450</v>
      </c>
      <c r="S46" s="12">
        <f t="shared" si="7"/>
        <v>109</v>
      </c>
      <c r="T46" s="57"/>
      <c r="U46" s="15">
        <v>0.04</v>
      </c>
      <c r="V46" s="15">
        <f t="shared" si="8"/>
        <v>4.3600000000000003</v>
      </c>
    </row>
    <row r="47" spans="1:24" x14ac:dyDescent="0.2">
      <c r="A47" s="11" t="s">
        <v>195</v>
      </c>
      <c r="B47" s="11" t="s">
        <v>178</v>
      </c>
      <c r="C47" s="11" t="s">
        <v>195</v>
      </c>
      <c r="D47" s="11" t="s">
        <v>275</v>
      </c>
      <c r="E47" s="12">
        <v>25</v>
      </c>
      <c r="F47" s="12">
        <v>750</v>
      </c>
      <c r="G47" s="12">
        <v>10</v>
      </c>
      <c r="H47" s="12">
        <v>50</v>
      </c>
      <c r="I47" s="12"/>
      <c r="J47" s="12">
        <v>500</v>
      </c>
      <c r="K47" s="12"/>
      <c r="L47" s="12"/>
      <c r="M47" s="12">
        <v>500</v>
      </c>
      <c r="N47" s="12"/>
      <c r="O47" s="12"/>
      <c r="P47" s="12"/>
      <c r="Q47" s="13"/>
      <c r="R47" s="12">
        <f t="shared" si="6"/>
        <v>1000</v>
      </c>
      <c r="S47" s="12">
        <f t="shared" si="7"/>
        <v>20</v>
      </c>
      <c r="T47" s="57"/>
      <c r="U47" s="15">
        <v>0.05</v>
      </c>
      <c r="V47" s="15">
        <f t="shared" si="8"/>
        <v>1</v>
      </c>
    </row>
    <row r="48" spans="1:24" x14ac:dyDescent="0.2">
      <c r="A48" s="36" t="s">
        <v>177</v>
      </c>
      <c r="B48" s="36" t="s">
        <v>178</v>
      </c>
      <c r="C48" s="36">
        <v>90443700</v>
      </c>
      <c r="D48" s="36" t="s">
        <v>277</v>
      </c>
      <c r="E48" s="12" t="s">
        <v>63</v>
      </c>
      <c r="F48" s="12">
        <v>750</v>
      </c>
      <c r="G48" s="12">
        <v>10</v>
      </c>
      <c r="H48" s="12">
        <v>50</v>
      </c>
      <c r="I48" s="12">
        <v>50</v>
      </c>
      <c r="J48" s="12">
        <v>2000</v>
      </c>
      <c r="K48" s="12"/>
      <c r="L48" s="12">
        <v>1000</v>
      </c>
      <c r="M48" s="12">
        <v>1000</v>
      </c>
      <c r="N48" s="12"/>
      <c r="O48" s="12">
        <v>1000</v>
      </c>
      <c r="P48" s="12"/>
      <c r="Q48" s="13"/>
      <c r="R48" s="12">
        <f t="shared" si="6"/>
        <v>5050</v>
      </c>
      <c r="S48" s="12">
        <f t="shared" si="7"/>
        <v>101</v>
      </c>
      <c r="T48" s="57"/>
      <c r="U48" s="15">
        <v>0.05</v>
      </c>
      <c r="V48" s="15">
        <f t="shared" si="8"/>
        <v>5.0500000000000007</v>
      </c>
    </row>
    <row r="49" spans="1:24" x14ac:dyDescent="0.2">
      <c r="A49" s="11" t="s">
        <v>155</v>
      </c>
      <c r="B49" s="11" t="s">
        <v>58</v>
      </c>
      <c r="C49" s="11" t="s">
        <v>155</v>
      </c>
      <c r="D49" s="11" t="s">
        <v>275</v>
      </c>
      <c r="E49" s="12">
        <v>25</v>
      </c>
      <c r="F49" s="12">
        <v>915</v>
      </c>
      <c r="G49" s="12">
        <v>10</v>
      </c>
      <c r="H49" s="12">
        <v>50</v>
      </c>
      <c r="I49" s="12"/>
      <c r="J49" s="12">
        <v>1000</v>
      </c>
      <c r="K49" s="12"/>
      <c r="L49" s="12">
        <v>500</v>
      </c>
      <c r="M49" s="12">
        <v>500</v>
      </c>
      <c r="N49" s="12"/>
      <c r="O49" s="12">
        <v>500</v>
      </c>
      <c r="P49" s="12"/>
      <c r="Q49" s="13"/>
      <c r="R49" s="12">
        <f t="shared" si="6"/>
        <v>2500</v>
      </c>
      <c r="S49" s="12">
        <f t="shared" si="7"/>
        <v>50</v>
      </c>
      <c r="T49" s="57"/>
      <c r="U49" s="15">
        <v>0.06</v>
      </c>
      <c r="V49" s="15">
        <f t="shared" si="8"/>
        <v>3</v>
      </c>
    </row>
    <row r="50" spans="1:24" x14ac:dyDescent="0.2">
      <c r="A50" s="36" t="s">
        <v>176</v>
      </c>
      <c r="B50" s="36" t="s">
        <v>58</v>
      </c>
      <c r="C50" s="36">
        <v>90443800</v>
      </c>
      <c r="D50" s="36" t="s">
        <v>277</v>
      </c>
      <c r="E50" s="12" t="s">
        <v>63</v>
      </c>
      <c r="F50" s="12">
        <v>900</v>
      </c>
      <c r="G50" s="12">
        <v>10</v>
      </c>
      <c r="H50" s="12">
        <v>50</v>
      </c>
      <c r="I50" s="12"/>
      <c r="J50" s="12">
        <v>3000</v>
      </c>
      <c r="K50" s="12"/>
      <c r="L50" s="12">
        <v>3000</v>
      </c>
      <c r="M50" s="12">
        <v>2000</v>
      </c>
      <c r="N50" s="12"/>
      <c r="O50" s="12">
        <v>2000</v>
      </c>
      <c r="P50" s="12">
        <v>2000</v>
      </c>
      <c r="Q50" s="13"/>
      <c r="R50" s="12">
        <f t="shared" si="6"/>
        <v>12000</v>
      </c>
      <c r="S50" s="12">
        <f t="shared" si="7"/>
        <v>240</v>
      </c>
      <c r="T50" s="57"/>
      <c r="U50" s="15">
        <v>0.06</v>
      </c>
      <c r="V50" s="15">
        <f t="shared" si="8"/>
        <v>14.399999999999999</v>
      </c>
    </row>
    <row r="51" spans="1:24" x14ac:dyDescent="0.2">
      <c r="A51" s="11" t="s">
        <v>53</v>
      </c>
      <c r="B51" s="11" t="s">
        <v>54</v>
      </c>
      <c r="C51" s="11" t="s">
        <v>53</v>
      </c>
      <c r="D51" s="11" t="s">
        <v>275</v>
      </c>
      <c r="E51" s="12">
        <v>25</v>
      </c>
      <c r="F51" s="12">
        <v>1220</v>
      </c>
      <c r="G51" s="12">
        <v>10</v>
      </c>
      <c r="H51" s="12">
        <v>50</v>
      </c>
      <c r="I51" s="12"/>
      <c r="J51" s="12">
        <v>500</v>
      </c>
      <c r="K51" s="12"/>
      <c r="L51" s="12">
        <v>500</v>
      </c>
      <c r="M51" s="12"/>
      <c r="N51" s="12"/>
      <c r="O51" s="12">
        <v>300</v>
      </c>
      <c r="P51" s="12"/>
      <c r="Q51" s="13"/>
      <c r="R51" s="12">
        <f t="shared" si="6"/>
        <v>1300</v>
      </c>
      <c r="S51" s="12">
        <f t="shared" si="7"/>
        <v>26</v>
      </c>
      <c r="T51" s="57"/>
      <c r="U51" s="15">
        <v>0.08</v>
      </c>
      <c r="V51" s="15">
        <f t="shared" si="8"/>
        <v>2.08</v>
      </c>
    </row>
    <row r="52" spans="1:24" x14ac:dyDescent="0.2">
      <c r="A52" s="26" t="s">
        <v>194</v>
      </c>
      <c r="B52" s="26" t="s">
        <v>54</v>
      </c>
      <c r="C52" s="26">
        <v>90444000</v>
      </c>
      <c r="D52" s="36" t="s">
        <v>277</v>
      </c>
      <c r="E52" s="12" t="s">
        <v>63</v>
      </c>
      <c r="F52" s="12">
        <v>1200</v>
      </c>
      <c r="G52" s="12">
        <v>10</v>
      </c>
      <c r="H52" s="12">
        <v>50</v>
      </c>
      <c r="I52" s="12">
        <v>350</v>
      </c>
      <c r="J52" s="12">
        <v>1000</v>
      </c>
      <c r="K52" s="12"/>
      <c r="L52" s="12">
        <v>1000</v>
      </c>
      <c r="M52" s="12"/>
      <c r="N52" s="12"/>
      <c r="O52" s="12">
        <v>300</v>
      </c>
      <c r="P52" s="12"/>
      <c r="Q52" s="13"/>
      <c r="R52" s="12">
        <f t="shared" si="6"/>
        <v>2650</v>
      </c>
      <c r="S52" s="12">
        <f t="shared" si="7"/>
        <v>53</v>
      </c>
      <c r="T52" s="57"/>
      <c r="U52" s="15">
        <v>0.08</v>
      </c>
      <c r="V52" s="15">
        <f t="shared" si="8"/>
        <v>4.24</v>
      </c>
    </row>
    <row r="53" spans="1:24" x14ac:dyDescent="0.2">
      <c r="A53" s="11" t="s">
        <v>230</v>
      </c>
      <c r="B53" s="11" t="s">
        <v>231</v>
      </c>
      <c r="C53" s="11" t="s">
        <v>230</v>
      </c>
      <c r="D53" s="11" t="s">
        <v>275</v>
      </c>
      <c r="E53" s="12">
        <v>25</v>
      </c>
      <c r="F53" s="12">
        <v>1500</v>
      </c>
      <c r="G53" s="12">
        <v>10</v>
      </c>
      <c r="H53" s="12">
        <v>50</v>
      </c>
      <c r="I53" s="12"/>
      <c r="J53" s="12">
        <v>100</v>
      </c>
      <c r="K53" s="12"/>
      <c r="L53" s="12"/>
      <c r="M53" s="12"/>
      <c r="N53" s="12"/>
      <c r="O53" s="12"/>
      <c r="P53" s="12"/>
      <c r="Q53" s="13"/>
      <c r="R53" s="12">
        <f t="shared" si="6"/>
        <v>100</v>
      </c>
      <c r="S53" s="12">
        <f t="shared" si="7"/>
        <v>2</v>
      </c>
      <c r="T53" s="57"/>
      <c r="U53" s="15">
        <v>0.11</v>
      </c>
      <c r="V53" s="15">
        <f t="shared" si="8"/>
        <v>0.22</v>
      </c>
    </row>
    <row r="54" spans="1:24" x14ac:dyDescent="0.2">
      <c r="A54" s="11" t="s">
        <v>254</v>
      </c>
      <c r="B54" s="11" t="s">
        <v>255</v>
      </c>
      <c r="C54" s="11" t="s">
        <v>254</v>
      </c>
      <c r="D54" s="11" t="s">
        <v>275</v>
      </c>
      <c r="E54" s="12">
        <v>25</v>
      </c>
      <c r="F54" s="12">
        <v>1650</v>
      </c>
      <c r="G54" s="12">
        <v>10</v>
      </c>
      <c r="H54" s="12">
        <v>50</v>
      </c>
      <c r="I54" s="12"/>
      <c r="J54" s="12"/>
      <c r="K54" s="12"/>
      <c r="L54" s="12"/>
      <c r="M54" s="12"/>
      <c r="N54" s="12"/>
      <c r="O54" s="12"/>
      <c r="P54" s="12"/>
      <c r="Q54" s="13"/>
      <c r="R54" s="12">
        <f t="shared" si="6"/>
        <v>0</v>
      </c>
      <c r="S54" s="12">
        <f t="shared" si="7"/>
        <v>0</v>
      </c>
      <c r="T54" s="57"/>
      <c r="U54" s="15">
        <v>0.12</v>
      </c>
      <c r="V54" s="15">
        <f t="shared" si="8"/>
        <v>0</v>
      </c>
    </row>
    <row r="55" spans="1:24" x14ac:dyDescent="0.2">
      <c r="A55" s="11" t="s">
        <v>193</v>
      </c>
      <c r="B55" s="11" t="s">
        <v>175</v>
      </c>
      <c r="C55" s="11" t="s">
        <v>193</v>
      </c>
      <c r="D55" s="11" t="s">
        <v>275</v>
      </c>
      <c r="E55" s="12">
        <v>25</v>
      </c>
      <c r="F55" s="12">
        <v>1800</v>
      </c>
      <c r="G55" s="12">
        <v>10</v>
      </c>
      <c r="H55" s="12">
        <v>50</v>
      </c>
      <c r="I55" s="12"/>
      <c r="J55" s="12"/>
      <c r="K55" s="12"/>
      <c r="L55" s="12"/>
      <c r="M55" s="12"/>
      <c r="N55" s="12"/>
      <c r="O55" s="12"/>
      <c r="P55" s="12"/>
      <c r="Q55" s="13"/>
      <c r="R55" s="12">
        <f t="shared" si="6"/>
        <v>0</v>
      </c>
      <c r="S55" s="12">
        <f t="shared" si="7"/>
        <v>0</v>
      </c>
      <c r="T55" s="57"/>
      <c r="U55" s="15">
        <v>0.12</v>
      </c>
      <c r="V55" s="15">
        <f t="shared" si="8"/>
        <v>0</v>
      </c>
    </row>
    <row r="56" spans="1:24" x14ac:dyDescent="0.2">
      <c r="A56" s="36" t="s">
        <v>174</v>
      </c>
      <c r="B56" s="36" t="s">
        <v>175</v>
      </c>
      <c r="C56" s="36">
        <v>90443900</v>
      </c>
      <c r="D56" s="36" t="s">
        <v>277</v>
      </c>
      <c r="E56" s="12" t="s">
        <v>63</v>
      </c>
      <c r="F56" s="12">
        <v>1800</v>
      </c>
      <c r="G56" s="12">
        <v>10</v>
      </c>
      <c r="H56" s="12">
        <v>50</v>
      </c>
      <c r="I56" s="12"/>
      <c r="J56" s="12"/>
      <c r="K56" s="12"/>
      <c r="L56" s="12"/>
      <c r="M56" s="12"/>
      <c r="N56" s="12"/>
      <c r="O56" s="12"/>
      <c r="P56" s="12"/>
      <c r="Q56" s="13"/>
      <c r="R56" s="12">
        <f t="shared" si="6"/>
        <v>0</v>
      </c>
      <c r="S56" s="12">
        <f t="shared" si="7"/>
        <v>0</v>
      </c>
      <c r="T56" s="57"/>
      <c r="U56" s="15">
        <v>0.12</v>
      </c>
      <c r="V56" s="15">
        <f>$S56*$U56</f>
        <v>0</v>
      </c>
    </row>
    <row r="57" spans="1:24" x14ac:dyDescent="0.2">
      <c r="A57" s="36" t="s">
        <v>293</v>
      </c>
      <c r="B57" s="36" t="s">
        <v>294</v>
      </c>
      <c r="C57" s="36">
        <v>90443000</v>
      </c>
      <c r="D57" s="36" t="s">
        <v>277</v>
      </c>
      <c r="E57" s="12" t="s">
        <v>63</v>
      </c>
      <c r="F57" s="12">
        <v>2100</v>
      </c>
      <c r="G57" s="12">
        <v>10</v>
      </c>
      <c r="H57" s="12">
        <v>50</v>
      </c>
      <c r="I57" s="12"/>
      <c r="J57" s="12">
        <v>200</v>
      </c>
      <c r="K57" s="12"/>
      <c r="L57" s="12"/>
      <c r="M57" s="12"/>
      <c r="N57" s="12"/>
      <c r="O57" s="12"/>
      <c r="P57" s="12"/>
      <c r="Q57" s="13"/>
      <c r="R57" s="12">
        <f t="shared" si="6"/>
        <v>200</v>
      </c>
      <c r="S57" s="12">
        <f t="shared" si="7"/>
        <v>4</v>
      </c>
      <c r="T57" s="57"/>
      <c r="U57" s="15">
        <v>0.09</v>
      </c>
      <c r="V57" s="15">
        <f t="shared" si="8"/>
        <v>0.36</v>
      </c>
    </row>
    <row r="58" spans="1:24" x14ac:dyDescent="0.2">
      <c r="A58" s="8" t="s">
        <v>70</v>
      </c>
      <c r="B58" s="8"/>
      <c r="C58" s="8"/>
      <c r="D58" s="8"/>
      <c r="E58" s="8"/>
      <c r="F58" s="36"/>
      <c r="G58" s="20"/>
      <c r="H58" s="20"/>
      <c r="I58" s="12"/>
      <c r="J58" s="12"/>
      <c r="K58" s="12"/>
      <c r="L58" s="12"/>
      <c r="M58" s="12"/>
      <c r="N58" s="12"/>
      <c r="O58" s="12"/>
      <c r="P58" s="12"/>
      <c r="Q58" s="20"/>
      <c r="R58" s="12"/>
      <c r="S58" s="12"/>
      <c r="T58" s="57"/>
      <c r="U58" s="12"/>
      <c r="V58" s="15"/>
    </row>
    <row r="59" spans="1:24" x14ac:dyDescent="0.2">
      <c r="A59" s="11" t="s">
        <v>295</v>
      </c>
      <c r="B59" s="11" t="s">
        <v>296</v>
      </c>
      <c r="C59" s="11" t="s">
        <v>295</v>
      </c>
      <c r="D59" s="11" t="s">
        <v>275</v>
      </c>
      <c r="E59" s="12">
        <v>32</v>
      </c>
      <c r="F59" s="12">
        <v>100</v>
      </c>
      <c r="G59" s="12">
        <v>10</v>
      </c>
      <c r="H59" s="12">
        <v>300</v>
      </c>
      <c r="I59" s="12"/>
      <c r="J59" s="12"/>
      <c r="K59" s="12"/>
      <c r="L59" s="12"/>
      <c r="M59" s="12">
        <v>300</v>
      </c>
      <c r="N59" s="12"/>
      <c r="O59" s="12"/>
      <c r="P59" s="12"/>
      <c r="Q59" s="13"/>
      <c r="R59" s="12">
        <f t="shared" ref="R59:R73" si="9">SUM(I59:Q59)</f>
        <v>300</v>
      </c>
      <c r="S59" s="12">
        <f t="shared" ref="S59:S73" si="10">$R59/$H59</f>
        <v>1</v>
      </c>
      <c r="T59" s="57"/>
      <c r="U59" s="15">
        <v>0.09</v>
      </c>
      <c r="V59" s="15">
        <f t="shared" ref="V59:V73" si="11">$S59*$U59</f>
        <v>0.09</v>
      </c>
      <c r="W59" s="43">
        <f>SUM(V59:V73)</f>
        <v>11.07</v>
      </c>
      <c r="X59" s="3">
        <f>W59*100/$W$144</f>
        <v>8.6020669826715359</v>
      </c>
    </row>
    <row r="60" spans="1:24" x14ac:dyDescent="0.2">
      <c r="A60" s="11" t="s">
        <v>71</v>
      </c>
      <c r="B60" s="11" t="s">
        <v>72</v>
      </c>
      <c r="C60" s="11" t="s">
        <v>71</v>
      </c>
      <c r="D60" s="11" t="s">
        <v>275</v>
      </c>
      <c r="E60" s="12">
        <v>32</v>
      </c>
      <c r="F60" s="12">
        <v>150</v>
      </c>
      <c r="G60" s="12">
        <v>10</v>
      </c>
      <c r="H60" s="12">
        <v>300</v>
      </c>
      <c r="I60" s="12"/>
      <c r="J60" s="12"/>
      <c r="K60" s="12"/>
      <c r="L60" s="12"/>
      <c r="M60" s="12"/>
      <c r="N60" s="12"/>
      <c r="O60" s="12"/>
      <c r="P60" s="12"/>
      <c r="Q60" s="13"/>
      <c r="R60" s="12">
        <f t="shared" si="9"/>
        <v>0</v>
      </c>
      <c r="S60" s="12">
        <f t="shared" si="10"/>
        <v>0</v>
      </c>
      <c r="T60" s="57"/>
      <c r="U60" s="15">
        <v>0.09</v>
      </c>
      <c r="V60" s="15">
        <f t="shared" si="11"/>
        <v>0</v>
      </c>
    </row>
    <row r="61" spans="1:24" x14ac:dyDescent="0.2">
      <c r="A61" s="36" t="s">
        <v>256</v>
      </c>
      <c r="B61" s="36" t="s">
        <v>72</v>
      </c>
      <c r="C61" s="36">
        <v>90446200</v>
      </c>
      <c r="D61" s="36" t="s">
        <v>277</v>
      </c>
      <c r="E61" s="12">
        <v>32</v>
      </c>
      <c r="F61" s="12">
        <v>150</v>
      </c>
      <c r="G61" s="12">
        <v>10</v>
      </c>
      <c r="H61" s="12">
        <v>300</v>
      </c>
      <c r="I61" s="12"/>
      <c r="J61" s="12">
        <v>300</v>
      </c>
      <c r="K61" s="12"/>
      <c r="L61" s="12">
        <v>300</v>
      </c>
      <c r="M61" s="12">
        <v>300</v>
      </c>
      <c r="N61" s="12"/>
      <c r="O61" s="12">
        <v>300</v>
      </c>
      <c r="P61" s="12"/>
      <c r="Q61" s="13"/>
      <c r="R61" s="12">
        <f t="shared" si="9"/>
        <v>1200</v>
      </c>
      <c r="S61" s="12">
        <f t="shared" si="10"/>
        <v>4</v>
      </c>
      <c r="T61" s="57"/>
      <c r="U61" s="15">
        <v>0.09</v>
      </c>
      <c r="V61" s="15">
        <f t="shared" si="11"/>
        <v>0.36</v>
      </c>
    </row>
    <row r="62" spans="1:24" x14ac:dyDescent="0.2">
      <c r="A62" s="11" t="s">
        <v>200</v>
      </c>
      <c r="B62" s="11" t="s">
        <v>201</v>
      </c>
      <c r="C62" s="11" t="s">
        <v>200</v>
      </c>
      <c r="D62" s="11" t="s">
        <v>275</v>
      </c>
      <c r="E62" s="12">
        <v>32</v>
      </c>
      <c r="F62" s="12">
        <v>200</v>
      </c>
      <c r="G62" s="12">
        <v>10</v>
      </c>
      <c r="H62" s="12">
        <v>300</v>
      </c>
      <c r="I62" s="12"/>
      <c r="J62" s="12"/>
      <c r="K62" s="12"/>
      <c r="L62" s="12"/>
      <c r="M62" s="12"/>
      <c r="N62" s="12"/>
      <c r="O62" s="12"/>
      <c r="P62" s="12"/>
      <c r="Q62" s="13"/>
      <c r="R62" s="12">
        <f t="shared" si="9"/>
        <v>0</v>
      </c>
      <c r="S62" s="12">
        <f t="shared" si="10"/>
        <v>0</v>
      </c>
      <c r="T62" s="57"/>
      <c r="U62" s="15">
        <v>0.09</v>
      </c>
      <c r="V62" s="15">
        <f t="shared" si="11"/>
        <v>0</v>
      </c>
    </row>
    <row r="63" spans="1:24" x14ac:dyDescent="0.2">
      <c r="A63" s="11" t="s">
        <v>73</v>
      </c>
      <c r="B63" s="11" t="s">
        <v>74</v>
      </c>
      <c r="C63" s="11" t="s">
        <v>73</v>
      </c>
      <c r="D63" s="11" t="s">
        <v>275</v>
      </c>
      <c r="E63" s="12">
        <v>32</v>
      </c>
      <c r="F63" s="12">
        <v>300</v>
      </c>
      <c r="G63" s="12">
        <v>10</v>
      </c>
      <c r="H63" s="12">
        <v>150</v>
      </c>
      <c r="I63" s="12"/>
      <c r="J63" s="12"/>
      <c r="K63" s="12">
        <v>150</v>
      </c>
      <c r="L63" s="12"/>
      <c r="M63" s="12">
        <v>150</v>
      </c>
      <c r="N63" s="12"/>
      <c r="O63" s="12">
        <v>300</v>
      </c>
      <c r="P63" s="12">
        <v>150</v>
      </c>
      <c r="Q63" s="13"/>
      <c r="R63" s="12">
        <f t="shared" si="9"/>
        <v>750</v>
      </c>
      <c r="S63" s="12">
        <f t="shared" si="10"/>
        <v>5</v>
      </c>
      <c r="T63" s="57"/>
      <c r="U63" s="15">
        <v>0.09</v>
      </c>
      <c r="V63" s="15">
        <f t="shared" si="11"/>
        <v>0.44999999999999996</v>
      </c>
    </row>
    <row r="64" spans="1:24" x14ac:dyDescent="0.2">
      <c r="A64" s="36" t="s">
        <v>232</v>
      </c>
      <c r="B64" s="36" t="s">
        <v>74</v>
      </c>
      <c r="C64" s="36">
        <v>90446300</v>
      </c>
      <c r="D64" s="36" t="s">
        <v>277</v>
      </c>
      <c r="E64" s="12" t="s">
        <v>180</v>
      </c>
      <c r="F64" s="12">
        <v>300</v>
      </c>
      <c r="G64" s="12">
        <v>10</v>
      </c>
      <c r="H64" s="12">
        <v>150</v>
      </c>
      <c r="I64" s="12"/>
      <c r="J64" s="12">
        <v>450</v>
      </c>
      <c r="K64" s="12"/>
      <c r="L64" s="12">
        <v>450</v>
      </c>
      <c r="M64" s="12">
        <v>450</v>
      </c>
      <c r="N64" s="12"/>
      <c r="O64" s="12">
        <v>300</v>
      </c>
      <c r="P64" s="12"/>
      <c r="Q64" s="13"/>
      <c r="R64" s="12">
        <f t="shared" si="9"/>
        <v>1650</v>
      </c>
      <c r="S64" s="12">
        <f t="shared" si="10"/>
        <v>11</v>
      </c>
      <c r="T64" s="57"/>
      <c r="U64" s="15">
        <v>0.09</v>
      </c>
      <c r="V64" s="15">
        <f t="shared" si="11"/>
        <v>0.99</v>
      </c>
    </row>
    <row r="65" spans="1:24" x14ac:dyDescent="0.2">
      <c r="A65" s="11" t="s">
        <v>75</v>
      </c>
      <c r="B65" s="11" t="s">
        <v>76</v>
      </c>
      <c r="C65" s="11" t="s">
        <v>75</v>
      </c>
      <c r="D65" s="11" t="s">
        <v>275</v>
      </c>
      <c r="E65" s="12">
        <v>32</v>
      </c>
      <c r="F65" s="12">
        <v>450</v>
      </c>
      <c r="G65" s="12">
        <v>10</v>
      </c>
      <c r="H65" s="12">
        <v>100</v>
      </c>
      <c r="I65" s="12"/>
      <c r="J65" s="12">
        <v>100</v>
      </c>
      <c r="K65" s="12"/>
      <c r="L65" s="12">
        <v>100</v>
      </c>
      <c r="M65" s="12">
        <v>100</v>
      </c>
      <c r="N65" s="12"/>
      <c r="O65" s="12">
        <v>100</v>
      </c>
      <c r="P65" s="12">
        <v>100</v>
      </c>
      <c r="Q65" s="13"/>
      <c r="R65" s="12">
        <f t="shared" si="9"/>
        <v>500</v>
      </c>
      <c r="S65" s="12">
        <f t="shared" si="10"/>
        <v>5</v>
      </c>
      <c r="T65" s="57"/>
      <c r="U65" s="15">
        <v>0.09</v>
      </c>
      <c r="V65" s="15">
        <f t="shared" si="11"/>
        <v>0.44999999999999996</v>
      </c>
    </row>
    <row r="66" spans="1:24" x14ac:dyDescent="0.2">
      <c r="A66" s="36" t="s">
        <v>179</v>
      </c>
      <c r="B66" s="36" t="s">
        <v>76</v>
      </c>
      <c r="C66" s="36">
        <v>90446400</v>
      </c>
      <c r="D66" s="36" t="s">
        <v>277</v>
      </c>
      <c r="E66" s="12" t="s">
        <v>180</v>
      </c>
      <c r="F66" s="12">
        <v>450</v>
      </c>
      <c r="G66" s="12">
        <v>10</v>
      </c>
      <c r="H66" s="12">
        <v>100</v>
      </c>
      <c r="I66" s="12"/>
      <c r="J66" s="12">
        <v>500</v>
      </c>
      <c r="K66" s="12"/>
      <c r="L66" s="12">
        <v>300</v>
      </c>
      <c r="M66" s="12">
        <v>300</v>
      </c>
      <c r="N66" s="12"/>
      <c r="O66" s="12">
        <v>300</v>
      </c>
      <c r="P66" s="12">
        <v>200</v>
      </c>
      <c r="Q66" s="13"/>
      <c r="R66" s="12">
        <f t="shared" si="9"/>
        <v>1600</v>
      </c>
      <c r="S66" s="12">
        <f t="shared" si="10"/>
        <v>16</v>
      </c>
      <c r="T66" s="57"/>
      <c r="U66" s="15">
        <v>0.09</v>
      </c>
      <c r="V66" s="15">
        <f t="shared" si="11"/>
        <v>1.44</v>
      </c>
    </row>
    <row r="67" spans="1:24" x14ac:dyDescent="0.2">
      <c r="A67" s="11" t="s">
        <v>156</v>
      </c>
      <c r="B67" s="11" t="s">
        <v>157</v>
      </c>
      <c r="C67" s="11" t="s">
        <v>156</v>
      </c>
      <c r="D67" s="11" t="s">
        <v>275</v>
      </c>
      <c r="E67" s="12">
        <v>32</v>
      </c>
      <c r="F67" s="12">
        <v>600</v>
      </c>
      <c r="G67" s="12">
        <v>10</v>
      </c>
      <c r="H67" s="12">
        <v>100</v>
      </c>
      <c r="I67" s="12"/>
      <c r="J67" s="12"/>
      <c r="K67" s="12">
        <v>100</v>
      </c>
      <c r="L67" s="12"/>
      <c r="M67" s="12"/>
      <c r="N67" s="12"/>
      <c r="O67" s="12"/>
      <c r="P67" s="12"/>
      <c r="Q67" s="13"/>
      <c r="R67" s="12">
        <f t="shared" si="9"/>
        <v>100</v>
      </c>
      <c r="S67" s="12">
        <f t="shared" si="10"/>
        <v>1</v>
      </c>
      <c r="T67" s="57"/>
      <c r="U67" s="15">
        <v>0.12</v>
      </c>
      <c r="V67" s="15">
        <f t="shared" si="11"/>
        <v>0.12</v>
      </c>
    </row>
    <row r="68" spans="1:24" x14ac:dyDescent="0.2">
      <c r="A68" s="36" t="s">
        <v>181</v>
      </c>
      <c r="B68" s="36" t="s">
        <v>157</v>
      </c>
      <c r="C68" s="36">
        <v>90446600</v>
      </c>
      <c r="D68" s="36" t="s">
        <v>277</v>
      </c>
      <c r="E68" s="12" t="s">
        <v>180</v>
      </c>
      <c r="F68" s="12">
        <v>600</v>
      </c>
      <c r="G68" s="12">
        <v>10</v>
      </c>
      <c r="H68" s="12">
        <v>100</v>
      </c>
      <c r="I68" s="12"/>
      <c r="J68" s="12">
        <v>500</v>
      </c>
      <c r="K68" s="12"/>
      <c r="L68" s="12">
        <v>300</v>
      </c>
      <c r="M68" s="12">
        <v>300</v>
      </c>
      <c r="N68" s="12"/>
      <c r="O68" s="12">
        <v>300</v>
      </c>
      <c r="P68" s="12">
        <v>200</v>
      </c>
      <c r="Q68" s="13"/>
      <c r="R68" s="12">
        <f t="shared" si="9"/>
        <v>1600</v>
      </c>
      <c r="S68" s="12">
        <f t="shared" si="10"/>
        <v>16</v>
      </c>
      <c r="T68" s="57"/>
      <c r="U68" s="15">
        <v>0.12</v>
      </c>
      <c r="V68" s="15">
        <f t="shared" si="11"/>
        <v>1.92</v>
      </c>
    </row>
    <row r="69" spans="1:24" x14ac:dyDescent="0.2">
      <c r="A69" s="11" t="s">
        <v>222</v>
      </c>
      <c r="B69" s="11" t="s">
        <v>223</v>
      </c>
      <c r="C69" s="11" t="s">
        <v>222</v>
      </c>
      <c r="D69" s="11" t="s">
        <v>275</v>
      </c>
      <c r="E69" s="12">
        <v>32</v>
      </c>
      <c r="F69" s="12">
        <v>750</v>
      </c>
      <c r="G69" s="12">
        <v>10</v>
      </c>
      <c r="H69" s="12">
        <v>60</v>
      </c>
      <c r="I69" s="12"/>
      <c r="J69" s="12"/>
      <c r="K69" s="12"/>
      <c r="L69" s="12"/>
      <c r="M69" s="12">
        <v>120</v>
      </c>
      <c r="N69" s="12">
        <v>240</v>
      </c>
      <c r="O69" s="12"/>
      <c r="P69" s="12">
        <v>120</v>
      </c>
      <c r="Q69" s="13"/>
      <c r="R69" s="12">
        <f t="shared" si="9"/>
        <v>480</v>
      </c>
      <c r="S69" s="12">
        <f t="shared" si="10"/>
        <v>8</v>
      </c>
      <c r="T69" s="57"/>
      <c r="U69" s="15">
        <v>0.09</v>
      </c>
      <c r="V69" s="15">
        <f t="shared" si="11"/>
        <v>0.72</v>
      </c>
    </row>
    <row r="70" spans="1:24" x14ac:dyDescent="0.2">
      <c r="A70" s="11" t="s">
        <v>158</v>
      </c>
      <c r="B70" s="11" t="s">
        <v>159</v>
      </c>
      <c r="C70" s="11" t="s">
        <v>158</v>
      </c>
      <c r="D70" s="11" t="s">
        <v>275</v>
      </c>
      <c r="E70" s="12">
        <v>32</v>
      </c>
      <c r="F70" s="12">
        <v>900</v>
      </c>
      <c r="G70" s="12">
        <v>10</v>
      </c>
      <c r="H70" s="12">
        <v>50</v>
      </c>
      <c r="I70" s="12">
        <v>100</v>
      </c>
      <c r="J70" s="12">
        <v>100</v>
      </c>
      <c r="K70" s="12"/>
      <c r="L70" s="12">
        <v>100</v>
      </c>
      <c r="M70" s="12">
        <v>100</v>
      </c>
      <c r="N70" s="12"/>
      <c r="O70" s="12">
        <v>100</v>
      </c>
      <c r="P70" s="12"/>
      <c r="Q70" s="13"/>
      <c r="R70" s="12">
        <f t="shared" si="9"/>
        <v>500</v>
      </c>
      <c r="S70" s="12">
        <f t="shared" si="10"/>
        <v>10</v>
      </c>
      <c r="T70" s="57"/>
      <c r="U70" s="15">
        <v>0.09</v>
      </c>
      <c r="V70" s="15">
        <f t="shared" si="11"/>
        <v>0.89999999999999991</v>
      </c>
    </row>
    <row r="71" spans="1:24" x14ac:dyDescent="0.2">
      <c r="A71" s="36" t="s">
        <v>182</v>
      </c>
      <c r="B71" s="36" t="s">
        <v>159</v>
      </c>
      <c r="C71" s="36">
        <v>90446700</v>
      </c>
      <c r="D71" s="36" t="s">
        <v>277</v>
      </c>
      <c r="E71" s="12" t="s">
        <v>180</v>
      </c>
      <c r="F71" s="12">
        <v>900</v>
      </c>
      <c r="G71" s="12">
        <v>10</v>
      </c>
      <c r="H71" s="12">
        <v>50</v>
      </c>
      <c r="I71" s="12">
        <v>50</v>
      </c>
      <c r="J71" s="12">
        <v>500</v>
      </c>
      <c r="K71" s="12"/>
      <c r="L71" s="12">
        <v>200</v>
      </c>
      <c r="M71" s="12">
        <v>200</v>
      </c>
      <c r="N71" s="12"/>
      <c r="O71" s="12">
        <v>200</v>
      </c>
      <c r="P71" s="12"/>
      <c r="Q71" s="13"/>
      <c r="R71" s="12">
        <f t="shared" si="9"/>
        <v>1150</v>
      </c>
      <c r="S71" s="12">
        <f t="shared" si="10"/>
        <v>23</v>
      </c>
      <c r="T71" s="57"/>
      <c r="U71" s="15">
        <v>0.09</v>
      </c>
      <c r="V71" s="15">
        <f t="shared" si="11"/>
        <v>2.0699999999999998</v>
      </c>
    </row>
    <row r="72" spans="1:24" x14ac:dyDescent="0.2">
      <c r="A72" s="11" t="s">
        <v>233</v>
      </c>
      <c r="B72" s="11" t="s">
        <v>234</v>
      </c>
      <c r="C72" s="11" t="s">
        <v>233</v>
      </c>
      <c r="D72" s="11" t="s">
        <v>275</v>
      </c>
      <c r="E72" s="12">
        <v>32</v>
      </c>
      <c r="F72" s="12">
        <v>1200</v>
      </c>
      <c r="G72" s="12">
        <v>10</v>
      </c>
      <c r="H72" s="12">
        <v>50</v>
      </c>
      <c r="I72" s="12"/>
      <c r="J72" s="12">
        <v>100</v>
      </c>
      <c r="K72" s="12"/>
      <c r="L72" s="12"/>
      <c r="M72" s="12"/>
      <c r="N72" s="12"/>
      <c r="O72" s="12">
        <v>100</v>
      </c>
      <c r="P72" s="12"/>
      <c r="Q72" s="13"/>
      <c r="R72" s="12">
        <f t="shared" si="9"/>
        <v>200</v>
      </c>
      <c r="S72" s="12">
        <f t="shared" si="10"/>
        <v>4</v>
      </c>
      <c r="T72" s="57"/>
      <c r="U72" s="15">
        <v>0.12</v>
      </c>
      <c r="V72" s="15">
        <f t="shared" si="11"/>
        <v>0.48</v>
      </c>
    </row>
    <row r="73" spans="1:24" x14ac:dyDescent="0.2">
      <c r="A73" s="36" t="s">
        <v>236</v>
      </c>
      <c r="B73" s="36" t="s">
        <v>237</v>
      </c>
      <c r="C73" s="36">
        <v>90446800</v>
      </c>
      <c r="D73" s="36" t="s">
        <v>277</v>
      </c>
      <c r="E73" s="12" t="s">
        <v>180</v>
      </c>
      <c r="F73" s="12">
        <v>1800</v>
      </c>
      <c r="G73" s="12">
        <v>10</v>
      </c>
      <c r="H73" s="12">
        <v>25</v>
      </c>
      <c r="I73" s="12"/>
      <c r="J73" s="12">
        <v>50</v>
      </c>
      <c r="K73" s="12"/>
      <c r="L73" s="12"/>
      <c r="M73" s="12">
        <v>50</v>
      </c>
      <c r="N73" s="12"/>
      <c r="O73" s="12">
        <v>50</v>
      </c>
      <c r="P73" s="12"/>
      <c r="Q73" s="13"/>
      <c r="R73" s="12">
        <f t="shared" si="9"/>
        <v>150</v>
      </c>
      <c r="S73" s="12">
        <f t="shared" si="10"/>
        <v>6</v>
      </c>
      <c r="T73" s="57"/>
      <c r="U73" s="15">
        <v>0.18</v>
      </c>
      <c r="V73" s="15">
        <f t="shared" si="11"/>
        <v>1.08</v>
      </c>
      <c r="W73" s="43"/>
    </row>
    <row r="74" spans="1:24" x14ac:dyDescent="0.2">
      <c r="A74" s="8" t="s">
        <v>77</v>
      </c>
      <c r="B74" s="8"/>
      <c r="C74" s="8"/>
      <c r="D74" s="8"/>
      <c r="E74" s="8"/>
      <c r="F74" s="36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8"/>
      <c r="R74" s="12"/>
      <c r="S74" s="12"/>
      <c r="T74" s="57"/>
      <c r="U74" s="12"/>
      <c r="V74" s="15"/>
    </row>
    <row r="75" spans="1:24" x14ac:dyDescent="0.2">
      <c r="A75" s="11" t="s">
        <v>297</v>
      </c>
      <c r="B75" s="11" t="s">
        <v>298</v>
      </c>
      <c r="C75" s="11" t="s">
        <v>297</v>
      </c>
      <c r="D75" s="11" t="s">
        <v>275</v>
      </c>
      <c r="E75" s="12">
        <v>40</v>
      </c>
      <c r="F75" s="12">
        <v>100</v>
      </c>
      <c r="G75" s="12">
        <v>10</v>
      </c>
      <c r="H75" s="12">
        <v>300</v>
      </c>
      <c r="I75" s="12"/>
      <c r="J75" s="12"/>
      <c r="K75" s="12"/>
      <c r="L75" s="12"/>
      <c r="M75" s="12"/>
      <c r="N75" s="12"/>
      <c r="O75" s="12"/>
      <c r="P75" s="12"/>
      <c r="Q75" s="13"/>
      <c r="R75" s="12">
        <f t="shared" ref="R75:R90" si="12">SUM(I75:Q75)</f>
        <v>0</v>
      </c>
      <c r="S75" s="12">
        <f t="shared" ref="S75:S90" si="13">$R75/$H75</f>
        <v>0</v>
      </c>
      <c r="T75" s="57"/>
      <c r="U75" s="15">
        <v>0.13</v>
      </c>
      <c r="V75" s="15">
        <f t="shared" ref="V75:V90" si="14">$S75*$U75</f>
        <v>0</v>
      </c>
      <c r="W75" s="43">
        <f>SUM(V75:V90)</f>
        <v>17.470000000000002</v>
      </c>
      <c r="X75" s="3">
        <f>W75*100/$W$144</f>
        <v>13.575258372833945</v>
      </c>
    </row>
    <row r="76" spans="1:24" x14ac:dyDescent="0.2">
      <c r="A76" s="11" t="s">
        <v>78</v>
      </c>
      <c r="B76" s="11" t="s">
        <v>79</v>
      </c>
      <c r="C76" s="11" t="s">
        <v>78</v>
      </c>
      <c r="D76" s="11" t="s">
        <v>275</v>
      </c>
      <c r="E76" s="12">
        <v>40</v>
      </c>
      <c r="F76" s="12">
        <v>150</v>
      </c>
      <c r="G76" s="12">
        <v>10</v>
      </c>
      <c r="H76" s="12">
        <v>300</v>
      </c>
      <c r="I76" s="12"/>
      <c r="J76" s="12">
        <v>300</v>
      </c>
      <c r="K76" s="12"/>
      <c r="L76" s="12">
        <v>300</v>
      </c>
      <c r="M76" s="12">
        <v>300</v>
      </c>
      <c r="N76" s="12"/>
      <c r="O76" s="12">
        <v>300</v>
      </c>
      <c r="P76" s="12"/>
      <c r="Q76" s="13"/>
      <c r="R76" s="12">
        <f t="shared" si="12"/>
        <v>1200</v>
      </c>
      <c r="S76" s="12">
        <f t="shared" si="13"/>
        <v>4</v>
      </c>
      <c r="T76" s="57"/>
      <c r="U76" s="15">
        <v>0.13</v>
      </c>
      <c r="V76" s="15">
        <f t="shared" si="14"/>
        <v>0.52</v>
      </c>
    </row>
    <row r="77" spans="1:24" x14ac:dyDescent="0.2">
      <c r="A77" s="36" t="s">
        <v>240</v>
      </c>
      <c r="B77" s="36" t="s">
        <v>79</v>
      </c>
      <c r="C77" s="31" t="s">
        <v>241</v>
      </c>
      <c r="D77" s="36" t="s">
        <v>277</v>
      </c>
      <c r="E77" s="12">
        <v>40</v>
      </c>
      <c r="F77" s="12">
        <v>150</v>
      </c>
      <c r="G77" s="12">
        <v>10</v>
      </c>
      <c r="H77" s="12">
        <v>300</v>
      </c>
      <c r="I77" s="12"/>
      <c r="J77" s="12">
        <v>600</v>
      </c>
      <c r="K77" s="12"/>
      <c r="L77" s="12">
        <v>300</v>
      </c>
      <c r="M77" s="12">
        <v>300</v>
      </c>
      <c r="N77" s="12"/>
      <c r="O77" s="12">
        <v>300</v>
      </c>
      <c r="P77" s="12"/>
      <c r="Q77" s="13"/>
      <c r="R77" s="12">
        <f t="shared" si="12"/>
        <v>1500</v>
      </c>
      <c r="S77" s="12">
        <f t="shared" si="13"/>
        <v>5</v>
      </c>
      <c r="T77" s="57"/>
      <c r="U77" s="15">
        <v>0.13</v>
      </c>
      <c r="V77" s="15">
        <f t="shared" si="14"/>
        <v>0.65</v>
      </c>
    </row>
    <row r="78" spans="1:24" x14ac:dyDescent="0.2">
      <c r="A78" s="11" t="s">
        <v>80</v>
      </c>
      <c r="B78" s="11" t="s">
        <v>81</v>
      </c>
      <c r="C78" s="11" t="s">
        <v>80</v>
      </c>
      <c r="D78" s="11" t="s">
        <v>275</v>
      </c>
      <c r="E78" s="12">
        <v>40</v>
      </c>
      <c r="F78" s="12">
        <v>200</v>
      </c>
      <c r="G78" s="12">
        <v>10</v>
      </c>
      <c r="H78" s="12">
        <v>150</v>
      </c>
      <c r="I78" s="12"/>
      <c r="J78" s="12"/>
      <c r="K78" s="12"/>
      <c r="L78" s="12"/>
      <c r="M78" s="12"/>
      <c r="N78" s="12"/>
      <c r="O78" s="12"/>
      <c r="P78" s="12"/>
      <c r="Q78" s="13"/>
      <c r="R78" s="12">
        <f t="shared" si="12"/>
        <v>0</v>
      </c>
      <c r="S78" s="12">
        <f t="shared" si="13"/>
        <v>0</v>
      </c>
      <c r="T78" s="57"/>
      <c r="U78" s="15">
        <v>0.13</v>
      </c>
      <c r="V78" s="15">
        <f t="shared" si="14"/>
        <v>0</v>
      </c>
    </row>
    <row r="79" spans="1:24" x14ac:dyDescent="0.2">
      <c r="A79" s="11" t="s">
        <v>82</v>
      </c>
      <c r="B79" s="11" t="s">
        <v>83</v>
      </c>
      <c r="C79" s="11" t="s">
        <v>82</v>
      </c>
      <c r="D79" s="11" t="s">
        <v>275</v>
      </c>
      <c r="E79" s="12">
        <v>40</v>
      </c>
      <c r="F79" s="12">
        <v>300</v>
      </c>
      <c r="G79" s="12">
        <v>10</v>
      </c>
      <c r="H79" s="12">
        <v>150</v>
      </c>
      <c r="I79" s="12"/>
      <c r="J79" s="12">
        <v>300</v>
      </c>
      <c r="K79" s="12"/>
      <c r="L79" s="12">
        <v>300</v>
      </c>
      <c r="M79" s="12">
        <v>150</v>
      </c>
      <c r="N79" s="12"/>
      <c r="O79" s="12">
        <v>150</v>
      </c>
      <c r="P79" s="12">
        <v>150</v>
      </c>
      <c r="Q79" s="13"/>
      <c r="R79" s="12">
        <f t="shared" si="12"/>
        <v>1050</v>
      </c>
      <c r="S79" s="12">
        <f t="shared" si="13"/>
        <v>7</v>
      </c>
      <c r="T79" s="57"/>
      <c r="U79" s="15">
        <v>0.13</v>
      </c>
      <c r="V79" s="15">
        <f t="shared" si="14"/>
        <v>0.91</v>
      </c>
    </row>
    <row r="80" spans="1:24" x14ac:dyDescent="0.2">
      <c r="A80" s="36" t="s">
        <v>183</v>
      </c>
      <c r="B80" s="36" t="s">
        <v>83</v>
      </c>
      <c r="C80" s="36">
        <v>90447300</v>
      </c>
      <c r="D80" s="36" t="s">
        <v>277</v>
      </c>
      <c r="E80" s="12" t="s">
        <v>89</v>
      </c>
      <c r="F80" s="12">
        <v>300</v>
      </c>
      <c r="G80" s="12">
        <v>10</v>
      </c>
      <c r="H80" s="12">
        <v>150</v>
      </c>
      <c r="I80" s="12"/>
      <c r="J80" s="12">
        <v>750</v>
      </c>
      <c r="K80" s="12"/>
      <c r="L80" s="12">
        <v>600</v>
      </c>
      <c r="M80" s="12">
        <v>600</v>
      </c>
      <c r="N80" s="12"/>
      <c r="O80" s="12">
        <v>600</v>
      </c>
      <c r="P80" s="12">
        <v>300</v>
      </c>
      <c r="Q80" s="13"/>
      <c r="R80" s="12">
        <f t="shared" si="12"/>
        <v>2850</v>
      </c>
      <c r="S80" s="12">
        <f t="shared" si="13"/>
        <v>19</v>
      </c>
      <c r="T80" s="57"/>
      <c r="U80" s="15">
        <v>0.13</v>
      </c>
      <c r="V80" s="15">
        <f t="shared" si="14"/>
        <v>2.4700000000000002</v>
      </c>
    </row>
    <row r="81" spans="1:24" x14ac:dyDescent="0.2">
      <c r="A81" s="11" t="s">
        <v>84</v>
      </c>
      <c r="B81" s="11" t="s">
        <v>85</v>
      </c>
      <c r="C81" s="11" t="s">
        <v>84</v>
      </c>
      <c r="D81" s="11" t="s">
        <v>275</v>
      </c>
      <c r="E81" s="12">
        <v>40</v>
      </c>
      <c r="F81" s="12">
        <v>450</v>
      </c>
      <c r="G81" s="12">
        <v>10</v>
      </c>
      <c r="H81" s="12">
        <v>100</v>
      </c>
      <c r="I81" s="12"/>
      <c r="J81" s="12"/>
      <c r="K81" s="12"/>
      <c r="L81" s="12">
        <v>200</v>
      </c>
      <c r="M81" s="12">
        <v>100</v>
      </c>
      <c r="N81" s="12"/>
      <c r="O81" s="12">
        <v>100</v>
      </c>
      <c r="P81" s="12">
        <v>100</v>
      </c>
      <c r="Q81" s="13"/>
      <c r="R81" s="12">
        <f t="shared" si="12"/>
        <v>500</v>
      </c>
      <c r="S81" s="12">
        <f t="shared" si="13"/>
        <v>5</v>
      </c>
      <c r="T81" s="57"/>
      <c r="U81" s="15">
        <v>0.13</v>
      </c>
      <c r="V81" s="15">
        <f t="shared" si="14"/>
        <v>0.65</v>
      </c>
    </row>
    <row r="82" spans="1:24" x14ac:dyDescent="0.2">
      <c r="A82" s="36" t="s">
        <v>184</v>
      </c>
      <c r="B82" s="36" t="s">
        <v>85</v>
      </c>
      <c r="C82" s="36">
        <v>90447400</v>
      </c>
      <c r="D82" s="36" t="s">
        <v>277</v>
      </c>
      <c r="E82" s="12" t="s">
        <v>89</v>
      </c>
      <c r="F82" s="12">
        <v>450</v>
      </c>
      <c r="G82" s="12">
        <v>10</v>
      </c>
      <c r="H82" s="12">
        <v>100</v>
      </c>
      <c r="I82" s="12">
        <v>400</v>
      </c>
      <c r="J82" s="12">
        <v>600</v>
      </c>
      <c r="K82" s="12"/>
      <c r="L82" s="12">
        <v>400</v>
      </c>
      <c r="M82" s="12">
        <v>300</v>
      </c>
      <c r="N82" s="12"/>
      <c r="O82" s="12">
        <v>300</v>
      </c>
      <c r="P82" s="12">
        <v>200</v>
      </c>
      <c r="Q82" s="13"/>
      <c r="R82" s="12">
        <f t="shared" si="12"/>
        <v>2200</v>
      </c>
      <c r="S82" s="12">
        <f t="shared" si="13"/>
        <v>22</v>
      </c>
      <c r="T82" s="57"/>
      <c r="U82" s="15">
        <v>0.13</v>
      </c>
      <c r="V82" s="15">
        <f t="shared" si="14"/>
        <v>2.8600000000000003</v>
      </c>
    </row>
    <row r="83" spans="1:24" x14ac:dyDescent="0.2">
      <c r="A83" s="11" t="s">
        <v>86</v>
      </c>
      <c r="B83" s="11" t="s">
        <v>87</v>
      </c>
      <c r="C83" s="11" t="s">
        <v>86</v>
      </c>
      <c r="D83" s="11" t="s">
        <v>275</v>
      </c>
      <c r="E83" s="12">
        <v>40</v>
      </c>
      <c r="F83" s="12">
        <v>600</v>
      </c>
      <c r="G83" s="12">
        <v>10</v>
      </c>
      <c r="H83" s="12">
        <v>50</v>
      </c>
      <c r="I83" s="12"/>
      <c r="J83" s="12">
        <v>100</v>
      </c>
      <c r="K83" s="12"/>
      <c r="L83" s="12">
        <v>100</v>
      </c>
      <c r="M83" s="12"/>
      <c r="N83" s="12"/>
      <c r="O83" s="12"/>
      <c r="P83" s="12"/>
      <c r="Q83" s="13"/>
      <c r="R83" s="12">
        <f t="shared" si="12"/>
        <v>200</v>
      </c>
      <c r="S83" s="12">
        <f t="shared" si="13"/>
        <v>4</v>
      </c>
      <c r="T83" s="57"/>
      <c r="U83" s="15">
        <v>0.09</v>
      </c>
      <c r="V83" s="15">
        <f t="shared" si="14"/>
        <v>0.36</v>
      </c>
    </row>
    <row r="84" spans="1:24" x14ac:dyDescent="0.2">
      <c r="A84" s="36" t="s">
        <v>88</v>
      </c>
      <c r="B84" s="36" t="s">
        <v>87</v>
      </c>
      <c r="C84" s="36">
        <v>90447600</v>
      </c>
      <c r="D84" s="36" t="s">
        <v>277</v>
      </c>
      <c r="E84" s="12" t="s">
        <v>89</v>
      </c>
      <c r="F84" s="12">
        <v>600</v>
      </c>
      <c r="G84" s="12">
        <v>10</v>
      </c>
      <c r="H84" s="12">
        <v>50</v>
      </c>
      <c r="I84" s="12"/>
      <c r="J84" s="12">
        <v>900</v>
      </c>
      <c r="K84" s="12"/>
      <c r="L84" s="12">
        <v>400</v>
      </c>
      <c r="M84" s="12">
        <v>300</v>
      </c>
      <c r="N84" s="12"/>
      <c r="O84" s="12">
        <v>300</v>
      </c>
      <c r="P84" s="12"/>
      <c r="Q84" s="13"/>
      <c r="R84" s="12">
        <f t="shared" si="12"/>
        <v>1900</v>
      </c>
      <c r="S84" s="12">
        <f t="shared" si="13"/>
        <v>38</v>
      </c>
      <c r="T84" s="57"/>
      <c r="U84" s="15">
        <v>0.09</v>
      </c>
      <c r="V84" s="15">
        <f t="shared" si="14"/>
        <v>3.42</v>
      </c>
    </row>
    <row r="85" spans="1:24" x14ac:dyDescent="0.2">
      <c r="A85" s="11" t="s">
        <v>90</v>
      </c>
      <c r="B85" s="11" t="s">
        <v>91</v>
      </c>
      <c r="C85" s="11" t="s">
        <v>90</v>
      </c>
      <c r="D85" s="11" t="s">
        <v>275</v>
      </c>
      <c r="E85" s="12">
        <v>40</v>
      </c>
      <c r="F85" s="12">
        <v>750</v>
      </c>
      <c r="G85" s="12">
        <v>10</v>
      </c>
      <c r="H85" s="12">
        <v>50</v>
      </c>
      <c r="I85" s="12"/>
      <c r="J85" s="12">
        <v>150</v>
      </c>
      <c r="K85" s="12"/>
      <c r="L85" s="12">
        <v>100</v>
      </c>
      <c r="M85" s="12"/>
      <c r="N85" s="12"/>
      <c r="O85" s="12"/>
      <c r="P85" s="12"/>
      <c r="Q85" s="13"/>
      <c r="R85" s="12">
        <f t="shared" si="12"/>
        <v>250</v>
      </c>
      <c r="S85" s="12">
        <f t="shared" si="13"/>
        <v>5</v>
      </c>
      <c r="T85" s="57"/>
      <c r="U85" s="15">
        <v>0.13</v>
      </c>
      <c r="V85" s="15">
        <f t="shared" si="14"/>
        <v>0.65</v>
      </c>
    </row>
    <row r="86" spans="1:24" x14ac:dyDescent="0.2">
      <c r="A86" s="11" t="s">
        <v>92</v>
      </c>
      <c r="B86" s="11" t="s">
        <v>93</v>
      </c>
      <c r="C86" s="11" t="s">
        <v>92</v>
      </c>
      <c r="D86" s="11" t="s">
        <v>275</v>
      </c>
      <c r="E86" s="12">
        <v>40</v>
      </c>
      <c r="F86" s="12">
        <v>900</v>
      </c>
      <c r="G86" s="12">
        <v>10</v>
      </c>
      <c r="H86" s="12">
        <v>50</v>
      </c>
      <c r="I86" s="12"/>
      <c r="J86" s="12">
        <v>200</v>
      </c>
      <c r="K86" s="12"/>
      <c r="L86" s="12">
        <v>100</v>
      </c>
      <c r="M86" s="12">
        <v>100</v>
      </c>
      <c r="N86" s="12"/>
      <c r="O86" s="12">
        <v>100</v>
      </c>
      <c r="P86" s="12"/>
      <c r="Q86" s="13"/>
      <c r="R86" s="12">
        <f t="shared" si="12"/>
        <v>500</v>
      </c>
      <c r="S86" s="12">
        <f t="shared" si="13"/>
        <v>10</v>
      </c>
      <c r="T86" s="57"/>
      <c r="U86" s="15">
        <v>0.13</v>
      </c>
      <c r="V86" s="15">
        <f t="shared" si="14"/>
        <v>1.3</v>
      </c>
    </row>
    <row r="87" spans="1:24" x14ac:dyDescent="0.2">
      <c r="A87" s="36" t="s">
        <v>185</v>
      </c>
      <c r="B87" s="36" t="s">
        <v>93</v>
      </c>
      <c r="C87" s="36">
        <v>90447700</v>
      </c>
      <c r="D87" s="36" t="s">
        <v>277</v>
      </c>
      <c r="E87" s="12" t="s">
        <v>89</v>
      </c>
      <c r="F87" s="12">
        <v>900</v>
      </c>
      <c r="G87" s="12">
        <v>10</v>
      </c>
      <c r="H87" s="12">
        <v>50</v>
      </c>
      <c r="I87" s="12"/>
      <c r="J87" s="12">
        <v>300</v>
      </c>
      <c r="K87" s="12"/>
      <c r="L87" s="12">
        <v>300</v>
      </c>
      <c r="M87" s="12">
        <v>200</v>
      </c>
      <c r="N87" s="12"/>
      <c r="O87" s="12">
        <v>200</v>
      </c>
      <c r="P87" s="12">
        <v>200</v>
      </c>
      <c r="Q87" s="13"/>
      <c r="R87" s="12">
        <f t="shared" si="12"/>
        <v>1200</v>
      </c>
      <c r="S87" s="12">
        <f t="shared" si="13"/>
        <v>24</v>
      </c>
      <c r="T87" s="57"/>
      <c r="U87" s="15">
        <v>0.13</v>
      </c>
      <c r="V87" s="15">
        <f t="shared" si="14"/>
        <v>3.12</v>
      </c>
    </row>
    <row r="88" spans="1:24" x14ac:dyDescent="0.2">
      <c r="A88" s="11" t="s">
        <v>94</v>
      </c>
      <c r="B88" s="11" t="s">
        <v>95</v>
      </c>
      <c r="C88" s="11" t="s">
        <v>94</v>
      </c>
      <c r="D88" s="11" t="s">
        <v>275</v>
      </c>
      <c r="E88" s="12">
        <v>40</v>
      </c>
      <c r="F88" s="12">
        <v>1200</v>
      </c>
      <c r="G88" s="12">
        <v>5</v>
      </c>
      <c r="H88" s="12">
        <v>25</v>
      </c>
      <c r="I88" s="12"/>
      <c r="J88" s="12">
        <v>100</v>
      </c>
      <c r="K88" s="12"/>
      <c r="L88" s="12"/>
      <c r="M88" s="12"/>
      <c r="N88" s="12"/>
      <c r="O88" s="12"/>
      <c r="P88" s="12"/>
      <c r="Q88" s="13"/>
      <c r="R88" s="12">
        <f t="shared" si="12"/>
        <v>100</v>
      </c>
      <c r="S88" s="12">
        <f t="shared" si="13"/>
        <v>4</v>
      </c>
      <c r="T88" s="57"/>
      <c r="U88" s="15">
        <v>0.08</v>
      </c>
      <c r="V88" s="15">
        <f t="shared" si="14"/>
        <v>0.32</v>
      </c>
    </row>
    <row r="89" spans="1:24" x14ac:dyDescent="0.2">
      <c r="A89" s="36" t="s">
        <v>376</v>
      </c>
      <c r="B89" s="36" t="s">
        <v>377</v>
      </c>
      <c r="C89" s="31" t="s">
        <v>378</v>
      </c>
      <c r="D89" s="36" t="s">
        <v>277</v>
      </c>
      <c r="E89" s="12">
        <v>40</v>
      </c>
      <c r="F89" s="12">
        <v>1800</v>
      </c>
      <c r="G89" s="12">
        <v>5</v>
      </c>
      <c r="H89" s="12">
        <v>20</v>
      </c>
      <c r="I89" s="12"/>
      <c r="J89" s="12"/>
      <c r="K89" s="12"/>
      <c r="L89" s="12"/>
      <c r="M89" s="12">
        <v>60</v>
      </c>
      <c r="N89" s="12"/>
      <c r="O89" s="12"/>
      <c r="P89" s="12"/>
      <c r="Q89" s="13"/>
      <c r="R89" s="12">
        <f t="shared" si="12"/>
        <v>60</v>
      </c>
      <c r="S89" s="12">
        <f t="shared" si="13"/>
        <v>3</v>
      </c>
      <c r="T89" s="57"/>
      <c r="U89" s="15">
        <v>0.08</v>
      </c>
      <c r="V89" s="15">
        <f t="shared" si="14"/>
        <v>0.24</v>
      </c>
    </row>
    <row r="90" spans="1:24" x14ac:dyDescent="0.2">
      <c r="A90" s="11" t="s">
        <v>220</v>
      </c>
      <c r="B90" s="11" t="s">
        <v>221</v>
      </c>
      <c r="C90" s="11" t="s">
        <v>220</v>
      </c>
      <c r="D90" s="11" t="s">
        <v>275</v>
      </c>
      <c r="E90" s="12">
        <v>40</v>
      </c>
      <c r="F90" s="12">
        <v>2000</v>
      </c>
      <c r="G90" s="12">
        <v>5</v>
      </c>
      <c r="H90" s="12">
        <v>25</v>
      </c>
      <c r="I90" s="12"/>
      <c r="J90" s="12"/>
      <c r="K90" s="12"/>
      <c r="L90" s="12"/>
      <c r="M90" s="12"/>
      <c r="N90" s="12"/>
      <c r="O90" s="12"/>
      <c r="P90" s="12"/>
      <c r="Q90" s="13"/>
      <c r="R90" s="12">
        <f t="shared" si="12"/>
        <v>0</v>
      </c>
      <c r="S90" s="12">
        <f t="shared" si="13"/>
        <v>0</v>
      </c>
      <c r="T90" s="57"/>
      <c r="U90" s="15">
        <v>0.08</v>
      </c>
      <c r="V90" s="15">
        <f t="shared" si="14"/>
        <v>0</v>
      </c>
      <c r="W90" s="43"/>
    </row>
    <row r="91" spans="1:24" x14ac:dyDescent="0.2">
      <c r="A91" s="8" t="s">
        <v>96</v>
      </c>
      <c r="B91" s="8"/>
      <c r="C91" s="8"/>
      <c r="D91" s="8"/>
      <c r="E91" s="20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8"/>
      <c r="R91" s="12"/>
      <c r="S91" s="12"/>
      <c r="T91" s="57"/>
      <c r="U91" s="12"/>
      <c r="V91" s="15"/>
    </row>
    <row r="92" spans="1:24" x14ac:dyDescent="0.2">
      <c r="A92" s="11" t="s">
        <v>299</v>
      </c>
      <c r="B92" s="11" t="s">
        <v>300</v>
      </c>
      <c r="C92" s="11" t="s">
        <v>299</v>
      </c>
      <c r="D92" s="11" t="s">
        <v>275</v>
      </c>
      <c r="E92" s="12">
        <v>50</v>
      </c>
      <c r="F92" s="12">
        <v>100</v>
      </c>
      <c r="G92" s="12">
        <v>10</v>
      </c>
      <c r="H92" s="12">
        <v>150</v>
      </c>
      <c r="I92" s="12"/>
      <c r="J92" s="12"/>
      <c r="K92" s="12"/>
      <c r="L92" s="12"/>
      <c r="M92" s="12"/>
      <c r="N92" s="12"/>
      <c r="O92" s="12"/>
      <c r="P92" s="12"/>
      <c r="Q92" s="13"/>
      <c r="R92" s="12">
        <f t="shared" ref="R92:R108" si="15">SUM(I92:Q92)</f>
        <v>0</v>
      </c>
      <c r="S92" s="12">
        <f t="shared" ref="S92:S108" si="16">$R92/$H92</f>
        <v>0</v>
      </c>
      <c r="T92" s="57"/>
      <c r="U92" s="15">
        <v>0.1</v>
      </c>
      <c r="V92" s="15">
        <f t="shared" ref="V92:V108" si="17">$S92*$U92</f>
        <v>0</v>
      </c>
      <c r="W92" s="43">
        <f>SUM(V92:V108)</f>
        <v>25.160000000000004</v>
      </c>
      <c r="X92" s="3">
        <f>W92*100/$W$144</f>
        <v>19.550858652575961</v>
      </c>
    </row>
    <row r="93" spans="1:24" x14ac:dyDescent="0.2">
      <c r="A93" s="11" t="s">
        <v>97</v>
      </c>
      <c r="B93" s="11" t="s">
        <v>98</v>
      </c>
      <c r="C93" s="11" t="s">
        <v>97</v>
      </c>
      <c r="D93" s="11" t="s">
        <v>275</v>
      </c>
      <c r="E93" s="12">
        <v>50</v>
      </c>
      <c r="F93" s="12">
        <v>150</v>
      </c>
      <c r="G93" s="12">
        <v>10</v>
      </c>
      <c r="H93" s="12">
        <v>150</v>
      </c>
      <c r="I93" s="12"/>
      <c r="J93" s="12">
        <v>150</v>
      </c>
      <c r="K93" s="12"/>
      <c r="L93" s="12">
        <v>150</v>
      </c>
      <c r="M93" s="12">
        <v>150</v>
      </c>
      <c r="N93" s="12"/>
      <c r="O93" s="12">
        <v>150</v>
      </c>
      <c r="P93" s="12"/>
      <c r="Q93" s="13"/>
      <c r="R93" s="12">
        <f t="shared" si="15"/>
        <v>600</v>
      </c>
      <c r="S93" s="12">
        <f t="shared" si="16"/>
        <v>4</v>
      </c>
      <c r="T93" s="57"/>
      <c r="U93" s="15">
        <v>0.1</v>
      </c>
      <c r="V93" s="15">
        <f t="shared" si="17"/>
        <v>0.4</v>
      </c>
    </row>
    <row r="94" spans="1:24" x14ac:dyDescent="0.2">
      <c r="A94" s="36" t="s">
        <v>235</v>
      </c>
      <c r="B94" s="36" t="s">
        <v>98</v>
      </c>
      <c r="C94" s="36">
        <v>90448200</v>
      </c>
      <c r="D94" s="36" t="s">
        <v>277</v>
      </c>
      <c r="E94" s="12" t="s">
        <v>102</v>
      </c>
      <c r="F94" s="12">
        <v>150</v>
      </c>
      <c r="G94" s="12">
        <v>10</v>
      </c>
      <c r="H94" s="12">
        <v>150</v>
      </c>
      <c r="I94" s="12">
        <v>150</v>
      </c>
      <c r="J94" s="12">
        <v>600</v>
      </c>
      <c r="K94" s="12"/>
      <c r="L94" s="12">
        <v>450</v>
      </c>
      <c r="M94" s="12">
        <v>300</v>
      </c>
      <c r="N94" s="12"/>
      <c r="O94" s="12">
        <v>300</v>
      </c>
      <c r="P94" s="12"/>
      <c r="Q94" s="13"/>
      <c r="R94" s="12">
        <f t="shared" si="15"/>
        <v>1800</v>
      </c>
      <c r="S94" s="12">
        <f t="shared" si="16"/>
        <v>12</v>
      </c>
      <c r="T94" s="57"/>
      <c r="U94" s="15">
        <v>0.1</v>
      </c>
      <c r="V94" s="15">
        <f t="shared" si="17"/>
        <v>1.2000000000000002</v>
      </c>
    </row>
    <row r="95" spans="1:24" x14ac:dyDescent="0.2">
      <c r="A95" s="11" t="s">
        <v>224</v>
      </c>
      <c r="B95" s="11" t="s">
        <v>225</v>
      </c>
      <c r="C95" s="11" t="s">
        <v>224</v>
      </c>
      <c r="D95" s="11" t="s">
        <v>275</v>
      </c>
      <c r="E95" s="12">
        <v>50</v>
      </c>
      <c r="F95" s="12">
        <v>200</v>
      </c>
      <c r="G95" s="12">
        <v>10</v>
      </c>
      <c r="H95" s="12">
        <v>150</v>
      </c>
      <c r="I95" s="12"/>
      <c r="J95" s="12"/>
      <c r="K95" s="12"/>
      <c r="L95" s="12">
        <v>150</v>
      </c>
      <c r="M95" s="12">
        <v>150</v>
      </c>
      <c r="N95" s="12"/>
      <c r="O95" s="12">
        <v>150</v>
      </c>
      <c r="P95" s="12"/>
      <c r="Q95" s="13"/>
      <c r="R95" s="12">
        <f t="shared" si="15"/>
        <v>450</v>
      </c>
      <c r="S95" s="12">
        <f t="shared" si="16"/>
        <v>3</v>
      </c>
      <c r="T95" s="57"/>
      <c r="U95" s="15">
        <v>0.06</v>
      </c>
      <c r="V95" s="15">
        <f t="shared" si="17"/>
        <v>0.18</v>
      </c>
    </row>
    <row r="96" spans="1:24" x14ac:dyDescent="0.2">
      <c r="A96" s="11" t="s">
        <v>99</v>
      </c>
      <c r="B96" s="11" t="s">
        <v>100</v>
      </c>
      <c r="C96" s="11" t="s">
        <v>99</v>
      </c>
      <c r="D96" s="11" t="s">
        <v>275</v>
      </c>
      <c r="E96" s="12">
        <v>50</v>
      </c>
      <c r="F96" s="12">
        <v>300</v>
      </c>
      <c r="G96" s="12">
        <v>10</v>
      </c>
      <c r="H96" s="12">
        <v>75</v>
      </c>
      <c r="I96" s="12"/>
      <c r="J96" s="12"/>
      <c r="K96" s="12"/>
      <c r="L96" s="12">
        <v>150</v>
      </c>
      <c r="M96" s="12">
        <v>150</v>
      </c>
      <c r="N96" s="12"/>
      <c r="O96" s="12">
        <v>150</v>
      </c>
      <c r="P96" s="12">
        <v>150</v>
      </c>
      <c r="Q96" s="13"/>
      <c r="R96" s="12">
        <f t="shared" si="15"/>
        <v>600</v>
      </c>
      <c r="S96" s="12">
        <f t="shared" si="16"/>
        <v>8</v>
      </c>
      <c r="T96" s="57"/>
      <c r="U96" s="15">
        <v>0.1</v>
      </c>
      <c r="V96" s="15">
        <f t="shared" si="17"/>
        <v>0.8</v>
      </c>
    </row>
    <row r="97" spans="1:24" x14ac:dyDescent="0.2">
      <c r="A97" s="36" t="s">
        <v>101</v>
      </c>
      <c r="B97" s="36" t="s">
        <v>100</v>
      </c>
      <c r="C97" s="36">
        <v>90448300</v>
      </c>
      <c r="D97" s="36" t="s">
        <v>277</v>
      </c>
      <c r="E97" s="12" t="s">
        <v>102</v>
      </c>
      <c r="F97" s="12">
        <v>300</v>
      </c>
      <c r="G97" s="12">
        <v>10</v>
      </c>
      <c r="H97" s="12">
        <v>75</v>
      </c>
      <c r="I97" s="12"/>
      <c r="J97" s="12"/>
      <c r="K97" s="12"/>
      <c r="L97" s="12">
        <v>600</v>
      </c>
      <c r="M97" s="12">
        <v>450</v>
      </c>
      <c r="N97" s="12"/>
      <c r="O97" s="12">
        <v>300</v>
      </c>
      <c r="P97" s="12">
        <v>300</v>
      </c>
      <c r="Q97" s="13"/>
      <c r="R97" s="12">
        <f t="shared" si="15"/>
        <v>1650</v>
      </c>
      <c r="S97" s="12">
        <f t="shared" si="16"/>
        <v>22</v>
      </c>
      <c r="T97" s="57"/>
      <c r="U97" s="15">
        <v>0.1</v>
      </c>
      <c r="V97" s="15">
        <f t="shared" si="17"/>
        <v>2.2000000000000002</v>
      </c>
    </row>
    <row r="98" spans="1:24" x14ac:dyDescent="0.2">
      <c r="A98" s="11" t="s">
        <v>103</v>
      </c>
      <c r="B98" s="11" t="s">
        <v>104</v>
      </c>
      <c r="C98" s="11" t="s">
        <v>103</v>
      </c>
      <c r="D98" s="11" t="s">
        <v>275</v>
      </c>
      <c r="E98" s="12">
        <v>50</v>
      </c>
      <c r="F98" s="12">
        <v>450</v>
      </c>
      <c r="G98" s="12">
        <v>10</v>
      </c>
      <c r="H98" s="12">
        <v>50</v>
      </c>
      <c r="I98" s="12"/>
      <c r="J98" s="12">
        <v>200</v>
      </c>
      <c r="K98" s="12"/>
      <c r="L98" s="12">
        <v>100</v>
      </c>
      <c r="M98" s="12">
        <v>100</v>
      </c>
      <c r="N98" s="12"/>
      <c r="O98" s="12">
        <v>100</v>
      </c>
      <c r="P98" s="12">
        <v>100</v>
      </c>
      <c r="Q98" s="13"/>
      <c r="R98" s="12">
        <f t="shared" si="15"/>
        <v>600</v>
      </c>
      <c r="S98" s="12">
        <f t="shared" si="16"/>
        <v>12</v>
      </c>
      <c r="T98" s="57"/>
      <c r="U98" s="15">
        <v>0.1</v>
      </c>
      <c r="V98" s="15">
        <f t="shared" si="17"/>
        <v>1.2000000000000002</v>
      </c>
    </row>
    <row r="99" spans="1:24" x14ac:dyDescent="0.2">
      <c r="A99" s="36" t="s">
        <v>186</v>
      </c>
      <c r="B99" s="36" t="s">
        <v>104</v>
      </c>
      <c r="C99" s="36">
        <v>90448400</v>
      </c>
      <c r="D99" s="36" t="s">
        <v>277</v>
      </c>
      <c r="E99" s="12" t="s">
        <v>102</v>
      </c>
      <c r="F99" s="12">
        <v>450</v>
      </c>
      <c r="G99" s="12">
        <v>10</v>
      </c>
      <c r="H99" s="12">
        <v>50</v>
      </c>
      <c r="I99" s="12"/>
      <c r="J99" s="12">
        <v>500</v>
      </c>
      <c r="K99" s="12"/>
      <c r="L99" s="12">
        <v>400</v>
      </c>
      <c r="M99" s="12">
        <v>200</v>
      </c>
      <c r="N99" s="12"/>
      <c r="O99" s="12"/>
      <c r="P99" s="12"/>
      <c r="Q99" s="13"/>
      <c r="R99" s="12">
        <f t="shared" si="15"/>
        <v>1100</v>
      </c>
      <c r="S99" s="12">
        <f t="shared" si="16"/>
        <v>22</v>
      </c>
      <c r="T99" s="57"/>
      <c r="U99" s="15">
        <v>0.1</v>
      </c>
      <c r="V99" s="15">
        <f t="shared" si="17"/>
        <v>2.2000000000000002</v>
      </c>
    </row>
    <row r="100" spans="1:24" x14ac:dyDescent="0.2">
      <c r="A100" s="11" t="s">
        <v>105</v>
      </c>
      <c r="B100" s="11" t="s">
        <v>106</v>
      </c>
      <c r="C100" s="11" t="s">
        <v>105</v>
      </c>
      <c r="D100" s="11" t="s">
        <v>275</v>
      </c>
      <c r="E100" s="12">
        <v>50</v>
      </c>
      <c r="F100" s="12">
        <v>600</v>
      </c>
      <c r="G100" s="12">
        <v>10</v>
      </c>
      <c r="H100" s="12">
        <v>50</v>
      </c>
      <c r="I100" s="12"/>
      <c r="J100" s="12"/>
      <c r="K100" s="12"/>
      <c r="L100" s="12">
        <v>200</v>
      </c>
      <c r="M100" s="12">
        <v>100</v>
      </c>
      <c r="N100" s="12"/>
      <c r="O100" s="12"/>
      <c r="P100" s="12"/>
      <c r="Q100" s="13"/>
      <c r="R100" s="12">
        <f t="shared" si="15"/>
        <v>300</v>
      </c>
      <c r="S100" s="12">
        <f t="shared" si="16"/>
        <v>6</v>
      </c>
      <c r="T100" s="57"/>
      <c r="U100" s="15">
        <v>0.13</v>
      </c>
      <c r="V100" s="15">
        <f t="shared" si="17"/>
        <v>0.78</v>
      </c>
    </row>
    <row r="101" spans="1:24" x14ac:dyDescent="0.2">
      <c r="A101" s="36" t="s">
        <v>107</v>
      </c>
      <c r="B101" s="36" t="s">
        <v>106</v>
      </c>
      <c r="C101" s="36">
        <v>90448600</v>
      </c>
      <c r="D101" s="36" t="s">
        <v>277</v>
      </c>
      <c r="E101" s="12" t="s">
        <v>102</v>
      </c>
      <c r="F101" s="12">
        <v>600</v>
      </c>
      <c r="G101" s="12">
        <v>10</v>
      </c>
      <c r="H101" s="12">
        <v>50</v>
      </c>
      <c r="I101" s="12"/>
      <c r="J101" s="12"/>
      <c r="K101" s="12"/>
      <c r="L101" s="12">
        <v>500</v>
      </c>
      <c r="M101" s="12">
        <v>200</v>
      </c>
      <c r="N101" s="12"/>
      <c r="O101" s="12">
        <v>500</v>
      </c>
      <c r="P101" s="12">
        <v>500</v>
      </c>
      <c r="Q101" s="13"/>
      <c r="R101" s="12">
        <f t="shared" si="15"/>
        <v>1700</v>
      </c>
      <c r="S101" s="12">
        <f t="shared" si="16"/>
        <v>34</v>
      </c>
      <c r="T101" s="57"/>
      <c r="U101" s="15">
        <v>0.13</v>
      </c>
      <c r="V101" s="15">
        <f t="shared" si="17"/>
        <v>4.42</v>
      </c>
    </row>
    <row r="102" spans="1:24" x14ac:dyDescent="0.2">
      <c r="A102" s="36" t="s">
        <v>266</v>
      </c>
      <c r="B102" s="36" t="s">
        <v>267</v>
      </c>
      <c r="C102" s="36">
        <v>90448605</v>
      </c>
      <c r="D102" s="36" t="s">
        <v>277</v>
      </c>
      <c r="E102" s="12" t="s">
        <v>102</v>
      </c>
      <c r="F102" s="12">
        <v>700</v>
      </c>
      <c r="G102" s="12">
        <v>5</v>
      </c>
      <c r="H102" s="12">
        <v>25</v>
      </c>
      <c r="I102" s="12"/>
      <c r="J102" s="12"/>
      <c r="K102" s="12"/>
      <c r="L102" s="12"/>
      <c r="M102" s="12"/>
      <c r="N102" s="12"/>
      <c r="O102" s="12"/>
      <c r="P102" s="12"/>
      <c r="Q102" s="13"/>
      <c r="R102" s="12">
        <f t="shared" si="15"/>
        <v>0</v>
      </c>
      <c r="S102" s="12">
        <f t="shared" si="16"/>
        <v>0</v>
      </c>
      <c r="T102" s="57"/>
      <c r="U102" s="15">
        <v>0.1</v>
      </c>
      <c r="V102" s="15">
        <f t="shared" si="17"/>
        <v>0</v>
      </c>
    </row>
    <row r="103" spans="1:24" x14ac:dyDescent="0.2">
      <c r="A103" s="11" t="s">
        <v>202</v>
      </c>
      <c r="B103" s="11" t="s">
        <v>203</v>
      </c>
      <c r="C103" s="11" t="s">
        <v>202</v>
      </c>
      <c r="D103" s="11" t="s">
        <v>275</v>
      </c>
      <c r="E103" s="12">
        <v>50</v>
      </c>
      <c r="F103" s="12">
        <v>750</v>
      </c>
      <c r="G103" s="12">
        <v>5</v>
      </c>
      <c r="H103" s="12">
        <v>25</v>
      </c>
      <c r="I103" s="12"/>
      <c r="J103" s="12"/>
      <c r="K103" s="12"/>
      <c r="L103" s="12">
        <v>200</v>
      </c>
      <c r="M103" s="12">
        <v>200</v>
      </c>
      <c r="N103" s="12"/>
      <c r="O103" s="12">
        <v>200</v>
      </c>
      <c r="P103" s="12"/>
      <c r="Q103" s="13"/>
      <c r="R103" s="12">
        <f t="shared" si="15"/>
        <v>600</v>
      </c>
      <c r="S103" s="12">
        <f t="shared" si="16"/>
        <v>24</v>
      </c>
      <c r="T103" s="57"/>
      <c r="U103" s="15">
        <v>0.1</v>
      </c>
      <c r="V103" s="15">
        <f t="shared" si="17"/>
        <v>2.4000000000000004</v>
      </c>
    </row>
    <row r="104" spans="1:24" x14ac:dyDescent="0.2">
      <c r="A104" s="11" t="s">
        <v>108</v>
      </c>
      <c r="B104" s="11" t="s">
        <v>109</v>
      </c>
      <c r="C104" s="11" t="s">
        <v>108</v>
      </c>
      <c r="D104" s="11" t="s">
        <v>275</v>
      </c>
      <c r="E104" s="12">
        <v>50</v>
      </c>
      <c r="F104" s="12">
        <v>900</v>
      </c>
      <c r="G104" s="12">
        <v>5</v>
      </c>
      <c r="H104" s="12">
        <v>25</v>
      </c>
      <c r="I104" s="12"/>
      <c r="J104" s="12"/>
      <c r="K104" s="12"/>
      <c r="L104" s="12">
        <v>100</v>
      </c>
      <c r="M104" s="12">
        <v>100</v>
      </c>
      <c r="N104" s="12"/>
      <c r="O104" s="12">
        <v>100</v>
      </c>
      <c r="P104" s="12"/>
      <c r="Q104" s="13"/>
      <c r="R104" s="12">
        <f t="shared" si="15"/>
        <v>300</v>
      </c>
      <c r="S104" s="12">
        <f t="shared" si="16"/>
        <v>12</v>
      </c>
      <c r="T104" s="57"/>
      <c r="U104" s="15">
        <v>0.1</v>
      </c>
      <c r="V104" s="15">
        <f t="shared" si="17"/>
        <v>1.2000000000000002</v>
      </c>
    </row>
    <row r="105" spans="1:24" x14ac:dyDescent="0.2">
      <c r="A105" s="36" t="s">
        <v>187</v>
      </c>
      <c r="B105" s="36" t="s">
        <v>109</v>
      </c>
      <c r="C105" s="36">
        <v>90448700</v>
      </c>
      <c r="D105" s="36" t="s">
        <v>277</v>
      </c>
      <c r="E105" s="12" t="s">
        <v>102</v>
      </c>
      <c r="F105" s="12">
        <v>900</v>
      </c>
      <c r="G105" s="12">
        <v>5</v>
      </c>
      <c r="H105" s="12">
        <v>25</v>
      </c>
      <c r="I105" s="12"/>
      <c r="J105" s="12">
        <v>500</v>
      </c>
      <c r="K105" s="12"/>
      <c r="L105" s="12">
        <v>200</v>
      </c>
      <c r="M105" s="12">
        <v>300</v>
      </c>
      <c r="N105" s="12"/>
      <c r="O105" s="12">
        <v>200</v>
      </c>
      <c r="P105" s="12"/>
      <c r="Q105" s="13"/>
      <c r="R105" s="12">
        <f t="shared" si="15"/>
        <v>1200</v>
      </c>
      <c r="S105" s="12">
        <f t="shared" si="16"/>
        <v>48</v>
      </c>
      <c r="T105" s="57"/>
      <c r="U105" s="15">
        <v>0.1</v>
      </c>
      <c r="V105" s="15">
        <f t="shared" si="17"/>
        <v>4.8000000000000007</v>
      </c>
    </row>
    <row r="106" spans="1:24" x14ac:dyDescent="0.2">
      <c r="A106" s="11" t="s">
        <v>110</v>
      </c>
      <c r="B106" s="11" t="s">
        <v>111</v>
      </c>
      <c r="C106" s="11" t="s">
        <v>110</v>
      </c>
      <c r="D106" s="11" t="s">
        <v>275</v>
      </c>
      <c r="E106" s="12">
        <v>50</v>
      </c>
      <c r="F106" s="12">
        <v>1200</v>
      </c>
      <c r="G106" s="12">
        <v>5</v>
      </c>
      <c r="H106" s="12">
        <v>25</v>
      </c>
      <c r="I106" s="12"/>
      <c r="J106" s="12"/>
      <c r="K106" s="12"/>
      <c r="L106" s="12"/>
      <c r="M106" s="12"/>
      <c r="N106" s="12"/>
      <c r="O106" s="12"/>
      <c r="P106" s="12"/>
      <c r="Q106" s="13"/>
      <c r="R106" s="12">
        <f t="shared" si="15"/>
        <v>0</v>
      </c>
      <c r="S106" s="12">
        <f t="shared" si="16"/>
        <v>0</v>
      </c>
      <c r="T106" s="57"/>
      <c r="U106" s="15">
        <v>0.13</v>
      </c>
      <c r="V106" s="15">
        <f t="shared" si="17"/>
        <v>0</v>
      </c>
    </row>
    <row r="107" spans="1:24" x14ac:dyDescent="0.2">
      <c r="A107" s="36" t="s">
        <v>204</v>
      </c>
      <c r="B107" s="36" t="s">
        <v>111</v>
      </c>
      <c r="C107" s="31" t="s">
        <v>205</v>
      </c>
      <c r="D107" s="36" t="s">
        <v>277</v>
      </c>
      <c r="E107" s="12">
        <v>50</v>
      </c>
      <c r="F107" s="12">
        <v>1200</v>
      </c>
      <c r="G107" s="12">
        <v>5</v>
      </c>
      <c r="H107" s="12">
        <v>25</v>
      </c>
      <c r="I107" s="12"/>
      <c r="J107" s="12">
        <v>200</v>
      </c>
      <c r="K107" s="12"/>
      <c r="L107" s="12">
        <v>100</v>
      </c>
      <c r="M107" s="12">
        <v>100</v>
      </c>
      <c r="N107" s="12"/>
      <c r="O107" s="12">
        <v>100</v>
      </c>
      <c r="P107" s="12"/>
      <c r="Q107" s="13"/>
      <c r="R107" s="12">
        <f t="shared" si="15"/>
        <v>500</v>
      </c>
      <c r="S107" s="12">
        <f t="shared" si="16"/>
        <v>20</v>
      </c>
      <c r="T107" s="57"/>
      <c r="U107" s="15">
        <v>0.13</v>
      </c>
      <c r="V107" s="15">
        <f t="shared" si="17"/>
        <v>2.6</v>
      </c>
    </row>
    <row r="108" spans="1:24" x14ac:dyDescent="0.2">
      <c r="A108" s="36" t="s">
        <v>268</v>
      </c>
      <c r="B108" s="36" t="s">
        <v>269</v>
      </c>
      <c r="C108" s="31" t="s">
        <v>270</v>
      </c>
      <c r="D108" s="36" t="s">
        <v>277</v>
      </c>
      <c r="E108" s="12">
        <v>50</v>
      </c>
      <c r="F108" s="12">
        <v>2400</v>
      </c>
      <c r="G108" s="12">
        <v>5</v>
      </c>
      <c r="H108" s="12">
        <v>25</v>
      </c>
      <c r="I108" s="12"/>
      <c r="J108" s="12">
        <v>100</v>
      </c>
      <c r="K108" s="12"/>
      <c r="L108" s="12">
        <v>50</v>
      </c>
      <c r="M108" s="12"/>
      <c r="N108" s="12"/>
      <c r="O108" s="12"/>
      <c r="P108" s="12"/>
      <c r="Q108" s="13"/>
      <c r="R108" s="12">
        <f t="shared" si="15"/>
        <v>150</v>
      </c>
      <c r="S108" s="12">
        <f t="shared" si="16"/>
        <v>6</v>
      </c>
      <c r="T108" s="57"/>
      <c r="U108" s="15">
        <v>0.13</v>
      </c>
      <c r="V108" s="15">
        <f t="shared" si="17"/>
        <v>0.78</v>
      </c>
      <c r="W108" s="43"/>
    </row>
    <row r="109" spans="1:24" x14ac:dyDescent="0.2">
      <c r="A109" s="307" t="s">
        <v>112</v>
      </c>
      <c r="B109" s="307"/>
      <c r="C109" s="8"/>
      <c r="D109" s="8"/>
      <c r="E109" s="8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36"/>
      <c r="R109" s="12"/>
      <c r="S109" s="12"/>
      <c r="T109" s="57"/>
      <c r="U109" s="12"/>
      <c r="V109" s="15"/>
    </row>
    <row r="110" spans="1:24" x14ac:dyDescent="0.2">
      <c r="A110" s="11" t="s">
        <v>216</v>
      </c>
      <c r="B110" s="11" t="s">
        <v>217</v>
      </c>
      <c r="C110" s="11" t="s">
        <v>216</v>
      </c>
      <c r="D110" s="11" t="s">
        <v>275</v>
      </c>
      <c r="E110" s="12">
        <v>20</v>
      </c>
      <c r="F110" s="12">
        <v>150</v>
      </c>
      <c r="G110" s="12">
        <v>10</v>
      </c>
      <c r="H110" s="12">
        <v>400</v>
      </c>
      <c r="I110" s="12"/>
      <c r="J110" s="12"/>
      <c r="K110" s="12"/>
      <c r="L110" s="12"/>
      <c r="M110" s="12"/>
      <c r="N110" s="12"/>
      <c r="O110" s="12"/>
      <c r="P110" s="12"/>
      <c r="Q110" s="36"/>
      <c r="R110" s="12">
        <f t="shared" ref="R110:R143" si="18">SUM(I110:Q110)</f>
        <v>0</v>
      </c>
      <c r="S110" s="12">
        <f t="shared" ref="S110:S143" si="19">$R110/$H110</f>
        <v>0</v>
      </c>
      <c r="T110" s="57"/>
      <c r="U110" s="12">
        <v>0.06</v>
      </c>
      <c r="V110" s="15">
        <f t="shared" ref="V110:V143" si="20">$S110*$U110</f>
        <v>0</v>
      </c>
      <c r="W110" s="43">
        <f>SUM(V110:V125)</f>
        <v>0.76</v>
      </c>
      <c r="X110" s="3">
        <f>W110*100/$W$144</f>
        <v>0.59056647758178571</v>
      </c>
    </row>
    <row r="111" spans="1:24" x14ac:dyDescent="0.2">
      <c r="A111" s="36" t="s">
        <v>226</v>
      </c>
      <c r="B111" s="36" t="s">
        <v>217</v>
      </c>
      <c r="C111" s="36">
        <v>90444200</v>
      </c>
      <c r="D111" s="36" t="s">
        <v>277</v>
      </c>
      <c r="E111" s="12">
        <v>20</v>
      </c>
      <c r="F111" s="12">
        <v>150</v>
      </c>
      <c r="G111" s="12">
        <v>10</v>
      </c>
      <c r="H111" s="12">
        <v>400</v>
      </c>
      <c r="I111" s="12"/>
      <c r="J111" s="12"/>
      <c r="K111" s="12"/>
      <c r="L111" s="12"/>
      <c r="M111" s="12"/>
      <c r="N111" s="12"/>
      <c r="O111" s="12"/>
      <c r="P111" s="12"/>
      <c r="Q111" s="36"/>
      <c r="R111" s="12">
        <f t="shared" si="18"/>
        <v>0</v>
      </c>
      <c r="S111" s="12">
        <f t="shared" si="19"/>
        <v>0</v>
      </c>
      <c r="T111" s="57"/>
      <c r="U111" s="12">
        <v>0.06</v>
      </c>
      <c r="V111" s="15">
        <f t="shared" si="20"/>
        <v>0</v>
      </c>
    </row>
    <row r="112" spans="1:24" x14ac:dyDescent="0.2">
      <c r="A112" s="11" t="s">
        <v>191</v>
      </c>
      <c r="B112" s="11" t="s">
        <v>192</v>
      </c>
      <c r="C112" s="11" t="s">
        <v>191</v>
      </c>
      <c r="D112" s="11" t="s">
        <v>275</v>
      </c>
      <c r="E112" s="12">
        <v>20</v>
      </c>
      <c r="F112" s="12">
        <v>200</v>
      </c>
      <c r="G112" s="12">
        <v>10</v>
      </c>
      <c r="H112" s="12">
        <v>300</v>
      </c>
      <c r="I112" s="12"/>
      <c r="J112" s="12"/>
      <c r="K112" s="12"/>
      <c r="L112" s="12"/>
      <c r="M112" s="12"/>
      <c r="N112" s="12"/>
      <c r="O112" s="12"/>
      <c r="P112" s="12"/>
      <c r="Q112" s="36"/>
      <c r="R112" s="12">
        <f t="shared" si="18"/>
        <v>0</v>
      </c>
      <c r="S112" s="12">
        <f t="shared" si="19"/>
        <v>0</v>
      </c>
      <c r="T112" s="57"/>
      <c r="U112" s="12">
        <v>0.06</v>
      </c>
      <c r="V112" s="15">
        <f t="shared" si="20"/>
        <v>0</v>
      </c>
    </row>
    <row r="113" spans="1:24" x14ac:dyDescent="0.2">
      <c r="A113" s="11" t="s">
        <v>160</v>
      </c>
      <c r="B113" s="11" t="s">
        <v>161</v>
      </c>
      <c r="C113" s="11" t="s">
        <v>160</v>
      </c>
      <c r="D113" s="11" t="s">
        <v>275</v>
      </c>
      <c r="E113" s="12">
        <v>20</v>
      </c>
      <c r="F113" s="12">
        <v>300</v>
      </c>
      <c r="G113" s="12">
        <v>10</v>
      </c>
      <c r="H113" s="12">
        <v>200</v>
      </c>
      <c r="I113" s="12">
        <v>400</v>
      </c>
      <c r="J113" s="12">
        <v>400</v>
      </c>
      <c r="K113" s="12"/>
      <c r="L113" s="12">
        <v>200</v>
      </c>
      <c r="M113" s="12"/>
      <c r="N113" s="12"/>
      <c r="O113" s="12"/>
      <c r="P113" s="12"/>
      <c r="Q113" s="13"/>
      <c r="R113" s="12">
        <f t="shared" si="18"/>
        <v>1000</v>
      </c>
      <c r="S113" s="12">
        <f t="shared" si="19"/>
        <v>5</v>
      </c>
      <c r="T113" s="57"/>
      <c r="U113" s="15">
        <v>0.06</v>
      </c>
      <c r="V113" s="15">
        <f t="shared" si="20"/>
        <v>0.3</v>
      </c>
    </row>
    <row r="114" spans="1:24" x14ac:dyDescent="0.2">
      <c r="A114" s="36" t="s">
        <v>215</v>
      </c>
      <c r="B114" s="36" t="s">
        <v>161</v>
      </c>
      <c r="C114" s="36">
        <v>90444300</v>
      </c>
      <c r="D114" s="36" t="s">
        <v>277</v>
      </c>
      <c r="E114" s="12" t="s">
        <v>46</v>
      </c>
      <c r="F114" s="12">
        <v>300</v>
      </c>
      <c r="G114" s="12">
        <v>10</v>
      </c>
      <c r="H114" s="12">
        <v>200</v>
      </c>
      <c r="I114" s="12"/>
      <c r="J114" s="12"/>
      <c r="K114" s="12"/>
      <c r="L114" s="12">
        <v>200</v>
      </c>
      <c r="M114" s="12"/>
      <c r="N114" s="12"/>
      <c r="O114" s="12"/>
      <c r="P114" s="12"/>
      <c r="Q114" s="13"/>
      <c r="R114" s="12">
        <f t="shared" si="18"/>
        <v>200</v>
      </c>
      <c r="S114" s="12">
        <f t="shared" si="19"/>
        <v>1</v>
      </c>
      <c r="T114" s="57"/>
      <c r="U114" s="15">
        <v>0.06</v>
      </c>
      <c r="V114" s="15">
        <f t="shared" si="20"/>
        <v>0.06</v>
      </c>
    </row>
    <row r="115" spans="1:24" x14ac:dyDescent="0.2">
      <c r="A115" s="11" t="s">
        <v>206</v>
      </c>
      <c r="B115" s="11" t="s">
        <v>114</v>
      </c>
      <c r="C115" s="11" t="s">
        <v>206</v>
      </c>
      <c r="D115" s="11" t="s">
        <v>275</v>
      </c>
      <c r="E115" s="12">
        <v>20</v>
      </c>
      <c r="F115" s="12">
        <v>450</v>
      </c>
      <c r="G115" s="12">
        <v>10</v>
      </c>
      <c r="H115" s="12">
        <v>100</v>
      </c>
      <c r="I115" s="12"/>
      <c r="J115" s="12"/>
      <c r="K115" s="12"/>
      <c r="L115" s="12"/>
      <c r="M115" s="12"/>
      <c r="N115" s="12"/>
      <c r="O115" s="12"/>
      <c r="P115" s="12"/>
      <c r="Q115" s="25"/>
      <c r="R115" s="12">
        <f t="shared" si="18"/>
        <v>0</v>
      </c>
      <c r="S115" s="12">
        <f t="shared" si="19"/>
        <v>0</v>
      </c>
      <c r="T115" s="57"/>
      <c r="U115" s="15">
        <v>0.08</v>
      </c>
      <c r="V115" s="15">
        <f t="shared" si="20"/>
        <v>0</v>
      </c>
    </row>
    <row r="116" spans="1:24" x14ac:dyDescent="0.2">
      <c r="A116" s="36" t="s">
        <v>113</v>
      </c>
      <c r="B116" s="36" t="s">
        <v>114</v>
      </c>
      <c r="C116" s="36">
        <v>90444400</v>
      </c>
      <c r="D116" s="36" t="s">
        <v>277</v>
      </c>
      <c r="E116" s="12" t="s">
        <v>46</v>
      </c>
      <c r="F116" s="12">
        <v>450</v>
      </c>
      <c r="G116" s="12">
        <v>10</v>
      </c>
      <c r="H116" s="12">
        <v>100</v>
      </c>
      <c r="I116" s="12"/>
      <c r="J116" s="12">
        <v>200</v>
      </c>
      <c r="K116" s="12"/>
      <c r="L116" s="12"/>
      <c r="M116" s="12"/>
      <c r="N116" s="12"/>
      <c r="O116" s="12"/>
      <c r="P116" s="12"/>
      <c r="Q116" s="13"/>
      <c r="R116" s="12">
        <f t="shared" si="18"/>
        <v>200</v>
      </c>
      <c r="S116" s="12">
        <f t="shared" si="19"/>
        <v>2</v>
      </c>
      <c r="T116" s="57"/>
      <c r="U116" s="15">
        <v>0.08</v>
      </c>
      <c r="V116" s="15">
        <f t="shared" si="20"/>
        <v>0.16</v>
      </c>
    </row>
    <row r="117" spans="1:24" x14ac:dyDescent="0.2">
      <c r="A117" s="11" t="s">
        <v>115</v>
      </c>
      <c r="B117" s="11" t="s">
        <v>116</v>
      </c>
      <c r="C117" s="11" t="s">
        <v>115</v>
      </c>
      <c r="D117" s="11" t="s">
        <v>275</v>
      </c>
      <c r="E117" s="12">
        <v>20</v>
      </c>
      <c r="F117" s="12">
        <v>600</v>
      </c>
      <c r="G117" s="12">
        <v>10</v>
      </c>
      <c r="H117" s="12">
        <v>100</v>
      </c>
      <c r="I117" s="12"/>
      <c r="J117" s="12"/>
      <c r="K117" s="12"/>
      <c r="L117" s="12"/>
      <c r="M117" s="12"/>
      <c r="N117" s="12"/>
      <c r="O117" s="12"/>
      <c r="P117" s="12"/>
      <c r="Q117" s="13"/>
      <c r="R117" s="12">
        <f t="shared" si="18"/>
        <v>0</v>
      </c>
      <c r="S117" s="12">
        <f t="shared" si="19"/>
        <v>0</v>
      </c>
      <c r="T117" s="57"/>
      <c r="U117" s="15">
        <v>0.06</v>
      </c>
      <c r="V117" s="15">
        <f t="shared" si="20"/>
        <v>0</v>
      </c>
    </row>
    <row r="118" spans="1:24" x14ac:dyDescent="0.2">
      <c r="A118" s="36" t="s">
        <v>188</v>
      </c>
      <c r="B118" s="36" t="s">
        <v>116</v>
      </c>
      <c r="C118" s="36">
        <v>90444600</v>
      </c>
      <c r="D118" s="36" t="s">
        <v>277</v>
      </c>
      <c r="E118" s="12" t="s">
        <v>46</v>
      </c>
      <c r="F118" s="12">
        <v>600</v>
      </c>
      <c r="G118" s="12">
        <v>10</v>
      </c>
      <c r="H118" s="12">
        <v>100</v>
      </c>
      <c r="I118" s="12">
        <v>200</v>
      </c>
      <c r="J118" s="12">
        <v>200</v>
      </c>
      <c r="K118" s="12"/>
      <c r="L118" s="12"/>
      <c r="M118" s="12"/>
      <c r="N118" s="12"/>
      <c r="O118" s="12"/>
      <c r="P118" s="12"/>
      <c r="Q118" s="13"/>
      <c r="R118" s="12">
        <f t="shared" si="18"/>
        <v>400</v>
      </c>
      <c r="S118" s="12">
        <f t="shared" si="19"/>
        <v>4</v>
      </c>
      <c r="T118" s="57"/>
      <c r="U118" s="15">
        <v>0.06</v>
      </c>
      <c r="V118" s="15">
        <f t="shared" si="20"/>
        <v>0.24</v>
      </c>
    </row>
    <row r="119" spans="1:24" x14ac:dyDescent="0.2">
      <c r="A119" s="11" t="s">
        <v>117</v>
      </c>
      <c r="B119" s="11" t="s">
        <v>118</v>
      </c>
      <c r="C119" s="11" t="s">
        <v>117</v>
      </c>
      <c r="D119" s="11" t="s">
        <v>275</v>
      </c>
      <c r="E119" s="12">
        <v>20</v>
      </c>
      <c r="F119" s="12">
        <v>750</v>
      </c>
      <c r="G119" s="12">
        <v>10</v>
      </c>
      <c r="H119" s="12">
        <v>100</v>
      </c>
      <c r="I119" s="12"/>
      <c r="J119" s="12"/>
      <c r="K119" s="12"/>
      <c r="L119" s="12"/>
      <c r="M119" s="12"/>
      <c r="N119" s="12"/>
      <c r="O119" s="12"/>
      <c r="P119" s="12"/>
      <c r="Q119" s="13"/>
      <c r="R119" s="12">
        <f t="shared" si="18"/>
        <v>0</v>
      </c>
      <c r="S119" s="12">
        <f t="shared" si="19"/>
        <v>0</v>
      </c>
      <c r="T119" s="57"/>
      <c r="U119" s="15">
        <v>7.0000000000000007E-2</v>
      </c>
      <c r="V119" s="15">
        <f t="shared" si="20"/>
        <v>0</v>
      </c>
    </row>
    <row r="120" spans="1:24" x14ac:dyDescent="0.2">
      <c r="A120" s="36" t="s">
        <v>189</v>
      </c>
      <c r="B120" s="36" t="s">
        <v>118</v>
      </c>
      <c r="C120" s="36">
        <v>90444700</v>
      </c>
      <c r="D120" s="36" t="s">
        <v>277</v>
      </c>
      <c r="E120" s="12" t="s">
        <v>46</v>
      </c>
      <c r="F120" s="12">
        <v>750</v>
      </c>
      <c r="G120" s="12">
        <v>10</v>
      </c>
      <c r="H120" s="12">
        <v>100</v>
      </c>
      <c r="I120" s="12"/>
      <c r="J120" s="12"/>
      <c r="K120" s="12"/>
      <c r="L120" s="12"/>
      <c r="M120" s="12"/>
      <c r="N120" s="12"/>
      <c r="O120" s="12"/>
      <c r="P120" s="12"/>
      <c r="Q120" s="13"/>
      <c r="R120" s="12">
        <f t="shared" si="18"/>
        <v>0</v>
      </c>
      <c r="S120" s="12">
        <f t="shared" si="19"/>
        <v>0</v>
      </c>
      <c r="T120" s="57"/>
      <c r="U120" s="15">
        <v>7.0000000000000007E-2</v>
      </c>
      <c r="V120" s="15">
        <f t="shared" si="20"/>
        <v>0</v>
      </c>
    </row>
    <row r="121" spans="1:24" x14ac:dyDescent="0.2">
      <c r="A121" s="11" t="s">
        <v>119</v>
      </c>
      <c r="B121" s="11" t="s">
        <v>120</v>
      </c>
      <c r="C121" s="11" t="s">
        <v>119</v>
      </c>
      <c r="D121" s="11" t="s">
        <v>275</v>
      </c>
      <c r="E121" s="12">
        <v>20</v>
      </c>
      <c r="F121" s="12">
        <v>900</v>
      </c>
      <c r="G121" s="12">
        <v>10</v>
      </c>
      <c r="H121" s="12">
        <v>50</v>
      </c>
      <c r="I121" s="12"/>
      <c r="J121" s="12"/>
      <c r="K121" s="12"/>
      <c r="L121" s="12"/>
      <c r="M121" s="12"/>
      <c r="N121" s="12"/>
      <c r="O121" s="12"/>
      <c r="P121" s="12"/>
      <c r="Q121" s="13"/>
      <c r="R121" s="12">
        <f t="shared" si="18"/>
        <v>0</v>
      </c>
      <c r="S121" s="12">
        <f t="shared" si="19"/>
        <v>0</v>
      </c>
      <c r="T121" s="57"/>
      <c r="U121" s="15">
        <v>0.08</v>
      </c>
      <c r="V121" s="15">
        <f t="shared" si="20"/>
        <v>0</v>
      </c>
    </row>
    <row r="122" spans="1:24" x14ac:dyDescent="0.2">
      <c r="A122" s="36" t="s">
        <v>263</v>
      </c>
      <c r="B122" s="36" t="s">
        <v>120</v>
      </c>
      <c r="C122" s="36">
        <v>90444800</v>
      </c>
      <c r="D122" s="36" t="s">
        <v>277</v>
      </c>
      <c r="E122" s="12" t="s">
        <v>46</v>
      </c>
      <c r="F122" s="12">
        <v>900</v>
      </c>
      <c r="G122" s="12">
        <v>10</v>
      </c>
      <c r="H122" s="12">
        <v>50</v>
      </c>
      <c r="I122" s="12"/>
      <c r="J122" s="12"/>
      <c r="K122" s="12"/>
      <c r="L122" s="12"/>
      <c r="M122" s="12"/>
      <c r="N122" s="12"/>
      <c r="O122" s="12"/>
      <c r="P122" s="12"/>
      <c r="Q122" s="13"/>
      <c r="R122" s="12">
        <f t="shared" si="18"/>
        <v>0</v>
      </c>
      <c r="S122" s="12">
        <f t="shared" si="19"/>
        <v>0</v>
      </c>
      <c r="T122" s="57"/>
      <c r="U122" s="15">
        <v>0.08</v>
      </c>
      <c r="V122" s="15">
        <f t="shared" si="20"/>
        <v>0</v>
      </c>
    </row>
    <row r="123" spans="1:24" x14ac:dyDescent="0.2">
      <c r="A123" s="11" t="s">
        <v>121</v>
      </c>
      <c r="B123" s="11" t="s">
        <v>122</v>
      </c>
      <c r="C123" s="11" t="s">
        <v>121</v>
      </c>
      <c r="D123" s="11" t="s">
        <v>275</v>
      </c>
      <c r="E123" s="12">
        <v>20</v>
      </c>
      <c r="F123" s="12">
        <v>1200</v>
      </c>
      <c r="G123" s="12">
        <v>10</v>
      </c>
      <c r="H123" s="12">
        <v>50</v>
      </c>
      <c r="I123" s="12"/>
      <c r="J123" s="12"/>
      <c r="K123" s="12"/>
      <c r="L123" s="12"/>
      <c r="M123" s="12"/>
      <c r="N123" s="12"/>
      <c r="O123" s="12"/>
      <c r="P123" s="12"/>
      <c r="Q123" s="13"/>
      <c r="R123" s="12">
        <f t="shared" si="18"/>
        <v>0</v>
      </c>
      <c r="S123" s="12">
        <f t="shared" si="19"/>
        <v>0</v>
      </c>
      <c r="T123" s="57"/>
      <c r="U123" s="15">
        <v>0.11</v>
      </c>
      <c r="V123" s="15">
        <f t="shared" si="20"/>
        <v>0</v>
      </c>
    </row>
    <row r="124" spans="1:24" x14ac:dyDescent="0.2">
      <c r="A124" s="11" t="s">
        <v>207</v>
      </c>
      <c r="B124" s="11" t="s">
        <v>208</v>
      </c>
      <c r="C124" s="11" t="s">
        <v>207</v>
      </c>
      <c r="D124" s="11" t="s">
        <v>275</v>
      </c>
      <c r="E124" s="12">
        <v>20</v>
      </c>
      <c r="F124" s="12">
        <v>1500</v>
      </c>
      <c r="G124" s="12">
        <v>10</v>
      </c>
      <c r="H124" s="12">
        <v>50</v>
      </c>
      <c r="I124" s="12"/>
      <c r="J124" s="12"/>
      <c r="K124" s="12"/>
      <c r="L124" s="12"/>
      <c r="M124" s="12"/>
      <c r="N124" s="12"/>
      <c r="O124" s="12"/>
      <c r="P124" s="12"/>
      <c r="Q124" s="13"/>
      <c r="R124" s="12">
        <f t="shared" si="18"/>
        <v>0</v>
      </c>
      <c r="S124" s="12">
        <f t="shared" si="19"/>
        <v>0</v>
      </c>
      <c r="T124" s="57"/>
      <c r="U124" s="15">
        <v>7.0000000000000007E-2</v>
      </c>
      <c r="V124" s="15">
        <f t="shared" si="20"/>
        <v>0</v>
      </c>
    </row>
    <row r="125" spans="1:24" x14ac:dyDescent="0.2">
      <c r="A125" s="11" t="s">
        <v>209</v>
      </c>
      <c r="B125" s="11" t="s">
        <v>210</v>
      </c>
      <c r="C125" s="11" t="s">
        <v>209</v>
      </c>
      <c r="D125" s="11" t="s">
        <v>275</v>
      </c>
      <c r="E125" s="12">
        <v>20</v>
      </c>
      <c r="F125" s="12">
        <v>1800</v>
      </c>
      <c r="G125" s="12">
        <v>10</v>
      </c>
      <c r="H125" s="12">
        <v>50</v>
      </c>
      <c r="I125" s="12"/>
      <c r="J125" s="12"/>
      <c r="K125" s="12"/>
      <c r="L125" s="12"/>
      <c r="M125" s="12"/>
      <c r="N125" s="12"/>
      <c r="O125" s="12"/>
      <c r="P125" s="12"/>
      <c r="Q125" s="13"/>
      <c r="R125" s="12">
        <f t="shared" si="18"/>
        <v>0</v>
      </c>
      <c r="S125" s="12">
        <f t="shared" si="19"/>
        <v>0</v>
      </c>
      <c r="T125" s="58"/>
      <c r="U125" s="15">
        <v>0.09</v>
      </c>
      <c r="V125" s="15">
        <f t="shared" si="20"/>
        <v>0</v>
      </c>
      <c r="W125" s="43"/>
    </row>
    <row r="126" spans="1:24" x14ac:dyDescent="0.2">
      <c r="A126" s="11" t="s">
        <v>123</v>
      </c>
      <c r="B126" s="11" t="s">
        <v>124</v>
      </c>
      <c r="C126" s="11" t="s">
        <v>123</v>
      </c>
      <c r="D126" s="11" t="s">
        <v>275</v>
      </c>
      <c r="E126" s="12">
        <v>25</v>
      </c>
      <c r="F126" s="12">
        <v>150</v>
      </c>
      <c r="G126" s="12">
        <v>10</v>
      </c>
      <c r="H126" s="12">
        <v>200</v>
      </c>
      <c r="I126" s="12"/>
      <c r="J126" s="12"/>
      <c r="K126" s="12"/>
      <c r="L126" s="12"/>
      <c r="M126" s="12"/>
      <c r="N126" s="12"/>
      <c r="O126" s="12"/>
      <c r="P126" s="12"/>
      <c r="Q126" s="13"/>
      <c r="R126" s="12">
        <f t="shared" si="18"/>
        <v>0</v>
      </c>
      <c r="S126" s="12">
        <f t="shared" si="19"/>
        <v>0</v>
      </c>
      <c r="T126" s="57"/>
      <c r="U126" s="15">
        <v>0.04</v>
      </c>
      <c r="V126" s="15">
        <f t="shared" si="20"/>
        <v>0</v>
      </c>
      <c r="W126" s="43">
        <f>SUM(V126:V143)</f>
        <v>1.36</v>
      </c>
      <c r="X126" s="3">
        <f>W126*100/$W$144</f>
        <v>1.0568031704095113</v>
      </c>
    </row>
    <row r="127" spans="1:24" x14ac:dyDescent="0.2">
      <c r="A127" s="36" t="s">
        <v>257</v>
      </c>
      <c r="B127" s="36" t="s">
        <v>124</v>
      </c>
      <c r="C127" s="36">
        <v>90445200</v>
      </c>
      <c r="D127" s="36" t="s">
        <v>277</v>
      </c>
      <c r="E127" s="12">
        <v>25</v>
      </c>
      <c r="F127" s="12">
        <v>150</v>
      </c>
      <c r="G127" s="12">
        <v>10</v>
      </c>
      <c r="H127" s="12">
        <v>200</v>
      </c>
      <c r="I127" s="12"/>
      <c r="J127" s="12">
        <v>200</v>
      </c>
      <c r="K127" s="12"/>
      <c r="L127" s="12"/>
      <c r="M127" s="12"/>
      <c r="N127" s="12"/>
      <c r="O127" s="12"/>
      <c r="P127" s="12"/>
      <c r="Q127" s="13"/>
      <c r="R127" s="12">
        <f t="shared" si="18"/>
        <v>200</v>
      </c>
      <c r="S127" s="12">
        <f t="shared" si="19"/>
        <v>1</v>
      </c>
      <c r="T127" s="57"/>
      <c r="U127" s="15">
        <v>0.04</v>
      </c>
      <c r="V127" s="15">
        <f t="shared" si="20"/>
        <v>0.04</v>
      </c>
    </row>
    <row r="128" spans="1:24" x14ac:dyDescent="0.2">
      <c r="A128" s="11" t="s">
        <v>125</v>
      </c>
      <c r="B128" s="11" t="s">
        <v>126</v>
      </c>
      <c r="C128" s="11" t="s">
        <v>125</v>
      </c>
      <c r="D128" s="11" t="s">
        <v>275</v>
      </c>
      <c r="E128" s="12">
        <v>25</v>
      </c>
      <c r="F128" s="12">
        <v>300</v>
      </c>
      <c r="G128" s="12">
        <v>10</v>
      </c>
      <c r="H128" s="12">
        <v>100</v>
      </c>
      <c r="I128" s="12"/>
      <c r="J128" s="12"/>
      <c r="K128" s="12"/>
      <c r="L128" s="12"/>
      <c r="M128" s="12"/>
      <c r="N128" s="12"/>
      <c r="O128" s="12">
        <v>200</v>
      </c>
      <c r="P128" s="12">
        <v>100</v>
      </c>
      <c r="Q128" s="13"/>
      <c r="R128" s="12">
        <f t="shared" si="18"/>
        <v>300</v>
      </c>
      <c r="S128" s="12">
        <f t="shared" si="19"/>
        <v>3</v>
      </c>
      <c r="T128" s="57"/>
      <c r="U128" s="15">
        <v>0.04</v>
      </c>
      <c r="V128" s="15">
        <f t="shared" si="20"/>
        <v>0.12</v>
      </c>
    </row>
    <row r="129" spans="1:24" x14ac:dyDescent="0.2">
      <c r="A129" s="36" t="s">
        <v>127</v>
      </c>
      <c r="B129" s="36" t="s">
        <v>126</v>
      </c>
      <c r="C129" s="36">
        <v>90445300</v>
      </c>
      <c r="D129" s="36" t="s">
        <v>277</v>
      </c>
      <c r="E129" s="12" t="s">
        <v>63</v>
      </c>
      <c r="F129" s="12">
        <v>300</v>
      </c>
      <c r="G129" s="12">
        <v>10</v>
      </c>
      <c r="H129" s="12">
        <v>100</v>
      </c>
      <c r="I129" s="12"/>
      <c r="J129" s="12">
        <v>100</v>
      </c>
      <c r="K129" s="12"/>
      <c r="L129" s="12"/>
      <c r="M129" s="12"/>
      <c r="N129" s="12"/>
      <c r="O129" s="12">
        <v>500</v>
      </c>
      <c r="P129" s="12">
        <v>200</v>
      </c>
      <c r="Q129" s="13"/>
      <c r="R129" s="12">
        <f t="shared" si="18"/>
        <v>800</v>
      </c>
      <c r="S129" s="12">
        <f t="shared" si="19"/>
        <v>8</v>
      </c>
      <c r="T129" s="57"/>
      <c r="U129" s="15">
        <v>0.04</v>
      </c>
      <c r="V129" s="15">
        <f t="shared" si="20"/>
        <v>0.32</v>
      </c>
    </row>
    <row r="130" spans="1:24" x14ac:dyDescent="0.2">
      <c r="A130" s="11" t="s">
        <v>128</v>
      </c>
      <c r="B130" s="11" t="s">
        <v>129</v>
      </c>
      <c r="C130" s="11" t="s">
        <v>128</v>
      </c>
      <c r="D130" s="11" t="s">
        <v>275</v>
      </c>
      <c r="E130" s="12">
        <v>25</v>
      </c>
      <c r="F130" s="12">
        <v>450</v>
      </c>
      <c r="G130" s="12">
        <v>10</v>
      </c>
      <c r="H130" s="12">
        <v>100</v>
      </c>
      <c r="I130" s="12"/>
      <c r="J130" s="12"/>
      <c r="K130" s="12"/>
      <c r="L130" s="12"/>
      <c r="M130" s="12"/>
      <c r="N130" s="12"/>
      <c r="O130" s="12"/>
      <c r="P130" s="12"/>
      <c r="Q130" s="13"/>
      <c r="R130" s="12">
        <f t="shared" si="18"/>
        <v>0</v>
      </c>
      <c r="S130" s="12">
        <f t="shared" si="19"/>
        <v>0</v>
      </c>
      <c r="T130" s="57"/>
      <c r="U130" s="15">
        <v>0.06</v>
      </c>
      <c r="V130" s="15">
        <f t="shared" si="20"/>
        <v>0</v>
      </c>
    </row>
    <row r="131" spans="1:24" x14ac:dyDescent="0.2">
      <c r="A131" s="36" t="s">
        <v>190</v>
      </c>
      <c r="B131" s="36" t="s">
        <v>129</v>
      </c>
      <c r="C131" s="36">
        <v>90445400</v>
      </c>
      <c r="D131" s="36" t="s">
        <v>277</v>
      </c>
      <c r="E131" s="12" t="s">
        <v>63</v>
      </c>
      <c r="F131" s="12">
        <v>450</v>
      </c>
      <c r="G131" s="12">
        <v>10</v>
      </c>
      <c r="H131" s="12">
        <v>100</v>
      </c>
      <c r="I131" s="12"/>
      <c r="J131" s="12"/>
      <c r="K131" s="12"/>
      <c r="L131" s="12"/>
      <c r="M131" s="12"/>
      <c r="N131" s="12"/>
      <c r="O131" s="12"/>
      <c r="P131" s="12"/>
      <c r="Q131" s="13"/>
      <c r="R131" s="12">
        <f t="shared" si="18"/>
        <v>0</v>
      </c>
      <c r="S131" s="12">
        <f t="shared" si="19"/>
        <v>0</v>
      </c>
      <c r="T131" s="57"/>
      <c r="U131" s="15">
        <v>0.06</v>
      </c>
      <c r="V131" s="15">
        <f t="shared" si="20"/>
        <v>0</v>
      </c>
    </row>
    <row r="132" spans="1:24" x14ac:dyDescent="0.2">
      <c r="A132" s="11" t="s">
        <v>130</v>
      </c>
      <c r="B132" s="11" t="s">
        <v>131</v>
      </c>
      <c r="C132" s="11" t="s">
        <v>130</v>
      </c>
      <c r="D132" s="11" t="s">
        <v>275</v>
      </c>
      <c r="E132" s="12">
        <v>25</v>
      </c>
      <c r="F132" s="12">
        <v>600</v>
      </c>
      <c r="G132" s="12">
        <v>10</v>
      </c>
      <c r="H132" s="12">
        <v>50</v>
      </c>
      <c r="I132" s="12"/>
      <c r="J132" s="12"/>
      <c r="K132" s="12"/>
      <c r="L132" s="12"/>
      <c r="M132" s="12"/>
      <c r="N132" s="12"/>
      <c r="O132" s="12"/>
      <c r="P132" s="12"/>
      <c r="Q132" s="13"/>
      <c r="R132" s="12">
        <f t="shared" si="18"/>
        <v>0</v>
      </c>
      <c r="S132" s="12">
        <f t="shared" si="19"/>
        <v>0</v>
      </c>
      <c r="T132" s="57"/>
      <c r="U132" s="15">
        <v>0.04</v>
      </c>
      <c r="V132" s="15">
        <f t="shared" si="20"/>
        <v>0</v>
      </c>
    </row>
    <row r="133" spans="1:24" x14ac:dyDescent="0.2">
      <c r="A133" s="36" t="s">
        <v>211</v>
      </c>
      <c r="B133" s="36" t="s">
        <v>131</v>
      </c>
      <c r="C133" s="36">
        <v>90445600</v>
      </c>
      <c r="D133" s="36" t="s">
        <v>277</v>
      </c>
      <c r="E133" s="12">
        <v>25</v>
      </c>
      <c r="F133" s="12">
        <v>600</v>
      </c>
      <c r="G133" s="12">
        <v>10</v>
      </c>
      <c r="H133" s="12">
        <v>50</v>
      </c>
      <c r="I133" s="12"/>
      <c r="J133" s="12">
        <v>200</v>
      </c>
      <c r="K133" s="12"/>
      <c r="L133" s="12"/>
      <c r="M133" s="12"/>
      <c r="N133" s="12"/>
      <c r="O133" s="12"/>
      <c r="P133" s="12">
        <v>200</v>
      </c>
      <c r="Q133" s="13"/>
      <c r="R133" s="12">
        <f t="shared" si="18"/>
        <v>400</v>
      </c>
      <c r="S133" s="12">
        <f t="shared" si="19"/>
        <v>8</v>
      </c>
      <c r="T133" s="57"/>
      <c r="U133" s="15">
        <v>0.04</v>
      </c>
      <c r="V133" s="15">
        <f t="shared" si="20"/>
        <v>0.32</v>
      </c>
    </row>
    <row r="134" spans="1:24" x14ac:dyDescent="0.2">
      <c r="A134" s="11" t="s">
        <v>162</v>
      </c>
      <c r="B134" s="11" t="s">
        <v>163</v>
      </c>
      <c r="C134" s="11" t="s">
        <v>162</v>
      </c>
      <c r="D134" s="11" t="s">
        <v>275</v>
      </c>
      <c r="E134" s="12">
        <v>25</v>
      </c>
      <c r="F134" s="12">
        <v>750</v>
      </c>
      <c r="G134" s="12">
        <v>10</v>
      </c>
      <c r="H134" s="12">
        <v>50</v>
      </c>
      <c r="I134" s="12"/>
      <c r="J134" s="12"/>
      <c r="K134" s="12"/>
      <c r="L134" s="12"/>
      <c r="M134" s="12"/>
      <c r="N134" s="12"/>
      <c r="O134" s="12"/>
      <c r="P134" s="12"/>
      <c r="Q134" s="13"/>
      <c r="R134" s="12">
        <f t="shared" si="18"/>
        <v>0</v>
      </c>
      <c r="S134" s="12">
        <f t="shared" si="19"/>
        <v>0</v>
      </c>
      <c r="T134" s="57"/>
      <c r="U134" s="15">
        <v>0.04</v>
      </c>
      <c r="V134" s="15">
        <f t="shared" si="20"/>
        <v>0</v>
      </c>
    </row>
    <row r="135" spans="1:24" x14ac:dyDescent="0.2">
      <c r="A135" s="36" t="s">
        <v>218</v>
      </c>
      <c r="B135" s="36" t="s">
        <v>163</v>
      </c>
      <c r="C135" s="31" t="s">
        <v>219</v>
      </c>
      <c r="D135" s="36" t="s">
        <v>277</v>
      </c>
      <c r="E135" s="12">
        <v>25</v>
      </c>
      <c r="F135" s="12">
        <v>750</v>
      </c>
      <c r="G135" s="12">
        <v>10</v>
      </c>
      <c r="H135" s="12">
        <v>50</v>
      </c>
      <c r="I135" s="12"/>
      <c r="J135" s="12"/>
      <c r="K135" s="12"/>
      <c r="L135" s="12"/>
      <c r="M135" s="12"/>
      <c r="N135" s="12"/>
      <c r="O135" s="12"/>
      <c r="P135" s="12"/>
      <c r="Q135" s="13"/>
      <c r="R135" s="12">
        <f t="shared" si="18"/>
        <v>0</v>
      </c>
      <c r="S135" s="12">
        <f t="shared" si="19"/>
        <v>0</v>
      </c>
      <c r="T135" s="57"/>
      <c r="U135" s="15">
        <v>0.04</v>
      </c>
      <c r="V135" s="15">
        <f t="shared" si="20"/>
        <v>0</v>
      </c>
    </row>
    <row r="136" spans="1:24" x14ac:dyDescent="0.2">
      <c r="A136" s="11" t="s">
        <v>132</v>
      </c>
      <c r="B136" s="11" t="s">
        <v>133</v>
      </c>
      <c r="C136" s="11" t="s">
        <v>132</v>
      </c>
      <c r="D136" s="11" t="s">
        <v>275</v>
      </c>
      <c r="E136" s="12">
        <v>25</v>
      </c>
      <c r="F136" s="12">
        <v>900</v>
      </c>
      <c r="G136" s="12">
        <v>10</v>
      </c>
      <c r="H136" s="12">
        <v>50</v>
      </c>
      <c r="I136" s="12"/>
      <c r="J136" s="12"/>
      <c r="K136" s="12"/>
      <c r="L136" s="12"/>
      <c r="M136" s="12"/>
      <c r="N136" s="12"/>
      <c r="O136" s="12"/>
      <c r="P136" s="12"/>
      <c r="Q136" s="13"/>
      <c r="R136" s="12">
        <f t="shared" si="18"/>
        <v>0</v>
      </c>
      <c r="S136" s="12">
        <f t="shared" si="19"/>
        <v>0</v>
      </c>
      <c r="T136" s="57"/>
      <c r="U136" s="15">
        <v>0.06</v>
      </c>
      <c r="V136" s="15">
        <f t="shared" si="20"/>
        <v>0</v>
      </c>
    </row>
    <row r="137" spans="1:24" x14ac:dyDescent="0.2">
      <c r="A137" s="36" t="s">
        <v>264</v>
      </c>
      <c r="B137" s="36" t="s">
        <v>133</v>
      </c>
      <c r="C137" s="31" t="s">
        <v>265</v>
      </c>
      <c r="D137" s="36" t="s">
        <v>277</v>
      </c>
      <c r="E137" s="12">
        <v>25</v>
      </c>
      <c r="F137" s="12">
        <v>900</v>
      </c>
      <c r="G137" s="12">
        <v>10</v>
      </c>
      <c r="H137" s="12">
        <v>50</v>
      </c>
      <c r="I137" s="12"/>
      <c r="J137" s="12">
        <v>200</v>
      </c>
      <c r="K137" s="12"/>
      <c r="L137" s="12"/>
      <c r="M137" s="12"/>
      <c r="N137" s="12"/>
      <c r="O137" s="12"/>
      <c r="P137" s="12"/>
      <c r="Q137" s="13"/>
      <c r="R137" s="12">
        <f t="shared" si="18"/>
        <v>200</v>
      </c>
      <c r="S137" s="12">
        <f t="shared" si="19"/>
        <v>4</v>
      </c>
      <c r="T137" s="57"/>
      <c r="U137" s="15">
        <v>0.06</v>
      </c>
      <c r="V137" s="15">
        <f t="shared" si="20"/>
        <v>0.24</v>
      </c>
    </row>
    <row r="138" spans="1:24" x14ac:dyDescent="0.2">
      <c r="A138" s="11" t="s">
        <v>134</v>
      </c>
      <c r="B138" s="11" t="s">
        <v>135</v>
      </c>
      <c r="C138" s="11" t="s">
        <v>134</v>
      </c>
      <c r="D138" s="11" t="s">
        <v>275</v>
      </c>
      <c r="E138" s="12">
        <v>25</v>
      </c>
      <c r="F138" s="12">
        <v>1200</v>
      </c>
      <c r="G138" s="12">
        <v>10</v>
      </c>
      <c r="H138" s="12">
        <v>50</v>
      </c>
      <c r="I138" s="12"/>
      <c r="J138" s="12"/>
      <c r="K138" s="12"/>
      <c r="L138" s="12"/>
      <c r="M138" s="12"/>
      <c r="N138" s="12"/>
      <c r="O138" s="12"/>
      <c r="P138" s="12"/>
      <c r="Q138" s="13"/>
      <c r="R138" s="12">
        <f t="shared" si="18"/>
        <v>0</v>
      </c>
      <c r="S138" s="12">
        <f t="shared" si="19"/>
        <v>0</v>
      </c>
      <c r="T138" s="57"/>
      <c r="U138" s="15">
        <v>0.08</v>
      </c>
      <c r="V138" s="15">
        <f t="shared" si="20"/>
        <v>0</v>
      </c>
    </row>
    <row r="139" spans="1:24" x14ac:dyDescent="0.2">
      <c r="A139" s="26" t="s">
        <v>451</v>
      </c>
      <c r="B139" s="36" t="s">
        <v>135</v>
      </c>
      <c r="C139" s="26">
        <v>90445810</v>
      </c>
      <c r="D139" s="36" t="s">
        <v>277</v>
      </c>
      <c r="E139" s="12" t="s">
        <v>63</v>
      </c>
      <c r="F139" s="12">
        <v>1200</v>
      </c>
      <c r="G139" s="12">
        <v>10</v>
      </c>
      <c r="H139" s="12">
        <v>50</v>
      </c>
      <c r="I139" s="12"/>
      <c r="J139" s="12">
        <v>200</v>
      </c>
      <c r="K139" s="12"/>
      <c r="L139" s="12"/>
      <c r="M139" s="12"/>
      <c r="N139" s="12"/>
      <c r="O139" s="12"/>
      <c r="P139" s="12"/>
      <c r="Q139" s="13"/>
      <c r="R139" s="12">
        <f t="shared" si="18"/>
        <v>200</v>
      </c>
      <c r="S139" s="12">
        <f t="shared" si="19"/>
        <v>4</v>
      </c>
      <c r="T139" s="57"/>
      <c r="U139" s="15">
        <v>0.08</v>
      </c>
      <c r="V139" s="15">
        <f t="shared" si="20"/>
        <v>0.32</v>
      </c>
    </row>
    <row r="140" spans="1:24" x14ac:dyDescent="0.2">
      <c r="A140" s="11" t="s">
        <v>238</v>
      </c>
      <c r="B140" s="11" t="s">
        <v>239</v>
      </c>
      <c r="C140" s="11" t="s">
        <v>238</v>
      </c>
      <c r="D140" s="11" t="s">
        <v>275</v>
      </c>
      <c r="E140" s="12">
        <v>25</v>
      </c>
      <c r="F140" s="12">
        <v>1524</v>
      </c>
      <c r="G140" s="12">
        <v>10</v>
      </c>
      <c r="H140" s="12">
        <v>50</v>
      </c>
      <c r="I140" s="12"/>
      <c r="J140" s="12"/>
      <c r="K140" s="12"/>
      <c r="L140" s="12"/>
      <c r="M140" s="12"/>
      <c r="N140" s="12"/>
      <c r="O140" s="12"/>
      <c r="P140" s="12"/>
      <c r="Q140" s="13"/>
      <c r="R140" s="12">
        <f t="shared" si="18"/>
        <v>0</v>
      </c>
      <c r="S140" s="12">
        <f t="shared" si="19"/>
        <v>0</v>
      </c>
      <c r="T140" s="57"/>
      <c r="U140" s="15">
        <v>0.08</v>
      </c>
      <c r="V140" s="15">
        <f t="shared" si="20"/>
        <v>0</v>
      </c>
    </row>
    <row r="141" spans="1:24" x14ac:dyDescent="0.2">
      <c r="A141" s="11" t="s">
        <v>164</v>
      </c>
      <c r="B141" s="11" t="s">
        <v>165</v>
      </c>
      <c r="C141" s="11" t="s">
        <v>164</v>
      </c>
      <c r="D141" s="11" t="s">
        <v>275</v>
      </c>
      <c r="E141" s="12">
        <v>25</v>
      </c>
      <c r="F141" s="12">
        <v>1800</v>
      </c>
      <c r="G141" s="12">
        <v>10</v>
      </c>
      <c r="H141" s="12">
        <v>50</v>
      </c>
      <c r="I141" s="12"/>
      <c r="J141" s="12"/>
      <c r="K141" s="12"/>
      <c r="L141" s="12"/>
      <c r="M141" s="12"/>
      <c r="N141" s="12"/>
      <c r="O141" s="12"/>
      <c r="P141" s="12"/>
      <c r="Q141" s="13"/>
      <c r="R141" s="12">
        <f t="shared" si="18"/>
        <v>0</v>
      </c>
      <c r="S141" s="12">
        <f t="shared" si="19"/>
        <v>0</v>
      </c>
      <c r="T141" s="57"/>
      <c r="U141" s="15">
        <v>0.12</v>
      </c>
      <c r="V141" s="15">
        <f t="shared" si="20"/>
        <v>0</v>
      </c>
    </row>
    <row r="142" spans="1:24" x14ac:dyDescent="0.2">
      <c r="A142" s="36" t="s">
        <v>227</v>
      </c>
      <c r="B142" s="36" t="s">
        <v>165</v>
      </c>
      <c r="C142" s="36">
        <v>90445900</v>
      </c>
      <c r="D142" s="36" t="s">
        <v>277</v>
      </c>
      <c r="E142" s="12">
        <v>25</v>
      </c>
      <c r="F142" s="12">
        <v>1800</v>
      </c>
      <c r="G142" s="12">
        <v>10</v>
      </c>
      <c r="H142" s="12">
        <v>50</v>
      </c>
      <c r="I142" s="12"/>
      <c r="J142" s="12"/>
      <c r="K142" s="12"/>
      <c r="L142" s="12"/>
      <c r="M142" s="12"/>
      <c r="N142" s="12"/>
      <c r="O142" s="12"/>
      <c r="P142" s="12"/>
      <c r="Q142" s="13"/>
      <c r="R142" s="12">
        <f t="shared" si="18"/>
        <v>0</v>
      </c>
      <c r="S142" s="12">
        <f t="shared" si="19"/>
        <v>0</v>
      </c>
      <c r="T142" s="57"/>
      <c r="U142" s="15">
        <v>0.12</v>
      </c>
      <c r="V142" s="15">
        <f t="shared" si="20"/>
        <v>0</v>
      </c>
      <c r="W142" s="43"/>
    </row>
    <row r="143" spans="1:24" x14ac:dyDescent="0.2">
      <c r="A143" s="36" t="s">
        <v>301</v>
      </c>
      <c r="B143" s="36" t="s">
        <v>302</v>
      </c>
      <c r="C143" s="36">
        <v>90446000</v>
      </c>
      <c r="D143" s="36" t="s">
        <v>277</v>
      </c>
      <c r="E143" s="12">
        <v>25</v>
      </c>
      <c r="F143" s="12">
        <v>2400</v>
      </c>
      <c r="G143" s="12">
        <v>10</v>
      </c>
      <c r="H143" s="12">
        <v>50</v>
      </c>
      <c r="I143" s="12"/>
      <c r="J143" s="12"/>
      <c r="K143" s="12"/>
      <c r="L143" s="12"/>
      <c r="M143" s="12"/>
      <c r="N143" s="12"/>
      <c r="O143" s="12"/>
      <c r="P143" s="12"/>
      <c r="Q143" s="13"/>
      <c r="R143" s="12">
        <f t="shared" si="18"/>
        <v>0</v>
      </c>
      <c r="S143" s="12">
        <f t="shared" si="19"/>
        <v>0</v>
      </c>
      <c r="T143" s="57"/>
      <c r="U143" s="15">
        <v>0.12</v>
      </c>
      <c r="V143" s="15">
        <f t="shared" si="20"/>
        <v>0</v>
      </c>
      <c r="W143" s="43"/>
    </row>
    <row r="144" spans="1:24" x14ac:dyDescent="0.2">
      <c r="A144" s="305"/>
      <c r="B144" s="305"/>
      <c r="C144" s="305"/>
      <c r="D144" s="305"/>
      <c r="E144" s="305"/>
      <c r="F144" s="305"/>
      <c r="G144" s="305"/>
      <c r="H144" s="305"/>
      <c r="I144" s="36">
        <f t="shared" ref="I144:S144" si="21">SUBTOTAL(9,I5:I143)</f>
        <v>6800</v>
      </c>
      <c r="J144" s="36">
        <f t="shared" si="21"/>
        <v>60900</v>
      </c>
      <c r="K144" s="36">
        <f t="shared" si="21"/>
        <v>1250</v>
      </c>
      <c r="L144" s="36">
        <f t="shared" si="21"/>
        <v>51400</v>
      </c>
      <c r="M144" s="36">
        <f t="shared" si="21"/>
        <v>41580</v>
      </c>
      <c r="N144" s="36">
        <f t="shared" si="21"/>
        <v>240</v>
      </c>
      <c r="O144" s="36">
        <f t="shared" si="21"/>
        <v>31750</v>
      </c>
      <c r="P144" s="36">
        <f>SUBTOTAL(9,P5:P143)</f>
        <v>8770</v>
      </c>
      <c r="Q144" s="36">
        <f t="shared" si="21"/>
        <v>0</v>
      </c>
      <c r="R144" s="36">
        <f t="shared" si="21"/>
        <v>202690</v>
      </c>
      <c r="S144" s="36">
        <f t="shared" si="21"/>
        <v>2565</v>
      </c>
      <c r="T144" s="59"/>
      <c r="U144" s="12"/>
      <c r="V144" s="36">
        <f>SUBTOTAL(9,V5:V143)</f>
        <v>158.47999999999996</v>
      </c>
      <c r="W144" s="3">
        <f>SUM(W13:W143)</f>
        <v>128.69</v>
      </c>
      <c r="X144" s="3">
        <f>SUM(X13:X143)</f>
        <v>100</v>
      </c>
    </row>
    <row r="145" spans="1:22" x14ac:dyDescent="0.2">
      <c r="A145" s="305"/>
      <c r="B145" s="305"/>
      <c r="C145" s="305"/>
      <c r="D145" s="305"/>
      <c r="E145" s="305"/>
      <c r="F145" s="305"/>
      <c r="G145" s="305"/>
      <c r="H145" s="305"/>
      <c r="I145" s="36">
        <v>52</v>
      </c>
      <c r="J145" s="36">
        <v>809</v>
      </c>
      <c r="K145" s="36">
        <f>10+1+1</f>
        <v>12</v>
      </c>
      <c r="L145" s="36">
        <v>670</v>
      </c>
      <c r="M145" s="36">
        <v>528</v>
      </c>
      <c r="N145" s="36">
        <v>4</v>
      </c>
      <c r="O145" s="36">
        <v>372</v>
      </c>
      <c r="P145" s="36">
        <v>118</v>
      </c>
      <c r="Q145" s="36"/>
      <c r="R145" s="36"/>
      <c r="S145" s="36">
        <f>SUM(I145:Q145)</f>
        <v>2565</v>
      </c>
      <c r="V145" s="3">
        <f>V144/30</f>
        <v>5.2826666666666657</v>
      </c>
    </row>
    <row r="146" spans="1:22" x14ac:dyDescent="0.2">
      <c r="A146" s="305"/>
      <c r="B146" s="305"/>
      <c r="C146" s="305"/>
      <c r="D146" s="305"/>
      <c r="E146" s="305"/>
      <c r="F146" s="305"/>
      <c r="G146" s="305"/>
      <c r="H146" s="305"/>
      <c r="I146" s="36">
        <v>3.24</v>
      </c>
      <c r="J146" s="36">
        <v>48.61</v>
      </c>
      <c r="K146" s="36">
        <f>0.6+0.09+0.12</f>
        <v>0.80999999999999994</v>
      </c>
      <c r="L146" s="36">
        <v>40.590000000000003</v>
      </c>
      <c r="M146" s="36">
        <v>31.31</v>
      </c>
      <c r="N146" s="36">
        <v>0.36</v>
      </c>
      <c r="O146" s="36">
        <v>24.4</v>
      </c>
      <c r="P146" s="36">
        <v>9.16</v>
      </c>
      <c r="Q146" s="36"/>
      <c r="R146" s="36"/>
      <c r="S146" s="36">
        <f>SUM(I146:Q146)</f>
        <v>158.47999999999999</v>
      </c>
    </row>
    <row r="147" spans="1:22" x14ac:dyDescent="0.2">
      <c r="A147" s="34"/>
      <c r="B147" s="34"/>
      <c r="C147" s="34"/>
      <c r="D147" s="34"/>
      <c r="E147" s="34"/>
      <c r="F147" s="34"/>
      <c r="G147" s="34"/>
      <c r="H147" s="34"/>
    </row>
    <row r="148" spans="1:22" x14ac:dyDescent="0.2">
      <c r="A148" s="28" t="s">
        <v>136</v>
      </c>
      <c r="B148" s="28" t="s">
        <v>136</v>
      </c>
      <c r="C148" s="30"/>
      <c r="D148" s="30"/>
      <c r="E148" s="8" t="s">
        <v>10</v>
      </c>
      <c r="F148" s="8" t="s">
        <v>137</v>
      </c>
      <c r="G148" s="300" t="s">
        <v>138</v>
      </c>
      <c r="H148" s="301"/>
      <c r="I148" s="20"/>
      <c r="J148" s="20"/>
      <c r="K148" s="20"/>
      <c r="L148" s="20"/>
      <c r="M148" s="20"/>
      <c r="N148" s="20"/>
      <c r="O148" s="20"/>
      <c r="P148" s="20"/>
      <c r="Q148" s="20"/>
      <c r="R148" s="12"/>
      <c r="S148" s="12"/>
      <c r="T148" s="35"/>
      <c r="U148" s="12"/>
      <c r="V148" s="15"/>
    </row>
    <row r="149" spans="1:22" x14ac:dyDescent="0.2">
      <c r="A149" s="36"/>
      <c r="B149" s="36"/>
      <c r="C149" s="36"/>
      <c r="D149" s="36"/>
      <c r="E149" s="8"/>
      <c r="F149" s="8"/>
      <c r="G149" s="8" t="s">
        <v>139</v>
      </c>
      <c r="H149" s="8" t="s">
        <v>140</v>
      </c>
      <c r="I149" s="8" t="s">
        <v>140</v>
      </c>
      <c r="J149" s="8" t="s">
        <v>140</v>
      </c>
      <c r="K149" s="8" t="s">
        <v>140</v>
      </c>
      <c r="L149" s="8" t="s">
        <v>140</v>
      </c>
      <c r="M149" s="8" t="s">
        <v>140</v>
      </c>
      <c r="N149" s="8" t="s">
        <v>140</v>
      </c>
      <c r="O149" s="8" t="s">
        <v>140</v>
      </c>
      <c r="P149" s="8" t="s">
        <v>140</v>
      </c>
      <c r="Q149" s="8" t="s">
        <v>140</v>
      </c>
      <c r="R149" s="36" t="s">
        <v>140</v>
      </c>
      <c r="S149" s="36" t="s">
        <v>12</v>
      </c>
      <c r="T149" s="37"/>
      <c r="U149" s="12"/>
      <c r="V149" s="15"/>
    </row>
    <row r="150" spans="1:22" x14ac:dyDescent="0.2">
      <c r="A150" s="38" t="s">
        <v>142</v>
      </c>
      <c r="B150" s="38" t="s">
        <v>143</v>
      </c>
      <c r="C150" s="38" t="s">
        <v>142</v>
      </c>
      <c r="D150" s="38" t="s">
        <v>142</v>
      </c>
      <c r="E150" s="12">
        <v>13</v>
      </c>
      <c r="F150" s="12">
        <v>25</v>
      </c>
      <c r="G150" s="12">
        <v>5</v>
      </c>
      <c r="H150" s="12">
        <v>125</v>
      </c>
      <c r="I150" s="12"/>
      <c r="J150" s="12"/>
      <c r="K150" s="12"/>
      <c r="L150" s="12"/>
      <c r="M150" s="12"/>
      <c r="N150" s="12"/>
      <c r="O150" s="12"/>
      <c r="P150" s="12"/>
      <c r="Q150" s="12"/>
      <c r="R150" s="12">
        <f>SUM(I150:Q150)</f>
        <v>0</v>
      </c>
      <c r="S150" s="12">
        <f>$R150/$H150</f>
        <v>0</v>
      </c>
      <c r="T150" s="39"/>
      <c r="U150" s="15">
        <v>0.09</v>
      </c>
      <c r="V150" s="15">
        <f>$S150*$U150</f>
        <v>0</v>
      </c>
    </row>
    <row r="151" spans="1:22" x14ac:dyDescent="0.2">
      <c r="A151" s="38" t="s">
        <v>144</v>
      </c>
      <c r="B151" s="38" t="s">
        <v>145</v>
      </c>
      <c r="C151" s="38" t="s">
        <v>144</v>
      </c>
      <c r="D151" s="38" t="s">
        <v>144</v>
      </c>
      <c r="E151" s="12">
        <v>19</v>
      </c>
      <c r="F151" s="12">
        <v>25</v>
      </c>
      <c r="G151" s="12">
        <v>5</v>
      </c>
      <c r="H151" s="12">
        <v>125</v>
      </c>
      <c r="I151" s="12"/>
      <c r="J151" s="12"/>
      <c r="K151" s="12"/>
      <c r="L151" s="12"/>
      <c r="M151" s="12"/>
      <c r="N151" s="12"/>
      <c r="O151" s="12"/>
      <c r="P151" s="12"/>
      <c r="Q151" s="12"/>
      <c r="R151" s="12">
        <f>SUM(I151:Q151)</f>
        <v>0</v>
      </c>
      <c r="S151" s="12">
        <f>$R151/$H151</f>
        <v>0</v>
      </c>
      <c r="T151" s="39"/>
      <c r="U151" s="15">
        <v>0.15</v>
      </c>
      <c r="V151" s="15">
        <f>$S151*$U151</f>
        <v>0</v>
      </c>
    </row>
    <row r="152" spans="1:22" x14ac:dyDescent="0.2">
      <c r="B152" s="3"/>
      <c r="I152" s="36">
        <f t="shared" ref="I152:Q152" si="22">SUM(I150:I151)</f>
        <v>0</v>
      </c>
      <c r="J152" s="36">
        <f t="shared" si="22"/>
        <v>0</v>
      </c>
      <c r="K152" s="36">
        <f t="shared" ref="K152" si="23">SUM(K150:K151)</f>
        <v>0</v>
      </c>
      <c r="L152" s="36">
        <f t="shared" si="22"/>
        <v>0</v>
      </c>
      <c r="M152" s="36">
        <f t="shared" si="22"/>
        <v>0</v>
      </c>
      <c r="N152" s="36">
        <f t="shared" si="22"/>
        <v>0</v>
      </c>
      <c r="O152" s="36">
        <f t="shared" si="22"/>
        <v>0</v>
      </c>
      <c r="P152" s="36">
        <f t="shared" si="22"/>
        <v>0</v>
      </c>
      <c r="Q152" s="36">
        <f t="shared" si="22"/>
        <v>0</v>
      </c>
      <c r="R152" s="36">
        <f>SUBTOTAL(9,R150:R151)</f>
        <v>0</v>
      </c>
      <c r="S152" s="36">
        <f>SUBTOTAL(9,S150:S151)</f>
        <v>0</v>
      </c>
      <c r="T152" s="37"/>
      <c r="U152" s="12"/>
      <c r="V152" s="33">
        <f>SUBTOTAL(9,V150:V151)</f>
        <v>0</v>
      </c>
    </row>
    <row r="153" spans="1:22" x14ac:dyDescent="0.2">
      <c r="B153" s="3"/>
      <c r="I153" s="40"/>
      <c r="J153" s="40"/>
      <c r="K153" s="40"/>
      <c r="L153" s="40"/>
      <c r="M153" s="40"/>
      <c r="N153" s="40"/>
      <c r="O153" s="40"/>
      <c r="P153" s="40"/>
      <c r="Q153" s="40"/>
      <c r="R153" s="36">
        <v>0</v>
      </c>
      <c r="S153" s="36">
        <v>0</v>
      </c>
      <c r="T153" s="35"/>
      <c r="U153" s="12"/>
      <c r="V153" s="33">
        <v>0</v>
      </c>
    </row>
  </sheetData>
  <autoFilter ref="D3:D146"/>
  <mergeCells count="11">
    <mergeCell ref="U3:V3"/>
    <mergeCell ref="A1:H1"/>
    <mergeCell ref="A2:D2"/>
    <mergeCell ref="E2:H2"/>
    <mergeCell ref="G3:H3"/>
    <mergeCell ref="R3:S3"/>
    <mergeCell ref="A109:B109"/>
    <mergeCell ref="A144:H144"/>
    <mergeCell ref="A145:H145"/>
    <mergeCell ref="A146:H146"/>
    <mergeCell ref="G148:H148"/>
  </mergeCells>
  <conditionalFormatting sqref="A5:P143">
    <cfRule type="expression" dxfId="314" priority="1">
      <formula>MOD(ROW(),2)</formula>
    </cfRule>
  </conditionalFormatting>
  <conditionalFormatting sqref="Q5:XFD143">
    <cfRule type="expression" dxfId="313" priority="4">
      <formula>MOD(ROW(),2)</formula>
    </cfRule>
  </conditionalFormatting>
  <conditionalFormatting sqref="R5:R143">
    <cfRule type="cellIs" dxfId="312" priority="6" operator="greaterThan">
      <formula>10000</formula>
    </cfRule>
  </conditionalFormatting>
  <conditionalFormatting sqref="R110:R143">
    <cfRule type="cellIs" dxfId="311" priority="7" operator="greaterThan">
      <formula>2000</formula>
    </cfRule>
  </conditionalFormatting>
  <conditionalFormatting sqref="V5:V108">
    <cfRule type="cellIs" dxfId="310" priority="5" operator="greaterThan">
      <formula>10</formula>
    </cfRule>
  </conditionalFormatting>
  <conditionalFormatting sqref="V139">
    <cfRule type="cellIs" dxfId="309" priority="3" operator="greaterThan">
      <formula>10</formula>
    </cfRule>
  </conditionalFormatting>
  <pageMargins left="0.25" right="0.25" top="0.75" bottom="0.75" header="0.3" footer="0.3"/>
  <pageSetup paperSize="9" scale="69" fitToHeight="0" orientation="landscape" r:id="rId1"/>
  <headerFooter alignWithMargins="0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W153"/>
  <sheetViews>
    <sheetView zoomScaleNormal="100" workbookViewId="0">
      <pane xSplit="4" ySplit="4" topLeftCell="E57" activePane="bottomRight" state="frozen"/>
      <selection pane="topRight" activeCell="D1" sqref="D1"/>
      <selection pane="bottomLeft" activeCell="A4" sqref="A4"/>
      <selection pane="bottomRight" activeCell="J65" sqref="J65"/>
    </sheetView>
  </sheetViews>
  <sheetFormatPr defaultColWidth="9.140625" defaultRowHeight="12.75" x14ac:dyDescent="0.2"/>
  <cols>
    <col min="1" max="1" width="12.5703125" style="3" customWidth="1"/>
    <col min="2" max="2" width="14" style="41" customWidth="1"/>
    <col min="3" max="3" width="14" style="3" bestFit="1" customWidth="1"/>
    <col min="4" max="4" width="12.28515625" style="3" customWidth="1"/>
    <col min="5" max="5" width="7.85546875" style="3" customWidth="1"/>
    <col min="6" max="6" width="8.5703125" style="3" customWidth="1"/>
    <col min="7" max="7" width="6.140625" style="3" customWidth="1"/>
    <col min="8" max="8" width="6.42578125" style="3" customWidth="1"/>
    <col min="9" max="15" width="10.140625" style="3" customWidth="1"/>
    <col min="16" max="16" width="8.28515625" style="3" customWidth="1"/>
    <col min="17" max="17" width="10.7109375" style="3" bestFit="1" customWidth="1"/>
    <col min="18" max="18" width="8.28515625" style="3" bestFit="1" customWidth="1"/>
    <col min="19" max="20" width="9.42578125" style="3" customWidth="1"/>
    <col min="21" max="21" width="9.28515625" style="3" customWidth="1"/>
    <col min="22" max="16384" width="9.140625" style="3"/>
  </cols>
  <sheetData>
    <row r="1" spans="1:23" x14ac:dyDescent="0.2">
      <c r="A1" s="303" t="s">
        <v>281</v>
      </c>
      <c r="B1" s="303"/>
      <c r="C1" s="303"/>
      <c r="D1" s="303"/>
      <c r="E1" s="303"/>
      <c r="F1" s="303"/>
      <c r="G1" s="303"/>
      <c r="H1" s="303"/>
      <c r="I1" s="30" t="s">
        <v>462</v>
      </c>
      <c r="J1" s="30" t="s">
        <v>469</v>
      </c>
      <c r="K1" s="30"/>
      <c r="L1" s="30"/>
      <c r="M1" s="30" t="s">
        <v>475</v>
      </c>
      <c r="N1" s="30"/>
      <c r="O1" s="30"/>
      <c r="P1" s="20"/>
      <c r="Q1" s="20"/>
      <c r="R1" s="20"/>
    </row>
    <row r="2" spans="1:23" x14ac:dyDescent="0.2">
      <c r="A2" s="303" t="s">
        <v>470</v>
      </c>
      <c r="B2" s="303"/>
      <c r="C2" s="303"/>
      <c r="D2" s="303"/>
      <c r="E2" s="303"/>
      <c r="F2" s="303"/>
      <c r="G2" s="303"/>
      <c r="H2" s="303"/>
      <c r="I2" s="10"/>
      <c r="J2" s="10"/>
      <c r="K2" s="10"/>
      <c r="L2" s="10"/>
      <c r="M2" s="10"/>
      <c r="N2" s="10"/>
      <c r="O2" s="10"/>
      <c r="P2" s="8"/>
      <c r="Q2" s="8"/>
      <c r="R2" s="8"/>
      <c r="S2" s="29"/>
      <c r="T2" s="29"/>
      <c r="U2" s="30"/>
    </row>
    <row r="3" spans="1:23" x14ac:dyDescent="0.2">
      <c r="A3" s="8" t="s">
        <v>0</v>
      </c>
      <c r="B3" s="8" t="s">
        <v>1</v>
      </c>
      <c r="C3" s="8" t="s">
        <v>2</v>
      </c>
      <c r="D3" s="8" t="s">
        <v>274</v>
      </c>
      <c r="E3" s="8" t="s">
        <v>3</v>
      </c>
      <c r="F3" s="8" t="s">
        <v>4</v>
      </c>
      <c r="G3" s="302" t="s">
        <v>5</v>
      </c>
      <c r="H3" s="302"/>
      <c r="I3" s="31" t="s">
        <v>441</v>
      </c>
      <c r="J3" s="31" t="s">
        <v>449</v>
      </c>
      <c r="K3" s="31" t="s">
        <v>457</v>
      </c>
      <c r="L3" s="31" t="s">
        <v>460</v>
      </c>
      <c r="M3" s="31" t="s">
        <v>474</v>
      </c>
      <c r="N3" s="31" t="s">
        <v>465</v>
      </c>
      <c r="O3" s="31" t="s">
        <v>472</v>
      </c>
      <c r="P3" s="36"/>
      <c r="Q3" s="302" t="s">
        <v>6</v>
      </c>
      <c r="R3" s="302"/>
      <c r="S3" s="55"/>
      <c r="T3" s="300" t="s">
        <v>7</v>
      </c>
      <c r="U3" s="301"/>
    </row>
    <row r="4" spans="1:23" x14ac:dyDescent="0.2">
      <c r="A4" s="36" t="s">
        <v>8</v>
      </c>
      <c r="B4" s="36"/>
      <c r="C4" s="36"/>
      <c r="D4" s="36"/>
      <c r="E4" s="7" t="s">
        <v>9</v>
      </c>
      <c r="F4" s="36" t="s">
        <v>10</v>
      </c>
      <c r="G4" s="8" t="s">
        <v>11</v>
      </c>
      <c r="H4" s="8" t="s">
        <v>12</v>
      </c>
      <c r="I4" s="36" t="s">
        <v>442</v>
      </c>
      <c r="J4" s="36" t="s">
        <v>450</v>
      </c>
      <c r="K4" s="36" t="s">
        <v>458</v>
      </c>
      <c r="L4" s="36" t="s">
        <v>461</v>
      </c>
      <c r="M4" s="36" t="s">
        <v>466</v>
      </c>
      <c r="N4" s="36" t="s">
        <v>466</v>
      </c>
      <c r="O4" s="36" t="s">
        <v>473</v>
      </c>
      <c r="P4" s="36"/>
      <c r="Q4" s="8" t="s">
        <v>13</v>
      </c>
      <c r="R4" s="8" t="s">
        <v>12</v>
      </c>
      <c r="S4" s="56"/>
      <c r="T4" s="10" t="s">
        <v>14</v>
      </c>
      <c r="U4" s="10" t="s">
        <v>15</v>
      </c>
    </row>
    <row r="5" spans="1:23" x14ac:dyDescent="0.2">
      <c r="A5" s="11" t="s">
        <v>383</v>
      </c>
      <c r="B5" s="11" t="s">
        <v>384</v>
      </c>
      <c r="C5" s="11" t="s">
        <v>383</v>
      </c>
      <c r="D5" s="11" t="s">
        <v>275</v>
      </c>
      <c r="E5" s="12">
        <v>15</v>
      </c>
      <c r="F5" s="12">
        <v>225</v>
      </c>
      <c r="G5" s="12">
        <v>10</v>
      </c>
      <c r="H5" s="12">
        <v>400</v>
      </c>
      <c r="I5" s="12"/>
      <c r="J5" s="12"/>
      <c r="K5" s="12"/>
      <c r="L5" s="12"/>
      <c r="M5" s="12"/>
      <c r="N5" s="12"/>
      <c r="O5" s="12"/>
      <c r="P5" s="13"/>
      <c r="Q5" s="12">
        <f t="shared" ref="Q5:Q19" si="0">SUM(I5:P5)</f>
        <v>0</v>
      </c>
      <c r="R5" s="12">
        <f t="shared" ref="R5:R19" si="1">$Q5/$H5</f>
        <v>0</v>
      </c>
      <c r="S5" s="57"/>
      <c r="T5" s="15">
        <v>0.06</v>
      </c>
      <c r="U5" s="15">
        <f t="shared" ref="U5:U19" si="2">$R5*$T5</f>
        <v>0</v>
      </c>
      <c r="V5" s="43">
        <f>SUM(U5:U19)</f>
        <v>39</v>
      </c>
      <c r="W5" s="3">
        <f>V5*100/$V$144</f>
        <v>26.804123711340207</v>
      </c>
    </row>
    <row r="6" spans="1:23" x14ac:dyDescent="0.2">
      <c r="A6" s="11" t="s">
        <v>385</v>
      </c>
      <c r="B6" s="11" t="s">
        <v>386</v>
      </c>
      <c r="C6" s="11" t="s">
        <v>385</v>
      </c>
      <c r="D6" s="11" t="s">
        <v>275</v>
      </c>
      <c r="E6" s="12">
        <v>15</v>
      </c>
      <c r="F6" s="12">
        <v>300</v>
      </c>
      <c r="G6" s="12">
        <v>10</v>
      </c>
      <c r="H6" s="12">
        <v>300</v>
      </c>
      <c r="I6" s="12"/>
      <c r="J6" s="12"/>
      <c r="K6" s="12"/>
      <c r="L6" s="12"/>
      <c r="M6" s="12"/>
      <c r="N6" s="12"/>
      <c r="O6" s="12"/>
      <c r="P6" s="13"/>
      <c r="Q6" s="12">
        <f t="shared" si="0"/>
        <v>0</v>
      </c>
      <c r="R6" s="12">
        <f t="shared" si="1"/>
        <v>0</v>
      </c>
      <c r="S6" s="57"/>
      <c r="T6" s="15">
        <v>0.06</v>
      </c>
      <c r="U6" s="15">
        <f t="shared" si="2"/>
        <v>0</v>
      </c>
      <c r="V6" s="43"/>
    </row>
    <row r="7" spans="1:23" x14ac:dyDescent="0.2">
      <c r="A7" s="36" t="s">
        <v>387</v>
      </c>
      <c r="B7" s="36" t="s">
        <v>259</v>
      </c>
      <c r="C7" s="31" t="s">
        <v>388</v>
      </c>
      <c r="D7" s="36" t="s">
        <v>277</v>
      </c>
      <c r="E7" s="12" t="s">
        <v>167</v>
      </c>
      <c r="F7" s="12">
        <v>300</v>
      </c>
      <c r="G7" s="12">
        <v>10</v>
      </c>
      <c r="H7" s="12">
        <v>300</v>
      </c>
      <c r="I7" s="12"/>
      <c r="J7" s="12"/>
      <c r="K7" s="12"/>
      <c r="L7" s="12"/>
      <c r="M7" s="12"/>
      <c r="N7" s="12"/>
      <c r="O7" s="12"/>
      <c r="P7" s="13"/>
      <c r="Q7" s="12">
        <f t="shared" si="0"/>
        <v>0</v>
      </c>
      <c r="R7" s="12">
        <f t="shared" si="1"/>
        <v>0</v>
      </c>
      <c r="S7" s="57"/>
      <c r="T7" s="15">
        <v>0.06</v>
      </c>
      <c r="U7" s="15">
        <f t="shared" si="2"/>
        <v>0</v>
      </c>
      <c r="V7" s="43"/>
    </row>
    <row r="8" spans="1:23" x14ac:dyDescent="0.2">
      <c r="A8" s="11" t="s">
        <v>258</v>
      </c>
      <c r="B8" s="11" t="s">
        <v>259</v>
      </c>
      <c r="C8" s="11" t="s">
        <v>258</v>
      </c>
      <c r="D8" s="11" t="s">
        <v>275</v>
      </c>
      <c r="E8" s="12">
        <v>15</v>
      </c>
      <c r="F8" s="12">
        <v>375</v>
      </c>
      <c r="G8" s="12">
        <v>10</v>
      </c>
      <c r="H8" s="12">
        <v>200</v>
      </c>
      <c r="I8" s="12"/>
      <c r="J8" s="12"/>
      <c r="K8" s="12"/>
      <c r="L8" s="12"/>
      <c r="M8" s="12"/>
      <c r="N8" s="12"/>
      <c r="O8" s="12"/>
      <c r="P8" s="13"/>
      <c r="Q8" s="12">
        <f t="shared" si="0"/>
        <v>0</v>
      </c>
      <c r="R8" s="12">
        <f t="shared" si="1"/>
        <v>0</v>
      </c>
      <c r="S8" s="57"/>
      <c r="T8" s="15">
        <v>0.06</v>
      </c>
      <c r="U8" s="15">
        <f t="shared" si="2"/>
        <v>0</v>
      </c>
      <c r="V8" s="43"/>
    </row>
    <row r="9" spans="1:23" x14ac:dyDescent="0.2">
      <c r="A9" s="11" t="s">
        <v>26</v>
      </c>
      <c r="B9" s="11" t="s">
        <v>27</v>
      </c>
      <c r="C9" s="11" t="s">
        <v>26</v>
      </c>
      <c r="D9" s="11" t="s">
        <v>275</v>
      </c>
      <c r="E9" s="12">
        <v>15</v>
      </c>
      <c r="F9" s="12">
        <v>457</v>
      </c>
      <c r="G9" s="12">
        <v>10</v>
      </c>
      <c r="H9" s="12">
        <v>200</v>
      </c>
      <c r="I9" s="12">
        <v>8800</v>
      </c>
      <c r="J9" s="12">
        <v>5000</v>
      </c>
      <c r="K9" s="12">
        <v>5000</v>
      </c>
      <c r="L9" s="12">
        <v>5000</v>
      </c>
      <c r="M9" s="12"/>
      <c r="N9" s="12">
        <v>5000</v>
      </c>
      <c r="O9" s="12"/>
      <c r="P9" s="13"/>
      <c r="Q9" s="12">
        <f t="shared" si="0"/>
        <v>28800</v>
      </c>
      <c r="R9" s="12">
        <f t="shared" si="1"/>
        <v>144</v>
      </c>
      <c r="S9" s="57"/>
      <c r="T9" s="15">
        <v>0.05</v>
      </c>
      <c r="U9" s="15">
        <f t="shared" si="2"/>
        <v>7.2</v>
      </c>
    </row>
    <row r="10" spans="1:23" x14ac:dyDescent="0.2">
      <c r="A10" s="36" t="s">
        <v>169</v>
      </c>
      <c r="B10" s="36" t="s">
        <v>27</v>
      </c>
      <c r="C10" s="36">
        <v>90441400</v>
      </c>
      <c r="D10" s="36" t="s">
        <v>277</v>
      </c>
      <c r="E10" s="12" t="s">
        <v>167</v>
      </c>
      <c r="F10" s="12">
        <v>450</v>
      </c>
      <c r="G10" s="12">
        <v>10</v>
      </c>
      <c r="H10" s="12">
        <v>200</v>
      </c>
      <c r="I10" s="12">
        <v>1600</v>
      </c>
      <c r="J10" s="12">
        <v>2000</v>
      </c>
      <c r="K10" s="12">
        <v>2000</v>
      </c>
      <c r="L10" s="12">
        <v>1000</v>
      </c>
      <c r="M10" s="12"/>
      <c r="N10" s="12">
        <v>1000</v>
      </c>
      <c r="O10" s="12"/>
      <c r="P10" s="13"/>
      <c r="Q10" s="12">
        <f t="shared" si="0"/>
        <v>7600</v>
      </c>
      <c r="R10" s="12">
        <f t="shared" si="1"/>
        <v>38</v>
      </c>
      <c r="S10" s="57"/>
      <c r="T10" s="15">
        <v>0.05</v>
      </c>
      <c r="U10" s="15">
        <f t="shared" si="2"/>
        <v>1.9000000000000001</v>
      </c>
    </row>
    <row r="11" spans="1:23" x14ac:dyDescent="0.2">
      <c r="A11" s="11" t="s">
        <v>24</v>
      </c>
      <c r="B11" s="11" t="s">
        <v>25</v>
      </c>
      <c r="C11" s="11" t="s">
        <v>24</v>
      </c>
      <c r="D11" s="11" t="s">
        <v>275</v>
      </c>
      <c r="E11" s="12">
        <v>15</v>
      </c>
      <c r="F11" s="12">
        <v>610</v>
      </c>
      <c r="G11" s="12">
        <v>10</v>
      </c>
      <c r="H11" s="12">
        <v>100</v>
      </c>
      <c r="I11" s="12">
        <v>4200</v>
      </c>
      <c r="J11" s="12">
        <v>5000</v>
      </c>
      <c r="K11" s="12">
        <v>5000</v>
      </c>
      <c r="L11" s="12">
        <v>5000</v>
      </c>
      <c r="M11" s="12"/>
      <c r="N11" s="12">
        <v>3000</v>
      </c>
      <c r="O11" s="12"/>
      <c r="P11" s="13"/>
      <c r="Q11" s="12">
        <f t="shared" si="0"/>
        <v>22200</v>
      </c>
      <c r="R11" s="12">
        <f t="shared" si="1"/>
        <v>222</v>
      </c>
      <c r="S11" s="57"/>
      <c r="T11" s="15">
        <v>0.04</v>
      </c>
      <c r="U11" s="15">
        <f t="shared" si="2"/>
        <v>8.8800000000000008</v>
      </c>
    </row>
    <row r="12" spans="1:23" x14ac:dyDescent="0.2">
      <c r="A12" s="36" t="s">
        <v>168</v>
      </c>
      <c r="B12" s="36" t="s">
        <v>25</v>
      </c>
      <c r="C12" s="36">
        <v>90441600</v>
      </c>
      <c r="D12" s="36" t="s">
        <v>277</v>
      </c>
      <c r="E12" s="12" t="s">
        <v>167</v>
      </c>
      <c r="F12" s="12">
        <v>600</v>
      </c>
      <c r="G12" s="12">
        <v>10</v>
      </c>
      <c r="H12" s="12">
        <v>100</v>
      </c>
      <c r="I12" s="12">
        <v>1400</v>
      </c>
      <c r="J12" s="12">
        <v>2000</v>
      </c>
      <c r="K12" s="12">
        <v>2000</v>
      </c>
      <c r="L12" s="12">
        <v>1000</v>
      </c>
      <c r="M12" s="12"/>
      <c r="N12" s="12"/>
      <c r="O12" s="12"/>
      <c r="P12" s="13"/>
      <c r="Q12" s="12">
        <f t="shared" si="0"/>
        <v>6400</v>
      </c>
      <c r="R12" s="12">
        <f t="shared" si="1"/>
        <v>64</v>
      </c>
      <c r="S12" s="57"/>
      <c r="T12" s="15">
        <v>0.04</v>
      </c>
      <c r="U12" s="15">
        <f t="shared" si="2"/>
        <v>2.56</v>
      </c>
    </row>
    <row r="13" spans="1:23" x14ac:dyDescent="0.2">
      <c r="A13" s="11" t="s">
        <v>150</v>
      </c>
      <c r="B13" s="11" t="s">
        <v>151</v>
      </c>
      <c r="C13" s="11" t="s">
        <v>150</v>
      </c>
      <c r="D13" s="11" t="s">
        <v>275</v>
      </c>
      <c r="E13" s="12">
        <v>15</v>
      </c>
      <c r="F13" s="12">
        <v>760</v>
      </c>
      <c r="G13" s="12">
        <v>10</v>
      </c>
      <c r="H13" s="12">
        <v>100</v>
      </c>
      <c r="I13" s="12">
        <v>1000</v>
      </c>
      <c r="J13" s="12">
        <v>1000</v>
      </c>
      <c r="K13" s="12">
        <v>500</v>
      </c>
      <c r="L13" s="12">
        <v>500</v>
      </c>
      <c r="M13" s="12"/>
      <c r="N13" s="12">
        <v>500</v>
      </c>
      <c r="O13" s="12"/>
      <c r="P13" s="13"/>
      <c r="Q13" s="12">
        <f t="shared" si="0"/>
        <v>3500</v>
      </c>
      <c r="R13" s="12">
        <f t="shared" si="1"/>
        <v>35</v>
      </c>
      <c r="S13" s="57"/>
      <c r="T13" s="15">
        <v>0.04</v>
      </c>
      <c r="U13" s="15">
        <f t="shared" si="2"/>
        <v>1.4000000000000001</v>
      </c>
    </row>
    <row r="14" spans="1:23" x14ac:dyDescent="0.2">
      <c r="A14" s="11" t="s">
        <v>20</v>
      </c>
      <c r="B14" s="11" t="s">
        <v>21</v>
      </c>
      <c r="C14" s="11" t="s">
        <v>20</v>
      </c>
      <c r="D14" s="11" t="s">
        <v>275</v>
      </c>
      <c r="E14" s="12">
        <v>15</v>
      </c>
      <c r="F14" s="12">
        <v>915</v>
      </c>
      <c r="G14" s="12">
        <v>10</v>
      </c>
      <c r="H14" s="12">
        <v>100</v>
      </c>
      <c r="I14" s="12">
        <v>2600</v>
      </c>
      <c r="J14" s="12">
        <v>3000</v>
      </c>
      <c r="K14" s="12">
        <v>2000</v>
      </c>
      <c r="L14" s="12">
        <v>2000</v>
      </c>
      <c r="M14" s="12"/>
      <c r="N14" s="12">
        <v>2000</v>
      </c>
      <c r="O14" s="12"/>
      <c r="P14" s="13"/>
      <c r="Q14" s="12">
        <f t="shared" si="0"/>
        <v>11600</v>
      </c>
      <c r="R14" s="12">
        <f t="shared" si="1"/>
        <v>116</v>
      </c>
      <c r="S14" s="57"/>
      <c r="T14" s="15">
        <v>0.05</v>
      </c>
      <c r="U14" s="15">
        <f t="shared" si="2"/>
        <v>5.8000000000000007</v>
      </c>
    </row>
    <row r="15" spans="1:23" x14ac:dyDescent="0.2">
      <c r="A15" s="13" t="s">
        <v>166</v>
      </c>
      <c r="B15" s="13" t="s">
        <v>21</v>
      </c>
      <c r="C15" s="13">
        <v>90441800</v>
      </c>
      <c r="D15" s="36" t="s">
        <v>277</v>
      </c>
      <c r="E15" s="12" t="s">
        <v>167</v>
      </c>
      <c r="F15" s="12">
        <v>900</v>
      </c>
      <c r="G15" s="12">
        <v>10</v>
      </c>
      <c r="H15" s="12">
        <v>100</v>
      </c>
      <c r="I15" s="12">
        <v>1000</v>
      </c>
      <c r="J15" s="12">
        <v>2000</v>
      </c>
      <c r="K15" s="12">
        <v>2000</v>
      </c>
      <c r="L15" s="12">
        <v>1000</v>
      </c>
      <c r="M15" s="12"/>
      <c r="N15" s="12">
        <v>1000</v>
      </c>
      <c r="O15" s="12"/>
      <c r="P15" s="13"/>
      <c r="Q15" s="12">
        <f t="shared" si="0"/>
        <v>7000</v>
      </c>
      <c r="R15" s="12">
        <f t="shared" si="1"/>
        <v>70</v>
      </c>
      <c r="S15" s="57"/>
      <c r="T15" s="15">
        <v>0.05</v>
      </c>
      <c r="U15" s="15">
        <f t="shared" si="2"/>
        <v>3.5</v>
      </c>
    </row>
    <row r="16" spans="1:23" x14ac:dyDescent="0.2">
      <c r="A16" s="11" t="s">
        <v>16</v>
      </c>
      <c r="B16" s="11" t="s">
        <v>17</v>
      </c>
      <c r="C16" s="11" t="s">
        <v>16</v>
      </c>
      <c r="D16" s="11" t="s">
        <v>275</v>
      </c>
      <c r="E16" s="12">
        <v>15</v>
      </c>
      <c r="F16" s="12">
        <v>1220</v>
      </c>
      <c r="G16" s="12">
        <v>10</v>
      </c>
      <c r="H16" s="12">
        <v>50</v>
      </c>
      <c r="I16" s="12">
        <v>2700</v>
      </c>
      <c r="J16" s="12">
        <v>3000</v>
      </c>
      <c r="K16" s="12">
        <v>2000</v>
      </c>
      <c r="L16" s="12">
        <v>2000</v>
      </c>
      <c r="M16" s="12"/>
      <c r="N16" s="12"/>
      <c r="O16" s="12"/>
      <c r="P16" s="13"/>
      <c r="Q16" s="12">
        <f t="shared" si="0"/>
        <v>9700</v>
      </c>
      <c r="R16" s="12">
        <f t="shared" si="1"/>
        <v>194</v>
      </c>
      <c r="S16" s="57"/>
      <c r="T16" s="15">
        <v>0.04</v>
      </c>
      <c r="U16" s="15">
        <f t="shared" si="2"/>
        <v>7.76</v>
      </c>
    </row>
    <row r="17" spans="1:23" x14ac:dyDescent="0.2">
      <c r="A17" s="11" t="s">
        <v>148</v>
      </c>
      <c r="B17" s="11" t="s">
        <v>149</v>
      </c>
      <c r="C17" s="11" t="s">
        <v>148</v>
      </c>
      <c r="D17" s="11" t="s">
        <v>275</v>
      </c>
      <c r="E17" s="12">
        <v>15</v>
      </c>
      <c r="F17" s="12">
        <v>1524</v>
      </c>
      <c r="G17" s="12">
        <v>10</v>
      </c>
      <c r="H17" s="12">
        <v>50</v>
      </c>
      <c r="I17" s="12"/>
      <c r="J17" s="12"/>
      <c r="K17" s="12"/>
      <c r="L17" s="12"/>
      <c r="M17" s="12"/>
      <c r="N17" s="12"/>
      <c r="O17" s="12"/>
      <c r="P17" s="13"/>
      <c r="Q17" s="12">
        <f t="shared" si="0"/>
        <v>0</v>
      </c>
      <c r="R17" s="12">
        <f t="shared" si="1"/>
        <v>0</v>
      </c>
      <c r="S17" s="57"/>
      <c r="T17" s="15">
        <v>0.05</v>
      </c>
      <c r="U17" s="15">
        <f t="shared" si="2"/>
        <v>0</v>
      </c>
    </row>
    <row r="18" spans="1:23" x14ac:dyDescent="0.2">
      <c r="A18" s="11" t="s">
        <v>146</v>
      </c>
      <c r="B18" s="11" t="s">
        <v>147</v>
      </c>
      <c r="C18" s="11" t="s">
        <v>146</v>
      </c>
      <c r="D18" s="11" t="s">
        <v>275</v>
      </c>
      <c r="E18" s="12">
        <v>15</v>
      </c>
      <c r="F18" s="12">
        <v>1800</v>
      </c>
      <c r="G18" s="12">
        <v>10</v>
      </c>
      <c r="H18" s="12">
        <v>50</v>
      </c>
      <c r="I18" s="12"/>
      <c r="J18" s="12"/>
      <c r="K18" s="12"/>
      <c r="L18" s="12"/>
      <c r="M18" s="12"/>
      <c r="N18" s="12"/>
      <c r="O18" s="12"/>
      <c r="P18" s="13"/>
      <c r="Q18" s="12">
        <f t="shared" si="0"/>
        <v>0</v>
      </c>
      <c r="R18" s="12">
        <f t="shared" si="1"/>
        <v>0</v>
      </c>
      <c r="S18" s="57"/>
      <c r="T18" s="15">
        <v>0.06</v>
      </c>
      <c r="U18" s="15">
        <f t="shared" si="2"/>
        <v>0</v>
      </c>
    </row>
    <row r="19" spans="1:23" x14ac:dyDescent="0.2">
      <c r="A19" s="11" t="s">
        <v>353</v>
      </c>
      <c r="B19" s="11" t="s">
        <v>354</v>
      </c>
      <c r="C19" s="11" t="s">
        <v>146</v>
      </c>
      <c r="D19" s="11" t="s">
        <v>275</v>
      </c>
      <c r="E19" s="12">
        <v>15</v>
      </c>
      <c r="F19" s="12">
        <v>2100</v>
      </c>
      <c r="G19" s="12">
        <v>10</v>
      </c>
      <c r="H19" s="12">
        <v>50</v>
      </c>
      <c r="I19" s="12"/>
      <c r="J19" s="12"/>
      <c r="K19" s="12"/>
      <c r="L19" s="12"/>
      <c r="M19" s="12"/>
      <c r="N19" s="12"/>
      <c r="O19" s="12"/>
      <c r="P19" s="13"/>
      <c r="Q19" s="12">
        <f t="shared" si="0"/>
        <v>0</v>
      </c>
      <c r="R19" s="12">
        <f t="shared" si="1"/>
        <v>0</v>
      </c>
      <c r="S19" s="57"/>
      <c r="T19" s="15">
        <v>0.06</v>
      </c>
      <c r="U19" s="15">
        <f t="shared" si="2"/>
        <v>0</v>
      </c>
    </row>
    <row r="20" spans="1:23" ht="15" x14ac:dyDescent="0.2">
      <c r="A20" s="60" t="s">
        <v>28</v>
      </c>
      <c r="B20" s="60"/>
      <c r="C20" s="60"/>
      <c r="D20" s="60"/>
      <c r="E20" s="60"/>
      <c r="F20" s="12"/>
      <c r="G20" s="20"/>
      <c r="H20" s="20"/>
      <c r="I20" s="12"/>
      <c r="J20" s="12"/>
      <c r="K20" s="12"/>
      <c r="L20" s="12"/>
      <c r="M20" s="12"/>
      <c r="N20" s="12"/>
      <c r="O20" s="12"/>
      <c r="P20" s="21"/>
      <c r="Q20" s="12"/>
      <c r="R20" s="12"/>
      <c r="S20" s="57"/>
      <c r="T20" s="12"/>
      <c r="U20" s="15"/>
    </row>
    <row r="21" spans="1:23" x14ac:dyDescent="0.2">
      <c r="A21" s="11" t="s">
        <v>260</v>
      </c>
      <c r="B21" s="11" t="s">
        <v>229</v>
      </c>
      <c r="C21" s="11" t="s">
        <v>260</v>
      </c>
      <c r="D21" s="11" t="s">
        <v>275</v>
      </c>
      <c r="E21" s="12">
        <v>20</v>
      </c>
      <c r="F21" s="12">
        <v>100</v>
      </c>
      <c r="G21" s="12">
        <v>10</v>
      </c>
      <c r="H21" s="12">
        <v>500</v>
      </c>
      <c r="I21" s="12"/>
      <c r="J21" s="12"/>
      <c r="K21" s="12"/>
      <c r="L21" s="12"/>
      <c r="M21" s="12"/>
      <c r="N21" s="12"/>
      <c r="O21" s="12"/>
      <c r="P21" s="13"/>
      <c r="Q21" s="12">
        <f t="shared" ref="Q21:Q37" si="3">SUM(I21:P21)</f>
        <v>0</v>
      </c>
      <c r="R21" s="12">
        <f t="shared" ref="R21:R37" si="4">$Q21/$H21</f>
        <v>0</v>
      </c>
      <c r="S21" s="57"/>
      <c r="T21" s="15">
        <v>0.06</v>
      </c>
      <c r="U21" s="15">
        <f t="shared" ref="U21:U37" si="5">$R21*$T21</f>
        <v>0</v>
      </c>
      <c r="V21" s="43">
        <f>SUM(U21:U37)</f>
        <v>32.18</v>
      </c>
      <c r="W21" s="3">
        <f>V21*100/$V$144</f>
        <v>22.116838487972508</v>
      </c>
    </row>
    <row r="22" spans="1:23" x14ac:dyDescent="0.2">
      <c r="A22" s="36" t="s">
        <v>228</v>
      </c>
      <c r="B22" s="36" t="s">
        <v>229</v>
      </c>
      <c r="C22" s="36">
        <v>90442100</v>
      </c>
      <c r="D22" s="36" t="s">
        <v>277</v>
      </c>
      <c r="E22" s="12" t="s">
        <v>46</v>
      </c>
      <c r="F22" s="12">
        <v>100</v>
      </c>
      <c r="G22" s="12">
        <v>10</v>
      </c>
      <c r="H22" s="12">
        <v>500</v>
      </c>
      <c r="I22" s="12"/>
      <c r="J22" s="12"/>
      <c r="K22" s="12"/>
      <c r="L22" s="12"/>
      <c r="M22" s="12"/>
      <c r="N22" s="12"/>
      <c r="O22" s="12"/>
      <c r="P22" s="13"/>
      <c r="Q22" s="12">
        <f t="shared" si="3"/>
        <v>0</v>
      </c>
      <c r="R22" s="12">
        <f t="shared" si="4"/>
        <v>0</v>
      </c>
      <c r="S22" s="57"/>
      <c r="T22" s="15">
        <v>0.06</v>
      </c>
      <c r="U22" s="15">
        <f t="shared" si="5"/>
        <v>0</v>
      </c>
      <c r="V22" s="43"/>
    </row>
    <row r="23" spans="1:23" x14ac:dyDescent="0.2">
      <c r="A23" s="36" t="s">
        <v>172</v>
      </c>
      <c r="B23" s="36" t="s">
        <v>173</v>
      </c>
      <c r="C23" s="36">
        <v>90447000</v>
      </c>
      <c r="D23" s="36" t="s">
        <v>277</v>
      </c>
      <c r="E23" s="12" t="s">
        <v>46</v>
      </c>
      <c r="F23" s="12">
        <v>240</v>
      </c>
      <c r="G23" s="12">
        <v>10</v>
      </c>
      <c r="H23" s="12">
        <v>250</v>
      </c>
      <c r="I23" s="12"/>
      <c r="J23" s="12"/>
      <c r="K23" s="12"/>
      <c r="L23" s="12"/>
      <c r="M23" s="12"/>
      <c r="N23" s="12"/>
      <c r="O23" s="12"/>
      <c r="P23" s="13"/>
      <c r="Q23" s="12">
        <f t="shared" si="3"/>
        <v>0</v>
      </c>
      <c r="R23" s="12">
        <f t="shared" si="4"/>
        <v>0</v>
      </c>
      <c r="S23" s="57"/>
      <c r="T23" s="15">
        <v>0.06</v>
      </c>
      <c r="U23" s="15">
        <f t="shared" si="5"/>
        <v>0</v>
      </c>
    </row>
    <row r="24" spans="1:23" x14ac:dyDescent="0.2">
      <c r="A24" s="11" t="s">
        <v>389</v>
      </c>
      <c r="B24" s="11" t="s">
        <v>390</v>
      </c>
      <c r="C24" s="11" t="s">
        <v>389</v>
      </c>
      <c r="D24" s="11" t="s">
        <v>275</v>
      </c>
      <c r="E24" s="12">
        <v>20</v>
      </c>
      <c r="F24" s="12">
        <v>300</v>
      </c>
      <c r="G24" s="12">
        <v>10</v>
      </c>
      <c r="H24" s="12">
        <v>200</v>
      </c>
      <c r="I24" s="12"/>
      <c r="J24" s="12"/>
      <c r="K24" s="12"/>
      <c r="L24" s="12"/>
      <c r="M24" s="12"/>
      <c r="N24" s="12"/>
      <c r="O24" s="12"/>
      <c r="P24" s="13"/>
      <c r="Q24" s="12">
        <f t="shared" si="3"/>
        <v>0</v>
      </c>
      <c r="R24" s="12">
        <f t="shared" si="4"/>
        <v>0</v>
      </c>
      <c r="S24" s="57"/>
      <c r="T24" s="15">
        <v>0.06</v>
      </c>
      <c r="U24" s="15">
        <f t="shared" si="5"/>
        <v>0</v>
      </c>
    </row>
    <row r="25" spans="1:23" x14ac:dyDescent="0.2">
      <c r="A25" s="11" t="s">
        <v>50</v>
      </c>
      <c r="B25" s="11" t="s">
        <v>51</v>
      </c>
      <c r="C25" s="11" t="s">
        <v>50</v>
      </c>
      <c r="D25" s="11" t="s">
        <v>275</v>
      </c>
      <c r="E25" s="12">
        <v>20</v>
      </c>
      <c r="F25" s="12">
        <v>457</v>
      </c>
      <c r="G25" s="12">
        <v>10</v>
      </c>
      <c r="H25" s="12">
        <v>100</v>
      </c>
      <c r="I25" s="12"/>
      <c r="J25" s="12">
        <v>1000</v>
      </c>
      <c r="K25" s="12">
        <v>500</v>
      </c>
      <c r="L25" s="12">
        <v>500</v>
      </c>
      <c r="M25" s="12"/>
      <c r="N25" s="12">
        <v>500</v>
      </c>
      <c r="O25" s="12"/>
      <c r="P25" s="13"/>
      <c r="Q25" s="12">
        <f t="shared" si="3"/>
        <v>2500</v>
      </c>
      <c r="R25" s="12">
        <f t="shared" si="4"/>
        <v>25</v>
      </c>
      <c r="S25" s="57"/>
      <c r="T25" s="15">
        <v>0.04</v>
      </c>
      <c r="U25" s="15">
        <f t="shared" si="5"/>
        <v>1</v>
      </c>
    </row>
    <row r="26" spans="1:23" x14ac:dyDescent="0.2">
      <c r="A26" s="36" t="s">
        <v>171</v>
      </c>
      <c r="B26" s="36" t="s">
        <v>51</v>
      </c>
      <c r="C26" s="36">
        <v>90442400</v>
      </c>
      <c r="D26" s="36" t="s">
        <v>277</v>
      </c>
      <c r="E26" s="12" t="s">
        <v>46</v>
      </c>
      <c r="F26" s="12">
        <v>450</v>
      </c>
      <c r="G26" s="12">
        <v>10</v>
      </c>
      <c r="H26" s="12">
        <v>100</v>
      </c>
      <c r="I26" s="12"/>
      <c r="J26" s="12">
        <v>2000</v>
      </c>
      <c r="K26" s="12">
        <v>1000</v>
      </c>
      <c r="L26" s="12">
        <v>1000</v>
      </c>
      <c r="M26" s="12"/>
      <c r="N26" s="12">
        <v>1000</v>
      </c>
      <c r="O26" s="12"/>
      <c r="P26" s="13"/>
      <c r="Q26" s="12">
        <f t="shared" si="3"/>
        <v>5000</v>
      </c>
      <c r="R26" s="12">
        <f t="shared" si="4"/>
        <v>50</v>
      </c>
      <c r="S26" s="57"/>
      <c r="T26" s="15">
        <v>0.04</v>
      </c>
      <c r="U26" s="15">
        <f t="shared" si="5"/>
        <v>2</v>
      </c>
    </row>
    <row r="27" spans="1:23" x14ac:dyDescent="0.2">
      <c r="A27" s="11" t="s">
        <v>47</v>
      </c>
      <c r="B27" s="11" t="s">
        <v>48</v>
      </c>
      <c r="C27" s="11" t="s">
        <v>47</v>
      </c>
      <c r="D27" s="11" t="s">
        <v>275</v>
      </c>
      <c r="E27" s="12">
        <v>20</v>
      </c>
      <c r="F27" s="12">
        <v>610</v>
      </c>
      <c r="G27" s="12">
        <v>10</v>
      </c>
      <c r="H27" s="12">
        <v>100</v>
      </c>
      <c r="I27" s="12"/>
      <c r="J27" s="12">
        <v>2000</v>
      </c>
      <c r="K27" s="12">
        <v>1000</v>
      </c>
      <c r="L27" s="12">
        <v>1000</v>
      </c>
      <c r="M27" s="12"/>
      <c r="N27" s="12">
        <v>500</v>
      </c>
      <c r="O27" s="12"/>
      <c r="P27" s="13"/>
      <c r="Q27" s="12">
        <f t="shared" si="3"/>
        <v>4500</v>
      </c>
      <c r="R27" s="12">
        <f t="shared" si="4"/>
        <v>45</v>
      </c>
      <c r="S27" s="57"/>
      <c r="T27" s="15">
        <v>0.06</v>
      </c>
      <c r="U27" s="15">
        <f t="shared" si="5"/>
        <v>2.6999999999999997</v>
      </c>
    </row>
    <row r="28" spans="1:23" x14ac:dyDescent="0.2">
      <c r="A28" s="36" t="s">
        <v>49</v>
      </c>
      <c r="B28" s="36" t="s">
        <v>48</v>
      </c>
      <c r="C28" s="36">
        <v>90442600</v>
      </c>
      <c r="D28" s="36" t="s">
        <v>277</v>
      </c>
      <c r="E28" s="12" t="s">
        <v>46</v>
      </c>
      <c r="F28" s="12">
        <v>600</v>
      </c>
      <c r="G28" s="12">
        <v>10</v>
      </c>
      <c r="H28" s="12">
        <v>100</v>
      </c>
      <c r="I28" s="12">
        <v>600</v>
      </c>
      <c r="J28" s="12">
        <v>3000</v>
      </c>
      <c r="K28" s="12">
        <v>2000</v>
      </c>
      <c r="L28" s="12">
        <v>2000</v>
      </c>
      <c r="M28" s="12"/>
      <c r="N28" s="12">
        <v>1000</v>
      </c>
      <c r="O28" s="12"/>
      <c r="P28" s="13"/>
      <c r="Q28" s="12">
        <f t="shared" si="3"/>
        <v>8600</v>
      </c>
      <c r="R28" s="12">
        <f t="shared" si="4"/>
        <v>86</v>
      </c>
      <c r="S28" s="57"/>
      <c r="T28" s="15">
        <v>0.06</v>
      </c>
      <c r="U28" s="15">
        <f t="shared" si="5"/>
        <v>5.16</v>
      </c>
    </row>
    <row r="29" spans="1:23" x14ac:dyDescent="0.2">
      <c r="A29" s="11" t="s">
        <v>154</v>
      </c>
      <c r="B29" s="11" t="s">
        <v>43</v>
      </c>
      <c r="C29" s="11" t="s">
        <v>154</v>
      </c>
      <c r="D29" s="11" t="s">
        <v>275</v>
      </c>
      <c r="E29" s="12">
        <v>20</v>
      </c>
      <c r="F29" s="12">
        <v>760</v>
      </c>
      <c r="G29" s="12">
        <v>10</v>
      </c>
      <c r="H29" s="12">
        <v>100</v>
      </c>
      <c r="I29" s="12"/>
      <c r="J29" s="12"/>
      <c r="K29" s="12"/>
      <c r="L29" s="12"/>
      <c r="M29" s="12"/>
      <c r="N29" s="12"/>
      <c r="O29" s="12"/>
      <c r="P29" s="13"/>
      <c r="Q29" s="12">
        <f t="shared" si="3"/>
        <v>0</v>
      </c>
      <c r="R29" s="12">
        <f t="shared" si="4"/>
        <v>0</v>
      </c>
      <c r="S29" s="57"/>
      <c r="T29" s="15">
        <v>7.0000000000000007E-2</v>
      </c>
      <c r="U29" s="15">
        <f t="shared" si="5"/>
        <v>0</v>
      </c>
    </row>
    <row r="30" spans="1:23" x14ac:dyDescent="0.2">
      <c r="A30" s="36" t="s">
        <v>45</v>
      </c>
      <c r="B30" s="36" t="s">
        <v>43</v>
      </c>
      <c r="C30" s="36">
        <v>90442700</v>
      </c>
      <c r="D30" s="36" t="s">
        <v>277</v>
      </c>
      <c r="E30" s="12" t="s">
        <v>46</v>
      </c>
      <c r="F30" s="12">
        <v>750</v>
      </c>
      <c r="G30" s="12">
        <v>10</v>
      </c>
      <c r="H30" s="12">
        <v>100</v>
      </c>
      <c r="I30" s="12"/>
      <c r="J30" s="12"/>
      <c r="K30" s="12"/>
      <c r="L30" s="12"/>
      <c r="M30" s="12"/>
      <c r="N30" s="12"/>
      <c r="O30" s="12">
        <v>2000</v>
      </c>
      <c r="P30" s="13"/>
      <c r="Q30" s="12">
        <f t="shared" si="3"/>
        <v>2000</v>
      </c>
      <c r="R30" s="12">
        <f t="shared" si="4"/>
        <v>20</v>
      </c>
      <c r="S30" s="57"/>
      <c r="T30" s="15">
        <v>7.0000000000000007E-2</v>
      </c>
      <c r="U30" s="15">
        <f t="shared" si="5"/>
        <v>1.4000000000000001</v>
      </c>
    </row>
    <row r="31" spans="1:23" x14ac:dyDescent="0.2">
      <c r="A31" s="11" t="s">
        <v>38</v>
      </c>
      <c r="B31" s="11" t="s">
        <v>39</v>
      </c>
      <c r="C31" s="11" t="s">
        <v>38</v>
      </c>
      <c r="D31" s="11" t="s">
        <v>275</v>
      </c>
      <c r="E31" s="12">
        <v>20</v>
      </c>
      <c r="F31" s="12">
        <v>915</v>
      </c>
      <c r="G31" s="12">
        <v>10</v>
      </c>
      <c r="H31" s="12">
        <v>50</v>
      </c>
      <c r="I31" s="12">
        <v>750</v>
      </c>
      <c r="J31" s="12">
        <v>1000</v>
      </c>
      <c r="K31" s="12">
        <v>1000</v>
      </c>
      <c r="L31" s="12">
        <v>1000</v>
      </c>
      <c r="M31" s="12"/>
      <c r="N31" s="12"/>
      <c r="O31" s="12"/>
      <c r="P31" s="13"/>
      <c r="Q31" s="12">
        <f t="shared" si="3"/>
        <v>3750</v>
      </c>
      <c r="R31" s="12">
        <f t="shared" si="4"/>
        <v>75</v>
      </c>
      <c r="S31" s="57"/>
      <c r="T31" s="15">
        <v>0.04</v>
      </c>
      <c r="U31" s="15">
        <f t="shared" si="5"/>
        <v>3</v>
      </c>
    </row>
    <row r="32" spans="1:23" x14ac:dyDescent="0.2">
      <c r="A32" s="36" t="s">
        <v>170</v>
      </c>
      <c r="B32" s="36" t="s">
        <v>39</v>
      </c>
      <c r="C32" s="36">
        <v>90442800</v>
      </c>
      <c r="D32" s="36" t="s">
        <v>277</v>
      </c>
      <c r="E32" s="12" t="s">
        <v>46</v>
      </c>
      <c r="F32" s="12">
        <v>900</v>
      </c>
      <c r="G32" s="12">
        <v>10</v>
      </c>
      <c r="H32" s="12">
        <v>50</v>
      </c>
      <c r="I32" s="12">
        <v>2450</v>
      </c>
      <c r="J32" s="12">
        <v>4000</v>
      </c>
      <c r="K32" s="12">
        <v>3000</v>
      </c>
      <c r="L32" s="12">
        <v>2000</v>
      </c>
      <c r="M32" s="12"/>
      <c r="N32" s="12">
        <v>1000</v>
      </c>
      <c r="O32" s="12"/>
      <c r="P32" s="13"/>
      <c r="Q32" s="12">
        <f t="shared" si="3"/>
        <v>12450</v>
      </c>
      <c r="R32" s="12">
        <f t="shared" si="4"/>
        <v>249</v>
      </c>
      <c r="S32" s="57"/>
      <c r="T32" s="15">
        <v>0.04</v>
      </c>
      <c r="U32" s="15">
        <f t="shared" si="5"/>
        <v>9.9600000000000009</v>
      </c>
    </row>
    <row r="33" spans="1:23" x14ac:dyDescent="0.2">
      <c r="A33" s="11" t="s">
        <v>34</v>
      </c>
      <c r="B33" s="11" t="s">
        <v>35</v>
      </c>
      <c r="C33" s="11" t="s">
        <v>34</v>
      </c>
      <c r="D33" s="11" t="s">
        <v>275</v>
      </c>
      <c r="E33" s="12">
        <v>20</v>
      </c>
      <c r="F33" s="12">
        <v>1220</v>
      </c>
      <c r="G33" s="12">
        <v>10</v>
      </c>
      <c r="H33" s="12">
        <v>50</v>
      </c>
      <c r="I33" s="12">
        <v>800</v>
      </c>
      <c r="J33" s="12">
        <v>2000</v>
      </c>
      <c r="K33" s="12">
        <v>2000</v>
      </c>
      <c r="L33" s="12">
        <v>1000</v>
      </c>
      <c r="M33" s="12"/>
      <c r="N33" s="12"/>
      <c r="O33" s="12"/>
      <c r="P33" s="13"/>
      <c r="Q33" s="12">
        <f t="shared" si="3"/>
        <v>5800</v>
      </c>
      <c r="R33" s="12">
        <f t="shared" si="4"/>
        <v>116</v>
      </c>
      <c r="S33" s="57"/>
      <c r="T33" s="15">
        <v>0.06</v>
      </c>
      <c r="U33" s="15">
        <f t="shared" si="5"/>
        <v>6.96</v>
      </c>
    </row>
    <row r="34" spans="1:23" x14ac:dyDescent="0.2">
      <c r="A34" s="11" t="s">
        <v>32</v>
      </c>
      <c r="B34" s="11" t="s">
        <v>33</v>
      </c>
      <c r="C34" s="11" t="s">
        <v>32</v>
      </c>
      <c r="D34" s="11" t="s">
        <v>275</v>
      </c>
      <c r="E34" s="12">
        <v>20</v>
      </c>
      <c r="F34" s="12">
        <v>1524</v>
      </c>
      <c r="G34" s="12">
        <v>10</v>
      </c>
      <c r="H34" s="12">
        <v>50</v>
      </c>
      <c r="I34" s="12"/>
      <c r="J34" s="12"/>
      <c r="K34" s="12"/>
      <c r="L34" s="12"/>
      <c r="M34" s="12"/>
      <c r="N34" s="12"/>
      <c r="O34" s="12"/>
      <c r="P34" s="13"/>
      <c r="Q34" s="12">
        <f t="shared" si="3"/>
        <v>0</v>
      </c>
      <c r="R34" s="12">
        <f t="shared" si="4"/>
        <v>0</v>
      </c>
      <c r="S34" s="57"/>
      <c r="T34" s="15">
        <v>7.0000000000000007E-2</v>
      </c>
      <c r="U34" s="15">
        <f t="shared" si="5"/>
        <v>0</v>
      </c>
    </row>
    <row r="35" spans="1:23" x14ac:dyDescent="0.2">
      <c r="A35" s="11" t="s">
        <v>214</v>
      </c>
      <c r="B35" s="11" t="s">
        <v>30</v>
      </c>
      <c r="C35" s="11" t="s">
        <v>214</v>
      </c>
      <c r="D35" s="11" t="s">
        <v>275</v>
      </c>
      <c r="E35" s="12">
        <v>20</v>
      </c>
      <c r="F35" s="12">
        <v>1800</v>
      </c>
      <c r="G35" s="12">
        <v>10</v>
      </c>
      <c r="H35" s="12">
        <v>50</v>
      </c>
      <c r="I35" s="12"/>
      <c r="J35" s="12"/>
      <c r="K35" s="12"/>
      <c r="L35" s="12"/>
      <c r="M35" s="12"/>
      <c r="N35" s="12"/>
      <c r="O35" s="12"/>
      <c r="P35" s="13"/>
      <c r="Q35" s="12">
        <f t="shared" si="3"/>
        <v>0</v>
      </c>
      <c r="R35" s="12">
        <f t="shared" si="4"/>
        <v>0</v>
      </c>
      <c r="S35" s="57"/>
      <c r="T35" s="15">
        <v>0.09</v>
      </c>
      <c r="U35" s="15">
        <f t="shared" si="5"/>
        <v>0</v>
      </c>
    </row>
    <row r="36" spans="1:23" x14ac:dyDescent="0.2">
      <c r="A36" s="11" t="s">
        <v>212</v>
      </c>
      <c r="B36" s="11" t="s">
        <v>213</v>
      </c>
      <c r="C36" s="11" t="s">
        <v>212</v>
      </c>
      <c r="D36" s="11" t="s">
        <v>275</v>
      </c>
      <c r="E36" s="12">
        <v>20</v>
      </c>
      <c r="F36" s="12">
        <v>2100</v>
      </c>
      <c r="G36" s="12">
        <v>10</v>
      </c>
      <c r="H36" s="12">
        <v>50</v>
      </c>
      <c r="I36" s="12"/>
      <c r="J36" s="12"/>
      <c r="K36" s="12"/>
      <c r="L36" s="12"/>
      <c r="M36" s="12"/>
      <c r="N36" s="12"/>
      <c r="O36" s="12"/>
      <c r="P36" s="13"/>
      <c r="Q36" s="12">
        <f t="shared" si="3"/>
        <v>0</v>
      </c>
      <c r="R36" s="12">
        <f t="shared" si="4"/>
        <v>0</v>
      </c>
      <c r="S36" s="57"/>
      <c r="T36" s="15">
        <v>7.0000000000000007E-2</v>
      </c>
      <c r="U36" s="15">
        <f t="shared" si="5"/>
        <v>0</v>
      </c>
    </row>
    <row r="37" spans="1:23" x14ac:dyDescent="0.2">
      <c r="A37" s="11" t="s">
        <v>242</v>
      </c>
      <c r="B37" s="11" t="s">
        <v>243</v>
      </c>
      <c r="C37" s="11" t="s">
        <v>242</v>
      </c>
      <c r="D37" s="11" t="s">
        <v>275</v>
      </c>
      <c r="E37" s="12">
        <v>20</v>
      </c>
      <c r="F37" s="12">
        <v>2400</v>
      </c>
      <c r="G37" s="12">
        <v>10</v>
      </c>
      <c r="H37" s="12">
        <v>50</v>
      </c>
      <c r="I37" s="12"/>
      <c r="J37" s="12"/>
      <c r="K37" s="12"/>
      <c r="L37" s="12"/>
      <c r="M37" s="12"/>
      <c r="N37" s="12"/>
      <c r="O37" s="12"/>
      <c r="P37" s="13"/>
      <c r="Q37" s="12">
        <f t="shared" si="3"/>
        <v>0</v>
      </c>
      <c r="R37" s="12">
        <f t="shared" si="4"/>
        <v>0</v>
      </c>
      <c r="S37" s="57"/>
      <c r="T37" s="15">
        <v>7.0000000000000007E-2</v>
      </c>
      <c r="U37" s="15">
        <f t="shared" si="5"/>
        <v>0</v>
      </c>
    </row>
    <row r="38" spans="1:23" ht="15" x14ac:dyDescent="0.2">
      <c r="A38" s="60" t="s">
        <v>52</v>
      </c>
      <c r="B38" s="60"/>
      <c r="C38" s="60"/>
      <c r="D38" s="60"/>
      <c r="E38" s="60"/>
      <c r="F38" s="24"/>
      <c r="G38" s="10"/>
      <c r="H38" s="10"/>
      <c r="I38" s="12"/>
      <c r="J38" s="12"/>
      <c r="K38" s="12"/>
      <c r="L38" s="12"/>
      <c r="M38" s="12"/>
      <c r="N38" s="12"/>
      <c r="O38" s="12"/>
      <c r="P38" s="25"/>
      <c r="Q38" s="12"/>
      <c r="R38" s="12"/>
      <c r="S38" s="57"/>
      <c r="T38" s="12"/>
      <c r="U38" s="15"/>
    </row>
    <row r="39" spans="1:23" x14ac:dyDescent="0.2">
      <c r="A39" s="11" t="s">
        <v>261</v>
      </c>
      <c r="B39" s="11" t="s">
        <v>262</v>
      </c>
      <c r="C39" s="11" t="s">
        <v>261</v>
      </c>
      <c r="D39" s="11" t="s">
        <v>275</v>
      </c>
      <c r="E39" s="12">
        <v>25</v>
      </c>
      <c r="F39" s="12">
        <v>200</v>
      </c>
      <c r="G39" s="12">
        <v>10</v>
      </c>
      <c r="H39" s="12">
        <v>150</v>
      </c>
      <c r="I39" s="12">
        <v>300</v>
      </c>
      <c r="J39" s="12">
        <v>300</v>
      </c>
      <c r="K39" s="12">
        <v>300</v>
      </c>
      <c r="L39" s="12">
        <v>300</v>
      </c>
      <c r="M39" s="12"/>
      <c r="N39" s="12">
        <v>300</v>
      </c>
      <c r="O39" s="12"/>
      <c r="P39" s="13"/>
      <c r="Q39" s="12">
        <f t="shared" ref="Q39:Q57" si="6">SUM(I39:P39)</f>
        <v>1500</v>
      </c>
      <c r="R39" s="12">
        <f t="shared" ref="R39:R57" si="7">$Q39/$H39</f>
        <v>10</v>
      </c>
      <c r="S39" s="57"/>
      <c r="T39" s="15">
        <v>0.06</v>
      </c>
      <c r="U39" s="15">
        <f t="shared" ref="U39:U57" si="8">$R39*$T39</f>
        <v>0.6</v>
      </c>
      <c r="V39" s="43">
        <f>SUM(U39:U57)</f>
        <v>51.169999999999995</v>
      </c>
      <c r="W39" s="3">
        <f>V39*100/$V$144</f>
        <v>35.168384879725082</v>
      </c>
    </row>
    <row r="40" spans="1:23" x14ac:dyDescent="0.2">
      <c r="A40" s="36" t="s">
        <v>198</v>
      </c>
      <c r="B40" s="36" t="s">
        <v>199</v>
      </c>
      <c r="C40" s="36">
        <v>90448000</v>
      </c>
      <c r="D40" s="36" t="s">
        <v>277</v>
      </c>
      <c r="E40" s="12" t="s">
        <v>63</v>
      </c>
      <c r="F40" s="12">
        <v>270</v>
      </c>
      <c r="G40" s="12">
        <v>10</v>
      </c>
      <c r="H40" s="12">
        <v>100</v>
      </c>
      <c r="I40" s="12"/>
      <c r="J40" s="12"/>
      <c r="K40" s="12">
        <v>500</v>
      </c>
      <c r="L40" s="12">
        <v>500</v>
      </c>
      <c r="M40" s="12"/>
      <c r="N40" s="12"/>
      <c r="O40" s="12">
        <v>1000</v>
      </c>
      <c r="P40" s="13"/>
      <c r="Q40" s="12">
        <f t="shared" si="6"/>
        <v>2000</v>
      </c>
      <c r="R40" s="12">
        <f t="shared" si="7"/>
        <v>20</v>
      </c>
      <c r="S40" s="57"/>
      <c r="T40" s="15">
        <v>0.06</v>
      </c>
      <c r="U40" s="15">
        <f t="shared" si="8"/>
        <v>1.2</v>
      </c>
    </row>
    <row r="41" spans="1:23" x14ac:dyDescent="0.2">
      <c r="A41" s="36" t="s">
        <v>392</v>
      </c>
      <c r="B41" s="36" t="s">
        <v>391</v>
      </c>
      <c r="C41" s="31" t="s">
        <v>393</v>
      </c>
      <c r="D41" s="36" t="s">
        <v>277</v>
      </c>
      <c r="E41" s="12" t="s">
        <v>63</v>
      </c>
      <c r="F41" s="12">
        <v>300</v>
      </c>
      <c r="G41" s="12">
        <v>10</v>
      </c>
      <c r="H41" s="12">
        <v>100</v>
      </c>
      <c r="I41" s="12"/>
      <c r="J41" s="12"/>
      <c r="K41" s="12"/>
      <c r="L41" s="12"/>
      <c r="M41" s="12"/>
      <c r="N41" s="12"/>
      <c r="O41" s="12"/>
      <c r="P41" s="13"/>
      <c r="Q41" s="12">
        <f t="shared" si="6"/>
        <v>0</v>
      </c>
      <c r="R41" s="12">
        <f t="shared" si="7"/>
        <v>0</v>
      </c>
      <c r="S41" s="57"/>
      <c r="T41" s="15">
        <v>0.06</v>
      </c>
      <c r="U41" s="15">
        <f t="shared" si="8"/>
        <v>0</v>
      </c>
    </row>
    <row r="42" spans="1:23" x14ac:dyDescent="0.2">
      <c r="A42" s="27" t="s">
        <v>67</v>
      </c>
      <c r="B42" s="27" t="s">
        <v>68</v>
      </c>
      <c r="C42" s="27" t="s">
        <v>69</v>
      </c>
      <c r="D42" s="11" t="s">
        <v>275</v>
      </c>
      <c r="E42" s="12">
        <v>25</v>
      </c>
      <c r="F42" s="12">
        <v>375</v>
      </c>
      <c r="G42" s="12">
        <v>10</v>
      </c>
      <c r="H42" s="12">
        <v>100</v>
      </c>
      <c r="I42" s="12"/>
      <c r="J42" s="12"/>
      <c r="K42" s="12">
        <v>500</v>
      </c>
      <c r="L42" s="12">
        <v>500</v>
      </c>
      <c r="M42" s="12"/>
      <c r="N42" s="12">
        <v>500</v>
      </c>
      <c r="O42" s="12">
        <v>500</v>
      </c>
      <c r="P42" s="13"/>
      <c r="Q42" s="12">
        <f t="shared" si="6"/>
        <v>2000</v>
      </c>
      <c r="R42" s="12">
        <f t="shared" si="7"/>
        <v>20</v>
      </c>
      <c r="S42" s="57"/>
      <c r="T42" s="15">
        <v>0.06</v>
      </c>
      <c r="U42" s="15">
        <f t="shared" si="8"/>
        <v>1.2</v>
      </c>
    </row>
    <row r="43" spans="1:23" x14ac:dyDescent="0.2">
      <c r="A43" s="11" t="s">
        <v>64</v>
      </c>
      <c r="B43" s="11" t="s">
        <v>65</v>
      </c>
      <c r="C43" s="11" t="s">
        <v>64</v>
      </c>
      <c r="D43" s="11" t="s">
        <v>275</v>
      </c>
      <c r="E43" s="12">
        <v>25</v>
      </c>
      <c r="F43" s="12">
        <v>457</v>
      </c>
      <c r="G43" s="12">
        <v>10</v>
      </c>
      <c r="H43" s="12">
        <v>100</v>
      </c>
      <c r="I43" s="12">
        <v>700</v>
      </c>
      <c r="J43" s="12">
        <v>1000</v>
      </c>
      <c r="K43" s="12">
        <v>1000</v>
      </c>
      <c r="L43" s="12">
        <v>1000</v>
      </c>
      <c r="M43" s="12"/>
      <c r="N43" s="12">
        <v>1000</v>
      </c>
      <c r="O43" s="12"/>
      <c r="P43" s="13"/>
      <c r="Q43" s="12">
        <f t="shared" si="6"/>
        <v>4700</v>
      </c>
      <c r="R43" s="12">
        <f t="shared" si="7"/>
        <v>47</v>
      </c>
      <c r="S43" s="57"/>
      <c r="T43" s="15">
        <v>0.06</v>
      </c>
      <c r="U43" s="15">
        <f t="shared" si="8"/>
        <v>2.82</v>
      </c>
    </row>
    <row r="44" spans="1:23" x14ac:dyDescent="0.2">
      <c r="A44" s="36" t="s">
        <v>66</v>
      </c>
      <c r="B44" s="36" t="s">
        <v>65</v>
      </c>
      <c r="C44" s="36">
        <v>90443400</v>
      </c>
      <c r="D44" s="36" t="s">
        <v>277</v>
      </c>
      <c r="E44" s="12" t="s">
        <v>63</v>
      </c>
      <c r="F44" s="12">
        <v>450</v>
      </c>
      <c r="G44" s="12">
        <v>10</v>
      </c>
      <c r="H44" s="12">
        <v>100</v>
      </c>
      <c r="I44" s="12">
        <v>2000</v>
      </c>
      <c r="J44" s="12">
        <v>3000</v>
      </c>
      <c r="K44" s="12">
        <v>2000</v>
      </c>
      <c r="L44" s="12">
        <v>1000</v>
      </c>
      <c r="M44" s="12"/>
      <c r="N44" s="12">
        <v>1000</v>
      </c>
      <c r="O44" s="12"/>
      <c r="P44" s="13"/>
      <c r="Q44" s="12">
        <f t="shared" si="6"/>
        <v>9000</v>
      </c>
      <c r="R44" s="12">
        <f t="shared" si="7"/>
        <v>90</v>
      </c>
      <c r="S44" s="57"/>
      <c r="T44" s="15">
        <v>0.06</v>
      </c>
      <c r="U44" s="15">
        <f t="shared" si="8"/>
        <v>5.3999999999999995</v>
      </c>
    </row>
    <row r="45" spans="1:23" x14ac:dyDescent="0.2">
      <c r="A45" s="11" t="s">
        <v>60</v>
      </c>
      <c r="B45" s="11" t="s">
        <v>61</v>
      </c>
      <c r="C45" s="11" t="s">
        <v>60</v>
      </c>
      <c r="D45" s="11" t="s">
        <v>275</v>
      </c>
      <c r="E45" s="12">
        <v>25</v>
      </c>
      <c r="F45" s="12">
        <v>610</v>
      </c>
      <c r="G45" s="12">
        <v>10</v>
      </c>
      <c r="H45" s="12">
        <v>50</v>
      </c>
      <c r="I45" s="12"/>
      <c r="J45" s="12">
        <v>500</v>
      </c>
      <c r="K45" s="12"/>
      <c r="L45" s="12">
        <v>500</v>
      </c>
      <c r="M45" s="12"/>
      <c r="N45" s="12">
        <v>500</v>
      </c>
      <c r="O45" s="12"/>
      <c r="P45" s="13"/>
      <c r="Q45" s="12">
        <f t="shared" si="6"/>
        <v>1500</v>
      </c>
      <c r="R45" s="12">
        <f t="shared" si="7"/>
        <v>30</v>
      </c>
      <c r="S45" s="57"/>
      <c r="T45" s="15">
        <v>0.04</v>
      </c>
      <c r="U45" s="15">
        <f t="shared" si="8"/>
        <v>1.2</v>
      </c>
    </row>
    <row r="46" spans="1:23" x14ac:dyDescent="0.2">
      <c r="A46" s="36" t="s">
        <v>62</v>
      </c>
      <c r="B46" s="36" t="s">
        <v>61</v>
      </c>
      <c r="C46" s="36">
        <v>90443600</v>
      </c>
      <c r="D46" s="36" t="s">
        <v>277</v>
      </c>
      <c r="E46" s="12" t="s">
        <v>63</v>
      </c>
      <c r="F46" s="12">
        <v>600</v>
      </c>
      <c r="G46" s="12">
        <v>10</v>
      </c>
      <c r="H46" s="12">
        <v>50</v>
      </c>
      <c r="I46" s="12">
        <v>2000</v>
      </c>
      <c r="J46" s="12">
        <v>2000</v>
      </c>
      <c r="K46" s="12">
        <v>2000</v>
      </c>
      <c r="L46" s="12">
        <v>1000</v>
      </c>
      <c r="M46" s="12"/>
      <c r="N46" s="12">
        <v>500</v>
      </c>
      <c r="O46" s="12"/>
      <c r="P46" s="13"/>
      <c r="Q46" s="12">
        <f t="shared" si="6"/>
        <v>7500</v>
      </c>
      <c r="R46" s="12">
        <f t="shared" si="7"/>
        <v>150</v>
      </c>
      <c r="S46" s="57"/>
      <c r="T46" s="15">
        <v>0.04</v>
      </c>
      <c r="U46" s="15">
        <f t="shared" si="8"/>
        <v>6</v>
      </c>
    </row>
    <row r="47" spans="1:23" x14ac:dyDescent="0.2">
      <c r="A47" s="11" t="s">
        <v>195</v>
      </c>
      <c r="B47" s="11" t="s">
        <v>178</v>
      </c>
      <c r="C47" s="11" t="s">
        <v>195</v>
      </c>
      <c r="D47" s="11" t="s">
        <v>275</v>
      </c>
      <c r="E47" s="12">
        <v>25</v>
      </c>
      <c r="F47" s="12">
        <v>750</v>
      </c>
      <c r="G47" s="12">
        <v>10</v>
      </c>
      <c r="H47" s="12">
        <v>50</v>
      </c>
      <c r="I47" s="12"/>
      <c r="J47" s="12">
        <v>500</v>
      </c>
      <c r="K47" s="12"/>
      <c r="L47" s="12">
        <v>500</v>
      </c>
      <c r="M47" s="12"/>
      <c r="N47" s="12"/>
      <c r="O47" s="12"/>
      <c r="P47" s="13"/>
      <c r="Q47" s="12">
        <f t="shared" si="6"/>
        <v>1000</v>
      </c>
      <c r="R47" s="12">
        <f t="shared" si="7"/>
        <v>20</v>
      </c>
      <c r="S47" s="57"/>
      <c r="T47" s="15">
        <v>0.05</v>
      </c>
      <c r="U47" s="15">
        <f t="shared" si="8"/>
        <v>1</v>
      </c>
    </row>
    <row r="48" spans="1:23" x14ac:dyDescent="0.2">
      <c r="A48" s="36" t="s">
        <v>177</v>
      </c>
      <c r="B48" s="36" t="s">
        <v>178</v>
      </c>
      <c r="C48" s="36">
        <v>90443700</v>
      </c>
      <c r="D48" s="36" t="s">
        <v>277</v>
      </c>
      <c r="E48" s="12" t="s">
        <v>63</v>
      </c>
      <c r="F48" s="12">
        <v>750</v>
      </c>
      <c r="G48" s="12">
        <v>10</v>
      </c>
      <c r="H48" s="12">
        <v>50</v>
      </c>
      <c r="I48" s="12">
        <v>150</v>
      </c>
      <c r="J48" s="12">
        <v>2000</v>
      </c>
      <c r="K48" s="12">
        <v>1000</v>
      </c>
      <c r="L48" s="12">
        <v>1000</v>
      </c>
      <c r="M48" s="12"/>
      <c r="N48" s="12">
        <v>1000</v>
      </c>
      <c r="O48" s="12"/>
      <c r="P48" s="13"/>
      <c r="Q48" s="12">
        <f t="shared" si="6"/>
        <v>5150</v>
      </c>
      <c r="R48" s="12">
        <f t="shared" si="7"/>
        <v>103</v>
      </c>
      <c r="S48" s="57"/>
      <c r="T48" s="15">
        <v>0.05</v>
      </c>
      <c r="U48" s="15">
        <f t="shared" si="8"/>
        <v>5.15</v>
      </c>
    </row>
    <row r="49" spans="1:23" x14ac:dyDescent="0.2">
      <c r="A49" s="11" t="s">
        <v>155</v>
      </c>
      <c r="B49" s="11" t="s">
        <v>58</v>
      </c>
      <c r="C49" s="11" t="s">
        <v>155</v>
      </c>
      <c r="D49" s="11" t="s">
        <v>275</v>
      </c>
      <c r="E49" s="12">
        <v>25</v>
      </c>
      <c r="F49" s="12">
        <v>915</v>
      </c>
      <c r="G49" s="12">
        <v>10</v>
      </c>
      <c r="H49" s="12">
        <v>50</v>
      </c>
      <c r="I49" s="12">
        <v>50</v>
      </c>
      <c r="J49" s="12">
        <v>1000</v>
      </c>
      <c r="K49" s="12">
        <v>500</v>
      </c>
      <c r="L49" s="12">
        <v>500</v>
      </c>
      <c r="M49" s="12"/>
      <c r="N49" s="12">
        <v>500</v>
      </c>
      <c r="O49" s="12"/>
      <c r="P49" s="13"/>
      <c r="Q49" s="12">
        <f t="shared" si="6"/>
        <v>2550</v>
      </c>
      <c r="R49" s="12">
        <f t="shared" si="7"/>
        <v>51</v>
      </c>
      <c r="S49" s="57"/>
      <c r="T49" s="15">
        <v>0.06</v>
      </c>
      <c r="U49" s="15">
        <f t="shared" si="8"/>
        <v>3.06</v>
      </c>
    </row>
    <row r="50" spans="1:23" x14ac:dyDescent="0.2">
      <c r="A50" s="36" t="s">
        <v>176</v>
      </c>
      <c r="B50" s="36" t="s">
        <v>58</v>
      </c>
      <c r="C50" s="36">
        <v>90443800</v>
      </c>
      <c r="D50" s="36" t="s">
        <v>277</v>
      </c>
      <c r="E50" s="12" t="s">
        <v>63</v>
      </c>
      <c r="F50" s="12">
        <v>900</v>
      </c>
      <c r="G50" s="12">
        <v>10</v>
      </c>
      <c r="H50" s="12">
        <v>50</v>
      </c>
      <c r="I50" s="12">
        <v>800</v>
      </c>
      <c r="J50" s="12">
        <v>3000</v>
      </c>
      <c r="K50" s="12">
        <v>3000</v>
      </c>
      <c r="L50" s="12">
        <v>2000</v>
      </c>
      <c r="M50" s="12"/>
      <c r="N50" s="12">
        <v>2000</v>
      </c>
      <c r="O50" s="12">
        <v>2000</v>
      </c>
      <c r="P50" s="13"/>
      <c r="Q50" s="12">
        <f t="shared" si="6"/>
        <v>12800</v>
      </c>
      <c r="R50" s="12">
        <f t="shared" si="7"/>
        <v>256</v>
      </c>
      <c r="S50" s="57"/>
      <c r="T50" s="15">
        <v>0.06</v>
      </c>
      <c r="U50" s="15">
        <f t="shared" si="8"/>
        <v>15.36</v>
      </c>
    </row>
    <row r="51" spans="1:23" x14ac:dyDescent="0.2">
      <c r="A51" s="11" t="s">
        <v>53</v>
      </c>
      <c r="B51" s="11" t="s">
        <v>54</v>
      </c>
      <c r="C51" s="11" t="s">
        <v>53</v>
      </c>
      <c r="D51" s="11" t="s">
        <v>275</v>
      </c>
      <c r="E51" s="12">
        <v>25</v>
      </c>
      <c r="F51" s="12">
        <v>1220</v>
      </c>
      <c r="G51" s="12">
        <v>10</v>
      </c>
      <c r="H51" s="12">
        <v>50</v>
      </c>
      <c r="I51" s="12">
        <v>150</v>
      </c>
      <c r="J51" s="12">
        <v>500</v>
      </c>
      <c r="K51" s="12">
        <v>500</v>
      </c>
      <c r="L51" s="12"/>
      <c r="M51" s="12"/>
      <c r="N51" s="12">
        <v>300</v>
      </c>
      <c r="O51" s="12"/>
      <c r="P51" s="13"/>
      <c r="Q51" s="12">
        <f t="shared" si="6"/>
        <v>1450</v>
      </c>
      <c r="R51" s="12">
        <f t="shared" si="7"/>
        <v>29</v>
      </c>
      <c r="S51" s="57"/>
      <c r="T51" s="15">
        <v>0.08</v>
      </c>
      <c r="U51" s="15">
        <f t="shared" si="8"/>
        <v>2.3199999999999998</v>
      </c>
    </row>
    <row r="52" spans="1:23" x14ac:dyDescent="0.2">
      <c r="A52" s="26" t="s">
        <v>194</v>
      </c>
      <c r="B52" s="26" t="s">
        <v>54</v>
      </c>
      <c r="C52" s="26">
        <v>90444000</v>
      </c>
      <c r="D52" s="36" t="s">
        <v>277</v>
      </c>
      <c r="E52" s="12" t="s">
        <v>63</v>
      </c>
      <c r="F52" s="12">
        <v>1200</v>
      </c>
      <c r="G52" s="12">
        <v>10</v>
      </c>
      <c r="H52" s="12">
        <v>50</v>
      </c>
      <c r="I52" s="12">
        <v>1000</v>
      </c>
      <c r="J52" s="12">
        <v>1000</v>
      </c>
      <c r="K52" s="12">
        <v>1000</v>
      </c>
      <c r="L52" s="12"/>
      <c r="M52" s="12"/>
      <c r="N52" s="12">
        <v>300</v>
      </c>
      <c r="O52" s="12"/>
      <c r="P52" s="13"/>
      <c r="Q52" s="12">
        <f t="shared" si="6"/>
        <v>3300</v>
      </c>
      <c r="R52" s="12">
        <f t="shared" si="7"/>
        <v>66</v>
      </c>
      <c r="S52" s="57"/>
      <c r="T52" s="15">
        <v>0.08</v>
      </c>
      <c r="U52" s="15">
        <f t="shared" si="8"/>
        <v>5.28</v>
      </c>
    </row>
    <row r="53" spans="1:23" x14ac:dyDescent="0.2">
      <c r="A53" s="11" t="s">
        <v>230</v>
      </c>
      <c r="B53" s="11" t="s">
        <v>231</v>
      </c>
      <c r="C53" s="11" t="s">
        <v>230</v>
      </c>
      <c r="D53" s="11" t="s">
        <v>275</v>
      </c>
      <c r="E53" s="12">
        <v>25</v>
      </c>
      <c r="F53" s="12">
        <v>1500</v>
      </c>
      <c r="G53" s="12">
        <v>10</v>
      </c>
      <c r="H53" s="12">
        <v>50</v>
      </c>
      <c r="I53" s="12"/>
      <c r="J53" s="12">
        <v>100</v>
      </c>
      <c r="K53" s="12"/>
      <c r="L53" s="12"/>
      <c r="M53" s="12"/>
      <c r="N53" s="12"/>
      <c r="O53" s="12"/>
      <c r="P53" s="13"/>
      <c r="Q53" s="12">
        <f t="shared" si="6"/>
        <v>100</v>
      </c>
      <c r="R53" s="12">
        <f t="shared" si="7"/>
        <v>2</v>
      </c>
      <c r="S53" s="57"/>
      <c r="T53" s="15">
        <v>0.11</v>
      </c>
      <c r="U53" s="15">
        <f t="shared" si="8"/>
        <v>0.22</v>
      </c>
    </row>
    <row r="54" spans="1:23" x14ac:dyDescent="0.2">
      <c r="A54" s="11" t="s">
        <v>254</v>
      </c>
      <c r="B54" s="11" t="s">
        <v>255</v>
      </c>
      <c r="C54" s="11" t="s">
        <v>254</v>
      </c>
      <c r="D54" s="11" t="s">
        <v>275</v>
      </c>
      <c r="E54" s="12">
        <v>25</v>
      </c>
      <c r="F54" s="12">
        <v>1650</v>
      </c>
      <c r="G54" s="12">
        <v>10</v>
      </c>
      <c r="H54" s="12">
        <v>50</v>
      </c>
      <c r="I54" s="12"/>
      <c r="J54" s="12"/>
      <c r="K54" s="12"/>
      <c r="L54" s="12"/>
      <c r="M54" s="12"/>
      <c r="N54" s="12"/>
      <c r="O54" s="12"/>
      <c r="P54" s="13"/>
      <c r="Q54" s="12">
        <f t="shared" si="6"/>
        <v>0</v>
      </c>
      <c r="R54" s="12">
        <f t="shared" si="7"/>
        <v>0</v>
      </c>
      <c r="S54" s="57"/>
      <c r="T54" s="15">
        <v>0.12</v>
      </c>
      <c r="U54" s="15">
        <f t="shared" si="8"/>
        <v>0</v>
      </c>
    </row>
    <row r="55" spans="1:23" x14ac:dyDescent="0.2">
      <c r="A55" s="11" t="s">
        <v>193</v>
      </c>
      <c r="B55" s="11" t="s">
        <v>175</v>
      </c>
      <c r="C55" s="11" t="s">
        <v>193</v>
      </c>
      <c r="D55" s="11" t="s">
        <v>275</v>
      </c>
      <c r="E55" s="12">
        <v>25</v>
      </c>
      <c r="F55" s="12">
        <v>1800</v>
      </c>
      <c r="G55" s="12">
        <v>10</v>
      </c>
      <c r="H55" s="12">
        <v>50</v>
      </c>
      <c r="I55" s="12"/>
      <c r="J55" s="12"/>
      <c r="K55" s="12"/>
      <c r="L55" s="12"/>
      <c r="M55" s="12"/>
      <c r="N55" s="12"/>
      <c r="O55" s="12"/>
      <c r="P55" s="13"/>
      <c r="Q55" s="12">
        <f t="shared" si="6"/>
        <v>0</v>
      </c>
      <c r="R55" s="12">
        <f t="shared" si="7"/>
        <v>0</v>
      </c>
      <c r="S55" s="57"/>
      <c r="T55" s="15">
        <v>0.12</v>
      </c>
      <c r="U55" s="15">
        <f t="shared" si="8"/>
        <v>0</v>
      </c>
    </row>
    <row r="56" spans="1:23" x14ac:dyDescent="0.2">
      <c r="A56" s="36" t="s">
        <v>174</v>
      </c>
      <c r="B56" s="36" t="s">
        <v>175</v>
      </c>
      <c r="C56" s="36">
        <v>90443900</v>
      </c>
      <c r="D56" s="36" t="s">
        <v>277</v>
      </c>
      <c r="E56" s="12" t="s">
        <v>63</v>
      </c>
      <c r="F56" s="12">
        <v>1800</v>
      </c>
      <c r="G56" s="12">
        <v>10</v>
      </c>
      <c r="H56" s="12">
        <v>50</v>
      </c>
      <c r="I56" s="12"/>
      <c r="J56" s="12"/>
      <c r="K56" s="12"/>
      <c r="L56" s="12"/>
      <c r="M56" s="12"/>
      <c r="N56" s="12"/>
      <c r="O56" s="12"/>
      <c r="P56" s="13"/>
      <c r="Q56" s="12">
        <f t="shared" si="6"/>
        <v>0</v>
      </c>
      <c r="R56" s="12">
        <f t="shared" si="7"/>
        <v>0</v>
      </c>
      <c r="S56" s="57"/>
      <c r="T56" s="15">
        <v>0.12</v>
      </c>
      <c r="U56" s="15">
        <f>$R56*$T56</f>
        <v>0</v>
      </c>
    </row>
    <row r="57" spans="1:23" x14ac:dyDescent="0.2">
      <c r="A57" s="36" t="s">
        <v>293</v>
      </c>
      <c r="B57" s="36" t="s">
        <v>294</v>
      </c>
      <c r="C57" s="36">
        <v>90443000</v>
      </c>
      <c r="D57" s="36" t="s">
        <v>277</v>
      </c>
      <c r="E57" s="12" t="s">
        <v>63</v>
      </c>
      <c r="F57" s="12">
        <v>2100</v>
      </c>
      <c r="G57" s="12">
        <v>10</v>
      </c>
      <c r="H57" s="12">
        <v>50</v>
      </c>
      <c r="I57" s="12"/>
      <c r="J57" s="12">
        <v>200</v>
      </c>
      <c r="K57" s="12"/>
      <c r="L57" s="12"/>
      <c r="M57" s="12"/>
      <c r="N57" s="12"/>
      <c r="O57" s="12"/>
      <c r="P57" s="13"/>
      <c r="Q57" s="12">
        <f t="shared" si="6"/>
        <v>200</v>
      </c>
      <c r="R57" s="12">
        <f t="shared" si="7"/>
        <v>4</v>
      </c>
      <c r="S57" s="57"/>
      <c r="T57" s="15">
        <v>0.09</v>
      </c>
      <c r="U57" s="15">
        <f t="shared" si="8"/>
        <v>0.36</v>
      </c>
    </row>
    <row r="58" spans="1:23" x14ac:dyDescent="0.2">
      <c r="A58" s="8" t="s">
        <v>70</v>
      </c>
      <c r="B58" s="8"/>
      <c r="C58" s="8"/>
      <c r="D58" s="8"/>
      <c r="E58" s="8"/>
      <c r="F58" s="36"/>
      <c r="G58" s="20"/>
      <c r="H58" s="20"/>
      <c r="I58" s="12"/>
      <c r="J58" s="12"/>
      <c r="K58" s="12"/>
      <c r="L58" s="12"/>
      <c r="M58" s="12"/>
      <c r="N58" s="12"/>
      <c r="O58" s="12"/>
      <c r="P58" s="20"/>
      <c r="Q58" s="12"/>
      <c r="R58" s="12"/>
      <c r="S58" s="57"/>
      <c r="T58" s="12"/>
      <c r="U58" s="15"/>
    </row>
    <row r="59" spans="1:23" x14ac:dyDescent="0.2">
      <c r="A59" s="11" t="s">
        <v>295</v>
      </c>
      <c r="B59" s="11" t="s">
        <v>296</v>
      </c>
      <c r="C59" s="11" t="s">
        <v>295</v>
      </c>
      <c r="D59" s="11" t="s">
        <v>275</v>
      </c>
      <c r="E59" s="12">
        <v>32</v>
      </c>
      <c r="F59" s="12">
        <v>100</v>
      </c>
      <c r="G59" s="12">
        <v>10</v>
      </c>
      <c r="H59" s="12">
        <v>300</v>
      </c>
      <c r="I59" s="12"/>
      <c r="J59" s="12"/>
      <c r="K59" s="12"/>
      <c r="L59" s="12">
        <v>300</v>
      </c>
      <c r="M59" s="12"/>
      <c r="N59" s="12"/>
      <c r="O59" s="12"/>
      <c r="P59" s="13"/>
      <c r="Q59" s="12">
        <f t="shared" ref="Q59:Q73" si="9">SUM(I59:P59)</f>
        <v>300</v>
      </c>
      <c r="R59" s="12">
        <f t="shared" ref="R59:R73" si="10">$Q59/$H59</f>
        <v>1</v>
      </c>
      <c r="S59" s="57"/>
      <c r="T59" s="15">
        <v>0.09</v>
      </c>
      <c r="U59" s="15">
        <f t="shared" ref="U59:U73" si="11">$R59*$T59</f>
        <v>0.09</v>
      </c>
      <c r="V59" s="43">
        <f>SUM(U59:U73)</f>
        <v>11.82</v>
      </c>
      <c r="W59" s="3">
        <f>V59*100/$V$144</f>
        <v>8.1237113402061851</v>
      </c>
    </row>
    <row r="60" spans="1:23" x14ac:dyDescent="0.2">
      <c r="A60" s="11" t="s">
        <v>71</v>
      </c>
      <c r="B60" s="11" t="s">
        <v>72</v>
      </c>
      <c r="C60" s="11" t="s">
        <v>71</v>
      </c>
      <c r="D60" s="11" t="s">
        <v>275</v>
      </c>
      <c r="E60" s="12">
        <v>32</v>
      </c>
      <c r="F60" s="12">
        <v>150</v>
      </c>
      <c r="G60" s="12">
        <v>10</v>
      </c>
      <c r="H60" s="12">
        <v>300</v>
      </c>
      <c r="I60" s="12"/>
      <c r="J60" s="12"/>
      <c r="K60" s="12"/>
      <c r="L60" s="12"/>
      <c r="M60" s="12"/>
      <c r="N60" s="12"/>
      <c r="O60" s="12"/>
      <c r="P60" s="13"/>
      <c r="Q60" s="12">
        <f t="shared" si="9"/>
        <v>0</v>
      </c>
      <c r="R60" s="12">
        <f t="shared" si="10"/>
        <v>0</v>
      </c>
      <c r="S60" s="57"/>
      <c r="T60" s="15">
        <v>0.09</v>
      </c>
      <c r="U60" s="15">
        <f t="shared" si="11"/>
        <v>0</v>
      </c>
    </row>
    <row r="61" spans="1:23" x14ac:dyDescent="0.2">
      <c r="A61" s="36" t="s">
        <v>256</v>
      </c>
      <c r="B61" s="36" t="s">
        <v>72</v>
      </c>
      <c r="C61" s="36">
        <v>90446200</v>
      </c>
      <c r="D61" s="36" t="s">
        <v>277</v>
      </c>
      <c r="E61" s="12">
        <v>32</v>
      </c>
      <c r="F61" s="12">
        <v>150</v>
      </c>
      <c r="G61" s="12">
        <v>10</v>
      </c>
      <c r="H61" s="12">
        <v>300</v>
      </c>
      <c r="I61" s="12"/>
      <c r="J61" s="12">
        <v>300</v>
      </c>
      <c r="K61" s="12">
        <v>300</v>
      </c>
      <c r="L61" s="12">
        <v>300</v>
      </c>
      <c r="M61" s="12"/>
      <c r="N61" s="12">
        <v>300</v>
      </c>
      <c r="O61" s="12"/>
      <c r="P61" s="13"/>
      <c r="Q61" s="12">
        <f t="shared" si="9"/>
        <v>1200</v>
      </c>
      <c r="R61" s="12">
        <f t="shared" si="10"/>
        <v>4</v>
      </c>
      <c r="S61" s="57"/>
      <c r="T61" s="15">
        <v>0.09</v>
      </c>
      <c r="U61" s="15">
        <f t="shared" si="11"/>
        <v>0.36</v>
      </c>
    </row>
    <row r="62" spans="1:23" x14ac:dyDescent="0.2">
      <c r="A62" s="11" t="s">
        <v>200</v>
      </c>
      <c r="B62" s="11" t="s">
        <v>201</v>
      </c>
      <c r="C62" s="11" t="s">
        <v>200</v>
      </c>
      <c r="D62" s="11" t="s">
        <v>275</v>
      </c>
      <c r="E62" s="12">
        <v>32</v>
      </c>
      <c r="F62" s="12">
        <v>200</v>
      </c>
      <c r="G62" s="12">
        <v>10</v>
      </c>
      <c r="H62" s="12">
        <v>300</v>
      </c>
      <c r="I62" s="12"/>
      <c r="J62" s="12"/>
      <c r="K62" s="12"/>
      <c r="L62" s="12"/>
      <c r="M62" s="12"/>
      <c r="N62" s="12"/>
      <c r="O62" s="12"/>
      <c r="P62" s="13"/>
      <c r="Q62" s="12">
        <f t="shared" si="9"/>
        <v>0</v>
      </c>
      <c r="R62" s="12">
        <f t="shared" si="10"/>
        <v>0</v>
      </c>
      <c r="S62" s="57"/>
      <c r="T62" s="15">
        <v>0.09</v>
      </c>
      <c r="U62" s="15">
        <f t="shared" si="11"/>
        <v>0</v>
      </c>
    </row>
    <row r="63" spans="1:23" x14ac:dyDescent="0.2">
      <c r="A63" s="11" t="s">
        <v>73</v>
      </c>
      <c r="B63" s="11" t="s">
        <v>74</v>
      </c>
      <c r="C63" s="11" t="s">
        <v>73</v>
      </c>
      <c r="D63" s="11" t="s">
        <v>275</v>
      </c>
      <c r="E63" s="12">
        <v>32</v>
      </c>
      <c r="F63" s="12">
        <v>300</v>
      </c>
      <c r="G63" s="12">
        <v>10</v>
      </c>
      <c r="H63" s="12">
        <v>150</v>
      </c>
      <c r="I63" s="12"/>
      <c r="J63" s="12">
        <v>150</v>
      </c>
      <c r="K63" s="12">
        <v>150</v>
      </c>
      <c r="L63" s="12">
        <v>150</v>
      </c>
      <c r="M63" s="12"/>
      <c r="N63" s="12">
        <v>300</v>
      </c>
      <c r="O63" s="12">
        <v>150</v>
      </c>
      <c r="P63" s="13"/>
      <c r="Q63" s="12">
        <f t="shared" si="9"/>
        <v>900</v>
      </c>
      <c r="R63" s="12">
        <f t="shared" si="10"/>
        <v>6</v>
      </c>
      <c r="S63" s="57"/>
      <c r="T63" s="15">
        <v>0.09</v>
      </c>
      <c r="U63" s="15">
        <f t="shared" si="11"/>
        <v>0.54</v>
      </c>
    </row>
    <row r="64" spans="1:23" x14ac:dyDescent="0.2">
      <c r="A64" s="36" t="s">
        <v>232</v>
      </c>
      <c r="B64" s="36" t="s">
        <v>74</v>
      </c>
      <c r="C64" s="36">
        <v>90446300</v>
      </c>
      <c r="D64" s="36" t="s">
        <v>277</v>
      </c>
      <c r="E64" s="12" t="s">
        <v>180</v>
      </c>
      <c r="F64" s="12">
        <v>300</v>
      </c>
      <c r="G64" s="12">
        <v>10</v>
      </c>
      <c r="H64" s="12">
        <v>150</v>
      </c>
      <c r="I64" s="12"/>
      <c r="J64" s="12">
        <v>600</v>
      </c>
      <c r="K64" s="12">
        <v>450</v>
      </c>
      <c r="L64" s="12">
        <v>450</v>
      </c>
      <c r="M64" s="12"/>
      <c r="N64" s="12">
        <v>300</v>
      </c>
      <c r="O64" s="12"/>
      <c r="P64" s="13"/>
      <c r="Q64" s="12">
        <f t="shared" si="9"/>
        <v>1800</v>
      </c>
      <c r="R64" s="12">
        <f t="shared" si="10"/>
        <v>12</v>
      </c>
      <c r="S64" s="57"/>
      <c r="T64" s="15">
        <v>0.09</v>
      </c>
      <c r="U64" s="15">
        <f t="shared" si="11"/>
        <v>1.08</v>
      </c>
    </row>
    <row r="65" spans="1:23" x14ac:dyDescent="0.2">
      <c r="A65" s="11" t="s">
        <v>75</v>
      </c>
      <c r="B65" s="11" t="s">
        <v>76</v>
      </c>
      <c r="C65" s="11" t="s">
        <v>75</v>
      </c>
      <c r="D65" s="11" t="s">
        <v>275</v>
      </c>
      <c r="E65" s="12">
        <v>32</v>
      </c>
      <c r="F65" s="12">
        <v>450</v>
      </c>
      <c r="G65" s="12">
        <v>10</v>
      </c>
      <c r="H65" s="12">
        <v>100</v>
      </c>
      <c r="I65" s="12"/>
      <c r="J65" s="12">
        <v>100</v>
      </c>
      <c r="K65" s="12">
        <v>100</v>
      </c>
      <c r="L65" s="12">
        <v>100</v>
      </c>
      <c r="M65" s="12"/>
      <c r="N65" s="12">
        <v>100</v>
      </c>
      <c r="O65" s="12">
        <v>100</v>
      </c>
      <c r="P65" s="13"/>
      <c r="Q65" s="12">
        <f t="shared" si="9"/>
        <v>500</v>
      </c>
      <c r="R65" s="12">
        <f t="shared" si="10"/>
        <v>5</v>
      </c>
      <c r="S65" s="57"/>
      <c r="T65" s="15">
        <v>0.09</v>
      </c>
      <c r="U65" s="15">
        <f t="shared" si="11"/>
        <v>0.44999999999999996</v>
      </c>
    </row>
    <row r="66" spans="1:23" x14ac:dyDescent="0.2">
      <c r="A66" s="36" t="s">
        <v>179</v>
      </c>
      <c r="B66" s="36" t="s">
        <v>76</v>
      </c>
      <c r="C66" s="36">
        <v>90446400</v>
      </c>
      <c r="D66" s="36" t="s">
        <v>277</v>
      </c>
      <c r="E66" s="12" t="s">
        <v>180</v>
      </c>
      <c r="F66" s="12">
        <v>450</v>
      </c>
      <c r="G66" s="12">
        <v>10</v>
      </c>
      <c r="H66" s="12">
        <v>100</v>
      </c>
      <c r="I66" s="12"/>
      <c r="J66" s="12">
        <v>500</v>
      </c>
      <c r="K66" s="12">
        <v>300</v>
      </c>
      <c r="L66" s="12">
        <v>300</v>
      </c>
      <c r="M66" s="12"/>
      <c r="N66" s="12">
        <v>300</v>
      </c>
      <c r="O66" s="12">
        <v>200</v>
      </c>
      <c r="P66" s="13"/>
      <c r="Q66" s="12">
        <f t="shared" si="9"/>
        <v>1600</v>
      </c>
      <c r="R66" s="12">
        <f t="shared" si="10"/>
        <v>16</v>
      </c>
      <c r="S66" s="57"/>
      <c r="T66" s="15">
        <v>0.09</v>
      </c>
      <c r="U66" s="15">
        <f t="shared" si="11"/>
        <v>1.44</v>
      </c>
    </row>
    <row r="67" spans="1:23" x14ac:dyDescent="0.2">
      <c r="A67" s="11" t="s">
        <v>156</v>
      </c>
      <c r="B67" s="11" t="s">
        <v>157</v>
      </c>
      <c r="C67" s="11" t="s">
        <v>156</v>
      </c>
      <c r="D67" s="11" t="s">
        <v>275</v>
      </c>
      <c r="E67" s="12">
        <v>32</v>
      </c>
      <c r="F67" s="12">
        <v>600</v>
      </c>
      <c r="G67" s="12">
        <v>10</v>
      </c>
      <c r="H67" s="12">
        <v>100</v>
      </c>
      <c r="I67" s="12"/>
      <c r="J67" s="12"/>
      <c r="K67" s="12"/>
      <c r="L67" s="12"/>
      <c r="M67" s="12"/>
      <c r="N67" s="12"/>
      <c r="O67" s="12">
        <v>100</v>
      </c>
      <c r="P67" s="13"/>
      <c r="Q67" s="12">
        <f t="shared" si="9"/>
        <v>100</v>
      </c>
      <c r="R67" s="12">
        <f t="shared" si="10"/>
        <v>1</v>
      </c>
      <c r="S67" s="57"/>
      <c r="T67" s="15">
        <v>0.12</v>
      </c>
      <c r="U67" s="15">
        <f t="shared" si="11"/>
        <v>0.12</v>
      </c>
    </row>
    <row r="68" spans="1:23" x14ac:dyDescent="0.2">
      <c r="A68" s="36" t="s">
        <v>181</v>
      </c>
      <c r="B68" s="36" t="s">
        <v>157</v>
      </c>
      <c r="C68" s="36">
        <v>90446600</v>
      </c>
      <c r="D68" s="36" t="s">
        <v>277</v>
      </c>
      <c r="E68" s="12" t="s">
        <v>180</v>
      </c>
      <c r="F68" s="12">
        <v>600</v>
      </c>
      <c r="G68" s="12">
        <v>10</v>
      </c>
      <c r="H68" s="12">
        <v>100</v>
      </c>
      <c r="I68" s="12">
        <v>100</v>
      </c>
      <c r="J68" s="12">
        <v>500</v>
      </c>
      <c r="K68" s="12">
        <v>300</v>
      </c>
      <c r="L68" s="12">
        <v>300</v>
      </c>
      <c r="M68" s="12"/>
      <c r="N68" s="12">
        <v>300</v>
      </c>
      <c r="O68" s="12">
        <v>200</v>
      </c>
      <c r="P68" s="13"/>
      <c r="Q68" s="12">
        <f t="shared" si="9"/>
        <v>1700</v>
      </c>
      <c r="R68" s="12">
        <f t="shared" si="10"/>
        <v>17</v>
      </c>
      <c r="S68" s="57"/>
      <c r="T68" s="15">
        <v>0.12</v>
      </c>
      <c r="U68" s="15">
        <f t="shared" si="11"/>
        <v>2.04</v>
      </c>
    </row>
    <row r="69" spans="1:23" x14ac:dyDescent="0.2">
      <c r="A69" s="11" t="s">
        <v>222</v>
      </c>
      <c r="B69" s="11" t="s">
        <v>223</v>
      </c>
      <c r="C69" s="11" t="s">
        <v>222</v>
      </c>
      <c r="D69" s="11" t="s">
        <v>275</v>
      </c>
      <c r="E69" s="12">
        <v>32</v>
      </c>
      <c r="F69" s="12">
        <v>750</v>
      </c>
      <c r="G69" s="12">
        <v>10</v>
      </c>
      <c r="H69" s="12">
        <v>60</v>
      </c>
      <c r="I69" s="12"/>
      <c r="J69" s="12"/>
      <c r="K69" s="12"/>
      <c r="L69" s="12">
        <v>120</v>
      </c>
      <c r="M69" s="12">
        <v>240</v>
      </c>
      <c r="N69" s="12"/>
      <c r="O69" s="12">
        <v>120</v>
      </c>
      <c r="P69" s="13"/>
      <c r="Q69" s="12">
        <f t="shared" si="9"/>
        <v>480</v>
      </c>
      <c r="R69" s="12">
        <f t="shared" si="10"/>
        <v>8</v>
      </c>
      <c r="S69" s="57"/>
      <c r="T69" s="15">
        <v>0.09</v>
      </c>
      <c r="U69" s="15">
        <f t="shared" si="11"/>
        <v>0.72</v>
      </c>
    </row>
    <row r="70" spans="1:23" x14ac:dyDescent="0.2">
      <c r="A70" s="11" t="s">
        <v>158</v>
      </c>
      <c r="B70" s="11" t="s">
        <v>159</v>
      </c>
      <c r="C70" s="11" t="s">
        <v>158</v>
      </c>
      <c r="D70" s="11" t="s">
        <v>275</v>
      </c>
      <c r="E70" s="12">
        <v>32</v>
      </c>
      <c r="F70" s="12">
        <v>900</v>
      </c>
      <c r="G70" s="12">
        <v>10</v>
      </c>
      <c r="H70" s="12">
        <v>50</v>
      </c>
      <c r="I70" s="12">
        <v>100</v>
      </c>
      <c r="J70" s="12">
        <v>100</v>
      </c>
      <c r="K70" s="12">
        <v>100</v>
      </c>
      <c r="L70" s="12">
        <v>100</v>
      </c>
      <c r="M70" s="12"/>
      <c r="N70" s="12">
        <v>100</v>
      </c>
      <c r="O70" s="12"/>
      <c r="P70" s="13"/>
      <c r="Q70" s="12">
        <f t="shared" si="9"/>
        <v>500</v>
      </c>
      <c r="R70" s="12">
        <f t="shared" si="10"/>
        <v>10</v>
      </c>
      <c r="S70" s="57"/>
      <c r="T70" s="15">
        <v>0.09</v>
      </c>
      <c r="U70" s="15">
        <f t="shared" si="11"/>
        <v>0.89999999999999991</v>
      </c>
    </row>
    <row r="71" spans="1:23" x14ac:dyDescent="0.2">
      <c r="A71" s="36" t="s">
        <v>182</v>
      </c>
      <c r="B71" s="36" t="s">
        <v>159</v>
      </c>
      <c r="C71" s="36">
        <v>90446700</v>
      </c>
      <c r="D71" s="36" t="s">
        <v>277</v>
      </c>
      <c r="E71" s="12" t="s">
        <v>180</v>
      </c>
      <c r="F71" s="12">
        <v>900</v>
      </c>
      <c r="G71" s="12">
        <v>10</v>
      </c>
      <c r="H71" s="12">
        <v>50</v>
      </c>
      <c r="I71" s="12">
        <v>300</v>
      </c>
      <c r="J71" s="12">
        <v>500</v>
      </c>
      <c r="K71" s="12">
        <v>200</v>
      </c>
      <c r="L71" s="12">
        <v>200</v>
      </c>
      <c r="M71" s="12"/>
      <c r="N71" s="12">
        <v>200</v>
      </c>
      <c r="O71" s="12"/>
      <c r="P71" s="13"/>
      <c r="Q71" s="12">
        <f t="shared" si="9"/>
        <v>1400</v>
      </c>
      <c r="R71" s="12">
        <f t="shared" si="10"/>
        <v>28</v>
      </c>
      <c r="S71" s="57"/>
      <c r="T71" s="15">
        <v>0.09</v>
      </c>
      <c r="U71" s="15">
        <f t="shared" si="11"/>
        <v>2.52</v>
      </c>
    </row>
    <row r="72" spans="1:23" x14ac:dyDescent="0.2">
      <c r="A72" s="11" t="s">
        <v>233</v>
      </c>
      <c r="B72" s="11" t="s">
        <v>234</v>
      </c>
      <c r="C72" s="11" t="s">
        <v>233</v>
      </c>
      <c r="D72" s="11" t="s">
        <v>275</v>
      </c>
      <c r="E72" s="12">
        <v>32</v>
      </c>
      <c r="F72" s="12">
        <v>1200</v>
      </c>
      <c r="G72" s="12">
        <v>10</v>
      </c>
      <c r="H72" s="12">
        <v>50</v>
      </c>
      <c r="I72" s="12"/>
      <c r="J72" s="12">
        <v>100</v>
      </c>
      <c r="K72" s="12"/>
      <c r="L72" s="12"/>
      <c r="M72" s="12"/>
      <c r="N72" s="12">
        <v>100</v>
      </c>
      <c r="O72" s="12"/>
      <c r="P72" s="13"/>
      <c r="Q72" s="12">
        <f t="shared" si="9"/>
        <v>200</v>
      </c>
      <c r="R72" s="12">
        <f t="shared" si="10"/>
        <v>4</v>
      </c>
      <c r="S72" s="57"/>
      <c r="T72" s="15">
        <v>0.12</v>
      </c>
      <c r="U72" s="15">
        <f t="shared" si="11"/>
        <v>0.48</v>
      </c>
    </row>
    <row r="73" spans="1:23" x14ac:dyDescent="0.2">
      <c r="A73" s="36" t="s">
        <v>236</v>
      </c>
      <c r="B73" s="36" t="s">
        <v>237</v>
      </c>
      <c r="C73" s="36">
        <v>90446800</v>
      </c>
      <c r="D73" s="36" t="s">
        <v>277</v>
      </c>
      <c r="E73" s="12" t="s">
        <v>180</v>
      </c>
      <c r="F73" s="12">
        <v>1800</v>
      </c>
      <c r="G73" s="12">
        <v>10</v>
      </c>
      <c r="H73" s="12">
        <v>25</v>
      </c>
      <c r="I73" s="12"/>
      <c r="J73" s="12">
        <v>50</v>
      </c>
      <c r="K73" s="12"/>
      <c r="L73" s="12">
        <v>50</v>
      </c>
      <c r="M73" s="12"/>
      <c r="N73" s="12">
        <v>50</v>
      </c>
      <c r="O73" s="12"/>
      <c r="P73" s="13"/>
      <c r="Q73" s="12">
        <f t="shared" si="9"/>
        <v>150</v>
      </c>
      <c r="R73" s="12">
        <f t="shared" si="10"/>
        <v>6</v>
      </c>
      <c r="S73" s="57"/>
      <c r="T73" s="15">
        <v>0.18</v>
      </c>
      <c r="U73" s="15">
        <f t="shared" si="11"/>
        <v>1.08</v>
      </c>
      <c r="V73" s="43"/>
    </row>
    <row r="74" spans="1:23" x14ac:dyDescent="0.2">
      <c r="A74" s="8" t="s">
        <v>77</v>
      </c>
      <c r="B74" s="8"/>
      <c r="C74" s="8"/>
      <c r="D74" s="8"/>
      <c r="E74" s="8"/>
      <c r="F74" s="36"/>
      <c r="G74" s="12"/>
      <c r="H74" s="12"/>
      <c r="I74" s="12"/>
      <c r="J74" s="12"/>
      <c r="K74" s="12"/>
      <c r="L74" s="12"/>
      <c r="M74" s="12"/>
      <c r="N74" s="12"/>
      <c r="O74" s="12"/>
      <c r="P74" s="8"/>
      <c r="Q74" s="12"/>
      <c r="R74" s="12"/>
      <c r="S74" s="57"/>
      <c r="T74" s="12"/>
      <c r="U74" s="15"/>
    </row>
    <row r="75" spans="1:23" x14ac:dyDescent="0.2">
      <c r="A75" s="11" t="s">
        <v>297</v>
      </c>
      <c r="B75" s="11" t="s">
        <v>298</v>
      </c>
      <c r="C75" s="11" t="s">
        <v>297</v>
      </c>
      <c r="D75" s="11" t="s">
        <v>275</v>
      </c>
      <c r="E75" s="12">
        <v>40</v>
      </c>
      <c r="F75" s="12">
        <v>100</v>
      </c>
      <c r="G75" s="12">
        <v>10</v>
      </c>
      <c r="H75" s="12">
        <v>300</v>
      </c>
      <c r="I75" s="12"/>
      <c r="J75" s="12"/>
      <c r="K75" s="12"/>
      <c r="L75" s="12"/>
      <c r="M75" s="12"/>
      <c r="N75" s="12"/>
      <c r="O75" s="12"/>
      <c r="P75" s="13"/>
      <c r="Q75" s="12">
        <f t="shared" ref="Q75:Q90" si="12">SUM(I75:P75)</f>
        <v>0</v>
      </c>
      <c r="R75" s="12">
        <f t="shared" ref="R75:R90" si="13">$Q75/$H75</f>
        <v>0</v>
      </c>
      <c r="S75" s="57"/>
      <c r="T75" s="15">
        <v>0.13</v>
      </c>
      <c r="U75" s="15">
        <f t="shared" ref="U75:U90" si="14">$R75*$T75</f>
        <v>0</v>
      </c>
      <c r="V75" s="43">
        <f>SUM(U75:U90)</f>
        <v>18.25</v>
      </c>
      <c r="W75" s="3">
        <f>V75*100/$V$144</f>
        <v>12.542955326460481</v>
      </c>
    </row>
    <row r="76" spans="1:23" x14ac:dyDescent="0.2">
      <c r="A76" s="11" t="s">
        <v>78</v>
      </c>
      <c r="B76" s="11" t="s">
        <v>79</v>
      </c>
      <c r="C76" s="11" t="s">
        <v>78</v>
      </c>
      <c r="D76" s="11" t="s">
        <v>275</v>
      </c>
      <c r="E76" s="12">
        <v>40</v>
      </c>
      <c r="F76" s="12">
        <v>150</v>
      </c>
      <c r="G76" s="12">
        <v>10</v>
      </c>
      <c r="H76" s="12">
        <v>300</v>
      </c>
      <c r="I76" s="12"/>
      <c r="J76" s="12">
        <v>300</v>
      </c>
      <c r="K76" s="12">
        <v>300</v>
      </c>
      <c r="L76" s="12">
        <v>300</v>
      </c>
      <c r="M76" s="12"/>
      <c r="N76" s="12">
        <v>300</v>
      </c>
      <c r="O76" s="12"/>
      <c r="P76" s="13"/>
      <c r="Q76" s="12">
        <f t="shared" si="12"/>
        <v>1200</v>
      </c>
      <c r="R76" s="12">
        <f t="shared" si="13"/>
        <v>4</v>
      </c>
      <c r="S76" s="57"/>
      <c r="T76" s="15">
        <v>0.13</v>
      </c>
      <c r="U76" s="15">
        <f t="shared" si="14"/>
        <v>0.52</v>
      </c>
    </row>
    <row r="77" spans="1:23" x14ac:dyDescent="0.2">
      <c r="A77" s="36" t="s">
        <v>240</v>
      </c>
      <c r="B77" s="36" t="s">
        <v>79</v>
      </c>
      <c r="C77" s="31" t="s">
        <v>241</v>
      </c>
      <c r="D77" s="36" t="s">
        <v>277</v>
      </c>
      <c r="E77" s="12">
        <v>40</v>
      </c>
      <c r="F77" s="12">
        <v>150</v>
      </c>
      <c r="G77" s="12">
        <v>10</v>
      </c>
      <c r="H77" s="12">
        <v>300</v>
      </c>
      <c r="I77" s="12"/>
      <c r="J77" s="12">
        <v>900</v>
      </c>
      <c r="K77" s="12">
        <v>300</v>
      </c>
      <c r="L77" s="12">
        <v>300</v>
      </c>
      <c r="M77" s="12"/>
      <c r="N77" s="12">
        <v>300</v>
      </c>
      <c r="O77" s="12"/>
      <c r="P77" s="13"/>
      <c r="Q77" s="12">
        <f t="shared" si="12"/>
        <v>1800</v>
      </c>
      <c r="R77" s="12">
        <f t="shared" si="13"/>
        <v>6</v>
      </c>
      <c r="S77" s="57"/>
      <c r="T77" s="15">
        <v>0.13</v>
      </c>
      <c r="U77" s="15">
        <f t="shared" si="14"/>
        <v>0.78</v>
      </c>
    </row>
    <row r="78" spans="1:23" x14ac:dyDescent="0.2">
      <c r="A78" s="11" t="s">
        <v>80</v>
      </c>
      <c r="B78" s="11" t="s">
        <v>81</v>
      </c>
      <c r="C78" s="11" t="s">
        <v>80</v>
      </c>
      <c r="D78" s="11" t="s">
        <v>275</v>
      </c>
      <c r="E78" s="12">
        <v>40</v>
      </c>
      <c r="F78" s="12">
        <v>200</v>
      </c>
      <c r="G78" s="12">
        <v>10</v>
      </c>
      <c r="H78" s="12">
        <v>150</v>
      </c>
      <c r="I78" s="12"/>
      <c r="J78" s="12"/>
      <c r="K78" s="12"/>
      <c r="L78" s="12"/>
      <c r="M78" s="12"/>
      <c r="N78" s="12"/>
      <c r="O78" s="12"/>
      <c r="P78" s="13"/>
      <c r="Q78" s="12">
        <f t="shared" si="12"/>
        <v>0</v>
      </c>
      <c r="R78" s="12">
        <f t="shared" si="13"/>
        <v>0</v>
      </c>
      <c r="S78" s="57"/>
      <c r="T78" s="15">
        <v>0.13</v>
      </c>
      <c r="U78" s="15">
        <f t="shared" si="14"/>
        <v>0</v>
      </c>
    </row>
    <row r="79" spans="1:23" x14ac:dyDescent="0.2">
      <c r="A79" s="11" t="s">
        <v>82</v>
      </c>
      <c r="B79" s="11" t="s">
        <v>83</v>
      </c>
      <c r="C79" s="11" t="s">
        <v>82</v>
      </c>
      <c r="D79" s="11" t="s">
        <v>275</v>
      </c>
      <c r="E79" s="12">
        <v>40</v>
      </c>
      <c r="F79" s="12">
        <v>300</v>
      </c>
      <c r="G79" s="12">
        <v>10</v>
      </c>
      <c r="H79" s="12">
        <v>150</v>
      </c>
      <c r="I79" s="12"/>
      <c r="J79" s="12">
        <v>300</v>
      </c>
      <c r="K79" s="12">
        <v>300</v>
      </c>
      <c r="L79" s="12">
        <v>150</v>
      </c>
      <c r="M79" s="12"/>
      <c r="N79" s="12">
        <v>150</v>
      </c>
      <c r="O79" s="12">
        <v>150</v>
      </c>
      <c r="P79" s="13"/>
      <c r="Q79" s="12">
        <f t="shared" si="12"/>
        <v>1050</v>
      </c>
      <c r="R79" s="12">
        <f t="shared" si="13"/>
        <v>7</v>
      </c>
      <c r="S79" s="57"/>
      <c r="T79" s="15">
        <v>0.13</v>
      </c>
      <c r="U79" s="15">
        <f t="shared" si="14"/>
        <v>0.91</v>
      </c>
    </row>
    <row r="80" spans="1:23" x14ac:dyDescent="0.2">
      <c r="A80" s="36" t="s">
        <v>183</v>
      </c>
      <c r="B80" s="36" t="s">
        <v>83</v>
      </c>
      <c r="C80" s="36">
        <v>90447300</v>
      </c>
      <c r="D80" s="36" t="s">
        <v>277</v>
      </c>
      <c r="E80" s="12" t="s">
        <v>89</v>
      </c>
      <c r="F80" s="12">
        <v>300</v>
      </c>
      <c r="G80" s="12">
        <v>10</v>
      </c>
      <c r="H80" s="12">
        <v>150</v>
      </c>
      <c r="I80" s="12"/>
      <c r="J80" s="12">
        <v>900</v>
      </c>
      <c r="K80" s="12">
        <v>600</v>
      </c>
      <c r="L80" s="12">
        <v>600</v>
      </c>
      <c r="M80" s="12"/>
      <c r="N80" s="12">
        <v>600</v>
      </c>
      <c r="O80" s="12">
        <v>300</v>
      </c>
      <c r="P80" s="13"/>
      <c r="Q80" s="12">
        <f t="shared" si="12"/>
        <v>3000</v>
      </c>
      <c r="R80" s="12">
        <f t="shared" si="13"/>
        <v>20</v>
      </c>
      <c r="S80" s="57"/>
      <c r="T80" s="15">
        <v>0.13</v>
      </c>
      <c r="U80" s="15">
        <f t="shared" si="14"/>
        <v>2.6</v>
      </c>
    </row>
    <row r="81" spans="1:23" x14ac:dyDescent="0.2">
      <c r="A81" s="11" t="s">
        <v>84</v>
      </c>
      <c r="B81" s="11" t="s">
        <v>85</v>
      </c>
      <c r="C81" s="11" t="s">
        <v>84</v>
      </c>
      <c r="D81" s="11" t="s">
        <v>275</v>
      </c>
      <c r="E81" s="12">
        <v>40</v>
      </c>
      <c r="F81" s="12">
        <v>450</v>
      </c>
      <c r="G81" s="12">
        <v>10</v>
      </c>
      <c r="H81" s="12">
        <v>100</v>
      </c>
      <c r="I81" s="12"/>
      <c r="J81" s="12">
        <v>300</v>
      </c>
      <c r="K81" s="12">
        <v>200</v>
      </c>
      <c r="L81" s="12">
        <v>100</v>
      </c>
      <c r="M81" s="12"/>
      <c r="N81" s="12">
        <v>100</v>
      </c>
      <c r="O81" s="12">
        <v>100</v>
      </c>
      <c r="P81" s="13"/>
      <c r="Q81" s="12">
        <f t="shared" si="12"/>
        <v>800</v>
      </c>
      <c r="R81" s="12">
        <f t="shared" si="13"/>
        <v>8</v>
      </c>
      <c r="S81" s="57"/>
      <c r="T81" s="15">
        <v>0.13</v>
      </c>
      <c r="U81" s="15">
        <f t="shared" si="14"/>
        <v>1.04</v>
      </c>
    </row>
    <row r="82" spans="1:23" x14ac:dyDescent="0.2">
      <c r="A82" s="36" t="s">
        <v>184</v>
      </c>
      <c r="B82" s="36" t="s">
        <v>85</v>
      </c>
      <c r="C82" s="36">
        <v>90447400</v>
      </c>
      <c r="D82" s="36" t="s">
        <v>277</v>
      </c>
      <c r="E82" s="12" t="s">
        <v>89</v>
      </c>
      <c r="F82" s="12">
        <v>450</v>
      </c>
      <c r="G82" s="12">
        <v>10</v>
      </c>
      <c r="H82" s="12">
        <v>100</v>
      </c>
      <c r="I82" s="12">
        <v>400</v>
      </c>
      <c r="J82" s="12">
        <v>600</v>
      </c>
      <c r="K82" s="12">
        <v>400</v>
      </c>
      <c r="L82" s="12">
        <v>300</v>
      </c>
      <c r="M82" s="12"/>
      <c r="N82" s="12">
        <v>300</v>
      </c>
      <c r="O82" s="12">
        <v>200</v>
      </c>
      <c r="P82" s="13"/>
      <c r="Q82" s="12">
        <f t="shared" si="12"/>
        <v>2200</v>
      </c>
      <c r="R82" s="12">
        <f t="shared" si="13"/>
        <v>22</v>
      </c>
      <c r="S82" s="57"/>
      <c r="T82" s="15">
        <v>0.13</v>
      </c>
      <c r="U82" s="15">
        <f t="shared" si="14"/>
        <v>2.8600000000000003</v>
      </c>
    </row>
    <row r="83" spans="1:23" x14ac:dyDescent="0.2">
      <c r="A83" s="11" t="s">
        <v>86</v>
      </c>
      <c r="B83" s="11" t="s">
        <v>87</v>
      </c>
      <c r="C83" s="11" t="s">
        <v>86</v>
      </c>
      <c r="D83" s="11" t="s">
        <v>275</v>
      </c>
      <c r="E83" s="12">
        <v>40</v>
      </c>
      <c r="F83" s="12">
        <v>600</v>
      </c>
      <c r="G83" s="12">
        <v>10</v>
      </c>
      <c r="H83" s="12">
        <v>50</v>
      </c>
      <c r="I83" s="12"/>
      <c r="J83" s="12">
        <v>100</v>
      </c>
      <c r="K83" s="12">
        <v>100</v>
      </c>
      <c r="L83" s="12"/>
      <c r="M83" s="12"/>
      <c r="N83" s="12"/>
      <c r="O83" s="12"/>
      <c r="P83" s="13"/>
      <c r="Q83" s="12">
        <f t="shared" si="12"/>
        <v>200</v>
      </c>
      <c r="R83" s="12">
        <f t="shared" si="13"/>
        <v>4</v>
      </c>
      <c r="S83" s="57"/>
      <c r="T83" s="15">
        <v>0.09</v>
      </c>
      <c r="U83" s="15">
        <f t="shared" si="14"/>
        <v>0.36</v>
      </c>
    </row>
    <row r="84" spans="1:23" x14ac:dyDescent="0.2">
      <c r="A84" s="36" t="s">
        <v>88</v>
      </c>
      <c r="B84" s="36" t="s">
        <v>87</v>
      </c>
      <c r="C84" s="36">
        <v>90447600</v>
      </c>
      <c r="D84" s="36" t="s">
        <v>277</v>
      </c>
      <c r="E84" s="12" t="s">
        <v>89</v>
      </c>
      <c r="F84" s="12">
        <v>600</v>
      </c>
      <c r="G84" s="12">
        <v>10</v>
      </c>
      <c r="H84" s="12">
        <v>50</v>
      </c>
      <c r="I84" s="12"/>
      <c r="J84" s="12">
        <v>900</v>
      </c>
      <c r="K84" s="12">
        <v>400</v>
      </c>
      <c r="L84" s="12">
        <v>300</v>
      </c>
      <c r="M84" s="12"/>
      <c r="N84" s="12">
        <v>300</v>
      </c>
      <c r="O84" s="12"/>
      <c r="P84" s="13"/>
      <c r="Q84" s="12">
        <f t="shared" si="12"/>
        <v>1900</v>
      </c>
      <c r="R84" s="12">
        <f t="shared" si="13"/>
        <v>38</v>
      </c>
      <c r="S84" s="57"/>
      <c r="T84" s="15">
        <v>0.09</v>
      </c>
      <c r="U84" s="15">
        <f t="shared" si="14"/>
        <v>3.42</v>
      </c>
    </row>
    <row r="85" spans="1:23" x14ac:dyDescent="0.2">
      <c r="A85" s="11" t="s">
        <v>90</v>
      </c>
      <c r="B85" s="11" t="s">
        <v>91</v>
      </c>
      <c r="C85" s="11" t="s">
        <v>90</v>
      </c>
      <c r="D85" s="11" t="s">
        <v>275</v>
      </c>
      <c r="E85" s="12">
        <v>40</v>
      </c>
      <c r="F85" s="12">
        <v>750</v>
      </c>
      <c r="G85" s="12">
        <v>10</v>
      </c>
      <c r="H85" s="12">
        <v>50</v>
      </c>
      <c r="I85" s="12"/>
      <c r="J85" s="12">
        <v>200</v>
      </c>
      <c r="K85" s="12">
        <v>100</v>
      </c>
      <c r="L85" s="12"/>
      <c r="M85" s="12"/>
      <c r="N85" s="12"/>
      <c r="O85" s="12"/>
      <c r="P85" s="13"/>
      <c r="Q85" s="12">
        <f t="shared" si="12"/>
        <v>300</v>
      </c>
      <c r="R85" s="12">
        <f t="shared" si="13"/>
        <v>6</v>
      </c>
      <c r="S85" s="57"/>
      <c r="T85" s="15">
        <v>0.13</v>
      </c>
      <c r="U85" s="15">
        <f t="shared" si="14"/>
        <v>0.78</v>
      </c>
    </row>
    <row r="86" spans="1:23" x14ac:dyDescent="0.2">
      <c r="A86" s="11" t="s">
        <v>92</v>
      </c>
      <c r="B86" s="11" t="s">
        <v>93</v>
      </c>
      <c r="C86" s="11" t="s">
        <v>92</v>
      </c>
      <c r="D86" s="11" t="s">
        <v>275</v>
      </c>
      <c r="E86" s="12">
        <v>40</v>
      </c>
      <c r="F86" s="12">
        <v>900</v>
      </c>
      <c r="G86" s="12">
        <v>10</v>
      </c>
      <c r="H86" s="12">
        <v>50</v>
      </c>
      <c r="I86" s="12"/>
      <c r="J86" s="12">
        <v>200</v>
      </c>
      <c r="K86" s="12">
        <v>100</v>
      </c>
      <c r="L86" s="12">
        <v>100</v>
      </c>
      <c r="M86" s="12"/>
      <c r="N86" s="12">
        <v>100</v>
      </c>
      <c r="O86" s="12"/>
      <c r="P86" s="13"/>
      <c r="Q86" s="12">
        <f t="shared" si="12"/>
        <v>500</v>
      </c>
      <c r="R86" s="12">
        <f t="shared" si="13"/>
        <v>10</v>
      </c>
      <c r="S86" s="57"/>
      <c r="T86" s="15">
        <v>0.13</v>
      </c>
      <c r="U86" s="15">
        <f t="shared" si="14"/>
        <v>1.3</v>
      </c>
    </row>
    <row r="87" spans="1:23" x14ac:dyDescent="0.2">
      <c r="A87" s="36" t="s">
        <v>185</v>
      </c>
      <c r="B87" s="36" t="s">
        <v>93</v>
      </c>
      <c r="C87" s="36">
        <v>90447700</v>
      </c>
      <c r="D87" s="36" t="s">
        <v>277</v>
      </c>
      <c r="E87" s="12" t="s">
        <v>89</v>
      </c>
      <c r="F87" s="12">
        <v>900</v>
      </c>
      <c r="G87" s="12">
        <v>10</v>
      </c>
      <c r="H87" s="12">
        <v>50</v>
      </c>
      <c r="I87" s="12"/>
      <c r="J87" s="12">
        <v>300</v>
      </c>
      <c r="K87" s="12">
        <v>300</v>
      </c>
      <c r="L87" s="12">
        <v>200</v>
      </c>
      <c r="M87" s="12"/>
      <c r="N87" s="12">
        <v>200</v>
      </c>
      <c r="O87" s="12">
        <v>200</v>
      </c>
      <c r="P87" s="13"/>
      <c r="Q87" s="12">
        <f t="shared" si="12"/>
        <v>1200</v>
      </c>
      <c r="R87" s="12">
        <f t="shared" si="13"/>
        <v>24</v>
      </c>
      <c r="S87" s="57"/>
      <c r="T87" s="15">
        <v>0.13</v>
      </c>
      <c r="U87" s="15">
        <f t="shared" si="14"/>
        <v>3.12</v>
      </c>
    </row>
    <row r="88" spans="1:23" x14ac:dyDescent="0.2">
      <c r="A88" s="11" t="s">
        <v>94</v>
      </c>
      <c r="B88" s="11" t="s">
        <v>95</v>
      </c>
      <c r="C88" s="11" t="s">
        <v>94</v>
      </c>
      <c r="D88" s="11" t="s">
        <v>275</v>
      </c>
      <c r="E88" s="12">
        <v>40</v>
      </c>
      <c r="F88" s="12">
        <v>1200</v>
      </c>
      <c r="G88" s="12">
        <v>5</v>
      </c>
      <c r="H88" s="12">
        <v>25</v>
      </c>
      <c r="I88" s="12"/>
      <c r="J88" s="12">
        <v>100</v>
      </c>
      <c r="K88" s="12"/>
      <c r="L88" s="12"/>
      <c r="M88" s="12"/>
      <c r="N88" s="12"/>
      <c r="O88" s="12"/>
      <c r="P88" s="13"/>
      <c r="Q88" s="12">
        <f t="shared" si="12"/>
        <v>100</v>
      </c>
      <c r="R88" s="12">
        <f t="shared" si="13"/>
        <v>4</v>
      </c>
      <c r="S88" s="57"/>
      <c r="T88" s="15">
        <v>0.08</v>
      </c>
      <c r="U88" s="15">
        <f t="shared" si="14"/>
        <v>0.32</v>
      </c>
    </row>
    <row r="89" spans="1:23" x14ac:dyDescent="0.2">
      <c r="A89" s="36" t="s">
        <v>376</v>
      </c>
      <c r="B89" s="36" t="s">
        <v>377</v>
      </c>
      <c r="C89" s="31" t="s">
        <v>378</v>
      </c>
      <c r="D89" s="36" t="s">
        <v>277</v>
      </c>
      <c r="E89" s="12">
        <v>40</v>
      </c>
      <c r="F89" s="12">
        <v>1800</v>
      </c>
      <c r="G89" s="12">
        <v>5</v>
      </c>
      <c r="H89" s="12">
        <v>20</v>
      </c>
      <c r="I89" s="12"/>
      <c r="J89" s="12"/>
      <c r="K89" s="12"/>
      <c r="L89" s="12">
        <v>60</v>
      </c>
      <c r="M89" s="12"/>
      <c r="N89" s="12"/>
      <c r="O89" s="12"/>
      <c r="P89" s="13"/>
      <c r="Q89" s="12">
        <f t="shared" si="12"/>
        <v>60</v>
      </c>
      <c r="R89" s="12">
        <f t="shared" si="13"/>
        <v>3</v>
      </c>
      <c r="S89" s="57"/>
      <c r="T89" s="15">
        <v>0.08</v>
      </c>
      <c r="U89" s="15">
        <f t="shared" si="14"/>
        <v>0.24</v>
      </c>
    </row>
    <row r="90" spans="1:23" x14ac:dyDescent="0.2">
      <c r="A90" s="11" t="s">
        <v>220</v>
      </c>
      <c r="B90" s="11" t="s">
        <v>221</v>
      </c>
      <c r="C90" s="11" t="s">
        <v>220</v>
      </c>
      <c r="D90" s="11" t="s">
        <v>275</v>
      </c>
      <c r="E90" s="12">
        <v>40</v>
      </c>
      <c r="F90" s="12">
        <v>2000</v>
      </c>
      <c r="G90" s="12">
        <v>5</v>
      </c>
      <c r="H90" s="12">
        <v>25</v>
      </c>
      <c r="I90" s="12"/>
      <c r="J90" s="12"/>
      <c r="K90" s="12"/>
      <c r="L90" s="12"/>
      <c r="M90" s="12"/>
      <c r="N90" s="12"/>
      <c r="O90" s="12"/>
      <c r="P90" s="13"/>
      <c r="Q90" s="12">
        <f t="shared" si="12"/>
        <v>0</v>
      </c>
      <c r="R90" s="12">
        <f t="shared" si="13"/>
        <v>0</v>
      </c>
      <c r="S90" s="57"/>
      <c r="T90" s="15">
        <v>0.08</v>
      </c>
      <c r="U90" s="15">
        <f t="shared" si="14"/>
        <v>0</v>
      </c>
      <c r="V90" s="43"/>
    </row>
    <row r="91" spans="1:23" x14ac:dyDescent="0.2">
      <c r="A91" s="8" t="s">
        <v>96</v>
      </c>
      <c r="B91" s="8"/>
      <c r="C91" s="8"/>
      <c r="D91" s="8"/>
      <c r="E91" s="20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8"/>
      <c r="Q91" s="12"/>
      <c r="R91" s="12"/>
      <c r="S91" s="57"/>
      <c r="T91" s="12"/>
      <c r="U91" s="15"/>
    </row>
    <row r="92" spans="1:23" x14ac:dyDescent="0.2">
      <c r="A92" s="11" t="s">
        <v>299</v>
      </c>
      <c r="B92" s="11" t="s">
        <v>300</v>
      </c>
      <c r="C92" s="11" t="s">
        <v>299</v>
      </c>
      <c r="D92" s="11" t="s">
        <v>275</v>
      </c>
      <c r="E92" s="12">
        <v>50</v>
      </c>
      <c r="F92" s="12">
        <v>100</v>
      </c>
      <c r="G92" s="12">
        <v>10</v>
      </c>
      <c r="H92" s="12">
        <v>150</v>
      </c>
      <c r="I92" s="12"/>
      <c r="J92" s="12"/>
      <c r="K92" s="12"/>
      <c r="L92" s="12"/>
      <c r="M92" s="12"/>
      <c r="N92" s="12"/>
      <c r="O92" s="12"/>
      <c r="P92" s="13"/>
      <c r="Q92" s="12">
        <f t="shared" ref="Q92:Q108" si="15">SUM(I92:P92)</f>
        <v>0</v>
      </c>
      <c r="R92" s="12">
        <f t="shared" ref="R92:R108" si="16">$Q92/$H92</f>
        <v>0</v>
      </c>
      <c r="S92" s="57"/>
      <c r="T92" s="15">
        <v>0.1</v>
      </c>
      <c r="U92" s="15">
        <f t="shared" ref="U92:U108" si="17">$R92*$T92</f>
        <v>0</v>
      </c>
      <c r="V92" s="43">
        <f>SUM(U92:U108)</f>
        <v>29.52</v>
      </c>
      <c r="W92" s="3">
        <f>V92*100/$V$144</f>
        <v>20.288659793814432</v>
      </c>
    </row>
    <row r="93" spans="1:23" x14ac:dyDescent="0.2">
      <c r="A93" s="11" t="s">
        <v>97</v>
      </c>
      <c r="B93" s="11" t="s">
        <v>98</v>
      </c>
      <c r="C93" s="11" t="s">
        <v>97</v>
      </c>
      <c r="D93" s="11" t="s">
        <v>275</v>
      </c>
      <c r="E93" s="12">
        <v>50</v>
      </c>
      <c r="F93" s="12">
        <v>150</v>
      </c>
      <c r="G93" s="12">
        <v>10</v>
      </c>
      <c r="H93" s="12">
        <v>150</v>
      </c>
      <c r="I93" s="12"/>
      <c r="J93" s="12">
        <v>150</v>
      </c>
      <c r="K93" s="12">
        <v>150</v>
      </c>
      <c r="L93" s="12">
        <v>150</v>
      </c>
      <c r="M93" s="12"/>
      <c r="N93" s="12">
        <v>150</v>
      </c>
      <c r="O93" s="12"/>
      <c r="P93" s="13"/>
      <c r="Q93" s="12">
        <f t="shared" si="15"/>
        <v>600</v>
      </c>
      <c r="R93" s="12">
        <f t="shared" si="16"/>
        <v>4</v>
      </c>
      <c r="S93" s="57"/>
      <c r="T93" s="15">
        <v>0.1</v>
      </c>
      <c r="U93" s="15">
        <f t="shared" si="17"/>
        <v>0.4</v>
      </c>
    </row>
    <row r="94" spans="1:23" x14ac:dyDescent="0.2">
      <c r="A94" s="36" t="s">
        <v>235</v>
      </c>
      <c r="B94" s="36" t="s">
        <v>98</v>
      </c>
      <c r="C94" s="36">
        <v>90448200</v>
      </c>
      <c r="D94" s="36" t="s">
        <v>277</v>
      </c>
      <c r="E94" s="12" t="s">
        <v>102</v>
      </c>
      <c r="F94" s="12">
        <v>150</v>
      </c>
      <c r="G94" s="12">
        <v>10</v>
      </c>
      <c r="H94" s="12">
        <v>150</v>
      </c>
      <c r="I94" s="12">
        <v>150</v>
      </c>
      <c r="J94" s="12">
        <v>600</v>
      </c>
      <c r="K94" s="12">
        <v>450</v>
      </c>
      <c r="L94" s="12">
        <v>300</v>
      </c>
      <c r="M94" s="12"/>
      <c r="N94" s="12">
        <v>300</v>
      </c>
      <c r="O94" s="12"/>
      <c r="P94" s="13"/>
      <c r="Q94" s="12">
        <f t="shared" si="15"/>
        <v>1800</v>
      </c>
      <c r="R94" s="12">
        <f t="shared" si="16"/>
        <v>12</v>
      </c>
      <c r="S94" s="57"/>
      <c r="T94" s="15">
        <v>0.1</v>
      </c>
      <c r="U94" s="15">
        <f t="shared" si="17"/>
        <v>1.2000000000000002</v>
      </c>
    </row>
    <row r="95" spans="1:23" x14ac:dyDescent="0.2">
      <c r="A95" s="11" t="s">
        <v>224</v>
      </c>
      <c r="B95" s="11" t="s">
        <v>225</v>
      </c>
      <c r="C95" s="11" t="s">
        <v>224</v>
      </c>
      <c r="D95" s="11" t="s">
        <v>275</v>
      </c>
      <c r="E95" s="12">
        <v>50</v>
      </c>
      <c r="F95" s="12">
        <v>200</v>
      </c>
      <c r="G95" s="12">
        <v>10</v>
      </c>
      <c r="H95" s="12">
        <v>150</v>
      </c>
      <c r="I95" s="12"/>
      <c r="J95" s="12">
        <v>300</v>
      </c>
      <c r="K95" s="12">
        <v>150</v>
      </c>
      <c r="L95" s="12">
        <v>150</v>
      </c>
      <c r="M95" s="12"/>
      <c r="N95" s="12">
        <v>150</v>
      </c>
      <c r="O95" s="12"/>
      <c r="P95" s="13"/>
      <c r="Q95" s="12">
        <f t="shared" si="15"/>
        <v>750</v>
      </c>
      <c r="R95" s="12">
        <f t="shared" si="16"/>
        <v>5</v>
      </c>
      <c r="S95" s="57"/>
      <c r="T95" s="15">
        <v>0.06</v>
      </c>
      <c r="U95" s="15">
        <f t="shared" si="17"/>
        <v>0.3</v>
      </c>
    </row>
    <row r="96" spans="1:23" x14ac:dyDescent="0.2">
      <c r="A96" s="11" t="s">
        <v>99</v>
      </c>
      <c r="B96" s="11" t="s">
        <v>100</v>
      </c>
      <c r="C96" s="11" t="s">
        <v>99</v>
      </c>
      <c r="D96" s="11" t="s">
        <v>275</v>
      </c>
      <c r="E96" s="12">
        <v>50</v>
      </c>
      <c r="F96" s="12">
        <v>300</v>
      </c>
      <c r="G96" s="12">
        <v>10</v>
      </c>
      <c r="H96" s="12">
        <v>75</v>
      </c>
      <c r="I96" s="12"/>
      <c r="J96" s="12">
        <v>225</v>
      </c>
      <c r="K96" s="12">
        <v>150</v>
      </c>
      <c r="L96" s="12">
        <v>150</v>
      </c>
      <c r="M96" s="12"/>
      <c r="N96" s="12">
        <v>150</v>
      </c>
      <c r="O96" s="12">
        <v>150</v>
      </c>
      <c r="P96" s="13"/>
      <c r="Q96" s="12">
        <f t="shared" si="15"/>
        <v>825</v>
      </c>
      <c r="R96" s="12">
        <f t="shared" si="16"/>
        <v>11</v>
      </c>
      <c r="S96" s="57"/>
      <c r="T96" s="15">
        <v>0.1</v>
      </c>
      <c r="U96" s="15">
        <f t="shared" si="17"/>
        <v>1.1000000000000001</v>
      </c>
    </row>
    <row r="97" spans="1:23" x14ac:dyDescent="0.2">
      <c r="A97" s="36" t="s">
        <v>101</v>
      </c>
      <c r="B97" s="36" t="s">
        <v>100</v>
      </c>
      <c r="C97" s="36">
        <v>90448300</v>
      </c>
      <c r="D97" s="36" t="s">
        <v>277</v>
      </c>
      <c r="E97" s="12" t="s">
        <v>102</v>
      </c>
      <c r="F97" s="12">
        <v>300</v>
      </c>
      <c r="G97" s="12">
        <v>10</v>
      </c>
      <c r="H97" s="12">
        <v>75</v>
      </c>
      <c r="I97" s="12"/>
      <c r="J97" s="12">
        <v>600</v>
      </c>
      <c r="K97" s="12">
        <v>600</v>
      </c>
      <c r="L97" s="12">
        <v>450</v>
      </c>
      <c r="M97" s="12"/>
      <c r="N97" s="12">
        <v>300</v>
      </c>
      <c r="O97" s="12">
        <v>300</v>
      </c>
      <c r="P97" s="13"/>
      <c r="Q97" s="12">
        <f t="shared" si="15"/>
        <v>2250</v>
      </c>
      <c r="R97" s="12">
        <f t="shared" si="16"/>
        <v>30</v>
      </c>
      <c r="S97" s="57"/>
      <c r="T97" s="15">
        <v>0.1</v>
      </c>
      <c r="U97" s="15">
        <f t="shared" si="17"/>
        <v>3</v>
      </c>
    </row>
    <row r="98" spans="1:23" x14ac:dyDescent="0.2">
      <c r="A98" s="11" t="s">
        <v>103</v>
      </c>
      <c r="B98" s="11" t="s">
        <v>104</v>
      </c>
      <c r="C98" s="11" t="s">
        <v>103</v>
      </c>
      <c r="D98" s="11" t="s">
        <v>275</v>
      </c>
      <c r="E98" s="12">
        <v>50</v>
      </c>
      <c r="F98" s="12">
        <v>450</v>
      </c>
      <c r="G98" s="12">
        <v>10</v>
      </c>
      <c r="H98" s="12">
        <v>50</v>
      </c>
      <c r="I98" s="12"/>
      <c r="J98" s="12">
        <v>200</v>
      </c>
      <c r="K98" s="12">
        <v>100</v>
      </c>
      <c r="L98" s="12">
        <v>100</v>
      </c>
      <c r="M98" s="12"/>
      <c r="N98" s="12">
        <v>100</v>
      </c>
      <c r="O98" s="12">
        <v>100</v>
      </c>
      <c r="P98" s="13"/>
      <c r="Q98" s="12">
        <f t="shared" si="15"/>
        <v>600</v>
      </c>
      <c r="R98" s="12">
        <f t="shared" si="16"/>
        <v>12</v>
      </c>
      <c r="S98" s="57"/>
      <c r="T98" s="15">
        <v>0.1</v>
      </c>
      <c r="U98" s="15">
        <f t="shared" si="17"/>
        <v>1.2000000000000002</v>
      </c>
    </row>
    <row r="99" spans="1:23" x14ac:dyDescent="0.2">
      <c r="A99" s="36" t="s">
        <v>186</v>
      </c>
      <c r="B99" s="36" t="s">
        <v>104</v>
      </c>
      <c r="C99" s="36">
        <v>90448400</v>
      </c>
      <c r="D99" s="36" t="s">
        <v>277</v>
      </c>
      <c r="E99" s="12" t="s">
        <v>102</v>
      </c>
      <c r="F99" s="12">
        <v>450</v>
      </c>
      <c r="G99" s="12">
        <v>10</v>
      </c>
      <c r="H99" s="12">
        <v>50</v>
      </c>
      <c r="I99" s="12"/>
      <c r="J99" s="12">
        <v>500</v>
      </c>
      <c r="K99" s="12">
        <v>400</v>
      </c>
      <c r="L99" s="12">
        <v>200</v>
      </c>
      <c r="M99" s="12"/>
      <c r="N99" s="12"/>
      <c r="O99" s="12"/>
      <c r="P99" s="13"/>
      <c r="Q99" s="12">
        <f t="shared" si="15"/>
        <v>1100</v>
      </c>
      <c r="R99" s="12">
        <f t="shared" si="16"/>
        <v>22</v>
      </c>
      <c r="S99" s="57"/>
      <c r="T99" s="15">
        <v>0.1</v>
      </c>
      <c r="U99" s="15">
        <f t="shared" si="17"/>
        <v>2.2000000000000002</v>
      </c>
    </row>
    <row r="100" spans="1:23" x14ac:dyDescent="0.2">
      <c r="A100" s="11" t="s">
        <v>105</v>
      </c>
      <c r="B100" s="11" t="s">
        <v>106</v>
      </c>
      <c r="C100" s="11" t="s">
        <v>105</v>
      </c>
      <c r="D100" s="11" t="s">
        <v>275</v>
      </c>
      <c r="E100" s="12">
        <v>50</v>
      </c>
      <c r="F100" s="12">
        <v>600</v>
      </c>
      <c r="G100" s="12">
        <v>10</v>
      </c>
      <c r="H100" s="12">
        <v>50</v>
      </c>
      <c r="I100" s="12"/>
      <c r="J100" s="12">
        <v>200</v>
      </c>
      <c r="K100" s="12">
        <v>200</v>
      </c>
      <c r="L100" s="12">
        <v>100</v>
      </c>
      <c r="M100" s="12"/>
      <c r="N100" s="12"/>
      <c r="O100" s="12"/>
      <c r="P100" s="13"/>
      <c r="Q100" s="12">
        <f t="shared" si="15"/>
        <v>500</v>
      </c>
      <c r="R100" s="12">
        <f t="shared" si="16"/>
        <v>10</v>
      </c>
      <c r="S100" s="57"/>
      <c r="T100" s="15">
        <v>0.13</v>
      </c>
      <c r="U100" s="15">
        <f t="shared" si="17"/>
        <v>1.3</v>
      </c>
    </row>
    <row r="101" spans="1:23" x14ac:dyDescent="0.2">
      <c r="A101" s="36" t="s">
        <v>107</v>
      </c>
      <c r="B101" s="36" t="s">
        <v>106</v>
      </c>
      <c r="C101" s="36">
        <v>90448600</v>
      </c>
      <c r="D101" s="36" t="s">
        <v>277</v>
      </c>
      <c r="E101" s="12" t="s">
        <v>102</v>
      </c>
      <c r="F101" s="12">
        <v>600</v>
      </c>
      <c r="G101" s="12">
        <v>10</v>
      </c>
      <c r="H101" s="12">
        <v>50</v>
      </c>
      <c r="I101" s="12"/>
      <c r="J101" s="12">
        <v>600</v>
      </c>
      <c r="K101" s="12">
        <v>500</v>
      </c>
      <c r="L101" s="12">
        <v>200</v>
      </c>
      <c r="M101" s="12"/>
      <c r="N101" s="12">
        <v>500</v>
      </c>
      <c r="O101" s="12">
        <v>500</v>
      </c>
      <c r="P101" s="13"/>
      <c r="Q101" s="12">
        <f t="shared" si="15"/>
        <v>2300</v>
      </c>
      <c r="R101" s="12">
        <f t="shared" si="16"/>
        <v>46</v>
      </c>
      <c r="S101" s="57"/>
      <c r="T101" s="15">
        <v>0.13</v>
      </c>
      <c r="U101" s="15">
        <f t="shared" si="17"/>
        <v>5.98</v>
      </c>
    </row>
    <row r="102" spans="1:23" x14ac:dyDescent="0.2">
      <c r="A102" s="36" t="s">
        <v>266</v>
      </c>
      <c r="B102" s="36" t="s">
        <v>267</v>
      </c>
      <c r="C102" s="36">
        <v>90448605</v>
      </c>
      <c r="D102" s="36" t="s">
        <v>277</v>
      </c>
      <c r="E102" s="12" t="s">
        <v>102</v>
      </c>
      <c r="F102" s="12">
        <v>700</v>
      </c>
      <c r="G102" s="12">
        <v>5</v>
      </c>
      <c r="H102" s="12">
        <v>25</v>
      </c>
      <c r="I102" s="12"/>
      <c r="J102" s="12"/>
      <c r="K102" s="12"/>
      <c r="L102" s="12"/>
      <c r="M102" s="12"/>
      <c r="N102" s="12"/>
      <c r="O102" s="12"/>
      <c r="P102" s="13"/>
      <c r="Q102" s="12">
        <f t="shared" si="15"/>
        <v>0</v>
      </c>
      <c r="R102" s="12">
        <f t="shared" si="16"/>
        <v>0</v>
      </c>
      <c r="S102" s="57"/>
      <c r="T102" s="15">
        <v>0.1</v>
      </c>
      <c r="U102" s="15">
        <f t="shared" si="17"/>
        <v>0</v>
      </c>
    </row>
    <row r="103" spans="1:23" x14ac:dyDescent="0.2">
      <c r="A103" s="11" t="s">
        <v>202</v>
      </c>
      <c r="B103" s="11" t="s">
        <v>203</v>
      </c>
      <c r="C103" s="11" t="s">
        <v>202</v>
      </c>
      <c r="D103" s="11" t="s">
        <v>275</v>
      </c>
      <c r="E103" s="12">
        <v>50</v>
      </c>
      <c r="F103" s="12">
        <v>750</v>
      </c>
      <c r="G103" s="12">
        <v>5</v>
      </c>
      <c r="H103" s="12">
        <v>25</v>
      </c>
      <c r="I103" s="12"/>
      <c r="J103" s="12">
        <v>200</v>
      </c>
      <c r="K103" s="12">
        <v>200</v>
      </c>
      <c r="L103" s="12">
        <v>200</v>
      </c>
      <c r="M103" s="12"/>
      <c r="N103" s="12">
        <v>200</v>
      </c>
      <c r="O103" s="12"/>
      <c r="P103" s="13"/>
      <c r="Q103" s="12">
        <f t="shared" si="15"/>
        <v>800</v>
      </c>
      <c r="R103" s="12">
        <f t="shared" si="16"/>
        <v>32</v>
      </c>
      <c r="S103" s="57"/>
      <c r="T103" s="15">
        <v>0.1</v>
      </c>
      <c r="U103" s="15">
        <f t="shared" si="17"/>
        <v>3.2</v>
      </c>
    </row>
    <row r="104" spans="1:23" x14ac:dyDescent="0.2">
      <c r="A104" s="11" t="s">
        <v>108</v>
      </c>
      <c r="B104" s="11" t="s">
        <v>109</v>
      </c>
      <c r="C104" s="11" t="s">
        <v>108</v>
      </c>
      <c r="D104" s="11" t="s">
        <v>275</v>
      </c>
      <c r="E104" s="12">
        <v>50</v>
      </c>
      <c r="F104" s="12">
        <v>900</v>
      </c>
      <c r="G104" s="12">
        <v>5</v>
      </c>
      <c r="H104" s="12">
        <v>25</v>
      </c>
      <c r="I104" s="12"/>
      <c r="J104" s="12"/>
      <c r="K104" s="12">
        <v>100</v>
      </c>
      <c r="L104" s="12">
        <v>100</v>
      </c>
      <c r="M104" s="12"/>
      <c r="N104" s="12">
        <v>100</v>
      </c>
      <c r="O104" s="12"/>
      <c r="P104" s="13"/>
      <c r="Q104" s="12">
        <f t="shared" si="15"/>
        <v>300</v>
      </c>
      <c r="R104" s="12">
        <f t="shared" si="16"/>
        <v>12</v>
      </c>
      <c r="S104" s="57"/>
      <c r="T104" s="15">
        <v>0.1</v>
      </c>
      <c r="U104" s="15">
        <f t="shared" si="17"/>
        <v>1.2000000000000002</v>
      </c>
    </row>
    <row r="105" spans="1:23" x14ac:dyDescent="0.2">
      <c r="A105" s="36" t="s">
        <v>187</v>
      </c>
      <c r="B105" s="36" t="s">
        <v>109</v>
      </c>
      <c r="C105" s="36">
        <v>90448700</v>
      </c>
      <c r="D105" s="36" t="s">
        <v>277</v>
      </c>
      <c r="E105" s="12" t="s">
        <v>102</v>
      </c>
      <c r="F105" s="12">
        <v>900</v>
      </c>
      <c r="G105" s="12">
        <v>5</v>
      </c>
      <c r="H105" s="12">
        <v>25</v>
      </c>
      <c r="I105" s="12"/>
      <c r="J105" s="12">
        <v>500</v>
      </c>
      <c r="K105" s="12">
        <v>200</v>
      </c>
      <c r="L105" s="12">
        <v>300</v>
      </c>
      <c r="M105" s="12"/>
      <c r="N105" s="12">
        <v>200</v>
      </c>
      <c r="O105" s="12"/>
      <c r="P105" s="13"/>
      <c r="Q105" s="12">
        <f t="shared" si="15"/>
        <v>1200</v>
      </c>
      <c r="R105" s="12">
        <f t="shared" si="16"/>
        <v>48</v>
      </c>
      <c r="S105" s="57"/>
      <c r="T105" s="15">
        <v>0.1</v>
      </c>
      <c r="U105" s="15">
        <f t="shared" si="17"/>
        <v>4.8000000000000007</v>
      </c>
    </row>
    <row r="106" spans="1:23" x14ac:dyDescent="0.2">
      <c r="A106" s="11" t="s">
        <v>110</v>
      </c>
      <c r="B106" s="11" t="s">
        <v>111</v>
      </c>
      <c r="C106" s="11" t="s">
        <v>110</v>
      </c>
      <c r="D106" s="11" t="s">
        <v>275</v>
      </c>
      <c r="E106" s="12">
        <v>50</v>
      </c>
      <c r="F106" s="12">
        <v>1200</v>
      </c>
      <c r="G106" s="12">
        <v>5</v>
      </c>
      <c r="H106" s="12">
        <v>25</v>
      </c>
      <c r="I106" s="12"/>
      <c r="J106" s="12"/>
      <c r="K106" s="12"/>
      <c r="L106" s="12"/>
      <c r="M106" s="12"/>
      <c r="N106" s="12"/>
      <c r="O106" s="12"/>
      <c r="P106" s="13"/>
      <c r="Q106" s="12">
        <f t="shared" si="15"/>
        <v>0</v>
      </c>
      <c r="R106" s="12">
        <f t="shared" si="16"/>
        <v>0</v>
      </c>
      <c r="S106" s="57"/>
      <c r="T106" s="15">
        <v>0.13</v>
      </c>
      <c r="U106" s="15">
        <f t="shared" si="17"/>
        <v>0</v>
      </c>
    </row>
    <row r="107" spans="1:23" x14ac:dyDescent="0.2">
      <c r="A107" s="36" t="s">
        <v>204</v>
      </c>
      <c r="B107" s="36" t="s">
        <v>111</v>
      </c>
      <c r="C107" s="31" t="s">
        <v>205</v>
      </c>
      <c r="D107" s="36" t="s">
        <v>277</v>
      </c>
      <c r="E107" s="12">
        <v>50</v>
      </c>
      <c r="F107" s="12">
        <v>1200</v>
      </c>
      <c r="G107" s="12">
        <v>5</v>
      </c>
      <c r="H107" s="12">
        <v>25</v>
      </c>
      <c r="I107" s="12"/>
      <c r="J107" s="12">
        <v>200</v>
      </c>
      <c r="K107" s="12">
        <v>100</v>
      </c>
      <c r="L107" s="12">
        <v>100</v>
      </c>
      <c r="M107" s="12"/>
      <c r="N107" s="12">
        <v>100</v>
      </c>
      <c r="O107" s="12"/>
      <c r="P107" s="13"/>
      <c r="Q107" s="12">
        <f t="shared" si="15"/>
        <v>500</v>
      </c>
      <c r="R107" s="12">
        <f t="shared" si="16"/>
        <v>20</v>
      </c>
      <c r="S107" s="57"/>
      <c r="T107" s="15">
        <v>0.13</v>
      </c>
      <c r="U107" s="15">
        <f t="shared" si="17"/>
        <v>2.6</v>
      </c>
    </row>
    <row r="108" spans="1:23" x14ac:dyDescent="0.2">
      <c r="A108" s="36" t="s">
        <v>268</v>
      </c>
      <c r="B108" s="36" t="s">
        <v>269</v>
      </c>
      <c r="C108" s="31" t="s">
        <v>270</v>
      </c>
      <c r="D108" s="36" t="s">
        <v>277</v>
      </c>
      <c r="E108" s="12">
        <v>50</v>
      </c>
      <c r="F108" s="12">
        <v>2400</v>
      </c>
      <c r="G108" s="12">
        <v>5</v>
      </c>
      <c r="H108" s="12">
        <v>25</v>
      </c>
      <c r="I108" s="12">
        <v>50</v>
      </c>
      <c r="J108" s="12">
        <v>100</v>
      </c>
      <c r="K108" s="12">
        <v>50</v>
      </c>
      <c r="L108" s="12"/>
      <c r="M108" s="12"/>
      <c r="N108" s="12"/>
      <c r="O108" s="12"/>
      <c r="P108" s="13"/>
      <c r="Q108" s="12">
        <f t="shared" si="15"/>
        <v>200</v>
      </c>
      <c r="R108" s="12">
        <f t="shared" si="16"/>
        <v>8</v>
      </c>
      <c r="S108" s="57"/>
      <c r="T108" s="15">
        <v>0.13</v>
      </c>
      <c r="U108" s="15">
        <f t="shared" si="17"/>
        <v>1.04</v>
      </c>
      <c r="V108" s="43"/>
    </row>
    <row r="109" spans="1:23" x14ac:dyDescent="0.2">
      <c r="A109" s="307" t="s">
        <v>112</v>
      </c>
      <c r="B109" s="307"/>
      <c r="C109" s="8"/>
      <c r="D109" s="8"/>
      <c r="E109" s="8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36"/>
      <c r="Q109" s="12"/>
      <c r="R109" s="12"/>
      <c r="S109" s="57"/>
      <c r="T109" s="12"/>
      <c r="U109" s="15"/>
    </row>
    <row r="110" spans="1:23" x14ac:dyDescent="0.2">
      <c r="A110" s="11" t="s">
        <v>216</v>
      </c>
      <c r="B110" s="11" t="s">
        <v>217</v>
      </c>
      <c r="C110" s="11" t="s">
        <v>216</v>
      </c>
      <c r="D110" s="11" t="s">
        <v>275</v>
      </c>
      <c r="E110" s="12">
        <v>20</v>
      </c>
      <c r="F110" s="12">
        <v>150</v>
      </c>
      <c r="G110" s="12">
        <v>10</v>
      </c>
      <c r="H110" s="12">
        <v>400</v>
      </c>
      <c r="I110" s="12"/>
      <c r="J110" s="12"/>
      <c r="K110" s="12"/>
      <c r="L110" s="12"/>
      <c r="M110" s="12"/>
      <c r="N110" s="12"/>
      <c r="O110" s="12"/>
      <c r="P110" s="36"/>
      <c r="Q110" s="12">
        <f t="shared" ref="Q110:Q143" si="18">SUM(I110:P110)</f>
        <v>0</v>
      </c>
      <c r="R110" s="12">
        <f t="shared" ref="R110:R143" si="19">$Q110/$H110</f>
        <v>0</v>
      </c>
      <c r="S110" s="57"/>
      <c r="T110" s="12">
        <v>0.06</v>
      </c>
      <c r="U110" s="15">
        <f t="shared" ref="U110:U143" si="20">$R110*$T110</f>
        <v>0</v>
      </c>
      <c r="V110" s="43">
        <f>SUM(U110:U125)</f>
        <v>0.76</v>
      </c>
      <c r="W110" s="3">
        <f>V110*100/$V$144</f>
        <v>0.5223367697594502</v>
      </c>
    </row>
    <row r="111" spans="1:23" x14ac:dyDescent="0.2">
      <c r="A111" s="36" t="s">
        <v>226</v>
      </c>
      <c r="B111" s="36" t="s">
        <v>217</v>
      </c>
      <c r="C111" s="36">
        <v>90444200</v>
      </c>
      <c r="D111" s="36" t="s">
        <v>277</v>
      </c>
      <c r="E111" s="12">
        <v>20</v>
      </c>
      <c r="F111" s="12">
        <v>150</v>
      </c>
      <c r="G111" s="12">
        <v>10</v>
      </c>
      <c r="H111" s="12">
        <v>400</v>
      </c>
      <c r="I111" s="12"/>
      <c r="J111" s="12"/>
      <c r="K111" s="12"/>
      <c r="L111" s="12"/>
      <c r="M111" s="12"/>
      <c r="N111" s="12"/>
      <c r="O111" s="12"/>
      <c r="P111" s="36"/>
      <c r="Q111" s="12">
        <f t="shared" si="18"/>
        <v>0</v>
      </c>
      <c r="R111" s="12">
        <f t="shared" si="19"/>
        <v>0</v>
      </c>
      <c r="S111" s="57"/>
      <c r="T111" s="12">
        <v>0.06</v>
      </c>
      <c r="U111" s="15">
        <f t="shared" si="20"/>
        <v>0</v>
      </c>
    </row>
    <row r="112" spans="1:23" x14ac:dyDescent="0.2">
      <c r="A112" s="11" t="s">
        <v>191</v>
      </c>
      <c r="B112" s="11" t="s">
        <v>192</v>
      </c>
      <c r="C112" s="11" t="s">
        <v>191</v>
      </c>
      <c r="D112" s="11" t="s">
        <v>275</v>
      </c>
      <c r="E112" s="12">
        <v>20</v>
      </c>
      <c r="F112" s="12">
        <v>200</v>
      </c>
      <c r="G112" s="12">
        <v>10</v>
      </c>
      <c r="H112" s="12">
        <v>300</v>
      </c>
      <c r="I112" s="12"/>
      <c r="J112" s="12"/>
      <c r="K112" s="12"/>
      <c r="L112" s="12"/>
      <c r="M112" s="12"/>
      <c r="N112" s="12"/>
      <c r="O112" s="12"/>
      <c r="P112" s="36"/>
      <c r="Q112" s="12">
        <f t="shared" si="18"/>
        <v>0</v>
      </c>
      <c r="R112" s="12">
        <f t="shared" si="19"/>
        <v>0</v>
      </c>
      <c r="S112" s="57"/>
      <c r="T112" s="12">
        <v>0.06</v>
      </c>
      <c r="U112" s="15">
        <f t="shared" si="20"/>
        <v>0</v>
      </c>
    </row>
    <row r="113" spans="1:23" x14ac:dyDescent="0.2">
      <c r="A113" s="11" t="s">
        <v>160</v>
      </c>
      <c r="B113" s="11" t="s">
        <v>161</v>
      </c>
      <c r="C113" s="11" t="s">
        <v>160</v>
      </c>
      <c r="D113" s="11" t="s">
        <v>275</v>
      </c>
      <c r="E113" s="12">
        <v>20</v>
      </c>
      <c r="F113" s="12">
        <v>300</v>
      </c>
      <c r="G113" s="12">
        <v>10</v>
      </c>
      <c r="H113" s="12">
        <v>200</v>
      </c>
      <c r="I113" s="12">
        <v>400</v>
      </c>
      <c r="J113" s="12">
        <v>400</v>
      </c>
      <c r="K113" s="12">
        <v>200</v>
      </c>
      <c r="L113" s="12"/>
      <c r="M113" s="12"/>
      <c r="N113" s="12"/>
      <c r="O113" s="12"/>
      <c r="P113" s="13"/>
      <c r="Q113" s="12">
        <f t="shared" si="18"/>
        <v>1000</v>
      </c>
      <c r="R113" s="12">
        <f t="shared" si="19"/>
        <v>5</v>
      </c>
      <c r="S113" s="57"/>
      <c r="T113" s="15">
        <v>0.06</v>
      </c>
      <c r="U113" s="15">
        <f t="shared" si="20"/>
        <v>0.3</v>
      </c>
    </row>
    <row r="114" spans="1:23" x14ac:dyDescent="0.2">
      <c r="A114" s="36" t="s">
        <v>215</v>
      </c>
      <c r="B114" s="36" t="s">
        <v>161</v>
      </c>
      <c r="C114" s="36">
        <v>90444300</v>
      </c>
      <c r="D114" s="36" t="s">
        <v>277</v>
      </c>
      <c r="E114" s="12" t="s">
        <v>46</v>
      </c>
      <c r="F114" s="12">
        <v>300</v>
      </c>
      <c r="G114" s="12">
        <v>10</v>
      </c>
      <c r="H114" s="12">
        <v>200</v>
      </c>
      <c r="I114" s="12"/>
      <c r="J114" s="12"/>
      <c r="K114" s="12">
        <v>200</v>
      </c>
      <c r="L114" s="12"/>
      <c r="M114" s="12"/>
      <c r="N114" s="12"/>
      <c r="O114" s="12"/>
      <c r="P114" s="13"/>
      <c r="Q114" s="12">
        <f t="shared" si="18"/>
        <v>200</v>
      </c>
      <c r="R114" s="12">
        <f t="shared" si="19"/>
        <v>1</v>
      </c>
      <c r="S114" s="57"/>
      <c r="T114" s="15">
        <v>0.06</v>
      </c>
      <c r="U114" s="15">
        <f t="shared" si="20"/>
        <v>0.06</v>
      </c>
    </row>
    <row r="115" spans="1:23" x14ac:dyDescent="0.2">
      <c r="A115" s="11" t="s">
        <v>206</v>
      </c>
      <c r="B115" s="11" t="s">
        <v>114</v>
      </c>
      <c r="C115" s="11" t="s">
        <v>206</v>
      </c>
      <c r="D115" s="11" t="s">
        <v>275</v>
      </c>
      <c r="E115" s="12">
        <v>20</v>
      </c>
      <c r="F115" s="12">
        <v>450</v>
      </c>
      <c r="G115" s="12">
        <v>10</v>
      </c>
      <c r="H115" s="12">
        <v>100</v>
      </c>
      <c r="I115" s="12"/>
      <c r="J115" s="12"/>
      <c r="K115" s="12"/>
      <c r="L115" s="12"/>
      <c r="M115" s="12"/>
      <c r="N115" s="12"/>
      <c r="O115" s="12"/>
      <c r="P115" s="25"/>
      <c r="Q115" s="12">
        <f t="shared" si="18"/>
        <v>0</v>
      </c>
      <c r="R115" s="12">
        <f t="shared" si="19"/>
        <v>0</v>
      </c>
      <c r="S115" s="57"/>
      <c r="T115" s="15">
        <v>0.08</v>
      </c>
      <c r="U115" s="15">
        <f t="shared" si="20"/>
        <v>0</v>
      </c>
    </row>
    <row r="116" spans="1:23" x14ac:dyDescent="0.2">
      <c r="A116" s="36" t="s">
        <v>113</v>
      </c>
      <c r="B116" s="36" t="s">
        <v>114</v>
      </c>
      <c r="C116" s="36">
        <v>90444400</v>
      </c>
      <c r="D116" s="36" t="s">
        <v>277</v>
      </c>
      <c r="E116" s="12" t="s">
        <v>46</v>
      </c>
      <c r="F116" s="12">
        <v>450</v>
      </c>
      <c r="G116" s="12">
        <v>10</v>
      </c>
      <c r="H116" s="12">
        <v>100</v>
      </c>
      <c r="I116" s="12"/>
      <c r="J116" s="12">
        <v>200</v>
      </c>
      <c r="K116" s="12"/>
      <c r="L116" s="12"/>
      <c r="M116" s="12"/>
      <c r="N116" s="12"/>
      <c r="O116" s="12"/>
      <c r="P116" s="13"/>
      <c r="Q116" s="12">
        <f t="shared" si="18"/>
        <v>200</v>
      </c>
      <c r="R116" s="12">
        <f t="shared" si="19"/>
        <v>2</v>
      </c>
      <c r="S116" s="57"/>
      <c r="T116" s="15">
        <v>0.08</v>
      </c>
      <c r="U116" s="15">
        <f t="shared" si="20"/>
        <v>0.16</v>
      </c>
    </row>
    <row r="117" spans="1:23" x14ac:dyDescent="0.2">
      <c r="A117" s="11" t="s">
        <v>115</v>
      </c>
      <c r="B117" s="11" t="s">
        <v>116</v>
      </c>
      <c r="C117" s="11" t="s">
        <v>115</v>
      </c>
      <c r="D117" s="11" t="s">
        <v>275</v>
      </c>
      <c r="E117" s="12">
        <v>20</v>
      </c>
      <c r="F117" s="12">
        <v>600</v>
      </c>
      <c r="G117" s="12">
        <v>10</v>
      </c>
      <c r="H117" s="12">
        <v>100</v>
      </c>
      <c r="I117" s="12"/>
      <c r="J117" s="12"/>
      <c r="K117" s="12"/>
      <c r="L117" s="12"/>
      <c r="M117" s="12"/>
      <c r="N117" s="12"/>
      <c r="O117" s="12"/>
      <c r="P117" s="13"/>
      <c r="Q117" s="12">
        <f t="shared" si="18"/>
        <v>0</v>
      </c>
      <c r="R117" s="12">
        <f t="shared" si="19"/>
        <v>0</v>
      </c>
      <c r="S117" s="57"/>
      <c r="T117" s="15">
        <v>0.06</v>
      </c>
      <c r="U117" s="15">
        <f t="shared" si="20"/>
        <v>0</v>
      </c>
    </row>
    <row r="118" spans="1:23" x14ac:dyDescent="0.2">
      <c r="A118" s="36" t="s">
        <v>188</v>
      </c>
      <c r="B118" s="36" t="s">
        <v>116</v>
      </c>
      <c r="C118" s="36">
        <v>90444600</v>
      </c>
      <c r="D118" s="36" t="s">
        <v>277</v>
      </c>
      <c r="E118" s="12" t="s">
        <v>46</v>
      </c>
      <c r="F118" s="12">
        <v>600</v>
      </c>
      <c r="G118" s="12">
        <v>10</v>
      </c>
      <c r="H118" s="12">
        <v>100</v>
      </c>
      <c r="I118" s="12">
        <v>200</v>
      </c>
      <c r="J118" s="12">
        <v>200</v>
      </c>
      <c r="K118" s="12"/>
      <c r="L118" s="12"/>
      <c r="M118" s="12"/>
      <c r="N118" s="12"/>
      <c r="O118" s="12"/>
      <c r="P118" s="13"/>
      <c r="Q118" s="12">
        <f t="shared" si="18"/>
        <v>400</v>
      </c>
      <c r="R118" s="12">
        <f t="shared" si="19"/>
        <v>4</v>
      </c>
      <c r="S118" s="57"/>
      <c r="T118" s="15">
        <v>0.06</v>
      </c>
      <c r="U118" s="15">
        <f t="shared" si="20"/>
        <v>0.24</v>
      </c>
    </row>
    <row r="119" spans="1:23" x14ac:dyDescent="0.2">
      <c r="A119" s="11" t="s">
        <v>117</v>
      </c>
      <c r="B119" s="11" t="s">
        <v>118</v>
      </c>
      <c r="C119" s="11" t="s">
        <v>117</v>
      </c>
      <c r="D119" s="11" t="s">
        <v>275</v>
      </c>
      <c r="E119" s="12">
        <v>20</v>
      </c>
      <c r="F119" s="12">
        <v>750</v>
      </c>
      <c r="G119" s="12">
        <v>10</v>
      </c>
      <c r="H119" s="12">
        <v>100</v>
      </c>
      <c r="I119" s="12"/>
      <c r="J119" s="12"/>
      <c r="K119" s="12"/>
      <c r="L119" s="12"/>
      <c r="M119" s="12"/>
      <c r="N119" s="12"/>
      <c r="O119" s="12"/>
      <c r="P119" s="13"/>
      <c r="Q119" s="12">
        <f t="shared" si="18"/>
        <v>0</v>
      </c>
      <c r="R119" s="12">
        <f t="shared" si="19"/>
        <v>0</v>
      </c>
      <c r="S119" s="57"/>
      <c r="T119" s="15">
        <v>7.0000000000000007E-2</v>
      </c>
      <c r="U119" s="15">
        <f t="shared" si="20"/>
        <v>0</v>
      </c>
    </row>
    <row r="120" spans="1:23" x14ac:dyDescent="0.2">
      <c r="A120" s="36" t="s">
        <v>189</v>
      </c>
      <c r="B120" s="36" t="s">
        <v>118</v>
      </c>
      <c r="C120" s="36">
        <v>90444700</v>
      </c>
      <c r="D120" s="36" t="s">
        <v>277</v>
      </c>
      <c r="E120" s="12" t="s">
        <v>46</v>
      </c>
      <c r="F120" s="12">
        <v>750</v>
      </c>
      <c r="G120" s="12">
        <v>10</v>
      </c>
      <c r="H120" s="12">
        <v>100</v>
      </c>
      <c r="I120" s="12"/>
      <c r="J120" s="12"/>
      <c r="K120" s="12"/>
      <c r="L120" s="12"/>
      <c r="M120" s="12"/>
      <c r="N120" s="12"/>
      <c r="O120" s="12"/>
      <c r="P120" s="13"/>
      <c r="Q120" s="12">
        <f t="shared" si="18"/>
        <v>0</v>
      </c>
      <c r="R120" s="12">
        <f t="shared" si="19"/>
        <v>0</v>
      </c>
      <c r="S120" s="57"/>
      <c r="T120" s="15">
        <v>7.0000000000000007E-2</v>
      </c>
      <c r="U120" s="15">
        <f t="shared" si="20"/>
        <v>0</v>
      </c>
    </row>
    <row r="121" spans="1:23" x14ac:dyDescent="0.2">
      <c r="A121" s="11" t="s">
        <v>119</v>
      </c>
      <c r="B121" s="11" t="s">
        <v>120</v>
      </c>
      <c r="C121" s="11" t="s">
        <v>119</v>
      </c>
      <c r="D121" s="11" t="s">
        <v>275</v>
      </c>
      <c r="E121" s="12">
        <v>20</v>
      </c>
      <c r="F121" s="12">
        <v>900</v>
      </c>
      <c r="G121" s="12">
        <v>10</v>
      </c>
      <c r="H121" s="12">
        <v>50</v>
      </c>
      <c r="I121" s="12"/>
      <c r="J121" s="12"/>
      <c r="K121" s="12"/>
      <c r="L121" s="12"/>
      <c r="M121" s="12"/>
      <c r="N121" s="12"/>
      <c r="O121" s="12"/>
      <c r="P121" s="13"/>
      <c r="Q121" s="12">
        <f t="shared" si="18"/>
        <v>0</v>
      </c>
      <c r="R121" s="12">
        <f t="shared" si="19"/>
        <v>0</v>
      </c>
      <c r="S121" s="57"/>
      <c r="T121" s="15">
        <v>0.08</v>
      </c>
      <c r="U121" s="15">
        <f t="shared" si="20"/>
        <v>0</v>
      </c>
    </row>
    <row r="122" spans="1:23" x14ac:dyDescent="0.2">
      <c r="A122" s="36" t="s">
        <v>263</v>
      </c>
      <c r="B122" s="36" t="s">
        <v>120</v>
      </c>
      <c r="C122" s="36">
        <v>90444800</v>
      </c>
      <c r="D122" s="36" t="s">
        <v>277</v>
      </c>
      <c r="E122" s="12" t="s">
        <v>46</v>
      </c>
      <c r="F122" s="12">
        <v>900</v>
      </c>
      <c r="G122" s="12">
        <v>10</v>
      </c>
      <c r="H122" s="12">
        <v>50</v>
      </c>
      <c r="I122" s="12"/>
      <c r="J122" s="12"/>
      <c r="K122" s="12"/>
      <c r="L122" s="12"/>
      <c r="M122" s="12"/>
      <c r="N122" s="12"/>
      <c r="O122" s="12"/>
      <c r="P122" s="13"/>
      <c r="Q122" s="12">
        <f t="shared" si="18"/>
        <v>0</v>
      </c>
      <c r="R122" s="12">
        <f t="shared" si="19"/>
        <v>0</v>
      </c>
      <c r="S122" s="57"/>
      <c r="T122" s="15">
        <v>0.08</v>
      </c>
      <c r="U122" s="15">
        <f t="shared" si="20"/>
        <v>0</v>
      </c>
    </row>
    <row r="123" spans="1:23" x14ac:dyDescent="0.2">
      <c r="A123" s="11" t="s">
        <v>121</v>
      </c>
      <c r="B123" s="11" t="s">
        <v>122</v>
      </c>
      <c r="C123" s="11" t="s">
        <v>121</v>
      </c>
      <c r="D123" s="11" t="s">
        <v>275</v>
      </c>
      <c r="E123" s="12">
        <v>20</v>
      </c>
      <c r="F123" s="12">
        <v>1200</v>
      </c>
      <c r="G123" s="12">
        <v>10</v>
      </c>
      <c r="H123" s="12">
        <v>50</v>
      </c>
      <c r="I123" s="12"/>
      <c r="J123" s="12"/>
      <c r="K123" s="12"/>
      <c r="L123" s="12"/>
      <c r="M123" s="12"/>
      <c r="N123" s="12"/>
      <c r="O123" s="12"/>
      <c r="P123" s="13"/>
      <c r="Q123" s="12">
        <f t="shared" si="18"/>
        <v>0</v>
      </c>
      <c r="R123" s="12">
        <f t="shared" si="19"/>
        <v>0</v>
      </c>
      <c r="S123" s="57"/>
      <c r="T123" s="15">
        <v>0.11</v>
      </c>
      <c r="U123" s="15">
        <f t="shared" si="20"/>
        <v>0</v>
      </c>
    </row>
    <row r="124" spans="1:23" x14ac:dyDescent="0.2">
      <c r="A124" s="11" t="s">
        <v>207</v>
      </c>
      <c r="B124" s="11" t="s">
        <v>208</v>
      </c>
      <c r="C124" s="11" t="s">
        <v>207</v>
      </c>
      <c r="D124" s="11" t="s">
        <v>275</v>
      </c>
      <c r="E124" s="12">
        <v>20</v>
      </c>
      <c r="F124" s="12">
        <v>1500</v>
      </c>
      <c r="G124" s="12">
        <v>10</v>
      </c>
      <c r="H124" s="12">
        <v>50</v>
      </c>
      <c r="I124" s="12"/>
      <c r="J124" s="12"/>
      <c r="K124" s="12"/>
      <c r="L124" s="12"/>
      <c r="M124" s="12"/>
      <c r="N124" s="12"/>
      <c r="O124" s="12"/>
      <c r="P124" s="13"/>
      <c r="Q124" s="12">
        <f t="shared" si="18"/>
        <v>0</v>
      </c>
      <c r="R124" s="12">
        <f t="shared" si="19"/>
        <v>0</v>
      </c>
      <c r="S124" s="57"/>
      <c r="T124" s="15">
        <v>7.0000000000000007E-2</v>
      </c>
      <c r="U124" s="15">
        <f t="shared" si="20"/>
        <v>0</v>
      </c>
    </row>
    <row r="125" spans="1:23" x14ac:dyDescent="0.2">
      <c r="A125" s="11" t="s">
        <v>209</v>
      </c>
      <c r="B125" s="11" t="s">
        <v>210</v>
      </c>
      <c r="C125" s="11" t="s">
        <v>209</v>
      </c>
      <c r="D125" s="11" t="s">
        <v>275</v>
      </c>
      <c r="E125" s="12">
        <v>20</v>
      </c>
      <c r="F125" s="12">
        <v>1800</v>
      </c>
      <c r="G125" s="12">
        <v>10</v>
      </c>
      <c r="H125" s="12">
        <v>50</v>
      </c>
      <c r="I125" s="12"/>
      <c r="J125" s="12"/>
      <c r="K125" s="12"/>
      <c r="L125" s="12"/>
      <c r="M125" s="12"/>
      <c r="N125" s="12"/>
      <c r="O125" s="12"/>
      <c r="P125" s="13"/>
      <c r="Q125" s="12">
        <f t="shared" si="18"/>
        <v>0</v>
      </c>
      <c r="R125" s="12">
        <f t="shared" si="19"/>
        <v>0</v>
      </c>
      <c r="S125" s="58"/>
      <c r="T125" s="15">
        <v>0.09</v>
      </c>
      <c r="U125" s="15">
        <f t="shared" si="20"/>
        <v>0</v>
      </c>
      <c r="V125" s="43"/>
    </row>
    <row r="126" spans="1:23" x14ac:dyDescent="0.2">
      <c r="A126" s="11" t="s">
        <v>123</v>
      </c>
      <c r="B126" s="11" t="s">
        <v>124</v>
      </c>
      <c r="C126" s="11" t="s">
        <v>123</v>
      </c>
      <c r="D126" s="11" t="s">
        <v>275</v>
      </c>
      <c r="E126" s="12">
        <v>25</v>
      </c>
      <c r="F126" s="12">
        <v>150</v>
      </c>
      <c r="G126" s="12">
        <v>10</v>
      </c>
      <c r="H126" s="12">
        <v>200</v>
      </c>
      <c r="I126" s="12"/>
      <c r="J126" s="12"/>
      <c r="K126" s="12"/>
      <c r="L126" s="12"/>
      <c r="M126" s="12"/>
      <c r="N126" s="12"/>
      <c r="O126" s="12"/>
      <c r="P126" s="13"/>
      <c r="Q126" s="12">
        <f t="shared" si="18"/>
        <v>0</v>
      </c>
      <c r="R126" s="12">
        <f t="shared" si="19"/>
        <v>0</v>
      </c>
      <c r="S126" s="57"/>
      <c r="T126" s="15">
        <v>0.04</v>
      </c>
      <c r="U126" s="15">
        <f t="shared" si="20"/>
        <v>0</v>
      </c>
      <c r="V126" s="43">
        <f>SUM(U126:U143)</f>
        <v>1.8</v>
      </c>
      <c r="W126" s="3">
        <f>V126*100/$V$144</f>
        <v>1.2371134020618557</v>
      </c>
    </row>
    <row r="127" spans="1:23" x14ac:dyDescent="0.2">
      <c r="A127" s="36" t="s">
        <v>257</v>
      </c>
      <c r="B127" s="36" t="s">
        <v>124</v>
      </c>
      <c r="C127" s="36">
        <v>90445200</v>
      </c>
      <c r="D127" s="36" t="s">
        <v>277</v>
      </c>
      <c r="E127" s="12">
        <v>25</v>
      </c>
      <c r="F127" s="12">
        <v>150</v>
      </c>
      <c r="G127" s="12">
        <v>10</v>
      </c>
      <c r="H127" s="12">
        <v>200</v>
      </c>
      <c r="I127" s="12">
        <v>400</v>
      </c>
      <c r="J127" s="12">
        <v>200</v>
      </c>
      <c r="K127" s="12"/>
      <c r="L127" s="12"/>
      <c r="M127" s="12"/>
      <c r="N127" s="12"/>
      <c r="O127" s="12"/>
      <c r="P127" s="13"/>
      <c r="Q127" s="12">
        <f t="shared" si="18"/>
        <v>600</v>
      </c>
      <c r="R127" s="12">
        <f t="shared" si="19"/>
        <v>3</v>
      </c>
      <c r="S127" s="57"/>
      <c r="T127" s="15">
        <v>0.04</v>
      </c>
      <c r="U127" s="15">
        <f t="shared" si="20"/>
        <v>0.12</v>
      </c>
    </row>
    <row r="128" spans="1:23" x14ac:dyDescent="0.2">
      <c r="A128" s="11" t="s">
        <v>125</v>
      </c>
      <c r="B128" s="11" t="s">
        <v>126</v>
      </c>
      <c r="C128" s="11" t="s">
        <v>125</v>
      </c>
      <c r="D128" s="11" t="s">
        <v>275</v>
      </c>
      <c r="E128" s="12">
        <v>25</v>
      </c>
      <c r="F128" s="12">
        <v>300</v>
      </c>
      <c r="G128" s="12">
        <v>10</v>
      </c>
      <c r="H128" s="12">
        <v>100</v>
      </c>
      <c r="I128" s="12"/>
      <c r="J128" s="12"/>
      <c r="K128" s="12"/>
      <c r="L128" s="12"/>
      <c r="M128" s="12"/>
      <c r="N128" s="12">
        <v>200</v>
      </c>
      <c r="O128" s="12">
        <v>100</v>
      </c>
      <c r="P128" s="13"/>
      <c r="Q128" s="12">
        <f t="shared" si="18"/>
        <v>300</v>
      </c>
      <c r="R128" s="12">
        <f t="shared" si="19"/>
        <v>3</v>
      </c>
      <c r="S128" s="57"/>
      <c r="T128" s="15">
        <v>0.04</v>
      </c>
      <c r="U128" s="15">
        <f t="shared" si="20"/>
        <v>0.12</v>
      </c>
    </row>
    <row r="129" spans="1:23" x14ac:dyDescent="0.2">
      <c r="A129" s="36" t="s">
        <v>127</v>
      </c>
      <c r="B129" s="36" t="s">
        <v>126</v>
      </c>
      <c r="C129" s="36">
        <v>90445300</v>
      </c>
      <c r="D129" s="36" t="s">
        <v>277</v>
      </c>
      <c r="E129" s="12" t="s">
        <v>63</v>
      </c>
      <c r="F129" s="12">
        <v>300</v>
      </c>
      <c r="G129" s="12">
        <v>10</v>
      </c>
      <c r="H129" s="12">
        <v>100</v>
      </c>
      <c r="I129" s="12">
        <v>200</v>
      </c>
      <c r="J129" s="12">
        <v>200</v>
      </c>
      <c r="K129" s="12"/>
      <c r="L129" s="12"/>
      <c r="M129" s="12"/>
      <c r="N129" s="12">
        <v>500</v>
      </c>
      <c r="O129" s="12">
        <v>200</v>
      </c>
      <c r="P129" s="13"/>
      <c r="Q129" s="12">
        <f t="shared" si="18"/>
        <v>1100</v>
      </c>
      <c r="R129" s="12">
        <f t="shared" si="19"/>
        <v>11</v>
      </c>
      <c r="S129" s="57"/>
      <c r="T129" s="15">
        <v>0.04</v>
      </c>
      <c r="U129" s="15">
        <f t="shared" si="20"/>
        <v>0.44</v>
      </c>
    </row>
    <row r="130" spans="1:23" x14ac:dyDescent="0.2">
      <c r="A130" s="11" t="s">
        <v>128</v>
      </c>
      <c r="B130" s="11" t="s">
        <v>129</v>
      </c>
      <c r="C130" s="11" t="s">
        <v>128</v>
      </c>
      <c r="D130" s="11" t="s">
        <v>275</v>
      </c>
      <c r="E130" s="12">
        <v>25</v>
      </c>
      <c r="F130" s="12">
        <v>450</v>
      </c>
      <c r="G130" s="12">
        <v>10</v>
      </c>
      <c r="H130" s="12">
        <v>100</v>
      </c>
      <c r="I130" s="12"/>
      <c r="J130" s="12"/>
      <c r="K130" s="12"/>
      <c r="L130" s="12"/>
      <c r="M130" s="12"/>
      <c r="N130" s="12"/>
      <c r="O130" s="12"/>
      <c r="P130" s="13"/>
      <c r="Q130" s="12">
        <f t="shared" si="18"/>
        <v>0</v>
      </c>
      <c r="R130" s="12">
        <f t="shared" si="19"/>
        <v>0</v>
      </c>
      <c r="S130" s="57"/>
      <c r="T130" s="15">
        <v>0.06</v>
      </c>
      <c r="U130" s="15">
        <f t="shared" si="20"/>
        <v>0</v>
      </c>
    </row>
    <row r="131" spans="1:23" x14ac:dyDescent="0.2">
      <c r="A131" s="36" t="s">
        <v>190</v>
      </c>
      <c r="B131" s="36" t="s">
        <v>129</v>
      </c>
      <c r="C131" s="36">
        <v>90445400</v>
      </c>
      <c r="D131" s="36" t="s">
        <v>277</v>
      </c>
      <c r="E131" s="12" t="s">
        <v>63</v>
      </c>
      <c r="F131" s="12">
        <v>450</v>
      </c>
      <c r="G131" s="12">
        <v>10</v>
      </c>
      <c r="H131" s="12">
        <v>100</v>
      </c>
      <c r="I131" s="12"/>
      <c r="J131" s="12"/>
      <c r="K131" s="12"/>
      <c r="L131" s="12"/>
      <c r="M131" s="12"/>
      <c r="N131" s="12"/>
      <c r="O131" s="12"/>
      <c r="P131" s="13"/>
      <c r="Q131" s="12">
        <f t="shared" si="18"/>
        <v>0</v>
      </c>
      <c r="R131" s="12">
        <f t="shared" si="19"/>
        <v>0</v>
      </c>
      <c r="S131" s="57"/>
      <c r="T131" s="15">
        <v>0.06</v>
      </c>
      <c r="U131" s="15">
        <f t="shared" si="20"/>
        <v>0</v>
      </c>
    </row>
    <row r="132" spans="1:23" x14ac:dyDescent="0.2">
      <c r="A132" s="11" t="s">
        <v>130</v>
      </c>
      <c r="B132" s="11" t="s">
        <v>131</v>
      </c>
      <c r="C132" s="11" t="s">
        <v>130</v>
      </c>
      <c r="D132" s="11" t="s">
        <v>275</v>
      </c>
      <c r="E132" s="12">
        <v>25</v>
      </c>
      <c r="F132" s="12">
        <v>600</v>
      </c>
      <c r="G132" s="12">
        <v>10</v>
      </c>
      <c r="H132" s="12">
        <v>50</v>
      </c>
      <c r="I132" s="12"/>
      <c r="J132" s="12"/>
      <c r="K132" s="12"/>
      <c r="L132" s="12"/>
      <c r="M132" s="12"/>
      <c r="N132" s="12"/>
      <c r="O132" s="12"/>
      <c r="P132" s="13"/>
      <c r="Q132" s="12">
        <f t="shared" si="18"/>
        <v>0</v>
      </c>
      <c r="R132" s="12">
        <f t="shared" si="19"/>
        <v>0</v>
      </c>
      <c r="S132" s="57"/>
      <c r="T132" s="15">
        <v>0.04</v>
      </c>
      <c r="U132" s="15">
        <f t="shared" si="20"/>
        <v>0</v>
      </c>
    </row>
    <row r="133" spans="1:23" x14ac:dyDescent="0.2">
      <c r="A133" s="36" t="s">
        <v>211</v>
      </c>
      <c r="B133" s="36" t="s">
        <v>131</v>
      </c>
      <c r="C133" s="36">
        <v>90445600</v>
      </c>
      <c r="D133" s="36" t="s">
        <v>277</v>
      </c>
      <c r="E133" s="12">
        <v>25</v>
      </c>
      <c r="F133" s="12">
        <v>600</v>
      </c>
      <c r="G133" s="12">
        <v>10</v>
      </c>
      <c r="H133" s="12">
        <v>50</v>
      </c>
      <c r="I133" s="12">
        <v>300</v>
      </c>
      <c r="J133" s="12">
        <v>200</v>
      </c>
      <c r="K133" s="12"/>
      <c r="L133" s="12"/>
      <c r="M133" s="12"/>
      <c r="N133" s="12"/>
      <c r="O133" s="12">
        <v>200</v>
      </c>
      <c r="P133" s="13"/>
      <c r="Q133" s="12">
        <f t="shared" si="18"/>
        <v>700</v>
      </c>
      <c r="R133" s="12">
        <f t="shared" si="19"/>
        <v>14</v>
      </c>
      <c r="S133" s="57"/>
      <c r="T133" s="15">
        <v>0.04</v>
      </c>
      <c r="U133" s="15">
        <f t="shared" si="20"/>
        <v>0.56000000000000005</v>
      </c>
    </row>
    <row r="134" spans="1:23" x14ac:dyDescent="0.2">
      <c r="A134" s="11" t="s">
        <v>162</v>
      </c>
      <c r="B134" s="11" t="s">
        <v>163</v>
      </c>
      <c r="C134" s="11" t="s">
        <v>162</v>
      </c>
      <c r="D134" s="11" t="s">
        <v>275</v>
      </c>
      <c r="E134" s="12">
        <v>25</v>
      </c>
      <c r="F134" s="12">
        <v>750</v>
      </c>
      <c r="G134" s="12">
        <v>10</v>
      </c>
      <c r="H134" s="12">
        <v>50</v>
      </c>
      <c r="I134" s="12"/>
      <c r="J134" s="12"/>
      <c r="K134" s="12"/>
      <c r="L134" s="12"/>
      <c r="M134" s="12"/>
      <c r="N134" s="12"/>
      <c r="O134" s="12"/>
      <c r="P134" s="13"/>
      <c r="Q134" s="12">
        <f t="shared" si="18"/>
        <v>0</v>
      </c>
      <c r="R134" s="12">
        <f t="shared" si="19"/>
        <v>0</v>
      </c>
      <c r="S134" s="57"/>
      <c r="T134" s="15">
        <v>0.04</v>
      </c>
      <c r="U134" s="15">
        <f t="shared" si="20"/>
        <v>0</v>
      </c>
    </row>
    <row r="135" spans="1:23" x14ac:dyDescent="0.2">
      <c r="A135" s="36" t="s">
        <v>218</v>
      </c>
      <c r="B135" s="36" t="s">
        <v>163</v>
      </c>
      <c r="C135" s="31" t="s">
        <v>219</v>
      </c>
      <c r="D135" s="36" t="s">
        <v>277</v>
      </c>
      <c r="E135" s="12">
        <v>25</v>
      </c>
      <c r="F135" s="12">
        <v>750</v>
      </c>
      <c r="G135" s="12">
        <v>10</v>
      </c>
      <c r="H135" s="12">
        <v>50</v>
      </c>
      <c r="I135" s="12"/>
      <c r="J135" s="12"/>
      <c r="K135" s="12"/>
      <c r="L135" s="12"/>
      <c r="M135" s="12"/>
      <c r="N135" s="12"/>
      <c r="O135" s="12"/>
      <c r="P135" s="13"/>
      <c r="Q135" s="12">
        <f t="shared" si="18"/>
        <v>0</v>
      </c>
      <c r="R135" s="12">
        <f t="shared" si="19"/>
        <v>0</v>
      </c>
      <c r="S135" s="57"/>
      <c r="T135" s="15">
        <v>0.04</v>
      </c>
      <c r="U135" s="15">
        <f t="shared" si="20"/>
        <v>0</v>
      </c>
    </row>
    <row r="136" spans="1:23" x14ac:dyDescent="0.2">
      <c r="A136" s="11" t="s">
        <v>132</v>
      </c>
      <c r="B136" s="11" t="s">
        <v>133</v>
      </c>
      <c r="C136" s="11" t="s">
        <v>132</v>
      </c>
      <c r="D136" s="11" t="s">
        <v>275</v>
      </c>
      <c r="E136" s="12">
        <v>25</v>
      </c>
      <c r="F136" s="12">
        <v>900</v>
      </c>
      <c r="G136" s="12">
        <v>10</v>
      </c>
      <c r="H136" s="12">
        <v>50</v>
      </c>
      <c r="I136" s="12"/>
      <c r="J136" s="12"/>
      <c r="K136" s="12"/>
      <c r="L136" s="12"/>
      <c r="M136" s="12"/>
      <c r="N136" s="12"/>
      <c r="O136" s="12"/>
      <c r="P136" s="13"/>
      <c r="Q136" s="12">
        <f t="shared" si="18"/>
        <v>0</v>
      </c>
      <c r="R136" s="12">
        <f t="shared" si="19"/>
        <v>0</v>
      </c>
      <c r="S136" s="57"/>
      <c r="T136" s="15">
        <v>0.06</v>
      </c>
      <c r="U136" s="15">
        <f t="shared" si="20"/>
        <v>0</v>
      </c>
    </row>
    <row r="137" spans="1:23" x14ac:dyDescent="0.2">
      <c r="A137" s="36" t="s">
        <v>264</v>
      </c>
      <c r="B137" s="36" t="s">
        <v>133</v>
      </c>
      <c r="C137" s="31" t="s">
        <v>265</v>
      </c>
      <c r="D137" s="36" t="s">
        <v>277</v>
      </c>
      <c r="E137" s="12">
        <v>25</v>
      </c>
      <c r="F137" s="12">
        <v>900</v>
      </c>
      <c r="G137" s="12">
        <v>10</v>
      </c>
      <c r="H137" s="12">
        <v>50</v>
      </c>
      <c r="I137" s="12"/>
      <c r="J137" s="12">
        <v>200</v>
      </c>
      <c r="K137" s="12"/>
      <c r="L137" s="12"/>
      <c r="M137" s="12"/>
      <c r="N137" s="12"/>
      <c r="O137" s="12"/>
      <c r="P137" s="13"/>
      <c r="Q137" s="12">
        <f t="shared" si="18"/>
        <v>200</v>
      </c>
      <c r="R137" s="12">
        <f t="shared" si="19"/>
        <v>4</v>
      </c>
      <c r="S137" s="57"/>
      <c r="T137" s="15">
        <v>0.06</v>
      </c>
      <c r="U137" s="15">
        <f t="shared" si="20"/>
        <v>0.24</v>
      </c>
    </row>
    <row r="138" spans="1:23" x14ac:dyDescent="0.2">
      <c r="A138" s="11" t="s">
        <v>134</v>
      </c>
      <c r="B138" s="11" t="s">
        <v>135</v>
      </c>
      <c r="C138" s="11" t="s">
        <v>134</v>
      </c>
      <c r="D138" s="11" t="s">
        <v>275</v>
      </c>
      <c r="E138" s="12">
        <v>25</v>
      </c>
      <c r="F138" s="12">
        <v>1200</v>
      </c>
      <c r="G138" s="12">
        <v>10</v>
      </c>
      <c r="H138" s="12">
        <v>50</v>
      </c>
      <c r="I138" s="12"/>
      <c r="J138" s="12"/>
      <c r="K138" s="12"/>
      <c r="L138" s="12"/>
      <c r="M138" s="12"/>
      <c r="N138" s="12"/>
      <c r="O138" s="12"/>
      <c r="P138" s="13"/>
      <c r="Q138" s="12">
        <f t="shared" si="18"/>
        <v>0</v>
      </c>
      <c r="R138" s="12">
        <f t="shared" si="19"/>
        <v>0</v>
      </c>
      <c r="S138" s="57"/>
      <c r="T138" s="15">
        <v>0.08</v>
      </c>
      <c r="U138" s="15">
        <f t="shared" si="20"/>
        <v>0</v>
      </c>
    </row>
    <row r="139" spans="1:23" x14ac:dyDescent="0.2">
      <c r="A139" s="26" t="s">
        <v>451</v>
      </c>
      <c r="B139" s="36" t="s">
        <v>135</v>
      </c>
      <c r="C139" s="26">
        <v>90445810</v>
      </c>
      <c r="D139" s="36" t="s">
        <v>277</v>
      </c>
      <c r="E139" s="12" t="s">
        <v>63</v>
      </c>
      <c r="F139" s="12">
        <v>1200</v>
      </c>
      <c r="G139" s="12">
        <v>10</v>
      </c>
      <c r="H139" s="12">
        <v>50</v>
      </c>
      <c r="I139" s="12"/>
      <c r="J139" s="12">
        <v>200</v>
      </c>
      <c r="K139" s="12"/>
      <c r="L139" s="12"/>
      <c r="M139" s="12"/>
      <c r="N139" s="12"/>
      <c r="O139" s="12"/>
      <c r="P139" s="13"/>
      <c r="Q139" s="12">
        <f t="shared" si="18"/>
        <v>200</v>
      </c>
      <c r="R139" s="12">
        <f t="shared" si="19"/>
        <v>4</v>
      </c>
      <c r="S139" s="57"/>
      <c r="T139" s="15">
        <v>0.08</v>
      </c>
      <c r="U139" s="15">
        <f t="shared" si="20"/>
        <v>0.32</v>
      </c>
    </row>
    <row r="140" spans="1:23" x14ac:dyDescent="0.2">
      <c r="A140" s="11" t="s">
        <v>238</v>
      </c>
      <c r="B140" s="11" t="s">
        <v>239</v>
      </c>
      <c r="C140" s="11" t="s">
        <v>238</v>
      </c>
      <c r="D140" s="11" t="s">
        <v>275</v>
      </c>
      <c r="E140" s="12">
        <v>25</v>
      </c>
      <c r="F140" s="12">
        <v>1524</v>
      </c>
      <c r="G140" s="12">
        <v>10</v>
      </c>
      <c r="H140" s="12">
        <v>50</v>
      </c>
      <c r="I140" s="12"/>
      <c r="J140" s="12"/>
      <c r="K140" s="12"/>
      <c r="L140" s="12"/>
      <c r="M140" s="12"/>
      <c r="N140" s="12"/>
      <c r="O140" s="12"/>
      <c r="P140" s="13"/>
      <c r="Q140" s="12">
        <f t="shared" si="18"/>
        <v>0</v>
      </c>
      <c r="R140" s="12">
        <f t="shared" si="19"/>
        <v>0</v>
      </c>
      <c r="S140" s="57"/>
      <c r="T140" s="15">
        <v>0.08</v>
      </c>
      <c r="U140" s="15">
        <f t="shared" si="20"/>
        <v>0</v>
      </c>
    </row>
    <row r="141" spans="1:23" x14ac:dyDescent="0.2">
      <c r="A141" s="11" t="s">
        <v>164</v>
      </c>
      <c r="B141" s="11" t="s">
        <v>165</v>
      </c>
      <c r="C141" s="11" t="s">
        <v>164</v>
      </c>
      <c r="D141" s="11" t="s">
        <v>275</v>
      </c>
      <c r="E141" s="12">
        <v>25</v>
      </c>
      <c r="F141" s="12">
        <v>1800</v>
      </c>
      <c r="G141" s="12">
        <v>10</v>
      </c>
      <c r="H141" s="12">
        <v>50</v>
      </c>
      <c r="I141" s="12"/>
      <c r="J141" s="12"/>
      <c r="K141" s="12"/>
      <c r="L141" s="12"/>
      <c r="M141" s="12"/>
      <c r="N141" s="12"/>
      <c r="O141" s="12"/>
      <c r="P141" s="13"/>
      <c r="Q141" s="12">
        <f t="shared" si="18"/>
        <v>0</v>
      </c>
      <c r="R141" s="12">
        <f t="shared" si="19"/>
        <v>0</v>
      </c>
      <c r="S141" s="57"/>
      <c r="T141" s="15">
        <v>0.12</v>
      </c>
      <c r="U141" s="15">
        <f t="shared" si="20"/>
        <v>0</v>
      </c>
    </row>
    <row r="142" spans="1:23" x14ac:dyDescent="0.2">
      <c r="A142" s="36" t="s">
        <v>227</v>
      </c>
      <c r="B142" s="36" t="s">
        <v>165</v>
      </c>
      <c r="C142" s="36">
        <v>90445900</v>
      </c>
      <c r="D142" s="36" t="s">
        <v>277</v>
      </c>
      <c r="E142" s="12">
        <v>25</v>
      </c>
      <c r="F142" s="12">
        <v>1800</v>
      </c>
      <c r="G142" s="12">
        <v>10</v>
      </c>
      <c r="H142" s="12">
        <v>50</v>
      </c>
      <c r="I142" s="12"/>
      <c r="J142" s="12"/>
      <c r="K142" s="12"/>
      <c r="L142" s="12"/>
      <c r="M142" s="12"/>
      <c r="N142" s="12"/>
      <c r="O142" s="12"/>
      <c r="P142" s="13"/>
      <c r="Q142" s="12">
        <f t="shared" si="18"/>
        <v>0</v>
      </c>
      <c r="R142" s="12">
        <f t="shared" si="19"/>
        <v>0</v>
      </c>
      <c r="S142" s="57"/>
      <c r="T142" s="15">
        <v>0.12</v>
      </c>
      <c r="U142" s="15">
        <f t="shared" si="20"/>
        <v>0</v>
      </c>
      <c r="V142" s="43"/>
    </row>
    <row r="143" spans="1:23" x14ac:dyDescent="0.2">
      <c r="A143" s="36" t="s">
        <v>301</v>
      </c>
      <c r="B143" s="36" t="s">
        <v>302</v>
      </c>
      <c r="C143" s="36">
        <v>90446000</v>
      </c>
      <c r="D143" s="36" t="s">
        <v>277</v>
      </c>
      <c r="E143" s="12">
        <v>25</v>
      </c>
      <c r="F143" s="12">
        <v>2400</v>
      </c>
      <c r="G143" s="12">
        <v>10</v>
      </c>
      <c r="H143" s="12">
        <v>50</v>
      </c>
      <c r="I143" s="12"/>
      <c r="J143" s="12"/>
      <c r="K143" s="12"/>
      <c r="L143" s="12"/>
      <c r="M143" s="12"/>
      <c r="N143" s="12"/>
      <c r="O143" s="12"/>
      <c r="P143" s="13"/>
      <c r="Q143" s="12">
        <f t="shared" si="18"/>
        <v>0</v>
      </c>
      <c r="R143" s="12">
        <f t="shared" si="19"/>
        <v>0</v>
      </c>
      <c r="S143" s="57"/>
      <c r="T143" s="15">
        <v>0.12</v>
      </c>
      <c r="U143" s="15">
        <f t="shared" si="20"/>
        <v>0</v>
      </c>
      <c r="V143" s="43"/>
    </row>
    <row r="144" spans="1:23" x14ac:dyDescent="0.2">
      <c r="A144" s="305"/>
      <c r="B144" s="305"/>
      <c r="C144" s="305"/>
      <c r="D144" s="305"/>
      <c r="E144" s="305"/>
      <c r="F144" s="305"/>
      <c r="G144" s="305"/>
      <c r="H144" s="305"/>
      <c r="I144" s="36">
        <f t="shared" ref="I144:R144" si="21">SUBTOTAL(9,I5:I143)</f>
        <v>37650</v>
      </c>
      <c r="J144" s="36">
        <f t="shared" si="21"/>
        <v>67275</v>
      </c>
      <c r="K144" s="36">
        <f t="shared" si="21"/>
        <v>52050</v>
      </c>
      <c r="L144" s="36">
        <f t="shared" si="21"/>
        <v>42080</v>
      </c>
      <c r="M144" s="36">
        <f t="shared" si="21"/>
        <v>240</v>
      </c>
      <c r="N144" s="36">
        <f t="shared" si="21"/>
        <v>31750</v>
      </c>
      <c r="O144" s="36">
        <f>SUBTOTAL(9,O5:O143)</f>
        <v>8870</v>
      </c>
      <c r="P144" s="36">
        <f t="shared" si="21"/>
        <v>0</v>
      </c>
      <c r="Q144" s="36">
        <f t="shared" si="21"/>
        <v>239915</v>
      </c>
      <c r="R144" s="36">
        <f t="shared" si="21"/>
        <v>3044</v>
      </c>
      <c r="S144" s="59"/>
      <c r="T144" s="12"/>
      <c r="U144" s="36">
        <f>SUBTOTAL(9,U5:U143)</f>
        <v>184.50000000000003</v>
      </c>
      <c r="V144" s="3">
        <f>SUM(V13:V143)</f>
        <v>145.5</v>
      </c>
      <c r="W144" s="3">
        <f>SUM(W13:W143)</f>
        <v>99.999999999999986</v>
      </c>
    </row>
    <row r="145" spans="1:21" x14ac:dyDescent="0.2">
      <c r="A145" s="305"/>
      <c r="B145" s="305"/>
      <c r="C145" s="305"/>
      <c r="D145" s="305"/>
      <c r="E145" s="305"/>
      <c r="F145" s="305"/>
      <c r="G145" s="305"/>
      <c r="H145" s="305"/>
      <c r="I145" s="36">
        <v>436</v>
      </c>
      <c r="J145" s="36">
        <v>904</v>
      </c>
      <c r="K145" s="36">
        <v>676</v>
      </c>
      <c r="L145" s="36">
        <v>533</v>
      </c>
      <c r="M145" s="36">
        <v>4</v>
      </c>
      <c r="N145" s="36">
        <v>372</v>
      </c>
      <c r="O145" s="36">
        <v>119</v>
      </c>
      <c r="P145" s="36"/>
      <c r="Q145" s="36"/>
      <c r="R145" s="36">
        <f>SUM(I145:P145)</f>
        <v>3044</v>
      </c>
      <c r="U145" s="3">
        <f>U144/30</f>
        <v>6.1500000000000012</v>
      </c>
    </row>
    <row r="146" spans="1:21" x14ac:dyDescent="0.2">
      <c r="A146" s="305"/>
      <c r="B146" s="305"/>
      <c r="C146" s="305"/>
      <c r="D146" s="305"/>
      <c r="E146" s="305"/>
      <c r="F146" s="305"/>
      <c r="G146" s="305"/>
      <c r="H146" s="305"/>
      <c r="I146" s="36">
        <v>21.79</v>
      </c>
      <c r="J146" s="36">
        <v>56.08</v>
      </c>
      <c r="K146" s="36">
        <v>40.98</v>
      </c>
      <c r="L146" s="36">
        <v>31.61</v>
      </c>
      <c r="M146" s="36">
        <v>0.36</v>
      </c>
      <c r="N146" s="36">
        <v>24.4</v>
      </c>
      <c r="O146" s="36">
        <v>9.2799999999999994</v>
      </c>
      <c r="P146" s="36"/>
      <c r="Q146" s="36"/>
      <c r="R146" s="36">
        <f>SUM(I146:P146)</f>
        <v>184.5</v>
      </c>
    </row>
    <row r="147" spans="1:21" x14ac:dyDescent="0.2">
      <c r="A147" s="34"/>
      <c r="B147" s="34"/>
      <c r="C147" s="34"/>
      <c r="D147" s="34"/>
      <c r="E147" s="34"/>
      <c r="F147" s="34"/>
      <c r="G147" s="34"/>
      <c r="H147" s="34"/>
    </row>
    <row r="148" spans="1:21" x14ac:dyDescent="0.2">
      <c r="A148" s="28" t="s">
        <v>136</v>
      </c>
      <c r="B148" s="28" t="s">
        <v>136</v>
      </c>
      <c r="C148" s="30"/>
      <c r="D148" s="30"/>
      <c r="E148" s="8" t="s">
        <v>10</v>
      </c>
      <c r="F148" s="8" t="s">
        <v>137</v>
      </c>
      <c r="G148" s="300" t="s">
        <v>138</v>
      </c>
      <c r="H148" s="301"/>
      <c r="I148" s="20"/>
      <c r="J148" s="20"/>
      <c r="K148" s="20"/>
      <c r="L148" s="20"/>
      <c r="M148" s="20"/>
      <c r="N148" s="20"/>
      <c r="O148" s="20"/>
      <c r="P148" s="20"/>
      <c r="Q148" s="12"/>
      <c r="R148" s="12"/>
      <c r="S148" s="35"/>
      <c r="T148" s="12"/>
      <c r="U148" s="15"/>
    </row>
    <row r="149" spans="1:21" x14ac:dyDescent="0.2">
      <c r="A149" s="36"/>
      <c r="B149" s="36"/>
      <c r="C149" s="36"/>
      <c r="D149" s="36"/>
      <c r="E149" s="8"/>
      <c r="F149" s="8"/>
      <c r="G149" s="8" t="s">
        <v>139</v>
      </c>
      <c r="H149" s="8" t="s">
        <v>140</v>
      </c>
      <c r="I149" s="8" t="s">
        <v>140</v>
      </c>
      <c r="J149" s="8" t="s">
        <v>140</v>
      </c>
      <c r="K149" s="8" t="s">
        <v>140</v>
      </c>
      <c r="L149" s="8" t="s">
        <v>140</v>
      </c>
      <c r="M149" s="8" t="s">
        <v>140</v>
      </c>
      <c r="N149" s="8" t="s">
        <v>140</v>
      </c>
      <c r="O149" s="8" t="s">
        <v>140</v>
      </c>
      <c r="P149" s="8" t="s">
        <v>140</v>
      </c>
      <c r="Q149" s="36" t="s">
        <v>140</v>
      </c>
      <c r="R149" s="36" t="s">
        <v>12</v>
      </c>
      <c r="S149" s="37"/>
      <c r="T149" s="12"/>
      <c r="U149" s="15"/>
    </row>
    <row r="150" spans="1:21" x14ac:dyDescent="0.2">
      <c r="A150" s="38" t="s">
        <v>142</v>
      </c>
      <c r="B150" s="38" t="s">
        <v>143</v>
      </c>
      <c r="C150" s="38" t="s">
        <v>142</v>
      </c>
      <c r="D150" s="38" t="s">
        <v>142</v>
      </c>
      <c r="E150" s="12">
        <v>13</v>
      </c>
      <c r="F150" s="12">
        <v>25</v>
      </c>
      <c r="G150" s="12">
        <v>5</v>
      </c>
      <c r="H150" s="12">
        <v>125</v>
      </c>
      <c r="I150" s="12"/>
      <c r="J150" s="12"/>
      <c r="K150" s="12"/>
      <c r="L150" s="12"/>
      <c r="M150" s="12"/>
      <c r="N150" s="12"/>
      <c r="O150" s="12"/>
      <c r="P150" s="12"/>
      <c r="Q150" s="12">
        <f>SUM(I150:P150)</f>
        <v>0</v>
      </c>
      <c r="R150" s="12">
        <f>$Q150/$H150</f>
        <v>0</v>
      </c>
      <c r="S150" s="39"/>
      <c r="T150" s="15">
        <v>0.09</v>
      </c>
      <c r="U150" s="15">
        <f>$R150*$T150</f>
        <v>0</v>
      </c>
    </row>
    <row r="151" spans="1:21" x14ac:dyDescent="0.2">
      <c r="A151" s="38" t="s">
        <v>144</v>
      </c>
      <c r="B151" s="38" t="s">
        <v>145</v>
      </c>
      <c r="C151" s="38" t="s">
        <v>144</v>
      </c>
      <c r="D151" s="38" t="s">
        <v>144</v>
      </c>
      <c r="E151" s="12">
        <v>19</v>
      </c>
      <c r="F151" s="12">
        <v>25</v>
      </c>
      <c r="G151" s="12">
        <v>5</v>
      </c>
      <c r="H151" s="12">
        <v>125</v>
      </c>
      <c r="I151" s="12"/>
      <c r="J151" s="12"/>
      <c r="K151" s="12"/>
      <c r="L151" s="12"/>
      <c r="M151" s="12"/>
      <c r="N151" s="12"/>
      <c r="O151" s="12"/>
      <c r="P151" s="12"/>
      <c r="Q151" s="12">
        <f>SUM(I151:P151)</f>
        <v>0</v>
      </c>
      <c r="R151" s="12">
        <f>$Q151/$H151</f>
        <v>0</v>
      </c>
      <c r="S151" s="39"/>
      <c r="T151" s="15">
        <v>0.15</v>
      </c>
      <c r="U151" s="15">
        <f>$R151*$T151</f>
        <v>0</v>
      </c>
    </row>
    <row r="152" spans="1:21" x14ac:dyDescent="0.2">
      <c r="B152" s="3"/>
      <c r="I152" s="36">
        <f t="shared" ref="I152:P152" si="22">SUM(I150:I151)</f>
        <v>0</v>
      </c>
      <c r="J152" s="36">
        <f t="shared" si="22"/>
        <v>0</v>
      </c>
      <c r="K152" s="36">
        <f t="shared" si="22"/>
        <v>0</v>
      </c>
      <c r="L152" s="36">
        <f t="shared" si="22"/>
        <v>0</v>
      </c>
      <c r="M152" s="36">
        <f t="shared" ref="M152" si="23">SUM(M150:M151)</f>
        <v>0</v>
      </c>
      <c r="N152" s="36">
        <f t="shared" si="22"/>
        <v>0</v>
      </c>
      <c r="O152" s="36">
        <f t="shared" ref="O152" si="24">SUM(O150:O151)</f>
        <v>0</v>
      </c>
      <c r="P152" s="36">
        <f t="shared" si="22"/>
        <v>0</v>
      </c>
      <c r="Q152" s="36">
        <f>SUBTOTAL(9,Q150:Q151)</f>
        <v>0</v>
      </c>
      <c r="R152" s="36">
        <f>SUBTOTAL(9,R150:R151)</f>
        <v>0</v>
      </c>
      <c r="S152" s="37"/>
      <c r="T152" s="12"/>
      <c r="U152" s="33">
        <f>SUBTOTAL(9,U150:U151)</f>
        <v>0</v>
      </c>
    </row>
    <row r="153" spans="1:21" x14ac:dyDescent="0.2">
      <c r="B153" s="3"/>
      <c r="I153" s="40"/>
      <c r="J153" s="40"/>
      <c r="K153" s="40"/>
      <c r="L153" s="40"/>
      <c r="M153" s="40"/>
      <c r="N153" s="40"/>
      <c r="O153" s="40"/>
      <c r="P153" s="40"/>
      <c r="Q153" s="36">
        <v>0</v>
      </c>
      <c r="R153" s="36">
        <v>0</v>
      </c>
      <c r="S153" s="35"/>
      <c r="T153" s="12"/>
      <c r="U153" s="33">
        <v>0</v>
      </c>
    </row>
  </sheetData>
  <autoFilter ref="D3:D146"/>
  <mergeCells count="11">
    <mergeCell ref="T3:U3"/>
    <mergeCell ref="A1:H1"/>
    <mergeCell ref="A2:D2"/>
    <mergeCell ref="E2:H2"/>
    <mergeCell ref="G3:H3"/>
    <mergeCell ref="Q3:R3"/>
    <mergeCell ref="A109:B109"/>
    <mergeCell ref="A144:H144"/>
    <mergeCell ref="A145:H145"/>
    <mergeCell ref="A146:H146"/>
    <mergeCell ref="G148:H148"/>
  </mergeCells>
  <conditionalFormatting sqref="A5:O143">
    <cfRule type="expression" dxfId="308" priority="1">
      <formula>MOD(ROW(),2)</formula>
    </cfRule>
  </conditionalFormatting>
  <conditionalFormatting sqref="P5:XFD143">
    <cfRule type="expression" dxfId="307" priority="4">
      <formula>MOD(ROW(),2)</formula>
    </cfRule>
  </conditionalFormatting>
  <conditionalFormatting sqref="Q5:Q143">
    <cfRule type="cellIs" dxfId="306" priority="6" operator="greaterThan">
      <formula>10000</formula>
    </cfRule>
  </conditionalFormatting>
  <conditionalFormatting sqref="Q110:Q143">
    <cfRule type="cellIs" dxfId="305" priority="7" operator="greaterThan">
      <formula>2000</formula>
    </cfRule>
  </conditionalFormatting>
  <conditionalFormatting sqref="U5:U108">
    <cfRule type="cellIs" dxfId="304" priority="5" operator="greaterThan">
      <formula>10</formula>
    </cfRule>
  </conditionalFormatting>
  <conditionalFormatting sqref="U139">
    <cfRule type="cellIs" dxfId="303" priority="3" operator="greaterThan">
      <formula>10</formula>
    </cfRule>
  </conditionalFormatting>
  <pageMargins left="0.25" right="0.25" top="0.75" bottom="0.75" header="0.3" footer="0.3"/>
  <pageSetup paperSize="9" scale="69" fitToHeight="0" orientation="landscape" r:id="rId1"/>
  <headerFooter alignWithMargins="0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U153"/>
  <sheetViews>
    <sheetView zoomScaleNormal="100" workbookViewId="0">
      <pane xSplit="4" ySplit="4" topLeftCell="E81" activePane="bottomRight" state="frozen"/>
      <selection pane="topRight" activeCell="D1" sqref="D1"/>
      <selection pane="bottomLeft" activeCell="A4" sqref="A4"/>
      <selection pane="bottomRight" activeCell="J88" sqref="J88"/>
    </sheetView>
  </sheetViews>
  <sheetFormatPr defaultColWidth="9.140625" defaultRowHeight="12.75" x14ac:dyDescent="0.2"/>
  <cols>
    <col min="1" max="1" width="12.5703125" style="3" customWidth="1"/>
    <col min="2" max="2" width="14" style="41" customWidth="1"/>
    <col min="3" max="3" width="14" style="3" bestFit="1" customWidth="1"/>
    <col min="4" max="4" width="12.28515625" style="3" customWidth="1"/>
    <col min="5" max="5" width="7.85546875" style="3" customWidth="1"/>
    <col min="6" max="6" width="8.5703125" style="3" customWidth="1"/>
    <col min="7" max="7" width="6.140625" style="3" customWidth="1"/>
    <col min="8" max="8" width="6.42578125" style="3" customWidth="1"/>
    <col min="9" max="13" width="10.140625" style="3" customWidth="1"/>
    <col min="14" max="14" width="8.28515625" style="3" customWidth="1"/>
    <col min="15" max="15" width="10.7109375" style="3" bestFit="1" customWidth="1"/>
    <col min="16" max="16" width="8.28515625" style="3" bestFit="1" customWidth="1"/>
    <col min="17" max="18" width="9.42578125" style="3" customWidth="1"/>
    <col min="19" max="19" width="9.28515625" style="3" customWidth="1"/>
    <col min="20" max="16384" width="9.140625" style="3"/>
  </cols>
  <sheetData>
    <row r="1" spans="1:21" x14ac:dyDescent="0.2">
      <c r="A1" s="303" t="s">
        <v>281</v>
      </c>
      <c r="B1" s="303"/>
      <c r="C1" s="303"/>
      <c r="D1" s="303"/>
      <c r="E1" s="303"/>
      <c r="F1" s="303"/>
      <c r="G1" s="303"/>
      <c r="H1" s="303"/>
      <c r="I1" s="30" t="s">
        <v>462</v>
      </c>
      <c r="J1" s="30" t="s">
        <v>469</v>
      </c>
      <c r="K1" s="30"/>
      <c r="L1" s="30"/>
      <c r="M1" s="30"/>
      <c r="N1" s="20"/>
      <c r="O1" s="20"/>
      <c r="P1" s="20"/>
    </row>
    <row r="2" spans="1:21" x14ac:dyDescent="0.2">
      <c r="A2" s="303" t="s">
        <v>471</v>
      </c>
      <c r="B2" s="303"/>
      <c r="C2" s="303"/>
      <c r="D2" s="303"/>
      <c r="E2" s="303"/>
      <c r="F2" s="303"/>
      <c r="G2" s="303"/>
      <c r="H2" s="303"/>
      <c r="I2" s="10"/>
      <c r="J2" s="10"/>
      <c r="K2" s="10"/>
      <c r="L2" s="10"/>
      <c r="M2" s="10"/>
      <c r="N2" s="8"/>
      <c r="O2" s="8"/>
      <c r="P2" s="8"/>
      <c r="Q2" s="29"/>
      <c r="R2" s="29"/>
      <c r="S2" s="30"/>
    </row>
    <row r="3" spans="1:21" x14ac:dyDescent="0.2">
      <c r="A3" s="8" t="s">
        <v>0</v>
      </c>
      <c r="B3" s="8" t="s">
        <v>1</v>
      </c>
      <c r="C3" s="8" t="s">
        <v>2</v>
      </c>
      <c r="D3" s="8" t="s">
        <v>274</v>
      </c>
      <c r="E3" s="8" t="s">
        <v>3</v>
      </c>
      <c r="F3" s="8" t="s">
        <v>4</v>
      </c>
      <c r="G3" s="302" t="s">
        <v>5</v>
      </c>
      <c r="H3" s="302"/>
      <c r="I3" s="31" t="s">
        <v>441</v>
      </c>
      <c r="J3" s="31" t="s">
        <v>449</v>
      </c>
      <c r="K3" s="31" t="s">
        <v>457</v>
      </c>
      <c r="L3" s="31" t="s">
        <v>460</v>
      </c>
      <c r="M3" s="31" t="s">
        <v>465</v>
      </c>
      <c r="N3" s="36"/>
      <c r="O3" s="302" t="s">
        <v>6</v>
      </c>
      <c r="P3" s="302"/>
      <c r="Q3" s="55"/>
      <c r="R3" s="300" t="s">
        <v>7</v>
      </c>
      <c r="S3" s="301"/>
    </row>
    <row r="4" spans="1:21" x14ac:dyDescent="0.2">
      <c r="A4" s="36" t="s">
        <v>8</v>
      </c>
      <c r="B4" s="36"/>
      <c r="C4" s="36"/>
      <c r="D4" s="36"/>
      <c r="E4" s="7" t="s">
        <v>9</v>
      </c>
      <c r="F4" s="36" t="s">
        <v>10</v>
      </c>
      <c r="G4" s="8" t="s">
        <v>11</v>
      </c>
      <c r="H4" s="8" t="s">
        <v>12</v>
      </c>
      <c r="I4" s="36" t="s">
        <v>442</v>
      </c>
      <c r="J4" s="36" t="s">
        <v>450</v>
      </c>
      <c r="K4" s="36" t="s">
        <v>458</v>
      </c>
      <c r="L4" s="36" t="s">
        <v>461</v>
      </c>
      <c r="M4" s="36" t="s">
        <v>466</v>
      </c>
      <c r="N4" s="36"/>
      <c r="O4" s="8" t="s">
        <v>13</v>
      </c>
      <c r="P4" s="8" t="s">
        <v>12</v>
      </c>
      <c r="Q4" s="56"/>
      <c r="R4" s="10" t="s">
        <v>14</v>
      </c>
      <c r="S4" s="10" t="s">
        <v>15</v>
      </c>
    </row>
    <row r="5" spans="1:21" x14ac:dyDescent="0.2">
      <c r="A5" s="11" t="s">
        <v>383</v>
      </c>
      <c r="B5" s="11" t="s">
        <v>384</v>
      </c>
      <c r="C5" s="11" t="s">
        <v>383</v>
      </c>
      <c r="D5" s="11" t="s">
        <v>275</v>
      </c>
      <c r="E5" s="12">
        <v>15</v>
      </c>
      <c r="F5" s="12">
        <v>225</v>
      </c>
      <c r="G5" s="12">
        <v>10</v>
      </c>
      <c r="H5" s="12">
        <v>400</v>
      </c>
      <c r="I5" s="12"/>
      <c r="J5" s="12"/>
      <c r="K5" s="12"/>
      <c r="L5" s="12"/>
      <c r="M5" s="12"/>
      <c r="N5" s="13"/>
      <c r="O5" s="12">
        <f t="shared" ref="O5:O19" si="0">SUM(I5:N5)</f>
        <v>0</v>
      </c>
      <c r="P5" s="12">
        <f t="shared" ref="P5:P19" si="1">$O5/$H5</f>
        <v>0</v>
      </c>
      <c r="Q5" s="57"/>
      <c r="R5" s="15">
        <v>0.06</v>
      </c>
      <c r="S5" s="15">
        <f t="shared" ref="S5:S19" si="2">$P5*$R5</f>
        <v>0</v>
      </c>
      <c r="T5" s="43">
        <f>SUM(S5:S19)</f>
        <v>39</v>
      </c>
      <c r="U5" s="3">
        <f>T5*100/$T$144</f>
        <v>28.630157098810749</v>
      </c>
    </row>
    <row r="6" spans="1:21" x14ac:dyDescent="0.2">
      <c r="A6" s="11" t="s">
        <v>385</v>
      </c>
      <c r="B6" s="11" t="s">
        <v>386</v>
      </c>
      <c r="C6" s="11" t="s">
        <v>385</v>
      </c>
      <c r="D6" s="11" t="s">
        <v>275</v>
      </c>
      <c r="E6" s="12">
        <v>15</v>
      </c>
      <c r="F6" s="12">
        <v>300</v>
      </c>
      <c r="G6" s="12">
        <v>10</v>
      </c>
      <c r="H6" s="12">
        <v>300</v>
      </c>
      <c r="I6" s="12"/>
      <c r="J6" s="12"/>
      <c r="K6" s="12"/>
      <c r="L6" s="12"/>
      <c r="M6" s="12"/>
      <c r="N6" s="13"/>
      <c r="O6" s="12">
        <f t="shared" si="0"/>
        <v>0</v>
      </c>
      <c r="P6" s="12">
        <f t="shared" si="1"/>
        <v>0</v>
      </c>
      <c r="Q6" s="57"/>
      <c r="R6" s="15">
        <v>0.06</v>
      </c>
      <c r="S6" s="15">
        <f t="shared" si="2"/>
        <v>0</v>
      </c>
      <c r="T6" s="43"/>
    </row>
    <row r="7" spans="1:21" x14ac:dyDescent="0.2">
      <c r="A7" s="36" t="s">
        <v>387</v>
      </c>
      <c r="B7" s="36" t="s">
        <v>259</v>
      </c>
      <c r="C7" s="31" t="s">
        <v>388</v>
      </c>
      <c r="D7" s="36" t="s">
        <v>277</v>
      </c>
      <c r="E7" s="12" t="s">
        <v>167</v>
      </c>
      <c r="F7" s="12">
        <v>300</v>
      </c>
      <c r="G7" s="12">
        <v>10</v>
      </c>
      <c r="H7" s="12">
        <v>300</v>
      </c>
      <c r="I7" s="12"/>
      <c r="J7" s="12"/>
      <c r="K7" s="12"/>
      <c r="L7" s="12"/>
      <c r="M7" s="12"/>
      <c r="N7" s="13"/>
      <c r="O7" s="12">
        <f t="shared" si="0"/>
        <v>0</v>
      </c>
      <c r="P7" s="12">
        <f t="shared" si="1"/>
        <v>0</v>
      </c>
      <c r="Q7" s="57"/>
      <c r="R7" s="15">
        <v>0.06</v>
      </c>
      <c r="S7" s="15">
        <f t="shared" si="2"/>
        <v>0</v>
      </c>
      <c r="T7" s="43"/>
    </row>
    <row r="8" spans="1:21" x14ac:dyDescent="0.2">
      <c r="A8" s="11" t="s">
        <v>258</v>
      </c>
      <c r="B8" s="11" t="s">
        <v>259</v>
      </c>
      <c r="C8" s="11" t="s">
        <v>258</v>
      </c>
      <c r="D8" s="11" t="s">
        <v>275</v>
      </c>
      <c r="E8" s="12">
        <v>15</v>
      </c>
      <c r="F8" s="12">
        <v>375</v>
      </c>
      <c r="G8" s="12">
        <v>10</v>
      </c>
      <c r="H8" s="12">
        <v>200</v>
      </c>
      <c r="I8" s="12"/>
      <c r="J8" s="12"/>
      <c r="K8" s="12"/>
      <c r="L8" s="12"/>
      <c r="M8" s="12"/>
      <c r="N8" s="13"/>
      <c r="O8" s="12">
        <f t="shared" si="0"/>
        <v>0</v>
      </c>
      <c r="P8" s="12">
        <f t="shared" si="1"/>
        <v>0</v>
      </c>
      <c r="Q8" s="57"/>
      <c r="R8" s="15">
        <v>0.06</v>
      </c>
      <c r="S8" s="15">
        <f t="shared" si="2"/>
        <v>0</v>
      </c>
      <c r="T8" s="43"/>
    </row>
    <row r="9" spans="1:21" x14ac:dyDescent="0.2">
      <c r="A9" s="11" t="s">
        <v>26</v>
      </c>
      <c r="B9" s="11" t="s">
        <v>27</v>
      </c>
      <c r="C9" s="11" t="s">
        <v>26</v>
      </c>
      <c r="D9" s="11" t="s">
        <v>275</v>
      </c>
      <c r="E9" s="12">
        <v>15</v>
      </c>
      <c r="F9" s="12">
        <v>457</v>
      </c>
      <c r="G9" s="12">
        <v>10</v>
      </c>
      <c r="H9" s="12">
        <v>200</v>
      </c>
      <c r="I9" s="12">
        <v>8800</v>
      </c>
      <c r="J9" s="12">
        <v>5000</v>
      </c>
      <c r="K9" s="12">
        <v>5000</v>
      </c>
      <c r="L9" s="12">
        <v>5000</v>
      </c>
      <c r="M9" s="12">
        <v>5000</v>
      </c>
      <c r="N9" s="13"/>
      <c r="O9" s="12">
        <f t="shared" si="0"/>
        <v>28800</v>
      </c>
      <c r="P9" s="12">
        <f t="shared" si="1"/>
        <v>144</v>
      </c>
      <c r="Q9" s="57"/>
      <c r="R9" s="15">
        <v>0.05</v>
      </c>
      <c r="S9" s="15">
        <f t="shared" si="2"/>
        <v>7.2</v>
      </c>
    </row>
    <row r="10" spans="1:21" x14ac:dyDescent="0.2">
      <c r="A10" s="36" t="s">
        <v>169</v>
      </c>
      <c r="B10" s="36" t="s">
        <v>27</v>
      </c>
      <c r="C10" s="36">
        <v>90441400</v>
      </c>
      <c r="D10" s="36" t="s">
        <v>277</v>
      </c>
      <c r="E10" s="12" t="s">
        <v>167</v>
      </c>
      <c r="F10" s="12">
        <v>450</v>
      </c>
      <c r="G10" s="12">
        <v>10</v>
      </c>
      <c r="H10" s="12">
        <v>200</v>
      </c>
      <c r="I10" s="12">
        <v>1600</v>
      </c>
      <c r="J10" s="12">
        <v>2000</v>
      </c>
      <c r="K10" s="12">
        <v>2000</v>
      </c>
      <c r="L10" s="12">
        <v>1000</v>
      </c>
      <c r="M10" s="12">
        <v>1000</v>
      </c>
      <c r="N10" s="13"/>
      <c r="O10" s="12">
        <f t="shared" si="0"/>
        <v>7600</v>
      </c>
      <c r="P10" s="12">
        <f t="shared" si="1"/>
        <v>38</v>
      </c>
      <c r="Q10" s="57"/>
      <c r="R10" s="15">
        <v>0.05</v>
      </c>
      <c r="S10" s="15">
        <f t="shared" si="2"/>
        <v>1.9000000000000001</v>
      </c>
    </row>
    <row r="11" spans="1:21" x14ac:dyDescent="0.2">
      <c r="A11" s="11" t="s">
        <v>24</v>
      </c>
      <c r="B11" s="11" t="s">
        <v>25</v>
      </c>
      <c r="C11" s="11" t="s">
        <v>24</v>
      </c>
      <c r="D11" s="11" t="s">
        <v>275</v>
      </c>
      <c r="E11" s="12">
        <v>15</v>
      </c>
      <c r="F11" s="12">
        <v>610</v>
      </c>
      <c r="G11" s="12">
        <v>10</v>
      </c>
      <c r="H11" s="12">
        <v>100</v>
      </c>
      <c r="I11" s="12">
        <v>4200</v>
      </c>
      <c r="J11" s="12">
        <v>5000</v>
      </c>
      <c r="K11" s="12">
        <v>5000</v>
      </c>
      <c r="L11" s="12">
        <v>5000</v>
      </c>
      <c r="M11" s="12">
        <v>3000</v>
      </c>
      <c r="N11" s="13"/>
      <c r="O11" s="12">
        <f t="shared" si="0"/>
        <v>22200</v>
      </c>
      <c r="P11" s="12">
        <f t="shared" si="1"/>
        <v>222</v>
      </c>
      <c r="Q11" s="57"/>
      <c r="R11" s="15">
        <v>0.04</v>
      </c>
      <c r="S11" s="15">
        <f t="shared" si="2"/>
        <v>8.8800000000000008</v>
      </c>
    </row>
    <row r="12" spans="1:21" x14ac:dyDescent="0.2">
      <c r="A12" s="36" t="s">
        <v>168</v>
      </c>
      <c r="B12" s="36" t="s">
        <v>25</v>
      </c>
      <c r="C12" s="36">
        <v>90441600</v>
      </c>
      <c r="D12" s="36" t="s">
        <v>277</v>
      </c>
      <c r="E12" s="12" t="s">
        <v>167</v>
      </c>
      <c r="F12" s="12">
        <v>600</v>
      </c>
      <c r="G12" s="12">
        <v>10</v>
      </c>
      <c r="H12" s="12">
        <v>100</v>
      </c>
      <c r="I12" s="12">
        <v>1400</v>
      </c>
      <c r="J12" s="12">
        <v>2000</v>
      </c>
      <c r="K12" s="12">
        <v>2000</v>
      </c>
      <c r="L12" s="12">
        <v>1000</v>
      </c>
      <c r="M12" s="12"/>
      <c r="N12" s="13"/>
      <c r="O12" s="12">
        <f t="shared" si="0"/>
        <v>6400</v>
      </c>
      <c r="P12" s="12">
        <f t="shared" si="1"/>
        <v>64</v>
      </c>
      <c r="Q12" s="57"/>
      <c r="R12" s="15">
        <v>0.04</v>
      </c>
      <c r="S12" s="15">
        <f t="shared" si="2"/>
        <v>2.56</v>
      </c>
    </row>
    <row r="13" spans="1:21" x14ac:dyDescent="0.2">
      <c r="A13" s="11" t="s">
        <v>150</v>
      </c>
      <c r="B13" s="11" t="s">
        <v>151</v>
      </c>
      <c r="C13" s="11" t="s">
        <v>150</v>
      </c>
      <c r="D13" s="11" t="s">
        <v>275</v>
      </c>
      <c r="E13" s="12">
        <v>15</v>
      </c>
      <c r="F13" s="12">
        <v>760</v>
      </c>
      <c r="G13" s="12">
        <v>10</v>
      </c>
      <c r="H13" s="12">
        <v>100</v>
      </c>
      <c r="I13" s="12">
        <v>1000</v>
      </c>
      <c r="J13" s="12">
        <v>1000</v>
      </c>
      <c r="K13" s="12">
        <v>500</v>
      </c>
      <c r="L13" s="12">
        <v>500</v>
      </c>
      <c r="M13" s="12">
        <v>500</v>
      </c>
      <c r="N13" s="13"/>
      <c r="O13" s="12">
        <f t="shared" si="0"/>
        <v>3500</v>
      </c>
      <c r="P13" s="12">
        <f t="shared" si="1"/>
        <v>35</v>
      </c>
      <c r="Q13" s="57"/>
      <c r="R13" s="15">
        <v>0.04</v>
      </c>
      <c r="S13" s="15">
        <f t="shared" si="2"/>
        <v>1.4000000000000001</v>
      </c>
    </row>
    <row r="14" spans="1:21" x14ac:dyDescent="0.2">
      <c r="A14" s="11" t="s">
        <v>20</v>
      </c>
      <c r="B14" s="11" t="s">
        <v>21</v>
      </c>
      <c r="C14" s="11" t="s">
        <v>20</v>
      </c>
      <c r="D14" s="11" t="s">
        <v>275</v>
      </c>
      <c r="E14" s="12">
        <v>15</v>
      </c>
      <c r="F14" s="12">
        <v>915</v>
      </c>
      <c r="G14" s="12">
        <v>10</v>
      </c>
      <c r="H14" s="12">
        <v>100</v>
      </c>
      <c r="I14" s="12">
        <v>2600</v>
      </c>
      <c r="J14" s="12">
        <v>3000</v>
      </c>
      <c r="K14" s="12">
        <v>2000</v>
      </c>
      <c r="L14" s="12">
        <v>2000</v>
      </c>
      <c r="M14" s="12">
        <v>2000</v>
      </c>
      <c r="N14" s="13"/>
      <c r="O14" s="12">
        <f t="shared" si="0"/>
        <v>11600</v>
      </c>
      <c r="P14" s="12">
        <f t="shared" si="1"/>
        <v>116</v>
      </c>
      <c r="Q14" s="57"/>
      <c r="R14" s="15">
        <v>0.05</v>
      </c>
      <c r="S14" s="15">
        <f t="shared" si="2"/>
        <v>5.8000000000000007</v>
      </c>
    </row>
    <row r="15" spans="1:21" x14ac:dyDescent="0.2">
      <c r="A15" s="13" t="s">
        <v>166</v>
      </c>
      <c r="B15" s="13" t="s">
        <v>21</v>
      </c>
      <c r="C15" s="13">
        <v>90441800</v>
      </c>
      <c r="D15" s="36" t="s">
        <v>277</v>
      </c>
      <c r="E15" s="12" t="s">
        <v>167</v>
      </c>
      <c r="F15" s="12">
        <v>900</v>
      </c>
      <c r="G15" s="12">
        <v>10</v>
      </c>
      <c r="H15" s="12">
        <v>100</v>
      </c>
      <c r="I15" s="12">
        <v>1000</v>
      </c>
      <c r="J15" s="12">
        <v>2000</v>
      </c>
      <c r="K15" s="12">
        <v>2000</v>
      </c>
      <c r="L15" s="12">
        <v>1000</v>
      </c>
      <c r="M15" s="12">
        <v>1000</v>
      </c>
      <c r="N15" s="13"/>
      <c r="O15" s="12">
        <f t="shared" si="0"/>
        <v>7000</v>
      </c>
      <c r="P15" s="12">
        <f t="shared" si="1"/>
        <v>70</v>
      </c>
      <c r="Q15" s="57"/>
      <c r="R15" s="15">
        <v>0.05</v>
      </c>
      <c r="S15" s="15">
        <f t="shared" si="2"/>
        <v>3.5</v>
      </c>
    </row>
    <row r="16" spans="1:21" x14ac:dyDescent="0.2">
      <c r="A16" s="11" t="s">
        <v>16</v>
      </c>
      <c r="B16" s="11" t="s">
        <v>17</v>
      </c>
      <c r="C16" s="11" t="s">
        <v>16</v>
      </c>
      <c r="D16" s="11" t="s">
        <v>275</v>
      </c>
      <c r="E16" s="12">
        <v>15</v>
      </c>
      <c r="F16" s="12">
        <v>1220</v>
      </c>
      <c r="G16" s="12">
        <v>10</v>
      </c>
      <c r="H16" s="12">
        <v>50</v>
      </c>
      <c r="I16" s="12">
        <v>2700</v>
      </c>
      <c r="J16" s="12">
        <v>3000</v>
      </c>
      <c r="K16" s="12">
        <v>2000</v>
      </c>
      <c r="L16" s="12">
        <v>2000</v>
      </c>
      <c r="M16" s="12"/>
      <c r="N16" s="13"/>
      <c r="O16" s="12">
        <f t="shared" si="0"/>
        <v>9700</v>
      </c>
      <c r="P16" s="12">
        <f t="shared" si="1"/>
        <v>194</v>
      </c>
      <c r="Q16" s="57"/>
      <c r="R16" s="15">
        <v>0.04</v>
      </c>
      <c r="S16" s="15">
        <f t="shared" si="2"/>
        <v>7.76</v>
      </c>
    </row>
    <row r="17" spans="1:21" x14ac:dyDescent="0.2">
      <c r="A17" s="11" t="s">
        <v>148</v>
      </c>
      <c r="B17" s="11" t="s">
        <v>149</v>
      </c>
      <c r="C17" s="11" t="s">
        <v>148</v>
      </c>
      <c r="D17" s="11" t="s">
        <v>275</v>
      </c>
      <c r="E17" s="12">
        <v>15</v>
      </c>
      <c r="F17" s="12">
        <v>1524</v>
      </c>
      <c r="G17" s="12">
        <v>10</v>
      </c>
      <c r="H17" s="12">
        <v>50</v>
      </c>
      <c r="I17" s="12"/>
      <c r="J17" s="12"/>
      <c r="K17" s="12"/>
      <c r="L17" s="12"/>
      <c r="M17" s="12"/>
      <c r="N17" s="13"/>
      <c r="O17" s="12">
        <f t="shared" si="0"/>
        <v>0</v>
      </c>
      <c r="P17" s="12">
        <f t="shared" si="1"/>
        <v>0</v>
      </c>
      <c r="Q17" s="57"/>
      <c r="R17" s="15">
        <v>0.05</v>
      </c>
      <c r="S17" s="15">
        <f t="shared" si="2"/>
        <v>0</v>
      </c>
    </row>
    <row r="18" spans="1:21" x14ac:dyDescent="0.2">
      <c r="A18" s="11" t="s">
        <v>146</v>
      </c>
      <c r="B18" s="11" t="s">
        <v>147</v>
      </c>
      <c r="C18" s="11" t="s">
        <v>146</v>
      </c>
      <c r="D18" s="11" t="s">
        <v>275</v>
      </c>
      <c r="E18" s="12">
        <v>15</v>
      </c>
      <c r="F18" s="12">
        <v>1800</v>
      </c>
      <c r="G18" s="12">
        <v>10</v>
      </c>
      <c r="H18" s="12">
        <v>50</v>
      </c>
      <c r="I18" s="12"/>
      <c r="J18" s="12"/>
      <c r="K18" s="12"/>
      <c r="L18" s="12"/>
      <c r="M18" s="12"/>
      <c r="N18" s="13"/>
      <c r="O18" s="12">
        <f t="shared" si="0"/>
        <v>0</v>
      </c>
      <c r="P18" s="12">
        <f t="shared" si="1"/>
        <v>0</v>
      </c>
      <c r="Q18" s="57"/>
      <c r="R18" s="15">
        <v>0.06</v>
      </c>
      <c r="S18" s="15">
        <f t="shared" si="2"/>
        <v>0</v>
      </c>
    </row>
    <row r="19" spans="1:21" x14ac:dyDescent="0.2">
      <c r="A19" s="11" t="s">
        <v>353</v>
      </c>
      <c r="B19" s="11" t="s">
        <v>354</v>
      </c>
      <c r="C19" s="11" t="s">
        <v>146</v>
      </c>
      <c r="D19" s="11" t="s">
        <v>275</v>
      </c>
      <c r="E19" s="12">
        <v>15</v>
      </c>
      <c r="F19" s="12">
        <v>2100</v>
      </c>
      <c r="G19" s="12">
        <v>10</v>
      </c>
      <c r="H19" s="12">
        <v>50</v>
      </c>
      <c r="I19" s="12"/>
      <c r="J19" s="12"/>
      <c r="K19" s="12"/>
      <c r="L19" s="12"/>
      <c r="M19" s="12"/>
      <c r="N19" s="13"/>
      <c r="O19" s="12">
        <f t="shared" si="0"/>
        <v>0</v>
      </c>
      <c r="P19" s="12">
        <f t="shared" si="1"/>
        <v>0</v>
      </c>
      <c r="Q19" s="57"/>
      <c r="R19" s="15">
        <v>0.06</v>
      </c>
      <c r="S19" s="15">
        <f t="shared" si="2"/>
        <v>0</v>
      </c>
    </row>
    <row r="20" spans="1:21" ht="15" x14ac:dyDescent="0.2">
      <c r="A20" s="60" t="s">
        <v>28</v>
      </c>
      <c r="B20" s="60"/>
      <c r="C20" s="60"/>
      <c r="D20" s="60"/>
      <c r="E20" s="60"/>
      <c r="F20" s="12"/>
      <c r="G20" s="20"/>
      <c r="H20" s="20"/>
      <c r="I20" s="12"/>
      <c r="J20" s="12"/>
      <c r="K20" s="12"/>
      <c r="L20" s="12"/>
      <c r="M20" s="12"/>
      <c r="N20" s="21"/>
      <c r="O20" s="12"/>
      <c r="P20" s="12"/>
      <c r="Q20" s="57"/>
      <c r="R20" s="12"/>
      <c r="S20" s="15"/>
    </row>
    <row r="21" spans="1:21" x14ac:dyDescent="0.2">
      <c r="A21" s="11" t="s">
        <v>260</v>
      </c>
      <c r="B21" s="11" t="s">
        <v>229</v>
      </c>
      <c r="C21" s="11" t="s">
        <v>260</v>
      </c>
      <c r="D21" s="11" t="s">
        <v>275</v>
      </c>
      <c r="E21" s="12">
        <v>20</v>
      </c>
      <c r="F21" s="12">
        <v>100</v>
      </c>
      <c r="G21" s="12">
        <v>10</v>
      </c>
      <c r="H21" s="12">
        <v>500</v>
      </c>
      <c r="I21" s="12"/>
      <c r="J21" s="12"/>
      <c r="K21" s="12"/>
      <c r="L21" s="12"/>
      <c r="M21" s="12"/>
      <c r="N21" s="13"/>
      <c r="O21" s="12">
        <f t="shared" ref="O21:O37" si="3">SUM(I21:N21)</f>
        <v>0</v>
      </c>
      <c r="P21" s="12">
        <f t="shared" ref="P21:P37" si="4">$O21/$H21</f>
        <v>0</v>
      </c>
      <c r="Q21" s="57"/>
      <c r="R21" s="15">
        <v>0.06</v>
      </c>
      <c r="S21" s="15">
        <f t="shared" ref="S21:S37" si="5">$P21*$R21</f>
        <v>0</v>
      </c>
      <c r="T21" s="43">
        <f>SUM(S21:S37)</f>
        <v>30.78</v>
      </c>
      <c r="U21" s="3">
        <f>T21*100/$T$144</f>
        <v>22.595800910292173</v>
      </c>
    </row>
    <row r="22" spans="1:21" x14ac:dyDescent="0.2">
      <c r="A22" s="36" t="s">
        <v>228</v>
      </c>
      <c r="B22" s="36" t="s">
        <v>229</v>
      </c>
      <c r="C22" s="36">
        <v>90442100</v>
      </c>
      <c r="D22" s="36" t="s">
        <v>277</v>
      </c>
      <c r="E22" s="12" t="s">
        <v>46</v>
      </c>
      <c r="F22" s="12">
        <v>100</v>
      </c>
      <c r="G22" s="12">
        <v>10</v>
      </c>
      <c r="H22" s="12">
        <v>500</v>
      </c>
      <c r="I22" s="12"/>
      <c r="J22" s="12"/>
      <c r="K22" s="12"/>
      <c r="L22" s="12"/>
      <c r="M22" s="12"/>
      <c r="N22" s="13"/>
      <c r="O22" s="12">
        <f t="shared" si="3"/>
        <v>0</v>
      </c>
      <c r="P22" s="12">
        <f t="shared" si="4"/>
        <v>0</v>
      </c>
      <c r="Q22" s="57"/>
      <c r="R22" s="15">
        <v>0.06</v>
      </c>
      <c r="S22" s="15">
        <f t="shared" si="5"/>
        <v>0</v>
      </c>
      <c r="T22" s="43"/>
    </row>
    <row r="23" spans="1:21" x14ac:dyDescent="0.2">
      <c r="A23" s="36" t="s">
        <v>172</v>
      </c>
      <c r="B23" s="36" t="s">
        <v>173</v>
      </c>
      <c r="C23" s="36">
        <v>90447000</v>
      </c>
      <c r="D23" s="36" t="s">
        <v>277</v>
      </c>
      <c r="E23" s="12" t="s">
        <v>46</v>
      </c>
      <c r="F23" s="12">
        <v>240</v>
      </c>
      <c r="G23" s="12">
        <v>10</v>
      </c>
      <c r="H23" s="12">
        <v>250</v>
      </c>
      <c r="I23" s="12"/>
      <c r="J23" s="12"/>
      <c r="K23" s="12"/>
      <c r="L23" s="12"/>
      <c r="M23" s="12"/>
      <c r="N23" s="13"/>
      <c r="O23" s="12">
        <f t="shared" si="3"/>
        <v>0</v>
      </c>
      <c r="P23" s="12">
        <f t="shared" si="4"/>
        <v>0</v>
      </c>
      <c r="Q23" s="57"/>
      <c r="R23" s="15">
        <v>0.06</v>
      </c>
      <c r="S23" s="15">
        <f t="shared" si="5"/>
        <v>0</v>
      </c>
    </row>
    <row r="24" spans="1:21" x14ac:dyDescent="0.2">
      <c r="A24" s="11" t="s">
        <v>389</v>
      </c>
      <c r="B24" s="11" t="s">
        <v>390</v>
      </c>
      <c r="C24" s="11" t="s">
        <v>389</v>
      </c>
      <c r="D24" s="11" t="s">
        <v>275</v>
      </c>
      <c r="E24" s="12">
        <v>20</v>
      </c>
      <c r="F24" s="12">
        <v>300</v>
      </c>
      <c r="G24" s="12">
        <v>10</v>
      </c>
      <c r="H24" s="12">
        <v>200</v>
      </c>
      <c r="I24" s="12"/>
      <c r="J24" s="12"/>
      <c r="K24" s="12"/>
      <c r="L24" s="12"/>
      <c r="M24" s="12"/>
      <c r="N24" s="13"/>
      <c r="O24" s="12">
        <f t="shared" si="3"/>
        <v>0</v>
      </c>
      <c r="P24" s="12">
        <f t="shared" si="4"/>
        <v>0</v>
      </c>
      <c r="Q24" s="57"/>
      <c r="R24" s="15">
        <v>0.06</v>
      </c>
      <c r="S24" s="15">
        <f t="shared" si="5"/>
        <v>0</v>
      </c>
    </row>
    <row r="25" spans="1:21" x14ac:dyDescent="0.2">
      <c r="A25" s="11" t="s">
        <v>50</v>
      </c>
      <c r="B25" s="11" t="s">
        <v>51</v>
      </c>
      <c r="C25" s="11" t="s">
        <v>50</v>
      </c>
      <c r="D25" s="11" t="s">
        <v>275</v>
      </c>
      <c r="E25" s="12">
        <v>20</v>
      </c>
      <c r="F25" s="12">
        <v>457</v>
      </c>
      <c r="G25" s="12">
        <v>10</v>
      </c>
      <c r="H25" s="12">
        <v>100</v>
      </c>
      <c r="I25" s="12"/>
      <c r="J25" s="12">
        <v>1000</v>
      </c>
      <c r="K25" s="12">
        <v>500</v>
      </c>
      <c r="L25" s="12">
        <v>500</v>
      </c>
      <c r="M25" s="12">
        <v>500</v>
      </c>
      <c r="N25" s="13"/>
      <c r="O25" s="12">
        <f t="shared" si="3"/>
        <v>2500</v>
      </c>
      <c r="P25" s="12">
        <f t="shared" si="4"/>
        <v>25</v>
      </c>
      <c r="Q25" s="57"/>
      <c r="R25" s="15">
        <v>0.04</v>
      </c>
      <c r="S25" s="15">
        <f t="shared" si="5"/>
        <v>1</v>
      </c>
    </row>
    <row r="26" spans="1:21" x14ac:dyDescent="0.2">
      <c r="A26" s="36" t="s">
        <v>171</v>
      </c>
      <c r="B26" s="36" t="s">
        <v>51</v>
      </c>
      <c r="C26" s="36">
        <v>90442400</v>
      </c>
      <c r="D26" s="36" t="s">
        <v>277</v>
      </c>
      <c r="E26" s="12" t="s">
        <v>46</v>
      </c>
      <c r="F26" s="12">
        <v>450</v>
      </c>
      <c r="G26" s="12">
        <v>10</v>
      </c>
      <c r="H26" s="12">
        <v>100</v>
      </c>
      <c r="I26" s="12"/>
      <c r="J26" s="12">
        <v>2000</v>
      </c>
      <c r="K26" s="12">
        <v>1000</v>
      </c>
      <c r="L26" s="12">
        <v>1000</v>
      </c>
      <c r="M26" s="12">
        <v>1000</v>
      </c>
      <c r="N26" s="13"/>
      <c r="O26" s="12">
        <f t="shared" si="3"/>
        <v>5000</v>
      </c>
      <c r="P26" s="12">
        <f t="shared" si="4"/>
        <v>50</v>
      </c>
      <c r="Q26" s="57"/>
      <c r="R26" s="15">
        <v>0.04</v>
      </c>
      <c r="S26" s="15">
        <f t="shared" si="5"/>
        <v>2</v>
      </c>
    </row>
    <row r="27" spans="1:21" x14ac:dyDescent="0.2">
      <c r="A27" s="11" t="s">
        <v>47</v>
      </c>
      <c r="B27" s="11" t="s">
        <v>48</v>
      </c>
      <c r="C27" s="11" t="s">
        <v>47</v>
      </c>
      <c r="D27" s="11" t="s">
        <v>275</v>
      </c>
      <c r="E27" s="12">
        <v>20</v>
      </c>
      <c r="F27" s="12">
        <v>610</v>
      </c>
      <c r="G27" s="12">
        <v>10</v>
      </c>
      <c r="H27" s="12">
        <v>100</v>
      </c>
      <c r="I27" s="12"/>
      <c r="J27" s="12">
        <v>2000</v>
      </c>
      <c r="K27" s="12">
        <v>1000</v>
      </c>
      <c r="L27" s="12">
        <v>1000</v>
      </c>
      <c r="M27" s="12">
        <v>500</v>
      </c>
      <c r="N27" s="13"/>
      <c r="O27" s="12">
        <f t="shared" si="3"/>
        <v>4500</v>
      </c>
      <c r="P27" s="12">
        <f t="shared" si="4"/>
        <v>45</v>
      </c>
      <c r="Q27" s="57"/>
      <c r="R27" s="15">
        <v>0.06</v>
      </c>
      <c r="S27" s="15">
        <f t="shared" si="5"/>
        <v>2.6999999999999997</v>
      </c>
    </row>
    <row r="28" spans="1:21" x14ac:dyDescent="0.2">
      <c r="A28" s="36" t="s">
        <v>49</v>
      </c>
      <c r="B28" s="36" t="s">
        <v>48</v>
      </c>
      <c r="C28" s="36">
        <v>90442600</v>
      </c>
      <c r="D28" s="36" t="s">
        <v>277</v>
      </c>
      <c r="E28" s="12" t="s">
        <v>46</v>
      </c>
      <c r="F28" s="12">
        <v>600</v>
      </c>
      <c r="G28" s="12">
        <v>10</v>
      </c>
      <c r="H28" s="12">
        <v>100</v>
      </c>
      <c r="I28" s="12">
        <v>600</v>
      </c>
      <c r="J28" s="12">
        <v>3000</v>
      </c>
      <c r="K28" s="12">
        <v>2000</v>
      </c>
      <c r="L28" s="12">
        <v>2000</v>
      </c>
      <c r="M28" s="12">
        <v>1000</v>
      </c>
      <c r="N28" s="13"/>
      <c r="O28" s="12">
        <f t="shared" si="3"/>
        <v>8600</v>
      </c>
      <c r="P28" s="12">
        <f t="shared" si="4"/>
        <v>86</v>
      </c>
      <c r="Q28" s="57"/>
      <c r="R28" s="15">
        <v>0.06</v>
      </c>
      <c r="S28" s="15">
        <f t="shared" si="5"/>
        <v>5.16</v>
      </c>
    </row>
    <row r="29" spans="1:21" x14ac:dyDescent="0.2">
      <c r="A29" s="11" t="s">
        <v>154</v>
      </c>
      <c r="B29" s="11" t="s">
        <v>43</v>
      </c>
      <c r="C29" s="11" t="s">
        <v>154</v>
      </c>
      <c r="D29" s="11" t="s">
        <v>275</v>
      </c>
      <c r="E29" s="12">
        <v>20</v>
      </c>
      <c r="F29" s="12">
        <v>760</v>
      </c>
      <c r="G29" s="12">
        <v>10</v>
      </c>
      <c r="H29" s="12">
        <v>100</v>
      </c>
      <c r="I29" s="12"/>
      <c r="J29" s="12"/>
      <c r="K29" s="12"/>
      <c r="L29" s="12"/>
      <c r="M29" s="12"/>
      <c r="N29" s="13"/>
      <c r="O29" s="12">
        <f t="shared" si="3"/>
        <v>0</v>
      </c>
      <c r="P29" s="12">
        <f t="shared" si="4"/>
        <v>0</v>
      </c>
      <c r="Q29" s="57"/>
      <c r="R29" s="15">
        <v>7.0000000000000007E-2</v>
      </c>
      <c r="S29" s="15">
        <f t="shared" si="5"/>
        <v>0</v>
      </c>
    </row>
    <row r="30" spans="1:21" x14ac:dyDescent="0.2">
      <c r="A30" s="36" t="s">
        <v>45</v>
      </c>
      <c r="B30" s="36" t="s">
        <v>43</v>
      </c>
      <c r="C30" s="36">
        <v>90442700</v>
      </c>
      <c r="D30" s="36" t="s">
        <v>277</v>
      </c>
      <c r="E30" s="12" t="s">
        <v>46</v>
      </c>
      <c r="F30" s="12">
        <v>750</v>
      </c>
      <c r="G30" s="12">
        <v>10</v>
      </c>
      <c r="H30" s="12">
        <v>100</v>
      </c>
      <c r="I30" s="12"/>
      <c r="J30" s="12"/>
      <c r="K30" s="12"/>
      <c r="L30" s="12"/>
      <c r="M30" s="12"/>
      <c r="N30" s="13"/>
      <c r="O30" s="12">
        <f t="shared" si="3"/>
        <v>0</v>
      </c>
      <c r="P30" s="12">
        <f t="shared" si="4"/>
        <v>0</v>
      </c>
      <c r="Q30" s="57"/>
      <c r="R30" s="15">
        <v>7.0000000000000007E-2</v>
      </c>
      <c r="S30" s="15">
        <f t="shared" si="5"/>
        <v>0</v>
      </c>
    </row>
    <row r="31" spans="1:21" x14ac:dyDescent="0.2">
      <c r="A31" s="11" t="s">
        <v>38</v>
      </c>
      <c r="B31" s="11" t="s">
        <v>39</v>
      </c>
      <c r="C31" s="11" t="s">
        <v>38</v>
      </c>
      <c r="D31" s="11" t="s">
        <v>275</v>
      </c>
      <c r="E31" s="12">
        <v>20</v>
      </c>
      <c r="F31" s="12">
        <v>915</v>
      </c>
      <c r="G31" s="12">
        <v>10</v>
      </c>
      <c r="H31" s="12">
        <v>50</v>
      </c>
      <c r="I31" s="12">
        <v>750</v>
      </c>
      <c r="J31" s="12">
        <v>1000</v>
      </c>
      <c r="K31" s="12">
        <v>1000</v>
      </c>
      <c r="L31" s="12">
        <v>1000</v>
      </c>
      <c r="M31" s="12"/>
      <c r="N31" s="13"/>
      <c r="O31" s="12">
        <f t="shared" si="3"/>
        <v>3750</v>
      </c>
      <c r="P31" s="12">
        <f t="shared" si="4"/>
        <v>75</v>
      </c>
      <c r="Q31" s="57"/>
      <c r="R31" s="15">
        <v>0.04</v>
      </c>
      <c r="S31" s="15">
        <f t="shared" si="5"/>
        <v>3</v>
      </c>
    </row>
    <row r="32" spans="1:21" x14ac:dyDescent="0.2">
      <c r="A32" s="36" t="s">
        <v>170</v>
      </c>
      <c r="B32" s="36" t="s">
        <v>39</v>
      </c>
      <c r="C32" s="36">
        <v>90442800</v>
      </c>
      <c r="D32" s="36" t="s">
        <v>277</v>
      </c>
      <c r="E32" s="12" t="s">
        <v>46</v>
      </c>
      <c r="F32" s="12">
        <v>900</v>
      </c>
      <c r="G32" s="12">
        <v>10</v>
      </c>
      <c r="H32" s="12">
        <v>50</v>
      </c>
      <c r="I32" s="12">
        <v>2450</v>
      </c>
      <c r="J32" s="12">
        <v>4000</v>
      </c>
      <c r="K32" s="12">
        <v>3000</v>
      </c>
      <c r="L32" s="12">
        <v>2000</v>
      </c>
      <c r="M32" s="12">
        <v>1000</v>
      </c>
      <c r="N32" s="13"/>
      <c r="O32" s="12">
        <f t="shared" si="3"/>
        <v>12450</v>
      </c>
      <c r="P32" s="12">
        <f t="shared" si="4"/>
        <v>249</v>
      </c>
      <c r="Q32" s="57"/>
      <c r="R32" s="15">
        <v>0.04</v>
      </c>
      <c r="S32" s="15">
        <f t="shared" si="5"/>
        <v>9.9600000000000009</v>
      </c>
    </row>
    <row r="33" spans="1:21" x14ac:dyDescent="0.2">
      <c r="A33" s="11" t="s">
        <v>34</v>
      </c>
      <c r="B33" s="11" t="s">
        <v>35</v>
      </c>
      <c r="C33" s="11" t="s">
        <v>34</v>
      </c>
      <c r="D33" s="11" t="s">
        <v>275</v>
      </c>
      <c r="E33" s="12">
        <v>20</v>
      </c>
      <c r="F33" s="12">
        <v>1220</v>
      </c>
      <c r="G33" s="12">
        <v>10</v>
      </c>
      <c r="H33" s="12">
        <v>50</v>
      </c>
      <c r="I33" s="12">
        <v>800</v>
      </c>
      <c r="J33" s="12">
        <v>2000</v>
      </c>
      <c r="K33" s="12">
        <v>2000</v>
      </c>
      <c r="L33" s="12">
        <v>1000</v>
      </c>
      <c r="M33" s="12"/>
      <c r="N33" s="13"/>
      <c r="O33" s="12">
        <f t="shared" si="3"/>
        <v>5800</v>
      </c>
      <c r="P33" s="12">
        <f t="shared" si="4"/>
        <v>116</v>
      </c>
      <c r="Q33" s="57"/>
      <c r="R33" s="15">
        <v>0.06</v>
      </c>
      <c r="S33" s="15">
        <f t="shared" si="5"/>
        <v>6.96</v>
      </c>
    </row>
    <row r="34" spans="1:21" x14ac:dyDescent="0.2">
      <c r="A34" s="11" t="s">
        <v>32</v>
      </c>
      <c r="B34" s="11" t="s">
        <v>33</v>
      </c>
      <c r="C34" s="11" t="s">
        <v>32</v>
      </c>
      <c r="D34" s="11" t="s">
        <v>275</v>
      </c>
      <c r="E34" s="12">
        <v>20</v>
      </c>
      <c r="F34" s="12">
        <v>1524</v>
      </c>
      <c r="G34" s="12">
        <v>10</v>
      </c>
      <c r="H34" s="12">
        <v>50</v>
      </c>
      <c r="I34" s="12"/>
      <c r="J34" s="12"/>
      <c r="K34" s="12"/>
      <c r="L34" s="12"/>
      <c r="M34" s="12"/>
      <c r="N34" s="13"/>
      <c r="O34" s="12">
        <f t="shared" si="3"/>
        <v>0</v>
      </c>
      <c r="P34" s="12">
        <f t="shared" si="4"/>
        <v>0</v>
      </c>
      <c r="Q34" s="57"/>
      <c r="R34" s="15">
        <v>7.0000000000000007E-2</v>
      </c>
      <c r="S34" s="15">
        <f t="shared" si="5"/>
        <v>0</v>
      </c>
    </row>
    <row r="35" spans="1:21" x14ac:dyDescent="0.2">
      <c r="A35" s="11" t="s">
        <v>214</v>
      </c>
      <c r="B35" s="11" t="s">
        <v>30</v>
      </c>
      <c r="C35" s="11" t="s">
        <v>214</v>
      </c>
      <c r="D35" s="11" t="s">
        <v>275</v>
      </c>
      <c r="E35" s="12">
        <v>20</v>
      </c>
      <c r="F35" s="12">
        <v>1800</v>
      </c>
      <c r="G35" s="12">
        <v>10</v>
      </c>
      <c r="H35" s="12">
        <v>50</v>
      </c>
      <c r="I35" s="12"/>
      <c r="J35" s="12"/>
      <c r="K35" s="12"/>
      <c r="L35" s="12"/>
      <c r="M35" s="12"/>
      <c r="N35" s="13"/>
      <c r="O35" s="12">
        <f t="shared" si="3"/>
        <v>0</v>
      </c>
      <c r="P35" s="12">
        <f t="shared" si="4"/>
        <v>0</v>
      </c>
      <c r="Q35" s="57"/>
      <c r="R35" s="15">
        <v>0.09</v>
      </c>
      <c r="S35" s="15">
        <f t="shared" si="5"/>
        <v>0</v>
      </c>
    </row>
    <row r="36" spans="1:21" x14ac:dyDescent="0.2">
      <c r="A36" s="11" t="s">
        <v>212</v>
      </c>
      <c r="B36" s="11" t="s">
        <v>213</v>
      </c>
      <c r="C36" s="11" t="s">
        <v>212</v>
      </c>
      <c r="D36" s="11" t="s">
        <v>275</v>
      </c>
      <c r="E36" s="12">
        <v>20</v>
      </c>
      <c r="F36" s="12">
        <v>2100</v>
      </c>
      <c r="G36" s="12">
        <v>10</v>
      </c>
      <c r="H36" s="12">
        <v>50</v>
      </c>
      <c r="I36" s="12"/>
      <c r="J36" s="12"/>
      <c r="K36" s="12"/>
      <c r="L36" s="12"/>
      <c r="M36" s="12"/>
      <c r="N36" s="13"/>
      <c r="O36" s="12">
        <f t="shared" si="3"/>
        <v>0</v>
      </c>
      <c r="P36" s="12">
        <f t="shared" si="4"/>
        <v>0</v>
      </c>
      <c r="Q36" s="57"/>
      <c r="R36" s="15">
        <v>7.0000000000000007E-2</v>
      </c>
      <c r="S36" s="15">
        <f t="shared" si="5"/>
        <v>0</v>
      </c>
    </row>
    <row r="37" spans="1:21" x14ac:dyDescent="0.2">
      <c r="A37" s="11" t="s">
        <v>242</v>
      </c>
      <c r="B37" s="11" t="s">
        <v>243</v>
      </c>
      <c r="C37" s="11" t="s">
        <v>242</v>
      </c>
      <c r="D37" s="11" t="s">
        <v>275</v>
      </c>
      <c r="E37" s="12">
        <v>20</v>
      </c>
      <c r="F37" s="12">
        <v>2400</v>
      </c>
      <c r="G37" s="12">
        <v>10</v>
      </c>
      <c r="H37" s="12">
        <v>50</v>
      </c>
      <c r="I37" s="12"/>
      <c r="J37" s="12"/>
      <c r="K37" s="12"/>
      <c r="L37" s="12"/>
      <c r="M37" s="12"/>
      <c r="N37" s="13"/>
      <c r="O37" s="12">
        <f t="shared" si="3"/>
        <v>0</v>
      </c>
      <c r="P37" s="12">
        <f t="shared" si="4"/>
        <v>0</v>
      </c>
      <c r="Q37" s="57"/>
      <c r="R37" s="15">
        <v>7.0000000000000007E-2</v>
      </c>
      <c r="S37" s="15">
        <f t="shared" si="5"/>
        <v>0</v>
      </c>
    </row>
    <row r="38" spans="1:21" ht="15" x14ac:dyDescent="0.2">
      <c r="A38" s="60" t="s">
        <v>52</v>
      </c>
      <c r="B38" s="60"/>
      <c r="C38" s="60"/>
      <c r="D38" s="60"/>
      <c r="E38" s="60"/>
      <c r="F38" s="24"/>
      <c r="G38" s="10"/>
      <c r="H38" s="10"/>
      <c r="I38" s="12"/>
      <c r="J38" s="12"/>
      <c r="K38" s="12"/>
      <c r="L38" s="12"/>
      <c r="M38" s="12"/>
      <c r="N38" s="25"/>
      <c r="O38" s="12"/>
      <c r="P38" s="12"/>
      <c r="Q38" s="57"/>
      <c r="R38" s="12"/>
      <c r="S38" s="15"/>
    </row>
    <row r="39" spans="1:21" x14ac:dyDescent="0.2">
      <c r="A39" s="11" t="s">
        <v>261</v>
      </c>
      <c r="B39" s="11" t="s">
        <v>262</v>
      </c>
      <c r="C39" s="11" t="s">
        <v>261</v>
      </c>
      <c r="D39" s="11" t="s">
        <v>275</v>
      </c>
      <c r="E39" s="12">
        <v>25</v>
      </c>
      <c r="F39" s="12">
        <v>200</v>
      </c>
      <c r="G39" s="12">
        <v>10</v>
      </c>
      <c r="H39" s="12">
        <v>150</v>
      </c>
      <c r="I39" s="12">
        <v>300</v>
      </c>
      <c r="J39" s="12">
        <v>300</v>
      </c>
      <c r="K39" s="12">
        <v>300</v>
      </c>
      <c r="L39" s="12">
        <v>300</v>
      </c>
      <c r="M39" s="12">
        <v>300</v>
      </c>
      <c r="N39" s="13"/>
      <c r="O39" s="12">
        <f t="shared" ref="O39:O57" si="6">SUM(I39:N39)</f>
        <v>1500</v>
      </c>
      <c r="P39" s="12">
        <f t="shared" ref="P39:P57" si="7">$O39/$H39</f>
        <v>10</v>
      </c>
      <c r="Q39" s="57"/>
      <c r="R39" s="15">
        <v>0.06</v>
      </c>
      <c r="S39" s="15">
        <f t="shared" ref="S39:S57" si="8">$P39*$R39</f>
        <v>0.6</v>
      </c>
      <c r="T39" s="43">
        <f>SUM(S39:S57)</f>
        <v>47.87</v>
      </c>
      <c r="U39" s="3">
        <f>T39*100/$T$144</f>
        <v>35.141682572309499</v>
      </c>
    </row>
    <row r="40" spans="1:21" x14ac:dyDescent="0.2">
      <c r="A40" s="36" t="s">
        <v>198</v>
      </c>
      <c r="B40" s="36" t="s">
        <v>199</v>
      </c>
      <c r="C40" s="36">
        <v>90448000</v>
      </c>
      <c r="D40" s="36" t="s">
        <v>277</v>
      </c>
      <c r="E40" s="12" t="s">
        <v>63</v>
      </c>
      <c r="F40" s="12">
        <v>270</v>
      </c>
      <c r="G40" s="12">
        <v>10</v>
      </c>
      <c r="H40" s="12">
        <v>100</v>
      </c>
      <c r="I40" s="12"/>
      <c r="J40" s="12"/>
      <c r="K40" s="12">
        <v>500</v>
      </c>
      <c r="L40" s="12">
        <v>500</v>
      </c>
      <c r="M40" s="12"/>
      <c r="N40" s="13"/>
      <c r="O40" s="12">
        <f t="shared" si="6"/>
        <v>1000</v>
      </c>
      <c r="P40" s="12">
        <f t="shared" si="7"/>
        <v>10</v>
      </c>
      <c r="Q40" s="57"/>
      <c r="R40" s="15">
        <v>0.06</v>
      </c>
      <c r="S40" s="15">
        <f t="shared" si="8"/>
        <v>0.6</v>
      </c>
    </row>
    <row r="41" spans="1:21" x14ac:dyDescent="0.2">
      <c r="A41" s="36" t="s">
        <v>392</v>
      </c>
      <c r="B41" s="36" t="s">
        <v>391</v>
      </c>
      <c r="C41" s="31" t="s">
        <v>393</v>
      </c>
      <c r="D41" s="36" t="s">
        <v>277</v>
      </c>
      <c r="E41" s="12" t="s">
        <v>63</v>
      </c>
      <c r="F41" s="12">
        <v>300</v>
      </c>
      <c r="G41" s="12">
        <v>10</v>
      </c>
      <c r="H41" s="12">
        <v>100</v>
      </c>
      <c r="I41" s="12"/>
      <c r="J41" s="12"/>
      <c r="K41" s="12"/>
      <c r="L41" s="12"/>
      <c r="M41" s="12"/>
      <c r="N41" s="13"/>
      <c r="O41" s="12">
        <f t="shared" si="6"/>
        <v>0</v>
      </c>
      <c r="P41" s="12">
        <f t="shared" si="7"/>
        <v>0</v>
      </c>
      <c r="Q41" s="57"/>
      <c r="R41" s="15">
        <v>0.06</v>
      </c>
      <c r="S41" s="15">
        <f t="shared" si="8"/>
        <v>0</v>
      </c>
    </row>
    <row r="42" spans="1:21" x14ac:dyDescent="0.2">
      <c r="A42" s="27" t="s">
        <v>67</v>
      </c>
      <c r="B42" s="27" t="s">
        <v>68</v>
      </c>
      <c r="C42" s="27" t="s">
        <v>69</v>
      </c>
      <c r="D42" s="11" t="s">
        <v>275</v>
      </c>
      <c r="E42" s="12">
        <v>25</v>
      </c>
      <c r="F42" s="12">
        <v>375</v>
      </c>
      <c r="G42" s="12">
        <v>10</v>
      </c>
      <c r="H42" s="12">
        <v>100</v>
      </c>
      <c r="I42" s="12"/>
      <c r="J42" s="12"/>
      <c r="K42" s="12">
        <v>500</v>
      </c>
      <c r="L42" s="12">
        <v>500</v>
      </c>
      <c r="M42" s="12">
        <v>500</v>
      </c>
      <c r="N42" s="13"/>
      <c r="O42" s="12">
        <f t="shared" si="6"/>
        <v>1500</v>
      </c>
      <c r="P42" s="12">
        <f t="shared" si="7"/>
        <v>15</v>
      </c>
      <c r="Q42" s="57"/>
      <c r="R42" s="15">
        <v>0.06</v>
      </c>
      <c r="S42" s="15">
        <f t="shared" si="8"/>
        <v>0.89999999999999991</v>
      </c>
    </row>
    <row r="43" spans="1:21" x14ac:dyDescent="0.2">
      <c r="A43" s="11" t="s">
        <v>64</v>
      </c>
      <c r="B43" s="11" t="s">
        <v>65</v>
      </c>
      <c r="C43" s="11" t="s">
        <v>64</v>
      </c>
      <c r="D43" s="11" t="s">
        <v>275</v>
      </c>
      <c r="E43" s="12">
        <v>25</v>
      </c>
      <c r="F43" s="12">
        <v>457</v>
      </c>
      <c r="G43" s="12">
        <v>10</v>
      </c>
      <c r="H43" s="12">
        <v>100</v>
      </c>
      <c r="I43" s="12">
        <v>700</v>
      </c>
      <c r="J43" s="12">
        <v>1000</v>
      </c>
      <c r="K43" s="12">
        <v>1000</v>
      </c>
      <c r="L43" s="12">
        <v>1000</v>
      </c>
      <c r="M43" s="12">
        <v>1000</v>
      </c>
      <c r="N43" s="13"/>
      <c r="O43" s="12">
        <f t="shared" si="6"/>
        <v>4700</v>
      </c>
      <c r="P43" s="12">
        <f t="shared" si="7"/>
        <v>47</v>
      </c>
      <c r="Q43" s="57"/>
      <c r="R43" s="15">
        <v>0.06</v>
      </c>
      <c r="S43" s="15">
        <f t="shared" si="8"/>
        <v>2.82</v>
      </c>
    </row>
    <row r="44" spans="1:21" x14ac:dyDescent="0.2">
      <c r="A44" s="36" t="s">
        <v>66</v>
      </c>
      <c r="B44" s="36" t="s">
        <v>65</v>
      </c>
      <c r="C44" s="36">
        <v>90443400</v>
      </c>
      <c r="D44" s="36" t="s">
        <v>277</v>
      </c>
      <c r="E44" s="12" t="s">
        <v>63</v>
      </c>
      <c r="F44" s="12">
        <v>450</v>
      </c>
      <c r="G44" s="12">
        <v>10</v>
      </c>
      <c r="H44" s="12">
        <v>100</v>
      </c>
      <c r="I44" s="12">
        <v>2000</v>
      </c>
      <c r="J44" s="12">
        <v>3000</v>
      </c>
      <c r="K44" s="12">
        <v>2000</v>
      </c>
      <c r="L44" s="12">
        <v>1000</v>
      </c>
      <c r="M44" s="12">
        <v>1000</v>
      </c>
      <c r="N44" s="13"/>
      <c r="O44" s="12">
        <f t="shared" si="6"/>
        <v>9000</v>
      </c>
      <c r="P44" s="12">
        <f t="shared" si="7"/>
        <v>90</v>
      </c>
      <c r="Q44" s="57"/>
      <c r="R44" s="15">
        <v>0.06</v>
      </c>
      <c r="S44" s="15">
        <f t="shared" si="8"/>
        <v>5.3999999999999995</v>
      </c>
    </row>
    <row r="45" spans="1:21" x14ac:dyDescent="0.2">
      <c r="A45" s="11" t="s">
        <v>60</v>
      </c>
      <c r="B45" s="11" t="s">
        <v>61</v>
      </c>
      <c r="C45" s="11" t="s">
        <v>60</v>
      </c>
      <c r="D45" s="11" t="s">
        <v>275</v>
      </c>
      <c r="E45" s="12">
        <v>25</v>
      </c>
      <c r="F45" s="12">
        <v>610</v>
      </c>
      <c r="G45" s="12">
        <v>10</v>
      </c>
      <c r="H45" s="12">
        <v>50</v>
      </c>
      <c r="I45" s="12"/>
      <c r="J45" s="12">
        <v>500</v>
      </c>
      <c r="K45" s="12"/>
      <c r="L45" s="12">
        <v>500</v>
      </c>
      <c r="M45" s="12">
        <v>500</v>
      </c>
      <c r="N45" s="13"/>
      <c r="O45" s="12">
        <f t="shared" si="6"/>
        <v>1500</v>
      </c>
      <c r="P45" s="12">
        <f t="shared" si="7"/>
        <v>30</v>
      </c>
      <c r="Q45" s="57"/>
      <c r="R45" s="15">
        <v>0.04</v>
      </c>
      <c r="S45" s="15">
        <f t="shared" si="8"/>
        <v>1.2</v>
      </c>
    </row>
    <row r="46" spans="1:21" x14ac:dyDescent="0.2">
      <c r="A46" s="36" t="s">
        <v>62</v>
      </c>
      <c r="B46" s="36" t="s">
        <v>61</v>
      </c>
      <c r="C46" s="36">
        <v>90443600</v>
      </c>
      <c r="D46" s="36" t="s">
        <v>277</v>
      </c>
      <c r="E46" s="12" t="s">
        <v>63</v>
      </c>
      <c r="F46" s="12">
        <v>600</v>
      </c>
      <c r="G46" s="12">
        <v>10</v>
      </c>
      <c r="H46" s="12">
        <v>50</v>
      </c>
      <c r="I46" s="12">
        <v>2000</v>
      </c>
      <c r="J46" s="12">
        <v>2000</v>
      </c>
      <c r="K46" s="12">
        <v>2000</v>
      </c>
      <c r="L46" s="12">
        <v>1000</v>
      </c>
      <c r="M46" s="12">
        <v>500</v>
      </c>
      <c r="N46" s="13"/>
      <c r="O46" s="12">
        <f t="shared" si="6"/>
        <v>7500</v>
      </c>
      <c r="P46" s="12">
        <f t="shared" si="7"/>
        <v>150</v>
      </c>
      <c r="Q46" s="57"/>
      <c r="R46" s="15">
        <v>0.04</v>
      </c>
      <c r="S46" s="15">
        <f t="shared" si="8"/>
        <v>6</v>
      </c>
    </row>
    <row r="47" spans="1:21" x14ac:dyDescent="0.2">
      <c r="A47" s="11" t="s">
        <v>195</v>
      </c>
      <c r="B47" s="11" t="s">
        <v>178</v>
      </c>
      <c r="C47" s="11" t="s">
        <v>195</v>
      </c>
      <c r="D47" s="11" t="s">
        <v>275</v>
      </c>
      <c r="E47" s="12">
        <v>25</v>
      </c>
      <c r="F47" s="12">
        <v>750</v>
      </c>
      <c r="G47" s="12">
        <v>10</v>
      </c>
      <c r="H47" s="12">
        <v>50</v>
      </c>
      <c r="I47" s="12"/>
      <c r="J47" s="12">
        <v>500</v>
      </c>
      <c r="K47" s="12"/>
      <c r="L47" s="12">
        <v>500</v>
      </c>
      <c r="M47" s="12"/>
      <c r="N47" s="13"/>
      <c r="O47" s="12">
        <f t="shared" si="6"/>
        <v>1000</v>
      </c>
      <c r="P47" s="12">
        <f t="shared" si="7"/>
        <v>20</v>
      </c>
      <c r="Q47" s="57"/>
      <c r="R47" s="15">
        <v>0.05</v>
      </c>
      <c r="S47" s="15">
        <f t="shared" si="8"/>
        <v>1</v>
      </c>
    </row>
    <row r="48" spans="1:21" x14ac:dyDescent="0.2">
      <c r="A48" s="36" t="s">
        <v>177</v>
      </c>
      <c r="B48" s="36" t="s">
        <v>178</v>
      </c>
      <c r="C48" s="36">
        <v>90443700</v>
      </c>
      <c r="D48" s="36" t="s">
        <v>277</v>
      </c>
      <c r="E48" s="12" t="s">
        <v>63</v>
      </c>
      <c r="F48" s="12">
        <v>750</v>
      </c>
      <c r="G48" s="12">
        <v>10</v>
      </c>
      <c r="H48" s="12">
        <v>50</v>
      </c>
      <c r="I48" s="12">
        <v>150</v>
      </c>
      <c r="J48" s="12">
        <v>2000</v>
      </c>
      <c r="K48" s="12">
        <v>1000</v>
      </c>
      <c r="L48" s="12">
        <v>1000</v>
      </c>
      <c r="M48" s="12">
        <v>1000</v>
      </c>
      <c r="N48" s="13"/>
      <c r="O48" s="12">
        <f t="shared" si="6"/>
        <v>5150</v>
      </c>
      <c r="P48" s="12">
        <f t="shared" si="7"/>
        <v>103</v>
      </c>
      <c r="Q48" s="57"/>
      <c r="R48" s="15">
        <v>0.05</v>
      </c>
      <c r="S48" s="15">
        <f t="shared" si="8"/>
        <v>5.15</v>
      </c>
    </row>
    <row r="49" spans="1:21" x14ac:dyDescent="0.2">
      <c r="A49" s="11" t="s">
        <v>155</v>
      </c>
      <c r="B49" s="11" t="s">
        <v>58</v>
      </c>
      <c r="C49" s="11" t="s">
        <v>155</v>
      </c>
      <c r="D49" s="11" t="s">
        <v>275</v>
      </c>
      <c r="E49" s="12">
        <v>25</v>
      </c>
      <c r="F49" s="12">
        <v>915</v>
      </c>
      <c r="G49" s="12">
        <v>10</v>
      </c>
      <c r="H49" s="12">
        <v>50</v>
      </c>
      <c r="I49" s="12">
        <v>50</v>
      </c>
      <c r="J49" s="12">
        <v>1000</v>
      </c>
      <c r="K49" s="12">
        <v>500</v>
      </c>
      <c r="L49" s="12">
        <v>500</v>
      </c>
      <c r="M49" s="12">
        <v>500</v>
      </c>
      <c r="N49" s="13"/>
      <c r="O49" s="12">
        <f t="shared" si="6"/>
        <v>2550</v>
      </c>
      <c r="P49" s="12">
        <f t="shared" si="7"/>
        <v>51</v>
      </c>
      <c r="Q49" s="57"/>
      <c r="R49" s="15">
        <v>0.06</v>
      </c>
      <c r="S49" s="15">
        <f t="shared" si="8"/>
        <v>3.06</v>
      </c>
    </row>
    <row r="50" spans="1:21" x14ac:dyDescent="0.2">
      <c r="A50" s="36" t="s">
        <v>176</v>
      </c>
      <c r="B50" s="36" t="s">
        <v>58</v>
      </c>
      <c r="C50" s="36">
        <v>90443800</v>
      </c>
      <c r="D50" s="36" t="s">
        <v>277</v>
      </c>
      <c r="E50" s="12" t="s">
        <v>63</v>
      </c>
      <c r="F50" s="12">
        <v>900</v>
      </c>
      <c r="G50" s="12">
        <v>10</v>
      </c>
      <c r="H50" s="12">
        <v>50</v>
      </c>
      <c r="I50" s="12">
        <v>800</v>
      </c>
      <c r="J50" s="12">
        <v>3000</v>
      </c>
      <c r="K50" s="12">
        <v>3000</v>
      </c>
      <c r="L50" s="12">
        <v>2000</v>
      </c>
      <c r="M50" s="12">
        <v>2000</v>
      </c>
      <c r="N50" s="13"/>
      <c r="O50" s="12">
        <f t="shared" si="6"/>
        <v>10800</v>
      </c>
      <c r="P50" s="12">
        <f t="shared" si="7"/>
        <v>216</v>
      </c>
      <c r="Q50" s="57"/>
      <c r="R50" s="15">
        <v>0.06</v>
      </c>
      <c r="S50" s="15">
        <f t="shared" si="8"/>
        <v>12.959999999999999</v>
      </c>
    </row>
    <row r="51" spans="1:21" x14ac:dyDescent="0.2">
      <c r="A51" s="11" t="s">
        <v>53</v>
      </c>
      <c r="B51" s="11" t="s">
        <v>54</v>
      </c>
      <c r="C51" s="11" t="s">
        <v>53</v>
      </c>
      <c r="D51" s="11" t="s">
        <v>275</v>
      </c>
      <c r="E51" s="12">
        <v>25</v>
      </c>
      <c r="F51" s="12">
        <v>1220</v>
      </c>
      <c r="G51" s="12">
        <v>10</v>
      </c>
      <c r="H51" s="12">
        <v>50</v>
      </c>
      <c r="I51" s="12">
        <v>150</v>
      </c>
      <c r="J51" s="12">
        <v>500</v>
      </c>
      <c r="K51" s="12">
        <v>500</v>
      </c>
      <c r="L51" s="12"/>
      <c r="M51" s="12">
        <v>300</v>
      </c>
      <c r="N51" s="13"/>
      <c r="O51" s="12">
        <f t="shared" si="6"/>
        <v>1450</v>
      </c>
      <c r="P51" s="12">
        <f t="shared" si="7"/>
        <v>29</v>
      </c>
      <c r="Q51" s="57"/>
      <c r="R51" s="15">
        <v>0.08</v>
      </c>
      <c r="S51" s="15">
        <f t="shared" si="8"/>
        <v>2.3199999999999998</v>
      </c>
    </row>
    <row r="52" spans="1:21" x14ac:dyDescent="0.2">
      <c r="A52" s="26" t="s">
        <v>194</v>
      </c>
      <c r="B52" s="26" t="s">
        <v>54</v>
      </c>
      <c r="C52" s="26">
        <v>90444000</v>
      </c>
      <c r="D52" s="36" t="s">
        <v>277</v>
      </c>
      <c r="E52" s="12" t="s">
        <v>63</v>
      </c>
      <c r="F52" s="12">
        <v>1200</v>
      </c>
      <c r="G52" s="12">
        <v>10</v>
      </c>
      <c r="H52" s="12">
        <v>50</v>
      </c>
      <c r="I52" s="12">
        <v>1000</v>
      </c>
      <c r="J52" s="12">
        <v>1000</v>
      </c>
      <c r="K52" s="12">
        <v>1000</v>
      </c>
      <c r="L52" s="12"/>
      <c r="M52" s="12">
        <v>300</v>
      </c>
      <c r="N52" s="13"/>
      <c r="O52" s="12">
        <f t="shared" si="6"/>
        <v>3300</v>
      </c>
      <c r="P52" s="12">
        <f t="shared" si="7"/>
        <v>66</v>
      </c>
      <c r="Q52" s="57"/>
      <c r="R52" s="15">
        <v>0.08</v>
      </c>
      <c r="S52" s="15">
        <f t="shared" si="8"/>
        <v>5.28</v>
      </c>
    </row>
    <row r="53" spans="1:21" x14ac:dyDescent="0.2">
      <c r="A53" s="11" t="s">
        <v>230</v>
      </c>
      <c r="B53" s="11" t="s">
        <v>231</v>
      </c>
      <c r="C53" s="11" t="s">
        <v>230</v>
      </c>
      <c r="D53" s="11" t="s">
        <v>275</v>
      </c>
      <c r="E53" s="12">
        <v>25</v>
      </c>
      <c r="F53" s="12">
        <v>1500</v>
      </c>
      <c r="G53" s="12">
        <v>10</v>
      </c>
      <c r="H53" s="12">
        <v>50</v>
      </c>
      <c r="I53" s="12"/>
      <c r="J53" s="12">
        <v>100</v>
      </c>
      <c r="K53" s="12"/>
      <c r="L53" s="12"/>
      <c r="M53" s="12"/>
      <c r="N53" s="13"/>
      <c r="O53" s="12">
        <f t="shared" si="6"/>
        <v>100</v>
      </c>
      <c r="P53" s="12">
        <f t="shared" si="7"/>
        <v>2</v>
      </c>
      <c r="Q53" s="57"/>
      <c r="R53" s="15">
        <v>0.11</v>
      </c>
      <c r="S53" s="15">
        <f t="shared" si="8"/>
        <v>0.22</v>
      </c>
    </row>
    <row r="54" spans="1:21" x14ac:dyDescent="0.2">
      <c r="A54" s="11" t="s">
        <v>254</v>
      </c>
      <c r="B54" s="11" t="s">
        <v>255</v>
      </c>
      <c r="C54" s="11" t="s">
        <v>254</v>
      </c>
      <c r="D54" s="11" t="s">
        <v>275</v>
      </c>
      <c r="E54" s="12">
        <v>25</v>
      </c>
      <c r="F54" s="12">
        <v>1650</v>
      </c>
      <c r="G54" s="12">
        <v>10</v>
      </c>
      <c r="H54" s="12">
        <v>50</v>
      </c>
      <c r="I54" s="12"/>
      <c r="J54" s="12"/>
      <c r="K54" s="12"/>
      <c r="L54" s="12"/>
      <c r="M54" s="12"/>
      <c r="N54" s="13"/>
      <c r="O54" s="12">
        <f t="shared" si="6"/>
        <v>0</v>
      </c>
      <c r="P54" s="12">
        <f t="shared" si="7"/>
        <v>0</v>
      </c>
      <c r="Q54" s="57"/>
      <c r="R54" s="15">
        <v>0.12</v>
      </c>
      <c r="S54" s="15">
        <f t="shared" si="8"/>
        <v>0</v>
      </c>
    </row>
    <row r="55" spans="1:21" x14ac:dyDescent="0.2">
      <c r="A55" s="11" t="s">
        <v>193</v>
      </c>
      <c r="B55" s="11" t="s">
        <v>175</v>
      </c>
      <c r="C55" s="11" t="s">
        <v>193</v>
      </c>
      <c r="D55" s="11" t="s">
        <v>275</v>
      </c>
      <c r="E55" s="12">
        <v>25</v>
      </c>
      <c r="F55" s="12">
        <v>1800</v>
      </c>
      <c r="G55" s="12">
        <v>10</v>
      </c>
      <c r="H55" s="12">
        <v>50</v>
      </c>
      <c r="I55" s="12"/>
      <c r="J55" s="12"/>
      <c r="K55" s="12"/>
      <c r="L55" s="12"/>
      <c r="M55" s="12"/>
      <c r="N55" s="13"/>
      <c r="O55" s="12">
        <f t="shared" si="6"/>
        <v>0</v>
      </c>
      <c r="P55" s="12">
        <f t="shared" si="7"/>
        <v>0</v>
      </c>
      <c r="Q55" s="57"/>
      <c r="R55" s="15">
        <v>0.12</v>
      </c>
      <c r="S55" s="15">
        <f t="shared" si="8"/>
        <v>0</v>
      </c>
    </row>
    <row r="56" spans="1:21" x14ac:dyDescent="0.2">
      <c r="A56" s="36" t="s">
        <v>174</v>
      </c>
      <c r="B56" s="36" t="s">
        <v>175</v>
      </c>
      <c r="C56" s="36">
        <v>90443900</v>
      </c>
      <c r="D56" s="36" t="s">
        <v>277</v>
      </c>
      <c r="E56" s="12" t="s">
        <v>63</v>
      </c>
      <c r="F56" s="12">
        <v>1800</v>
      </c>
      <c r="G56" s="12">
        <v>10</v>
      </c>
      <c r="H56" s="12">
        <v>50</v>
      </c>
      <c r="I56" s="12"/>
      <c r="J56" s="12"/>
      <c r="K56" s="12"/>
      <c r="L56" s="12"/>
      <c r="M56" s="12"/>
      <c r="N56" s="13"/>
      <c r="O56" s="12">
        <f t="shared" si="6"/>
        <v>0</v>
      </c>
      <c r="P56" s="12">
        <f t="shared" si="7"/>
        <v>0</v>
      </c>
      <c r="Q56" s="57"/>
      <c r="R56" s="15">
        <v>0.12</v>
      </c>
      <c r="S56" s="15">
        <f>$P56*$R56</f>
        <v>0</v>
      </c>
    </row>
    <row r="57" spans="1:21" x14ac:dyDescent="0.2">
      <c r="A57" s="36" t="s">
        <v>293</v>
      </c>
      <c r="B57" s="36" t="s">
        <v>294</v>
      </c>
      <c r="C57" s="36">
        <v>90443000</v>
      </c>
      <c r="D57" s="36" t="s">
        <v>277</v>
      </c>
      <c r="E57" s="12" t="s">
        <v>63</v>
      </c>
      <c r="F57" s="12">
        <v>2100</v>
      </c>
      <c r="G57" s="12">
        <v>10</v>
      </c>
      <c r="H57" s="12">
        <v>50</v>
      </c>
      <c r="I57" s="12"/>
      <c r="J57" s="12">
        <v>200</v>
      </c>
      <c r="K57" s="12"/>
      <c r="L57" s="12"/>
      <c r="M57" s="12"/>
      <c r="N57" s="13"/>
      <c r="O57" s="12">
        <f t="shared" si="6"/>
        <v>200</v>
      </c>
      <c r="P57" s="12">
        <f t="shared" si="7"/>
        <v>4</v>
      </c>
      <c r="Q57" s="57"/>
      <c r="R57" s="15">
        <v>0.09</v>
      </c>
      <c r="S57" s="15">
        <f t="shared" si="8"/>
        <v>0.36</v>
      </c>
    </row>
    <row r="58" spans="1:21" x14ac:dyDescent="0.2">
      <c r="A58" s="8" t="s">
        <v>70</v>
      </c>
      <c r="B58" s="8"/>
      <c r="C58" s="8"/>
      <c r="D58" s="8"/>
      <c r="E58" s="8"/>
      <c r="F58" s="36"/>
      <c r="G58" s="20"/>
      <c r="H58" s="20"/>
      <c r="I58" s="12"/>
      <c r="J58" s="12"/>
      <c r="K58" s="12"/>
      <c r="L58" s="12"/>
      <c r="M58" s="12"/>
      <c r="N58" s="20"/>
      <c r="O58" s="12"/>
      <c r="P58" s="12"/>
      <c r="Q58" s="57"/>
      <c r="R58" s="12"/>
      <c r="S58" s="15"/>
    </row>
    <row r="59" spans="1:21" x14ac:dyDescent="0.2">
      <c r="A59" s="11" t="s">
        <v>295</v>
      </c>
      <c r="B59" s="11" t="s">
        <v>296</v>
      </c>
      <c r="C59" s="11" t="s">
        <v>295</v>
      </c>
      <c r="D59" s="11" t="s">
        <v>275</v>
      </c>
      <c r="E59" s="12">
        <v>32</v>
      </c>
      <c r="F59" s="12">
        <v>100</v>
      </c>
      <c r="G59" s="12">
        <v>10</v>
      </c>
      <c r="H59" s="12">
        <v>300</v>
      </c>
      <c r="I59" s="12"/>
      <c r="J59" s="12"/>
      <c r="K59" s="12"/>
      <c r="L59" s="12">
        <v>300</v>
      </c>
      <c r="M59" s="12"/>
      <c r="N59" s="13"/>
      <c r="O59" s="12">
        <f t="shared" ref="O59:O73" si="9">SUM(I59:N59)</f>
        <v>300</v>
      </c>
      <c r="P59" s="12">
        <f t="shared" ref="P59:P73" si="10">$O59/$H59</f>
        <v>1</v>
      </c>
      <c r="Q59" s="57"/>
      <c r="R59" s="15">
        <v>0.09</v>
      </c>
      <c r="S59" s="15">
        <f t="shared" ref="S59:S73" si="11">$P59*$R59</f>
        <v>0.09</v>
      </c>
      <c r="T59" s="43">
        <f>SUM(S59:S73)</f>
        <v>10.92</v>
      </c>
      <c r="U59" s="3">
        <f>T59*100/$T$144</f>
        <v>8.0164439876670102</v>
      </c>
    </row>
    <row r="60" spans="1:21" x14ac:dyDescent="0.2">
      <c r="A60" s="11" t="s">
        <v>71</v>
      </c>
      <c r="B60" s="11" t="s">
        <v>72</v>
      </c>
      <c r="C60" s="11" t="s">
        <v>71</v>
      </c>
      <c r="D60" s="11" t="s">
        <v>275</v>
      </c>
      <c r="E60" s="12">
        <v>32</v>
      </c>
      <c r="F60" s="12">
        <v>150</v>
      </c>
      <c r="G60" s="12">
        <v>10</v>
      </c>
      <c r="H60" s="12">
        <v>300</v>
      </c>
      <c r="I60" s="12"/>
      <c r="J60" s="12"/>
      <c r="K60" s="12"/>
      <c r="L60" s="12"/>
      <c r="M60" s="12"/>
      <c r="N60" s="13"/>
      <c r="O60" s="12">
        <f t="shared" si="9"/>
        <v>0</v>
      </c>
      <c r="P60" s="12">
        <f t="shared" si="10"/>
        <v>0</v>
      </c>
      <c r="Q60" s="57"/>
      <c r="R60" s="15">
        <v>0.09</v>
      </c>
      <c r="S60" s="15">
        <f t="shared" si="11"/>
        <v>0</v>
      </c>
    </row>
    <row r="61" spans="1:21" x14ac:dyDescent="0.2">
      <c r="A61" s="36" t="s">
        <v>256</v>
      </c>
      <c r="B61" s="36" t="s">
        <v>72</v>
      </c>
      <c r="C61" s="36">
        <v>90446200</v>
      </c>
      <c r="D61" s="36" t="s">
        <v>277</v>
      </c>
      <c r="E61" s="12">
        <v>32</v>
      </c>
      <c r="F61" s="12">
        <v>150</v>
      </c>
      <c r="G61" s="12">
        <v>10</v>
      </c>
      <c r="H61" s="12">
        <v>300</v>
      </c>
      <c r="I61" s="12"/>
      <c r="J61" s="12">
        <v>300</v>
      </c>
      <c r="K61" s="12">
        <v>300</v>
      </c>
      <c r="L61" s="12">
        <v>300</v>
      </c>
      <c r="M61" s="12">
        <v>300</v>
      </c>
      <c r="N61" s="13"/>
      <c r="O61" s="12">
        <f t="shared" si="9"/>
        <v>1200</v>
      </c>
      <c r="P61" s="12">
        <f t="shared" si="10"/>
        <v>4</v>
      </c>
      <c r="Q61" s="57"/>
      <c r="R61" s="15">
        <v>0.09</v>
      </c>
      <c r="S61" s="15">
        <f t="shared" si="11"/>
        <v>0.36</v>
      </c>
    </row>
    <row r="62" spans="1:21" x14ac:dyDescent="0.2">
      <c r="A62" s="11" t="s">
        <v>200</v>
      </c>
      <c r="B62" s="11" t="s">
        <v>201</v>
      </c>
      <c r="C62" s="11" t="s">
        <v>200</v>
      </c>
      <c r="D62" s="11" t="s">
        <v>275</v>
      </c>
      <c r="E62" s="12">
        <v>32</v>
      </c>
      <c r="F62" s="12">
        <v>200</v>
      </c>
      <c r="G62" s="12">
        <v>10</v>
      </c>
      <c r="H62" s="12">
        <v>300</v>
      </c>
      <c r="I62" s="12"/>
      <c r="J62" s="12"/>
      <c r="K62" s="12"/>
      <c r="L62" s="12"/>
      <c r="M62" s="12"/>
      <c r="N62" s="13"/>
      <c r="O62" s="12">
        <f t="shared" si="9"/>
        <v>0</v>
      </c>
      <c r="P62" s="12">
        <f t="shared" si="10"/>
        <v>0</v>
      </c>
      <c r="Q62" s="57"/>
      <c r="R62" s="15">
        <v>0.09</v>
      </c>
      <c r="S62" s="15">
        <f t="shared" si="11"/>
        <v>0</v>
      </c>
    </row>
    <row r="63" spans="1:21" x14ac:dyDescent="0.2">
      <c r="A63" s="11" t="s">
        <v>73</v>
      </c>
      <c r="B63" s="11" t="s">
        <v>74</v>
      </c>
      <c r="C63" s="11" t="s">
        <v>73</v>
      </c>
      <c r="D63" s="11" t="s">
        <v>275</v>
      </c>
      <c r="E63" s="12">
        <v>32</v>
      </c>
      <c r="F63" s="12">
        <v>300</v>
      </c>
      <c r="G63" s="12">
        <v>10</v>
      </c>
      <c r="H63" s="12">
        <v>150</v>
      </c>
      <c r="I63" s="12"/>
      <c r="J63" s="12">
        <v>150</v>
      </c>
      <c r="K63" s="12">
        <v>150</v>
      </c>
      <c r="L63" s="12">
        <v>150</v>
      </c>
      <c r="M63" s="12">
        <v>300</v>
      </c>
      <c r="N63" s="13"/>
      <c r="O63" s="12">
        <f t="shared" si="9"/>
        <v>750</v>
      </c>
      <c r="P63" s="12">
        <f t="shared" si="10"/>
        <v>5</v>
      </c>
      <c r="Q63" s="57"/>
      <c r="R63" s="15">
        <v>0.09</v>
      </c>
      <c r="S63" s="15">
        <f t="shared" si="11"/>
        <v>0.44999999999999996</v>
      </c>
    </row>
    <row r="64" spans="1:21" x14ac:dyDescent="0.2">
      <c r="A64" s="36" t="s">
        <v>232</v>
      </c>
      <c r="B64" s="36" t="s">
        <v>74</v>
      </c>
      <c r="C64" s="36">
        <v>90446300</v>
      </c>
      <c r="D64" s="36" t="s">
        <v>277</v>
      </c>
      <c r="E64" s="12" t="s">
        <v>180</v>
      </c>
      <c r="F64" s="12">
        <v>300</v>
      </c>
      <c r="G64" s="12">
        <v>10</v>
      </c>
      <c r="H64" s="12">
        <v>150</v>
      </c>
      <c r="I64" s="12"/>
      <c r="J64" s="12">
        <v>600</v>
      </c>
      <c r="K64" s="12">
        <v>450</v>
      </c>
      <c r="L64" s="12">
        <v>450</v>
      </c>
      <c r="M64" s="12">
        <v>300</v>
      </c>
      <c r="N64" s="13"/>
      <c r="O64" s="12">
        <f t="shared" si="9"/>
        <v>1800</v>
      </c>
      <c r="P64" s="12">
        <f t="shared" si="10"/>
        <v>12</v>
      </c>
      <c r="Q64" s="57"/>
      <c r="R64" s="15">
        <v>0.09</v>
      </c>
      <c r="S64" s="15">
        <f t="shared" si="11"/>
        <v>1.08</v>
      </c>
    </row>
    <row r="65" spans="1:21" x14ac:dyDescent="0.2">
      <c r="A65" s="11" t="s">
        <v>75</v>
      </c>
      <c r="B65" s="11" t="s">
        <v>76</v>
      </c>
      <c r="C65" s="11" t="s">
        <v>75</v>
      </c>
      <c r="D65" s="11" t="s">
        <v>275</v>
      </c>
      <c r="E65" s="12">
        <v>32</v>
      </c>
      <c r="F65" s="12">
        <v>450</v>
      </c>
      <c r="G65" s="12">
        <v>10</v>
      </c>
      <c r="H65" s="12">
        <v>100</v>
      </c>
      <c r="I65" s="12"/>
      <c r="J65" s="12">
        <v>100</v>
      </c>
      <c r="K65" s="12">
        <v>100</v>
      </c>
      <c r="L65" s="12">
        <v>100</v>
      </c>
      <c r="M65" s="12">
        <v>100</v>
      </c>
      <c r="N65" s="13"/>
      <c r="O65" s="12">
        <f t="shared" si="9"/>
        <v>400</v>
      </c>
      <c r="P65" s="12">
        <f t="shared" si="10"/>
        <v>4</v>
      </c>
      <c r="Q65" s="57"/>
      <c r="R65" s="15">
        <v>0.09</v>
      </c>
      <c r="S65" s="15">
        <f t="shared" si="11"/>
        <v>0.36</v>
      </c>
    </row>
    <row r="66" spans="1:21" x14ac:dyDescent="0.2">
      <c r="A66" s="36" t="s">
        <v>179</v>
      </c>
      <c r="B66" s="36" t="s">
        <v>76</v>
      </c>
      <c r="C66" s="36">
        <v>90446400</v>
      </c>
      <c r="D66" s="36" t="s">
        <v>277</v>
      </c>
      <c r="E66" s="12" t="s">
        <v>180</v>
      </c>
      <c r="F66" s="12">
        <v>450</v>
      </c>
      <c r="G66" s="12">
        <v>10</v>
      </c>
      <c r="H66" s="12">
        <v>100</v>
      </c>
      <c r="I66" s="12"/>
      <c r="J66" s="12">
        <v>500</v>
      </c>
      <c r="K66" s="12">
        <v>300</v>
      </c>
      <c r="L66" s="12">
        <v>300</v>
      </c>
      <c r="M66" s="12">
        <v>300</v>
      </c>
      <c r="N66" s="13"/>
      <c r="O66" s="12">
        <f t="shared" si="9"/>
        <v>1400</v>
      </c>
      <c r="P66" s="12">
        <f t="shared" si="10"/>
        <v>14</v>
      </c>
      <c r="Q66" s="57"/>
      <c r="R66" s="15">
        <v>0.09</v>
      </c>
      <c r="S66" s="15">
        <f t="shared" si="11"/>
        <v>1.26</v>
      </c>
    </row>
    <row r="67" spans="1:21" x14ac:dyDescent="0.2">
      <c r="A67" s="11" t="s">
        <v>156</v>
      </c>
      <c r="B67" s="11" t="s">
        <v>157</v>
      </c>
      <c r="C67" s="11" t="s">
        <v>156</v>
      </c>
      <c r="D67" s="11" t="s">
        <v>275</v>
      </c>
      <c r="E67" s="12">
        <v>32</v>
      </c>
      <c r="F67" s="12">
        <v>600</v>
      </c>
      <c r="G67" s="12">
        <v>10</v>
      </c>
      <c r="H67" s="12">
        <v>100</v>
      </c>
      <c r="I67" s="12"/>
      <c r="J67" s="12"/>
      <c r="K67" s="12"/>
      <c r="L67" s="12"/>
      <c r="M67" s="12"/>
      <c r="N67" s="13"/>
      <c r="O67" s="12">
        <f t="shared" si="9"/>
        <v>0</v>
      </c>
      <c r="P67" s="12">
        <f t="shared" si="10"/>
        <v>0</v>
      </c>
      <c r="Q67" s="57"/>
      <c r="R67" s="15">
        <v>0.12</v>
      </c>
      <c r="S67" s="15">
        <f t="shared" si="11"/>
        <v>0</v>
      </c>
    </row>
    <row r="68" spans="1:21" x14ac:dyDescent="0.2">
      <c r="A68" s="36" t="s">
        <v>181</v>
      </c>
      <c r="B68" s="36" t="s">
        <v>157</v>
      </c>
      <c r="C68" s="36">
        <v>90446600</v>
      </c>
      <c r="D68" s="36" t="s">
        <v>277</v>
      </c>
      <c r="E68" s="12" t="s">
        <v>180</v>
      </c>
      <c r="F68" s="12">
        <v>600</v>
      </c>
      <c r="G68" s="12">
        <v>10</v>
      </c>
      <c r="H68" s="12">
        <v>100</v>
      </c>
      <c r="I68" s="12">
        <v>100</v>
      </c>
      <c r="J68" s="12">
        <v>500</v>
      </c>
      <c r="K68" s="12">
        <v>300</v>
      </c>
      <c r="L68" s="12">
        <v>300</v>
      </c>
      <c r="M68" s="12">
        <v>300</v>
      </c>
      <c r="N68" s="13"/>
      <c r="O68" s="12">
        <f t="shared" si="9"/>
        <v>1500</v>
      </c>
      <c r="P68" s="12">
        <f t="shared" si="10"/>
        <v>15</v>
      </c>
      <c r="Q68" s="57"/>
      <c r="R68" s="15">
        <v>0.12</v>
      </c>
      <c r="S68" s="15">
        <f t="shared" si="11"/>
        <v>1.7999999999999998</v>
      </c>
    </row>
    <row r="69" spans="1:21" x14ac:dyDescent="0.2">
      <c r="A69" s="11" t="s">
        <v>222</v>
      </c>
      <c r="B69" s="11" t="s">
        <v>223</v>
      </c>
      <c r="C69" s="11" t="s">
        <v>222</v>
      </c>
      <c r="D69" s="11" t="s">
        <v>275</v>
      </c>
      <c r="E69" s="12">
        <v>32</v>
      </c>
      <c r="F69" s="12">
        <v>750</v>
      </c>
      <c r="G69" s="12">
        <v>10</v>
      </c>
      <c r="H69" s="12">
        <v>60</v>
      </c>
      <c r="I69" s="12"/>
      <c r="J69" s="12"/>
      <c r="K69" s="12"/>
      <c r="L69" s="12">
        <v>120</v>
      </c>
      <c r="M69" s="12">
        <v>240</v>
      </c>
      <c r="N69" s="13"/>
      <c r="O69" s="12">
        <f t="shared" si="9"/>
        <v>360</v>
      </c>
      <c r="P69" s="12">
        <f t="shared" si="10"/>
        <v>6</v>
      </c>
      <c r="Q69" s="57"/>
      <c r="R69" s="15">
        <v>0.09</v>
      </c>
      <c r="S69" s="15">
        <f t="shared" si="11"/>
        <v>0.54</v>
      </c>
    </row>
    <row r="70" spans="1:21" x14ac:dyDescent="0.2">
      <c r="A70" s="11" t="s">
        <v>158</v>
      </c>
      <c r="B70" s="11" t="s">
        <v>159</v>
      </c>
      <c r="C70" s="11" t="s">
        <v>158</v>
      </c>
      <c r="D70" s="11" t="s">
        <v>275</v>
      </c>
      <c r="E70" s="12">
        <v>32</v>
      </c>
      <c r="F70" s="12">
        <v>900</v>
      </c>
      <c r="G70" s="12">
        <v>10</v>
      </c>
      <c r="H70" s="12">
        <v>50</v>
      </c>
      <c r="I70" s="12">
        <v>100</v>
      </c>
      <c r="J70" s="12">
        <v>100</v>
      </c>
      <c r="K70" s="12">
        <v>100</v>
      </c>
      <c r="L70" s="12">
        <v>100</v>
      </c>
      <c r="M70" s="12">
        <v>100</v>
      </c>
      <c r="N70" s="13"/>
      <c r="O70" s="12">
        <f t="shared" si="9"/>
        <v>500</v>
      </c>
      <c r="P70" s="12">
        <f t="shared" si="10"/>
        <v>10</v>
      </c>
      <c r="Q70" s="57"/>
      <c r="R70" s="15">
        <v>0.09</v>
      </c>
      <c r="S70" s="15">
        <f t="shared" si="11"/>
        <v>0.89999999999999991</v>
      </c>
    </row>
    <row r="71" spans="1:21" x14ac:dyDescent="0.2">
      <c r="A71" s="36" t="s">
        <v>182</v>
      </c>
      <c r="B71" s="36" t="s">
        <v>159</v>
      </c>
      <c r="C71" s="36">
        <v>90446700</v>
      </c>
      <c r="D71" s="36" t="s">
        <v>277</v>
      </c>
      <c r="E71" s="12" t="s">
        <v>180</v>
      </c>
      <c r="F71" s="12">
        <v>900</v>
      </c>
      <c r="G71" s="12">
        <v>10</v>
      </c>
      <c r="H71" s="12">
        <v>50</v>
      </c>
      <c r="I71" s="12">
        <v>300</v>
      </c>
      <c r="J71" s="12">
        <v>500</v>
      </c>
      <c r="K71" s="12">
        <v>200</v>
      </c>
      <c r="L71" s="12">
        <v>200</v>
      </c>
      <c r="M71" s="12">
        <v>200</v>
      </c>
      <c r="N71" s="13"/>
      <c r="O71" s="12">
        <f t="shared" si="9"/>
        <v>1400</v>
      </c>
      <c r="P71" s="12">
        <f t="shared" si="10"/>
        <v>28</v>
      </c>
      <c r="Q71" s="57"/>
      <c r="R71" s="15">
        <v>0.09</v>
      </c>
      <c r="S71" s="15">
        <f t="shared" si="11"/>
        <v>2.52</v>
      </c>
    </row>
    <row r="72" spans="1:21" x14ac:dyDescent="0.2">
      <c r="A72" s="11" t="s">
        <v>233</v>
      </c>
      <c r="B72" s="11" t="s">
        <v>234</v>
      </c>
      <c r="C72" s="11" t="s">
        <v>233</v>
      </c>
      <c r="D72" s="11" t="s">
        <v>275</v>
      </c>
      <c r="E72" s="12">
        <v>32</v>
      </c>
      <c r="F72" s="12">
        <v>1200</v>
      </c>
      <c r="G72" s="12">
        <v>10</v>
      </c>
      <c r="H72" s="12">
        <v>50</v>
      </c>
      <c r="I72" s="12"/>
      <c r="J72" s="12">
        <v>100</v>
      </c>
      <c r="K72" s="12"/>
      <c r="L72" s="12"/>
      <c r="M72" s="12">
        <v>100</v>
      </c>
      <c r="N72" s="13"/>
      <c r="O72" s="12">
        <f t="shared" si="9"/>
        <v>200</v>
      </c>
      <c r="P72" s="12">
        <f t="shared" si="10"/>
        <v>4</v>
      </c>
      <c r="Q72" s="57"/>
      <c r="R72" s="15">
        <v>0.12</v>
      </c>
      <c r="S72" s="15">
        <f t="shared" si="11"/>
        <v>0.48</v>
      </c>
    </row>
    <row r="73" spans="1:21" x14ac:dyDescent="0.2">
      <c r="A73" s="36" t="s">
        <v>236</v>
      </c>
      <c r="B73" s="36" t="s">
        <v>237</v>
      </c>
      <c r="C73" s="36">
        <v>90446800</v>
      </c>
      <c r="D73" s="36" t="s">
        <v>277</v>
      </c>
      <c r="E73" s="12" t="s">
        <v>180</v>
      </c>
      <c r="F73" s="12">
        <v>1800</v>
      </c>
      <c r="G73" s="12">
        <v>10</v>
      </c>
      <c r="H73" s="12">
        <v>25</v>
      </c>
      <c r="I73" s="12"/>
      <c r="J73" s="12">
        <v>50</v>
      </c>
      <c r="K73" s="12"/>
      <c r="L73" s="12">
        <v>50</v>
      </c>
      <c r="M73" s="12">
        <v>50</v>
      </c>
      <c r="N73" s="13"/>
      <c r="O73" s="12">
        <f t="shared" si="9"/>
        <v>150</v>
      </c>
      <c r="P73" s="12">
        <f t="shared" si="10"/>
        <v>6</v>
      </c>
      <c r="Q73" s="57"/>
      <c r="R73" s="15">
        <v>0.18</v>
      </c>
      <c r="S73" s="15">
        <f t="shared" si="11"/>
        <v>1.08</v>
      </c>
      <c r="T73" s="43"/>
    </row>
    <row r="74" spans="1:21" x14ac:dyDescent="0.2">
      <c r="A74" s="8" t="s">
        <v>77</v>
      </c>
      <c r="B74" s="8"/>
      <c r="C74" s="8"/>
      <c r="D74" s="8"/>
      <c r="E74" s="8"/>
      <c r="F74" s="36"/>
      <c r="G74" s="12"/>
      <c r="H74" s="12"/>
      <c r="I74" s="12"/>
      <c r="J74" s="12"/>
      <c r="K74" s="12"/>
      <c r="L74" s="12"/>
      <c r="M74" s="12"/>
      <c r="N74" s="8"/>
      <c r="O74" s="12"/>
      <c r="P74" s="12"/>
      <c r="Q74" s="57"/>
      <c r="R74" s="12"/>
      <c r="S74" s="15"/>
    </row>
    <row r="75" spans="1:21" x14ac:dyDescent="0.2">
      <c r="A75" s="11" t="s">
        <v>297</v>
      </c>
      <c r="B75" s="11" t="s">
        <v>298</v>
      </c>
      <c r="C75" s="11" t="s">
        <v>297</v>
      </c>
      <c r="D75" s="11" t="s">
        <v>275</v>
      </c>
      <c r="E75" s="12">
        <v>40</v>
      </c>
      <c r="F75" s="12">
        <v>100</v>
      </c>
      <c r="G75" s="12">
        <v>10</v>
      </c>
      <c r="H75" s="12">
        <v>300</v>
      </c>
      <c r="I75" s="12"/>
      <c r="J75" s="12"/>
      <c r="K75" s="12"/>
      <c r="L75" s="12"/>
      <c r="M75" s="12"/>
      <c r="N75" s="13"/>
      <c r="O75" s="12">
        <f t="shared" ref="O75:O90" si="12">SUM(I75:N75)</f>
        <v>0</v>
      </c>
      <c r="P75" s="12">
        <f t="shared" ref="P75:P90" si="13">$O75/$H75</f>
        <v>0</v>
      </c>
      <c r="Q75" s="57"/>
      <c r="R75" s="15">
        <v>0.13</v>
      </c>
      <c r="S75" s="15">
        <f t="shared" ref="S75:S90" si="14">$P75*$R75</f>
        <v>0</v>
      </c>
      <c r="T75" s="43">
        <f>SUM(S75:S90)</f>
        <v>16.95</v>
      </c>
      <c r="U75" s="3">
        <f>T75*100/$T$144</f>
        <v>12.443106739098518</v>
      </c>
    </row>
    <row r="76" spans="1:21" x14ac:dyDescent="0.2">
      <c r="A76" s="11" t="s">
        <v>78</v>
      </c>
      <c r="B76" s="11" t="s">
        <v>79</v>
      </c>
      <c r="C76" s="11" t="s">
        <v>78</v>
      </c>
      <c r="D76" s="11" t="s">
        <v>275</v>
      </c>
      <c r="E76" s="12">
        <v>40</v>
      </c>
      <c r="F76" s="12">
        <v>150</v>
      </c>
      <c r="G76" s="12">
        <v>10</v>
      </c>
      <c r="H76" s="12">
        <v>300</v>
      </c>
      <c r="I76" s="12"/>
      <c r="J76" s="12">
        <v>300</v>
      </c>
      <c r="K76" s="12">
        <v>300</v>
      </c>
      <c r="L76" s="12">
        <v>300</v>
      </c>
      <c r="M76" s="12">
        <v>300</v>
      </c>
      <c r="N76" s="13"/>
      <c r="O76" s="12">
        <f t="shared" si="12"/>
        <v>1200</v>
      </c>
      <c r="P76" s="12">
        <f t="shared" si="13"/>
        <v>4</v>
      </c>
      <c r="Q76" s="57"/>
      <c r="R76" s="15">
        <v>0.13</v>
      </c>
      <c r="S76" s="15">
        <f t="shared" si="14"/>
        <v>0.52</v>
      </c>
    </row>
    <row r="77" spans="1:21" x14ac:dyDescent="0.2">
      <c r="A77" s="36" t="s">
        <v>240</v>
      </c>
      <c r="B77" s="36" t="s">
        <v>79</v>
      </c>
      <c r="C77" s="31" t="s">
        <v>241</v>
      </c>
      <c r="D77" s="36" t="s">
        <v>277</v>
      </c>
      <c r="E77" s="12">
        <v>40</v>
      </c>
      <c r="F77" s="12">
        <v>150</v>
      </c>
      <c r="G77" s="12">
        <v>10</v>
      </c>
      <c r="H77" s="12">
        <v>300</v>
      </c>
      <c r="I77" s="12"/>
      <c r="J77" s="12">
        <v>900</v>
      </c>
      <c r="K77" s="12">
        <v>300</v>
      </c>
      <c r="L77" s="12">
        <v>300</v>
      </c>
      <c r="M77" s="12">
        <v>300</v>
      </c>
      <c r="N77" s="13"/>
      <c r="O77" s="12">
        <f t="shared" si="12"/>
        <v>1800</v>
      </c>
      <c r="P77" s="12">
        <f t="shared" si="13"/>
        <v>6</v>
      </c>
      <c r="Q77" s="57"/>
      <c r="R77" s="15">
        <v>0.13</v>
      </c>
      <c r="S77" s="15">
        <f t="shared" si="14"/>
        <v>0.78</v>
      </c>
    </row>
    <row r="78" spans="1:21" x14ac:dyDescent="0.2">
      <c r="A78" s="11" t="s">
        <v>80</v>
      </c>
      <c r="B78" s="11" t="s">
        <v>81</v>
      </c>
      <c r="C78" s="11" t="s">
        <v>80</v>
      </c>
      <c r="D78" s="11" t="s">
        <v>275</v>
      </c>
      <c r="E78" s="12">
        <v>40</v>
      </c>
      <c r="F78" s="12">
        <v>200</v>
      </c>
      <c r="G78" s="12">
        <v>10</v>
      </c>
      <c r="H78" s="12">
        <v>150</v>
      </c>
      <c r="I78" s="12"/>
      <c r="J78" s="12"/>
      <c r="K78" s="12"/>
      <c r="L78" s="12"/>
      <c r="M78" s="12"/>
      <c r="N78" s="13"/>
      <c r="O78" s="12">
        <f t="shared" si="12"/>
        <v>0</v>
      </c>
      <c r="P78" s="12">
        <f t="shared" si="13"/>
        <v>0</v>
      </c>
      <c r="Q78" s="57"/>
      <c r="R78" s="15">
        <v>0.13</v>
      </c>
      <c r="S78" s="15">
        <f t="shared" si="14"/>
        <v>0</v>
      </c>
    </row>
    <row r="79" spans="1:21" x14ac:dyDescent="0.2">
      <c r="A79" s="11" t="s">
        <v>82</v>
      </c>
      <c r="B79" s="11" t="s">
        <v>83</v>
      </c>
      <c r="C79" s="11" t="s">
        <v>82</v>
      </c>
      <c r="D79" s="11" t="s">
        <v>275</v>
      </c>
      <c r="E79" s="12">
        <v>40</v>
      </c>
      <c r="F79" s="12">
        <v>300</v>
      </c>
      <c r="G79" s="12">
        <v>10</v>
      </c>
      <c r="H79" s="12">
        <v>150</v>
      </c>
      <c r="I79" s="12"/>
      <c r="J79" s="12">
        <v>300</v>
      </c>
      <c r="K79" s="12">
        <v>300</v>
      </c>
      <c r="L79" s="12">
        <v>150</v>
      </c>
      <c r="M79" s="12">
        <v>150</v>
      </c>
      <c r="N79" s="13"/>
      <c r="O79" s="12">
        <f t="shared" si="12"/>
        <v>900</v>
      </c>
      <c r="P79" s="12">
        <f t="shared" si="13"/>
        <v>6</v>
      </c>
      <c r="Q79" s="57"/>
      <c r="R79" s="15">
        <v>0.13</v>
      </c>
      <c r="S79" s="15">
        <f t="shared" si="14"/>
        <v>0.78</v>
      </c>
    </row>
    <row r="80" spans="1:21" x14ac:dyDescent="0.2">
      <c r="A80" s="36" t="s">
        <v>183</v>
      </c>
      <c r="B80" s="36" t="s">
        <v>83</v>
      </c>
      <c r="C80" s="36">
        <v>90447300</v>
      </c>
      <c r="D80" s="36" t="s">
        <v>277</v>
      </c>
      <c r="E80" s="12" t="s">
        <v>89</v>
      </c>
      <c r="F80" s="12">
        <v>300</v>
      </c>
      <c r="G80" s="12">
        <v>10</v>
      </c>
      <c r="H80" s="12">
        <v>150</v>
      </c>
      <c r="I80" s="12"/>
      <c r="J80" s="12">
        <v>900</v>
      </c>
      <c r="K80" s="12">
        <v>600</v>
      </c>
      <c r="L80" s="12">
        <v>600</v>
      </c>
      <c r="M80" s="12">
        <v>600</v>
      </c>
      <c r="N80" s="13"/>
      <c r="O80" s="12">
        <f t="shared" si="12"/>
        <v>2700</v>
      </c>
      <c r="P80" s="12">
        <f t="shared" si="13"/>
        <v>18</v>
      </c>
      <c r="Q80" s="57"/>
      <c r="R80" s="15">
        <v>0.13</v>
      </c>
      <c r="S80" s="15">
        <f t="shared" si="14"/>
        <v>2.34</v>
      </c>
    </row>
    <row r="81" spans="1:21" x14ac:dyDescent="0.2">
      <c r="A81" s="11" t="s">
        <v>84</v>
      </c>
      <c r="B81" s="11" t="s">
        <v>85</v>
      </c>
      <c r="C81" s="11" t="s">
        <v>84</v>
      </c>
      <c r="D81" s="11" t="s">
        <v>275</v>
      </c>
      <c r="E81" s="12">
        <v>40</v>
      </c>
      <c r="F81" s="12">
        <v>450</v>
      </c>
      <c r="G81" s="12">
        <v>10</v>
      </c>
      <c r="H81" s="12">
        <v>100</v>
      </c>
      <c r="I81" s="12"/>
      <c r="J81" s="12">
        <v>300</v>
      </c>
      <c r="K81" s="12">
        <v>200</v>
      </c>
      <c r="L81" s="12">
        <v>100</v>
      </c>
      <c r="M81" s="12">
        <v>100</v>
      </c>
      <c r="N81" s="13"/>
      <c r="O81" s="12">
        <f t="shared" si="12"/>
        <v>700</v>
      </c>
      <c r="P81" s="12">
        <f t="shared" si="13"/>
        <v>7</v>
      </c>
      <c r="Q81" s="57"/>
      <c r="R81" s="15">
        <v>0.13</v>
      </c>
      <c r="S81" s="15">
        <f t="shared" si="14"/>
        <v>0.91</v>
      </c>
    </row>
    <row r="82" spans="1:21" x14ac:dyDescent="0.2">
      <c r="A82" s="36" t="s">
        <v>184</v>
      </c>
      <c r="B82" s="36" t="s">
        <v>85</v>
      </c>
      <c r="C82" s="36">
        <v>90447400</v>
      </c>
      <c r="D82" s="36" t="s">
        <v>277</v>
      </c>
      <c r="E82" s="12" t="s">
        <v>89</v>
      </c>
      <c r="F82" s="12">
        <v>450</v>
      </c>
      <c r="G82" s="12">
        <v>10</v>
      </c>
      <c r="H82" s="12">
        <v>100</v>
      </c>
      <c r="I82" s="12">
        <v>400</v>
      </c>
      <c r="J82" s="12">
        <v>600</v>
      </c>
      <c r="K82" s="12">
        <v>400</v>
      </c>
      <c r="L82" s="12">
        <v>300</v>
      </c>
      <c r="M82" s="12">
        <v>300</v>
      </c>
      <c r="N82" s="13"/>
      <c r="O82" s="12">
        <f t="shared" si="12"/>
        <v>2000</v>
      </c>
      <c r="P82" s="12">
        <f t="shared" si="13"/>
        <v>20</v>
      </c>
      <c r="Q82" s="57"/>
      <c r="R82" s="15">
        <v>0.13</v>
      </c>
      <c r="S82" s="15">
        <f t="shared" si="14"/>
        <v>2.6</v>
      </c>
    </row>
    <row r="83" spans="1:21" x14ac:dyDescent="0.2">
      <c r="A83" s="11" t="s">
        <v>86</v>
      </c>
      <c r="B83" s="11" t="s">
        <v>87</v>
      </c>
      <c r="C83" s="11" t="s">
        <v>86</v>
      </c>
      <c r="D83" s="11" t="s">
        <v>275</v>
      </c>
      <c r="E83" s="12">
        <v>40</v>
      </c>
      <c r="F83" s="12">
        <v>600</v>
      </c>
      <c r="G83" s="12">
        <v>10</v>
      </c>
      <c r="H83" s="12">
        <v>50</v>
      </c>
      <c r="I83" s="12"/>
      <c r="J83" s="12">
        <v>100</v>
      </c>
      <c r="K83" s="12">
        <v>100</v>
      </c>
      <c r="L83" s="12"/>
      <c r="M83" s="12"/>
      <c r="N83" s="13"/>
      <c r="O83" s="12">
        <f t="shared" si="12"/>
        <v>200</v>
      </c>
      <c r="P83" s="12">
        <f t="shared" si="13"/>
        <v>4</v>
      </c>
      <c r="Q83" s="57"/>
      <c r="R83" s="15">
        <v>0.09</v>
      </c>
      <c r="S83" s="15">
        <f t="shared" si="14"/>
        <v>0.36</v>
      </c>
    </row>
    <row r="84" spans="1:21" x14ac:dyDescent="0.2">
      <c r="A84" s="36" t="s">
        <v>88</v>
      </c>
      <c r="B84" s="36" t="s">
        <v>87</v>
      </c>
      <c r="C84" s="36">
        <v>90447600</v>
      </c>
      <c r="D84" s="36" t="s">
        <v>277</v>
      </c>
      <c r="E84" s="12" t="s">
        <v>89</v>
      </c>
      <c r="F84" s="12">
        <v>600</v>
      </c>
      <c r="G84" s="12">
        <v>10</v>
      </c>
      <c r="H84" s="12">
        <v>50</v>
      </c>
      <c r="I84" s="12"/>
      <c r="J84" s="12">
        <v>900</v>
      </c>
      <c r="K84" s="12">
        <v>400</v>
      </c>
      <c r="L84" s="12">
        <v>300</v>
      </c>
      <c r="M84" s="12">
        <v>300</v>
      </c>
      <c r="N84" s="13"/>
      <c r="O84" s="12">
        <f t="shared" si="12"/>
        <v>1900</v>
      </c>
      <c r="P84" s="12">
        <f t="shared" si="13"/>
        <v>38</v>
      </c>
      <c r="Q84" s="57"/>
      <c r="R84" s="15">
        <v>0.09</v>
      </c>
      <c r="S84" s="15">
        <f t="shared" si="14"/>
        <v>3.42</v>
      </c>
    </row>
    <row r="85" spans="1:21" x14ac:dyDescent="0.2">
      <c r="A85" s="11" t="s">
        <v>90</v>
      </c>
      <c r="B85" s="11" t="s">
        <v>91</v>
      </c>
      <c r="C85" s="11" t="s">
        <v>90</v>
      </c>
      <c r="D85" s="11" t="s">
        <v>275</v>
      </c>
      <c r="E85" s="12">
        <v>40</v>
      </c>
      <c r="F85" s="12">
        <v>750</v>
      </c>
      <c r="G85" s="12">
        <v>10</v>
      </c>
      <c r="H85" s="12">
        <v>50</v>
      </c>
      <c r="I85" s="12"/>
      <c r="J85" s="12">
        <v>200</v>
      </c>
      <c r="K85" s="12">
        <v>100</v>
      </c>
      <c r="L85" s="12"/>
      <c r="M85" s="12"/>
      <c r="N85" s="13"/>
      <c r="O85" s="12">
        <f t="shared" si="12"/>
        <v>300</v>
      </c>
      <c r="P85" s="12">
        <f t="shared" si="13"/>
        <v>6</v>
      </c>
      <c r="Q85" s="57"/>
      <c r="R85" s="15">
        <v>0.13</v>
      </c>
      <c r="S85" s="15">
        <f t="shared" si="14"/>
        <v>0.78</v>
      </c>
    </row>
    <row r="86" spans="1:21" x14ac:dyDescent="0.2">
      <c r="A86" s="11" t="s">
        <v>92</v>
      </c>
      <c r="B86" s="11" t="s">
        <v>93</v>
      </c>
      <c r="C86" s="11" t="s">
        <v>92</v>
      </c>
      <c r="D86" s="11" t="s">
        <v>275</v>
      </c>
      <c r="E86" s="12">
        <v>40</v>
      </c>
      <c r="F86" s="12">
        <v>900</v>
      </c>
      <c r="G86" s="12">
        <v>10</v>
      </c>
      <c r="H86" s="12">
        <v>50</v>
      </c>
      <c r="I86" s="12"/>
      <c r="J86" s="12">
        <v>200</v>
      </c>
      <c r="K86" s="12">
        <v>100</v>
      </c>
      <c r="L86" s="12">
        <v>100</v>
      </c>
      <c r="M86" s="12">
        <v>100</v>
      </c>
      <c r="N86" s="13"/>
      <c r="O86" s="12">
        <f t="shared" si="12"/>
        <v>500</v>
      </c>
      <c r="P86" s="12">
        <f t="shared" si="13"/>
        <v>10</v>
      </c>
      <c r="Q86" s="57"/>
      <c r="R86" s="15">
        <v>0.13</v>
      </c>
      <c r="S86" s="15">
        <f t="shared" si="14"/>
        <v>1.3</v>
      </c>
    </row>
    <row r="87" spans="1:21" x14ac:dyDescent="0.2">
      <c r="A87" s="36" t="s">
        <v>185</v>
      </c>
      <c r="B87" s="36" t="s">
        <v>93</v>
      </c>
      <c r="C87" s="36">
        <v>90447700</v>
      </c>
      <c r="D87" s="36" t="s">
        <v>277</v>
      </c>
      <c r="E87" s="12" t="s">
        <v>89</v>
      </c>
      <c r="F87" s="12">
        <v>900</v>
      </c>
      <c r="G87" s="12">
        <v>10</v>
      </c>
      <c r="H87" s="12">
        <v>50</v>
      </c>
      <c r="I87" s="12"/>
      <c r="J87" s="12">
        <v>300</v>
      </c>
      <c r="K87" s="12">
        <v>300</v>
      </c>
      <c r="L87" s="12">
        <v>200</v>
      </c>
      <c r="M87" s="12">
        <v>200</v>
      </c>
      <c r="N87" s="13"/>
      <c r="O87" s="12">
        <f t="shared" si="12"/>
        <v>1000</v>
      </c>
      <c r="P87" s="12">
        <f t="shared" si="13"/>
        <v>20</v>
      </c>
      <c r="Q87" s="57"/>
      <c r="R87" s="15">
        <v>0.13</v>
      </c>
      <c r="S87" s="15">
        <f t="shared" si="14"/>
        <v>2.6</v>
      </c>
    </row>
    <row r="88" spans="1:21" x14ac:dyDescent="0.2">
      <c r="A88" s="11" t="s">
        <v>94</v>
      </c>
      <c r="B88" s="11" t="s">
        <v>95</v>
      </c>
      <c r="C88" s="11" t="s">
        <v>94</v>
      </c>
      <c r="D88" s="11" t="s">
        <v>275</v>
      </c>
      <c r="E88" s="12">
        <v>40</v>
      </c>
      <c r="F88" s="12">
        <v>1200</v>
      </c>
      <c r="G88" s="12">
        <v>5</v>
      </c>
      <c r="H88" s="12">
        <v>25</v>
      </c>
      <c r="I88" s="12"/>
      <c r="J88" s="12">
        <v>100</v>
      </c>
      <c r="K88" s="12"/>
      <c r="L88" s="12"/>
      <c r="M88" s="12"/>
      <c r="N88" s="13"/>
      <c r="O88" s="12">
        <f t="shared" si="12"/>
        <v>100</v>
      </c>
      <c r="P88" s="12">
        <f t="shared" si="13"/>
        <v>4</v>
      </c>
      <c r="Q88" s="57"/>
      <c r="R88" s="15">
        <v>0.08</v>
      </c>
      <c r="S88" s="15">
        <f t="shared" si="14"/>
        <v>0.32</v>
      </c>
    </row>
    <row r="89" spans="1:21" x14ac:dyDescent="0.2">
      <c r="A89" s="36" t="s">
        <v>376</v>
      </c>
      <c r="B89" s="36" t="s">
        <v>377</v>
      </c>
      <c r="C89" s="31" t="s">
        <v>378</v>
      </c>
      <c r="D89" s="36" t="s">
        <v>277</v>
      </c>
      <c r="E89" s="12">
        <v>40</v>
      </c>
      <c r="F89" s="12">
        <v>1800</v>
      </c>
      <c r="G89" s="12">
        <v>5</v>
      </c>
      <c r="H89" s="12">
        <v>20</v>
      </c>
      <c r="I89" s="12"/>
      <c r="J89" s="12"/>
      <c r="K89" s="12"/>
      <c r="L89" s="12">
        <v>60</v>
      </c>
      <c r="M89" s="12"/>
      <c r="N89" s="13"/>
      <c r="O89" s="12">
        <f t="shared" si="12"/>
        <v>60</v>
      </c>
      <c r="P89" s="12">
        <f t="shared" si="13"/>
        <v>3</v>
      </c>
      <c r="Q89" s="57"/>
      <c r="R89" s="15">
        <v>0.08</v>
      </c>
      <c r="S89" s="15">
        <f t="shared" si="14"/>
        <v>0.24</v>
      </c>
    </row>
    <row r="90" spans="1:21" x14ac:dyDescent="0.2">
      <c r="A90" s="11" t="s">
        <v>220</v>
      </c>
      <c r="B90" s="11" t="s">
        <v>221</v>
      </c>
      <c r="C90" s="11" t="s">
        <v>220</v>
      </c>
      <c r="D90" s="11" t="s">
        <v>275</v>
      </c>
      <c r="E90" s="12">
        <v>40</v>
      </c>
      <c r="F90" s="12">
        <v>2000</v>
      </c>
      <c r="G90" s="12">
        <v>5</v>
      </c>
      <c r="H90" s="12">
        <v>25</v>
      </c>
      <c r="I90" s="12"/>
      <c r="J90" s="12"/>
      <c r="K90" s="12"/>
      <c r="L90" s="12"/>
      <c r="M90" s="12"/>
      <c r="N90" s="13"/>
      <c r="O90" s="12">
        <f t="shared" si="12"/>
        <v>0</v>
      </c>
      <c r="P90" s="12">
        <f t="shared" si="13"/>
        <v>0</v>
      </c>
      <c r="Q90" s="57"/>
      <c r="R90" s="15">
        <v>0.08</v>
      </c>
      <c r="S90" s="15">
        <f t="shared" si="14"/>
        <v>0</v>
      </c>
      <c r="T90" s="43"/>
    </row>
    <row r="91" spans="1:21" x14ac:dyDescent="0.2">
      <c r="A91" s="8" t="s">
        <v>96</v>
      </c>
      <c r="B91" s="8"/>
      <c r="C91" s="8"/>
      <c r="D91" s="8"/>
      <c r="E91" s="20"/>
      <c r="F91" s="12"/>
      <c r="G91" s="12"/>
      <c r="H91" s="12"/>
      <c r="I91" s="12"/>
      <c r="J91" s="12"/>
      <c r="K91" s="12"/>
      <c r="L91" s="12"/>
      <c r="M91" s="12"/>
      <c r="N91" s="8"/>
      <c r="O91" s="12"/>
      <c r="P91" s="12"/>
      <c r="Q91" s="57"/>
      <c r="R91" s="12"/>
      <c r="S91" s="15"/>
    </row>
    <row r="92" spans="1:21" x14ac:dyDescent="0.2">
      <c r="A92" s="11" t="s">
        <v>299</v>
      </c>
      <c r="B92" s="11" t="s">
        <v>300</v>
      </c>
      <c r="C92" s="11" t="s">
        <v>299</v>
      </c>
      <c r="D92" s="11" t="s">
        <v>275</v>
      </c>
      <c r="E92" s="12">
        <v>50</v>
      </c>
      <c r="F92" s="12">
        <v>100</v>
      </c>
      <c r="G92" s="12">
        <v>10</v>
      </c>
      <c r="H92" s="12">
        <v>150</v>
      </c>
      <c r="I92" s="12"/>
      <c r="J92" s="12"/>
      <c r="K92" s="12"/>
      <c r="L92" s="12"/>
      <c r="M92" s="12"/>
      <c r="N92" s="13"/>
      <c r="O92" s="12">
        <f t="shared" ref="O92:O108" si="15">SUM(I92:N92)</f>
        <v>0</v>
      </c>
      <c r="P92" s="12">
        <f t="shared" ref="P92:P108" si="16">$O92/$H92</f>
        <v>0</v>
      </c>
      <c r="Q92" s="57"/>
      <c r="R92" s="15">
        <v>0.1</v>
      </c>
      <c r="S92" s="15">
        <f t="shared" ref="S92:S108" si="17">$P92*$R92</f>
        <v>0</v>
      </c>
      <c r="T92" s="43">
        <f>SUM(S92:S108)</f>
        <v>27.42</v>
      </c>
      <c r="U92" s="3">
        <f>T92*100/$T$144</f>
        <v>20.129202760240787</v>
      </c>
    </row>
    <row r="93" spans="1:21" x14ac:dyDescent="0.2">
      <c r="A93" s="11" t="s">
        <v>97</v>
      </c>
      <c r="B93" s="11" t="s">
        <v>98</v>
      </c>
      <c r="C93" s="11" t="s">
        <v>97</v>
      </c>
      <c r="D93" s="11" t="s">
        <v>275</v>
      </c>
      <c r="E93" s="12">
        <v>50</v>
      </c>
      <c r="F93" s="12">
        <v>150</v>
      </c>
      <c r="G93" s="12">
        <v>10</v>
      </c>
      <c r="H93" s="12">
        <v>150</v>
      </c>
      <c r="I93" s="12"/>
      <c r="J93" s="12">
        <v>150</v>
      </c>
      <c r="K93" s="12">
        <v>150</v>
      </c>
      <c r="L93" s="12">
        <v>150</v>
      </c>
      <c r="M93" s="12">
        <v>150</v>
      </c>
      <c r="N93" s="13"/>
      <c r="O93" s="12">
        <f t="shared" si="15"/>
        <v>600</v>
      </c>
      <c r="P93" s="12">
        <f t="shared" si="16"/>
        <v>4</v>
      </c>
      <c r="Q93" s="57"/>
      <c r="R93" s="15">
        <v>0.1</v>
      </c>
      <c r="S93" s="15">
        <f t="shared" si="17"/>
        <v>0.4</v>
      </c>
    </row>
    <row r="94" spans="1:21" x14ac:dyDescent="0.2">
      <c r="A94" s="36" t="s">
        <v>235</v>
      </c>
      <c r="B94" s="36" t="s">
        <v>98</v>
      </c>
      <c r="C94" s="36">
        <v>90448200</v>
      </c>
      <c r="D94" s="36" t="s">
        <v>277</v>
      </c>
      <c r="E94" s="12" t="s">
        <v>102</v>
      </c>
      <c r="F94" s="12">
        <v>150</v>
      </c>
      <c r="G94" s="12">
        <v>10</v>
      </c>
      <c r="H94" s="12">
        <v>150</v>
      </c>
      <c r="I94" s="12">
        <v>150</v>
      </c>
      <c r="J94" s="12">
        <v>600</v>
      </c>
      <c r="K94" s="12">
        <v>450</v>
      </c>
      <c r="L94" s="12">
        <v>300</v>
      </c>
      <c r="M94" s="12">
        <v>300</v>
      </c>
      <c r="N94" s="13"/>
      <c r="O94" s="12">
        <f t="shared" si="15"/>
        <v>1800</v>
      </c>
      <c r="P94" s="12">
        <f t="shared" si="16"/>
        <v>12</v>
      </c>
      <c r="Q94" s="57"/>
      <c r="R94" s="15">
        <v>0.1</v>
      </c>
      <c r="S94" s="15">
        <f t="shared" si="17"/>
        <v>1.2000000000000002</v>
      </c>
    </row>
    <row r="95" spans="1:21" x14ac:dyDescent="0.2">
      <c r="A95" s="11" t="s">
        <v>224</v>
      </c>
      <c r="B95" s="11" t="s">
        <v>225</v>
      </c>
      <c r="C95" s="11" t="s">
        <v>224</v>
      </c>
      <c r="D95" s="11" t="s">
        <v>275</v>
      </c>
      <c r="E95" s="12">
        <v>50</v>
      </c>
      <c r="F95" s="12">
        <v>200</v>
      </c>
      <c r="G95" s="12">
        <v>10</v>
      </c>
      <c r="H95" s="12">
        <v>150</v>
      </c>
      <c r="I95" s="12"/>
      <c r="J95" s="12">
        <v>300</v>
      </c>
      <c r="K95" s="12">
        <v>150</v>
      </c>
      <c r="L95" s="12">
        <v>150</v>
      </c>
      <c r="M95" s="12">
        <v>150</v>
      </c>
      <c r="N95" s="13"/>
      <c r="O95" s="12">
        <f t="shared" si="15"/>
        <v>750</v>
      </c>
      <c r="P95" s="12">
        <f t="shared" si="16"/>
        <v>5</v>
      </c>
      <c r="Q95" s="57"/>
      <c r="R95" s="15">
        <v>0.06</v>
      </c>
      <c r="S95" s="15">
        <f t="shared" si="17"/>
        <v>0.3</v>
      </c>
    </row>
    <row r="96" spans="1:21" x14ac:dyDescent="0.2">
      <c r="A96" s="11" t="s">
        <v>99</v>
      </c>
      <c r="B96" s="11" t="s">
        <v>100</v>
      </c>
      <c r="C96" s="11" t="s">
        <v>99</v>
      </c>
      <c r="D96" s="11" t="s">
        <v>275</v>
      </c>
      <c r="E96" s="12">
        <v>50</v>
      </c>
      <c r="F96" s="12">
        <v>300</v>
      </c>
      <c r="G96" s="12">
        <v>10</v>
      </c>
      <c r="H96" s="12">
        <v>75</v>
      </c>
      <c r="I96" s="12"/>
      <c r="J96" s="12">
        <v>225</v>
      </c>
      <c r="K96" s="12">
        <v>150</v>
      </c>
      <c r="L96" s="12">
        <v>150</v>
      </c>
      <c r="M96" s="12">
        <v>150</v>
      </c>
      <c r="N96" s="13"/>
      <c r="O96" s="12">
        <f t="shared" si="15"/>
        <v>675</v>
      </c>
      <c r="P96" s="12">
        <f t="shared" si="16"/>
        <v>9</v>
      </c>
      <c r="Q96" s="57"/>
      <c r="R96" s="15">
        <v>0.1</v>
      </c>
      <c r="S96" s="15">
        <f t="shared" si="17"/>
        <v>0.9</v>
      </c>
    </row>
    <row r="97" spans="1:21" x14ac:dyDescent="0.2">
      <c r="A97" s="36" t="s">
        <v>101</v>
      </c>
      <c r="B97" s="36" t="s">
        <v>100</v>
      </c>
      <c r="C97" s="36">
        <v>90448300</v>
      </c>
      <c r="D97" s="36" t="s">
        <v>277</v>
      </c>
      <c r="E97" s="12" t="s">
        <v>102</v>
      </c>
      <c r="F97" s="12">
        <v>300</v>
      </c>
      <c r="G97" s="12">
        <v>10</v>
      </c>
      <c r="H97" s="12">
        <v>75</v>
      </c>
      <c r="I97" s="12"/>
      <c r="J97" s="12">
        <v>600</v>
      </c>
      <c r="K97" s="12">
        <v>600</v>
      </c>
      <c r="L97" s="12">
        <v>450</v>
      </c>
      <c r="M97" s="12">
        <v>300</v>
      </c>
      <c r="N97" s="13"/>
      <c r="O97" s="12">
        <f t="shared" si="15"/>
        <v>1950</v>
      </c>
      <c r="P97" s="12">
        <f t="shared" si="16"/>
        <v>26</v>
      </c>
      <c r="Q97" s="57"/>
      <c r="R97" s="15">
        <v>0.1</v>
      </c>
      <c r="S97" s="15">
        <f t="shared" si="17"/>
        <v>2.6</v>
      </c>
    </row>
    <row r="98" spans="1:21" x14ac:dyDescent="0.2">
      <c r="A98" s="11" t="s">
        <v>103</v>
      </c>
      <c r="B98" s="11" t="s">
        <v>104</v>
      </c>
      <c r="C98" s="11" t="s">
        <v>103</v>
      </c>
      <c r="D98" s="11" t="s">
        <v>275</v>
      </c>
      <c r="E98" s="12">
        <v>50</v>
      </c>
      <c r="F98" s="12">
        <v>450</v>
      </c>
      <c r="G98" s="12">
        <v>10</v>
      </c>
      <c r="H98" s="12">
        <v>50</v>
      </c>
      <c r="I98" s="12"/>
      <c r="J98" s="12">
        <v>200</v>
      </c>
      <c r="K98" s="12">
        <v>100</v>
      </c>
      <c r="L98" s="12">
        <v>100</v>
      </c>
      <c r="M98" s="12">
        <v>100</v>
      </c>
      <c r="N98" s="13"/>
      <c r="O98" s="12">
        <f t="shared" si="15"/>
        <v>500</v>
      </c>
      <c r="P98" s="12">
        <f t="shared" si="16"/>
        <v>10</v>
      </c>
      <c r="Q98" s="57"/>
      <c r="R98" s="15">
        <v>0.1</v>
      </c>
      <c r="S98" s="15">
        <f t="shared" si="17"/>
        <v>1</v>
      </c>
    </row>
    <row r="99" spans="1:21" x14ac:dyDescent="0.2">
      <c r="A99" s="36" t="s">
        <v>186</v>
      </c>
      <c r="B99" s="36" t="s">
        <v>104</v>
      </c>
      <c r="C99" s="36">
        <v>90448400</v>
      </c>
      <c r="D99" s="36" t="s">
        <v>277</v>
      </c>
      <c r="E99" s="12" t="s">
        <v>102</v>
      </c>
      <c r="F99" s="12">
        <v>450</v>
      </c>
      <c r="G99" s="12">
        <v>10</v>
      </c>
      <c r="H99" s="12">
        <v>50</v>
      </c>
      <c r="I99" s="12"/>
      <c r="J99" s="12">
        <v>500</v>
      </c>
      <c r="K99" s="12">
        <v>400</v>
      </c>
      <c r="L99" s="12">
        <v>200</v>
      </c>
      <c r="M99" s="12"/>
      <c r="N99" s="13"/>
      <c r="O99" s="12">
        <f t="shared" si="15"/>
        <v>1100</v>
      </c>
      <c r="P99" s="12">
        <f t="shared" si="16"/>
        <v>22</v>
      </c>
      <c r="Q99" s="57"/>
      <c r="R99" s="15">
        <v>0.1</v>
      </c>
      <c r="S99" s="15">
        <f t="shared" si="17"/>
        <v>2.2000000000000002</v>
      </c>
    </row>
    <row r="100" spans="1:21" x14ac:dyDescent="0.2">
      <c r="A100" s="11" t="s">
        <v>105</v>
      </c>
      <c r="B100" s="11" t="s">
        <v>106</v>
      </c>
      <c r="C100" s="11" t="s">
        <v>105</v>
      </c>
      <c r="D100" s="11" t="s">
        <v>275</v>
      </c>
      <c r="E100" s="12">
        <v>50</v>
      </c>
      <c r="F100" s="12">
        <v>600</v>
      </c>
      <c r="G100" s="12">
        <v>10</v>
      </c>
      <c r="H100" s="12">
        <v>50</v>
      </c>
      <c r="I100" s="12"/>
      <c r="J100" s="12">
        <v>200</v>
      </c>
      <c r="K100" s="12">
        <v>200</v>
      </c>
      <c r="L100" s="12">
        <v>100</v>
      </c>
      <c r="M100" s="12"/>
      <c r="N100" s="13"/>
      <c r="O100" s="12">
        <f t="shared" si="15"/>
        <v>500</v>
      </c>
      <c r="P100" s="12">
        <f t="shared" si="16"/>
        <v>10</v>
      </c>
      <c r="Q100" s="57"/>
      <c r="R100" s="15">
        <v>0.13</v>
      </c>
      <c r="S100" s="15">
        <f t="shared" si="17"/>
        <v>1.3</v>
      </c>
    </row>
    <row r="101" spans="1:21" x14ac:dyDescent="0.2">
      <c r="A101" s="36" t="s">
        <v>107</v>
      </c>
      <c r="B101" s="36" t="s">
        <v>106</v>
      </c>
      <c r="C101" s="36">
        <v>90448600</v>
      </c>
      <c r="D101" s="36" t="s">
        <v>277</v>
      </c>
      <c r="E101" s="12" t="s">
        <v>102</v>
      </c>
      <c r="F101" s="12">
        <v>600</v>
      </c>
      <c r="G101" s="12">
        <v>10</v>
      </c>
      <c r="H101" s="12">
        <v>50</v>
      </c>
      <c r="I101" s="12"/>
      <c r="J101" s="12">
        <v>600</v>
      </c>
      <c r="K101" s="12">
        <v>500</v>
      </c>
      <c r="L101" s="12">
        <v>200</v>
      </c>
      <c r="M101" s="12">
        <v>500</v>
      </c>
      <c r="N101" s="13"/>
      <c r="O101" s="12">
        <f t="shared" si="15"/>
        <v>1800</v>
      </c>
      <c r="P101" s="12">
        <f t="shared" si="16"/>
        <v>36</v>
      </c>
      <c r="Q101" s="57"/>
      <c r="R101" s="15">
        <v>0.13</v>
      </c>
      <c r="S101" s="15">
        <f t="shared" si="17"/>
        <v>4.68</v>
      </c>
    </row>
    <row r="102" spans="1:21" x14ac:dyDescent="0.2">
      <c r="A102" s="36" t="s">
        <v>266</v>
      </c>
      <c r="B102" s="36" t="s">
        <v>267</v>
      </c>
      <c r="C102" s="36">
        <v>90448605</v>
      </c>
      <c r="D102" s="36" t="s">
        <v>277</v>
      </c>
      <c r="E102" s="12" t="s">
        <v>102</v>
      </c>
      <c r="F102" s="12">
        <v>700</v>
      </c>
      <c r="G102" s="12">
        <v>5</v>
      </c>
      <c r="H102" s="12">
        <v>25</v>
      </c>
      <c r="I102" s="12"/>
      <c r="J102" s="12"/>
      <c r="K102" s="12"/>
      <c r="L102" s="12"/>
      <c r="M102" s="12"/>
      <c r="N102" s="13"/>
      <c r="O102" s="12">
        <f t="shared" si="15"/>
        <v>0</v>
      </c>
      <c r="P102" s="12">
        <f t="shared" si="16"/>
        <v>0</v>
      </c>
      <c r="Q102" s="57"/>
      <c r="R102" s="15">
        <v>0.1</v>
      </c>
      <c r="S102" s="15">
        <f t="shared" si="17"/>
        <v>0</v>
      </c>
    </row>
    <row r="103" spans="1:21" x14ac:dyDescent="0.2">
      <c r="A103" s="11" t="s">
        <v>202</v>
      </c>
      <c r="B103" s="11" t="s">
        <v>203</v>
      </c>
      <c r="C103" s="11" t="s">
        <v>202</v>
      </c>
      <c r="D103" s="11" t="s">
        <v>275</v>
      </c>
      <c r="E103" s="12">
        <v>50</v>
      </c>
      <c r="F103" s="12">
        <v>750</v>
      </c>
      <c r="G103" s="12">
        <v>5</v>
      </c>
      <c r="H103" s="12">
        <v>25</v>
      </c>
      <c r="I103" s="12"/>
      <c r="J103" s="12">
        <v>200</v>
      </c>
      <c r="K103" s="12">
        <v>200</v>
      </c>
      <c r="L103" s="12">
        <v>200</v>
      </c>
      <c r="M103" s="12">
        <v>200</v>
      </c>
      <c r="N103" s="13"/>
      <c r="O103" s="12">
        <f t="shared" si="15"/>
        <v>800</v>
      </c>
      <c r="P103" s="12">
        <f t="shared" si="16"/>
        <v>32</v>
      </c>
      <c r="Q103" s="57"/>
      <c r="R103" s="15">
        <v>0.1</v>
      </c>
      <c r="S103" s="15">
        <f t="shared" si="17"/>
        <v>3.2</v>
      </c>
    </row>
    <row r="104" spans="1:21" x14ac:dyDescent="0.2">
      <c r="A104" s="11" t="s">
        <v>108</v>
      </c>
      <c r="B104" s="11" t="s">
        <v>109</v>
      </c>
      <c r="C104" s="11" t="s">
        <v>108</v>
      </c>
      <c r="D104" s="11" t="s">
        <v>275</v>
      </c>
      <c r="E104" s="12">
        <v>50</v>
      </c>
      <c r="F104" s="12">
        <v>900</v>
      </c>
      <c r="G104" s="12">
        <v>5</v>
      </c>
      <c r="H104" s="12">
        <v>25</v>
      </c>
      <c r="I104" s="12"/>
      <c r="J104" s="12"/>
      <c r="K104" s="12">
        <v>100</v>
      </c>
      <c r="L104" s="12">
        <v>100</v>
      </c>
      <c r="M104" s="12">
        <v>100</v>
      </c>
      <c r="N104" s="13"/>
      <c r="O104" s="12">
        <f t="shared" si="15"/>
        <v>300</v>
      </c>
      <c r="P104" s="12">
        <f t="shared" si="16"/>
        <v>12</v>
      </c>
      <c r="Q104" s="57"/>
      <c r="R104" s="15">
        <v>0.1</v>
      </c>
      <c r="S104" s="15">
        <f t="shared" si="17"/>
        <v>1.2000000000000002</v>
      </c>
    </row>
    <row r="105" spans="1:21" x14ac:dyDescent="0.2">
      <c r="A105" s="36" t="s">
        <v>187</v>
      </c>
      <c r="B105" s="36" t="s">
        <v>109</v>
      </c>
      <c r="C105" s="36">
        <v>90448700</v>
      </c>
      <c r="D105" s="36" t="s">
        <v>277</v>
      </c>
      <c r="E105" s="12" t="s">
        <v>102</v>
      </c>
      <c r="F105" s="12">
        <v>900</v>
      </c>
      <c r="G105" s="12">
        <v>5</v>
      </c>
      <c r="H105" s="12">
        <v>25</v>
      </c>
      <c r="I105" s="12"/>
      <c r="J105" s="12">
        <v>500</v>
      </c>
      <c r="K105" s="12">
        <v>200</v>
      </c>
      <c r="L105" s="12">
        <v>300</v>
      </c>
      <c r="M105" s="12">
        <v>200</v>
      </c>
      <c r="N105" s="13"/>
      <c r="O105" s="12">
        <f t="shared" si="15"/>
        <v>1200</v>
      </c>
      <c r="P105" s="12">
        <f t="shared" si="16"/>
        <v>48</v>
      </c>
      <c r="Q105" s="57"/>
      <c r="R105" s="15">
        <v>0.1</v>
      </c>
      <c r="S105" s="15">
        <f t="shared" si="17"/>
        <v>4.8000000000000007</v>
      </c>
    </row>
    <row r="106" spans="1:21" x14ac:dyDescent="0.2">
      <c r="A106" s="11" t="s">
        <v>110</v>
      </c>
      <c r="B106" s="11" t="s">
        <v>111</v>
      </c>
      <c r="C106" s="11" t="s">
        <v>110</v>
      </c>
      <c r="D106" s="11" t="s">
        <v>275</v>
      </c>
      <c r="E106" s="12">
        <v>50</v>
      </c>
      <c r="F106" s="12">
        <v>1200</v>
      </c>
      <c r="G106" s="12">
        <v>5</v>
      </c>
      <c r="H106" s="12">
        <v>25</v>
      </c>
      <c r="I106" s="12"/>
      <c r="J106" s="12"/>
      <c r="K106" s="12"/>
      <c r="L106" s="12"/>
      <c r="M106" s="12"/>
      <c r="N106" s="13"/>
      <c r="O106" s="12">
        <f t="shared" si="15"/>
        <v>0</v>
      </c>
      <c r="P106" s="12">
        <f t="shared" si="16"/>
        <v>0</v>
      </c>
      <c r="Q106" s="57"/>
      <c r="R106" s="15">
        <v>0.13</v>
      </c>
      <c r="S106" s="15">
        <f t="shared" si="17"/>
        <v>0</v>
      </c>
    </row>
    <row r="107" spans="1:21" x14ac:dyDescent="0.2">
      <c r="A107" s="36" t="s">
        <v>204</v>
      </c>
      <c r="B107" s="36" t="s">
        <v>111</v>
      </c>
      <c r="C107" s="31" t="s">
        <v>205</v>
      </c>
      <c r="D107" s="36" t="s">
        <v>277</v>
      </c>
      <c r="E107" s="12">
        <v>50</v>
      </c>
      <c r="F107" s="12">
        <v>1200</v>
      </c>
      <c r="G107" s="12">
        <v>5</v>
      </c>
      <c r="H107" s="12">
        <v>25</v>
      </c>
      <c r="I107" s="12"/>
      <c r="J107" s="12">
        <v>200</v>
      </c>
      <c r="K107" s="12">
        <v>100</v>
      </c>
      <c r="L107" s="12">
        <v>100</v>
      </c>
      <c r="M107" s="12">
        <v>100</v>
      </c>
      <c r="N107" s="13"/>
      <c r="O107" s="12">
        <f t="shared" si="15"/>
        <v>500</v>
      </c>
      <c r="P107" s="12">
        <f t="shared" si="16"/>
        <v>20</v>
      </c>
      <c r="Q107" s="57"/>
      <c r="R107" s="15">
        <v>0.13</v>
      </c>
      <c r="S107" s="15">
        <f t="shared" si="17"/>
        <v>2.6</v>
      </c>
    </row>
    <row r="108" spans="1:21" x14ac:dyDescent="0.2">
      <c r="A108" s="36" t="s">
        <v>268</v>
      </c>
      <c r="B108" s="36" t="s">
        <v>269</v>
      </c>
      <c r="C108" s="31" t="s">
        <v>270</v>
      </c>
      <c r="D108" s="36" t="s">
        <v>277</v>
      </c>
      <c r="E108" s="12">
        <v>50</v>
      </c>
      <c r="F108" s="12">
        <v>2400</v>
      </c>
      <c r="G108" s="12">
        <v>5</v>
      </c>
      <c r="H108" s="12">
        <v>25</v>
      </c>
      <c r="I108" s="12">
        <v>50</v>
      </c>
      <c r="J108" s="12">
        <v>100</v>
      </c>
      <c r="K108" s="12">
        <v>50</v>
      </c>
      <c r="L108" s="12"/>
      <c r="M108" s="12"/>
      <c r="N108" s="13"/>
      <c r="O108" s="12">
        <f t="shared" si="15"/>
        <v>200</v>
      </c>
      <c r="P108" s="12">
        <f t="shared" si="16"/>
        <v>8</v>
      </c>
      <c r="Q108" s="57"/>
      <c r="R108" s="15">
        <v>0.13</v>
      </c>
      <c r="S108" s="15">
        <f t="shared" si="17"/>
        <v>1.04</v>
      </c>
      <c r="T108" s="43"/>
    </row>
    <row r="109" spans="1:21" x14ac:dyDescent="0.2">
      <c r="A109" s="307" t="s">
        <v>112</v>
      </c>
      <c r="B109" s="307"/>
      <c r="C109" s="8"/>
      <c r="D109" s="8"/>
      <c r="E109" s="8"/>
      <c r="F109" s="12"/>
      <c r="G109" s="12"/>
      <c r="H109" s="12"/>
      <c r="I109" s="12"/>
      <c r="J109" s="12"/>
      <c r="K109" s="12"/>
      <c r="L109" s="12"/>
      <c r="M109" s="12"/>
      <c r="N109" s="36"/>
      <c r="O109" s="12"/>
      <c r="P109" s="12"/>
      <c r="Q109" s="57"/>
      <c r="R109" s="12"/>
      <c r="S109" s="15"/>
    </row>
    <row r="110" spans="1:21" x14ac:dyDescent="0.2">
      <c r="A110" s="11" t="s">
        <v>216</v>
      </c>
      <c r="B110" s="11" t="s">
        <v>217</v>
      </c>
      <c r="C110" s="11" t="s">
        <v>216</v>
      </c>
      <c r="D110" s="11" t="s">
        <v>275</v>
      </c>
      <c r="E110" s="12">
        <v>20</v>
      </c>
      <c r="F110" s="12">
        <v>150</v>
      </c>
      <c r="G110" s="12">
        <v>10</v>
      </c>
      <c r="H110" s="12">
        <v>400</v>
      </c>
      <c r="I110" s="12"/>
      <c r="J110" s="12"/>
      <c r="K110" s="12"/>
      <c r="L110" s="12"/>
      <c r="M110" s="12"/>
      <c r="N110" s="36"/>
      <c r="O110" s="12">
        <f t="shared" ref="O110:O143" si="18">SUM(I110:N110)</f>
        <v>0</v>
      </c>
      <c r="P110" s="12">
        <f t="shared" ref="P110:P143" si="19">$O110/$H110</f>
        <v>0</v>
      </c>
      <c r="Q110" s="57"/>
      <c r="R110" s="12">
        <v>0.06</v>
      </c>
      <c r="S110" s="15">
        <f t="shared" ref="S110:S143" si="20">$P110*$R110</f>
        <v>0</v>
      </c>
      <c r="T110" s="43">
        <f>SUM(S110:S125)</f>
        <v>0.76</v>
      </c>
      <c r="U110" s="3">
        <f>T110*100/$T$144</f>
        <v>0.55792101013067097</v>
      </c>
    </row>
    <row r="111" spans="1:21" x14ac:dyDescent="0.2">
      <c r="A111" s="36" t="s">
        <v>226</v>
      </c>
      <c r="B111" s="36" t="s">
        <v>217</v>
      </c>
      <c r="C111" s="36">
        <v>90444200</v>
      </c>
      <c r="D111" s="36" t="s">
        <v>277</v>
      </c>
      <c r="E111" s="12">
        <v>20</v>
      </c>
      <c r="F111" s="12">
        <v>150</v>
      </c>
      <c r="G111" s="12">
        <v>10</v>
      </c>
      <c r="H111" s="12">
        <v>400</v>
      </c>
      <c r="I111" s="12"/>
      <c r="J111" s="12"/>
      <c r="K111" s="12"/>
      <c r="L111" s="12"/>
      <c r="M111" s="12"/>
      <c r="N111" s="36"/>
      <c r="O111" s="12">
        <f t="shared" si="18"/>
        <v>0</v>
      </c>
      <c r="P111" s="12">
        <f t="shared" si="19"/>
        <v>0</v>
      </c>
      <c r="Q111" s="57"/>
      <c r="R111" s="12">
        <v>0.06</v>
      </c>
      <c r="S111" s="15">
        <f t="shared" si="20"/>
        <v>0</v>
      </c>
    </row>
    <row r="112" spans="1:21" x14ac:dyDescent="0.2">
      <c r="A112" s="11" t="s">
        <v>191</v>
      </c>
      <c r="B112" s="11" t="s">
        <v>192</v>
      </c>
      <c r="C112" s="11" t="s">
        <v>191</v>
      </c>
      <c r="D112" s="11" t="s">
        <v>275</v>
      </c>
      <c r="E112" s="12">
        <v>20</v>
      </c>
      <c r="F112" s="12">
        <v>200</v>
      </c>
      <c r="G112" s="12">
        <v>10</v>
      </c>
      <c r="H112" s="12">
        <v>300</v>
      </c>
      <c r="I112" s="12"/>
      <c r="J112" s="12"/>
      <c r="K112" s="12"/>
      <c r="L112" s="12"/>
      <c r="M112" s="12"/>
      <c r="N112" s="36"/>
      <c r="O112" s="12">
        <f t="shared" si="18"/>
        <v>0</v>
      </c>
      <c r="P112" s="12">
        <f t="shared" si="19"/>
        <v>0</v>
      </c>
      <c r="Q112" s="57"/>
      <c r="R112" s="12">
        <v>0.06</v>
      </c>
      <c r="S112" s="15">
        <f t="shared" si="20"/>
        <v>0</v>
      </c>
    </row>
    <row r="113" spans="1:21" x14ac:dyDescent="0.2">
      <c r="A113" s="11" t="s">
        <v>160</v>
      </c>
      <c r="B113" s="11" t="s">
        <v>161</v>
      </c>
      <c r="C113" s="11" t="s">
        <v>160</v>
      </c>
      <c r="D113" s="11" t="s">
        <v>275</v>
      </c>
      <c r="E113" s="12">
        <v>20</v>
      </c>
      <c r="F113" s="12">
        <v>300</v>
      </c>
      <c r="G113" s="12">
        <v>10</v>
      </c>
      <c r="H113" s="12">
        <v>200</v>
      </c>
      <c r="I113" s="12">
        <v>400</v>
      </c>
      <c r="J113" s="12">
        <v>400</v>
      </c>
      <c r="K113" s="12">
        <v>200</v>
      </c>
      <c r="L113" s="12"/>
      <c r="M113" s="12"/>
      <c r="N113" s="13"/>
      <c r="O113" s="12">
        <f t="shared" si="18"/>
        <v>1000</v>
      </c>
      <c r="P113" s="12">
        <f t="shared" si="19"/>
        <v>5</v>
      </c>
      <c r="Q113" s="57"/>
      <c r="R113" s="15">
        <v>0.06</v>
      </c>
      <c r="S113" s="15">
        <f t="shared" si="20"/>
        <v>0.3</v>
      </c>
    </row>
    <row r="114" spans="1:21" x14ac:dyDescent="0.2">
      <c r="A114" s="36" t="s">
        <v>215</v>
      </c>
      <c r="B114" s="36" t="s">
        <v>161</v>
      </c>
      <c r="C114" s="36">
        <v>90444300</v>
      </c>
      <c r="D114" s="36" t="s">
        <v>277</v>
      </c>
      <c r="E114" s="12" t="s">
        <v>46</v>
      </c>
      <c r="F114" s="12">
        <v>300</v>
      </c>
      <c r="G114" s="12">
        <v>10</v>
      </c>
      <c r="H114" s="12">
        <v>200</v>
      </c>
      <c r="I114" s="12"/>
      <c r="J114" s="12"/>
      <c r="K114" s="12">
        <v>200</v>
      </c>
      <c r="L114" s="12"/>
      <c r="M114" s="12"/>
      <c r="N114" s="13"/>
      <c r="O114" s="12">
        <f t="shared" si="18"/>
        <v>200</v>
      </c>
      <c r="P114" s="12">
        <f t="shared" si="19"/>
        <v>1</v>
      </c>
      <c r="Q114" s="57"/>
      <c r="R114" s="15">
        <v>0.06</v>
      </c>
      <c r="S114" s="15">
        <f t="shared" si="20"/>
        <v>0.06</v>
      </c>
    </row>
    <row r="115" spans="1:21" x14ac:dyDescent="0.2">
      <c r="A115" s="11" t="s">
        <v>206</v>
      </c>
      <c r="B115" s="11" t="s">
        <v>114</v>
      </c>
      <c r="C115" s="11" t="s">
        <v>206</v>
      </c>
      <c r="D115" s="11" t="s">
        <v>275</v>
      </c>
      <c r="E115" s="12">
        <v>20</v>
      </c>
      <c r="F115" s="12">
        <v>450</v>
      </c>
      <c r="G115" s="12">
        <v>10</v>
      </c>
      <c r="H115" s="12">
        <v>100</v>
      </c>
      <c r="I115" s="12"/>
      <c r="J115" s="12"/>
      <c r="K115" s="12"/>
      <c r="L115" s="12"/>
      <c r="M115" s="12"/>
      <c r="N115" s="25"/>
      <c r="O115" s="12">
        <f t="shared" si="18"/>
        <v>0</v>
      </c>
      <c r="P115" s="12">
        <f t="shared" si="19"/>
        <v>0</v>
      </c>
      <c r="Q115" s="57"/>
      <c r="R115" s="15">
        <v>0.08</v>
      </c>
      <c r="S115" s="15">
        <f t="shared" si="20"/>
        <v>0</v>
      </c>
    </row>
    <row r="116" spans="1:21" x14ac:dyDescent="0.2">
      <c r="A116" s="36" t="s">
        <v>113</v>
      </c>
      <c r="B116" s="36" t="s">
        <v>114</v>
      </c>
      <c r="C116" s="36">
        <v>90444400</v>
      </c>
      <c r="D116" s="36" t="s">
        <v>277</v>
      </c>
      <c r="E116" s="12" t="s">
        <v>46</v>
      </c>
      <c r="F116" s="12">
        <v>450</v>
      </c>
      <c r="G116" s="12">
        <v>10</v>
      </c>
      <c r="H116" s="12">
        <v>100</v>
      </c>
      <c r="I116" s="12"/>
      <c r="J116" s="12">
        <v>200</v>
      </c>
      <c r="K116" s="12"/>
      <c r="L116" s="12"/>
      <c r="M116" s="12"/>
      <c r="N116" s="13"/>
      <c r="O116" s="12">
        <f t="shared" si="18"/>
        <v>200</v>
      </c>
      <c r="P116" s="12">
        <f t="shared" si="19"/>
        <v>2</v>
      </c>
      <c r="Q116" s="57"/>
      <c r="R116" s="15">
        <v>0.08</v>
      </c>
      <c r="S116" s="15">
        <f t="shared" si="20"/>
        <v>0.16</v>
      </c>
    </row>
    <row r="117" spans="1:21" x14ac:dyDescent="0.2">
      <c r="A117" s="11" t="s">
        <v>115</v>
      </c>
      <c r="B117" s="11" t="s">
        <v>116</v>
      </c>
      <c r="C117" s="11" t="s">
        <v>115</v>
      </c>
      <c r="D117" s="11" t="s">
        <v>275</v>
      </c>
      <c r="E117" s="12">
        <v>20</v>
      </c>
      <c r="F117" s="12">
        <v>600</v>
      </c>
      <c r="G117" s="12">
        <v>10</v>
      </c>
      <c r="H117" s="12">
        <v>100</v>
      </c>
      <c r="I117" s="12"/>
      <c r="J117" s="12"/>
      <c r="K117" s="12"/>
      <c r="L117" s="12"/>
      <c r="M117" s="12"/>
      <c r="N117" s="13"/>
      <c r="O117" s="12">
        <f t="shared" si="18"/>
        <v>0</v>
      </c>
      <c r="P117" s="12">
        <f t="shared" si="19"/>
        <v>0</v>
      </c>
      <c r="Q117" s="57"/>
      <c r="R117" s="15">
        <v>0.06</v>
      </c>
      <c r="S117" s="15">
        <f t="shared" si="20"/>
        <v>0</v>
      </c>
    </row>
    <row r="118" spans="1:21" x14ac:dyDescent="0.2">
      <c r="A118" s="36" t="s">
        <v>188</v>
      </c>
      <c r="B118" s="36" t="s">
        <v>116</v>
      </c>
      <c r="C118" s="36">
        <v>90444600</v>
      </c>
      <c r="D118" s="36" t="s">
        <v>277</v>
      </c>
      <c r="E118" s="12" t="s">
        <v>46</v>
      </c>
      <c r="F118" s="12">
        <v>600</v>
      </c>
      <c r="G118" s="12">
        <v>10</v>
      </c>
      <c r="H118" s="12">
        <v>100</v>
      </c>
      <c r="I118" s="12">
        <v>200</v>
      </c>
      <c r="J118" s="12">
        <v>200</v>
      </c>
      <c r="K118" s="12"/>
      <c r="L118" s="12"/>
      <c r="M118" s="12"/>
      <c r="N118" s="13"/>
      <c r="O118" s="12">
        <f t="shared" si="18"/>
        <v>400</v>
      </c>
      <c r="P118" s="12">
        <f t="shared" si="19"/>
        <v>4</v>
      </c>
      <c r="Q118" s="57"/>
      <c r="R118" s="15">
        <v>0.06</v>
      </c>
      <c r="S118" s="15">
        <f t="shared" si="20"/>
        <v>0.24</v>
      </c>
    </row>
    <row r="119" spans="1:21" x14ac:dyDescent="0.2">
      <c r="A119" s="11" t="s">
        <v>117</v>
      </c>
      <c r="B119" s="11" t="s">
        <v>118</v>
      </c>
      <c r="C119" s="11" t="s">
        <v>117</v>
      </c>
      <c r="D119" s="11" t="s">
        <v>275</v>
      </c>
      <c r="E119" s="12">
        <v>20</v>
      </c>
      <c r="F119" s="12">
        <v>750</v>
      </c>
      <c r="G119" s="12">
        <v>10</v>
      </c>
      <c r="H119" s="12">
        <v>100</v>
      </c>
      <c r="I119" s="12"/>
      <c r="J119" s="12"/>
      <c r="K119" s="12"/>
      <c r="L119" s="12"/>
      <c r="M119" s="12"/>
      <c r="N119" s="13"/>
      <c r="O119" s="12">
        <f t="shared" si="18"/>
        <v>0</v>
      </c>
      <c r="P119" s="12">
        <f t="shared" si="19"/>
        <v>0</v>
      </c>
      <c r="Q119" s="57"/>
      <c r="R119" s="15">
        <v>7.0000000000000007E-2</v>
      </c>
      <c r="S119" s="15">
        <f t="shared" si="20"/>
        <v>0</v>
      </c>
    </row>
    <row r="120" spans="1:21" x14ac:dyDescent="0.2">
      <c r="A120" s="36" t="s">
        <v>189</v>
      </c>
      <c r="B120" s="36" t="s">
        <v>118</v>
      </c>
      <c r="C120" s="36">
        <v>90444700</v>
      </c>
      <c r="D120" s="36" t="s">
        <v>277</v>
      </c>
      <c r="E120" s="12" t="s">
        <v>46</v>
      </c>
      <c r="F120" s="12">
        <v>750</v>
      </c>
      <c r="G120" s="12">
        <v>10</v>
      </c>
      <c r="H120" s="12">
        <v>100</v>
      </c>
      <c r="I120" s="12"/>
      <c r="J120" s="12"/>
      <c r="K120" s="12"/>
      <c r="L120" s="12"/>
      <c r="M120" s="12"/>
      <c r="N120" s="13"/>
      <c r="O120" s="12">
        <f t="shared" si="18"/>
        <v>0</v>
      </c>
      <c r="P120" s="12">
        <f t="shared" si="19"/>
        <v>0</v>
      </c>
      <c r="Q120" s="57"/>
      <c r="R120" s="15">
        <v>7.0000000000000007E-2</v>
      </c>
      <c r="S120" s="15">
        <f t="shared" si="20"/>
        <v>0</v>
      </c>
    </row>
    <row r="121" spans="1:21" x14ac:dyDescent="0.2">
      <c r="A121" s="11" t="s">
        <v>119</v>
      </c>
      <c r="B121" s="11" t="s">
        <v>120</v>
      </c>
      <c r="C121" s="11" t="s">
        <v>119</v>
      </c>
      <c r="D121" s="11" t="s">
        <v>275</v>
      </c>
      <c r="E121" s="12">
        <v>20</v>
      </c>
      <c r="F121" s="12">
        <v>900</v>
      </c>
      <c r="G121" s="12">
        <v>10</v>
      </c>
      <c r="H121" s="12">
        <v>50</v>
      </c>
      <c r="I121" s="12"/>
      <c r="J121" s="12"/>
      <c r="K121" s="12"/>
      <c r="L121" s="12"/>
      <c r="M121" s="12"/>
      <c r="N121" s="13"/>
      <c r="O121" s="12">
        <f t="shared" si="18"/>
        <v>0</v>
      </c>
      <c r="P121" s="12">
        <f t="shared" si="19"/>
        <v>0</v>
      </c>
      <c r="Q121" s="57"/>
      <c r="R121" s="15">
        <v>0.08</v>
      </c>
      <c r="S121" s="15">
        <f t="shared" si="20"/>
        <v>0</v>
      </c>
    </row>
    <row r="122" spans="1:21" x14ac:dyDescent="0.2">
      <c r="A122" s="36" t="s">
        <v>263</v>
      </c>
      <c r="B122" s="36" t="s">
        <v>120</v>
      </c>
      <c r="C122" s="36">
        <v>90444800</v>
      </c>
      <c r="D122" s="36" t="s">
        <v>277</v>
      </c>
      <c r="E122" s="12" t="s">
        <v>46</v>
      </c>
      <c r="F122" s="12">
        <v>900</v>
      </c>
      <c r="G122" s="12">
        <v>10</v>
      </c>
      <c r="H122" s="12">
        <v>50</v>
      </c>
      <c r="I122" s="12"/>
      <c r="J122" s="12"/>
      <c r="K122" s="12"/>
      <c r="L122" s="12"/>
      <c r="M122" s="12"/>
      <c r="N122" s="13"/>
      <c r="O122" s="12">
        <f t="shared" si="18"/>
        <v>0</v>
      </c>
      <c r="P122" s="12">
        <f t="shared" si="19"/>
        <v>0</v>
      </c>
      <c r="Q122" s="57"/>
      <c r="R122" s="15">
        <v>0.08</v>
      </c>
      <c r="S122" s="15">
        <f t="shared" si="20"/>
        <v>0</v>
      </c>
    </row>
    <row r="123" spans="1:21" x14ac:dyDescent="0.2">
      <c r="A123" s="11" t="s">
        <v>121</v>
      </c>
      <c r="B123" s="11" t="s">
        <v>122</v>
      </c>
      <c r="C123" s="11" t="s">
        <v>121</v>
      </c>
      <c r="D123" s="11" t="s">
        <v>275</v>
      </c>
      <c r="E123" s="12">
        <v>20</v>
      </c>
      <c r="F123" s="12">
        <v>1200</v>
      </c>
      <c r="G123" s="12">
        <v>10</v>
      </c>
      <c r="H123" s="12">
        <v>50</v>
      </c>
      <c r="I123" s="12"/>
      <c r="J123" s="12"/>
      <c r="K123" s="12"/>
      <c r="L123" s="12"/>
      <c r="M123" s="12"/>
      <c r="N123" s="13"/>
      <c r="O123" s="12">
        <f t="shared" si="18"/>
        <v>0</v>
      </c>
      <c r="P123" s="12">
        <f t="shared" si="19"/>
        <v>0</v>
      </c>
      <c r="Q123" s="57"/>
      <c r="R123" s="15">
        <v>0.11</v>
      </c>
      <c r="S123" s="15">
        <f t="shared" si="20"/>
        <v>0</v>
      </c>
    </row>
    <row r="124" spans="1:21" x14ac:dyDescent="0.2">
      <c r="A124" s="11" t="s">
        <v>207</v>
      </c>
      <c r="B124" s="11" t="s">
        <v>208</v>
      </c>
      <c r="C124" s="11" t="s">
        <v>207</v>
      </c>
      <c r="D124" s="11" t="s">
        <v>275</v>
      </c>
      <c r="E124" s="12">
        <v>20</v>
      </c>
      <c r="F124" s="12">
        <v>1500</v>
      </c>
      <c r="G124" s="12">
        <v>10</v>
      </c>
      <c r="H124" s="12">
        <v>50</v>
      </c>
      <c r="I124" s="12"/>
      <c r="J124" s="12"/>
      <c r="K124" s="12"/>
      <c r="L124" s="12"/>
      <c r="M124" s="12"/>
      <c r="N124" s="13"/>
      <c r="O124" s="12">
        <f t="shared" si="18"/>
        <v>0</v>
      </c>
      <c r="P124" s="12">
        <f t="shared" si="19"/>
        <v>0</v>
      </c>
      <c r="Q124" s="57"/>
      <c r="R124" s="15">
        <v>7.0000000000000007E-2</v>
      </c>
      <c r="S124" s="15">
        <f t="shared" si="20"/>
        <v>0</v>
      </c>
    </row>
    <row r="125" spans="1:21" x14ac:dyDescent="0.2">
      <c r="A125" s="11" t="s">
        <v>209</v>
      </c>
      <c r="B125" s="11" t="s">
        <v>210</v>
      </c>
      <c r="C125" s="11" t="s">
        <v>209</v>
      </c>
      <c r="D125" s="11" t="s">
        <v>275</v>
      </c>
      <c r="E125" s="12">
        <v>20</v>
      </c>
      <c r="F125" s="12">
        <v>1800</v>
      </c>
      <c r="G125" s="12">
        <v>10</v>
      </c>
      <c r="H125" s="12">
        <v>50</v>
      </c>
      <c r="I125" s="12"/>
      <c r="J125" s="12"/>
      <c r="K125" s="12"/>
      <c r="L125" s="12"/>
      <c r="M125" s="12"/>
      <c r="N125" s="13"/>
      <c r="O125" s="12">
        <f t="shared" si="18"/>
        <v>0</v>
      </c>
      <c r="P125" s="12">
        <f t="shared" si="19"/>
        <v>0</v>
      </c>
      <c r="Q125" s="58"/>
      <c r="R125" s="15">
        <v>0.09</v>
      </c>
      <c r="S125" s="15">
        <f t="shared" si="20"/>
        <v>0</v>
      </c>
      <c r="T125" s="43"/>
    </row>
    <row r="126" spans="1:21" x14ac:dyDescent="0.2">
      <c r="A126" s="11" t="s">
        <v>123</v>
      </c>
      <c r="B126" s="11" t="s">
        <v>124</v>
      </c>
      <c r="C126" s="11" t="s">
        <v>123</v>
      </c>
      <c r="D126" s="11" t="s">
        <v>275</v>
      </c>
      <c r="E126" s="12">
        <v>25</v>
      </c>
      <c r="F126" s="12">
        <v>150</v>
      </c>
      <c r="G126" s="12">
        <v>10</v>
      </c>
      <c r="H126" s="12">
        <v>200</v>
      </c>
      <c r="I126" s="12"/>
      <c r="J126" s="12"/>
      <c r="K126" s="12"/>
      <c r="L126" s="12"/>
      <c r="M126" s="12"/>
      <c r="N126" s="13"/>
      <c r="O126" s="12">
        <f t="shared" si="18"/>
        <v>0</v>
      </c>
      <c r="P126" s="12">
        <f t="shared" si="19"/>
        <v>0</v>
      </c>
      <c r="Q126" s="57"/>
      <c r="R126" s="15">
        <v>0.04</v>
      </c>
      <c r="S126" s="15">
        <f t="shared" si="20"/>
        <v>0</v>
      </c>
      <c r="T126" s="43">
        <f>SUM(S126:S143)</f>
        <v>1.5200000000000002</v>
      </c>
      <c r="U126" s="3">
        <f>T126*100/$T$144</f>
        <v>1.1158420202613422</v>
      </c>
    </row>
    <row r="127" spans="1:21" x14ac:dyDescent="0.2">
      <c r="A127" s="36" t="s">
        <v>257</v>
      </c>
      <c r="B127" s="36" t="s">
        <v>124</v>
      </c>
      <c r="C127" s="36">
        <v>90445200</v>
      </c>
      <c r="D127" s="36" t="s">
        <v>277</v>
      </c>
      <c r="E127" s="12">
        <v>25</v>
      </c>
      <c r="F127" s="12">
        <v>150</v>
      </c>
      <c r="G127" s="12">
        <v>10</v>
      </c>
      <c r="H127" s="12">
        <v>200</v>
      </c>
      <c r="I127" s="12">
        <v>400</v>
      </c>
      <c r="J127" s="12">
        <v>200</v>
      </c>
      <c r="K127" s="12"/>
      <c r="L127" s="12"/>
      <c r="M127" s="12"/>
      <c r="N127" s="13"/>
      <c r="O127" s="12">
        <f t="shared" si="18"/>
        <v>600</v>
      </c>
      <c r="P127" s="12">
        <f t="shared" si="19"/>
        <v>3</v>
      </c>
      <c r="Q127" s="57"/>
      <c r="R127" s="15">
        <v>0.04</v>
      </c>
      <c r="S127" s="15">
        <f t="shared" si="20"/>
        <v>0.12</v>
      </c>
    </row>
    <row r="128" spans="1:21" x14ac:dyDescent="0.2">
      <c r="A128" s="11" t="s">
        <v>125</v>
      </c>
      <c r="B128" s="11" t="s">
        <v>126</v>
      </c>
      <c r="C128" s="11" t="s">
        <v>125</v>
      </c>
      <c r="D128" s="11" t="s">
        <v>275</v>
      </c>
      <c r="E128" s="12">
        <v>25</v>
      </c>
      <c r="F128" s="12">
        <v>300</v>
      </c>
      <c r="G128" s="12">
        <v>10</v>
      </c>
      <c r="H128" s="12">
        <v>100</v>
      </c>
      <c r="I128" s="12"/>
      <c r="J128" s="12"/>
      <c r="K128" s="12"/>
      <c r="L128" s="12"/>
      <c r="M128" s="12">
        <v>200</v>
      </c>
      <c r="N128" s="13"/>
      <c r="O128" s="12">
        <f t="shared" si="18"/>
        <v>200</v>
      </c>
      <c r="P128" s="12">
        <f t="shared" si="19"/>
        <v>2</v>
      </c>
      <c r="Q128" s="57"/>
      <c r="R128" s="15">
        <v>0.04</v>
      </c>
      <c r="S128" s="15">
        <f t="shared" si="20"/>
        <v>0.08</v>
      </c>
    </row>
    <row r="129" spans="1:21" x14ac:dyDescent="0.2">
      <c r="A129" s="36" t="s">
        <v>127</v>
      </c>
      <c r="B129" s="36" t="s">
        <v>126</v>
      </c>
      <c r="C129" s="36">
        <v>90445300</v>
      </c>
      <c r="D129" s="36" t="s">
        <v>277</v>
      </c>
      <c r="E129" s="12" t="s">
        <v>63</v>
      </c>
      <c r="F129" s="12">
        <v>300</v>
      </c>
      <c r="G129" s="12">
        <v>10</v>
      </c>
      <c r="H129" s="12">
        <v>100</v>
      </c>
      <c r="I129" s="12">
        <v>200</v>
      </c>
      <c r="J129" s="12">
        <v>200</v>
      </c>
      <c r="K129" s="12"/>
      <c r="L129" s="12"/>
      <c r="M129" s="12">
        <v>500</v>
      </c>
      <c r="N129" s="13"/>
      <c r="O129" s="12">
        <f t="shared" si="18"/>
        <v>900</v>
      </c>
      <c r="P129" s="12">
        <f t="shared" si="19"/>
        <v>9</v>
      </c>
      <c r="Q129" s="57"/>
      <c r="R129" s="15">
        <v>0.04</v>
      </c>
      <c r="S129" s="15">
        <f t="shared" si="20"/>
        <v>0.36</v>
      </c>
    </row>
    <row r="130" spans="1:21" x14ac:dyDescent="0.2">
      <c r="A130" s="11" t="s">
        <v>128</v>
      </c>
      <c r="B130" s="11" t="s">
        <v>129</v>
      </c>
      <c r="C130" s="11" t="s">
        <v>128</v>
      </c>
      <c r="D130" s="11" t="s">
        <v>275</v>
      </c>
      <c r="E130" s="12">
        <v>25</v>
      </c>
      <c r="F130" s="12">
        <v>450</v>
      </c>
      <c r="G130" s="12">
        <v>10</v>
      </c>
      <c r="H130" s="12">
        <v>100</v>
      </c>
      <c r="I130" s="12"/>
      <c r="J130" s="12"/>
      <c r="K130" s="12"/>
      <c r="L130" s="12"/>
      <c r="M130" s="12"/>
      <c r="N130" s="13"/>
      <c r="O130" s="12">
        <f t="shared" si="18"/>
        <v>0</v>
      </c>
      <c r="P130" s="12">
        <f t="shared" si="19"/>
        <v>0</v>
      </c>
      <c r="Q130" s="57"/>
      <c r="R130" s="15">
        <v>0.06</v>
      </c>
      <c r="S130" s="15">
        <f t="shared" si="20"/>
        <v>0</v>
      </c>
    </row>
    <row r="131" spans="1:21" x14ac:dyDescent="0.2">
      <c r="A131" s="36" t="s">
        <v>190</v>
      </c>
      <c r="B131" s="36" t="s">
        <v>129</v>
      </c>
      <c r="C131" s="36">
        <v>90445400</v>
      </c>
      <c r="D131" s="36" t="s">
        <v>277</v>
      </c>
      <c r="E131" s="12" t="s">
        <v>63</v>
      </c>
      <c r="F131" s="12">
        <v>450</v>
      </c>
      <c r="G131" s="12">
        <v>10</v>
      </c>
      <c r="H131" s="12">
        <v>100</v>
      </c>
      <c r="I131" s="12"/>
      <c r="J131" s="12"/>
      <c r="K131" s="12"/>
      <c r="L131" s="12"/>
      <c r="M131" s="12"/>
      <c r="N131" s="13"/>
      <c r="O131" s="12">
        <f t="shared" si="18"/>
        <v>0</v>
      </c>
      <c r="P131" s="12">
        <f t="shared" si="19"/>
        <v>0</v>
      </c>
      <c r="Q131" s="57"/>
      <c r="R131" s="15">
        <v>0.06</v>
      </c>
      <c r="S131" s="15">
        <f t="shared" si="20"/>
        <v>0</v>
      </c>
    </row>
    <row r="132" spans="1:21" x14ac:dyDescent="0.2">
      <c r="A132" s="11" t="s">
        <v>130</v>
      </c>
      <c r="B132" s="11" t="s">
        <v>131</v>
      </c>
      <c r="C132" s="11" t="s">
        <v>130</v>
      </c>
      <c r="D132" s="11" t="s">
        <v>275</v>
      </c>
      <c r="E132" s="12">
        <v>25</v>
      </c>
      <c r="F132" s="12">
        <v>600</v>
      </c>
      <c r="G132" s="12">
        <v>10</v>
      </c>
      <c r="H132" s="12">
        <v>50</v>
      </c>
      <c r="I132" s="12"/>
      <c r="J132" s="12"/>
      <c r="K132" s="12"/>
      <c r="L132" s="12"/>
      <c r="M132" s="12"/>
      <c r="N132" s="13"/>
      <c r="O132" s="12">
        <f t="shared" si="18"/>
        <v>0</v>
      </c>
      <c r="P132" s="12">
        <f t="shared" si="19"/>
        <v>0</v>
      </c>
      <c r="Q132" s="57"/>
      <c r="R132" s="15">
        <v>0.04</v>
      </c>
      <c r="S132" s="15">
        <f t="shared" si="20"/>
        <v>0</v>
      </c>
    </row>
    <row r="133" spans="1:21" x14ac:dyDescent="0.2">
      <c r="A133" s="36" t="s">
        <v>211</v>
      </c>
      <c r="B133" s="36" t="s">
        <v>131</v>
      </c>
      <c r="C133" s="36">
        <v>90445600</v>
      </c>
      <c r="D133" s="36" t="s">
        <v>277</v>
      </c>
      <c r="E133" s="12">
        <v>25</v>
      </c>
      <c r="F133" s="12">
        <v>600</v>
      </c>
      <c r="G133" s="12">
        <v>10</v>
      </c>
      <c r="H133" s="12">
        <v>50</v>
      </c>
      <c r="I133" s="12">
        <v>300</v>
      </c>
      <c r="J133" s="12">
        <v>200</v>
      </c>
      <c r="K133" s="12"/>
      <c r="L133" s="12"/>
      <c r="M133" s="12"/>
      <c r="N133" s="13"/>
      <c r="O133" s="12">
        <f t="shared" si="18"/>
        <v>500</v>
      </c>
      <c r="P133" s="12">
        <f t="shared" si="19"/>
        <v>10</v>
      </c>
      <c r="Q133" s="57"/>
      <c r="R133" s="15">
        <v>0.04</v>
      </c>
      <c r="S133" s="15">
        <f t="shared" si="20"/>
        <v>0.4</v>
      </c>
    </row>
    <row r="134" spans="1:21" x14ac:dyDescent="0.2">
      <c r="A134" s="11" t="s">
        <v>162</v>
      </c>
      <c r="B134" s="11" t="s">
        <v>163</v>
      </c>
      <c r="C134" s="11" t="s">
        <v>162</v>
      </c>
      <c r="D134" s="11" t="s">
        <v>275</v>
      </c>
      <c r="E134" s="12">
        <v>25</v>
      </c>
      <c r="F134" s="12">
        <v>750</v>
      </c>
      <c r="G134" s="12">
        <v>10</v>
      </c>
      <c r="H134" s="12">
        <v>50</v>
      </c>
      <c r="I134" s="12"/>
      <c r="J134" s="12"/>
      <c r="K134" s="12"/>
      <c r="L134" s="12"/>
      <c r="M134" s="12"/>
      <c r="N134" s="13"/>
      <c r="O134" s="12">
        <f t="shared" si="18"/>
        <v>0</v>
      </c>
      <c r="P134" s="12">
        <f t="shared" si="19"/>
        <v>0</v>
      </c>
      <c r="Q134" s="57"/>
      <c r="R134" s="15">
        <v>0.04</v>
      </c>
      <c r="S134" s="15">
        <f t="shared" si="20"/>
        <v>0</v>
      </c>
    </row>
    <row r="135" spans="1:21" x14ac:dyDescent="0.2">
      <c r="A135" s="36" t="s">
        <v>218</v>
      </c>
      <c r="B135" s="36" t="s">
        <v>163</v>
      </c>
      <c r="C135" s="31" t="s">
        <v>219</v>
      </c>
      <c r="D135" s="36" t="s">
        <v>277</v>
      </c>
      <c r="E135" s="12">
        <v>25</v>
      </c>
      <c r="F135" s="12">
        <v>750</v>
      </c>
      <c r="G135" s="12">
        <v>10</v>
      </c>
      <c r="H135" s="12">
        <v>50</v>
      </c>
      <c r="I135" s="12"/>
      <c r="J135" s="12"/>
      <c r="K135" s="12"/>
      <c r="L135" s="12"/>
      <c r="M135" s="12"/>
      <c r="N135" s="13"/>
      <c r="O135" s="12">
        <f t="shared" si="18"/>
        <v>0</v>
      </c>
      <c r="P135" s="12">
        <f t="shared" si="19"/>
        <v>0</v>
      </c>
      <c r="Q135" s="57"/>
      <c r="R135" s="15">
        <v>0.04</v>
      </c>
      <c r="S135" s="15">
        <f t="shared" si="20"/>
        <v>0</v>
      </c>
    </row>
    <row r="136" spans="1:21" x14ac:dyDescent="0.2">
      <c r="A136" s="11" t="s">
        <v>132</v>
      </c>
      <c r="B136" s="11" t="s">
        <v>133</v>
      </c>
      <c r="C136" s="11" t="s">
        <v>132</v>
      </c>
      <c r="D136" s="11" t="s">
        <v>275</v>
      </c>
      <c r="E136" s="12">
        <v>25</v>
      </c>
      <c r="F136" s="12">
        <v>900</v>
      </c>
      <c r="G136" s="12">
        <v>10</v>
      </c>
      <c r="H136" s="12">
        <v>50</v>
      </c>
      <c r="I136" s="12"/>
      <c r="J136" s="12"/>
      <c r="K136" s="12"/>
      <c r="L136" s="12"/>
      <c r="M136" s="12"/>
      <c r="N136" s="13"/>
      <c r="O136" s="12">
        <f t="shared" si="18"/>
        <v>0</v>
      </c>
      <c r="P136" s="12">
        <f t="shared" si="19"/>
        <v>0</v>
      </c>
      <c r="Q136" s="57"/>
      <c r="R136" s="15">
        <v>0.06</v>
      </c>
      <c r="S136" s="15">
        <f t="shared" si="20"/>
        <v>0</v>
      </c>
    </row>
    <row r="137" spans="1:21" x14ac:dyDescent="0.2">
      <c r="A137" s="36" t="s">
        <v>264</v>
      </c>
      <c r="B137" s="36" t="s">
        <v>133</v>
      </c>
      <c r="C137" s="31" t="s">
        <v>265</v>
      </c>
      <c r="D137" s="36" t="s">
        <v>277</v>
      </c>
      <c r="E137" s="12">
        <v>25</v>
      </c>
      <c r="F137" s="12">
        <v>900</v>
      </c>
      <c r="G137" s="12">
        <v>10</v>
      </c>
      <c r="H137" s="12">
        <v>50</v>
      </c>
      <c r="I137" s="12"/>
      <c r="J137" s="12">
        <v>200</v>
      </c>
      <c r="K137" s="12"/>
      <c r="L137" s="12"/>
      <c r="M137" s="12"/>
      <c r="N137" s="13"/>
      <c r="O137" s="12">
        <f t="shared" si="18"/>
        <v>200</v>
      </c>
      <c r="P137" s="12">
        <f t="shared" si="19"/>
        <v>4</v>
      </c>
      <c r="Q137" s="57"/>
      <c r="R137" s="15">
        <v>0.06</v>
      </c>
      <c r="S137" s="15">
        <f t="shared" si="20"/>
        <v>0.24</v>
      </c>
    </row>
    <row r="138" spans="1:21" x14ac:dyDescent="0.2">
      <c r="A138" s="11" t="s">
        <v>134</v>
      </c>
      <c r="B138" s="11" t="s">
        <v>135</v>
      </c>
      <c r="C138" s="11" t="s">
        <v>134</v>
      </c>
      <c r="D138" s="11" t="s">
        <v>275</v>
      </c>
      <c r="E138" s="12">
        <v>25</v>
      </c>
      <c r="F138" s="12">
        <v>1200</v>
      </c>
      <c r="G138" s="12">
        <v>10</v>
      </c>
      <c r="H138" s="12">
        <v>50</v>
      </c>
      <c r="I138" s="12"/>
      <c r="J138" s="12"/>
      <c r="K138" s="12"/>
      <c r="L138" s="12"/>
      <c r="M138" s="12"/>
      <c r="N138" s="13"/>
      <c r="O138" s="12">
        <f t="shared" si="18"/>
        <v>0</v>
      </c>
      <c r="P138" s="12">
        <f t="shared" si="19"/>
        <v>0</v>
      </c>
      <c r="Q138" s="57"/>
      <c r="R138" s="15">
        <v>0.08</v>
      </c>
      <c r="S138" s="15">
        <f t="shared" si="20"/>
        <v>0</v>
      </c>
    </row>
    <row r="139" spans="1:21" x14ac:dyDescent="0.2">
      <c r="A139" s="26" t="s">
        <v>451</v>
      </c>
      <c r="B139" s="36" t="s">
        <v>135</v>
      </c>
      <c r="C139" s="26">
        <v>90445810</v>
      </c>
      <c r="D139" s="36" t="s">
        <v>277</v>
      </c>
      <c r="E139" s="12" t="s">
        <v>63</v>
      </c>
      <c r="F139" s="12">
        <v>1200</v>
      </c>
      <c r="G139" s="12">
        <v>10</v>
      </c>
      <c r="H139" s="12">
        <v>50</v>
      </c>
      <c r="I139" s="12"/>
      <c r="J139" s="12">
        <v>200</v>
      </c>
      <c r="K139" s="12"/>
      <c r="L139" s="12"/>
      <c r="M139" s="12"/>
      <c r="N139" s="13"/>
      <c r="O139" s="12">
        <f t="shared" si="18"/>
        <v>200</v>
      </c>
      <c r="P139" s="12">
        <f t="shared" si="19"/>
        <v>4</v>
      </c>
      <c r="Q139" s="57"/>
      <c r="R139" s="15">
        <v>0.08</v>
      </c>
      <c r="S139" s="15">
        <f t="shared" si="20"/>
        <v>0.32</v>
      </c>
    </row>
    <row r="140" spans="1:21" x14ac:dyDescent="0.2">
      <c r="A140" s="11" t="s">
        <v>238</v>
      </c>
      <c r="B140" s="11" t="s">
        <v>239</v>
      </c>
      <c r="C140" s="11" t="s">
        <v>238</v>
      </c>
      <c r="D140" s="11" t="s">
        <v>275</v>
      </c>
      <c r="E140" s="12">
        <v>25</v>
      </c>
      <c r="F140" s="12">
        <v>1524</v>
      </c>
      <c r="G140" s="12">
        <v>10</v>
      </c>
      <c r="H140" s="12">
        <v>50</v>
      </c>
      <c r="I140" s="12"/>
      <c r="J140" s="12"/>
      <c r="K140" s="12"/>
      <c r="L140" s="12"/>
      <c r="M140" s="12"/>
      <c r="N140" s="13"/>
      <c r="O140" s="12">
        <f t="shared" si="18"/>
        <v>0</v>
      </c>
      <c r="P140" s="12">
        <f t="shared" si="19"/>
        <v>0</v>
      </c>
      <c r="Q140" s="57"/>
      <c r="R140" s="15">
        <v>0.08</v>
      </c>
      <c r="S140" s="15">
        <f t="shared" si="20"/>
        <v>0</v>
      </c>
    </row>
    <row r="141" spans="1:21" x14ac:dyDescent="0.2">
      <c r="A141" s="11" t="s">
        <v>164</v>
      </c>
      <c r="B141" s="11" t="s">
        <v>165</v>
      </c>
      <c r="C141" s="11" t="s">
        <v>164</v>
      </c>
      <c r="D141" s="11" t="s">
        <v>275</v>
      </c>
      <c r="E141" s="12">
        <v>25</v>
      </c>
      <c r="F141" s="12">
        <v>1800</v>
      </c>
      <c r="G141" s="12">
        <v>10</v>
      </c>
      <c r="H141" s="12">
        <v>50</v>
      </c>
      <c r="I141" s="12"/>
      <c r="J141" s="12"/>
      <c r="K141" s="12"/>
      <c r="L141" s="12"/>
      <c r="M141" s="12"/>
      <c r="N141" s="13"/>
      <c r="O141" s="12">
        <f t="shared" si="18"/>
        <v>0</v>
      </c>
      <c r="P141" s="12">
        <f t="shared" si="19"/>
        <v>0</v>
      </c>
      <c r="Q141" s="57"/>
      <c r="R141" s="15">
        <v>0.12</v>
      </c>
      <c r="S141" s="15">
        <f t="shared" si="20"/>
        <v>0</v>
      </c>
    </row>
    <row r="142" spans="1:21" x14ac:dyDescent="0.2">
      <c r="A142" s="36" t="s">
        <v>227</v>
      </c>
      <c r="B142" s="36" t="s">
        <v>165</v>
      </c>
      <c r="C142" s="36">
        <v>90445900</v>
      </c>
      <c r="D142" s="36" t="s">
        <v>277</v>
      </c>
      <c r="E142" s="12">
        <v>25</v>
      </c>
      <c r="F142" s="12">
        <v>1800</v>
      </c>
      <c r="G142" s="12">
        <v>10</v>
      </c>
      <c r="H142" s="12">
        <v>50</v>
      </c>
      <c r="I142" s="12"/>
      <c r="J142" s="12"/>
      <c r="K142" s="12"/>
      <c r="L142" s="12"/>
      <c r="M142" s="12"/>
      <c r="N142" s="13"/>
      <c r="O142" s="12">
        <f t="shared" si="18"/>
        <v>0</v>
      </c>
      <c r="P142" s="12">
        <f t="shared" si="19"/>
        <v>0</v>
      </c>
      <c r="Q142" s="57"/>
      <c r="R142" s="15">
        <v>0.12</v>
      </c>
      <c r="S142" s="15">
        <f t="shared" si="20"/>
        <v>0</v>
      </c>
      <c r="T142" s="43"/>
    </row>
    <row r="143" spans="1:21" x14ac:dyDescent="0.2">
      <c r="A143" s="36" t="s">
        <v>301</v>
      </c>
      <c r="B143" s="36" t="s">
        <v>302</v>
      </c>
      <c r="C143" s="36">
        <v>90446000</v>
      </c>
      <c r="D143" s="36" t="s">
        <v>277</v>
      </c>
      <c r="E143" s="12">
        <v>25</v>
      </c>
      <c r="F143" s="12">
        <v>2400</v>
      </c>
      <c r="G143" s="12">
        <v>10</v>
      </c>
      <c r="H143" s="12">
        <v>50</v>
      </c>
      <c r="I143" s="12"/>
      <c r="J143" s="12"/>
      <c r="K143" s="12"/>
      <c r="L143" s="12"/>
      <c r="M143" s="12"/>
      <c r="N143" s="13"/>
      <c r="O143" s="12">
        <f t="shared" si="18"/>
        <v>0</v>
      </c>
      <c r="P143" s="12">
        <f t="shared" si="19"/>
        <v>0</v>
      </c>
      <c r="Q143" s="57"/>
      <c r="R143" s="15">
        <v>0.12</v>
      </c>
      <c r="S143" s="15">
        <f t="shared" si="20"/>
        <v>0</v>
      </c>
      <c r="T143" s="43"/>
    </row>
    <row r="144" spans="1:21" x14ac:dyDescent="0.2">
      <c r="A144" s="305"/>
      <c r="B144" s="305"/>
      <c r="C144" s="305"/>
      <c r="D144" s="305"/>
      <c r="E144" s="305"/>
      <c r="F144" s="305"/>
      <c r="G144" s="305"/>
      <c r="H144" s="305"/>
      <c r="I144" s="36">
        <f t="shared" ref="I144:P144" si="21">SUBTOTAL(9,I5:I143)</f>
        <v>37650</v>
      </c>
      <c r="J144" s="36">
        <f t="shared" si="21"/>
        <v>67275</v>
      </c>
      <c r="K144" s="36">
        <f t="shared" si="21"/>
        <v>52050</v>
      </c>
      <c r="L144" s="36">
        <f t="shared" si="21"/>
        <v>42080</v>
      </c>
      <c r="M144" s="36">
        <f t="shared" si="21"/>
        <v>31990</v>
      </c>
      <c r="N144" s="36">
        <f t="shared" si="21"/>
        <v>0</v>
      </c>
      <c r="O144" s="36">
        <f t="shared" si="21"/>
        <v>231045</v>
      </c>
      <c r="P144" s="36">
        <f t="shared" si="21"/>
        <v>2925</v>
      </c>
      <c r="Q144" s="59"/>
      <c r="R144" s="12"/>
      <c r="S144" s="36">
        <f>SUBTOTAL(9,S5:S143)</f>
        <v>175.22000000000008</v>
      </c>
      <c r="T144" s="3">
        <f>SUM(T13:T143)</f>
        <v>136.22</v>
      </c>
      <c r="U144" s="3">
        <f>SUM(U13:U143)</f>
        <v>99.999999999999986</v>
      </c>
    </row>
    <row r="145" spans="1:19" x14ac:dyDescent="0.2">
      <c r="A145" s="305"/>
      <c r="B145" s="305"/>
      <c r="C145" s="305"/>
      <c r="D145" s="305"/>
      <c r="E145" s="305"/>
      <c r="F145" s="305"/>
      <c r="G145" s="305"/>
      <c r="H145" s="305"/>
      <c r="I145" s="36">
        <v>436</v>
      </c>
      <c r="J145" s="36">
        <v>904</v>
      </c>
      <c r="K145" s="36">
        <v>676</v>
      </c>
      <c r="L145" s="36">
        <v>533</v>
      </c>
      <c r="M145" s="36">
        <v>376</v>
      </c>
      <c r="N145" s="36"/>
      <c r="O145" s="36"/>
      <c r="P145" s="36">
        <f>SUM(I145:N145)</f>
        <v>2925</v>
      </c>
      <c r="S145" s="3">
        <f>S144/30</f>
        <v>5.8406666666666691</v>
      </c>
    </row>
    <row r="146" spans="1:19" x14ac:dyDescent="0.2">
      <c r="A146" s="305"/>
      <c r="B146" s="305"/>
      <c r="C146" s="305"/>
      <c r="D146" s="305"/>
      <c r="E146" s="305"/>
      <c r="F146" s="305"/>
      <c r="G146" s="305"/>
      <c r="H146" s="305"/>
      <c r="I146" s="36">
        <v>21.79</v>
      </c>
      <c r="J146" s="36">
        <v>56.08</v>
      </c>
      <c r="K146" s="36">
        <v>40.98</v>
      </c>
      <c r="L146" s="36">
        <v>31.61</v>
      </c>
      <c r="M146" s="36">
        <v>24.76</v>
      </c>
      <c r="N146" s="36"/>
      <c r="O146" s="36"/>
      <c r="P146" s="36">
        <f>SUM(I146:N146)</f>
        <v>175.21999999999997</v>
      </c>
    </row>
    <row r="147" spans="1:19" x14ac:dyDescent="0.2">
      <c r="A147" s="34"/>
      <c r="B147" s="34"/>
      <c r="C147" s="34"/>
      <c r="D147" s="34"/>
      <c r="E147" s="34"/>
      <c r="F147" s="34"/>
      <c r="G147" s="34"/>
      <c r="H147" s="34"/>
    </row>
    <row r="148" spans="1:19" x14ac:dyDescent="0.2">
      <c r="A148" s="28" t="s">
        <v>136</v>
      </c>
      <c r="B148" s="28" t="s">
        <v>136</v>
      </c>
      <c r="C148" s="30"/>
      <c r="D148" s="30"/>
      <c r="E148" s="8" t="s">
        <v>10</v>
      </c>
      <c r="F148" s="8" t="s">
        <v>137</v>
      </c>
      <c r="G148" s="300" t="s">
        <v>138</v>
      </c>
      <c r="H148" s="301"/>
      <c r="I148" s="20"/>
      <c r="J148" s="20"/>
      <c r="K148" s="20"/>
      <c r="L148" s="20"/>
      <c r="M148" s="20"/>
      <c r="N148" s="20"/>
      <c r="O148" s="12"/>
      <c r="P148" s="12"/>
      <c r="Q148" s="35"/>
      <c r="R148" s="12"/>
      <c r="S148" s="15"/>
    </row>
    <row r="149" spans="1:19" x14ac:dyDescent="0.2">
      <c r="A149" s="36"/>
      <c r="B149" s="36"/>
      <c r="C149" s="36"/>
      <c r="D149" s="36"/>
      <c r="E149" s="8"/>
      <c r="F149" s="8"/>
      <c r="G149" s="8" t="s">
        <v>139</v>
      </c>
      <c r="H149" s="8" t="s">
        <v>140</v>
      </c>
      <c r="I149" s="8" t="s">
        <v>140</v>
      </c>
      <c r="J149" s="8" t="s">
        <v>140</v>
      </c>
      <c r="K149" s="8" t="s">
        <v>140</v>
      </c>
      <c r="L149" s="8" t="s">
        <v>140</v>
      </c>
      <c r="M149" s="8" t="s">
        <v>140</v>
      </c>
      <c r="N149" s="8" t="s">
        <v>140</v>
      </c>
      <c r="O149" s="36" t="s">
        <v>140</v>
      </c>
      <c r="P149" s="36" t="s">
        <v>12</v>
      </c>
      <c r="Q149" s="37"/>
      <c r="R149" s="12"/>
      <c r="S149" s="15"/>
    </row>
    <row r="150" spans="1:19" x14ac:dyDescent="0.2">
      <c r="A150" s="38" t="s">
        <v>142</v>
      </c>
      <c r="B150" s="38" t="s">
        <v>143</v>
      </c>
      <c r="C150" s="38" t="s">
        <v>142</v>
      </c>
      <c r="D150" s="38" t="s">
        <v>142</v>
      </c>
      <c r="E150" s="12">
        <v>13</v>
      </c>
      <c r="F150" s="12">
        <v>25</v>
      </c>
      <c r="G150" s="12">
        <v>5</v>
      </c>
      <c r="H150" s="12">
        <v>125</v>
      </c>
      <c r="I150" s="12"/>
      <c r="J150" s="12"/>
      <c r="K150" s="12"/>
      <c r="L150" s="12"/>
      <c r="M150" s="12"/>
      <c r="N150" s="12"/>
      <c r="O150" s="12">
        <f>SUM(I150:N150)</f>
        <v>0</v>
      </c>
      <c r="P150" s="12">
        <f>$O150/$H150</f>
        <v>0</v>
      </c>
      <c r="Q150" s="39"/>
      <c r="R150" s="15">
        <v>0.09</v>
      </c>
      <c r="S150" s="15">
        <f>$P150*$R150</f>
        <v>0</v>
      </c>
    </row>
    <row r="151" spans="1:19" x14ac:dyDescent="0.2">
      <c r="A151" s="38" t="s">
        <v>144</v>
      </c>
      <c r="B151" s="38" t="s">
        <v>145</v>
      </c>
      <c r="C151" s="38" t="s">
        <v>144</v>
      </c>
      <c r="D151" s="38" t="s">
        <v>144</v>
      </c>
      <c r="E151" s="12">
        <v>19</v>
      </c>
      <c r="F151" s="12">
        <v>25</v>
      </c>
      <c r="G151" s="12">
        <v>5</v>
      </c>
      <c r="H151" s="12">
        <v>125</v>
      </c>
      <c r="I151" s="12"/>
      <c r="J151" s="12"/>
      <c r="K151" s="12"/>
      <c r="L151" s="12"/>
      <c r="M151" s="12"/>
      <c r="N151" s="12"/>
      <c r="O151" s="12">
        <f>SUM(I151:N151)</f>
        <v>0</v>
      </c>
      <c r="P151" s="12">
        <f>$O151/$H151</f>
        <v>0</v>
      </c>
      <c r="Q151" s="39"/>
      <c r="R151" s="15">
        <v>0.15</v>
      </c>
      <c r="S151" s="15">
        <f>$P151*$R151</f>
        <v>0</v>
      </c>
    </row>
    <row r="152" spans="1:19" x14ac:dyDescent="0.2">
      <c r="B152" s="3"/>
      <c r="I152" s="36">
        <f t="shared" ref="I152:N152" si="22">SUM(I150:I151)</f>
        <v>0</v>
      </c>
      <c r="J152" s="36">
        <f t="shared" si="22"/>
        <v>0</v>
      </c>
      <c r="K152" s="36">
        <f t="shared" si="22"/>
        <v>0</v>
      </c>
      <c r="L152" s="36">
        <f t="shared" si="22"/>
        <v>0</v>
      </c>
      <c r="M152" s="36">
        <f t="shared" si="22"/>
        <v>0</v>
      </c>
      <c r="N152" s="36">
        <f t="shared" si="22"/>
        <v>0</v>
      </c>
      <c r="O152" s="36">
        <f>SUBTOTAL(9,O150:O151)</f>
        <v>0</v>
      </c>
      <c r="P152" s="36">
        <f>SUBTOTAL(9,P150:P151)</f>
        <v>0</v>
      </c>
      <c r="Q152" s="37"/>
      <c r="R152" s="12"/>
      <c r="S152" s="33">
        <f>SUBTOTAL(9,S150:S151)</f>
        <v>0</v>
      </c>
    </row>
    <row r="153" spans="1:19" x14ac:dyDescent="0.2">
      <c r="B153" s="3"/>
      <c r="I153" s="40"/>
      <c r="J153" s="40"/>
      <c r="K153" s="40"/>
      <c r="L153" s="40"/>
      <c r="M153" s="40"/>
      <c r="N153" s="40"/>
      <c r="O153" s="36">
        <v>0</v>
      </c>
      <c r="P153" s="36">
        <v>0</v>
      </c>
      <c r="Q153" s="35"/>
      <c r="R153" s="12"/>
      <c r="S153" s="33">
        <v>0</v>
      </c>
    </row>
  </sheetData>
  <autoFilter ref="D3:D146"/>
  <mergeCells count="11">
    <mergeCell ref="A109:B109"/>
    <mergeCell ref="A144:H144"/>
    <mergeCell ref="A145:H145"/>
    <mergeCell ref="A146:H146"/>
    <mergeCell ref="G148:H148"/>
    <mergeCell ref="R3:S3"/>
    <mergeCell ref="A1:H1"/>
    <mergeCell ref="A2:D2"/>
    <mergeCell ref="E2:H2"/>
    <mergeCell ref="G3:H3"/>
    <mergeCell ref="O3:P3"/>
  </mergeCells>
  <conditionalFormatting sqref="A5:J143">
    <cfRule type="expression" dxfId="302" priority="1">
      <formula>MOD(ROW(),2)</formula>
    </cfRule>
  </conditionalFormatting>
  <conditionalFormatting sqref="K5:XFD143">
    <cfRule type="expression" dxfId="301" priority="3">
      <formula>MOD(ROW(),2)</formula>
    </cfRule>
  </conditionalFormatting>
  <conditionalFormatting sqref="O5:O143">
    <cfRule type="cellIs" dxfId="300" priority="5" operator="greaterThan">
      <formula>10000</formula>
    </cfRule>
  </conditionalFormatting>
  <conditionalFormatting sqref="O110:O143">
    <cfRule type="cellIs" dxfId="299" priority="6" operator="greaterThan">
      <formula>2000</formula>
    </cfRule>
  </conditionalFormatting>
  <conditionalFormatting sqref="S5:S108">
    <cfRule type="cellIs" dxfId="298" priority="4" operator="greaterThan">
      <formula>10</formula>
    </cfRule>
  </conditionalFormatting>
  <conditionalFormatting sqref="S139">
    <cfRule type="cellIs" dxfId="297" priority="2" operator="greaterThan">
      <formula>10</formula>
    </cfRule>
  </conditionalFormatting>
  <pageMargins left="0.25" right="0.25" top="0.75" bottom="0.75" header="0.3" footer="0.3"/>
  <pageSetup paperSize="9" scale="69" fitToHeight="0" orientation="landscape" r:id="rId1"/>
  <headerFooter alignWithMargins="0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V153"/>
  <sheetViews>
    <sheetView zoomScaleNormal="100" workbookViewId="0">
      <pane xSplit="4" ySplit="4" topLeftCell="E50" activePane="bottomRight" state="frozen"/>
      <selection pane="topRight" activeCell="D1" sqref="D1"/>
      <selection pane="bottomLeft" activeCell="A4" sqref="A4"/>
      <selection pane="bottomRight" activeCell="K57" sqref="K57"/>
    </sheetView>
  </sheetViews>
  <sheetFormatPr defaultColWidth="9.140625" defaultRowHeight="12.75" x14ac:dyDescent="0.2"/>
  <cols>
    <col min="1" max="1" width="12.5703125" style="3" customWidth="1"/>
    <col min="2" max="2" width="14" style="41" customWidth="1"/>
    <col min="3" max="3" width="14" style="3" bestFit="1" customWidth="1"/>
    <col min="4" max="4" width="12.28515625" style="3" customWidth="1"/>
    <col min="5" max="5" width="7.85546875" style="3" customWidth="1"/>
    <col min="6" max="6" width="8.5703125" style="3" customWidth="1"/>
    <col min="7" max="7" width="6.140625" style="3" customWidth="1"/>
    <col min="8" max="8" width="6.42578125" style="3" customWidth="1"/>
    <col min="9" max="14" width="10.140625" style="3" customWidth="1"/>
    <col min="15" max="15" width="8.28515625" style="3" customWidth="1"/>
    <col min="16" max="16" width="10.7109375" style="3" bestFit="1" customWidth="1"/>
    <col min="17" max="17" width="8.28515625" style="3" bestFit="1" customWidth="1"/>
    <col min="18" max="19" width="9.42578125" style="3" customWidth="1"/>
    <col min="20" max="20" width="9.28515625" style="3" customWidth="1"/>
    <col min="21" max="16384" width="9.140625" style="3"/>
  </cols>
  <sheetData>
    <row r="1" spans="1:22" x14ac:dyDescent="0.2">
      <c r="A1" s="303" t="s">
        <v>281</v>
      </c>
      <c r="B1" s="303"/>
      <c r="C1" s="303"/>
      <c r="D1" s="303"/>
      <c r="E1" s="303"/>
      <c r="F1" s="303"/>
      <c r="G1" s="303"/>
      <c r="H1" s="303"/>
      <c r="I1" s="30" t="s">
        <v>446</v>
      </c>
      <c r="J1" s="30" t="s">
        <v>462</v>
      </c>
      <c r="K1" s="30" t="s">
        <v>469</v>
      </c>
      <c r="L1" s="30"/>
      <c r="M1" s="30"/>
      <c r="N1" s="30"/>
      <c r="O1" s="20"/>
      <c r="P1" s="20"/>
      <c r="Q1" s="20"/>
    </row>
    <row r="2" spans="1:22" x14ac:dyDescent="0.2">
      <c r="A2" s="303" t="s">
        <v>468</v>
      </c>
      <c r="B2" s="303"/>
      <c r="C2" s="303"/>
      <c r="D2" s="303"/>
      <c r="E2" s="303"/>
      <c r="F2" s="303"/>
      <c r="G2" s="303"/>
      <c r="H2" s="303"/>
      <c r="I2" s="10"/>
      <c r="J2" s="10"/>
      <c r="K2" s="10"/>
      <c r="L2" s="10"/>
      <c r="M2" s="10"/>
      <c r="N2" s="10"/>
      <c r="O2" s="8"/>
      <c r="P2" s="8"/>
      <c r="Q2" s="8"/>
      <c r="R2" s="29"/>
      <c r="S2" s="29"/>
      <c r="T2" s="30"/>
    </row>
    <row r="3" spans="1:22" x14ac:dyDescent="0.2">
      <c r="A3" s="8" t="s">
        <v>0</v>
      </c>
      <c r="B3" s="8" t="s">
        <v>1</v>
      </c>
      <c r="C3" s="8" t="s">
        <v>2</v>
      </c>
      <c r="D3" s="8" t="s">
        <v>274</v>
      </c>
      <c r="E3" s="8" t="s">
        <v>3</v>
      </c>
      <c r="F3" s="8" t="s">
        <v>4</v>
      </c>
      <c r="G3" s="302" t="s">
        <v>5</v>
      </c>
      <c r="H3" s="302"/>
      <c r="I3" s="31" t="s">
        <v>435</v>
      </c>
      <c r="J3" s="31" t="s">
        <v>441</v>
      </c>
      <c r="K3" s="31" t="s">
        <v>449</v>
      </c>
      <c r="L3" s="31" t="s">
        <v>457</v>
      </c>
      <c r="M3" s="31" t="s">
        <v>460</v>
      </c>
      <c r="N3" s="31" t="s">
        <v>465</v>
      </c>
      <c r="O3" s="36"/>
      <c r="P3" s="302" t="s">
        <v>6</v>
      </c>
      <c r="Q3" s="302"/>
      <c r="R3" s="55"/>
      <c r="S3" s="300" t="s">
        <v>7</v>
      </c>
      <c r="T3" s="301"/>
    </row>
    <row r="4" spans="1:22" x14ac:dyDescent="0.2">
      <c r="A4" s="36" t="s">
        <v>8</v>
      </c>
      <c r="B4" s="36"/>
      <c r="C4" s="36"/>
      <c r="D4" s="36"/>
      <c r="E4" s="7" t="s">
        <v>9</v>
      </c>
      <c r="F4" s="36" t="s">
        <v>10</v>
      </c>
      <c r="G4" s="8" t="s">
        <v>11</v>
      </c>
      <c r="H4" s="8" t="s">
        <v>12</v>
      </c>
      <c r="I4" s="36" t="s">
        <v>436</v>
      </c>
      <c r="J4" s="36" t="s">
        <v>442</v>
      </c>
      <c r="K4" s="36" t="s">
        <v>450</v>
      </c>
      <c r="L4" s="36" t="s">
        <v>458</v>
      </c>
      <c r="M4" s="36" t="s">
        <v>461</v>
      </c>
      <c r="N4" s="36" t="s">
        <v>466</v>
      </c>
      <c r="O4" s="36"/>
      <c r="P4" s="8" t="s">
        <v>13</v>
      </c>
      <c r="Q4" s="8" t="s">
        <v>12</v>
      </c>
      <c r="R4" s="56"/>
      <c r="S4" s="10" t="s">
        <v>14</v>
      </c>
      <c r="T4" s="10" t="s">
        <v>15</v>
      </c>
    </row>
    <row r="5" spans="1:22" x14ac:dyDescent="0.2">
      <c r="A5" s="11" t="s">
        <v>383</v>
      </c>
      <c r="B5" s="11" t="s">
        <v>384</v>
      </c>
      <c r="C5" s="11" t="s">
        <v>383</v>
      </c>
      <c r="D5" s="11" t="s">
        <v>275</v>
      </c>
      <c r="E5" s="12">
        <v>15</v>
      </c>
      <c r="F5" s="12">
        <v>225</v>
      </c>
      <c r="G5" s="12">
        <v>10</v>
      </c>
      <c r="H5" s="12">
        <v>400</v>
      </c>
      <c r="I5" s="12"/>
      <c r="J5" s="12"/>
      <c r="K5" s="12"/>
      <c r="L5" s="12"/>
      <c r="M5" s="12"/>
      <c r="N5" s="12"/>
      <c r="O5" s="13"/>
      <c r="P5" s="12">
        <f t="shared" ref="P5:P19" si="0">SUM(I5:O5)</f>
        <v>0</v>
      </c>
      <c r="Q5" s="12">
        <f t="shared" ref="Q5:Q19" si="1">$P5/$H5</f>
        <v>0</v>
      </c>
      <c r="R5" s="57"/>
      <c r="S5" s="15">
        <v>0.06</v>
      </c>
      <c r="T5" s="15">
        <f t="shared" ref="T5:T19" si="2">$Q5*$S5</f>
        <v>0</v>
      </c>
      <c r="U5" s="43">
        <f>SUM(T5:T19)</f>
        <v>40.639999999999993</v>
      </c>
      <c r="V5" s="3">
        <f>U5*100/$U$144</f>
        <v>28.607630578628751</v>
      </c>
    </row>
    <row r="6" spans="1:22" x14ac:dyDescent="0.2">
      <c r="A6" s="11" t="s">
        <v>385</v>
      </c>
      <c r="B6" s="11" t="s">
        <v>386</v>
      </c>
      <c r="C6" s="11" t="s">
        <v>385</v>
      </c>
      <c r="D6" s="11" t="s">
        <v>275</v>
      </c>
      <c r="E6" s="12">
        <v>15</v>
      </c>
      <c r="F6" s="12">
        <v>300</v>
      </c>
      <c r="G6" s="12">
        <v>10</v>
      </c>
      <c r="H6" s="12">
        <v>300</v>
      </c>
      <c r="I6" s="12"/>
      <c r="J6" s="12"/>
      <c r="K6" s="12"/>
      <c r="L6" s="12"/>
      <c r="M6" s="12"/>
      <c r="N6" s="12"/>
      <c r="O6" s="13"/>
      <c r="P6" s="12">
        <f t="shared" si="0"/>
        <v>0</v>
      </c>
      <c r="Q6" s="12">
        <f t="shared" si="1"/>
        <v>0</v>
      </c>
      <c r="R6" s="57"/>
      <c r="S6" s="15">
        <v>0.06</v>
      </c>
      <c r="T6" s="15">
        <f t="shared" si="2"/>
        <v>0</v>
      </c>
      <c r="U6" s="43"/>
    </row>
    <row r="7" spans="1:22" x14ac:dyDescent="0.2">
      <c r="A7" s="36" t="s">
        <v>387</v>
      </c>
      <c r="B7" s="36" t="s">
        <v>259</v>
      </c>
      <c r="C7" s="31" t="s">
        <v>388</v>
      </c>
      <c r="D7" s="36" t="s">
        <v>277</v>
      </c>
      <c r="E7" s="12" t="s">
        <v>167</v>
      </c>
      <c r="F7" s="12">
        <v>300</v>
      </c>
      <c r="G7" s="12">
        <v>10</v>
      </c>
      <c r="H7" s="12">
        <v>300</v>
      </c>
      <c r="I7" s="12"/>
      <c r="J7" s="12"/>
      <c r="K7" s="12"/>
      <c r="L7" s="12"/>
      <c r="M7" s="12"/>
      <c r="N7" s="12"/>
      <c r="O7" s="13"/>
      <c r="P7" s="12">
        <f t="shared" si="0"/>
        <v>0</v>
      </c>
      <c r="Q7" s="12">
        <f t="shared" si="1"/>
        <v>0</v>
      </c>
      <c r="R7" s="57"/>
      <c r="S7" s="15">
        <v>0.06</v>
      </c>
      <c r="T7" s="15">
        <f t="shared" si="2"/>
        <v>0</v>
      </c>
      <c r="U7" s="43"/>
    </row>
    <row r="8" spans="1:22" x14ac:dyDescent="0.2">
      <c r="A8" s="11" t="s">
        <v>258</v>
      </c>
      <c r="B8" s="11" t="s">
        <v>259</v>
      </c>
      <c r="C8" s="11" t="s">
        <v>258</v>
      </c>
      <c r="D8" s="11" t="s">
        <v>275</v>
      </c>
      <c r="E8" s="12">
        <v>15</v>
      </c>
      <c r="F8" s="12">
        <v>375</v>
      </c>
      <c r="G8" s="12">
        <v>10</v>
      </c>
      <c r="H8" s="12">
        <v>200</v>
      </c>
      <c r="I8" s="12">
        <v>800</v>
      </c>
      <c r="J8" s="12"/>
      <c r="K8" s="12"/>
      <c r="L8" s="12"/>
      <c r="M8" s="12"/>
      <c r="N8" s="12"/>
      <c r="O8" s="13"/>
      <c r="P8" s="12">
        <f t="shared" si="0"/>
        <v>800</v>
      </c>
      <c r="Q8" s="12">
        <f t="shared" si="1"/>
        <v>4</v>
      </c>
      <c r="R8" s="57"/>
      <c r="S8" s="15">
        <v>0.06</v>
      </c>
      <c r="T8" s="15">
        <f t="shared" si="2"/>
        <v>0.24</v>
      </c>
      <c r="U8" s="43"/>
    </row>
    <row r="9" spans="1:22" x14ac:dyDescent="0.2">
      <c r="A9" s="11" t="s">
        <v>26</v>
      </c>
      <c r="B9" s="11" t="s">
        <v>27</v>
      </c>
      <c r="C9" s="11" t="s">
        <v>26</v>
      </c>
      <c r="D9" s="11" t="s">
        <v>275</v>
      </c>
      <c r="E9" s="12">
        <v>15</v>
      </c>
      <c r="F9" s="12">
        <v>457</v>
      </c>
      <c r="G9" s="12">
        <v>10</v>
      </c>
      <c r="H9" s="12">
        <v>200</v>
      </c>
      <c r="I9" s="12"/>
      <c r="J9" s="12">
        <v>8800</v>
      </c>
      <c r="K9" s="12">
        <v>5000</v>
      </c>
      <c r="L9" s="12">
        <v>5000</v>
      </c>
      <c r="M9" s="12">
        <v>5000</v>
      </c>
      <c r="N9" s="12">
        <v>5000</v>
      </c>
      <c r="O9" s="13"/>
      <c r="P9" s="12">
        <f t="shared" si="0"/>
        <v>28800</v>
      </c>
      <c r="Q9" s="12">
        <f t="shared" si="1"/>
        <v>144</v>
      </c>
      <c r="R9" s="57"/>
      <c r="S9" s="15">
        <v>0.05</v>
      </c>
      <c r="T9" s="15">
        <f t="shared" si="2"/>
        <v>7.2</v>
      </c>
    </row>
    <row r="10" spans="1:22" x14ac:dyDescent="0.2">
      <c r="A10" s="36" t="s">
        <v>169</v>
      </c>
      <c r="B10" s="36" t="s">
        <v>27</v>
      </c>
      <c r="C10" s="36">
        <v>90441400</v>
      </c>
      <c r="D10" s="36" t="s">
        <v>277</v>
      </c>
      <c r="E10" s="12" t="s">
        <v>167</v>
      </c>
      <c r="F10" s="12">
        <v>450</v>
      </c>
      <c r="G10" s="12">
        <v>10</v>
      </c>
      <c r="H10" s="12">
        <v>200</v>
      </c>
      <c r="I10" s="12"/>
      <c r="J10" s="12">
        <v>1600</v>
      </c>
      <c r="K10" s="12">
        <v>2000</v>
      </c>
      <c r="L10" s="12">
        <v>2000</v>
      </c>
      <c r="M10" s="12">
        <v>1000</v>
      </c>
      <c r="N10" s="12">
        <v>1000</v>
      </c>
      <c r="O10" s="13"/>
      <c r="P10" s="12">
        <f t="shared" si="0"/>
        <v>7600</v>
      </c>
      <c r="Q10" s="12">
        <f t="shared" si="1"/>
        <v>38</v>
      </c>
      <c r="R10" s="57"/>
      <c r="S10" s="15">
        <v>0.05</v>
      </c>
      <c r="T10" s="15">
        <f t="shared" si="2"/>
        <v>1.9000000000000001</v>
      </c>
    </row>
    <row r="11" spans="1:22" x14ac:dyDescent="0.2">
      <c r="A11" s="11" t="s">
        <v>24</v>
      </c>
      <c r="B11" s="11" t="s">
        <v>25</v>
      </c>
      <c r="C11" s="11" t="s">
        <v>24</v>
      </c>
      <c r="D11" s="11" t="s">
        <v>275</v>
      </c>
      <c r="E11" s="12">
        <v>15</v>
      </c>
      <c r="F11" s="12">
        <v>610</v>
      </c>
      <c r="G11" s="12">
        <v>10</v>
      </c>
      <c r="H11" s="12">
        <v>100</v>
      </c>
      <c r="I11" s="12"/>
      <c r="J11" s="12">
        <v>4200</v>
      </c>
      <c r="K11" s="12">
        <v>5000</v>
      </c>
      <c r="L11" s="12">
        <v>5000</v>
      </c>
      <c r="M11" s="12">
        <v>5000</v>
      </c>
      <c r="N11" s="12">
        <v>3000</v>
      </c>
      <c r="O11" s="13"/>
      <c r="P11" s="12">
        <f t="shared" si="0"/>
        <v>22200</v>
      </c>
      <c r="Q11" s="12">
        <f t="shared" si="1"/>
        <v>222</v>
      </c>
      <c r="R11" s="57"/>
      <c r="S11" s="15">
        <v>0.04</v>
      </c>
      <c r="T11" s="15">
        <f t="shared" si="2"/>
        <v>8.8800000000000008</v>
      </c>
    </row>
    <row r="12" spans="1:22" x14ac:dyDescent="0.2">
      <c r="A12" s="36" t="s">
        <v>168</v>
      </c>
      <c r="B12" s="36" t="s">
        <v>25</v>
      </c>
      <c r="C12" s="36">
        <v>90441600</v>
      </c>
      <c r="D12" s="36" t="s">
        <v>277</v>
      </c>
      <c r="E12" s="12" t="s">
        <v>167</v>
      </c>
      <c r="F12" s="12">
        <v>600</v>
      </c>
      <c r="G12" s="12">
        <v>10</v>
      </c>
      <c r="H12" s="12">
        <v>100</v>
      </c>
      <c r="I12" s="12"/>
      <c r="J12" s="12">
        <v>1400</v>
      </c>
      <c r="K12" s="12">
        <v>2000</v>
      </c>
      <c r="L12" s="12">
        <v>2000</v>
      </c>
      <c r="M12" s="12">
        <v>1000</v>
      </c>
      <c r="N12" s="12"/>
      <c r="O12" s="13"/>
      <c r="P12" s="12">
        <f t="shared" si="0"/>
        <v>6400</v>
      </c>
      <c r="Q12" s="12">
        <f t="shared" si="1"/>
        <v>64</v>
      </c>
      <c r="R12" s="57"/>
      <c r="S12" s="15">
        <v>0.04</v>
      </c>
      <c r="T12" s="15">
        <f t="shared" si="2"/>
        <v>2.56</v>
      </c>
    </row>
    <row r="13" spans="1:22" x14ac:dyDescent="0.2">
      <c r="A13" s="11" t="s">
        <v>150</v>
      </c>
      <c r="B13" s="11" t="s">
        <v>151</v>
      </c>
      <c r="C13" s="11" t="s">
        <v>150</v>
      </c>
      <c r="D13" s="11" t="s">
        <v>275</v>
      </c>
      <c r="E13" s="12">
        <v>15</v>
      </c>
      <c r="F13" s="12">
        <v>760</v>
      </c>
      <c r="G13" s="12">
        <v>10</v>
      </c>
      <c r="H13" s="12">
        <v>100</v>
      </c>
      <c r="I13" s="12"/>
      <c r="J13" s="12">
        <v>1000</v>
      </c>
      <c r="K13" s="12">
        <v>1000</v>
      </c>
      <c r="L13" s="12">
        <v>500</v>
      </c>
      <c r="M13" s="12">
        <v>500</v>
      </c>
      <c r="N13" s="12">
        <v>500</v>
      </c>
      <c r="O13" s="13"/>
      <c r="P13" s="12">
        <f t="shared" si="0"/>
        <v>3500</v>
      </c>
      <c r="Q13" s="12">
        <f t="shared" si="1"/>
        <v>35</v>
      </c>
      <c r="R13" s="57"/>
      <c r="S13" s="15">
        <v>0.04</v>
      </c>
      <c r="T13" s="15">
        <f t="shared" si="2"/>
        <v>1.4000000000000001</v>
      </c>
    </row>
    <row r="14" spans="1:22" x14ac:dyDescent="0.2">
      <c r="A14" s="11" t="s">
        <v>20</v>
      </c>
      <c r="B14" s="11" t="s">
        <v>21</v>
      </c>
      <c r="C14" s="11" t="s">
        <v>20</v>
      </c>
      <c r="D14" s="11" t="s">
        <v>275</v>
      </c>
      <c r="E14" s="12">
        <v>15</v>
      </c>
      <c r="F14" s="12">
        <v>915</v>
      </c>
      <c r="G14" s="12">
        <v>10</v>
      </c>
      <c r="H14" s="12">
        <v>100</v>
      </c>
      <c r="I14" s="12"/>
      <c r="J14" s="12">
        <v>4400</v>
      </c>
      <c r="K14" s="12">
        <v>3000</v>
      </c>
      <c r="L14" s="12">
        <v>2000</v>
      </c>
      <c r="M14" s="12">
        <v>2000</v>
      </c>
      <c r="N14" s="12">
        <v>2000</v>
      </c>
      <c r="O14" s="13"/>
      <c r="P14" s="12">
        <f t="shared" si="0"/>
        <v>13400</v>
      </c>
      <c r="Q14" s="12">
        <f t="shared" si="1"/>
        <v>134</v>
      </c>
      <c r="R14" s="57"/>
      <c r="S14" s="15">
        <v>0.05</v>
      </c>
      <c r="T14" s="15">
        <f t="shared" si="2"/>
        <v>6.7</v>
      </c>
    </row>
    <row r="15" spans="1:22" x14ac:dyDescent="0.2">
      <c r="A15" s="13" t="s">
        <v>166</v>
      </c>
      <c r="B15" s="13" t="s">
        <v>21</v>
      </c>
      <c r="C15" s="13">
        <v>90441800</v>
      </c>
      <c r="D15" s="36" t="s">
        <v>277</v>
      </c>
      <c r="E15" s="12" t="s">
        <v>167</v>
      </c>
      <c r="F15" s="12">
        <v>900</v>
      </c>
      <c r="G15" s="12">
        <v>10</v>
      </c>
      <c r="H15" s="12">
        <v>100</v>
      </c>
      <c r="I15" s="12"/>
      <c r="J15" s="12">
        <v>2000</v>
      </c>
      <c r="K15" s="12">
        <v>2000</v>
      </c>
      <c r="L15" s="12">
        <v>2000</v>
      </c>
      <c r="M15" s="12">
        <v>1000</v>
      </c>
      <c r="N15" s="12">
        <v>1000</v>
      </c>
      <c r="O15" s="13"/>
      <c r="P15" s="12">
        <f t="shared" si="0"/>
        <v>8000</v>
      </c>
      <c r="Q15" s="12">
        <f t="shared" si="1"/>
        <v>80</v>
      </c>
      <c r="R15" s="57"/>
      <c r="S15" s="15">
        <v>0.05</v>
      </c>
      <c r="T15" s="15">
        <f t="shared" si="2"/>
        <v>4</v>
      </c>
    </row>
    <row r="16" spans="1:22" x14ac:dyDescent="0.2">
      <c r="A16" s="11" t="s">
        <v>16</v>
      </c>
      <c r="B16" s="11" t="s">
        <v>17</v>
      </c>
      <c r="C16" s="11" t="s">
        <v>16</v>
      </c>
      <c r="D16" s="11" t="s">
        <v>275</v>
      </c>
      <c r="E16" s="12">
        <v>15</v>
      </c>
      <c r="F16" s="12">
        <v>1220</v>
      </c>
      <c r="G16" s="12">
        <v>10</v>
      </c>
      <c r="H16" s="12">
        <v>50</v>
      </c>
      <c r="I16" s="12"/>
      <c r="J16" s="12">
        <v>2700</v>
      </c>
      <c r="K16" s="12">
        <v>3000</v>
      </c>
      <c r="L16" s="12">
        <v>2000</v>
      </c>
      <c r="M16" s="12">
        <v>2000</v>
      </c>
      <c r="N16" s="12"/>
      <c r="O16" s="13"/>
      <c r="P16" s="12">
        <f t="shared" si="0"/>
        <v>9700</v>
      </c>
      <c r="Q16" s="12">
        <f t="shared" si="1"/>
        <v>194</v>
      </c>
      <c r="R16" s="57"/>
      <c r="S16" s="15">
        <v>0.04</v>
      </c>
      <c r="T16" s="15">
        <f t="shared" si="2"/>
        <v>7.76</v>
      </c>
    </row>
    <row r="17" spans="1:22" x14ac:dyDescent="0.2">
      <c r="A17" s="11" t="s">
        <v>148</v>
      </c>
      <c r="B17" s="11" t="s">
        <v>149</v>
      </c>
      <c r="C17" s="11" t="s">
        <v>148</v>
      </c>
      <c r="D17" s="11" t="s">
        <v>275</v>
      </c>
      <c r="E17" s="12">
        <v>15</v>
      </c>
      <c r="F17" s="12">
        <v>1524</v>
      </c>
      <c r="G17" s="12">
        <v>10</v>
      </c>
      <c r="H17" s="12">
        <v>50</v>
      </c>
      <c r="I17" s="12"/>
      <c r="J17" s="12"/>
      <c r="K17" s="12"/>
      <c r="L17" s="12"/>
      <c r="M17" s="12"/>
      <c r="N17" s="12"/>
      <c r="O17" s="13"/>
      <c r="P17" s="12">
        <f t="shared" si="0"/>
        <v>0</v>
      </c>
      <c r="Q17" s="12">
        <f t="shared" si="1"/>
        <v>0</v>
      </c>
      <c r="R17" s="57"/>
      <c r="S17" s="15">
        <v>0.05</v>
      </c>
      <c r="T17" s="15">
        <f t="shared" si="2"/>
        <v>0</v>
      </c>
    </row>
    <row r="18" spans="1:22" x14ac:dyDescent="0.2">
      <c r="A18" s="11" t="s">
        <v>146</v>
      </c>
      <c r="B18" s="11" t="s">
        <v>147</v>
      </c>
      <c r="C18" s="11" t="s">
        <v>146</v>
      </c>
      <c r="D18" s="11" t="s">
        <v>275</v>
      </c>
      <c r="E18" s="12">
        <v>15</v>
      </c>
      <c r="F18" s="12">
        <v>1800</v>
      </c>
      <c r="G18" s="12">
        <v>10</v>
      </c>
      <c r="H18" s="12">
        <v>50</v>
      </c>
      <c r="I18" s="12"/>
      <c r="J18" s="12"/>
      <c r="K18" s="12"/>
      <c r="L18" s="12"/>
      <c r="M18" s="12"/>
      <c r="N18" s="12"/>
      <c r="O18" s="13"/>
      <c r="P18" s="12">
        <f t="shared" si="0"/>
        <v>0</v>
      </c>
      <c r="Q18" s="12">
        <f t="shared" si="1"/>
        <v>0</v>
      </c>
      <c r="R18" s="57"/>
      <c r="S18" s="15">
        <v>0.06</v>
      </c>
      <c r="T18" s="15">
        <f t="shared" si="2"/>
        <v>0</v>
      </c>
    </row>
    <row r="19" spans="1:22" x14ac:dyDescent="0.2">
      <c r="A19" s="11" t="s">
        <v>353</v>
      </c>
      <c r="B19" s="11" t="s">
        <v>354</v>
      </c>
      <c r="C19" s="11" t="s">
        <v>146</v>
      </c>
      <c r="D19" s="11" t="s">
        <v>275</v>
      </c>
      <c r="E19" s="12">
        <v>15</v>
      </c>
      <c r="F19" s="12">
        <v>2100</v>
      </c>
      <c r="G19" s="12">
        <v>10</v>
      </c>
      <c r="H19" s="12">
        <v>50</v>
      </c>
      <c r="I19" s="12"/>
      <c r="J19" s="12"/>
      <c r="K19" s="12"/>
      <c r="L19" s="12"/>
      <c r="M19" s="12"/>
      <c r="N19" s="12"/>
      <c r="O19" s="13"/>
      <c r="P19" s="12">
        <f t="shared" si="0"/>
        <v>0</v>
      </c>
      <c r="Q19" s="12">
        <f t="shared" si="1"/>
        <v>0</v>
      </c>
      <c r="R19" s="57"/>
      <c r="S19" s="15">
        <v>0.06</v>
      </c>
      <c r="T19" s="15">
        <f t="shared" si="2"/>
        <v>0</v>
      </c>
    </row>
    <row r="20" spans="1:22" ht="15" x14ac:dyDescent="0.2">
      <c r="A20" s="60" t="s">
        <v>28</v>
      </c>
      <c r="B20" s="60"/>
      <c r="C20" s="60"/>
      <c r="D20" s="60"/>
      <c r="E20" s="60"/>
      <c r="F20" s="12"/>
      <c r="G20" s="20"/>
      <c r="H20" s="20"/>
      <c r="I20" s="12"/>
      <c r="J20" s="12"/>
      <c r="K20" s="12"/>
      <c r="L20" s="12"/>
      <c r="M20" s="12"/>
      <c r="N20" s="12"/>
      <c r="O20" s="21"/>
      <c r="P20" s="12"/>
      <c r="Q20" s="12"/>
      <c r="R20" s="57"/>
      <c r="S20" s="12"/>
      <c r="T20" s="15"/>
    </row>
    <row r="21" spans="1:22" x14ac:dyDescent="0.2">
      <c r="A21" s="11" t="s">
        <v>260</v>
      </c>
      <c r="B21" s="11" t="s">
        <v>229</v>
      </c>
      <c r="C21" s="11" t="s">
        <v>260</v>
      </c>
      <c r="D21" s="11" t="s">
        <v>275</v>
      </c>
      <c r="E21" s="12">
        <v>20</v>
      </c>
      <c r="F21" s="12">
        <v>100</v>
      </c>
      <c r="G21" s="12">
        <v>10</v>
      </c>
      <c r="H21" s="12">
        <v>500</v>
      </c>
      <c r="I21" s="12"/>
      <c r="J21" s="12"/>
      <c r="K21" s="12"/>
      <c r="L21" s="12"/>
      <c r="M21" s="12"/>
      <c r="N21" s="12"/>
      <c r="O21" s="13"/>
      <c r="P21" s="12">
        <f t="shared" ref="P21:P37" si="3">SUM(I21:O21)</f>
        <v>0</v>
      </c>
      <c r="Q21" s="12">
        <f t="shared" ref="Q21:Q37" si="4">$P21/$H21</f>
        <v>0</v>
      </c>
      <c r="R21" s="57"/>
      <c r="S21" s="15">
        <v>0.06</v>
      </c>
      <c r="T21" s="15">
        <f t="shared" ref="T21:T37" si="5">$Q21*$S21</f>
        <v>0</v>
      </c>
      <c r="U21" s="43">
        <f>SUM(T21:T37)</f>
        <v>34.26</v>
      </c>
      <c r="V21" s="3">
        <f>U21*100/$U$144</f>
        <v>24.116570463184573</v>
      </c>
    </row>
    <row r="22" spans="1:22" x14ac:dyDescent="0.2">
      <c r="A22" s="36" t="s">
        <v>228</v>
      </c>
      <c r="B22" s="36" t="s">
        <v>229</v>
      </c>
      <c r="C22" s="36">
        <v>90442100</v>
      </c>
      <c r="D22" s="36" t="s">
        <v>277</v>
      </c>
      <c r="E22" s="12" t="s">
        <v>46</v>
      </c>
      <c r="F22" s="12">
        <v>100</v>
      </c>
      <c r="G22" s="12">
        <v>10</v>
      </c>
      <c r="H22" s="12">
        <v>500</v>
      </c>
      <c r="I22" s="12"/>
      <c r="J22" s="12"/>
      <c r="K22" s="12"/>
      <c r="L22" s="12"/>
      <c r="M22" s="12"/>
      <c r="N22" s="12"/>
      <c r="O22" s="13"/>
      <c r="P22" s="12">
        <f t="shared" si="3"/>
        <v>0</v>
      </c>
      <c r="Q22" s="12">
        <f t="shared" si="4"/>
        <v>0</v>
      </c>
      <c r="R22" s="57"/>
      <c r="S22" s="15">
        <v>0.06</v>
      </c>
      <c r="T22" s="15">
        <f t="shared" si="5"/>
        <v>0</v>
      </c>
      <c r="U22" s="43"/>
    </row>
    <row r="23" spans="1:22" x14ac:dyDescent="0.2">
      <c r="A23" s="36" t="s">
        <v>172</v>
      </c>
      <c r="B23" s="36" t="s">
        <v>173</v>
      </c>
      <c r="C23" s="36">
        <v>90447000</v>
      </c>
      <c r="D23" s="36" t="s">
        <v>277</v>
      </c>
      <c r="E23" s="12" t="s">
        <v>46</v>
      </c>
      <c r="F23" s="12">
        <v>240</v>
      </c>
      <c r="G23" s="12">
        <v>10</v>
      </c>
      <c r="H23" s="12">
        <v>250</v>
      </c>
      <c r="I23" s="12"/>
      <c r="J23" s="12"/>
      <c r="K23" s="12"/>
      <c r="L23" s="12"/>
      <c r="M23" s="12"/>
      <c r="N23" s="12"/>
      <c r="O23" s="13"/>
      <c r="P23" s="12">
        <f t="shared" si="3"/>
        <v>0</v>
      </c>
      <c r="Q23" s="12">
        <f t="shared" si="4"/>
        <v>0</v>
      </c>
      <c r="R23" s="57"/>
      <c r="S23" s="15">
        <v>0.06</v>
      </c>
      <c r="T23" s="15">
        <f t="shared" si="5"/>
        <v>0</v>
      </c>
    </row>
    <row r="24" spans="1:22" x14ac:dyDescent="0.2">
      <c r="A24" s="11" t="s">
        <v>389</v>
      </c>
      <c r="B24" s="11" t="s">
        <v>390</v>
      </c>
      <c r="C24" s="11" t="s">
        <v>389</v>
      </c>
      <c r="D24" s="11" t="s">
        <v>275</v>
      </c>
      <c r="E24" s="12">
        <v>20</v>
      </c>
      <c r="F24" s="12">
        <v>300</v>
      </c>
      <c r="G24" s="12">
        <v>10</v>
      </c>
      <c r="H24" s="12">
        <v>200</v>
      </c>
      <c r="I24" s="12"/>
      <c r="J24" s="12"/>
      <c r="K24" s="12"/>
      <c r="L24" s="12"/>
      <c r="M24" s="12"/>
      <c r="N24" s="12"/>
      <c r="O24" s="13"/>
      <c r="P24" s="12">
        <f t="shared" si="3"/>
        <v>0</v>
      </c>
      <c r="Q24" s="12">
        <f t="shared" si="4"/>
        <v>0</v>
      </c>
      <c r="R24" s="57"/>
      <c r="S24" s="15">
        <v>0.06</v>
      </c>
      <c r="T24" s="15">
        <f t="shared" si="5"/>
        <v>0</v>
      </c>
    </row>
    <row r="25" spans="1:22" x14ac:dyDescent="0.2">
      <c r="A25" s="11" t="s">
        <v>50</v>
      </c>
      <c r="B25" s="11" t="s">
        <v>51</v>
      </c>
      <c r="C25" s="11" t="s">
        <v>50</v>
      </c>
      <c r="D25" s="11" t="s">
        <v>275</v>
      </c>
      <c r="E25" s="12">
        <v>20</v>
      </c>
      <c r="F25" s="12">
        <v>457</v>
      </c>
      <c r="G25" s="12">
        <v>10</v>
      </c>
      <c r="H25" s="12">
        <v>100</v>
      </c>
      <c r="I25" s="12"/>
      <c r="J25" s="12"/>
      <c r="K25" s="12">
        <v>1000</v>
      </c>
      <c r="L25" s="12">
        <v>500</v>
      </c>
      <c r="M25" s="12">
        <v>500</v>
      </c>
      <c r="N25" s="12">
        <v>500</v>
      </c>
      <c r="O25" s="13"/>
      <c r="P25" s="12">
        <f t="shared" si="3"/>
        <v>2500</v>
      </c>
      <c r="Q25" s="12">
        <f t="shared" si="4"/>
        <v>25</v>
      </c>
      <c r="R25" s="57"/>
      <c r="S25" s="15">
        <v>0.04</v>
      </c>
      <c r="T25" s="15">
        <f t="shared" si="5"/>
        <v>1</v>
      </c>
    </row>
    <row r="26" spans="1:22" x14ac:dyDescent="0.2">
      <c r="A26" s="36" t="s">
        <v>171</v>
      </c>
      <c r="B26" s="36" t="s">
        <v>51</v>
      </c>
      <c r="C26" s="36">
        <v>90442400</v>
      </c>
      <c r="D26" s="36" t="s">
        <v>277</v>
      </c>
      <c r="E26" s="12" t="s">
        <v>46</v>
      </c>
      <c r="F26" s="12">
        <v>450</v>
      </c>
      <c r="G26" s="12">
        <v>10</v>
      </c>
      <c r="H26" s="12">
        <v>100</v>
      </c>
      <c r="I26" s="12"/>
      <c r="J26" s="12"/>
      <c r="K26" s="12">
        <v>2000</v>
      </c>
      <c r="L26" s="12">
        <v>1000</v>
      </c>
      <c r="M26" s="12">
        <v>1000</v>
      </c>
      <c r="N26" s="12">
        <v>1000</v>
      </c>
      <c r="O26" s="13"/>
      <c r="P26" s="12">
        <f t="shared" si="3"/>
        <v>5000</v>
      </c>
      <c r="Q26" s="12">
        <f t="shared" si="4"/>
        <v>50</v>
      </c>
      <c r="R26" s="57"/>
      <c r="S26" s="15">
        <v>0.04</v>
      </c>
      <c r="T26" s="15">
        <f t="shared" si="5"/>
        <v>2</v>
      </c>
    </row>
    <row r="27" spans="1:22" x14ac:dyDescent="0.2">
      <c r="A27" s="11" t="s">
        <v>47</v>
      </c>
      <c r="B27" s="11" t="s">
        <v>48</v>
      </c>
      <c r="C27" s="11" t="s">
        <v>47</v>
      </c>
      <c r="D27" s="11" t="s">
        <v>275</v>
      </c>
      <c r="E27" s="12">
        <v>20</v>
      </c>
      <c r="F27" s="12">
        <v>610</v>
      </c>
      <c r="G27" s="12">
        <v>10</v>
      </c>
      <c r="H27" s="12">
        <v>100</v>
      </c>
      <c r="I27" s="12"/>
      <c r="J27" s="12"/>
      <c r="K27" s="12">
        <v>2000</v>
      </c>
      <c r="L27" s="12">
        <v>1000</v>
      </c>
      <c r="M27" s="12">
        <v>1000</v>
      </c>
      <c r="N27" s="12">
        <v>500</v>
      </c>
      <c r="O27" s="13"/>
      <c r="P27" s="12">
        <f t="shared" si="3"/>
        <v>4500</v>
      </c>
      <c r="Q27" s="12">
        <f t="shared" si="4"/>
        <v>45</v>
      </c>
      <c r="R27" s="57"/>
      <c r="S27" s="15">
        <v>0.06</v>
      </c>
      <c r="T27" s="15">
        <f t="shared" si="5"/>
        <v>2.6999999999999997</v>
      </c>
    </row>
    <row r="28" spans="1:22" x14ac:dyDescent="0.2">
      <c r="A28" s="36" t="s">
        <v>49</v>
      </c>
      <c r="B28" s="36" t="s">
        <v>48</v>
      </c>
      <c r="C28" s="36">
        <v>90442600</v>
      </c>
      <c r="D28" s="36" t="s">
        <v>277</v>
      </c>
      <c r="E28" s="12" t="s">
        <v>46</v>
      </c>
      <c r="F28" s="12">
        <v>600</v>
      </c>
      <c r="G28" s="12">
        <v>10</v>
      </c>
      <c r="H28" s="12">
        <v>100</v>
      </c>
      <c r="I28" s="12"/>
      <c r="J28" s="12">
        <v>600</v>
      </c>
      <c r="K28" s="12">
        <v>3000</v>
      </c>
      <c r="L28" s="12">
        <v>2000</v>
      </c>
      <c r="M28" s="12">
        <v>2000</v>
      </c>
      <c r="N28" s="12">
        <v>1000</v>
      </c>
      <c r="O28" s="13"/>
      <c r="P28" s="12">
        <f t="shared" si="3"/>
        <v>8600</v>
      </c>
      <c r="Q28" s="12">
        <f t="shared" si="4"/>
        <v>86</v>
      </c>
      <c r="R28" s="57"/>
      <c r="S28" s="15">
        <v>0.06</v>
      </c>
      <c r="T28" s="15">
        <f t="shared" si="5"/>
        <v>5.16</v>
      </c>
    </row>
    <row r="29" spans="1:22" x14ac:dyDescent="0.2">
      <c r="A29" s="11" t="s">
        <v>154</v>
      </c>
      <c r="B29" s="11" t="s">
        <v>43</v>
      </c>
      <c r="C29" s="11" t="s">
        <v>154</v>
      </c>
      <c r="D29" s="11" t="s">
        <v>275</v>
      </c>
      <c r="E29" s="12">
        <v>20</v>
      </c>
      <c r="F29" s="12">
        <v>760</v>
      </c>
      <c r="G29" s="12">
        <v>10</v>
      </c>
      <c r="H29" s="12">
        <v>100</v>
      </c>
      <c r="I29" s="12"/>
      <c r="J29" s="12"/>
      <c r="K29" s="12"/>
      <c r="L29" s="12"/>
      <c r="M29" s="12"/>
      <c r="N29" s="12"/>
      <c r="O29" s="13"/>
      <c r="P29" s="12">
        <f t="shared" si="3"/>
        <v>0</v>
      </c>
      <c r="Q29" s="12">
        <f t="shared" si="4"/>
        <v>0</v>
      </c>
      <c r="R29" s="57"/>
      <c r="S29" s="15">
        <v>7.0000000000000007E-2</v>
      </c>
      <c r="T29" s="15">
        <f t="shared" si="5"/>
        <v>0</v>
      </c>
    </row>
    <row r="30" spans="1:22" x14ac:dyDescent="0.2">
      <c r="A30" s="36" t="s">
        <v>45</v>
      </c>
      <c r="B30" s="36" t="s">
        <v>43</v>
      </c>
      <c r="C30" s="36">
        <v>90442700</v>
      </c>
      <c r="D30" s="36" t="s">
        <v>277</v>
      </c>
      <c r="E30" s="12" t="s">
        <v>46</v>
      </c>
      <c r="F30" s="12">
        <v>750</v>
      </c>
      <c r="G30" s="12">
        <v>10</v>
      </c>
      <c r="H30" s="12">
        <v>100</v>
      </c>
      <c r="I30" s="12"/>
      <c r="J30" s="12"/>
      <c r="K30" s="12"/>
      <c r="L30" s="12"/>
      <c r="M30" s="12"/>
      <c r="N30" s="12"/>
      <c r="O30" s="13"/>
      <c r="P30" s="12">
        <f t="shared" si="3"/>
        <v>0</v>
      </c>
      <c r="Q30" s="12">
        <f t="shared" si="4"/>
        <v>0</v>
      </c>
      <c r="R30" s="57"/>
      <c r="S30" s="15">
        <v>7.0000000000000007E-2</v>
      </c>
      <c r="T30" s="15">
        <f t="shared" si="5"/>
        <v>0</v>
      </c>
    </row>
    <row r="31" spans="1:22" x14ac:dyDescent="0.2">
      <c r="A31" s="11" t="s">
        <v>38</v>
      </c>
      <c r="B31" s="11" t="s">
        <v>39</v>
      </c>
      <c r="C31" s="11" t="s">
        <v>38</v>
      </c>
      <c r="D31" s="11" t="s">
        <v>275</v>
      </c>
      <c r="E31" s="12">
        <v>20</v>
      </c>
      <c r="F31" s="12">
        <v>915</v>
      </c>
      <c r="G31" s="12">
        <v>10</v>
      </c>
      <c r="H31" s="12">
        <v>50</v>
      </c>
      <c r="I31" s="12"/>
      <c r="J31" s="12">
        <v>1500</v>
      </c>
      <c r="K31" s="12">
        <v>1000</v>
      </c>
      <c r="L31" s="12">
        <v>1000</v>
      </c>
      <c r="M31" s="12">
        <v>1000</v>
      </c>
      <c r="N31" s="12"/>
      <c r="O31" s="13"/>
      <c r="P31" s="12">
        <f t="shared" si="3"/>
        <v>4500</v>
      </c>
      <c r="Q31" s="12">
        <f t="shared" si="4"/>
        <v>90</v>
      </c>
      <c r="R31" s="57"/>
      <c r="S31" s="15">
        <v>0.04</v>
      </c>
      <c r="T31" s="15">
        <f t="shared" si="5"/>
        <v>3.6</v>
      </c>
    </row>
    <row r="32" spans="1:22" x14ac:dyDescent="0.2">
      <c r="A32" s="36" t="s">
        <v>170</v>
      </c>
      <c r="B32" s="36" t="s">
        <v>39</v>
      </c>
      <c r="C32" s="36">
        <v>90442800</v>
      </c>
      <c r="D32" s="36" t="s">
        <v>277</v>
      </c>
      <c r="E32" s="12" t="s">
        <v>46</v>
      </c>
      <c r="F32" s="12">
        <v>900</v>
      </c>
      <c r="G32" s="12">
        <v>10</v>
      </c>
      <c r="H32" s="12">
        <v>50</v>
      </c>
      <c r="I32" s="12"/>
      <c r="J32" s="12">
        <v>4850</v>
      </c>
      <c r="K32" s="12">
        <v>4000</v>
      </c>
      <c r="L32" s="12">
        <v>3000</v>
      </c>
      <c r="M32" s="12">
        <v>2000</v>
      </c>
      <c r="N32" s="12">
        <v>1000</v>
      </c>
      <c r="O32" s="13"/>
      <c r="P32" s="12">
        <f t="shared" si="3"/>
        <v>14850</v>
      </c>
      <c r="Q32" s="12">
        <f t="shared" si="4"/>
        <v>297</v>
      </c>
      <c r="R32" s="57"/>
      <c r="S32" s="15">
        <v>0.04</v>
      </c>
      <c r="T32" s="15">
        <f t="shared" si="5"/>
        <v>11.88</v>
      </c>
    </row>
    <row r="33" spans="1:22" x14ac:dyDescent="0.2">
      <c r="A33" s="11" t="s">
        <v>34</v>
      </c>
      <c r="B33" s="11" t="s">
        <v>35</v>
      </c>
      <c r="C33" s="11" t="s">
        <v>34</v>
      </c>
      <c r="D33" s="11" t="s">
        <v>275</v>
      </c>
      <c r="E33" s="12">
        <v>20</v>
      </c>
      <c r="F33" s="12">
        <v>1220</v>
      </c>
      <c r="G33" s="12">
        <v>10</v>
      </c>
      <c r="H33" s="12">
        <v>50</v>
      </c>
      <c r="I33" s="12"/>
      <c r="J33" s="12">
        <v>1600</v>
      </c>
      <c r="K33" s="12">
        <v>2000</v>
      </c>
      <c r="L33" s="12">
        <v>2000</v>
      </c>
      <c r="M33" s="12">
        <v>1000</v>
      </c>
      <c r="N33" s="12"/>
      <c r="O33" s="13"/>
      <c r="P33" s="12">
        <f t="shared" si="3"/>
        <v>6600</v>
      </c>
      <c r="Q33" s="12">
        <f t="shared" si="4"/>
        <v>132</v>
      </c>
      <c r="R33" s="57"/>
      <c r="S33" s="15">
        <v>0.06</v>
      </c>
      <c r="T33" s="15">
        <f t="shared" si="5"/>
        <v>7.92</v>
      </c>
    </row>
    <row r="34" spans="1:22" x14ac:dyDescent="0.2">
      <c r="A34" s="11" t="s">
        <v>32</v>
      </c>
      <c r="B34" s="11" t="s">
        <v>33</v>
      </c>
      <c r="C34" s="11" t="s">
        <v>32</v>
      </c>
      <c r="D34" s="11" t="s">
        <v>275</v>
      </c>
      <c r="E34" s="12">
        <v>20</v>
      </c>
      <c r="F34" s="12">
        <v>1524</v>
      </c>
      <c r="G34" s="12">
        <v>10</v>
      </c>
      <c r="H34" s="12">
        <v>50</v>
      </c>
      <c r="I34" s="12"/>
      <c r="J34" s="12"/>
      <c r="K34" s="12"/>
      <c r="L34" s="12"/>
      <c r="M34" s="12"/>
      <c r="N34" s="12"/>
      <c r="O34" s="13"/>
      <c r="P34" s="12">
        <f t="shared" si="3"/>
        <v>0</v>
      </c>
      <c r="Q34" s="12">
        <f t="shared" si="4"/>
        <v>0</v>
      </c>
      <c r="R34" s="57"/>
      <c r="S34" s="15">
        <v>7.0000000000000007E-2</v>
      </c>
      <c r="T34" s="15">
        <f t="shared" si="5"/>
        <v>0</v>
      </c>
    </row>
    <row r="35" spans="1:22" x14ac:dyDescent="0.2">
      <c r="A35" s="11" t="s">
        <v>214</v>
      </c>
      <c r="B35" s="11" t="s">
        <v>30</v>
      </c>
      <c r="C35" s="11" t="s">
        <v>214</v>
      </c>
      <c r="D35" s="11" t="s">
        <v>275</v>
      </c>
      <c r="E35" s="12">
        <v>20</v>
      </c>
      <c r="F35" s="12">
        <v>1800</v>
      </c>
      <c r="G35" s="12">
        <v>10</v>
      </c>
      <c r="H35" s="12">
        <v>50</v>
      </c>
      <c r="I35" s="12"/>
      <c r="J35" s="12"/>
      <c r="K35" s="12"/>
      <c r="L35" s="12"/>
      <c r="M35" s="12"/>
      <c r="N35" s="12"/>
      <c r="O35" s="13"/>
      <c r="P35" s="12">
        <f t="shared" si="3"/>
        <v>0</v>
      </c>
      <c r="Q35" s="12">
        <f t="shared" si="4"/>
        <v>0</v>
      </c>
      <c r="R35" s="57"/>
      <c r="S35" s="15">
        <v>0.09</v>
      </c>
      <c r="T35" s="15">
        <f t="shared" si="5"/>
        <v>0</v>
      </c>
    </row>
    <row r="36" spans="1:22" x14ac:dyDescent="0.2">
      <c r="A36" s="11" t="s">
        <v>212</v>
      </c>
      <c r="B36" s="11" t="s">
        <v>213</v>
      </c>
      <c r="C36" s="11" t="s">
        <v>212</v>
      </c>
      <c r="D36" s="11" t="s">
        <v>275</v>
      </c>
      <c r="E36" s="12">
        <v>20</v>
      </c>
      <c r="F36" s="12">
        <v>2100</v>
      </c>
      <c r="G36" s="12">
        <v>10</v>
      </c>
      <c r="H36" s="12">
        <v>50</v>
      </c>
      <c r="I36" s="12"/>
      <c r="J36" s="12"/>
      <c r="K36" s="12"/>
      <c r="L36" s="12"/>
      <c r="M36" s="12"/>
      <c r="N36" s="12"/>
      <c r="O36" s="13"/>
      <c r="P36" s="12">
        <f t="shared" si="3"/>
        <v>0</v>
      </c>
      <c r="Q36" s="12">
        <f t="shared" si="4"/>
        <v>0</v>
      </c>
      <c r="R36" s="57"/>
      <c r="S36" s="15">
        <v>7.0000000000000007E-2</v>
      </c>
      <c r="T36" s="15">
        <f t="shared" si="5"/>
        <v>0</v>
      </c>
    </row>
    <row r="37" spans="1:22" x14ac:dyDescent="0.2">
      <c r="A37" s="11" t="s">
        <v>242</v>
      </c>
      <c r="B37" s="11" t="s">
        <v>243</v>
      </c>
      <c r="C37" s="11" t="s">
        <v>242</v>
      </c>
      <c r="D37" s="11" t="s">
        <v>275</v>
      </c>
      <c r="E37" s="12">
        <v>20</v>
      </c>
      <c r="F37" s="12">
        <v>2400</v>
      </c>
      <c r="G37" s="12">
        <v>10</v>
      </c>
      <c r="H37" s="12">
        <v>50</v>
      </c>
      <c r="I37" s="12"/>
      <c r="J37" s="12"/>
      <c r="K37" s="12"/>
      <c r="L37" s="12"/>
      <c r="M37" s="12"/>
      <c r="N37" s="12"/>
      <c r="O37" s="13"/>
      <c r="P37" s="12">
        <f t="shared" si="3"/>
        <v>0</v>
      </c>
      <c r="Q37" s="12">
        <f t="shared" si="4"/>
        <v>0</v>
      </c>
      <c r="R37" s="57"/>
      <c r="S37" s="15">
        <v>7.0000000000000007E-2</v>
      </c>
      <c r="T37" s="15">
        <f t="shared" si="5"/>
        <v>0</v>
      </c>
    </row>
    <row r="38" spans="1:22" ht="15" x14ac:dyDescent="0.2">
      <c r="A38" s="60" t="s">
        <v>52</v>
      </c>
      <c r="B38" s="60"/>
      <c r="C38" s="60"/>
      <c r="D38" s="60"/>
      <c r="E38" s="60"/>
      <c r="F38" s="24"/>
      <c r="G38" s="10"/>
      <c r="H38" s="10"/>
      <c r="I38" s="12"/>
      <c r="J38" s="12"/>
      <c r="K38" s="12"/>
      <c r="L38" s="12"/>
      <c r="M38" s="12"/>
      <c r="N38" s="12"/>
      <c r="O38" s="25"/>
      <c r="P38" s="12"/>
      <c r="Q38" s="12"/>
      <c r="R38" s="57"/>
      <c r="S38" s="12"/>
      <c r="T38" s="15"/>
    </row>
    <row r="39" spans="1:22" x14ac:dyDescent="0.2">
      <c r="A39" s="11" t="s">
        <v>261</v>
      </c>
      <c r="B39" s="11" t="s">
        <v>262</v>
      </c>
      <c r="C39" s="11" t="s">
        <v>261</v>
      </c>
      <c r="D39" s="11" t="s">
        <v>275</v>
      </c>
      <c r="E39" s="12">
        <v>25</v>
      </c>
      <c r="F39" s="12">
        <v>200</v>
      </c>
      <c r="G39" s="12">
        <v>10</v>
      </c>
      <c r="H39" s="12">
        <v>150</v>
      </c>
      <c r="I39" s="12">
        <v>300</v>
      </c>
      <c r="J39" s="12">
        <v>300</v>
      </c>
      <c r="K39" s="12">
        <v>300</v>
      </c>
      <c r="L39" s="12">
        <v>300</v>
      </c>
      <c r="M39" s="12">
        <v>300</v>
      </c>
      <c r="N39" s="12">
        <v>300</v>
      </c>
      <c r="O39" s="13"/>
      <c r="P39" s="12">
        <f t="shared" ref="P39:P57" si="6">SUM(I39:O39)</f>
        <v>1800</v>
      </c>
      <c r="Q39" s="12">
        <f t="shared" ref="Q39:Q57" si="7">$P39/$H39</f>
        <v>12</v>
      </c>
      <c r="R39" s="57"/>
      <c r="S39" s="15">
        <v>0.06</v>
      </c>
      <c r="T39" s="15">
        <f t="shared" ref="T39:T57" si="8">$Q39*$S39</f>
        <v>0.72</v>
      </c>
      <c r="U39" s="43">
        <f>SUM(T39:T57)</f>
        <v>48.269999999999989</v>
      </c>
      <c r="V39" s="3">
        <f>U39*100/$U$144</f>
        <v>33.978600591299454</v>
      </c>
    </row>
    <row r="40" spans="1:22" x14ac:dyDescent="0.2">
      <c r="A40" s="36" t="s">
        <v>198</v>
      </c>
      <c r="B40" s="36" t="s">
        <v>199</v>
      </c>
      <c r="C40" s="36">
        <v>90448000</v>
      </c>
      <c r="D40" s="36" t="s">
        <v>277</v>
      </c>
      <c r="E40" s="12" t="s">
        <v>63</v>
      </c>
      <c r="F40" s="12">
        <v>270</v>
      </c>
      <c r="G40" s="12">
        <v>10</v>
      </c>
      <c r="H40" s="12">
        <v>100</v>
      </c>
      <c r="I40" s="12"/>
      <c r="J40" s="12"/>
      <c r="K40" s="12"/>
      <c r="L40" s="12">
        <v>500</v>
      </c>
      <c r="M40" s="12">
        <v>500</v>
      </c>
      <c r="N40" s="12"/>
      <c r="O40" s="13"/>
      <c r="P40" s="12">
        <f t="shared" si="6"/>
        <v>1000</v>
      </c>
      <c r="Q40" s="12">
        <f t="shared" si="7"/>
        <v>10</v>
      </c>
      <c r="R40" s="57"/>
      <c r="S40" s="15">
        <v>0.06</v>
      </c>
      <c r="T40" s="15">
        <f t="shared" si="8"/>
        <v>0.6</v>
      </c>
    </row>
    <row r="41" spans="1:22" x14ac:dyDescent="0.2">
      <c r="A41" s="36" t="s">
        <v>392</v>
      </c>
      <c r="B41" s="36" t="s">
        <v>391</v>
      </c>
      <c r="C41" s="31" t="s">
        <v>393</v>
      </c>
      <c r="D41" s="36" t="s">
        <v>277</v>
      </c>
      <c r="E41" s="12" t="s">
        <v>63</v>
      </c>
      <c r="F41" s="12">
        <v>300</v>
      </c>
      <c r="G41" s="12">
        <v>10</v>
      </c>
      <c r="H41" s="12">
        <v>100</v>
      </c>
      <c r="I41" s="12"/>
      <c r="J41" s="12"/>
      <c r="K41" s="12"/>
      <c r="L41" s="12"/>
      <c r="M41" s="12"/>
      <c r="N41" s="12"/>
      <c r="O41" s="13"/>
      <c r="P41" s="12">
        <f t="shared" si="6"/>
        <v>0</v>
      </c>
      <c r="Q41" s="12">
        <f t="shared" si="7"/>
        <v>0</v>
      </c>
      <c r="R41" s="57"/>
      <c r="S41" s="15">
        <v>0.06</v>
      </c>
      <c r="T41" s="15">
        <f t="shared" si="8"/>
        <v>0</v>
      </c>
    </row>
    <row r="42" spans="1:22" x14ac:dyDescent="0.2">
      <c r="A42" s="27" t="s">
        <v>67</v>
      </c>
      <c r="B42" s="27" t="s">
        <v>68</v>
      </c>
      <c r="C42" s="27" t="s">
        <v>69</v>
      </c>
      <c r="D42" s="11" t="s">
        <v>275</v>
      </c>
      <c r="E42" s="12">
        <v>25</v>
      </c>
      <c r="F42" s="12">
        <v>375</v>
      </c>
      <c r="G42" s="12">
        <v>10</v>
      </c>
      <c r="H42" s="12">
        <v>100</v>
      </c>
      <c r="I42" s="12"/>
      <c r="J42" s="12"/>
      <c r="K42" s="12"/>
      <c r="L42" s="12">
        <v>500</v>
      </c>
      <c r="M42" s="12">
        <v>500</v>
      </c>
      <c r="N42" s="12">
        <v>500</v>
      </c>
      <c r="O42" s="13"/>
      <c r="P42" s="12">
        <f t="shared" si="6"/>
        <v>1500</v>
      </c>
      <c r="Q42" s="12">
        <f t="shared" si="7"/>
        <v>15</v>
      </c>
      <c r="R42" s="57"/>
      <c r="S42" s="15">
        <v>0.06</v>
      </c>
      <c r="T42" s="15">
        <f t="shared" si="8"/>
        <v>0.89999999999999991</v>
      </c>
    </row>
    <row r="43" spans="1:22" x14ac:dyDescent="0.2">
      <c r="A43" s="11" t="s">
        <v>64</v>
      </c>
      <c r="B43" s="11" t="s">
        <v>65</v>
      </c>
      <c r="C43" s="11" t="s">
        <v>64</v>
      </c>
      <c r="D43" s="11" t="s">
        <v>275</v>
      </c>
      <c r="E43" s="12">
        <v>25</v>
      </c>
      <c r="F43" s="12">
        <v>457</v>
      </c>
      <c r="G43" s="12">
        <v>10</v>
      </c>
      <c r="H43" s="12">
        <v>100</v>
      </c>
      <c r="I43" s="12"/>
      <c r="J43" s="12">
        <v>700</v>
      </c>
      <c r="K43" s="12">
        <v>1000</v>
      </c>
      <c r="L43" s="12">
        <v>1000</v>
      </c>
      <c r="M43" s="12">
        <v>1000</v>
      </c>
      <c r="N43" s="12">
        <v>1000</v>
      </c>
      <c r="O43" s="13"/>
      <c r="P43" s="12">
        <f t="shared" si="6"/>
        <v>4700</v>
      </c>
      <c r="Q43" s="12">
        <f t="shared" si="7"/>
        <v>47</v>
      </c>
      <c r="R43" s="57"/>
      <c r="S43" s="15">
        <v>0.06</v>
      </c>
      <c r="T43" s="15">
        <f t="shared" si="8"/>
        <v>2.82</v>
      </c>
    </row>
    <row r="44" spans="1:22" x14ac:dyDescent="0.2">
      <c r="A44" s="36" t="s">
        <v>66</v>
      </c>
      <c r="B44" s="36" t="s">
        <v>65</v>
      </c>
      <c r="C44" s="36">
        <v>90443400</v>
      </c>
      <c r="D44" s="36" t="s">
        <v>277</v>
      </c>
      <c r="E44" s="12" t="s">
        <v>63</v>
      </c>
      <c r="F44" s="12">
        <v>450</v>
      </c>
      <c r="G44" s="12">
        <v>10</v>
      </c>
      <c r="H44" s="12">
        <v>100</v>
      </c>
      <c r="I44" s="12"/>
      <c r="J44" s="12">
        <v>2000</v>
      </c>
      <c r="K44" s="12">
        <v>3000</v>
      </c>
      <c r="L44" s="12">
        <v>2000</v>
      </c>
      <c r="M44" s="12">
        <v>1000</v>
      </c>
      <c r="N44" s="12">
        <v>1000</v>
      </c>
      <c r="O44" s="13"/>
      <c r="P44" s="12">
        <f t="shared" si="6"/>
        <v>9000</v>
      </c>
      <c r="Q44" s="12">
        <f t="shared" si="7"/>
        <v>90</v>
      </c>
      <c r="R44" s="57"/>
      <c r="S44" s="15">
        <v>0.06</v>
      </c>
      <c r="T44" s="15">
        <f t="shared" si="8"/>
        <v>5.3999999999999995</v>
      </c>
    </row>
    <row r="45" spans="1:22" x14ac:dyDescent="0.2">
      <c r="A45" s="11" t="s">
        <v>60</v>
      </c>
      <c r="B45" s="11" t="s">
        <v>61</v>
      </c>
      <c r="C45" s="11" t="s">
        <v>60</v>
      </c>
      <c r="D45" s="11" t="s">
        <v>275</v>
      </c>
      <c r="E45" s="12">
        <v>25</v>
      </c>
      <c r="F45" s="12">
        <v>610</v>
      </c>
      <c r="G45" s="12">
        <v>10</v>
      </c>
      <c r="H45" s="12">
        <v>50</v>
      </c>
      <c r="I45" s="12"/>
      <c r="J45" s="12"/>
      <c r="K45" s="12">
        <v>500</v>
      </c>
      <c r="L45" s="12"/>
      <c r="M45" s="12">
        <v>500</v>
      </c>
      <c r="N45" s="12">
        <v>500</v>
      </c>
      <c r="O45" s="13"/>
      <c r="P45" s="12">
        <f t="shared" si="6"/>
        <v>1500</v>
      </c>
      <c r="Q45" s="12">
        <f t="shared" si="7"/>
        <v>30</v>
      </c>
      <c r="R45" s="57"/>
      <c r="S45" s="15">
        <v>0.04</v>
      </c>
      <c r="T45" s="15">
        <f t="shared" si="8"/>
        <v>1.2</v>
      </c>
    </row>
    <row r="46" spans="1:22" x14ac:dyDescent="0.2">
      <c r="A46" s="36" t="s">
        <v>62</v>
      </c>
      <c r="B46" s="36" t="s">
        <v>61</v>
      </c>
      <c r="C46" s="36">
        <v>90443600</v>
      </c>
      <c r="D46" s="36" t="s">
        <v>277</v>
      </c>
      <c r="E46" s="12" t="s">
        <v>63</v>
      </c>
      <c r="F46" s="12">
        <v>600</v>
      </c>
      <c r="G46" s="12">
        <v>10</v>
      </c>
      <c r="H46" s="12">
        <v>50</v>
      </c>
      <c r="I46" s="12">
        <v>150</v>
      </c>
      <c r="J46" s="12">
        <v>2000</v>
      </c>
      <c r="K46" s="12">
        <v>2000</v>
      </c>
      <c r="L46" s="12">
        <v>2000</v>
      </c>
      <c r="M46" s="12">
        <v>1000</v>
      </c>
      <c r="N46" s="12">
        <v>500</v>
      </c>
      <c r="O46" s="13"/>
      <c r="P46" s="12">
        <f t="shared" si="6"/>
        <v>7650</v>
      </c>
      <c r="Q46" s="12">
        <f t="shared" si="7"/>
        <v>153</v>
      </c>
      <c r="R46" s="57"/>
      <c r="S46" s="15">
        <v>0.04</v>
      </c>
      <c r="T46" s="15">
        <f t="shared" si="8"/>
        <v>6.12</v>
      </c>
    </row>
    <row r="47" spans="1:22" x14ac:dyDescent="0.2">
      <c r="A47" s="11" t="s">
        <v>195</v>
      </c>
      <c r="B47" s="11" t="s">
        <v>178</v>
      </c>
      <c r="C47" s="11" t="s">
        <v>195</v>
      </c>
      <c r="D47" s="11" t="s">
        <v>275</v>
      </c>
      <c r="E47" s="12">
        <v>25</v>
      </c>
      <c r="F47" s="12">
        <v>750</v>
      </c>
      <c r="G47" s="12">
        <v>10</v>
      </c>
      <c r="H47" s="12">
        <v>50</v>
      </c>
      <c r="I47" s="12"/>
      <c r="J47" s="12"/>
      <c r="K47" s="12">
        <v>500</v>
      </c>
      <c r="L47" s="12"/>
      <c r="M47" s="12">
        <v>500</v>
      </c>
      <c r="N47" s="12"/>
      <c r="O47" s="13"/>
      <c r="P47" s="12">
        <f t="shared" si="6"/>
        <v>1000</v>
      </c>
      <c r="Q47" s="12">
        <f t="shared" si="7"/>
        <v>20</v>
      </c>
      <c r="R47" s="57"/>
      <c r="S47" s="15">
        <v>0.05</v>
      </c>
      <c r="T47" s="15">
        <f t="shared" si="8"/>
        <v>1</v>
      </c>
    </row>
    <row r="48" spans="1:22" x14ac:dyDescent="0.2">
      <c r="A48" s="36" t="s">
        <v>177</v>
      </c>
      <c r="B48" s="36" t="s">
        <v>178</v>
      </c>
      <c r="C48" s="36">
        <v>90443700</v>
      </c>
      <c r="D48" s="36" t="s">
        <v>277</v>
      </c>
      <c r="E48" s="12" t="s">
        <v>63</v>
      </c>
      <c r="F48" s="12">
        <v>750</v>
      </c>
      <c r="G48" s="12">
        <v>10</v>
      </c>
      <c r="H48" s="12">
        <v>50</v>
      </c>
      <c r="I48" s="12"/>
      <c r="J48" s="12">
        <v>150</v>
      </c>
      <c r="K48" s="12">
        <v>2000</v>
      </c>
      <c r="L48" s="12">
        <v>1000</v>
      </c>
      <c r="M48" s="12">
        <v>1000</v>
      </c>
      <c r="N48" s="12">
        <v>1000</v>
      </c>
      <c r="O48" s="13"/>
      <c r="P48" s="12">
        <f t="shared" si="6"/>
        <v>5150</v>
      </c>
      <c r="Q48" s="12">
        <f t="shared" si="7"/>
        <v>103</v>
      </c>
      <c r="R48" s="57"/>
      <c r="S48" s="15">
        <v>0.05</v>
      </c>
      <c r="T48" s="15">
        <f t="shared" si="8"/>
        <v>5.15</v>
      </c>
    </row>
    <row r="49" spans="1:22" x14ac:dyDescent="0.2">
      <c r="A49" s="11" t="s">
        <v>155</v>
      </c>
      <c r="B49" s="11" t="s">
        <v>58</v>
      </c>
      <c r="C49" s="11" t="s">
        <v>155</v>
      </c>
      <c r="D49" s="11" t="s">
        <v>275</v>
      </c>
      <c r="E49" s="12">
        <v>25</v>
      </c>
      <c r="F49" s="12">
        <v>915</v>
      </c>
      <c r="G49" s="12">
        <v>10</v>
      </c>
      <c r="H49" s="12">
        <v>50</v>
      </c>
      <c r="I49" s="12"/>
      <c r="J49" s="12">
        <v>50</v>
      </c>
      <c r="K49" s="12">
        <v>1000</v>
      </c>
      <c r="L49" s="12">
        <v>500</v>
      </c>
      <c r="M49" s="12">
        <v>500</v>
      </c>
      <c r="N49" s="12">
        <v>500</v>
      </c>
      <c r="O49" s="13"/>
      <c r="P49" s="12">
        <f t="shared" si="6"/>
        <v>2550</v>
      </c>
      <c r="Q49" s="12">
        <f t="shared" si="7"/>
        <v>51</v>
      </c>
      <c r="R49" s="57"/>
      <c r="S49" s="15">
        <v>0.06</v>
      </c>
      <c r="T49" s="15">
        <f t="shared" si="8"/>
        <v>3.06</v>
      </c>
    </row>
    <row r="50" spans="1:22" x14ac:dyDescent="0.2">
      <c r="A50" s="36" t="s">
        <v>176</v>
      </c>
      <c r="B50" s="36" t="s">
        <v>58</v>
      </c>
      <c r="C50" s="36">
        <v>90443800</v>
      </c>
      <c r="D50" s="36" t="s">
        <v>277</v>
      </c>
      <c r="E50" s="12" t="s">
        <v>63</v>
      </c>
      <c r="F50" s="12">
        <v>900</v>
      </c>
      <c r="G50" s="12">
        <v>10</v>
      </c>
      <c r="H50" s="12">
        <v>50</v>
      </c>
      <c r="I50" s="12"/>
      <c r="J50" s="12">
        <v>800</v>
      </c>
      <c r="K50" s="12">
        <v>3000</v>
      </c>
      <c r="L50" s="12">
        <v>3000</v>
      </c>
      <c r="M50" s="12">
        <v>2000</v>
      </c>
      <c r="N50" s="12">
        <v>2000</v>
      </c>
      <c r="O50" s="13"/>
      <c r="P50" s="12">
        <f t="shared" si="6"/>
        <v>10800</v>
      </c>
      <c r="Q50" s="12">
        <f t="shared" si="7"/>
        <v>216</v>
      </c>
      <c r="R50" s="57"/>
      <c r="S50" s="15">
        <v>0.06</v>
      </c>
      <c r="T50" s="15">
        <f t="shared" si="8"/>
        <v>12.959999999999999</v>
      </c>
    </row>
    <row r="51" spans="1:22" x14ac:dyDescent="0.2">
      <c r="A51" s="11" t="s">
        <v>53</v>
      </c>
      <c r="B51" s="11" t="s">
        <v>54</v>
      </c>
      <c r="C51" s="11" t="s">
        <v>53</v>
      </c>
      <c r="D51" s="11" t="s">
        <v>275</v>
      </c>
      <c r="E51" s="12">
        <v>25</v>
      </c>
      <c r="F51" s="12">
        <v>1220</v>
      </c>
      <c r="G51" s="12">
        <v>10</v>
      </c>
      <c r="H51" s="12">
        <v>50</v>
      </c>
      <c r="I51" s="12"/>
      <c r="J51" s="12">
        <v>250</v>
      </c>
      <c r="K51" s="12">
        <v>500</v>
      </c>
      <c r="L51" s="12">
        <v>500</v>
      </c>
      <c r="M51" s="12"/>
      <c r="N51" s="12">
        <v>300</v>
      </c>
      <c r="O51" s="13"/>
      <c r="P51" s="12">
        <f t="shared" si="6"/>
        <v>1550</v>
      </c>
      <c r="Q51" s="12">
        <f t="shared" si="7"/>
        <v>31</v>
      </c>
      <c r="R51" s="57"/>
      <c r="S51" s="15">
        <v>0.08</v>
      </c>
      <c r="T51" s="15">
        <f t="shared" si="8"/>
        <v>2.48</v>
      </c>
    </row>
    <row r="52" spans="1:22" x14ac:dyDescent="0.2">
      <c r="A52" s="26" t="s">
        <v>194</v>
      </c>
      <c r="B52" s="26" t="s">
        <v>54</v>
      </c>
      <c r="C52" s="26">
        <v>90444000</v>
      </c>
      <c r="D52" s="36" t="s">
        <v>277</v>
      </c>
      <c r="E52" s="12" t="s">
        <v>63</v>
      </c>
      <c r="F52" s="12">
        <v>1200</v>
      </c>
      <c r="G52" s="12">
        <v>10</v>
      </c>
      <c r="H52" s="12">
        <v>50</v>
      </c>
      <c r="I52" s="12"/>
      <c r="J52" s="12">
        <v>1000</v>
      </c>
      <c r="K52" s="12">
        <v>1000</v>
      </c>
      <c r="L52" s="12">
        <v>1000</v>
      </c>
      <c r="M52" s="12"/>
      <c r="N52" s="12">
        <v>300</v>
      </c>
      <c r="O52" s="13"/>
      <c r="P52" s="12">
        <f t="shared" si="6"/>
        <v>3300</v>
      </c>
      <c r="Q52" s="12">
        <f t="shared" si="7"/>
        <v>66</v>
      </c>
      <c r="R52" s="57"/>
      <c r="S52" s="15">
        <v>0.08</v>
      </c>
      <c r="T52" s="15">
        <f t="shared" si="8"/>
        <v>5.28</v>
      </c>
    </row>
    <row r="53" spans="1:22" x14ac:dyDescent="0.2">
      <c r="A53" s="11" t="s">
        <v>230</v>
      </c>
      <c r="B53" s="11" t="s">
        <v>231</v>
      </c>
      <c r="C53" s="11" t="s">
        <v>230</v>
      </c>
      <c r="D53" s="11" t="s">
        <v>275</v>
      </c>
      <c r="E53" s="12">
        <v>25</v>
      </c>
      <c r="F53" s="12">
        <v>1500</v>
      </c>
      <c r="G53" s="12">
        <v>10</v>
      </c>
      <c r="H53" s="12">
        <v>50</v>
      </c>
      <c r="I53" s="12"/>
      <c r="J53" s="12"/>
      <c r="K53" s="12">
        <v>100</v>
      </c>
      <c r="L53" s="12"/>
      <c r="M53" s="12"/>
      <c r="N53" s="12"/>
      <c r="O53" s="13"/>
      <c r="P53" s="12">
        <f t="shared" si="6"/>
        <v>100</v>
      </c>
      <c r="Q53" s="12">
        <f t="shared" si="7"/>
        <v>2</v>
      </c>
      <c r="R53" s="57"/>
      <c r="S53" s="15">
        <v>0.11</v>
      </c>
      <c r="T53" s="15">
        <f t="shared" si="8"/>
        <v>0.22</v>
      </c>
    </row>
    <row r="54" spans="1:22" x14ac:dyDescent="0.2">
      <c r="A54" s="11" t="s">
        <v>254</v>
      </c>
      <c r="B54" s="11" t="s">
        <v>255</v>
      </c>
      <c r="C54" s="11" t="s">
        <v>254</v>
      </c>
      <c r="D54" s="11" t="s">
        <v>275</v>
      </c>
      <c r="E54" s="12">
        <v>25</v>
      </c>
      <c r="F54" s="12">
        <v>1650</v>
      </c>
      <c r="G54" s="12">
        <v>10</v>
      </c>
      <c r="H54" s="12">
        <v>50</v>
      </c>
      <c r="I54" s="12"/>
      <c r="J54" s="12"/>
      <c r="K54" s="12"/>
      <c r="L54" s="12"/>
      <c r="M54" s="12"/>
      <c r="N54" s="12"/>
      <c r="O54" s="13"/>
      <c r="P54" s="12">
        <f t="shared" si="6"/>
        <v>0</v>
      </c>
      <c r="Q54" s="12">
        <f t="shared" si="7"/>
        <v>0</v>
      </c>
      <c r="R54" s="57"/>
      <c r="S54" s="15">
        <v>0.12</v>
      </c>
      <c r="T54" s="15">
        <f t="shared" si="8"/>
        <v>0</v>
      </c>
    </row>
    <row r="55" spans="1:22" x14ac:dyDescent="0.2">
      <c r="A55" s="11" t="s">
        <v>193</v>
      </c>
      <c r="B55" s="11" t="s">
        <v>175</v>
      </c>
      <c r="C55" s="11" t="s">
        <v>193</v>
      </c>
      <c r="D55" s="11" t="s">
        <v>275</v>
      </c>
      <c r="E55" s="12">
        <v>25</v>
      </c>
      <c r="F55" s="12">
        <v>1800</v>
      </c>
      <c r="G55" s="12">
        <v>10</v>
      </c>
      <c r="H55" s="12">
        <v>50</v>
      </c>
      <c r="I55" s="12"/>
      <c r="J55" s="12"/>
      <c r="K55" s="12"/>
      <c r="L55" s="12"/>
      <c r="M55" s="12"/>
      <c r="N55" s="12"/>
      <c r="O55" s="13"/>
      <c r="P55" s="12">
        <f t="shared" si="6"/>
        <v>0</v>
      </c>
      <c r="Q55" s="12">
        <f t="shared" si="7"/>
        <v>0</v>
      </c>
      <c r="R55" s="57"/>
      <c r="S55" s="15">
        <v>0.12</v>
      </c>
      <c r="T55" s="15">
        <f t="shared" si="8"/>
        <v>0</v>
      </c>
    </row>
    <row r="56" spans="1:22" x14ac:dyDescent="0.2">
      <c r="A56" s="36" t="s">
        <v>174</v>
      </c>
      <c r="B56" s="36" t="s">
        <v>175</v>
      </c>
      <c r="C56" s="36">
        <v>90443900</v>
      </c>
      <c r="D56" s="36" t="s">
        <v>277</v>
      </c>
      <c r="E56" s="12" t="s">
        <v>63</v>
      </c>
      <c r="F56" s="12">
        <v>1800</v>
      </c>
      <c r="G56" s="12">
        <v>10</v>
      </c>
      <c r="H56" s="12">
        <v>50</v>
      </c>
      <c r="I56" s="12"/>
      <c r="J56" s="12"/>
      <c r="K56" s="12"/>
      <c r="L56" s="12"/>
      <c r="M56" s="12"/>
      <c r="N56" s="12"/>
      <c r="O56" s="13"/>
      <c r="P56" s="12">
        <f t="shared" si="6"/>
        <v>0</v>
      </c>
      <c r="Q56" s="12">
        <f t="shared" si="7"/>
        <v>0</v>
      </c>
      <c r="R56" s="57"/>
      <c r="S56" s="15">
        <v>0.12</v>
      </c>
      <c r="T56" s="15">
        <f>$Q56*$S56</f>
        <v>0</v>
      </c>
    </row>
    <row r="57" spans="1:22" x14ac:dyDescent="0.2">
      <c r="A57" s="36" t="s">
        <v>293</v>
      </c>
      <c r="B57" s="36" t="s">
        <v>294</v>
      </c>
      <c r="C57" s="36">
        <v>90443000</v>
      </c>
      <c r="D57" s="36" t="s">
        <v>277</v>
      </c>
      <c r="E57" s="12" t="s">
        <v>63</v>
      </c>
      <c r="F57" s="12">
        <v>2100</v>
      </c>
      <c r="G57" s="12">
        <v>10</v>
      </c>
      <c r="H57" s="12">
        <v>50</v>
      </c>
      <c r="I57" s="12"/>
      <c r="J57" s="12"/>
      <c r="K57" s="12">
        <v>200</v>
      </c>
      <c r="L57" s="12"/>
      <c r="M57" s="12"/>
      <c r="N57" s="12"/>
      <c r="O57" s="13"/>
      <c r="P57" s="12">
        <f t="shared" si="6"/>
        <v>200</v>
      </c>
      <c r="Q57" s="12">
        <f t="shared" si="7"/>
        <v>4</v>
      </c>
      <c r="R57" s="57"/>
      <c r="S57" s="15">
        <v>0.09</v>
      </c>
      <c r="T57" s="15">
        <f t="shared" si="8"/>
        <v>0.36</v>
      </c>
    </row>
    <row r="58" spans="1:22" x14ac:dyDescent="0.2">
      <c r="A58" s="8" t="s">
        <v>70</v>
      </c>
      <c r="B58" s="8"/>
      <c r="C58" s="8"/>
      <c r="D58" s="8"/>
      <c r="E58" s="8"/>
      <c r="F58" s="36"/>
      <c r="G58" s="20"/>
      <c r="H58" s="20"/>
      <c r="I58" s="12"/>
      <c r="J58" s="12"/>
      <c r="K58" s="12"/>
      <c r="L58" s="12"/>
      <c r="M58" s="12"/>
      <c r="N58" s="12"/>
      <c r="O58" s="20"/>
      <c r="P58" s="12"/>
      <c r="Q58" s="12"/>
      <c r="R58" s="57"/>
      <c r="S58" s="12"/>
      <c r="T58" s="15"/>
    </row>
    <row r="59" spans="1:22" x14ac:dyDescent="0.2">
      <c r="A59" s="11" t="s">
        <v>295</v>
      </c>
      <c r="B59" s="11" t="s">
        <v>296</v>
      </c>
      <c r="C59" s="11" t="s">
        <v>295</v>
      </c>
      <c r="D59" s="11" t="s">
        <v>275</v>
      </c>
      <c r="E59" s="12">
        <v>32</v>
      </c>
      <c r="F59" s="12">
        <v>100</v>
      </c>
      <c r="G59" s="12">
        <v>10</v>
      </c>
      <c r="H59" s="12">
        <v>300</v>
      </c>
      <c r="I59" s="12"/>
      <c r="J59" s="12"/>
      <c r="K59" s="12"/>
      <c r="L59" s="12"/>
      <c r="M59" s="12">
        <v>300</v>
      </c>
      <c r="N59" s="12"/>
      <c r="O59" s="13"/>
      <c r="P59" s="12">
        <f t="shared" ref="P59:P73" si="9">SUM(I59:O59)</f>
        <v>300</v>
      </c>
      <c r="Q59" s="12">
        <f t="shared" ref="Q59:Q73" si="10">$P59/$H59</f>
        <v>1</v>
      </c>
      <c r="R59" s="57"/>
      <c r="S59" s="15">
        <v>0.09</v>
      </c>
      <c r="T59" s="15">
        <f t="shared" ref="T59:T73" si="11">$Q59*$S59</f>
        <v>0.09</v>
      </c>
      <c r="U59" s="43">
        <f>SUM(T59:T73)</f>
        <v>12</v>
      </c>
      <c r="V59" s="3">
        <f>U59*100/$U$144</f>
        <v>8.4471350133746324</v>
      </c>
    </row>
    <row r="60" spans="1:22" x14ac:dyDescent="0.2">
      <c r="A60" s="11" t="s">
        <v>71</v>
      </c>
      <c r="B60" s="11" t="s">
        <v>72</v>
      </c>
      <c r="C60" s="11" t="s">
        <v>71</v>
      </c>
      <c r="D60" s="11" t="s">
        <v>275</v>
      </c>
      <c r="E60" s="12">
        <v>32</v>
      </c>
      <c r="F60" s="12">
        <v>150</v>
      </c>
      <c r="G60" s="12">
        <v>10</v>
      </c>
      <c r="H60" s="12">
        <v>300</v>
      </c>
      <c r="I60" s="12"/>
      <c r="J60" s="12"/>
      <c r="K60" s="12"/>
      <c r="L60" s="12"/>
      <c r="M60" s="12"/>
      <c r="N60" s="12"/>
      <c r="O60" s="13"/>
      <c r="P60" s="12">
        <f t="shared" si="9"/>
        <v>0</v>
      </c>
      <c r="Q60" s="12">
        <f t="shared" si="10"/>
        <v>0</v>
      </c>
      <c r="R60" s="57"/>
      <c r="S60" s="15">
        <v>0.09</v>
      </c>
      <c r="T60" s="15">
        <f t="shared" si="11"/>
        <v>0</v>
      </c>
    </row>
    <row r="61" spans="1:22" x14ac:dyDescent="0.2">
      <c r="A61" s="36" t="s">
        <v>256</v>
      </c>
      <c r="B61" s="36" t="s">
        <v>72</v>
      </c>
      <c r="C61" s="36">
        <v>90446200</v>
      </c>
      <c r="D61" s="36" t="s">
        <v>277</v>
      </c>
      <c r="E61" s="12">
        <v>32</v>
      </c>
      <c r="F61" s="12">
        <v>150</v>
      </c>
      <c r="G61" s="12">
        <v>10</v>
      </c>
      <c r="H61" s="12">
        <v>300</v>
      </c>
      <c r="I61" s="12"/>
      <c r="J61" s="12"/>
      <c r="K61" s="12">
        <v>300</v>
      </c>
      <c r="L61" s="12">
        <v>300</v>
      </c>
      <c r="M61" s="12">
        <v>300</v>
      </c>
      <c r="N61" s="12">
        <v>300</v>
      </c>
      <c r="O61" s="13"/>
      <c r="P61" s="12">
        <f t="shared" si="9"/>
        <v>1200</v>
      </c>
      <c r="Q61" s="12">
        <f t="shared" si="10"/>
        <v>4</v>
      </c>
      <c r="R61" s="57"/>
      <c r="S61" s="15">
        <v>0.09</v>
      </c>
      <c r="T61" s="15">
        <f t="shared" si="11"/>
        <v>0.36</v>
      </c>
    </row>
    <row r="62" spans="1:22" x14ac:dyDescent="0.2">
      <c r="A62" s="11" t="s">
        <v>200</v>
      </c>
      <c r="B62" s="11" t="s">
        <v>201</v>
      </c>
      <c r="C62" s="11" t="s">
        <v>200</v>
      </c>
      <c r="D62" s="11" t="s">
        <v>275</v>
      </c>
      <c r="E62" s="12">
        <v>32</v>
      </c>
      <c r="F62" s="12">
        <v>200</v>
      </c>
      <c r="G62" s="12">
        <v>10</v>
      </c>
      <c r="H62" s="12">
        <v>300</v>
      </c>
      <c r="I62" s="12"/>
      <c r="J62" s="12"/>
      <c r="K62" s="12"/>
      <c r="L62" s="12"/>
      <c r="M62" s="12"/>
      <c r="N62" s="12"/>
      <c r="O62" s="13"/>
      <c r="P62" s="12">
        <f t="shared" si="9"/>
        <v>0</v>
      </c>
      <c r="Q62" s="12">
        <f t="shared" si="10"/>
        <v>0</v>
      </c>
      <c r="R62" s="57"/>
      <c r="S62" s="15">
        <v>0.09</v>
      </c>
      <c r="T62" s="15">
        <f t="shared" si="11"/>
        <v>0</v>
      </c>
    </row>
    <row r="63" spans="1:22" x14ac:dyDescent="0.2">
      <c r="A63" s="11" t="s">
        <v>73</v>
      </c>
      <c r="B63" s="11" t="s">
        <v>74</v>
      </c>
      <c r="C63" s="11" t="s">
        <v>73</v>
      </c>
      <c r="D63" s="11" t="s">
        <v>275</v>
      </c>
      <c r="E63" s="12">
        <v>32</v>
      </c>
      <c r="F63" s="12">
        <v>300</v>
      </c>
      <c r="G63" s="12">
        <v>10</v>
      </c>
      <c r="H63" s="12">
        <v>150</v>
      </c>
      <c r="I63" s="12"/>
      <c r="J63" s="12"/>
      <c r="K63" s="12">
        <v>150</v>
      </c>
      <c r="L63" s="12">
        <v>150</v>
      </c>
      <c r="M63" s="12">
        <v>150</v>
      </c>
      <c r="N63" s="12">
        <v>300</v>
      </c>
      <c r="O63" s="13"/>
      <c r="P63" s="12">
        <f t="shared" si="9"/>
        <v>750</v>
      </c>
      <c r="Q63" s="12">
        <f t="shared" si="10"/>
        <v>5</v>
      </c>
      <c r="R63" s="57"/>
      <c r="S63" s="15">
        <v>0.09</v>
      </c>
      <c r="T63" s="15">
        <f t="shared" si="11"/>
        <v>0.44999999999999996</v>
      </c>
    </row>
    <row r="64" spans="1:22" x14ac:dyDescent="0.2">
      <c r="A64" s="36" t="s">
        <v>232</v>
      </c>
      <c r="B64" s="36" t="s">
        <v>74</v>
      </c>
      <c r="C64" s="36">
        <v>90446300</v>
      </c>
      <c r="D64" s="36" t="s">
        <v>277</v>
      </c>
      <c r="E64" s="12" t="s">
        <v>180</v>
      </c>
      <c r="F64" s="12">
        <v>300</v>
      </c>
      <c r="G64" s="12">
        <v>10</v>
      </c>
      <c r="H64" s="12">
        <v>150</v>
      </c>
      <c r="I64" s="12"/>
      <c r="J64" s="12"/>
      <c r="K64" s="12">
        <v>600</v>
      </c>
      <c r="L64" s="12">
        <v>450</v>
      </c>
      <c r="M64" s="12">
        <v>450</v>
      </c>
      <c r="N64" s="12">
        <v>300</v>
      </c>
      <c r="O64" s="13"/>
      <c r="P64" s="12">
        <f t="shared" si="9"/>
        <v>1800</v>
      </c>
      <c r="Q64" s="12">
        <f t="shared" si="10"/>
        <v>12</v>
      </c>
      <c r="R64" s="57"/>
      <c r="S64" s="15">
        <v>0.09</v>
      </c>
      <c r="T64" s="15">
        <f t="shared" si="11"/>
        <v>1.08</v>
      </c>
    </row>
    <row r="65" spans="1:22" x14ac:dyDescent="0.2">
      <c r="A65" s="11" t="s">
        <v>75</v>
      </c>
      <c r="B65" s="11" t="s">
        <v>76</v>
      </c>
      <c r="C65" s="11" t="s">
        <v>75</v>
      </c>
      <c r="D65" s="11" t="s">
        <v>275</v>
      </c>
      <c r="E65" s="12">
        <v>32</v>
      </c>
      <c r="F65" s="12">
        <v>450</v>
      </c>
      <c r="G65" s="12">
        <v>10</v>
      </c>
      <c r="H65" s="12">
        <v>100</v>
      </c>
      <c r="I65" s="12"/>
      <c r="J65" s="12"/>
      <c r="K65" s="12">
        <v>100</v>
      </c>
      <c r="L65" s="12">
        <v>100</v>
      </c>
      <c r="M65" s="12">
        <v>100</v>
      </c>
      <c r="N65" s="12">
        <v>100</v>
      </c>
      <c r="O65" s="13"/>
      <c r="P65" s="12">
        <f t="shared" si="9"/>
        <v>400</v>
      </c>
      <c r="Q65" s="12">
        <f t="shared" si="10"/>
        <v>4</v>
      </c>
      <c r="R65" s="57"/>
      <c r="S65" s="15">
        <v>0.09</v>
      </c>
      <c r="T65" s="15">
        <f t="shared" si="11"/>
        <v>0.36</v>
      </c>
    </row>
    <row r="66" spans="1:22" x14ac:dyDescent="0.2">
      <c r="A66" s="36" t="s">
        <v>179</v>
      </c>
      <c r="B66" s="36" t="s">
        <v>76</v>
      </c>
      <c r="C66" s="36">
        <v>90446400</v>
      </c>
      <c r="D66" s="36" t="s">
        <v>277</v>
      </c>
      <c r="E66" s="12" t="s">
        <v>180</v>
      </c>
      <c r="F66" s="12">
        <v>450</v>
      </c>
      <c r="G66" s="12">
        <v>10</v>
      </c>
      <c r="H66" s="12">
        <v>100</v>
      </c>
      <c r="I66" s="12"/>
      <c r="J66" s="12">
        <v>300</v>
      </c>
      <c r="K66" s="12">
        <v>500</v>
      </c>
      <c r="L66" s="12">
        <v>300</v>
      </c>
      <c r="M66" s="12">
        <v>300</v>
      </c>
      <c r="N66" s="12">
        <v>300</v>
      </c>
      <c r="O66" s="13"/>
      <c r="P66" s="12">
        <f t="shared" si="9"/>
        <v>1700</v>
      </c>
      <c r="Q66" s="12">
        <f t="shared" si="10"/>
        <v>17</v>
      </c>
      <c r="R66" s="57"/>
      <c r="S66" s="15">
        <v>0.09</v>
      </c>
      <c r="T66" s="15">
        <f t="shared" si="11"/>
        <v>1.53</v>
      </c>
    </row>
    <row r="67" spans="1:22" x14ac:dyDescent="0.2">
      <c r="A67" s="11" t="s">
        <v>156</v>
      </c>
      <c r="B67" s="11" t="s">
        <v>157</v>
      </c>
      <c r="C67" s="11" t="s">
        <v>156</v>
      </c>
      <c r="D67" s="11" t="s">
        <v>275</v>
      </c>
      <c r="E67" s="12">
        <v>32</v>
      </c>
      <c r="F67" s="12">
        <v>600</v>
      </c>
      <c r="G67" s="12">
        <v>10</v>
      </c>
      <c r="H67" s="12">
        <v>100</v>
      </c>
      <c r="I67" s="12"/>
      <c r="J67" s="12"/>
      <c r="K67" s="12"/>
      <c r="L67" s="12"/>
      <c r="M67" s="12"/>
      <c r="N67" s="12"/>
      <c r="O67" s="13"/>
      <c r="P67" s="12">
        <f t="shared" si="9"/>
        <v>0</v>
      </c>
      <c r="Q67" s="12">
        <f t="shared" si="10"/>
        <v>0</v>
      </c>
      <c r="R67" s="57"/>
      <c r="S67" s="15">
        <v>0.12</v>
      </c>
      <c r="T67" s="15">
        <f t="shared" si="11"/>
        <v>0</v>
      </c>
    </row>
    <row r="68" spans="1:22" x14ac:dyDescent="0.2">
      <c r="A68" s="36" t="s">
        <v>181</v>
      </c>
      <c r="B68" s="36" t="s">
        <v>157</v>
      </c>
      <c r="C68" s="36">
        <v>90446600</v>
      </c>
      <c r="D68" s="36" t="s">
        <v>277</v>
      </c>
      <c r="E68" s="12" t="s">
        <v>180</v>
      </c>
      <c r="F68" s="12">
        <v>600</v>
      </c>
      <c r="G68" s="12">
        <v>10</v>
      </c>
      <c r="H68" s="12">
        <v>100</v>
      </c>
      <c r="I68" s="12"/>
      <c r="J68" s="12">
        <v>400</v>
      </c>
      <c r="K68" s="12">
        <v>500</v>
      </c>
      <c r="L68" s="12">
        <v>300</v>
      </c>
      <c r="M68" s="12">
        <v>300</v>
      </c>
      <c r="N68" s="12">
        <v>300</v>
      </c>
      <c r="O68" s="13"/>
      <c r="P68" s="12">
        <f t="shared" si="9"/>
        <v>1800</v>
      </c>
      <c r="Q68" s="12">
        <f t="shared" si="10"/>
        <v>18</v>
      </c>
      <c r="R68" s="57"/>
      <c r="S68" s="15">
        <v>0.12</v>
      </c>
      <c r="T68" s="15">
        <f t="shared" si="11"/>
        <v>2.16</v>
      </c>
    </row>
    <row r="69" spans="1:22" x14ac:dyDescent="0.2">
      <c r="A69" s="11" t="s">
        <v>222</v>
      </c>
      <c r="B69" s="11" t="s">
        <v>223</v>
      </c>
      <c r="C69" s="11" t="s">
        <v>222</v>
      </c>
      <c r="D69" s="11" t="s">
        <v>275</v>
      </c>
      <c r="E69" s="12">
        <v>32</v>
      </c>
      <c r="F69" s="12">
        <v>750</v>
      </c>
      <c r="G69" s="12">
        <v>10</v>
      </c>
      <c r="H69" s="12">
        <v>60</v>
      </c>
      <c r="I69" s="12"/>
      <c r="J69" s="12"/>
      <c r="K69" s="12"/>
      <c r="L69" s="12"/>
      <c r="M69" s="12">
        <v>120</v>
      </c>
      <c r="N69" s="12">
        <v>240</v>
      </c>
      <c r="O69" s="13"/>
      <c r="P69" s="12">
        <f t="shared" si="9"/>
        <v>360</v>
      </c>
      <c r="Q69" s="12">
        <f t="shared" si="10"/>
        <v>6</v>
      </c>
      <c r="R69" s="57"/>
      <c r="S69" s="15">
        <v>0.09</v>
      </c>
      <c r="T69" s="15">
        <f t="shared" si="11"/>
        <v>0.54</v>
      </c>
    </row>
    <row r="70" spans="1:22" x14ac:dyDescent="0.2">
      <c r="A70" s="11" t="s">
        <v>158</v>
      </c>
      <c r="B70" s="11" t="s">
        <v>159</v>
      </c>
      <c r="C70" s="11" t="s">
        <v>158</v>
      </c>
      <c r="D70" s="11" t="s">
        <v>275</v>
      </c>
      <c r="E70" s="12">
        <v>32</v>
      </c>
      <c r="F70" s="12">
        <v>900</v>
      </c>
      <c r="G70" s="12">
        <v>10</v>
      </c>
      <c r="H70" s="12">
        <v>50</v>
      </c>
      <c r="I70" s="12"/>
      <c r="J70" s="12">
        <v>100</v>
      </c>
      <c r="K70" s="12">
        <v>100</v>
      </c>
      <c r="L70" s="12">
        <v>100</v>
      </c>
      <c r="M70" s="12">
        <v>100</v>
      </c>
      <c r="N70" s="12">
        <v>100</v>
      </c>
      <c r="O70" s="13"/>
      <c r="P70" s="12">
        <f t="shared" si="9"/>
        <v>500</v>
      </c>
      <c r="Q70" s="12">
        <f t="shared" si="10"/>
        <v>10</v>
      </c>
      <c r="R70" s="57"/>
      <c r="S70" s="15">
        <v>0.09</v>
      </c>
      <c r="T70" s="15">
        <f t="shared" si="11"/>
        <v>0.89999999999999991</v>
      </c>
    </row>
    <row r="71" spans="1:22" x14ac:dyDescent="0.2">
      <c r="A71" s="36" t="s">
        <v>182</v>
      </c>
      <c r="B71" s="36" t="s">
        <v>159</v>
      </c>
      <c r="C71" s="36">
        <v>90446700</v>
      </c>
      <c r="D71" s="36" t="s">
        <v>277</v>
      </c>
      <c r="E71" s="12" t="s">
        <v>180</v>
      </c>
      <c r="F71" s="12">
        <v>900</v>
      </c>
      <c r="G71" s="12">
        <v>10</v>
      </c>
      <c r="H71" s="12">
        <v>50</v>
      </c>
      <c r="I71" s="12">
        <v>50</v>
      </c>
      <c r="J71" s="12">
        <v>300</v>
      </c>
      <c r="K71" s="12">
        <v>500</v>
      </c>
      <c r="L71" s="12">
        <v>200</v>
      </c>
      <c r="M71" s="12">
        <v>200</v>
      </c>
      <c r="N71" s="12">
        <v>200</v>
      </c>
      <c r="O71" s="13"/>
      <c r="P71" s="12">
        <f t="shared" si="9"/>
        <v>1450</v>
      </c>
      <c r="Q71" s="12">
        <f t="shared" si="10"/>
        <v>29</v>
      </c>
      <c r="R71" s="57"/>
      <c r="S71" s="15">
        <v>0.09</v>
      </c>
      <c r="T71" s="15">
        <f t="shared" si="11"/>
        <v>2.61</v>
      </c>
    </row>
    <row r="72" spans="1:22" x14ac:dyDescent="0.2">
      <c r="A72" s="11" t="s">
        <v>233</v>
      </c>
      <c r="B72" s="11" t="s">
        <v>234</v>
      </c>
      <c r="C72" s="11" t="s">
        <v>233</v>
      </c>
      <c r="D72" s="11" t="s">
        <v>275</v>
      </c>
      <c r="E72" s="12">
        <v>32</v>
      </c>
      <c r="F72" s="12">
        <v>1200</v>
      </c>
      <c r="G72" s="12">
        <v>10</v>
      </c>
      <c r="H72" s="12">
        <v>50</v>
      </c>
      <c r="I72" s="12"/>
      <c r="J72" s="12"/>
      <c r="K72" s="12">
        <v>100</v>
      </c>
      <c r="L72" s="12"/>
      <c r="M72" s="12"/>
      <c r="N72" s="12">
        <v>100</v>
      </c>
      <c r="O72" s="13"/>
      <c r="P72" s="12">
        <f t="shared" si="9"/>
        <v>200</v>
      </c>
      <c r="Q72" s="12">
        <f t="shared" si="10"/>
        <v>4</v>
      </c>
      <c r="R72" s="57"/>
      <c r="S72" s="15">
        <v>0.12</v>
      </c>
      <c r="T72" s="15">
        <f t="shared" si="11"/>
        <v>0.48</v>
      </c>
    </row>
    <row r="73" spans="1:22" x14ac:dyDescent="0.2">
      <c r="A73" s="36" t="s">
        <v>236</v>
      </c>
      <c r="B73" s="36" t="s">
        <v>237</v>
      </c>
      <c r="C73" s="36">
        <v>90446800</v>
      </c>
      <c r="D73" s="36" t="s">
        <v>277</v>
      </c>
      <c r="E73" s="12" t="s">
        <v>180</v>
      </c>
      <c r="F73" s="12">
        <v>1800</v>
      </c>
      <c r="G73" s="12">
        <v>10</v>
      </c>
      <c r="H73" s="12">
        <v>25</v>
      </c>
      <c r="I73" s="12"/>
      <c r="J73" s="12">
        <v>50</v>
      </c>
      <c r="K73" s="12">
        <v>50</v>
      </c>
      <c r="L73" s="12"/>
      <c r="M73" s="12">
        <v>50</v>
      </c>
      <c r="N73" s="12">
        <v>50</v>
      </c>
      <c r="O73" s="13"/>
      <c r="P73" s="12">
        <f t="shared" si="9"/>
        <v>200</v>
      </c>
      <c r="Q73" s="12">
        <f t="shared" si="10"/>
        <v>8</v>
      </c>
      <c r="R73" s="57"/>
      <c r="S73" s="15">
        <v>0.18</v>
      </c>
      <c r="T73" s="15">
        <f t="shared" si="11"/>
        <v>1.44</v>
      </c>
      <c r="U73" s="43"/>
    </row>
    <row r="74" spans="1:22" x14ac:dyDescent="0.2">
      <c r="A74" s="8" t="s">
        <v>77</v>
      </c>
      <c r="B74" s="8"/>
      <c r="C74" s="8"/>
      <c r="D74" s="8"/>
      <c r="E74" s="8"/>
      <c r="F74" s="36"/>
      <c r="G74" s="12"/>
      <c r="H74" s="12"/>
      <c r="I74" s="12"/>
      <c r="J74" s="12"/>
      <c r="K74" s="12"/>
      <c r="L74" s="12"/>
      <c r="M74" s="12"/>
      <c r="N74" s="12"/>
      <c r="O74" s="8"/>
      <c r="P74" s="12"/>
      <c r="Q74" s="12"/>
      <c r="R74" s="57"/>
      <c r="S74" s="12"/>
      <c r="T74" s="15"/>
    </row>
    <row r="75" spans="1:22" x14ac:dyDescent="0.2">
      <c r="A75" s="11" t="s">
        <v>297</v>
      </c>
      <c r="B75" s="11" t="s">
        <v>298</v>
      </c>
      <c r="C75" s="11" t="s">
        <v>297</v>
      </c>
      <c r="D75" s="11" t="s">
        <v>275</v>
      </c>
      <c r="E75" s="12">
        <v>40</v>
      </c>
      <c r="F75" s="12">
        <v>100</v>
      </c>
      <c r="G75" s="12">
        <v>10</v>
      </c>
      <c r="H75" s="12">
        <v>300</v>
      </c>
      <c r="I75" s="12"/>
      <c r="J75" s="12"/>
      <c r="K75" s="12"/>
      <c r="L75" s="12"/>
      <c r="M75" s="12"/>
      <c r="N75" s="12"/>
      <c r="O75" s="13"/>
      <c r="P75" s="12">
        <f t="shared" ref="P75:P90" si="12">SUM(I75:O75)</f>
        <v>0</v>
      </c>
      <c r="Q75" s="12">
        <f t="shared" ref="Q75:Q90" si="13">$P75/$H75</f>
        <v>0</v>
      </c>
      <c r="R75" s="57"/>
      <c r="S75" s="15">
        <v>0.13</v>
      </c>
      <c r="T75" s="15">
        <f t="shared" ref="T75:T90" si="14">$Q75*$S75</f>
        <v>0</v>
      </c>
      <c r="U75" s="43">
        <f>SUM(T75:T90)</f>
        <v>17.45</v>
      </c>
      <c r="V75" s="3">
        <f>U75*100/$U$144</f>
        <v>12.283542165282277</v>
      </c>
    </row>
    <row r="76" spans="1:22" x14ac:dyDescent="0.2">
      <c r="A76" s="11" t="s">
        <v>78</v>
      </c>
      <c r="B76" s="11" t="s">
        <v>79</v>
      </c>
      <c r="C76" s="11" t="s">
        <v>78</v>
      </c>
      <c r="D76" s="11" t="s">
        <v>275</v>
      </c>
      <c r="E76" s="12">
        <v>40</v>
      </c>
      <c r="F76" s="12">
        <v>150</v>
      </c>
      <c r="G76" s="12">
        <v>10</v>
      </c>
      <c r="H76" s="12">
        <v>300</v>
      </c>
      <c r="I76" s="12"/>
      <c r="J76" s="12"/>
      <c r="K76" s="12">
        <v>300</v>
      </c>
      <c r="L76" s="12">
        <v>300</v>
      </c>
      <c r="M76" s="12">
        <v>300</v>
      </c>
      <c r="N76" s="12">
        <v>300</v>
      </c>
      <c r="O76" s="13"/>
      <c r="P76" s="12">
        <f t="shared" si="12"/>
        <v>1200</v>
      </c>
      <c r="Q76" s="12">
        <f t="shared" si="13"/>
        <v>4</v>
      </c>
      <c r="R76" s="57"/>
      <c r="S76" s="15">
        <v>0.13</v>
      </c>
      <c r="T76" s="15">
        <f t="shared" si="14"/>
        <v>0.52</v>
      </c>
    </row>
    <row r="77" spans="1:22" x14ac:dyDescent="0.2">
      <c r="A77" s="36" t="s">
        <v>240</v>
      </c>
      <c r="B77" s="36" t="s">
        <v>79</v>
      </c>
      <c r="C77" s="31" t="s">
        <v>241</v>
      </c>
      <c r="D77" s="36" t="s">
        <v>277</v>
      </c>
      <c r="E77" s="12">
        <v>40</v>
      </c>
      <c r="F77" s="12">
        <v>150</v>
      </c>
      <c r="G77" s="12">
        <v>10</v>
      </c>
      <c r="H77" s="12">
        <v>300</v>
      </c>
      <c r="I77" s="12"/>
      <c r="J77" s="12">
        <v>600</v>
      </c>
      <c r="K77" s="12">
        <v>900</v>
      </c>
      <c r="L77" s="12">
        <v>300</v>
      </c>
      <c r="M77" s="12">
        <v>300</v>
      </c>
      <c r="N77" s="12">
        <v>300</v>
      </c>
      <c r="O77" s="13"/>
      <c r="P77" s="12">
        <f t="shared" si="12"/>
        <v>2400</v>
      </c>
      <c r="Q77" s="12">
        <f t="shared" si="13"/>
        <v>8</v>
      </c>
      <c r="R77" s="57"/>
      <c r="S77" s="15">
        <v>0.13</v>
      </c>
      <c r="T77" s="15">
        <f t="shared" si="14"/>
        <v>1.04</v>
      </c>
    </row>
    <row r="78" spans="1:22" x14ac:dyDescent="0.2">
      <c r="A78" s="11" t="s">
        <v>80</v>
      </c>
      <c r="B78" s="11" t="s">
        <v>81</v>
      </c>
      <c r="C78" s="11" t="s">
        <v>80</v>
      </c>
      <c r="D78" s="11" t="s">
        <v>275</v>
      </c>
      <c r="E78" s="12">
        <v>40</v>
      </c>
      <c r="F78" s="12">
        <v>200</v>
      </c>
      <c r="G78" s="12">
        <v>10</v>
      </c>
      <c r="H78" s="12">
        <v>150</v>
      </c>
      <c r="I78" s="12"/>
      <c r="J78" s="12"/>
      <c r="K78" s="12"/>
      <c r="L78" s="12"/>
      <c r="M78" s="12"/>
      <c r="N78" s="12"/>
      <c r="O78" s="13"/>
      <c r="P78" s="12">
        <f t="shared" si="12"/>
        <v>0</v>
      </c>
      <c r="Q78" s="12">
        <f t="shared" si="13"/>
        <v>0</v>
      </c>
      <c r="R78" s="57"/>
      <c r="S78" s="15">
        <v>0.13</v>
      </c>
      <c r="T78" s="15">
        <f t="shared" si="14"/>
        <v>0</v>
      </c>
    </row>
    <row r="79" spans="1:22" x14ac:dyDescent="0.2">
      <c r="A79" s="11" t="s">
        <v>82</v>
      </c>
      <c r="B79" s="11" t="s">
        <v>83</v>
      </c>
      <c r="C79" s="11" t="s">
        <v>82</v>
      </c>
      <c r="D79" s="11" t="s">
        <v>275</v>
      </c>
      <c r="E79" s="12">
        <v>40</v>
      </c>
      <c r="F79" s="12">
        <v>300</v>
      </c>
      <c r="G79" s="12">
        <v>10</v>
      </c>
      <c r="H79" s="12">
        <v>150</v>
      </c>
      <c r="I79" s="12"/>
      <c r="J79" s="12"/>
      <c r="K79" s="12">
        <v>300</v>
      </c>
      <c r="L79" s="12">
        <v>300</v>
      </c>
      <c r="M79" s="12">
        <v>150</v>
      </c>
      <c r="N79" s="12">
        <v>150</v>
      </c>
      <c r="O79" s="13"/>
      <c r="P79" s="12">
        <f t="shared" si="12"/>
        <v>900</v>
      </c>
      <c r="Q79" s="12">
        <f t="shared" si="13"/>
        <v>6</v>
      </c>
      <c r="R79" s="57"/>
      <c r="S79" s="15">
        <v>0.13</v>
      </c>
      <c r="T79" s="15">
        <f t="shared" si="14"/>
        <v>0.78</v>
      </c>
    </row>
    <row r="80" spans="1:22" x14ac:dyDescent="0.2">
      <c r="A80" s="36" t="s">
        <v>183</v>
      </c>
      <c r="B80" s="36" t="s">
        <v>83</v>
      </c>
      <c r="C80" s="36">
        <v>90447300</v>
      </c>
      <c r="D80" s="36" t="s">
        <v>277</v>
      </c>
      <c r="E80" s="12" t="s">
        <v>89</v>
      </c>
      <c r="F80" s="12">
        <v>300</v>
      </c>
      <c r="G80" s="12">
        <v>10</v>
      </c>
      <c r="H80" s="12">
        <v>150</v>
      </c>
      <c r="I80" s="12"/>
      <c r="J80" s="12"/>
      <c r="K80" s="12">
        <v>900</v>
      </c>
      <c r="L80" s="12">
        <v>600</v>
      </c>
      <c r="M80" s="12">
        <v>600</v>
      </c>
      <c r="N80" s="12">
        <v>600</v>
      </c>
      <c r="O80" s="13"/>
      <c r="P80" s="12">
        <f t="shared" si="12"/>
        <v>2700</v>
      </c>
      <c r="Q80" s="12">
        <f t="shared" si="13"/>
        <v>18</v>
      </c>
      <c r="R80" s="57"/>
      <c r="S80" s="15">
        <v>0.13</v>
      </c>
      <c r="T80" s="15">
        <f t="shared" si="14"/>
        <v>2.34</v>
      </c>
    </row>
    <row r="81" spans="1:22" x14ac:dyDescent="0.2">
      <c r="A81" s="11" t="s">
        <v>84</v>
      </c>
      <c r="B81" s="11" t="s">
        <v>85</v>
      </c>
      <c r="C81" s="11" t="s">
        <v>84</v>
      </c>
      <c r="D81" s="11" t="s">
        <v>275</v>
      </c>
      <c r="E81" s="12">
        <v>40</v>
      </c>
      <c r="F81" s="12">
        <v>450</v>
      </c>
      <c r="G81" s="12">
        <v>10</v>
      </c>
      <c r="H81" s="12">
        <v>100</v>
      </c>
      <c r="I81" s="12"/>
      <c r="J81" s="12"/>
      <c r="K81" s="12">
        <v>300</v>
      </c>
      <c r="L81" s="12">
        <v>200</v>
      </c>
      <c r="M81" s="12">
        <v>100</v>
      </c>
      <c r="N81" s="12">
        <v>100</v>
      </c>
      <c r="O81" s="13"/>
      <c r="P81" s="12">
        <f t="shared" si="12"/>
        <v>700</v>
      </c>
      <c r="Q81" s="12">
        <f t="shared" si="13"/>
        <v>7</v>
      </c>
      <c r="R81" s="57"/>
      <c r="S81" s="15">
        <v>0.13</v>
      </c>
      <c r="T81" s="15">
        <f t="shared" si="14"/>
        <v>0.91</v>
      </c>
    </row>
    <row r="82" spans="1:22" x14ac:dyDescent="0.2">
      <c r="A82" s="36" t="s">
        <v>184</v>
      </c>
      <c r="B82" s="36" t="s">
        <v>85</v>
      </c>
      <c r="C82" s="36">
        <v>90447400</v>
      </c>
      <c r="D82" s="36" t="s">
        <v>277</v>
      </c>
      <c r="E82" s="12" t="s">
        <v>89</v>
      </c>
      <c r="F82" s="12">
        <v>450</v>
      </c>
      <c r="G82" s="12">
        <v>10</v>
      </c>
      <c r="H82" s="12">
        <v>100</v>
      </c>
      <c r="I82" s="12"/>
      <c r="J82" s="12">
        <v>400</v>
      </c>
      <c r="K82" s="12">
        <v>600</v>
      </c>
      <c r="L82" s="12">
        <v>400</v>
      </c>
      <c r="M82" s="12">
        <v>300</v>
      </c>
      <c r="N82" s="12">
        <v>300</v>
      </c>
      <c r="O82" s="13"/>
      <c r="P82" s="12">
        <f t="shared" si="12"/>
        <v>2000</v>
      </c>
      <c r="Q82" s="12">
        <f t="shared" si="13"/>
        <v>20</v>
      </c>
      <c r="R82" s="57"/>
      <c r="S82" s="15">
        <v>0.13</v>
      </c>
      <c r="T82" s="15">
        <f t="shared" si="14"/>
        <v>2.6</v>
      </c>
    </row>
    <row r="83" spans="1:22" x14ac:dyDescent="0.2">
      <c r="A83" s="11" t="s">
        <v>86</v>
      </c>
      <c r="B83" s="11" t="s">
        <v>87</v>
      </c>
      <c r="C83" s="11" t="s">
        <v>86</v>
      </c>
      <c r="D83" s="11" t="s">
        <v>275</v>
      </c>
      <c r="E83" s="12">
        <v>40</v>
      </c>
      <c r="F83" s="12">
        <v>600</v>
      </c>
      <c r="G83" s="12">
        <v>10</v>
      </c>
      <c r="H83" s="12">
        <v>50</v>
      </c>
      <c r="I83" s="12"/>
      <c r="J83" s="12"/>
      <c r="K83" s="12">
        <v>100</v>
      </c>
      <c r="L83" s="12">
        <v>100</v>
      </c>
      <c r="M83" s="12"/>
      <c r="N83" s="12"/>
      <c r="O83" s="13"/>
      <c r="P83" s="12">
        <f t="shared" si="12"/>
        <v>200</v>
      </c>
      <c r="Q83" s="12">
        <f t="shared" si="13"/>
        <v>4</v>
      </c>
      <c r="R83" s="57"/>
      <c r="S83" s="15">
        <v>0.09</v>
      </c>
      <c r="T83" s="15">
        <f t="shared" si="14"/>
        <v>0.36</v>
      </c>
    </row>
    <row r="84" spans="1:22" x14ac:dyDescent="0.2">
      <c r="A84" s="36" t="s">
        <v>88</v>
      </c>
      <c r="B84" s="36" t="s">
        <v>87</v>
      </c>
      <c r="C84" s="36">
        <v>90447600</v>
      </c>
      <c r="D84" s="36" t="s">
        <v>277</v>
      </c>
      <c r="E84" s="12" t="s">
        <v>89</v>
      </c>
      <c r="F84" s="12">
        <v>600</v>
      </c>
      <c r="G84" s="12">
        <v>10</v>
      </c>
      <c r="H84" s="12">
        <v>50</v>
      </c>
      <c r="I84" s="12"/>
      <c r="J84" s="12"/>
      <c r="K84" s="12">
        <v>900</v>
      </c>
      <c r="L84" s="12">
        <v>400</v>
      </c>
      <c r="M84" s="12">
        <v>300</v>
      </c>
      <c r="N84" s="12">
        <v>300</v>
      </c>
      <c r="O84" s="13"/>
      <c r="P84" s="12">
        <f t="shared" si="12"/>
        <v>1900</v>
      </c>
      <c r="Q84" s="12">
        <f t="shared" si="13"/>
        <v>38</v>
      </c>
      <c r="R84" s="57"/>
      <c r="S84" s="15">
        <v>0.09</v>
      </c>
      <c r="T84" s="15">
        <f t="shared" si="14"/>
        <v>3.42</v>
      </c>
    </row>
    <row r="85" spans="1:22" x14ac:dyDescent="0.2">
      <c r="A85" s="11" t="s">
        <v>90</v>
      </c>
      <c r="B85" s="11" t="s">
        <v>91</v>
      </c>
      <c r="C85" s="11" t="s">
        <v>90</v>
      </c>
      <c r="D85" s="11" t="s">
        <v>275</v>
      </c>
      <c r="E85" s="12">
        <v>40</v>
      </c>
      <c r="F85" s="12">
        <v>750</v>
      </c>
      <c r="G85" s="12">
        <v>10</v>
      </c>
      <c r="H85" s="12">
        <v>50</v>
      </c>
      <c r="I85" s="12"/>
      <c r="J85" s="12"/>
      <c r="K85" s="12">
        <v>200</v>
      </c>
      <c r="L85" s="12">
        <v>100</v>
      </c>
      <c r="M85" s="12"/>
      <c r="N85" s="12"/>
      <c r="O85" s="13"/>
      <c r="P85" s="12">
        <f t="shared" si="12"/>
        <v>300</v>
      </c>
      <c r="Q85" s="12">
        <f t="shared" si="13"/>
        <v>6</v>
      </c>
      <c r="R85" s="57"/>
      <c r="S85" s="15">
        <v>0.13</v>
      </c>
      <c r="T85" s="15">
        <f t="shared" si="14"/>
        <v>0.78</v>
      </c>
    </row>
    <row r="86" spans="1:22" x14ac:dyDescent="0.2">
      <c r="A86" s="11" t="s">
        <v>92</v>
      </c>
      <c r="B86" s="11" t="s">
        <v>93</v>
      </c>
      <c r="C86" s="11" t="s">
        <v>92</v>
      </c>
      <c r="D86" s="11" t="s">
        <v>275</v>
      </c>
      <c r="E86" s="12">
        <v>40</v>
      </c>
      <c r="F86" s="12">
        <v>900</v>
      </c>
      <c r="G86" s="12">
        <v>10</v>
      </c>
      <c r="H86" s="12">
        <v>50</v>
      </c>
      <c r="I86" s="12"/>
      <c r="J86" s="12"/>
      <c r="K86" s="12">
        <v>200</v>
      </c>
      <c r="L86" s="12">
        <v>100</v>
      </c>
      <c r="M86" s="12">
        <v>100</v>
      </c>
      <c r="N86" s="12">
        <v>100</v>
      </c>
      <c r="O86" s="13"/>
      <c r="P86" s="12">
        <f t="shared" si="12"/>
        <v>500</v>
      </c>
      <c r="Q86" s="12">
        <f t="shared" si="13"/>
        <v>10</v>
      </c>
      <c r="R86" s="57"/>
      <c r="S86" s="15">
        <v>0.13</v>
      </c>
      <c r="T86" s="15">
        <f t="shared" si="14"/>
        <v>1.3</v>
      </c>
    </row>
    <row r="87" spans="1:22" x14ac:dyDescent="0.2">
      <c r="A87" s="36" t="s">
        <v>185</v>
      </c>
      <c r="B87" s="36" t="s">
        <v>93</v>
      </c>
      <c r="C87" s="36">
        <v>90447700</v>
      </c>
      <c r="D87" s="36" t="s">
        <v>277</v>
      </c>
      <c r="E87" s="12" t="s">
        <v>89</v>
      </c>
      <c r="F87" s="12">
        <v>900</v>
      </c>
      <c r="G87" s="12">
        <v>10</v>
      </c>
      <c r="H87" s="12">
        <v>50</v>
      </c>
      <c r="I87" s="12"/>
      <c r="J87" s="12"/>
      <c r="K87" s="12">
        <v>300</v>
      </c>
      <c r="L87" s="12">
        <v>300</v>
      </c>
      <c r="M87" s="12">
        <v>200</v>
      </c>
      <c r="N87" s="12">
        <v>200</v>
      </c>
      <c r="O87" s="13"/>
      <c r="P87" s="12">
        <f t="shared" si="12"/>
        <v>1000</v>
      </c>
      <c r="Q87" s="12">
        <f t="shared" si="13"/>
        <v>20</v>
      </c>
      <c r="R87" s="57"/>
      <c r="S87" s="15">
        <v>0.13</v>
      </c>
      <c r="T87" s="15">
        <f t="shared" si="14"/>
        <v>2.6</v>
      </c>
    </row>
    <row r="88" spans="1:22" x14ac:dyDescent="0.2">
      <c r="A88" s="11" t="s">
        <v>94</v>
      </c>
      <c r="B88" s="11" t="s">
        <v>95</v>
      </c>
      <c r="C88" s="11" t="s">
        <v>94</v>
      </c>
      <c r="D88" s="11" t="s">
        <v>275</v>
      </c>
      <c r="E88" s="12">
        <v>40</v>
      </c>
      <c r="F88" s="12">
        <v>1200</v>
      </c>
      <c r="G88" s="12">
        <v>5</v>
      </c>
      <c r="H88" s="12">
        <v>25</v>
      </c>
      <c r="I88" s="12"/>
      <c r="J88" s="12"/>
      <c r="K88" s="12">
        <v>100</v>
      </c>
      <c r="L88" s="12"/>
      <c r="M88" s="12"/>
      <c r="N88" s="12"/>
      <c r="O88" s="13"/>
      <c r="P88" s="12">
        <f t="shared" si="12"/>
        <v>100</v>
      </c>
      <c r="Q88" s="12">
        <f t="shared" si="13"/>
        <v>4</v>
      </c>
      <c r="R88" s="57"/>
      <c r="S88" s="15">
        <v>0.08</v>
      </c>
      <c r="T88" s="15">
        <f t="shared" si="14"/>
        <v>0.32</v>
      </c>
    </row>
    <row r="89" spans="1:22" x14ac:dyDescent="0.2">
      <c r="A89" s="36" t="s">
        <v>376</v>
      </c>
      <c r="B89" s="36" t="s">
        <v>377</v>
      </c>
      <c r="C89" s="31" t="s">
        <v>378</v>
      </c>
      <c r="D89" s="36" t="s">
        <v>277</v>
      </c>
      <c r="E89" s="12">
        <v>40</v>
      </c>
      <c r="F89" s="12">
        <v>1800</v>
      </c>
      <c r="G89" s="12">
        <v>5</v>
      </c>
      <c r="H89" s="12">
        <v>20</v>
      </c>
      <c r="I89" s="12"/>
      <c r="J89" s="12">
        <v>60</v>
      </c>
      <c r="K89" s="12"/>
      <c r="L89" s="12"/>
      <c r="M89" s="12">
        <v>60</v>
      </c>
      <c r="N89" s="12"/>
      <c r="O89" s="13"/>
      <c r="P89" s="12">
        <f t="shared" si="12"/>
        <v>120</v>
      </c>
      <c r="Q89" s="12">
        <f t="shared" si="13"/>
        <v>6</v>
      </c>
      <c r="R89" s="57"/>
      <c r="S89" s="15">
        <v>0.08</v>
      </c>
      <c r="T89" s="15">
        <f t="shared" si="14"/>
        <v>0.48</v>
      </c>
    </row>
    <row r="90" spans="1:22" x14ac:dyDescent="0.2">
      <c r="A90" s="11" t="s">
        <v>220</v>
      </c>
      <c r="B90" s="11" t="s">
        <v>221</v>
      </c>
      <c r="C90" s="11" t="s">
        <v>220</v>
      </c>
      <c r="D90" s="11" t="s">
        <v>275</v>
      </c>
      <c r="E90" s="12">
        <v>40</v>
      </c>
      <c r="F90" s="12">
        <v>2000</v>
      </c>
      <c r="G90" s="12">
        <v>5</v>
      </c>
      <c r="H90" s="12">
        <v>25</v>
      </c>
      <c r="I90" s="12"/>
      <c r="J90" s="12"/>
      <c r="K90" s="12"/>
      <c r="L90" s="12"/>
      <c r="M90" s="12"/>
      <c r="N90" s="12"/>
      <c r="O90" s="13"/>
      <c r="P90" s="12">
        <f t="shared" si="12"/>
        <v>0</v>
      </c>
      <c r="Q90" s="12">
        <f t="shared" si="13"/>
        <v>0</v>
      </c>
      <c r="R90" s="57"/>
      <c r="S90" s="15">
        <v>0.08</v>
      </c>
      <c r="T90" s="15">
        <f t="shared" si="14"/>
        <v>0</v>
      </c>
      <c r="U90" s="43"/>
    </row>
    <row r="91" spans="1:22" x14ac:dyDescent="0.2">
      <c r="A91" s="8" t="s">
        <v>96</v>
      </c>
      <c r="B91" s="8"/>
      <c r="C91" s="8"/>
      <c r="D91" s="8"/>
      <c r="E91" s="20"/>
      <c r="F91" s="12"/>
      <c r="G91" s="12"/>
      <c r="H91" s="12"/>
      <c r="I91" s="12"/>
      <c r="J91" s="12"/>
      <c r="K91" s="12"/>
      <c r="L91" s="12"/>
      <c r="M91" s="12"/>
      <c r="N91" s="12"/>
      <c r="O91" s="8"/>
      <c r="P91" s="12"/>
      <c r="Q91" s="12"/>
      <c r="R91" s="57"/>
      <c r="S91" s="12"/>
      <c r="T91" s="15"/>
    </row>
    <row r="92" spans="1:22" x14ac:dyDescent="0.2">
      <c r="A92" s="11" t="s">
        <v>299</v>
      </c>
      <c r="B92" s="11" t="s">
        <v>300</v>
      </c>
      <c r="C92" s="11" t="s">
        <v>299</v>
      </c>
      <c r="D92" s="11" t="s">
        <v>275</v>
      </c>
      <c r="E92" s="12">
        <v>50</v>
      </c>
      <c r="F92" s="12">
        <v>100</v>
      </c>
      <c r="G92" s="12">
        <v>10</v>
      </c>
      <c r="H92" s="12">
        <v>150</v>
      </c>
      <c r="I92" s="12"/>
      <c r="J92" s="12"/>
      <c r="K92" s="12"/>
      <c r="L92" s="12"/>
      <c r="M92" s="12"/>
      <c r="N92" s="12"/>
      <c r="O92" s="13"/>
      <c r="P92" s="12">
        <f t="shared" ref="P92:P108" si="15">SUM(I92:O92)</f>
        <v>0</v>
      </c>
      <c r="Q92" s="12">
        <f t="shared" ref="Q92:Q108" si="16">$P92/$H92</f>
        <v>0</v>
      </c>
      <c r="R92" s="57"/>
      <c r="S92" s="15">
        <v>0.1</v>
      </c>
      <c r="T92" s="15">
        <f t="shared" ref="T92:T108" si="17">$Q92*$S92</f>
        <v>0</v>
      </c>
      <c r="U92" s="43">
        <f>SUM(T92:T108)</f>
        <v>27.680000000000003</v>
      </c>
      <c r="V92" s="3">
        <f>U92*100/$U$144</f>
        <v>19.484724764184154</v>
      </c>
    </row>
    <row r="93" spans="1:22" x14ac:dyDescent="0.2">
      <c r="A93" s="11" t="s">
        <v>97</v>
      </c>
      <c r="B93" s="11" t="s">
        <v>98</v>
      </c>
      <c r="C93" s="11" t="s">
        <v>97</v>
      </c>
      <c r="D93" s="11" t="s">
        <v>275</v>
      </c>
      <c r="E93" s="12">
        <v>50</v>
      </c>
      <c r="F93" s="12">
        <v>150</v>
      </c>
      <c r="G93" s="12">
        <v>10</v>
      </c>
      <c r="H93" s="12">
        <v>150</v>
      </c>
      <c r="I93" s="12"/>
      <c r="J93" s="12"/>
      <c r="K93" s="12">
        <v>150</v>
      </c>
      <c r="L93" s="12">
        <v>150</v>
      </c>
      <c r="M93" s="12">
        <v>150</v>
      </c>
      <c r="N93" s="12">
        <v>150</v>
      </c>
      <c r="O93" s="13"/>
      <c r="P93" s="12">
        <f t="shared" si="15"/>
        <v>600</v>
      </c>
      <c r="Q93" s="12">
        <f t="shared" si="16"/>
        <v>4</v>
      </c>
      <c r="R93" s="57"/>
      <c r="S93" s="15">
        <v>0.1</v>
      </c>
      <c r="T93" s="15">
        <f t="shared" si="17"/>
        <v>0.4</v>
      </c>
    </row>
    <row r="94" spans="1:22" x14ac:dyDescent="0.2">
      <c r="A94" s="36" t="s">
        <v>235</v>
      </c>
      <c r="B94" s="36" t="s">
        <v>98</v>
      </c>
      <c r="C94" s="36">
        <v>90448200</v>
      </c>
      <c r="D94" s="36" t="s">
        <v>277</v>
      </c>
      <c r="E94" s="12" t="s">
        <v>102</v>
      </c>
      <c r="F94" s="12">
        <v>150</v>
      </c>
      <c r="G94" s="12">
        <v>10</v>
      </c>
      <c r="H94" s="12">
        <v>150</v>
      </c>
      <c r="I94" s="12"/>
      <c r="J94" s="12">
        <v>150</v>
      </c>
      <c r="K94" s="12">
        <v>600</v>
      </c>
      <c r="L94" s="12">
        <v>450</v>
      </c>
      <c r="M94" s="12">
        <v>300</v>
      </c>
      <c r="N94" s="12">
        <v>300</v>
      </c>
      <c r="O94" s="13"/>
      <c r="P94" s="12">
        <f t="shared" si="15"/>
        <v>1800</v>
      </c>
      <c r="Q94" s="12">
        <f t="shared" si="16"/>
        <v>12</v>
      </c>
      <c r="R94" s="57"/>
      <c r="S94" s="15">
        <v>0.1</v>
      </c>
      <c r="T94" s="15">
        <f t="shared" si="17"/>
        <v>1.2000000000000002</v>
      </c>
    </row>
    <row r="95" spans="1:22" x14ac:dyDescent="0.2">
      <c r="A95" s="11" t="s">
        <v>224</v>
      </c>
      <c r="B95" s="11" t="s">
        <v>225</v>
      </c>
      <c r="C95" s="11" t="s">
        <v>224</v>
      </c>
      <c r="D95" s="11" t="s">
        <v>275</v>
      </c>
      <c r="E95" s="12">
        <v>50</v>
      </c>
      <c r="F95" s="12">
        <v>200</v>
      </c>
      <c r="G95" s="12">
        <v>10</v>
      </c>
      <c r="H95" s="12">
        <v>150</v>
      </c>
      <c r="I95" s="12"/>
      <c r="J95" s="12"/>
      <c r="K95" s="12">
        <v>300</v>
      </c>
      <c r="L95" s="12">
        <v>150</v>
      </c>
      <c r="M95" s="12">
        <v>150</v>
      </c>
      <c r="N95" s="12">
        <v>150</v>
      </c>
      <c r="O95" s="13"/>
      <c r="P95" s="12">
        <f t="shared" si="15"/>
        <v>750</v>
      </c>
      <c r="Q95" s="12">
        <f t="shared" si="16"/>
        <v>5</v>
      </c>
      <c r="R95" s="57"/>
      <c r="S95" s="15">
        <v>0.06</v>
      </c>
      <c r="T95" s="15">
        <f t="shared" si="17"/>
        <v>0.3</v>
      </c>
    </row>
    <row r="96" spans="1:22" x14ac:dyDescent="0.2">
      <c r="A96" s="11" t="s">
        <v>99</v>
      </c>
      <c r="B96" s="11" t="s">
        <v>100</v>
      </c>
      <c r="C96" s="11" t="s">
        <v>99</v>
      </c>
      <c r="D96" s="11" t="s">
        <v>275</v>
      </c>
      <c r="E96" s="12">
        <v>50</v>
      </c>
      <c r="F96" s="12">
        <v>300</v>
      </c>
      <c r="G96" s="12">
        <v>10</v>
      </c>
      <c r="H96" s="12">
        <v>75</v>
      </c>
      <c r="I96" s="12"/>
      <c r="J96" s="12"/>
      <c r="K96" s="12">
        <v>225</v>
      </c>
      <c r="L96" s="12">
        <v>150</v>
      </c>
      <c r="M96" s="12">
        <v>150</v>
      </c>
      <c r="N96" s="12">
        <v>150</v>
      </c>
      <c r="O96" s="13"/>
      <c r="P96" s="12">
        <f t="shared" si="15"/>
        <v>675</v>
      </c>
      <c r="Q96" s="12">
        <f t="shared" si="16"/>
        <v>9</v>
      </c>
      <c r="R96" s="57"/>
      <c r="S96" s="15">
        <v>0.1</v>
      </c>
      <c r="T96" s="15">
        <f t="shared" si="17"/>
        <v>0.9</v>
      </c>
    </row>
    <row r="97" spans="1:22" x14ac:dyDescent="0.2">
      <c r="A97" s="36" t="s">
        <v>101</v>
      </c>
      <c r="B97" s="36" t="s">
        <v>100</v>
      </c>
      <c r="C97" s="36">
        <v>90448300</v>
      </c>
      <c r="D97" s="36" t="s">
        <v>277</v>
      </c>
      <c r="E97" s="12" t="s">
        <v>102</v>
      </c>
      <c r="F97" s="12">
        <v>300</v>
      </c>
      <c r="G97" s="12">
        <v>10</v>
      </c>
      <c r="H97" s="12">
        <v>75</v>
      </c>
      <c r="I97" s="12"/>
      <c r="J97" s="12"/>
      <c r="K97" s="12">
        <v>600</v>
      </c>
      <c r="L97" s="12">
        <v>600</v>
      </c>
      <c r="M97" s="12">
        <v>450</v>
      </c>
      <c r="N97" s="12">
        <v>300</v>
      </c>
      <c r="O97" s="13"/>
      <c r="P97" s="12">
        <f t="shared" si="15"/>
        <v>1950</v>
      </c>
      <c r="Q97" s="12">
        <f t="shared" si="16"/>
        <v>26</v>
      </c>
      <c r="R97" s="57"/>
      <c r="S97" s="15">
        <v>0.1</v>
      </c>
      <c r="T97" s="15">
        <f t="shared" si="17"/>
        <v>2.6</v>
      </c>
    </row>
    <row r="98" spans="1:22" x14ac:dyDescent="0.2">
      <c r="A98" s="11" t="s">
        <v>103</v>
      </c>
      <c r="B98" s="11" t="s">
        <v>104</v>
      </c>
      <c r="C98" s="11" t="s">
        <v>103</v>
      </c>
      <c r="D98" s="11" t="s">
        <v>275</v>
      </c>
      <c r="E98" s="12">
        <v>50</v>
      </c>
      <c r="F98" s="12">
        <v>450</v>
      </c>
      <c r="G98" s="12">
        <v>10</v>
      </c>
      <c r="H98" s="12">
        <v>50</v>
      </c>
      <c r="I98" s="12"/>
      <c r="J98" s="12"/>
      <c r="K98" s="12">
        <v>200</v>
      </c>
      <c r="L98" s="12">
        <v>100</v>
      </c>
      <c r="M98" s="12">
        <v>100</v>
      </c>
      <c r="N98" s="12">
        <v>100</v>
      </c>
      <c r="O98" s="13"/>
      <c r="P98" s="12">
        <f t="shared" si="15"/>
        <v>500</v>
      </c>
      <c r="Q98" s="12">
        <f t="shared" si="16"/>
        <v>10</v>
      </c>
      <c r="R98" s="57"/>
      <c r="S98" s="15">
        <v>0.1</v>
      </c>
      <c r="T98" s="15">
        <f t="shared" si="17"/>
        <v>1</v>
      </c>
    </row>
    <row r="99" spans="1:22" x14ac:dyDescent="0.2">
      <c r="A99" s="36" t="s">
        <v>186</v>
      </c>
      <c r="B99" s="36" t="s">
        <v>104</v>
      </c>
      <c r="C99" s="36">
        <v>90448400</v>
      </c>
      <c r="D99" s="36" t="s">
        <v>277</v>
      </c>
      <c r="E99" s="12" t="s">
        <v>102</v>
      </c>
      <c r="F99" s="12">
        <v>450</v>
      </c>
      <c r="G99" s="12">
        <v>10</v>
      </c>
      <c r="H99" s="12">
        <v>50</v>
      </c>
      <c r="I99" s="12"/>
      <c r="J99" s="12"/>
      <c r="K99" s="12">
        <v>500</v>
      </c>
      <c r="L99" s="12">
        <v>400</v>
      </c>
      <c r="M99" s="12">
        <v>200</v>
      </c>
      <c r="N99" s="12"/>
      <c r="O99" s="13"/>
      <c r="P99" s="12">
        <f t="shared" si="15"/>
        <v>1100</v>
      </c>
      <c r="Q99" s="12">
        <f t="shared" si="16"/>
        <v>22</v>
      </c>
      <c r="R99" s="57"/>
      <c r="S99" s="15">
        <v>0.1</v>
      </c>
      <c r="T99" s="15">
        <f t="shared" si="17"/>
        <v>2.2000000000000002</v>
      </c>
    </row>
    <row r="100" spans="1:22" x14ac:dyDescent="0.2">
      <c r="A100" s="11" t="s">
        <v>105</v>
      </c>
      <c r="B100" s="11" t="s">
        <v>106</v>
      </c>
      <c r="C100" s="11" t="s">
        <v>105</v>
      </c>
      <c r="D100" s="11" t="s">
        <v>275</v>
      </c>
      <c r="E100" s="12">
        <v>50</v>
      </c>
      <c r="F100" s="12">
        <v>600</v>
      </c>
      <c r="G100" s="12">
        <v>10</v>
      </c>
      <c r="H100" s="12">
        <v>50</v>
      </c>
      <c r="I100" s="12"/>
      <c r="J100" s="12"/>
      <c r="K100" s="12">
        <v>200</v>
      </c>
      <c r="L100" s="12">
        <v>200</v>
      </c>
      <c r="M100" s="12">
        <v>100</v>
      </c>
      <c r="N100" s="12"/>
      <c r="O100" s="13"/>
      <c r="P100" s="12">
        <f t="shared" si="15"/>
        <v>500</v>
      </c>
      <c r="Q100" s="12">
        <f t="shared" si="16"/>
        <v>10</v>
      </c>
      <c r="R100" s="57"/>
      <c r="S100" s="15">
        <v>0.13</v>
      </c>
      <c r="T100" s="15">
        <f t="shared" si="17"/>
        <v>1.3</v>
      </c>
    </row>
    <row r="101" spans="1:22" x14ac:dyDescent="0.2">
      <c r="A101" s="36" t="s">
        <v>107</v>
      </c>
      <c r="B101" s="36" t="s">
        <v>106</v>
      </c>
      <c r="C101" s="36">
        <v>90448600</v>
      </c>
      <c r="D101" s="36" t="s">
        <v>277</v>
      </c>
      <c r="E101" s="12" t="s">
        <v>102</v>
      </c>
      <c r="F101" s="12">
        <v>600</v>
      </c>
      <c r="G101" s="12">
        <v>10</v>
      </c>
      <c r="H101" s="12">
        <v>50</v>
      </c>
      <c r="I101" s="12"/>
      <c r="J101" s="12"/>
      <c r="K101" s="12">
        <v>600</v>
      </c>
      <c r="L101" s="12">
        <v>500</v>
      </c>
      <c r="M101" s="12">
        <v>200</v>
      </c>
      <c r="N101" s="12">
        <v>500</v>
      </c>
      <c r="O101" s="13"/>
      <c r="P101" s="12">
        <f t="shared" si="15"/>
        <v>1800</v>
      </c>
      <c r="Q101" s="12">
        <f t="shared" si="16"/>
        <v>36</v>
      </c>
      <c r="R101" s="57"/>
      <c r="S101" s="15">
        <v>0.13</v>
      </c>
      <c r="T101" s="15">
        <f t="shared" si="17"/>
        <v>4.68</v>
      </c>
    </row>
    <row r="102" spans="1:22" x14ac:dyDescent="0.2">
      <c r="A102" s="36" t="s">
        <v>266</v>
      </c>
      <c r="B102" s="36" t="s">
        <v>267</v>
      </c>
      <c r="C102" s="36">
        <v>90448605</v>
      </c>
      <c r="D102" s="36" t="s">
        <v>277</v>
      </c>
      <c r="E102" s="12" t="s">
        <v>102</v>
      </c>
      <c r="F102" s="12">
        <v>700</v>
      </c>
      <c r="G102" s="12">
        <v>5</v>
      </c>
      <c r="H102" s="12">
        <v>25</v>
      </c>
      <c r="I102" s="12"/>
      <c r="J102" s="12"/>
      <c r="K102" s="12"/>
      <c r="L102" s="12"/>
      <c r="M102" s="12"/>
      <c r="N102" s="12"/>
      <c r="O102" s="13"/>
      <c r="P102" s="12">
        <f t="shared" si="15"/>
        <v>0</v>
      </c>
      <c r="Q102" s="12">
        <f t="shared" si="16"/>
        <v>0</v>
      </c>
      <c r="R102" s="57"/>
      <c r="S102" s="15">
        <v>0.1</v>
      </c>
      <c r="T102" s="15">
        <f t="shared" si="17"/>
        <v>0</v>
      </c>
    </row>
    <row r="103" spans="1:22" x14ac:dyDescent="0.2">
      <c r="A103" s="11" t="s">
        <v>202</v>
      </c>
      <c r="B103" s="11" t="s">
        <v>203</v>
      </c>
      <c r="C103" s="11" t="s">
        <v>202</v>
      </c>
      <c r="D103" s="11" t="s">
        <v>275</v>
      </c>
      <c r="E103" s="12">
        <v>50</v>
      </c>
      <c r="F103" s="12">
        <v>750</v>
      </c>
      <c r="G103" s="12">
        <v>5</v>
      </c>
      <c r="H103" s="12">
        <v>25</v>
      </c>
      <c r="I103" s="12"/>
      <c r="J103" s="12"/>
      <c r="K103" s="12">
        <v>200</v>
      </c>
      <c r="L103" s="12">
        <v>200</v>
      </c>
      <c r="M103" s="12">
        <v>200</v>
      </c>
      <c r="N103" s="12">
        <v>200</v>
      </c>
      <c r="O103" s="13"/>
      <c r="P103" s="12">
        <f t="shared" si="15"/>
        <v>800</v>
      </c>
      <c r="Q103" s="12">
        <f t="shared" si="16"/>
        <v>32</v>
      </c>
      <c r="R103" s="57"/>
      <c r="S103" s="15">
        <v>0.1</v>
      </c>
      <c r="T103" s="15">
        <f t="shared" si="17"/>
        <v>3.2</v>
      </c>
    </row>
    <row r="104" spans="1:22" x14ac:dyDescent="0.2">
      <c r="A104" s="11" t="s">
        <v>108</v>
      </c>
      <c r="B104" s="11" t="s">
        <v>109</v>
      </c>
      <c r="C104" s="11" t="s">
        <v>108</v>
      </c>
      <c r="D104" s="11" t="s">
        <v>275</v>
      </c>
      <c r="E104" s="12">
        <v>50</v>
      </c>
      <c r="F104" s="12">
        <v>900</v>
      </c>
      <c r="G104" s="12">
        <v>5</v>
      </c>
      <c r="H104" s="12">
        <v>25</v>
      </c>
      <c r="I104" s="12"/>
      <c r="J104" s="12"/>
      <c r="K104" s="12"/>
      <c r="L104" s="12">
        <v>100</v>
      </c>
      <c r="M104" s="12">
        <v>100</v>
      </c>
      <c r="N104" s="12">
        <v>100</v>
      </c>
      <c r="O104" s="13"/>
      <c r="P104" s="12">
        <f t="shared" si="15"/>
        <v>300</v>
      </c>
      <c r="Q104" s="12">
        <f t="shared" si="16"/>
        <v>12</v>
      </c>
      <c r="R104" s="57"/>
      <c r="S104" s="15">
        <v>0.1</v>
      </c>
      <c r="T104" s="15">
        <f t="shared" si="17"/>
        <v>1.2000000000000002</v>
      </c>
    </row>
    <row r="105" spans="1:22" x14ac:dyDescent="0.2">
      <c r="A105" s="36" t="s">
        <v>187</v>
      </c>
      <c r="B105" s="36" t="s">
        <v>109</v>
      </c>
      <c r="C105" s="36">
        <v>90448700</v>
      </c>
      <c r="D105" s="36" t="s">
        <v>277</v>
      </c>
      <c r="E105" s="12" t="s">
        <v>102</v>
      </c>
      <c r="F105" s="12">
        <v>900</v>
      </c>
      <c r="G105" s="12">
        <v>5</v>
      </c>
      <c r="H105" s="12">
        <v>25</v>
      </c>
      <c r="I105" s="12"/>
      <c r="J105" s="12"/>
      <c r="K105" s="12">
        <v>500</v>
      </c>
      <c r="L105" s="12">
        <v>200</v>
      </c>
      <c r="M105" s="12">
        <v>300</v>
      </c>
      <c r="N105" s="12">
        <v>200</v>
      </c>
      <c r="O105" s="13"/>
      <c r="P105" s="12">
        <f t="shared" si="15"/>
        <v>1200</v>
      </c>
      <c r="Q105" s="12">
        <f t="shared" si="16"/>
        <v>48</v>
      </c>
      <c r="R105" s="57"/>
      <c r="S105" s="15">
        <v>0.1</v>
      </c>
      <c r="T105" s="15">
        <f t="shared" si="17"/>
        <v>4.8000000000000007</v>
      </c>
    </row>
    <row r="106" spans="1:22" x14ac:dyDescent="0.2">
      <c r="A106" s="11" t="s">
        <v>110</v>
      </c>
      <c r="B106" s="11" t="s">
        <v>111</v>
      </c>
      <c r="C106" s="11" t="s">
        <v>110</v>
      </c>
      <c r="D106" s="11" t="s">
        <v>275</v>
      </c>
      <c r="E106" s="12">
        <v>50</v>
      </c>
      <c r="F106" s="12">
        <v>1200</v>
      </c>
      <c r="G106" s="12">
        <v>5</v>
      </c>
      <c r="H106" s="12">
        <v>25</v>
      </c>
      <c r="I106" s="12"/>
      <c r="J106" s="12"/>
      <c r="K106" s="12"/>
      <c r="L106" s="12"/>
      <c r="M106" s="12"/>
      <c r="N106" s="12"/>
      <c r="O106" s="13"/>
      <c r="P106" s="12">
        <f t="shared" si="15"/>
        <v>0</v>
      </c>
      <c r="Q106" s="12">
        <f t="shared" si="16"/>
        <v>0</v>
      </c>
      <c r="R106" s="57"/>
      <c r="S106" s="15">
        <v>0.13</v>
      </c>
      <c r="T106" s="15">
        <f t="shared" si="17"/>
        <v>0</v>
      </c>
    </row>
    <row r="107" spans="1:22" x14ac:dyDescent="0.2">
      <c r="A107" s="36" t="s">
        <v>204</v>
      </c>
      <c r="B107" s="36" t="s">
        <v>111</v>
      </c>
      <c r="C107" s="31" t="s">
        <v>205</v>
      </c>
      <c r="D107" s="36" t="s">
        <v>277</v>
      </c>
      <c r="E107" s="12">
        <v>50</v>
      </c>
      <c r="F107" s="12">
        <v>1200</v>
      </c>
      <c r="G107" s="12">
        <v>5</v>
      </c>
      <c r="H107" s="12">
        <v>25</v>
      </c>
      <c r="I107" s="12"/>
      <c r="J107" s="12"/>
      <c r="K107" s="12">
        <v>200</v>
      </c>
      <c r="L107" s="12">
        <v>100</v>
      </c>
      <c r="M107" s="12">
        <v>100</v>
      </c>
      <c r="N107" s="12">
        <v>100</v>
      </c>
      <c r="O107" s="13"/>
      <c r="P107" s="12">
        <f t="shared" si="15"/>
        <v>500</v>
      </c>
      <c r="Q107" s="12">
        <f t="shared" si="16"/>
        <v>20</v>
      </c>
      <c r="R107" s="57"/>
      <c r="S107" s="15">
        <v>0.13</v>
      </c>
      <c r="T107" s="15">
        <f t="shared" si="17"/>
        <v>2.6</v>
      </c>
    </row>
    <row r="108" spans="1:22" x14ac:dyDescent="0.2">
      <c r="A108" s="36" t="s">
        <v>268</v>
      </c>
      <c r="B108" s="36" t="s">
        <v>269</v>
      </c>
      <c r="C108" s="31" t="s">
        <v>270</v>
      </c>
      <c r="D108" s="36" t="s">
        <v>277</v>
      </c>
      <c r="E108" s="12">
        <v>50</v>
      </c>
      <c r="F108" s="12">
        <v>2400</v>
      </c>
      <c r="G108" s="12">
        <v>5</v>
      </c>
      <c r="H108" s="12">
        <v>25</v>
      </c>
      <c r="I108" s="12">
        <v>50</v>
      </c>
      <c r="J108" s="12">
        <v>50</v>
      </c>
      <c r="K108" s="12">
        <v>100</v>
      </c>
      <c r="L108" s="12">
        <v>50</v>
      </c>
      <c r="M108" s="12"/>
      <c r="N108" s="12"/>
      <c r="O108" s="13"/>
      <c r="P108" s="12">
        <f t="shared" si="15"/>
        <v>250</v>
      </c>
      <c r="Q108" s="12">
        <f t="shared" si="16"/>
        <v>10</v>
      </c>
      <c r="R108" s="57"/>
      <c r="S108" s="15">
        <v>0.13</v>
      </c>
      <c r="T108" s="15">
        <f t="shared" si="17"/>
        <v>1.3</v>
      </c>
      <c r="U108" s="43"/>
    </row>
    <row r="109" spans="1:22" x14ac:dyDescent="0.2">
      <c r="A109" s="307" t="s">
        <v>112</v>
      </c>
      <c r="B109" s="307"/>
      <c r="C109" s="8"/>
      <c r="D109" s="8"/>
      <c r="E109" s="8"/>
      <c r="F109" s="12"/>
      <c r="G109" s="12"/>
      <c r="H109" s="12"/>
      <c r="I109" s="12"/>
      <c r="J109" s="12"/>
      <c r="K109" s="12"/>
      <c r="L109" s="12"/>
      <c r="M109" s="12"/>
      <c r="N109" s="12"/>
      <c r="O109" s="36"/>
      <c r="P109" s="12"/>
      <c r="Q109" s="12"/>
      <c r="R109" s="57"/>
      <c r="S109" s="12"/>
      <c r="T109" s="15"/>
    </row>
    <row r="110" spans="1:22" x14ac:dyDescent="0.2">
      <c r="A110" s="11" t="s">
        <v>216</v>
      </c>
      <c r="B110" s="11" t="s">
        <v>217</v>
      </c>
      <c r="C110" s="11" t="s">
        <v>216</v>
      </c>
      <c r="D110" s="11" t="s">
        <v>275</v>
      </c>
      <c r="E110" s="12">
        <v>20</v>
      </c>
      <c r="F110" s="12">
        <v>150</v>
      </c>
      <c r="G110" s="12">
        <v>10</v>
      </c>
      <c r="H110" s="12">
        <v>400</v>
      </c>
      <c r="I110" s="12"/>
      <c r="J110" s="12"/>
      <c r="K110" s="12"/>
      <c r="L110" s="12"/>
      <c r="M110" s="12"/>
      <c r="N110" s="12"/>
      <c r="O110" s="36"/>
      <c r="P110" s="12">
        <f t="shared" ref="P110:P143" si="18">SUM(I110:O110)</f>
        <v>0</v>
      </c>
      <c r="Q110" s="12">
        <f t="shared" ref="Q110:Q143" si="19">$P110/$H110</f>
        <v>0</v>
      </c>
      <c r="R110" s="57"/>
      <c r="S110" s="12">
        <v>0.06</v>
      </c>
      <c r="T110" s="15">
        <f t="shared" ref="T110:T143" si="20">$Q110*$S110</f>
        <v>0</v>
      </c>
      <c r="U110" s="43">
        <f>SUM(T110:T125)</f>
        <v>0.76</v>
      </c>
      <c r="V110" s="3">
        <f>U110*100/$U$144</f>
        <v>0.53498521751372674</v>
      </c>
    </row>
    <row r="111" spans="1:22" x14ac:dyDescent="0.2">
      <c r="A111" s="36" t="s">
        <v>226</v>
      </c>
      <c r="B111" s="36" t="s">
        <v>217</v>
      </c>
      <c r="C111" s="36">
        <v>90444200</v>
      </c>
      <c r="D111" s="36" t="s">
        <v>277</v>
      </c>
      <c r="E111" s="12">
        <v>20</v>
      </c>
      <c r="F111" s="12">
        <v>150</v>
      </c>
      <c r="G111" s="12">
        <v>10</v>
      </c>
      <c r="H111" s="12">
        <v>400</v>
      </c>
      <c r="I111" s="12"/>
      <c r="J111" s="12"/>
      <c r="K111" s="12"/>
      <c r="L111" s="12"/>
      <c r="M111" s="12"/>
      <c r="N111" s="12"/>
      <c r="O111" s="36"/>
      <c r="P111" s="12">
        <f t="shared" si="18"/>
        <v>0</v>
      </c>
      <c r="Q111" s="12">
        <f t="shared" si="19"/>
        <v>0</v>
      </c>
      <c r="R111" s="57"/>
      <c r="S111" s="12">
        <v>0.06</v>
      </c>
      <c r="T111" s="15">
        <f t="shared" si="20"/>
        <v>0</v>
      </c>
    </row>
    <row r="112" spans="1:22" x14ac:dyDescent="0.2">
      <c r="A112" s="11" t="s">
        <v>191</v>
      </c>
      <c r="B112" s="11" t="s">
        <v>192</v>
      </c>
      <c r="C112" s="11" t="s">
        <v>191</v>
      </c>
      <c r="D112" s="11" t="s">
        <v>275</v>
      </c>
      <c r="E112" s="12">
        <v>20</v>
      </c>
      <c r="F112" s="12">
        <v>200</v>
      </c>
      <c r="G112" s="12">
        <v>10</v>
      </c>
      <c r="H112" s="12">
        <v>300</v>
      </c>
      <c r="I112" s="12"/>
      <c r="J112" s="12"/>
      <c r="K112" s="12"/>
      <c r="L112" s="12"/>
      <c r="M112" s="12"/>
      <c r="N112" s="12"/>
      <c r="O112" s="36"/>
      <c r="P112" s="12">
        <f t="shared" si="18"/>
        <v>0</v>
      </c>
      <c r="Q112" s="12">
        <f t="shared" si="19"/>
        <v>0</v>
      </c>
      <c r="R112" s="57"/>
      <c r="S112" s="12">
        <v>0.06</v>
      </c>
      <c r="T112" s="15">
        <f t="shared" si="20"/>
        <v>0</v>
      </c>
    </row>
    <row r="113" spans="1:22" x14ac:dyDescent="0.2">
      <c r="A113" s="11" t="s">
        <v>160</v>
      </c>
      <c r="B113" s="11" t="s">
        <v>161</v>
      </c>
      <c r="C113" s="11" t="s">
        <v>160</v>
      </c>
      <c r="D113" s="11" t="s">
        <v>275</v>
      </c>
      <c r="E113" s="12">
        <v>20</v>
      </c>
      <c r="F113" s="12">
        <v>300</v>
      </c>
      <c r="G113" s="12">
        <v>10</v>
      </c>
      <c r="H113" s="12">
        <v>200</v>
      </c>
      <c r="I113" s="12"/>
      <c r="J113" s="12">
        <v>400</v>
      </c>
      <c r="K113" s="12">
        <v>400</v>
      </c>
      <c r="L113" s="12">
        <v>200</v>
      </c>
      <c r="M113" s="12"/>
      <c r="N113" s="12"/>
      <c r="O113" s="13"/>
      <c r="P113" s="12">
        <f t="shared" si="18"/>
        <v>1000</v>
      </c>
      <c r="Q113" s="12">
        <f t="shared" si="19"/>
        <v>5</v>
      </c>
      <c r="R113" s="57"/>
      <c r="S113" s="15">
        <v>0.06</v>
      </c>
      <c r="T113" s="15">
        <f t="shared" si="20"/>
        <v>0.3</v>
      </c>
    </row>
    <row r="114" spans="1:22" x14ac:dyDescent="0.2">
      <c r="A114" s="36" t="s">
        <v>215</v>
      </c>
      <c r="B114" s="36" t="s">
        <v>161</v>
      </c>
      <c r="C114" s="36">
        <v>90444300</v>
      </c>
      <c r="D114" s="36" t="s">
        <v>277</v>
      </c>
      <c r="E114" s="12" t="s">
        <v>46</v>
      </c>
      <c r="F114" s="12">
        <v>300</v>
      </c>
      <c r="G114" s="12">
        <v>10</v>
      </c>
      <c r="H114" s="12">
        <v>200</v>
      </c>
      <c r="I114" s="12"/>
      <c r="J114" s="12"/>
      <c r="K114" s="12"/>
      <c r="L114" s="12">
        <v>200</v>
      </c>
      <c r="M114" s="12"/>
      <c r="N114" s="12"/>
      <c r="O114" s="13"/>
      <c r="P114" s="12">
        <f t="shared" si="18"/>
        <v>200</v>
      </c>
      <c r="Q114" s="12">
        <f t="shared" si="19"/>
        <v>1</v>
      </c>
      <c r="R114" s="57"/>
      <c r="S114" s="15">
        <v>0.06</v>
      </c>
      <c r="T114" s="15">
        <f t="shared" si="20"/>
        <v>0.06</v>
      </c>
    </row>
    <row r="115" spans="1:22" x14ac:dyDescent="0.2">
      <c r="A115" s="11" t="s">
        <v>206</v>
      </c>
      <c r="B115" s="11" t="s">
        <v>114</v>
      </c>
      <c r="C115" s="11" t="s">
        <v>206</v>
      </c>
      <c r="D115" s="11" t="s">
        <v>275</v>
      </c>
      <c r="E115" s="12">
        <v>20</v>
      </c>
      <c r="F115" s="12">
        <v>450</v>
      </c>
      <c r="G115" s="12">
        <v>10</v>
      </c>
      <c r="H115" s="12">
        <v>100</v>
      </c>
      <c r="I115" s="12"/>
      <c r="J115" s="12"/>
      <c r="K115" s="12"/>
      <c r="L115" s="12"/>
      <c r="M115" s="12"/>
      <c r="N115" s="12"/>
      <c r="O115" s="25"/>
      <c r="P115" s="12">
        <f t="shared" si="18"/>
        <v>0</v>
      </c>
      <c r="Q115" s="12">
        <f t="shared" si="19"/>
        <v>0</v>
      </c>
      <c r="R115" s="57"/>
      <c r="S115" s="15">
        <v>0.08</v>
      </c>
      <c r="T115" s="15">
        <f t="shared" si="20"/>
        <v>0</v>
      </c>
    </row>
    <row r="116" spans="1:22" x14ac:dyDescent="0.2">
      <c r="A116" s="36" t="s">
        <v>113</v>
      </c>
      <c r="B116" s="36" t="s">
        <v>114</v>
      </c>
      <c r="C116" s="36">
        <v>90444400</v>
      </c>
      <c r="D116" s="36" t="s">
        <v>277</v>
      </c>
      <c r="E116" s="12" t="s">
        <v>46</v>
      </c>
      <c r="F116" s="12">
        <v>450</v>
      </c>
      <c r="G116" s="12">
        <v>10</v>
      </c>
      <c r="H116" s="12">
        <v>100</v>
      </c>
      <c r="I116" s="12"/>
      <c r="J116" s="12"/>
      <c r="K116" s="12">
        <v>200</v>
      </c>
      <c r="L116" s="12"/>
      <c r="M116" s="12"/>
      <c r="N116" s="12"/>
      <c r="O116" s="13"/>
      <c r="P116" s="12">
        <f t="shared" si="18"/>
        <v>200</v>
      </c>
      <c r="Q116" s="12">
        <f t="shared" si="19"/>
        <v>2</v>
      </c>
      <c r="R116" s="57"/>
      <c r="S116" s="15">
        <v>0.08</v>
      </c>
      <c r="T116" s="15">
        <f t="shared" si="20"/>
        <v>0.16</v>
      </c>
    </row>
    <row r="117" spans="1:22" x14ac:dyDescent="0.2">
      <c r="A117" s="11" t="s">
        <v>115</v>
      </c>
      <c r="B117" s="11" t="s">
        <v>116</v>
      </c>
      <c r="C117" s="11" t="s">
        <v>115</v>
      </c>
      <c r="D117" s="11" t="s">
        <v>275</v>
      </c>
      <c r="E117" s="12">
        <v>20</v>
      </c>
      <c r="F117" s="12">
        <v>600</v>
      </c>
      <c r="G117" s="12">
        <v>10</v>
      </c>
      <c r="H117" s="12">
        <v>100</v>
      </c>
      <c r="I117" s="12"/>
      <c r="J117" s="12"/>
      <c r="K117" s="12"/>
      <c r="L117" s="12"/>
      <c r="M117" s="12"/>
      <c r="N117" s="12"/>
      <c r="O117" s="13"/>
      <c r="P117" s="12">
        <f t="shared" si="18"/>
        <v>0</v>
      </c>
      <c r="Q117" s="12">
        <f t="shared" si="19"/>
        <v>0</v>
      </c>
      <c r="R117" s="57"/>
      <c r="S117" s="15">
        <v>0.06</v>
      </c>
      <c r="T117" s="15">
        <f t="shared" si="20"/>
        <v>0</v>
      </c>
    </row>
    <row r="118" spans="1:22" x14ac:dyDescent="0.2">
      <c r="A118" s="36" t="s">
        <v>188</v>
      </c>
      <c r="B118" s="36" t="s">
        <v>116</v>
      </c>
      <c r="C118" s="36">
        <v>90444600</v>
      </c>
      <c r="D118" s="36" t="s">
        <v>277</v>
      </c>
      <c r="E118" s="12" t="s">
        <v>46</v>
      </c>
      <c r="F118" s="12">
        <v>600</v>
      </c>
      <c r="G118" s="12">
        <v>10</v>
      </c>
      <c r="H118" s="12">
        <v>100</v>
      </c>
      <c r="I118" s="12"/>
      <c r="J118" s="12">
        <v>200</v>
      </c>
      <c r="K118" s="12">
        <v>200</v>
      </c>
      <c r="L118" s="12"/>
      <c r="M118" s="12"/>
      <c r="N118" s="12"/>
      <c r="O118" s="13"/>
      <c r="P118" s="12">
        <f t="shared" si="18"/>
        <v>400</v>
      </c>
      <c r="Q118" s="12">
        <f t="shared" si="19"/>
        <v>4</v>
      </c>
      <c r="R118" s="57"/>
      <c r="S118" s="15">
        <v>0.06</v>
      </c>
      <c r="T118" s="15">
        <f t="shared" si="20"/>
        <v>0.24</v>
      </c>
    </row>
    <row r="119" spans="1:22" x14ac:dyDescent="0.2">
      <c r="A119" s="11" t="s">
        <v>117</v>
      </c>
      <c r="B119" s="11" t="s">
        <v>118</v>
      </c>
      <c r="C119" s="11" t="s">
        <v>117</v>
      </c>
      <c r="D119" s="11" t="s">
        <v>275</v>
      </c>
      <c r="E119" s="12">
        <v>20</v>
      </c>
      <c r="F119" s="12">
        <v>750</v>
      </c>
      <c r="G119" s="12">
        <v>10</v>
      </c>
      <c r="H119" s="12">
        <v>100</v>
      </c>
      <c r="I119" s="12"/>
      <c r="J119" s="12"/>
      <c r="K119" s="12"/>
      <c r="L119" s="12"/>
      <c r="M119" s="12"/>
      <c r="N119" s="12"/>
      <c r="O119" s="13"/>
      <c r="P119" s="12">
        <f t="shared" si="18"/>
        <v>0</v>
      </c>
      <c r="Q119" s="12">
        <f t="shared" si="19"/>
        <v>0</v>
      </c>
      <c r="R119" s="57"/>
      <c r="S119" s="15">
        <v>7.0000000000000007E-2</v>
      </c>
      <c r="T119" s="15">
        <f t="shared" si="20"/>
        <v>0</v>
      </c>
    </row>
    <row r="120" spans="1:22" x14ac:dyDescent="0.2">
      <c r="A120" s="36" t="s">
        <v>189</v>
      </c>
      <c r="B120" s="36" t="s">
        <v>118</v>
      </c>
      <c r="C120" s="36">
        <v>90444700</v>
      </c>
      <c r="D120" s="36" t="s">
        <v>277</v>
      </c>
      <c r="E120" s="12" t="s">
        <v>46</v>
      </c>
      <c r="F120" s="12">
        <v>750</v>
      </c>
      <c r="G120" s="12">
        <v>10</v>
      </c>
      <c r="H120" s="12">
        <v>100</v>
      </c>
      <c r="I120" s="12"/>
      <c r="J120" s="12"/>
      <c r="K120" s="12"/>
      <c r="L120" s="12"/>
      <c r="M120" s="12"/>
      <c r="N120" s="12"/>
      <c r="O120" s="13"/>
      <c r="P120" s="12">
        <f t="shared" si="18"/>
        <v>0</v>
      </c>
      <c r="Q120" s="12">
        <f t="shared" si="19"/>
        <v>0</v>
      </c>
      <c r="R120" s="57"/>
      <c r="S120" s="15">
        <v>7.0000000000000007E-2</v>
      </c>
      <c r="T120" s="15">
        <f t="shared" si="20"/>
        <v>0</v>
      </c>
    </row>
    <row r="121" spans="1:22" x14ac:dyDescent="0.2">
      <c r="A121" s="11" t="s">
        <v>119</v>
      </c>
      <c r="B121" s="11" t="s">
        <v>120</v>
      </c>
      <c r="C121" s="11" t="s">
        <v>119</v>
      </c>
      <c r="D121" s="11" t="s">
        <v>275</v>
      </c>
      <c r="E121" s="12">
        <v>20</v>
      </c>
      <c r="F121" s="12">
        <v>900</v>
      </c>
      <c r="G121" s="12">
        <v>10</v>
      </c>
      <c r="H121" s="12">
        <v>50</v>
      </c>
      <c r="I121" s="12"/>
      <c r="J121" s="12"/>
      <c r="K121" s="12"/>
      <c r="L121" s="12"/>
      <c r="M121" s="12"/>
      <c r="N121" s="12"/>
      <c r="O121" s="13"/>
      <c r="P121" s="12">
        <f t="shared" si="18"/>
        <v>0</v>
      </c>
      <c r="Q121" s="12">
        <f t="shared" si="19"/>
        <v>0</v>
      </c>
      <c r="R121" s="57"/>
      <c r="S121" s="15">
        <v>0.08</v>
      </c>
      <c r="T121" s="15">
        <f t="shared" si="20"/>
        <v>0</v>
      </c>
    </row>
    <row r="122" spans="1:22" x14ac:dyDescent="0.2">
      <c r="A122" s="36" t="s">
        <v>263</v>
      </c>
      <c r="B122" s="36" t="s">
        <v>120</v>
      </c>
      <c r="C122" s="36">
        <v>90444800</v>
      </c>
      <c r="D122" s="36" t="s">
        <v>277</v>
      </c>
      <c r="E122" s="12" t="s">
        <v>46</v>
      </c>
      <c r="F122" s="12">
        <v>900</v>
      </c>
      <c r="G122" s="12">
        <v>10</v>
      </c>
      <c r="H122" s="12">
        <v>50</v>
      </c>
      <c r="I122" s="12"/>
      <c r="J122" s="12"/>
      <c r="K122" s="12"/>
      <c r="L122" s="12"/>
      <c r="M122" s="12"/>
      <c r="N122" s="12"/>
      <c r="O122" s="13"/>
      <c r="P122" s="12">
        <f t="shared" si="18"/>
        <v>0</v>
      </c>
      <c r="Q122" s="12">
        <f t="shared" si="19"/>
        <v>0</v>
      </c>
      <c r="R122" s="57"/>
      <c r="S122" s="15">
        <v>0.08</v>
      </c>
      <c r="T122" s="15">
        <f t="shared" si="20"/>
        <v>0</v>
      </c>
    </row>
    <row r="123" spans="1:22" x14ac:dyDescent="0.2">
      <c r="A123" s="11" t="s">
        <v>121</v>
      </c>
      <c r="B123" s="11" t="s">
        <v>122</v>
      </c>
      <c r="C123" s="11" t="s">
        <v>121</v>
      </c>
      <c r="D123" s="11" t="s">
        <v>275</v>
      </c>
      <c r="E123" s="12">
        <v>20</v>
      </c>
      <c r="F123" s="12">
        <v>1200</v>
      </c>
      <c r="G123" s="12">
        <v>10</v>
      </c>
      <c r="H123" s="12">
        <v>50</v>
      </c>
      <c r="I123" s="12"/>
      <c r="J123" s="12"/>
      <c r="K123" s="12"/>
      <c r="L123" s="12"/>
      <c r="M123" s="12"/>
      <c r="N123" s="12"/>
      <c r="O123" s="13"/>
      <c r="P123" s="12">
        <f t="shared" si="18"/>
        <v>0</v>
      </c>
      <c r="Q123" s="12">
        <f t="shared" si="19"/>
        <v>0</v>
      </c>
      <c r="R123" s="57"/>
      <c r="S123" s="15">
        <v>0.11</v>
      </c>
      <c r="T123" s="15">
        <f t="shared" si="20"/>
        <v>0</v>
      </c>
    </row>
    <row r="124" spans="1:22" x14ac:dyDescent="0.2">
      <c r="A124" s="11" t="s">
        <v>207</v>
      </c>
      <c r="B124" s="11" t="s">
        <v>208</v>
      </c>
      <c r="C124" s="11" t="s">
        <v>207</v>
      </c>
      <c r="D124" s="11" t="s">
        <v>275</v>
      </c>
      <c r="E124" s="12">
        <v>20</v>
      </c>
      <c r="F124" s="12">
        <v>1500</v>
      </c>
      <c r="G124" s="12">
        <v>10</v>
      </c>
      <c r="H124" s="12">
        <v>50</v>
      </c>
      <c r="I124" s="12"/>
      <c r="J124" s="12"/>
      <c r="K124" s="12"/>
      <c r="L124" s="12"/>
      <c r="M124" s="12"/>
      <c r="N124" s="12"/>
      <c r="O124" s="13"/>
      <c r="P124" s="12">
        <f t="shared" si="18"/>
        <v>0</v>
      </c>
      <c r="Q124" s="12">
        <f t="shared" si="19"/>
        <v>0</v>
      </c>
      <c r="R124" s="57"/>
      <c r="S124" s="15">
        <v>7.0000000000000007E-2</v>
      </c>
      <c r="T124" s="15">
        <f t="shared" si="20"/>
        <v>0</v>
      </c>
    </row>
    <row r="125" spans="1:22" x14ac:dyDescent="0.2">
      <c r="A125" s="11" t="s">
        <v>209</v>
      </c>
      <c r="B125" s="11" t="s">
        <v>210</v>
      </c>
      <c r="C125" s="11" t="s">
        <v>209</v>
      </c>
      <c r="D125" s="11" t="s">
        <v>275</v>
      </c>
      <c r="E125" s="12">
        <v>20</v>
      </c>
      <c r="F125" s="12">
        <v>1800</v>
      </c>
      <c r="G125" s="12">
        <v>10</v>
      </c>
      <c r="H125" s="12">
        <v>50</v>
      </c>
      <c r="I125" s="12"/>
      <c r="J125" s="12"/>
      <c r="K125" s="12"/>
      <c r="L125" s="12"/>
      <c r="M125" s="12"/>
      <c r="N125" s="12"/>
      <c r="O125" s="13"/>
      <c r="P125" s="12">
        <f t="shared" si="18"/>
        <v>0</v>
      </c>
      <c r="Q125" s="12">
        <f t="shared" si="19"/>
        <v>0</v>
      </c>
      <c r="R125" s="58"/>
      <c r="S125" s="15">
        <v>0.09</v>
      </c>
      <c r="T125" s="15">
        <f t="shared" si="20"/>
        <v>0</v>
      </c>
      <c r="U125" s="43"/>
    </row>
    <row r="126" spans="1:22" x14ac:dyDescent="0.2">
      <c r="A126" s="11" t="s">
        <v>123</v>
      </c>
      <c r="B126" s="11" t="s">
        <v>124</v>
      </c>
      <c r="C126" s="11" t="s">
        <v>123</v>
      </c>
      <c r="D126" s="11" t="s">
        <v>275</v>
      </c>
      <c r="E126" s="12">
        <v>25</v>
      </c>
      <c r="F126" s="12">
        <v>150</v>
      </c>
      <c r="G126" s="12">
        <v>10</v>
      </c>
      <c r="H126" s="12">
        <v>200</v>
      </c>
      <c r="I126" s="12"/>
      <c r="J126" s="12"/>
      <c r="K126" s="12"/>
      <c r="L126" s="12"/>
      <c r="M126" s="12"/>
      <c r="N126" s="12"/>
      <c r="O126" s="13"/>
      <c r="P126" s="12">
        <f t="shared" si="18"/>
        <v>0</v>
      </c>
      <c r="Q126" s="12">
        <f t="shared" si="19"/>
        <v>0</v>
      </c>
      <c r="R126" s="57"/>
      <c r="S126" s="15">
        <v>0.04</v>
      </c>
      <c r="T126" s="15">
        <f t="shared" si="20"/>
        <v>0</v>
      </c>
      <c r="U126" s="43">
        <f>SUM(T126:T143)</f>
        <v>1.6400000000000001</v>
      </c>
      <c r="V126" s="3">
        <f>U126*100/$U$144</f>
        <v>1.1544417851611997</v>
      </c>
    </row>
    <row r="127" spans="1:22" x14ac:dyDescent="0.2">
      <c r="A127" s="36" t="s">
        <v>257</v>
      </c>
      <c r="B127" s="36" t="s">
        <v>124</v>
      </c>
      <c r="C127" s="36">
        <v>90445200</v>
      </c>
      <c r="D127" s="36" t="s">
        <v>277</v>
      </c>
      <c r="E127" s="12">
        <v>25</v>
      </c>
      <c r="F127" s="12">
        <v>150</v>
      </c>
      <c r="G127" s="12">
        <v>10</v>
      </c>
      <c r="H127" s="12">
        <v>200</v>
      </c>
      <c r="I127" s="12">
        <v>400</v>
      </c>
      <c r="J127" s="12">
        <v>400</v>
      </c>
      <c r="K127" s="12">
        <v>200</v>
      </c>
      <c r="L127" s="12"/>
      <c r="M127" s="12"/>
      <c r="N127" s="12"/>
      <c r="O127" s="13"/>
      <c r="P127" s="12">
        <f t="shared" si="18"/>
        <v>1000</v>
      </c>
      <c r="Q127" s="12">
        <f t="shared" si="19"/>
        <v>5</v>
      </c>
      <c r="R127" s="57"/>
      <c r="S127" s="15">
        <v>0.04</v>
      </c>
      <c r="T127" s="15">
        <f t="shared" si="20"/>
        <v>0.2</v>
      </c>
    </row>
    <row r="128" spans="1:22" x14ac:dyDescent="0.2">
      <c r="A128" s="11" t="s">
        <v>125</v>
      </c>
      <c r="B128" s="11" t="s">
        <v>126</v>
      </c>
      <c r="C128" s="11" t="s">
        <v>125</v>
      </c>
      <c r="D128" s="11" t="s">
        <v>275</v>
      </c>
      <c r="E128" s="12">
        <v>25</v>
      </c>
      <c r="F128" s="12">
        <v>300</v>
      </c>
      <c r="G128" s="12">
        <v>10</v>
      </c>
      <c r="H128" s="12">
        <v>100</v>
      </c>
      <c r="I128" s="12"/>
      <c r="J128" s="12"/>
      <c r="K128" s="12"/>
      <c r="L128" s="12"/>
      <c r="M128" s="12"/>
      <c r="N128" s="12">
        <v>200</v>
      </c>
      <c r="O128" s="13"/>
      <c r="P128" s="12">
        <f t="shared" si="18"/>
        <v>200</v>
      </c>
      <c r="Q128" s="12">
        <f t="shared" si="19"/>
        <v>2</v>
      </c>
      <c r="R128" s="57"/>
      <c r="S128" s="15">
        <v>0.04</v>
      </c>
      <c r="T128" s="15">
        <f t="shared" si="20"/>
        <v>0.08</v>
      </c>
    </row>
    <row r="129" spans="1:22" x14ac:dyDescent="0.2">
      <c r="A129" s="36" t="s">
        <v>127</v>
      </c>
      <c r="B129" s="36" t="s">
        <v>126</v>
      </c>
      <c r="C129" s="36">
        <v>90445300</v>
      </c>
      <c r="D129" s="36" t="s">
        <v>277</v>
      </c>
      <c r="E129" s="12" t="s">
        <v>63</v>
      </c>
      <c r="F129" s="12">
        <v>300</v>
      </c>
      <c r="G129" s="12">
        <v>10</v>
      </c>
      <c r="H129" s="12">
        <v>100</v>
      </c>
      <c r="I129" s="12"/>
      <c r="J129" s="12">
        <v>300</v>
      </c>
      <c r="K129" s="12">
        <v>200</v>
      </c>
      <c r="L129" s="12"/>
      <c r="M129" s="12"/>
      <c r="N129" s="12">
        <v>500</v>
      </c>
      <c r="O129" s="13"/>
      <c r="P129" s="12">
        <f t="shared" si="18"/>
        <v>1000</v>
      </c>
      <c r="Q129" s="12">
        <f t="shared" si="19"/>
        <v>10</v>
      </c>
      <c r="R129" s="57"/>
      <c r="S129" s="15">
        <v>0.04</v>
      </c>
      <c r="T129" s="15">
        <f t="shared" si="20"/>
        <v>0.4</v>
      </c>
    </row>
    <row r="130" spans="1:22" x14ac:dyDescent="0.2">
      <c r="A130" s="11" t="s">
        <v>128</v>
      </c>
      <c r="B130" s="11" t="s">
        <v>129</v>
      </c>
      <c r="C130" s="11" t="s">
        <v>128</v>
      </c>
      <c r="D130" s="11" t="s">
        <v>275</v>
      </c>
      <c r="E130" s="12">
        <v>25</v>
      </c>
      <c r="F130" s="12">
        <v>450</v>
      </c>
      <c r="G130" s="12">
        <v>10</v>
      </c>
      <c r="H130" s="12">
        <v>100</v>
      </c>
      <c r="I130" s="12"/>
      <c r="J130" s="12"/>
      <c r="K130" s="12"/>
      <c r="L130" s="12"/>
      <c r="M130" s="12"/>
      <c r="N130" s="12"/>
      <c r="O130" s="13"/>
      <c r="P130" s="12">
        <f t="shared" si="18"/>
        <v>0</v>
      </c>
      <c r="Q130" s="12">
        <f t="shared" si="19"/>
        <v>0</v>
      </c>
      <c r="R130" s="57"/>
      <c r="S130" s="15">
        <v>0.06</v>
      </c>
      <c r="T130" s="15">
        <f t="shared" si="20"/>
        <v>0</v>
      </c>
    </row>
    <row r="131" spans="1:22" x14ac:dyDescent="0.2">
      <c r="A131" s="36" t="s">
        <v>190</v>
      </c>
      <c r="B131" s="36" t="s">
        <v>129</v>
      </c>
      <c r="C131" s="36">
        <v>90445400</v>
      </c>
      <c r="D131" s="36" t="s">
        <v>277</v>
      </c>
      <c r="E131" s="12" t="s">
        <v>63</v>
      </c>
      <c r="F131" s="12">
        <v>450</v>
      </c>
      <c r="G131" s="12">
        <v>10</v>
      </c>
      <c r="H131" s="12">
        <v>100</v>
      </c>
      <c r="I131" s="12"/>
      <c r="J131" s="12"/>
      <c r="K131" s="12"/>
      <c r="L131" s="12"/>
      <c r="M131" s="12"/>
      <c r="N131" s="12"/>
      <c r="O131" s="13"/>
      <c r="P131" s="12">
        <f t="shared" si="18"/>
        <v>0</v>
      </c>
      <c r="Q131" s="12">
        <f t="shared" si="19"/>
        <v>0</v>
      </c>
      <c r="R131" s="57"/>
      <c r="S131" s="15">
        <v>0.06</v>
      </c>
      <c r="T131" s="15">
        <f t="shared" si="20"/>
        <v>0</v>
      </c>
    </row>
    <row r="132" spans="1:22" x14ac:dyDescent="0.2">
      <c r="A132" s="11" t="s">
        <v>130</v>
      </c>
      <c r="B132" s="11" t="s">
        <v>131</v>
      </c>
      <c r="C132" s="11" t="s">
        <v>130</v>
      </c>
      <c r="D132" s="11" t="s">
        <v>275</v>
      </c>
      <c r="E132" s="12">
        <v>25</v>
      </c>
      <c r="F132" s="12">
        <v>600</v>
      </c>
      <c r="G132" s="12">
        <v>10</v>
      </c>
      <c r="H132" s="12">
        <v>50</v>
      </c>
      <c r="I132" s="12"/>
      <c r="J132" s="12"/>
      <c r="K132" s="12"/>
      <c r="L132" s="12"/>
      <c r="M132" s="12"/>
      <c r="N132" s="12"/>
      <c r="O132" s="13"/>
      <c r="P132" s="12">
        <f t="shared" si="18"/>
        <v>0</v>
      </c>
      <c r="Q132" s="12">
        <f t="shared" si="19"/>
        <v>0</v>
      </c>
      <c r="R132" s="57"/>
      <c r="S132" s="15">
        <v>0.04</v>
      </c>
      <c r="T132" s="15">
        <f t="shared" si="20"/>
        <v>0</v>
      </c>
    </row>
    <row r="133" spans="1:22" x14ac:dyDescent="0.2">
      <c r="A133" s="36" t="s">
        <v>211</v>
      </c>
      <c r="B133" s="36" t="s">
        <v>131</v>
      </c>
      <c r="C133" s="36">
        <v>90445600</v>
      </c>
      <c r="D133" s="36" t="s">
        <v>277</v>
      </c>
      <c r="E133" s="12">
        <v>25</v>
      </c>
      <c r="F133" s="12">
        <v>600</v>
      </c>
      <c r="G133" s="12">
        <v>10</v>
      </c>
      <c r="H133" s="12">
        <v>50</v>
      </c>
      <c r="I133" s="12"/>
      <c r="J133" s="12">
        <v>300</v>
      </c>
      <c r="K133" s="12">
        <v>200</v>
      </c>
      <c r="L133" s="12"/>
      <c r="M133" s="12"/>
      <c r="N133" s="12"/>
      <c r="O133" s="13"/>
      <c r="P133" s="12">
        <f t="shared" si="18"/>
        <v>500</v>
      </c>
      <c r="Q133" s="12">
        <f t="shared" si="19"/>
        <v>10</v>
      </c>
      <c r="R133" s="57"/>
      <c r="S133" s="15">
        <v>0.04</v>
      </c>
      <c r="T133" s="15">
        <f t="shared" si="20"/>
        <v>0.4</v>
      </c>
    </row>
    <row r="134" spans="1:22" x14ac:dyDescent="0.2">
      <c r="A134" s="11" t="s">
        <v>162</v>
      </c>
      <c r="B134" s="11" t="s">
        <v>163</v>
      </c>
      <c r="C134" s="11" t="s">
        <v>162</v>
      </c>
      <c r="D134" s="11" t="s">
        <v>275</v>
      </c>
      <c r="E134" s="12">
        <v>25</v>
      </c>
      <c r="F134" s="12">
        <v>750</v>
      </c>
      <c r="G134" s="12">
        <v>10</v>
      </c>
      <c r="H134" s="12">
        <v>50</v>
      </c>
      <c r="I134" s="12"/>
      <c r="J134" s="12"/>
      <c r="K134" s="12"/>
      <c r="L134" s="12"/>
      <c r="M134" s="12"/>
      <c r="N134" s="12"/>
      <c r="O134" s="13"/>
      <c r="P134" s="12">
        <f t="shared" si="18"/>
        <v>0</v>
      </c>
      <c r="Q134" s="12">
        <f t="shared" si="19"/>
        <v>0</v>
      </c>
      <c r="R134" s="57"/>
      <c r="S134" s="15">
        <v>0.04</v>
      </c>
      <c r="T134" s="15">
        <f t="shared" si="20"/>
        <v>0</v>
      </c>
    </row>
    <row r="135" spans="1:22" x14ac:dyDescent="0.2">
      <c r="A135" s="36" t="s">
        <v>218</v>
      </c>
      <c r="B135" s="36" t="s">
        <v>163</v>
      </c>
      <c r="C135" s="31" t="s">
        <v>219</v>
      </c>
      <c r="D135" s="36" t="s">
        <v>277</v>
      </c>
      <c r="E135" s="12">
        <v>25</v>
      </c>
      <c r="F135" s="12">
        <v>750</v>
      </c>
      <c r="G135" s="12">
        <v>10</v>
      </c>
      <c r="H135" s="12">
        <v>50</v>
      </c>
      <c r="I135" s="12"/>
      <c r="J135" s="12"/>
      <c r="K135" s="12"/>
      <c r="L135" s="12"/>
      <c r="M135" s="12"/>
      <c r="N135" s="12"/>
      <c r="O135" s="13"/>
      <c r="P135" s="12">
        <f t="shared" si="18"/>
        <v>0</v>
      </c>
      <c r="Q135" s="12">
        <f t="shared" si="19"/>
        <v>0</v>
      </c>
      <c r="R135" s="57"/>
      <c r="S135" s="15">
        <v>0.04</v>
      </c>
      <c r="T135" s="15">
        <f t="shared" si="20"/>
        <v>0</v>
      </c>
    </row>
    <row r="136" spans="1:22" x14ac:dyDescent="0.2">
      <c r="A136" s="11" t="s">
        <v>132</v>
      </c>
      <c r="B136" s="11" t="s">
        <v>133</v>
      </c>
      <c r="C136" s="11" t="s">
        <v>132</v>
      </c>
      <c r="D136" s="11" t="s">
        <v>275</v>
      </c>
      <c r="E136" s="12">
        <v>25</v>
      </c>
      <c r="F136" s="12">
        <v>900</v>
      </c>
      <c r="G136" s="12">
        <v>10</v>
      </c>
      <c r="H136" s="12">
        <v>50</v>
      </c>
      <c r="I136" s="12"/>
      <c r="J136" s="12"/>
      <c r="K136" s="12"/>
      <c r="L136" s="12"/>
      <c r="M136" s="12"/>
      <c r="N136" s="12"/>
      <c r="O136" s="13"/>
      <c r="P136" s="12">
        <f t="shared" si="18"/>
        <v>0</v>
      </c>
      <c r="Q136" s="12">
        <f t="shared" si="19"/>
        <v>0</v>
      </c>
      <c r="R136" s="57"/>
      <c r="S136" s="15">
        <v>0.06</v>
      </c>
      <c r="T136" s="15">
        <f t="shared" si="20"/>
        <v>0</v>
      </c>
    </row>
    <row r="137" spans="1:22" x14ac:dyDescent="0.2">
      <c r="A137" s="36" t="s">
        <v>264</v>
      </c>
      <c r="B137" s="36" t="s">
        <v>133</v>
      </c>
      <c r="C137" s="31" t="s">
        <v>265</v>
      </c>
      <c r="D137" s="36" t="s">
        <v>277</v>
      </c>
      <c r="E137" s="12">
        <v>25</v>
      </c>
      <c r="F137" s="12">
        <v>900</v>
      </c>
      <c r="G137" s="12">
        <v>10</v>
      </c>
      <c r="H137" s="12">
        <v>50</v>
      </c>
      <c r="I137" s="12"/>
      <c r="J137" s="12"/>
      <c r="K137" s="12">
        <v>200</v>
      </c>
      <c r="L137" s="12"/>
      <c r="M137" s="12"/>
      <c r="N137" s="12"/>
      <c r="O137" s="13"/>
      <c r="P137" s="12">
        <f t="shared" si="18"/>
        <v>200</v>
      </c>
      <c r="Q137" s="12">
        <f t="shared" si="19"/>
        <v>4</v>
      </c>
      <c r="R137" s="57"/>
      <c r="S137" s="15">
        <v>0.06</v>
      </c>
      <c r="T137" s="15">
        <f t="shared" si="20"/>
        <v>0.24</v>
      </c>
    </row>
    <row r="138" spans="1:22" x14ac:dyDescent="0.2">
      <c r="A138" s="11" t="s">
        <v>134</v>
      </c>
      <c r="B138" s="11" t="s">
        <v>135</v>
      </c>
      <c r="C138" s="11" t="s">
        <v>134</v>
      </c>
      <c r="D138" s="11" t="s">
        <v>275</v>
      </c>
      <c r="E138" s="12">
        <v>25</v>
      </c>
      <c r="F138" s="12">
        <v>1200</v>
      </c>
      <c r="G138" s="12">
        <v>10</v>
      </c>
      <c r="H138" s="12">
        <v>50</v>
      </c>
      <c r="I138" s="12"/>
      <c r="J138" s="12"/>
      <c r="K138" s="12"/>
      <c r="L138" s="12"/>
      <c r="M138" s="12"/>
      <c r="N138" s="12"/>
      <c r="O138" s="13"/>
      <c r="P138" s="12">
        <f t="shared" si="18"/>
        <v>0</v>
      </c>
      <c r="Q138" s="12">
        <f t="shared" si="19"/>
        <v>0</v>
      </c>
      <c r="R138" s="57"/>
      <c r="S138" s="15">
        <v>0.08</v>
      </c>
      <c r="T138" s="15">
        <f t="shared" si="20"/>
        <v>0</v>
      </c>
    </row>
    <row r="139" spans="1:22" x14ac:dyDescent="0.2">
      <c r="A139" s="26" t="s">
        <v>451</v>
      </c>
      <c r="B139" s="36" t="s">
        <v>135</v>
      </c>
      <c r="C139" s="26">
        <v>90445810</v>
      </c>
      <c r="D139" s="36" t="s">
        <v>277</v>
      </c>
      <c r="E139" s="12" t="s">
        <v>63</v>
      </c>
      <c r="F139" s="12">
        <v>1200</v>
      </c>
      <c r="G139" s="12">
        <v>10</v>
      </c>
      <c r="H139" s="12">
        <v>50</v>
      </c>
      <c r="I139" s="12"/>
      <c r="J139" s="12"/>
      <c r="K139" s="12">
        <v>200</v>
      </c>
      <c r="L139" s="12"/>
      <c r="M139" s="12"/>
      <c r="N139" s="12"/>
      <c r="O139" s="13"/>
      <c r="P139" s="12">
        <f t="shared" si="18"/>
        <v>200</v>
      </c>
      <c r="Q139" s="12">
        <f t="shared" si="19"/>
        <v>4</v>
      </c>
      <c r="R139" s="57"/>
      <c r="S139" s="15">
        <v>0.08</v>
      </c>
      <c r="T139" s="15">
        <f t="shared" si="20"/>
        <v>0.32</v>
      </c>
    </row>
    <row r="140" spans="1:22" x14ac:dyDescent="0.2">
      <c r="A140" s="11" t="s">
        <v>238</v>
      </c>
      <c r="B140" s="11" t="s">
        <v>239</v>
      </c>
      <c r="C140" s="11" t="s">
        <v>238</v>
      </c>
      <c r="D140" s="11" t="s">
        <v>275</v>
      </c>
      <c r="E140" s="12">
        <v>25</v>
      </c>
      <c r="F140" s="12">
        <v>1524</v>
      </c>
      <c r="G140" s="12">
        <v>10</v>
      </c>
      <c r="H140" s="12">
        <v>50</v>
      </c>
      <c r="I140" s="12"/>
      <c r="J140" s="12"/>
      <c r="K140" s="12"/>
      <c r="L140" s="12"/>
      <c r="M140" s="12"/>
      <c r="N140" s="12"/>
      <c r="O140" s="13"/>
      <c r="P140" s="12">
        <f t="shared" si="18"/>
        <v>0</v>
      </c>
      <c r="Q140" s="12">
        <f t="shared" si="19"/>
        <v>0</v>
      </c>
      <c r="R140" s="57"/>
      <c r="S140" s="15">
        <v>0.08</v>
      </c>
      <c r="T140" s="15">
        <f t="shared" si="20"/>
        <v>0</v>
      </c>
    </row>
    <row r="141" spans="1:22" x14ac:dyDescent="0.2">
      <c r="A141" s="11" t="s">
        <v>164</v>
      </c>
      <c r="B141" s="11" t="s">
        <v>165</v>
      </c>
      <c r="C141" s="11" t="s">
        <v>164</v>
      </c>
      <c r="D141" s="11" t="s">
        <v>275</v>
      </c>
      <c r="E141" s="12">
        <v>25</v>
      </c>
      <c r="F141" s="12">
        <v>1800</v>
      </c>
      <c r="G141" s="12">
        <v>10</v>
      </c>
      <c r="H141" s="12">
        <v>50</v>
      </c>
      <c r="I141" s="12"/>
      <c r="J141" s="12"/>
      <c r="K141" s="12"/>
      <c r="L141" s="12"/>
      <c r="M141" s="12"/>
      <c r="N141" s="12"/>
      <c r="O141" s="13"/>
      <c r="P141" s="12">
        <f t="shared" si="18"/>
        <v>0</v>
      </c>
      <c r="Q141" s="12">
        <f t="shared" si="19"/>
        <v>0</v>
      </c>
      <c r="R141" s="57"/>
      <c r="S141" s="15">
        <v>0.12</v>
      </c>
      <c r="T141" s="15">
        <f t="shared" si="20"/>
        <v>0</v>
      </c>
    </row>
    <row r="142" spans="1:22" x14ac:dyDescent="0.2">
      <c r="A142" s="36" t="s">
        <v>227</v>
      </c>
      <c r="B142" s="36" t="s">
        <v>165</v>
      </c>
      <c r="C142" s="36">
        <v>90445900</v>
      </c>
      <c r="D142" s="36" t="s">
        <v>277</v>
      </c>
      <c r="E142" s="12">
        <v>25</v>
      </c>
      <c r="F142" s="12">
        <v>1800</v>
      </c>
      <c r="G142" s="12">
        <v>10</v>
      </c>
      <c r="H142" s="12">
        <v>50</v>
      </c>
      <c r="I142" s="12"/>
      <c r="J142" s="12"/>
      <c r="K142" s="12"/>
      <c r="L142" s="12"/>
      <c r="M142" s="12"/>
      <c r="N142" s="12"/>
      <c r="O142" s="13"/>
      <c r="P142" s="12">
        <f t="shared" si="18"/>
        <v>0</v>
      </c>
      <c r="Q142" s="12">
        <f t="shared" si="19"/>
        <v>0</v>
      </c>
      <c r="R142" s="57"/>
      <c r="S142" s="15">
        <v>0.12</v>
      </c>
      <c r="T142" s="15">
        <f t="shared" si="20"/>
        <v>0</v>
      </c>
      <c r="U142" s="43"/>
    </row>
    <row r="143" spans="1:22" x14ac:dyDescent="0.2">
      <c r="A143" s="36" t="s">
        <v>301</v>
      </c>
      <c r="B143" s="36" t="s">
        <v>302</v>
      </c>
      <c r="C143" s="36">
        <v>90446000</v>
      </c>
      <c r="D143" s="36" t="s">
        <v>277</v>
      </c>
      <c r="E143" s="12">
        <v>25</v>
      </c>
      <c r="F143" s="12">
        <v>2400</v>
      </c>
      <c r="G143" s="12">
        <v>10</v>
      </c>
      <c r="H143" s="12">
        <v>50</v>
      </c>
      <c r="I143" s="12"/>
      <c r="J143" s="12"/>
      <c r="K143" s="12"/>
      <c r="L143" s="12"/>
      <c r="M143" s="12"/>
      <c r="N143" s="12"/>
      <c r="O143" s="13"/>
      <c r="P143" s="12">
        <f t="shared" si="18"/>
        <v>0</v>
      </c>
      <c r="Q143" s="12">
        <f t="shared" si="19"/>
        <v>0</v>
      </c>
      <c r="R143" s="57"/>
      <c r="S143" s="15">
        <v>0.12</v>
      </c>
      <c r="T143" s="15">
        <f t="shared" si="20"/>
        <v>0</v>
      </c>
      <c r="U143" s="43"/>
    </row>
    <row r="144" spans="1:22" x14ac:dyDescent="0.2">
      <c r="A144" s="305"/>
      <c r="B144" s="305"/>
      <c r="C144" s="305"/>
      <c r="D144" s="305"/>
      <c r="E144" s="305"/>
      <c r="F144" s="305"/>
      <c r="G144" s="305"/>
      <c r="H144" s="305"/>
      <c r="I144" s="36">
        <f t="shared" ref="I144:Q144" si="21">SUBTOTAL(9,I5:I143)</f>
        <v>1750</v>
      </c>
      <c r="J144" s="36">
        <f t="shared" si="21"/>
        <v>45910</v>
      </c>
      <c r="K144" s="36">
        <f t="shared" si="21"/>
        <v>67275</v>
      </c>
      <c r="L144" s="36">
        <f t="shared" si="21"/>
        <v>52050</v>
      </c>
      <c r="M144" s="36">
        <f t="shared" si="21"/>
        <v>42080</v>
      </c>
      <c r="N144" s="36">
        <f t="shared" si="21"/>
        <v>31990</v>
      </c>
      <c r="O144" s="36">
        <f t="shared" si="21"/>
        <v>0</v>
      </c>
      <c r="P144" s="36">
        <f t="shared" si="21"/>
        <v>241055</v>
      </c>
      <c r="Q144" s="36">
        <f t="shared" si="21"/>
        <v>3062</v>
      </c>
      <c r="R144" s="59"/>
      <c r="S144" s="12"/>
      <c r="T144" s="36">
        <f>SUBTOTAL(9,T5:T143)</f>
        <v>182.70000000000005</v>
      </c>
      <c r="U144" s="3">
        <f>SUM(U13:U143)</f>
        <v>142.05999999999997</v>
      </c>
      <c r="V144" s="3">
        <f>SUM(V13:V143)</f>
        <v>100</v>
      </c>
    </row>
    <row r="145" spans="1:20" x14ac:dyDescent="0.2">
      <c r="A145" s="305"/>
      <c r="B145" s="305"/>
      <c r="C145" s="305"/>
      <c r="D145" s="305"/>
      <c r="E145" s="305"/>
      <c r="F145" s="305"/>
      <c r="G145" s="305"/>
      <c r="H145" s="305"/>
      <c r="I145" s="36">
        <v>14</v>
      </c>
      <c r="J145" s="36">
        <v>559</v>
      </c>
      <c r="K145" s="36">
        <v>904</v>
      </c>
      <c r="L145" s="36">
        <v>676</v>
      </c>
      <c r="M145" s="36">
        <v>533</v>
      </c>
      <c r="N145" s="36">
        <v>376</v>
      </c>
      <c r="O145" s="36"/>
      <c r="P145" s="36"/>
      <c r="Q145" s="36">
        <f>SUM(I145:O145)</f>
        <v>3062</v>
      </c>
      <c r="T145" s="3">
        <f>T144/30</f>
        <v>6.0900000000000016</v>
      </c>
    </row>
    <row r="146" spans="1:20" x14ac:dyDescent="0.2">
      <c r="A146" s="305"/>
      <c r="B146" s="305"/>
      <c r="C146" s="305"/>
      <c r="D146" s="305"/>
      <c r="E146" s="305"/>
      <c r="F146" s="305"/>
      <c r="G146" s="305"/>
      <c r="H146" s="305"/>
      <c r="I146" s="36">
        <v>0.91</v>
      </c>
      <c r="J146" s="36">
        <v>28.36</v>
      </c>
      <c r="K146" s="36">
        <v>56.08</v>
      </c>
      <c r="L146" s="36">
        <v>40.98</v>
      </c>
      <c r="M146" s="36">
        <v>31.61</v>
      </c>
      <c r="N146" s="36">
        <v>24.76</v>
      </c>
      <c r="O146" s="36"/>
      <c r="P146" s="36"/>
      <c r="Q146" s="36">
        <f>SUM(I146:O146)</f>
        <v>182.7</v>
      </c>
    </row>
    <row r="147" spans="1:20" x14ac:dyDescent="0.2">
      <c r="A147" s="34"/>
      <c r="B147" s="34"/>
      <c r="C147" s="34"/>
      <c r="D147" s="34"/>
      <c r="E147" s="34"/>
      <c r="F147" s="34"/>
      <c r="G147" s="34"/>
      <c r="H147" s="34"/>
    </row>
    <row r="148" spans="1:20" x14ac:dyDescent="0.2">
      <c r="A148" s="28" t="s">
        <v>136</v>
      </c>
      <c r="B148" s="28" t="s">
        <v>136</v>
      </c>
      <c r="C148" s="30"/>
      <c r="D148" s="30"/>
      <c r="E148" s="8" t="s">
        <v>10</v>
      </c>
      <c r="F148" s="8" t="s">
        <v>137</v>
      </c>
      <c r="G148" s="300" t="s">
        <v>138</v>
      </c>
      <c r="H148" s="301"/>
      <c r="I148" s="20"/>
      <c r="J148" s="20"/>
      <c r="K148" s="20"/>
      <c r="L148" s="20"/>
      <c r="M148" s="20"/>
      <c r="N148" s="20"/>
      <c r="O148" s="20"/>
      <c r="P148" s="12"/>
      <c r="Q148" s="12"/>
      <c r="R148" s="35"/>
      <c r="S148" s="12"/>
      <c r="T148" s="15"/>
    </row>
    <row r="149" spans="1:20" x14ac:dyDescent="0.2">
      <c r="A149" s="36"/>
      <c r="B149" s="36"/>
      <c r="C149" s="36"/>
      <c r="D149" s="36"/>
      <c r="E149" s="8"/>
      <c r="F149" s="8"/>
      <c r="G149" s="8" t="s">
        <v>139</v>
      </c>
      <c r="H149" s="8" t="s">
        <v>140</v>
      </c>
      <c r="I149" s="8" t="s">
        <v>140</v>
      </c>
      <c r="J149" s="8" t="s">
        <v>140</v>
      </c>
      <c r="K149" s="8" t="s">
        <v>140</v>
      </c>
      <c r="L149" s="8" t="s">
        <v>140</v>
      </c>
      <c r="M149" s="8" t="s">
        <v>140</v>
      </c>
      <c r="N149" s="8" t="s">
        <v>140</v>
      </c>
      <c r="O149" s="8" t="s">
        <v>140</v>
      </c>
      <c r="P149" s="36" t="s">
        <v>140</v>
      </c>
      <c r="Q149" s="36" t="s">
        <v>12</v>
      </c>
      <c r="R149" s="37"/>
      <c r="S149" s="12"/>
      <c r="T149" s="15"/>
    </row>
    <row r="150" spans="1:20" x14ac:dyDescent="0.2">
      <c r="A150" s="38" t="s">
        <v>142</v>
      </c>
      <c r="B150" s="38" t="s">
        <v>143</v>
      </c>
      <c r="C150" s="38" t="s">
        <v>142</v>
      </c>
      <c r="D150" s="38" t="s">
        <v>142</v>
      </c>
      <c r="E150" s="12">
        <v>13</v>
      </c>
      <c r="F150" s="12">
        <v>25</v>
      </c>
      <c r="G150" s="12">
        <v>5</v>
      </c>
      <c r="H150" s="12">
        <v>125</v>
      </c>
      <c r="I150" s="12"/>
      <c r="J150" s="12"/>
      <c r="K150" s="12"/>
      <c r="L150" s="12"/>
      <c r="M150" s="12"/>
      <c r="N150" s="12"/>
      <c r="O150" s="12"/>
      <c r="P150" s="12">
        <f>SUM(I150:O150)</f>
        <v>0</v>
      </c>
      <c r="Q150" s="12">
        <f>$P150/$H150</f>
        <v>0</v>
      </c>
      <c r="R150" s="39"/>
      <c r="S150" s="15">
        <v>0.09</v>
      </c>
      <c r="T150" s="15">
        <f>$Q150*$S150</f>
        <v>0</v>
      </c>
    </row>
    <row r="151" spans="1:20" x14ac:dyDescent="0.2">
      <c r="A151" s="38" t="s">
        <v>144</v>
      </c>
      <c r="B151" s="38" t="s">
        <v>145</v>
      </c>
      <c r="C151" s="38" t="s">
        <v>144</v>
      </c>
      <c r="D151" s="38" t="s">
        <v>144</v>
      </c>
      <c r="E151" s="12">
        <v>19</v>
      </c>
      <c r="F151" s="12">
        <v>25</v>
      </c>
      <c r="G151" s="12">
        <v>5</v>
      </c>
      <c r="H151" s="12">
        <v>125</v>
      </c>
      <c r="I151" s="12"/>
      <c r="J151" s="12"/>
      <c r="K151" s="12"/>
      <c r="L151" s="12"/>
      <c r="M151" s="12"/>
      <c r="N151" s="12"/>
      <c r="O151" s="12"/>
      <c r="P151" s="12">
        <f>SUM(I151:O151)</f>
        <v>0</v>
      </c>
      <c r="Q151" s="12">
        <f>$P151/$H151</f>
        <v>0</v>
      </c>
      <c r="R151" s="39"/>
      <c r="S151" s="15">
        <v>0.15</v>
      </c>
      <c r="T151" s="15">
        <f>$Q151*$S151</f>
        <v>0</v>
      </c>
    </row>
    <row r="152" spans="1:20" x14ac:dyDescent="0.2">
      <c r="B152" s="3"/>
      <c r="I152" s="36">
        <f t="shared" ref="I152:O152" si="22">SUM(I150:I151)</f>
        <v>0</v>
      </c>
      <c r="J152" s="36">
        <f t="shared" si="22"/>
        <v>0</v>
      </c>
      <c r="K152" s="36">
        <f t="shared" si="22"/>
        <v>0</v>
      </c>
      <c r="L152" s="36">
        <f t="shared" si="22"/>
        <v>0</v>
      </c>
      <c r="M152" s="36">
        <f t="shared" si="22"/>
        <v>0</v>
      </c>
      <c r="N152" s="36">
        <f t="shared" si="22"/>
        <v>0</v>
      </c>
      <c r="O152" s="36">
        <f t="shared" si="22"/>
        <v>0</v>
      </c>
      <c r="P152" s="36">
        <f>SUBTOTAL(9,P150:P151)</f>
        <v>0</v>
      </c>
      <c r="Q152" s="36">
        <f>SUBTOTAL(9,Q150:Q151)</f>
        <v>0</v>
      </c>
      <c r="R152" s="37"/>
      <c r="S152" s="12"/>
      <c r="T152" s="33">
        <f>SUBTOTAL(9,T150:T151)</f>
        <v>0</v>
      </c>
    </row>
    <row r="153" spans="1:20" x14ac:dyDescent="0.2">
      <c r="B153" s="3"/>
      <c r="I153" s="40"/>
      <c r="J153" s="40"/>
      <c r="K153" s="40"/>
      <c r="L153" s="40"/>
      <c r="M153" s="40"/>
      <c r="N153" s="40"/>
      <c r="O153" s="40"/>
      <c r="P153" s="36">
        <v>0</v>
      </c>
      <c r="Q153" s="36">
        <v>0</v>
      </c>
      <c r="R153" s="35"/>
      <c r="S153" s="12"/>
      <c r="T153" s="33">
        <v>0</v>
      </c>
    </row>
  </sheetData>
  <autoFilter ref="D3:D146"/>
  <mergeCells count="11">
    <mergeCell ref="A109:B109"/>
    <mergeCell ref="A144:H144"/>
    <mergeCell ref="A145:H145"/>
    <mergeCell ref="A146:H146"/>
    <mergeCell ref="G148:H148"/>
    <mergeCell ref="S3:T3"/>
    <mergeCell ref="A1:H1"/>
    <mergeCell ref="A2:D2"/>
    <mergeCell ref="E2:H2"/>
    <mergeCell ref="G3:H3"/>
    <mergeCell ref="P3:Q3"/>
  </mergeCells>
  <conditionalFormatting sqref="A5:XFD143">
    <cfRule type="expression" dxfId="296" priority="2">
      <formula>MOD(ROW(),2)</formula>
    </cfRule>
  </conditionalFormatting>
  <conditionalFormatting sqref="P5:P143">
    <cfRule type="cellIs" dxfId="295" priority="4" operator="greaterThan">
      <formula>10000</formula>
    </cfRule>
  </conditionalFormatting>
  <conditionalFormatting sqref="P110:P143">
    <cfRule type="cellIs" dxfId="294" priority="5" operator="greaterThan">
      <formula>2000</formula>
    </cfRule>
  </conditionalFormatting>
  <conditionalFormatting sqref="T5:T108">
    <cfRule type="cellIs" dxfId="293" priority="3" operator="greaterThan">
      <formula>10</formula>
    </cfRule>
  </conditionalFormatting>
  <conditionalFormatting sqref="T139">
    <cfRule type="cellIs" dxfId="292" priority="1" operator="greaterThan">
      <formula>10</formula>
    </cfRule>
  </conditionalFormatting>
  <pageMargins left="0.25" right="0.25" top="0.75" bottom="0.75" header="0.3" footer="0.3"/>
  <pageSetup paperSize="9" scale="69" fitToHeight="0" orientation="landscape" r:id="rId1"/>
  <headerFooter alignWithMargins="0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1:V153"/>
  <sheetViews>
    <sheetView zoomScaleNormal="100" workbookViewId="0">
      <pane xSplit="4" ySplit="4" topLeftCell="E125" activePane="bottomRight" state="frozen"/>
      <selection pane="topRight" activeCell="D1" sqref="D1"/>
      <selection pane="bottomLeft" activeCell="A4" sqref="A4"/>
      <selection pane="bottomRight" activeCell="K64" sqref="K64"/>
    </sheetView>
  </sheetViews>
  <sheetFormatPr defaultColWidth="9.140625" defaultRowHeight="12.75" x14ac:dyDescent="0.2"/>
  <cols>
    <col min="1" max="1" width="12.5703125" style="3" customWidth="1"/>
    <col min="2" max="2" width="14" style="41" customWidth="1"/>
    <col min="3" max="3" width="14" style="3" bestFit="1" customWidth="1"/>
    <col min="4" max="4" width="12.28515625" style="3" customWidth="1"/>
    <col min="5" max="5" width="7.85546875" style="3" customWidth="1"/>
    <col min="6" max="6" width="8.5703125" style="3" customWidth="1"/>
    <col min="7" max="7" width="6.140625" style="3" customWidth="1"/>
    <col min="8" max="8" width="6.42578125" style="3" customWidth="1"/>
    <col min="9" max="14" width="10.140625" style="3" customWidth="1"/>
    <col min="15" max="15" width="8.28515625" style="3" customWidth="1"/>
    <col min="16" max="16" width="10.7109375" style="3" bestFit="1" customWidth="1"/>
    <col min="17" max="17" width="8.28515625" style="3" bestFit="1" customWidth="1"/>
    <col min="18" max="19" width="9.42578125" style="3" customWidth="1"/>
    <col min="20" max="20" width="9.28515625" style="3" customWidth="1"/>
    <col min="21" max="16384" width="9.140625" style="3"/>
  </cols>
  <sheetData>
    <row r="1" spans="1:22" x14ac:dyDescent="0.2">
      <c r="A1" s="303" t="s">
        <v>281</v>
      </c>
      <c r="B1" s="303"/>
      <c r="C1" s="303"/>
      <c r="D1" s="303"/>
      <c r="E1" s="303"/>
      <c r="F1" s="303"/>
      <c r="G1" s="303"/>
      <c r="H1" s="303"/>
      <c r="I1" s="30" t="s">
        <v>446</v>
      </c>
      <c r="J1" s="30" t="s">
        <v>462</v>
      </c>
      <c r="K1" s="30"/>
      <c r="L1" s="30"/>
      <c r="M1" s="30"/>
      <c r="N1" s="30"/>
      <c r="O1" s="20"/>
      <c r="P1" s="20"/>
      <c r="Q1" s="20"/>
    </row>
    <row r="2" spans="1:22" x14ac:dyDescent="0.2">
      <c r="A2" s="303" t="s">
        <v>467</v>
      </c>
      <c r="B2" s="303"/>
      <c r="C2" s="303"/>
      <c r="D2" s="303"/>
      <c r="E2" s="303"/>
      <c r="F2" s="303"/>
      <c r="G2" s="303"/>
      <c r="H2" s="303"/>
      <c r="I2" s="10"/>
      <c r="J2" s="10"/>
      <c r="K2" s="10"/>
      <c r="L2" s="10"/>
      <c r="M2" s="10"/>
      <c r="N2" s="10"/>
      <c r="O2" s="8"/>
      <c r="P2" s="8"/>
      <c r="Q2" s="8"/>
      <c r="R2" s="29"/>
      <c r="S2" s="29"/>
      <c r="T2" s="30"/>
    </row>
    <row r="3" spans="1:22" x14ac:dyDescent="0.2">
      <c r="A3" s="8" t="s">
        <v>0</v>
      </c>
      <c r="B3" s="8" t="s">
        <v>1</v>
      </c>
      <c r="C3" s="8" t="s">
        <v>2</v>
      </c>
      <c r="D3" s="8" t="s">
        <v>274</v>
      </c>
      <c r="E3" s="8" t="s">
        <v>3</v>
      </c>
      <c r="F3" s="8" t="s">
        <v>4</v>
      </c>
      <c r="G3" s="302" t="s">
        <v>5</v>
      </c>
      <c r="H3" s="302"/>
      <c r="I3" s="31" t="s">
        <v>435</v>
      </c>
      <c r="J3" s="31" t="s">
        <v>441</v>
      </c>
      <c r="K3" s="31" t="s">
        <v>449</v>
      </c>
      <c r="L3" s="31" t="s">
        <v>457</v>
      </c>
      <c r="M3" s="31" t="s">
        <v>460</v>
      </c>
      <c r="N3" s="31" t="s">
        <v>465</v>
      </c>
      <c r="O3" s="36"/>
      <c r="P3" s="302" t="s">
        <v>6</v>
      </c>
      <c r="Q3" s="302"/>
      <c r="R3" s="55"/>
      <c r="S3" s="300" t="s">
        <v>7</v>
      </c>
      <c r="T3" s="301"/>
    </row>
    <row r="4" spans="1:22" x14ac:dyDescent="0.2">
      <c r="A4" s="36" t="s">
        <v>8</v>
      </c>
      <c r="B4" s="36"/>
      <c r="C4" s="36"/>
      <c r="D4" s="36"/>
      <c r="E4" s="7" t="s">
        <v>9</v>
      </c>
      <c r="F4" s="36" t="s">
        <v>10</v>
      </c>
      <c r="G4" s="8" t="s">
        <v>11</v>
      </c>
      <c r="H4" s="8" t="s">
        <v>12</v>
      </c>
      <c r="I4" s="36" t="s">
        <v>436</v>
      </c>
      <c r="J4" s="36" t="s">
        <v>442</v>
      </c>
      <c r="K4" s="36" t="s">
        <v>450</v>
      </c>
      <c r="L4" s="36" t="s">
        <v>458</v>
      </c>
      <c r="M4" s="36" t="s">
        <v>461</v>
      </c>
      <c r="N4" s="36" t="s">
        <v>466</v>
      </c>
      <c r="O4" s="36"/>
      <c r="P4" s="8" t="s">
        <v>13</v>
      </c>
      <c r="Q4" s="8" t="s">
        <v>12</v>
      </c>
      <c r="R4" s="56"/>
      <c r="S4" s="10" t="s">
        <v>14</v>
      </c>
      <c r="T4" s="10" t="s">
        <v>15</v>
      </c>
    </row>
    <row r="5" spans="1:22" x14ac:dyDescent="0.2">
      <c r="A5" s="11" t="s">
        <v>383</v>
      </c>
      <c r="B5" s="11" t="s">
        <v>384</v>
      </c>
      <c r="C5" s="11" t="s">
        <v>383</v>
      </c>
      <c r="D5" s="11" t="s">
        <v>275</v>
      </c>
      <c r="E5" s="12">
        <v>15</v>
      </c>
      <c r="F5" s="12">
        <v>225</v>
      </c>
      <c r="G5" s="12">
        <v>10</v>
      </c>
      <c r="H5" s="12">
        <v>400</v>
      </c>
      <c r="I5" s="12"/>
      <c r="J5" s="12"/>
      <c r="K5" s="12"/>
      <c r="L5" s="12"/>
      <c r="M5" s="12"/>
      <c r="N5" s="12"/>
      <c r="O5" s="13"/>
      <c r="P5" s="12">
        <f t="shared" ref="P5:P19" si="0">SUM(I5:O5)</f>
        <v>0</v>
      </c>
      <c r="Q5" s="12">
        <f t="shared" ref="Q5:Q19" si="1">$P5/$H5</f>
        <v>0</v>
      </c>
      <c r="R5" s="57"/>
      <c r="S5" s="15">
        <v>0.06</v>
      </c>
      <c r="T5" s="15">
        <f t="shared" ref="T5:T19" si="2">$Q5*$S5</f>
        <v>0</v>
      </c>
      <c r="U5" s="43">
        <f>SUM(T5:T19)</f>
        <v>47.900000000000006</v>
      </c>
      <c r="V5" s="3">
        <f>U5*100/$U$144</f>
        <v>29.330720715204222</v>
      </c>
    </row>
    <row r="6" spans="1:22" x14ac:dyDescent="0.2">
      <c r="A6" s="11" t="s">
        <v>385</v>
      </c>
      <c r="B6" s="11" t="s">
        <v>386</v>
      </c>
      <c r="C6" s="11" t="s">
        <v>385</v>
      </c>
      <c r="D6" s="11" t="s">
        <v>275</v>
      </c>
      <c r="E6" s="12">
        <v>15</v>
      </c>
      <c r="F6" s="12">
        <v>300</v>
      </c>
      <c r="G6" s="12">
        <v>10</v>
      </c>
      <c r="H6" s="12">
        <v>300</v>
      </c>
      <c r="I6" s="12"/>
      <c r="J6" s="12"/>
      <c r="K6" s="12"/>
      <c r="L6" s="12"/>
      <c r="M6" s="12"/>
      <c r="N6" s="12"/>
      <c r="O6" s="13"/>
      <c r="P6" s="12">
        <f t="shared" si="0"/>
        <v>0</v>
      </c>
      <c r="Q6" s="12">
        <f t="shared" si="1"/>
        <v>0</v>
      </c>
      <c r="R6" s="57"/>
      <c r="S6" s="15">
        <v>0.06</v>
      </c>
      <c r="T6" s="15">
        <f t="shared" si="2"/>
        <v>0</v>
      </c>
      <c r="U6" s="43"/>
    </row>
    <row r="7" spans="1:22" x14ac:dyDescent="0.2">
      <c r="A7" s="36" t="s">
        <v>387</v>
      </c>
      <c r="B7" s="36" t="s">
        <v>259</v>
      </c>
      <c r="C7" s="31" t="s">
        <v>388</v>
      </c>
      <c r="D7" s="36" t="s">
        <v>277</v>
      </c>
      <c r="E7" s="12" t="s">
        <v>167</v>
      </c>
      <c r="F7" s="12">
        <v>300</v>
      </c>
      <c r="G7" s="12">
        <v>10</v>
      </c>
      <c r="H7" s="12">
        <v>300</v>
      </c>
      <c r="I7" s="12"/>
      <c r="J7" s="12"/>
      <c r="K7" s="12"/>
      <c r="L7" s="12"/>
      <c r="M7" s="12"/>
      <c r="N7" s="12"/>
      <c r="O7" s="13"/>
      <c r="P7" s="12">
        <f t="shared" si="0"/>
        <v>0</v>
      </c>
      <c r="Q7" s="12">
        <f t="shared" si="1"/>
        <v>0</v>
      </c>
      <c r="R7" s="57"/>
      <c r="S7" s="15">
        <v>0.06</v>
      </c>
      <c r="T7" s="15">
        <f t="shared" si="2"/>
        <v>0</v>
      </c>
      <c r="U7" s="43"/>
    </row>
    <row r="8" spans="1:22" x14ac:dyDescent="0.2">
      <c r="A8" s="11" t="s">
        <v>258</v>
      </c>
      <c r="B8" s="11" t="s">
        <v>259</v>
      </c>
      <c r="C8" s="11" t="s">
        <v>258</v>
      </c>
      <c r="D8" s="11" t="s">
        <v>275</v>
      </c>
      <c r="E8" s="12">
        <v>15</v>
      </c>
      <c r="F8" s="12">
        <v>375</v>
      </c>
      <c r="G8" s="12">
        <v>10</v>
      </c>
      <c r="H8" s="12">
        <v>200</v>
      </c>
      <c r="I8" s="12">
        <v>1000</v>
      </c>
      <c r="J8" s="12"/>
      <c r="K8" s="12"/>
      <c r="L8" s="12"/>
      <c r="M8" s="12"/>
      <c r="N8" s="12"/>
      <c r="O8" s="13"/>
      <c r="P8" s="12">
        <f t="shared" si="0"/>
        <v>1000</v>
      </c>
      <c r="Q8" s="12">
        <f t="shared" si="1"/>
        <v>5</v>
      </c>
      <c r="R8" s="57"/>
      <c r="S8" s="15">
        <v>0.06</v>
      </c>
      <c r="T8" s="15">
        <f t="shared" si="2"/>
        <v>0.3</v>
      </c>
      <c r="U8" s="43"/>
    </row>
    <row r="9" spans="1:22" x14ac:dyDescent="0.2">
      <c r="A9" s="11" t="s">
        <v>26</v>
      </c>
      <c r="B9" s="11" t="s">
        <v>27</v>
      </c>
      <c r="C9" s="11" t="s">
        <v>26</v>
      </c>
      <c r="D9" s="11" t="s">
        <v>275</v>
      </c>
      <c r="E9" s="12">
        <v>15</v>
      </c>
      <c r="F9" s="12">
        <v>457</v>
      </c>
      <c r="G9" s="12">
        <v>10</v>
      </c>
      <c r="H9" s="12">
        <v>200</v>
      </c>
      <c r="I9" s="12">
        <v>4000</v>
      </c>
      <c r="J9" s="12">
        <v>10000</v>
      </c>
      <c r="K9" s="12">
        <v>5000</v>
      </c>
      <c r="L9" s="12">
        <v>5000</v>
      </c>
      <c r="M9" s="12">
        <v>5000</v>
      </c>
      <c r="N9" s="12">
        <v>5000</v>
      </c>
      <c r="O9" s="13"/>
      <c r="P9" s="12">
        <f t="shared" si="0"/>
        <v>34000</v>
      </c>
      <c r="Q9" s="12">
        <f t="shared" si="1"/>
        <v>170</v>
      </c>
      <c r="R9" s="57"/>
      <c r="S9" s="15">
        <v>0.05</v>
      </c>
      <c r="T9" s="15">
        <f t="shared" si="2"/>
        <v>8.5</v>
      </c>
    </row>
    <row r="10" spans="1:22" x14ac:dyDescent="0.2">
      <c r="A10" s="36" t="s">
        <v>169</v>
      </c>
      <c r="B10" s="36" t="s">
        <v>27</v>
      </c>
      <c r="C10" s="36">
        <v>90441400</v>
      </c>
      <c r="D10" s="36" t="s">
        <v>277</v>
      </c>
      <c r="E10" s="12" t="s">
        <v>167</v>
      </c>
      <c r="F10" s="12">
        <v>450</v>
      </c>
      <c r="G10" s="12">
        <v>10</v>
      </c>
      <c r="H10" s="12">
        <v>200</v>
      </c>
      <c r="I10" s="12">
        <v>600</v>
      </c>
      <c r="J10" s="12">
        <v>2000</v>
      </c>
      <c r="K10" s="12">
        <v>2000</v>
      </c>
      <c r="L10" s="12">
        <v>2000</v>
      </c>
      <c r="M10" s="12">
        <v>1000</v>
      </c>
      <c r="N10" s="12">
        <v>1000</v>
      </c>
      <c r="O10" s="13"/>
      <c r="P10" s="12">
        <f t="shared" si="0"/>
        <v>8600</v>
      </c>
      <c r="Q10" s="12">
        <f t="shared" si="1"/>
        <v>43</v>
      </c>
      <c r="R10" s="57"/>
      <c r="S10" s="15">
        <v>0.05</v>
      </c>
      <c r="T10" s="15">
        <f t="shared" si="2"/>
        <v>2.15</v>
      </c>
    </row>
    <row r="11" spans="1:22" x14ac:dyDescent="0.2">
      <c r="A11" s="11" t="s">
        <v>24</v>
      </c>
      <c r="B11" s="11" t="s">
        <v>25</v>
      </c>
      <c r="C11" s="11" t="s">
        <v>24</v>
      </c>
      <c r="D11" s="11" t="s">
        <v>275</v>
      </c>
      <c r="E11" s="12">
        <v>15</v>
      </c>
      <c r="F11" s="12">
        <v>610</v>
      </c>
      <c r="G11" s="12">
        <v>10</v>
      </c>
      <c r="H11" s="12">
        <v>100</v>
      </c>
      <c r="I11" s="12">
        <v>1500</v>
      </c>
      <c r="J11" s="12">
        <v>6000</v>
      </c>
      <c r="K11" s="12">
        <v>5000</v>
      </c>
      <c r="L11" s="12">
        <v>5000</v>
      </c>
      <c r="M11" s="12">
        <v>5000</v>
      </c>
      <c r="N11" s="12">
        <v>3000</v>
      </c>
      <c r="O11" s="13"/>
      <c r="P11" s="12">
        <f t="shared" si="0"/>
        <v>25500</v>
      </c>
      <c r="Q11" s="12">
        <f t="shared" si="1"/>
        <v>255</v>
      </c>
      <c r="R11" s="57"/>
      <c r="S11" s="15">
        <v>0.04</v>
      </c>
      <c r="T11" s="15">
        <f t="shared" si="2"/>
        <v>10.200000000000001</v>
      </c>
    </row>
    <row r="12" spans="1:22" x14ac:dyDescent="0.2">
      <c r="A12" s="36" t="s">
        <v>168</v>
      </c>
      <c r="B12" s="36" t="s">
        <v>25</v>
      </c>
      <c r="C12" s="36">
        <v>90441600</v>
      </c>
      <c r="D12" s="36" t="s">
        <v>277</v>
      </c>
      <c r="E12" s="12" t="s">
        <v>167</v>
      </c>
      <c r="F12" s="12">
        <v>600</v>
      </c>
      <c r="G12" s="12">
        <v>10</v>
      </c>
      <c r="H12" s="12">
        <v>100</v>
      </c>
      <c r="I12" s="12">
        <v>200</v>
      </c>
      <c r="J12" s="12">
        <v>2000</v>
      </c>
      <c r="K12" s="12">
        <v>2000</v>
      </c>
      <c r="L12" s="12">
        <v>2000</v>
      </c>
      <c r="M12" s="12">
        <v>1000</v>
      </c>
      <c r="N12" s="12"/>
      <c r="O12" s="13"/>
      <c r="P12" s="12">
        <f t="shared" si="0"/>
        <v>7200</v>
      </c>
      <c r="Q12" s="12">
        <f t="shared" si="1"/>
        <v>72</v>
      </c>
      <c r="R12" s="57"/>
      <c r="S12" s="15">
        <v>0.04</v>
      </c>
      <c r="T12" s="15">
        <f t="shared" si="2"/>
        <v>2.88</v>
      </c>
    </row>
    <row r="13" spans="1:22" x14ac:dyDescent="0.2">
      <c r="A13" s="11" t="s">
        <v>150</v>
      </c>
      <c r="B13" s="11" t="s">
        <v>151</v>
      </c>
      <c r="C13" s="11" t="s">
        <v>150</v>
      </c>
      <c r="D13" s="11" t="s">
        <v>275</v>
      </c>
      <c r="E13" s="12">
        <v>15</v>
      </c>
      <c r="F13" s="12">
        <v>760</v>
      </c>
      <c r="G13" s="12">
        <v>10</v>
      </c>
      <c r="H13" s="12">
        <v>100</v>
      </c>
      <c r="I13" s="12">
        <v>1000</v>
      </c>
      <c r="J13" s="12">
        <v>1000</v>
      </c>
      <c r="K13" s="12">
        <v>1000</v>
      </c>
      <c r="L13" s="12">
        <v>500</v>
      </c>
      <c r="M13" s="12">
        <v>500</v>
      </c>
      <c r="N13" s="12">
        <v>500</v>
      </c>
      <c r="O13" s="13"/>
      <c r="P13" s="12">
        <f t="shared" si="0"/>
        <v>4500</v>
      </c>
      <c r="Q13" s="12">
        <f t="shared" si="1"/>
        <v>45</v>
      </c>
      <c r="R13" s="57"/>
      <c r="S13" s="15">
        <v>0.04</v>
      </c>
      <c r="T13" s="15">
        <f t="shared" si="2"/>
        <v>1.8</v>
      </c>
    </row>
    <row r="14" spans="1:22" x14ac:dyDescent="0.2">
      <c r="A14" s="11" t="s">
        <v>20</v>
      </c>
      <c r="B14" s="11" t="s">
        <v>21</v>
      </c>
      <c r="C14" s="11" t="s">
        <v>20</v>
      </c>
      <c r="D14" s="11" t="s">
        <v>275</v>
      </c>
      <c r="E14" s="12">
        <v>15</v>
      </c>
      <c r="F14" s="12">
        <v>915</v>
      </c>
      <c r="G14" s="12">
        <v>10</v>
      </c>
      <c r="H14" s="12">
        <v>100</v>
      </c>
      <c r="I14" s="12"/>
      <c r="J14" s="12">
        <v>4900</v>
      </c>
      <c r="K14" s="12">
        <v>3000</v>
      </c>
      <c r="L14" s="12">
        <v>2000</v>
      </c>
      <c r="M14" s="12">
        <v>2000</v>
      </c>
      <c r="N14" s="12">
        <v>2000</v>
      </c>
      <c r="O14" s="13"/>
      <c r="P14" s="12">
        <f t="shared" si="0"/>
        <v>13900</v>
      </c>
      <c r="Q14" s="12">
        <f t="shared" si="1"/>
        <v>139</v>
      </c>
      <c r="R14" s="57"/>
      <c r="S14" s="15">
        <v>0.05</v>
      </c>
      <c r="T14" s="15">
        <f t="shared" si="2"/>
        <v>6.95</v>
      </c>
    </row>
    <row r="15" spans="1:22" x14ac:dyDescent="0.2">
      <c r="A15" s="13" t="s">
        <v>166</v>
      </c>
      <c r="B15" s="13" t="s">
        <v>21</v>
      </c>
      <c r="C15" s="13">
        <v>90441800</v>
      </c>
      <c r="D15" s="36" t="s">
        <v>277</v>
      </c>
      <c r="E15" s="12" t="s">
        <v>167</v>
      </c>
      <c r="F15" s="12">
        <v>900</v>
      </c>
      <c r="G15" s="12">
        <v>10</v>
      </c>
      <c r="H15" s="12">
        <v>100</v>
      </c>
      <c r="I15" s="12"/>
      <c r="J15" s="12">
        <v>2000</v>
      </c>
      <c r="K15" s="12">
        <v>2000</v>
      </c>
      <c r="L15" s="12">
        <v>2000</v>
      </c>
      <c r="M15" s="12">
        <v>1000</v>
      </c>
      <c r="N15" s="12">
        <v>1000</v>
      </c>
      <c r="O15" s="13"/>
      <c r="P15" s="12">
        <f t="shared" si="0"/>
        <v>8000</v>
      </c>
      <c r="Q15" s="12">
        <f t="shared" si="1"/>
        <v>80</v>
      </c>
      <c r="R15" s="57"/>
      <c r="S15" s="15">
        <v>0.05</v>
      </c>
      <c r="T15" s="15">
        <f t="shared" si="2"/>
        <v>4</v>
      </c>
    </row>
    <row r="16" spans="1:22" x14ac:dyDescent="0.2">
      <c r="A16" s="11" t="s">
        <v>16</v>
      </c>
      <c r="B16" s="11" t="s">
        <v>17</v>
      </c>
      <c r="C16" s="11" t="s">
        <v>16</v>
      </c>
      <c r="D16" s="11" t="s">
        <v>275</v>
      </c>
      <c r="E16" s="12">
        <v>15</v>
      </c>
      <c r="F16" s="12">
        <v>1220</v>
      </c>
      <c r="G16" s="12">
        <v>10</v>
      </c>
      <c r="H16" s="12">
        <v>50</v>
      </c>
      <c r="I16" s="12">
        <v>1900</v>
      </c>
      <c r="J16" s="12">
        <v>5000</v>
      </c>
      <c r="K16" s="12">
        <v>3000</v>
      </c>
      <c r="L16" s="12">
        <v>2000</v>
      </c>
      <c r="M16" s="12">
        <v>2000</v>
      </c>
      <c r="N16" s="12"/>
      <c r="O16" s="13"/>
      <c r="P16" s="12">
        <f t="shared" si="0"/>
        <v>13900</v>
      </c>
      <c r="Q16" s="12">
        <f t="shared" si="1"/>
        <v>278</v>
      </c>
      <c r="R16" s="57"/>
      <c r="S16" s="15">
        <v>0.04</v>
      </c>
      <c r="T16" s="15">
        <f t="shared" si="2"/>
        <v>11.120000000000001</v>
      </c>
    </row>
    <row r="17" spans="1:22" x14ac:dyDescent="0.2">
      <c r="A17" s="11" t="s">
        <v>148</v>
      </c>
      <c r="B17" s="11" t="s">
        <v>149</v>
      </c>
      <c r="C17" s="11" t="s">
        <v>148</v>
      </c>
      <c r="D17" s="11" t="s">
        <v>275</v>
      </c>
      <c r="E17" s="12">
        <v>15</v>
      </c>
      <c r="F17" s="12">
        <v>1524</v>
      </c>
      <c r="G17" s="12">
        <v>10</v>
      </c>
      <c r="H17" s="12">
        <v>50</v>
      </c>
      <c r="I17" s="12"/>
      <c r="J17" s="12"/>
      <c r="K17" s="12"/>
      <c r="L17" s="12"/>
      <c r="M17" s="12"/>
      <c r="N17" s="12"/>
      <c r="O17" s="13"/>
      <c r="P17" s="12">
        <f t="shared" si="0"/>
        <v>0</v>
      </c>
      <c r="Q17" s="12">
        <f t="shared" si="1"/>
        <v>0</v>
      </c>
      <c r="R17" s="57"/>
      <c r="S17" s="15">
        <v>0.05</v>
      </c>
      <c r="T17" s="15">
        <f t="shared" si="2"/>
        <v>0</v>
      </c>
    </row>
    <row r="18" spans="1:22" x14ac:dyDescent="0.2">
      <c r="A18" s="11" t="s">
        <v>146</v>
      </c>
      <c r="B18" s="11" t="s">
        <v>147</v>
      </c>
      <c r="C18" s="11" t="s">
        <v>146</v>
      </c>
      <c r="D18" s="11" t="s">
        <v>275</v>
      </c>
      <c r="E18" s="12">
        <v>15</v>
      </c>
      <c r="F18" s="12">
        <v>1800</v>
      </c>
      <c r="G18" s="12">
        <v>10</v>
      </c>
      <c r="H18" s="12">
        <v>50</v>
      </c>
      <c r="I18" s="12"/>
      <c r="J18" s="12"/>
      <c r="K18" s="12"/>
      <c r="L18" s="12"/>
      <c r="M18" s="12"/>
      <c r="N18" s="12"/>
      <c r="O18" s="13"/>
      <c r="P18" s="12">
        <f t="shared" si="0"/>
        <v>0</v>
      </c>
      <c r="Q18" s="12">
        <f t="shared" si="1"/>
        <v>0</v>
      </c>
      <c r="R18" s="57"/>
      <c r="S18" s="15">
        <v>0.06</v>
      </c>
      <c r="T18" s="15">
        <f t="shared" si="2"/>
        <v>0</v>
      </c>
    </row>
    <row r="19" spans="1:22" x14ac:dyDescent="0.2">
      <c r="A19" s="11" t="s">
        <v>353</v>
      </c>
      <c r="B19" s="11" t="s">
        <v>354</v>
      </c>
      <c r="C19" s="11" t="s">
        <v>146</v>
      </c>
      <c r="D19" s="11" t="s">
        <v>275</v>
      </c>
      <c r="E19" s="12">
        <v>15</v>
      </c>
      <c r="F19" s="12">
        <v>2100</v>
      </c>
      <c r="G19" s="12">
        <v>10</v>
      </c>
      <c r="H19" s="12">
        <v>50</v>
      </c>
      <c r="I19" s="12"/>
      <c r="J19" s="12"/>
      <c r="K19" s="12"/>
      <c r="L19" s="12"/>
      <c r="M19" s="12"/>
      <c r="N19" s="12"/>
      <c r="O19" s="13"/>
      <c r="P19" s="12">
        <f t="shared" si="0"/>
        <v>0</v>
      </c>
      <c r="Q19" s="12">
        <f t="shared" si="1"/>
        <v>0</v>
      </c>
      <c r="R19" s="57"/>
      <c r="S19" s="15">
        <v>0.06</v>
      </c>
      <c r="T19" s="15">
        <f t="shared" si="2"/>
        <v>0</v>
      </c>
    </row>
    <row r="20" spans="1:22" ht="15" x14ac:dyDescent="0.2">
      <c r="A20" s="60" t="s">
        <v>28</v>
      </c>
      <c r="B20" s="60"/>
      <c r="C20" s="60"/>
      <c r="D20" s="60"/>
      <c r="E20" s="60"/>
      <c r="F20" s="12"/>
      <c r="G20" s="20"/>
      <c r="H20" s="20"/>
      <c r="I20" s="12"/>
      <c r="J20" s="12"/>
      <c r="K20" s="12"/>
      <c r="L20" s="12"/>
      <c r="M20" s="12"/>
      <c r="N20" s="12"/>
      <c r="O20" s="21"/>
      <c r="P20" s="12"/>
      <c r="Q20" s="12"/>
      <c r="R20" s="57"/>
      <c r="S20" s="12"/>
      <c r="T20" s="15"/>
    </row>
    <row r="21" spans="1:22" x14ac:dyDescent="0.2">
      <c r="A21" s="11" t="s">
        <v>260</v>
      </c>
      <c r="B21" s="11" t="s">
        <v>229</v>
      </c>
      <c r="C21" s="11" t="s">
        <v>260</v>
      </c>
      <c r="D21" s="11" t="s">
        <v>275</v>
      </c>
      <c r="E21" s="12">
        <v>20</v>
      </c>
      <c r="F21" s="12">
        <v>100</v>
      </c>
      <c r="G21" s="12">
        <v>10</v>
      </c>
      <c r="H21" s="12">
        <v>500</v>
      </c>
      <c r="I21" s="12"/>
      <c r="J21" s="12"/>
      <c r="K21" s="12"/>
      <c r="L21" s="12"/>
      <c r="M21" s="12"/>
      <c r="N21" s="12"/>
      <c r="O21" s="13"/>
      <c r="P21" s="12">
        <f t="shared" ref="P21:P37" si="3">SUM(I21:O21)</f>
        <v>0</v>
      </c>
      <c r="Q21" s="12">
        <f t="shared" ref="Q21:Q37" si="4">$P21/$H21</f>
        <v>0</v>
      </c>
      <c r="R21" s="57"/>
      <c r="S21" s="15">
        <v>0.06</v>
      </c>
      <c r="T21" s="15">
        <f t="shared" ref="T21:T37" si="5">$Q21*$S21</f>
        <v>0</v>
      </c>
      <c r="U21" s="43">
        <f>SUM(T21:T37)</f>
        <v>37.96</v>
      </c>
      <c r="V21" s="3">
        <f>U21*100/$U$144</f>
        <v>23.244136917518833</v>
      </c>
    </row>
    <row r="22" spans="1:22" x14ac:dyDescent="0.2">
      <c r="A22" s="36" t="s">
        <v>228</v>
      </c>
      <c r="B22" s="36" t="s">
        <v>229</v>
      </c>
      <c r="C22" s="36">
        <v>90442100</v>
      </c>
      <c r="D22" s="36" t="s">
        <v>277</v>
      </c>
      <c r="E22" s="12" t="s">
        <v>46</v>
      </c>
      <c r="F22" s="12">
        <v>100</v>
      </c>
      <c r="G22" s="12">
        <v>10</v>
      </c>
      <c r="H22" s="12">
        <v>500</v>
      </c>
      <c r="I22" s="12"/>
      <c r="J22" s="12"/>
      <c r="K22" s="12"/>
      <c r="L22" s="12"/>
      <c r="M22" s="12"/>
      <c r="N22" s="12"/>
      <c r="O22" s="13"/>
      <c r="P22" s="12">
        <f t="shared" si="3"/>
        <v>0</v>
      </c>
      <c r="Q22" s="12">
        <f t="shared" si="4"/>
        <v>0</v>
      </c>
      <c r="R22" s="57"/>
      <c r="S22" s="15">
        <v>0.06</v>
      </c>
      <c r="T22" s="15">
        <f t="shared" si="5"/>
        <v>0</v>
      </c>
      <c r="U22" s="43"/>
    </row>
    <row r="23" spans="1:22" x14ac:dyDescent="0.2">
      <c r="A23" s="36" t="s">
        <v>172</v>
      </c>
      <c r="B23" s="36" t="s">
        <v>173</v>
      </c>
      <c r="C23" s="36">
        <v>90447000</v>
      </c>
      <c r="D23" s="36" t="s">
        <v>277</v>
      </c>
      <c r="E23" s="12" t="s">
        <v>46</v>
      </c>
      <c r="F23" s="12">
        <v>240</v>
      </c>
      <c r="G23" s="12">
        <v>10</v>
      </c>
      <c r="H23" s="12">
        <v>250</v>
      </c>
      <c r="I23" s="12"/>
      <c r="J23" s="12"/>
      <c r="K23" s="12"/>
      <c r="L23" s="12"/>
      <c r="M23" s="12"/>
      <c r="N23" s="12"/>
      <c r="O23" s="13"/>
      <c r="P23" s="12">
        <f t="shared" si="3"/>
        <v>0</v>
      </c>
      <c r="Q23" s="12">
        <f t="shared" si="4"/>
        <v>0</v>
      </c>
      <c r="R23" s="57"/>
      <c r="S23" s="15">
        <v>0.06</v>
      </c>
      <c r="T23" s="15">
        <f t="shared" si="5"/>
        <v>0</v>
      </c>
    </row>
    <row r="24" spans="1:22" x14ac:dyDescent="0.2">
      <c r="A24" s="11" t="s">
        <v>389</v>
      </c>
      <c r="B24" s="11" t="s">
        <v>390</v>
      </c>
      <c r="C24" s="11" t="s">
        <v>389</v>
      </c>
      <c r="D24" s="11" t="s">
        <v>275</v>
      </c>
      <c r="E24" s="12">
        <v>20</v>
      </c>
      <c r="F24" s="12">
        <v>300</v>
      </c>
      <c r="G24" s="12">
        <v>10</v>
      </c>
      <c r="H24" s="12">
        <v>200</v>
      </c>
      <c r="I24" s="12"/>
      <c r="J24" s="12"/>
      <c r="K24" s="12"/>
      <c r="L24" s="12"/>
      <c r="M24" s="12"/>
      <c r="N24" s="12"/>
      <c r="O24" s="13"/>
      <c r="P24" s="12">
        <f t="shared" si="3"/>
        <v>0</v>
      </c>
      <c r="Q24" s="12">
        <f t="shared" si="4"/>
        <v>0</v>
      </c>
      <c r="R24" s="57"/>
      <c r="S24" s="15">
        <v>0.06</v>
      </c>
      <c r="T24" s="15">
        <f t="shared" si="5"/>
        <v>0</v>
      </c>
    </row>
    <row r="25" spans="1:22" x14ac:dyDescent="0.2">
      <c r="A25" s="11" t="s">
        <v>50</v>
      </c>
      <c r="B25" s="11" t="s">
        <v>51</v>
      </c>
      <c r="C25" s="11" t="s">
        <v>50</v>
      </c>
      <c r="D25" s="11" t="s">
        <v>275</v>
      </c>
      <c r="E25" s="12">
        <v>20</v>
      </c>
      <c r="F25" s="12">
        <v>457</v>
      </c>
      <c r="G25" s="12">
        <v>10</v>
      </c>
      <c r="H25" s="12">
        <v>100</v>
      </c>
      <c r="I25" s="12"/>
      <c r="J25" s="12">
        <v>300</v>
      </c>
      <c r="K25" s="12">
        <v>1000</v>
      </c>
      <c r="L25" s="12">
        <v>500</v>
      </c>
      <c r="M25" s="12">
        <v>500</v>
      </c>
      <c r="N25" s="12">
        <v>500</v>
      </c>
      <c r="O25" s="13"/>
      <c r="P25" s="12">
        <f t="shared" si="3"/>
        <v>2800</v>
      </c>
      <c r="Q25" s="12">
        <f t="shared" si="4"/>
        <v>28</v>
      </c>
      <c r="R25" s="57"/>
      <c r="S25" s="15">
        <v>0.04</v>
      </c>
      <c r="T25" s="15">
        <f t="shared" si="5"/>
        <v>1.1200000000000001</v>
      </c>
    </row>
    <row r="26" spans="1:22" x14ac:dyDescent="0.2">
      <c r="A26" s="36" t="s">
        <v>171</v>
      </c>
      <c r="B26" s="36" t="s">
        <v>51</v>
      </c>
      <c r="C26" s="36">
        <v>90442400</v>
      </c>
      <c r="D26" s="36" t="s">
        <v>277</v>
      </c>
      <c r="E26" s="12" t="s">
        <v>46</v>
      </c>
      <c r="F26" s="12">
        <v>450</v>
      </c>
      <c r="G26" s="12">
        <v>10</v>
      </c>
      <c r="H26" s="12">
        <v>100</v>
      </c>
      <c r="I26" s="12">
        <v>500</v>
      </c>
      <c r="J26" s="12">
        <v>1000</v>
      </c>
      <c r="K26" s="12">
        <v>2000</v>
      </c>
      <c r="L26" s="12">
        <v>1000</v>
      </c>
      <c r="M26" s="12">
        <v>1000</v>
      </c>
      <c r="N26" s="12">
        <v>1000</v>
      </c>
      <c r="O26" s="13"/>
      <c r="P26" s="12">
        <f t="shared" si="3"/>
        <v>6500</v>
      </c>
      <c r="Q26" s="12">
        <f t="shared" si="4"/>
        <v>65</v>
      </c>
      <c r="R26" s="57"/>
      <c r="S26" s="15">
        <v>0.04</v>
      </c>
      <c r="T26" s="15">
        <f t="shared" si="5"/>
        <v>2.6</v>
      </c>
    </row>
    <row r="27" spans="1:22" x14ac:dyDescent="0.2">
      <c r="A27" s="11" t="s">
        <v>47</v>
      </c>
      <c r="B27" s="11" t="s">
        <v>48</v>
      </c>
      <c r="C27" s="11" t="s">
        <v>47</v>
      </c>
      <c r="D27" s="11" t="s">
        <v>275</v>
      </c>
      <c r="E27" s="12">
        <v>20</v>
      </c>
      <c r="F27" s="12">
        <v>610</v>
      </c>
      <c r="G27" s="12">
        <v>10</v>
      </c>
      <c r="H27" s="12">
        <v>100</v>
      </c>
      <c r="I27" s="12"/>
      <c r="J27" s="12">
        <v>500</v>
      </c>
      <c r="K27" s="12">
        <v>2000</v>
      </c>
      <c r="L27" s="12">
        <v>1000</v>
      </c>
      <c r="M27" s="12">
        <v>1000</v>
      </c>
      <c r="N27" s="12">
        <v>500</v>
      </c>
      <c r="O27" s="13"/>
      <c r="P27" s="12">
        <f t="shared" si="3"/>
        <v>5000</v>
      </c>
      <c r="Q27" s="12">
        <f t="shared" si="4"/>
        <v>50</v>
      </c>
      <c r="R27" s="57"/>
      <c r="S27" s="15">
        <v>0.06</v>
      </c>
      <c r="T27" s="15">
        <f t="shared" si="5"/>
        <v>3</v>
      </c>
    </row>
    <row r="28" spans="1:22" x14ac:dyDescent="0.2">
      <c r="A28" s="36" t="s">
        <v>49</v>
      </c>
      <c r="B28" s="36" t="s">
        <v>48</v>
      </c>
      <c r="C28" s="36">
        <v>90442600</v>
      </c>
      <c r="D28" s="36" t="s">
        <v>277</v>
      </c>
      <c r="E28" s="12" t="s">
        <v>46</v>
      </c>
      <c r="F28" s="12">
        <v>600</v>
      </c>
      <c r="G28" s="12">
        <v>10</v>
      </c>
      <c r="H28" s="12">
        <v>100</v>
      </c>
      <c r="I28" s="12">
        <v>500</v>
      </c>
      <c r="J28" s="12">
        <v>3000</v>
      </c>
      <c r="K28" s="12">
        <v>3000</v>
      </c>
      <c r="L28" s="12">
        <v>2000</v>
      </c>
      <c r="M28" s="12">
        <v>2000</v>
      </c>
      <c r="N28" s="12">
        <v>1000</v>
      </c>
      <c r="O28" s="13"/>
      <c r="P28" s="12">
        <f t="shared" si="3"/>
        <v>11500</v>
      </c>
      <c r="Q28" s="12">
        <f t="shared" si="4"/>
        <v>115</v>
      </c>
      <c r="R28" s="57"/>
      <c r="S28" s="15">
        <v>0.06</v>
      </c>
      <c r="T28" s="15">
        <f t="shared" si="5"/>
        <v>6.8999999999999995</v>
      </c>
    </row>
    <row r="29" spans="1:22" x14ac:dyDescent="0.2">
      <c r="A29" s="11" t="s">
        <v>154</v>
      </c>
      <c r="B29" s="11" t="s">
        <v>43</v>
      </c>
      <c r="C29" s="11" t="s">
        <v>154</v>
      </c>
      <c r="D29" s="11" t="s">
        <v>275</v>
      </c>
      <c r="E29" s="12">
        <v>20</v>
      </c>
      <c r="F29" s="12">
        <v>760</v>
      </c>
      <c r="G29" s="12">
        <v>10</v>
      </c>
      <c r="H29" s="12">
        <v>100</v>
      </c>
      <c r="I29" s="12"/>
      <c r="J29" s="12"/>
      <c r="K29" s="12"/>
      <c r="L29" s="12"/>
      <c r="M29" s="12"/>
      <c r="N29" s="12"/>
      <c r="O29" s="13"/>
      <c r="P29" s="12">
        <f t="shared" si="3"/>
        <v>0</v>
      </c>
      <c r="Q29" s="12">
        <f t="shared" si="4"/>
        <v>0</v>
      </c>
      <c r="R29" s="57"/>
      <c r="S29" s="15">
        <v>7.0000000000000007E-2</v>
      </c>
      <c r="T29" s="15">
        <f t="shared" si="5"/>
        <v>0</v>
      </c>
    </row>
    <row r="30" spans="1:22" x14ac:dyDescent="0.2">
      <c r="A30" s="36" t="s">
        <v>45</v>
      </c>
      <c r="B30" s="36" t="s">
        <v>43</v>
      </c>
      <c r="C30" s="36">
        <v>90442700</v>
      </c>
      <c r="D30" s="36" t="s">
        <v>277</v>
      </c>
      <c r="E30" s="12" t="s">
        <v>46</v>
      </c>
      <c r="F30" s="12">
        <v>750</v>
      </c>
      <c r="G30" s="12">
        <v>10</v>
      </c>
      <c r="H30" s="12">
        <v>100</v>
      </c>
      <c r="I30" s="12"/>
      <c r="J30" s="12"/>
      <c r="K30" s="12"/>
      <c r="L30" s="12"/>
      <c r="M30" s="12"/>
      <c r="N30" s="12"/>
      <c r="O30" s="13"/>
      <c r="P30" s="12">
        <f t="shared" si="3"/>
        <v>0</v>
      </c>
      <c r="Q30" s="12">
        <f t="shared" si="4"/>
        <v>0</v>
      </c>
      <c r="R30" s="57"/>
      <c r="S30" s="15">
        <v>7.0000000000000007E-2</v>
      </c>
      <c r="T30" s="15">
        <f t="shared" si="5"/>
        <v>0</v>
      </c>
    </row>
    <row r="31" spans="1:22" x14ac:dyDescent="0.2">
      <c r="A31" s="11" t="s">
        <v>38</v>
      </c>
      <c r="B31" s="11" t="s">
        <v>39</v>
      </c>
      <c r="C31" s="11" t="s">
        <v>38</v>
      </c>
      <c r="D31" s="11" t="s">
        <v>275</v>
      </c>
      <c r="E31" s="12">
        <v>20</v>
      </c>
      <c r="F31" s="12">
        <v>915</v>
      </c>
      <c r="G31" s="12">
        <v>10</v>
      </c>
      <c r="H31" s="12">
        <v>50</v>
      </c>
      <c r="I31" s="12"/>
      <c r="J31" s="12">
        <v>1750</v>
      </c>
      <c r="K31" s="12">
        <v>1000</v>
      </c>
      <c r="L31" s="12">
        <v>1000</v>
      </c>
      <c r="M31" s="12">
        <v>1000</v>
      </c>
      <c r="N31" s="12"/>
      <c r="O31" s="13"/>
      <c r="P31" s="12">
        <f t="shared" si="3"/>
        <v>4750</v>
      </c>
      <c r="Q31" s="12">
        <f t="shared" si="4"/>
        <v>95</v>
      </c>
      <c r="R31" s="57"/>
      <c r="S31" s="15">
        <v>0.04</v>
      </c>
      <c r="T31" s="15">
        <f t="shared" si="5"/>
        <v>3.8000000000000003</v>
      </c>
    </row>
    <row r="32" spans="1:22" x14ac:dyDescent="0.2">
      <c r="A32" s="36" t="s">
        <v>170</v>
      </c>
      <c r="B32" s="36" t="s">
        <v>39</v>
      </c>
      <c r="C32" s="36">
        <v>90442800</v>
      </c>
      <c r="D32" s="36" t="s">
        <v>277</v>
      </c>
      <c r="E32" s="12" t="s">
        <v>46</v>
      </c>
      <c r="F32" s="12">
        <v>900</v>
      </c>
      <c r="G32" s="12">
        <v>10</v>
      </c>
      <c r="H32" s="12">
        <v>50</v>
      </c>
      <c r="I32" s="12"/>
      <c r="J32" s="12">
        <v>4950</v>
      </c>
      <c r="K32" s="12">
        <v>4000</v>
      </c>
      <c r="L32" s="12">
        <v>3000</v>
      </c>
      <c r="M32" s="12">
        <v>2000</v>
      </c>
      <c r="N32" s="12">
        <v>1000</v>
      </c>
      <c r="O32" s="13"/>
      <c r="P32" s="12">
        <f t="shared" si="3"/>
        <v>14950</v>
      </c>
      <c r="Q32" s="12">
        <f t="shared" si="4"/>
        <v>299</v>
      </c>
      <c r="R32" s="57"/>
      <c r="S32" s="15">
        <v>0.04</v>
      </c>
      <c r="T32" s="15">
        <f t="shared" si="5"/>
        <v>11.96</v>
      </c>
    </row>
    <row r="33" spans="1:22" x14ac:dyDescent="0.2">
      <c r="A33" s="11" t="s">
        <v>34</v>
      </c>
      <c r="B33" s="11" t="s">
        <v>35</v>
      </c>
      <c r="C33" s="11" t="s">
        <v>34</v>
      </c>
      <c r="D33" s="11" t="s">
        <v>275</v>
      </c>
      <c r="E33" s="12">
        <v>20</v>
      </c>
      <c r="F33" s="12">
        <v>1220</v>
      </c>
      <c r="G33" s="12">
        <v>10</v>
      </c>
      <c r="H33" s="12">
        <v>50</v>
      </c>
      <c r="I33" s="12">
        <v>150</v>
      </c>
      <c r="J33" s="12">
        <v>2000</v>
      </c>
      <c r="K33" s="12">
        <v>2000</v>
      </c>
      <c r="L33" s="12">
        <v>2000</v>
      </c>
      <c r="M33" s="12">
        <v>1000</v>
      </c>
      <c r="N33" s="12"/>
      <c r="O33" s="13"/>
      <c r="P33" s="12">
        <f t="shared" si="3"/>
        <v>7150</v>
      </c>
      <c r="Q33" s="12">
        <f t="shared" si="4"/>
        <v>143</v>
      </c>
      <c r="R33" s="57"/>
      <c r="S33" s="15">
        <v>0.06</v>
      </c>
      <c r="T33" s="15">
        <f t="shared" si="5"/>
        <v>8.58</v>
      </c>
    </row>
    <row r="34" spans="1:22" x14ac:dyDescent="0.2">
      <c r="A34" s="11" t="s">
        <v>32</v>
      </c>
      <c r="B34" s="11" t="s">
        <v>33</v>
      </c>
      <c r="C34" s="11" t="s">
        <v>32</v>
      </c>
      <c r="D34" s="11" t="s">
        <v>275</v>
      </c>
      <c r="E34" s="12">
        <v>20</v>
      </c>
      <c r="F34" s="12">
        <v>1524</v>
      </c>
      <c r="G34" s="12">
        <v>10</v>
      </c>
      <c r="H34" s="12">
        <v>50</v>
      </c>
      <c r="I34" s="12"/>
      <c r="J34" s="12"/>
      <c r="K34" s="12"/>
      <c r="L34" s="12"/>
      <c r="M34" s="12"/>
      <c r="N34" s="12"/>
      <c r="O34" s="13"/>
      <c r="P34" s="12">
        <f t="shared" si="3"/>
        <v>0</v>
      </c>
      <c r="Q34" s="12">
        <f t="shared" si="4"/>
        <v>0</v>
      </c>
      <c r="R34" s="57"/>
      <c r="S34" s="15">
        <v>7.0000000000000007E-2</v>
      </c>
      <c r="T34" s="15">
        <f t="shared" si="5"/>
        <v>0</v>
      </c>
    </row>
    <row r="35" spans="1:22" x14ac:dyDescent="0.2">
      <c r="A35" s="11" t="s">
        <v>214</v>
      </c>
      <c r="B35" s="11" t="s">
        <v>30</v>
      </c>
      <c r="C35" s="11" t="s">
        <v>214</v>
      </c>
      <c r="D35" s="11" t="s">
        <v>275</v>
      </c>
      <c r="E35" s="12">
        <v>20</v>
      </c>
      <c r="F35" s="12">
        <v>1800</v>
      </c>
      <c r="G35" s="12">
        <v>10</v>
      </c>
      <c r="H35" s="12">
        <v>50</v>
      </c>
      <c r="I35" s="12"/>
      <c r="J35" s="12"/>
      <c r="K35" s="12"/>
      <c r="L35" s="12"/>
      <c r="M35" s="12"/>
      <c r="N35" s="12"/>
      <c r="O35" s="13"/>
      <c r="P35" s="12">
        <f t="shared" si="3"/>
        <v>0</v>
      </c>
      <c r="Q35" s="12">
        <f t="shared" si="4"/>
        <v>0</v>
      </c>
      <c r="R35" s="57"/>
      <c r="S35" s="15">
        <v>0.09</v>
      </c>
      <c r="T35" s="15">
        <f t="shared" si="5"/>
        <v>0</v>
      </c>
    </row>
    <row r="36" spans="1:22" x14ac:dyDescent="0.2">
      <c r="A36" s="11" t="s">
        <v>212</v>
      </c>
      <c r="B36" s="11" t="s">
        <v>213</v>
      </c>
      <c r="C36" s="11" t="s">
        <v>212</v>
      </c>
      <c r="D36" s="11" t="s">
        <v>275</v>
      </c>
      <c r="E36" s="12">
        <v>20</v>
      </c>
      <c r="F36" s="12">
        <v>2100</v>
      </c>
      <c r="G36" s="12">
        <v>10</v>
      </c>
      <c r="H36" s="12">
        <v>50</v>
      </c>
      <c r="I36" s="12"/>
      <c r="J36" s="12"/>
      <c r="K36" s="12"/>
      <c r="L36" s="12"/>
      <c r="M36" s="12"/>
      <c r="N36" s="12"/>
      <c r="O36" s="13"/>
      <c r="P36" s="12">
        <f t="shared" si="3"/>
        <v>0</v>
      </c>
      <c r="Q36" s="12">
        <f t="shared" si="4"/>
        <v>0</v>
      </c>
      <c r="R36" s="57"/>
      <c r="S36" s="15">
        <v>7.0000000000000007E-2</v>
      </c>
      <c r="T36" s="15">
        <f t="shared" si="5"/>
        <v>0</v>
      </c>
    </row>
    <row r="37" spans="1:22" x14ac:dyDescent="0.2">
      <c r="A37" s="11" t="s">
        <v>242</v>
      </c>
      <c r="B37" s="11" t="s">
        <v>243</v>
      </c>
      <c r="C37" s="11" t="s">
        <v>242</v>
      </c>
      <c r="D37" s="11" t="s">
        <v>275</v>
      </c>
      <c r="E37" s="12">
        <v>20</v>
      </c>
      <c r="F37" s="12">
        <v>2400</v>
      </c>
      <c r="G37" s="12">
        <v>10</v>
      </c>
      <c r="H37" s="12">
        <v>50</v>
      </c>
      <c r="I37" s="12"/>
      <c r="J37" s="12"/>
      <c r="K37" s="12"/>
      <c r="L37" s="12"/>
      <c r="M37" s="12"/>
      <c r="N37" s="12"/>
      <c r="O37" s="13"/>
      <c r="P37" s="12">
        <f t="shared" si="3"/>
        <v>0</v>
      </c>
      <c r="Q37" s="12">
        <f t="shared" si="4"/>
        <v>0</v>
      </c>
      <c r="R37" s="57"/>
      <c r="S37" s="15">
        <v>7.0000000000000007E-2</v>
      </c>
      <c r="T37" s="15">
        <f t="shared" si="5"/>
        <v>0</v>
      </c>
    </row>
    <row r="38" spans="1:22" ht="15" x14ac:dyDescent="0.2">
      <c r="A38" s="60" t="s">
        <v>52</v>
      </c>
      <c r="B38" s="60"/>
      <c r="C38" s="60"/>
      <c r="D38" s="60"/>
      <c r="E38" s="60"/>
      <c r="F38" s="24"/>
      <c r="G38" s="10"/>
      <c r="H38" s="10"/>
      <c r="I38" s="12"/>
      <c r="J38" s="12"/>
      <c r="K38" s="12"/>
      <c r="L38" s="12"/>
      <c r="M38" s="12"/>
      <c r="N38" s="12"/>
      <c r="O38" s="25"/>
      <c r="P38" s="12"/>
      <c r="Q38" s="12"/>
      <c r="R38" s="57"/>
      <c r="S38" s="12"/>
      <c r="T38" s="15"/>
    </row>
    <row r="39" spans="1:22" x14ac:dyDescent="0.2">
      <c r="A39" s="11" t="s">
        <v>261</v>
      </c>
      <c r="B39" s="11" t="s">
        <v>262</v>
      </c>
      <c r="C39" s="11" t="s">
        <v>261</v>
      </c>
      <c r="D39" s="11" t="s">
        <v>275</v>
      </c>
      <c r="E39" s="12">
        <v>25</v>
      </c>
      <c r="F39" s="12">
        <v>200</v>
      </c>
      <c r="G39" s="12">
        <v>10</v>
      </c>
      <c r="H39" s="12">
        <v>150</v>
      </c>
      <c r="I39" s="12">
        <v>300</v>
      </c>
      <c r="J39" s="12">
        <v>300</v>
      </c>
      <c r="K39" s="12">
        <v>300</v>
      </c>
      <c r="L39" s="12">
        <v>300</v>
      </c>
      <c r="M39" s="12">
        <v>300</v>
      </c>
      <c r="N39" s="12">
        <v>300</v>
      </c>
      <c r="O39" s="13"/>
      <c r="P39" s="12">
        <f t="shared" ref="P39:P57" si="6">SUM(I39:O39)</f>
        <v>1800</v>
      </c>
      <c r="Q39" s="12">
        <f t="shared" ref="Q39:Q57" si="7">$P39/$H39</f>
        <v>12</v>
      </c>
      <c r="R39" s="57"/>
      <c r="S39" s="15">
        <v>0.06</v>
      </c>
      <c r="T39" s="15">
        <f t="shared" ref="T39:T57" si="8">$Q39*$S39</f>
        <v>0.72</v>
      </c>
      <c r="U39" s="43">
        <f>SUM(T39:T57)</f>
        <v>56.05</v>
      </c>
      <c r="V39" s="3">
        <f>U39*100/$U$144</f>
        <v>34.321229563407023</v>
      </c>
    </row>
    <row r="40" spans="1:22" x14ac:dyDescent="0.2">
      <c r="A40" s="36" t="s">
        <v>198</v>
      </c>
      <c r="B40" s="36" t="s">
        <v>199</v>
      </c>
      <c r="C40" s="36">
        <v>90448000</v>
      </c>
      <c r="D40" s="36" t="s">
        <v>277</v>
      </c>
      <c r="E40" s="12" t="s">
        <v>63</v>
      </c>
      <c r="F40" s="12">
        <v>270</v>
      </c>
      <c r="G40" s="12">
        <v>10</v>
      </c>
      <c r="H40" s="12">
        <v>100</v>
      </c>
      <c r="I40" s="12"/>
      <c r="J40" s="12"/>
      <c r="K40" s="12"/>
      <c r="L40" s="12">
        <v>500</v>
      </c>
      <c r="M40" s="12">
        <v>500</v>
      </c>
      <c r="N40" s="12"/>
      <c r="O40" s="13"/>
      <c r="P40" s="12">
        <f t="shared" si="6"/>
        <v>1000</v>
      </c>
      <c r="Q40" s="12">
        <f t="shared" si="7"/>
        <v>10</v>
      </c>
      <c r="R40" s="57"/>
      <c r="S40" s="15">
        <v>0.06</v>
      </c>
      <c r="T40" s="15">
        <f t="shared" si="8"/>
        <v>0.6</v>
      </c>
    </row>
    <row r="41" spans="1:22" x14ac:dyDescent="0.2">
      <c r="A41" s="36" t="s">
        <v>392</v>
      </c>
      <c r="B41" s="36" t="s">
        <v>391</v>
      </c>
      <c r="C41" s="31" t="s">
        <v>393</v>
      </c>
      <c r="D41" s="36" t="s">
        <v>277</v>
      </c>
      <c r="E41" s="12" t="s">
        <v>63</v>
      </c>
      <c r="F41" s="12">
        <v>300</v>
      </c>
      <c r="G41" s="12">
        <v>10</v>
      </c>
      <c r="H41" s="12">
        <v>100</v>
      </c>
      <c r="I41" s="12"/>
      <c r="J41" s="12"/>
      <c r="K41" s="12"/>
      <c r="L41" s="12"/>
      <c r="M41" s="12"/>
      <c r="N41" s="12"/>
      <c r="O41" s="13"/>
      <c r="P41" s="12">
        <f t="shared" si="6"/>
        <v>0</v>
      </c>
      <c r="Q41" s="12">
        <f t="shared" si="7"/>
        <v>0</v>
      </c>
      <c r="R41" s="57"/>
      <c r="S41" s="15">
        <v>0.06</v>
      </c>
      <c r="T41" s="15">
        <f t="shared" si="8"/>
        <v>0</v>
      </c>
    </row>
    <row r="42" spans="1:22" x14ac:dyDescent="0.2">
      <c r="A42" s="27" t="s">
        <v>67</v>
      </c>
      <c r="B42" s="27" t="s">
        <v>68</v>
      </c>
      <c r="C42" s="27" t="s">
        <v>69</v>
      </c>
      <c r="D42" s="11" t="s">
        <v>275</v>
      </c>
      <c r="E42" s="12">
        <v>25</v>
      </c>
      <c r="F42" s="12">
        <v>375</v>
      </c>
      <c r="G42" s="12">
        <v>10</v>
      </c>
      <c r="H42" s="12">
        <v>100</v>
      </c>
      <c r="I42" s="12"/>
      <c r="J42" s="12"/>
      <c r="K42" s="12"/>
      <c r="L42" s="12">
        <v>500</v>
      </c>
      <c r="M42" s="12">
        <v>500</v>
      </c>
      <c r="N42" s="12">
        <v>500</v>
      </c>
      <c r="O42" s="13"/>
      <c r="P42" s="12">
        <f t="shared" si="6"/>
        <v>1500</v>
      </c>
      <c r="Q42" s="12">
        <f t="shared" si="7"/>
        <v>15</v>
      </c>
      <c r="R42" s="57"/>
      <c r="S42" s="15">
        <v>0.06</v>
      </c>
      <c r="T42" s="15">
        <f t="shared" si="8"/>
        <v>0.89999999999999991</v>
      </c>
    </row>
    <row r="43" spans="1:22" x14ac:dyDescent="0.2">
      <c r="A43" s="11" t="s">
        <v>64</v>
      </c>
      <c r="B43" s="11" t="s">
        <v>65</v>
      </c>
      <c r="C43" s="11" t="s">
        <v>64</v>
      </c>
      <c r="D43" s="11" t="s">
        <v>275</v>
      </c>
      <c r="E43" s="12">
        <v>25</v>
      </c>
      <c r="F43" s="12">
        <v>457</v>
      </c>
      <c r="G43" s="12">
        <v>10</v>
      </c>
      <c r="H43" s="12">
        <v>100</v>
      </c>
      <c r="I43" s="12">
        <v>500</v>
      </c>
      <c r="J43" s="12">
        <v>1000</v>
      </c>
      <c r="K43" s="12">
        <v>1000</v>
      </c>
      <c r="L43" s="12">
        <v>1000</v>
      </c>
      <c r="M43" s="12">
        <v>1000</v>
      </c>
      <c r="N43" s="12">
        <v>1000</v>
      </c>
      <c r="O43" s="13"/>
      <c r="P43" s="12">
        <f t="shared" si="6"/>
        <v>5500</v>
      </c>
      <c r="Q43" s="12">
        <f t="shared" si="7"/>
        <v>55</v>
      </c>
      <c r="R43" s="57"/>
      <c r="S43" s="15">
        <v>0.06</v>
      </c>
      <c r="T43" s="15">
        <f t="shared" si="8"/>
        <v>3.3</v>
      </c>
    </row>
    <row r="44" spans="1:22" x14ac:dyDescent="0.2">
      <c r="A44" s="36" t="s">
        <v>66</v>
      </c>
      <c r="B44" s="36" t="s">
        <v>65</v>
      </c>
      <c r="C44" s="36">
        <v>90443400</v>
      </c>
      <c r="D44" s="36" t="s">
        <v>277</v>
      </c>
      <c r="E44" s="12" t="s">
        <v>63</v>
      </c>
      <c r="F44" s="12">
        <v>450</v>
      </c>
      <c r="G44" s="12">
        <v>10</v>
      </c>
      <c r="H44" s="12">
        <v>100</v>
      </c>
      <c r="I44" s="12">
        <v>1500</v>
      </c>
      <c r="J44" s="12">
        <v>2000</v>
      </c>
      <c r="K44" s="12">
        <v>3000</v>
      </c>
      <c r="L44" s="12">
        <v>2000</v>
      </c>
      <c r="M44" s="12">
        <v>1000</v>
      </c>
      <c r="N44" s="12">
        <v>1000</v>
      </c>
      <c r="O44" s="13"/>
      <c r="P44" s="12">
        <f t="shared" si="6"/>
        <v>10500</v>
      </c>
      <c r="Q44" s="12">
        <f t="shared" si="7"/>
        <v>105</v>
      </c>
      <c r="R44" s="57"/>
      <c r="S44" s="15">
        <v>0.06</v>
      </c>
      <c r="T44" s="15">
        <f t="shared" si="8"/>
        <v>6.3</v>
      </c>
    </row>
    <row r="45" spans="1:22" x14ac:dyDescent="0.2">
      <c r="A45" s="11" t="s">
        <v>60</v>
      </c>
      <c r="B45" s="11" t="s">
        <v>61</v>
      </c>
      <c r="C45" s="11" t="s">
        <v>60</v>
      </c>
      <c r="D45" s="11" t="s">
        <v>275</v>
      </c>
      <c r="E45" s="12">
        <v>25</v>
      </c>
      <c r="F45" s="12">
        <v>610</v>
      </c>
      <c r="G45" s="12">
        <v>10</v>
      </c>
      <c r="H45" s="12">
        <v>50</v>
      </c>
      <c r="I45" s="12"/>
      <c r="J45" s="12"/>
      <c r="K45" s="12">
        <v>500</v>
      </c>
      <c r="L45" s="12"/>
      <c r="M45" s="12">
        <v>500</v>
      </c>
      <c r="N45" s="12">
        <v>500</v>
      </c>
      <c r="O45" s="13"/>
      <c r="P45" s="12">
        <f t="shared" si="6"/>
        <v>1500</v>
      </c>
      <c r="Q45" s="12">
        <f t="shared" si="7"/>
        <v>30</v>
      </c>
      <c r="R45" s="57"/>
      <c r="S45" s="15">
        <v>0.04</v>
      </c>
      <c r="T45" s="15">
        <f t="shared" si="8"/>
        <v>1.2</v>
      </c>
    </row>
    <row r="46" spans="1:22" x14ac:dyDescent="0.2">
      <c r="A46" s="36" t="s">
        <v>62</v>
      </c>
      <c r="B46" s="36" t="s">
        <v>61</v>
      </c>
      <c r="C46" s="36">
        <v>90443600</v>
      </c>
      <c r="D46" s="36" t="s">
        <v>277</v>
      </c>
      <c r="E46" s="12" t="s">
        <v>63</v>
      </c>
      <c r="F46" s="12">
        <v>600</v>
      </c>
      <c r="G46" s="12">
        <v>10</v>
      </c>
      <c r="H46" s="12">
        <v>50</v>
      </c>
      <c r="I46" s="12">
        <v>1200</v>
      </c>
      <c r="J46" s="12">
        <v>2000</v>
      </c>
      <c r="K46" s="12">
        <v>2000</v>
      </c>
      <c r="L46" s="12">
        <v>2000</v>
      </c>
      <c r="M46" s="12">
        <v>1000</v>
      </c>
      <c r="N46" s="12">
        <v>500</v>
      </c>
      <c r="O46" s="13"/>
      <c r="P46" s="12">
        <f t="shared" si="6"/>
        <v>8700</v>
      </c>
      <c r="Q46" s="12">
        <f t="shared" si="7"/>
        <v>174</v>
      </c>
      <c r="R46" s="57"/>
      <c r="S46" s="15">
        <v>0.04</v>
      </c>
      <c r="T46" s="15">
        <f t="shared" si="8"/>
        <v>6.96</v>
      </c>
    </row>
    <row r="47" spans="1:22" x14ac:dyDescent="0.2">
      <c r="A47" s="11" t="s">
        <v>195</v>
      </c>
      <c r="B47" s="11" t="s">
        <v>178</v>
      </c>
      <c r="C47" s="11" t="s">
        <v>195</v>
      </c>
      <c r="D47" s="11" t="s">
        <v>275</v>
      </c>
      <c r="E47" s="12">
        <v>25</v>
      </c>
      <c r="F47" s="12">
        <v>750</v>
      </c>
      <c r="G47" s="12">
        <v>10</v>
      </c>
      <c r="H47" s="12">
        <v>50</v>
      </c>
      <c r="I47" s="12"/>
      <c r="J47" s="12"/>
      <c r="K47" s="12">
        <v>500</v>
      </c>
      <c r="L47" s="12"/>
      <c r="M47" s="12">
        <v>500</v>
      </c>
      <c r="N47" s="12"/>
      <c r="O47" s="13"/>
      <c r="P47" s="12">
        <f t="shared" si="6"/>
        <v>1000</v>
      </c>
      <c r="Q47" s="12">
        <f t="shared" si="7"/>
        <v>20</v>
      </c>
      <c r="R47" s="57"/>
      <c r="S47" s="15">
        <v>0.05</v>
      </c>
      <c r="T47" s="15">
        <f t="shared" si="8"/>
        <v>1</v>
      </c>
    </row>
    <row r="48" spans="1:22" x14ac:dyDescent="0.2">
      <c r="A48" s="36" t="s">
        <v>177</v>
      </c>
      <c r="B48" s="36" t="s">
        <v>178</v>
      </c>
      <c r="C48" s="36">
        <v>90443700</v>
      </c>
      <c r="D48" s="36" t="s">
        <v>277</v>
      </c>
      <c r="E48" s="12" t="s">
        <v>63</v>
      </c>
      <c r="F48" s="12">
        <v>750</v>
      </c>
      <c r="G48" s="12">
        <v>10</v>
      </c>
      <c r="H48" s="12">
        <v>50</v>
      </c>
      <c r="I48" s="12">
        <v>150</v>
      </c>
      <c r="J48" s="12">
        <v>1000</v>
      </c>
      <c r="K48" s="12">
        <v>2000</v>
      </c>
      <c r="L48" s="12">
        <v>1000</v>
      </c>
      <c r="M48" s="12">
        <v>1000</v>
      </c>
      <c r="N48" s="12">
        <v>1000</v>
      </c>
      <c r="O48" s="13"/>
      <c r="P48" s="12">
        <f t="shared" si="6"/>
        <v>6150</v>
      </c>
      <c r="Q48" s="12">
        <f t="shared" si="7"/>
        <v>123</v>
      </c>
      <c r="R48" s="57"/>
      <c r="S48" s="15">
        <v>0.05</v>
      </c>
      <c r="T48" s="15">
        <f t="shared" si="8"/>
        <v>6.15</v>
      </c>
    </row>
    <row r="49" spans="1:22" x14ac:dyDescent="0.2">
      <c r="A49" s="11" t="s">
        <v>155</v>
      </c>
      <c r="B49" s="11" t="s">
        <v>58</v>
      </c>
      <c r="C49" s="11" t="s">
        <v>155</v>
      </c>
      <c r="D49" s="11" t="s">
        <v>275</v>
      </c>
      <c r="E49" s="12">
        <v>25</v>
      </c>
      <c r="F49" s="12">
        <v>915</v>
      </c>
      <c r="G49" s="12">
        <v>10</v>
      </c>
      <c r="H49" s="12">
        <v>50</v>
      </c>
      <c r="I49" s="12"/>
      <c r="J49" s="12">
        <v>250</v>
      </c>
      <c r="K49" s="12">
        <v>1000</v>
      </c>
      <c r="L49" s="12">
        <v>500</v>
      </c>
      <c r="M49" s="12">
        <v>500</v>
      </c>
      <c r="N49" s="12">
        <v>500</v>
      </c>
      <c r="O49" s="13"/>
      <c r="P49" s="12">
        <f t="shared" si="6"/>
        <v>2750</v>
      </c>
      <c r="Q49" s="12">
        <f t="shared" si="7"/>
        <v>55</v>
      </c>
      <c r="R49" s="57"/>
      <c r="S49" s="15">
        <v>0.06</v>
      </c>
      <c r="T49" s="15">
        <f t="shared" si="8"/>
        <v>3.3</v>
      </c>
    </row>
    <row r="50" spans="1:22" x14ac:dyDescent="0.2">
      <c r="A50" s="36" t="s">
        <v>176</v>
      </c>
      <c r="B50" s="36" t="s">
        <v>58</v>
      </c>
      <c r="C50" s="36">
        <v>90443800</v>
      </c>
      <c r="D50" s="36" t="s">
        <v>277</v>
      </c>
      <c r="E50" s="12" t="s">
        <v>63</v>
      </c>
      <c r="F50" s="12">
        <v>900</v>
      </c>
      <c r="G50" s="12">
        <v>10</v>
      </c>
      <c r="H50" s="12">
        <v>50</v>
      </c>
      <c r="I50" s="12"/>
      <c r="J50" s="12">
        <v>3000</v>
      </c>
      <c r="K50" s="12">
        <v>3000</v>
      </c>
      <c r="L50" s="12">
        <v>3000</v>
      </c>
      <c r="M50" s="12">
        <v>2000</v>
      </c>
      <c r="N50" s="12">
        <v>2000</v>
      </c>
      <c r="O50" s="13"/>
      <c r="P50" s="12">
        <f t="shared" si="6"/>
        <v>13000</v>
      </c>
      <c r="Q50" s="12">
        <f t="shared" si="7"/>
        <v>260</v>
      </c>
      <c r="R50" s="57"/>
      <c r="S50" s="15">
        <v>0.06</v>
      </c>
      <c r="T50" s="15">
        <f t="shared" si="8"/>
        <v>15.6</v>
      </c>
    </row>
    <row r="51" spans="1:22" x14ac:dyDescent="0.2">
      <c r="A51" s="11" t="s">
        <v>53</v>
      </c>
      <c r="B51" s="11" t="s">
        <v>54</v>
      </c>
      <c r="C51" s="11" t="s">
        <v>53</v>
      </c>
      <c r="D51" s="11" t="s">
        <v>275</v>
      </c>
      <c r="E51" s="12">
        <v>25</v>
      </c>
      <c r="F51" s="12">
        <v>1220</v>
      </c>
      <c r="G51" s="12">
        <v>10</v>
      </c>
      <c r="H51" s="12">
        <v>50</v>
      </c>
      <c r="I51" s="12">
        <v>50</v>
      </c>
      <c r="J51" s="12">
        <v>500</v>
      </c>
      <c r="K51" s="12">
        <v>500</v>
      </c>
      <c r="L51" s="12">
        <v>500</v>
      </c>
      <c r="M51" s="12"/>
      <c r="N51" s="12">
        <v>300</v>
      </c>
      <c r="O51" s="13"/>
      <c r="P51" s="12">
        <f t="shared" si="6"/>
        <v>1850</v>
      </c>
      <c r="Q51" s="12">
        <f t="shared" si="7"/>
        <v>37</v>
      </c>
      <c r="R51" s="57"/>
      <c r="S51" s="15">
        <v>0.08</v>
      </c>
      <c r="T51" s="15">
        <f t="shared" si="8"/>
        <v>2.96</v>
      </c>
    </row>
    <row r="52" spans="1:22" x14ac:dyDescent="0.2">
      <c r="A52" s="26" t="s">
        <v>194</v>
      </c>
      <c r="B52" s="26" t="s">
        <v>54</v>
      </c>
      <c r="C52" s="26">
        <v>90444000</v>
      </c>
      <c r="D52" s="36" t="s">
        <v>277</v>
      </c>
      <c r="E52" s="12" t="s">
        <v>63</v>
      </c>
      <c r="F52" s="12">
        <v>1200</v>
      </c>
      <c r="G52" s="12">
        <v>10</v>
      </c>
      <c r="H52" s="12">
        <v>50</v>
      </c>
      <c r="I52" s="12">
        <v>750</v>
      </c>
      <c r="J52" s="12">
        <v>1000</v>
      </c>
      <c r="K52" s="12">
        <v>1000</v>
      </c>
      <c r="L52" s="12">
        <v>1000</v>
      </c>
      <c r="M52" s="12"/>
      <c r="N52" s="12">
        <v>300</v>
      </c>
      <c r="O52" s="13"/>
      <c r="P52" s="12">
        <f t="shared" si="6"/>
        <v>4050</v>
      </c>
      <c r="Q52" s="12">
        <f t="shared" si="7"/>
        <v>81</v>
      </c>
      <c r="R52" s="57"/>
      <c r="S52" s="15">
        <v>0.08</v>
      </c>
      <c r="T52" s="15">
        <f t="shared" si="8"/>
        <v>6.48</v>
      </c>
    </row>
    <row r="53" spans="1:22" x14ac:dyDescent="0.2">
      <c r="A53" s="11" t="s">
        <v>230</v>
      </c>
      <c r="B53" s="11" t="s">
        <v>231</v>
      </c>
      <c r="C53" s="11" t="s">
        <v>230</v>
      </c>
      <c r="D53" s="11" t="s">
        <v>275</v>
      </c>
      <c r="E53" s="12">
        <v>25</v>
      </c>
      <c r="F53" s="12">
        <v>1500</v>
      </c>
      <c r="G53" s="12">
        <v>10</v>
      </c>
      <c r="H53" s="12">
        <v>50</v>
      </c>
      <c r="I53" s="12"/>
      <c r="J53" s="12"/>
      <c r="K53" s="12">
        <v>100</v>
      </c>
      <c r="L53" s="12"/>
      <c r="M53" s="12"/>
      <c r="N53" s="12"/>
      <c r="O53" s="13"/>
      <c r="P53" s="12">
        <f t="shared" si="6"/>
        <v>100</v>
      </c>
      <c r="Q53" s="12">
        <f t="shared" si="7"/>
        <v>2</v>
      </c>
      <c r="R53" s="57"/>
      <c r="S53" s="15">
        <v>0.11</v>
      </c>
      <c r="T53" s="15">
        <f t="shared" si="8"/>
        <v>0.22</v>
      </c>
    </row>
    <row r="54" spans="1:22" x14ac:dyDescent="0.2">
      <c r="A54" s="11" t="s">
        <v>254</v>
      </c>
      <c r="B54" s="11" t="s">
        <v>255</v>
      </c>
      <c r="C54" s="11" t="s">
        <v>254</v>
      </c>
      <c r="D54" s="11" t="s">
        <v>275</v>
      </c>
      <c r="E54" s="12">
        <v>25</v>
      </c>
      <c r="F54" s="12">
        <v>1650</v>
      </c>
      <c r="G54" s="12">
        <v>10</v>
      </c>
      <c r="H54" s="12">
        <v>50</v>
      </c>
      <c r="I54" s="12"/>
      <c r="J54" s="12"/>
      <c r="K54" s="12"/>
      <c r="L54" s="12"/>
      <c r="M54" s="12"/>
      <c r="N54" s="12"/>
      <c r="O54" s="13"/>
      <c r="P54" s="12">
        <f t="shared" si="6"/>
        <v>0</v>
      </c>
      <c r="Q54" s="12">
        <f t="shared" si="7"/>
        <v>0</v>
      </c>
      <c r="R54" s="57"/>
      <c r="S54" s="15">
        <v>0.12</v>
      </c>
      <c r="T54" s="15">
        <f t="shared" si="8"/>
        <v>0</v>
      </c>
    </row>
    <row r="55" spans="1:22" x14ac:dyDescent="0.2">
      <c r="A55" s="11" t="s">
        <v>193</v>
      </c>
      <c r="B55" s="11" t="s">
        <v>175</v>
      </c>
      <c r="C55" s="11" t="s">
        <v>193</v>
      </c>
      <c r="D55" s="11" t="s">
        <v>275</v>
      </c>
      <c r="E55" s="12">
        <v>25</v>
      </c>
      <c r="F55" s="12">
        <v>1800</v>
      </c>
      <c r="G55" s="12">
        <v>10</v>
      </c>
      <c r="H55" s="12">
        <v>50</v>
      </c>
      <c r="I55" s="12"/>
      <c r="J55" s="12"/>
      <c r="K55" s="12"/>
      <c r="L55" s="12"/>
      <c r="M55" s="12"/>
      <c r="N55" s="12"/>
      <c r="O55" s="13"/>
      <c r="P55" s="12">
        <f t="shared" si="6"/>
        <v>0</v>
      </c>
      <c r="Q55" s="12">
        <f t="shared" si="7"/>
        <v>0</v>
      </c>
      <c r="R55" s="57"/>
      <c r="S55" s="15">
        <v>0.12</v>
      </c>
      <c r="T55" s="15">
        <f t="shared" si="8"/>
        <v>0</v>
      </c>
    </row>
    <row r="56" spans="1:22" x14ac:dyDescent="0.2">
      <c r="A56" s="36" t="s">
        <v>174</v>
      </c>
      <c r="B56" s="36" t="s">
        <v>175</v>
      </c>
      <c r="C56" s="36">
        <v>90443900</v>
      </c>
      <c r="D56" s="36" t="s">
        <v>277</v>
      </c>
      <c r="E56" s="12" t="s">
        <v>63</v>
      </c>
      <c r="F56" s="12">
        <v>1800</v>
      </c>
      <c r="G56" s="12">
        <v>10</v>
      </c>
      <c r="H56" s="12">
        <v>50</v>
      </c>
      <c r="I56" s="12"/>
      <c r="J56" s="12"/>
      <c r="K56" s="12"/>
      <c r="L56" s="12"/>
      <c r="M56" s="12"/>
      <c r="N56" s="12"/>
      <c r="O56" s="13"/>
      <c r="P56" s="12">
        <f t="shared" si="6"/>
        <v>0</v>
      </c>
      <c r="Q56" s="12">
        <f t="shared" si="7"/>
        <v>0</v>
      </c>
      <c r="R56" s="57"/>
      <c r="S56" s="15">
        <v>0.12</v>
      </c>
      <c r="T56" s="15">
        <f>$Q56*$S56</f>
        <v>0</v>
      </c>
    </row>
    <row r="57" spans="1:22" x14ac:dyDescent="0.2">
      <c r="A57" s="36" t="s">
        <v>293</v>
      </c>
      <c r="B57" s="36" t="s">
        <v>294</v>
      </c>
      <c r="C57" s="36">
        <v>90443000</v>
      </c>
      <c r="D57" s="36" t="s">
        <v>277</v>
      </c>
      <c r="E57" s="12" t="s">
        <v>63</v>
      </c>
      <c r="F57" s="12">
        <v>2100</v>
      </c>
      <c r="G57" s="12">
        <v>10</v>
      </c>
      <c r="H57" s="12">
        <v>50</v>
      </c>
      <c r="I57" s="12"/>
      <c r="J57" s="12"/>
      <c r="K57" s="12">
        <v>200</v>
      </c>
      <c r="L57" s="12"/>
      <c r="M57" s="12"/>
      <c r="N57" s="12"/>
      <c r="O57" s="13"/>
      <c r="P57" s="12">
        <f t="shared" si="6"/>
        <v>200</v>
      </c>
      <c r="Q57" s="12">
        <f t="shared" si="7"/>
        <v>4</v>
      </c>
      <c r="R57" s="57"/>
      <c r="S57" s="15">
        <v>0.09</v>
      </c>
      <c r="T57" s="15">
        <f t="shared" si="8"/>
        <v>0.36</v>
      </c>
    </row>
    <row r="58" spans="1:22" x14ac:dyDescent="0.2">
      <c r="A58" s="8" t="s">
        <v>70</v>
      </c>
      <c r="B58" s="8"/>
      <c r="C58" s="8"/>
      <c r="D58" s="8"/>
      <c r="E58" s="8"/>
      <c r="F58" s="36"/>
      <c r="G58" s="20"/>
      <c r="H58" s="20"/>
      <c r="I58" s="12"/>
      <c r="J58" s="12"/>
      <c r="K58" s="12"/>
      <c r="L58" s="12"/>
      <c r="M58" s="12"/>
      <c r="N58" s="12"/>
      <c r="O58" s="20"/>
      <c r="P58" s="12"/>
      <c r="Q58" s="12"/>
      <c r="R58" s="57"/>
      <c r="S58" s="12"/>
      <c r="T58" s="15"/>
    </row>
    <row r="59" spans="1:22" x14ac:dyDescent="0.2">
      <c r="A59" s="11" t="s">
        <v>295</v>
      </c>
      <c r="B59" s="11" t="s">
        <v>296</v>
      </c>
      <c r="C59" s="11" t="s">
        <v>295</v>
      </c>
      <c r="D59" s="11" t="s">
        <v>275</v>
      </c>
      <c r="E59" s="12">
        <v>32</v>
      </c>
      <c r="F59" s="12">
        <v>100</v>
      </c>
      <c r="G59" s="12">
        <v>10</v>
      </c>
      <c r="H59" s="12">
        <v>300</v>
      </c>
      <c r="I59" s="12"/>
      <c r="J59" s="12"/>
      <c r="K59" s="12"/>
      <c r="L59" s="12"/>
      <c r="M59" s="12">
        <v>300</v>
      </c>
      <c r="N59" s="12"/>
      <c r="O59" s="13"/>
      <c r="P59" s="12">
        <f t="shared" ref="P59:P73" si="9">SUM(I59:O59)</f>
        <v>300</v>
      </c>
      <c r="Q59" s="12">
        <f t="shared" ref="Q59:Q73" si="10">$P59/$H59</f>
        <v>1</v>
      </c>
      <c r="R59" s="57"/>
      <c r="S59" s="15">
        <v>0.09</v>
      </c>
      <c r="T59" s="15">
        <f t="shared" ref="T59:T73" si="11">$Q59*$S59</f>
        <v>0.09</v>
      </c>
      <c r="U59" s="43">
        <f>SUM(T59:T73)</f>
        <v>12.42</v>
      </c>
      <c r="V59" s="3">
        <f>U59*100/$U$144</f>
        <v>7.6051680852366674</v>
      </c>
    </row>
    <row r="60" spans="1:22" x14ac:dyDescent="0.2">
      <c r="A60" s="11" t="s">
        <v>71</v>
      </c>
      <c r="B60" s="11" t="s">
        <v>72</v>
      </c>
      <c r="C60" s="11" t="s">
        <v>71</v>
      </c>
      <c r="D60" s="11" t="s">
        <v>275</v>
      </c>
      <c r="E60" s="12">
        <v>32</v>
      </c>
      <c r="F60" s="12">
        <v>150</v>
      </c>
      <c r="G60" s="12">
        <v>10</v>
      </c>
      <c r="H60" s="12">
        <v>300</v>
      </c>
      <c r="I60" s="12"/>
      <c r="J60" s="12"/>
      <c r="K60" s="12"/>
      <c r="L60" s="12"/>
      <c r="M60" s="12"/>
      <c r="N60" s="12"/>
      <c r="O60" s="13"/>
      <c r="P60" s="12">
        <f t="shared" si="9"/>
        <v>0</v>
      </c>
      <c r="Q60" s="12">
        <f t="shared" si="10"/>
        <v>0</v>
      </c>
      <c r="R60" s="57"/>
      <c r="S60" s="15">
        <v>0.09</v>
      </c>
      <c r="T60" s="15">
        <f t="shared" si="11"/>
        <v>0</v>
      </c>
    </row>
    <row r="61" spans="1:22" x14ac:dyDescent="0.2">
      <c r="A61" s="36" t="s">
        <v>256</v>
      </c>
      <c r="B61" s="36" t="s">
        <v>72</v>
      </c>
      <c r="C61" s="36">
        <v>90446200</v>
      </c>
      <c r="D61" s="36" t="s">
        <v>277</v>
      </c>
      <c r="E61" s="12">
        <v>32</v>
      </c>
      <c r="F61" s="12">
        <v>150</v>
      </c>
      <c r="G61" s="12">
        <v>10</v>
      </c>
      <c r="H61" s="12">
        <v>300</v>
      </c>
      <c r="I61" s="12"/>
      <c r="J61" s="12"/>
      <c r="K61" s="12">
        <v>300</v>
      </c>
      <c r="L61" s="12">
        <v>300</v>
      </c>
      <c r="M61" s="12">
        <v>300</v>
      </c>
      <c r="N61" s="12">
        <v>300</v>
      </c>
      <c r="O61" s="13"/>
      <c r="P61" s="12">
        <f t="shared" si="9"/>
        <v>1200</v>
      </c>
      <c r="Q61" s="12">
        <f t="shared" si="10"/>
        <v>4</v>
      </c>
      <c r="R61" s="57"/>
      <c r="S61" s="15">
        <v>0.09</v>
      </c>
      <c r="T61" s="15">
        <f t="shared" si="11"/>
        <v>0.36</v>
      </c>
    </row>
    <row r="62" spans="1:22" x14ac:dyDescent="0.2">
      <c r="A62" s="11" t="s">
        <v>200</v>
      </c>
      <c r="B62" s="11" t="s">
        <v>201</v>
      </c>
      <c r="C62" s="11" t="s">
        <v>200</v>
      </c>
      <c r="D62" s="11" t="s">
        <v>275</v>
      </c>
      <c r="E62" s="12">
        <v>32</v>
      </c>
      <c r="F62" s="12">
        <v>200</v>
      </c>
      <c r="G62" s="12">
        <v>10</v>
      </c>
      <c r="H62" s="12">
        <v>300</v>
      </c>
      <c r="I62" s="12"/>
      <c r="J62" s="12"/>
      <c r="K62" s="12"/>
      <c r="L62" s="12"/>
      <c r="M62" s="12"/>
      <c r="N62" s="12"/>
      <c r="O62" s="13"/>
      <c r="P62" s="12">
        <f t="shared" si="9"/>
        <v>0</v>
      </c>
      <c r="Q62" s="12">
        <f t="shared" si="10"/>
        <v>0</v>
      </c>
      <c r="R62" s="57"/>
      <c r="S62" s="15">
        <v>0.09</v>
      </c>
      <c r="T62" s="15">
        <f t="shared" si="11"/>
        <v>0</v>
      </c>
    </row>
    <row r="63" spans="1:22" x14ac:dyDescent="0.2">
      <c r="A63" s="11" t="s">
        <v>73</v>
      </c>
      <c r="B63" s="11" t="s">
        <v>74</v>
      </c>
      <c r="C63" s="11" t="s">
        <v>73</v>
      </c>
      <c r="D63" s="11" t="s">
        <v>275</v>
      </c>
      <c r="E63" s="12">
        <v>32</v>
      </c>
      <c r="F63" s="12">
        <v>300</v>
      </c>
      <c r="G63" s="12">
        <v>10</v>
      </c>
      <c r="H63" s="12">
        <v>150</v>
      </c>
      <c r="I63" s="12"/>
      <c r="J63" s="12"/>
      <c r="K63" s="12">
        <v>150</v>
      </c>
      <c r="L63" s="12">
        <v>150</v>
      </c>
      <c r="M63" s="12">
        <v>150</v>
      </c>
      <c r="N63" s="12">
        <v>300</v>
      </c>
      <c r="O63" s="13"/>
      <c r="P63" s="12">
        <f t="shared" si="9"/>
        <v>750</v>
      </c>
      <c r="Q63" s="12">
        <f t="shared" si="10"/>
        <v>5</v>
      </c>
      <c r="R63" s="57"/>
      <c r="S63" s="15">
        <v>0.09</v>
      </c>
      <c r="T63" s="15">
        <f t="shared" si="11"/>
        <v>0.44999999999999996</v>
      </c>
    </row>
    <row r="64" spans="1:22" x14ac:dyDescent="0.2">
      <c r="A64" s="36" t="s">
        <v>232</v>
      </c>
      <c r="B64" s="36" t="s">
        <v>74</v>
      </c>
      <c r="C64" s="36">
        <v>90446300</v>
      </c>
      <c r="D64" s="36" t="s">
        <v>277</v>
      </c>
      <c r="E64" s="12" t="s">
        <v>180</v>
      </c>
      <c r="F64" s="12">
        <v>300</v>
      </c>
      <c r="G64" s="12">
        <v>10</v>
      </c>
      <c r="H64" s="12">
        <v>150</v>
      </c>
      <c r="I64" s="12"/>
      <c r="J64" s="12">
        <v>150</v>
      </c>
      <c r="K64" s="12">
        <v>600</v>
      </c>
      <c r="L64" s="12">
        <v>450</v>
      </c>
      <c r="M64" s="12">
        <v>450</v>
      </c>
      <c r="N64" s="12">
        <v>300</v>
      </c>
      <c r="O64" s="13"/>
      <c r="P64" s="12">
        <f t="shared" si="9"/>
        <v>1950</v>
      </c>
      <c r="Q64" s="12">
        <f t="shared" si="10"/>
        <v>13</v>
      </c>
      <c r="R64" s="57"/>
      <c r="S64" s="15">
        <v>0.09</v>
      </c>
      <c r="T64" s="15">
        <f t="shared" si="11"/>
        <v>1.17</v>
      </c>
    </row>
    <row r="65" spans="1:22" x14ac:dyDescent="0.2">
      <c r="A65" s="11" t="s">
        <v>75</v>
      </c>
      <c r="B65" s="11" t="s">
        <v>76</v>
      </c>
      <c r="C65" s="11" t="s">
        <v>75</v>
      </c>
      <c r="D65" s="11" t="s">
        <v>275</v>
      </c>
      <c r="E65" s="12">
        <v>32</v>
      </c>
      <c r="F65" s="12">
        <v>450</v>
      </c>
      <c r="G65" s="12">
        <v>10</v>
      </c>
      <c r="H65" s="12">
        <v>100</v>
      </c>
      <c r="I65" s="12"/>
      <c r="J65" s="12"/>
      <c r="K65" s="12">
        <v>100</v>
      </c>
      <c r="L65" s="12">
        <v>100</v>
      </c>
      <c r="M65" s="12">
        <v>100</v>
      </c>
      <c r="N65" s="12">
        <v>100</v>
      </c>
      <c r="O65" s="13"/>
      <c r="P65" s="12">
        <f t="shared" si="9"/>
        <v>400</v>
      </c>
      <c r="Q65" s="12">
        <f t="shared" si="10"/>
        <v>4</v>
      </c>
      <c r="R65" s="57"/>
      <c r="S65" s="15">
        <v>0.09</v>
      </c>
      <c r="T65" s="15">
        <f t="shared" si="11"/>
        <v>0.36</v>
      </c>
    </row>
    <row r="66" spans="1:22" x14ac:dyDescent="0.2">
      <c r="A66" s="36" t="s">
        <v>179</v>
      </c>
      <c r="B66" s="36" t="s">
        <v>76</v>
      </c>
      <c r="C66" s="36">
        <v>90446400</v>
      </c>
      <c r="D66" s="36" t="s">
        <v>277</v>
      </c>
      <c r="E66" s="12" t="s">
        <v>180</v>
      </c>
      <c r="F66" s="12">
        <v>450</v>
      </c>
      <c r="G66" s="12">
        <v>10</v>
      </c>
      <c r="H66" s="12">
        <v>100</v>
      </c>
      <c r="I66" s="12"/>
      <c r="J66" s="12">
        <v>300</v>
      </c>
      <c r="K66" s="12">
        <v>500</v>
      </c>
      <c r="L66" s="12">
        <v>300</v>
      </c>
      <c r="M66" s="12">
        <v>300</v>
      </c>
      <c r="N66" s="12">
        <v>300</v>
      </c>
      <c r="O66" s="13"/>
      <c r="P66" s="12">
        <f t="shared" si="9"/>
        <v>1700</v>
      </c>
      <c r="Q66" s="12">
        <f t="shared" si="10"/>
        <v>17</v>
      </c>
      <c r="R66" s="57"/>
      <c r="S66" s="15">
        <v>0.09</v>
      </c>
      <c r="T66" s="15">
        <f t="shared" si="11"/>
        <v>1.53</v>
      </c>
    </row>
    <row r="67" spans="1:22" x14ac:dyDescent="0.2">
      <c r="A67" s="11" t="s">
        <v>156</v>
      </c>
      <c r="B67" s="11" t="s">
        <v>157</v>
      </c>
      <c r="C67" s="11" t="s">
        <v>156</v>
      </c>
      <c r="D67" s="11" t="s">
        <v>275</v>
      </c>
      <c r="E67" s="12">
        <v>32</v>
      </c>
      <c r="F67" s="12">
        <v>600</v>
      </c>
      <c r="G67" s="12">
        <v>10</v>
      </c>
      <c r="H67" s="12">
        <v>100</v>
      </c>
      <c r="I67" s="12"/>
      <c r="J67" s="12"/>
      <c r="K67" s="12"/>
      <c r="L67" s="12"/>
      <c r="M67" s="12"/>
      <c r="N67" s="12"/>
      <c r="O67" s="13"/>
      <c r="P67" s="12">
        <f t="shared" si="9"/>
        <v>0</v>
      </c>
      <c r="Q67" s="12">
        <f t="shared" si="10"/>
        <v>0</v>
      </c>
      <c r="R67" s="57"/>
      <c r="S67" s="15">
        <v>0.12</v>
      </c>
      <c r="T67" s="15">
        <f t="shared" si="11"/>
        <v>0</v>
      </c>
    </row>
    <row r="68" spans="1:22" x14ac:dyDescent="0.2">
      <c r="A68" s="36" t="s">
        <v>181</v>
      </c>
      <c r="B68" s="36" t="s">
        <v>157</v>
      </c>
      <c r="C68" s="36">
        <v>90446600</v>
      </c>
      <c r="D68" s="36" t="s">
        <v>277</v>
      </c>
      <c r="E68" s="12" t="s">
        <v>180</v>
      </c>
      <c r="F68" s="12">
        <v>600</v>
      </c>
      <c r="G68" s="12">
        <v>10</v>
      </c>
      <c r="H68" s="12">
        <v>100</v>
      </c>
      <c r="I68" s="12"/>
      <c r="J68" s="12">
        <v>500</v>
      </c>
      <c r="K68" s="12">
        <v>500</v>
      </c>
      <c r="L68" s="12">
        <v>300</v>
      </c>
      <c r="M68" s="12">
        <v>300</v>
      </c>
      <c r="N68" s="12">
        <v>300</v>
      </c>
      <c r="O68" s="13"/>
      <c r="P68" s="12">
        <f t="shared" si="9"/>
        <v>1900</v>
      </c>
      <c r="Q68" s="12">
        <f t="shared" si="10"/>
        <v>19</v>
      </c>
      <c r="R68" s="57"/>
      <c r="S68" s="15">
        <v>0.12</v>
      </c>
      <c r="T68" s="15">
        <f t="shared" si="11"/>
        <v>2.2799999999999998</v>
      </c>
    </row>
    <row r="69" spans="1:22" x14ac:dyDescent="0.2">
      <c r="A69" s="11" t="s">
        <v>222</v>
      </c>
      <c r="B69" s="11" t="s">
        <v>223</v>
      </c>
      <c r="C69" s="11" t="s">
        <v>222</v>
      </c>
      <c r="D69" s="11" t="s">
        <v>275</v>
      </c>
      <c r="E69" s="12">
        <v>32</v>
      </c>
      <c r="F69" s="12">
        <v>750</v>
      </c>
      <c r="G69" s="12">
        <v>10</v>
      </c>
      <c r="H69" s="12">
        <v>60</v>
      </c>
      <c r="I69" s="12"/>
      <c r="J69" s="12"/>
      <c r="K69" s="12"/>
      <c r="L69" s="12"/>
      <c r="M69" s="12">
        <v>120</v>
      </c>
      <c r="N69" s="12">
        <v>240</v>
      </c>
      <c r="O69" s="13"/>
      <c r="P69" s="12">
        <f t="shared" si="9"/>
        <v>360</v>
      </c>
      <c r="Q69" s="12">
        <f t="shared" si="10"/>
        <v>6</v>
      </c>
      <c r="R69" s="57"/>
      <c r="S69" s="15">
        <v>0.09</v>
      </c>
      <c r="T69" s="15">
        <f t="shared" si="11"/>
        <v>0.54</v>
      </c>
    </row>
    <row r="70" spans="1:22" x14ac:dyDescent="0.2">
      <c r="A70" s="11" t="s">
        <v>158</v>
      </c>
      <c r="B70" s="11" t="s">
        <v>159</v>
      </c>
      <c r="C70" s="11" t="s">
        <v>158</v>
      </c>
      <c r="D70" s="11" t="s">
        <v>275</v>
      </c>
      <c r="E70" s="12">
        <v>32</v>
      </c>
      <c r="F70" s="12">
        <v>900</v>
      </c>
      <c r="G70" s="12">
        <v>10</v>
      </c>
      <c r="H70" s="12">
        <v>50</v>
      </c>
      <c r="I70" s="12">
        <v>50</v>
      </c>
      <c r="J70" s="12">
        <v>100</v>
      </c>
      <c r="K70" s="12">
        <v>100</v>
      </c>
      <c r="L70" s="12">
        <v>100</v>
      </c>
      <c r="M70" s="12">
        <v>100</v>
      </c>
      <c r="N70" s="12">
        <v>100</v>
      </c>
      <c r="O70" s="13"/>
      <c r="P70" s="12">
        <f t="shared" si="9"/>
        <v>550</v>
      </c>
      <c r="Q70" s="12">
        <f t="shared" si="10"/>
        <v>11</v>
      </c>
      <c r="R70" s="57"/>
      <c r="S70" s="15">
        <v>0.09</v>
      </c>
      <c r="T70" s="15">
        <f t="shared" si="11"/>
        <v>0.99</v>
      </c>
    </row>
    <row r="71" spans="1:22" x14ac:dyDescent="0.2">
      <c r="A71" s="36" t="s">
        <v>182</v>
      </c>
      <c r="B71" s="36" t="s">
        <v>159</v>
      </c>
      <c r="C71" s="36">
        <v>90446700</v>
      </c>
      <c r="D71" s="36" t="s">
        <v>277</v>
      </c>
      <c r="E71" s="12" t="s">
        <v>180</v>
      </c>
      <c r="F71" s="12">
        <v>900</v>
      </c>
      <c r="G71" s="12">
        <v>10</v>
      </c>
      <c r="H71" s="12">
        <v>50</v>
      </c>
      <c r="I71" s="12">
        <v>50</v>
      </c>
      <c r="J71" s="12">
        <v>300</v>
      </c>
      <c r="K71" s="12">
        <v>500</v>
      </c>
      <c r="L71" s="12">
        <v>200</v>
      </c>
      <c r="M71" s="12">
        <v>200</v>
      </c>
      <c r="N71" s="12">
        <v>200</v>
      </c>
      <c r="O71" s="13"/>
      <c r="P71" s="12">
        <f t="shared" si="9"/>
        <v>1450</v>
      </c>
      <c r="Q71" s="12">
        <f t="shared" si="10"/>
        <v>29</v>
      </c>
      <c r="R71" s="57"/>
      <c r="S71" s="15">
        <v>0.09</v>
      </c>
      <c r="T71" s="15">
        <f t="shared" si="11"/>
        <v>2.61</v>
      </c>
    </row>
    <row r="72" spans="1:22" x14ac:dyDescent="0.2">
      <c r="A72" s="11" t="s">
        <v>233</v>
      </c>
      <c r="B72" s="11" t="s">
        <v>234</v>
      </c>
      <c r="C72" s="11" t="s">
        <v>233</v>
      </c>
      <c r="D72" s="11" t="s">
        <v>275</v>
      </c>
      <c r="E72" s="12">
        <v>32</v>
      </c>
      <c r="F72" s="12">
        <v>1200</v>
      </c>
      <c r="G72" s="12">
        <v>10</v>
      </c>
      <c r="H72" s="12">
        <v>50</v>
      </c>
      <c r="I72" s="12"/>
      <c r="J72" s="12">
        <v>50</v>
      </c>
      <c r="K72" s="12">
        <v>100</v>
      </c>
      <c r="L72" s="12"/>
      <c r="M72" s="12"/>
      <c r="N72" s="12">
        <v>100</v>
      </c>
      <c r="O72" s="13"/>
      <c r="P72" s="12">
        <f t="shared" si="9"/>
        <v>250</v>
      </c>
      <c r="Q72" s="12">
        <f t="shared" si="10"/>
        <v>5</v>
      </c>
      <c r="R72" s="57"/>
      <c r="S72" s="15">
        <v>0.12</v>
      </c>
      <c r="T72" s="15">
        <f t="shared" si="11"/>
        <v>0.6</v>
      </c>
    </row>
    <row r="73" spans="1:22" x14ac:dyDescent="0.2">
      <c r="A73" s="36" t="s">
        <v>236</v>
      </c>
      <c r="B73" s="36" t="s">
        <v>237</v>
      </c>
      <c r="C73" s="36">
        <v>90446800</v>
      </c>
      <c r="D73" s="36" t="s">
        <v>277</v>
      </c>
      <c r="E73" s="12" t="s">
        <v>180</v>
      </c>
      <c r="F73" s="12">
        <v>1800</v>
      </c>
      <c r="G73" s="12">
        <v>10</v>
      </c>
      <c r="H73" s="12">
        <v>25</v>
      </c>
      <c r="I73" s="12"/>
      <c r="J73" s="12">
        <v>50</v>
      </c>
      <c r="K73" s="12">
        <v>50</v>
      </c>
      <c r="L73" s="12"/>
      <c r="M73" s="12">
        <v>50</v>
      </c>
      <c r="N73" s="12">
        <v>50</v>
      </c>
      <c r="O73" s="13"/>
      <c r="P73" s="12">
        <f t="shared" si="9"/>
        <v>200</v>
      </c>
      <c r="Q73" s="12">
        <f t="shared" si="10"/>
        <v>8</v>
      </c>
      <c r="R73" s="57"/>
      <c r="S73" s="15">
        <v>0.18</v>
      </c>
      <c r="T73" s="15">
        <f t="shared" si="11"/>
        <v>1.44</v>
      </c>
      <c r="U73" s="43"/>
    </row>
    <row r="74" spans="1:22" x14ac:dyDescent="0.2">
      <c r="A74" s="8" t="s">
        <v>77</v>
      </c>
      <c r="B74" s="8"/>
      <c r="C74" s="8"/>
      <c r="D74" s="8"/>
      <c r="E74" s="8"/>
      <c r="F74" s="36"/>
      <c r="G74" s="12"/>
      <c r="H74" s="12"/>
      <c r="I74" s="12"/>
      <c r="J74" s="12"/>
      <c r="K74" s="12"/>
      <c r="L74" s="12"/>
      <c r="M74" s="12"/>
      <c r="N74" s="12"/>
      <c r="O74" s="8"/>
      <c r="P74" s="12"/>
      <c r="Q74" s="12"/>
      <c r="R74" s="57"/>
      <c r="S74" s="12"/>
      <c r="T74" s="15"/>
    </row>
    <row r="75" spans="1:22" x14ac:dyDescent="0.2">
      <c r="A75" s="11" t="s">
        <v>297</v>
      </c>
      <c r="B75" s="11" t="s">
        <v>298</v>
      </c>
      <c r="C75" s="11" t="s">
        <v>297</v>
      </c>
      <c r="D75" s="11" t="s">
        <v>275</v>
      </c>
      <c r="E75" s="12">
        <v>40</v>
      </c>
      <c r="F75" s="12">
        <v>100</v>
      </c>
      <c r="G75" s="12">
        <v>10</v>
      </c>
      <c r="H75" s="12">
        <v>300</v>
      </c>
      <c r="I75" s="12"/>
      <c r="J75" s="12"/>
      <c r="K75" s="12"/>
      <c r="L75" s="12"/>
      <c r="M75" s="12"/>
      <c r="N75" s="12"/>
      <c r="O75" s="13"/>
      <c r="P75" s="12">
        <f t="shared" ref="P75:P90" si="12">SUM(I75:O75)</f>
        <v>0</v>
      </c>
      <c r="Q75" s="12">
        <f t="shared" ref="Q75:Q90" si="13">$P75/$H75</f>
        <v>0</v>
      </c>
      <c r="R75" s="57"/>
      <c r="S75" s="15">
        <v>0.13</v>
      </c>
      <c r="T75" s="15">
        <f t="shared" ref="T75:T90" si="14">$Q75*$S75</f>
        <v>0</v>
      </c>
      <c r="U75" s="43">
        <f>SUM(T75:T90)</f>
        <v>19.03</v>
      </c>
      <c r="V75" s="3">
        <f>U75*100/$U$144</f>
        <v>11.652685077460047</v>
      </c>
    </row>
    <row r="76" spans="1:22" x14ac:dyDescent="0.2">
      <c r="A76" s="11" t="s">
        <v>78</v>
      </c>
      <c r="B76" s="11" t="s">
        <v>79</v>
      </c>
      <c r="C76" s="11" t="s">
        <v>78</v>
      </c>
      <c r="D76" s="11" t="s">
        <v>275</v>
      </c>
      <c r="E76" s="12">
        <v>40</v>
      </c>
      <c r="F76" s="12">
        <v>150</v>
      </c>
      <c r="G76" s="12">
        <v>10</v>
      </c>
      <c r="H76" s="12">
        <v>300</v>
      </c>
      <c r="I76" s="12"/>
      <c r="J76" s="12"/>
      <c r="K76" s="12">
        <v>300</v>
      </c>
      <c r="L76" s="12">
        <v>300</v>
      </c>
      <c r="M76" s="12">
        <v>300</v>
      </c>
      <c r="N76" s="12">
        <v>300</v>
      </c>
      <c r="O76" s="13"/>
      <c r="P76" s="12">
        <f t="shared" si="12"/>
        <v>1200</v>
      </c>
      <c r="Q76" s="12">
        <f t="shared" si="13"/>
        <v>4</v>
      </c>
      <c r="R76" s="57"/>
      <c r="S76" s="15">
        <v>0.13</v>
      </c>
      <c r="T76" s="15">
        <f t="shared" si="14"/>
        <v>0.52</v>
      </c>
    </row>
    <row r="77" spans="1:22" x14ac:dyDescent="0.2">
      <c r="A77" s="36" t="s">
        <v>240</v>
      </c>
      <c r="B77" s="36" t="s">
        <v>79</v>
      </c>
      <c r="C77" s="31" t="s">
        <v>241</v>
      </c>
      <c r="D77" s="36" t="s">
        <v>277</v>
      </c>
      <c r="E77" s="12">
        <v>40</v>
      </c>
      <c r="F77" s="12">
        <v>150</v>
      </c>
      <c r="G77" s="12">
        <v>10</v>
      </c>
      <c r="H77" s="12">
        <v>300</v>
      </c>
      <c r="I77" s="12"/>
      <c r="J77" s="12">
        <v>600</v>
      </c>
      <c r="K77" s="12">
        <v>900</v>
      </c>
      <c r="L77" s="12">
        <v>300</v>
      </c>
      <c r="M77" s="12">
        <v>300</v>
      </c>
      <c r="N77" s="12">
        <v>300</v>
      </c>
      <c r="O77" s="13"/>
      <c r="P77" s="12">
        <f t="shared" si="12"/>
        <v>2400</v>
      </c>
      <c r="Q77" s="12">
        <f t="shared" si="13"/>
        <v>8</v>
      </c>
      <c r="R77" s="57"/>
      <c r="S77" s="15">
        <v>0.13</v>
      </c>
      <c r="T77" s="15">
        <f t="shared" si="14"/>
        <v>1.04</v>
      </c>
    </row>
    <row r="78" spans="1:22" x14ac:dyDescent="0.2">
      <c r="A78" s="11" t="s">
        <v>80</v>
      </c>
      <c r="B78" s="11" t="s">
        <v>81</v>
      </c>
      <c r="C78" s="11" t="s">
        <v>80</v>
      </c>
      <c r="D78" s="11" t="s">
        <v>275</v>
      </c>
      <c r="E78" s="12">
        <v>40</v>
      </c>
      <c r="F78" s="12">
        <v>200</v>
      </c>
      <c r="G78" s="12">
        <v>10</v>
      </c>
      <c r="H78" s="12">
        <v>150</v>
      </c>
      <c r="I78" s="12"/>
      <c r="J78" s="12"/>
      <c r="K78" s="12"/>
      <c r="L78" s="12"/>
      <c r="M78" s="12"/>
      <c r="N78" s="12"/>
      <c r="O78" s="13"/>
      <c r="P78" s="12">
        <f t="shared" si="12"/>
        <v>0</v>
      </c>
      <c r="Q78" s="12">
        <f t="shared" si="13"/>
        <v>0</v>
      </c>
      <c r="R78" s="57"/>
      <c r="S78" s="15">
        <v>0.13</v>
      </c>
      <c r="T78" s="15">
        <f t="shared" si="14"/>
        <v>0</v>
      </c>
    </row>
    <row r="79" spans="1:22" x14ac:dyDescent="0.2">
      <c r="A79" s="11" t="s">
        <v>82</v>
      </c>
      <c r="B79" s="11" t="s">
        <v>83</v>
      </c>
      <c r="C79" s="11" t="s">
        <v>82</v>
      </c>
      <c r="D79" s="11" t="s">
        <v>275</v>
      </c>
      <c r="E79" s="12">
        <v>40</v>
      </c>
      <c r="F79" s="12">
        <v>300</v>
      </c>
      <c r="G79" s="12">
        <v>10</v>
      </c>
      <c r="H79" s="12">
        <v>150</v>
      </c>
      <c r="I79" s="12"/>
      <c r="J79" s="12">
        <v>150</v>
      </c>
      <c r="K79" s="12">
        <v>300</v>
      </c>
      <c r="L79" s="12">
        <v>300</v>
      </c>
      <c r="M79" s="12">
        <v>150</v>
      </c>
      <c r="N79" s="12">
        <v>150</v>
      </c>
      <c r="O79" s="13"/>
      <c r="P79" s="12">
        <f t="shared" si="12"/>
        <v>1050</v>
      </c>
      <c r="Q79" s="12">
        <f t="shared" si="13"/>
        <v>7</v>
      </c>
      <c r="R79" s="57"/>
      <c r="S79" s="15">
        <v>0.13</v>
      </c>
      <c r="T79" s="15">
        <f t="shared" si="14"/>
        <v>0.91</v>
      </c>
    </row>
    <row r="80" spans="1:22" x14ac:dyDescent="0.2">
      <c r="A80" s="36" t="s">
        <v>183</v>
      </c>
      <c r="B80" s="36" t="s">
        <v>83</v>
      </c>
      <c r="C80" s="36">
        <v>90447300</v>
      </c>
      <c r="D80" s="36" t="s">
        <v>277</v>
      </c>
      <c r="E80" s="12" t="s">
        <v>89</v>
      </c>
      <c r="F80" s="12">
        <v>300</v>
      </c>
      <c r="G80" s="12">
        <v>10</v>
      </c>
      <c r="H80" s="12">
        <v>150</v>
      </c>
      <c r="I80" s="12"/>
      <c r="J80" s="12">
        <v>450</v>
      </c>
      <c r="K80" s="12">
        <v>900</v>
      </c>
      <c r="L80" s="12">
        <v>600</v>
      </c>
      <c r="M80" s="12">
        <v>600</v>
      </c>
      <c r="N80" s="12">
        <v>600</v>
      </c>
      <c r="O80" s="13"/>
      <c r="P80" s="12">
        <f t="shared" si="12"/>
        <v>3150</v>
      </c>
      <c r="Q80" s="12">
        <f t="shared" si="13"/>
        <v>21</v>
      </c>
      <c r="R80" s="57"/>
      <c r="S80" s="15">
        <v>0.13</v>
      </c>
      <c r="T80" s="15">
        <f t="shared" si="14"/>
        <v>2.73</v>
      </c>
    </row>
    <row r="81" spans="1:22" x14ac:dyDescent="0.2">
      <c r="A81" s="11" t="s">
        <v>84</v>
      </c>
      <c r="B81" s="11" t="s">
        <v>85</v>
      </c>
      <c r="C81" s="11" t="s">
        <v>84</v>
      </c>
      <c r="D81" s="11" t="s">
        <v>275</v>
      </c>
      <c r="E81" s="12">
        <v>40</v>
      </c>
      <c r="F81" s="12">
        <v>450</v>
      </c>
      <c r="G81" s="12">
        <v>10</v>
      </c>
      <c r="H81" s="12">
        <v>100</v>
      </c>
      <c r="I81" s="12"/>
      <c r="J81" s="12"/>
      <c r="K81" s="12">
        <v>300</v>
      </c>
      <c r="L81" s="12">
        <v>200</v>
      </c>
      <c r="M81" s="12">
        <v>100</v>
      </c>
      <c r="N81" s="12">
        <v>100</v>
      </c>
      <c r="O81" s="13"/>
      <c r="P81" s="12">
        <f t="shared" si="12"/>
        <v>700</v>
      </c>
      <c r="Q81" s="12">
        <f t="shared" si="13"/>
        <v>7</v>
      </c>
      <c r="R81" s="57"/>
      <c r="S81" s="15">
        <v>0.13</v>
      </c>
      <c r="T81" s="15">
        <f t="shared" si="14"/>
        <v>0.91</v>
      </c>
    </row>
    <row r="82" spans="1:22" x14ac:dyDescent="0.2">
      <c r="A82" s="36" t="s">
        <v>184</v>
      </c>
      <c r="B82" s="36" t="s">
        <v>85</v>
      </c>
      <c r="C82" s="36">
        <v>90447400</v>
      </c>
      <c r="D82" s="36" t="s">
        <v>277</v>
      </c>
      <c r="E82" s="12" t="s">
        <v>89</v>
      </c>
      <c r="F82" s="12">
        <v>450</v>
      </c>
      <c r="G82" s="12">
        <v>10</v>
      </c>
      <c r="H82" s="12">
        <v>100</v>
      </c>
      <c r="I82" s="12"/>
      <c r="J82" s="12">
        <v>400</v>
      </c>
      <c r="K82" s="12">
        <v>600</v>
      </c>
      <c r="L82" s="12">
        <v>400</v>
      </c>
      <c r="M82" s="12">
        <v>300</v>
      </c>
      <c r="N82" s="12">
        <v>300</v>
      </c>
      <c r="O82" s="13"/>
      <c r="P82" s="12">
        <f t="shared" si="12"/>
        <v>2000</v>
      </c>
      <c r="Q82" s="12">
        <f t="shared" si="13"/>
        <v>20</v>
      </c>
      <c r="R82" s="57"/>
      <c r="S82" s="15">
        <v>0.13</v>
      </c>
      <c r="T82" s="15">
        <f t="shared" si="14"/>
        <v>2.6</v>
      </c>
    </row>
    <row r="83" spans="1:22" x14ac:dyDescent="0.2">
      <c r="A83" s="11" t="s">
        <v>86</v>
      </c>
      <c r="B83" s="11" t="s">
        <v>87</v>
      </c>
      <c r="C83" s="11" t="s">
        <v>86</v>
      </c>
      <c r="D83" s="11" t="s">
        <v>275</v>
      </c>
      <c r="E83" s="12">
        <v>40</v>
      </c>
      <c r="F83" s="12">
        <v>600</v>
      </c>
      <c r="G83" s="12">
        <v>10</v>
      </c>
      <c r="H83" s="12">
        <v>50</v>
      </c>
      <c r="I83" s="12"/>
      <c r="J83" s="12">
        <v>100</v>
      </c>
      <c r="K83" s="12">
        <v>100</v>
      </c>
      <c r="L83" s="12">
        <v>100</v>
      </c>
      <c r="M83" s="12"/>
      <c r="N83" s="12"/>
      <c r="O83" s="13"/>
      <c r="P83" s="12">
        <f t="shared" si="12"/>
        <v>300</v>
      </c>
      <c r="Q83" s="12">
        <f t="shared" si="13"/>
        <v>6</v>
      </c>
      <c r="R83" s="57"/>
      <c r="S83" s="15">
        <v>0.09</v>
      </c>
      <c r="T83" s="15">
        <f t="shared" si="14"/>
        <v>0.54</v>
      </c>
    </row>
    <row r="84" spans="1:22" x14ac:dyDescent="0.2">
      <c r="A84" s="36" t="s">
        <v>88</v>
      </c>
      <c r="B84" s="36" t="s">
        <v>87</v>
      </c>
      <c r="C84" s="36">
        <v>90447600</v>
      </c>
      <c r="D84" s="36" t="s">
        <v>277</v>
      </c>
      <c r="E84" s="12" t="s">
        <v>89</v>
      </c>
      <c r="F84" s="12">
        <v>600</v>
      </c>
      <c r="G84" s="12">
        <v>10</v>
      </c>
      <c r="H84" s="12">
        <v>50</v>
      </c>
      <c r="I84" s="12"/>
      <c r="J84" s="12">
        <v>200</v>
      </c>
      <c r="K84" s="12">
        <v>900</v>
      </c>
      <c r="L84" s="12">
        <v>400</v>
      </c>
      <c r="M84" s="12">
        <v>300</v>
      </c>
      <c r="N84" s="12">
        <v>300</v>
      </c>
      <c r="O84" s="13"/>
      <c r="P84" s="12">
        <f t="shared" si="12"/>
        <v>2100</v>
      </c>
      <c r="Q84" s="12">
        <f t="shared" si="13"/>
        <v>42</v>
      </c>
      <c r="R84" s="57"/>
      <c r="S84" s="15">
        <v>0.09</v>
      </c>
      <c r="T84" s="15">
        <f t="shared" si="14"/>
        <v>3.78</v>
      </c>
    </row>
    <row r="85" spans="1:22" x14ac:dyDescent="0.2">
      <c r="A85" s="11" t="s">
        <v>90</v>
      </c>
      <c r="B85" s="11" t="s">
        <v>91</v>
      </c>
      <c r="C85" s="11" t="s">
        <v>90</v>
      </c>
      <c r="D85" s="11" t="s">
        <v>275</v>
      </c>
      <c r="E85" s="12">
        <v>40</v>
      </c>
      <c r="F85" s="12">
        <v>750</v>
      </c>
      <c r="G85" s="12">
        <v>10</v>
      </c>
      <c r="H85" s="12">
        <v>50</v>
      </c>
      <c r="I85" s="12"/>
      <c r="J85" s="12">
        <v>50</v>
      </c>
      <c r="K85" s="12">
        <v>200</v>
      </c>
      <c r="L85" s="12">
        <v>100</v>
      </c>
      <c r="M85" s="12"/>
      <c r="N85" s="12"/>
      <c r="O85" s="13"/>
      <c r="P85" s="12">
        <f t="shared" si="12"/>
        <v>350</v>
      </c>
      <c r="Q85" s="12">
        <f t="shared" si="13"/>
        <v>7</v>
      </c>
      <c r="R85" s="57"/>
      <c r="S85" s="15">
        <v>0.13</v>
      </c>
      <c r="T85" s="15">
        <f t="shared" si="14"/>
        <v>0.91</v>
      </c>
    </row>
    <row r="86" spans="1:22" x14ac:dyDescent="0.2">
      <c r="A86" s="11" t="s">
        <v>92</v>
      </c>
      <c r="B86" s="11" t="s">
        <v>93</v>
      </c>
      <c r="C86" s="11" t="s">
        <v>92</v>
      </c>
      <c r="D86" s="11" t="s">
        <v>275</v>
      </c>
      <c r="E86" s="12">
        <v>40</v>
      </c>
      <c r="F86" s="12">
        <v>900</v>
      </c>
      <c r="G86" s="12">
        <v>10</v>
      </c>
      <c r="H86" s="12">
        <v>50</v>
      </c>
      <c r="I86" s="12"/>
      <c r="J86" s="12"/>
      <c r="K86" s="12">
        <v>200</v>
      </c>
      <c r="L86" s="12">
        <v>100</v>
      </c>
      <c r="M86" s="12">
        <v>100</v>
      </c>
      <c r="N86" s="12">
        <v>100</v>
      </c>
      <c r="O86" s="13"/>
      <c r="P86" s="12">
        <f t="shared" si="12"/>
        <v>500</v>
      </c>
      <c r="Q86" s="12">
        <f t="shared" si="13"/>
        <v>10</v>
      </c>
      <c r="R86" s="57"/>
      <c r="S86" s="15">
        <v>0.13</v>
      </c>
      <c r="T86" s="15">
        <f t="shared" si="14"/>
        <v>1.3</v>
      </c>
    </row>
    <row r="87" spans="1:22" x14ac:dyDescent="0.2">
      <c r="A87" s="36" t="s">
        <v>185</v>
      </c>
      <c r="B87" s="36" t="s">
        <v>93</v>
      </c>
      <c r="C87" s="36">
        <v>90447700</v>
      </c>
      <c r="D87" s="36" t="s">
        <v>277</v>
      </c>
      <c r="E87" s="12" t="s">
        <v>89</v>
      </c>
      <c r="F87" s="12">
        <v>900</v>
      </c>
      <c r="G87" s="12">
        <v>10</v>
      </c>
      <c r="H87" s="12">
        <v>50</v>
      </c>
      <c r="I87" s="12"/>
      <c r="J87" s="12">
        <v>150</v>
      </c>
      <c r="K87" s="12">
        <v>300</v>
      </c>
      <c r="L87" s="12">
        <v>300</v>
      </c>
      <c r="M87" s="12">
        <v>200</v>
      </c>
      <c r="N87" s="12">
        <v>200</v>
      </c>
      <c r="O87" s="13"/>
      <c r="P87" s="12">
        <f t="shared" si="12"/>
        <v>1150</v>
      </c>
      <c r="Q87" s="12">
        <f t="shared" si="13"/>
        <v>23</v>
      </c>
      <c r="R87" s="57"/>
      <c r="S87" s="15">
        <v>0.13</v>
      </c>
      <c r="T87" s="15">
        <f t="shared" si="14"/>
        <v>2.99</v>
      </c>
    </row>
    <row r="88" spans="1:22" x14ac:dyDescent="0.2">
      <c r="A88" s="11" t="s">
        <v>94</v>
      </c>
      <c r="B88" s="11" t="s">
        <v>95</v>
      </c>
      <c r="C88" s="11" t="s">
        <v>94</v>
      </c>
      <c r="D88" s="11" t="s">
        <v>275</v>
      </c>
      <c r="E88" s="12">
        <v>40</v>
      </c>
      <c r="F88" s="12">
        <v>1200</v>
      </c>
      <c r="G88" s="12">
        <v>5</v>
      </c>
      <c r="H88" s="12">
        <v>25</v>
      </c>
      <c r="I88" s="12"/>
      <c r="J88" s="12"/>
      <c r="K88" s="12">
        <v>100</v>
      </c>
      <c r="L88" s="12"/>
      <c r="M88" s="12"/>
      <c r="N88" s="12"/>
      <c r="O88" s="13"/>
      <c r="P88" s="12">
        <f t="shared" si="12"/>
        <v>100</v>
      </c>
      <c r="Q88" s="12">
        <f t="shared" si="13"/>
        <v>4</v>
      </c>
      <c r="R88" s="57"/>
      <c r="S88" s="15">
        <v>0.08</v>
      </c>
      <c r="T88" s="15">
        <f t="shared" si="14"/>
        <v>0.32</v>
      </c>
    </row>
    <row r="89" spans="1:22" x14ac:dyDescent="0.2">
      <c r="A89" s="36" t="s">
        <v>376</v>
      </c>
      <c r="B89" s="36" t="s">
        <v>377</v>
      </c>
      <c r="C89" s="31" t="s">
        <v>378</v>
      </c>
      <c r="D89" s="36" t="s">
        <v>277</v>
      </c>
      <c r="E89" s="12">
        <v>40</v>
      </c>
      <c r="F89" s="12">
        <v>1800</v>
      </c>
      <c r="G89" s="12">
        <v>5</v>
      </c>
      <c r="H89" s="12">
        <v>20</v>
      </c>
      <c r="I89" s="12"/>
      <c r="J89" s="12">
        <v>60</v>
      </c>
      <c r="K89" s="12"/>
      <c r="L89" s="12"/>
      <c r="M89" s="12">
        <v>60</v>
      </c>
      <c r="N89" s="12"/>
      <c r="O89" s="13"/>
      <c r="P89" s="12">
        <f t="shared" si="12"/>
        <v>120</v>
      </c>
      <c r="Q89" s="12">
        <f t="shared" si="13"/>
        <v>6</v>
      </c>
      <c r="R89" s="57"/>
      <c r="S89" s="15">
        <v>0.08</v>
      </c>
      <c r="T89" s="15">
        <f t="shared" si="14"/>
        <v>0.48</v>
      </c>
    </row>
    <row r="90" spans="1:22" x14ac:dyDescent="0.2">
      <c r="A90" s="11" t="s">
        <v>220</v>
      </c>
      <c r="B90" s="11" t="s">
        <v>221</v>
      </c>
      <c r="C90" s="11" t="s">
        <v>220</v>
      </c>
      <c r="D90" s="11" t="s">
        <v>275</v>
      </c>
      <c r="E90" s="12">
        <v>40</v>
      </c>
      <c r="F90" s="12">
        <v>2000</v>
      </c>
      <c r="G90" s="12">
        <v>5</v>
      </c>
      <c r="H90" s="12">
        <v>25</v>
      </c>
      <c r="I90" s="12"/>
      <c r="J90" s="12"/>
      <c r="K90" s="12"/>
      <c r="L90" s="12"/>
      <c r="M90" s="12"/>
      <c r="N90" s="12"/>
      <c r="O90" s="13"/>
      <c r="P90" s="12">
        <f t="shared" si="12"/>
        <v>0</v>
      </c>
      <c r="Q90" s="12">
        <f t="shared" si="13"/>
        <v>0</v>
      </c>
      <c r="R90" s="57"/>
      <c r="S90" s="15">
        <v>0.08</v>
      </c>
      <c r="T90" s="15">
        <f t="shared" si="14"/>
        <v>0</v>
      </c>
      <c r="U90" s="43"/>
    </row>
    <row r="91" spans="1:22" x14ac:dyDescent="0.2">
      <c r="A91" s="8" t="s">
        <v>96</v>
      </c>
      <c r="B91" s="8"/>
      <c r="C91" s="8"/>
      <c r="D91" s="8"/>
      <c r="E91" s="20"/>
      <c r="F91" s="12"/>
      <c r="G91" s="12"/>
      <c r="H91" s="12"/>
      <c r="I91" s="12"/>
      <c r="J91" s="12"/>
      <c r="K91" s="12"/>
      <c r="L91" s="12"/>
      <c r="M91" s="12"/>
      <c r="N91" s="12"/>
      <c r="O91" s="8"/>
      <c r="P91" s="12"/>
      <c r="Q91" s="12"/>
      <c r="R91" s="57"/>
      <c r="S91" s="12"/>
      <c r="T91" s="15"/>
    </row>
    <row r="92" spans="1:22" x14ac:dyDescent="0.2">
      <c r="A92" s="11" t="s">
        <v>299</v>
      </c>
      <c r="B92" s="11" t="s">
        <v>300</v>
      </c>
      <c r="C92" s="11" t="s">
        <v>299</v>
      </c>
      <c r="D92" s="11" t="s">
        <v>275</v>
      </c>
      <c r="E92" s="12">
        <v>50</v>
      </c>
      <c r="F92" s="12">
        <v>100</v>
      </c>
      <c r="G92" s="12">
        <v>10</v>
      </c>
      <c r="H92" s="12">
        <v>150</v>
      </c>
      <c r="I92" s="12"/>
      <c r="J92" s="12"/>
      <c r="K92" s="12"/>
      <c r="L92" s="12"/>
      <c r="M92" s="12"/>
      <c r="N92" s="12"/>
      <c r="O92" s="13"/>
      <c r="P92" s="12">
        <f t="shared" ref="P92:P108" si="15">SUM(I92:O92)</f>
        <v>0</v>
      </c>
      <c r="Q92" s="12">
        <f t="shared" ref="Q92:Q108" si="16">$P92/$H92</f>
        <v>0</v>
      </c>
      <c r="R92" s="57"/>
      <c r="S92" s="15">
        <v>0.1</v>
      </c>
      <c r="T92" s="15">
        <f t="shared" ref="T92:T108" si="17">$Q92*$S92</f>
        <v>0</v>
      </c>
      <c r="U92" s="43">
        <f>SUM(T92:T108)</f>
        <v>33.33</v>
      </c>
      <c r="V92" s="3">
        <f>U92*100/$U$144</f>
        <v>20.409038025840431</v>
      </c>
    </row>
    <row r="93" spans="1:22" x14ac:dyDescent="0.2">
      <c r="A93" s="11" t="s">
        <v>97</v>
      </c>
      <c r="B93" s="11" t="s">
        <v>98</v>
      </c>
      <c r="C93" s="11" t="s">
        <v>97</v>
      </c>
      <c r="D93" s="11" t="s">
        <v>275</v>
      </c>
      <c r="E93" s="12">
        <v>50</v>
      </c>
      <c r="F93" s="12">
        <v>150</v>
      </c>
      <c r="G93" s="12">
        <v>10</v>
      </c>
      <c r="H93" s="12">
        <v>150</v>
      </c>
      <c r="I93" s="12"/>
      <c r="J93" s="12"/>
      <c r="K93" s="12">
        <v>150</v>
      </c>
      <c r="L93" s="12">
        <v>150</v>
      </c>
      <c r="M93" s="12">
        <v>150</v>
      </c>
      <c r="N93" s="12">
        <v>150</v>
      </c>
      <c r="O93" s="13"/>
      <c r="P93" s="12">
        <f t="shared" si="15"/>
        <v>600</v>
      </c>
      <c r="Q93" s="12">
        <f t="shared" si="16"/>
        <v>4</v>
      </c>
      <c r="R93" s="57"/>
      <c r="S93" s="15">
        <v>0.1</v>
      </c>
      <c r="T93" s="15">
        <f t="shared" si="17"/>
        <v>0.4</v>
      </c>
    </row>
    <row r="94" spans="1:22" x14ac:dyDescent="0.2">
      <c r="A94" s="36" t="s">
        <v>235</v>
      </c>
      <c r="B94" s="36" t="s">
        <v>98</v>
      </c>
      <c r="C94" s="36">
        <v>90448200</v>
      </c>
      <c r="D94" s="36" t="s">
        <v>277</v>
      </c>
      <c r="E94" s="12" t="s">
        <v>102</v>
      </c>
      <c r="F94" s="12">
        <v>150</v>
      </c>
      <c r="G94" s="12">
        <v>10</v>
      </c>
      <c r="H94" s="12">
        <v>150</v>
      </c>
      <c r="I94" s="12"/>
      <c r="J94" s="12">
        <v>600</v>
      </c>
      <c r="K94" s="12">
        <v>600</v>
      </c>
      <c r="L94" s="12">
        <v>450</v>
      </c>
      <c r="M94" s="12">
        <v>300</v>
      </c>
      <c r="N94" s="12">
        <v>300</v>
      </c>
      <c r="O94" s="13"/>
      <c r="P94" s="12">
        <f t="shared" si="15"/>
        <v>2250</v>
      </c>
      <c r="Q94" s="12">
        <f t="shared" si="16"/>
        <v>15</v>
      </c>
      <c r="R94" s="57"/>
      <c r="S94" s="15">
        <v>0.1</v>
      </c>
      <c r="T94" s="15">
        <f t="shared" si="17"/>
        <v>1.5</v>
      </c>
    </row>
    <row r="95" spans="1:22" x14ac:dyDescent="0.2">
      <c r="A95" s="11" t="s">
        <v>224</v>
      </c>
      <c r="B95" s="11" t="s">
        <v>225</v>
      </c>
      <c r="C95" s="11" t="s">
        <v>224</v>
      </c>
      <c r="D95" s="11" t="s">
        <v>275</v>
      </c>
      <c r="E95" s="12">
        <v>50</v>
      </c>
      <c r="F95" s="12">
        <v>200</v>
      </c>
      <c r="G95" s="12">
        <v>10</v>
      </c>
      <c r="H95" s="12">
        <v>150</v>
      </c>
      <c r="I95" s="12"/>
      <c r="J95" s="12"/>
      <c r="K95" s="12">
        <v>300</v>
      </c>
      <c r="L95" s="12">
        <v>150</v>
      </c>
      <c r="M95" s="12">
        <v>150</v>
      </c>
      <c r="N95" s="12">
        <v>150</v>
      </c>
      <c r="O95" s="13"/>
      <c r="P95" s="12">
        <f t="shared" si="15"/>
        <v>750</v>
      </c>
      <c r="Q95" s="12">
        <f t="shared" si="16"/>
        <v>5</v>
      </c>
      <c r="R95" s="57"/>
      <c r="S95" s="15">
        <v>0.06</v>
      </c>
      <c r="T95" s="15">
        <f t="shared" si="17"/>
        <v>0.3</v>
      </c>
    </row>
    <row r="96" spans="1:22" x14ac:dyDescent="0.2">
      <c r="A96" s="11" t="s">
        <v>99</v>
      </c>
      <c r="B96" s="11" t="s">
        <v>100</v>
      </c>
      <c r="C96" s="11" t="s">
        <v>99</v>
      </c>
      <c r="D96" s="11" t="s">
        <v>275</v>
      </c>
      <c r="E96" s="12">
        <v>50</v>
      </c>
      <c r="F96" s="12">
        <v>300</v>
      </c>
      <c r="G96" s="12">
        <v>10</v>
      </c>
      <c r="H96" s="12">
        <v>75</v>
      </c>
      <c r="I96" s="12"/>
      <c r="J96" s="12">
        <v>300</v>
      </c>
      <c r="K96" s="12">
        <v>225</v>
      </c>
      <c r="L96" s="12">
        <v>150</v>
      </c>
      <c r="M96" s="12">
        <v>150</v>
      </c>
      <c r="N96" s="12">
        <v>150</v>
      </c>
      <c r="O96" s="13"/>
      <c r="P96" s="12">
        <f t="shared" si="15"/>
        <v>975</v>
      </c>
      <c r="Q96" s="12">
        <f t="shared" si="16"/>
        <v>13</v>
      </c>
      <c r="R96" s="57"/>
      <c r="S96" s="15">
        <v>0.1</v>
      </c>
      <c r="T96" s="15">
        <f t="shared" si="17"/>
        <v>1.3</v>
      </c>
    </row>
    <row r="97" spans="1:22" x14ac:dyDescent="0.2">
      <c r="A97" s="36" t="s">
        <v>101</v>
      </c>
      <c r="B97" s="36" t="s">
        <v>100</v>
      </c>
      <c r="C97" s="36">
        <v>90448300</v>
      </c>
      <c r="D97" s="36" t="s">
        <v>277</v>
      </c>
      <c r="E97" s="12" t="s">
        <v>102</v>
      </c>
      <c r="F97" s="12">
        <v>300</v>
      </c>
      <c r="G97" s="12">
        <v>10</v>
      </c>
      <c r="H97" s="12">
        <v>75</v>
      </c>
      <c r="I97" s="12"/>
      <c r="J97" s="12">
        <v>600</v>
      </c>
      <c r="K97" s="12">
        <v>600</v>
      </c>
      <c r="L97" s="12">
        <v>600</v>
      </c>
      <c r="M97" s="12">
        <v>450</v>
      </c>
      <c r="N97" s="12">
        <v>300</v>
      </c>
      <c r="O97" s="13"/>
      <c r="P97" s="12">
        <f t="shared" si="15"/>
        <v>2550</v>
      </c>
      <c r="Q97" s="12">
        <f t="shared" si="16"/>
        <v>34</v>
      </c>
      <c r="R97" s="57"/>
      <c r="S97" s="15">
        <v>0.1</v>
      </c>
      <c r="T97" s="15">
        <f t="shared" si="17"/>
        <v>3.4000000000000004</v>
      </c>
    </row>
    <row r="98" spans="1:22" x14ac:dyDescent="0.2">
      <c r="A98" s="11" t="s">
        <v>103</v>
      </c>
      <c r="B98" s="11" t="s">
        <v>104</v>
      </c>
      <c r="C98" s="11" t="s">
        <v>103</v>
      </c>
      <c r="D98" s="11" t="s">
        <v>275</v>
      </c>
      <c r="E98" s="12">
        <v>50</v>
      </c>
      <c r="F98" s="12">
        <v>450</v>
      </c>
      <c r="G98" s="12">
        <v>10</v>
      </c>
      <c r="H98" s="12">
        <v>50</v>
      </c>
      <c r="I98" s="12"/>
      <c r="J98" s="12"/>
      <c r="K98" s="12">
        <v>200</v>
      </c>
      <c r="L98" s="12">
        <v>100</v>
      </c>
      <c r="M98" s="12">
        <v>100</v>
      </c>
      <c r="N98" s="12">
        <v>100</v>
      </c>
      <c r="O98" s="13"/>
      <c r="P98" s="12">
        <f t="shared" si="15"/>
        <v>500</v>
      </c>
      <c r="Q98" s="12">
        <f t="shared" si="16"/>
        <v>10</v>
      </c>
      <c r="R98" s="57"/>
      <c r="S98" s="15">
        <v>0.1</v>
      </c>
      <c r="T98" s="15">
        <f t="shared" si="17"/>
        <v>1</v>
      </c>
    </row>
    <row r="99" spans="1:22" x14ac:dyDescent="0.2">
      <c r="A99" s="36" t="s">
        <v>186</v>
      </c>
      <c r="B99" s="36" t="s">
        <v>104</v>
      </c>
      <c r="C99" s="36">
        <v>90448400</v>
      </c>
      <c r="D99" s="36" t="s">
        <v>277</v>
      </c>
      <c r="E99" s="12" t="s">
        <v>102</v>
      </c>
      <c r="F99" s="12">
        <v>450</v>
      </c>
      <c r="G99" s="12">
        <v>10</v>
      </c>
      <c r="H99" s="12">
        <v>50</v>
      </c>
      <c r="I99" s="12"/>
      <c r="J99" s="12">
        <v>500</v>
      </c>
      <c r="K99" s="12">
        <v>500</v>
      </c>
      <c r="L99" s="12">
        <v>400</v>
      </c>
      <c r="M99" s="12">
        <v>200</v>
      </c>
      <c r="N99" s="12"/>
      <c r="O99" s="13"/>
      <c r="P99" s="12">
        <f t="shared" si="15"/>
        <v>1600</v>
      </c>
      <c r="Q99" s="12">
        <f t="shared" si="16"/>
        <v>32</v>
      </c>
      <c r="R99" s="57"/>
      <c r="S99" s="15">
        <v>0.1</v>
      </c>
      <c r="T99" s="15">
        <f t="shared" si="17"/>
        <v>3.2</v>
      </c>
    </row>
    <row r="100" spans="1:22" x14ac:dyDescent="0.2">
      <c r="A100" s="11" t="s">
        <v>105</v>
      </c>
      <c r="B100" s="11" t="s">
        <v>106</v>
      </c>
      <c r="C100" s="11" t="s">
        <v>105</v>
      </c>
      <c r="D100" s="11" t="s">
        <v>275</v>
      </c>
      <c r="E100" s="12">
        <v>50</v>
      </c>
      <c r="F100" s="12">
        <v>600</v>
      </c>
      <c r="G100" s="12">
        <v>10</v>
      </c>
      <c r="H100" s="12">
        <v>50</v>
      </c>
      <c r="I100" s="12"/>
      <c r="J100" s="12">
        <v>200</v>
      </c>
      <c r="K100" s="12">
        <v>200</v>
      </c>
      <c r="L100" s="12">
        <v>200</v>
      </c>
      <c r="M100" s="12">
        <v>100</v>
      </c>
      <c r="N100" s="12"/>
      <c r="O100" s="13"/>
      <c r="P100" s="12">
        <f t="shared" si="15"/>
        <v>700</v>
      </c>
      <c r="Q100" s="12">
        <f t="shared" si="16"/>
        <v>14</v>
      </c>
      <c r="R100" s="57"/>
      <c r="S100" s="15">
        <v>0.13</v>
      </c>
      <c r="T100" s="15">
        <f t="shared" si="17"/>
        <v>1.82</v>
      </c>
    </row>
    <row r="101" spans="1:22" x14ac:dyDescent="0.2">
      <c r="A101" s="36" t="s">
        <v>107</v>
      </c>
      <c r="B101" s="36" t="s">
        <v>106</v>
      </c>
      <c r="C101" s="36">
        <v>90448600</v>
      </c>
      <c r="D101" s="36" t="s">
        <v>277</v>
      </c>
      <c r="E101" s="12" t="s">
        <v>102</v>
      </c>
      <c r="F101" s="12">
        <v>600</v>
      </c>
      <c r="G101" s="12">
        <v>10</v>
      </c>
      <c r="H101" s="12">
        <v>50</v>
      </c>
      <c r="I101" s="12"/>
      <c r="J101" s="12">
        <v>450</v>
      </c>
      <c r="K101" s="12">
        <v>600</v>
      </c>
      <c r="L101" s="12">
        <v>500</v>
      </c>
      <c r="M101" s="12">
        <v>200</v>
      </c>
      <c r="N101" s="12">
        <v>500</v>
      </c>
      <c r="O101" s="13"/>
      <c r="P101" s="12">
        <f t="shared" si="15"/>
        <v>2250</v>
      </c>
      <c r="Q101" s="12">
        <f t="shared" si="16"/>
        <v>45</v>
      </c>
      <c r="R101" s="57"/>
      <c r="S101" s="15">
        <v>0.13</v>
      </c>
      <c r="T101" s="15">
        <f t="shared" si="17"/>
        <v>5.8500000000000005</v>
      </c>
    </row>
    <row r="102" spans="1:22" x14ac:dyDescent="0.2">
      <c r="A102" s="36" t="s">
        <v>266</v>
      </c>
      <c r="B102" s="36" t="s">
        <v>267</v>
      </c>
      <c r="C102" s="36">
        <v>90448605</v>
      </c>
      <c r="D102" s="36" t="s">
        <v>277</v>
      </c>
      <c r="E102" s="12" t="s">
        <v>102</v>
      </c>
      <c r="F102" s="12">
        <v>700</v>
      </c>
      <c r="G102" s="12">
        <v>5</v>
      </c>
      <c r="H102" s="12">
        <v>25</v>
      </c>
      <c r="I102" s="12"/>
      <c r="J102" s="12"/>
      <c r="K102" s="12"/>
      <c r="L102" s="12"/>
      <c r="M102" s="12"/>
      <c r="N102" s="12"/>
      <c r="O102" s="13"/>
      <c r="P102" s="12">
        <f t="shared" si="15"/>
        <v>0</v>
      </c>
      <c r="Q102" s="12">
        <f t="shared" si="16"/>
        <v>0</v>
      </c>
      <c r="R102" s="57"/>
      <c r="S102" s="15">
        <v>0.1</v>
      </c>
      <c r="T102" s="15">
        <f t="shared" si="17"/>
        <v>0</v>
      </c>
    </row>
    <row r="103" spans="1:22" x14ac:dyDescent="0.2">
      <c r="A103" s="11" t="s">
        <v>202</v>
      </c>
      <c r="B103" s="11" t="s">
        <v>203</v>
      </c>
      <c r="C103" s="11" t="s">
        <v>202</v>
      </c>
      <c r="D103" s="11" t="s">
        <v>275</v>
      </c>
      <c r="E103" s="12">
        <v>50</v>
      </c>
      <c r="F103" s="12">
        <v>750</v>
      </c>
      <c r="G103" s="12">
        <v>5</v>
      </c>
      <c r="H103" s="12">
        <v>25</v>
      </c>
      <c r="I103" s="12"/>
      <c r="J103" s="12"/>
      <c r="K103" s="12">
        <v>200</v>
      </c>
      <c r="L103" s="12">
        <v>200</v>
      </c>
      <c r="M103" s="12">
        <v>200</v>
      </c>
      <c r="N103" s="12">
        <v>200</v>
      </c>
      <c r="O103" s="13"/>
      <c r="P103" s="12">
        <f t="shared" si="15"/>
        <v>800</v>
      </c>
      <c r="Q103" s="12">
        <f t="shared" si="16"/>
        <v>32</v>
      </c>
      <c r="R103" s="57"/>
      <c r="S103" s="15">
        <v>0.1</v>
      </c>
      <c r="T103" s="15">
        <f t="shared" si="17"/>
        <v>3.2</v>
      </c>
    </row>
    <row r="104" spans="1:22" x14ac:dyDescent="0.2">
      <c r="A104" s="11" t="s">
        <v>108</v>
      </c>
      <c r="B104" s="11" t="s">
        <v>109</v>
      </c>
      <c r="C104" s="11" t="s">
        <v>108</v>
      </c>
      <c r="D104" s="11" t="s">
        <v>275</v>
      </c>
      <c r="E104" s="12">
        <v>50</v>
      </c>
      <c r="F104" s="12">
        <v>900</v>
      </c>
      <c r="G104" s="12">
        <v>5</v>
      </c>
      <c r="H104" s="12">
        <v>25</v>
      </c>
      <c r="I104" s="12"/>
      <c r="J104" s="12">
        <v>50</v>
      </c>
      <c r="K104" s="12"/>
      <c r="L104" s="12">
        <v>100</v>
      </c>
      <c r="M104" s="12">
        <v>100</v>
      </c>
      <c r="N104" s="12">
        <v>100</v>
      </c>
      <c r="O104" s="13"/>
      <c r="P104" s="12">
        <f t="shared" si="15"/>
        <v>350</v>
      </c>
      <c r="Q104" s="12">
        <f t="shared" si="16"/>
        <v>14</v>
      </c>
      <c r="R104" s="57"/>
      <c r="S104" s="15">
        <v>0.1</v>
      </c>
      <c r="T104" s="15">
        <f t="shared" si="17"/>
        <v>1.4000000000000001</v>
      </c>
    </row>
    <row r="105" spans="1:22" x14ac:dyDescent="0.2">
      <c r="A105" s="36" t="s">
        <v>187</v>
      </c>
      <c r="B105" s="36" t="s">
        <v>109</v>
      </c>
      <c r="C105" s="36">
        <v>90448700</v>
      </c>
      <c r="D105" s="36" t="s">
        <v>277</v>
      </c>
      <c r="E105" s="12" t="s">
        <v>102</v>
      </c>
      <c r="F105" s="12">
        <v>900</v>
      </c>
      <c r="G105" s="12">
        <v>5</v>
      </c>
      <c r="H105" s="12">
        <v>25</v>
      </c>
      <c r="I105" s="12"/>
      <c r="J105" s="12">
        <v>250</v>
      </c>
      <c r="K105" s="12">
        <v>500</v>
      </c>
      <c r="L105" s="12">
        <v>200</v>
      </c>
      <c r="M105" s="12">
        <v>300</v>
      </c>
      <c r="N105" s="12">
        <v>200</v>
      </c>
      <c r="O105" s="13"/>
      <c r="P105" s="12">
        <f t="shared" si="15"/>
        <v>1450</v>
      </c>
      <c r="Q105" s="12">
        <f t="shared" si="16"/>
        <v>58</v>
      </c>
      <c r="R105" s="57"/>
      <c r="S105" s="15">
        <v>0.1</v>
      </c>
      <c r="T105" s="15">
        <f t="shared" si="17"/>
        <v>5.8000000000000007</v>
      </c>
    </row>
    <row r="106" spans="1:22" x14ac:dyDescent="0.2">
      <c r="A106" s="11" t="s">
        <v>110</v>
      </c>
      <c r="B106" s="11" t="s">
        <v>111</v>
      </c>
      <c r="C106" s="11" t="s">
        <v>110</v>
      </c>
      <c r="D106" s="11" t="s">
        <v>275</v>
      </c>
      <c r="E106" s="12">
        <v>50</v>
      </c>
      <c r="F106" s="12">
        <v>1200</v>
      </c>
      <c r="G106" s="12">
        <v>5</v>
      </c>
      <c r="H106" s="12">
        <v>25</v>
      </c>
      <c r="I106" s="12"/>
      <c r="J106" s="12"/>
      <c r="K106" s="12"/>
      <c r="L106" s="12"/>
      <c r="M106" s="12"/>
      <c r="N106" s="12"/>
      <c r="O106" s="13"/>
      <c r="P106" s="12">
        <f t="shared" si="15"/>
        <v>0</v>
      </c>
      <c r="Q106" s="12">
        <f t="shared" si="16"/>
        <v>0</v>
      </c>
      <c r="R106" s="57"/>
      <c r="S106" s="15">
        <v>0.13</v>
      </c>
      <c r="T106" s="15">
        <f t="shared" si="17"/>
        <v>0</v>
      </c>
    </row>
    <row r="107" spans="1:22" x14ac:dyDescent="0.2">
      <c r="A107" s="36" t="s">
        <v>204</v>
      </c>
      <c r="B107" s="36" t="s">
        <v>111</v>
      </c>
      <c r="C107" s="31" t="s">
        <v>205</v>
      </c>
      <c r="D107" s="36" t="s">
        <v>277</v>
      </c>
      <c r="E107" s="12">
        <v>50</v>
      </c>
      <c r="F107" s="12">
        <v>1200</v>
      </c>
      <c r="G107" s="12">
        <v>5</v>
      </c>
      <c r="H107" s="12">
        <v>25</v>
      </c>
      <c r="I107" s="12"/>
      <c r="J107" s="12">
        <v>50</v>
      </c>
      <c r="K107" s="12">
        <v>200</v>
      </c>
      <c r="L107" s="12">
        <v>100</v>
      </c>
      <c r="M107" s="12">
        <v>100</v>
      </c>
      <c r="N107" s="12">
        <v>100</v>
      </c>
      <c r="O107" s="13"/>
      <c r="P107" s="12">
        <f t="shared" si="15"/>
        <v>550</v>
      </c>
      <c r="Q107" s="12">
        <f t="shared" si="16"/>
        <v>22</v>
      </c>
      <c r="R107" s="57"/>
      <c r="S107" s="15">
        <v>0.13</v>
      </c>
      <c r="T107" s="15">
        <f t="shared" si="17"/>
        <v>2.8600000000000003</v>
      </c>
    </row>
    <row r="108" spans="1:22" x14ac:dyDescent="0.2">
      <c r="A108" s="36" t="s">
        <v>268</v>
      </c>
      <c r="B108" s="36" t="s">
        <v>269</v>
      </c>
      <c r="C108" s="31" t="s">
        <v>270</v>
      </c>
      <c r="D108" s="36" t="s">
        <v>277</v>
      </c>
      <c r="E108" s="12">
        <v>50</v>
      </c>
      <c r="F108" s="12">
        <v>2400</v>
      </c>
      <c r="G108" s="12">
        <v>5</v>
      </c>
      <c r="H108" s="12">
        <v>25</v>
      </c>
      <c r="I108" s="12">
        <v>50</v>
      </c>
      <c r="J108" s="12">
        <v>50</v>
      </c>
      <c r="K108" s="12">
        <v>100</v>
      </c>
      <c r="L108" s="12">
        <v>50</v>
      </c>
      <c r="M108" s="12"/>
      <c r="N108" s="12"/>
      <c r="O108" s="13"/>
      <c r="P108" s="12">
        <f t="shared" si="15"/>
        <v>250</v>
      </c>
      <c r="Q108" s="12">
        <f t="shared" si="16"/>
        <v>10</v>
      </c>
      <c r="R108" s="57"/>
      <c r="S108" s="15">
        <v>0.13</v>
      </c>
      <c r="T108" s="15">
        <f t="shared" si="17"/>
        <v>1.3</v>
      </c>
      <c r="U108" s="43"/>
    </row>
    <row r="109" spans="1:22" x14ac:dyDescent="0.2">
      <c r="A109" s="307" t="s">
        <v>112</v>
      </c>
      <c r="B109" s="307"/>
      <c r="C109" s="8"/>
      <c r="D109" s="8"/>
      <c r="E109" s="8"/>
      <c r="F109" s="12"/>
      <c r="G109" s="12"/>
      <c r="H109" s="12"/>
      <c r="I109" s="12"/>
      <c r="J109" s="12"/>
      <c r="K109" s="12"/>
      <c r="L109" s="12"/>
      <c r="M109" s="12"/>
      <c r="N109" s="12"/>
      <c r="O109" s="36"/>
      <c r="P109" s="12"/>
      <c r="Q109" s="12"/>
      <c r="R109" s="57"/>
      <c r="S109" s="12"/>
      <c r="T109" s="15"/>
    </row>
    <row r="110" spans="1:22" x14ac:dyDescent="0.2">
      <c r="A110" s="11" t="s">
        <v>216</v>
      </c>
      <c r="B110" s="11" t="s">
        <v>217</v>
      </c>
      <c r="C110" s="11" t="s">
        <v>216</v>
      </c>
      <c r="D110" s="11" t="s">
        <v>275</v>
      </c>
      <c r="E110" s="12">
        <v>20</v>
      </c>
      <c r="F110" s="12">
        <v>150</v>
      </c>
      <c r="G110" s="12">
        <v>10</v>
      </c>
      <c r="H110" s="12">
        <v>400</v>
      </c>
      <c r="I110" s="12"/>
      <c r="J110" s="12"/>
      <c r="K110" s="12"/>
      <c r="L110" s="12"/>
      <c r="M110" s="12"/>
      <c r="N110" s="12"/>
      <c r="O110" s="36"/>
      <c r="P110" s="12">
        <f t="shared" ref="P110:P143" si="18">SUM(I110:O110)</f>
        <v>0</v>
      </c>
      <c r="Q110" s="12">
        <f t="shared" ref="Q110:Q143" si="19">$P110/$H110</f>
        <v>0</v>
      </c>
      <c r="R110" s="57"/>
      <c r="S110" s="12">
        <v>0.06</v>
      </c>
      <c r="T110" s="15">
        <f t="shared" ref="T110:T143" si="20">$Q110*$S110</f>
        <v>0</v>
      </c>
      <c r="U110" s="43">
        <f>SUM(T110:T125)</f>
        <v>0.91999999999999993</v>
      </c>
      <c r="V110" s="3">
        <f>U110*100/$U$144</f>
        <v>0.56334578409160496</v>
      </c>
    </row>
    <row r="111" spans="1:22" x14ac:dyDescent="0.2">
      <c r="A111" s="36" t="s">
        <v>226</v>
      </c>
      <c r="B111" s="36" t="s">
        <v>217</v>
      </c>
      <c r="C111" s="36">
        <v>90444200</v>
      </c>
      <c r="D111" s="36" t="s">
        <v>277</v>
      </c>
      <c r="E111" s="12">
        <v>20</v>
      </c>
      <c r="F111" s="12">
        <v>150</v>
      </c>
      <c r="G111" s="12">
        <v>10</v>
      </c>
      <c r="H111" s="12">
        <v>400</v>
      </c>
      <c r="I111" s="12"/>
      <c r="J111" s="12"/>
      <c r="K111" s="12"/>
      <c r="L111" s="12"/>
      <c r="M111" s="12"/>
      <c r="N111" s="12"/>
      <c r="O111" s="36"/>
      <c r="P111" s="12">
        <f t="shared" si="18"/>
        <v>0</v>
      </c>
      <c r="Q111" s="12">
        <f t="shared" si="19"/>
        <v>0</v>
      </c>
      <c r="R111" s="57"/>
      <c r="S111" s="12">
        <v>0.06</v>
      </c>
      <c r="T111" s="15">
        <f t="shared" si="20"/>
        <v>0</v>
      </c>
    </row>
    <row r="112" spans="1:22" x14ac:dyDescent="0.2">
      <c r="A112" s="11" t="s">
        <v>191</v>
      </c>
      <c r="B112" s="11" t="s">
        <v>192</v>
      </c>
      <c r="C112" s="11" t="s">
        <v>191</v>
      </c>
      <c r="D112" s="11" t="s">
        <v>275</v>
      </c>
      <c r="E112" s="12">
        <v>20</v>
      </c>
      <c r="F112" s="12">
        <v>200</v>
      </c>
      <c r="G112" s="12">
        <v>10</v>
      </c>
      <c r="H112" s="12">
        <v>300</v>
      </c>
      <c r="I112" s="12"/>
      <c r="J112" s="12"/>
      <c r="K112" s="12"/>
      <c r="L112" s="12"/>
      <c r="M112" s="12"/>
      <c r="N112" s="12"/>
      <c r="O112" s="36"/>
      <c r="P112" s="12">
        <f t="shared" si="18"/>
        <v>0</v>
      </c>
      <c r="Q112" s="12">
        <f t="shared" si="19"/>
        <v>0</v>
      </c>
      <c r="R112" s="57"/>
      <c r="S112" s="12">
        <v>0.06</v>
      </c>
      <c r="T112" s="15">
        <f t="shared" si="20"/>
        <v>0</v>
      </c>
    </row>
    <row r="113" spans="1:22" x14ac:dyDescent="0.2">
      <c r="A113" s="11" t="s">
        <v>160</v>
      </c>
      <c r="B113" s="11" t="s">
        <v>161</v>
      </c>
      <c r="C113" s="11" t="s">
        <v>160</v>
      </c>
      <c r="D113" s="11" t="s">
        <v>275</v>
      </c>
      <c r="E113" s="12">
        <v>20</v>
      </c>
      <c r="F113" s="12">
        <v>300</v>
      </c>
      <c r="G113" s="12">
        <v>10</v>
      </c>
      <c r="H113" s="12">
        <v>200</v>
      </c>
      <c r="I113" s="12"/>
      <c r="J113" s="12">
        <v>400</v>
      </c>
      <c r="K113" s="12">
        <v>400</v>
      </c>
      <c r="L113" s="12">
        <v>200</v>
      </c>
      <c r="M113" s="12"/>
      <c r="N113" s="12"/>
      <c r="O113" s="13"/>
      <c r="P113" s="12">
        <f t="shared" si="18"/>
        <v>1000</v>
      </c>
      <c r="Q113" s="12">
        <f t="shared" si="19"/>
        <v>5</v>
      </c>
      <c r="R113" s="57"/>
      <c r="S113" s="15">
        <v>0.06</v>
      </c>
      <c r="T113" s="15">
        <f t="shared" si="20"/>
        <v>0.3</v>
      </c>
    </row>
    <row r="114" spans="1:22" x14ac:dyDescent="0.2">
      <c r="A114" s="36" t="s">
        <v>215</v>
      </c>
      <c r="B114" s="36" t="s">
        <v>161</v>
      </c>
      <c r="C114" s="36">
        <v>90444300</v>
      </c>
      <c r="D114" s="36" t="s">
        <v>277</v>
      </c>
      <c r="E114" s="12" t="s">
        <v>46</v>
      </c>
      <c r="F114" s="12">
        <v>300</v>
      </c>
      <c r="G114" s="12">
        <v>10</v>
      </c>
      <c r="H114" s="12">
        <v>200</v>
      </c>
      <c r="I114" s="12"/>
      <c r="J114" s="12"/>
      <c r="K114" s="12"/>
      <c r="L114" s="12">
        <v>200</v>
      </c>
      <c r="M114" s="12"/>
      <c r="N114" s="12"/>
      <c r="O114" s="13"/>
      <c r="P114" s="12">
        <f t="shared" si="18"/>
        <v>200</v>
      </c>
      <c r="Q114" s="12">
        <f t="shared" si="19"/>
        <v>1</v>
      </c>
      <c r="R114" s="57"/>
      <c r="S114" s="15">
        <v>0.06</v>
      </c>
      <c r="T114" s="15">
        <f t="shared" si="20"/>
        <v>0.06</v>
      </c>
    </row>
    <row r="115" spans="1:22" x14ac:dyDescent="0.2">
      <c r="A115" s="11" t="s">
        <v>206</v>
      </c>
      <c r="B115" s="11" t="s">
        <v>114</v>
      </c>
      <c r="C115" s="11" t="s">
        <v>206</v>
      </c>
      <c r="D115" s="11" t="s">
        <v>275</v>
      </c>
      <c r="E115" s="12">
        <v>20</v>
      </c>
      <c r="F115" s="12">
        <v>450</v>
      </c>
      <c r="G115" s="12">
        <v>10</v>
      </c>
      <c r="H115" s="12">
        <v>100</v>
      </c>
      <c r="I115" s="12"/>
      <c r="J115" s="12"/>
      <c r="K115" s="12"/>
      <c r="L115" s="12"/>
      <c r="M115" s="12"/>
      <c r="N115" s="12"/>
      <c r="O115" s="25"/>
      <c r="P115" s="12">
        <f t="shared" si="18"/>
        <v>0</v>
      </c>
      <c r="Q115" s="12">
        <f t="shared" si="19"/>
        <v>0</v>
      </c>
      <c r="R115" s="57"/>
      <c r="S115" s="15">
        <v>0.08</v>
      </c>
      <c r="T115" s="15">
        <f t="shared" si="20"/>
        <v>0</v>
      </c>
    </row>
    <row r="116" spans="1:22" x14ac:dyDescent="0.2">
      <c r="A116" s="36" t="s">
        <v>113</v>
      </c>
      <c r="B116" s="36" t="s">
        <v>114</v>
      </c>
      <c r="C116" s="36">
        <v>90444400</v>
      </c>
      <c r="D116" s="36" t="s">
        <v>277</v>
      </c>
      <c r="E116" s="12" t="s">
        <v>46</v>
      </c>
      <c r="F116" s="12">
        <v>450</v>
      </c>
      <c r="G116" s="12">
        <v>10</v>
      </c>
      <c r="H116" s="12">
        <v>100</v>
      </c>
      <c r="I116" s="12"/>
      <c r="J116" s="12">
        <v>200</v>
      </c>
      <c r="K116" s="12">
        <v>200</v>
      </c>
      <c r="L116" s="12"/>
      <c r="M116" s="12"/>
      <c r="N116" s="12"/>
      <c r="O116" s="13"/>
      <c r="P116" s="12">
        <f t="shared" si="18"/>
        <v>400</v>
      </c>
      <c r="Q116" s="12">
        <f t="shared" si="19"/>
        <v>4</v>
      </c>
      <c r="R116" s="57"/>
      <c r="S116" s="15">
        <v>0.08</v>
      </c>
      <c r="T116" s="15">
        <f t="shared" si="20"/>
        <v>0.32</v>
      </c>
    </row>
    <row r="117" spans="1:22" x14ac:dyDescent="0.2">
      <c r="A117" s="11" t="s">
        <v>115</v>
      </c>
      <c r="B117" s="11" t="s">
        <v>116</v>
      </c>
      <c r="C117" s="11" t="s">
        <v>115</v>
      </c>
      <c r="D117" s="11" t="s">
        <v>275</v>
      </c>
      <c r="E117" s="12">
        <v>20</v>
      </c>
      <c r="F117" s="12">
        <v>600</v>
      </c>
      <c r="G117" s="12">
        <v>10</v>
      </c>
      <c r="H117" s="12">
        <v>100</v>
      </c>
      <c r="I117" s="12"/>
      <c r="J117" s="12"/>
      <c r="K117" s="12"/>
      <c r="L117" s="12"/>
      <c r="M117" s="12"/>
      <c r="N117" s="12"/>
      <c r="O117" s="13"/>
      <c r="P117" s="12">
        <f t="shared" si="18"/>
        <v>0</v>
      </c>
      <c r="Q117" s="12">
        <f t="shared" si="19"/>
        <v>0</v>
      </c>
      <c r="R117" s="57"/>
      <c r="S117" s="15">
        <v>0.06</v>
      </c>
      <c r="T117" s="15">
        <f t="shared" si="20"/>
        <v>0</v>
      </c>
    </row>
    <row r="118" spans="1:22" x14ac:dyDescent="0.2">
      <c r="A118" s="36" t="s">
        <v>188</v>
      </c>
      <c r="B118" s="36" t="s">
        <v>116</v>
      </c>
      <c r="C118" s="36">
        <v>90444600</v>
      </c>
      <c r="D118" s="36" t="s">
        <v>277</v>
      </c>
      <c r="E118" s="12" t="s">
        <v>46</v>
      </c>
      <c r="F118" s="12">
        <v>600</v>
      </c>
      <c r="G118" s="12">
        <v>10</v>
      </c>
      <c r="H118" s="12">
        <v>100</v>
      </c>
      <c r="I118" s="12"/>
      <c r="J118" s="12">
        <v>200</v>
      </c>
      <c r="K118" s="12">
        <v>200</v>
      </c>
      <c r="L118" s="12"/>
      <c r="M118" s="12"/>
      <c r="N118" s="12"/>
      <c r="O118" s="13"/>
      <c r="P118" s="12">
        <f t="shared" si="18"/>
        <v>400</v>
      </c>
      <c r="Q118" s="12">
        <f t="shared" si="19"/>
        <v>4</v>
      </c>
      <c r="R118" s="57"/>
      <c r="S118" s="15">
        <v>0.06</v>
      </c>
      <c r="T118" s="15">
        <f t="shared" si="20"/>
        <v>0.24</v>
      </c>
    </row>
    <row r="119" spans="1:22" x14ac:dyDescent="0.2">
      <c r="A119" s="11" t="s">
        <v>117</v>
      </c>
      <c r="B119" s="11" t="s">
        <v>118</v>
      </c>
      <c r="C119" s="11" t="s">
        <v>117</v>
      </c>
      <c r="D119" s="11" t="s">
        <v>275</v>
      </c>
      <c r="E119" s="12">
        <v>20</v>
      </c>
      <c r="F119" s="12">
        <v>750</v>
      </c>
      <c r="G119" s="12">
        <v>10</v>
      </c>
      <c r="H119" s="12">
        <v>100</v>
      </c>
      <c r="I119" s="12"/>
      <c r="J119" s="12"/>
      <c r="K119" s="12"/>
      <c r="L119" s="12"/>
      <c r="M119" s="12"/>
      <c r="N119" s="12"/>
      <c r="O119" s="13"/>
      <c r="P119" s="12">
        <f t="shared" si="18"/>
        <v>0</v>
      </c>
      <c r="Q119" s="12">
        <f t="shared" si="19"/>
        <v>0</v>
      </c>
      <c r="R119" s="57"/>
      <c r="S119" s="15">
        <v>7.0000000000000007E-2</v>
      </c>
      <c r="T119" s="15">
        <f t="shared" si="20"/>
        <v>0</v>
      </c>
    </row>
    <row r="120" spans="1:22" x14ac:dyDescent="0.2">
      <c r="A120" s="36" t="s">
        <v>189</v>
      </c>
      <c r="B120" s="36" t="s">
        <v>118</v>
      </c>
      <c r="C120" s="36">
        <v>90444700</v>
      </c>
      <c r="D120" s="36" t="s">
        <v>277</v>
      </c>
      <c r="E120" s="12" t="s">
        <v>46</v>
      </c>
      <c r="F120" s="12">
        <v>750</v>
      </c>
      <c r="G120" s="12">
        <v>10</v>
      </c>
      <c r="H120" s="12">
        <v>100</v>
      </c>
      <c r="I120" s="12"/>
      <c r="J120" s="12"/>
      <c r="K120" s="12"/>
      <c r="L120" s="12"/>
      <c r="M120" s="12"/>
      <c r="N120" s="12"/>
      <c r="O120" s="13"/>
      <c r="P120" s="12">
        <f t="shared" si="18"/>
        <v>0</v>
      </c>
      <c r="Q120" s="12">
        <f t="shared" si="19"/>
        <v>0</v>
      </c>
      <c r="R120" s="57"/>
      <c r="S120" s="15">
        <v>7.0000000000000007E-2</v>
      </c>
      <c r="T120" s="15">
        <f t="shared" si="20"/>
        <v>0</v>
      </c>
    </row>
    <row r="121" spans="1:22" x14ac:dyDescent="0.2">
      <c r="A121" s="11" t="s">
        <v>119</v>
      </c>
      <c r="B121" s="11" t="s">
        <v>120</v>
      </c>
      <c r="C121" s="11" t="s">
        <v>119</v>
      </c>
      <c r="D121" s="11" t="s">
        <v>275</v>
      </c>
      <c r="E121" s="12">
        <v>20</v>
      </c>
      <c r="F121" s="12">
        <v>900</v>
      </c>
      <c r="G121" s="12">
        <v>10</v>
      </c>
      <c r="H121" s="12">
        <v>50</v>
      </c>
      <c r="I121" s="12"/>
      <c r="J121" s="12"/>
      <c r="K121" s="12"/>
      <c r="L121" s="12"/>
      <c r="M121" s="12"/>
      <c r="N121" s="12"/>
      <c r="O121" s="13"/>
      <c r="P121" s="12">
        <f t="shared" si="18"/>
        <v>0</v>
      </c>
      <c r="Q121" s="12">
        <f t="shared" si="19"/>
        <v>0</v>
      </c>
      <c r="R121" s="57"/>
      <c r="S121" s="15">
        <v>0.08</v>
      </c>
      <c r="T121" s="15">
        <f t="shared" si="20"/>
        <v>0</v>
      </c>
    </row>
    <row r="122" spans="1:22" x14ac:dyDescent="0.2">
      <c r="A122" s="36" t="s">
        <v>263</v>
      </c>
      <c r="B122" s="36" t="s">
        <v>120</v>
      </c>
      <c r="C122" s="36">
        <v>90444800</v>
      </c>
      <c r="D122" s="36" t="s">
        <v>277</v>
      </c>
      <c r="E122" s="12" t="s">
        <v>46</v>
      </c>
      <c r="F122" s="12">
        <v>900</v>
      </c>
      <c r="G122" s="12">
        <v>10</v>
      </c>
      <c r="H122" s="12">
        <v>50</v>
      </c>
      <c r="I122" s="12"/>
      <c r="J122" s="12"/>
      <c r="K122" s="12"/>
      <c r="L122" s="12"/>
      <c r="M122" s="12"/>
      <c r="N122" s="12"/>
      <c r="O122" s="13"/>
      <c r="P122" s="12">
        <f t="shared" si="18"/>
        <v>0</v>
      </c>
      <c r="Q122" s="12">
        <f t="shared" si="19"/>
        <v>0</v>
      </c>
      <c r="R122" s="57"/>
      <c r="S122" s="15">
        <v>0.08</v>
      </c>
      <c r="T122" s="15">
        <f t="shared" si="20"/>
        <v>0</v>
      </c>
    </row>
    <row r="123" spans="1:22" x14ac:dyDescent="0.2">
      <c r="A123" s="11" t="s">
        <v>121</v>
      </c>
      <c r="B123" s="11" t="s">
        <v>122</v>
      </c>
      <c r="C123" s="11" t="s">
        <v>121</v>
      </c>
      <c r="D123" s="11" t="s">
        <v>275</v>
      </c>
      <c r="E123" s="12">
        <v>20</v>
      </c>
      <c r="F123" s="12">
        <v>1200</v>
      </c>
      <c r="G123" s="12">
        <v>10</v>
      </c>
      <c r="H123" s="12">
        <v>50</v>
      </c>
      <c r="I123" s="12"/>
      <c r="J123" s="12"/>
      <c r="K123" s="12"/>
      <c r="L123" s="12"/>
      <c r="M123" s="12"/>
      <c r="N123" s="12"/>
      <c r="O123" s="13"/>
      <c r="P123" s="12">
        <f t="shared" si="18"/>
        <v>0</v>
      </c>
      <c r="Q123" s="12">
        <f t="shared" si="19"/>
        <v>0</v>
      </c>
      <c r="R123" s="57"/>
      <c r="S123" s="15">
        <v>0.11</v>
      </c>
      <c r="T123" s="15">
        <f t="shared" si="20"/>
        <v>0</v>
      </c>
    </row>
    <row r="124" spans="1:22" x14ac:dyDescent="0.2">
      <c r="A124" s="11" t="s">
        <v>207</v>
      </c>
      <c r="B124" s="11" t="s">
        <v>208</v>
      </c>
      <c r="C124" s="11" t="s">
        <v>207</v>
      </c>
      <c r="D124" s="11" t="s">
        <v>275</v>
      </c>
      <c r="E124" s="12">
        <v>20</v>
      </c>
      <c r="F124" s="12">
        <v>1500</v>
      </c>
      <c r="G124" s="12">
        <v>10</v>
      </c>
      <c r="H124" s="12">
        <v>50</v>
      </c>
      <c r="I124" s="12"/>
      <c r="J124" s="12"/>
      <c r="K124" s="12"/>
      <c r="L124" s="12"/>
      <c r="M124" s="12"/>
      <c r="N124" s="12"/>
      <c r="O124" s="13"/>
      <c r="P124" s="12">
        <f t="shared" si="18"/>
        <v>0</v>
      </c>
      <c r="Q124" s="12">
        <f t="shared" si="19"/>
        <v>0</v>
      </c>
      <c r="R124" s="57"/>
      <c r="S124" s="15">
        <v>7.0000000000000007E-2</v>
      </c>
      <c r="T124" s="15">
        <f t="shared" si="20"/>
        <v>0</v>
      </c>
    </row>
    <row r="125" spans="1:22" x14ac:dyDescent="0.2">
      <c r="A125" s="11" t="s">
        <v>209</v>
      </c>
      <c r="B125" s="11" t="s">
        <v>210</v>
      </c>
      <c r="C125" s="11" t="s">
        <v>209</v>
      </c>
      <c r="D125" s="11" t="s">
        <v>275</v>
      </c>
      <c r="E125" s="12">
        <v>20</v>
      </c>
      <c r="F125" s="12">
        <v>1800</v>
      </c>
      <c r="G125" s="12">
        <v>10</v>
      </c>
      <c r="H125" s="12">
        <v>50</v>
      </c>
      <c r="I125" s="12"/>
      <c r="J125" s="12"/>
      <c r="K125" s="12"/>
      <c r="L125" s="12"/>
      <c r="M125" s="12"/>
      <c r="N125" s="12"/>
      <c r="O125" s="13"/>
      <c r="P125" s="12">
        <f t="shared" si="18"/>
        <v>0</v>
      </c>
      <c r="Q125" s="12">
        <f t="shared" si="19"/>
        <v>0</v>
      </c>
      <c r="R125" s="58"/>
      <c r="S125" s="15">
        <v>0.09</v>
      </c>
      <c r="T125" s="15">
        <f t="shared" si="20"/>
        <v>0</v>
      </c>
      <c r="U125" s="43"/>
    </row>
    <row r="126" spans="1:22" x14ac:dyDescent="0.2">
      <c r="A126" s="11" t="s">
        <v>123</v>
      </c>
      <c r="B126" s="11" t="s">
        <v>124</v>
      </c>
      <c r="C126" s="11" t="s">
        <v>123</v>
      </c>
      <c r="D126" s="11" t="s">
        <v>275</v>
      </c>
      <c r="E126" s="12">
        <v>25</v>
      </c>
      <c r="F126" s="12">
        <v>150</v>
      </c>
      <c r="G126" s="12">
        <v>10</v>
      </c>
      <c r="H126" s="12">
        <v>200</v>
      </c>
      <c r="I126" s="12"/>
      <c r="J126" s="12"/>
      <c r="K126" s="12"/>
      <c r="L126" s="12"/>
      <c r="M126" s="12"/>
      <c r="N126" s="12"/>
      <c r="O126" s="13"/>
      <c r="P126" s="12">
        <f t="shared" si="18"/>
        <v>0</v>
      </c>
      <c r="Q126" s="12">
        <f t="shared" si="19"/>
        <v>0</v>
      </c>
      <c r="R126" s="57"/>
      <c r="S126" s="15">
        <v>0.04</v>
      </c>
      <c r="T126" s="15">
        <f t="shared" si="20"/>
        <v>0</v>
      </c>
      <c r="U126" s="43">
        <f>SUM(T126:T143)</f>
        <v>3.6</v>
      </c>
      <c r="V126" s="3">
        <f>U126*100/$U$144</f>
        <v>2.2043965464454107</v>
      </c>
    </row>
    <row r="127" spans="1:22" x14ac:dyDescent="0.2">
      <c r="A127" s="36" t="s">
        <v>257</v>
      </c>
      <c r="B127" s="36" t="s">
        <v>124</v>
      </c>
      <c r="C127" s="36">
        <v>90445200</v>
      </c>
      <c r="D127" s="36" t="s">
        <v>277</v>
      </c>
      <c r="E127" s="12">
        <v>25</v>
      </c>
      <c r="F127" s="12">
        <v>150</v>
      </c>
      <c r="G127" s="12">
        <v>10</v>
      </c>
      <c r="H127" s="12">
        <v>200</v>
      </c>
      <c r="I127" s="12">
        <v>400</v>
      </c>
      <c r="J127" s="12">
        <v>400</v>
      </c>
      <c r="K127" s="12">
        <v>200</v>
      </c>
      <c r="L127" s="12"/>
      <c r="M127" s="12"/>
      <c r="N127" s="12"/>
      <c r="O127" s="13"/>
      <c r="P127" s="12">
        <f t="shared" si="18"/>
        <v>1000</v>
      </c>
      <c r="Q127" s="12">
        <f t="shared" si="19"/>
        <v>5</v>
      </c>
      <c r="R127" s="57"/>
      <c r="S127" s="15">
        <v>0.04</v>
      </c>
      <c r="T127" s="15">
        <f t="shared" si="20"/>
        <v>0.2</v>
      </c>
    </row>
    <row r="128" spans="1:22" x14ac:dyDescent="0.2">
      <c r="A128" s="11" t="s">
        <v>125</v>
      </c>
      <c r="B128" s="11" t="s">
        <v>126</v>
      </c>
      <c r="C128" s="11" t="s">
        <v>125</v>
      </c>
      <c r="D128" s="11" t="s">
        <v>275</v>
      </c>
      <c r="E128" s="12">
        <v>25</v>
      </c>
      <c r="F128" s="12">
        <v>300</v>
      </c>
      <c r="G128" s="12">
        <v>10</v>
      </c>
      <c r="H128" s="12">
        <v>100</v>
      </c>
      <c r="I128" s="12">
        <v>100</v>
      </c>
      <c r="J128" s="12"/>
      <c r="K128" s="12"/>
      <c r="L128" s="12"/>
      <c r="M128" s="12"/>
      <c r="N128" s="12">
        <v>200</v>
      </c>
      <c r="O128" s="13"/>
      <c r="P128" s="12">
        <f t="shared" si="18"/>
        <v>300</v>
      </c>
      <c r="Q128" s="12">
        <f t="shared" si="19"/>
        <v>3</v>
      </c>
      <c r="R128" s="57"/>
      <c r="S128" s="15">
        <v>0.04</v>
      </c>
      <c r="T128" s="15">
        <f t="shared" si="20"/>
        <v>0.12</v>
      </c>
    </row>
    <row r="129" spans="1:22" x14ac:dyDescent="0.2">
      <c r="A129" s="36" t="s">
        <v>127</v>
      </c>
      <c r="B129" s="36" t="s">
        <v>126</v>
      </c>
      <c r="C129" s="36">
        <v>90445300</v>
      </c>
      <c r="D129" s="36" t="s">
        <v>277</v>
      </c>
      <c r="E129" s="12" t="s">
        <v>63</v>
      </c>
      <c r="F129" s="12">
        <v>300</v>
      </c>
      <c r="G129" s="12">
        <v>10</v>
      </c>
      <c r="H129" s="12">
        <v>100</v>
      </c>
      <c r="I129" s="12">
        <v>300</v>
      </c>
      <c r="J129" s="12">
        <v>300</v>
      </c>
      <c r="K129" s="12">
        <v>200</v>
      </c>
      <c r="L129" s="12"/>
      <c r="M129" s="12"/>
      <c r="N129" s="12">
        <v>500</v>
      </c>
      <c r="O129" s="13"/>
      <c r="P129" s="12">
        <f t="shared" si="18"/>
        <v>1300</v>
      </c>
      <c r="Q129" s="12">
        <f t="shared" si="19"/>
        <v>13</v>
      </c>
      <c r="R129" s="57"/>
      <c r="S129" s="15">
        <v>0.04</v>
      </c>
      <c r="T129" s="15">
        <f t="shared" si="20"/>
        <v>0.52</v>
      </c>
    </row>
    <row r="130" spans="1:22" x14ac:dyDescent="0.2">
      <c r="A130" s="11" t="s">
        <v>128</v>
      </c>
      <c r="B130" s="11" t="s">
        <v>129</v>
      </c>
      <c r="C130" s="11" t="s">
        <v>128</v>
      </c>
      <c r="D130" s="11" t="s">
        <v>275</v>
      </c>
      <c r="E130" s="12">
        <v>25</v>
      </c>
      <c r="F130" s="12">
        <v>450</v>
      </c>
      <c r="G130" s="12">
        <v>10</v>
      </c>
      <c r="H130" s="12">
        <v>100</v>
      </c>
      <c r="I130" s="12"/>
      <c r="J130" s="12">
        <v>100</v>
      </c>
      <c r="K130" s="12"/>
      <c r="L130" s="12"/>
      <c r="M130" s="12"/>
      <c r="N130" s="12"/>
      <c r="O130" s="13"/>
      <c r="P130" s="12">
        <f t="shared" si="18"/>
        <v>100</v>
      </c>
      <c r="Q130" s="12">
        <f t="shared" si="19"/>
        <v>1</v>
      </c>
      <c r="R130" s="57"/>
      <c r="S130" s="15">
        <v>0.06</v>
      </c>
      <c r="T130" s="15">
        <f t="shared" si="20"/>
        <v>0.06</v>
      </c>
    </row>
    <row r="131" spans="1:22" x14ac:dyDescent="0.2">
      <c r="A131" s="36" t="s">
        <v>190</v>
      </c>
      <c r="B131" s="36" t="s">
        <v>129</v>
      </c>
      <c r="C131" s="36">
        <v>90445400</v>
      </c>
      <c r="D131" s="36" t="s">
        <v>277</v>
      </c>
      <c r="E131" s="12" t="s">
        <v>63</v>
      </c>
      <c r="F131" s="12">
        <v>450</v>
      </c>
      <c r="G131" s="12">
        <v>10</v>
      </c>
      <c r="H131" s="12">
        <v>100</v>
      </c>
      <c r="I131" s="12"/>
      <c r="J131" s="12">
        <v>300</v>
      </c>
      <c r="K131" s="12"/>
      <c r="L131" s="12"/>
      <c r="M131" s="12"/>
      <c r="N131" s="12"/>
      <c r="O131" s="13"/>
      <c r="P131" s="12">
        <f t="shared" si="18"/>
        <v>300</v>
      </c>
      <c r="Q131" s="12">
        <f t="shared" si="19"/>
        <v>3</v>
      </c>
      <c r="R131" s="57"/>
      <c r="S131" s="15">
        <v>0.06</v>
      </c>
      <c r="T131" s="15">
        <f t="shared" si="20"/>
        <v>0.18</v>
      </c>
    </row>
    <row r="132" spans="1:22" x14ac:dyDescent="0.2">
      <c r="A132" s="11" t="s">
        <v>130</v>
      </c>
      <c r="B132" s="11" t="s">
        <v>131</v>
      </c>
      <c r="C132" s="11" t="s">
        <v>130</v>
      </c>
      <c r="D132" s="11" t="s">
        <v>275</v>
      </c>
      <c r="E132" s="12">
        <v>25</v>
      </c>
      <c r="F132" s="12">
        <v>600</v>
      </c>
      <c r="G132" s="12">
        <v>10</v>
      </c>
      <c r="H132" s="12">
        <v>50</v>
      </c>
      <c r="I132" s="12">
        <v>100</v>
      </c>
      <c r="J132" s="12"/>
      <c r="K132" s="12"/>
      <c r="L132" s="12"/>
      <c r="M132" s="12"/>
      <c r="N132" s="12"/>
      <c r="O132" s="13"/>
      <c r="P132" s="12">
        <f t="shared" si="18"/>
        <v>100</v>
      </c>
      <c r="Q132" s="12">
        <f t="shared" si="19"/>
        <v>2</v>
      </c>
      <c r="R132" s="57"/>
      <c r="S132" s="15">
        <v>0.04</v>
      </c>
      <c r="T132" s="15">
        <f t="shared" si="20"/>
        <v>0.08</v>
      </c>
    </row>
    <row r="133" spans="1:22" x14ac:dyDescent="0.2">
      <c r="A133" s="36" t="s">
        <v>211</v>
      </c>
      <c r="B133" s="36" t="s">
        <v>131</v>
      </c>
      <c r="C133" s="36">
        <v>90445600</v>
      </c>
      <c r="D133" s="36" t="s">
        <v>277</v>
      </c>
      <c r="E133" s="12">
        <v>25</v>
      </c>
      <c r="F133" s="12">
        <v>600</v>
      </c>
      <c r="G133" s="12">
        <v>10</v>
      </c>
      <c r="H133" s="12">
        <v>50</v>
      </c>
      <c r="I133" s="12">
        <v>300</v>
      </c>
      <c r="J133" s="12">
        <v>300</v>
      </c>
      <c r="K133" s="12">
        <v>200</v>
      </c>
      <c r="L133" s="12"/>
      <c r="M133" s="12"/>
      <c r="N133" s="12"/>
      <c r="O133" s="13"/>
      <c r="P133" s="12">
        <f t="shared" si="18"/>
        <v>800</v>
      </c>
      <c r="Q133" s="12">
        <f t="shared" si="19"/>
        <v>16</v>
      </c>
      <c r="R133" s="57"/>
      <c r="S133" s="15">
        <v>0.04</v>
      </c>
      <c r="T133" s="15">
        <f t="shared" si="20"/>
        <v>0.64</v>
      </c>
    </row>
    <row r="134" spans="1:22" x14ac:dyDescent="0.2">
      <c r="A134" s="11" t="s">
        <v>162</v>
      </c>
      <c r="B134" s="11" t="s">
        <v>163</v>
      </c>
      <c r="C134" s="11" t="s">
        <v>162</v>
      </c>
      <c r="D134" s="11" t="s">
        <v>275</v>
      </c>
      <c r="E134" s="12">
        <v>25</v>
      </c>
      <c r="F134" s="12">
        <v>750</v>
      </c>
      <c r="G134" s="12">
        <v>10</v>
      </c>
      <c r="H134" s="12">
        <v>50</v>
      </c>
      <c r="I134" s="12"/>
      <c r="J134" s="12"/>
      <c r="K134" s="12"/>
      <c r="L134" s="12"/>
      <c r="M134" s="12"/>
      <c r="N134" s="12"/>
      <c r="O134" s="13"/>
      <c r="P134" s="12">
        <f t="shared" si="18"/>
        <v>0</v>
      </c>
      <c r="Q134" s="12">
        <f t="shared" si="19"/>
        <v>0</v>
      </c>
      <c r="R134" s="57"/>
      <c r="S134" s="15">
        <v>0.04</v>
      </c>
      <c r="T134" s="15">
        <f t="shared" si="20"/>
        <v>0</v>
      </c>
    </row>
    <row r="135" spans="1:22" x14ac:dyDescent="0.2">
      <c r="A135" s="36" t="s">
        <v>218</v>
      </c>
      <c r="B135" s="36" t="s">
        <v>163</v>
      </c>
      <c r="C135" s="31" t="s">
        <v>219</v>
      </c>
      <c r="D135" s="36" t="s">
        <v>277</v>
      </c>
      <c r="E135" s="12">
        <v>25</v>
      </c>
      <c r="F135" s="12">
        <v>750</v>
      </c>
      <c r="G135" s="12">
        <v>10</v>
      </c>
      <c r="H135" s="12">
        <v>50</v>
      </c>
      <c r="I135" s="12">
        <v>300</v>
      </c>
      <c r="J135" s="12">
        <v>300</v>
      </c>
      <c r="K135" s="12"/>
      <c r="L135" s="12"/>
      <c r="M135" s="12"/>
      <c r="N135" s="12"/>
      <c r="O135" s="13"/>
      <c r="P135" s="12">
        <f t="shared" si="18"/>
        <v>600</v>
      </c>
      <c r="Q135" s="12">
        <f t="shared" si="19"/>
        <v>12</v>
      </c>
      <c r="R135" s="57"/>
      <c r="S135" s="15">
        <v>0.04</v>
      </c>
      <c r="T135" s="15">
        <f t="shared" si="20"/>
        <v>0.48</v>
      </c>
    </row>
    <row r="136" spans="1:22" x14ac:dyDescent="0.2">
      <c r="A136" s="11" t="s">
        <v>132</v>
      </c>
      <c r="B136" s="11" t="s">
        <v>133</v>
      </c>
      <c r="C136" s="11" t="s">
        <v>132</v>
      </c>
      <c r="D136" s="11" t="s">
        <v>275</v>
      </c>
      <c r="E136" s="12">
        <v>25</v>
      </c>
      <c r="F136" s="12">
        <v>900</v>
      </c>
      <c r="G136" s="12">
        <v>10</v>
      </c>
      <c r="H136" s="12">
        <v>50</v>
      </c>
      <c r="I136" s="12"/>
      <c r="J136" s="12">
        <v>50</v>
      </c>
      <c r="K136" s="12"/>
      <c r="L136" s="12"/>
      <c r="M136" s="12"/>
      <c r="N136" s="12"/>
      <c r="O136" s="13"/>
      <c r="P136" s="12">
        <f t="shared" si="18"/>
        <v>50</v>
      </c>
      <c r="Q136" s="12">
        <f t="shared" si="19"/>
        <v>1</v>
      </c>
      <c r="R136" s="57"/>
      <c r="S136" s="15">
        <v>0.06</v>
      </c>
      <c r="T136" s="15">
        <f t="shared" si="20"/>
        <v>0.06</v>
      </c>
    </row>
    <row r="137" spans="1:22" x14ac:dyDescent="0.2">
      <c r="A137" s="36" t="s">
        <v>264</v>
      </c>
      <c r="B137" s="36" t="s">
        <v>133</v>
      </c>
      <c r="C137" s="31" t="s">
        <v>265</v>
      </c>
      <c r="D137" s="36" t="s">
        <v>277</v>
      </c>
      <c r="E137" s="12">
        <v>25</v>
      </c>
      <c r="F137" s="12">
        <v>900</v>
      </c>
      <c r="G137" s="12">
        <v>10</v>
      </c>
      <c r="H137" s="12">
        <v>50</v>
      </c>
      <c r="I137" s="12">
        <v>150</v>
      </c>
      <c r="J137" s="12">
        <v>300</v>
      </c>
      <c r="K137" s="12">
        <v>200</v>
      </c>
      <c r="L137" s="12"/>
      <c r="M137" s="12"/>
      <c r="N137" s="12"/>
      <c r="O137" s="13"/>
      <c r="P137" s="12">
        <f t="shared" si="18"/>
        <v>650</v>
      </c>
      <c r="Q137" s="12">
        <f t="shared" si="19"/>
        <v>13</v>
      </c>
      <c r="R137" s="57"/>
      <c r="S137" s="15">
        <v>0.06</v>
      </c>
      <c r="T137" s="15">
        <f t="shared" si="20"/>
        <v>0.78</v>
      </c>
    </row>
    <row r="138" spans="1:22" x14ac:dyDescent="0.2">
      <c r="A138" s="11" t="s">
        <v>134</v>
      </c>
      <c r="B138" s="11" t="s">
        <v>135</v>
      </c>
      <c r="C138" s="11" t="s">
        <v>134</v>
      </c>
      <c r="D138" s="11" t="s">
        <v>275</v>
      </c>
      <c r="E138" s="12">
        <v>25</v>
      </c>
      <c r="F138" s="12">
        <v>1200</v>
      </c>
      <c r="G138" s="12">
        <v>10</v>
      </c>
      <c r="H138" s="12">
        <v>50</v>
      </c>
      <c r="I138" s="12">
        <v>100</v>
      </c>
      <c r="J138" s="12"/>
      <c r="K138" s="12"/>
      <c r="L138" s="12"/>
      <c r="M138" s="12"/>
      <c r="N138" s="12"/>
      <c r="O138" s="13"/>
      <c r="P138" s="12">
        <f t="shared" si="18"/>
        <v>100</v>
      </c>
      <c r="Q138" s="12">
        <f t="shared" si="19"/>
        <v>2</v>
      </c>
      <c r="R138" s="57"/>
      <c r="S138" s="15">
        <v>0.08</v>
      </c>
      <c r="T138" s="15">
        <f t="shared" si="20"/>
        <v>0.16</v>
      </c>
    </row>
    <row r="139" spans="1:22" x14ac:dyDescent="0.2">
      <c r="A139" s="26" t="s">
        <v>451</v>
      </c>
      <c r="B139" s="26"/>
      <c r="C139" s="26">
        <v>90445810</v>
      </c>
      <c r="D139" s="36" t="s">
        <v>277</v>
      </c>
      <c r="E139" s="12" t="s">
        <v>63</v>
      </c>
      <c r="F139" s="12">
        <v>1200</v>
      </c>
      <c r="G139" s="12">
        <v>10</v>
      </c>
      <c r="H139" s="12">
        <v>50</v>
      </c>
      <c r="I139" s="12"/>
      <c r="J139" s="12"/>
      <c r="K139" s="12">
        <v>200</v>
      </c>
      <c r="L139" s="12"/>
      <c r="M139" s="12"/>
      <c r="N139" s="12"/>
      <c r="O139" s="13"/>
      <c r="P139" s="12">
        <f t="shared" si="18"/>
        <v>200</v>
      </c>
      <c r="Q139" s="12">
        <f t="shared" si="19"/>
        <v>4</v>
      </c>
      <c r="R139" s="57"/>
      <c r="S139" s="15">
        <v>0.08</v>
      </c>
      <c r="T139" s="15">
        <f t="shared" si="20"/>
        <v>0.32</v>
      </c>
    </row>
    <row r="140" spans="1:22" x14ac:dyDescent="0.2">
      <c r="A140" s="11" t="s">
        <v>238</v>
      </c>
      <c r="B140" s="11" t="s">
        <v>239</v>
      </c>
      <c r="C140" s="11" t="s">
        <v>238</v>
      </c>
      <c r="D140" s="11" t="s">
        <v>275</v>
      </c>
      <c r="E140" s="12">
        <v>25</v>
      </c>
      <c r="F140" s="12">
        <v>1524</v>
      </c>
      <c r="G140" s="12">
        <v>10</v>
      </c>
      <c r="H140" s="12">
        <v>50</v>
      </c>
      <c r="I140" s="12"/>
      <c r="J140" s="12"/>
      <c r="K140" s="12"/>
      <c r="L140" s="12"/>
      <c r="M140" s="12"/>
      <c r="N140" s="12"/>
      <c r="O140" s="13"/>
      <c r="P140" s="12">
        <f t="shared" si="18"/>
        <v>0</v>
      </c>
      <c r="Q140" s="12">
        <f t="shared" si="19"/>
        <v>0</v>
      </c>
      <c r="R140" s="57"/>
      <c r="S140" s="15">
        <v>0.08</v>
      </c>
      <c r="T140" s="15">
        <f t="shared" si="20"/>
        <v>0</v>
      </c>
    </row>
    <row r="141" spans="1:22" x14ac:dyDescent="0.2">
      <c r="A141" s="11" t="s">
        <v>164</v>
      </c>
      <c r="B141" s="11" t="s">
        <v>165</v>
      </c>
      <c r="C141" s="11" t="s">
        <v>164</v>
      </c>
      <c r="D141" s="11" t="s">
        <v>275</v>
      </c>
      <c r="E141" s="12">
        <v>25</v>
      </c>
      <c r="F141" s="12">
        <v>1800</v>
      </c>
      <c r="G141" s="12">
        <v>10</v>
      </c>
      <c r="H141" s="12">
        <v>50</v>
      </c>
      <c r="I141" s="12"/>
      <c r="J141" s="12"/>
      <c r="K141" s="12"/>
      <c r="L141" s="12"/>
      <c r="M141" s="12"/>
      <c r="N141" s="12"/>
      <c r="O141" s="13"/>
      <c r="P141" s="12">
        <f t="shared" si="18"/>
        <v>0</v>
      </c>
      <c r="Q141" s="12">
        <f t="shared" si="19"/>
        <v>0</v>
      </c>
      <c r="R141" s="57"/>
      <c r="S141" s="15">
        <v>0.12</v>
      </c>
      <c r="T141" s="15">
        <f t="shared" si="20"/>
        <v>0</v>
      </c>
    </row>
    <row r="142" spans="1:22" x14ac:dyDescent="0.2">
      <c r="A142" s="36" t="s">
        <v>227</v>
      </c>
      <c r="B142" s="36" t="s">
        <v>165</v>
      </c>
      <c r="C142" s="36">
        <v>90445900</v>
      </c>
      <c r="D142" s="36" t="s">
        <v>277</v>
      </c>
      <c r="E142" s="12">
        <v>25</v>
      </c>
      <c r="F142" s="12">
        <v>1800</v>
      </c>
      <c r="G142" s="12">
        <v>10</v>
      </c>
      <c r="H142" s="12">
        <v>50</v>
      </c>
      <c r="I142" s="12"/>
      <c r="J142" s="12"/>
      <c r="K142" s="12"/>
      <c r="L142" s="12"/>
      <c r="M142" s="12"/>
      <c r="N142" s="12"/>
      <c r="O142" s="13"/>
      <c r="P142" s="12">
        <f t="shared" si="18"/>
        <v>0</v>
      </c>
      <c r="Q142" s="12">
        <f t="shared" si="19"/>
        <v>0</v>
      </c>
      <c r="R142" s="57"/>
      <c r="S142" s="15">
        <v>0.12</v>
      </c>
      <c r="T142" s="15">
        <f t="shared" si="20"/>
        <v>0</v>
      </c>
      <c r="U142" s="43"/>
    </row>
    <row r="143" spans="1:22" x14ac:dyDescent="0.2">
      <c r="A143" s="36" t="s">
        <v>301</v>
      </c>
      <c r="B143" s="36" t="s">
        <v>302</v>
      </c>
      <c r="C143" s="36">
        <v>90446000</v>
      </c>
      <c r="D143" s="36" t="s">
        <v>277</v>
      </c>
      <c r="E143" s="12">
        <v>25</v>
      </c>
      <c r="F143" s="12">
        <v>2400</v>
      </c>
      <c r="G143" s="12">
        <v>10</v>
      </c>
      <c r="H143" s="12">
        <v>50</v>
      </c>
      <c r="I143" s="12"/>
      <c r="J143" s="12"/>
      <c r="K143" s="12"/>
      <c r="L143" s="12"/>
      <c r="M143" s="12"/>
      <c r="N143" s="12"/>
      <c r="O143" s="13"/>
      <c r="P143" s="12">
        <f t="shared" si="18"/>
        <v>0</v>
      </c>
      <c r="Q143" s="12">
        <f t="shared" si="19"/>
        <v>0</v>
      </c>
      <c r="R143" s="57"/>
      <c r="S143" s="15">
        <v>0.12</v>
      </c>
      <c r="T143" s="15">
        <f t="shared" si="20"/>
        <v>0</v>
      </c>
      <c r="U143" s="43"/>
    </row>
    <row r="144" spans="1:22" x14ac:dyDescent="0.2">
      <c r="A144" s="305"/>
      <c r="B144" s="305"/>
      <c r="C144" s="305"/>
      <c r="D144" s="305"/>
      <c r="E144" s="305"/>
      <c r="F144" s="305"/>
      <c r="G144" s="305"/>
      <c r="H144" s="305"/>
      <c r="I144" s="36">
        <f t="shared" ref="I144:Q144" si="21">SUBTOTAL(9,I5:I143)</f>
        <v>17700</v>
      </c>
      <c r="J144" s="36">
        <f t="shared" si="21"/>
        <v>66960</v>
      </c>
      <c r="K144" s="36">
        <f t="shared" si="21"/>
        <v>67275</v>
      </c>
      <c r="L144" s="36">
        <f t="shared" si="21"/>
        <v>52050</v>
      </c>
      <c r="M144" s="36">
        <f t="shared" si="21"/>
        <v>42080</v>
      </c>
      <c r="N144" s="36">
        <f t="shared" si="21"/>
        <v>31990</v>
      </c>
      <c r="O144" s="36">
        <f t="shared" si="21"/>
        <v>0</v>
      </c>
      <c r="P144" s="36">
        <f t="shared" si="21"/>
        <v>278055</v>
      </c>
      <c r="Q144" s="36">
        <f t="shared" si="21"/>
        <v>3549</v>
      </c>
      <c r="R144" s="59"/>
      <c r="S144" s="12"/>
      <c r="T144" s="36">
        <f>SUBTOTAL(9,T5:T143)</f>
        <v>211.21000000000004</v>
      </c>
      <c r="U144" s="3">
        <f>SUM(U13:U143)</f>
        <v>163.30999999999997</v>
      </c>
      <c r="V144" s="3">
        <f>SUM(V13:V143)</f>
        <v>100.00000000000003</v>
      </c>
    </row>
    <row r="145" spans="1:20" x14ac:dyDescent="0.2">
      <c r="A145" s="305"/>
      <c r="B145" s="305"/>
      <c r="C145" s="305"/>
      <c r="D145" s="305"/>
      <c r="E145" s="305"/>
      <c r="F145" s="305"/>
      <c r="G145" s="305"/>
      <c r="H145" s="305"/>
      <c r="I145" s="36">
        <v>200</v>
      </c>
      <c r="J145" s="36">
        <v>860</v>
      </c>
      <c r="K145" s="36">
        <v>904</v>
      </c>
      <c r="L145" s="36">
        <v>676</v>
      </c>
      <c r="M145" s="36">
        <v>533</v>
      </c>
      <c r="N145" s="36">
        <v>376</v>
      </c>
      <c r="O145" s="36"/>
      <c r="P145" s="36"/>
      <c r="Q145" s="36">
        <f>SUM(I145:O145)</f>
        <v>3549</v>
      </c>
      <c r="T145" s="3">
        <f>T144/30</f>
        <v>7.0403333333333347</v>
      </c>
    </row>
    <row r="146" spans="1:20" x14ac:dyDescent="0.2">
      <c r="A146" s="305"/>
      <c r="B146" s="305"/>
      <c r="C146" s="305"/>
      <c r="D146" s="305"/>
      <c r="E146" s="305"/>
      <c r="F146" s="305"/>
      <c r="G146" s="305"/>
      <c r="H146" s="305"/>
      <c r="I146" s="36">
        <v>10.02</v>
      </c>
      <c r="J146" s="36">
        <v>47.76</v>
      </c>
      <c r="K146" s="36">
        <v>56.08</v>
      </c>
      <c r="L146" s="36">
        <v>40.98</v>
      </c>
      <c r="M146" s="36">
        <v>31.61</v>
      </c>
      <c r="N146" s="36">
        <v>24.76</v>
      </c>
      <c r="O146" s="36"/>
      <c r="P146" s="36"/>
      <c r="Q146" s="36">
        <f>SUM(I146:O146)</f>
        <v>211.20999999999998</v>
      </c>
    </row>
    <row r="147" spans="1:20" x14ac:dyDescent="0.2">
      <c r="A147" s="34"/>
      <c r="B147" s="34"/>
      <c r="C147" s="34"/>
      <c r="D147" s="34"/>
      <c r="E147" s="34"/>
      <c r="F147" s="34"/>
      <c r="G147" s="34"/>
      <c r="H147" s="34"/>
    </row>
    <row r="148" spans="1:20" x14ac:dyDescent="0.2">
      <c r="A148" s="28" t="s">
        <v>136</v>
      </c>
      <c r="B148" s="28" t="s">
        <v>136</v>
      </c>
      <c r="C148" s="30"/>
      <c r="D148" s="30"/>
      <c r="E148" s="8" t="s">
        <v>10</v>
      </c>
      <c r="F148" s="8" t="s">
        <v>137</v>
      </c>
      <c r="G148" s="300" t="s">
        <v>138</v>
      </c>
      <c r="H148" s="301"/>
      <c r="I148" s="20"/>
      <c r="J148" s="20"/>
      <c r="K148" s="20"/>
      <c r="L148" s="20"/>
      <c r="M148" s="20"/>
      <c r="N148" s="20"/>
      <c r="O148" s="20"/>
      <c r="P148" s="12"/>
      <c r="Q148" s="12"/>
      <c r="R148" s="35"/>
      <c r="S148" s="12"/>
      <c r="T148" s="15"/>
    </row>
    <row r="149" spans="1:20" x14ac:dyDescent="0.2">
      <c r="A149" s="36"/>
      <c r="B149" s="36"/>
      <c r="C149" s="36"/>
      <c r="D149" s="36"/>
      <c r="E149" s="8"/>
      <c r="F149" s="8"/>
      <c r="G149" s="8" t="s">
        <v>139</v>
      </c>
      <c r="H149" s="8" t="s">
        <v>140</v>
      </c>
      <c r="I149" s="8" t="s">
        <v>140</v>
      </c>
      <c r="J149" s="8" t="s">
        <v>140</v>
      </c>
      <c r="K149" s="8" t="s">
        <v>140</v>
      </c>
      <c r="L149" s="8" t="s">
        <v>140</v>
      </c>
      <c r="M149" s="8" t="s">
        <v>140</v>
      </c>
      <c r="N149" s="8" t="s">
        <v>140</v>
      </c>
      <c r="O149" s="8" t="s">
        <v>140</v>
      </c>
      <c r="P149" s="36" t="s">
        <v>140</v>
      </c>
      <c r="Q149" s="36" t="s">
        <v>12</v>
      </c>
      <c r="R149" s="37"/>
      <c r="S149" s="12"/>
      <c r="T149" s="15"/>
    </row>
    <row r="150" spans="1:20" x14ac:dyDescent="0.2">
      <c r="A150" s="38" t="s">
        <v>142</v>
      </c>
      <c r="B150" s="38" t="s">
        <v>143</v>
      </c>
      <c r="C150" s="38" t="s">
        <v>142</v>
      </c>
      <c r="D150" s="38" t="s">
        <v>142</v>
      </c>
      <c r="E150" s="12">
        <v>13</v>
      </c>
      <c r="F150" s="12">
        <v>25</v>
      </c>
      <c r="G150" s="12">
        <v>5</v>
      </c>
      <c r="H150" s="12">
        <v>125</v>
      </c>
      <c r="I150" s="12"/>
      <c r="J150" s="12"/>
      <c r="K150" s="12"/>
      <c r="L150" s="12"/>
      <c r="M150" s="12"/>
      <c r="N150" s="12"/>
      <c r="O150" s="12"/>
      <c r="P150" s="12">
        <f>SUM(I150:O150)</f>
        <v>0</v>
      </c>
      <c r="Q150" s="12">
        <f>$P150/$H150</f>
        <v>0</v>
      </c>
      <c r="R150" s="39"/>
      <c r="S150" s="15">
        <v>0.09</v>
      </c>
      <c r="T150" s="15">
        <f>$Q150*$S150</f>
        <v>0</v>
      </c>
    </row>
    <row r="151" spans="1:20" x14ac:dyDescent="0.2">
      <c r="A151" s="38" t="s">
        <v>144</v>
      </c>
      <c r="B151" s="38" t="s">
        <v>145</v>
      </c>
      <c r="C151" s="38" t="s">
        <v>144</v>
      </c>
      <c r="D151" s="38" t="s">
        <v>144</v>
      </c>
      <c r="E151" s="12">
        <v>19</v>
      </c>
      <c r="F151" s="12">
        <v>25</v>
      </c>
      <c r="G151" s="12">
        <v>5</v>
      </c>
      <c r="H151" s="12">
        <v>125</v>
      </c>
      <c r="I151" s="12"/>
      <c r="J151" s="12"/>
      <c r="K151" s="12"/>
      <c r="L151" s="12"/>
      <c r="M151" s="12"/>
      <c r="N151" s="12"/>
      <c r="O151" s="12"/>
      <c r="P151" s="12">
        <f>SUM(I151:O151)</f>
        <v>0</v>
      </c>
      <c r="Q151" s="12">
        <f>$P151/$H151</f>
        <v>0</v>
      </c>
      <c r="R151" s="39"/>
      <c r="S151" s="15">
        <v>0.15</v>
      </c>
      <c r="T151" s="15">
        <f>$Q151*$S151</f>
        <v>0</v>
      </c>
    </row>
    <row r="152" spans="1:20" x14ac:dyDescent="0.2">
      <c r="B152" s="3"/>
      <c r="I152" s="36">
        <f t="shared" ref="I152:O152" si="22">SUM(I150:I151)</f>
        <v>0</v>
      </c>
      <c r="J152" s="36">
        <f t="shared" si="22"/>
        <v>0</v>
      </c>
      <c r="K152" s="36">
        <f t="shared" si="22"/>
        <v>0</v>
      </c>
      <c r="L152" s="36">
        <f t="shared" si="22"/>
        <v>0</v>
      </c>
      <c r="M152" s="36">
        <f t="shared" si="22"/>
        <v>0</v>
      </c>
      <c r="N152" s="36">
        <f t="shared" si="22"/>
        <v>0</v>
      </c>
      <c r="O152" s="36">
        <f t="shared" si="22"/>
        <v>0</v>
      </c>
      <c r="P152" s="36">
        <f>SUBTOTAL(9,P150:P151)</f>
        <v>0</v>
      </c>
      <c r="Q152" s="36">
        <f>SUBTOTAL(9,Q150:Q151)</f>
        <v>0</v>
      </c>
      <c r="R152" s="37"/>
      <c r="S152" s="12"/>
      <c r="T152" s="33">
        <f>SUBTOTAL(9,T150:T151)</f>
        <v>0</v>
      </c>
    </row>
    <row r="153" spans="1:20" x14ac:dyDescent="0.2">
      <c r="B153" s="3"/>
      <c r="I153" s="40"/>
      <c r="J153" s="40"/>
      <c r="K153" s="40"/>
      <c r="L153" s="40"/>
      <c r="M153" s="40"/>
      <c r="N153" s="40"/>
      <c r="O153" s="40"/>
      <c r="P153" s="36">
        <v>0</v>
      </c>
      <c r="Q153" s="36">
        <v>0</v>
      </c>
      <c r="R153" s="35"/>
      <c r="S153" s="12"/>
      <c r="T153" s="33">
        <v>0</v>
      </c>
    </row>
  </sheetData>
  <autoFilter ref="D3:D146"/>
  <mergeCells count="11">
    <mergeCell ref="S3:T3"/>
    <mergeCell ref="A1:H1"/>
    <mergeCell ref="A2:D2"/>
    <mergeCell ref="E2:H2"/>
    <mergeCell ref="G3:H3"/>
    <mergeCell ref="P3:Q3"/>
    <mergeCell ref="A109:B109"/>
    <mergeCell ref="A144:H144"/>
    <mergeCell ref="A145:H145"/>
    <mergeCell ref="A146:H146"/>
    <mergeCell ref="G148:H148"/>
  </mergeCells>
  <conditionalFormatting sqref="A5:XFD143">
    <cfRule type="expression" dxfId="291" priority="2">
      <formula>MOD(ROW(),2)</formula>
    </cfRule>
  </conditionalFormatting>
  <conditionalFormatting sqref="P5:P143">
    <cfRule type="cellIs" dxfId="290" priority="4" operator="greaterThan">
      <formula>10000</formula>
    </cfRule>
  </conditionalFormatting>
  <conditionalFormatting sqref="P110:P143">
    <cfRule type="cellIs" dxfId="289" priority="5" operator="greaterThan">
      <formula>2000</formula>
    </cfRule>
  </conditionalFormatting>
  <conditionalFormatting sqref="T5:T108">
    <cfRule type="cellIs" dxfId="288" priority="3" operator="greaterThan">
      <formula>10</formula>
    </cfRule>
  </conditionalFormatting>
  <conditionalFormatting sqref="T139">
    <cfRule type="cellIs" dxfId="287" priority="1" operator="greaterThan">
      <formula>10</formula>
    </cfRule>
  </conditionalFormatting>
  <pageMargins left="0.25" right="0.25" top="0.75" bottom="0.75" header="0.3" footer="0.3"/>
  <pageSetup paperSize="9" scale="69" fitToHeight="0" orientation="landscape" r:id="rId1"/>
  <headerFooter alignWithMargins="0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pageSetUpPr fitToPage="1"/>
  </sheetPr>
  <dimension ref="A1:V153"/>
  <sheetViews>
    <sheetView zoomScaleNormal="100" workbookViewId="0">
      <pane xSplit="4" ySplit="4" topLeftCell="E29" activePane="bottomRight" state="frozen"/>
      <selection pane="topRight" activeCell="D1" sqref="D1"/>
      <selection pane="bottomLeft" activeCell="A4" sqref="A4"/>
      <selection pane="bottomRight" activeCell="N46" sqref="N46"/>
    </sheetView>
  </sheetViews>
  <sheetFormatPr defaultColWidth="9.140625" defaultRowHeight="12.75" x14ac:dyDescent="0.2"/>
  <cols>
    <col min="1" max="1" width="12.5703125" style="3" customWidth="1"/>
    <col min="2" max="2" width="14" style="41" customWidth="1"/>
    <col min="3" max="3" width="14" style="3" bestFit="1" customWidth="1"/>
    <col min="4" max="4" width="12.28515625" style="3" customWidth="1"/>
    <col min="5" max="5" width="7.85546875" style="3" customWidth="1"/>
    <col min="6" max="6" width="8.5703125" style="3" customWidth="1"/>
    <col min="7" max="7" width="6.140625" style="3" customWidth="1"/>
    <col min="8" max="8" width="6.42578125" style="3" customWidth="1"/>
    <col min="9" max="14" width="10.140625" style="3" customWidth="1"/>
    <col min="15" max="15" width="8.28515625" style="3" customWidth="1"/>
    <col min="16" max="16" width="10.7109375" style="3" bestFit="1" customWidth="1"/>
    <col min="17" max="17" width="8.28515625" style="3" bestFit="1" customWidth="1"/>
    <col min="18" max="19" width="9.42578125" style="3" customWidth="1"/>
    <col min="20" max="20" width="9.28515625" style="3" customWidth="1"/>
    <col min="21" max="16384" width="9.140625" style="3"/>
  </cols>
  <sheetData>
    <row r="1" spans="1:22" x14ac:dyDescent="0.2">
      <c r="A1" s="303" t="s">
        <v>281</v>
      </c>
      <c r="B1" s="303"/>
      <c r="C1" s="303"/>
      <c r="D1" s="303"/>
      <c r="E1" s="303"/>
      <c r="F1" s="303"/>
      <c r="G1" s="303"/>
      <c r="H1" s="303"/>
      <c r="I1" s="30" t="s">
        <v>446</v>
      </c>
      <c r="J1" s="30" t="s">
        <v>462</v>
      </c>
      <c r="K1" s="30"/>
      <c r="L1" s="30"/>
      <c r="M1" s="30"/>
      <c r="N1" s="30"/>
      <c r="O1" s="20"/>
      <c r="P1" s="20"/>
      <c r="Q1" s="20"/>
    </row>
    <row r="2" spans="1:22" x14ac:dyDescent="0.2">
      <c r="A2" s="303" t="s">
        <v>464</v>
      </c>
      <c r="B2" s="303"/>
      <c r="C2" s="303"/>
      <c r="D2" s="303"/>
      <c r="E2" s="303"/>
      <c r="F2" s="303"/>
      <c r="G2" s="303"/>
      <c r="H2" s="303"/>
      <c r="I2" s="10"/>
      <c r="J2" s="10"/>
      <c r="K2" s="10"/>
      <c r="L2" s="10"/>
      <c r="M2" s="10"/>
      <c r="N2" s="10"/>
      <c r="O2" s="8"/>
      <c r="P2" s="8"/>
      <c r="Q2" s="8"/>
      <c r="R2" s="29"/>
      <c r="S2" s="29"/>
      <c r="T2" s="30"/>
    </row>
    <row r="3" spans="1:22" x14ac:dyDescent="0.2">
      <c r="A3" s="8" t="s">
        <v>0</v>
      </c>
      <c r="B3" s="8" t="s">
        <v>1</v>
      </c>
      <c r="C3" s="8" t="s">
        <v>2</v>
      </c>
      <c r="D3" s="8" t="s">
        <v>274</v>
      </c>
      <c r="E3" s="8" t="s">
        <v>3</v>
      </c>
      <c r="F3" s="8" t="s">
        <v>4</v>
      </c>
      <c r="G3" s="302" t="s">
        <v>5</v>
      </c>
      <c r="H3" s="302"/>
      <c r="I3" s="31" t="s">
        <v>435</v>
      </c>
      <c r="J3" s="31" t="s">
        <v>441</v>
      </c>
      <c r="K3" s="31" t="s">
        <v>449</v>
      </c>
      <c r="L3" s="31" t="s">
        <v>457</v>
      </c>
      <c r="M3" s="31" t="s">
        <v>460</v>
      </c>
      <c r="N3" s="31" t="s">
        <v>465</v>
      </c>
      <c r="O3" s="36"/>
      <c r="P3" s="302" t="s">
        <v>6</v>
      </c>
      <c r="Q3" s="302"/>
      <c r="R3" s="55"/>
      <c r="S3" s="300" t="s">
        <v>7</v>
      </c>
      <c r="T3" s="301"/>
    </row>
    <row r="4" spans="1:22" x14ac:dyDescent="0.2">
      <c r="A4" s="36" t="s">
        <v>8</v>
      </c>
      <c r="B4" s="36"/>
      <c r="C4" s="36"/>
      <c r="D4" s="36"/>
      <c r="E4" s="7" t="s">
        <v>9</v>
      </c>
      <c r="F4" s="36" t="s">
        <v>10</v>
      </c>
      <c r="G4" s="8" t="s">
        <v>11</v>
      </c>
      <c r="H4" s="8" t="s">
        <v>12</v>
      </c>
      <c r="I4" s="36" t="s">
        <v>436</v>
      </c>
      <c r="J4" s="36" t="s">
        <v>442</v>
      </c>
      <c r="K4" s="36" t="s">
        <v>450</v>
      </c>
      <c r="L4" s="36" t="s">
        <v>458</v>
      </c>
      <c r="M4" s="36" t="s">
        <v>461</v>
      </c>
      <c r="N4" s="36" t="s">
        <v>466</v>
      </c>
      <c r="O4" s="36"/>
      <c r="P4" s="8" t="s">
        <v>13</v>
      </c>
      <c r="Q4" s="8" t="s">
        <v>12</v>
      </c>
      <c r="R4" s="56"/>
      <c r="S4" s="10" t="s">
        <v>14</v>
      </c>
      <c r="T4" s="10" t="s">
        <v>15</v>
      </c>
    </row>
    <row r="5" spans="1:22" x14ac:dyDescent="0.2">
      <c r="A5" s="11" t="s">
        <v>383</v>
      </c>
      <c r="B5" s="11" t="s">
        <v>384</v>
      </c>
      <c r="C5" s="11" t="s">
        <v>383</v>
      </c>
      <c r="D5" s="11" t="s">
        <v>275</v>
      </c>
      <c r="E5" s="12">
        <v>15</v>
      </c>
      <c r="F5" s="12">
        <v>225</v>
      </c>
      <c r="G5" s="12">
        <v>10</v>
      </c>
      <c r="H5" s="12">
        <v>400</v>
      </c>
      <c r="I5" s="12"/>
      <c r="J5" s="12"/>
      <c r="K5" s="12"/>
      <c r="L5" s="12"/>
      <c r="M5" s="12"/>
      <c r="N5" s="12"/>
      <c r="O5" s="13"/>
      <c r="P5" s="12">
        <f t="shared" ref="P5:P19" si="0">SUM(I5:O5)</f>
        <v>0</v>
      </c>
      <c r="Q5" s="12">
        <f t="shared" ref="Q5:Q19" si="1">$P5/$H5</f>
        <v>0</v>
      </c>
      <c r="R5" s="57"/>
      <c r="S5" s="15">
        <v>0.06</v>
      </c>
      <c r="T5" s="15">
        <f t="shared" ref="T5:T19" si="2">$Q5*$S5</f>
        <v>0</v>
      </c>
      <c r="U5" s="43">
        <f>SUM(T5:T19)</f>
        <v>49.519999999999996</v>
      </c>
      <c r="V5" s="3">
        <f>U5*100/$U$144</f>
        <v>28.85108366348171</v>
      </c>
    </row>
    <row r="6" spans="1:22" x14ac:dyDescent="0.2">
      <c r="A6" s="11" t="s">
        <v>385</v>
      </c>
      <c r="B6" s="11" t="s">
        <v>386</v>
      </c>
      <c r="C6" s="11" t="s">
        <v>385</v>
      </c>
      <c r="D6" s="11" t="s">
        <v>275</v>
      </c>
      <c r="E6" s="12">
        <v>15</v>
      </c>
      <c r="F6" s="12">
        <v>300</v>
      </c>
      <c r="G6" s="12">
        <v>10</v>
      </c>
      <c r="H6" s="12">
        <v>300</v>
      </c>
      <c r="I6" s="12"/>
      <c r="J6" s="12"/>
      <c r="K6" s="12"/>
      <c r="L6" s="12"/>
      <c r="M6" s="12"/>
      <c r="N6" s="12"/>
      <c r="O6" s="13"/>
      <c r="P6" s="12">
        <f t="shared" si="0"/>
        <v>0</v>
      </c>
      <c r="Q6" s="12">
        <f t="shared" si="1"/>
        <v>0</v>
      </c>
      <c r="R6" s="57"/>
      <c r="S6" s="15">
        <v>0.06</v>
      </c>
      <c r="T6" s="15">
        <f t="shared" si="2"/>
        <v>0</v>
      </c>
      <c r="U6" s="43"/>
    </row>
    <row r="7" spans="1:22" x14ac:dyDescent="0.2">
      <c r="A7" s="36" t="s">
        <v>387</v>
      </c>
      <c r="B7" s="36" t="s">
        <v>259</v>
      </c>
      <c r="C7" s="31" t="s">
        <v>388</v>
      </c>
      <c r="D7" s="36" t="s">
        <v>277</v>
      </c>
      <c r="E7" s="12" t="s">
        <v>167</v>
      </c>
      <c r="F7" s="12">
        <v>300</v>
      </c>
      <c r="G7" s="12">
        <v>10</v>
      </c>
      <c r="H7" s="12">
        <v>300</v>
      </c>
      <c r="I7" s="12"/>
      <c r="J7" s="12"/>
      <c r="K7" s="12"/>
      <c r="L7" s="12"/>
      <c r="M7" s="12"/>
      <c r="N7" s="12"/>
      <c r="O7" s="13"/>
      <c r="P7" s="12">
        <f t="shared" si="0"/>
        <v>0</v>
      </c>
      <c r="Q7" s="12">
        <f t="shared" si="1"/>
        <v>0</v>
      </c>
      <c r="R7" s="57"/>
      <c r="S7" s="15">
        <v>0.06</v>
      </c>
      <c r="T7" s="15">
        <f t="shared" si="2"/>
        <v>0</v>
      </c>
      <c r="U7" s="43"/>
    </row>
    <row r="8" spans="1:22" x14ac:dyDescent="0.2">
      <c r="A8" s="11" t="s">
        <v>258</v>
      </c>
      <c r="B8" s="11" t="s">
        <v>259</v>
      </c>
      <c r="C8" s="11" t="s">
        <v>258</v>
      </c>
      <c r="D8" s="11" t="s">
        <v>275</v>
      </c>
      <c r="E8" s="12">
        <v>15</v>
      </c>
      <c r="F8" s="12">
        <v>375</v>
      </c>
      <c r="G8" s="12">
        <v>10</v>
      </c>
      <c r="H8" s="12">
        <v>200</v>
      </c>
      <c r="I8" s="12">
        <v>1000</v>
      </c>
      <c r="J8" s="12"/>
      <c r="K8" s="12"/>
      <c r="L8" s="12"/>
      <c r="M8" s="12"/>
      <c r="N8" s="12"/>
      <c r="O8" s="13"/>
      <c r="P8" s="12">
        <f t="shared" si="0"/>
        <v>1000</v>
      </c>
      <c r="Q8" s="12">
        <f t="shared" si="1"/>
        <v>5</v>
      </c>
      <c r="R8" s="57"/>
      <c r="S8" s="15">
        <v>0.06</v>
      </c>
      <c r="T8" s="15">
        <f t="shared" si="2"/>
        <v>0.3</v>
      </c>
      <c r="U8" s="43"/>
    </row>
    <row r="9" spans="1:22" x14ac:dyDescent="0.2">
      <c r="A9" s="11" t="s">
        <v>26</v>
      </c>
      <c r="B9" s="11" t="s">
        <v>27</v>
      </c>
      <c r="C9" s="11" t="s">
        <v>26</v>
      </c>
      <c r="D9" s="11" t="s">
        <v>275</v>
      </c>
      <c r="E9" s="12">
        <v>15</v>
      </c>
      <c r="F9" s="12">
        <v>457</v>
      </c>
      <c r="G9" s="12">
        <v>10</v>
      </c>
      <c r="H9" s="12">
        <v>200</v>
      </c>
      <c r="I9" s="12">
        <v>5600</v>
      </c>
      <c r="J9" s="12">
        <v>10000</v>
      </c>
      <c r="K9" s="12">
        <v>5000</v>
      </c>
      <c r="L9" s="12">
        <v>5000</v>
      </c>
      <c r="M9" s="12">
        <v>5000</v>
      </c>
      <c r="N9" s="12">
        <v>5000</v>
      </c>
      <c r="O9" s="13"/>
      <c r="P9" s="12">
        <f t="shared" si="0"/>
        <v>35600</v>
      </c>
      <c r="Q9" s="12">
        <f t="shared" si="1"/>
        <v>178</v>
      </c>
      <c r="R9" s="57"/>
      <c r="S9" s="15">
        <v>0.05</v>
      </c>
      <c r="T9" s="15">
        <f t="shared" si="2"/>
        <v>8.9</v>
      </c>
    </row>
    <row r="10" spans="1:22" x14ac:dyDescent="0.2">
      <c r="A10" s="36" t="s">
        <v>169</v>
      </c>
      <c r="B10" s="36" t="s">
        <v>27</v>
      </c>
      <c r="C10" s="36">
        <v>90441400</v>
      </c>
      <c r="D10" s="36" t="s">
        <v>277</v>
      </c>
      <c r="E10" s="12" t="s">
        <v>167</v>
      </c>
      <c r="F10" s="12">
        <v>450</v>
      </c>
      <c r="G10" s="12">
        <v>10</v>
      </c>
      <c r="H10" s="12">
        <v>200</v>
      </c>
      <c r="I10" s="12">
        <v>1400</v>
      </c>
      <c r="J10" s="12">
        <v>2000</v>
      </c>
      <c r="K10" s="12">
        <v>2000</v>
      </c>
      <c r="L10" s="12">
        <v>2000</v>
      </c>
      <c r="M10" s="12">
        <v>1000</v>
      </c>
      <c r="N10" s="12">
        <v>1000</v>
      </c>
      <c r="O10" s="13"/>
      <c r="P10" s="12">
        <f t="shared" si="0"/>
        <v>9400</v>
      </c>
      <c r="Q10" s="12">
        <f t="shared" si="1"/>
        <v>47</v>
      </c>
      <c r="R10" s="57"/>
      <c r="S10" s="15">
        <v>0.05</v>
      </c>
      <c r="T10" s="15">
        <f t="shared" si="2"/>
        <v>2.35</v>
      </c>
    </row>
    <row r="11" spans="1:22" x14ac:dyDescent="0.2">
      <c r="A11" s="11" t="s">
        <v>24</v>
      </c>
      <c r="B11" s="11" t="s">
        <v>25</v>
      </c>
      <c r="C11" s="11" t="s">
        <v>24</v>
      </c>
      <c r="D11" s="11" t="s">
        <v>275</v>
      </c>
      <c r="E11" s="12">
        <v>15</v>
      </c>
      <c r="F11" s="12">
        <v>610</v>
      </c>
      <c r="G11" s="12">
        <v>10</v>
      </c>
      <c r="H11" s="12">
        <v>100</v>
      </c>
      <c r="I11" s="12">
        <v>2000</v>
      </c>
      <c r="J11" s="12">
        <v>6000</v>
      </c>
      <c r="K11" s="12">
        <v>5000</v>
      </c>
      <c r="L11" s="12">
        <v>5000</v>
      </c>
      <c r="M11" s="12">
        <v>5000</v>
      </c>
      <c r="N11" s="12">
        <v>3000</v>
      </c>
      <c r="O11" s="13"/>
      <c r="P11" s="12">
        <f t="shared" si="0"/>
        <v>26000</v>
      </c>
      <c r="Q11" s="12">
        <f t="shared" si="1"/>
        <v>260</v>
      </c>
      <c r="R11" s="57"/>
      <c r="S11" s="15">
        <v>0.04</v>
      </c>
      <c r="T11" s="15">
        <f t="shared" si="2"/>
        <v>10.4</v>
      </c>
    </row>
    <row r="12" spans="1:22" x14ac:dyDescent="0.2">
      <c r="A12" s="36" t="s">
        <v>168</v>
      </c>
      <c r="B12" s="36" t="s">
        <v>25</v>
      </c>
      <c r="C12" s="36">
        <v>90441600</v>
      </c>
      <c r="D12" s="36" t="s">
        <v>277</v>
      </c>
      <c r="E12" s="12" t="s">
        <v>167</v>
      </c>
      <c r="F12" s="12">
        <v>600</v>
      </c>
      <c r="G12" s="12">
        <v>10</v>
      </c>
      <c r="H12" s="12">
        <v>100</v>
      </c>
      <c r="I12" s="12">
        <v>1000</v>
      </c>
      <c r="J12" s="12">
        <v>2000</v>
      </c>
      <c r="K12" s="12">
        <v>2000</v>
      </c>
      <c r="L12" s="12">
        <v>2000</v>
      </c>
      <c r="M12" s="12">
        <v>1000</v>
      </c>
      <c r="N12" s="12"/>
      <c r="O12" s="13"/>
      <c r="P12" s="12">
        <f t="shared" si="0"/>
        <v>8000</v>
      </c>
      <c r="Q12" s="12">
        <f t="shared" si="1"/>
        <v>80</v>
      </c>
      <c r="R12" s="57"/>
      <c r="S12" s="15">
        <v>0.04</v>
      </c>
      <c r="T12" s="15">
        <f t="shared" si="2"/>
        <v>3.2</v>
      </c>
    </row>
    <row r="13" spans="1:22" x14ac:dyDescent="0.2">
      <c r="A13" s="11" t="s">
        <v>150</v>
      </c>
      <c r="B13" s="11" t="s">
        <v>151</v>
      </c>
      <c r="C13" s="11" t="s">
        <v>150</v>
      </c>
      <c r="D13" s="11" t="s">
        <v>275</v>
      </c>
      <c r="E13" s="12">
        <v>15</v>
      </c>
      <c r="F13" s="12">
        <v>760</v>
      </c>
      <c r="G13" s="12">
        <v>10</v>
      </c>
      <c r="H13" s="12">
        <v>100</v>
      </c>
      <c r="I13" s="12">
        <v>1000</v>
      </c>
      <c r="J13" s="12">
        <v>1000</v>
      </c>
      <c r="K13" s="12">
        <v>1000</v>
      </c>
      <c r="L13" s="12">
        <v>500</v>
      </c>
      <c r="M13" s="12">
        <v>500</v>
      </c>
      <c r="N13" s="12">
        <v>500</v>
      </c>
      <c r="O13" s="13"/>
      <c r="P13" s="12">
        <f t="shared" si="0"/>
        <v>4500</v>
      </c>
      <c r="Q13" s="12">
        <f t="shared" si="1"/>
        <v>45</v>
      </c>
      <c r="R13" s="57"/>
      <c r="S13" s="15">
        <v>0.04</v>
      </c>
      <c r="T13" s="15">
        <f t="shared" si="2"/>
        <v>1.8</v>
      </c>
    </row>
    <row r="14" spans="1:22" x14ac:dyDescent="0.2">
      <c r="A14" s="11" t="s">
        <v>20</v>
      </c>
      <c r="B14" s="11" t="s">
        <v>21</v>
      </c>
      <c r="C14" s="11" t="s">
        <v>20</v>
      </c>
      <c r="D14" s="11" t="s">
        <v>275</v>
      </c>
      <c r="E14" s="12">
        <v>15</v>
      </c>
      <c r="F14" s="12">
        <v>915</v>
      </c>
      <c r="G14" s="12">
        <v>10</v>
      </c>
      <c r="H14" s="12">
        <v>100</v>
      </c>
      <c r="I14" s="12"/>
      <c r="J14" s="12">
        <v>5000</v>
      </c>
      <c r="K14" s="12">
        <v>3000</v>
      </c>
      <c r="L14" s="12">
        <v>2000</v>
      </c>
      <c r="M14" s="12">
        <v>2000</v>
      </c>
      <c r="N14" s="12">
        <v>2000</v>
      </c>
      <c r="O14" s="13"/>
      <c r="P14" s="12">
        <f t="shared" si="0"/>
        <v>14000</v>
      </c>
      <c r="Q14" s="12">
        <f t="shared" si="1"/>
        <v>140</v>
      </c>
      <c r="R14" s="57"/>
      <c r="S14" s="15">
        <v>0.05</v>
      </c>
      <c r="T14" s="15">
        <f t="shared" si="2"/>
        <v>7</v>
      </c>
    </row>
    <row r="15" spans="1:22" x14ac:dyDescent="0.2">
      <c r="A15" s="13" t="s">
        <v>166</v>
      </c>
      <c r="B15" s="13" t="s">
        <v>21</v>
      </c>
      <c r="C15" s="13">
        <v>90441800</v>
      </c>
      <c r="D15" s="36" t="s">
        <v>277</v>
      </c>
      <c r="E15" s="12" t="s">
        <v>167</v>
      </c>
      <c r="F15" s="12">
        <v>900</v>
      </c>
      <c r="G15" s="12">
        <v>10</v>
      </c>
      <c r="H15" s="12">
        <v>100</v>
      </c>
      <c r="I15" s="12">
        <v>100</v>
      </c>
      <c r="J15" s="12">
        <v>2000</v>
      </c>
      <c r="K15" s="12">
        <v>2000</v>
      </c>
      <c r="L15" s="12">
        <v>2000</v>
      </c>
      <c r="M15" s="12">
        <v>1000</v>
      </c>
      <c r="N15" s="12">
        <v>1000</v>
      </c>
      <c r="O15" s="13"/>
      <c r="P15" s="12">
        <f t="shared" si="0"/>
        <v>8100</v>
      </c>
      <c r="Q15" s="12">
        <f t="shared" si="1"/>
        <v>81</v>
      </c>
      <c r="R15" s="57"/>
      <c r="S15" s="15">
        <v>0.05</v>
      </c>
      <c r="T15" s="15">
        <f t="shared" si="2"/>
        <v>4.05</v>
      </c>
    </row>
    <row r="16" spans="1:22" x14ac:dyDescent="0.2">
      <c r="A16" s="11" t="s">
        <v>16</v>
      </c>
      <c r="B16" s="11" t="s">
        <v>17</v>
      </c>
      <c r="C16" s="11" t="s">
        <v>16</v>
      </c>
      <c r="D16" s="11" t="s">
        <v>275</v>
      </c>
      <c r="E16" s="12">
        <v>15</v>
      </c>
      <c r="F16" s="12">
        <v>1220</v>
      </c>
      <c r="G16" s="12">
        <v>10</v>
      </c>
      <c r="H16" s="12">
        <v>50</v>
      </c>
      <c r="I16" s="12">
        <v>2400</v>
      </c>
      <c r="J16" s="12">
        <v>5000</v>
      </c>
      <c r="K16" s="12">
        <v>3000</v>
      </c>
      <c r="L16" s="12">
        <v>2000</v>
      </c>
      <c r="M16" s="12">
        <v>2000</v>
      </c>
      <c r="N16" s="12"/>
      <c r="O16" s="13"/>
      <c r="P16" s="12">
        <f t="shared" si="0"/>
        <v>14400</v>
      </c>
      <c r="Q16" s="12">
        <f t="shared" si="1"/>
        <v>288</v>
      </c>
      <c r="R16" s="57"/>
      <c r="S16" s="15">
        <v>0.04</v>
      </c>
      <c r="T16" s="15">
        <f t="shared" si="2"/>
        <v>11.52</v>
      </c>
    </row>
    <row r="17" spans="1:22" x14ac:dyDescent="0.2">
      <c r="A17" s="11" t="s">
        <v>148</v>
      </c>
      <c r="B17" s="11" t="s">
        <v>149</v>
      </c>
      <c r="C17" s="11" t="s">
        <v>148</v>
      </c>
      <c r="D17" s="11" t="s">
        <v>275</v>
      </c>
      <c r="E17" s="12">
        <v>15</v>
      </c>
      <c r="F17" s="12">
        <v>1524</v>
      </c>
      <c r="G17" s="12">
        <v>10</v>
      </c>
      <c r="H17" s="12">
        <v>50</v>
      </c>
      <c r="I17" s="12"/>
      <c r="J17" s="12"/>
      <c r="K17" s="12"/>
      <c r="L17" s="12"/>
      <c r="M17" s="12"/>
      <c r="N17" s="12"/>
      <c r="O17" s="13"/>
      <c r="P17" s="12">
        <f t="shared" si="0"/>
        <v>0</v>
      </c>
      <c r="Q17" s="12">
        <f t="shared" si="1"/>
        <v>0</v>
      </c>
      <c r="R17" s="57"/>
      <c r="S17" s="15">
        <v>0.05</v>
      </c>
      <c r="T17" s="15">
        <f t="shared" si="2"/>
        <v>0</v>
      </c>
    </row>
    <row r="18" spans="1:22" x14ac:dyDescent="0.2">
      <c r="A18" s="11" t="s">
        <v>146</v>
      </c>
      <c r="B18" s="11" t="s">
        <v>147</v>
      </c>
      <c r="C18" s="11" t="s">
        <v>146</v>
      </c>
      <c r="D18" s="11" t="s">
        <v>275</v>
      </c>
      <c r="E18" s="12">
        <v>15</v>
      </c>
      <c r="F18" s="12">
        <v>1800</v>
      </c>
      <c r="G18" s="12">
        <v>10</v>
      </c>
      <c r="H18" s="12">
        <v>50</v>
      </c>
      <c r="I18" s="12"/>
      <c r="J18" s="12"/>
      <c r="K18" s="12"/>
      <c r="L18" s="12"/>
      <c r="M18" s="12"/>
      <c r="N18" s="12"/>
      <c r="O18" s="13"/>
      <c r="P18" s="12">
        <f t="shared" si="0"/>
        <v>0</v>
      </c>
      <c r="Q18" s="12">
        <f t="shared" si="1"/>
        <v>0</v>
      </c>
      <c r="R18" s="57"/>
      <c r="S18" s="15">
        <v>0.06</v>
      </c>
      <c r="T18" s="15">
        <f t="shared" si="2"/>
        <v>0</v>
      </c>
    </row>
    <row r="19" spans="1:22" x14ac:dyDescent="0.2">
      <c r="A19" s="11" t="s">
        <v>353</v>
      </c>
      <c r="B19" s="11" t="s">
        <v>354</v>
      </c>
      <c r="C19" s="11" t="s">
        <v>146</v>
      </c>
      <c r="D19" s="11" t="s">
        <v>275</v>
      </c>
      <c r="E19" s="12">
        <v>15</v>
      </c>
      <c r="F19" s="12">
        <v>2100</v>
      </c>
      <c r="G19" s="12">
        <v>10</v>
      </c>
      <c r="H19" s="12">
        <v>50</v>
      </c>
      <c r="I19" s="12"/>
      <c r="J19" s="12"/>
      <c r="K19" s="12"/>
      <c r="L19" s="12"/>
      <c r="M19" s="12"/>
      <c r="N19" s="12"/>
      <c r="O19" s="13"/>
      <c r="P19" s="12">
        <f t="shared" si="0"/>
        <v>0</v>
      </c>
      <c r="Q19" s="12">
        <f t="shared" si="1"/>
        <v>0</v>
      </c>
      <c r="R19" s="57"/>
      <c r="S19" s="15">
        <v>0.06</v>
      </c>
      <c r="T19" s="15">
        <f t="shared" si="2"/>
        <v>0</v>
      </c>
    </row>
    <row r="20" spans="1:22" ht="15" x14ac:dyDescent="0.2">
      <c r="A20" s="60" t="s">
        <v>28</v>
      </c>
      <c r="B20" s="60"/>
      <c r="C20" s="60"/>
      <c r="D20" s="60"/>
      <c r="E20" s="60"/>
      <c r="F20" s="12"/>
      <c r="G20" s="20"/>
      <c r="H20" s="20"/>
      <c r="I20" s="12"/>
      <c r="J20" s="12"/>
      <c r="K20" s="12"/>
      <c r="L20" s="12"/>
      <c r="M20" s="12"/>
      <c r="N20" s="12"/>
      <c r="O20" s="21"/>
      <c r="P20" s="12"/>
      <c r="Q20" s="12"/>
      <c r="R20" s="57"/>
      <c r="S20" s="12"/>
      <c r="T20" s="15"/>
    </row>
    <row r="21" spans="1:22" x14ac:dyDescent="0.2">
      <c r="A21" s="11" t="s">
        <v>260</v>
      </c>
      <c r="B21" s="11" t="s">
        <v>229</v>
      </c>
      <c r="C21" s="11" t="s">
        <v>260</v>
      </c>
      <c r="D21" s="11" t="s">
        <v>275</v>
      </c>
      <c r="E21" s="12">
        <v>20</v>
      </c>
      <c r="F21" s="12">
        <v>100</v>
      </c>
      <c r="G21" s="12">
        <v>10</v>
      </c>
      <c r="H21" s="12">
        <v>500</v>
      </c>
      <c r="I21" s="12"/>
      <c r="J21" s="12"/>
      <c r="K21" s="12"/>
      <c r="L21" s="12"/>
      <c r="M21" s="12"/>
      <c r="N21" s="12"/>
      <c r="O21" s="13"/>
      <c r="P21" s="12">
        <f t="shared" ref="P21:P37" si="3">SUM(I21:O21)</f>
        <v>0</v>
      </c>
      <c r="Q21" s="12">
        <f t="shared" ref="Q21:Q37" si="4">$P21/$H21</f>
        <v>0</v>
      </c>
      <c r="R21" s="57"/>
      <c r="S21" s="15">
        <v>0.06</v>
      </c>
      <c r="T21" s="15">
        <f t="shared" ref="T21:T37" si="5">$Q21*$S21</f>
        <v>0</v>
      </c>
      <c r="U21" s="43">
        <f>SUM(T21:T37)</f>
        <v>39.74</v>
      </c>
      <c r="V21" s="3">
        <f>U21*100/$U$144</f>
        <v>23.153111162899094</v>
      </c>
    </row>
    <row r="22" spans="1:22" x14ac:dyDescent="0.2">
      <c r="A22" s="36" t="s">
        <v>228</v>
      </c>
      <c r="B22" s="36" t="s">
        <v>229</v>
      </c>
      <c r="C22" s="36">
        <v>90442100</v>
      </c>
      <c r="D22" s="36" t="s">
        <v>277</v>
      </c>
      <c r="E22" s="12" t="s">
        <v>46</v>
      </c>
      <c r="F22" s="12">
        <v>100</v>
      </c>
      <c r="G22" s="12">
        <v>10</v>
      </c>
      <c r="H22" s="12">
        <v>500</v>
      </c>
      <c r="I22" s="12"/>
      <c r="J22" s="12"/>
      <c r="K22" s="12"/>
      <c r="L22" s="12"/>
      <c r="M22" s="12"/>
      <c r="N22" s="12"/>
      <c r="O22" s="13"/>
      <c r="P22" s="12">
        <f t="shared" si="3"/>
        <v>0</v>
      </c>
      <c r="Q22" s="12">
        <f t="shared" si="4"/>
        <v>0</v>
      </c>
      <c r="R22" s="57"/>
      <c r="S22" s="15">
        <v>0.06</v>
      </c>
      <c r="T22" s="15">
        <f t="shared" si="5"/>
        <v>0</v>
      </c>
      <c r="U22" s="43"/>
    </row>
    <row r="23" spans="1:22" x14ac:dyDescent="0.2">
      <c r="A23" s="36" t="s">
        <v>172</v>
      </c>
      <c r="B23" s="36" t="s">
        <v>173</v>
      </c>
      <c r="C23" s="36">
        <v>90447000</v>
      </c>
      <c r="D23" s="36" t="s">
        <v>277</v>
      </c>
      <c r="E23" s="12" t="s">
        <v>46</v>
      </c>
      <c r="F23" s="12">
        <v>240</v>
      </c>
      <c r="G23" s="12">
        <v>10</v>
      </c>
      <c r="H23" s="12">
        <v>250</v>
      </c>
      <c r="I23" s="12"/>
      <c r="J23" s="12"/>
      <c r="K23" s="12"/>
      <c r="L23" s="12"/>
      <c r="M23" s="12"/>
      <c r="N23" s="12"/>
      <c r="O23" s="13"/>
      <c r="P23" s="12">
        <f t="shared" si="3"/>
        <v>0</v>
      </c>
      <c r="Q23" s="12">
        <f t="shared" si="4"/>
        <v>0</v>
      </c>
      <c r="R23" s="57"/>
      <c r="S23" s="15">
        <v>0.06</v>
      </c>
      <c r="T23" s="15">
        <f t="shared" si="5"/>
        <v>0</v>
      </c>
    </row>
    <row r="24" spans="1:22" x14ac:dyDescent="0.2">
      <c r="A24" s="11" t="s">
        <v>389</v>
      </c>
      <c r="B24" s="11" t="s">
        <v>390</v>
      </c>
      <c r="C24" s="11" t="s">
        <v>389</v>
      </c>
      <c r="D24" s="11" t="s">
        <v>275</v>
      </c>
      <c r="E24" s="12">
        <v>20</v>
      </c>
      <c r="F24" s="12">
        <v>300</v>
      </c>
      <c r="G24" s="12">
        <v>10</v>
      </c>
      <c r="H24" s="12">
        <v>200</v>
      </c>
      <c r="I24" s="12"/>
      <c r="J24" s="12"/>
      <c r="K24" s="12"/>
      <c r="L24" s="12"/>
      <c r="M24" s="12"/>
      <c r="N24" s="12"/>
      <c r="O24" s="13"/>
      <c r="P24" s="12">
        <f t="shared" si="3"/>
        <v>0</v>
      </c>
      <c r="Q24" s="12">
        <f t="shared" si="4"/>
        <v>0</v>
      </c>
      <c r="R24" s="57"/>
      <c r="S24" s="15">
        <v>0.06</v>
      </c>
      <c r="T24" s="15">
        <f t="shared" si="5"/>
        <v>0</v>
      </c>
    </row>
    <row r="25" spans="1:22" x14ac:dyDescent="0.2">
      <c r="A25" s="11" t="s">
        <v>50</v>
      </c>
      <c r="B25" s="11" t="s">
        <v>51</v>
      </c>
      <c r="C25" s="11" t="s">
        <v>50</v>
      </c>
      <c r="D25" s="11" t="s">
        <v>275</v>
      </c>
      <c r="E25" s="12">
        <v>20</v>
      </c>
      <c r="F25" s="12">
        <v>457</v>
      </c>
      <c r="G25" s="12">
        <v>10</v>
      </c>
      <c r="H25" s="12">
        <v>100</v>
      </c>
      <c r="I25" s="12"/>
      <c r="J25" s="12">
        <v>500</v>
      </c>
      <c r="K25" s="12">
        <v>1000</v>
      </c>
      <c r="L25" s="12">
        <v>500</v>
      </c>
      <c r="M25" s="12">
        <v>500</v>
      </c>
      <c r="N25" s="12">
        <v>500</v>
      </c>
      <c r="O25" s="13"/>
      <c r="P25" s="12">
        <f t="shared" si="3"/>
        <v>3000</v>
      </c>
      <c r="Q25" s="12">
        <f t="shared" si="4"/>
        <v>30</v>
      </c>
      <c r="R25" s="57"/>
      <c r="S25" s="15">
        <v>0.04</v>
      </c>
      <c r="T25" s="15">
        <f t="shared" si="5"/>
        <v>1.2</v>
      </c>
    </row>
    <row r="26" spans="1:22" x14ac:dyDescent="0.2">
      <c r="A26" s="36" t="s">
        <v>171</v>
      </c>
      <c r="B26" s="36" t="s">
        <v>51</v>
      </c>
      <c r="C26" s="36">
        <v>90442400</v>
      </c>
      <c r="D26" s="36" t="s">
        <v>277</v>
      </c>
      <c r="E26" s="12" t="s">
        <v>46</v>
      </c>
      <c r="F26" s="12">
        <v>450</v>
      </c>
      <c r="G26" s="12">
        <v>10</v>
      </c>
      <c r="H26" s="12">
        <v>100</v>
      </c>
      <c r="I26" s="12">
        <v>1000</v>
      </c>
      <c r="J26" s="12">
        <v>1000</v>
      </c>
      <c r="K26" s="12">
        <v>2000</v>
      </c>
      <c r="L26" s="12">
        <v>1000</v>
      </c>
      <c r="M26" s="12">
        <v>1000</v>
      </c>
      <c r="N26" s="12">
        <v>1000</v>
      </c>
      <c r="O26" s="13"/>
      <c r="P26" s="12">
        <f t="shared" si="3"/>
        <v>7000</v>
      </c>
      <c r="Q26" s="12">
        <f t="shared" si="4"/>
        <v>70</v>
      </c>
      <c r="R26" s="57"/>
      <c r="S26" s="15">
        <v>0.04</v>
      </c>
      <c r="T26" s="15">
        <f t="shared" si="5"/>
        <v>2.8000000000000003</v>
      </c>
    </row>
    <row r="27" spans="1:22" x14ac:dyDescent="0.2">
      <c r="A27" s="11" t="s">
        <v>47</v>
      </c>
      <c r="B27" s="11" t="s">
        <v>48</v>
      </c>
      <c r="C27" s="11" t="s">
        <v>47</v>
      </c>
      <c r="D27" s="11" t="s">
        <v>275</v>
      </c>
      <c r="E27" s="12">
        <v>20</v>
      </c>
      <c r="F27" s="12">
        <v>610</v>
      </c>
      <c r="G27" s="12">
        <v>10</v>
      </c>
      <c r="H27" s="12">
        <v>100</v>
      </c>
      <c r="I27" s="12"/>
      <c r="J27" s="12">
        <v>1000</v>
      </c>
      <c r="K27" s="12">
        <v>2000</v>
      </c>
      <c r="L27" s="12">
        <v>1000</v>
      </c>
      <c r="M27" s="12">
        <v>1000</v>
      </c>
      <c r="N27" s="12">
        <v>500</v>
      </c>
      <c r="O27" s="13"/>
      <c r="P27" s="12">
        <f t="shared" si="3"/>
        <v>5500</v>
      </c>
      <c r="Q27" s="12">
        <f t="shared" si="4"/>
        <v>55</v>
      </c>
      <c r="R27" s="57"/>
      <c r="S27" s="15">
        <v>0.06</v>
      </c>
      <c r="T27" s="15">
        <f t="shared" si="5"/>
        <v>3.3</v>
      </c>
    </row>
    <row r="28" spans="1:22" x14ac:dyDescent="0.2">
      <c r="A28" s="36" t="s">
        <v>49</v>
      </c>
      <c r="B28" s="36" t="s">
        <v>48</v>
      </c>
      <c r="C28" s="36">
        <v>90442600</v>
      </c>
      <c r="D28" s="36" t="s">
        <v>277</v>
      </c>
      <c r="E28" s="12" t="s">
        <v>46</v>
      </c>
      <c r="F28" s="12">
        <v>600</v>
      </c>
      <c r="G28" s="12">
        <v>10</v>
      </c>
      <c r="H28" s="12">
        <v>100</v>
      </c>
      <c r="I28" s="12">
        <v>1000</v>
      </c>
      <c r="J28" s="12">
        <v>3000</v>
      </c>
      <c r="K28" s="12">
        <v>3000</v>
      </c>
      <c r="L28" s="12">
        <v>2000</v>
      </c>
      <c r="M28" s="12">
        <v>2000</v>
      </c>
      <c r="N28" s="12">
        <v>1000</v>
      </c>
      <c r="O28" s="13"/>
      <c r="P28" s="12">
        <f t="shared" si="3"/>
        <v>12000</v>
      </c>
      <c r="Q28" s="12">
        <f t="shared" si="4"/>
        <v>120</v>
      </c>
      <c r="R28" s="57"/>
      <c r="S28" s="15">
        <v>0.06</v>
      </c>
      <c r="T28" s="15">
        <f t="shared" si="5"/>
        <v>7.1999999999999993</v>
      </c>
    </row>
    <row r="29" spans="1:22" x14ac:dyDescent="0.2">
      <c r="A29" s="11" t="s">
        <v>154</v>
      </c>
      <c r="B29" s="11" t="s">
        <v>43</v>
      </c>
      <c r="C29" s="11" t="s">
        <v>154</v>
      </c>
      <c r="D29" s="11" t="s">
        <v>275</v>
      </c>
      <c r="E29" s="12">
        <v>20</v>
      </c>
      <c r="F29" s="12">
        <v>760</v>
      </c>
      <c r="G29" s="12">
        <v>10</v>
      </c>
      <c r="H29" s="12">
        <v>100</v>
      </c>
      <c r="I29" s="12"/>
      <c r="J29" s="12"/>
      <c r="K29" s="12"/>
      <c r="L29" s="12"/>
      <c r="M29" s="12"/>
      <c r="N29" s="12"/>
      <c r="O29" s="13"/>
      <c r="P29" s="12">
        <f t="shared" si="3"/>
        <v>0</v>
      </c>
      <c r="Q29" s="12">
        <f t="shared" si="4"/>
        <v>0</v>
      </c>
      <c r="R29" s="57"/>
      <c r="S29" s="15">
        <v>7.0000000000000007E-2</v>
      </c>
      <c r="T29" s="15">
        <f t="shared" si="5"/>
        <v>0</v>
      </c>
    </row>
    <row r="30" spans="1:22" x14ac:dyDescent="0.2">
      <c r="A30" s="36" t="s">
        <v>45</v>
      </c>
      <c r="B30" s="36" t="s">
        <v>43</v>
      </c>
      <c r="C30" s="36">
        <v>90442700</v>
      </c>
      <c r="D30" s="36" t="s">
        <v>277</v>
      </c>
      <c r="E30" s="12" t="s">
        <v>46</v>
      </c>
      <c r="F30" s="12">
        <v>750</v>
      </c>
      <c r="G30" s="12">
        <v>10</v>
      </c>
      <c r="H30" s="12">
        <v>100</v>
      </c>
      <c r="I30" s="12"/>
      <c r="J30" s="12"/>
      <c r="K30" s="12"/>
      <c r="L30" s="12"/>
      <c r="M30" s="12"/>
      <c r="N30" s="12"/>
      <c r="O30" s="13"/>
      <c r="P30" s="12">
        <f t="shared" si="3"/>
        <v>0</v>
      </c>
      <c r="Q30" s="12">
        <f t="shared" si="4"/>
        <v>0</v>
      </c>
      <c r="R30" s="57"/>
      <c r="S30" s="15">
        <v>7.0000000000000007E-2</v>
      </c>
      <c r="T30" s="15">
        <f t="shared" si="5"/>
        <v>0</v>
      </c>
    </row>
    <row r="31" spans="1:22" x14ac:dyDescent="0.2">
      <c r="A31" s="11" t="s">
        <v>38</v>
      </c>
      <c r="B31" s="11" t="s">
        <v>39</v>
      </c>
      <c r="C31" s="11" t="s">
        <v>38</v>
      </c>
      <c r="D31" s="11" t="s">
        <v>275</v>
      </c>
      <c r="E31" s="12">
        <v>20</v>
      </c>
      <c r="F31" s="12">
        <v>915</v>
      </c>
      <c r="G31" s="12">
        <v>10</v>
      </c>
      <c r="H31" s="12">
        <v>50</v>
      </c>
      <c r="I31" s="12"/>
      <c r="J31" s="12">
        <v>2000</v>
      </c>
      <c r="K31" s="12">
        <v>1000</v>
      </c>
      <c r="L31" s="12">
        <v>1000</v>
      </c>
      <c r="M31" s="12">
        <v>1000</v>
      </c>
      <c r="N31" s="12"/>
      <c r="O31" s="13"/>
      <c r="P31" s="12">
        <f t="shared" si="3"/>
        <v>5000</v>
      </c>
      <c r="Q31" s="12">
        <f t="shared" si="4"/>
        <v>100</v>
      </c>
      <c r="R31" s="57"/>
      <c r="S31" s="15">
        <v>0.04</v>
      </c>
      <c r="T31" s="15">
        <f t="shared" si="5"/>
        <v>4</v>
      </c>
    </row>
    <row r="32" spans="1:22" x14ac:dyDescent="0.2">
      <c r="A32" s="36" t="s">
        <v>170</v>
      </c>
      <c r="B32" s="36" t="s">
        <v>39</v>
      </c>
      <c r="C32" s="36">
        <v>90442800</v>
      </c>
      <c r="D32" s="36" t="s">
        <v>277</v>
      </c>
      <c r="E32" s="12" t="s">
        <v>46</v>
      </c>
      <c r="F32" s="12">
        <v>900</v>
      </c>
      <c r="G32" s="12">
        <v>10</v>
      </c>
      <c r="H32" s="12">
        <v>50</v>
      </c>
      <c r="I32" s="12"/>
      <c r="J32" s="12">
        <v>5000</v>
      </c>
      <c r="K32" s="12">
        <v>4000</v>
      </c>
      <c r="L32" s="12">
        <v>3000</v>
      </c>
      <c r="M32" s="12">
        <v>2000</v>
      </c>
      <c r="N32" s="12">
        <v>1000</v>
      </c>
      <c r="O32" s="13"/>
      <c r="P32" s="12">
        <f t="shared" si="3"/>
        <v>15000</v>
      </c>
      <c r="Q32" s="12">
        <f t="shared" si="4"/>
        <v>300</v>
      </c>
      <c r="R32" s="57"/>
      <c r="S32" s="15">
        <v>0.04</v>
      </c>
      <c r="T32" s="15">
        <f t="shared" si="5"/>
        <v>12</v>
      </c>
    </row>
    <row r="33" spans="1:22" x14ac:dyDescent="0.2">
      <c r="A33" s="11" t="s">
        <v>34</v>
      </c>
      <c r="B33" s="11" t="s">
        <v>35</v>
      </c>
      <c r="C33" s="11" t="s">
        <v>34</v>
      </c>
      <c r="D33" s="11" t="s">
        <v>275</v>
      </c>
      <c r="E33" s="12">
        <v>20</v>
      </c>
      <c r="F33" s="12">
        <v>1220</v>
      </c>
      <c r="G33" s="12">
        <v>10</v>
      </c>
      <c r="H33" s="12">
        <v>50</v>
      </c>
      <c r="I33" s="12">
        <v>700</v>
      </c>
      <c r="J33" s="12">
        <v>2000</v>
      </c>
      <c r="K33" s="12">
        <v>2000</v>
      </c>
      <c r="L33" s="12">
        <v>2000</v>
      </c>
      <c r="M33" s="12">
        <v>1000</v>
      </c>
      <c r="N33" s="12"/>
      <c r="O33" s="13"/>
      <c r="P33" s="12">
        <f t="shared" si="3"/>
        <v>7700</v>
      </c>
      <c r="Q33" s="12">
        <f t="shared" si="4"/>
        <v>154</v>
      </c>
      <c r="R33" s="57"/>
      <c r="S33" s="15">
        <v>0.06</v>
      </c>
      <c r="T33" s="15">
        <f t="shared" si="5"/>
        <v>9.24</v>
      </c>
    </row>
    <row r="34" spans="1:22" x14ac:dyDescent="0.2">
      <c r="A34" s="11" t="s">
        <v>32</v>
      </c>
      <c r="B34" s="11" t="s">
        <v>33</v>
      </c>
      <c r="C34" s="11" t="s">
        <v>32</v>
      </c>
      <c r="D34" s="11" t="s">
        <v>275</v>
      </c>
      <c r="E34" s="12">
        <v>20</v>
      </c>
      <c r="F34" s="12">
        <v>1524</v>
      </c>
      <c r="G34" s="12">
        <v>10</v>
      </c>
      <c r="H34" s="12">
        <v>50</v>
      </c>
      <c r="I34" s="12"/>
      <c r="J34" s="12"/>
      <c r="K34" s="12"/>
      <c r="L34" s="12"/>
      <c r="M34" s="12"/>
      <c r="N34" s="12"/>
      <c r="O34" s="13"/>
      <c r="P34" s="12">
        <f t="shared" si="3"/>
        <v>0</v>
      </c>
      <c r="Q34" s="12">
        <f t="shared" si="4"/>
        <v>0</v>
      </c>
      <c r="R34" s="57"/>
      <c r="S34" s="15">
        <v>7.0000000000000007E-2</v>
      </c>
      <c r="T34" s="15">
        <f t="shared" si="5"/>
        <v>0</v>
      </c>
    </row>
    <row r="35" spans="1:22" x14ac:dyDescent="0.2">
      <c r="A35" s="11" t="s">
        <v>214</v>
      </c>
      <c r="B35" s="11" t="s">
        <v>30</v>
      </c>
      <c r="C35" s="11" t="s">
        <v>214</v>
      </c>
      <c r="D35" s="11" t="s">
        <v>275</v>
      </c>
      <c r="E35" s="12">
        <v>20</v>
      </c>
      <c r="F35" s="12">
        <v>1800</v>
      </c>
      <c r="G35" s="12">
        <v>10</v>
      </c>
      <c r="H35" s="12">
        <v>50</v>
      </c>
      <c r="I35" s="12"/>
      <c r="J35" s="12"/>
      <c r="K35" s="12"/>
      <c r="L35" s="12"/>
      <c r="M35" s="12"/>
      <c r="N35" s="12"/>
      <c r="O35" s="13"/>
      <c r="P35" s="12">
        <f t="shared" si="3"/>
        <v>0</v>
      </c>
      <c r="Q35" s="12">
        <f t="shared" si="4"/>
        <v>0</v>
      </c>
      <c r="R35" s="57"/>
      <c r="S35" s="15">
        <v>0.09</v>
      </c>
      <c r="T35" s="15">
        <f t="shared" si="5"/>
        <v>0</v>
      </c>
    </row>
    <row r="36" spans="1:22" x14ac:dyDescent="0.2">
      <c r="A36" s="11" t="s">
        <v>212</v>
      </c>
      <c r="B36" s="11" t="s">
        <v>213</v>
      </c>
      <c r="C36" s="11" t="s">
        <v>212</v>
      </c>
      <c r="D36" s="11" t="s">
        <v>275</v>
      </c>
      <c r="E36" s="12">
        <v>20</v>
      </c>
      <c r="F36" s="12">
        <v>2100</v>
      </c>
      <c r="G36" s="12">
        <v>10</v>
      </c>
      <c r="H36" s="12">
        <v>50</v>
      </c>
      <c r="I36" s="12"/>
      <c r="J36" s="12"/>
      <c r="K36" s="12"/>
      <c r="L36" s="12"/>
      <c r="M36" s="12"/>
      <c r="N36" s="12"/>
      <c r="O36" s="13"/>
      <c r="P36" s="12">
        <f t="shared" si="3"/>
        <v>0</v>
      </c>
      <c r="Q36" s="12">
        <f t="shared" si="4"/>
        <v>0</v>
      </c>
      <c r="R36" s="57"/>
      <c r="S36" s="15">
        <v>7.0000000000000007E-2</v>
      </c>
      <c r="T36" s="15">
        <f t="shared" si="5"/>
        <v>0</v>
      </c>
    </row>
    <row r="37" spans="1:22" x14ac:dyDescent="0.2">
      <c r="A37" s="11" t="s">
        <v>242</v>
      </c>
      <c r="B37" s="11" t="s">
        <v>243</v>
      </c>
      <c r="C37" s="11" t="s">
        <v>242</v>
      </c>
      <c r="D37" s="11" t="s">
        <v>275</v>
      </c>
      <c r="E37" s="12">
        <v>20</v>
      </c>
      <c r="F37" s="12">
        <v>2400</v>
      </c>
      <c r="G37" s="12">
        <v>10</v>
      </c>
      <c r="H37" s="12">
        <v>50</v>
      </c>
      <c r="I37" s="12"/>
      <c r="J37" s="12"/>
      <c r="K37" s="12"/>
      <c r="L37" s="12"/>
      <c r="M37" s="12"/>
      <c r="N37" s="12"/>
      <c r="O37" s="13"/>
      <c r="P37" s="12">
        <f t="shared" si="3"/>
        <v>0</v>
      </c>
      <c r="Q37" s="12">
        <f t="shared" si="4"/>
        <v>0</v>
      </c>
      <c r="R37" s="57"/>
      <c r="S37" s="15">
        <v>7.0000000000000007E-2</v>
      </c>
      <c r="T37" s="15">
        <f t="shared" si="5"/>
        <v>0</v>
      </c>
    </row>
    <row r="38" spans="1:22" ht="15" x14ac:dyDescent="0.2">
      <c r="A38" s="60" t="s">
        <v>52</v>
      </c>
      <c r="B38" s="60"/>
      <c r="C38" s="60"/>
      <c r="D38" s="60"/>
      <c r="E38" s="60"/>
      <c r="F38" s="24"/>
      <c r="G38" s="10"/>
      <c r="H38" s="10"/>
      <c r="I38" s="12"/>
      <c r="J38" s="12"/>
      <c r="K38" s="12"/>
      <c r="L38" s="12"/>
      <c r="M38" s="12"/>
      <c r="N38" s="12"/>
      <c r="O38" s="25"/>
      <c r="P38" s="12"/>
      <c r="Q38" s="12"/>
      <c r="R38" s="57"/>
      <c r="S38" s="12"/>
      <c r="T38" s="15"/>
    </row>
    <row r="39" spans="1:22" x14ac:dyDescent="0.2">
      <c r="A39" s="11" t="s">
        <v>261</v>
      </c>
      <c r="B39" s="11" t="s">
        <v>262</v>
      </c>
      <c r="C39" s="11" t="s">
        <v>261</v>
      </c>
      <c r="D39" s="11" t="s">
        <v>275</v>
      </c>
      <c r="E39" s="12">
        <v>25</v>
      </c>
      <c r="F39" s="12">
        <v>200</v>
      </c>
      <c r="G39" s="12">
        <v>10</v>
      </c>
      <c r="H39" s="12">
        <v>150</v>
      </c>
      <c r="I39" s="12">
        <v>300</v>
      </c>
      <c r="J39" s="12">
        <v>300</v>
      </c>
      <c r="K39" s="12">
        <v>300</v>
      </c>
      <c r="L39" s="12">
        <v>300</v>
      </c>
      <c r="M39" s="12">
        <v>300</v>
      </c>
      <c r="N39" s="12">
        <v>300</v>
      </c>
      <c r="O39" s="13"/>
      <c r="P39" s="12">
        <f t="shared" ref="P39:P57" si="6">SUM(I39:O39)</f>
        <v>1800</v>
      </c>
      <c r="Q39" s="12">
        <f t="shared" ref="Q39:Q57" si="7">$P39/$H39</f>
        <v>12</v>
      </c>
      <c r="R39" s="57"/>
      <c r="S39" s="15">
        <v>0.06</v>
      </c>
      <c r="T39" s="15">
        <f t="shared" ref="T39:T57" si="8">$Q39*$S39</f>
        <v>0.72</v>
      </c>
      <c r="U39" s="43">
        <f>SUM(T39:T57)</f>
        <v>58.699999999999996</v>
      </c>
      <c r="V39" s="3">
        <f>U39*100/$U$144</f>
        <v>34.199487298997909</v>
      </c>
    </row>
    <row r="40" spans="1:22" x14ac:dyDescent="0.2">
      <c r="A40" s="36" t="s">
        <v>198</v>
      </c>
      <c r="B40" s="36" t="s">
        <v>199</v>
      </c>
      <c r="C40" s="36">
        <v>90448000</v>
      </c>
      <c r="D40" s="36" t="s">
        <v>277</v>
      </c>
      <c r="E40" s="12" t="s">
        <v>63</v>
      </c>
      <c r="F40" s="12">
        <v>270</v>
      </c>
      <c r="G40" s="12">
        <v>10</v>
      </c>
      <c r="H40" s="12">
        <v>100</v>
      </c>
      <c r="I40" s="12"/>
      <c r="J40" s="12"/>
      <c r="K40" s="12"/>
      <c r="L40" s="12">
        <v>500</v>
      </c>
      <c r="M40" s="12">
        <v>500</v>
      </c>
      <c r="N40" s="12"/>
      <c r="O40" s="13"/>
      <c r="P40" s="12">
        <f t="shared" si="6"/>
        <v>1000</v>
      </c>
      <c r="Q40" s="12">
        <f t="shared" si="7"/>
        <v>10</v>
      </c>
      <c r="R40" s="57"/>
      <c r="S40" s="15">
        <v>0.06</v>
      </c>
      <c r="T40" s="15">
        <f t="shared" si="8"/>
        <v>0.6</v>
      </c>
    </row>
    <row r="41" spans="1:22" x14ac:dyDescent="0.2">
      <c r="A41" s="36" t="s">
        <v>392</v>
      </c>
      <c r="B41" s="36" t="s">
        <v>391</v>
      </c>
      <c r="C41" s="31" t="s">
        <v>393</v>
      </c>
      <c r="D41" s="36" t="s">
        <v>277</v>
      </c>
      <c r="E41" s="12" t="s">
        <v>63</v>
      </c>
      <c r="F41" s="12">
        <v>300</v>
      </c>
      <c r="G41" s="12">
        <v>10</v>
      </c>
      <c r="H41" s="12">
        <v>100</v>
      </c>
      <c r="I41" s="12"/>
      <c r="J41" s="12"/>
      <c r="K41" s="12"/>
      <c r="L41" s="12"/>
      <c r="M41" s="12"/>
      <c r="N41" s="12"/>
      <c r="O41" s="13"/>
      <c r="P41" s="12">
        <f t="shared" si="6"/>
        <v>0</v>
      </c>
      <c r="Q41" s="12">
        <f t="shared" si="7"/>
        <v>0</v>
      </c>
      <c r="R41" s="57"/>
      <c r="S41" s="15">
        <v>0.06</v>
      </c>
      <c r="T41" s="15">
        <f t="shared" si="8"/>
        <v>0</v>
      </c>
    </row>
    <row r="42" spans="1:22" x14ac:dyDescent="0.2">
      <c r="A42" s="27" t="s">
        <v>67</v>
      </c>
      <c r="B42" s="27" t="s">
        <v>68</v>
      </c>
      <c r="C42" s="27" t="s">
        <v>69</v>
      </c>
      <c r="D42" s="11" t="s">
        <v>275</v>
      </c>
      <c r="E42" s="12">
        <v>25</v>
      </c>
      <c r="F42" s="12">
        <v>375</v>
      </c>
      <c r="G42" s="12">
        <v>10</v>
      </c>
      <c r="H42" s="12">
        <v>100</v>
      </c>
      <c r="I42" s="12"/>
      <c r="J42" s="12"/>
      <c r="K42" s="12"/>
      <c r="L42" s="12">
        <v>500</v>
      </c>
      <c r="M42" s="12">
        <v>500</v>
      </c>
      <c r="N42" s="12">
        <v>500</v>
      </c>
      <c r="O42" s="13"/>
      <c r="P42" s="12">
        <f t="shared" si="6"/>
        <v>1500</v>
      </c>
      <c r="Q42" s="12">
        <f t="shared" si="7"/>
        <v>15</v>
      </c>
      <c r="R42" s="57"/>
      <c r="S42" s="15">
        <v>0.06</v>
      </c>
      <c r="T42" s="15">
        <f t="shared" si="8"/>
        <v>0.89999999999999991</v>
      </c>
    </row>
    <row r="43" spans="1:22" x14ac:dyDescent="0.2">
      <c r="A43" s="11" t="s">
        <v>64</v>
      </c>
      <c r="B43" s="11" t="s">
        <v>65</v>
      </c>
      <c r="C43" s="11" t="s">
        <v>64</v>
      </c>
      <c r="D43" s="11" t="s">
        <v>275</v>
      </c>
      <c r="E43" s="12">
        <v>25</v>
      </c>
      <c r="F43" s="12">
        <v>457</v>
      </c>
      <c r="G43" s="12">
        <v>10</v>
      </c>
      <c r="H43" s="12">
        <v>100</v>
      </c>
      <c r="I43" s="12">
        <v>1000</v>
      </c>
      <c r="J43" s="12">
        <v>1000</v>
      </c>
      <c r="K43" s="12">
        <v>1000</v>
      </c>
      <c r="L43" s="12">
        <v>1000</v>
      </c>
      <c r="M43" s="12">
        <v>1000</v>
      </c>
      <c r="N43" s="12">
        <v>1000</v>
      </c>
      <c r="O43" s="13"/>
      <c r="P43" s="12">
        <f t="shared" si="6"/>
        <v>6000</v>
      </c>
      <c r="Q43" s="12">
        <f t="shared" si="7"/>
        <v>60</v>
      </c>
      <c r="R43" s="57"/>
      <c r="S43" s="15">
        <v>0.06</v>
      </c>
      <c r="T43" s="15">
        <f t="shared" si="8"/>
        <v>3.5999999999999996</v>
      </c>
    </row>
    <row r="44" spans="1:22" x14ac:dyDescent="0.2">
      <c r="A44" s="36" t="s">
        <v>66</v>
      </c>
      <c r="B44" s="36" t="s">
        <v>65</v>
      </c>
      <c r="C44" s="36">
        <v>90443400</v>
      </c>
      <c r="D44" s="36" t="s">
        <v>277</v>
      </c>
      <c r="E44" s="12" t="s">
        <v>63</v>
      </c>
      <c r="F44" s="12">
        <v>450</v>
      </c>
      <c r="G44" s="12">
        <v>10</v>
      </c>
      <c r="H44" s="12">
        <v>100</v>
      </c>
      <c r="I44" s="12">
        <v>2000</v>
      </c>
      <c r="J44" s="12">
        <v>2000</v>
      </c>
      <c r="K44" s="12">
        <v>3000</v>
      </c>
      <c r="L44" s="12">
        <v>2000</v>
      </c>
      <c r="M44" s="12">
        <v>1000</v>
      </c>
      <c r="N44" s="12">
        <v>1000</v>
      </c>
      <c r="O44" s="13"/>
      <c r="P44" s="12">
        <f t="shared" si="6"/>
        <v>11000</v>
      </c>
      <c r="Q44" s="12">
        <f t="shared" si="7"/>
        <v>110</v>
      </c>
      <c r="R44" s="57"/>
      <c r="S44" s="15">
        <v>0.06</v>
      </c>
      <c r="T44" s="15">
        <f t="shared" si="8"/>
        <v>6.6</v>
      </c>
    </row>
    <row r="45" spans="1:22" x14ac:dyDescent="0.2">
      <c r="A45" s="11" t="s">
        <v>60</v>
      </c>
      <c r="B45" s="11" t="s">
        <v>61</v>
      </c>
      <c r="C45" s="11" t="s">
        <v>60</v>
      </c>
      <c r="D45" s="11" t="s">
        <v>275</v>
      </c>
      <c r="E45" s="12">
        <v>25</v>
      </c>
      <c r="F45" s="12">
        <v>610</v>
      </c>
      <c r="G45" s="12">
        <v>10</v>
      </c>
      <c r="H45" s="12">
        <v>50</v>
      </c>
      <c r="I45" s="12"/>
      <c r="J45" s="12"/>
      <c r="K45" s="12">
        <v>500</v>
      </c>
      <c r="L45" s="12"/>
      <c r="M45" s="12">
        <v>500</v>
      </c>
      <c r="N45" s="12">
        <v>500</v>
      </c>
      <c r="O45" s="13"/>
      <c r="P45" s="12">
        <f t="shared" si="6"/>
        <v>1500</v>
      </c>
      <c r="Q45" s="12">
        <f t="shared" si="7"/>
        <v>30</v>
      </c>
      <c r="R45" s="57"/>
      <c r="S45" s="15">
        <v>0.04</v>
      </c>
      <c r="T45" s="15">
        <f t="shared" si="8"/>
        <v>1.2</v>
      </c>
    </row>
    <row r="46" spans="1:22" x14ac:dyDescent="0.2">
      <c r="A46" s="36" t="s">
        <v>62</v>
      </c>
      <c r="B46" s="36" t="s">
        <v>61</v>
      </c>
      <c r="C46" s="36">
        <v>90443600</v>
      </c>
      <c r="D46" s="36" t="s">
        <v>277</v>
      </c>
      <c r="E46" s="12" t="s">
        <v>63</v>
      </c>
      <c r="F46" s="12">
        <v>600</v>
      </c>
      <c r="G46" s="12">
        <v>10</v>
      </c>
      <c r="H46" s="12">
        <v>50</v>
      </c>
      <c r="I46" s="12">
        <v>1500</v>
      </c>
      <c r="J46" s="12">
        <v>2000</v>
      </c>
      <c r="K46" s="12">
        <v>2000</v>
      </c>
      <c r="L46" s="12">
        <v>2000</v>
      </c>
      <c r="M46" s="12">
        <v>1000</v>
      </c>
      <c r="N46" s="12">
        <v>500</v>
      </c>
      <c r="O46" s="13"/>
      <c r="P46" s="12">
        <f t="shared" si="6"/>
        <v>9000</v>
      </c>
      <c r="Q46" s="12">
        <f t="shared" si="7"/>
        <v>180</v>
      </c>
      <c r="R46" s="57"/>
      <c r="S46" s="15">
        <v>0.04</v>
      </c>
      <c r="T46" s="15">
        <f t="shared" si="8"/>
        <v>7.2</v>
      </c>
    </row>
    <row r="47" spans="1:22" x14ac:dyDescent="0.2">
      <c r="A47" s="11" t="s">
        <v>195</v>
      </c>
      <c r="B47" s="11" t="s">
        <v>178</v>
      </c>
      <c r="C47" s="11" t="s">
        <v>195</v>
      </c>
      <c r="D47" s="11" t="s">
        <v>275</v>
      </c>
      <c r="E47" s="12">
        <v>25</v>
      </c>
      <c r="F47" s="12">
        <v>750</v>
      </c>
      <c r="G47" s="12">
        <v>10</v>
      </c>
      <c r="H47" s="12">
        <v>50</v>
      </c>
      <c r="I47" s="12"/>
      <c r="J47" s="12"/>
      <c r="K47" s="12">
        <v>500</v>
      </c>
      <c r="L47" s="12"/>
      <c r="M47" s="12">
        <v>500</v>
      </c>
      <c r="N47" s="12"/>
      <c r="O47" s="13"/>
      <c r="P47" s="12">
        <f t="shared" si="6"/>
        <v>1000</v>
      </c>
      <c r="Q47" s="12">
        <f t="shared" si="7"/>
        <v>20</v>
      </c>
      <c r="R47" s="57"/>
      <c r="S47" s="15">
        <v>0.05</v>
      </c>
      <c r="T47" s="15">
        <f t="shared" si="8"/>
        <v>1</v>
      </c>
    </row>
    <row r="48" spans="1:22" x14ac:dyDescent="0.2">
      <c r="A48" s="36" t="s">
        <v>177</v>
      </c>
      <c r="B48" s="36" t="s">
        <v>178</v>
      </c>
      <c r="C48" s="36">
        <v>90443700</v>
      </c>
      <c r="D48" s="36" t="s">
        <v>277</v>
      </c>
      <c r="E48" s="12" t="s">
        <v>63</v>
      </c>
      <c r="F48" s="12">
        <v>750</v>
      </c>
      <c r="G48" s="12">
        <v>10</v>
      </c>
      <c r="H48" s="12">
        <v>50</v>
      </c>
      <c r="I48" s="12">
        <v>500</v>
      </c>
      <c r="J48" s="12">
        <v>1000</v>
      </c>
      <c r="K48" s="12">
        <v>2000</v>
      </c>
      <c r="L48" s="12">
        <v>1000</v>
      </c>
      <c r="M48" s="12">
        <v>1000</v>
      </c>
      <c r="N48" s="12">
        <v>1000</v>
      </c>
      <c r="O48" s="13"/>
      <c r="P48" s="12">
        <f t="shared" si="6"/>
        <v>6500</v>
      </c>
      <c r="Q48" s="12">
        <f t="shared" si="7"/>
        <v>130</v>
      </c>
      <c r="R48" s="57"/>
      <c r="S48" s="15">
        <v>0.05</v>
      </c>
      <c r="T48" s="15">
        <f t="shared" si="8"/>
        <v>6.5</v>
      </c>
    </row>
    <row r="49" spans="1:22" x14ac:dyDescent="0.2">
      <c r="A49" s="11" t="s">
        <v>155</v>
      </c>
      <c r="B49" s="11" t="s">
        <v>58</v>
      </c>
      <c r="C49" s="11" t="s">
        <v>155</v>
      </c>
      <c r="D49" s="11" t="s">
        <v>275</v>
      </c>
      <c r="E49" s="12">
        <v>25</v>
      </c>
      <c r="F49" s="12">
        <v>915</v>
      </c>
      <c r="G49" s="12">
        <v>10</v>
      </c>
      <c r="H49" s="12">
        <v>50</v>
      </c>
      <c r="I49" s="12"/>
      <c r="J49" s="12">
        <v>500</v>
      </c>
      <c r="K49" s="12">
        <v>1000</v>
      </c>
      <c r="L49" s="12">
        <v>500</v>
      </c>
      <c r="M49" s="12">
        <v>500</v>
      </c>
      <c r="N49" s="12">
        <v>500</v>
      </c>
      <c r="O49" s="13"/>
      <c r="P49" s="12">
        <f t="shared" si="6"/>
        <v>3000</v>
      </c>
      <c r="Q49" s="12">
        <f t="shared" si="7"/>
        <v>60</v>
      </c>
      <c r="R49" s="57"/>
      <c r="S49" s="15">
        <v>0.06</v>
      </c>
      <c r="T49" s="15">
        <f t="shared" si="8"/>
        <v>3.5999999999999996</v>
      </c>
    </row>
    <row r="50" spans="1:22" x14ac:dyDescent="0.2">
      <c r="A50" s="36" t="s">
        <v>176</v>
      </c>
      <c r="B50" s="36" t="s">
        <v>58</v>
      </c>
      <c r="C50" s="36">
        <v>90443800</v>
      </c>
      <c r="D50" s="36" t="s">
        <v>277</v>
      </c>
      <c r="E50" s="12" t="s">
        <v>63</v>
      </c>
      <c r="F50" s="12">
        <v>900</v>
      </c>
      <c r="G50" s="12">
        <v>10</v>
      </c>
      <c r="H50" s="12">
        <v>50</v>
      </c>
      <c r="I50" s="12">
        <v>300</v>
      </c>
      <c r="J50" s="12">
        <v>3000</v>
      </c>
      <c r="K50" s="12">
        <v>3000</v>
      </c>
      <c r="L50" s="12">
        <v>3000</v>
      </c>
      <c r="M50" s="12">
        <v>2000</v>
      </c>
      <c r="N50" s="12">
        <v>2000</v>
      </c>
      <c r="O50" s="13"/>
      <c r="P50" s="12">
        <f t="shared" si="6"/>
        <v>13300</v>
      </c>
      <c r="Q50" s="12">
        <f t="shared" si="7"/>
        <v>266</v>
      </c>
      <c r="R50" s="57"/>
      <c r="S50" s="15">
        <v>0.06</v>
      </c>
      <c r="T50" s="15">
        <f t="shared" si="8"/>
        <v>15.959999999999999</v>
      </c>
    </row>
    <row r="51" spans="1:22" x14ac:dyDescent="0.2">
      <c r="A51" s="11" t="s">
        <v>53</v>
      </c>
      <c r="B51" s="11" t="s">
        <v>54</v>
      </c>
      <c r="C51" s="11" t="s">
        <v>53</v>
      </c>
      <c r="D51" s="11" t="s">
        <v>275</v>
      </c>
      <c r="E51" s="12">
        <v>25</v>
      </c>
      <c r="F51" s="12">
        <v>1220</v>
      </c>
      <c r="G51" s="12">
        <v>10</v>
      </c>
      <c r="H51" s="12">
        <v>50</v>
      </c>
      <c r="I51" s="12">
        <v>300</v>
      </c>
      <c r="J51" s="12">
        <v>500</v>
      </c>
      <c r="K51" s="12">
        <v>500</v>
      </c>
      <c r="L51" s="12">
        <v>500</v>
      </c>
      <c r="M51" s="12"/>
      <c r="N51" s="12">
        <v>300</v>
      </c>
      <c r="O51" s="13"/>
      <c r="P51" s="12">
        <f t="shared" si="6"/>
        <v>2100</v>
      </c>
      <c r="Q51" s="12">
        <f t="shared" si="7"/>
        <v>42</v>
      </c>
      <c r="R51" s="57"/>
      <c r="S51" s="15">
        <v>0.08</v>
      </c>
      <c r="T51" s="15">
        <f t="shared" si="8"/>
        <v>3.36</v>
      </c>
    </row>
    <row r="52" spans="1:22" x14ac:dyDescent="0.2">
      <c r="A52" s="26" t="s">
        <v>194</v>
      </c>
      <c r="B52" s="26" t="s">
        <v>54</v>
      </c>
      <c r="C52" s="26">
        <v>90444000</v>
      </c>
      <c r="D52" s="36" t="s">
        <v>277</v>
      </c>
      <c r="E52" s="12" t="s">
        <v>63</v>
      </c>
      <c r="F52" s="12">
        <v>1200</v>
      </c>
      <c r="G52" s="12">
        <v>10</v>
      </c>
      <c r="H52" s="12">
        <v>50</v>
      </c>
      <c r="I52" s="12">
        <v>1000</v>
      </c>
      <c r="J52" s="12">
        <v>1000</v>
      </c>
      <c r="K52" s="12">
        <v>1000</v>
      </c>
      <c r="L52" s="12">
        <v>1000</v>
      </c>
      <c r="M52" s="12"/>
      <c r="N52" s="12">
        <v>300</v>
      </c>
      <c r="O52" s="13"/>
      <c r="P52" s="12">
        <f t="shared" si="6"/>
        <v>4300</v>
      </c>
      <c r="Q52" s="12">
        <f t="shared" si="7"/>
        <v>86</v>
      </c>
      <c r="R52" s="57"/>
      <c r="S52" s="15">
        <v>0.08</v>
      </c>
      <c r="T52" s="15">
        <f t="shared" si="8"/>
        <v>6.88</v>
      </c>
    </row>
    <row r="53" spans="1:22" x14ac:dyDescent="0.2">
      <c r="A53" s="11" t="s">
        <v>230</v>
      </c>
      <c r="B53" s="11" t="s">
        <v>231</v>
      </c>
      <c r="C53" s="11" t="s">
        <v>230</v>
      </c>
      <c r="D53" s="11" t="s">
        <v>275</v>
      </c>
      <c r="E53" s="12">
        <v>25</v>
      </c>
      <c r="F53" s="12">
        <v>1500</v>
      </c>
      <c r="G53" s="12">
        <v>10</v>
      </c>
      <c r="H53" s="12">
        <v>50</v>
      </c>
      <c r="I53" s="12"/>
      <c r="J53" s="12"/>
      <c r="K53" s="12">
        <v>100</v>
      </c>
      <c r="L53" s="12"/>
      <c r="M53" s="12"/>
      <c r="N53" s="12"/>
      <c r="O53" s="13"/>
      <c r="P53" s="12">
        <f t="shared" si="6"/>
        <v>100</v>
      </c>
      <c r="Q53" s="12">
        <f t="shared" si="7"/>
        <v>2</v>
      </c>
      <c r="R53" s="57"/>
      <c r="S53" s="15">
        <v>0.11</v>
      </c>
      <c r="T53" s="15">
        <f t="shared" si="8"/>
        <v>0.22</v>
      </c>
    </row>
    <row r="54" spans="1:22" x14ac:dyDescent="0.2">
      <c r="A54" s="11" t="s">
        <v>254</v>
      </c>
      <c r="B54" s="11" t="s">
        <v>255</v>
      </c>
      <c r="C54" s="11" t="s">
        <v>254</v>
      </c>
      <c r="D54" s="11" t="s">
        <v>275</v>
      </c>
      <c r="E54" s="12">
        <v>25</v>
      </c>
      <c r="F54" s="12">
        <v>1650</v>
      </c>
      <c r="G54" s="12">
        <v>10</v>
      </c>
      <c r="H54" s="12">
        <v>50</v>
      </c>
      <c r="I54" s="12"/>
      <c r="J54" s="12"/>
      <c r="K54" s="12"/>
      <c r="L54" s="12"/>
      <c r="M54" s="12"/>
      <c r="N54" s="12"/>
      <c r="O54" s="13"/>
      <c r="P54" s="12">
        <f t="shared" si="6"/>
        <v>0</v>
      </c>
      <c r="Q54" s="12">
        <f t="shared" si="7"/>
        <v>0</v>
      </c>
      <c r="R54" s="57"/>
      <c r="S54" s="15">
        <v>0.12</v>
      </c>
      <c r="T54" s="15">
        <f t="shared" si="8"/>
        <v>0</v>
      </c>
    </row>
    <row r="55" spans="1:22" x14ac:dyDescent="0.2">
      <c r="A55" s="11" t="s">
        <v>193</v>
      </c>
      <c r="B55" s="11" t="s">
        <v>175</v>
      </c>
      <c r="C55" s="11" t="s">
        <v>193</v>
      </c>
      <c r="D55" s="11" t="s">
        <v>275</v>
      </c>
      <c r="E55" s="12">
        <v>25</v>
      </c>
      <c r="F55" s="12">
        <v>1800</v>
      </c>
      <c r="G55" s="12">
        <v>10</v>
      </c>
      <c r="H55" s="12">
        <v>50</v>
      </c>
      <c r="I55" s="12"/>
      <c r="J55" s="12"/>
      <c r="K55" s="12"/>
      <c r="L55" s="12"/>
      <c r="M55" s="12"/>
      <c r="N55" s="12"/>
      <c r="O55" s="13"/>
      <c r="P55" s="12">
        <f t="shared" si="6"/>
        <v>0</v>
      </c>
      <c r="Q55" s="12">
        <f t="shared" si="7"/>
        <v>0</v>
      </c>
      <c r="R55" s="57"/>
      <c r="S55" s="15">
        <v>0.12</v>
      </c>
      <c r="T55" s="15">
        <f t="shared" si="8"/>
        <v>0</v>
      </c>
    </row>
    <row r="56" spans="1:22" x14ac:dyDescent="0.2">
      <c r="A56" s="36" t="s">
        <v>174</v>
      </c>
      <c r="B56" s="36" t="s">
        <v>175</v>
      </c>
      <c r="C56" s="36">
        <v>90443900</v>
      </c>
      <c r="D56" s="36" t="s">
        <v>277</v>
      </c>
      <c r="E56" s="12" t="s">
        <v>63</v>
      </c>
      <c r="F56" s="12">
        <v>1800</v>
      </c>
      <c r="G56" s="12">
        <v>10</v>
      </c>
      <c r="H56" s="12">
        <v>50</v>
      </c>
      <c r="I56" s="12"/>
      <c r="J56" s="12"/>
      <c r="K56" s="12"/>
      <c r="L56" s="12"/>
      <c r="M56" s="12"/>
      <c r="N56" s="12"/>
      <c r="O56" s="13"/>
      <c r="P56" s="12">
        <f t="shared" si="6"/>
        <v>0</v>
      </c>
      <c r="Q56" s="12">
        <f t="shared" si="7"/>
        <v>0</v>
      </c>
      <c r="R56" s="57"/>
      <c r="S56" s="15">
        <v>0.12</v>
      </c>
      <c r="T56" s="15">
        <f>$Q56*$S56</f>
        <v>0</v>
      </c>
    </row>
    <row r="57" spans="1:22" x14ac:dyDescent="0.2">
      <c r="A57" s="36" t="s">
        <v>293</v>
      </c>
      <c r="B57" s="36" t="s">
        <v>294</v>
      </c>
      <c r="C57" s="36">
        <v>90443000</v>
      </c>
      <c r="D57" s="36" t="s">
        <v>277</v>
      </c>
      <c r="E57" s="12" t="s">
        <v>63</v>
      </c>
      <c r="F57" s="12">
        <v>2100</v>
      </c>
      <c r="G57" s="12">
        <v>10</v>
      </c>
      <c r="H57" s="12">
        <v>50</v>
      </c>
      <c r="I57" s="12"/>
      <c r="J57" s="12"/>
      <c r="K57" s="12">
        <v>200</v>
      </c>
      <c r="L57" s="12"/>
      <c r="M57" s="12"/>
      <c r="N57" s="12"/>
      <c r="O57" s="13"/>
      <c r="P57" s="12">
        <f t="shared" si="6"/>
        <v>200</v>
      </c>
      <c r="Q57" s="12">
        <f t="shared" si="7"/>
        <v>4</v>
      </c>
      <c r="R57" s="57"/>
      <c r="S57" s="15">
        <v>0.09</v>
      </c>
      <c r="T57" s="15">
        <f t="shared" si="8"/>
        <v>0.36</v>
      </c>
    </row>
    <row r="58" spans="1:22" x14ac:dyDescent="0.2">
      <c r="A58" s="8" t="s">
        <v>70</v>
      </c>
      <c r="B58" s="8"/>
      <c r="C58" s="8"/>
      <c r="D58" s="8"/>
      <c r="E58" s="8"/>
      <c r="F58" s="36"/>
      <c r="G58" s="20"/>
      <c r="H58" s="20"/>
      <c r="I58" s="12"/>
      <c r="J58" s="12"/>
      <c r="K58" s="12"/>
      <c r="L58" s="12"/>
      <c r="M58" s="12"/>
      <c r="N58" s="12"/>
      <c r="O58" s="20"/>
      <c r="P58" s="12"/>
      <c r="Q58" s="12"/>
      <c r="R58" s="57"/>
      <c r="S58" s="12"/>
      <c r="T58" s="15"/>
    </row>
    <row r="59" spans="1:22" x14ac:dyDescent="0.2">
      <c r="A59" s="11" t="s">
        <v>295</v>
      </c>
      <c r="B59" s="11" t="s">
        <v>296</v>
      </c>
      <c r="C59" s="11" t="s">
        <v>295</v>
      </c>
      <c r="D59" s="11" t="s">
        <v>275</v>
      </c>
      <c r="E59" s="12">
        <v>32</v>
      </c>
      <c r="F59" s="12">
        <v>100</v>
      </c>
      <c r="G59" s="12">
        <v>10</v>
      </c>
      <c r="H59" s="12">
        <v>300</v>
      </c>
      <c r="I59" s="12"/>
      <c r="J59" s="12"/>
      <c r="K59" s="12"/>
      <c r="L59" s="12"/>
      <c r="M59" s="12">
        <v>300</v>
      </c>
      <c r="N59" s="12"/>
      <c r="O59" s="13"/>
      <c r="P59" s="12">
        <f t="shared" ref="P59:P73" si="9">SUM(I59:O59)</f>
        <v>300</v>
      </c>
      <c r="Q59" s="12">
        <f t="shared" ref="Q59:Q73" si="10">$P59/$H59</f>
        <v>1</v>
      </c>
      <c r="R59" s="57"/>
      <c r="S59" s="15">
        <v>0.09</v>
      </c>
      <c r="T59" s="15">
        <f t="shared" ref="T59:T73" si="11">$Q59*$S59</f>
        <v>0.09</v>
      </c>
      <c r="U59" s="43">
        <f>SUM(T59:T73)</f>
        <v>12.809999999999999</v>
      </c>
      <c r="V59" s="3">
        <f>U59*100/$U$144</f>
        <v>7.4632952691680252</v>
      </c>
    </row>
    <row r="60" spans="1:22" x14ac:dyDescent="0.2">
      <c r="A60" s="11" t="s">
        <v>71</v>
      </c>
      <c r="B60" s="11" t="s">
        <v>72</v>
      </c>
      <c r="C60" s="11" t="s">
        <v>71</v>
      </c>
      <c r="D60" s="11" t="s">
        <v>275</v>
      </c>
      <c r="E60" s="12">
        <v>32</v>
      </c>
      <c r="F60" s="12">
        <v>150</v>
      </c>
      <c r="G60" s="12">
        <v>10</v>
      </c>
      <c r="H60" s="12">
        <v>300</v>
      </c>
      <c r="I60" s="12"/>
      <c r="J60" s="12"/>
      <c r="K60" s="12"/>
      <c r="L60" s="12"/>
      <c r="M60" s="12"/>
      <c r="N60" s="12"/>
      <c r="O60" s="13"/>
      <c r="P60" s="12">
        <f t="shared" si="9"/>
        <v>0</v>
      </c>
      <c r="Q60" s="12">
        <f t="shared" si="10"/>
        <v>0</v>
      </c>
      <c r="R60" s="57"/>
      <c r="S60" s="15">
        <v>0.09</v>
      </c>
      <c r="T60" s="15">
        <f t="shared" si="11"/>
        <v>0</v>
      </c>
    </row>
    <row r="61" spans="1:22" x14ac:dyDescent="0.2">
      <c r="A61" s="36" t="s">
        <v>256</v>
      </c>
      <c r="B61" s="36" t="s">
        <v>72</v>
      </c>
      <c r="C61" s="36">
        <v>90446200</v>
      </c>
      <c r="D61" s="36" t="s">
        <v>277</v>
      </c>
      <c r="E61" s="12">
        <v>32</v>
      </c>
      <c r="F61" s="12">
        <v>150</v>
      </c>
      <c r="G61" s="12">
        <v>10</v>
      </c>
      <c r="H61" s="12">
        <v>300</v>
      </c>
      <c r="I61" s="12"/>
      <c r="J61" s="12">
        <v>300</v>
      </c>
      <c r="K61" s="12">
        <v>300</v>
      </c>
      <c r="L61" s="12">
        <v>300</v>
      </c>
      <c r="M61" s="12">
        <v>300</v>
      </c>
      <c r="N61" s="12">
        <v>300</v>
      </c>
      <c r="O61" s="13"/>
      <c r="P61" s="12">
        <f t="shared" si="9"/>
        <v>1500</v>
      </c>
      <c r="Q61" s="12">
        <f t="shared" si="10"/>
        <v>5</v>
      </c>
      <c r="R61" s="57"/>
      <c r="S61" s="15">
        <v>0.09</v>
      </c>
      <c r="T61" s="15">
        <f t="shared" si="11"/>
        <v>0.44999999999999996</v>
      </c>
    </row>
    <row r="62" spans="1:22" x14ac:dyDescent="0.2">
      <c r="A62" s="11" t="s">
        <v>200</v>
      </c>
      <c r="B62" s="11" t="s">
        <v>201</v>
      </c>
      <c r="C62" s="11" t="s">
        <v>200</v>
      </c>
      <c r="D62" s="11" t="s">
        <v>275</v>
      </c>
      <c r="E62" s="12">
        <v>32</v>
      </c>
      <c r="F62" s="12">
        <v>200</v>
      </c>
      <c r="G62" s="12">
        <v>10</v>
      </c>
      <c r="H62" s="12">
        <v>300</v>
      </c>
      <c r="I62" s="12"/>
      <c r="J62" s="12"/>
      <c r="K62" s="12"/>
      <c r="L62" s="12"/>
      <c r="M62" s="12"/>
      <c r="N62" s="12"/>
      <c r="O62" s="13"/>
      <c r="P62" s="12">
        <f t="shared" si="9"/>
        <v>0</v>
      </c>
      <c r="Q62" s="12">
        <f t="shared" si="10"/>
        <v>0</v>
      </c>
      <c r="R62" s="57"/>
      <c r="S62" s="15">
        <v>0.09</v>
      </c>
      <c r="T62" s="15">
        <f t="shared" si="11"/>
        <v>0</v>
      </c>
    </row>
    <row r="63" spans="1:22" x14ac:dyDescent="0.2">
      <c r="A63" s="11" t="s">
        <v>73</v>
      </c>
      <c r="B63" s="11" t="s">
        <v>74</v>
      </c>
      <c r="C63" s="11" t="s">
        <v>73</v>
      </c>
      <c r="D63" s="11" t="s">
        <v>275</v>
      </c>
      <c r="E63" s="12">
        <v>32</v>
      </c>
      <c r="F63" s="12">
        <v>300</v>
      </c>
      <c r="G63" s="12">
        <v>10</v>
      </c>
      <c r="H63" s="12">
        <v>150</v>
      </c>
      <c r="I63" s="12"/>
      <c r="J63" s="12">
        <v>150</v>
      </c>
      <c r="K63" s="12">
        <v>150</v>
      </c>
      <c r="L63" s="12">
        <v>150</v>
      </c>
      <c r="M63" s="12">
        <v>150</v>
      </c>
      <c r="N63" s="12">
        <v>300</v>
      </c>
      <c r="O63" s="13"/>
      <c r="P63" s="12">
        <f t="shared" si="9"/>
        <v>900</v>
      </c>
      <c r="Q63" s="12">
        <f t="shared" si="10"/>
        <v>6</v>
      </c>
      <c r="R63" s="57"/>
      <c r="S63" s="15">
        <v>0.09</v>
      </c>
      <c r="T63" s="15">
        <f t="shared" si="11"/>
        <v>0.54</v>
      </c>
    </row>
    <row r="64" spans="1:22" x14ac:dyDescent="0.2">
      <c r="A64" s="36" t="s">
        <v>232</v>
      </c>
      <c r="B64" s="36" t="s">
        <v>74</v>
      </c>
      <c r="C64" s="36">
        <v>90446300</v>
      </c>
      <c r="D64" s="36" t="s">
        <v>277</v>
      </c>
      <c r="E64" s="12" t="s">
        <v>180</v>
      </c>
      <c r="F64" s="12">
        <v>300</v>
      </c>
      <c r="G64" s="12">
        <v>10</v>
      </c>
      <c r="H64" s="12">
        <v>150</v>
      </c>
      <c r="I64" s="12"/>
      <c r="J64" s="12">
        <v>300</v>
      </c>
      <c r="K64" s="12">
        <v>600</v>
      </c>
      <c r="L64" s="12">
        <v>450</v>
      </c>
      <c r="M64" s="12">
        <v>450</v>
      </c>
      <c r="N64" s="12">
        <v>300</v>
      </c>
      <c r="O64" s="13"/>
      <c r="P64" s="12">
        <f t="shared" si="9"/>
        <v>2100</v>
      </c>
      <c r="Q64" s="12">
        <f t="shared" si="10"/>
        <v>14</v>
      </c>
      <c r="R64" s="57"/>
      <c r="S64" s="15">
        <v>0.09</v>
      </c>
      <c r="T64" s="15">
        <f t="shared" si="11"/>
        <v>1.26</v>
      </c>
    </row>
    <row r="65" spans="1:22" x14ac:dyDescent="0.2">
      <c r="A65" s="11" t="s">
        <v>75</v>
      </c>
      <c r="B65" s="11" t="s">
        <v>76</v>
      </c>
      <c r="C65" s="11" t="s">
        <v>75</v>
      </c>
      <c r="D65" s="11" t="s">
        <v>275</v>
      </c>
      <c r="E65" s="12">
        <v>32</v>
      </c>
      <c r="F65" s="12">
        <v>450</v>
      </c>
      <c r="G65" s="12">
        <v>10</v>
      </c>
      <c r="H65" s="12">
        <v>100</v>
      </c>
      <c r="I65" s="12"/>
      <c r="J65" s="12"/>
      <c r="K65" s="12">
        <v>100</v>
      </c>
      <c r="L65" s="12">
        <v>100</v>
      </c>
      <c r="M65" s="12">
        <v>100</v>
      </c>
      <c r="N65" s="12">
        <v>100</v>
      </c>
      <c r="O65" s="13"/>
      <c r="P65" s="12">
        <f t="shared" si="9"/>
        <v>400</v>
      </c>
      <c r="Q65" s="12">
        <f t="shared" si="10"/>
        <v>4</v>
      </c>
      <c r="R65" s="57"/>
      <c r="S65" s="15">
        <v>0.09</v>
      </c>
      <c r="T65" s="15">
        <f t="shared" si="11"/>
        <v>0.36</v>
      </c>
    </row>
    <row r="66" spans="1:22" x14ac:dyDescent="0.2">
      <c r="A66" s="36" t="s">
        <v>179</v>
      </c>
      <c r="B66" s="36" t="s">
        <v>76</v>
      </c>
      <c r="C66" s="36">
        <v>90446400</v>
      </c>
      <c r="D66" s="36" t="s">
        <v>277</v>
      </c>
      <c r="E66" s="12" t="s">
        <v>180</v>
      </c>
      <c r="F66" s="12">
        <v>450</v>
      </c>
      <c r="G66" s="12">
        <v>10</v>
      </c>
      <c r="H66" s="12">
        <v>100</v>
      </c>
      <c r="I66" s="12"/>
      <c r="J66" s="12">
        <v>300</v>
      </c>
      <c r="K66" s="12">
        <v>500</v>
      </c>
      <c r="L66" s="12">
        <v>300</v>
      </c>
      <c r="M66" s="12">
        <v>300</v>
      </c>
      <c r="N66" s="12">
        <v>300</v>
      </c>
      <c r="O66" s="13"/>
      <c r="P66" s="12">
        <f t="shared" si="9"/>
        <v>1700</v>
      </c>
      <c r="Q66" s="12">
        <f t="shared" si="10"/>
        <v>17</v>
      </c>
      <c r="R66" s="57"/>
      <c r="S66" s="15">
        <v>0.09</v>
      </c>
      <c r="T66" s="15">
        <f t="shared" si="11"/>
        <v>1.53</v>
      </c>
    </row>
    <row r="67" spans="1:22" x14ac:dyDescent="0.2">
      <c r="A67" s="11" t="s">
        <v>156</v>
      </c>
      <c r="B67" s="11" t="s">
        <v>157</v>
      </c>
      <c r="C67" s="11" t="s">
        <v>156</v>
      </c>
      <c r="D67" s="11" t="s">
        <v>275</v>
      </c>
      <c r="E67" s="12">
        <v>32</v>
      </c>
      <c r="F67" s="12">
        <v>600</v>
      </c>
      <c r="G67" s="12">
        <v>10</v>
      </c>
      <c r="H67" s="12">
        <v>100</v>
      </c>
      <c r="I67" s="12"/>
      <c r="J67" s="12"/>
      <c r="K67" s="12"/>
      <c r="L67" s="12"/>
      <c r="M67" s="12"/>
      <c r="N67" s="12"/>
      <c r="O67" s="13"/>
      <c r="P67" s="12">
        <f t="shared" si="9"/>
        <v>0</v>
      </c>
      <c r="Q67" s="12">
        <f t="shared" si="10"/>
        <v>0</v>
      </c>
      <c r="R67" s="57"/>
      <c r="S67" s="15">
        <v>0.12</v>
      </c>
      <c r="T67" s="15">
        <f t="shared" si="11"/>
        <v>0</v>
      </c>
    </row>
    <row r="68" spans="1:22" x14ac:dyDescent="0.2">
      <c r="A68" s="36" t="s">
        <v>181</v>
      </c>
      <c r="B68" s="36" t="s">
        <v>157</v>
      </c>
      <c r="C68" s="36">
        <v>90446600</v>
      </c>
      <c r="D68" s="36" t="s">
        <v>277</v>
      </c>
      <c r="E68" s="12" t="s">
        <v>180</v>
      </c>
      <c r="F68" s="12">
        <v>600</v>
      </c>
      <c r="G68" s="12">
        <v>10</v>
      </c>
      <c r="H68" s="12">
        <v>100</v>
      </c>
      <c r="I68" s="12"/>
      <c r="J68" s="12">
        <v>500</v>
      </c>
      <c r="K68" s="12">
        <v>500</v>
      </c>
      <c r="L68" s="12">
        <v>300</v>
      </c>
      <c r="M68" s="12">
        <v>300</v>
      </c>
      <c r="N68" s="12">
        <v>300</v>
      </c>
      <c r="O68" s="13"/>
      <c r="P68" s="12">
        <f t="shared" si="9"/>
        <v>1900</v>
      </c>
      <c r="Q68" s="12">
        <f t="shared" si="10"/>
        <v>19</v>
      </c>
      <c r="R68" s="57"/>
      <c r="S68" s="15">
        <v>0.12</v>
      </c>
      <c r="T68" s="15">
        <f t="shared" si="11"/>
        <v>2.2799999999999998</v>
      </c>
    </row>
    <row r="69" spans="1:22" x14ac:dyDescent="0.2">
      <c r="A69" s="11" t="s">
        <v>222</v>
      </c>
      <c r="B69" s="11" t="s">
        <v>223</v>
      </c>
      <c r="C69" s="11" t="s">
        <v>222</v>
      </c>
      <c r="D69" s="11" t="s">
        <v>275</v>
      </c>
      <c r="E69" s="12">
        <v>32</v>
      </c>
      <c r="F69" s="12">
        <v>750</v>
      </c>
      <c r="G69" s="12">
        <v>10</v>
      </c>
      <c r="H69" s="12">
        <v>60</v>
      </c>
      <c r="I69" s="12"/>
      <c r="J69" s="12"/>
      <c r="K69" s="12"/>
      <c r="L69" s="12"/>
      <c r="M69" s="12">
        <v>120</v>
      </c>
      <c r="N69" s="12">
        <v>240</v>
      </c>
      <c r="O69" s="13"/>
      <c r="P69" s="12">
        <f t="shared" si="9"/>
        <v>360</v>
      </c>
      <c r="Q69" s="12">
        <f t="shared" si="10"/>
        <v>6</v>
      </c>
      <c r="R69" s="57"/>
      <c r="S69" s="15">
        <v>0.09</v>
      </c>
      <c r="T69" s="15">
        <f t="shared" si="11"/>
        <v>0.54</v>
      </c>
    </row>
    <row r="70" spans="1:22" x14ac:dyDescent="0.2">
      <c r="A70" s="11" t="s">
        <v>158</v>
      </c>
      <c r="B70" s="11" t="s">
        <v>159</v>
      </c>
      <c r="C70" s="11" t="s">
        <v>158</v>
      </c>
      <c r="D70" s="11" t="s">
        <v>275</v>
      </c>
      <c r="E70" s="12">
        <v>32</v>
      </c>
      <c r="F70" s="12">
        <v>900</v>
      </c>
      <c r="G70" s="12">
        <v>10</v>
      </c>
      <c r="H70" s="12">
        <v>50</v>
      </c>
      <c r="I70" s="12">
        <v>50</v>
      </c>
      <c r="J70" s="12">
        <v>100</v>
      </c>
      <c r="K70" s="12">
        <v>100</v>
      </c>
      <c r="L70" s="12">
        <v>100</v>
      </c>
      <c r="M70" s="12">
        <v>100</v>
      </c>
      <c r="N70" s="12">
        <v>100</v>
      </c>
      <c r="O70" s="13"/>
      <c r="P70" s="12">
        <f t="shared" si="9"/>
        <v>550</v>
      </c>
      <c r="Q70" s="12">
        <f t="shared" si="10"/>
        <v>11</v>
      </c>
      <c r="R70" s="57"/>
      <c r="S70" s="15">
        <v>0.09</v>
      </c>
      <c r="T70" s="15">
        <f t="shared" si="11"/>
        <v>0.99</v>
      </c>
    </row>
    <row r="71" spans="1:22" x14ac:dyDescent="0.2">
      <c r="A71" s="36" t="s">
        <v>182</v>
      </c>
      <c r="B71" s="36" t="s">
        <v>159</v>
      </c>
      <c r="C71" s="36">
        <v>90446700</v>
      </c>
      <c r="D71" s="36" t="s">
        <v>277</v>
      </c>
      <c r="E71" s="12" t="s">
        <v>180</v>
      </c>
      <c r="F71" s="12">
        <v>900</v>
      </c>
      <c r="G71" s="12">
        <v>10</v>
      </c>
      <c r="H71" s="12">
        <v>50</v>
      </c>
      <c r="I71" s="12">
        <v>50</v>
      </c>
      <c r="J71" s="12">
        <v>300</v>
      </c>
      <c r="K71" s="12">
        <v>500</v>
      </c>
      <c r="L71" s="12">
        <v>200</v>
      </c>
      <c r="M71" s="12">
        <v>200</v>
      </c>
      <c r="N71" s="12">
        <v>200</v>
      </c>
      <c r="O71" s="13"/>
      <c r="P71" s="12">
        <f t="shared" si="9"/>
        <v>1450</v>
      </c>
      <c r="Q71" s="12">
        <f t="shared" si="10"/>
        <v>29</v>
      </c>
      <c r="R71" s="57"/>
      <c r="S71" s="15">
        <v>0.09</v>
      </c>
      <c r="T71" s="15">
        <f t="shared" si="11"/>
        <v>2.61</v>
      </c>
    </row>
    <row r="72" spans="1:22" x14ac:dyDescent="0.2">
      <c r="A72" s="11" t="s">
        <v>233</v>
      </c>
      <c r="B72" s="11" t="s">
        <v>234</v>
      </c>
      <c r="C72" s="11" t="s">
        <v>233</v>
      </c>
      <c r="D72" s="11" t="s">
        <v>275</v>
      </c>
      <c r="E72" s="12">
        <v>32</v>
      </c>
      <c r="F72" s="12">
        <v>1200</v>
      </c>
      <c r="G72" s="12">
        <v>10</v>
      </c>
      <c r="H72" s="12">
        <v>50</v>
      </c>
      <c r="I72" s="12"/>
      <c r="J72" s="12">
        <v>100</v>
      </c>
      <c r="K72" s="12">
        <v>100</v>
      </c>
      <c r="L72" s="12"/>
      <c r="M72" s="12"/>
      <c r="N72" s="12">
        <v>100</v>
      </c>
      <c r="O72" s="13"/>
      <c r="P72" s="12">
        <f t="shared" si="9"/>
        <v>300</v>
      </c>
      <c r="Q72" s="12">
        <f t="shared" si="10"/>
        <v>6</v>
      </c>
      <c r="R72" s="57"/>
      <c r="S72" s="15">
        <v>0.12</v>
      </c>
      <c r="T72" s="15">
        <f t="shared" si="11"/>
        <v>0.72</v>
      </c>
    </row>
    <row r="73" spans="1:22" x14ac:dyDescent="0.2">
      <c r="A73" s="36" t="s">
        <v>236</v>
      </c>
      <c r="B73" s="36" t="s">
        <v>237</v>
      </c>
      <c r="C73" s="36">
        <v>90446800</v>
      </c>
      <c r="D73" s="36" t="s">
        <v>277</v>
      </c>
      <c r="E73" s="12" t="s">
        <v>180</v>
      </c>
      <c r="F73" s="12">
        <v>1800</v>
      </c>
      <c r="G73" s="12">
        <v>10</v>
      </c>
      <c r="H73" s="12">
        <v>25</v>
      </c>
      <c r="I73" s="12"/>
      <c r="J73" s="12">
        <v>50</v>
      </c>
      <c r="K73" s="12">
        <v>50</v>
      </c>
      <c r="L73" s="12"/>
      <c r="M73" s="12">
        <v>50</v>
      </c>
      <c r="N73" s="12">
        <v>50</v>
      </c>
      <c r="O73" s="13"/>
      <c r="P73" s="12">
        <f t="shared" si="9"/>
        <v>200</v>
      </c>
      <c r="Q73" s="12">
        <f t="shared" si="10"/>
        <v>8</v>
      </c>
      <c r="R73" s="57"/>
      <c r="S73" s="15">
        <v>0.18</v>
      </c>
      <c r="T73" s="15">
        <f t="shared" si="11"/>
        <v>1.44</v>
      </c>
      <c r="U73" s="43"/>
    </row>
    <row r="74" spans="1:22" x14ac:dyDescent="0.2">
      <c r="A74" s="8" t="s">
        <v>77</v>
      </c>
      <c r="B74" s="8"/>
      <c r="C74" s="8"/>
      <c r="D74" s="8"/>
      <c r="E74" s="8"/>
      <c r="F74" s="36"/>
      <c r="G74" s="12"/>
      <c r="H74" s="12"/>
      <c r="I74" s="12"/>
      <c r="J74" s="12"/>
      <c r="K74" s="12"/>
      <c r="L74" s="12"/>
      <c r="M74" s="12"/>
      <c r="N74" s="12"/>
      <c r="O74" s="8"/>
      <c r="P74" s="12"/>
      <c r="Q74" s="12"/>
      <c r="R74" s="57"/>
      <c r="S74" s="12"/>
      <c r="T74" s="15"/>
    </row>
    <row r="75" spans="1:22" x14ac:dyDescent="0.2">
      <c r="A75" s="11" t="s">
        <v>297</v>
      </c>
      <c r="B75" s="11" t="s">
        <v>298</v>
      </c>
      <c r="C75" s="11" t="s">
        <v>297</v>
      </c>
      <c r="D75" s="11" t="s">
        <v>275</v>
      </c>
      <c r="E75" s="12">
        <v>40</v>
      </c>
      <c r="F75" s="12">
        <v>100</v>
      </c>
      <c r="G75" s="12">
        <v>10</v>
      </c>
      <c r="H75" s="12">
        <v>300</v>
      </c>
      <c r="I75" s="12"/>
      <c r="J75" s="12"/>
      <c r="K75" s="12"/>
      <c r="L75" s="12"/>
      <c r="M75" s="12"/>
      <c r="N75" s="12"/>
      <c r="O75" s="13"/>
      <c r="P75" s="12">
        <f t="shared" ref="P75:P90" si="12">SUM(I75:O75)</f>
        <v>0</v>
      </c>
      <c r="Q75" s="12">
        <f t="shared" ref="Q75:Q90" si="13">$P75/$H75</f>
        <v>0</v>
      </c>
      <c r="R75" s="57"/>
      <c r="S75" s="15">
        <v>0.13</v>
      </c>
      <c r="T75" s="15">
        <f t="shared" ref="T75:T90" si="14">$Q75*$S75</f>
        <v>0</v>
      </c>
      <c r="U75" s="43">
        <f>SUM(T75:T90)</f>
        <v>20.350000000000001</v>
      </c>
      <c r="V75" s="3">
        <f>U75*100/$U$144</f>
        <v>11.856210673502682</v>
      </c>
    </row>
    <row r="76" spans="1:22" x14ac:dyDescent="0.2">
      <c r="A76" s="11" t="s">
        <v>78</v>
      </c>
      <c r="B76" s="11" t="s">
        <v>79</v>
      </c>
      <c r="C76" s="11" t="s">
        <v>78</v>
      </c>
      <c r="D76" s="11" t="s">
        <v>275</v>
      </c>
      <c r="E76" s="12">
        <v>40</v>
      </c>
      <c r="F76" s="12">
        <v>150</v>
      </c>
      <c r="G76" s="12">
        <v>10</v>
      </c>
      <c r="H76" s="12">
        <v>300</v>
      </c>
      <c r="I76" s="12"/>
      <c r="J76" s="12"/>
      <c r="K76" s="12">
        <v>300</v>
      </c>
      <c r="L76" s="12">
        <v>300</v>
      </c>
      <c r="M76" s="12">
        <v>300</v>
      </c>
      <c r="N76" s="12">
        <v>300</v>
      </c>
      <c r="O76" s="13"/>
      <c r="P76" s="12">
        <f t="shared" si="12"/>
        <v>1200</v>
      </c>
      <c r="Q76" s="12">
        <f t="shared" si="13"/>
        <v>4</v>
      </c>
      <c r="R76" s="57"/>
      <c r="S76" s="15">
        <v>0.13</v>
      </c>
      <c r="T76" s="15">
        <f t="shared" si="14"/>
        <v>0.52</v>
      </c>
    </row>
    <row r="77" spans="1:22" x14ac:dyDescent="0.2">
      <c r="A77" s="36" t="s">
        <v>240</v>
      </c>
      <c r="B77" s="36" t="s">
        <v>79</v>
      </c>
      <c r="C77" s="31" t="s">
        <v>241</v>
      </c>
      <c r="D77" s="36" t="s">
        <v>277</v>
      </c>
      <c r="E77" s="12">
        <v>40</v>
      </c>
      <c r="F77" s="12">
        <v>150</v>
      </c>
      <c r="G77" s="12">
        <v>10</v>
      </c>
      <c r="H77" s="12">
        <v>300</v>
      </c>
      <c r="I77" s="12"/>
      <c r="J77" s="12">
        <v>600</v>
      </c>
      <c r="K77" s="12">
        <v>900</v>
      </c>
      <c r="L77" s="12">
        <v>300</v>
      </c>
      <c r="M77" s="12">
        <v>300</v>
      </c>
      <c r="N77" s="12">
        <v>300</v>
      </c>
      <c r="O77" s="13"/>
      <c r="P77" s="12">
        <f t="shared" si="12"/>
        <v>2400</v>
      </c>
      <c r="Q77" s="12">
        <f t="shared" si="13"/>
        <v>8</v>
      </c>
      <c r="R77" s="57"/>
      <c r="S77" s="15">
        <v>0.13</v>
      </c>
      <c r="T77" s="15">
        <f t="shared" si="14"/>
        <v>1.04</v>
      </c>
    </row>
    <row r="78" spans="1:22" x14ac:dyDescent="0.2">
      <c r="A78" s="11" t="s">
        <v>80</v>
      </c>
      <c r="B78" s="11" t="s">
        <v>81</v>
      </c>
      <c r="C78" s="11" t="s">
        <v>80</v>
      </c>
      <c r="D78" s="11" t="s">
        <v>275</v>
      </c>
      <c r="E78" s="12">
        <v>40</v>
      </c>
      <c r="F78" s="12">
        <v>200</v>
      </c>
      <c r="G78" s="12">
        <v>10</v>
      </c>
      <c r="H78" s="12">
        <v>150</v>
      </c>
      <c r="I78" s="12"/>
      <c r="J78" s="12"/>
      <c r="K78" s="12"/>
      <c r="L78" s="12"/>
      <c r="M78" s="12"/>
      <c r="N78" s="12"/>
      <c r="O78" s="13"/>
      <c r="P78" s="12">
        <f t="shared" si="12"/>
        <v>0</v>
      </c>
      <c r="Q78" s="12">
        <f t="shared" si="13"/>
        <v>0</v>
      </c>
      <c r="R78" s="57"/>
      <c r="S78" s="15">
        <v>0.13</v>
      </c>
      <c r="T78" s="15">
        <f t="shared" si="14"/>
        <v>0</v>
      </c>
    </row>
    <row r="79" spans="1:22" x14ac:dyDescent="0.2">
      <c r="A79" s="11" t="s">
        <v>82</v>
      </c>
      <c r="B79" s="11" t="s">
        <v>83</v>
      </c>
      <c r="C79" s="11" t="s">
        <v>82</v>
      </c>
      <c r="D79" s="11" t="s">
        <v>275</v>
      </c>
      <c r="E79" s="12">
        <v>40</v>
      </c>
      <c r="F79" s="12">
        <v>300</v>
      </c>
      <c r="G79" s="12">
        <v>10</v>
      </c>
      <c r="H79" s="12">
        <v>150</v>
      </c>
      <c r="I79" s="12"/>
      <c r="J79" s="12">
        <v>300</v>
      </c>
      <c r="K79" s="12">
        <v>300</v>
      </c>
      <c r="L79" s="12">
        <v>300</v>
      </c>
      <c r="M79" s="12">
        <v>150</v>
      </c>
      <c r="N79" s="12">
        <v>150</v>
      </c>
      <c r="O79" s="13"/>
      <c r="P79" s="12">
        <f t="shared" si="12"/>
        <v>1200</v>
      </c>
      <c r="Q79" s="12">
        <f t="shared" si="13"/>
        <v>8</v>
      </c>
      <c r="R79" s="57"/>
      <c r="S79" s="15">
        <v>0.13</v>
      </c>
      <c r="T79" s="15">
        <f t="shared" si="14"/>
        <v>1.04</v>
      </c>
    </row>
    <row r="80" spans="1:22" x14ac:dyDescent="0.2">
      <c r="A80" s="36" t="s">
        <v>183</v>
      </c>
      <c r="B80" s="36" t="s">
        <v>83</v>
      </c>
      <c r="C80" s="36">
        <v>90447300</v>
      </c>
      <c r="D80" s="36" t="s">
        <v>277</v>
      </c>
      <c r="E80" s="12" t="s">
        <v>89</v>
      </c>
      <c r="F80" s="12">
        <v>300</v>
      </c>
      <c r="G80" s="12">
        <v>10</v>
      </c>
      <c r="H80" s="12">
        <v>150</v>
      </c>
      <c r="I80" s="12"/>
      <c r="J80" s="12">
        <v>600</v>
      </c>
      <c r="K80" s="12">
        <v>900</v>
      </c>
      <c r="L80" s="12">
        <v>600</v>
      </c>
      <c r="M80" s="12">
        <v>600</v>
      </c>
      <c r="N80" s="12">
        <v>600</v>
      </c>
      <c r="O80" s="13"/>
      <c r="P80" s="12">
        <f t="shared" si="12"/>
        <v>3300</v>
      </c>
      <c r="Q80" s="12">
        <f t="shared" si="13"/>
        <v>22</v>
      </c>
      <c r="R80" s="57"/>
      <c r="S80" s="15">
        <v>0.13</v>
      </c>
      <c r="T80" s="15">
        <f t="shared" si="14"/>
        <v>2.8600000000000003</v>
      </c>
    </row>
    <row r="81" spans="1:22" x14ac:dyDescent="0.2">
      <c r="A81" s="11" t="s">
        <v>84</v>
      </c>
      <c r="B81" s="11" t="s">
        <v>85</v>
      </c>
      <c r="C81" s="11" t="s">
        <v>84</v>
      </c>
      <c r="D81" s="11" t="s">
        <v>275</v>
      </c>
      <c r="E81" s="12">
        <v>40</v>
      </c>
      <c r="F81" s="12">
        <v>450</v>
      </c>
      <c r="G81" s="12">
        <v>10</v>
      </c>
      <c r="H81" s="12">
        <v>100</v>
      </c>
      <c r="I81" s="12"/>
      <c r="J81" s="12"/>
      <c r="K81" s="12">
        <v>300</v>
      </c>
      <c r="L81" s="12">
        <v>200</v>
      </c>
      <c r="M81" s="12">
        <v>100</v>
      </c>
      <c r="N81" s="12">
        <v>100</v>
      </c>
      <c r="O81" s="13"/>
      <c r="P81" s="12">
        <f t="shared" si="12"/>
        <v>700</v>
      </c>
      <c r="Q81" s="12">
        <f t="shared" si="13"/>
        <v>7</v>
      </c>
      <c r="R81" s="57"/>
      <c r="S81" s="15">
        <v>0.13</v>
      </c>
      <c r="T81" s="15">
        <f t="shared" si="14"/>
        <v>0.91</v>
      </c>
    </row>
    <row r="82" spans="1:22" x14ac:dyDescent="0.2">
      <c r="A82" s="36" t="s">
        <v>184</v>
      </c>
      <c r="B82" s="36" t="s">
        <v>85</v>
      </c>
      <c r="C82" s="36">
        <v>90447400</v>
      </c>
      <c r="D82" s="36" t="s">
        <v>277</v>
      </c>
      <c r="E82" s="12" t="s">
        <v>89</v>
      </c>
      <c r="F82" s="12">
        <v>450</v>
      </c>
      <c r="G82" s="12">
        <v>10</v>
      </c>
      <c r="H82" s="12">
        <v>100</v>
      </c>
      <c r="I82" s="12"/>
      <c r="J82" s="12">
        <v>400</v>
      </c>
      <c r="K82" s="12">
        <v>600</v>
      </c>
      <c r="L82" s="12">
        <v>400</v>
      </c>
      <c r="M82" s="12">
        <v>300</v>
      </c>
      <c r="N82" s="12">
        <v>300</v>
      </c>
      <c r="O82" s="13"/>
      <c r="P82" s="12">
        <f t="shared" si="12"/>
        <v>2000</v>
      </c>
      <c r="Q82" s="12">
        <f t="shared" si="13"/>
        <v>20</v>
      </c>
      <c r="R82" s="57"/>
      <c r="S82" s="15">
        <v>0.13</v>
      </c>
      <c r="T82" s="15">
        <f t="shared" si="14"/>
        <v>2.6</v>
      </c>
    </row>
    <row r="83" spans="1:22" x14ac:dyDescent="0.2">
      <c r="A83" s="11" t="s">
        <v>86</v>
      </c>
      <c r="B83" s="11" t="s">
        <v>87</v>
      </c>
      <c r="C83" s="11" t="s">
        <v>86</v>
      </c>
      <c r="D83" s="11" t="s">
        <v>275</v>
      </c>
      <c r="E83" s="12">
        <v>40</v>
      </c>
      <c r="F83" s="12">
        <v>600</v>
      </c>
      <c r="G83" s="12">
        <v>10</v>
      </c>
      <c r="H83" s="12">
        <v>50</v>
      </c>
      <c r="I83" s="12"/>
      <c r="J83" s="12">
        <v>200</v>
      </c>
      <c r="K83" s="12">
        <v>100</v>
      </c>
      <c r="L83" s="12">
        <v>100</v>
      </c>
      <c r="M83" s="12"/>
      <c r="N83" s="12"/>
      <c r="O83" s="13"/>
      <c r="P83" s="12">
        <f t="shared" si="12"/>
        <v>400</v>
      </c>
      <c r="Q83" s="12">
        <f t="shared" si="13"/>
        <v>8</v>
      </c>
      <c r="R83" s="57"/>
      <c r="S83" s="15">
        <v>0.09</v>
      </c>
      <c r="T83" s="15">
        <f t="shared" si="14"/>
        <v>0.72</v>
      </c>
    </row>
    <row r="84" spans="1:22" x14ac:dyDescent="0.2">
      <c r="A84" s="36" t="s">
        <v>88</v>
      </c>
      <c r="B84" s="36" t="s">
        <v>87</v>
      </c>
      <c r="C84" s="36">
        <v>90447600</v>
      </c>
      <c r="D84" s="36" t="s">
        <v>277</v>
      </c>
      <c r="E84" s="12" t="s">
        <v>89</v>
      </c>
      <c r="F84" s="12">
        <v>600</v>
      </c>
      <c r="G84" s="12">
        <v>10</v>
      </c>
      <c r="H84" s="12">
        <v>50</v>
      </c>
      <c r="I84" s="12"/>
      <c r="J84" s="12">
        <v>400</v>
      </c>
      <c r="K84" s="12">
        <v>900</v>
      </c>
      <c r="L84" s="12">
        <v>400</v>
      </c>
      <c r="M84" s="12">
        <v>300</v>
      </c>
      <c r="N84" s="12">
        <v>300</v>
      </c>
      <c r="O84" s="13"/>
      <c r="P84" s="12">
        <f t="shared" si="12"/>
        <v>2300</v>
      </c>
      <c r="Q84" s="12">
        <f t="shared" si="13"/>
        <v>46</v>
      </c>
      <c r="R84" s="57"/>
      <c r="S84" s="15">
        <v>0.09</v>
      </c>
      <c r="T84" s="15">
        <f t="shared" si="14"/>
        <v>4.1399999999999997</v>
      </c>
    </row>
    <row r="85" spans="1:22" x14ac:dyDescent="0.2">
      <c r="A85" s="11" t="s">
        <v>90</v>
      </c>
      <c r="B85" s="11" t="s">
        <v>91</v>
      </c>
      <c r="C85" s="11" t="s">
        <v>90</v>
      </c>
      <c r="D85" s="11" t="s">
        <v>275</v>
      </c>
      <c r="E85" s="12">
        <v>40</v>
      </c>
      <c r="F85" s="12">
        <v>750</v>
      </c>
      <c r="G85" s="12">
        <v>10</v>
      </c>
      <c r="H85" s="12">
        <v>50</v>
      </c>
      <c r="I85" s="12"/>
      <c r="J85" s="12">
        <v>100</v>
      </c>
      <c r="K85" s="12">
        <v>200</v>
      </c>
      <c r="L85" s="12">
        <v>100</v>
      </c>
      <c r="M85" s="12"/>
      <c r="N85" s="12"/>
      <c r="O85" s="13"/>
      <c r="P85" s="12">
        <f t="shared" si="12"/>
        <v>400</v>
      </c>
      <c r="Q85" s="12">
        <f t="shared" si="13"/>
        <v>8</v>
      </c>
      <c r="R85" s="57"/>
      <c r="S85" s="15">
        <v>0.13</v>
      </c>
      <c r="T85" s="15">
        <f t="shared" si="14"/>
        <v>1.04</v>
      </c>
    </row>
    <row r="86" spans="1:22" x14ac:dyDescent="0.2">
      <c r="A86" s="11" t="s">
        <v>92</v>
      </c>
      <c r="B86" s="11" t="s">
        <v>93</v>
      </c>
      <c r="C86" s="11" t="s">
        <v>92</v>
      </c>
      <c r="D86" s="11" t="s">
        <v>275</v>
      </c>
      <c r="E86" s="12">
        <v>40</v>
      </c>
      <c r="F86" s="12">
        <v>900</v>
      </c>
      <c r="G86" s="12">
        <v>10</v>
      </c>
      <c r="H86" s="12">
        <v>50</v>
      </c>
      <c r="I86" s="12"/>
      <c r="J86" s="12"/>
      <c r="K86" s="12">
        <v>200</v>
      </c>
      <c r="L86" s="12">
        <v>100</v>
      </c>
      <c r="M86" s="12">
        <v>100</v>
      </c>
      <c r="N86" s="12">
        <v>100</v>
      </c>
      <c r="O86" s="13"/>
      <c r="P86" s="12">
        <f t="shared" si="12"/>
        <v>500</v>
      </c>
      <c r="Q86" s="12">
        <f t="shared" si="13"/>
        <v>10</v>
      </c>
      <c r="R86" s="57"/>
      <c r="S86" s="15">
        <v>0.13</v>
      </c>
      <c r="T86" s="15">
        <f t="shared" si="14"/>
        <v>1.3</v>
      </c>
    </row>
    <row r="87" spans="1:22" x14ac:dyDescent="0.2">
      <c r="A87" s="36" t="s">
        <v>185</v>
      </c>
      <c r="B87" s="36" t="s">
        <v>93</v>
      </c>
      <c r="C87" s="36">
        <v>90447700</v>
      </c>
      <c r="D87" s="36" t="s">
        <v>277</v>
      </c>
      <c r="E87" s="12" t="s">
        <v>89</v>
      </c>
      <c r="F87" s="12">
        <v>900</v>
      </c>
      <c r="G87" s="12">
        <v>10</v>
      </c>
      <c r="H87" s="12">
        <v>50</v>
      </c>
      <c r="I87" s="12"/>
      <c r="J87" s="12">
        <v>300</v>
      </c>
      <c r="K87" s="12">
        <v>300</v>
      </c>
      <c r="L87" s="12">
        <v>300</v>
      </c>
      <c r="M87" s="12">
        <v>200</v>
      </c>
      <c r="N87" s="12">
        <v>200</v>
      </c>
      <c r="O87" s="13"/>
      <c r="P87" s="12">
        <f t="shared" si="12"/>
        <v>1300</v>
      </c>
      <c r="Q87" s="12">
        <f t="shared" si="13"/>
        <v>26</v>
      </c>
      <c r="R87" s="57"/>
      <c r="S87" s="15">
        <v>0.13</v>
      </c>
      <c r="T87" s="15">
        <f t="shared" si="14"/>
        <v>3.38</v>
      </c>
    </row>
    <row r="88" spans="1:22" x14ac:dyDescent="0.2">
      <c r="A88" s="11" t="s">
        <v>94</v>
      </c>
      <c r="B88" s="11" t="s">
        <v>95</v>
      </c>
      <c r="C88" s="11" t="s">
        <v>94</v>
      </c>
      <c r="D88" s="11" t="s">
        <v>275</v>
      </c>
      <c r="E88" s="12">
        <v>40</v>
      </c>
      <c r="F88" s="12">
        <v>1200</v>
      </c>
      <c r="G88" s="12">
        <v>5</v>
      </c>
      <c r="H88" s="12">
        <v>25</v>
      </c>
      <c r="I88" s="12"/>
      <c r="J88" s="12"/>
      <c r="K88" s="12">
        <v>100</v>
      </c>
      <c r="L88" s="12"/>
      <c r="M88" s="12"/>
      <c r="N88" s="12"/>
      <c r="O88" s="13"/>
      <c r="P88" s="12">
        <f t="shared" si="12"/>
        <v>100</v>
      </c>
      <c r="Q88" s="12">
        <f t="shared" si="13"/>
        <v>4</v>
      </c>
      <c r="R88" s="57"/>
      <c r="S88" s="15">
        <v>0.08</v>
      </c>
      <c r="T88" s="15">
        <f t="shared" si="14"/>
        <v>0.32</v>
      </c>
    </row>
    <row r="89" spans="1:22" x14ac:dyDescent="0.2">
      <c r="A89" s="36" t="s">
        <v>376</v>
      </c>
      <c r="B89" s="36" t="s">
        <v>377</v>
      </c>
      <c r="C89" s="31" t="s">
        <v>378</v>
      </c>
      <c r="D89" s="36" t="s">
        <v>277</v>
      </c>
      <c r="E89" s="12">
        <v>40</v>
      </c>
      <c r="F89" s="12">
        <v>1800</v>
      </c>
      <c r="G89" s="12">
        <v>5</v>
      </c>
      <c r="H89" s="12">
        <v>20</v>
      </c>
      <c r="I89" s="12"/>
      <c r="J89" s="12">
        <v>60</v>
      </c>
      <c r="K89" s="12"/>
      <c r="L89" s="12"/>
      <c r="M89" s="12">
        <v>60</v>
      </c>
      <c r="N89" s="12"/>
      <c r="O89" s="13"/>
      <c r="P89" s="12">
        <f t="shared" si="12"/>
        <v>120</v>
      </c>
      <c r="Q89" s="12">
        <f t="shared" si="13"/>
        <v>6</v>
      </c>
      <c r="R89" s="57"/>
      <c r="S89" s="15">
        <v>0.08</v>
      </c>
      <c r="T89" s="15">
        <f t="shared" si="14"/>
        <v>0.48</v>
      </c>
    </row>
    <row r="90" spans="1:22" x14ac:dyDescent="0.2">
      <c r="A90" s="11" t="s">
        <v>220</v>
      </c>
      <c r="B90" s="11" t="s">
        <v>221</v>
      </c>
      <c r="C90" s="11" t="s">
        <v>220</v>
      </c>
      <c r="D90" s="11" t="s">
        <v>275</v>
      </c>
      <c r="E90" s="12">
        <v>40</v>
      </c>
      <c r="F90" s="12">
        <v>2000</v>
      </c>
      <c r="G90" s="12">
        <v>5</v>
      </c>
      <c r="H90" s="12">
        <v>25</v>
      </c>
      <c r="I90" s="12"/>
      <c r="J90" s="12"/>
      <c r="K90" s="12"/>
      <c r="L90" s="12"/>
      <c r="M90" s="12"/>
      <c r="N90" s="12"/>
      <c r="O90" s="13"/>
      <c r="P90" s="12">
        <f t="shared" si="12"/>
        <v>0</v>
      </c>
      <c r="Q90" s="12">
        <f t="shared" si="13"/>
        <v>0</v>
      </c>
      <c r="R90" s="57"/>
      <c r="S90" s="15">
        <v>0.08</v>
      </c>
      <c r="T90" s="15">
        <f t="shared" si="14"/>
        <v>0</v>
      </c>
      <c r="U90" s="43"/>
    </row>
    <row r="91" spans="1:22" x14ac:dyDescent="0.2">
      <c r="A91" s="8" t="s">
        <v>96</v>
      </c>
      <c r="B91" s="8"/>
      <c r="C91" s="8"/>
      <c r="D91" s="8"/>
      <c r="E91" s="20"/>
      <c r="F91" s="12"/>
      <c r="G91" s="12"/>
      <c r="H91" s="12"/>
      <c r="I91" s="12"/>
      <c r="J91" s="12"/>
      <c r="K91" s="12"/>
      <c r="L91" s="12"/>
      <c r="M91" s="12"/>
      <c r="N91" s="12"/>
      <c r="O91" s="8"/>
      <c r="P91" s="12"/>
      <c r="Q91" s="12"/>
      <c r="R91" s="57"/>
      <c r="S91" s="12"/>
      <c r="T91" s="15"/>
    </row>
    <row r="92" spans="1:22" x14ac:dyDescent="0.2">
      <c r="A92" s="11" t="s">
        <v>299</v>
      </c>
      <c r="B92" s="11" t="s">
        <v>300</v>
      </c>
      <c r="C92" s="11" t="s">
        <v>299</v>
      </c>
      <c r="D92" s="11" t="s">
        <v>275</v>
      </c>
      <c r="E92" s="12">
        <v>50</v>
      </c>
      <c r="F92" s="12">
        <v>100</v>
      </c>
      <c r="G92" s="12">
        <v>10</v>
      </c>
      <c r="H92" s="12">
        <v>150</v>
      </c>
      <c r="I92" s="12"/>
      <c r="J92" s="12"/>
      <c r="K92" s="12"/>
      <c r="L92" s="12"/>
      <c r="M92" s="12"/>
      <c r="N92" s="12"/>
      <c r="O92" s="13"/>
      <c r="P92" s="12">
        <f t="shared" ref="P92:P108" si="15">SUM(I92:O92)</f>
        <v>0</v>
      </c>
      <c r="Q92" s="12">
        <f t="shared" ref="Q92:Q108" si="16">$P92/$H92</f>
        <v>0</v>
      </c>
      <c r="R92" s="57"/>
      <c r="S92" s="15">
        <v>0.1</v>
      </c>
      <c r="T92" s="15">
        <f t="shared" ref="T92:T108" si="17">$Q92*$S92</f>
        <v>0</v>
      </c>
      <c r="U92" s="43">
        <f>SUM(T92:T108)</f>
        <v>35.04</v>
      </c>
      <c r="V92" s="3">
        <f>U92*100/$U$144</f>
        <v>20.414821719878816</v>
      </c>
    </row>
    <row r="93" spans="1:22" x14ac:dyDescent="0.2">
      <c r="A93" s="11" t="s">
        <v>97</v>
      </c>
      <c r="B93" s="11" t="s">
        <v>98</v>
      </c>
      <c r="C93" s="11" t="s">
        <v>97</v>
      </c>
      <c r="D93" s="11" t="s">
        <v>275</v>
      </c>
      <c r="E93" s="12">
        <v>50</v>
      </c>
      <c r="F93" s="12">
        <v>150</v>
      </c>
      <c r="G93" s="12">
        <v>10</v>
      </c>
      <c r="H93" s="12">
        <v>150</v>
      </c>
      <c r="I93" s="12"/>
      <c r="J93" s="12"/>
      <c r="K93" s="12">
        <v>150</v>
      </c>
      <c r="L93" s="12">
        <v>150</v>
      </c>
      <c r="M93" s="12">
        <v>150</v>
      </c>
      <c r="N93" s="12">
        <v>150</v>
      </c>
      <c r="O93" s="13"/>
      <c r="P93" s="12">
        <f t="shared" si="15"/>
        <v>600</v>
      </c>
      <c r="Q93" s="12">
        <f t="shared" si="16"/>
        <v>4</v>
      </c>
      <c r="R93" s="57"/>
      <c r="S93" s="15">
        <v>0.1</v>
      </c>
      <c r="T93" s="15">
        <f t="shared" si="17"/>
        <v>0.4</v>
      </c>
    </row>
    <row r="94" spans="1:22" x14ac:dyDescent="0.2">
      <c r="A94" s="36" t="s">
        <v>235</v>
      </c>
      <c r="B94" s="36" t="s">
        <v>98</v>
      </c>
      <c r="C94" s="36">
        <v>90448200</v>
      </c>
      <c r="D94" s="36" t="s">
        <v>277</v>
      </c>
      <c r="E94" s="12" t="s">
        <v>102</v>
      </c>
      <c r="F94" s="12">
        <v>150</v>
      </c>
      <c r="G94" s="12">
        <v>10</v>
      </c>
      <c r="H94" s="12">
        <v>150</v>
      </c>
      <c r="I94" s="12"/>
      <c r="J94" s="12">
        <v>600</v>
      </c>
      <c r="K94" s="12">
        <v>600</v>
      </c>
      <c r="L94" s="12">
        <v>450</v>
      </c>
      <c r="M94" s="12">
        <v>300</v>
      </c>
      <c r="N94" s="12">
        <v>300</v>
      </c>
      <c r="O94" s="13"/>
      <c r="P94" s="12">
        <f t="shared" si="15"/>
        <v>2250</v>
      </c>
      <c r="Q94" s="12">
        <f t="shared" si="16"/>
        <v>15</v>
      </c>
      <c r="R94" s="57"/>
      <c r="S94" s="15">
        <v>0.1</v>
      </c>
      <c r="T94" s="15">
        <f t="shared" si="17"/>
        <v>1.5</v>
      </c>
    </row>
    <row r="95" spans="1:22" x14ac:dyDescent="0.2">
      <c r="A95" s="11" t="s">
        <v>224</v>
      </c>
      <c r="B95" s="11" t="s">
        <v>225</v>
      </c>
      <c r="C95" s="11" t="s">
        <v>224</v>
      </c>
      <c r="D95" s="11" t="s">
        <v>275</v>
      </c>
      <c r="E95" s="12">
        <v>50</v>
      </c>
      <c r="F95" s="12">
        <v>200</v>
      </c>
      <c r="G95" s="12">
        <v>10</v>
      </c>
      <c r="H95" s="12">
        <v>150</v>
      </c>
      <c r="I95" s="12"/>
      <c r="J95" s="12"/>
      <c r="K95" s="12">
        <v>300</v>
      </c>
      <c r="L95" s="12">
        <v>150</v>
      </c>
      <c r="M95" s="12">
        <v>150</v>
      </c>
      <c r="N95" s="12">
        <v>150</v>
      </c>
      <c r="O95" s="13"/>
      <c r="P95" s="12">
        <f t="shared" si="15"/>
        <v>750</v>
      </c>
      <c r="Q95" s="12">
        <f t="shared" si="16"/>
        <v>5</v>
      </c>
      <c r="R95" s="57"/>
      <c r="S95" s="15">
        <v>0.06</v>
      </c>
      <c r="T95" s="15">
        <f t="shared" si="17"/>
        <v>0.3</v>
      </c>
    </row>
    <row r="96" spans="1:22" x14ac:dyDescent="0.2">
      <c r="A96" s="11" t="s">
        <v>99</v>
      </c>
      <c r="B96" s="11" t="s">
        <v>100</v>
      </c>
      <c r="C96" s="11" t="s">
        <v>99</v>
      </c>
      <c r="D96" s="11" t="s">
        <v>275</v>
      </c>
      <c r="E96" s="12">
        <v>50</v>
      </c>
      <c r="F96" s="12">
        <v>300</v>
      </c>
      <c r="G96" s="12">
        <v>10</v>
      </c>
      <c r="H96" s="12">
        <v>75</v>
      </c>
      <c r="I96" s="12"/>
      <c r="J96" s="12">
        <v>300</v>
      </c>
      <c r="K96" s="12">
        <v>225</v>
      </c>
      <c r="L96" s="12">
        <v>150</v>
      </c>
      <c r="M96" s="12">
        <v>150</v>
      </c>
      <c r="N96" s="12">
        <v>150</v>
      </c>
      <c r="O96" s="13"/>
      <c r="P96" s="12">
        <f t="shared" si="15"/>
        <v>975</v>
      </c>
      <c r="Q96" s="12">
        <f t="shared" si="16"/>
        <v>13</v>
      </c>
      <c r="R96" s="57"/>
      <c r="S96" s="15">
        <v>0.1</v>
      </c>
      <c r="T96" s="15">
        <f t="shared" si="17"/>
        <v>1.3</v>
      </c>
    </row>
    <row r="97" spans="1:22" x14ac:dyDescent="0.2">
      <c r="A97" s="36" t="s">
        <v>101</v>
      </c>
      <c r="B97" s="36" t="s">
        <v>100</v>
      </c>
      <c r="C97" s="36">
        <v>90448300</v>
      </c>
      <c r="D97" s="36" t="s">
        <v>277</v>
      </c>
      <c r="E97" s="12" t="s">
        <v>102</v>
      </c>
      <c r="F97" s="12">
        <v>300</v>
      </c>
      <c r="G97" s="12">
        <v>10</v>
      </c>
      <c r="H97" s="12">
        <v>75</v>
      </c>
      <c r="I97" s="12"/>
      <c r="J97" s="12">
        <v>600</v>
      </c>
      <c r="K97" s="12">
        <v>600</v>
      </c>
      <c r="L97" s="12">
        <v>600</v>
      </c>
      <c r="M97" s="12">
        <v>450</v>
      </c>
      <c r="N97" s="12">
        <v>300</v>
      </c>
      <c r="O97" s="13"/>
      <c r="P97" s="12">
        <f t="shared" si="15"/>
        <v>2550</v>
      </c>
      <c r="Q97" s="12">
        <f t="shared" si="16"/>
        <v>34</v>
      </c>
      <c r="R97" s="57"/>
      <c r="S97" s="15">
        <v>0.1</v>
      </c>
      <c r="T97" s="15">
        <f t="shared" si="17"/>
        <v>3.4000000000000004</v>
      </c>
    </row>
    <row r="98" spans="1:22" x14ac:dyDescent="0.2">
      <c r="A98" s="11" t="s">
        <v>103</v>
      </c>
      <c r="B98" s="11" t="s">
        <v>104</v>
      </c>
      <c r="C98" s="11" t="s">
        <v>103</v>
      </c>
      <c r="D98" s="11" t="s">
        <v>275</v>
      </c>
      <c r="E98" s="12">
        <v>50</v>
      </c>
      <c r="F98" s="12">
        <v>450</v>
      </c>
      <c r="G98" s="12">
        <v>10</v>
      </c>
      <c r="H98" s="12">
        <v>50</v>
      </c>
      <c r="I98" s="12"/>
      <c r="J98" s="12"/>
      <c r="K98" s="12">
        <v>200</v>
      </c>
      <c r="L98" s="12">
        <v>100</v>
      </c>
      <c r="M98" s="12">
        <v>100</v>
      </c>
      <c r="N98" s="12">
        <v>100</v>
      </c>
      <c r="O98" s="13"/>
      <c r="P98" s="12">
        <f t="shared" si="15"/>
        <v>500</v>
      </c>
      <c r="Q98" s="12">
        <f t="shared" si="16"/>
        <v>10</v>
      </c>
      <c r="R98" s="57"/>
      <c r="S98" s="15">
        <v>0.1</v>
      </c>
      <c r="T98" s="15">
        <f t="shared" si="17"/>
        <v>1</v>
      </c>
    </row>
    <row r="99" spans="1:22" x14ac:dyDescent="0.2">
      <c r="A99" s="36" t="s">
        <v>186</v>
      </c>
      <c r="B99" s="36" t="s">
        <v>104</v>
      </c>
      <c r="C99" s="36">
        <v>90448400</v>
      </c>
      <c r="D99" s="36" t="s">
        <v>277</v>
      </c>
      <c r="E99" s="12" t="s">
        <v>102</v>
      </c>
      <c r="F99" s="12">
        <v>450</v>
      </c>
      <c r="G99" s="12">
        <v>10</v>
      </c>
      <c r="H99" s="12">
        <v>50</v>
      </c>
      <c r="I99" s="12"/>
      <c r="J99" s="12">
        <v>500</v>
      </c>
      <c r="K99" s="12">
        <v>500</v>
      </c>
      <c r="L99" s="12">
        <v>400</v>
      </c>
      <c r="M99" s="12">
        <v>200</v>
      </c>
      <c r="N99" s="12"/>
      <c r="O99" s="13"/>
      <c r="P99" s="12">
        <f t="shared" si="15"/>
        <v>1600</v>
      </c>
      <c r="Q99" s="12">
        <f t="shared" si="16"/>
        <v>32</v>
      </c>
      <c r="R99" s="57"/>
      <c r="S99" s="15">
        <v>0.1</v>
      </c>
      <c r="T99" s="15">
        <f t="shared" si="17"/>
        <v>3.2</v>
      </c>
    </row>
    <row r="100" spans="1:22" x14ac:dyDescent="0.2">
      <c r="A100" s="11" t="s">
        <v>105</v>
      </c>
      <c r="B100" s="11" t="s">
        <v>106</v>
      </c>
      <c r="C100" s="11" t="s">
        <v>105</v>
      </c>
      <c r="D100" s="11" t="s">
        <v>275</v>
      </c>
      <c r="E100" s="12">
        <v>50</v>
      </c>
      <c r="F100" s="12">
        <v>600</v>
      </c>
      <c r="G100" s="12">
        <v>10</v>
      </c>
      <c r="H100" s="12">
        <v>50</v>
      </c>
      <c r="I100" s="12"/>
      <c r="J100" s="12">
        <v>300</v>
      </c>
      <c r="K100" s="12">
        <v>200</v>
      </c>
      <c r="L100" s="12">
        <v>200</v>
      </c>
      <c r="M100" s="12">
        <v>100</v>
      </c>
      <c r="N100" s="12"/>
      <c r="O100" s="13"/>
      <c r="P100" s="12">
        <f t="shared" si="15"/>
        <v>800</v>
      </c>
      <c r="Q100" s="12">
        <f t="shared" si="16"/>
        <v>16</v>
      </c>
      <c r="R100" s="57"/>
      <c r="S100" s="15">
        <v>0.13</v>
      </c>
      <c r="T100" s="15">
        <f t="shared" si="17"/>
        <v>2.08</v>
      </c>
    </row>
    <row r="101" spans="1:22" x14ac:dyDescent="0.2">
      <c r="A101" s="36" t="s">
        <v>107</v>
      </c>
      <c r="B101" s="36" t="s">
        <v>106</v>
      </c>
      <c r="C101" s="36">
        <v>90448600</v>
      </c>
      <c r="D101" s="36" t="s">
        <v>277</v>
      </c>
      <c r="E101" s="12" t="s">
        <v>102</v>
      </c>
      <c r="F101" s="12">
        <v>600</v>
      </c>
      <c r="G101" s="12">
        <v>10</v>
      </c>
      <c r="H101" s="12">
        <v>50</v>
      </c>
      <c r="I101" s="12"/>
      <c r="J101" s="12">
        <v>600</v>
      </c>
      <c r="K101" s="12">
        <v>600</v>
      </c>
      <c r="L101" s="12">
        <v>500</v>
      </c>
      <c r="M101" s="12">
        <v>200</v>
      </c>
      <c r="N101" s="12">
        <v>500</v>
      </c>
      <c r="O101" s="13"/>
      <c r="P101" s="12">
        <f t="shared" si="15"/>
        <v>2400</v>
      </c>
      <c r="Q101" s="12">
        <f t="shared" si="16"/>
        <v>48</v>
      </c>
      <c r="R101" s="57"/>
      <c r="S101" s="15">
        <v>0.13</v>
      </c>
      <c r="T101" s="15">
        <f t="shared" si="17"/>
        <v>6.24</v>
      </c>
    </row>
    <row r="102" spans="1:22" x14ac:dyDescent="0.2">
      <c r="A102" s="36" t="s">
        <v>266</v>
      </c>
      <c r="B102" s="36" t="s">
        <v>267</v>
      </c>
      <c r="C102" s="36">
        <v>90448605</v>
      </c>
      <c r="D102" s="36" t="s">
        <v>277</v>
      </c>
      <c r="E102" s="12" t="s">
        <v>102</v>
      </c>
      <c r="F102" s="12">
        <v>700</v>
      </c>
      <c r="G102" s="12">
        <v>5</v>
      </c>
      <c r="H102" s="12">
        <v>25</v>
      </c>
      <c r="I102" s="12"/>
      <c r="J102" s="12"/>
      <c r="K102" s="12"/>
      <c r="L102" s="12"/>
      <c r="M102" s="12"/>
      <c r="N102" s="12"/>
      <c r="O102" s="13"/>
      <c r="P102" s="12">
        <f t="shared" si="15"/>
        <v>0</v>
      </c>
      <c r="Q102" s="12">
        <f t="shared" si="16"/>
        <v>0</v>
      </c>
      <c r="R102" s="57"/>
      <c r="S102" s="15">
        <v>0.1</v>
      </c>
      <c r="T102" s="15">
        <f t="shared" si="17"/>
        <v>0</v>
      </c>
    </row>
    <row r="103" spans="1:22" x14ac:dyDescent="0.2">
      <c r="A103" s="11" t="s">
        <v>202</v>
      </c>
      <c r="B103" s="11" t="s">
        <v>203</v>
      </c>
      <c r="C103" s="11" t="s">
        <v>202</v>
      </c>
      <c r="D103" s="11" t="s">
        <v>275</v>
      </c>
      <c r="E103" s="12">
        <v>50</v>
      </c>
      <c r="F103" s="12">
        <v>750</v>
      </c>
      <c r="G103" s="12">
        <v>5</v>
      </c>
      <c r="H103" s="12">
        <v>25</v>
      </c>
      <c r="I103" s="12"/>
      <c r="J103" s="12"/>
      <c r="K103" s="12">
        <v>200</v>
      </c>
      <c r="L103" s="12">
        <v>200</v>
      </c>
      <c r="M103" s="12">
        <v>200</v>
      </c>
      <c r="N103" s="12">
        <v>200</v>
      </c>
      <c r="O103" s="13"/>
      <c r="P103" s="12">
        <f t="shared" si="15"/>
        <v>800</v>
      </c>
      <c r="Q103" s="12">
        <f t="shared" si="16"/>
        <v>32</v>
      </c>
      <c r="R103" s="57"/>
      <c r="S103" s="15">
        <v>0.1</v>
      </c>
      <c r="T103" s="15">
        <f t="shared" si="17"/>
        <v>3.2</v>
      </c>
    </row>
    <row r="104" spans="1:22" x14ac:dyDescent="0.2">
      <c r="A104" s="11" t="s">
        <v>108</v>
      </c>
      <c r="B104" s="11" t="s">
        <v>109</v>
      </c>
      <c r="C104" s="11" t="s">
        <v>108</v>
      </c>
      <c r="D104" s="11" t="s">
        <v>275</v>
      </c>
      <c r="E104" s="12">
        <v>50</v>
      </c>
      <c r="F104" s="12">
        <v>900</v>
      </c>
      <c r="G104" s="12">
        <v>5</v>
      </c>
      <c r="H104" s="12">
        <v>25</v>
      </c>
      <c r="I104" s="12"/>
      <c r="J104" s="12">
        <v>100</v>
      </c>
      <c r="K104" s="12"/>
      <c r="L104" s="12">
        <v>100</v>
      </c>
      <c r="M104" s="12">
        <v>100</v>
      </c>
      <c r="N104" s="12">
        <v>100</v>
      </c>
      <c r="O104" s="13"/>
      <c r="P104" s="12">
        <f t="shared" si="15"/>
        <v>400</v>
      </c>
      <c r="Q104" s="12">
        <f t="shared" si="16"/>
        <v>16</v>
      </c>
      <c r="R104" s="57"/>
      <c r="S104" s="15">
        <v>0.1</v>
      </c>
      <c r="T104" s="15">
        <f t="shared" si="17"/>
        <v>1.6</v>
      </c>
    </row>
    <row r="105" spans="1:22" x14ac:dyDescent="0.2">
      <c r="A105" s="36" t="s">
        <v>187</v>
      </c>
      <c r="B105" s="36" t="s">
        <v>109</v>
      </c>
      <c r="C105" s="36">
        <v>90448700</v>
      </c>
      <c r="D105" s="36" t="s">
        <v>277</v>
      </c>
      <c r="E105" s="12" t="s">
        <v>102</v>
      </c>
      <c r="F105" s="12">
        <v>900</v>
      </c>
      <c r="G105" s="12">
        <v>5</v>
      </c>
      <c r="H105" s="12">
        <v>25</v>
      </c>
      <c r="I105" s="12"/>
      <c r="J105" s="12">
        <v>400</v>
      </c>
      <c r="K105" s="12">
        <v>500</v>
      </c>
      <c r="L105" s="12">
        <v>200</v>
      </c>
      <c r="M105" s="12">
        <v>300</v>
      </c>
      <c r="N105" s="12">
        <v>200</v>
      </c>
      <c r="O105" s="13"/>
      <c r="P105" s="12">
        <f t="shared" si="15"/>
        <v>1600</v>
      </c>
      <c r="Q105" s="12">
        <f t="shared" si="16"/>
        <v>64</v>
      </c>
      <c r="R105" s="57"/>
      <c r="S105" s="15">
        <v>0.1</v>
      </c>
      <c r="T105" s="15">
        <f t="shared" si="17"/>
        <v>6.4</v>
      </c>
    </row>
    <row r="106" spans="1:22" x14ac:dyDescent="0.2">
      <c r="A106" s="11" t="s">
        <v>110</v>
      </c>
      <c r="B106" s="11" t="s">
        <v>111</v>
      </c>
      <c r="C106" s="11" t="s">
        <v>110</v>
      </c>
      <c r="D106" s="11" t="s">
        <v>275</v>
      </c>
      <c r="E106" s="12">
        <v>50</v>
      </c>
      <c r="F106" s="12">
        <v>1200</v>
      </c>
      <c r="G106" s="12">
        <v>5</v>
      </c>
      <c r="H106" s="12">
        <v>25</v>
      </c>
      <c r="I106" s="12"/>
      <c r="J106" s="12"/>
      <c r="K106" s="12"/>
      <c r="L106" s="12"/>
      <c r="M106" s="12"/>
      <c r="N106" s="12"/>
      <c r="O106" s="13"/>
      <c r="P106" s="12">
        <f t="shared" si="15"/>
        <v>0</v>
      </c>
      <c r="Q106" s="12">
        <f t="shared" si="16"/>
        <v>0</v>
      </c>
      <c r="R106" s="57"/>
      <c r="S106" s="15">
        <v>0.13</v>
      </c>
      <c r="T106" s="15">
        <f t="shared" si="17"/>
        <v>0</v>
      </c>
    </row>
    <row r="107" spans="1:22" x14ac:dyDescent="0.2">
      <c r="A107" s="36" t="s">
        <v>204</v>
      </c>
      <c r="B107" s="36" t="s">
        <v>111</v>
      </c>
      <c r="C107" s="31" t="s">
        <v>205</v>
      </c>
      <c r="D107" s="36" t="s">
        <v>277</v>
      </c>
      <c r="E107" s="12">
        <v>50</v>
      </c>
      <c r="F107" s="12">
        <v>1200</v>
      </c>
      <c r="G107" s="12">
        <v>5</v>
      </c>
      <c r="H107" s="12">
        <v>25</v>
      </c>
      <c r="I107" s="12"/>
      <c r="J107" s="12">
        <v>100</v>
      </c>
      <c r="K107" s="12">
        <v>200</v>
      </c>
      <c r="L107" s="12">
        <v>100</v>
      </c>
      <c r="M107" s="12">
        <v>100</v>
      </c>
      <c r="N107" s="12">
        <v>100</v>
      </c>
      <c r="O107" s="13"/>
      <c r="P107" s="12">
        <f t="shared" si="15"/>
        <v>600</v>
      </c>
      <c r="Q107" s="12">
        <f t="shared" si="16"/>
        <v>24</v>
      </c>
      <c r="R107" s="57"/>
      <c r="S107" s="15">
        <v>0.13</v>
      </c>
      <c r="T107" s="15">
        <f t="shared" si="17"/>
        <v>3.12</v>
      </c>
    </row>
    <row r="108" spans="1:22" x14ac:dyDescent="0.2">
      <c r="A108" s="36" t="s">
        <v>268</v>
      </c>
      <c r="B108" s="36" t="s">
        <v>269</v>
      </c>
      <c r="C108" s="31" t="s">
        <v>270</v>
      </c>
      <c r="D108" s="36" t="s">
        <v>277</v>
      </c>
      <c r="E108" s="12">
        <v>50</v>
      </c>
      <c r="F108" s="12">
        <v>2400</v>
      </c>
      <c r="G108" s="12">
        <v>5</v>
      </c>
      <c r="H108" s="12">
        <v>25</v>
      </c>
      <c r="I108" s="12">
        <v>50</v>
      </c>
      <c r="J108" s="12">
        <v>50</v>
      </c>
      <c r="K108" s="12">
        <v>100</v>
      </c>
      <c r="L108" s="12">
        <v>50</v>
      </c>
      <c r="M108" s="12"/>
      <c r="N108" s="12"/>
      <c r="O108" s="13"/>
      <c r="P108" s="12">
        <f t="shared" si="15"/>
        <v>250</v>
      </c>
      <c r="Q108" s="12">
        <f t="shared" si="16"/>
        <v>10</v>
      </c>
      <c r="R108" s="57"/>
      <c r="S108" s="15">
        <v>0.13</v>
      </c>
      <c r="T108" s="15">
        <f t="shared" si="17"/>
        <v>1.3</v>
      </c>
      <c r="U108" s="43"/>
    </row>
    <row r="109" spans="1:22" x14ac:dyDescent="0.2">
      <c r="A109" s="307" t="s">
        <v>112</v>
      </c>
      <c r="B109" s="307"/>
      <c r="C109" s="8"/>
      <c r="D109" s="8"/>
      <c r="E109" s="8"/>
      <c r="F109" s="12"/>
      <c r="G109" s="12"/>
      <c r="H109" s="12"/>
      <c r="I109" s="12"/>
      <c r="J109" s="12"/>
      <c r="K109" s="12"/>
      <c r="L109" s="12"/>
      <c r="M109" s="12"/>
      <c r="N109" s="12"/>
      <c r="O109" s="36"/>
      <c r="P109" s="12"/>
      <c r="Q109" s="12"/>
      <c r="R109" s="57"/>
      <c r="S109" s="12"/>
      <c r="T109" s="15"/>
    </row>
    <row r="110" spans="1:22" x14ac:dyDescent="0.2">
      <c r="A110" s="11" t="s">
        <v>216</v>
      </c>
      <c r="B110" s="11" t="s">
        <v>217</v>
      </c>
      <c r="C110" s="11" t="s">
        <v>216</v>
      </c>
      <c r="D110" s="11" t="s">
        <v>275</v>
      </c>
      <c r="E110" s="12">
        <v>20</v>
      </c>
      <c r="F110" s="12">
        <v>150</v>
      </c>
      <c r="G110" s="12">
        <v>10</v>
      </c>
      <c r="H110" s="12">
        <v>400</v>
      </c>
      <c r="I110" s="12"/>
      <c r="J110" s="12"/>
      <c r="K110" s="12"/>
      <c r="L110" s="12"/>
      <c r="M110" s="12"/>
      <c r="N110" s="12"/>
      <c r="O110" s="36"/>
      <c r="P110" s="12">
        <f t="shared" ref="P110:P143" si="18">SUM(I110:O110)</f>
        <v>0</v>
      </c>
      <c r="Q110" s="12">
        <f t="shared" ref="Q110:Q143" si="19">$P110/$H110</f>
        <v>0</v>
      </c>
      <c r="R110" s="57"/>
      <c r="S110" s="12">
        <v>0.06</v>
      </c>
      <c r="T110" s="15">
        <f t="shared" ref="T110:T143" si="20">$Q110*$S110</f>
        <v>0</v>
      </c>
      <c r="U110" s="43">
        <f>SUM(T110:T125)</f>
        <v>0.91999999999999993</v>
      </c>
      <c r="V110" s="3">
        <f>U110*100/$U$144</f>
        <v>0.53600559310184115</v>
      </c>
    </row>
    <row r="111" spans="1:22" x14ac:dyDescent="0.2">
      <c r="A111" s="36" t="s">
        <v>226</v>
      </c>
      <c r="B111" s="36" t="s">
        <v>217</v>
      </c>
      <c r="C111" s="36">
        <v>90444200</v>
      </c>
      <c r="D111" s="36" t="s">
        <v>277</v>
      </c>
      <c r="E111" s="12">
        <v>20</v>
      </c>
      <c r="F111" s="12">
        <v>150</v>
      </c>
      <c r="G111" s="12">
        <v>10</v>
      </c>
      <c r="H111" s="12">
        <v>400</v>
      </c>
      <c r="I111" s="12"/>
      <c r="J111" s="12"/>
      <c r="K111" s="12"/>
      <c r="L111" s="12"/>
      <c r="M111" s="12"/>
      <c r="N111" s="12"/>
      <c r="O111" s="36"/>
      <c r="P111" s="12">
        <f t="shared" si="18"/>
        <v>0</v>
      </c>
      <c r="Q111" s="12">
        <f t="shared" si="19"/>
        <v>0</v>
      </c>
      <c r="R111" s="57"/>
      <c r="S111" s="12">
        <v>0.06</v>
      </c>
      <c r="T111" s="15">
        <f t="shared" si="20"/>
        <v>0</v>
      </c>
    </row>
    <row r="112" spans="1:22" x14ac:dyDescent="0.2">
      <c r="A112" s="11" t="s">
        <v>191</v>
      </c>
      <c r="B112" s="11" t="s">
        <v>192</v>
      </c>
      <c r="C112" s="11" t="s">
        <v>191</v>
      </c>
      <c r="D112" s="11" t="s">
        <v>275</v>
      </c>
      <c r="E112" s="12">
        <v>20</v>
      </c>
      <c r="F112" s="12">
        <v>200</v>
      </c>
      <c r="G112" s="12">
        <v>10</v>
      </c>
      <c r="H112" s="12">
        <v>300</v>
      </c>
      <c r="I112" s="12"/>
      <c r="J112" s="12"/>
      <c r="K112" s="12"/>
      <c r="L112" s="12"/>
      <c r="M112" s="12"/>
      <c r="N112" s="12"/>
      <c r="O112" s="36"/>
      <c r="P112" s="12">
        <f t="shared" si="18"/>
        <v>0</v>
      </c>
      <c r="Q112" s="12">
        <f t="shared" si="19"/>
        <v>0</v>
      </c>
      <c r="R112" s="57"/>
      <c r="S112" s="12">
        <v>0.06</v>
      </c>
      <c r="T112" s="15">
        <f t="shared" si="20"/>
        <v>0</v>
      </c>
    </row>
    <row r="113" spans="1:22" x14ac:dyDescent="0.2">
      <c r="A113" s="11" t="s">
        <v>160</v>
      </c>
      <c r="B113" s="11" t="s">
        <v>161</v>
      </c>
      <c r="C113" s="11" t="s">
        <v>160</v>
      </c>
      <c r="D113" s="11" t="s">
        <v>275</v>
      </c>
      <c r="E113" s="12">
        <v>20</v>
      </c>
      <c r="F113" s="12">
        <v>300</v>
      </c>
      <c r="G113" s="12">
        <v>10</v>
      </c>
      <c r="H113" s="12">
        <v>200</v>
      </c>
      <c r="I113" s="12"/>
      <c r="J113" s="12">
        <v>400</v>
      </c>
      <c r="K113" s="12">
        <v>400</v>
      </c>
      <c r="L113" s="12">
        <v>200</v>
      </c>
      <c r="M113" s="12"/>
      <c r="N113" s="12"/>
      <c r="O113" s="13"/>
      <c r="P113" s="12">
        <f t="shared" si="18"/>
        <v>1000</v>
      </c>
      <c r="Q113" s="12">
        <f t="shared" si="19"/>
        <v>5</v>
      </c>
      <c r="R113" s="57"/>
      <c r="S113" s="15">
        <v>0.06</v>
      </c>
      <c r="T113" s="15">
        <f t="shared" si="20"/>
        <v>0.3</v>
      </c>
    </row>
    <row r="114" spans="1:22" x14ac:dyDescent="0.2">
      <c r="A114" s="36" t="s">
        <v>215</v>
      </c>
      <c r="B114" s="36" t="s">
        <v>161</v>
      </c>
      <c r="C114" s="36">
        <v>90444300</v>
      </c>
      <c r="D114" s="36" t="s">
        <v>277</v>
      </c>
      <c r="E114" s="12" t="s">
        <v>46</v>
      </c>
      <c r="F114" s="12">
        <v>300</v>
      </c>
      <c r="G114" s="12">
        <v>10</v>
      </c>
      <c r="H114" s="12">
        <v>200</v>
      </c>
      <c r="I114" s="12"/>
      <c r="J114" s="12"/>
      <c r="K114" s="12"/>
      <c r="L114" s="12">
        <v>200</v>
      </c>
      <c r="M114" s="12"/>
      <c r="N114" s="12"/>
      <c r="O114" s="13"/>
      <c r="P114" s="12">
        <f t="shared" si="18"/>
        <v>200</v>
      </c>
      <c r="Q114" s="12">
        <f t="shared" si="19"/>
        <v>1</v>
      </c>
      <c r="R114" s="57"/>
      <c r="S114" s="15">
        <v>0.06</v>
      </c>
      <c r="T114" s="15">
        <f t="shared" si="20"/>
        <v>0.06</v>
      </c>
    </row>
    <row r="115" spans="1:22" x14ac:dyDescent="0.2">
      <c r="A115" s="11" t="s">
        <v>206</v>
      </c>
      <c r="B115" s="11" t="s">
        <v>114</v>
      </c>
      <c r="C115" s="11" t="s">
        <v>206</v>
      </c>
      <c r="D115" s="11" t="s">
        <v>275</v>
      </c>
      <c r="E115" s="12">
        <v>20</v>
      </c>
      <c r="F115" s="12">
        <v>450</v>
      </c>
      <c r="G115" s="12">
        <v>10</v>
      </c>
      <c r="H115" s="12">
        <v>100</v>
      </c>
      <c r="I115" s="12"/>
      <c r="J115" s="12"/>
      <c r="K115" s="12"/>
      <c r="L115" s="12"/>
      <c r="M115" s="12"/>
      <c r="N115" s="12"/>
      <c r="O115" s="25"/>
      <c r="P115" s="12">
        <f t="shared" si="18"/>
        <v>0</v>
      </c>
      <c r="Q115" s="12">
        <f t="shared" si="19"/>
        <v>0</v>
      </c>
      <c r="R115" s="57"/>
      <c r="S115" s="15">
        <v>0.08</v>
      </c>
      <c r="T115" s="15">
        <f t="shared" si="20"/>
        <v>0</v>
      </c>
    </row>
    <row r="116" spans="1:22" x14ac:dyDescent="0.2">
      <c r="A116" s="36" t="s">
        <v>113</v>
      </c>
      <c r="B116" s="36" t="s">
        <v>114</v>
      </c>
      <c r="C116" s="36">
        <v>90444400</v>
      </c>
      <c r="D116" s="36" t="s">
        <v>277</v>
      </c>
      <c r="E116" s="12" t="s">
        <v>46</v>
      </c>
      <c r="F116" s="12">
        <v>450</v>
      </c>
      <c r="G116" s="12">
        <v>10</v>
      </c>
      <c r="H116" s="12">
        <v>100</v>
      </c>
      <c r="I116" s="12"/>
      <c r="J116" s="12">
        <v>200</v>
      </c>
      <c r="K116" s="12">
        <v>200</v>
      </c>
      <c r="L116" s="12"/>
      <c r="M116" s="12"/>
      <c r="N116" s="12"/>
      <c r="O116" s="13"/>
      <c r="P116" s="12">
        <f t="shared" si="18"/>
        <v>400</v>
      </c>
      <c r="Q116" s="12">
        <f t="shared" si="19"/>
        <v>4</v>
      </c>
      <c r="R116" s="57"/>
      <c r="S116" s="15">
        <v>0.08</v>
      </c>
      <c r="T116" s="15">
        <f t="shared" si="20"/>
        <v>0.32</v>
      </c>
    </row>
    <row r="117" spans="1:22" x14ac:dyDescent="0.2">
      <c r="A117" s="11" t="s">
        <v>115</v>
      </c>
      <c r="B117" s="11" t="s">
        <v>116</v>
      </c>
      <c r="C117" s="11" t="s">
        <v>115</v>
      </c>
      <c r="D117" s="11" t="s">
        <v>275</v>
      </c>
      <c r="E117" s="12">
        <v>20</v>
      </c>
      <c r="F117" s="12">
        <v>600</v>
      </c>
      <c r="G117" s="12">
        <v>10</v>
      </c>
      <c r="H117" s="12">
        <v>100</v>
      </c>
      <c r="I117" s="12"/>
      <c r="J117" s="12"/>
      <c r="K117" s="12"/>
      <c r="L117" s="12"/>
      <c r="M117" s="12"/>
      <c r="N117" s="12"/>
      <c r="O117" s="13"/>
      <c r="P117" s="12">
        <f t="shared" si="18"/>
        <v>0</v>
      </c>
      <c r="Q117" s="12">
        <f t="shared" si="19"/>
        <v>0</v>
      </c>
      <c r="R117" s="57"/>
      <c r="S117" s="15">
        <v>0.06</v>
      </c>
      <c r="T117" s="15">
        <f t="shared" si="20"/>
        <v>0</v>
      </c>
    </row>
    <row r="118" spans="1:22" x14ac:dyDescent="0.2">
      <c r="A118" s="36" t="s">
        <v>188</v>
      </c>
      <c r="B118" s="36" t="s">
        <v>116</v>
      </c>
      <c r="C118" s="36">
        <v>90444600</v>
      </c>
      <c r="D118" s="36" t="s">
        <v>277</v>
      </c>
      <c r="E118" s="12" t="s">
        <v>46</v>
      </c>
      <c r="F118" s="12">
        <v>600</v>
      </c>
      <c r="G118" s="12">
        <v>10</v>
      </c>
      <c r="H118" s="12">
        <v>100</v>
      </c>
      <c r="I118" s="12"/>
      <c r="J118" s="12">
        <v>200</v>
      </c>
      <c r="K118" s="12">
        <v>200</v>
      </c>
      <c r="L118" s="12"/>
      <c r="M118" s="12"/>
      <c r="N118" s="12"/>
      <c r="O118" s="13"/>
      <c r="P118" s="12">
        <f t="shared" si="18"/>
        <v>400</v>
      </c>
      <c r="Q118" s="12">
        <f t="shared" si="19"/>
        <v>4</v>
      </c>
      <c r="R118" s="57"/>
      <c r="S118" s="15">
        <v>0.06</v>
      </c>
      <c r="T118" s="15">
        <f t="shared" si="20"/>
        <v>0.24</v>
      </c>
    </row>
    <row r="119" spans="1:22" x14ac:dyDescent="0.2">
      <c r="A119" s="11" t="s">
        <v>117</v>
      </c>
      <c r="B119" s="11" t="s">
        <v>118</v>
      </c>
      <c r="C119" s="11" t="s">
        <v>117</v>
      </c>
      <c r="D119" s="11" t="s">
        <v>275</v>
      </c>
      <c r="E119" s="12">
        <v>20</v>
      </c>
      <c r="F119" s="12">
        <v>750</v>
      </c>
      <c r="G119" s="12">
        <v>10</v>
      </c>
      <c r="H119" s="12">
        <v>100</v>
      </c>
      <c r="I119" s="12"/>
      <c r="J119" s="12"/>
      <c r="K119" s="12"/>
      <c r="L119" s="12"/>
      <c r="M119" s="12"/>
      <c r="N119" s="12"/>
      <c r="O119" s="13"/>
      <c r="P119" s="12">
        <f t="shared" si="18"/>
        <v>0</v>
      </c>
      <c r="Q119" s="12">
        <f t="shared" si="19"/>
        <v>0</v>
      </c>
      <c r="R119" s="57"/>
      <c r="S119" s="15">
        <v>7.0000000000000007E-2</v>
      </c>
      <c r="T119" s="15">
        <f t="shared" si="20"/>
        <v>0</v>
      </c>
    </row>
    <row r="120" spans="1:22" x14ac:dyDescent="0.2">
      <c r="A120" s="36" t="s">
        <v>189</v>
      </c>
      <c r="B120" s="36" t="s">
        <v>118</v>
      </c>
      <c r="C120" s="36">
        <v>90444700</v>
      </c>
      <c r="D120" s="36" t="s">
        <v>277</v>
      </c>
      <c r="E120" s="12" t="s">
        <v>46</v>
      </c>
      <c r="F120" s="12">
        <v>750</v>
      </c>
      <c r="G120" s="12">
        <v>10</v>
      </c>
      <c r="H120" s="12">
        <v>100</v>
      </c>
      <c r="I120" s="12"/>
      <c r="J120" s="12"/>
      <c r="K120" s="12"/>
      <c r="L120" s="12"/>
      <c r="M120" s="12"/>
      <c r="N120" s="12"/>
      <c r="O120" s="13"/>
      <c r="P120" s="12">
        <f t="shared" si="18"/>
        <v>0</v>
      </c>
      <c r="Q120" s="12">
        <f t="shared" si="19"/>
        <v>0</v>
      </c>
      <c r="R120" s="57"/>
      <c r="S120" s="15">
        <v>7.0000000000000007E-2</v>
      </c>
      <c r="T120" s="15">
        <f t="shared" si="20"/>
        <v>0</v>
      </c>
    </row>
    <row r="121" spans="1:22" x14ac:dyDescent="0.2">
      <c r="A121" s="11" t="s">
        <v>119</v>
      </c>
      <c r="B121" s="11" t="s">
        <v>120</v>
      </c>
      <c r="C121" s="11" t="s">
        <v>119</v>
      </c>
      <c r="D121" s="11" t="s">
        <v>275</v>
      </c>
      <c r="E121" s="12">
        <v>20</v>
      </c>
      <c r="F121" s="12">
        <v>900</v>
      </c>
      <c r="G121" s="12">
        <v>10</v>
      </c>
      <c r="H121" s="12">
        <v>50</v>
      </c>
      <c r="I121" s="12"/>
      <c r="J121" s="12"/>
      <c r="K121" s="12"/>
      <c r="L121" s="12"/>
      <c r="M121" s="12"/>
      <c r="N121" s="12"/>
      <c r="O121" s="13"/>
      <c r="P121" s="12">
        <f t="shared" si="18"/>
        <v>0</v>
      </c>
      <c r="Q121" s="12">
        <f t="shared" si="19"/>
        <v>0</v>
      </c>
      <c r="R121" s="57"/>
      <c r="S121" s="15">
        <v>0.08</v>
      </c>
      <c r="T121" s="15">
        <f t="shared" si="20"/>
        <v>0</v>
      </c>
    </row>
    <row r="122" spans="1:22" x14ac:dyDescent="0.2">
      <c r="A122" s="36" t="s">
        <v>263</v>
      </c>
      <c r="B122" s="36" t="s">
        <v>120</v>
      </c>
      <c r="C122" s="36">
        <v>90444800</v>
      </c>
      <c r="D122" s="36" t="s">
        <v>277</v>
      </c>
      <c r="E122" s="12" t="s">
        <v>46</v>
      </c>
      <c r="F122" s="12">
        <v>900</v>
      </c>
      <c r="G122" s="12">
        <v>10</v>
      </c>
      <c r="H122" s="12">
        <v>50</v>
      </c>
      <c r="I122" s="12"/>
      <c r="J122" s="12"/>
      <c r="K122" s="12"/>
      <c r="L122" s="12"/>
      <c r="M122" s="12"/>
      <c r="N122" s="12"/>
      <c r="O122" s="13"/>
      <c r="P122" s="12">
        <f t="shared" si="18"/>
        <v>0</v>
      </c>
      <c r="Q122" s="12">
        <f t="shared" si="19"/>
        <v>0</v>
      </c>
      <c r="R122" s="57"/>
      <c r="S122" s="15">
        <v>0.08</v>
      </c>
      <c r="T122" s="15">
        <f t="shared" si="20"/>
        <v>0</v>
      </c>
    </row>
    <row r="123" spans="1:22" x14ac:dyDescent="0.2">
      <c r="A123" s="11" t="s">
        <v>121</v>
      </c>
      <c r="B123" s="11" t="s">
        <v>122</v>
      </c>
      <c r="C123" s="11" t="s">
        <v>121</v>
      </c>
      <c r="D123" s="11" t="s">
        <v>275</v>
      </c>
      <c r="E123" s="12">
        <v>20</v>
      </c>
      <c r="F123" s="12">
        <v>1200</v>
      </c>
      <c r="G123" s="12">
        <v>10</v>
      </c>
      <c r="H123" s="12">
        <v>50</v>
      </c>
      <c r="I123" s="12"/>
      <c r="J123" s="12"/>
      <c r="K123" s="12"/>
      <c r="L123" s="12"/>
      <c r="M123" s="12"/>
      <c r="N123" s="12"/>
      <c r="O123" s="13"/>
      <c r="P123" s="12">
        <f t="shared" si="18"/>
        <v>0</v>
      </c>
      <c r="Q123" s="12">
        <f t="shared" si="19"/>
        <v>0</v>
      </c>
      <c r="R123" s="57"/>
      <c r="S123" s="15">
        <v>0.11</v>
      </c>
      <c r="T123" s="15">
        <f t="shared" si="20"/>
        <v>0</v>
      </c>
    </row>
    <row r="124" spans="1:22" x14ac:dyDescent="0.2">
      <c r="A124" s="11" t="s">
        <v>207</v>
      </c>
      <c r="B124" s="11" t="s">
        <v>208</v>
      </c>
      <c r="C124" s="11" t="s">
        <v>207</v>
      </c>
      <c r="D124" s="11" t="s">
        <v>275</v>
      </c>
      <c r="E124" s="12">
        <v>20</v>
      </c>
      <c r="F124" s="12">
        <v>1500</v>
      </c>
      <c r="G124" s="12">
        <v>10</v>
      </c>
      <c r="H124" s="12">
        <v>50</v>
      </c>
      <c r="I124" s="12"/>
      <c r="J124" s="12"/>
      <c r="K124" s="12"/>
      <c r="L124" s="12"/>
      <c r="M124" s="12"/>
      <c r="N124" s="12"/>
      <c r="O124" s="13"/>
      <c r="P124" s="12">
        <f t="shared" si="18"/>
        <v>0</v>
      </c>
      <c r="Q124" s="12">
        <f t="shared" si="19"/>
        <v>0</v>
      </c>
      <c r="R124" s="57"/>
      <c r="S124" s="15">
        <v>7.0000000000000007E-2</v>
      </c>
      <c r="T124" s="15">
        <f t="shared" si="20"/>
        <v>0</v>
      </c>
    </row>
    <row r="125" spans="1:22" x14ac:dyDescent="0.2">
      <c r="A125" s="11" t="s">
        <v>209</v>
      </c>
      <c r="B125" s="11" t="s">
        <v>210</v>
      </c>
      <c r="C125" s="11" t="s">
        <v>209</v>
      </c>
      <c r="D125" s="11" t="s">
        <v>275</v>
      </c>
      <c r="E125" s="12">
        <v>20</v>
      </c>
      <c r="F125" s="12">
        <v>1800</v>
      </c>
      <c r="G125" s="12">
        <v>10</v>
      </c>
      <c r="H125" s="12">
        <v>50</v>
      </c>
      <c r="I125" s="12"/>
      <c r="J125" s="12"/>
      <c r="K125" s="12"/>
      <c r="L125" s="12"/>
      <c r="M125" s="12"/>
      <c r="N125" s="12"/>
      <c r="O125" s="13"/>
      <c r="P125" s="12">
        <f t="shared" si="18"/>
        <v>0</v>
      </c>
      <c r="Q125" s="12">
        <f t="shared" si="19"/>
        <v>0</v>
      </c>
      <c r="R125" s="58"/>
      <c r="S125" s="15">
        <v>0.09</v>
      </c>
      <c r="T125" s="15">
        <f t="shared" si="20"/>
        <v>0</v>
      </c>
      <c r="U125" s="43"/>
    </row>
    <row r="126" spans="1:22" x14ac:dyDescent="0.2">
      <c r="A126" s="11" t="s">
        <v>123</v>
      </c>
      <c r="B126" s="11" t="s">
        <v>124</v>
      </c>
      <c r="C126" s="11" t="s">
        <v>123</v>
      </c>
      <c r="D126" s="11" t="s">
        <v>275</v>
      </c>
      <c r="E126" s="12">
        <v>25</v>
      </c>
      <c r="F126" s="12">
        <v>150</v>
      </c>
      <c r="G126" s="12">
        <v>10</v>
      </c>
      <c r="H126" s="12">
        <v>200</v>
      </c>
      <c r="I126" s="12"/>
      <c r="J126" s="12"/>
      <c r="K126" s="12"/>
      <c r="L126" s="12"/>
      <c r="M126" s="12"/>
      <c r="N126" s="12"/>
      <c r="O126" s="13"/>
      <c r="P126" s="12">
        <f t="shared" si="18"/>
        <v>0</v>
      </c>
      <c r="Q126" s="12">
        <f t="shared" si="19"/>
        <v>0</v>
      </c>
      <c r="R126" s="57"/>
      <c r="S126" s="15">
        <v>0.04</v>
      </c>
      <c r="T126" s="15">
        <f t="shared" si="20"/>
        <v>0</v>
      </c>
      <c r="U126" s="43">
        <f>SUM(T126:T143)</f>
        <v>4.08</v>
      </c>
      <c r="V126" s="3">
        <f>U126*100/$U$144</f>
        <v>2.3770682824516434</v>
      </c>
    </row>
    <row r="127" spans="1:22" x14ac:dyDescent="0.2">
      <c r="A127" s="36" t="s">
        <v>257</v>
      </c>
      <c r="B127" s="36" t="s">
        <v>124</v>
      </c>
      <c r="C127" s="36">
        <v>90445200</v>
      </c>
      <c r="D127" s="36" t="s">
        <v>277</v>
      </c>
      <c r="E127" s="12">
        <v>25</v>
      </c>
      <c r="F127" s="12">
        <v>150</v>
      </c>
      <c r="G127" s="12">
        <v>10</v>
      </c>
      <c r="H127" s="12">
        <v>200</v>
      </c>
      <c r="I127" s="12">
        <v>400</v>
      </c>
      <c r="J127" s="12">
        <v>400</v>
      </c>
      <c r="K127" s="12">
        <v>200</v>
      </c>
      <c r="L127" s="12"/>
      <c r="M127" s="12"/>
      <c r="N127" s="12"/>
      <c r="O127" s="13"/>
      <c r="P127" s="12">
        <f t="shared" si="18"/>
        <v>1000</v>
      </c>
      <c r="Q127" s="12">
        <f t="shared" si="19"/>
        <v>5</v>
      </c>
      <c r="R127" s="57"/>
      <c r="S127" s="15">
        <v>0.04</v>
      </c>
      <c r="T127" s="15">
        <f t="shared" si="20"/>
        <v>0.2</v>
      </c>
    </row>
    <row r="128" spans="1:22" x14ac:dyDescent="0.2">
      <c r="A128" s="11" t="s">
        <v>125</v>
      </c>
      <c r="B128" s="11" t="s">
        <v>126</v>
      </c>
      <c r="C128" s="11" t="s">
        <v>125</v>
      </c>
      <c r="D128" s="11" t="s">
        <v>275</v>
      </c>
      <c r="E128" s="12">
        <v>25</v>
      </c>
      <c r="F128" s="12">
        <v>300</v>
      </c>
      <c r="G128" s="12">
        <v>10</v>
      </c>
      <c r="H128" s="12">
        <v>100</v>
      </c>
      <c r="I128" s="12">
        <v>100</v>
      </c>
      <c r="J128" s="12"/>
      <c r="K128" s="12"/>
      <c r="L128" s="12"/>
      <c r="M128" s="12"/>
      <c r="N128" s="12">
        <v>200</v>
      </c>
      <c r="O128" s="13"/>
      <c r="P128" s="12">
        <f t="shared" si="18"/>
        <v>300</v>
      </c>
      <c r="Q128" s="12">
        <f t="shared" si="19"/>
        <v>3</v>
      </c>
      <c r="R128" s="57"/>
      <c r="S128" s="15">
        <v>0.04</v>
      </c>
      <c r="T128" s="15">
        <f t="shared" si="20"/>
        <v>0.12</v>
      </c>
    </row>
    <row r="129" spans="1:22" x14ac:dyDescent="0.2">
      <c r="A129" s="36" t="s">
        <v>127</v>
      </c>
      <c r="B129" s="36" t="s">
        <v>126</v>
      </c>
      <c r="C129" s="36">
        <v>90445300</v>
      </c>
      <c r="D129" s="36" t="s">
        <v>277</v>
      </c>
      <c r="E129" s="12" t="s">
        <v>63</v>
      </c>
      <c r="F129" s="12">
        <v>300</v>
      </c>
      <c r="G129" s="12">
        <v>10</v>
      </c>
      <c r="H129" s="12">
        <v>100</v>
      </c>
      <c r="I129" s="12">
        <v>300</v>
      </c>
      <c r="J129" s="12">
        <v>300</v>
      </c>
      <c r="K129" s="12">
        <v>200</v>
      </c>
      <c r="L129" s="12"/>
      <c r="M129" s="12"/>
      <c r="N129" s="12">
        <v>500</v>
      </c>
      <c r="O129" s="13"/>
      <c r="P129" s="12">
        <f t="shared" si="18"/>
        <v>1300</v>
      </c>
      <c r="Q129" s="12">
        <f t="shared" si="19"/>
        <v>13</v>
      </c>
      <c r="R129" s="57"/>
      <c r="S129" s="15">
        <v>0.04</v>
      </c>
      <c r="T129" s="15">
        <f t="shared" si="20"/>
        <v>0.52</v>
      </c>
    </row>
    <row r="130" spans="1:22" x14ac:dyDescent="0.2">
      <c r="A130" s="11" t="s">
        <v>128</v>
      </c>
      <c r="B130" s="11" t="s">
        <v>129</v>
      </c>
      <c r="C130" s="11" t="s">
        <v>128</v>
      </c>
      <c r="D130" s="11" t="s">
        <v>275</v>
      </c>
      <c r="E130" s="12">
        <v>25</v>
      </c>
      <c r="F130" s="12">
        <v>450</v>
      </c>
      <c r="G130" s="12">
        <v>10</v>
      </c>
      <c r="H130" s="12">
        <v>100</v>
      </c>
      <c r="I130" s="12">
        <v>100</v>
      </c>
      <c r="J130" s="12">
        <v>100</v>
      </c>
      <c r="K130" s="12"/>
      <c r="L130" s="12"/>
      <c r="M130" s="12"/>
      <c r="N130" s="12"/>
      <c r="O130" s="13"/>
      <c r="P130" s="12">
        <f t="shared" si="18"/>
        <v>200</v>
      </c>
      <c r="Q130" s="12">
        <f t="shared" si="19"/>
        <v>2</v>
      </c>
      <c r="R130" s="57"/>
      <c r="S130" s="15">
        <v>0.06</v>
      </c>
      <c r="T130" s="15">
        <f t="shared" si="20"/>
        <v>0.12</v>
      </c>
    </row>
    <row r="131" spans="1:22" x14ac:dyDescent="0.2">
      <c r="A131" s="36" t="s">
        <v>190</v>
      </c>
      <c r="B131" s="36" t="s">
        <v>129</v>
      </c>
      <c r="C131" s="36">
        <v>90445400</v>
      </c>
      <c r="D131" s="36" t="s">
        <v>277</v>
      </c>
      <c r="E131" s="12" t="s">
        <v>63</v>
      </c>
      <c r="F131" s="12">
        <v>450</v>
      </c>
      <c r="G131" s="12">
        <v>10</v>
      </c>
      <c r="H131" s="12">
        <v>100</v>
      </c>
      <c r="I131" s="12">
        <v>300</v>
      </c>
      <c r="J131" s="12">
        <v>300</v>
      </c>
      <c r="K131" s="12"/>
      <c r="L131" s="12"/>
      <c r="M131" s="12"/>
      <c r="N131" s="12"/>
      <c r="O131" s="13"/>
      <c r="P131" s="12">
        <f t="shared" si="18"/>
        <v>600</v>
      </c>
      <c r="Q131" s="12">
        <f t="shared" si="19"/>
        <v>6</v>
      </c>
      <c r="R131" s="57"/>
      <c r="S131" s="15">
        <v>0.06</v>
      </c>
      <c r="T131" s="15">
        <f t="shared" si="20"/>
        <v>0.36</v>
      </c>
    </row>
    <row r="132" spans="1:22" x14ac:dyDescent="0.2">
      <c r="A132" s="11" t="s">
        <v>130</v>
      </c>
      <c r="B132" s="11" t="s">
        <v>131</v>
      </c>
      <c r="C132" s="11" t="s">
        <v>130</v>
      </c>
      <c r="D132" s="11" t="s">
        <v>275</v>
      </c>
      <c r="E132" s="12">
        <v>25</v>
      </c>
      <c r="F132" s="12">
        <v>600</v>
      </c>
      <c r="G132" s="12">
        <v>10</v>
      </c>
      <c r="H132" s="12">
        <v>50</v>
      </c>
      <c r="I132" s="12">
        <v>100</v>
      </c>
      <c r="J132" s="12"/>
      <c r="K132" s="12"/>
      <c r="L132" s="12"/>
      <c r="M132" s="12"/>
      <c r="N132" s="12"/>
      <c r="O132" s="13"/>
      <c r="P132" s="12">
        <f t="shared" si="18"/>
        <v>100</v>
      </c>
      <c r="Q132" s="12">
        <f t="shared" si="19"/>
        <v>2</v>
      </c>
      <c r="R132" s="57"/>
      <c r="S132" s="15">
        <v>0.04</v>
      </c>
      <c r="T132" s="15">
        <f t="shared" si="20"/>
        <v>0.08</v>
      </c>
    </row>
    <row r="133" spans="1:22" x14ac:dyDescent="0.2">
      <c r="A133" s="36" t="s">
        <v>211</v>
      </c>
      <c r="B133" s="36" t="s">
        <v>131</v>
      </c>
      <c r="C133" s="36">
        <v>90445600</v>
      </c>
      <c r="D133" s="36" t="s">
        <v>277</v>
      </c>
      <c r="E133" s="12">
        <v>25</v>
      </c>
      <c r="F133" s="12">
        <v>600</v>
      </c>
      <c r="G133" s="12">
        <v>10</v>
      </c>
      <c r="H133" s="12">
        <v>50</v>
      </c>
      <c r="I133" s="12">
        <v>300</v>
      </c>
      <c r="J133" s="12">
        <v>300</v>
      </c>
      <c r="K133" s="12">
        <v>200</v>
      </c>
      <c r="L133" s="12"/>
      <c r="M133" s="12"/>
      <c r="N133" s="12"/>
      <c r="O133" s="13"/>
      <c r="P133" s="12">
        <f t="shared" si="18"/>
        <v>800</v>
      </c>
      <c r="Q133" s="12">
        <f t="shared" si="19"/>
        <v>16</v>
      </c>
      <c r="R133" s="57"/>
      <c r="S133" s="15">
        <v>0.04</v>
      </c>
      <c r="T133" s="15">
        <f t="shared" si="20"/>
        <v>0.64</v>
      </c>
    </row>
    <row r="134" spans="1:22" x14ac:dyDescent="0.2">
      <c r="A134" s="11" t="s">
        <v>162</v>
      </c>
      <c r="B134" s="11" t="s">
        <v>163</v>
      </c>
      <c r="C134" s="11" t="s">
        <v>162</v>
      </c>
      <c r="D134" s="11" t="s">
        <v>275</v>
      </c>
      <c r="E134" s="12">
        <v>25</v>
      </c>
      <c r="F134" s="12">
        <v>750</v>
      </c>
      <c r="G134" s="12">
        <v>10</v>
      </c>
      <c r="H134" s="12">
        <v>50</v>
      </c>
      <c r="I134" s="12"/>
      <c r="J134" s="12"/>
      <c r="K134" s="12"/>
      <c r="L134" s="12"/>
      <c r="M134" s="12"/>
      <c r="N134" s="12"/>
      <c r="O134" s="13"/>
      <c r="P134" s="12">
        <f t="shared" si="18"/>
        <v>0</v>
      </c>
      <c r="Q134" s="12">
        <f t="shared" si="19"/>
        <v>0</v>
      </c>
      <c r="R134" s="57"/>
      <c r="S134" s="15">
        <v>0.04</v>
      </c>
      <c r="T134" s="15">
        <f t="shared" si="20"/>
        <v>0</v>
      </c>
    </row>
    <row r="135" spans="1:22" x14ac:dyDescent="0.2">
      <c r="A135" s="36" t="s">
        <v>218</v>
      </c>
      <c r="B135" s="36" t="s">
        <v>163</v>
      </c>
      <c r="C135" s="31" t="s">
        <v>219</v>
      </c>
      <c r="D135" s="36" t="s">
        <v>277</v>
      </c>
      <c r="E135" s="12">
        <v>25</v>
      </c>
      <c r="F135" s="12">
        <v>750</v>
      </c>
      <c r="G135" s="12">
        <v>10</v>
      </c>
      <c r="H135" s="12">
        <v>50</v>
      </c>
      <c r="I135" s="12">
        <v>300</v>
      </c>
      <c r="J135" s="12">
        <v>300</v>
      </c>
      <c r="K135" s="12"/>
      <c r="L135" s="12"/>
      <c r="M135" s="12"/>
      <c r="N135" s="12"/>
      <c r="O135" s="13"/>
      <c r="P135" s="12">
        <f t="shared" si="18"/>
        <v>600</v>
      </c>
      <c r="Q135" s="12">
        <f t="shared" si="19"/>
        <v>12</v>
      </c>
      <c r="R135" s="57"/>
      <c r="S135" s="15">
        <v>0.04</v>
      </c>
      <c r="T135" s="15">
        <f t="shared" si="20"/>
        <v>0.48</v>
      </c>
    </row>
    <row r="136" spans="1:22" x14ac:dyDescent="0.2">
      <c r="A136" s="11" t="s">
        <v>132</v>
      </c>
      <c r="B136" s="11" t="s">
        <v>133</v>
      </c>
      <c r="C136" s="11" t="s">
        <v>132</v>
      </c>
      <c r="D136" s="11" t="s">
        <v>275</v>
      </c>
      <c r="E136" s="12">
        <v>25</v>
      </c>
      <c r="F136" s="12">
        <v>900</v>
      </c>
      <c r="G136" s="12">
        <v>10</v>
      </c>
      <c r="H136" s="12">
        <v>50</v>
      </c>
      <c r="I136" s="12"/>
      <c r="J136" s="12">
        <v>100</v>
      </c>
      <c r="K136" s="12"/>
      <c r="L136" s="12"/>
      <c r="M136" s="12"/>
      <c r="N136" s="12"/>
      <c r="O136" s="13"/>
      <c r="P136" s="12">
        <f t="shared" si="18"/>
        <v>100</v>
      </c>
      <c r="Q136" s="12">
        <f t="shared" si="19"/>
        <v>2</v>
      </c>
      <c r="R136" s="57"/>
      <c r="S136" s="15">
        <v>0.06</v>
      </c>
      <c r="T136" s="15">
        <f t="shared" si="20"/>
        <v>0.12</v>
      </c>
    </row>
    <row r="137" spans="1:22" x14ac:dyDescent="0.2">
      <c r="A137" s="36" t="s">
        <v>264</v>
      </c>
      <c r="B137" s="36" t="s">
        <v>133</v>
      </c>
      <c r="C137" s="31" t="s">
        <v>265</v>
      </c>
      <c r="D137" s="36" t="s">
        <v>277</v>
      </c>
      <c r="E137" s="12">
        <v>25</v>
      </c>
      <c r="F137" s="12">
        <v>900</v>
      </c>
      <c r="G137" s="12">
        <v>10</v>
      </c>
      <c r="H137" s="12">
        <v>50</v>
      </c>
      <c r="I137" s="12">
        <v>300</v>
      </c>
      <c r="J137" s="12">
        <v>300</v>
      </c>
      <c r="K137" s="12">
        <v>200</v>
      </c>
      <c r="L137" s="12"/>
      <c r="M137" s="12"/>
      <c r="N137" s="12"/>
      <c r="O137" s="13"/>
      <c r="P137" s="12">
        <f t="shared" si="18"/>
        <v>800</v>
      </c>
      <c r="Q137" s="12">
        <f t="shared" si="19"/>
        <v>16</v>
      </c>
      <c r="R137" s="57"/>
      <c r="S137" s="15">
        <v>0.06</v>
      </c>
      <c r="T137" s="15">
        <f t="shared" si="20"/>
        <v>0.96</v>
      </c>
    </row>
    <row r="138" spans="1:22" x14ac:dyDescent="0.2">
      <c r="A138" s="11" t="s">
        <v>134</v>
      </c>
      <c r="B138" s="11" t="s">
        <v>135</v>
      </c>
      <c r="C138" s="11" t="s">
        <v>134</v>
      </c>
      <c r="D138" s="11" t="s">
        <v>275</v>
      </c>
      <c r="E138" s="12">
        <v>25</v>
      </c>
      <c r="F138" s="12">
        <v>1200</v>
      </c>
      <c r="G138" s="12">
        <v>10</v>
      </c>
      <c r="H138" s="12">
        <v>50</v>
      </c>
      <c r="I138" s="12">
        <v>100</v>
      </c>
      <c r="J138" s="12"/>
      <c r="K138" s="12"/>
      <c r="L138" s="12"/>
      <c r="M138" s="12"/>
      <c r="N138" s="12"/>
      <c r="O138" s="13"/>
      <c r="P138" s="12">
        <f t="shared" si="18"/>
        <v>100</v>
      </c>
      <c r="Q138" s="12">
        <f t="shared" si="19"/>
        <v>2</v>
      </c>
      <c r="R138" s="57"/>
      <c r="S138" s="15">
        <v>0.08</v>
      </c>
      <c r="T138" s="15">
        <f t="shared" si="20"/>
        <v>0.16</v>
      </c>
    </row>
    <row r="139" spans="1:22" x14ac:dyDescent="0.2">
      <c r="A139" s="26" t="s">
        <v>451</v>
      </c>
      <c r="B139" s="26"/>
      <c r="C139" s="26">
        <v>90445810</v>
      </c>
      <c r="D139" s="36" t="s">
        <v>277</v>
      </c>
      <c r="E139" s="12" t="s">
        <v>63</v>
      </c>
      <c r="F139" s="12">
        <v>1200</v>
      </c>
      <c r="G139" s="12">
        <v>10</v>
      </c>
      <c r="H139" s="12">
        <v>50</v>
      </c>
      <c r="I139" s="12"/>
      <c r="J139" s="12"/>
      <c r="K139" s="12">
        <v>200</v>
      </c>
      <c r="L139" s="12"/>
      <c r="M139" s="12"/>
      <c r="N139" s="12"/>
      <c r="O139" s="13"/>
      <c r="P139" s="12">
        <f t="shared" si="18"/>
        <v>200</v>
      </c>
      <c r="Q139" s="12">
        <f t="shared" si="19"/>
        <v>4</v>
      </c>
      <c r="R139" s="57"/>
      <c r="S139" s="15">
        <v>0.08</v>
      </c>
      <c r="T139" s="15">
        <f t="shared" si="20"/>
        <v>0.32</v>
      </c>
    </row>
    <row r="140" spans="1:22" x14ac:dyDescent="0.2">
      <c r="A140" s="11" t="s">
        <v>238</v>
      </c>
      <c r="B140" s="11" t="s">
        <v>239</v>
      </c>
      <c r="C140" s="11" t="s">
        <v>238</v>
      </c>
      <c r="D140" s="11" t="s">
        <v>275</v>
      </c>
      <c r="E140" s="12">
        <v>25</v>
      </c>
      <c r="F140" s="12">
        <v>1524</v>
      </c>
      <c r="G140" s="12">
        <v>10</v>
      </c>
      <c r="H140" s="12">
        <v>50</v>
      </c>
      <c r="I140" s="12"/>
      <c r="J140" s="12"/>
      <c r="K140" s="12"/>
      <c r="L140" s="12"/>
      <c r="M140" s="12"/>
      <c r="N140" s="12"/>
      <c r="O140" s="13"/>
      <c r="P140" s="12">
        <f t="shared" si="18"/>
        <v>0</v>
      </c>
      <c r="Q140" s="12">
        <f t="shared" si="19"/>
        <v>0</v>
      </c>
      <c r="R140" s="57"/>
      <c r="S140" s="15">
        <v>0.08</v>
      </c>
      <c r="T140" s="15">
        <f t="shared" si="20"/>
        <v>0</v>
      </c>
    </row>
    <row r="141" spans="1:22" x14ac:dyDescent="0.2">
      <c r="A141" s="11" t="s">
        <v>164</v>
      </c>
      <c r="B141" s="11" t="s">
        <v>165</v>
      </c>
      <c r="C141" s="11" t="s">
        <v>164</v>
      </c>
      <c r="D141" s="11" t="s">
        <v>275</v>
      </c>
      <c r="E141" s="12">
        <v>25</v>
      </c>
      <c r="F141" s="12">
        <v>1800</v>
      </c>
      <c r="G141" s="12">
        <v>10</v>
      </c>
      <c r="H141" s="12">
        <v>50</v>
      </c>
      <c r="I141" s="12"/>
      <c r="J141" s="12"/>
      <c r="K141" s="12"/>
      <c r="L141" s="12"/>
      <c r="M141" s="12"/>
      <c r="N141" s="12"/>
      <c r="O141" s="13"/>
      <c r="P141" s="12">
        <f t="shared" si="18"/>
        <v>0</v>
      </c>
      <c r="Q141" s="12">
        <f t="shared" si="19"/>
        <v>0</v>
      </c>
      <c r="R141" s="57"/>
      <c r="S141" s="15">
        <v>0.12</v>
      </c>
      <c r="T141" s="15">
        <f t="shared" si="20"/>
        <v>0</v>
      </c>
    </row>
    <row r="142" spans="1:22" x14ac:dyDescent="0.2">
      <c r="A142" s="36" t="s">
        <v>227</v>
      </c>
      <c r="B142" s="36" t="s">
        <v>165</v>
      </c>
      <c r="C142" s="36">
        <v>90445900</v>
      </c>
      <c r="D142" s="36" t="s">
        <v>277</v>
      </c>
      <c r="E142" s="12">
        <v>25</v>
      </c>
      <c r="F142" s="12">
        <v>1800</v>
      </c>
      <c r="G142" s="12">
        <v>10</v>
      </c>
      <c r="H142" s="12">
        <v>50</v>
      </c>
      <c r="I142" s="12"/>
      <c r="J142" s="12"/>
      <c r="K142" s="12"/>
      <c r="L142" s="12"/>
      <c r="M142" s="12"/>
      <c r="N142" s="12"/>
      <c r="O142" s="13"/>
      <c r="P142" s="12">
        <f t="shared" si="18"/>
        <v>0</v>
      </c>
      <c r="Q142" s="12">
        <f t="shared" si="19"/>
        <v>0</v>
      </c>
      <c r="R142" s="57"/>
      <c r="S142" s="15">
        <v>0.12</v>
      </c>
      <c r="T142" s="15">
        <f t="shared" si="20"/>
        <v>0</v>
      </c>
      <c r="U142" s="43"/>
    </row>
    <row r="143" spans="1:22" x14ac:dyDescent="0.2">
      <c r="A143" s="36" t="s">
        <v>301</v>
      </c>
      <c r="B143" s="36" t="s">
        <v>302</v>
      </c>
      <c r="C143" s="36">
        <v>90446000</v>
      </c>
      <c r="D143" s="36" t="s">
        <v>277</v>
      </c>
      <c r="E143" s="12">
        <v>25</v>
      </c>
      <c r="F143" s="12">
        <v>2400</v>
      </c>
      <c r="G143" s="12">
        <v>10</v>
      </c>
      <c r="H143" s="12">
        <v>50</v>
      </c>
      <c r="I143" s="12"/>
      <c r="J143" s="12"/>
      <c r="K143" s="12"/>
      <c r="L143" s="12"/>
      <c r="M143" s="12"/>
      <c r="N143" s="12"/>
      <c r="O143" s="13"/>
      <c r="P143" s="12">
        <f t="shared" si="18"/>
        <v>0</v>
      </c>
      <c r="Q143" s="12">
        <f t="shared" si="19"/>
        <v>0</v>
      </c>
      <c r="R143" s="57"/>
      <c r="S143" s="15">
        <v>0.12</v>
      </c>
      <c r="T143" s="15">
        <f t="shared" si="20"/>
        <v>0</v>
      </c>
      <c r="U143" s="43"/>
    </row>
    <row r="144" spans="1:22" x14ac:dyDescent="0.2">
      <c r="A144" s="305"/>
      <c r="B144" s="305"/>
      <c r="C144" s="305"/>
      <c r="D144" s="305"/>
      <c r="E144" s="305"/>
      <c r="F144" s="305"/>
      <c r="G144" s="305"/>
      <c r="H144" s="305"/>
      <c r="I144" s="36">
        <f t="shared" ref="I144:Q144" si="21">SUBTOTAL(9,I5:I143)</f>
        <v>26550</v>
      </c>
      <c r="J144" s="36">
        <f t="shared" si="21"/>
        <v>70310</v>
      </c>
      <c r="K144" s="36">
        <f t="shared" si="21"/>
        <v>67275</v>
      </c>
      <c r="L144" s="36">
        <f t="shared" si="21"/>
        <v>52050</v>
      </c>
      <c r="M144" s="36">
        <f t="shared" si="21"/>
        <v>42080</v>
      </c>
      <c r="N144" s="36">
        <f t="shared" ref="N144" si="22">SUBTOTAL(9,N5:N143)</f>
        <v>31990</v>
      </c>
      <c r="O144" s="36">
        <f t="shared" si="21"/>
        <v>0</v>
      </c>
      <c r="P144" s="36">
        <f t="shared" si="21"/>
        <v>290255</v>
      </c>
      <c r="Q144" s="36">
        <f t="shared" si="21"/>
        <v>3703</v>
      </c>
      <c r="R144" s="59"/>
      <c r="S144" s="12"/>
      <c r="T144" s="36">
        <f>SUBTOTAL(9,T5:T143)</f>
        <v>221.16000000000005</v>
      </c>
      <c r="U144" s="3">
        <f>SUM(U13:U143)</f>
        <v>171.64</v>
      </c>
      <c r="V144" s="3">
        <f>SUM(V13:V143)</f>
        <v>100.00000000000003</v>
      </c>
    </row>
    <row r="145" spans="1:20" x14ac:dyDescent="0.2">
      <c r="A145" s="305"/>
      <c r="B145" s="305"/>
      <c r="C145" s="305"/>
      <c r="D145" s="305"/>
      <c r="E145" s="305"/>
      <c r="F145" s="305"/>
      <c r="G145" s="305"/>
      <c r="H145" s="305"/>
      <c r="I145" s="36">
        <v>303</v>
      </c>
      <c r="J145" s="36">
        <v>911</v>
      </c>
      <c r="K145" s="36">
        <v>904</v>
      </c>
      <c r="L145" s="36">
        <v>676</v>
      </c>
      <c r="M145" s="36">
        <v>533</v>
      </c>
      <c r="N145" s="36">
        <v>376</v>
      </c>
      <c r="O145" s="36"/>
      <c r="P145" s="36"/>
      <c r="Q145" s="36">
        <f>SUM(I145:O145)</f>
        <v>3703</v>
      </c>
      <c r="T145" s="3">
        <f>T144/30</f>
        <v>7.3720000000000017</v>
      </c>
    </row>
    <row r="146" spans="1:20" x14ac:dyDescent="0.2">
      <c r="A146" s="305"/>
      <c r="B146" s="305"/>
      <c r="C146" s="305"/>
      <c r="D146" s="305"/>
      <c r="E146" s="305"/>
      <c r="F146" s="305"/>
      <c r="G146" s="305"/>
      <c r="H146" s="305"/>
      <c r="I146" s="36">
        <v>15.52</v>
      </c>
      <c r="J146" s="36">
        <v>52.21</v>
      </c>
      <c r="K146" s="36">
        <v>56.08</v>
      </c>
      <c r="L146" s="36">
        <v>40.98</v>
      </c>
      <c r="M146" s="36">
        <v>31.61</v>
      </c>
      <c r="N146" s="36">
        <v>24.76</v>
      </c>
      <c r="O146" s="36"/>
      <c r="P146" s="36"/>
      <c r="Q146" s="36">
        <f>SUM(I146:O146)</f>
        <v>221.15999999999997</v>
      </c>
    </row>
    <row r="147" spans="1:20" x14ac:dyDescent="0.2">
      <c r="A147" s="34"/>
      <c r="B147" s="34"/>
      <c r="C147" s="34"/>
      <c r="D147" s="34"/>
      <c r="E147" s="34"/>
      <c r="F147" s="34"/>
      <c r="G147" s="34"/>
      <c r="H147" s="34"/>
    </row>
    <row r="148" spans="1:20" x14ac:dyDescent="0.2">
      <c r="A148" s="28" t="s">
        <v>136</v>
      </c>
      <c r="B148" s="28" t="s">
        <v>136</v>
      </c>
      <c r="C148" s="30"/>
      <c r="D148" s="30"/>
      <c r="E148" s="8" t="s">
        <v>10</v>
      </c>
      <c r="F148" s="8" t="s">
        <v>137</v>
      </c>
      <c r="G148" s="300" t="s">
        <v>138</v>
      </c>
      <c r="H148" s="301"/>
      <c r="I148" s="20"/>
      <c r="J148" s="20"/>
      <c r="K148" s="20"/>
      <c r="L148" s="20"/>
      <c r="M148" s="20"/>
      <c r="N148" s="20"/>
      <c r="O148" s="20"/>
      <c r="P148" s="12"/>
      <c r="Q148" s="12"/>
      <c r="R148" s="35"/>
      <c r="S148" s="12"/>
      <c r="T148" s="15"/>
    </row>
    <row r="149" spans="1:20" x14ac:dyDescent="0.2">
      <c r="A149" s="36"/>
      <c r="B149" s="36"/>
      <c r="C149" s="36"/>
      <c r="D149" s="36"/>
      <c r="E149" s="8"/>
      <c r="F149" s="8"/>
      <c r="G149" s="8" t="s">
        <v>139</v>
      </c>
      <c r="H149" s="8" t="s">
        <v>140</v>
      </c>
      <c r="I149" s="8" t="s">
        <v>140</v>
      </c>
      <c r="J149" s="8" t="s">
        <v>140</v>
      </c>
      <c r="K149" s="8" t="s">
        <v>140</v>
      </c>
      <c r="L149" s="8" t="s">
        <v>140</v>
      </c>
      <c r="M149" s="8" t="s">
        <v>140</v>
      </c>
      <c r="N149" s="8" t="s">
        <v>140</v>
      </c>
      <c r="O149" s="8" t="s">
        <v>140</v>
      </c>
      <c r="P149" s="36" t="s">
        <v>140</v>
      </c>
      <c r="Q149" s="36" t="s">
        <v>12</v>
      </c>
      <c r="R149" s="37"/>
      <c r="S149" s="12"/>
      <c r="T149" s="15"/>
    </row>
    <row r="150" spans="1:20" x14ac:dyDescent="0.2">
      <c r="A150" s="38" t="s">
        <v>142</v>
      </c>
      <c r="B150" s="38" t="s">
        <v>143</v>
      </c>
      <c r="C150" s="38" t="s">
        <v>142</v>
      </c>
      <c r="D150" s="38" t="s">
        <v>142</v>
      </c>
      <c r="E150" s="12">
        <v>13</v>
      </c>
      <c r="F150" s="12">
        <v>25</v>
      </c>
      <c r="G150" s="12">
        <v>5</v>
      </c>
      <c r="H150" s="12">
        <v>125</v>
      </c>
      <c r="I150" s="12"/>
      <c r="J150" s="12"/>
      <c r="K150" s="12"/>
      <c r="L150" s="12"/>
      <c r="M150" s="12"/>
      <c r="N150" s="12"/>
      <c r="O150" s="12"/>
      <c r="P150" s="12">
        <f>SUM(I150:O150)</f>
        <v>0</v>
      </c>
      <c r="Q150" s="12">
        <f>$P150/$H150</f>
        <v>0</v>
      </c>
      <c r="R150" s="39"/>
      <c r="S150" s="15">
        <v>0.09</v>
      </c>
      <c r="T150" s="15">
        <f>$Q150*$S150</f>
        <v>0</v>
      </c>
    </row>
    <row r="151" spans="1:20" x14ac:dyDescent="0.2">
      <c r="A151" s="38" t="s">
        <v>144</v>
      </c>
      <c r="B151" s="38" t="s">
        <v>145</v>
      </c>
      <c r="C151" s="38" t="s">
        <v>144</v>
      </c>
      <c r="D151" s="38" t="s">
        <v>144</v>
      </c>
      <c r="E151" s="12">
        <v>19</v>
      </c>
      <c r="F151" s="12">
        <v>25</v>
      </c>
      <c r="G151" s="12">
        <v>5</v>
      </c>
      <c r="H151" s="12">
        <v>125</v>
      </c>
      <c r="I151" s="12"/>
      <c r="J151" s="12"/>
      <c r="K151" s="12"/>
      <c r="L151" s="12"/>
      <c r="M151" s="12"/>
      <c r="N151" s="12"/>
      <c r="O151" s="12"/>
      <c r="P151" s="12">
        <f>SUM(I151:O151)</f>
        <v>0</v>
      </c>
      <c r="Q151" s="12">
        <f>$P151/$H151</f>
        <v>0</v>
      </c>
      <c r="R151" s="39"/>
      <c r="S151" s="15">
        <v>0.15</v>
      </c>
      <c r="T151" s="15">
        <f>$Q151*$S151</f>
        <v>0</v>
      </c>
    </row>
    <row r="152" spans="1:20" x14ac:dyDescent="0.2">
      <c r="B152" s="3"/>
      <c r="I152" s="36">
        <f t="shared" ref="I152:O152" si="23">SUM(I150:I151)</f>
        <v>0</v>
      </c>
      <c r="J152" s="36">
        <f t="shared" si="23"/>
        <v>0</v>
      </c>
      <c r="K152" s="36">
        <f t="shared" si="23"/>
        <v>0</v>
      </c>
      <c r="L152" s="36">
        <f t="shared" si="23"/>
        <v>0</v>
      </c>
      <c r="M152" s="36">
        <f t="shared" si="23"/>
        <v>0</v>
      </c>
      <c r="N152" s="36">
        <f t="shared" ref="N152" si="24">SUM(N150:N151)</f>
        <v>0</v>
      </c>
      <c r="O152" s="36">
        <f t="shared" si="23"/>
        <v>0</v>
      </c>
      <c r="P152" s="36">
        <f>SUBTOTAL(9,P150:P151)</f>
        <v>0</v>
      </c>
      <c r="Q152" s="36">
        <f>SUBTOTAL(9,Q150:Q151)</f>
        <v>0</v>
      </c>
      <c r="R152" s="37"/>
      <c r="S152" s="12"/>
      <c r="T152" s="33">
        <f>SUBTOTAL(9,T150:T151)</f>
        <v>0</v>
      </c>
    </row>
    <row r="153" spans="1:20" x14ac:dyDescent="0.2">
      <c r="B153" s="3"/>
      <c r="I153" s="40"/>
      <c r="J153" s="40"/>
      <c r="K153" s="40"/>
      <c r="L153" s="40"/>
      <c r="M153" s="40"/>
      <c r="N153" s="40"/>
      <c r="O153" s="40"/>
      <c r="P153" s="36">
        <v>0</v>
      </c>
      <c r="Q153" s="36">
        <v>0</v>
      </c>
      <c r="R153" s="35"/>
      <c r="S153" s="12"/>
      <c r="T153" s="33">
        <v>0</v>
      </c>
    </row>
  </sheetData>
  <autoFilter ref="D3:D146"/>
  <mergeCells count="11">
    <mergeCell ref="S3:T3"/>
    <mergeCell ref="A1:H1"/>
    <mergeCell ref="A2:D2"/>
    <mergeCell ref="E2:H2"/>
    <mergeCell ref="G3:H3"/>
    <mergeCell ref="P3:Q3"/>
    <mergeCell ref="A109:B109"/>
    <mergeCell ref="A144:H144"/>
    <mergeCell ref="A145:H145"/>
    <mergeCell ref="A146:H146"/>
    <mergeCell ref="G148:H148"/>
  </mergeCells>
  <conditionalFormatting sqref="A5:XFD143">
    <cfRule type="expression" dxfId="286" priority="2">
      <formula>MOD(ROW(),2)</formula>
    </cfRule>
  </conditionalFormatting>
  <conditionalFormatting sqref="P5:P143">
    <cfRule type="cellIs" dxfId="285" priority="4" operator="greaterThan">
      <formula>10000</formula>
    </cfRule>
  </conditionalFormatting>
  <conditionalFormatting sqref="P110:P143">
    <cfRule type="cellIs" dxfId="284" priority="5" operator="greaterThan">
      <formula>2000</formula>
    </cfRule>
  </conditionalFormatting>
  <conditionalFormatting sqref="T5:T108">
    <cfRule type="cellIs" dxfId="283" priority="3" operator="greaterThan">
      <formula>10</formula>
    </cfRule>
  </conditionalFormatting>
  <conditionalFormatting sqref="T139">
    <cfRule type="cellIs" dxfId="282" priority="1" operator="greaterThan">
      <formula>10</formula>
    </cfRule>
  </conditionalFormatting>
  <pageMargins left="0.25" right="0.25" top="0.75" bottom="0.75" header="0.3" footer="0.3"/>
  <pageSetup paperSize="9" scale="69" fitToHeight="0" orientation="landscape" r:id="rId1"/>
  <headerFooter alignWithMargins="0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A1:U153"/>
  <sheetViews>
    <sheetView zoomScaleNormal="100" workbookViewId="0">
      <pane xSplit="4" ySplit="4" topLeftCell="E5" activePane="bottomRight" state="frozen"/>
      <selection pane="topRight" activeCell="D1" sqref="D1"/>
      <selection pane="bottomLeft" activeCell="A4" sqref="A4"/>
      <selection pane="bottomRight" activeCell="E5" sqref="E5"/>
    </sheetView>
  </sheetViews>
  <sheetFormatPr defaultColWidth="9.140625" defaultRowHeight="12.75" x14ac:dyDescent="0.2"/>
  <cols>
    <col min="1" max="1" width="12.5703125" style="3" customWidth="1"/>
    <col min="2" max="2" width="14" style="41" customWidth="1"/>
    <col min="3" max="3" width="14" style="3" bestFit="1" customWidth="1"/>
    <col min="4" max="4" width="12.28515625" style="3" customWidth="1"/>
    <col min="5" max="5" width="7.85546875" style="3" customWidth="1"/>
    <col min="6" max="6" width="8.5703125" style="3" customWidth="1"/>
    <col min="7" max="7" width="6.140625" style="3" customWidth="1"/>
    <col min="8" max="8" width="6.42578125" style="3" customWidth="1"/>
    <col min="9" max="13" width="10.140625" style="3" customWidth="1"/>
    <col min="14" max="14" width="8.28515625" style="3" customWidth="1"/>
    <col min="15" max="15" width="10.7109375" style="3" bestFit="1" customWidth="1"/>
    <col min="16" max="16" width="8.28515625" style="3" bestFit="1" customWidth="1"/>
    <col min="17" max="18" width="9.42578125" style="3" customWidth="1"/>
    <col min="19" max="19" width="9.28515625" style="3" customWidth="1"/>
    <col min="20" max="16384" width="9.140625" style="3"/>
  </cols>
  <sheetData>
    <row r="1" spans="1:21" x14ac:dyDescent="0.2">
      <c r="A1" s="303" t="s">
        <v>281</v>
      </c>
      <c r="B1" s="303"/>
      <c r="C1" s="303"/>
      <c r="D1" s="303"/>
      <c r="E1" s="303"/>
      <c r="F1" s="303"/>
      <c r="G1" s="303"/>
      <c r="H1" s="303"/>
      <c r="I1" s="30" t="s">
        <v>446</v>
      </c>
      <c r="J1" s="30" t="s">
        <v>462</v>
      </c>
      <c r="K1" s="30"/>
      <c r="L1" s="30"/>
      <c r="M1" s="30"/>
      <c r="N1" s="20"/>
      <c r="O1" s="20"/>
      <c r="P1" s="20"/>
    </row>
    <row r="2" spans="1:21" x14ac:dyDescent="0.2">
      <c r="A2" s="303" t="s">
        <v>463</v>
      </c>
      <c r="B2" s="303"/>
      <c r="C2" s="303"/>
      <c r="D2" s="303"/>
      <c r="E2" s="303"/>
      <c r="F2" s="303"/>
      <c r="G2" s="303"/>
      <c r="H2" s="303"/>
      <c r="I2" s="10"/>
      <c r="J2" s="10"/>
      <c r="K2" s="10"/>
      <c r="L2" s="10"/>
      <c r="M2" s="10"/>
      <c r="N2" s="8"/>
      <c r="O2" s="8"/>
      <c r="P2" s="8"/>
      <c r="Q2" s="29"/>
      <c r="R2" s="29"/>
      <c r="S2" s="30"/>
    </row>
    <row r="3" spans="1:21" x14ac:dyDescent="0.2">
      <c r="A3" s="8" t="s">
        <v>0</v>
      </c>
      <c r="B3" s="8" t="s">
        <v>1</v>
      </c>
      <c r="C3" s="8" t="s">
        <v>2</v>
      </c>
      <c r="D3" s="8" t="s">
        <v>274</v>
      </c>
      <c r="E3" s="8" t="s">
        <v>3</v>
      </c>
      <c r="F3" s="8" t="s">
        <v>4</v>
      </c>
      <c r="G3" s="302" t="s">
        <v>5</v>
      </c>
      <c r="H3" s="302"/>
      <c r="I3" s="31" t="s">
        <v>435</v>
      </c>
      <c r="J3" s="31" t="s">
        <v>441</v>
      </c>
      <c r="K3" s="31" t="s">
        <v>449</v>
      </c>
      <c r="L3" s="31" t="s">
        <v>457</v>
      </c>
      <c r="M3" s="31" t="s">
        <v>460</v>
      </c>
      <c r="N3" s="36"/>
      <c r="O3" s="302" t="s">
        <v>6</v>
      </c>
      <c r="P3" s="302"/>
      <c r="Q3" s="55"/>
      <c r="R3" s="300" t="s">
        <v>7</v>
      </c>
      <c r="S3" s="301"/>
    </row>
    <row r="4" spans="1:21" x14ac:dyDescent="0.2">
      <c r="A4" s="36" t="s">
        <v>8</v>
      </c>
      <c r="B4" s="36"/>
      <c r="C4" s="36"/>
      <c r="D4" s="36"/>
      <c r="E4" s="7" t="s">
        <v>9</v>
      </c>
      <c r="F4" s="36" t="s">
        <v>10</v>
      </c>
      <c r="G4" s="8" t="s">
        <v>11</v>
      </c>
      <c r="H4" s="8" t="s">
        <v>12</v>
      </c>
      <c r="I4" s="36" t="s">
        <v>436</v>
      </c>
      <c r="J4" s="36" t="s">
        <v>442</v>
      </c>
      <c r="K4" s="36" t="s">
        <v>450</v>
      </c>
      <c r="L4" s="36" t="s">
        <v>458</v>
      </c>
      <c r="M4" s="36" t="s">
        <v>461</v>
      </c>
      <c r="N4" s="36"/>
      <c r="O4" s="8" t="s">
        <v>13</v>
      </c>
      <c r="P4" s="8" t="s">
        <v>12</v>
      </c>
      <c r="Q4" s="56"/>
      <c r="R4" s="10" t="s">
        <v>14</v>
      </c>
      <c r="S4" s="10" t="s">
        <v>15</v>
      </c>
    </row>
    <row r="5" spans="1:21" x14ac:dyDescent="0.2">
      <c r="A5" s="11" t="s">
        <v>383</v>
      </c>
      <c r="B5" s="11" t="s">
        <v>384</v>
      </c>
      <c r="C5" s="11" t="s">
        <v>383</v>
      </c>
      <c r="D5" s="11" t="s">
        <v>275</v>
      </c>
      <c r="E5" s="12">
        <v>15</v>
      </c>
      <c r="F5" s="12">
        <v>225</v>
      </c>
      <c r="G5" s="12">
        <v>10</v>
      </c>
      <c r="H5" s="12">
        <v>400</v>
      </c>
      <c r="I5" s="12"/>
      <c r="J5" s="12"/>
      <c r="K5" s="12"/>
      <c r="L5" s="12"/>
      <c r="M5" s="12"/>
      <c r="N5" s="13"/>
      <c r="O5" s="12">
        <f t="shared" ref="O5:O19" si="0">SUM(I5:N5)</f>
        <v>0</v>
      </c>
      <c r="P5" s="12">
        <f t="shared" ref="P5:P19" si="1">$O5/$H5</f>
        <v>0</v>
      </c>
      <c r="Q5" s="57"/>
      <c r="R5" s="15">
        <v>0.06</v>
      </c>
      <c r="S5" s="15">
        <f t="shared" ref="S5:S19" si="2">$P5*$R5</f>
        <v>0</v>
      </c>
      <c r="T5" s="43">
        <f>SUM(S5:S19)</f>
        <v>45.120000000000005</v>
      </c>
      <c r="U5" s="3">
        <f>T5*100/$T$144</f>
        <v>29.825489159175039</v>
      </c>
    </row>
    <row r="6" spans="1:21" x14ac:dyDescent="0.2">
      <c r="A6" s="11" t="s">
        <v>385</v>
      </c>
      <c r="B6" s="11" t="s">
        <v>386</v>
      </c>
      <c r="C6" s="11" t="s">
        <v>385</v>
      </c>
      <c r="D6" s="11" t="s">
        <v>275</v>
      </c>
      <c r="E6" s="12">
        <v>15</v>
      </c>
      <c r="F6" s="12">
        <v>300</v>
      </c>
      <c r="G6" s="12">
        <v>10</v>
      </c>
      <c r="H6" s="12">
        <v>300</v>
      </c>
      <c r="I6" s="12"/>
      <c r="J6" s="12"/>
      <c r="K6" s="12"/>
      <c r="L6" s="12"/>
      <c r="M6" s="12"/>
      <c r="N6" s="13"/>
      <c r="O6" s="12">
        <f t="shared" si="0"/>
        <v>0</v>
      </c>
      <c r="P6" s="12">
        <f t="shared" si="1"/>
        <v>0</v>
      </c>
      <c r="Q6" s="57"/>
      <c r="R6" s="15">
        <v>0.06</v>
      </c>
      <c r="S6" s="15">
        <f t="shared" si="2"/>
        <v>0</v>
      </c>
      <c r="T6" s="43"/>
    </row>
    <row r="7" spans="1:21" x14ac:dyDescent="0.2">
      <c r="A7" s="36" t="s">
        <v>387</v>
      </c>
      <c r="B7" s="36" t="s">
        <v>259</v>
      </c>
      <c r="C7" s="31" t="s">
        <v>388</v>
      </c>
      <c r="D7" s="36" t="s">
        <v>277</v>
      </c>
      <c r="E7" s="12" t="s">
        <v>167</v>
      </c>
      <c r="F7" s="12">
        <v>300</v>
      </c>
      <c r="G7" s="12">
        <v>10</v>
      </c>
      <c r="H7" s="12">
        <v>300</v>
      </c>
      <c r="I7" s="12"/>
      <c r="J7" s="12"/>
      <c r="K7" s="12"/>
      <c r="L7" s="12"/>
      <c r="M7" s="12"/>
      <c r="N7" s="13"/>
      <c r="O7" s="12">
        <f t="shared" si="0"/>
        <v>0</v>
      </c>
      <c r="P7" s="12">
        <f t="shared" si="1"/>
        <v>0</v>
      </c>
      <c r="Q7" s="57"/>
      <c r="R7" s="15">
        <v>0.06</v>
      </c>
      <c r="S7" s="15">
        <f t="shared" si="2"/>
        <v>0</v>
      </c>
      <c r="T7" s="43"/>
    </row>
    <row r="8" spans="1:21" x14ac:dyDescent="0.2">
      <c r="A8" s="11" t="s">
        <v>258</v>
      </c>
      <c r="B8" s="11" t="s">
        <v>259</v>
      </c>
      <c r="C8" s="11" t="s">
        <v>258</v>
      </c>
      <c r="D8" s="11" t="s">
        <v>275</v>
      </c>
      <c r="E8" s="12">
        <v>15</v>
      </c>
      <c r="F8" s="12">
        <v>375</v>
      </c>
      <c r="G8" s="12">
        <v>10</v>
      </c>
      <c r="H8" s="12">
        <v>200</v>
      </c>
      <c r="I8" s="12">
        <v>1000</v>
      </c>
      <c r="J8" s="12"/>
      <c r="K8" s="12"/>
      <c r="L8" s="12"/>
      <c r="M8" s="12"/>
      <c r="N8" s="13"/>
      <c r="O8" s="12">
        <f t="shared" si="0"/>
        <v>1000</v>
      </c>
      <c r="P8" s="12">
        <f t="shared" si="1"/>
        <v>5</v>
      </c>
      <c r="Q8" s="57"/>
      <c r="R8" s="15">
        <v>0.06</v>
      </c>
      <c r="S8" s="15">
        <f t="shared" si="2"/>
        <v>0.3</v>
      </c>
      <c r="T8" s="43"/>
    </row>
    <row r="9" spans="1:21" x14ac:dyDescent="0.2">
      <c r="A9" s="11" t="s">
        <v>26</v>
      </c>
      <c r="B9" s="11" t="s">
        <v>27</v>
      </c>
      <c r="C9" s="11" t="s">
        <v>26</v>
      </c>
      <c r="D9" s="11" t="s">
        <v>275</v>
      </c>
      <c r="E9" s="12">
        <v>15</v>
      </c>
      <c r="F9" s="12">
        <v>457</v>
      </c>
      <c r="G9" s="12">
        <v>10</v>
      </c>
      <c r="H9" s="12">
        <v>200</v>
      </c>
      <c r="I9" s="12">
        <v>5600</v>
      </c>
      <c r="J9" s="12">
        <v>10000</v>
      </c>
      <c r="K9" s="12">
        <v>5000</v>
      </c>
      <c r="L9" s="12">
        <v>5000</v>
      </c>
      <c r="M9" s="12">
        <v>5000</v>
      </c>
      <c r="N9" s="13"/>
      <c r="O9" s="12">
        <f t="shared" si="0"/>
        <v>30600</v>
      </c>
      <c r="P9" s="12">
        <f t="shared" si="1"/>
        <v>153</v>
      </c>
      <c r="Q9" s="57"/>
      <c r="R9" s="15">
        <v>0.05</v>
      </c>
      <c r="S9" s="15">
        <f t="shared" si="2"/>
        <v>7.65</v>
      </c>
    </row>
    <row r="10" spans="1:21" x14ac:dyDescent="0.2">
      <c r="A10" s="36" t="s">
        <v>169</v>
      </c>
      <c r="B10" s="36" t="s">
        <v>27</v>
      </c>
      <c r="C10" s="36">
        <v>90441400</v>
      </c>
      <c r="D10" s="36" t="s">
        <v>277</v>
      </c>
      <c r="E10" s="12" t="s">
        <v>167</v>
      </c>
      <c r="F10" s="12">
        <v>450</v>
      </c>
      <c r="G10" s="12">
        <v>10</v>
      </c>
      <c r="H10" s="12">
        <v>200</v>
      </c>
      <c r="I10" s="12">
        <v>1400</v>
      </c>
      <c r="J10" s="12">
        <v>2000</v>
      </c>
      <c r="K10" s="12">
        <v>2000</v>
      </c>
      <c r="L10" s="12">
        <v>2000</v>
      </c>
      <c r="M10" s="12">
        <v>1000</v>
      </c>
      <c r="N10" s="13"/>
      <c r="O10" s="12">
        <f t="shared" si="0"/>
        <v>8400</v>
      </c>
      <c r="P10" s="12">
        <f t="shared" si="1"/>
        <v>42</v>
      </c>
      <c r="Q10" s="57"/>
      <c r="R10" s="15">
        <v>0.05</v>
      </c>
      <c r="S10" s="15">
        <f t="shared" si="2"/>
        <v>2.1</v>
      </c>
    </row>
    <row r="11" spans="1:21" x14ac:dyDescent="0.2">
      <c r="A11" s="11" t="s">
        <v>24</v>
      </c>
      <c r="B11" s="11" t="s">
        <v>25</v>
      </c>
      <c r="C11" s="11" t="s">
        <v>24</v>
      </c>
      <c r="D11" s="11" t="s">
        <v>275</v>
      </c>
      <c r="E11" s="12">
        <v>15</v>
      </c>
      <c r="F11" s="12">
        <v>610</v>
      </c>
      <c r="G11" s="12">
        <v>10</v>
      </c>
      <c r="H11" s="12">
        <v>100</v>
      </c>
      <c r="I11" s="12">
        <v>2000</v>
      </c>
      <c r="J11" s="12">
        <v>6000</v>
      </c>
      <c r="K11" s="12">
        <v>5000</v>
      </c>
      <c r="L11" s="12">
        <v>5000</v>
      </c>
      <c r="M11" s="12">
        <v>5000</v>
      </c>
      <c r="N11" s="13"/>
      <c r="O11" s="12">
        <f t="shared" si="0"/>
        <v>23000</v>
      </c>
      <c r="P11" s="12">
        <f t="shared" si="1"/>
        <v>230</v>
      </c>
      <c r="Q11" s="57"/>
      <c r="R11" s="15">
        <v>0.04</v>
      </c>
      <c r="S11" s="15">
        <f t="shared" si="2"/>
        <v>9.2000000000000011</v>
      </c>
    </row>
    <row r="12" spans="1:21" x14ac:dyDescent="0.2">
      <c r="A12" s="36" t="s">
        <v>168</v>
      </c>
      <c r="B12" s="36" t="s">
        <v>25</v>
      </c>
      <c r="C12" s="36">
        <v>90441600</v>
      </c>
      <c r="D12" s="36" t="s">
        <v>277</v>
      </c>
      <c r="E12" s="12" t="s">
        <v>167</v>
      </c>
      <c r="F12" s="12">
        <v>600</v>
      </c>
      <c r="G12" s="12">
        <v>10</v>
      </c>
      <c r="H12" s="12">
        <v>100</v>
      </c>
      <c r="I12" s="12">
        <v>1000</v>
      </c>
      <c r="J12" s="12">
        <v>2000</v>
      </c>
      <c r="K12" s="12">
        <v>2000</v>
      </c>
      <c r="L12" s="12">
        <v>2000</v>
      </c>
      <c r="M12" s="12">
        <v>1000</v>
      </c>
      <c r="N12" s="13"/>
      <c r="O12" s="12">
        <f t="shared" si="0"/>
        <v>8000</v>
      </c>
      <c r="P12" s="12">
        <f t="shared" si="1"/>
        <v>80</v>
      </c>
      <c r="Q12" s="57"/>
      <c r="R12" s="15">
        <v>0.04</v>
      </c>
      <c r="S12" s="15">
        <f t="shared" si="2"/>
        <v>3.2</v>
      </c>
    </row>
    <row r="13" spans="1:21" x14ac:dyDescent="0.2">
      <c r="A13" s="11" t="s">
        <v>150</v>
      </c>
      <c r="B13" s="11" t="s">
        <v>151</v>
      </c>
      <c r="C13" s="11" t="s">
        <v>150</v>
      </c>
      <c r="D13" s="11" t="s">
        <v>275</v>
      </c>
      <c r="E13" s="12">
        <v>15</v>
      </c>
      <c r="F13" s="12">
        <v>760</v>
      </c>
      <c r="G13" s="12">
        <v>10</v>
      </c>
      <c r="H13" s="12">
        <v>100</v>
      </c>
      <c r="I13" s="12">
        <v>1000</v>
      </c>
      <c r="J13" s="12">
        <v>1000</v>
      </c>
      <c r="K13" s="12">
        <v>1000</v>
      </c>
      <c r="L13" s="12">
        <v>500</v>
      </c>
      <c r="M13" s="12">
        <v>500</v>
      </c>
      <c r="N13" s="13"/>
      <c r="O13" s="12">
        <f t="shared" si="0"/>
        <v>4000</v>
      </c>
      <c r="P13" s="12">
        <f t="shared" si="1"/>
        <v>40</v>
      </c>
      <c r="Q13" s="57"/>
      <c r="R13" s="15">
        <v>0.04</v>
      </c>
      <c r="S13" s="15">
        <f t="shared" si="2"/>
        <v>1.6</v>
      </c>
    </row>
    <row r="14" spans="1:21" x14ac:dyDescent="0.2">
      <c r="A14" s="11" t="s">
        <v>20</v>
      </c>
      <c r="B14" s="11" t="s">
        <v>21</v>
      </c>
      <c r="C14" s="11" t="s">
        <v>20</v>
      </c>
      <c r="D14" s="11" t="s">
        <v>275</v>
      </c>
      <c r="E14" s="12">
        <v>15</v>
      </c>
      <c r="F14" s="12">
        <v>915</v>
      </c>
      <c r="G14" s="12">
        <v>10</v>
      </c>
      <c r="H14" s="12">
        <v>100</v>
      </c>
      <c r="I14" s="12"/>
      <c r="J14" s="12">
        <v>5000</v>
      </c>
      <c r="K14" s="12">
        <v>3000</v>
      </c>
      <c r="L14" s="12">
        <v>2000</v>
      </c>
      <c r="M14" s="12">
        <v>2000</v>
      </c>
      <c r="N14" s="13"/>
      <c r="O14" s="12">
        <f t="shared" si="0"/>
        <v>12000</v>
      </c>
      <c r="P14" s="12">
        <f t="shared" si="1"/>
        <v>120</v>
      </c>
      <c r="Q14" s="57"/>
      <c r="R14" s="15">
        <v>0.05</v>
      </c>
      <c r="S14" s="15">
        <f t="shared" si="2"/>
        <v>6</v>
      </c>
    </row>
    <row r="15" spans="1:21" x14ac:dyDescent="0.2">
      <c r="A15" s="13" t="s">
        <v>166</v>
      </c>
      <c r="B15" s="13" t="s">
        <v>21</v>
      </c>
      <c r="C15" s="13">
        <v>90441800</v>
      </c>
      <c r="D15" s="36" t="s">
        <v>277</v>
      </c>
      <c r="E15" s="12" t="s">
        <v>167</v>
      </c>
      <c r="F15" s="12">
        <v>900</v>
      </c>
      <c r="G15" s="12">
        <v>10</v>
      </c>
      <c r="H15" s="12">
        <v>100</v>
      </c>
      <c r="I15" s="12">
        <v>100</v>
      </c>
      <c r="J15" s="12">
        <v>2000</v>
      </c>
      <c r="K15" s="12">
        <v>2000</v>
      </c>
      <c r="L15" s="12">
        <v>2000</v>
      </c>
      <c r="M15" s="12">
        <v>1000</v>
      </c>
      <c r="N15" s="13"/>
      <c r="O15" s="12">
        <f t="shared" si="0"/>
        <v>7100</v>
      </c>
      <c r="P15" s="12">
        <f t="shared" si="1"/>
        <v>71</v>
      </c>
      <c r="Q15" s="57"/>
      <c r="R15" s="15">
        <v>0.05</v>
      </c>
      <c r="S15" s="15">
        <f t="shared" si="2"/>
        <v>3.5500000000000003</v>
      </c>
    </row>
    <row r="16" spans="1:21" x14ac:dyDescent="0.2">
      <c r="A16" s="11" t="s">
        <v>16</v>
      </c>
      <c r="B16" s="11" t="s">
        <v>17</v>
      </c>
      <c r="C16" s="11" t="s">
        <v>16</v>
      </c>
      <c r="D16" s="11" t="s">
        <v>275</v>
      </c>
      <c r="E16" s="12">
        <v>15</v>
      </c>
      <c r="F16" s="12">
        <v>1220</v>
      </c>
      <c r="G16" s="12">
        <v>10</v>
      </c>
      <c r="H16" s="12">
        <v>50</v>
      </c>
      <c r="I16" s="12">
        <v>2400</v>
      </c>
      <c r="J16" s="12">
        <v>5000</v>
      </c>
      <c r="K16" s="12">
        <v>3000</v>
      </c>
      <c r="L16" s="12">
        <v>2000</v>
      </c>
      <c r="M16" s="12">
        <v>2000</v>
      </c>
      <c r="N16" s="13"/>
      <c r="O16" s="12">
        <f t="shared" si="0"/>
        <v>14400</v>
      </c>
      <c r="P16" s="12">
        <f t="shared" si="1"/>
        <v>288</v>
      </c>
      <c r="Q16" s="57"/>
      <c r="R16" s="15">
        <v>0.04</v>
      </c>
      <c r="S16" s="15">
        <f t="shared" si="2"/>
        <v>11.52</v>
      </c>
    </row>
    <row r="17" spans="1:21" x14ac:dyDescent="0.2">
      <c r="A17" s="11" t="s">
        <v>148</v>
      </c>
      <c r="B17" s="11" t="s">
        <v>149</v>
      </c>
      <c r="C17" s="11" t="s">
        <v>148</v>
      </c>
      <c r="D17" s="11" t="s">
        <v>275</v>
      </c>
      <c r="E17" s="12">
        <v>15</v>
      </c>
      <c r="F17" s="12">
        <v>1524</v>
      </c>
      <c r="G17" s="12">
        <v>10</v>
      </c>
      <c r="H17" s="12">
        <v>50</v>
      </c>
      <c r="I17" s="12"/>
      <c r="J17" s="12"/>
      <c r="K17" s="12"/>
      <c r="L17" s="12"/>
      <c r="M17" s="12"/>
      <c r="N17" s="13"/>
      <c r="O17" s="12">
        <f t="shared" si="0"/>
        <v>0</v>
      </c>
      <c r="P17" s="12">
        <f t="shared" si="1"/>
        <v>0</v>
      </c>
      <c r="Q17" s="57"/>
      <c r="R17" s="15">
        <v>0.05</v>
      </c>
      <c r="S17" s="15">
        <f t="shared" si="2"/>
        <v>0</v>
      </c>
    </row>
    <row r="18" spans="1:21" x14ac:dyDescent="0.2">
      <c r="A18" s="11" t="s">
        <v>146</v>
      </c>
      <c r="B18" s="11" t="s">
        <v>147</v>
      </c>
      <c r="C18" s="11" t="s">
        <v>146</v>
      </c>
      <c r="D18" s="11" t="s">
        <v>275</v>
      </c>
      <c r="E18" s="12">
        <v>15</v>
      </c>
      <c r="F18" s="12">
        <v>1800</v>
      </c>
      <c r="G18" s="12">
        <v>10</v>
      </c>
      <c r="H18" s="12">
        <v>50</v>
      </c>
      <c r="I18" s="12"/>
      <c r="J18" s="12"/>
      <c r="K18" s="12"/>
      <c r="L18" s="12"/>
      <c r="M18" s="12"/>
      <c r="N18" s="13"/>
      <c r="O18" s="12">
        <f t="shared" si="0"/>
        <v>0</v>
      </c>
      <c r="P18" s="12">
        <f t="shared" si="1"/>
        <v>0</v>
      </c>
      <c r="Q18" s="57"/>
      <c r="R18" s="15">
        <v>0.06</v>
      </c>
      <c r="S18" s="15">
        <f t="shared" si="2"/>
        <v>0</v>
      </c>
    </row>
    <row r="19" spans="1:21" x14ac:dyDescent="0.2">
      <c r="A19" s="11" t="s">
        <v>353</v>
      </c>
      <c r="B19" s="11" t="s">
        <v>354</v>
      </c>
      <c r="C19" s="11" t="s">
        <v>146</v>
      </c>
      <c r="D19" s="11" t="s">
        <v>275</v>
      </c>
      <c r="E19" s="12">
        <v>15</v>
      </c>
      <c r="F19" s="12">
        <v>2100</v>
      </c>
      <c r="G19" s="12">
        <v>10</v>
      </c>
      <c r="H19" s="12">
        <v>50</v>
      </c>
      <c r="I19" s="12"/>
      <c r="J19" s="12"/>
      <c r="K19" s="12"/>
      <c r="L19" s="12"/>
      <c r="M19" s="12"/>
      <c r="N19" s="13"/>
      <c r="O19" s="12">
        <f t="shared" si="0"/>
        <v>0</v>
      </c>
      <c r="P19" s="12">
        <f t="shared" si="1"/>
        <v>0</v>
      </c>
      <c r="Q19" s="57"/>
      <c r="R19" s="15">
        <v>0.06</v>
      </c>
      <c r="S19" s="15">
        <f t="shared" si="2"/>
        <v>0</v>
      </c>
    </row>
    <row r="20" spans="1:21" ht="15" x14ac:dyDescent="0.2">
      <c r="A20" s="60" t="s">
        <v>28</v>
      </c>
      <c r="B20" s="60"/>
      <c r="C20" s="60"/>
      <c r="D20" s="60"/>
      <c r="E20" s="60"/>
      <c r="F20" s="12"/>
      <c r="G20" s="20"/>
      <c r="H20" s="20"/>
      <c r="I20" s="12"/>
      <c r="J20" s="12"/>
      <c r="K20" s="12"/>
      <c r="L20" s="12"/>
      <c r="M20" s="12"/>
      <c r="N20" s="21"/>
      <c r="O20" s="12"/>
      <c r="P20" s="12"/>
      <c r="Q20" s="57"/>
      <c r="R20" s="12"/>
      <c r="S20" s="15"/>
    </row>
    <row r="21" spans="1:21" x14ac:dyDescent="0.2">
      <c r="A21" s="11" t="s">
        <v>260</v>
      </c>
      <c r="B21" s="11" t="s">
        <v>229</v>
      </c>
      <c r="C21" s="11" t="s">
        <v>260</v>
      </c>
      <c r="D21" s="11" t="s">
        <v>275</v>
      </c>
      <c r="E21" s="12">
        <v>20</v>
      </c>
      <c r="F21" s="12">
        <v>100</v>
      </c>
      <c r="G21" s="12">
        <v>10</v>
      </c>
      <c r="H21" s="12">
        <v>500</v>
      </c>
      <c r="I21" s="12"/>
      <c r="J21" s="12"/>
      <c r="K21" s="12"/>
      <c r="L21" s="12"/>
      <c r="M21" s="12"/>
      <c r="N21" s="13"/>
      <c r="O21" s="12">
        <f t="shared" ref="O21:O37" si="3">SUM(I21:N21)</f>
        <v>0</v>
      </c>
      <c r="P21" s="12">
        <f t="shared" ref="P21:P37" si="4">$O21/$H21</f>
        <v>0</v>
      </c>
      <c r="Q21" s="57"/>
      <c r="R21" s="15">
        <v>0.06</v>
      </c>
      <c r="S21" s="15">
        <f t="shared" ref="S21:S37" si="5">$P21*$R21</f>
        <v>0</v>
      </c>
      <c r="T21" s="43">
        <f>SUM(S21:S37)</f>
        <v>37.440000000000005</v>
      </c>
      <c r="U21" s="3">
        <f>T21*100/$T$144</f>
        <v>24.748810153358015</v>
      </c>
    </row>
    <row r="22" spans="1:21" x14ac:dyDescent="0.2">
      <c r="A22" s="36" t="s">
        <v>228</v>
      </c>
      <c r="B22" s="36" t="s">
        <v>229</v>
      </c>
      <c r="C22" s="36">
        <v>90442100</v>
      </c>
      <c r="D22" s="36" t="s">
        <v>277</v>
      </c>
      <c r="E22" s="12" t="s">
        <v>46</v>
      </c>
      <c r="F22" s="12">
        <v>100</v>
      </c>
      <c r="G22" s="12">
        <v>10</v>
      </c>
      <c r="H22" s="12">
        <v>500</v>
      </c>
      <c r="I22" s="12"/>
      <c r="J22" s="12"/>
      <c r="K22" s="12"/>
      <c r="L22" s="12"/>
      <c r="M22" s="12"/>
      <c r="N22" s="13"/>
      <c r="O22" s="12">
        <f t="shared" si="3"/>
        <v>0</v>
      </c>
      <c r="P22" s="12">
        <f t="shared" si="4"/>
        <v>0</v>
      </c>
      <c r="Q22" s="57"/>
      <c r="R22" s="15">
        <v>0.06</v>
      </c>
      <c r="S22" s="15">
        <f t="shared" si="5"/>
        <v>0</v>
      </c>
      <c r="T22" s="43"/>
    </row>
    <row r="23" spans="1:21" x14ac:dyDescent="0.2">
      <c r="A23" s="36" t="s">
        <v>172</v>
      </c>
      <c r="B23" s="36" t="s">
        <v>173</v>
      </c>
      <c r="C23" s="36">
        <v>90447000</v>
      </c>
      <c r="D23" s="36" t="s">
        <v>277</v>
      </c>
      <c r="E23" s="12" t="s">
        <v>46</v>
      </c>
      <c r="F23" s="12">
        <v>240</v>
      </c>
      <c r="G23" s="12">
        <v>10</v>
      </c>
      <c r="H23" s="12">
        <v>250</v>
      </c>
      <c r="I23" s="12"/>
      <c r="J23" s="12"/>
      <c r="K23" s="12"/>
      <c r="L23" s="12"/>
      <c r="M23" s="12"/>
      <c r="N23" s="13"/>
      <c r="O23" s="12">
        <f t="shared" si="3"/>
        <v>0</v>
      </c>
      <c r="P23" s="12">
        <f t="shared" si="4"/>
        <v>0</v>
      </c>
      <c r="Q23" s="57"/>
      <c r="R23" s="15">
        <v>0.06</v>
      </c>
      <c r="S23" s="15">
        <f t="shared" si="5"/>
        <v>0</v>
      </c>
    </row>
    <row r="24" spans="1:21" x14ac:dyDescent="0.2">
      <c r="A24" s="11" t="s">
        <v>389</v>
      </c>
      <c r="B24" s="11" t="s">
        <v>390</v>
      </c>
      <c r="C24" s="11" t="s">
        <v>389</v>
      </c>
      <c r="D24" s="11" t="s">
        <v>275</v>
      </c>
      <c r="E24" s="12">
        <v>20</v>
      </c>
      <c r="F24" s="12">
        <v>300</v>
      </c>
      <c r="G24" s="12">
        <v>10</v>
      </c>
      <c r="H24" s="12">
        <v>200</v>
      </c>
      <c r="I24" s="12"/>
      <c r="J24" s="12"/>
      <c r="K24" s="12"/>
      <c r="L24" s="12"/>
      <c r="M24" s="12"/>
      <c r="N24" s="13"/>
      <c r="O24" s="12">
        <f t="shared" si="3"/>
        <v>0</v>
      </c>
      <c r="P24" s="12">
        <f t="shared" si="4"/>
        <v>0</v>
      </c>
      <c r="Q24" s="57"/>
      <c r="R24" s="15">
        <v>0.06</v>
      </c>
      <c r="S24" s="15">
        <f t="shared" si="5"/>
        <v>0</v>
      </c>
    </row>
    <row r="25" spans="1:21" x14ac:dyDescent="0.2">
      <c r="A25" s="11" t="s">
        <v>50</v>
      </c>
      <c r="B25" s="11" t="s">
        <v>51</v>
      </c>
      <c r="C25" s="11" t="s">
        <v>50</v>
      </c>
      <c r="D25" s="11" t="s">
        <v>275</v>
      </c>
      <c r="E25" s="12">
        <v>20</v>
      </c>
      <c r="F25" s="12">
        <v>457</v>
      </c>
      <c r="G25" s="12">
        <v>10</v>
      </c>
      <c r="H25" s="12">
        <v>100</v>
      </c>
      <c r="I25" s="12"/>
      <c r="J25" s="12">
        <v>500</v>
      </c>
      <c r="K25" s="12">
        <v>1000</v>
      </c>
      <c r="L25" s="12">
        <v>500</v>
      </c>
      <c r="M25" s="12">
        <v>500</v>
      </c>
      <c r="N25" s="13"/>
      <c r="O25" s="12">
        <f t="shared" si="3"/>
        <v>2500</v>
      </c>
      <c r="P25" s="12">
        <f t="shared" si="4"/>
        <v>25</v>
      </c>
      <c r="Q25" s="57"/>
      <c r="R25" s="15">
        <v>0.04</v>
      </c>
      <c r="S25" s="15">
        <f t="shared" si="5"/>
        <v>1</v>
      </c>
    </row>
    <row r="26" spans="1:21" x14ac:dyDescent="0.2">
      <c r="A26" s="36" t="s">
        <v>171</v>
      </c>
      <c r="B26" s="36" t="s">
        <v>51</v>
      </c>
      <c r="C26" s="36">
        <v>90442400</v>
      </c>
      <c r="D26" s="36" t="s">
        <v>277</v>
      </c>
      <c r="E26" s="12" t="s">
        <v>46</v>
      </c>
      <c r="F26" s="12">
        <v>450</v>
      </c>
      <c r="G26" s="12">
        <v>10</v>
      </c>
      <c r="H26" s="12">
        <v>100</v>
      </c>
      <c r="I26" s="12">
        <v>1000</v>
      </c>
      <c r="J26" s="12">
        <v>1000</v>
      </c>
      <c r="K26" s="12">
        <v>2000</v>
      </c>
      <c r="L26" s="12">
        <v>1000</v>
      </c>
      <c r="M26" s="12">
        <v>1000</v>
      </c>
      <c r="N26" s="13"/>
      <c r="O26" s="12">
        <f t="shared" si="3"/>
        <v>6000</v>
      </c>
      <c r="P26" s="12">
        <f t="shared" si="4"/>
        <v>60</v>
      </c>
      <c r="Q26" s="57"/>
      <c r="R26" s="15">
        <v>0.04</v>
      </c>
      <c r="S26" s="15">
        <f t="shared" si="5"/>
        <v>2.4</v>
      </c>
    </row>
    <row r="27" spans="1:21" x14ac:dyDescent="0.2">
      <c r="A27" s="11" t="s">
        <v>47</v>
      </c>
      <c r="B27" s="11" t="s">
        <v>48</v>
      </c>
      <c r="C27" s="11" t="s">
        <v>47</v>
      </c>
      <c r="D27" s="11" t="s">
        <v>275</v>
      </c>
      <c r="E27" s="12">
        <v>20</v>
      </c>
      <c r="F27" s="12">
        <v>610</v>
      </c>
      <c r="G27" s="12">
        <v>10</v>
      </c>
      <c r="H27" s="12">
        <v>100</v>
      </c>
      <c r="I27" s="12"/>
      <c r="J27" s="12">
        <v>1000</v>
      </c>
      <c r="K27" s="12">
        <v>2000</v>
      </c>
      <c r="L27" s="12">
        <v>1000</v>
      </c>
      <c r="M27" s="12">
        <v>1000</v>
      </c>
      <c r="N27" s="13"/>
      <c r="O27" s="12">
        <f t="shared" si="3"/>
        <v>5000</v>
      </c>
      <c r="P27" s="12">
        <f t="shared" si="4"/>
        <v>50</v>
      </c>
      <c r="Q27" s="57"/>
      <c r="R27" s="15">
        <v>0.06</v>
      </c>
      <c r="S27" s="15">
        <f t="shared" si="5"/>
        <v>3</v>
      </c>
    </row>
    <row r="28" spans="1:21" x14ac:dyDescent="0.2">
      <c r="A28" s="36" t="s">
        <v>49</v>
      </c>
      <c r="B28" s="36" t="s">
        <v>48</v>
      </c>
      <c r="C28" s="36">
        <v>90442600</v>
      </c>
      <c r="D28" s="36" t="s">
        <v>277</v>
      </c>
      <c r="E28" s="12" t="s">
        <v>46</v>
      </c>
      <c r="F28" s="12">
        <v>600</v>
      </c>
      <c r="G28" s="12">
        <v>10</v>
      </c>
      <c r="H28" s="12">
        <v>100</v>
      </c>
      <c r="I28" s="12">
        <v>1000</v>
      </c>
      <c r="J28" s="12">
        <v>3000</v>
      </c>
      <c r="K28" s="12">
        <v>3000</v>
      </c>
      <c r="L28" s="12">
        <v>2000</v>
      </c>
      <c r="M28" s="12">
        <v>2000</v>
      </c>
      <c r="N28" s="13"/>
      <c r="O28" s="12">
        <f t="shared" si="3"/>
        <v>11000</v>
      </c>
      <c r="P28" s="12">
        <f t="shared" si="4"/>
        <v>110</v>
      </c>
      <c r="Q28" s="57"/>
      <c r="R28" s="15">
        <v>0.06</v>
      </c>
      <c r="S28" s="15">
        <f t="shared" si="5"/>
        <v>6.6</v>
      </c>
    </row>
    <row r="29" spans="1:21" x14ac:dyDescent="0.2">
      <c r="A29" s="11" t="s">
        <v>154</v>
      </c>
      <c r="B29" s="11" t="s">
        <v>43</v>
      </c>
      <c r="C29" s="11" t="s">
        <v>154</v>
      </c>
      <c r="D29" s="11" t="s">
        <v>275</v>
      </c>
      <c r="E29" s="12">
        <v>20</v>
      </c>
      <c r="F29" s="12">
        <v>760</v>
      </c>
      <c r="G29" s="12">
        <v>10</v>
      </c>
      <c r="H29" s="12">
        <v>100</v>
      </c>
      <c r="I29" s="12"/>
      <c r="J29" s="12"/>
      <c r="K29" s="12"/>
      <c r="L29" s="12"/>
      <c r="M29" s="12"/>
      <c r="N29" s="13"/>
      <c r="O29" s="12">
        <f t="shared" si="3"/>
        <v>0</v>
      </c>
      <c r="P29" s="12">
        <f t="shared" si="4"/>
        <v>0</v>
      </c>
      <c r="Q29" s="57"/>
      <c r="R29" s="15">
        <v>7.0000000000000007E-2</v>
      </c>
      <c r="S29" s="15">
        <f t="shared" si="5"/>
        <v>0</v>
      </c>
    </row>
    <row r="30" spans="1:21" x14ac:dyDescent="0.2">
      <c r="A30" s="36" t="s">
        <v>45</v>
      </c>
      <c r="B30" s="36" t="s">
        <v>43</v>
      </c>
      <c r="C30" s="36">
        <v>90442700</v>
      </c>
      <c r="D30" s="36" t="s">
        <v>277</v>
      </c>
      <c r="E30" s="12" t="s">
        <v>46</v>
      </c>
      <c r="F30" s="12">
        <v>750</v>
      </c>
      <c r="G30" s="12">
        <v>10</v>
      </c>
      <c r="H30" s="12">
        <v>100</v>
      </c>
      <c r="I30" s="12"/>
      <c r="J30" s="12"/>
      <c r="K30" s="12"/>
      <c r="L30" s="12"/>
      <c r="M30" s="12"/>
      <c r="N30" s="13"/>
      <c r="O30" s="12">
        <f t="shared" si="3"/>
        <v>0</v>
      </c>
      <c r="P30" s="12">
        <f t="shared" si="4"/>
        <v>0</v>
      </c>
      <c r="Q30" s="57"/>
      <c r="R30" s="15">
        <v>7.0000000000000007E-2</v>
      </c>
      <c r="S30" s="15">
        <f t="shared" si="5"/>
        <v>0</v>
      </c>
    </row>
    <row r="31" spans="1:21" x14ac:dyDescent="0.2">
      <c r="A31" s="11" t="s">
        <v>38</v>
      </c>
      <c r="B31" s="11" t="s">
        <v>39</v>
      </c>
      <c r="C31" s="11" t="s">
        <v>38</v>
      </c>
      <c r="D31" s="11" t="s">
        <v>275</v>
      </c>
      <c r="E31" s="12">
        <v>20</v>
      </c>
      <c r="F31" s="12">
        <v>915</v>
      </c>
      <c r="G31" s="12">
        <v>10</v>
      </c>
      <c r="H31" s="12">
        <v>50</v>
      </c>
      <c r="I31" s="12"/>
      <c r="J31" s="12">
        <v>2000</v>
      </c>
      <c r="K31" s="12">
        <v>1000</v>
      </c>
      <c r="L31" s="12">
        <v>1000</v>
      </c>
      <c r="M31" s="12">
        <v>1000</v>
      </c>
      <c r="N31" s="13"/>
      <c r="O31" s="12">
        <f t="shared" si="3"/>
        <v>5000</v>
      </c>
      <c r="P31" s="12">
        <f t="shared" si="4"/>
        <v>100</v>
      </c>
      <c r="Q31" s="57"/>
      <c r="R31" s="15">
        <v>0.04</v>
      </c>
      <c r="S31" s="15">
        <f t="shared" si="5"/>
        <v>4</v>
      </c>
    </row>
    <row r="32" spans="1:21" x14ac:dyDescent="0.2">
      <c r="A32" s="36" t="s">
        <v>170</v>
      </c>
      <c r="B32" s="36" t="s">
        <v>39</v>
      </c>
      <c r="C32" s="36">
        <v>90442800</v>
      </c>
      <c r="D32" s="36" t="s">
        <v>277</v>
      </c>
      <c r="E32" s="12" t="s">
        <v>46</v>
      </c>
      <c r="F32" s="12">
        <v>900</v>
      </c>
      <c r="G32" s="12">
        <v>10</v>
      </c>
      <c r="H32" s="12">
        <v>50</v>
      </c>
      <c r="I32" s="12"/>
      <c r="J32" s="12">
        <v>5000</v>
      </c>
      <c r="K32" s="12">
        <v>4000</v>
      </c>
      <c r="L32" s="12">
        <v>3000</v>
      </c>
      <c r="M32" s="12">
        <v>2000</v>
      </c>
      <c r="N32" s="13"/>
      <c r="O32" s="12">
        <f t="shared" si="3"/>
        <v>14000</v>
      </c>
      <c r="P32" s="12">
        <f t="shared" si="4"/>
        <v>280</v>
      </c>
      <c r="Q32" s="57"/>
      <c r="R32" s="15">
        <v>0.04</v>
      </c>
      <c r="S32" s="15">
        <f t="shared" si="5"/>
        <v>11.200000000000001</v>
      </c>
    </row>
    <row r="33" spans="1:21" x14ac:dyDescent="0.2">
      <c r="A33" s="11" t="s">
        <v>34</v>
      </c>
      <c r="B33" s="11" t="s">
        <v>35</v>
      </c>
      <c r="C33" s="11" t="s">
        <v>34</v>
      </c>
      <c r="D33" s="11" t="s">
        <v>275</v>
      </c>
      <c r="E33" s="12">
        <v>20</v>
      </c>
      <c r="F33" s="12">
        <v>1220</v>
      </c>
      <c r="G33" s="12">
        <v>10</v>
      </c>
      <c r="H33" s="12">
        <v>50</v>
      </c>
      <c r="I33" s="12">
        <v>700</v>
      </c>
      <c r="J33" s="12">
        <v>2000</v>
      </c>
      <c r="K33" s="12">
        <v>2000</v>
      </c>
      <c r="L33" s="12">
        <v>2000</v>
      </c>
      <c r="M33" s="12">
        <v>1000</v>
      </c>
      <c r="N33" s="13"/>
      <c r="O33" s="12">
        <f t="shared" si="3"/>
        <v>7700</v>
      </c>
      <c r="P33" s="12">
        <f t="shared" si="4"/>
        <v>154</v>
      </c>
      <c r="Q33" s="57"/>
      <c r="R33" s="15">
        <v>0.06</v>
      </c>
      <c r="S33" s="15">
        <f t="shared" si="5"/>
        <v>9.24</v>
      </c>
    </row>
    <row r="34" spans="1:21" x14ac:dyDescent="0.2">
      <c r="A34" s="11" t="s">
        <v>32</v>
      </c>
      <c r="B34" s="11" t="s">
        <v>33</v>
      </c>
      <c r="C34" s="11" t="s">
        <v>32</v>
      </c>
      <c r="D34" s="11" t="s">
        <v>275</v>
      </c>
      <c r="E34" s="12">
        <v>20</v>
      </c>
      <c r="F34" s="12">
        <v>1524</v>
      </c>
      <c r="G34" s="12">
        <v>10</v>
      </c>
      <c r="H34" s="12">
        <v>50</v>
      </c>
      <c r="I34" s="12"/>
      <c r="J34" s="12"/>
      <c r="K34" s="12"/>
      <c r="L34" s="12"/>
      <c r="M34" s="12"/>
      <c r="N34" s="13"/>
      <c r="O34" s="12">
        <f t="shared" si="3"/>
        <v>0</v>
      </c>
      <c r="P34" s="12">
        <f t="shared" si="4"/>
        <v>0</v>
      </c>
      <c r="Q34" s="57"/>
      <c r="R34" s="15">
        <v>7.0000000000000007E-2</v>
      </c>
      <c r="S34" s="15">
        <f t="shared" si="5"/>
        <v>0</v>
      </c>
    </row>
    <row r="35" spans="1:21" x14ac:dyDescent="0.2">
      <c r="A35" s="11" t="s">
        <v>214</v>
      </c>
      <c r="B35" s="11" t="s">
        <v>30</v>
      </c>
      <c r="C35" s="11" t="s">
        <v>214</v>
      </c>
      <c r="D35" s="11" t="s">
        <v>275</v>
      </c>
      <c r="E35" s="12">
        <v>20</v>
      </c>
      <c r="F35" s="12">
        <v>1800</v>
      </c>
      <c r="G35" s="12">
        <v>10</v>
      </c>
      <c r="H35" s="12">
        <v>50</v>
      </c>
      <c r="I35" s="12"/>
      <c r="J35" s="12"/>
      <c r="K35" s="12"/>
      <c r="L35" s="12"/>
      <c r="M35" s="12"/>
      <c r="N35" s="13"/>
      <c r="O35" s="12">
        <f t="shared" si="3"/>
        <v>0</v>
      </c>
      <c r="P35" s="12">
        <f t="shared" si="4"/>
        <v>0</v>
      </c>
      <c r="Q35" s="57"/>
      <c r="R35" s="15">
        <v>0.09</v>
      </c>
      <c r="S35" s="15">
        <f t="shared" si="5"/>
        <v>0</v>
      </c>
    </row>
    <row r="36" spans="1:21" x14ac:dyDescent="0.2">
      <c r="A36" s="11" t="s">
        <v>212</v>
      </c>
      <c r="B36" s="11" t="s">
        <v>213</v>
      </c>
      <c r="C36" s="11" t="s">
        <v>212</v>
      </c>
      <c r="D36" s="11" t="s">
        <v>275</v>
      </c>
      <c r="E36" s="12">
        <v>20</v>
      </c>
      <c r="F36" s="12">
        <v>2100</v>
      </c>
      <c r="G36" s="12">
        <v>10</v>
      </c>
      <c r="H36" s="12">
        <v>50</v>
      </c>
      <c r="I36" s="12"/>
      <c r="J36" s="12"/>
      <c r="K36" s="12"/>
      <c r="L36" s="12"/>
      <c r="M36" s="12"/>
      <c r="N36" s="13"/>
      <c r="O36" s="12">
        <f t="shared" si="3"/>
        <v>0</v>
      </c>
      <c r="P36" s="12">
        <f t="shared" si="4"/>
        <v>0</v>
      </c>
      <c r="Q36" s="57"/>
      <c r="R36" s="15">
        <v>7.0000000000000007E-2</v>
      </c>
      <c r="S36" s="15">
        <f t="shared" si="5"/>
        <v>0</v>
      </c>
    </row>
    <row r="37" spans="1:21" x14ac:dyDescent="0.2">
      <c r="A37" s="11" t="s">
        <v>242</v>
      </c>
      <c r="B37" s="11" t="s">
        <v>243</v>
      </c>
      <c r="C37" s="11" t="s">
        <v>242</v>
      </c>
      <c r="D37" s="11" t="s">
        <v>275</v>
      </c>
      <c r="E37" s="12">
        <v>20</v>
      </c>
      <c r="F37" s="12">
        <v>2400</v>
      </c>
      <c r="G37" s="12">
        <v>10</v>
      </c>
      <c r="H37" s="12">
        <v>50</v>
      </c>
      <c r="I37" s="12"/>
      <c r="J37" s="12"/>
      <c r="K37" s="12"/>
      <c r="L37" s="12"/>
      <c r="M37" s="12"/>
      <c r="N37" s="13"/>
      <c r="O37" s="12">
        <f t="shared" si="3"/>
        <v>0</v>
      </c>
      <c r="P37" s="12">
        <f t="shared" si="4"/>
        <v>0</v>
      </c>
      <c r="Q37" s="57"/>
      <c r="R37" s="15">
        <v>7.0000000000000007E-2</v>
      </c>
      <c r="S37" s="15">
        <f t="shared" si="5"/>
        <v>0</v>
      </c>
    </row>
    <row r="38" spans="1:21" ht="15" x14ac:dyDescent="0.2">
      <c r="A38" s="60" t="s">
        <v>52</v>
      </c>
      <c r="B38" s="60"/>
      <c r="C38" s="60"/>
      <c r="D38" s="60"/>
      <c r="E38" s="60"/>
      <c r="F38" s="24"/>
      <c r="G38" s="10"/>
      <c r="H38" s="10"/>
      <c r="I38" s="12"/>
      <c r="J38" s="12"/>
      <c r="K38" s="12"/>
      <c r="L38" s="12"/>
      <c r="M38" s="12"/>
      <c r="N38" s="25"/>
      <c r="O38" s="12"/>
      <c r="P38" s="12"/>
      <c r="Q38" s="57"/>
      <c r="R38" s="12"/>
      <c r="S38" s="15"/>
    </row>
    <row r="39" spans="1:21" x14ac:dyDescent="0.2">
      <c r="A39" s="11" t="s">
        <v>261</v>
      </c>
      <c r="B39" s="11" t="s">
        <v>262</v>
      </c>
      <c r="C39" s="11" t="s">
        <v>261</v>
      </c>
      <c r="D39" s="11" t="s">
        <v>275</v>
      </c>
      <c r="E39" s="12">
        <v>25</v>
      </c>
      <c r="F39" s="12">
        <v>200</v>
      </c>
      <c r="G39" s="12">
        <v>10</v>
      </c>
      <c r="H39" s="12">
        <v>150</v>
      </c>
      <c r="I39" s="12">
        <v>300</v>
      </c>
      <c r="J39" s="12">
        <v>300</v>
      </c>
      <c r="K39" s="12">
        <v>300</v>
      </c>
      <c r="L39" s="12">
        <v>300</v>
      </c>
      <c r="M39" s="12">
        <v>300</v>
      </c>
      <c r="N39" s="13"/>
      <c r="O39" s="12">
        <f t="shared" ref="O39:O57" si="6">SUM(I39:N39)</f>
        <v>1500</v>
      </c>
      <c r="P39" s="12">
        <f t="shared" ref="P39:P57" si="7">$O39/$H39</f>
        <v>10</v>
      </c>
      <c r="Q39" s="57"/>
      <c r="R39" s="15">
        <v>0.06</v>
      </c>
      <c r="S39" s="15">
        <f t="shared" ref="S39:S57" si="8">$P39*$R39</f>
        <v>0.6</v>
      </c>
      <c r="T39" s="43">
        <f>SUM(S39:S57)</f>
        <v>51.32</v>
      </c>
      <c r="U39" s="3">
        <f>T39*100/$T$144</f>
        <v>33.923849814912742</v>
      </c>
    </row>
    <row r="40" spans="1:21" x14ac:dyDescent="0.2">
      <c r="A40" s="36" t="s">
        <v>198</v>
      </c>
      <c r="B40" s="36" t="s">
        <v>199</v>
      </c>
      <c r="C40" s="36">
        <v>90448000</v>
      </c>
      <c r="D40" s="36" t="s">
        <v>277</v>
      </c>
      <c r="E40" s="12" t="s">
        <v>63</v>
      </c>
      <c r="F40" s="12">
        <v>270</v>
      </c>
      <c r="G40" s="12">
        <v>10</v>
      </c>
      <c r="H40" s="12">
        <v>100</v>
      </c>
      <c r="I40" s="12"/>
      <c r="J40" s="12"/>
      <c r="K40" s="12"/>
      <c r="L40" s="12">
        <v>500</v>
      </c>
      <c r="M40" s="12">
        <v>500</v>
      </c>
      <c r="N40" s="13"/>
      <c r="O40" s="12">
        <f t="shared" si="6"/>
        <v>1000</v>
      </c>
      <c r="P40" s="12">
        <f t="shared" si="7"/>
        <v>10</v>
      </c>
      <c r="Q40" s="57"/>
      <c r="R40" s="15">
        <v>0.06</v>
      </c>
      <c r="S40" s="15">
        <f t="shared" si="8"/>
        <v>0.6</v>
      </c>
    </row>
    <row r="41" spans="1:21" x14ac:dyDescent="0.2">
      <c r="A41" s="36" t="s">
        <v>392</v>
      </c>
      <c r="B41" s="36" t="s">
        <v>391</v>
      </c>
      <c r="C41" s="31" t="s">
        <v>393</v>
      </c>
      <c r="D41" s="36" t="s">
        <v>277</v>
      </c>
      <c r="E41" s="12" t="s">
        <v>63</v>
      </c>
      <c r="F41" s="12">
        <v>300</v>
      </c>
      <c r="G41" s="12">
        <v>10</v>
      </c>
      <c r="H41" s="12">
        <v>100</v>
      </c>
      <c r="I41" s="12"/>
      <c r="J41" s="12"/>
      <c r="K41" s="12"/>
      <c r="L41" s="12"/>
      <c r="M41" s="12"/>
      <c r="N41" s="13"/>
      <c r="O41" s="12">
        <f t="shared" si="6"/>
        <v>0</v>
      </c>
      <c r="P41" s="12">
        <f t="shared" si="7"/>
        <v>0</v>
      </c>
      <c r="Q41" s="57"/>
      <c r="R41" s="15">
        <v>0.06</v>
      </c>
      <c r="S41" s="15">
        <f t="shared" si="8"/>
        <v>0</v>
      </c>
    </row>
    <row r="42" spans="1:21" x14ac:dyDescent="0.2">
      <c r="A42" s="27" t="s">
        <v>67</v>
      </c>
      <c r="B42" s="27" t="s">
        <v>68</v>
      </c>
      <c r="C42" s="27" t="s">
        <v>69</v>
      </c>
      <c r="D42" s="11" t="s">
        <v>275</v>
      </c>
      <c r="E42" s="12">
        <v>25</v>
      </c>
      <c r="F42" s="12">
        <v>375</v>
      </c>
      <c r="G42" s="12">
        <v>10</v>
      </c>
      <c r="H42" s="12">
        <v>100</v>
      </c>
      <c r="I42" s="12"/>
      <c r="J42" s="12"/>
      <c r="K42" s="12"/>
      <c r="L42" s="12">
        <v>500</v>
      </c>
      <c r="M42" s="12">
        <v>500</v>
      </c>
      <c r="N42" s="13"/>
      <c r="O42" s="12">
        <f t="shared" si="6"/>
        <v>1000</v>
      </c>
      <c r="P42" s="12">
        <f t="shared" si="7"/>
        <v>10</v>
      </c>
      <c r="Q42" s="57"/>
      <c r="R42" s="15">
        <v>0.06</v>
      </c>
      <c r="S42" s="15">
        <f t="shared" si="8"/>
        <v>0.6</v>
      </c>
    </row>
    <row r="43" spans="1:21" x14ac:dyDescent="0.2">
      <c r="A43" s="11" t="s">
        <v>64</v>
      </c>
      <c r="B43" s="11" t="s">
        <v>65</v>
      </c>
      <c r="C43" s="11" t="s">
        <v>64</v>
      </c>
      <c r="D43" s="11" t="s">
        <v>275</v>
      </c>
      <c r="E43" s="12">
        <v>25</v>
      </c>
      <c r="F43" s="12">
        <v>457</v>
      </c>
      <c r="G43" s="12">
        <v>10</v>
      </c>
      <c r="H43" s="12">
        <v>100</v>
      </c>
      <c r="I43" s="12">
        <v>1000</v>
      </c>
      <c r="J43" s="12">
        <v>1000</v>
      </c>
      <c r="K43" s="12">
        <v>1000</v>
      </c>
      <c r="L43" s="12">
        <v>1000</v>
      </c>
      <c r="M43" s="12">
        <v>1000</v>
      </c>
      <c r="N43" s="13"/>
      <c r="O43" s="12">
        <f t="shared" si="6"/>
        <v>5000</v>
      </c>
      <c r="P43" s="12">
        <f t="shared" si="7"/>
        <v>50</v>
      </c>
      <c r="Q43" s="57"/>
      <c r="R43" s="15">
        <v>0.06</v>
      </c>
      <c r="S43" s="15">
        <f t="shared" si="8"/>
        <v>3</v>
      </c>
    </row>
    <row r="44" spans="1:21" x14ac:dyDescent="0.2">
      <c r="A44" s="36" t="s">
        <v>66</v>
      </c>
      <c r="B44" s="36" t="s">
        <v>65</v>
      </c>
      <c r="C44" s="36">
        <v>90443400</v>
      </c>
      <c r="D44" s="36" t="s">
        <v>277</v>
      </c>
      <c r="E44" s="12" t="s">
        <v>63</v>
      </c>
      <c r="F44" s="12">
        <v>450</v>
      </c>
      <c r="G44" s="12">
        <v>10</v>
      </c>
      <c r="H44" s="12">
        <v>100</v>
      </c>
      <c r="I44" s="12">
        <v>2000</v>
      </c>
      <c r="J44" s="12">
        <v>2000</v>
      </c>
      <c r="K44" s="12">
        <v>3000</v>
      </c>
      <c r="L44" s="12">
        <v>2000</v>
      </c>
      <c r="M44" s="12">
        <v>1000</v>
      </c>
      <c r="N44" s="13"/>
      <c r="O44" s="12">
        <f t="shared" si="6"/>
        <v>10000</v>
      </c>
      <c r="P44" s="12">
        <f t="shared" si="7"/>
        <v>100</v>
      </c>
      <c r="Q44" s="57"/>
      <c r="R44" s="15">
        <v>0.06</v>
      </c>
      <c r="S44" s="15">
        <f t="shared" si="8"/>
        <v>6</v>
      </c>
    </row>
    <row r="45" spans="1:21" x14ac:dyDescent="0.2">
      <c r="A45" s="11" t="s">
        <v>60</v>
      </c>
      <c r="B45" s="11" t="s">
        <v>61</v>
      </c>
      <c r="C45" s="11" t="s">
        <v>60</v>
      </c>
      <c r="D45" s="11" t="s">
        <v>275</v>
      </c>
      <c r="E45" s="12">
        <v>25</v>
      </c>
      <c r="F45" s="12">
        <v>610</v>
      </c>
      <c r="G45" s="12">
        <v>10</v>
      </c>
      <c r="H45" s="12">
        <v>50</v>
      </c>
      <c r="I45" s="12"/>
      <c r="J45" s="12"/>
      <c r="K45" s="12">
        <v>500</v>
      </c>
      <c r="L45" s="12"/>
      <c r="M45" s="12">
        <v>500</v>
      </c>
      <c r="N45" s="13"/>
      <c r="O45" s="12">
        <f t="shared" si="6"/>
        <v>1000</v>
      </c>
      <c r="P45" s="12">
        <f t="shared" si="7"/>
        <v>20</v>
      </c>
      <c r="Q45" s="57"/>
      <c r="R45" s="15">
        <v>0.04</v>
      </c>
      <c r="S45" s="15">
        <f t="shared" si="8"/>
        <v>0.8</v>
      </c>
    </row>
    <row r="46" spans="1:21" x14ac:dyDescent="0.2">
      <c r="A46" s="36" t="s">
        <v>62</v>
      </c>
      <c r="B46" s="36" t="s">
        <v>61</v>
      </c>
      <c r="C46" s="36">
        <v>90443600</v>
      </c>
      <c r="D46" s="36" t="s">
        <v>277</v>
      </c>
      <c r="E46" s="12" t="s">
        <v>63</v>
      </c>
      <c r="F46" s="12">
        <v>600</v>
      </c>
      <c r="G46" s="12">
        <v>10</v>
      </c>
      <c r="H46" s="12">
        <v>50</v>
      </c>
      <c r="I46" s="12">
        <v>1500</v>
      </c>
      <c r="J46" s="12">
        <v>2000</v>
      </c>
      <c r="K46" s="12">
        <v>2000</v>
      </c>
      <c r="L46" s="12">
        <v>2000</v>
      </c>
      <c r="M46" s="12">
        <v>1000</v>
      </c>
      <c r="N46" s="13"/>
      <c r="O46" s="12">
        <f t="shared" si="6"/>
        <v>8500</v>
      </c>
      <c r="P46" s="12">
        <f t="shared" si="7"/>
        <v>170</v>
      </c>
      <c r="Q46" s="57"/>
      <c r="R46" s="15">
        <v>0.04</v>
      </c>
      <c r="S46" s="15">
        <f t="shared" si="8"/>
        <v>6.8</v>
      </c>
    </row>
    <row r="47" spans="1:21" x14ac:dyDescent="0.2">
      <c r="A47" s="11" t="s">
        <v>195</v>
      </c>
      <c r="B47" s="11" t="s">
        <v>178</v>
      </c>
      <c r="C47" s="11" t="s">
        <v>195</v>
      </c>
      <c r="D47" s="11" t="s">
        <v>275</v>
      </c>
      <c r="E47" s="12">
        <v>25</v>
      </c>
      <c r="F47" s="12">
        <v>750</v>
      </c>
      <c r="G47" s="12">
        <v>10</v>
      </c>
      <c r="H47" s="12">
        <v>50</v>
      </c>
      <c r="I47" s="12"/>
      <c r="J47" s="12"/>
      <c r="K47" s="12">
        <v>500</v>
      </c>
      <c r="L47" s="12"/>
      <c r="M47" s="12">
        <v>500</v>
      </c>
      <c r="N47" s="13"/>
      <c r="O47" s="12">
        <f t="shared" si="6"/>
        <v>1000</v>
      </c>
      <c r="P47" s="12">
        <f t="shared" si="7"/>
        <v>20</v>
      </c>
      <c r="Q47" s="57"/>
      <c r="R47" s="15">
        <v>0.05</v>
      </c>
      <c r="S47" s="15">
        <f t="shared" si="8"/>
        <v>1</v>
      </c>
    </row>
    <row r="48" spans="1:21" x14ac:dyDescent="0.2">
      <c r="A48" s="36" t="s">
        <v>177</v>
      </c>
      <c r="B48" s="36" t="s">
        <v>178</v>
      </c>
      <c r="C48" s="36">
        <v>90443700</v>
      </c>
      <c r="D48" s="36" t="s">
        <v>277</v>
      </c>
      <c r="E48" s="12" t="s">
        <v>63</v>
      </c>
      <c r="F48" s="12">
        <v>750</v>
      </c>
      <c r="G48" s="12">
        <v>10</v>
      </c>
      <c r="H48" s="12">
        <v>50</v>
      </c>
      <c r="I48" s="12">
        <v>500</v>
      </c>
      <c r="J48" s="12">
        <v>1000</v>
      </c>
      <c r="K48" s="12">
        <v>2000</v>
      </c>
      <c r="L48" s="12">
        <v>1000</v>
      </c>
      <c r="M48" s="12">
        <v>1000</v>
      </c>
      <c r="N48" s="13"/>
      <c r="O48" s="12">
        <f t="shared" si="6"/>
        <v>5500</v>
      </c>
      <c r="P48" s="12">
        <f t="shared" si="7"/>
        <v>110</v>
      </c>
      <c r="Q48" s="57"/>
      <c r="R48" s="15">
        <v>0.05</v>
      </c>
      <c r="S48" s="15">
        <f t="shared" si="8"/>
        <v>5.5</v>
      </c>
    </row>
    <row r="49" spans="1:21" x14ac:dyDescent="0.2">
      <c r="A49" s="11" t="s">
        <v>155</v>
      </c>
      <c r="B49" s="11" t="s">
        <v>58</v>
      </c>
      <c r="C49" s="11" t="s">
        <v>155</v>
      </c>
      <c r="D49" s="11" t="s">
        <v>275</v>
      </c>
      <c r="E49" s="12">
        <v>25</v>
      </c>
      <c r="F49" s="12">
        <v>915</v>
      </c>
      <c r="G49" s="12">
        <v>10</v>
      </c>
      <c r="H49" s="12">
        <v>50</v>
      </c>
      <c r="I49" s="12"/>
      <c r="J49" s="12">
        <v>500</v>
      </c>
      <c r="K49" s="12">
        <v>1000</v>
      </c>
      <c r="L49" s="12">
        <v>500</v>
      </c>
      <c r="M49" s="12">
        <v>500</v>
      </c>
      <c r="N49" s="13"/>
      <c r="O49" s="12">
        <f t="shared" si="6"/>
        <v>2500</v>
      </c>
      <c r="P49" s="12">
        <f t="shared" si="7"/>
        <v>50</v>
      </c>
      <c r="Q49" s="57"/>
      <c r="R49" s="15">
        <v>0.06</v>
      </c>
      <c r="S49" s="15">
        <f t="shared" si="8"/>
        <v>3</v>
      </c>
    </row>
    <row r="50" spans="1:21" x14ac:dyDescent="0.2">
      <c r="A50" s="36" t="s">
        <v>176</v>
      </c>
      <c r="B50" s="36" t="s">
        <v>58</v>
      </c>
      <c r="C50" s="36">
        <v>90443800</v>
      </c>
      <c r="D50" s="36" t="s">
        <v>277</v>
      </c>
      <c r="E50" s="12" t="s">
        <v>63</v>
      </c>
      <c r="F50" s="12">
        <v>900</v>
      </c>
      <c r="G50" s="12">
        <v>10</v>
      </c>
      <c r="H50" s="12">
        <v>50</v>
      </c>
      <c r="I50" s="12">
        <v>300</v>
      </c>
      <c r="J50" s="12">
        <v>3000</v>
      </c>
      <c r="K50" s="12">
        <v>3000</v>
      </c>
      <c r="L50" s="12">
        <v>3000</v>
      </c>
      <c r="M50" s="12">
        <v>2000</v>
      </c>
      <c r="N50" s="13"/>
      <c r="O50" s="12">
        <f t="shared" si="6"/>
        <v>11300</v>
      </c>
      <c r="P50" s="12">
        <f t="shared" si="7"/>
        <v>226</v>
      </c>
      <c r="Q50" s="57"/>
      <c r="R50" s="15">
        <v>0.06</v>
      </c>
      <c r="S50" s="15">
        <f t="shared" si="8"/>
        <v>13.559999999999999</v>
      </c>
    </row>
    <row r="51" spans="1:21" x14ac:dyDescent="0.2">
      <c r="A51" s="11" t="s">
        <v>53</v>
      </c>
      <c r="B51" s="11" t="s">
        <v>54</v>
      </c>
      <c r="C51" s="11" t="s">
        <v>53</v>
      </c>
      <c r="D51" s="11" t="s">
        <v>275</v>
      </c>
      <c r="E51" s="12">
        <v>25</v>
      </c>
      <c r="F51" s="12">
        <v>1220</v>
      </c>
      <c r="G51" s="12">
        <v>10</v>
      </c>
      <c r="H51" s="12">
        <v>50</v>
      </c>
      <c r="I51" s="12">
        <v>300</v>
      </c>
      <c r="J51" s="12">
        <v>500</v>
      </c>
      <c r="K51" s="12">
        <v>500</v>
      </c>
      <c r="L51" s="12">
        <v>500</v>
      </c>
      <c r="M51" s="12"/>
      <c r="N51" s="13"/>
      <c r="O51" s="12">
        <f t="shared" si="6"/>
        <v>1800</v>
      </c>
      <c r="P51" s="12">
        <f t="shared" si="7"/>
        <v>36</v>
      </c>
      <c r="Q51" s="57"/>
      <c r="R51" s="15">
        <v>0.08</v>
      </c>
      <c r="S51" s="15">
        <f t="shared" si="8"/>
        <v>2.88</v>
      </c>
    </row>
    <row r="52" spans="1:21" x14ac:dyDescent="0.2">
      <c r="A52" s="26" t="s">
        <v>194</v>
      </c>
      <c r="B52" s="26" t="s">
        <v>54</v>
      </c>
      <c r="C52" s="26">
        <v>90444000</v>
      </c>
      <c r="D52" s="36" t="s">
        <v>277</v>
      </c>
      <c r="E52" s="12" t="s">
        <v>63</v>
      </c>
      <c r="F52" s="12">
        <v>1200</v>
      </c>
      <c r="G52" s="12">
        <v>10</v>
      </c>
      <c r="H52" s="12">
        <v>50</v>
      </c>
      <c r="I52" s="12">
        <v>1000</v>
      </c>
      <c r="J52" s="12">
        <v>1000</v>
      </c>
      <c r="K52" s="12">
        <v>1000</v>
      </c>
      <c r="L52" s="12">
        <v>1000</v>
      </c>
      <c r="M52" s="12"/>
      <c r="N52" s="13"/>
      <c r="O52" s="12">
        <f t="shared" si="6"/>
        <v>4000</v>
      </c>
      <c r="P52" s="12">
        <f t="shared" si="7"/>
        <v>80</v>
      </c>
      <c r="Q52" s="57"/>
      <c r="R52" s="15">
        <v>0.08</v>
      </c>
      <c r="S52" s="15">
        <f t="shared" si="8"/>
        <v>6.4</v>
      </c>
    </row>
    <row r="53" spans="1:21" x14ac:dyDescent="0.2">
      <c r="A53" s="11" t="s">
        <v>230</v>
      </c>
      <c r="B53" s="11" t="s">
        <v>231</v>
      </c>
      <c r="C53" s="11" t="s">
        <v>230</v>
      </c>
      <c r="D53" s="11" t="s">
        <v>275</v>
      </c>
      <c r="E53" s="12">
        <v>25</v>
      </c>
      <c r="F53" s="12">
        <v>1500</v>
      </c>
      <c r="G53" s="12">
        <v>10</v>
      </c>
      <c r="H53" s="12">
        <v>50</v>
      </c>
      <c r="I53" s="12"/>
      <c r="J53" s="12"/>
      <c r="K53" s="12">
        <v>100</v>
      </c>
      <c r="L53" s="12"/>
      <c r="M53" s="12"/>
      <c r="N53" s="13"/>
      <c r="O53" s="12">
        <f t="shared" si="6"/>
        <v>100</v>
      </c>
      <c r="P53" s="12">
        <f t="shared" si="7"/>
        <v>2</v>
      </c>
      <c r="Q53" s="57"/>
      <c r="R53" s="15">
        <v>0.11</v>
      </c>
      <c r="S53" s="15">
        <f t="shared" si="8"/>
        <v>0.22</v>
      </c>
    </row>
    <row r="54" spans="1:21" x14ac:dyDescent="0.2">
      <c r="A54" s="11" t="s">
        <v>254</v>
      </c>
      <c r="B54" s="11" t="s">
        <v>255</v>
      </c>
      <c r="C54" s="11" t="s">
        <v>254</v>
      </c>
      <c r="D54" s="11" t="s">
        <v>275</v>
      </c>
      <c r="E54" s="12">
        <v>25</v>
      </c>
      <c r="F54" s="12">
        <v>1650</v>
      </c>
      <c r="G54" s="12">
        <v>10</v>
      </c>
      <c r="H54" s="12">
        <v>50</v>
      </c>
      <c r="I54" s="12"/>
      <c r="J54" s="12"/>
      <c r="K54" s="12"/>
      <c r="L54" s="12"/>
      <c r="M54" s="12"/>
      <c r="N54" s="13"/>
      <c r="O54" s="12">
        <f t="shared" si="6"/>
        <v>0</v>
      </c>
      <c r="P54" s="12">
        <f t="shared" si="7"/>
        <v>0</v>
      </c>
      <c r="Q54" s="57"/>
      <c r="R54" s="15">
        <v>0.12</v>
      </c>
      <c r="S54" s="15">
        <f t="shared" si="8"/>
        <v>0</v>
      </c>
    </row>
    <row r="55" spans="1:21" x14ac:dyDescent="0.2">
      <c r="A55" s="11" t="s">
        <v>193</v>
      </c>
      <c r="B55" s="11" t="s">
        <v>175</v>
      </c>
      <c r="C55" s="11" t="s">
        <v>193</v>
      </c>
      <c r="D55" s="11" t="s">
        <v>275</v>
      </c>
      <c r="E55" s="12">
        <v>25</v>
      </c>
      <c r="F55" s="12">
        <v>1800</v>
      </c>
      <c r="G55" s="12">
        <v>10</v>
      </c>
      <c r="H55" s="12">
        <v>50</v>
      </c>
      <c r="I55" s="12"/>
      <c r="J55" s="12"/>
      <c r="K55" s="12"/>
      <c r="L55" s="12"/>
      <c r="M55" s="12"/>
      <c r="N55" s="13"/>
      <c r="O55" s="12">
        <f t="shared" si="6"/>
        <v>0</v>
      </c>
      <c r="P55" s="12">
        <f t="shared" si="7"/>
        <v>0</v>
      </c>
      <c r="Q55" s="57"/>
      <c r="R55" s="15">
        <v>0.12</v>
      </c>
      <c r="S55" s="15">
        <f t="shared" si="8"/>
        <v>0</v>
      </c>
    </row>
    <row r="56" spans="1:21" x14ac:dyDescent="0.2">
      <c r="A56" s="36" t="s">
        <v>174</v>
      </c>
      <c r="B56" s="36" t="s">
        <v>175</v>
      </c>
      <c r="C56" s="36">
        <v>90443900</v>
      </c>
      <c r="D56" s="36" t="s">
        <v>277</v>
      </c>
      <c r="E56" s="12" t="s">
        <v>63</v>
      </c>
      <c r="F56" s="12">
        <v>1800</v>
      </c>
      <c r="G56" s="12">
        <v>10</v>
      </c>
      <c r="H56" s="12">
        <v>50</v>
      </c>
      <c r="I56" s="12"/>
      <c r="J56" s="12"/>
      <c r="K56" s="12"/>
      <c r="L56" s="12"/>
      <c r="M56" s="12"/>
      <c r="N56" s="13"/>
      <c r="O56" s="12">
        <f t="shared" si="6"/>
        <v>0</v>
      </c>
      <c r="P56" s="12">
        <f t="shared" si="7"/>
        <v>0</v>
      </c>
      <c r="Q56" s="57"/>
      <c r="R56" s="15">
        <v>0.12</v>
      </c>
      <c r="S56" s="15">
        <f>$P56*$R56</f>
        <v>0</v>
      </c>
    </row>
    <row r="57" spans="1:21" x14ac:dyDescent="0.2">
      <c r="A57" s="36" t="s">
        <v>293</v>
      </c>
      <c r="B57" s="36" t="s">
        <v>294</v>
      </c>
      <c r="C57" s="36">
        <v>90443000</v>
      </c>
      <c r="D57" s="36" t="s">
        <v>277</v>
      </c>
      <c r="E57" s="12" t="s">
        <v>63</v>
      </c>
      <c r="F57" s="12">
        <v>2100</v>
      </c>
      <c r="G57" s="12">
        <v>10</v>
      </c>
      <c r="H57" s="12">
        <v>50</v>
      </c>
      <c r="I57" s="12"/>
      <c r="J57" s="12"/>
      <c r="K57" s="12">
        <v>200</v>
      </c>
      <c r="L57" s="12"/>
      <c r="M57" s="12"/>
      <c r="N57" s="13"/>
      <c r="O57" s="12">
        <f t="shared" si="6"/>
        <v>200</v>
      </c>
      <c r="P57" s="12">
        <f t="shared" si="7"/>
        <v>4</v>
      </c>
      <c r="Q57" s="57"/>
      <c r="R57" s="15">
        <v>0.09</v>
      </c>
      <c r="S57" s="15">
        <f t="shared" si="8"/>
        <v>0.36</v>
      </c>
    </row>
    <row r="58" spans="1:21" x14ac:dyDescent="0.2">
      <c r="A58" s="8" t="s">
        <v>70</v>
      </c>
      <c r="B58" s="8"/>
      <c r="C58" s="8"/>
      <c r="D58" s="8"/>
      <c r="E58" s="8"/>
      <c r="F58" s="36"/>
      <c r="G58" s="20"/>
      <c r="H58" s="20"/>
      <c r="I58" s="12"/>
      <c r="J58" s="12"/>
      <c r="K58" s="12"/>
      <c r="L58" s="12"/>
      <c r="M58" s="12"/>
      <c r="N58" s="20"/>
      <c r="O58" s="12"/>
      <c r="P58" s="12"/>
      <c r="Q58" s="57"/>
      <c r="R58" s="12"/>
      <c r="S58" s="15"/>
    </row>
    <row r="59" spans="1:21" x14ac:dyDescent="0.2">
      <c r="A59" s="11" t="s">
        <v>295</v>
      </c>
      <c r="B59" s="11" t="s">
        <v>296</v>
      </c>
      <c r="C59" s="11" t="s">
        <v>295</v>
      </c>
      <c r="D59" s="11" t="s">
        <v>275</v>
      </c>
      <c r="E59" s="12">
        <v>32</v>
      </c>
      <c r="F59" s="12">
        <v>100</v>
      </c>
      <c r="G59" s="12">
        <v>10</v>
      </c>
      <c r="H59" s="12">
        <v>300</v>
      </c>
      <c r="I59" s="12"/>
      <c r="J59" s="12"/>
      <c r="K59" s="12"/>
      <c r="L59" s="12"/>
      <c r="M59" s="12">
        <v>300</v>
      </c>
      <c r="N59" s="13"/>
      <c r="O59" s="12">
        <f t="shared" ref="O59:O73" si="9">SUM(I59:N59)</f>
        <v>300</v>
      </c>
      <c r="P59" s="12">
        <f t="shared" ref="P59:P73" si="10">$O59/$H59</f>
        <v>1</v>
      </c>
      <c r="Q59" s="57"/>
      <c r="R59" s="15">
        <v>0.09</v>
      </c>
      <c r="S59" s="15">
        <f t="shared" ref="S59:S73" si="11">$P59*$R59</f>
        <v>0.09</v>
      </c>
      <c r="T59" s="43">
        <f>SUM(S59:S73)</f>
        <v>10.139999999999999</v>
      </c>
      <c r="U59" s="3">
        <f>T59*100/$T$144</f>
        <v>6.7028027498677938</v>
      </c>
    </row>
    <row r="60" spans="1:21" x14ac:dyDescent="0.2">
      <c r="A60" s="11" t="s">
        <v>71</v>
      </c>
      <c r="B60" s="11" t="s">
        <v>72</v>
      </c>
      <c r="C60" s="11" t="s">
        <v>71</v>
      </c>
      <c r="D60" s="11" t="s">
        <v>275</v>
      </c>
      <c r="E60" s="12">
        <v>32</v>
      </c>
      <c r="F60" s="12">
        <v>150</v>
      </c>
      <c r="G60" s="12">
        <v>10</v>
      </c>
      <c r="H60" s="12">
        <v>300</v>
      </c>
      <c r="I60" s="12"/>
      <c r="J60" s="12"/>
      <c r="K60" s="12"/>
      <c r="L60" s="12"/>
      <c r="M60" s="12"/>
      <c r="N60" s="13"/>
      <c r="O60" s="12">
        <f t="shared" si="9"/>
        <v>0</v>
      </c>
      <c r="P60" s="12">
        <f t="shared" si="10"/>
        <v>0</v>
      </c>
      <c r="Q60" s="57"/>
      <c r="R60" s="15">
        <v>0.09</v>
      </c>
      <c r="S60" s="15">
        <f t="shared" si="11"/>
        <v>0</v>
      </c>
    </row>
    <row r="61" spans="1:21" x14ac:dyDescent="0.2">
      <c r="A61" s="36" t="s">
        <v>256</v>
      </c>
      <c r="B61" s="36" t="s">
        <v>72</v>
      </c>
      <c r="C61" s="36">
        <v>90446200</v>
      </c>
      <c r="D61" s="36" t="s">
        <v>277</v>
      </c>
      <c r="E61" s="12">
        <v>32</v>
      </c>
      <c r="F61" s="12">
        <v>150</v>
      </c>
      <c r="G61" s="12">
        <v>10</v>
      </c>
      <c r="H61" s="12">
        <v>300</v>
      </c>
      <c r="I61" s="12"/>
      <c r="J61" s="12">
        <v>300</v>
      </c>
      <c r="K61" s="12">
        <v>300</v>
      </c>
      <c r="L61" s="12">
        <v>300</v>
      </c>
      <c r="M61" s="12">
        <v>300</v>
      </c>
      <c r="N61" s="13"/>
      <c r="O61" s="12">
        <f t="shared" si="9"/>
        <v>1200</v>
      </c>
      <c r="P61" s="12">
        <f t="shared" si="10"/>
        <v>4</v>
      </c>
      <c r="Q61" s="57"/>
      <c r="R61" s="15">
        <v>0.09</v>
      </c>
      <c r="S61" s="15">
        <f t="shared" si="11"/>
        <v>0.36</v>
      </c>
    </row>
    <row r="62" spans="1:21" x14ac:dyDescent="0.2">
      <c r="A62" s="11" t="s">
        <v>200</v>
      </c>
      <c r="B62" s="11" t="s">
        <v>201</v>
      </c>
      <c r="C62" s="11" t="s">
        <v>200</v>
      </c>
      <c r="D62" s="11" t="s">
        <v>275</v>
      </c>
      <c r="E62" s="12">
        <v>32</v>
      </c>
      <c r="F62" s="12">
        <v>200</v>
      </c>
      <c r="G62" s="12">
        <v>10</v>
      </c>
      <c r="H62" s="12">
        <v>300</v>
      </c>
      <c r="I62" s="12"/>
      <c r="J62" s="12"/>
      <c r="K62" s="12"/>
      <c r="L62" s="12"/>
      <c r="M62" s="12"/>
      <c r="N62" s="13"/>
      <c r="O62" s="12">
        <f t="shared" si="9"/>
        <v>0</v>
      </c>
      <c r="P62" s="12">
        <f t="shared" si="10"/>
        <v>0</v>
      </c>
      <c r="Q62" s="57"/>
      <c r="R62" s="15">
        <v>0.09</v>
      </c>
      <c r="S62" s="15">
        <f t="shared" si="11"/>
        <v>0</v>
      </c>
    </row>
    <row r="63" spans="1:21" x14ac:dyDescent="0.2">
      <c r="A63" s="11" t="s">
        <v>73</v>
      </c>
      <c r="B63" s="11" t="s">
        <v>74</v>
      </c>
      <c r="C63" s="11" t="s">
        <v>73</v>
      </c>
      <c r="D63" s="11" t="s">
        <v>275</v>
      </c>
      <c r="E63" s="12">
        <v>32</v>
      </c>
      <c r="F63" s="12">
        <v>300</v>
      </c>
      <c r="G63" s="12">
        <v>10</v>
      </c>
      <c r="H63" s="12">
        <v>150</v>
      </c>
      <c r="I63" s="12"/>
      <c r="J63" s="12">
        <v>150</v>
      </c>
      <c r="K63" s="12">
        <v>150</v>
      </c>
      <c r="L63" s="12">
        <v>150</v>
      </c>
      <c r="M63" s="12">
        <v>150</v>
      </c>
      <c r="N63" s="13"/>
      <c r="O63" s="12">
        <f t="shared" si="9"/>
        <v>600</v>
      </c>
      <c r="P63" s="12">
        <f t="shared" si="10"/>
        <v>4</v>
      </c>
      <c r="Q63" s="57"/>
      <c r="R63" s="15">
        <v>0.09</v>
      </c>
      <c r="S63" s="15">
        <f t="shared" si="11"/>
        <v>0.36</v>
      </c>
    </row>
    <row r="64" spans="1:21" x14ac:dyDescent="0.2">
      <c r="A64" s="36" t="s">
        <v>232</v>
      </c>
      <c r="B64" s="36" t="s">
        <v>74</v>
      </c>
      <c r="C64" s="36">
        <v>90446300</v>
      </c>
      <c r="D64" s="36" t="s">
        <v>277</v>
      </c>
      <c r="E64" s="12" t="s">
        <v>180</v>
      </c>
      <c r="F64" s="12">
        <v>300</v>
      </c>
      <c r="G64" s="12">
        <v>10</v>
      </c>
      <c r="H64" s="12">
        <v>150</v>
      </c>
      <c r="I64" s="12"/>
      <c r="J64" s="12">
        <v>300</v>
      </c>
      <c r="K64" s="12">
        <v>600</v>
      </c>
      <c r="L64" s="12">
        <v>450</v>
      </c>
      <c r="M64" s="12">
        <v>450</v>
      </c>
      <c r="N64" s="13"/>
      <c r="O64" s="12">
        <f t="shared" si="9"/>
        <v>1800</v>
      </c>
      <c r="P64" s="12">
        <f t="shared" si="10"/>
        <v>12</v>
      </c>
      <c r="Q64" s="57"/>
      <c r="R64" s="15">
        <v>0.09</v>
      </c>
      <c r="S64" s="15">
        <f t="shared" si="11"/>
        <v>1.08</v>
      </c>
    </row>
    <row r="65" spans="1:21" x14ac:dyDescent="0.2">
      <c r="A65" s="11" t="s">
        <v>75</v>
      </c>
      <c r="B65" s="11" t="s">
        <v>76</v>
      </c>
      <c r="C65" s="11" t="s">
        <v>75</v>
      </c>
      <c r="D65" s="11" t="s">
        <v>275</v>
      </c>
      <c r="E65" s="12">
        <v>32</v>
      </c>
      <c r="F65" s="12">
        <v>450</v>
      </c>
      <c r="G65" s="12">
        <v>10</v>
      </c>
      <c r="H65" s="12">
        <v>100</v>
      </c>
      <c r="I65" s="12"/>
      <c r="J65" s="12"/>
      <c r="K65" s="12">
        <v>100</v>
      </c>
      <c r="L65" s="12">
        <v>100</v>
      </c>
      <c r="M65" s="12">
        <v>100</v>
      </c>
      <c r="N65" s="13"/>
      <c r="O65" s="12">
        <f t="shared" si="9"/>
        <v>300</v>
      </c>
      <c r="P65" s="12">
        <f t="shared" si="10"/>
        <v>3</v>
      </c>
      <c r="Q65" s="57"/>
      <c r="R65" s="15">
        <v>0.09</v>
      </c>
      <c r="S65" s="15">
        <f t="shared" si="11"/>
        <v>0.27</v>
      </c>
    </row>
    <row r="66" spans="1:21" x14ac:dyDescent="0.2">
      <c r="A66" s="36" t="s">
        <v>179</v>
      </c>
      <c r="B66" s="36" t="s">
        <v>76</v>
      </c>
      <c r="C66" s="36">
        <v>90446400</v>
      </c>
      <c r="D66" s="36" t="s">
        <v>277</v>
      </c>
      <c r="E66" s="12" t="s">
        <v>180</v>
      </c>
      <c r="F66" s="12">
        <v>450</v>
      </c>
      <c r="G66" s="12">
        <v>10</v>
      </c>
      <c r="H66" s="12">
        <v>100</v>
      </c>
      <c r="I66" s="12"/>
      <c r="J66" s="12">
        <v>300</v>
      </c>
      <c r="K66" s="12">
        <v>500</v>
      </c>
      <c r="L66" s="12">
        <v>300</v>
      </c>
      <c r="M66" s="12">
        <v>300</v>
      </c>
      <c r="N66" s="13"/>
      <c r="O66" s="12">
        <f t="shared" si="9"/>
        <v>1400</v>
      </c>
      <c r="P66" s="12">
        <f t="shared" si="10"/>
        <v>14</v>
      </c>
      <c r="Q66" s="57"/>
      <c r="R66" s="15">
        <v>0.09</v>
      </c>
      <c r="S66" s="15">
        <f t="shared" si="11"/>
        <v>1.26</v>
      </c>
    </row>
    <row r="67" spans="1:21" x14ac:dyDescent="0.2">
      <c r="A67" s="11" t="s">
        <v>156</v>
      </c>
      <c r="B67" s="11" t="s">
        <v>157</v>
      </c>
      <c r="C67" s="11" t="s">
        <v>156</v>
      </c>
      <c r="D67" s="11" t="s">
        <v>275</v>
      </c>
      <c r="E67" s="12">
        <v>32</v>
      </c>
      <c r="F67" s="12">
        <v>600</v>
      </c>
      <c r="G67" s="12">
        <v>10</v>
      </c>
      <c r="H67" s="12">
        <v>100</v>
      </c>
      <c r="I67" s="12"/>
      <c r="J67" s="12"/>
      <c r="K67" s="12"/>
      <c r="L67" s="12"/>
      <c r="M67" s="12"/>
      <c r="N67" s="13"/>
      <c r="O67" s="12">
        <f t="shared" si="9"/>
        <v>0</v>
      </c>
      <c r="P67" s="12">
        <f t="shared" si="10"/>
        <v>0</v>
      </c>
      <c r="Q67" s="57"/>
      <c r="R67" s="15">
        <v>0.12</v>
      </c>
      <c r="S67" s="15">
        <f t="shared" si="11"/>
        <v>0</v>
      </c>
    </row>
    <row r="68" spans="1:21" x14ac:dyDescent="0.2">
      <c r="A68" s="36" t="s">
        <v>181</v>
      </c>
      <c r="B68" s="36" t="s">
        <v>157</v>
      </c>
      <c r="C68" s="36">
        <v>90446600</v>
      </c>
      <c r="D68" s="36" t="s">
        <v>277</v>
      </c>
      <c r="E68" s="12" t="s">
        <v>180</v>
      </c>
      <c r="F68" s="12">
        <v>600</v>
      </c>
      <c r="G68" s="12">
        <v>10</v>
      </c>
      <c r="H68" s="12">
        <v>100</v>
      </c>
      <c r="I68" s="12"/>
      <c r="J68" s="12">
        <v>500</v>
      </c>
      <c r="K68" s="12">
        <v>500</v>
      </c>
      <c r="L68" s="12">
        <v>300</v>
      </c>
      <c r="M68" s="12">
        <v>300</v>
      </c>
      <c r="N68" s="13"/>
      <c r="O68" s="12">
        <f t="shared" si="9"/>
        <v>1600</v>
      </c>
      <c r="P68" s="12">
        <f t="shared" si="10"/>
        <v>16</v>
      </c>
      <c r="Q68" s="57"/>
      <c r="R68" s="15">
        <v>0.12</v>
      </c>
      <c r="S68" s="15">
        <f t="shared" si="11"/>
        <v>1.92</v>
      </c>
    </row>
    <row r="69" spans="1:21" x14ac:dyDescent="0.2">
      <c r="A69" s="11" t="s">
        <v>222</v>
      </c>
      <c r="B69" s="11" t="s">
        <v>223</v>
      </c>
      <c r="C69" s="11" t="s">
        <v>222</v>
      </c>
      <c r="D69" s="11" t="s">
        <v>275</v>
      </c>
      <c r="E69" s="12">
        <v>32</v>
      </c>
      <c r="F69" s="12">
        <v>750</v>
      </c>
      <c r="G69" s="12">
        <v>10</v>
      </c>
      <c r="H69" s="12">
        <v>60</v>
      </c>
      <c r="I69" s="12"/>
      <c r="J69" s="12"/>
      <c r="K69" s="12"/>
      <c r="L69" s="12"/>
      <c r="M69" s="12">
        <v>120</v>
      </c>
      <c r="N69" s="13"/>
      <c r="O69" s="12">
        <f t="shared" si="9"/>
        <v>120</v>
      </c>
      <c r="P69" s="12">
        <f t="shared" si="10"/>
        <v>2</v>
      </c>
      <c r="Q69" s="57"/>
      <c r="R69" s="15">
        <v>0.09</v>
      </c>
      <c r="S69" s="15">
        <f t="shared" si="11"/>
        <v>0.18</v>
      </c>
    </row>
    <row r="70" spans="1:21" x14ac:dyDescent="0.2">
      <c r="A70" s="11" t="s">
        <v>158</v>
      </c>
      <c r="B70" s="11" t="s">
        <v>159</v>
      </c>
      <c r="C70" s="11" t="s">
        <v>158</v>
      </c>
      <c r="D70" s="11" t="s">
        <v>275</v>
      </c>
      <c r="E70" s="12">
        <v>32</v>
      </c>
      <c r="F70" s="12">
        <v>900</v>
      </c>
      <c r="G70" s="12">
        <v>10</v>
      </c>
      <c r="H70" s="12">
        <v>50</v>
      </c>
      <c r="I70" s="12">
        <v>50</v>
      </c>
      <c r="J70" s="12">
        <v>100</v>
      </c>
      <c r="K70" s="12">
        <v>100</v>
      </c>
      <c r="L70" s="12">
        <v>100</v>
      </c>
      <c r="M70" s="12">
        <v>100</v>
      </c>
      <c r="N70" s="13"/>
      <c r="O70" s="12">
        <f t="shared" si="9"/>
        <v>450</v>
      </c>
      <c r="P70" s="12">
        <f t="shared" si="10"/>
        <v>9</v>
      </c>
      <c r="Q70" s="57"/>
      <c r="R70" s="15">
        <v>0.09</v>
      </c>
      <c r="S70" s="15">
        <f t="shared" si="11"/>
        <v>0.80999999999999994</v>
      </c>
    </row>
    <row r="71" spans="1:21" x14ac:dyDescent="0.2">
      <c r="A71" s="36" t="s">
        <v>182</v>
      </c>
      <c r="B71" s="36" t="s">
        <v>159</v>
      </c>
      <c r="C71" s="36">
        <v>90446700</v>
      </c>
      <c r="D71" s="36" t="s">
        <v>277</v>
      </c>
      <c r="E71" s="12" t="s">
        <v>180</v>
      </c>
      <c r="F71" s="12">
        <v>900</v>
      </c>
      <c r="G71" s="12">
        <v>10</v>
      </c>
      <c r="H71" s="12">
        <v>50</v>
      </c>
      <c r="I71" s="12">
        <v>50</v>
      </c>
      <c r="J71" s="12">
        <v>300</v>
      </c>
      <c r="K71" s="12">
        <v>500</v>
      </c>
      <c r="L71" s="12">
        <v>200</v>
      </c>
      <c r="M71" s="12">
        <v>200</v>
      </c>
      <c r="N71" s="13"/>
      <c r="O71" s="12">
        <f t="shared" si="9"/>
        <v>1250</v>
      </c>
      <c r="P71" s="12">
        <f t="shared" si="10"/>
        <v>25</v>
      </c>
      <c r="Q71" s="57"/>
      <c r="R71" s="15">
        <v>0.09</v>
      </c>
      <c r="S71" s="15">
        <f t="shared" si="11"/>
        <v>2.25</v>
      </c>
    </row>
    <row r="72" spans="1:21" x14ac:dyDescent="0.2">
      <c r="A72" s="11" t="s">
        <v>233</v>
      </c>
      <c r="B72" s="11" t="s">
        <v>234</v>
      </c>
      <c r="C72" s="11" t="s">
        <v>233</v>
      </c>
      <c r="D72" s="11" t="s">
        <v>275</v>
      </c>
      <c r="E72" s="12">
        <v>32</v>
      </c>
      <c r="F72" s="12">
        <v>1200</v>
      </c>
      <c r="G72" s="12">
        <v>10</v>
      </c>
      <c r="H72" s="12">
        <v>50</v>
      </c>
      <c r="I72" s="12"/>
      <c r="J72" s="12">
        <v>100</v>
      </c>
      <c r="K72" s="12">
        <v>100</v>
      </c>
      <c r="L72" s="12"/>
      <c r="M72" s="12"/>
      <c r="N72" s="13"/>
      <c r="O72" s="12">
        <f t="shared" si="9"/>
        <v>200</v>
      </c>
      <c r="P72" s="12">
        <f t="shared" si="10"/>
        <v>4</v>
      </c>
      <c r="Q72" s="57"/>
      <c r="R72" s="15">
        <v>0.12</v>
      </c>
      <c r="S72" s="15">
        <f t="shared" si="11"/>
        <v>0.48</v>
      </c>
    </row>
    <row r="73" spans="1:21" x14ac:dyDescent="0.2">
      <c r="A73" s="36" t="s">
        <v>236</v>
      </c>
      <c r="B73" s="36" t="s">
        <v>237</v>
      </c>
      <c r="C73" s="36">
        <v>90446800</v>
      </c>
      <c r="D73" s="36" t="s">
        <v>277</v>
      </c>
      <c r="E73" s="12" t="s">
        <v>180</v>
      </c>
      <c r="F73" s="12">
        <v>1800</v>
      </c>
      <c r="G73" s="12">
        <v>10</v>
      </c>
      <c r="H73" s="12">
        <v>25</v>
      </c>
      <c r="I73" s="12"/>
      <c r="J73" s="12">
        <v>50</v>
      </c>
      <c r="K73" s="12">
        <v>50</v>
      </c>
      <c r="L73" s="12"/>
      <c r="M73" s="12">
        <v>50</v>
      </c>
      <c r="N73" s="13"/>
      <c r="O73" s="12">
        <f t="shared" si="9"/>
        <v>150</v>
      </c>
      <c r="P73" s="12">
        <f t="shared" si="10"/>
        <v>6</v>
      </c>
      <c r="Q73" s="57"/>
      <c r="R73" s="15">
        <v>0.18</v>
      </c>
      <c r="S73" s="15">
        <f t="shared" si="11"/>
        <v>1.08</v>
      </c>
      <c r="T73" s="43"/>
    </row>
    <row r="74" spans="1:21" x14ac:dyDescent="0.2">
      <c r="A74" s="8" t="s">
        <v>77</v>
      </c>
      <c r="B74" s="8"/>
      <c r="C74" s="8"/>
      <c r="D74" s="8"/>
      <c r="E74" s="8"/>
      <c r="F74" s="36"/>
      <c r="G74" s="12"/>
      <c r="H74" s="12"/>
      <c r="I74" s="12"/>
      <c r="J74" s="12"/>
      <c r="K74" s="12"/>
      <c r="L74" s="12"/>
      <c r="M74" s="12"/>
      <c r="N74" s="8"/>
      <c r="O74" s="12"/>
      <c r="P74" s="12"/>
      <c r="Q74" s="57"/>
      <c r="R74" s="12"/>
      <c r="S74" s="15"/>
    </row>
    <row r="75" spans="1:21" x14ac:dyDescent="0.2">
      <c r="A75" s="11" t="s">
        <v>297</v>
      </c>
      <c r="B75" s="11" t="s">
        <v>298</v>
      </c>
      <c r="C75" s="11" t="s">
        <v>297</v>
      </c>
      <c r="D75" s="11" t="s">
        <v>275</v>
      </c>
      <c r="E75" s="12">
        <v>40</v>
      </c>
      <c r="F75" s="12">
        <v>100</v>
      </c>
      <c r="G75" s="12">
        <v>10</v>
      </c>
      <c r="H75" s="12">
        <v>300</v>
      </c>
      <c r="I75" s="12"/>
      <c r="J75" s="12"/>
      <c r="K75" s="12"/>
      <c r="L75" s="12"/>
      <c r="M75" s="12"/>
      <c r="N75" s="13"/>
      <c r="O75" s="12">
        <f t="shared" ref="O75:O90" si="12">SUM(I75:N75)</f>
        <v>0</v>
      </c>
      <c r="P75" s="12">
        <f t="shared" ref="P75:P90" si="13">$O75/$H75</f>
        <v>0</v>
      </c>
      <c r="Q75" s="57"/>
      <c r="R75" s="15">
        <v>0.13</v>
      </c>
      <c r="S75" s="15">
        <f t="shared" ref="S75:S90" si="14">$P75*$R75</f>
        <v>0</v>
      </c>
      <c r="T75" s="43">
        <f>SUM(S75:S90)</f>
        <v>17.599999999999998</v>
      </c>
      <c r="U75" s="3">
        <f>T75*100/$T$144</f>
        <v>11.634056054997354</v>
      </c>
    </row>
    <row r="76" spans="1:21" x14ac:dyDescent="0.2">
      <c r="A76" s="11" t="s">
        <v>78</v>
      </c>
      <c r="B76" s="11" t="s">
        <v>79</v>
      </c>
      <c r="C76" s="11" t="s">
        <v>78</v>
      </c>
      <c r="D76" s="11" t="s">
        <v>275</v>
      </c>
      <c r="E76" s="12">
        <v>40</v>
      </c>
      <c r="F76" s="12">
        <v>150</v>
      </c>
      <c r="G76" s="12">
        <v>10</v>
      </c>
      <c r="H76" s="12">
        <v>300</v>
      </c>
      <c r="I76" s="12"/>
      <c r="J76" s="12"/>
      <c r="K76" s="12">
        <v>300</v>
      </c>
      <c r="L76" s="12">
        <v>300</v>
      </c>
      <c r="M76" s="12">
        <v>300</v>
      </c>
      <c r="N76" s="13"/>
      <c r="O76" s="12">
        <f t="shared" si="12"/>
        <v>900</v>
      </c>
      <c r="P76" s="12">
        <f t="shared" si="13"/>
        <v>3</v>
      </c>
      <c r="Q76" s="57"/>
      <c r="R76" s="15">
        <v>0.13</v>
      </c>
      <c r="S76" s="15">
        <f t="shared" si="14"/>
        <v>0.39</v>
      </c>
    </row>
    <row r="77" spans="1:21" x14ac:dyDescent="0.2">
      <c r="A77" s="36" t="s">
        <v>240</v>
      </c>
      <c r="B77" s="36" t="s">
        <v>79</v>
      </c>
      <c r="C77" s="31" t="s">
        <v>241</v>
      </c>
      <c r="D77" s="36" t="s">
        <v>277</v>
      </c>
      <c r="E77" s="12">
        <v>40</v>
      </c>
      <c r="F77" s="12">
        <v>150</v>
      </c>
      <c r="G77" s="12">
        <v>10</v>
      </c>
      <c r="H77" s="12">
        <v>300</v>
      </c>
      <c r="I77" s="12"/>
      <c r="J77" s="12">
        <v>600</v>
      </c>
      <c r="K77" s="12">
        <v>900</v>
      </c>
      <c r="L77" s="12">
        <v>300</v>
      </c>
      <c r="M77" s="12">
        <v>300</v>
      </c>
      <c r="N77" s="13"/>
      <c r="O77" s="12">
        <f t="shared" si="12"/>
        <v>2100</v>
      </c>
      <c r="P77" s="12">
        <f t="shared" si="13"/>
        <v>7</v>
      </c>
      <c r="Q77" s="57"/>
      <c r="R77" s="15">
        <v>0.13</v>
      </c>
      <c r="S77" s="15">
        <f t="shared" si="14"/>
        <v>0.91</v>
      </c>
    </row>
    <row r="78" spans="1:21" x14ac:dyDescent="0.2">
      <c r="A78" s="11" t="s">
        <v>80</v>
      </c>
      <c r="B78" s="11" t="s">
        <v>81</v>
      </c>
      <c r="C78" s="11" t="s">
        <v>80</v>
      </c>
      <c r="D78" s="11" t="s">
        <v>275</v>
      </c>
      <c r="E78" s="12">
        <v>40</v>
      </c>
      <c r="F78" s="12">
        <v>200</v>
      </c>
      <c r="G78" s="12">
        <v>10</v>
      </c>
      <c r="H78" s="12">
        <v>150</v>
      </c>
      <c r="I78" s="12"/>
      <c r="J78" s="12"/>
      <c r="K78" s="12"/>
      <c r="L78" s="12"/>
      <c r="M78" s="12"/>
      <c r="N78" s="13"/>
      <c r="O78" s="12">
        <f t="shared" si="12"/>
        <v>0</v>
      </c>
      <c r="P78" s="12">
        <f t="shared" si="13"/>
        <v>0</v>
      </c>
      <c r="Q78" s="57"/>
      <c r="R78" s="15">
        <v>0.13</v>
      </c>
      <c r="S78" s="15">
        <f t="shared" si="14"/>
        <v>0</v>
      </c>
    </row>
    <row r="79" spans="1:21" x14ac:dyDescent="0.2">
      <c r="A79" s="11" t="s">
        <v>82</v>
      </c>
      <c r="B79" s="11" t="s">
        <v>83</v>
      </c>
      <c r="C79" s="11" t="s">
        <v>82</v>
      </c>
      <c r="D79" s="11" t="s">
        <v>275</v>
      </c>
      <c r="E79" s="12">
        <v>40</v>
      </c>
      <c r="F79" s="12">
        <v>300</v>
      </c>
      <c r="G79" s="12">
        <v>10</v>
      </c>
      <c r="H79" s="12">
        <v>150</v>
      </c>
      <c r="I79" s="12"/>
      <c r="J79" s="12">
        <v>300</v>
      </c>
      <c r="K79" s="12">
        <v>300</v>
      </c>
      <c r="L79" s="12">
        <v>300</v>
      </c>
      <c r="M79" s="12">
        <v>150</v>
      </c>
      <c r="N79" s="13"/>
      <c r="O79" s="12">
        <f t="shared" si="12"/>
        <v>1050</v>
      </c>
      <c r="P79" s="12">
        <f t="shared" si="13"/>
        <v>7</v>
      </c>
      <c r="Q79" s="57"/>
      <c r="R79" s="15">
        <v>0.13</v>
      </c>
      <c r="S79" s="15">
        <f t="shared" si="14"/>
        <v>0.91</v>
      </c>
    </row>
    <row r="80" spans="1:21" x14ac:dyDescent="0.2">
      <c r="A80" s="36" t="s">
        <v>183</v>
      </c>
      <c r="B80" s="36" t="s">
        <v>83</v>
      </c>
      <c r="C80" s="36">
        <v>90447300</v>
      </c>
      <c r="D80" s="36" t="s">
        <v>277</v>
      </c>
      <c r="E80" s="12" t="s">
        <v>89</v>
      </c>
      <c r="F80" s="12">
        <v>300</v>
      </c>
      <c r="G80" s="12">
        <v>10</v>
      </c>
      <c r="H80" s="12">
        <v>150</v>
      </c>
      <c r="I80" s="12"/>
      <c r="J80" s="12">
        <v>600</v>
      </c>
      <c r="K80" s="12">
        <v>900</v>
      </c>
      <c r="L80" s="12">
        <v>600</v>
      </c>
      <c r="M80" s="12">
        <v>600</v>
      </c>
      <c r="N80" s="13"/>
      <c r="O80" s="12">
        <f t="shared" si="12"/>
        <v>2700</v>
      </c>
      <c r="P80" s="12">
        <f t="shared" si="13"/>
        <v>18</v>
      </c>
      <c r="Q80" s="57"/>
      <c r="R80" s="15">
        <v>0.13</v>
      </c>
      <c r="S80" s="15">
        <f t="shared" si="14"/>
        <v>2.34</v>
      </c>
    </row>
    <row r="81" spans="1:21" x14ac:dyDescent="0.2">
      <c r="A81" s="11" t="s">
        <v>84</v>
      </c>
      <c r="B81" s="11" t="s">
        <v>85</v>
      </c>
      <c r="C81" s="11" t="s">
        <v>84</v>
      </c>
      <c r="D81" s="11" t="s">
        <v>275</v>
      </c>
      <c r="E81" s="12">
        <v>40</v>
      </c>
      <c r="F81" s="12">
        <v>450</v>
      </c>
      <c r="G81" s="12">
        <v>10</v>
      </c>
      <c r="H81" s="12">
        <v>100</v>
      </c>
      <c r="I81" s="12"/>
      <c r="J81" s="12"/>
      <c r="K81" s="12">
        <v>300</v>
      </c>
      <c r="L81" s="12">
        <v>200</v>
      </c>
      <c r="M81" s="12">
        <v>100</v>
      </c>
      <c r="N81" s="13"/>
      <c r="O81" s="12">
        <f t="shared" si="12"/>
        <v>600</v>
      </c>
      <c r="P81" s="12">
        <f t="shared" si="13"/>
        <v>6</v>
      </c>
      <c r="Q81" s="57"/>
      <c r="R81" s="15">
        <v>0.13</v>
      </c>
      <c r="S81" s="15">
        <f t="shared" si="14"/>
        <v>0.78</v>
      </c>
    </row>
    <row r="82" spans="1:21" x14ac:dyDescent="0.2">
      <c r="A82" s="36" t="s">
        <v>184</v>
      </c>
      <c r="B82" s="36" t="s">
        <v>85</v>
      </c>
      <c r="C82" s="36">
        <v>90447400</v>
      </c>
      <c r="D82" s="36" t="s">
        <v>277</v>
      </c>
      <c r="E82" s="12" t="s">
        <v>89</v>
      </c>
      <c r="F82" s="12">
        <v>450</v>
      </c>
      <c r="G82" s="12">
        <v>10</v>
      </c>
      <c r="H82" s="12">
        <v>100</v>
      </c>
      <c r="I82" s="12"/>
      <c r="J82" s="12">
        <v>400</v>
      </c>
      <c r="K82" s="12">
        <v>600</v>
      </c>
      <c r="L82" s="12">
        <v>400</v>
      </c>
      <c r="M82" s="12">
        <v>300</v>
      </c>
      <c r="N82" s="13"/>
      <c r="O82" s="12">
        <f t="shared" si="12"/>
        <v>1700</v>
      </c>
      <c r="P82" s="12">
        <f t="shared" si="13"/>
        <v>17</v>
      </c>
      <c r="Q82" s="57"/>
      <c r="R82" s="15">
        <v>0.13</v>
      </c>
      <c r="S82" s="15">
        <f t="shared" si="14"/>
        <v>2.21</v>
      </c>
    </row>
    <row r="83" spans="1:21" x14ac:dyDescent="0.2">
      <c r="A83" s="11" t="s">
        <v>86</v>
      </c>
      <c r="B83" s="11" t="s">
        <v>87</v>
      </c>
      <c r="C83" s="11" t="s">
        <v>86</v>
      </c>
      <c r="D83" s="11" t="s">
        <v>275</v>
      </c>
      <c r="E83" s="12">
        <v>40</v>
      </c>
      <c r="F83" s="12">
        <v>600</v>
      </c>
      <c r="G83" s="12">
        <v>10</v>
      </c>
      <c r="H83" s="12">
        <v>50</v>
      </c>
      <c r="I83" s="12"/>
      <c r="J83" s="12">
        <v>200</v>
      </c>
      <c r="K83" s="12">
        <v>100</v>
      </c>
      <c r="L83" s="12">
        <v>100</v>
      </c>
      <c r="M83" s="12"/>
      <c r="N83" s="13"/>
      <c r="O83" s="12">
        <f t="shared" si="12"/>
        <v>400</v>
      </c>
      <c r="P83" s="12">
        <f t="shared" si="13"/>
        <v>8</v>
      </c>
      <c r="Q83" s="57"/>
      <c r="R83" s="15">
        <v>0.09</v>
      </c>
      <c r="S83" s="15">
        <f t="shared" si="14"/>
        <v>0.72</v>
      </c>
    </row>
    <row r="84" spans="1:21" x14ac:dyDescent="0.2">
      <c r="A84" s="36" t="s">
        <v>88</v>
      </c>
      <c r="B84" s="36" t="s">
        <v>87</v>
      </c>
      <c r="C84" s="36">
        <v>90447600</v>
      </c>
      <c r="D84" s="36" t="s">
        <v>277</v>
      </c>
      <c r="E84" s="12" t="s">
        <v>89</v>
      </c>
      <c r="F84" s="12">
        <v>600</v>
      </c>
      <c r="G84" s="12">
        <v>10</v>
      </c>
      <c r="H84" s="12">
        <v>50</v>
      </c>
      <c r="I84" s="12"/>
      <c r="J84" s="12">
        <v>400</v>
      </c>
      <c r="K84" s="12">
        <v>900</v>
      </c>
      <c r="L84" s="12">
        <v>400</v>
      </c>
      <c r="M84" s="12">
        <v>300</v>
      </c>
      <c r="N84" s="13"/>
      <c r="O84" s="12">
        <f t="shared" si="12"/>
        <v>2000</v>
      </c>
      <c r="P84" s="12">
        <f t="shared" si="13"/>
        <v>40</v>
      </c>
      <c r="Q84" s="57"/>
      <c r="R84" s="15">
        <v>0.09</v>
      </c>
      <c r="S84" s="15">
        <f t="shared" si="14"/>
        <v>3.5999999999999996</v>
      </c>
    </row>
    <row r="85" spans="1:21" x14ac:dyDescent="0.2">
      <c r="A85" s="11" t="s">
        <v>90</v>
      </c>
      <c r="B85" s="11" t="s">
        <v>91</v>
      </c>
      <c r="C85" s="11" t="s">
        <v>90</v>
      </c>
      <c r="D85" s="11" t="s">
        <v>275</v>
      </c>
      <c r="E85" s="12">
        <v>40</v>
      </c>
      <c r="F85" s="12">
        <v>750</v>
      </c>
      <c r="G85" s="12">
        <v>10</v>
      </c>
      <c r="H85" s="12">
        <v>50</v>
      </c>
      <c r="I85" s="12"/>
      <c r="J85" s="12">
        <v>100</v>
      </c>
      <c r="K85" s="12">
        <v>200</v>
      </c>
      <c r="L85" s="12">
        <v>100</v>
      </c>
      <c r="M85" s="12"/>
      <c r="N85" s="13"/>
      <c r="O85" s="12">
        <f t="shared" si="12"/>
        <v>400</v>
      </c>
      <c r="P85" s="12">
        <f t="shared" si="13"/>
        <v>8</v>
      </c>
      <c r="Q85" s="57"/>
      <c r="R85" s="15">
        <v>0.13</v>
      </c>
      <c r="S85" s="15">
        <f t="shared" si="14"/>
        <v>1.04</v>
      </c>
    </row>
    <row r="86" spans="1:21" x14ac:dyDescent="0.2">
      <c r="A86" s="11" t="s">
        <v>92</v>
      </c>
      <c r="B86" s="11" t="s">
        <v>93</v>
      </c>
      <c r="C86" s="11" t="s">
        <v>92</v>
      </c>
      <c r="D86" s="11" t="s">
        <v>275</v>
      </c>
      <c r="E86" s="12">
        <v>40</v>
      </c>
      <c r="F86" s="12">
        <v>900</v>
      </c>
      <c r="G86" s="12">
        <v>10</v>
      </c>
      <c r="H86" s="12">
        <v>50</v>
      </c>
      <c r="I86" s="12"/>
      <c r="J86" s="12"/>
      <c r="K86" s="12">
        <v>200</v>
      </c>
      <c r="L86" s="12">
        <v>100</v>
      </c>
      <c r="M86" s="12">
        <v>100</v>
      </c>
      <c r="N86" s="13"/>
      <c r="O86" s="12">
        <f t="shared" si="12"/>
        <v>400</v>
      </c>
      <c r="P86" s="12">
        <f t="shared" si="13"/>
        <v>8</v>
      </c>
      <c r="Q86" s="57"/>
      <c r="R86" s="15">
        <v>0.13</v>
      </c>
      <c r="S86" s="15">
        <f t="shared" si="14"/>
        <v>1.04</v>
      </c>
    </row>
    <row r="87" spans="1:21" x14ac:dyDescent="0.2">
      <c r="A87" s="36" t="s">
        <v>185</v>
      </c>
      <c r="B87" s="36" t="s">
        <v>93</v>
      </c>
      <c r="C87" s="36">
        <v>90447700</v>
      </c>
      <c r="D87" s="36" t="s">
        <v>277</v>
      </c>
      <c r="E87" s="12" t="s">
        <v>89</v>
      </c>
      <c r="F87" s="12">
        <v>900</v>
      </c>
      <c r="G87" s="12">
        <v>10</v>
      </c>
      <c r="H87" s="12">
        <v>50</v>
      </c>
      <c r="I87" s="12"/>
      <c r="J87" s="12">
        <v>300</v>
      </c>
      <c r="K87" s="12">
        <v>300</v>
      </c>
      <c r="L87" s="12">
        <v>300</v>
      </c>
      <c r="M87" s="12">
        <v>200</v>
      </c>
      <c r="N87" s="13"/>
      <c r="O87" s="12">
        <f t="shared" si="12"/>
        <v>1100</v>
      </c>
      <c r="P87" s="12">
        <f t="shared" si="13"/>
        <v>22</v>
      </c>
      <c r="Q87" s="57"/>
      <c r="R87" s="15">
        <v>0.13</v>
      </c>
      <c r="S87" s="15">
        <f t="shared" si="14"/>
        <v>2.8600000000000003</v>
      </c>
    </row>
    <row r="88" spans="1:21" x14ac:dyDescent="0.2">
      <c r="A88" s="11" t="s">
        <v>94</v>
      </c>
      <c r="B88" s="11" t="s">
        <v>95</v>
      </c>
      <c r="C88" s="11" t="s">
        <v>94</v>
      </c>
      <c r="D88" s="11" t="s">
        <v>275</v>
      </c>
      <c r="E88" s="12">
        <v>40</v>
      </c>
      <c r="F88" s="12">
        <v>1200</v>
      </c>
      <c r="G88" s="12">
        <v>5</v>
      </c>
      <c r="H88" s="12">
        <v>25</v>
      </c>
      <c r="I88" s="12"/>
      <c r="J88" s="12"/>
      <c r="K88" s="12">
        <v>100</v>
      </c>
      <c r="L88" s="12"/>
      <c r="M88" s="12"/>
      <c r="N88" s="13"/>
      <c r="O88" s="12">
        <f t="shared" si="12"/>
        <v>100</v>
      </c>
      <c r="P88" s="12">
        <f t="shared" si="13"/>
        <v>4</v>
      </c>
      <c r="Q88" s="57"/>
      <c r="R88" s="15">
        <v>0.08</v>
      </c>
      <c r="S88" s="15">
        <f t="shared" si="14"/>
        <v>0.32</v>
      </c>
    </row>
    <row r="89" spans="1:21" x14ac:dyDescent="0.2">
      <c r="A89" s="36" t="s">
        <v>376</v>
      </c>
      <c r="B89" s="36" t="s">
        <v>377</v>
      </c>
      <c r="C89" s="31" t="s">
        <v>378</v>
      </c>
      <c r="D89" s="36" t="s">
        <v>277</v>
      </c>
      <c r="E89" s="12">
        <v>40</v>
      </c>
      <c r="F89" s="12">
        <v>1800</v>
      </c>
      <c r="G89" s="12">
        <v>5</v>
      </c>
      <c r="H89" s="12">
        <v>20</v>
      </c>
      <c r="I89" s="12"/>
      <c r="J89" s="12">
        <v>60</v>
      </c>
      <c r="K89" s="12"/>
      <c r="L89" s="12"/>
      <c r="M89" s="12">
        <v>60</v>
      </c>
      <c r="N89" s="13"/>
      <c r="O89" s="12">
        <f t="shared" si="12"/>
        <v>120</v>
      </c>
      <c r="P89" s="12">
        <f t="shared" si="13"/>
        <v>6</v>
      </c>
      <c r="Q89" s="57"/>
      <c r="R89" s="15">
        <v>0.08</v>
      </c>
      <c r="S89" s="15">
        <f t="shared" si="14"/>
        <v>0.48</v>
      </c>
    </row>
    <row r="90" spans="1:21" x14ac:dyDescent="0.2">
      <c r="A90" s="11" t="s">
        <v>220</v>
      </c>
      <c r="B90" s="11" t="s">
        <v>221</v>
      </c>
      <c r="C90" s="11" t="s">
        <v>220</v>
      </c>
      <c r="D90" s="11" t="s">
        <v>275</v>
      </c>
      <c r="E90" s="12">
        <v>40</v>
      </c>
      <c r="F90" s="12">
        <v>2000</v>
      </c>
      <c r="G90" s="12">
        <v>5</v>
      </c>
      <c r="H90" s="12">
        <v>25</v>
      </c>
      <c r="I90" s="12"/>
      <c r="J90" s="12"/>
      <c r="K90" s="12"/>
      <c r="L90" s="12"/>
      <c r="M90" s="12"/>
      <c r="N90" s="13"/>
      <c r="O90" s="12">
        <f t="shared" si="12"/>
        <v>0</v>
      </c>
      <c r="P90" s="12">
        <f t="shared" si="13"/>
        <v>0</v>
      </c>
      <c r="Q90" s="57"/>
      <c r="R90" s="15">
        <v>0.08</v>
      </c>
      <c r="S90" s="15">
        <f t="shared" si="14"/>
        <v>0</v>
      </c>
      <c r="T90" s="43"/>
    </row>
    <row r="91" spans="1:21" x14ac:dyDescent="0.2">
      <c r="A91" s="8" t="s">
        <v>96</v>
      </c>
      <c r="B91" s="8"/>
      <c r="C91" s="8"/>
      <c r="D91" s="8"/>
      <c r="E91" s="20"/>
      <c r="F91" s="12"/>
      <c r="G91" s="12"/>
      <c r="H91" s="12"/>
      <c r="I91" s="12"/>
      <c r="J91" s="12"/>
      <c r="K91" s="12"/>
      <c r="L91" s="12"/>
      <c r="M91" s="12"/>
      <c r="N91" s="8"/>
      <c r="O91" s="12"/>
      <c r="P91" s="12"/>
      <c r="Q91" s="57"/>
      <c r="R91" s="12"/>
      <c r="S91" s="15"/>
    </row>
    <row r="92" spans="1:21" x14ac:dyDescent="0.2">
      <c r="A92" s="11" t="s">
        <v>299</v>
      </c>
      <c r="B92" s="11" t="s">
        <v>300</v>
      </c>
      <c r="C92" s="11" t="s">
        <v>299</v>
      </c>
      <c r="D92" s="11" t="s">
        <v>275</v>
      </c>
      <c r="E92" s="12">
        <v>50</v>
      </c>
      <c r="F92" s="12">
        <v>100</v>
      </c>
      <c r="G92" s="12">
        <v>10</v>
      </c>
      <c r="H92" s="12">
        <v>150</v>
      </c>
      <c r="I92" s="12"/>
      <c r="J92" s="12"/>
      <c r="K92" s="12"/>
      <c r="L92" s="12"/>
      <c r="M92" s="12"/>
      <c r="N92" s="13"/>
      <c r="O92" s="12">
        <f t="shared" ref="O92:O108" si="15">SUM(I92:N92)</f>
        <v>0</v>
      </c>
      <c r="P92" s="12">
        <f t="shared" ref="P92:P108" si="16">$O92/$H92</f>
        <v>0</v>
      </c>
      <c r="Q92" s="57"/>
      <c r="R92" s="15">
        <v>0.1</v>
      </c>
      <c r="S92" s="15">
        <f t="shared" ref="S92:S108" si="17">$P92*$R92</f>
        <v>0</v>
      </c>
      <c r="T92" s="43">
        <f>SUM(S92:S108)</f>
        <v>30.060000000000002</v>
      </c>
      <c r="U92" s="3">
        <f>T92*100/$T$144</f>
        <v>19.870438921205711</v>
      </c>
    </row>
    <row r="93" spans="1:21" x14ac:dyDescent="0.2">
      <c r="A93" s="11" t="s">
        <v>97</v>
      </c>
      <c r="B93" s="11" t="s">
        <v>98</v>
      </c>
      <c r="C93" s="11" t="s">
        <v>97</v>
      </c>
      <c r="D93" s="11" t="s">
        <v>275</v>
      </c>
      <c r="E93" s="12">
        <v>50</v>
      </c>
      <c r="F93" s="12">
        <v>150</v>
      </c>
      <c r="G93" s="12">
        <v>10</v>
      </c>
      <c r="H93" s="12">
        <v>150</v>
      </c>
      <c r="I93" s="12"/>
      <c r="J93" s="12"/>
      <c r="K93" s="12">
        <v>150</v>
      </c>
      <c r="L93" s="12">
        <v>150</v>
      </c>
      <c r="M93" s="12">
        <v>150</v>
      </c>
      <c r="N93" s="13"/>
      <c r="O93" s="12">
        <f t="shared" si="15"/>
        <v>450</v>
      </c>
      <c r="P93" s="12">
        <f t="shared" si="16"/>
        <v>3</v>
      </c>
      <c r="Q93" s="57"/>
      <c r="R93" s="15">
        <v>0.1</v>
      </c>
      <c r="S93" s="15">
        <f t="shared" si="17"/>
        <v>0.30000000000000004</v>
      </c>
    </row>
    <row r="94" spans="1:21" x14ac:dyDescent="0.2">
      <c r="A94" s="36" t="s">
        <v>235</v>
      </c>
      <c r="B94" s="36" t="s">
        <v>98</v>
      </c>
      <c r="C94" s="36">
        <v>90448200</v>
      </c>
      <c r="D94" s="36" t="s">
        <v>277</v>
      </c>
      <c r="E94" s="12" t="s">
        <v>102</v>
      </c>
      <c r="F94" s="12">
        <v>150</v>
      </c>
      <c r="G94" s="12">
        <v>10</v>
      </c>
      <c r="H94" s="12">
        <v>150</v>
      </c>
      <c r="I94" s="12"/>
      <c r="J94" s="12">
        <v>600</v>
      </c>
      <c r="K94" s="12">
        <v>600</v>
      </c>
      <c r="L94" s="12">
        <v>450</v>
      </c>
      <c r="M94" s="12">
        <v>300</v>
      </c>
      <c r="N94" s="13"/>
      <c r="O94" s="12">
        <f t="shared" si="15"/>
        <v>1950</v>
      </c>
      <c r="P94" s="12">
        <f t="shared" si="16"/>
        <v>13</v>
      </c>
      <c r="Q94" s="57"/>
      <c r="R94" s="15">
        <v>0.1</v>
      </c>
      <c r="S94" s="15">
        <f t="shared" si="17"/>
        <v>1.3</v>
      </c>
    </row>
    <row r="95" spans="1:21" x14ac:dyDescent="0.2">
      <c r="A95" s="11" t="s">
        <v>224</v>
      </c>
      <c r="B95" s="11" t="s">
        <v>225</v>
      </c>
      <c r="C95" s="11" t="s">
        <v>224</v>
      </c>
      <c r="D95" s="11" t="s">
        <v>275</v>
      </c>
      <c r="E95" s="12">
        <v>50</v>
      </c>
      <c r="F95" s="12">
        <v>200</v>
      </c>
      <c r="G95" s="12">
        <v>10</v>
      </c>
      <c r="H95" s="12">
        <v>150</v>
      </c>
      <c r="I95" s="12"/>
      <c r="J95" s="12"/>
      <c r="K95" s="12">
        <v>300</v>
      </c>
      <c r="L95" s="12">
        <v>150</v>
      </c>
      <c r="M95" s="12">
        <v>150</v>
      </c>
      <c r="N95" s="13"/>
      <c r="O95" s="12">
        <f t="shared" si="15"/>
        <v>600</v>
      </c>
      <c r="P95" s="12">
        <f t="shared" si="16"/>
        <v>4</v>
      </c>
      <c r="Q95" s="57"/>
      <c r="R95" s="15">
        <v>0.06</v>
      </c>
      <c r="S95" s="15">
        <f t="shared" si="17"/>
        <v>0.24</v>
      </c>
    </row>
    <row r="96" spans="1:21" x14ac:dyDescent="0.2">
      <c r="A96" s="11" t="s">
        <v>99</v>
      </c>
      <c r="B96" s="11" t="s">
        <v>100</v>
      </c>
      <c r="C96" s="11" t="s">
        <v>99</v>
      </c>
      <c r="D96" s="11" t="s">
        <v>275</v>
      </c>
      <c r="E96" s="12">
        <v>50</v>
      </c>
      <c r="F96" s="12">
        <v>300</v>
      </c>
      <c r="G96" s="12">
        <v>10</v>
      </c>
      <c r="H96" s="12">
        <v>75</v>
      </c>
      <c r="I96" s="12"/>
      <c r="J96" s="12">
        <v>300</v>
      </c>
      <c r="K96" s="12">
        <v>225</v>
      </c>
      <c r="L96" s="12">
        <v>150</v>
      </c>
      <c r="M96" s="12">
        <v>150</v>
      </c>
      <c r="N96" s="13"/>
      <c r="O96" s="12">
        <f t="shared" si="15"/>
        <v>825</v>
      </c>
      <c r="P96" s="12">
        <f t="shared" si="16"/>
        <v>11</v>
      </c>
      <c r="Q96" s="57"/>
      <c r="R96" s="15">
        <v>0.1</v>
      </c>
      <c r="S96" s="15">
        <f t="shared" si="17"/>
        <v>1.1000000000000001</v>
      </c>
    </row>
    <row r="97" spans="1:21" x14ac:dyDescent="0.2">
      <c r="A97" s="36" t="s">
        <v>101</v>
      </c>
      <c r="B97" s="36" t="s">
        <v>100</v>
      </c>
      <c r="C97" s="36">
        <v>90448300</v>
      </c>
      <c r="D97" s="36" t="s">
        <v>277</v>
      </c>
      <c r="E97" s="12" t="s">
        <v>102</v>
      </c>
      <c r="F97" s="12">
        <v>300</v>
      </c>
      <c r="G97" s="12">
        <v>10</v>
      </c>
      <c r="H97" s="12">
        <v>75</v>
      </c>
      <c r="I97" s="12"/>
      <c r="J97" s="12">
        <v>600</v>
      </c>
      <c r="K97" s="12">
        <v>600</v>
      </c>
      <c r="L97" s="12">
        <v>600</v>
      </c>
      <c r="M97" s="12">
        <v>450</v>
      </c>
      <c r="N97" s="13"/>
      <c r="O97" s="12">
        <f t="shared" si="15"/>
        <v>2250</v>
      </c>
      <c r="P97" s="12">
        <f t="shared" si="16"/>
        <v>30</v>
      </c>
      <c r="Q97" s="57"/>
      <c r="R97" s="15">
        <v>0.1</v>
      </c>
      <c r="S97" s="15">
        <f t="shared" si="17"/>
        <v>3</v>
      </c>
    </row>
    <row r="98" spans="1:21" x14ac:dyDescent="0.2">
      <c r="A98" s="11" t="s">
        <v>103</v>
      </c>
      <c r="B98" s="11" t="s">
        <v>104</v>
      </c>
      <c r="C98" s="11" t="s">
        <v>103</v>
      </c>
      <c r="D98" s="11" t="s">
        <v>275</v>
      </c>
      <c r="E98" s="12">
        <v>50</v>
      </c>
      <c r="F98" s="12">
        <v>450</v>
      </c>
      <c r="G98" s="12">
        <v>10</v>
      </c>
      <c r="H98" s="12">
        <v>50</v>
      </c>
      <c r="I98" s="12"/>
      <c r="J98" s="12"/>
      <c r="K98" s="12">
        <v>200</v>
      </c>
      <c r="L98" s="12">
        <v>100</v>
      </c>
      <c r="M98" s="12">
        <v>100</v>
      </c>
      <c r="N98" s="13"/>
      <c r="O98" s="12">
        <f t="shared" si="15"/>
        <v>400</v>
      </c>
      <c r="P98" s="12">
        <f t="shared" si="16"/>
        <v>8</v>
      </c>
      <c r="Q98" s="57"/>
      <c r="R98" s="15">
        <v>0.1</v>
      </c>
      <c r="S98" s="15">
        <f t="shared" si="17"/>
        <v>0.8</v>
      </c>
    </row>
    <row r="99" spans="1:21" x14ac:dyDescent="0.2">
      <c r="A99" s="36" t="s">
        <v>186</v>
      </c>
      <c r="B99" s="36" t="s">
        <v>104</v>
      </c>
      <c r="C99" s="36">
        <v>90448400</v>
      </c>
      <c r="D99" s="36" t="s">
        <v>277</v>
      </c>
      <c r="E99" s="12" t="s">
        <v>102</v>
      </c>
      <c r="F99" s="12">
        <v>450</v>
      </c>
      <c r="G99" s="12">
        <v>10</v>
      </c>
      <c r="H99" s="12">
        <v>50</v>
      </c>
      <c r="I99" s="12"/>
      <c r="J99" s="12">
        <v>500</v>
      </c>
      <c r="K99" s="12">
        <v>500</v>
      </c>
      <c r="L99" s="12">
        <v>400</v>
      </c>
      <c r="M99" s="12">
        <v>200</v>
      </c>
      <c r="N99" s="13"/>
      <c r="O99" s="12">
        <f t="shared" si="15"/>
        <v>1600</v>
      </c>
      <c r="P99" s="12">
        <f t="shared" si="16"/>
        <v>32</v>
      </c>
      <c r="Q99" s="57"/>
      <c r="R99" s="15">
        <v>0.1</v>
      </c>
      <c r="S99" s="15">
        <f t="shared" si="17"/>
        <v>3.2</v>
      </c>
    </row>
    <row r="100" spans="1:21" x14ac:dyDescent="0.2">
      <c r="A100" s="11" t="s">
        <v>105</v>
      </c>
      <c r="B100" s="11" t="s">
        <v>106</v>
      </c>
      <c r="C100" s="11" t="s">
        <v>105</v>
      </c>
      <c r="D100" s="11" t="s">
        <v>275</v>
      </c>
      <c r="E100" s="12">
        <v>50</v>
      </c>
      <c r="F100" s="12">
        <v>600</v>
      </c>
      <c r="G100" s="12">
        <v>10</v>
      </c>
      <c r="H100" s="12">
        <v>50</v>
      </c>
      <c r="I100" s="12"/>
      <c r="J100" s="12">
        <v>300</v>
      </c>
      <c r="K100" s="12">
        <v>200</v>
      </c>
      <c r="L100" s="12">
        <v>200</v>
      </c>
      <c r="M100" s="12">
        <v>100</v>
      </c>
      <c r="N100" s="13"/>
      <c r="O100" s="12">
        <f t="shared" si="15"/>
        <v>800</v>
      </c>
      <c r="P100" s="12">
        <f t="shared" si="16"/>
        <v>16</v>
      </c>
      <c r="Q100" s="57"/>
      <c r="R100" s="15">
        <v>0.13</v>
      </c>
      <c r="S100" s="15">
        <f t="shared" si="17"/>
        <v>2.08</v>
      </c>
    </row>
    <row r="101" spans="1:21" x14ac:dyDescent="0.2">
      <c r="A101" s="36" t="s">
        <v>107</v>
      </c>
      <c r="B101" s="36" t="s">
        <v>106</v>
      </c>
      <c r="C101" s="36">
        <v>90448600</v>
      </c>
      <c r="D101" s="36" t="s">
        <v>277</v>
      </c>
      <c r="E101" s="12" t="s">
        <v>102</v>
      </c>
      <c r="F101" s="12">
        <v>600</v>
      </c>
      <c r="G101" s="12">
        <v>10</v>
      </c>
      <c r="H101" s="12">
        <v>50</v>
      </c>
      <c r="I101" s="12"/>
      <c r="J101" s="12">
        <v>600</v>
      </c>
      <c r="K101" s="12">
        <v>600</v>
      </c>
      <c r="L101" s="12">
        <v>500</v>
      </c>
      <c r="M101" s="12">
        <v>200</v>
      </c>
      <c r="N101" s="13"/>
      <c r="O101" s="12">
        <f t="shared" si="15"/>
        <v>1900</v>
      </c>
      <c r="P101" s="12">
        <f t="shared" si="16"/>
        <v>38</v>
      </c>
      <c r="Q101" s="57"/>
      <c r="R101" s="15">
        <v>0.13</v>
      </c>
      <c r="S101" s="15">
        <f t="shared" si="17"/>
        <v>4.9400000000000004</v>
      </c>
    </row>
    <row r="102" spans="1:21" x14ac:dyDescent="0.2">
      <c r="A102" s="36" t="s">
        <v>266</v>
      </c>
      <c r="B102" s="36" t="s">
        <v>267</v>
      </c>
      <c r="C102" s="36">
        <v>90448605</v>
      </c>
      <c r="D102" s="36" t="s">
        <v>277</v>
      </c>
      <c r="E102" s="12" t="s">
        <v>102</v>
      </c>
      <c r="F102" s="12">
        <v>700</v>
      </c>
      <c r="G102" s="12">
        <v>5</v>
      </c>
      <c r="H102" s="12">
        <v>25</v>
      </c>
      <c r="I102" s="12"/>
      <c r="J102" s="12"/>
      <c r="K102" s="12"/>
      <c r="L102" s="12"/>
      <c r="M102" s="12"/>
      <c r="N102" s="13"/>
      <c r="O102" s="12">
        <f t="shared" si="15"/>
        <v>0</v>
      </c>
      <c r="P102" s="12">
        <f t="shared" si="16"/>
        <v>0</v>
      </c>
      <c r="Q102" s="57"/>
      <c r="R102" s="15">
        <v>0.1</v>
      </c>
      <c r="S102" s="15">
        <f t="shared" si="17"/>
        <v>0</v>
      </c>
    </row>
    <row r="103" spans="1:21" x14ac:dyDescent="0.2">
      <c r="A103" s="11" t="s">
        <v>202</v>
      </c>
      <c r="B103" s="11" t="s">
        <v>203</v>
      </c>
      <c r="C103" s="11" t="s">
        <v>202</v>
      </c>
      <c r="D103" s="11" t="s">
        <v>275</v>
      </c>
      <c r="E103" s="12">
        <v>50</v>
      </c>
      <c r="F103" s="12">
        <v>750</v>
      </c>
      <c r="G103" s="12">
        <v>5</v>
      </c>
      <c r="H103" s="12">
        <v>25</v>
      </c>
      <c r="I103" s="12"/>
      <c r="J103" s="12"/>
      <c r="K103" s="12">
        <v>200</v>
      </c>
      <c r="L103" s="12">
        <v>200</v>
      </c>
      <c r="M103" s="12">
        <v>200</v>
      </c>
      <c r="N103" s="13"/>
      <c r="O103" s="12">
        <f t="shared" si="15"/>
        <v>600</v>
      </c>
      <c r="P103" s="12">
        <f t="shared" si="16"/>
        <v>24</v>
      </c>
      <c r="Q103" s="57"/>
      <c r="R103" s="15">
        <v>0.1</v>
      </c>
      <c r="S103" s="15">
        <f t="shared" si="17"/>
        <v>2.4000000000000004</v>
      </c>
    </row>
    <row r="104" spans="1:21" x14ac:dyDescent="0.2">
      <c r="A104" s="11" t="s">
        <v>108</v>
      </c>
      <c r="B104" s="11" t="s">
        <v>109</v>
      </c>
      <c r="C104" s="11" t="s">
        <v>108</v>
      </c>
      <c r="D104" s="11" t="s">
        <v>275</v>
      </c>
      <c r="E104" s="12">
        <v>50</v>
      </c>
      <c r="F104" s="12">
        <v>900</v>
      </c>
      <c r="G104" s="12">
        <v>5</v>
      </c>
      <c r="H104" s="12">
        <v>25</v>
      </c>
      <c r="I104" s="12"/>
      <c r="J104" s="12">
        <v>100</v>
      </c>
      <c r="K104" s="12"/>
      <c r="L104" s="12">
        <v>100</v>
      </c>
      <c r="M104" s="12">
        <v>100</v>
      </c>
      <c r="N104" s="13"/>
      <c r="O104" s="12">
        <f t="shared" si="15"/>
        <v>300</v>
      </c>
      <c r="P104" s="12">
        <f t="shared" si="16"/>
        <v>12</v>
      </c>
      <c r="Q104" s="57"/>
      <c r="R104" s="15">
        <v>0.1</v>
      </c>
      <c r="S104" s="15">
        <f t="shared" si="17"/>
        <v>1.2000000000000002</v>
      </c>
    </row>
    <row r="105" spans="1:21" x14ac:dyDescent="0.2">
      <c r="A105" s="36" t="s">
        <v>187</v>
      </c>
      <c r="B105" s="36" t="s">
        <v>109</v>
      </c>
      <c r="C105" s="36">
        <v>90448700</v>
      </c>
      <c r="D105" s="36" t="s">
        <v>277</v>
      </c>
      <c r="E105" s="12" t="s">
        <v>102</v>
      </c>
      <c r="F105" s="12">
        <v>900</v>
      </c>
      <c r="G105" s="12">
        <v>5</v>
      </c>
      <c r="H105" s="12">
        <v>25</v>
      </c>
      <c r="I105" s="12"/>
      <c r="J105" s="12">
        <v>400</v>
      </c>
      <c r="K105" s="12">
        <v>500</v>
      </c>
      <c r="L105" s="12">
        <v>200</v>
      </c>
      <c r="M105" s="12">
        <v>300</v>
      </c>
      <c r="N105" s="13"/>
      <c r="O105" s="12">
        <f t="shared" si="15"/>
        <v>1400</v>
      </c>
      <c r="P105" s="12">
        <f t="shared" si="16"/>
        <v>56</v>
      </c>
      <c r="Q105" s="57"/>
      <c r="R105" s="15">
        <v>0.1</v>
      </c>
      <c r="S105" s="15">
        <f t="shared" si="17"/>
        <v>5.6000000000000005</v>
      </c>
    </row>
    <row r="106" spans="1:21" x14ac:dyDescent="0.2">
      <c r="A106" s="11" t="s">
        <v>110</v>
      </c>
      <c r="B106" s="11" t="s">
        <v>111</v>
      </c>
      <c r="C106" s="11" t="s">
        <v>110</v>
      </c>
      <c r="D106" s="11" t="s">
        <v>275</v>
      </c>
      <c r="E106" s="12">
        <v>50</v>
      </c>
      <c r="F106" s="12">
        <v>1200</v>
      </c>
      <c r="G106" s="12">
        <v>5</v>
      </c>
      <c r="H106" s="12">
        <v>25</v>
      </c>
      <c r="I106" s="12"/>
      <c r="J106" s="12"/>
      <c r="K106" s="12"/>
      <c r="L106" s="12"/>
      <c r="M106" s="12"/>
      <c r="N106" s="13"/>
      <c r="O106" s="12">
        <f t="shared" si="15"/>
        <v>0</v>
      </c>
      <c r="P106" s="12">
        <f t="shared" si="16"/>
        <v>0</v>
      </c>
      <c r="Q106" s="57"/>
      <c r="R106" s="15">
        <v>0.13</v>
      </c>
      <c r="S106" s="15">
        <f t="shared" si="17"/>
        <v>0</v>
      </c>
    </row>
    <row r="107" spans="1:21" x14ac:dyDescent="0.2">
      <c r="A107" s="36" t="s">
        <v>204</v>
      </c>
      <c r="B107" s="36" t="s">
        <v>111</v>
      </c>
      <c r="C107" s="31" t="s">
        <v>205</v>
      </c>
      <c r="D107" s="36" t="s">
        <v>277</v>
      </c>
      <c r="E107" s="12">
        <v>50</v>
      </c>
      <c r="F107" s="12">
        <v>1200</v>
      </c>
      <c r="G107" s="12">
        <v>5</v>
      </c>
      <c r="H107" s="12">
        <v>25</v>
      </c>
      <c r="I107" s="12"/>
      <c r="J107" s="12">
        <v>100</v>
      </c>
      <c r="K107" s="12">
        <v>200</v>
      </c>
      <c r="L107" s="12">
        <v>100</v>
      </c>
      <c r="M107" s="12">
        <v>100</v>
      </c>
      <c r="N107" s="13"/>
      <c r="O107" s="12">
        <f t="shared" si="15"/>
        <v>500</v>
      </c>
      <c r="P107" s="12">
        <f t="shared" si="16"/>
        <v>20</v>
      </c>
      <c r="Q107" s="57"/>
      <c r="R107" s="15">
        <v>0.13</v>
      </c>
      <c r="S107" s="15">
        <f t="shared" si="17"/>
        <v>2.6</v>
      </c>
    </row>
    <row r="108" spans="1:21" x14ac:dyDescent="0.2">
      <c r="A108" s="36" t="s">
        <v>268</v>
      </c>
      <c r="B108" s="36" t="s">
        <v>269</v>
      </c>
      <c r="C108" s="31" t="s">
        <v>270</v>
      </c>
      <c r="D108" s="36" t="s">
        <v>277</v>
      </c>
      <c r="E108" s="12">
        <v>50</v>
      </c>
      <c r="F108" s="12">
        <v>2400</v>
      </c>
      <c r="G108" s="12">
        <v>5</v>
      </c>
      <c r="H108" s="12">
        <v>25</v>
      </c>
      <c r="I108" s="12">
        <v>50</v>
      </c>
      <c r="J108" s="12">
        <v>50</v>
      </c>
      <c r="K108" s="12">
        <v>100</v>
      </c>
      <c r="L108" s="12">
        <v>50</v>
      </c>
      <c r="M108" s="12"/>
      <c r="N108" s="13"/>
      <c r="O108" s="12">
        <f t="shared" si="15"/>
        <v>250</v>
      </c>
      <c r="P108" s="12">
        <f t="shared" si="16"/>
        <v>10</v>
      </c>
      <c r="Q108" s="57"/>
      <c r="R108" s="15">
        <v>0.13</v>
      </c>
      <c r="S108" s="15">
        <f t="shared" si="17"/>
        <v>1.3</v>
      </c>
      <c r="T108" s="43"/>
    </row>
    <row r="109" spans="1:21" x14ac:dyDescent="0.2">
      <c r="A109" s="307" t="s">
        <v>112</v>
      </c>
      <c r="B109" s="307"/>
      <c r="C109" s="8"/>
      <c r="D109" s="8"/>
      <c r="E109" s="8"/>
      <c r="F109" s="12"/>
      <c r="G109" s="12"/>
      <c r="H109" s="12"/>
      <c r="I109" s="12"/>
      <c r="J109" s="12"/>
      <c r="K109" s="12"/>
      <c r="L109" s="12"/>
      <c r="M109" s="12"/>
      <c r="N109" s="36"/>
      <c r="O109" s="12"/>
      <c r="P109" s="12"/>
      <c r="Q109" s="57"/>
      <c r="R109" s="12"/>
      <c r="S109" s="15"/>
    </row>
    <row r="110" spans="1:21" x14ac:dyDescent="0.2">
      <c r="A110" s="11" t="s">
        <v>216</v>
      </c>
      <c r="B110" s="11" t="s">
        <v>217</v>
      </c>
      <c r="C110" s="11" t="s">
        <v>216</v>
      </c>
      <c r="D110" s="11" t="s">
        <v>275</v>
      </c>
      <c r="E110" s="12">
        <v>20</v>
      </c>
      <c r="F110" s="12">
        <v>150</v>
      </c>
      <c r="G110" s="12">
        <v>10</v>
      </c>
      <c r="H110" s="12">
        <v>400</v>
      </c>
      <c r="I110" s="12"/>
      <c r="J110" s="12"/>
      <c r="K110" s="12"/>
      <c r="L110" s="12"/>
      <c r="M110" s="12"/>
      <c r="N110" s="36"/>
      <c r="O110" s="12">
        <f t="shared" ref="O110:O143" si="18">SUM(I110:N110)</f>
        <v>0</v>
      </c>
      <c r="P110" s="12">
        <f t="shared" ref="P110:P143" si="19">$O110/$H110</f>
        <v>0</v>
      </c>
      <c r="Q110" s="57"/>
      <c r="R110" s="12">
        <v>0.06</v>
      </c>
      <c r="S110" s="15">
        <f t="shared" ref="S110:S143" si="20">$P110*$R110</f>
        <v>0</v>
      </c>
      <c r="T110" s="43">
        <f>SUM(S110:S125)</f>
        <v>0.91999999999999993</v>
      </c>
      <c r="U110" s="3">
        <f>T110*100/$T$144</f>
        <v>0.60814383923849813</v>
      </c>
    </row>
    <row r="111" spans="1:21" x14ac:dyDescent="0.2">
      <c r="A111" s="36" t="s">
        <v>226</v>
      </c>
      <c r="B111" s="36" t="s">
        <v>217</v>
      </c>
      <c r="C111" s="36">
        <v>90444200</v>
      </c>
      <c r="D111" s="36" t="s">
        <v>277</v>
      </c>
      <c r="E111" s="12">
        <v>20</v>
      </c>
      <c r="F111" s="12">
        <v>150</v>
      </c>
      <c r="G111" s="12">
        <v>10</v>
      </c>
      <c r="H111" s="12">
        <v>400</v>
      </c>
      <c r="I111" s="12"/>
      <c r="J111" s="12"/>
      <c r="K111" s="12"/>
      <c r="L111" s="12"/>
      <c r="M111" s="12"/>
      <c r="N111" s="36"/>
      <c r="O111" s="12">
        <f t="shared" si="18"/>
        <v>0</v>
      </c>
      <c r="P111" s="12">
        <f t="shared" si="19"/>
        <v>0</v>
      </c>
      <c r="Q111" s="57"/>
      <c r="R111" s="12">
        <v>0.06</v>
      </c>
      <c r="S111" s="15">
        <f t="shared" si="20"/>
        <v>0</v>
      </c>
    </row>
    <row r="112" spans="1:21" x14ac:dyDescent="0.2">
      <c r="A112" s="11" t="s">
        <v>191</v>
      </c>
      <c r="B112" s="11" t="s">
        <v>192</v>
      </c>
      <c r="C112" s="11" t="s">
        <v>191</v>
      </c>
      <c r="D112" s="11" t="s">
        <v>275</v>
      </c>
      <c r="E112" s="12">
        <v>20</v>
      </c>
      <c r="F112" s="12">
        <v>200</v>
      </c>
      <c r="G112" s="12">
        <v>10</v>
      </c>
      <c r="H112" s="12">
        <v>300</v>
      </c>
      <c r="I112" s="12"/>
      <c r="J112" s="12"/>
      <c r="K112" s="12"/>
      <c r="L112" s="12"/>
      <c r="M112" s="12"/>
      <c r="N112" s="36"/>
      <c r="O112" s="12">
        <f t="shared" si="18"/>
        <v>0</v>
      </c>
      <c r="P112" s="12">
        <f t="shared" si="19"/>
        <v>0</v>
      </c>
      <c r="Q112" s="57"/>
      <c r="R112" s="12">
        <v>0.06</v>
      </c>
      <c r="S112" s="15">
        <f t="shared" si="20"/>
        <v>0</v>
      </c>
    </row>
    <row r="113" spans="1:21" x14ac:dyDescent="0.2">
      <c r="A113" s="11" t="s">
        <v>160</v>
      </c>
      <c r="B113" s="11" t="s">
        <v>161</v>
      </c>
      <c r="C113" s="11" t="s">
        <v>160</v>
      </c>
      <c r="D113" s="11" t="s">
        <v>275</v>
      </c>
      <c r="E113" s="12">
        <v>20</v>
      </c>
      <c r="F113" s="12">
        <v>300</v>
      </c>
      <c r="G113" s="12">
        <v>10</v>
      </c>
      <c r="H113" s="12">
        <v>200</v>
      </c>
      <c r="I113" s="12"/>
      <c r="J113" s="12">
        <v>400</v>
      </c>
      <c r="K113" s="12">
        <v>400</v>
      </c>
      <c r="L113" s="12">
        <v>200</v>
      </c>
      <c r="M113" s="12"/>
      <c r="N113" s="13"/>
      <c r="O113" s="12">
        <f t="shared" si="18"/>
        <v>1000</v>
      </c>
      <c r="P113" s="12">
        <f t="shared" si="19"/>
        <v>5</v>
      </c>
      <c r="Q113" s="57"/>
      <c r="R113" s="15">
        <v>0.06</v>
      </c>
      <c r="S113" s="15">
        <f t="shared" si="20"/>
        <v>0.3</v>
      </c>
    </row>
    <row r="114" spans="1:21" x14ac:dyDescent="0.2">
      <c r="A114" s="36" t="s">
        <v>215</v>
      </c>
      <c r="B114" s="36" t="s">
        <v>161</v>
      </c>
      <c r="C114" s="36">
        <v>90444300</v>
      </c>
      <c r="D114" s="36" t="s">
        <v>277</v>
      </c>
      <c r="E114" s="12" t="s">
        <v>46</v>
      </c>
      <c r="F114" s="12">
        <v>300</v>
      </c>
      <c r="G114" s="12">
        <v>10</v>
      </c>
      <c r="H114" s="12">
        <v>200</v>
      </c>
      <c r="I114" s="12"/>
      <c r="J114" s="12"/>
      <c r="K114" s="12"/>
      <c r="L114" s="12">
        <v>200</v>
      </c>
      <c r="M114" s="12"/>
      <c r="N114" s="13"/>
      <c r="O114" s="12">
        <f t="shared" si="18"/>
        <v>200</v>
      </c>
      <c r="P114" s="12">
        <f t="shared" si="19"/>
        <v>1</v>
      </c>
      <c r="Q114" s="57"/>
      <c r="R114" s="15">
        <v>0.06</v>
      </c>
      <c r="S114" s="15">
        <f t="shared" si="20"/>
        <v>0.06</v>
      </c>
    </row>
    <row r="115" spans="1:21" x14ac:dyDescent="0.2">
      <c r="A115" s="11" t="s">
        <v>206</v>
      </c>
      <c r="B115" s="11" t="s">
        <v>114</v>
      </c>
      <c r="C115" s="11" t="s">
        <v>206</v>
      </c>
      <c r="D115" s="11" t="s">
        <v>275</v>
      </c>
      <c r="E115" s="12">
        <v>20</v>
      </c>
      <c r="F115" s="12">
        <v>450</v>
      </c>
      <c r="G115" s="12">
        <v>10</v>
      </c>
      <c r="H115" s="12">
        <v>100</v>
      </c>
      <c r="I115" s="12"/>
      <c r="J115" s="12"/>
      <c r="K115" s="12"/>
      <c r="L115" s="12"/>
      <c r="M115" s="12"/>
      <c r="N115" s="25"/>
      <c r="O115" s="12">
        <f t="shared" si="18"/>
        <v>0</v>
      </c>
      <c r="P115" s="12">
        <f t="shared" si="19"/>
        <v>0</v>
      </c>
      <c r="Q115" s="57"/>
      <c r="R115" s="15">
        <v>0.08</v>
      </c>
      <c r="S115" s="15">
        <f t="shared" si="20"/>
        <v>0</v>
      </c>
    </row>
    <row r="116" spans="1:21" x14ac:dyDescent="0.2">
      <c r="A116" s="36" t="s">
        <v>113</v>
      </c>
      <c r="B116" s="36" t="s">
        <v>114</v>
      </c>
      <c r="C116" s="36">
        <v>90444400</v>
      </c>
      <c r="D116" s="36" t="s">
        <v>277</v>
      </c>
      <c r="E116" s="12" t="s">
        <v>46</v>
      </c>
      <c r="F116" s="12">
        <v>450</v>
      </c>
      <c r="G116" s="12">
        <v>10</v>
      </c>
      <c r="H116" s="12">
        <v>100</v>
      </c>
      <c r="I116" s="12"/>
      <c r="J116" s="12">
        <v>200</v>
      </c>
      <c r="K116" s="12">
        <v>200</v>
      </c>
      <c r="L116" s="12"/>
      <c r="M116" s="12"/>
      <c r="N116" s="13"/>
      <c r="O116" s="12">
        <f t="shared" si="18"/>
        <v>400</v>
      </c>
      <c r="P116" s="12">
        <f t="shared" si="19"/>
        <v>4</v>
      </c>
      <c r="Q116" s="57"/>
      <c r="R116" s="15">
        <v>0.08</v>
      </c>
      <c r="S116" s="15">
        <f t="shared" si="20"/>
        <v>0.32</v>
      </c>
    </row>
    <row r="117" spans="1:21" x14ac:dyDescent="0.2">
      <c r="A117" s="11" t="s">
        <v>115</v>
      </c>
      <c r="B117" s="11" t="s">
        <v>116</v>
      </c>
      <c r="C117" s="11" t="s">
        <v>115</v>
      </c>
      <c r="D117" s="11" t="s">
        <v>275</v>
      </c>
      <c r="E117" s="12">
        <v>20</v>
      </c>
      <c r="F117" s="12">
        <v>600</v>
      </c>
      <c r="G117" s="12">
        <v>10</v>
      </c>
      <c r="H117" s="12">
        <v>100</v>
      </c>
      <c r="I117" s="12"/>
      <c r="J117" s="12"/>
      <c r="K117" s="12"/>
      <c r="L117" s="12"/>
      <c r="M117" s="12"/>
      <c r="N117" s="13"/>
      <c r="O117" s="12">
        <f t="shared" si="18"/>
        <v>0</v>
      </c>
      <c r="P117" s="12">
        <f t="shared" si="19"/>
        <v>0</v>
      </c>
      <c r="Q117" s="57"/>
      <c r="R117" s="15">
        <v>0.06</v>
      </c>
      <c r="S117" s="15">
        <f t="shared" si="20"/>
        <v>0</v>
      </c>
    </row>
    <row r="118" spans="1:21" x14ac:dyDescent="0.2">
      <c r="A118" s="36" t="s">
        <v>188</v>
      </c>
      <c r="B118" s="36" t="s">
        <v>116</v>
      </c>
      <c r="C118" s="36">
        <v>90444600</v>
      </c>
      <c r="D118" s="36" t="s">
        <v>277</v>
      </c>
      <c r="E118" s="12" t="s">
        <v>46</v>
      </c>
      <c r="F118" s="12">
        <v>600</v>
      </c>
      <c r="G118" s="12">
        <v>10</v>
      </c>
      <c r="H118" s="12">
        <v>100</v>
      </c>
      <c r="I118" s="12"/>
      <c r="J118" s="12">
        <v>200</v>
      </c>
      <c r="K118" s="12">
        <v>200</v>
      </c>
      <c r="L118" s="12"/>
      <c r="M118" s="12"/>
      <c r="N118" s="13"/>
      <c r="O118" s="12">
        <f t="shared" si="18"/>
        <v>400</v>
      </c>
      <c r="P118" s="12">
        <f t="shared" si="19"/>
        <v>4</v>
      </c>
      <c r="Q118" s="57"/>
      <c r="R118" s="15">
        <v>0.06</v>
      </c>
      <c r="S118" s="15">
        <f t="shared" si="20"/>
        <v>0.24</v>
      </c>
    </row>
    <row r="119" spans="1:21" x14ac:dyDescent="0.2">
      <c r="A119" s="11" t="s">
        <v>117</v>
      </c>
      <c r="B119" s="11" t="s">
        <v>118</v>
      </c>
      <c r="C119" s="11" t="s">
        <v>117</v>
      </c>
      <c r="D119" s="11" t="s">
        <v>275</v>
      </c>
      <c r="E119" s="12">
        <v>20</v>
      </c>
      <c r="F119" s="12">
        <v>750</v>
      </c>
      <c r="G119" s="12">
        <v>10</v>
      </c>
      <c r="H119" s="12">
        <v>100</v>
      </c>
      <c r="I119" s="12"/>
      <c r="J119" s="12"/>
      <c r="K119" s="12"/>
      <c r="L119" s="12"/>
      <c r="M119" s="12"/>
      <c r="N119" s="13"/>
      <c r="O119" s="12">
        <f t="shared" si="18"/>
        <v>0</v>
      </c>
      <c r="P119" s="12">
        <f t="shared" si="19"/>
        <v>0</v>
      </c>
      <c r="Q119" s="57"/>
      <c r="R119" s="15">
        <v>7.0000000000000007E-2</v>
      </c>
      <c r="S119" s="15">
        <f t="shared" si="20"/>
        <v>0</v>
      </c>
    </row>
    <row r="120" spans="1:21" x14ac:dyDescent="0.2">
      <c r="A120" s="36" t="s">
        <v>189</v>
      </c>
      <c r="B120" s="36" t="s">
        <v>118</v>
      </c>
      <c r="C120" s="36">
        <v>90444700</v>
      </c>
      <c r="D120" s="36" t="s">
        <v>277</v>
      </c>
      <c r="E120" s="12" t="s">
        <v>46</v>
      </c>
      <c r="F120" s="12">
        <v>750</v>
      </c>
      <c r="G120" s="12">
        <v>10</v>
      </c>
      <c r="H120" s="12">
        <v>100</v>
      </c>
      <c r="I120" s="12"/>
      <c r="J120" s="12"/>
      <c r="K120" s="12"/>
      <c r="L120" s="12"/>
      <c r="M120" s="12"/>
      <c r="N120" s="13"/>
      <c r="O120" s="12">
        <f t="shared" si="18"/>
        <v>0</v>
      </c>
      <c r="P120" s="12">
        <f t="shared" si="19"/>
        <v>0</v>
      </c>
      <c r="Q120" s="57"/>
      <c r="R120" s="15">
        <v>7.0000000000000007E-2</v>
      </c>
      <c r="S120" s="15">
        <f t="shared" si="20"/>
        <v>0</v>
      </c>
    </row>
    <row r="121" spans="1:21" x14ac:dyDescent="0.2">
      <c r="A121" s="11" t="s">
        <v>119</v>
      </c>
      <c r="B121" s="11" t="s">
        <v>120</v>
      </c>
      <c r="C121" s="11" t="s">
        <v>119</v>
      </c>
      <c r="D121" s="11" t="s">
        <v>275</v>
      </c>
      <c r="E121" s="12">
        <v>20</v>
      </c>
      <c r="F121" s="12">
        <v>900</v>
      </c>
      <c r="G121" s="12">
        <v>10</v>
      </c>
      <c r="H121" s="12">
        <v>50</v>
      </c>
      <c r="I121" s="12"/>
      <c r="J121" s="12"/>
      <c r="K121" s="12"/>
      <c r="L121" s="12"/>
      <c r="M121" s="12"/>
      <c r="N121" s="13"/>
      <c r="O121" s="12">
        <f t="shared" si="18"/>
        <v>0</v>
      </c>
      <c r="P121" s="12">
        <f t="shared" si="19"/>
        <v>0</v>
      </c>
      <c r="Q121" s="57"/>
      <c r="R121" s="15">
        <v>0.08</v>
      </c>
      <c r="S121" s="15">
        <f t="shared" si="20"/>
        <v>0</v>
      </c>
    </row>
    <row r="122" spans="1:21" x14ac:dyDescent="0.2">
      <c r="A122" s="36" t="s">
        <v>263</v>
      </c>
      <c r="B122" s="36" t="s">
        <v>120</v>
      </c>
      <c r="C122" s="36">
        <v>90444800</v>
      </c>
      <c r="D122" s="36" t="s">
        <v>277</v>
      </c>
      <c r="E122" s="12" t="s">
        <v>46</v>
      </c>
      <c r="F122" s="12">
        <v>900</v>
      </c>
      <c r="G122" s="12">
        <v>10</v>
      </c>
      <c r="H122" s="12">
        <v>50</v>
      </c>
      <c r="I122" s="12"/>
      <c r="J122" s="12"/>
      <c r="K122" s="12"/>
      <c r="L122" s="12"/>
      <c r="M122" s="12"/>
      <c r="N122" s="13"/>
      <c r="O122" s="12">
        <f t="shared" si="18"/>
        <v>0</v>
      </c>
      <c r="P122" s="12">
        <f t="shared" si="19"/>
        <v>0</v>
      </c>
      <c r="Q122" s="57"/>
      <c r="R122" s="15">
        <v>0.08</v>
      </c>
      <c r="S122" s="15">
        <f t="shared" si="20"/>
        <v>0</v>
      </c>
    </row>
    <row r="123" spans="1:21" x14ac:dyDescent="0.2">
      <c r="A123" s="11" t="s">
        <v>121</v>
      </c>
      <c r="B123" s="11" t="s">
        <v>122</v>
      </c>
      <c r="C123" s="11" t="s">
        <v>121</v>
      </c>
      <c r="D123" s="11" t="s">
        <v>275</v>
      </c>
      <c r="E123" s="12">
        <v>20</v>
      </c>
      <c r="F123" s="12">
        <v>1200</v>
      </c>
      <c r="G123" s="12">
        <v>10</v>
      </c>
      <c r="H123" s="12">
        <v>50</v>
      </c>
      <c r="I123" s="12"/>
      <c r="J123" s="12"/>
      <c r="K123" s="12"/>
      <c r="L123" s="12"/>
      <c r="M123" s="12"/>
      <c r="N123" s="13"/>
      <c r="O123" s="12">
        <f t="shared" si="18"/>
        <v>0</v>
      </c>
      <c r="P123" s="12">
        <f t="shared" si="19"/>
        <v>0</v>
      </c>
      <c r="Q123" s="57"/>
      <c r="R123" s="15">
        <v>0.11</v>
      </c>
      <c r="S123" s="15">
        <f t="shared" si="20"/>
        <v>0</v>
      </c>
    </row>
    <row r="124" spans="1:21" x14ac:dyDescent="0.2">
      <c r="A124" s="11" t="s">
        <v>207</v>
      </c>
      <c r="B124" s="11" t="s">
        <v>208</v>
      </c>
      <c r="C124" s="11" t="s">
        <v>207</v>
      </c>
      <c r="D124" s="11" t="s">
        <v>275</v>
      </c>
      <c r="E124" s="12">
        <v>20</v>
      </c>
      <c r="F124" s="12">
        <v>1500</v>
      </c>
      <c r="G124" s="12">
        <v>10</v>
      </c>
      <c r="H124" s="12">
        <v>50</v>
      </c>
      <c r="I124" s="12"/>
      <c r="J124" s="12"/>
      <c r="K124" s="12"/>
      <c r="L124" s="12"/>
      <c r="M124" s="12"/>
      <c r="N124" s="13"/>
      <c r="O124" s="12">
        <f t="shared" si="18"/>
        <v>0</v>
      </c>
      <c r="P124" s="12">
        <f t="shared" si="19"/>
        <v>0</v>
      </c>
      <c r="Q124" s="57"/>
      <c r="R124" s="15">
        <v>7.0000000000000007E-2</v>
      </c>
      <c r="S124" s="15">
        <f t="shared" si="20"/>
        <v>0</v>
      </c>
    </row>
    <row r="125" spans="1:21" x14ac:dyDescent="0.2">
      <c r="A125" s="11" t="s">
        <v>209</v>
      </c>
      <c r="B125" s="11" t="s">
        <v>210</v>
      </c>
      <c r="C125" s="11" t="s">
        <v>209</v>
      </c>
      <c r="D125" s="11" t="s">
        <v>275</v>
      </c>
      <c r="E125" s="12">
        <v>20</v>
      </c>
      <c r="F125" s="12">
        <v>1800</v>
      </c>
      <c r="G125" s="12">
        <v>10</v>
      </c>
      <c r="H125" s="12">
        <v>50</v>
      </c>
      <c r="I125" s="12"/>
      <c r="J125" s="12"/>
      <c r="K125" s="12"/>
      <c r="L125" s="12"/>
      <c r="M125" s="12"/>
      <c r="N125" s="13"/>
      <c r="O125" s="12">
        <f t="shared" si="18"/>
        <v>0</v>
      </c>
      <c r="P125" s="12">
        <f t="shared" si="19"/>
        <v>0</v>
      </c>
      <c r="Q125" s="58"/>
      <c r="R125" s="15">
        <v>0.09</v>
      </c>
      <c r="S125" s="15">
        <f t="shared" si="20"/>
        <v>0</v>
      </c>
      <c r="T125" s="43"/>
    </row>
    <row r="126" spans="1:21" x14ac:dyDescent="0.2">
      <c r="A126" s="11" t="s">
        <v>123</v>
      </c>
      <c r="B126" s="11" t="s">
        <v>124</v>
      </c>
      <c r="C126" s="11" t="s">
        <v>123</v>
      </c>
      <c r="D126" s="11" t="s">
        <v>275</v>
      </c>
      <c r="E126" s="12">
        <v>25</v>
      </c>
      <c r="F126" s="12">
        <v>150</v>
      </c>
      <c r="G126" s="12">
        <v>10</v>
      </c>
      <c r="H126" s="12">
        <v>200</v>
      </c>
      <c r="I126" s="12"/>
      <c r="J126" s="12"/>
      <c r="K126" s="12"/>
      <c r="L126" s="12"/>
      <c r="M126" s="12"/>
      <c r="N126" s="13"/>
      <c r="O126" s="12">
        <f t="shared" si="18"/>
        <v>0</v>
      </c>
      <c r="P126" s="12">
        <f t="shared" si="19"/>
        <v>0</v>
      </c>
      <c r="Q126" s="57"/>
      <c r="R126" s="15">
        <v>0.04</v>
      </c>
      <c r="S126" s="15">
        <f t="shared" si="20"/>
        <v>0</v>
      </c>
      <c r="T126" s="43">
        <f>SUM(S126:S143)</f>
        <v>3.8000000000000003</v>
      </c>
      <c r="U126" s="3">
        <f>T126*100/$T$144</f>
        <v>2.5118984664198836</v>
      </c>
    </row>
    <row r="127" spans="1:21" x14ac:dyDescent="0.2">
      <c r="A127" s="36" t="s">
        <v>257</v>
      </c>
      <c r="B127" s="36" t="s">
        <v>124</v>
      </c>
      <c r="C127" s="36">
        <v>90445200</v>
      </c>
      <c r="D127" s="36" t="s">
        <v>277</v>
      </c>
      <c r="E127" s="12">
        <v>25</v>
      </c>
      <c r="F127" s="12">
        <v>150</v>
      </c>
      <c r="G127" s="12">
        <v>10</v>
      </c>
      <c r="H127" s="12">
        <v>200</v>
      </c>
      <c r="I127" s="12">
        <v>400</v>
      </c>
      <c r="J127" s="12">
        <v>400</v>
      </c>
      <c r="K127" s="12">
        <v>200</v>
      </c>
      <c r="L127" s="12"/>
      <c r="M127" s="12"/>
      <c r="N127" s="13"/>
      <c r="O127" s="12">
        <f t="shared" si="18"/>
        <v>1000</v>
      </c>
      <c r="P127" s="12">
        <f t="shared" si="19"/>
        <v>5</v>
      </c>
      <c r="Q127" s="57"/>
      <c r="R127" s="15">
        <v>0.04</v>
      </c>
      <c r="S127" s="15">
        <f t="shared" si="20"/>
        <v>0.2</v>
      </c>
    </row>
    <row r="128" spans="1:21" x14ac:dyDescent="0.2">
      <c r="A128" s="11" t="s">
        <v>125</v>
      </c>
      <c r="B128" s="11" t="s">
        <v>126</v>
      </c>
      <c r="C128" s="11" t="s">
        <v>125</v>
      </c>
      <c r="D128" s="11" t="s">
        <v>275</v>
      </c>
      <c r="E128" s="12">
        <v>25</v>
      </c>
      <c r="F128" s="12">
        <v>300</v>
      </c>
      <c r="G128" s="12">
        <v>10</v>
      </c>
      <c r="H128" s="12">
        <v>100</v>
      </c>
      <c r="I128" s="12">
        <v>100</v>
      </c>
      <c r="J128" s="12"/>
      <c r="K128" s="12"/>
      <c r="L128" s="12"/>
      <c r="M128" s="12"/>
      <c r="N128" s="13"/>
      <c r="O128" s="12">
        <f t="shared" si="18"/>
        <v>100</v>
      </c>
      <c r="P128" s="12">
        <f t="shared" si="19"/>
        <v>1</v>
      </c>
      <c r="Q128" s="57"/>
      <c r="R128" s="15">
        <v>0.04</v>
      </c>
      <c r="S128" s="15">
        <f t="shared" si="20"/>
        <v>0.04</v>
      </c>
    </row>
    <row r="129" spans="1:21" x14ac:dyDescent="0.2">
      <c r="A129" s="36" t="s">
        <v>127</v>
      </c>
      <c r="B129" s="36" t="s">
        <v>126</v>
      </c>
      <c r="C129" s="36">
        <v>90445300</v>
      </c>
      <c r="D129" s="36" t="s">
        <v>277</v>
      </c>
      <c r="E129" s="12" t="s">
        <v>63</v>
      </c>
      <c r="F129" s="12">
        <v>300</v>
      </c>
      <c r="G129" s="12">
        <v>10</v>
      </c>
      <c r="H129" s="12">
        <v>100</v>
      </c>
      <c r="I129" s="12">
        <v>300</v>
      </c>
      <c r="J129" s="12">
        <v>300</v>
      </c>
      <c r="K129" s="12">
        <v>200</v>
      </c>
      <c r="L129" s="12"/>
      <c r="M129" s="12"/>
      <c r="N129" s="13"/>
      <c r="O129" s="12">
        <f t="shared" si="18"/>
        <v>800</v>
      </c>
      <c r="P129" s="12">
        <f t="shared" si="19"/>
        <v>8</v>
      </c>
      <c r="Q129" s="57"/>
      <c r="R129" s="15">
        <v>0.04</v>
      </c>
      <c r="S129" s="15">
        <f t="shared" si="20"/>
        <v>0.32</v>
      </c>
    </row>
    <row r="130" spans="1:21" x14ac:dyDescent="0.2">
      <c r="A130" s="11" t="s">
        <v>128</v>
      </c>
      <c r="B130" s="11" t="s">
        <v>129</v>
      </c>
      <c r="C130" s="11" t="s">
        <v>128</v>
      </c>
      <c r="D130" s="11" t="s">
        <v>275</v>
      </c>
      <c r="E130" s="12">
        <v>25</v>
      </c>
      <c r="F130" s="12">
        <v>450</v>
      </c>
      <c r="G130" s="12">
        <v>10</v>
      </c>
      <c r="H130" s="12">
        <v>100</v>
      </c>
      <c r="I130" s="12">
        <v>100</v>
      </c>
      <c r="J130" s="12">
        <v>100</v>
      </c>
      <c r="K130" s="12"/>
      <c r="L130" s="12"/>
      <c r="M130" s="12"/>
      <c r="N130" s="13"/>
      <c r="O130" s="12">
        <f t="shared" si="18"/>
        <v>200</v>
      </c>
      <c r="P130" s="12">
        <f t="shared" si="19"/>
        <v>2</v>
      </c>
      <c r="Q130" s="57"/>
      <c r="R130" s="15">
        <v>0.06</v>
      </c>
      <c r="S130" s="15">
        <f t="shared" si="20"/>
        <v>0.12</v>
      </c>
    </row>
    <row r="131" spans="1:21" x14ac:dyDescent="0.2">
      <c r="A131" s="36" t="s">
        <v>190</v>
      </c>
      <c r="B131" s="36" t="s">
        <v>129</v>
      </c>
      <c r="C131" s="36">
        <v>90445400</v>
      </c>
      <c r="D131" s="36" t="s">
        <v>277</v>
      </c>
      <c r="E131" s="12" t="s">
        <v>63</v>
      </c>
      <c r="F131" s="12">
        <v>450</v>
      </c>
      <c r="G131" s="12">
        <v>10</v>
      </c>
      <c r="H131" s="12">
        <v>100</v>
      </c>
      <c r="I131" s="12">
        <v>300</v>
      </c>
      <c r="J131" s="12">
        <v>300</v>
      </c>
      <c r="K131" s="12"/>
      <c r="L131" s="12"/>
      <c r="M131" s="12"/>
      <c r="N131" s="13"/>
      <c r="O131" s="12">
        <f t="shared" si="18"/>
        <v>600</v>
      </c>
      <c r="P131" s="12">
        <f t="shared" si="19"/>
        <v>6</v>
      </c>
      <c r="Q131" s="57"/>
      <c r="R131" s="15">
        <v>0.06</v>
      </c>
      <c r="S131" s="15">
        <f t="shared" si="20"/>
        <v>0.36</v>
      </c>
    </row>
    <row r="132" spans="1:21" x14ac:dyDescent="0.2">
      <c r="A132" s="11" t="s">
        <v>130</v>
      </c>
      <c r="B132" s="11" t="s">
        <v>131</v>
      </c>
      <c r="C132" s="11" t="s">
        <v>130</v>
      </c>
      <c r="D132" s="11" t="s">
        <v>275</v>
      </c>
      <c r="E132" s="12">
        <v>25</v>
      </c>
      <c r="F132" s="12">
        <v>600</v>
      </c>
      <c r="G132" s="12">
        <v>10</v>
      </c>
      <c r="H132" s="12">
        <v>50</v>
      </c>
      <c r="I132" s="12">
        <v>100</v>
      </c>
      <c r="J132" s="12"/>
      <c r="K132" s="12"/>
      <c r="L132" s="12"/>
      <c r="M132" s="12"/>
      <c r="N132" s="13"/>
      <c r="O132" s="12">
        <f t="shared" si="18"/>
        <v>100</v>
      </c>
      <c r="P132" s="12">
        <f t="shared" si="19"/>
        <v>2</v>
      </c>
      <c r="Q132" s="57"/>
      <c r="R132" s="15">
        <v>0.04</v>
      </c>
      <c r="S132" s="15">
        <f t="shared" si="20"/>
        <v>0.08</v>
      </c>
    </row>
    <row r="133" spans="1:21" x14ac:dyDescent="0.2">
      <c r="A133" s="36" t="s">
        <v>211</v>
      </c>
      <c r="B133" s="36" t="s">
        <v>131</v>
      </c>
      <c r="C133" s="36">
        <v>90445600</v>
      </c>
      <c r="D133" s="36" t="s">
        <v>277</v>
      </c>
      <c r="E133" s="12">
        <v>25</v>
      </c>
      <c r="F133" s="12">
        <v>600</v>
      </c>
      <c r="G133" s="12">
        <v>10</v>
      </c>
      <c r="H133" s="12">
        <v>50</v>
      </c>
      <c r="I133" s="12">
        <v>300</v>
      </c>
      <c r="J133" s="12">
        <v>300</v>
      </c>
      <c r="K133" s="12">
        <v>200</v>
      </c>
      <c r="L133" s="12"/>
      <c r="M133" s="12"/>
      <c r="N133" s="13"/>
      <c r="O133" s="12">
        <f t="shared" si="18"/>
        <v>800</v>
      </c>
      <c r="P133" s="12">
        <f t="shared" si="19"/>
        <v>16</v>
      </c>
      <c r="Q133" s="57"/>
      <c r="R133" s="15">
        <v>0.04</v>
      </c>
      <c r="S133" s="15">
        <f t="shared" si="20"/>
        <v>0.64</v>
      </c>
    </row>
    <row r="134" spans="1:21" x14ac:dyDescent="0.2">
      <c r="A134" s="11" t="s">
        <v>162</v>
      </c>
      <c r="B134" s="11" t="s">
        <v>163</v>
      </c>
      <c r="C134" s="11" t="s">
        <v>162</v>
      </c>
      <c r="D134" s="11" t="s">
        <v>275</v>
      </c>
      <c r="E134" s="12">
        <v>25</v>
      </c>
      <c r="F134" s="12">
        <v>750</v>
      </c>
      <c r="G134" s="12">
        <v>10</v>
      </c>
      <c r="H134" s="12">
        <v>50</v>
      </c>
      <c r="I134" s="12"/>
      <c r="J134" s="12"/>
      <c r="K134" s="12"/>
      <c r="L134" s="12"/>
      <c r="M134" s="12"/>
      <c r="N134" s="13"/>
      <c r="O134" s="12">
        <f t="shared" si="18"/>
        <v>0</v>
      </c>
      <c r="P134" s="12">
        <f t="shared" si="19"/>
        <v>0</v>
      </c>
      <c r="Q134" s="57"/>
      <c r="R134" s="15">
        <v>0.04</v>
      </c>
      <c r="S134" s="15">
        <f t="shared" si="20"/>
        <v>0</v>
      </c>
    </row>
    <row r="135" spans="1:21" x14ac:dyDescent="0.2">
      <c r="A135" s="36" t="s">
        <v>218</v>
      </c>
      <c r="B135" s="36" t="s">
        <v>163</v>
      </c>
      <c r="C135" s="31" t="s">
        <v>219</v>
      </c>
      <c r="D135" s="36" t="s">
        <v>277</v>
      </c>
      <c r="E135" s="12">
        <v>25</v>
      </c>
      <c r="F135" s="12">
        <v>750</v>
      </c>
      <c r="G135" s="12">
        <v>10</v>
      </c>
      <c r="H135" s="12">
        <v>50</v>
      </c>
      <c r="I135" s="12">
        <v>300</v>
      </c>
      <c r="J135" s="12">
        <v>300</v>
      </c>
      <c r="K135" s="12"/>
      <c r="L135" s="12"/>
      <c r="M135" s="12"/>
      <c r="N135" s="13"/>
      <c r="O135" s="12">
        <f t="shared" si="18"/>
        <v>600</v>
      </c>
      <c r="P135" s="12">
        <f t="shared" si="19"/>
        <v>12</v>
      </c>
      <c r="Q135" s="57"/>
      <c r="R135" s="15">
        <v>0.04</v>
      </c>
      <c r="S135" s="15">
        <f t="shared" si="20"/>
        <v>0.48</v>
      </c>
    </row>
    <row r="136" spans="1:21" x14ac:dyDescent="0.2">
      <c r="A136" s="11" t="s">
        <v>132</v>
      </c>
      <c r="B136" s="11" t="s">
        <v>133</v>
      </c>
      <c r="C136" s="11" t="s">
        <v>132</v>
      </c>
      <c r="D136" s="11" t="s">
        <v>275</v>
      </c>
      <c r="E136" s="12">
        <v>25</v>
      </c>
      <c r="F136" s="12">
        <v>900</v>
      </c>
      <c r="G136" s="12">
        <v>10</v>
      </c>
      <c r="H136" s="12">
        <v>50</v>
      </c>
      <c r="I136" s="12"/>
      <c r="J136" s="12">
        <v>100</v>
      </c>
      <c r="K136" s="12"/>
      <c r="L136" s="12"/>
      <c r="M136" s="12"/>
      <c r="N136" s="13"/>
      <c r="O136" s="12">
        <f t="shared" si="18"/>
        <v>100</v>
      </c>
      <c r="P136" s="12">
        <f t="shared" si="19"/>
        <v>2</v>
      </c>
      <c r="Q136" s="57"/>
      <c r="R136" s="15">
        <v>0.06</v>
      </c>
      <c r="S136" s="15">
        <f t="shared" si="20"/>
        <v>0.12</v>
      </c>
    </row>
    <row r="137" spans="1:21" x14ac:dyDescent="0.2">
      <c r="A137" s="36" t="s">
        <v>264</v>
      </c>
      <c r="B137" s="36" t="s">
        <v>133</v>
      </c>
      <c r="C137" s="31" t="s">
        <v>265</v>
      </c>
      <c r="D137" s="36" t="s">
        <v>277</v>
      </c>
      <c r="E137" s="12">
        <v>25</v>
      </c>
      <c r="F137" s="12">
        <v>900</v>
      </c>
      <c r="G137" s="12">
        <v>10</v>
      </c>
      <c r="H137" s="12">
        <v>50</v>
      </c>
      <c r="I137" s="12">
        <v>300</v>
      </c>
      <c r="J137" s="12">
        <v>300</v>
      </c>
      <c r="K137" s="12">
        <v>200</v>
      </c>
      <c r="L137" s="12"/>
      <c r="M137" s="12"/>
      <c r="N137" s="13"/>
      <c r="O137" s="12">
        <f t="shared" si="18"/>
        <v>800</v>
      </c>
      <c r="P137" s="12">
        <f t="shared" si="19"/>
        <v>16</v>
      </c>
      <c r="Q137" s="57"/>
      <c r="R137" s="15">
        <v>0.06</v>
      </c>
      <c r="S137" s="15">
        <f t="shared" si="20"/>
        <v>0.96</v>
      </c>
    </row>
    <row r="138" spans="1:21" x14ac:dyDescent="0.2">
      <c r="A138" s="11" t="s">
        <v>134</v>
      </c>
      <c r="B138" s="11" t="s">
        <v>135</v>
      </c>
      <c r="C138" s="11" t="s">
        <v>134</v>
      </c>
      <c r="D138" s="11" t="s">
        <v>275</v>
      </c>
      <c r="E138" s="12">
        <v>25</v>
      </c>
      <c r="F138" s="12">
        <v>1200</v>
      </c>
      <c r="G138" s="12">
        <v>10</v>
      </c>
      <c r="H138" s="12">
        <v>50</v>
      </c>
      <c r="I138" s="12">
        <v>100</v>
      </c>
      <c r="J138" s="12"/>
      <c r="K138" s="12"/>
      <c r="L138" s="12"/>
      <c r="M138" s="12"/>
      <c r="N138" s="13"/>
      <c r="O138" s="12">
        <f t="shared" si="18"/>
        <v>100</v>
      </c>
      <c r="P138" s="12">
        <f t="shared" si="19"/>
        <v>2</v>
      </c>
      <c r="Q138" s="57"/>
      <c r="R138" s="15">
        <v>0.08</v>
      </c>
      <c r="S138" s="15">
        <f t="shared" si="20"/>
        <v>0.16</v>
      </c>
    </row>
    <row r="139" spans="1:21" x14ac:dyDescent="0.2">
      <c r="A139" s="26" t="s">
        <v>451</v>
      </c>
      <c r="B139" s="26"/>
      <c r="C139" s="26">
        <v>90445810</v>
      </c>
      <c r="D139" s="36" t="s">
        <v>277</v>
      </c>
      <c r="E139" s="12" t="s">
        <v>63</v>
      </c>
      <c r="F139" s="12">
        <v>1200</v>
      </c>
      <c r="G139" s="12">
        <v>10</v>
      </c>
      <c r="H139" s="12">
        <v>50</v>
      </c>
      <c r="I139" s="12"/>
      <c r="J139" s="12"/>
      <c r="K139" s="12">
        <v>200</v>
      </c>
      <c r="L139" s="12"/>
      <c r="M139" s="12"/>
      <c r="N139" s="13"/>
      <c r="O139" s="12">
        <f t="shared" si="18"/>
        <v>200</v>
      </c>
      <c r="P139" s="12">
        <f t="shared" si="19"/>
        <v>4</v>
      </c>
      <c r="Q139" s="57"/>
      <c r="R139" s="15">
        <v>0.08</v>
      </c>
      <c r="S139" s="15">
        <f t="shared" si="20"/>
        <v>0.32</v>
      </c>
    </row>
    <row r="140" spans="1:21" x14ac:dyDescent="0.2">
      <c r="A140" s="11" t="s">
        <v>238</v>
      </c>
      <c r="B140" s="11" t="s">
        <v>239</v>
      </c>
      <c r="C140" s="11" t="s">
        <v>238</v>
      </c>
      <c r="D140" s="11" t="s">
        <v>275</v>
      </c>
      <c r="E140" s="12">
        <v>25</v>
      </c>
      <c r="F140" s="12">
        <v>1524</v>
      </c>
      <c r="G140" s="12">
        <v>10</v>
      </c>
      <c r="H140" s="12">
        <v>50</v>
      </c>
      <c r="I140" s="12"/>
      <c r="J140" s="12"/>
      <c r="K140" s="12"/>
      <c r="L140" s="12"/>
      <c r="M140" s="12"/>
      <c r="N140" s="13"/>
      <c r="O140" s="12">
        <f t="shared" si="18"/>
        <v>0</v>
      </c>
      <c r="P140" s="12">
        <f t="shared" si="19"/>
        <v>0</v>
      </c>
      <c r="Q140" s="57"/>
      <c r="R140" s="15">
        <v>0.08</v>
      </c>
      <c r="S140" s="15">
        <f t="shared" si="20"/>
        <v>0</v>
      </c>
    </row>
    <row r="141" spans="1:21" x14ac:dyDescent="0.2">
      <c r="A141" s="11" t="s">
        <v>164</v>
      </c>
      <c r="B141" s="11" t="s">
        <v>165</v>
      </c>
      <c r="C141" s="11" t="s">
        <v>164</v>
      </c>
      <c r="D141" s="11" t="s">
        <v>275</v>
      </c>
      <c r="E141" s="12">
        <v>25</v>
      </c>
      <c r="F141" s="12">
        <v>1800</v>
      </c>
      <c r="G141" s="12">
        <v>10</v>
      </c>
      <c r="H141" s="12">
        <v>50</v>
      </c>
      <c r="I141" s="12"/>
      <c r="J141" s="12"/>
      <c r="K141" s="12"/>
      <c r="L141" s="12"/>
      <c r="M141" s="12"/>
      <c r="N141" s="13"/>
      <c r="O141" s="12">
        <f t="shared" si="18"/>
        <v>0</v>
      </c>
      <c r="P141" s="12">
        <f t="shared" si="19"/>
        <v>0</v>
      </c>
      <c r="Q141" s="57"/>
      <c r="R141" s="15">
        <v>0.12</v>
      </c>
      <c r="S141" s="15">
        <f t="shared" si="20"/>
        <v>0</v>
      </c>
    </row>
    <row r="142" spans="1:21" x14ac:dyDescent="0.2">
      <c r="A142" s="36" t="s">
        <v>227</v>
      </c>
      <c r="B142" s="36" t="s">
        <v>165</v>
      </c>
      <c r="C142" s="36">
        <v>90445900</v>
      </c>
      <c r="D142" s="36" t="s">
        <v>277</v>
      </c>
      <c r="E142" s="12">
        <v>25</v>
      </c>
      <c r="F142" s="12">
        <v>1800</v>
      </c>
      <c r="G142" s="12">
        <v>10</v>
      </c>
      <c r="H142" s="12">
        <v>50</v>
      </c>
      <c r="I142" s="12"/>
      <c r="J142" s="12"/>
      <c r="K142" s="12"/>
      <c r="L142" s="12"/>
      <c r="M142" s="12"/>
      <c r="N142" s="13"/>
      <c r="O142" s="12">
        <f t="shared" si="18"/>
        <v>0</v>
      </c>
      <c r="P142" s="12">
        <f t="shared" si="19"/>
        <v>0</v>
      </c>
      <c r="Q142" s="57"/>
      <c r="R142" s="15">
        <v>0.12</v>
      </c>
      <c r="S142" s="15">
        <f t="shared" si="20"/>
        <v>0</v>
      </c>
      <c r="T142" s="43"/>
    </row>
    <row r="143" spans="1:21" x14ac:dyDescent="0.2">
      <c r="A143" s="36" t="s">
        <v>301</v>
      </c>
      <c r="B143" s="36" t="s">
        <v>302</v>
      </c>
      <c r="C143" s="36">
        <v>90446000</v>
      </c>
      <c r="D143" s="36" t="s">
        <v>277</v>
      </c>
      <c r="E143" s="12">
        <v>25</v>
      </c>
      <c r="F143" s="12">
        <v>2400</v>
      </c>
      <c r="G143" s="12">
        <v>10</v>
      </c>
      <c r="H143" s="12">
        <v>50</v>
      </c>
      <c r="I143" s="12"/>
      <c r="J143" s="12"/>
      <c r="K143" s="12"/>
      <c r="L143" s="12"/>
      <c r="M143" s="12"/>
      <c r="N143" s="13"/>
      <c r="O143" s="12">
        <f t="shared" si="18"/>
        <v>0</v>
      </c>
      <c r="P143" s="12">
        <f t="shared" si="19"/>
        <v>0</v>
      </c>
      <c r="Q143" s="57"/>
      <c r="R143" s="15">
        <v>0.12</v>
      </c>
      <c r="S143" s="15">
        <f t="shared" si="20"/>
        <v>0</v>
      </c>
      <c r="T143" s="43"/>
    </row>
    <row r="144" spans="1:21" x14ac:dyDescent="0.2">
      <c r="A144" s="305"/>
      <c r="B144" s="305"/>
      <c r="C144" s="305"/>
      <c r="D144" s="305"/>
      <c r="E144" s="305"/>
      <c r="F144" s="305"/>
      <c r="G144" s="305"/>
      <c r="H144" s="305"/>
      <c r="I144" s="36">
        <f t="shared" ref="I144:P144" si="21">SUBTOTAL(9,I5:I143)</f>
        <v>26550</v>
      </c>
      <c r="J144" s="36">
        <f t="shared" si="21"/>
        <v>70310</v>
      </c>
      <c r="K144" s="36">
        <f t="shared" si="21"/>
        <v>67275</v>
      </c>
      <c r="L144" s="36">
        <f t="shared" si="21"/>
        <v>52050</v>
      </c>
      <c r="M144" s="36">
        <f t="shared" si="21"/>
        <v>42080</v>
      </c>
      <c r="N144" s="36">
        <f t="shared" si="21"/>
        <v>0</v>
      </c>
      <c r="O144" s="36">
        <f t="shared" si="21"/>
        <v>258265</v>
      </c>
      <c r="P144" s="36">
        <f t="shared" si="21"/>
        <v>3327</v>
      </c>
      <c r="Q144" s="59"/>
      <c r="R144" s="12"/>
      <c r="S144" s="36">
        <f>SUBTOTAL(9,S5:S143)</f>
        <v>196.40000000000003</v>
      </c>
      <c r="T144" s="3">
        <f>SUM(T13:T143)</f>
        <v>151.28</v>
      </c>
      <c r="U144" s="3">
        <f>SUM(U13:U143)</f>
        <v>99.999999999999986</v>
      </c>
    </row>
    <row r="145" spans="1:19" x14ac:dyDescent="0.2">
      <c r="A145" s="305"/>
      <c r="B145" s="305"/>
      <c r="C145" s="305"/>
      <c r="D145" s="305"/>
      <c r="E145" s="305"/>
      <c r="F145" s="305"/>
      <c r="G145" s="305"/>
      <c r="H145" s="305"/>
      <c r="I145" s="36">
        <v>303</v>
      </c>
      <c r="J145" s="36">
        <v>911</v>
      </c>
      <c r="K145" s="36">
        <v>904</v>
      </c>
      <c r="L145" s="36">
        <v>676</v>
      </c>
      <c r="M145" s="36">
        <v>533</v>
      </c>
      <c r="N145" s="36"/>
      <c r="O145" s="36"/>
      <c r="P145" s="36">
        <f>SUM(I145:N145)</f>
        <v>3327</v>
      </c>
      <c r="S145" s="3">
        <f>S144/30</f>
        <v>6.5466666666666677</v>
      </c>
    </row>
    <row r="146" spans="1:19" x14ac:dyDescent="0.2">
      <c r="A146" s="305"/>
      <c r="B146" s="305"/>
      <c r="C146" s="305"/>
      <c r="D146" s="305"/>
      <c r="E146" s="305"/>
      <c r="F146" s="305"/>
      <c r="G146" s="305"/>
      <c r="H146" s="305"/>
      <c r="I146" s="36">
        <v>15.52</v>
      </c>
      <c r="J146" s="36">
        <v>52.21</v>
      </c>
      <c r="K146" s="36">
        <v>56.08</v>
      </c>
      <c r="L146" s="36">
        <v>40.98</v>
      </c>
      <c r="M146" s="36">
        <v>31.61</v>
      </c>
      <c r="N146" s="36"/>
      <c r="O146" s="36"/>
      <c r="P146" s="36">
        <f>SUM(I146:N146)</f>
        <v>196.39999999999998</v>
      </c>
    </row>
    <row r="147" spans="1:19" x14ac:dyDescent="0.2">
      <c r="A147" s="34"/>
      <c r="B147" s="34"/>
      <c r="C147" s="34"/>
      <c r="D147" s="34"/>
      <c r="E147" s="34"/>
      <c r="F147" s="34"/>
      <c r="G147" s="34"/>
      <c r="H147" s="34"/>
    </row>
    <row r="148" spans="1:19" x14ac:dyDescent="0.2">
      <c r="A148" s="28" t="s">
        <v>136</v>
      </c>
      <c r="B148" s="28" t="s">
        <v>136</v>
      </c>
      <c r="C148" s="30"/>
      <c r="D148" s="30"/>
      <c r="E148" s="8" t="s">
        <v>10</v>
      </c>
      <c r="F148" s="8" t="s">
        <v>137</v>
      </c>
      <c r="G148" s="300" t="s">
        <v>138</v>
      </c>
      <c r="H148" s="301"/>
      <c r="I148" s="20"/>
      <c r="J148" s="20"/>
      <c r="K148" s="20"/>
      <c r="L148" s="20"/>
      <c r="M148" s="20"/>
      <c r="N148" s="20"/>
      <c r="O148" s="12"/>
      <c r="P148" s="12"/>
      <c r="Q148" s="35"/>
      <c r="R148" s="12"/>
      <c r="S148" s="15"/>
    </row>
    <row r="149" spans="1:19" x14ac:dyDescent="0.2">
      <c r="A149" s="36"/>
      <c r="B149" s="36"/>
      <c r="C149" s="36"/>
      <c r="D149" s="36"/>
      <c r="E149" s="8"/>
      <c r="F149" s="8"/>
      <c r="G149" s="8" t="s">
        <v>139</v>
      </c>
      <c r="H149" s="8" t="s">
        <v>140</v>
      </c>
      <c r="I149" s="8" t="s">
        <v>140</v>
      </c>
      <c r="J149" s="8" t="s">
        <v>140</v>
      </c>
      <c r="K149" s="8" t="s">
        <v>140</v>
      </c>
      <c r="L149" s="8" t="s">
        <v>140</v>
      </c>
      <c r="M149" s="8" t="s">
        <v>140</v>
      </c>
      <c r="N149" s="8" t="s">
        <v>140</v>
      </c>
      <c r="O149" s="36" t="s">
        <v>140</v>
      </c>
      <c r="P149" s="36" t="s">
        <v>12</v>
      </c>
      <c r="Q149" s="37"/>
      <c r="R149" s="12"/>
      <c r="S149" s="15"/>
    </row>
    <row r="150" spans="1:19" x14ac:dyDescent="0.2">
      <c r="A150" s="38" t="s">
        <v>142</v>
      </c>
      <c r="B150" s="38" t="s">
        <v>143</v>
      </c>
      <c r="C150" s="38" t="s">
        <v>142</v>
      </c>
      <c r="D150" s="38" t="s">
        <v>142</v>
      </c>
      <c r="E150" s="12">
        <v>13</v>
      </c>
      <c r="F150" s="12">
        <v>25</v>
      </c>
      <c r="G150" s="12">
        <v>5</v>
      </c>
      <c r="H150" s="12">
        <v>125</v>
      </c>
      <c r="I150" s="12"/>
      <c r="J150" s="12"/>
      <c r="K150" s="12"/>
      <c r="L150" s="12"/>
      <c r="M150" s="12"/>
      <c r="N150" s="12"/>
      <c r="O150" s="12">
        <f>SUM(I150:N150)</f>
        <v>0</v>
      </c>
      <c r="P150" s="12">
        <f>$O150/$H150</f>
        <v>0</v>
      </c>
      <c r="Q150" s="39"/>
      <c r="R150" s="15">
        <v>0.09</v>
      </c>
      <c r="S150" s="15">
        <f>$P150*$R150</f>
        <v>0</v>
      </c>
    </row>
    <row r="151" spans="1:19" x14ac:dyDescent="0.2">
      <c r="A151" s="38" t="s">
        <v>144</v>
      </c>
      <c r="B151" s="38" t="s">
        <v>145</v>
      </c>
      <c r="C151" s="38" t="s">
        <v>144</v>
      </c>
      <c r="D151" s="38" t="s">
        <v>144</v>
      </c>
      <c r="E151" s="12">
        <v>19</v>
      </c>
      <c r="F151" s="12">
        <v>25</v>
      </c>
      <c r="G151" s="12">
        <v>5</v>
      </c>
      <c r="H151" s="12">
        <v>125</v>
      </c>
      <c r="I151" s="12"/>
      <c r="J151" s="12"/>
      <c r="K151" s="12"/>
      <c r="L151" s="12"/>
      <c r="M151" s="12"/>
      <c r="N151" s="12"/>
      <c r="O151" s="12">
        <f>SUM(I151:N151)</f>
        <v>0</v>
      </c>
      <c r="P151" s="12">
        <f>$O151/$H151</f>
        <v>0</v>
      </c>
      <c r="Q151" s="39"/>
      <c r="R151" s="15">
        <v>0.15</v>
      </c>
      <c r="S151" s="15">
        <f>$P151*$R151</f>
        <v>0</v>
      </c>
    </row>
    <row r="152" spans="1:19" x14ac:dyDescent="0.2">
      <c r="B152" s="3"/>
      <c r="I152" s="36">
        <f t="shared" ref="I152:N152" si="22">SUM(I150:I151)</f>
        <v>0</v>
      </c>
      <c r="J152" s="36">
        <f t="shared" si="22"/>
        <v>0</v>
      </c>
      <c r="K152" s="36">
        <f t="shared" si="22"/>
        <v>0</v>
      </c>
      <c r="L152" s="36">
        <f t="shared" si="22"/>
        <v>0</v>
      </c>
      <c r="M152" s="36">
        <f t="shared" si="22"/>
        <v>0</v>
      </c>
      <c r="N152" s="36">
        <f t="shared" si="22"/>
        <v>0</v>
      </c>
      <c r="O152" s="36">
        <f>SUBTOTAL(9,O150:O151)</f>
        <v>0</v>
      </c>
      <c r="P152" s="36">
        <f>SUBTOTAL(9,P150:P151)</f>
        <v>0</v>
      </c>
      <c r="Q152" s="37"/>
      <c r="R152" s="12"/>
      <c r="S152" s="33">
        <f>SUBTOTAL(9,S150:S151)</f>
        <v>0</v>
      </c>
    </row>
    <row r="153" spans="1:19" x14ac:dyDescent="0.2">
      <c r="B153" s="3"/>
      <c r="I153" s="40"/>
      <c r="J153" s="40"/>
      <c r="K153" s="40"/>
      <c r="L153" s="40"/>
      <c r="M153" s="40"/>
      <c r="N153" s="40"/>
      <c r="O153" s="36">
        <v>0</v>
      </c>
      <c r="P153" s="36">
        <v>0</v>
      </c>
      <c r="Q153" s="35"/>
      <c r="R153" s="12"/>
      <c r="S153" s="33">
        <v>0</v>
      </c>
    </row>
  </sheetData>
  <autoFilter ref="D3:D146"/>
  <mergeCells count="11">
    <mergeCell ref="R3:S3"/>
    <mergeCell ref="A1:H1"/>
    <mergeCell ref="A2:D2"/>
    <mergeCell ref="E2:H2"/>
    <mergeCell ref="G3:H3"/>
    <mergeCell ref="O3:P3"/>
    <mergeCell ref="A109:B109"/>
    <mergeCell ref="A144:H144"/>
    <mergeCell ref="A145:H145"/>
    <mergeCell ref="A146:H146"/>
    <mergeCell ref="G148:H148"/>
  </mergeCells>
  <conditionalFormatting sqref="A5:XFD143">
    <cfRule type="expression" dxfId="281" priority="2">
      <formula>MOD(ROW(),2)</formula>
    </cfRule>
  </conditionalFormatting>
  <conditionalFormatting sqref="O5:O143">
    <cfRule type="cellIs" dxfId="280" priority="4" operator="greaterThan">
      <formula>10000</formula>
    </cfRule>
  </conditionalFormatting>
  <conditionalFormatting sqref="O110:O143">
    <cfRule type="cellIs" dxfId="279" priority="5" operator="greaterThan">
      <formula>2000</formula>
    </cfRule>
  </conditionalFormatting>
  <conditionalFormatting sqref="S5:S108">
    <cfRule type="cellIs" dxfId="278" priority="3" operator="greaterThan">
      <formula>10</formula>
    </cfRule>
  </conditionalFormatting>
  <conditionalFormatting sqref="S139">
    <cfRule type="cellIs" dxfId="277" priority="1" operator="greaterThan">
      <formula>10</formula>
    </cfRule>
  </conditionalFormatting>
  <pageMargins left="0.25" right="0.25" top="0.75" bottom="0.75" header="0.3" footer="0.3"/>
  <pageSetup paperSize="9" scale="69" fitToHeight="0" orientation="landscape" r:id="rId1"/>
  <headerFooter alignWithMargins="0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A1:T152"/>
  <sheetViews>
    <sheetView zoomScaleNormal="100" workbookViewId="0">
      <pane xSplit="4" ySplit="4" topLeftCell="E115" activePane="bottomRight" state="frozen"/>
      <selection pane="topRight" activeCell="D1" sqref="D1"/>
      <selection pane="bottomLeft" activeCell="A4" sqref="A4"/>
      <selection pane="bottomRight" activeCell="J145" sqref="J145"/>
    </sheetView>
  </sheetViews>
  <sheetFormatPr defaultColWidth="9.140625" defaultRowHeight="12.75" x14ac:dyDescent="0.2"/>
  <cols>
    <col min="1" max="1" width="12.5703125" style="3" customWidth="1"/>
    <col min="2" max="2" width="14" style="41" customWidth="1"/>
    <col min="3" max="3" width="14" style="3" bestFit="1" customWidth="1"/>
    <col min="4" max="4" width="12.28515625" style="3" customWidth="1"/>
    <col min="5" max="5" width="7.85546875" style="3" customWidth="1"/>
    <col min="6" max="6" width="8.5703125" style="3" customWidth="1"/>
    <col min="7" max="7" width="6.140625" style="3" customWidth="1"/>
    <col min="8" max="8" width="6.42578125" style="3" customWidth="1"/>
    <col min="9" max="12" width="10.140625" style="3" customWidth="1"/>
    <col min="13" max="13" width="8.28515625" style="3" customWidth="1"/>
    <col min="14" max="14" width="10.7109375" style="3" bestFit="1" customWidth="1"/>
    <col min="15" max="15" width="8.28515625" style="3" bestFit="1" customWidth="1"/>
    <col min="16" max="17" width="9.42578125" style="3" customWidth="1"/>
    <col min="18" max="18" width="9.28515625" style="3" customWidth="1"/>
    <col min="19" max="16384" width="9.140625" style="3"/>
  </cols>
  <sheetData>
    <row r="1" spans="1:20" x14ac:dyDescent="0.2">
      <c r="A1" s="303" t="s">
        <v>281</v>
      </c>
      <c r="B1" s="303"/>
      <c r="C1" s="303"/>
      <c r="D1" s="303"/>
      <c r="E1" s="303"/>
      <c r="F1" s="303"/>
      <c r="G1" s="303"/>
      <c r="H1" s="303"/>
      <c r="I1" s="30"/>
      <c r="J1" s="30"/>
      <c r="K1" s="30"/>
      <c r="L1" s="30"/>
      <c r="M1" s="20"/>
      <c r="N1" s="20"/>
      <c r="O1" s="20"/>
    </row>
    <row r="2" spans="1:20" x14ac:dyDescent="0.2">
      <c r="A2" s="303" t="s">
        <v>423</v>
      </c>
      <c r="B2" s="303"/>
      <c r="C2" s="303"/>
      <c r="D2" s="303"/>
      <c r="E2" s="303"/>
      <c r="F2" s="303"/>
      <c r="G2" s="303"/>
      <c r="H2" s="303"/>
      <c r="I2" s="10"/>
      <c r="J2" s="308" t="s">
        <v>427</v>
      </c>
      <c r="K2" s="311"/>
      <c r="L2" s="301"/>
      <c r="M2" s="8"/>
      <c r="N2" s="8"/>
      <c r="O2" s="8"/>
      <c r="P2" s="29"/>
      <c r="Q2" s="29"/>
      <c r="R2" s="30"/>
    </row>
    <row r="3" spans="1:20" x14ac:dyDescent="0.2">
      <c r="A3" s="8" t="s">
        <v>0</v>
      </c>
      <c r="B3" s="8" t="s">
        <v>1</v>
      </c>
      <c r="C3" s="8" t="s">
        <v>2</v>
      </c>
      <c r="D3" s="8" t="s">
        <v>274</v>
      </c>
      <c r="E3" s="8" t="s">
        <v>3</v>
      </c>
      <c r="F3" s="8" t="s">
        <v>4</v>
      </c>
      <c r="G3" s="302" t="s">
        <v>5</v>
      </c>
      <c r="H3" s="302"/>
      <c r="I3" s="31" t="s">
        <v>427</v>
      </c>
      <c r="J3" s="308" t="s">
        <v>428</v>
      </c>
      <c r="K3" s="309"/>
      <c r="L3" s="310"/>
      <c r="M3" s="36"/>
      <c r="N3" s="302" t="s">
        <v>6</v>
      </c>
      <c r="O3" s="302"/>
      <c r="P3" s="55"/>
      <c r="Q3" s="300" t="s">
        <v>7</v>
      </c>
      <c r="R3" s="301"/>
    </row>
    <row r="4" spans="1:20" x14ac:dyDescent="0.2">
      <c r="A4" s="36" t="s">
        <v>8</v>
      </c>
      <c r="B4" s="36"/>
      <c r="C4" s="36"/>
      <c r="D4" s="36"/>
      <c r="E4" s="7" t="s">
        <v>9</v>
      </c>
      <c r="F4" s="36" t="s">
        <v>10</v>
      </c>
      <c r="G4" s="8" t="s">
        <v>11</v>
      </c>
      <c r="H4" s="8" t="s">
        <v>12</v>
      </c>
      <c r="I4" s="36" t="s">
        <v>428</v>
      </c>
      <c r="J4" s="10" t="s">
        <v>416</v>
      </c>
      <c r="K4" s="10" t="s">
        <v>417</v>
      </c>
      <c r="L4" s="10" t="s">
        <v>418</v>
      </c>
      <c r="M4" s="36"/>
      <c r="N4" s="8" t="s">
        <v>13</v>
      </c>
      <c r="O4" s="8" t="s">
        <v>12</v>
      </c>
      <c r="P4" s="56"/>
      <c r="Q4" s="10" t="s">
        <v>14</v>
      </c>
      <c r="R4" s="10" t="s">
        <v>15</v>
      </c>
    </row>
    <row r="5" spans="1:20" x14ac:dyDescent="0.2">
      <c r="A5" s="11" t="s">
        <v>383</v>
      </c>
      <c r="B5" s="11" t="s">
        <v>384</v>
      </c>
      <c r="C5" s="11" t="s">
        <v>383</v>
      </c>
      <c r="D5" s="11" t="s">
        <v>275</v>
      </c>
      <c r="E5" s="12">
        <v>15</v>
      </c>
      <c r="F5" s="12">
        <v>225</v>
      </c>
      <c r="G5" s="12">
        <v>10</v>
      </c>
      <c r="H5" s="12">
        <v>400</v>
      </c>
      <c r="I5" s="12"/>
      <c r="J5" s="12"/>
      <c r="K5" s="12"/>
      <c r="L5" s="12"/>
      <c r="M5" s="13"/>
      <c r="N5" s="12">
        <f>SUM(J5:M5)</f>
        <v>0</v>
      </c>
      <c r="O5" s="12">
        <f t="shared" ref="O5:O19" si="0">$N5/$H5</f>
        <v>0</v>
      </c>
      <c r="P5" s="57"/>
      <c r="Q5" s="15">
        <v>0.06</v>
      </c>
      <c r="R5" s="15">
        <f t="shared" ref="R5:R19" si="1">$O5*$Q5</f>
        <v>0</v>
      </c>
      <c r="S5" s="43">
        <f>SUM(R5:R19)</f>
        <v>14.600000000000001</v>
      </c>
      <c r="T5" s="3">
        <f>S5*100/$S$143</f>
        <v>34.328709146484847</v>
      </c>
    </row>
    <row r="6" spans="1:20" x14ac:dyDescent="0.2">
      <c r="A6" s="11" t="s">
        <v>385</v>
      </c>
      <c r="B6" s="11" t="s">
        <v>386</v>
      </c>
      <c r="C6" s="11" t="s">
        <v>385</v>
      </c>
      <c r="D6" s="11" t="s">
        <v>275</v>
      </c>
      <c r="E6" s="12">
        <v>15</v>
      </c>
      <c r="F6" s="12">
        <v>300</v>
      </c>
      <c r="G6" s="12">
        <v>10</v>
      </c>
      <c r="H6" s="12">
        <v>300</v>
      </c>
      <c r="I6" s="12"/>
      <c r="J6" s="12"/>
      <c r="K6" s="12"/>
      <c r="L6" s="12"/>
      <c r="M6" s="13"/>
      <c r="N6" s="12">
        <f t="shared" ref="N6:N19" si="2">SUM(J6:M6)</f>
        <v>0</v>
      </c>
      <c r="O6" s="12">
        <f t="shared" si="0"/>
        <v>0</v>
      </c>
      <c r="P6" s="57"/>
      <c r="Q6" s="15">
        <v>0.06</v>
      </c>
      <c r="R6" s="15">
        <f t="shared" si="1"/>
        <v>0</v>
      </c>
      <c r="S6" s="43"/>
    </row>
    <row r="7" spans="1:20" x14ac:dyDescent="0.2">
      <c r="A7" s="36" t="s">
        <v>387</v>
      </c>
      <c r="B7" s="36" t="s">
        <v>259</v>
      </c>
      <c r="C7" s="31" t="s">
        <v>388</v>
      </c>
      <c r="D7" s="36" t="s">
        <v>277</v>
      </c>
      <c r="E7" s="12" t="s">
        <v>167</v>
      </c>
      <c r="F7" s="12">
        <v>300</v>
      </c>
      <c r="G7" s="12">
        <v>10</v>
      </c>
      <c r="H7" s="12">
        <v>300</v>
      </c>
      <c r="I7" s="12"/>
      <c r="J7" s="12"/>
      <c r="K7" s="12"/>
      <c r="L7" s="12"/>
      <c r="M7" s="13"/>
      <c r="N7" s="12">
        <f t="shared" si="2"/>
        <v>0</v>
      </c>
      <c r="O7" s="12">
        <f t="shared" si="0"/>
        <v>0</v>
      </c>
      <c r="P7" s="57"/>
      <c r="Q7" s="15">
        <v>0.06</v>
      </c>
      <c r="R7" s="15">
        <f t="shared" si="1"/>
        <v>0</v>
      </c>
      <c r="S7" s="43"/>
    </row>
    <row r="8" spans="1:20" x14ac:dyDescent="0.2">
      <c r="A8" s="11" t="s">
        <v>258</v>
      </c>
      <c r="B8" s="11" t="s">
        <v>259</v>
      </c>
      <c r="C8" s="11" t="s">
        <v>258</v>
      </c>
      <c r="D8" s="11" t="s">
        <v>275</v>
      </c>
      <c r="E8" s="12">
        <v>15</v>
      </c>
      <c r="F8" s="12">
        <v>375</v>
      </c>
      <c r="G8" s="12">
        <v>10</v>
      </c>
      <c r="H8" s="12">
        <v>200</v>
      </c>
      <c r="I8" s="12">
        <v>1000</v>
      </c>
      <c r="J8" s="12"/>
      <c r="K8" s="12"/>
      <c r="L8" s="12">
        <v>1000</v>
      </c>
      <c r="M8" s="13"/>
      <c r="N8" s="12">
        <f t="shared" si="2"/>
        <v>1000</v>
      </c>
      <c r="O8" s="12">
        <f t="shared" si="0"/>
        <v>5</v>
      </c>
      <c r="P8" s="57"/>
      <c r="Q8" s="15">
        <v>0.06</v>
      </c>
      <c r="R8" s="15">
        <f t="shared" si="1"/>
        <v>0.3</v>
      </c>
      <c r="S8" s="43"/>
    </row>
    <row r="9" spans="1:20" x14ac:dyDescent="0.2">
      <c r="A9" s="11" t="s">
        <v>26</v>
      </c>
      <c r="B9" s="11" t="s">
        <v>27</v>
      </c>
      <c r="C9" s="11" t="s">
        <v>26</v>
      </c>
      <c r="D9" s="11" t="s">
        <v>275</v>
      </c>
      <c r="E9" s="12">
        <v>15</v>
      </c>
      <c r="F9" s="12">
        <v>457</v>
      </c>
      <c r="G9" s="12">
        <v>10</v>
      </c>
      <c r="H9" s="12">
        <v>200</v>
      </c>
      <c r="I9" s="12">
        <v>10000</v>
      </c>
      <c r="J9" s="12">
        <v>10000</v>
      </c>
      <c r="K9" s="12"/>
      <c r="L9" s="12"/>
      <c r="M9" s="13"/>
      <c r="N9" s="12">
        <f t="shared" si="2"/>
        <v>10000</v>
      </c>
      <c r="O9" s="12">
        <f t="shared" si="0"/>
        <v>50</v>
      </c>
      <c r="P9" s="57"/>
      <c r="Q9" s="15">
        <v>0.05</v>
      </c>
      <c r="R9" s="15">
        <f t="shared" si="1"/>
        <v>2.5</v>
      </c>
    </row>
    <row r="10" spans="1:20" x14ac:dyDescent="0.2">
      <c r="A10" s="36" t="s">
        <v>169</v>
      </c>
      <c r="B10" s="36" t="s">
        <v>27</v>
      </c>
      <c r="C10" s="36">
        <v>90441400</v>
      </c>
      <c r="D10" s="36" t="s">
        <v>277</v>
      </c>
      <c r="E10" s="12" t="s">
        <v>167</v>
      </c>
      <c r="F10" s="12">
        <v>450</v>
      </c>
      <c r="G10" s="12">
        <v>10</v>
      </c>
      <c r="H10" s="12">
        <v>200</v>
      </c>
      <c r="I10" s="12"/>
      <c r="J10" s="12"/>
      <c r="K10" s="12"/>
      <c r="L10" s="12"/>
      <c r="M10" s="13"/>
      <c r="N10" s="12">
        <f t="shared" si="2"/>
        <v>0</v>
      </c>
      <c r="O10" s="12">
        <f t="shared" si="0"/>
        <v>0</v>
      </c>
      <c r="P10" s="57"/>
      <c r="Q10" s="15">
        <v>0.05</v>
      </c>
      <c r="R10" s="15">
        <f t="shared" si="1"/>
        <v>0</v>
      </c>
    </row>
    <row r="11" spans="1:20" x14ac:dyDescent="0.2">
      <c r="A11" s="11" t="s">
        <v>24</v>
      </c>
      <c r="B11" s="11" t="s">
        <v>25</v>
      </c>
      <c r="C11" s="11" t="s">
        <v>24</v>
      </c>
      <c r="D11" s="11" t="s">
        <v>275</v>
      </c>
      <c r="E11" s="12">
        <v>15</v>
      </c>
      <c r="F11" s="12">
        <v>610</v>
      </c>
      <c r="G11" s="12">
        <v>10</v>
      </c>
      <c r="H11" s="12">
        <v>100</v>
      </c>
      <c r="I11" s="12">
        <v>8000</v>
      </c>
      <c r="J11" s="12">
        <v>8000</v>
      </c>
      <c r="K11" s="12"/>
      <c r="L11" s="12"/>
      <c r="M11" s="13"/>
      <c r="N11" s="12">
        <f t="shared" si="2"/>
        <v>8000</v>
      </c>
      <c r="O11" s="12">
        <f t="shared" si="0"/>
        <v>80</v>
      </c>
      <c r="P11" s="57"/>
      <c r="Q11" s="15">
        <v>0.04</v>
      </c>
      <c r="R11" s="15">
        <f t="shared" si="1"/>
        <v>3.2</v>
      </c>
    </row>
    <row r="12" spans="1:20" x14ac:dyDescent="0.2">
      <c r="A12" s="36" t="s">
        <v>168</v>
      </c>
      <c r="B12" s="36" t="s">
        <v>25</v>
      </c>
      <c r="C12" s="36">
        <v>90441600</v>
      </c>
      <c r="D12" s="36" t="s">
        <v>277</v>
      </c>
      <c r="E12" s="12" t="s">
        <v>167</v>
      </c>
      <c r="F12" s="12">
        <v>600</v>
      </c>
      <c r="G12" s="12">
        <v>10</v>
      </c>
      <c r="H12" s="12">
        <v>100</v>
      </c>
      <c r="I12" s="12">
        <v>3000</v>
      </c>
      <c r="J12" s="12"/>
      <c r="K12" s="12">
        <v>3000</v>
      </c>
      <c r="L12" s="12"/>
      <c r="M12" s="13"/>
      <c r="N12" s="12">
        <f t="shared" si="2"/>
        <v>3000</v>
      </c>
      <c r="O12" s="12">
        <f t="shared" si="0"/>
        <v>30</v>
      </c>
      <c r="P12" s="57"/>
      <c r="Q12" s="15">
        <v>0.04</v>
      </c>
      <c r="R12" s="15">
        <f t="shared" si="1"/>
        <v>1.2</v>
      </c>
    </row>
    <row r="13" spans="1:20" x14ac:dyDescent="0.2">
      <c r="A13" s="11" t="s">
        <v>150</v>
      </c>
      <c r="B13" s="11" t="s">
        <v>151</v>
      </c>
      <c r="C13" s="11" t="s">
        <v>150</v>
      </c>
      <c r="D13" s="11" t="s">
        <v>275</v>
      </c>
      <c r="E13" s="12">
        <v>15</v>
      </c>
      <c r="F13" s="12">
        <v>760</v>
      </c>
      <c r="G13" s="12">
        <v>10</v>
      </c>
      <c r="H13" s="12">
        <v>100</v>
      </c>
      <c r="I13" s="12">
        <v>1000</v>
      </c>
      <c r="J13" s="12"/>
      <c r="K13" s="12"/>
      <c r="L13" s="12">
        <v>1000</v>
      </c>
      <c r="M13" s="13"/>
      <c r="N13" s="12">
        <f t="shared" si="2"/>
        <v>1000</v>
      </c>
      <c r="O13" s="12">
        <f t="shared" si="0"/>
        <v>10</v>
      </c>
      <c r="P13" s="57"/>
      <c r="Q13" s="15">
        <v>0.04</v>
      </c>
      <c r="R13" s="15">
        <f t="shared" si="1"/>
        <v>0.4</v>
      </c>
    </row>
    <row r="14" spans="1:20" x14ac:dyDescent="0.2">
      <c r="A14" s="11" t="s">
        <v>20</v>
      </c>
      <c r="B14" s="11" t="s">
        <v>21</v>
      </c>
      <c r="C14" s="11" t="s">
        <v>20</v>
      </c>
      <c r="D14" s="11" t="s">
        <v>275</v>
      </c>
      <c r="E14" s="12">
        <v>15</v>
      </c>
      <c r="F14" s="12">
        <v>915</v>
      </c>
      <c r="G14" s="12">
        <v>10</v>
      </c>
      <c r="H14" s="12">
        <v>100</v>
      </c>
      <c r="I14" s="12">
        <v>5000</v>
      </c>
      <c r="J14" s="12"/>
      <c r="K14" s="12"/>
      <c r="L14" s="12">
        <v>5000</v>
      </c>
      <c r="M14" s="13"/>
      <c r="N14" s="12">
        <f t="shared" si="2"/>
        <v>5000</v>
      </c>
      <c r="O14" s="12">
        <f t="shared" si="0"/>
        <v>50</v>
      </c>
      <c r="P14" s="57"/>
      <c r="Q14" s="15">
        <v>0.05</v>
      </c>
      <c r="R14" s="15">
        <f t="shared" si="1"/>
        <v>2.5</v>
      </c>
    </row>
    <row r="15" spans="1:20" x14ac:dyDescent="0.2">
      <c r="A15" s="13" t="s">
        <v>166</v>
      </c>
      <c r="B15" s="13" t="s">
        <v>21</v>
      </c>
      <c r="C15" s="13">
        <v>90441800</v>
      </c>
      <c r="D15" s="36" t="s">
        <v>277</v>
      </c>
      <c r="E15" s="12" t="s">
        <v>167</v>
      </c>
      <c r="F15" s="12">
        <v>900</v>
      </c>
      <c r="G15" s="12">
        <v>10</v>
      </c>
      <c r="H15" s="12">
        <v>100</v>
      </c>
      <c r="I15" s="12">
        <v>1000</v>
      </c>
      <c r="J15" s="12"/>
      <c r="K15" s="12">
        <v>1000</v>
      </c>
      <c r="L15" s="12"/>
      <c r="M15" s="13"/>
      <c r="N15" s="12">
        <f t="shared" si="2"/>
        <v>1000</v>
      </c>
      <c r="O15" s="12">
        <f t="shared" si="0"/>
        <v>10</v>
      </c>
      <c r="P15" s="57"/>
      <c r="Q15" s="15">
        <v>0.05</v>
      </c>
      <c r="R15" s="15">
        <f t="shared" si="1"/>
        <v>0.5</v>
      </c>
    </row>
    <row r="16" spans="1:20" x14ac:dyDescent="0.2">
      <c r="A16" s="11" t="s">
        <v>16</v>
      </c>
      <c r="B16" s="11" t="s">
        <v>17</v>
      </c>
      <c r="C16" s="11" t="s">
        <v>16</v>
      </c>
      <c r="D16" s="11" t="s">
        <v>275</v>
      </c>
      <c r="E16" s="12">
        <v>15</v>
      </c>
      <c r="F16" s="12">
        <v>1220</v>
      </c>
      <c r="G16" s="12">
        <v>10</v>
      </c>
      <c r="H16" s="12">
        <v>50</v>
      </c>
      <c r="I16" s="12">
        <v>5000</v>
      </c>
      <c r="J16" s="12"/>
      <c r="K16" s="12"/>
      <c r="L16" s="12">
        <v>5000</v>
      </c>
      <c r="M16" s="13"/>
      <c r="N16" s="12">
        <f t="shared" si="2"/>
        <v>5000</v>
      </c>
      <c r="O16" s="12">
        <f t="shared" si="0"/>
        <v>100</v>
      </c>
      <c r="P16" s="57"/>
      <c r="Q16" s="15">
        <v>0.04</v>
      </c>
      <c r="R16" s="15">
        <f t="shared" si="1"/>
        <v>4</v>
      </c>
    </row>
    <row r="17" spans="1:20" x14ac:dyDescent="0.2">
      <c r="A17" s="11" t="s">
        <v>148</v>
      </c>
      <c r="B17" s="11" t="s">
        <v>149</v>
      </c>
      <c r="C17" s="11" t="s">
        <v>148</v>
      </c>
      <c r="D17" s="11" t="s">
        <v>275</v>
      </c>
      <c r="E17" s="12">
        <v>15</v>
      </c>
      <c r="F17" s="12">
        <v>1524</v>
      </c>
      <c r="G17" s="12">
        <v>10</v>
      </c>
      <c r="H17" s="12">
        <v>50</v>
      </c>
      <c r="I17" s="12"/>
      <c r="J17" s="12"/>
      <c r="K17" s="12"/>
      <c r="L17" s="12"/>
      <c r="M17" s="13"/>
      <c r="N17" s="12">
        <f t="shared" si="2"/>
        <v>0</v>
      </c>
      <c r="O17" s="12">
        <f t="shared" si="0"/>
        <v>0</v>
      </c>
      <c r="P17" s="57"/>
      <c r="Q17" s="15">
        <v>0.05</v>
      </c>
      <c r="R17" s="15">
        <f t="shared" si="1"/>
        <v>0</v>
      </c>
    </row>
    <row r="18" spans="1:20" x14ac:dyDescent="0.2">
      <c r="A18" s="11" t="s">
        <v>146</v>
      </c>
      <c r="B18" s="11" t="s">
        <v>147</v>
      </c>
      <c r="C18" s="11" t="s">
        <v>146</v>
      </c>
      <c r="D18" s="11" t="s">
        <v>275</v>
      </c>
      <c r="E18" s="12">
        <v>15</v>
      </c>
      <c r="F18" s="12">
        <v>1800</v>
      </c>
      <c r="G18" s="12">
        <v>10</v>
      </c>
      <c r="H18" s="12">
        <v>50</v>
      </c>
      <c r="I18" s="12"/>
      <c r="J18" s="12"/>
      <c r="K18" s="12"/>
      <c r="L18" s="12"/>
      <c r="M18" s="13"/>
      <c r="N18" s="12">
        <f t="shared" si="2"/>
        <v>0</v>
      </c>
      <c r="O18" s="12">
        <f t="shared" si="0"/>
        <v>0</v>
      </c>
      <c r="P18" s="57"/>
      <c r="Q18" s="15">
        <v>0.06</v>
      </c>
      <c r="R18" s="15">
        <f t="shared" si="1"/>
        <v>0</v>
      </c>
    </row>
    <row r="19" spans="1:20" x14ac:dyDescent="0.2">
      <c r="A19" s="11" t="s">
        <v>353</v>
      </c>
      <c r="B19" s="11" t="s">
        <v>354</v>
      </c>
      <c r="C19" s="11" t="s">
        <v>146</v>
      </c>
      <c r="D19" s="11" t="s">
        <v>275</v>
      </c>
      <c r="E19" s="12">
        <v>15</v>
      </c>
      <c r="F19" s="12">
        <v>2100</v>
      </c>
      <c r="G19" s="12">
        <v>10</v>
      </c>
      <c r="H19" s="12">
        <v>50</v>
      </c>
      <c r="I19" s="12"/>
      <c r="J19" s="12"/>
      <c r="K19" s="12"/>
      <c r="L19" s="12"/>
      <c r="M19" s="13"/>
      <c r="N19" s="12">
        <f t="shared" si="2"/>
        <v>0</v>
      </c>
      <c r="O19" s="12">
        <f t="shared" si="0"/>
        <v>0</v>
      </c>
      <c r="P19" s="57"/>
      <c r="Q19" s="15">
        <v>0.06</v>
      </c>
      <c r="R19" s="15">
        <f t="shared" si="1"/>
        <v>0</v>
      </c>
    </row>
    <row r="20" spans="1:20" ht="15" x14ac:dyDescent="0.2">
      <c r="A20" s="60" t="s">
        <v>28</v>
      </c>
      <c r="B20" s="60"/>
      <c r="C20" s="60"/>
      <c r="D20" s="60"/>
      <c r="E20" s="60"/>
      <c r="F20" s="12"/>
      <c r="G20" s="20"/>
      <c r="H20" s="20"/>
      <c r="I20" s="12"/>
      <c r="J20" s="12"/>
      <c r="K20" s="12"/>
      <c r="L20" s="12"/>
      <c r="M20" s="21"/>
      <c r="N20" s="12"/>
      <c r="O20" s="12"/>
      <c r="P20" s="57"/>
      <c r="Q20" s="12"/>
      <c r="R20" s="15"/>
    </row>
    <row r="21" spans="1:20" x14ac:dyDescent="0.2">
      <c r="A21" s="11" t="s">
        <v>260</v>
      </c>
      <c r="B21" s="11" t="s">
        <v>229</v>
      </c>
      <c r="C21" s="11" t="s">
        <v>260</v>
      </c>
      <c r="D21" s="11" t="s">
        <v>275</v>
      </c>
      <c r="E21" s="12">
        <v>20</v>
      </c>
      <c r="F21" s="12">
        <v>100</v>
      </c>
      <c r="G21" s="12">
        <v>10</v>
      </c>
      <c r="H21" s="12">
        <v>500</v>
      </c>
      <c r="I21" s="12"/>
      <c r="J21" s="12"/>
      <c r="K21" s="12"/>
      <c r="L21" s="12"/>
      <c r="M21" s="13"/>
      <c r="N21" s="12">
        <f t="shared" ref="N21:N37" si="3">SUM(J21:M21)</f>
        <v>0</v>
      </c>
      <c r="O21" s="12">
        <f t="shared" ref="O21:O37" si="4">$N21/$H21</f>
        <v>0</v>
      </c>
      <c r="P21" s="57"/>
      <c r="Q21" s="15">
        <v>0.06</v>
      </c>
      <c r="R21" s="15">
        <f t="shared" ref="R21:R37" si="5">$O21*$Q21</f>
        <v>0</v>
      </c>
      <c r="S21" s="43">
        <f>SUM(R21:R37)</f>
        <v>13.6</v>
      </c>
      <c r="T21" s="3">
        <f>S21*100/$S$143</f>
        <v>31.977427698095468</v>
      </c>
    </row>
    <row r="22" spans="1:20" x14ac:dyDescent="0.2">
      <c r="A22" s="36" t="s">
        <v>228</v>
      </c>
      <c r="B22" s="36" t="s">
        <v>229</v>
      </c>
      <c r="C22" s="36">
        <v>90442100</v>
      </c>
      <c r="D22" s="36" t="s">
        <v>277</v>
      </c>
      <c r="E22" s="12" t="s">
        <v>46</v>
      </c>
      <c r="F22" s="12">
        <v>100</v>
      </c>
      <c r="G22" s="12">
        <v>10</v>
      </c>
      <c r="H22" s="12">
        <v>500</v>
      </c>
      <c r="I22" s="12"/>
      <c r="J22" s="12"/>
      <c r="K22" s="12"/>
      <c r="L22" s="12"/>
      <c r="M22" s="13"/>
      <c r="N22" s="12">
        <f t="shared" si="3"/>
        <v>0</v>
      </c>
      <c r="O22" s="12">
        <f t="shared" si="4"/>
        <v>0</v>
      </c>
      <c r="P22" s="57"/>
      <c r="Q22" s="15">
        <v>0.06</v>
      </c>
      <c r="R22" s="15">
        <f t="shared" si="5"/>
        <v>0</v>
      </c>
      <c r="S22" s="43"/>
    </row>
    <row r="23" spans="1:20" x14ac:dyDescent="0.2">
      <c r="A23" s="36" t="s">
        <v>172</v>
      </c>
      <c r="B23" s="36" t="s">
        <v>173</v>
      </c>
      <c r="C23" s="36">
        <v>90447000</v>
      </c>
      <c r="D23" s="36" t="s">
        <v>277</v>
      </c>
      <c r="E23" s="12" t="s">
        <v>46</v>
      </c>
      <c r="F23" s="12">
        <v>240</v>
      </c>
      <c r="G23" s="12">
        <v>10</v>
      </c>
      <c r="H23" s="12">
        <v>250</v>
      </c>
      <c r="I23" s="12"/>
      <c r="J23" s="12"/>
      <c r="K23" s="12"/>
      <c r="L23" s="12"/>
      <c r="M23" s="13"/>
      <c r="N23" s="12">
        <f t="shared" si="3"/>
        <v>0</v>
      </c>
      <c r="O23" s="12">
        <f t="shared" si="4"/>
        <v>0</v>
      </c>
      <c r="P23" s="57"/>
      <c r="Q23" s="15">
        <v>0.06</v>
      </c>
      <c r="R23" s="15">
        <f t="shared" si="5"/>
        <v>0</v>
      </c>
    </row>
    <row r="24" spans="1:20" x14ac:dyDescent="0.2">
      <c r="A24" s="11" t="s">
        <v>389</v>
      </c>
      <c r="B24" s="11" t="s">
        <v>390</v>
      </c>
      <c r="C24" s="11" t="s">
        <v>389</v>
      </c>
      <c r="D24" s="11" t="s">
        <v>275</v>
      </c>
      <c r="E24" s="12">
        <v>20</v>
      </c>
      <c r="F24" s="12">
        <v>300</v>
      </c>
      <c r="G24" s="12">
        <v>10</v>
      </c>
      <c r="H24" s="12">
        <v>200</v>
      </c>
      <c r="I24" s="12"/>
      <c r="J24" s="12"/>
      <c r="K24" s="12"/>
      <c r="L24" s="12"/>
      <c r="M24" s="13"/>
      <c r="N24" s="12">
        <f t="shared" si="3"/>
        <v>0</v>
      </c>
      <c r="O24" s="12">
        <f t="shared" si="4"/>
        <v>0</v>
      </c>
      <c r="P24" s="57"/>
      <c r="Q24" s="15">
        <v>0.06</v>
      </c>
      <c r="R24" s="15">
        <f t="shared" si="5"/>
        <v>0</v>
      </c>
    </row>
    <row r="25" spans="1:20" x14ac:dyDescent="0.2">
      <c r="A25" s="11" t="s">
        <v>50</v>
      </c>
      <c r="B25" s="11" t="s">
        <v>51</v>
      </c>
      <c r="C25" s="11" t="s">
        <v>50</v>
      </c>
      <c r="D25" s="11" t="s">
        <v>275</v>
      </c>
      <c r="E25" s="12">
        <v>20</v>
      </c>
      <c r="F25" s="12">
        <v>457</v>
      </c>
      <c r="G25" s="12">
        <v>10</v>
      </c>
      <c r="H25" s="12">
        <v>100</v>
      </c>
      <c r="I25" s="12"/>
      <c r="J25" s="12"/>
      <c r="K25" s="12"/>
      <c r="L25" s="12"/>
      <c r="M25" s="13"/>
      <c r="N25" s="12">
        <f t="shared" si="3"/>
        <v>0</v>
      </c>
      <c r="O25" s="12">
        <f t="shared" si="4"/>
        <v>0</v>
      </c>
      <c r="P25" s="57"/>
      <c r="Q25" s="15">
        <v>0.04</v>
      </c>
      <c r="R25" s="15">
        <f t="shared" si="5"/>
        <v>0</v>
      </c>
    </row>
    <row r="26" spans="1:20" x14ac:dyDescent="0.2">
      <c r="A26" s="36" t="s">
        <v>171</v>
      </c>
      <c r="B26" s="36" t="s">
        <v>51</v>
      </c>
      <c r="C26" s="36">
        <v>90442400</v>
      </c>
      <c r="D26" s="36" t="s">
        <v>277</v>
      </c>
      <c r="E26" s="12" t="s">
        <v>46</v>
      </c>
      <c r="F26" s="12">
        <v>450</v>
      </c>
      <c r="G26" s="12">
        <v>10</v>
      </c>
      <c r="H26" s="12">
        <v>100</v>
      </c>
      <c r="I26" s="12">
        <v>2000</v>
      </c>
      <c r="J26" s="12"/>
      <c r="K26" s="12">
        <v>2000</v>
      </c>
      <c r="L26" s="12"/>
      <c r="M26" s="13"/>
      <c r="N26" s="12">
        <f t="shared" si="3"/>
        <v>2000</v>
      </c>
      <c r="O26" s="12">
        <f t="shared" si="4"/>
        <v>20</v>
      </c>
      <c r="P26" s="57"/>
      <c r="Q26" s="15">
        <v>0.04</v>
      </c>
      <c r="R26" s="15">
        <f t="shared" si="5"/>
        <v>0.8</v>
      </c>
    </row>
    <row r="27" spans="1:20" x14ac:dyDescent="0.2">
      <c r="A27" s="11" t="s">
        <v>47</v>
      </c>
      <c r="B27" s="11" t="s">
        <v>48</v>
      </c>
      <c r="C27" s="11" t="s">
        <v>47</v>
      </c>
      <c r="D27" s="11" t="s">
        <v>275</v>
      </c>
      <c r="E27" s="12">
        <v>20</v>
      </c>
      <c r="F27" s="12">
        <v>610</v>
      </c>
      <c r="G27" s="12">
        <v>10</v>
      </c>
      <c r="H27" s="12">
        <v>100</v>
      </c>
      <c r="I27" s="12">
        <v>2000</v>
      </c>
      <c r="J27" s="12"/>
      <c r="K27" s="12"/>
      <c r="L27" s="12">
        <v>2000</v>
      </c>
      <c r="M27" s="13"/>
      <c r="N27" s="12">
        <f t="shared" si="3"/>
        <v>2000</v>
      </c>
      <c r="O27" s="12">
        <f t="shared" si="4"/>
        <v>20</v>
      </c>
      <c r="P27" s="57"/>
      <c r="Q27" s="15">
        <v>0.06</v>
      </c>
      <c r="R27" s="15">
        <f t="shared" si="5"/>
        <v>1.2</v>
      </c>
    </row>
    <row r="28" spans="1:20" x14ac:dyDescent="0.2">
      <c r="A28" s="36" t="s">
        <v>49</v>
      </c>
      <c r="B28" s="36" t="s">
        <v>48</v>
      </c>
      <c r="C28" s="36">
        <v>90442600</v>
      </c>
      <c r="D28" s="36" t="s">
        <v>277</v>
      </c>
      <c r="E28" s="12" t="s">
        <v>46</v>
      </c>
      <c r="F28" s="12">
        <v>600</v>
      </c>
      <c r="G28" s="12">
        <v>10</v>
      </c>
      <c r="H28" s="12">
        <v>100</v>
      </c>
      <c r="I28" s="12">
        <v>4000</v>
      </c>
      <c r="J28" s="12"/>
      <c r="K28" s="12">
        <v>4000</v>
      </c>
      <c r="L28" s="12"/>
      <c r="M28" s="13"/>
      <c r="N28" s="12">
        <f t="shared" si="3"/>
        <v>4000</v>
      </c>
      <c r="O28" s="12">
        <f t="shared" si="4"/>
        <v>40</v>
      </c>
      <c r="P28" s="57"/>
      <c r="Q28" s="15">
        <v>0.06</v>
      </c>
      <c r="R28" s="15">
        <f t="shared" si="5"/>
        <v>2.4</v>
      </c>
    </row>
    <row r="29" spans="1:20" x14ac:dyDescent="0.2">
      <c r="A29" s="11" t="s">
        <v>154</v>
      </c>
      <c r="B29" s="11" t="s">
        <v>43</v>
      </c>
      <c r="C29" s="11" t="s">
        <v>154</v>
      </c>
      <c r="D29" s="11" t="s">
        <v>275</v>
      </c>
      <c r="E29" s="12">
        <v>20</v>
      </c>
      <c r="F29" s="12">
        <v>760</v>
      </c>
      <c r="G29" s="12">
        <v>10</v>
      </c>
      <c r="H29" s="12">
        <v>100</v>
      </c>
      <c r="I29" s="12"/>
      <c r="J29" s="12"/>
      <c r="K29" s="12"/>
      <c r="L29" s="12"/>
      <c r="M29" s="13"/>
      <c r="N29" s="12">
        <f t="shared" si="3"/>
        <v>0</v>
      </c>
      <c r="O29" s="12">
        <f t="shared" si="4"/>
        <v>0</v>
      </c>
      <c r="P29" s="57"/>
      <c r="Q29" s="15">
        <v>7.0000000000000007E-2</v>
      </c>
      <c r="R29" s="15">
        <f t="shared" si="5"/>
        <v>0</v>
      </c>
    </row>
    <row r="30" spans="1:20" x14ac:dyDescent="0.2">
      <c r="A30" s="36" t="s">
        <v>45</v>
      </c>
      <c r="B30" s="36" t="s">
        <v>43</v>
      </c>
      <c r="C30" s="36">
        <v>90442700</v>
      </c>
      <c r="D30" s="36" t="s">
        <v>277</v>
      </c>
      <c r="E30" s="12" t="s">
        <v>46</v>
      </c>
      <c r="F30" s="12">
        <v>750</v>
      </c>
      <c r="G30" s="12">
        <v>10</v>
      </c>
      <c r="H30" s="12">
        <v>100</v>
      </c>
      <c r="I30" s="12"/>
      <c r="J30" s="12"/>
      <c r="K30" s="12"/>
      <c r="L30" s="12"/>
      <c r="M30" s="13"/>
      <c r="N30" s="12">
        <f t="shared" si="3"/>
        <v>0</v>
      </c>
      <c r="O30" s="12">
        <f t="shared" si="4"/>
        <v>0</v>
      </c>
      <c r="P30" s="57"/>
      <c r="Q30" s="15">
        <v>7.0000000000000007E-2</v>
      </c>
      <c r="R30" s="15">
        <f t="shared" si="5"/>
        <v>0</v>
      </c>
    </row>
    <row r="31" spans="1:20" x14ac:dyDescent="0.2">
      <c r="A31" s="11" t="s">
        <v>38</v>
      </c>
      <c r="B31" s="11" t="s">
        <v>39</v>
      </c>
      <c r="C31" s="11" t="s">
        <v>38</v>
      </c>
      <c r="D31" s="11" t="s">
        <v>275</v>
      </c>
      <c r="E31" s="12">
        <v>20</v>
      </c>
      <c r="F31" s="12">
        <v>915</v>
      </c>
      <c r="G31" s="12">
        <v>10</v>
      </c>
      <c r="H31" s="12">
        <v>50</v>
      </c>
      <c r="I31" s="12">
        <v>2000</v>
      </c>
      <c r="J31" s="12"/>
      <c r="K31" s="12"/>
      <c r="L31" s="12">
        <v>2000</v>
      </c>
      <c r="M31" s="13"/>
      <c r="N31" s="12">
        <f t="shared" si="3"/>
        <v>2000</v>
      </c>
      <c r="O31" s="12">
        <f t="shared" si="4"/>
        <v>40</v>
      </c>
      <c r="P31" s="57"/>
      <c r="Q31" s="15">
        <v>0.04</v>
      </c>
      <c r="R31" s="15">
        <f t="shared" si="5"/>
        <v>1.6</v>
      </c>
    </row>
    <row r="32" spans="1:20" x14ac:dyDescent="0.2">
      <c r="A32" s="36" t="s">
        <v>170</v>
      </c>
      <c r="B32" s="36" t="s">
        <v>39</v>
      </c>
      <c r="C32" s="36">
        <v>90442800</v>
      </c>
      <c r="D32" s="36" t="s">
        <v>277</v>
      </c>
      <c r="E32" s="12" t="s">
        <v>46</v>
      </c>
      <c r="F32" s="12">
        <v>900</v>
      </c>
      <c r="G32" s="12">
        <v>10</v>
      </c>
      <c r="H32" s="12">
        <v>50</v>
      </c>
      <c r="I32" s="12">
        <v>5000</v>
      </c>
      <c r="J32" s="12"/>
      <c r="K32" s="12">
        <v>5000</v>
      </c>
      <c r="L32" s="12"/>
      <c r="M32" s="13"/>
      <c r="N32" s="12">
        <f t="shared" si="3"/>
        <v>5000</v>
      </c>
      <c r="O32" s="12">
        <f t="shared" si="4"/>
        <v>100</v>
      </c>
      <c r="P32" s="57"/>
      <c r="Q32" s="15">
        <v>0.04</v>
      </c>
      <c r="R32" s="15">
        <f t="shared" si="5"/>
        <v>4</v>
      </c>
    </row>
    <row r="33" spans="1:20" x14ac:dyDescent="0.2">
      <c r="A33" s="11" t="s">
        <v>34</v>
      </c>
      <c r="B33" s="11" t="s">
        <v>35</v>
      </c>
      <c r="C33" s="11" t="s">
        <v>34</v>
      </c>
      <c r="D33" s="11" t="s">
        <v>275</v>
      </c>
      <c r="E33" s="12">
        <v>20</v>
      </c>
      <c r="F33" s="12">
        <v>1220</v>
      </c>
      <c r="G33" s="12">
        <v>10</v>
      </c>
      <c r="H33" s="12">
        <v>50</v>
      </c>
      <c r="I33" s="12">
        <v>3000</v>
      </c>
      <c r="J33" s="12"/>
      <c r="K33" s="12"/>
      <c r="L33" s="12">
        <v>3000</v>
      </c>
      <c r="M33" s="13"/>
      <c r="N33" s="12">
        <f t="shared" si="3"/>
        <v>3000</v>
      </c>
      <c r="O33" s="12">
        <f t="shared" si="4"/>
        <v>60</v>
      </c>
      <c r="P33" s="57"/>
      <c r="Q33" s="15">
        <v>0.06</v>
      </c>
      <c r="R33" s="15">
        <f t="shared" si="5"/>
        <v>3.5999999999999996</v>
      </c>
    </row>
    <row r="34" spans="1:20" x14ac:dyDescent="0.2">
      <c r="A34" s="11" t="s">
        <v>32</v>
      </c>
      <c r="B34" s="11" t="s">
        <v>33</v>
      </c>
      <c r="C34" s="11" t="s">
        <v>32</v>
      </c>
      <c r="D34" s="11" t="s">
        <v>275</v>
      </c>
      <c r="E34" s="12">
        <v>20</v>
      </c>
      <c r="F34" s="12">
        <v>1524</v>
      </c>
      <c r="G34" s="12">
        <v>10</v>
      </c>
      <c r="H34" s="12">
        <v>50</v>
      </c>
      <c r="I34" s="12"/>
      <c r="J34" s="12"/>
      <c r="K34" s="12"/>
      <c r="L34" s="12"/>
      <c r="M34" s="13"/>
      <c r="N34" s="12">
        <f t="shared" si="3"/>
        <v>0</v>
      </c>
      <c r="O34" s="12">
        <f t="shared" si="4"/>
        <v>0</v>
      </c>
      <c r="P34" s="57"/>
      <c r="Q34" s="15">
        <v>7.0000000000000007E-2</v>
      </c>
      <c r="R34" s="15">
        <f t="shared" si="5"/>
        <v>0</v>
      </c>
    </row>
    <row r="35" spans="1:20" x14ac:dyDescent="0.2">
      <c r="A35" s="11" t="s">
        <v>214</v>
      </c>
      <c r="B35" s="11" t="s">
        <v>30</v>
      </c>
      <c r="C35" s="11" t="s">
        <v>214</v>
      </c>
      <c r="D35" s="11" t="s">
        <v>275</v>
      </c>
      <c r="E35" s="12">
        <v>20</v>
      </c>
      <c r="F35" s="12">
        <v>1800</v>
      </c>
      <c r="G35" s="12">
        <v>10</v>
      </c>
      <c r="H35" s="12">
        <v>50</v>
      </c>
      <c r="I35" s="12"/>
      <c r="J35" s="12"/>
      <c r="K35" s="12"/>
      <c r="L35" s="12"/>
      <c r="M35" s="13"/>
      <c r="N35" s="12">
        <f t="shared" si="3"/>
        <v>0</v>
      </c>
      <c r="O35" s="12">
        <f t="shared" si="4"/>
        <v>0</v>
      </c>
      <c r="P35" s="57"/>
      <c r="Q35" s="15">
        <v>0.09</v>
      </c>
      <c r="R35" s="15">
        <f t="shared" si="5"/>
        <v>0</v>
      </c>
    </row>
    <row r="36" spans="1:20" x14ac:dyDescent="0.2">
      <c r="A36" s="11" t="s">
        <v>212</v>
      </c>
      <c r="B36" s="11" t="s">
        <v>213</v>
      </c>
      <c r="C36" s="11" t="s">
        <v>212</v>
      </c>
      <c r="D36" s="11" t="s">
        <v>275</v>
      </c>
      <c r="E36" s="12">
        <v>20</v>
      </c>
      <c r="F36" s="12">
        <v>2100</v>
      </c>
      <c r="G36" s="12">
        <v>10</v>
      </c>
      <c r="H36" s="12">
        <v>50</v>
      </c>
      <c r="I36" s="12"/>
      <c r="J36" s="12"/>
      <c r="K36" s="12"/>
      <c r="L36" s="12"/>
      <c r="M36" s="13"/>
      <c r="N36" s="12">
        <f t="shared" si="3"/>
        <v>0</v>
      </c>
      <c r="O36" s="12">
        <f t="shared" si="4"/>
        <v>0</v>
      </c>
      <c r="P36" s="57"/>
      <c r="Q36" s="15">
        <v>7.0000000000000007E-2</v>
      </c>
      <c r="R36" s="15">
        <f t="shared" si="5"/>
        <v>0</v>
      </c>
    </row>
    <row r="37" spans="1:20" x14ac:dyDescent="0.2">
      <c r="A37" s="11" t="s">
        <v>242</v>
      </c>
      <c r="B37" s="11" t="s">
        <v>243</v>
      </c>
      <c r="C37" s="11" t="s">
        <v>242</v>
      </c>
      <c r="D37" s="11" t="s">
        <v>275</v>
      </c>
      <c r="E37" s="12">
        <v>20</v>
      </c>
      <c r="F37" s="12">
        <v>2400</v>
      </c>
      <c r="G37" s="12">
        <v>10</v>
      </c>
      <c r="H37" s="12">
        <v>50</v>
      </c>
      <c r="I37" s="12"/>
      <c r="J37" s="12"/>
      <c r="K37" s="12"/>
      <c r="L37" s="12"/>
      <c r="M37" s="13"/>
      <c r="N37" s="12">
        <f t="shared" si="3"/>
        <v>0</v>
      </c>
      <c r="O37" s="12">
        <f t="shared" si="4"/>
        <v>0</v>
      </c>
      <c r="P37" s="57"/>
      <c r="Q37" s="15">
        <v>7.0000000000000007E-2</v>
      </c>
      <c r="R37" s="15">
        <f t="shared" si="5"/>
        <v>0</v>
      </c>
    </row>
    <row r="38" spans="1:20" ht="15" x14ac:dyDescent="0.2">
      <c r="A38" s="60" t="s">
        <v>52</v>
      </c>
      <c r="B38" s="60"/>
      <c r="C38" s="60"/>
      <c r="D38" s="60"/>
      <c r="E38" s="60"/>
      <c r="F38" s="24"/>
      <c r="G38" s="10"/>
      <c r="H38" s="10"/>
      <c r="I38" s="12"/>
      <c r="J38" s="12"/>
      <c r="K38" s="12"/>
      <c r="L38" s="12"/>
      <c r="M38" s="25"/>
      <c r="N38" s="12"/>
      <c r="O38" s="12"/>
      <c r="P38" s="57"/>
      <c r="Q38" s="12"/>
      <c r="R38" s="15"/>
    </row>
    <row r="39" spans="1:20" x14ac:dyDescent="0.2">
      <c r="A39" s="11" t="s">
        <v>261</v>
      </c>
      <c r="B39" s="11" t="s">
        <v>262</v>
      </c>
      <c r="C39" s="11" t="s">
        <v>261</v>
      </c>
      <c r="D39" s="11" t="s">
        <v>275</v>
      </c>
      <c r="E39" s="12">
        <v>25</v>
      </c>
      <c r="F39" s="12">
        <v>200</v>
      </c>
      <c r="G39" s="12">
        <v>10</v>
      </c>
      <c r="H39" s="12">
        <v>150</v>
      </c>
      <c r="I39" s="12">
        <v>600</v>
      </c>
      <c r="J39" s="12"/>
      <c r="K39" s="12"/>
      <c r="L39" s="12">
        <v>600</v>
      </c>
      <c r="M39" s="13"/>
      <c r="N39" s="12">
        <f t="shared" ref="N39:N57" si="6">SUM(J39:M39)</f>
        <v>600</v>
      </c>
      <c r="O39" s="12">
        <f t="shared" ref="O39:O57" si="7">$N39/$H39</f>
        <v>4</v>
      </c>
      <c r="P39" s="57"/>
      <c r="Q39" s="15">
        <v>0.06</v>
      </c>
      <c r="R39" s="15">
        <f t="shared" ref="R39:R57" si="8">$O39*$Q39</f>
        <v>0.24</v>
      </c>
      <c r="S39" s="43">
        <f>SUM(R39:R57)</f>
        <v>11.84</v>
      </c>
      <c r="T39" s="3">
        <f>S39*100/$S$143</f>
        <v>27.83917234893017</v>
      </c>
    </row>
    <row r="40" spans="1:20" x14ac:dyDescent="0.2">
      <c r="A40" s="36" t="s">
        <v>198</v>
      </c>
      <c r="B40" s="36" t="s">
        <v>199</v>
      </c>
      <c r="C40" s="36">
        <v>90448000</v>
      </c>
      <c r="D40" s="36" t="s">
        <v>277</v>
      </c>
      <c r="E40" s="12" t="s">
        <v>63</v>
      </c>
      <c r="F40" s="12">
        <v>270</v>
      </c>
      <c r="G40" s="12">
        <v>10</v>
      </c>
      <c r="H40" s="12">
        <v>100</v>
      </c>
      <c r="I40" s="12"/>
      <c r="J40" s="12"/>
      <c r="K40" s="12"/>
      <c r="L40" s="12"/>
      <c r="M40" s="13"/>
      <c r="N40" s="12">
        <f t="shared" si="6"/>
        <v>0</v>
      </c>
      <c r="O40" s="12">
        <f t="shared" si="7"/>
        <v>0</v>
      </c>
      <c r="P40" s="57"/>
      <c r="Q40" s="15">
        <v>0.06</v>
      </c>
      <c r="R40" s="15">
        <f t="shared" si="8"/>
        <v>0</v>
      </c>
    </row>
    <row r="41" spans="1:20" x14ac:dyDescent="0.2">
      <c r="A41" s="36" t="s">
        <v>392</v>
      </c>
      <c r="B41" s="36" t="s">
        <v>391</v>
      </c>
      <c r="C41" s="31" t="s">
        <v>393</v>
      </c>
      <c r="D41" s="36" t="s">
        <v>277</v>
      </c>
      <c r="E41" s="12" t="s">
        <v>63</v>
      </c>
      <c r="F41" s="12">
        <v>300</v>
      </c>
      <c r="G41" s="12">
        <v>10</v>
      </c>
      <c r="H41" s="12">
        <v>100</v>
      </c>
      <c r="I41" s="12"/>
      <c r="J41" s="12"/>
      <c r="K41" s="12"/>
      <c r="L41" s="12"/>
      <c r="M41" s="13"/>
      <c r="N41" s="12">
        <f t="shared" si="6"/>
        <v>0</v>
      </c>
      <c r="O41" s="12">
        <f t="shared" si="7"/>
        <v>0</v>
      </c>
      <c r="P41" s="57"/>
      <c r="Q41" s="15">
        <v>0.06</v>
      </c>
      <c r="R41" s="15">
        <f t="shared" si="8"/>
        <v>0</v>
      </c>
    </row>
    <row r="42" spans="1:20" x14ac:dyDescent="0.2">
      <c r="A42" s="27" t="s">
        <v>67</v>
      </c>
      <c r="B42" s="27" t="s">
        <v>68</v>
      </c>
      <c r="C42" s="27" t="s">
        <v>69</v>
      </c>
      <c r="D42" s="11" t="s">
        <v>275</v>
      </c>
      <c r="E42" s="12">
        <v>25</v>
      </c>
      <c r="F42" s="12">
        <v>375</v>
      </c>
      <c r="G42" s="12">
        <v>10</v>
      </c>
      <c r="H42" s="12">
        <v>100</v>
      </c>
      <c r="I42" s="12"/>
      <c r="J42" s="12"/>
      <c r="K42" s="12"/>
      <c r="L42" s="12"/>
      <c r="M42" s="13"/>
      <c r="N42" s="12">
        <f t="shared" si="6"/>
        <v>0</v>
      </c>
      <c r="O42" s="12">
        <f t="shared" si="7"/>
        <v>0</v>
      </c>
      <c r="P42" s="57"/>
      <c r="Q42" s="15">
        <v>0.06</v>
      </c>
      <c r="R42" s="15">
        <f t="shared" si="8"/>
        <v>0</v>
      </c>
    </row>
    <row r="43" spans="1:20" x14ac:dyDescent="0.2">
      <c r="A43" s="11" t="s">
        <v>64</v>
      </c>
      <c r="B43" s="11" t="s">
        <v>65</v>
      </c>
      <c r="C43" s="11" t="s">
        <v>64</v>
      </c>
      <c r="D43" s="11" t="s">
        <v>275</v>
      </c>
      <c r="E43" s="12">
        <v>25</v>
      </c>
      <c r="F43" s="12">
        <v>457</v>
      </c>
      <c r="G43" s="12">
        <v>10</v>
      </c>
      <c r="H43" s="12">
        <v>100</v>
      </c>
      <c r="I43" s="12">
        <v>1000</v>
      </c>
      <c r="J43" s="12"/>
      <c r="K43" s="12"/>
      <c r="L43" s="12">
        <v>1000</v>
      </c>
      <c r="M43" s="13"/>
      <c r="N43" s="12">
        <f t="shared" si="6"/>
        <v>1000</v>
      </c>
      <c r="O43" s="12">
        <f t="shared" si="7"/>
        <v>10</v>
      </c>
      <c r="P43" s="57"/>
      <c r="Q43" s="15">
        <v>0.06</v>
      </c>
      <c r="R43" s="15">
        <f t="shared" si="8"/>
        <v>0.6</v>
      </c>
    </row>
    <row r="44" spans="1:20" x14ac:dyDescent="0.2">
      <c r="A44" s="36" t="s">
        <v>66</v>
      </c>
      <c r="B44" s="36" t="s">
        <v>65</v>
      </c>
      <c r="C44" s="36">
        <v>90443400</v>
      </c>
      <c r="D44" s="36" t="s">
        <v>277</v>
      </c>
      <c r="E44" s="12" t="s">
        <v>63</v>
      </c>
      <c r="F44" s="12">
        <v>450</v>
      </c>
      <c r="G44" s="12">
        <v>10</v>
      </c>
      <c r="H44" s="12">
        <v>100</v>
      </c>
      <c r="I44" s="12">
        <v>1000</v>
      </c>
      <c r="J44" s="12"/>
      <c r="K44" s="12">
        <v>1000</v>
      </c>
      <c r="L44" s="12"/>
      <c r="M44" s="13"/>
      <c r="N44" s="12">
        <f t="shared" si="6"/>
        <v>1000</v>
      </c>
      <c r="O44" s="12">
        <f t="shared" si="7"/>
        <v>10</v>
      </c>
      <c r="P44" s="57"/>
      <c r="Q44" s="15">
        <v>0.06</v>
      </c>
      <c r="R44" s="15">
        <f t="shared" si="8"/>
        <v>0.6</v>
      </c>
    </row>
    <row r="45" spans="1:20" x14ac:dyDescent="0.2">
      <c r="A45" s="11" t="s">
        <v>60</v>
      </c>
      <c r="B45" s="11" t="s">
        <v>61</v>
      </c>
      <c r="C45" s="11" t="s">
        <v>60</v>
      </c>
      <c r="D45" s="11" t="s">
        <v>275</v>
      </c>
      <c r="E45" s="12">
        <v>25</v>
      </c>
      <c r="F45" s="12">
        <v>610</v>
      </c>
      <c r="G45" s="12">
        <v>10</v>
      </c>
      <c r="H45" s="12">
        <v>50</v>
      </c>
      <c r="I45" s="12">
        <v>500</v>
      </c>
      <c r="J45" s="12"/>
      <c r="K45" s="12"/>
      <c r="L45" s="12">
        <v>500</v>
      </c>
      <c r="M45" s="13"/>
      <c r="N45" s="12">
        <f t="shared" si="6"/>
        <v>500</v>
      </c>
      <c r="O45" s="12">
        <f t="shared" si="7"/>
        <v>10</v>
      </c>
      <c r="P45" s="57"/>
      <c r="Q45" s="15">
        <v>0.04</v>
      </c>
      <c r="R45" s="15">
        <f t="shared" si="8"/>
        <v>0.4</v>
      </c>
    </row>
    <row r="46" spans="1:20" x14ac:dyDescent="0.2">
      <c r="A46" s="36" t="s">
        <v>62</v>
      </c>
      <c r="B46" s="36" t="s">
        <v>61</v>
      </c>
      <c r="C46" s="36">
        <v>90443600</v>
      </c>
      <c r="D46" s="36" t="s">
        <v>277</v>
      </c>
      <c r="E46" s="12" t="s">
        <v>63</v>
      </c>
      <c r="F46" s="12">
        <v>600</v>
      </c>
      <c r="G46" s="12">
        <v>10</v>
      </c>
      <c r="H46" s="12">
        <v>50</v>
      </c>
      <c r="I46" s="12">
        <v>1000</v>
      </c>
      <c r="J46" s="12"/>
      <c r="K46" s="12">
        <v>1000</v>
      </c>
      <c r="L46" s="12"/>
      <c r="M46" s="13"/>
      <c r="N46" s="12">
        <f t="shared" si="6"/>
        <v>1000</v>
      </c>
      <c r="O46" s="12">
        <f t="shared" si="7"/>
        <v>20</v>
      </c>
      <c r="P46" s="57"/>
      <c r="Q46" s="15">
        <v>0.04</v>
      </c>
      <c r="R46" s="15">
        <f t="shared" si="8"/>
        <v>0.8</v>
      </c>
    </row>
    <row r="47" spans="1:20" x14ac:dyDescent="0.2">
      <c r="A47" s="11" t="s">
        <v>195</v>
      </c>
      <c r="B47" s="11" t="s">
        <v>178</v>
      </c>
      <c r="C47" s="11" t="s">
        <v>195</v>
      </c>
      <c r="D47" s="11" t="s">
        <v>275</v>
      </c>
      <c r="E47" s="12">
        <v>25</v>
      </c>
      <c r="F47" s="12">
        <v>750</v>
      </c>
      <c r="G47" s="12">
        <v>10</v>
      </c>
      <c r="H47" s="12">
        <v>50</v>
      </c>
      <c r="I47" s="12"/>
      <c r="J47" s="12"/>
      <c r="K47" s="12"/>
      <c r="L47" s="12"/>
      <c r="M47" s="13"/>
      <c r="N47" s="12">
        <f t="shared" si="6"/>
        <v>0</v>
      </c>
      <c r="O47" s="12">
        <f t="shared" si="7"/>
        <v>0</v>
      </c>
      <c r="P47" s="57"/>
      <c r="Q47" s="15">
        <v>0.05</v>
      </c>
      <c r="R47" s="15">
        <f t="shared" si="8"/>
        <v>0</v>
      </c>
    </row>
    <row r="48" spans="1:20" x14ac:dyDescent="0.2">
      <c r="A48" s="36" t="s">
        <v>177</v>
      </c>
      <c r="B48" s="36" t="s">
        <v>178</v>
      </c>
      <c r="C48" s="36">
        <v>90443700</v>
      </c>
      <c r="D48" s="36" t="s">
        <v>277</v>
      </c>
      <c r="E48" s="12" t="s">
        <v>63</v>
      </c>
      <c r="F48" s="12">
        <v>750</v>
      </c>
      <c r="G48" s="12">
        <v>10</v>
      </c>
      <c r="H48" s="12">
        <v>50</v>
      </c>
      <c r="I48" s="12">
        <v>2000</v>
      </c>
      <c r="J48" s="12"/>
      <c r="K48" s="12">
        <v>2000</v>
      </c>
      <c r="L48" s="12"/>
      <c r="M48" s="13"/>
      <c r="N48" s="12">
        <f t="shared" si="6"/>
        <v>2000</v>
      </c>
      <c r="O48" s="12">
        <f t="shared" si="7"/>
        <v>40</v>
      </c>
      <c r="P48" s="57"/>
      <c r="Q48" s="15">
        <v>0.05</v>
      </c>
      <c r="R48" s="15">
        <f t="shared" si="8"/>
        <v>2</v>
      </c>
    </row>
    <row r="49" spans="1:20" x14ac:dyDescent="0.2">
      <c r="A49" s="11" t="s">
        <v>155</v>
      </c>
      <c r="B49" s="11" t="s">
        <v>58</v>
      </c>
      <c r="C49" s="11" t="s">
        <v>155</v>
      </c>
      <c r="D49" s="11" t="s">
        <v>275</v>
      </c>
      <c r="E49" s="12">
        <v>25</v>
      </c>
      <c r="F49" s="12">
        <v>915</v>
      </c>
      <c r="G49" s="12">
        <v>10</v>
      </c>
      <c r="H49" s="12">
        <v>50</v>
      </c>
      <c r="I49" s="12">
        <v>1000</v>
      </c>
      <c r="J49" s="12"/>
      <c r="K49" s="12"/>
      <c r="L49" s="12">
        <v>1000</v>
      </c>
      <c r="M49" s="13"/>
      <c r="N49" s="12">
        <f t="shared" si="6"/>
        <v>1000</v>
      </c>
      <c r="O49" s="12">
        <f t="shared" si="7"/>
        <v>20</v>
      </c>
      <c r="P49" s="57"/>
      <c r="Q49" s="15">
        <v>0.06</v>
      </c>
      <c r="R49" s="15">
        <f t="shared" si="8"/>
        <v>1.2</v>
      </c>
    </row>
    <row r="50" spans="1:20" x14ac:dyDescent="0.2">
      <c r="A50" s="36" t="s">
        <v>176</v>
      </c>
      <c r="B50" s="36" t="s">
        <v>58</v>
      </c>
      <c r="C50" s="36">
        <v>90443800</v>
      </c>
      <c r="D50" s="36" t="s">
        <v>277</v>
      </c>
      <c r="E50" s="12" t="s">
        <v>63</v>
      </c>
      <c r="F50" s="12">
        <v>900</v>
      </c>
      <c r="G50" s="12">
        <v>10</v>
      </c>
      <c r="H50" s="12">
        <v>50</v>
      </c>
      <c r="I50" s="12">
        <v>3000</v>
      </c>
      <c r="J50" s="12"/>
      <c r="K50" s="12">
        <v>3000</v>
      </c>
      <c r="L50" s="12"/>
      <c r="M50" s="13"/>
      <c r="N50" s="12">
        <f t="shared" si="6"/>
        <v>3000</v>
      </c>
      <c r="O50" s="12">
        <f t="shared" si="7"/>
        <v>60</v>
      </c>
      <c r="P50" s="57"/>
      <c r="Q50" s="15">
        <v>0.06</v>
      </c>
      <c r="R50" s="15">
        <f t="shared" si="8"/>
        <v>3.5999999999999996</v>
      </c>
    </row>
    <row r="51" spans="1:20" x14ac:dyDescent="0.2">
      <c r="A51" s="11" t="s">
        <v>53</v>
      </c>
      <c r="B51" s="11" t="s">
        <v>54</v>
      </c>
      <c r="C51" s="11" t="s">
        <v>53</v>
      </c>
      <c r="D51" s="11" t="s">
        <v>275</v>
      </c>
      <c r="E51" s="12">
        <v>25</v>
      </c>
      <c r="F51" s="12">
        <v>1220</v>
      </c>
      <c r="G51" s="12">
        <v>10</v>
      </c>
      <c r="H51" s="12">
        <v>50</v>
      </c>
      <c r="I51" s="12">
        <v>500</v>
      </c>
      <c r="J51" s="12"/>
      <c r="K51" s="12"/>
      <c r="L51" s="12">
        <v>500</v>
      </c>
      <c r="M51" s="13"/>
      <c r="N51" s="12">
        <f t="shared" si="6"/>
        <v>500</v>
      </c>
      <c r="O51" s="12">
        <f t="shared" si="7"/>
        <v>10</v>
      </c>
      <c r="P51" s="57"/>
      <c r="Q51" s="15">
        <v>0.08</v>
      </c>
      <c r="R51" s="15">
        <f t="shared" si="8"/>
        <v>0.8</v>
      </c>
    </row>
    <row r="52" spans="1:20" x14ac:dyDescent="0.2">
      <c r="A52" s="26" t="s">
        <v>194</v>
      </c>
      <c r="B52" s="26" t="s">
        <v>54</v>
      </c>
      <c r="C52" s="26">
        <v>90444000</v>
      </c>
      <c r="D52" s="36" t="s">
        <v>277</v>
      </c>
      <c r="E52" s="12" t="s">
        <v>63</v>
      </c>
      <c r="F52" s="12">
        <v>1200</v>
      </c>
      <c r="G52" s="12">
        <v>10</v>
      </c>
      <c r="H52" s="12">
        <v>50</v>
      </c>
      <c r="I52" s="12">
        <v>1000</v>
      </c>
      <c r="J52" s="12"/>
      <c r="K52" s="12">
        <v>1000</v>
      </c>
      <c r="L52" s="12"/>
      <c r="M52" s="13"/>
      <c r="N52" s="12">
        <f t="shared" si="6"/>
        <v>1000</v>
      </c>
      <c r="O52" s="12">
        <f t="shared" si="7"/>
        <v>20</v>
      </c>
      <c r="P52" s="57"/>
      <c r="Q52" s="15">
        <v>0.08</v>
      </c>
      <c r="R52" s="15">
        <f t="shared" si="8"/>
        <v>1.6</v>
      </c>
    </row>
    <row r="53" spans="1:20" x14ac:dyDescent="0.2">
      <c r="A53" s="11" t="s">
        <v>230</v>
      </c>
      <c r="B53" s="11" t="s">
        <v>231</v>
      </c>
      <c r="C53" s="11" t="s">
        <v>230</v>
      </c>
      <c r="D53" s="11" t="s">
        <v>275</v>
      </c>
      <c r="E53" s="12">
        <v>25</v>
      </c>
      <c r="F53" s="12">
        <v>1500</v>
      </c>
      <c r="G53" s="12">
        <v>10</v>
      </c>
      <c r="H53" s="12">
        <v>50</v>
      </c>
      <c r="I53" s="12"/>
      <c r="J53" s="12"/>
      <c r="K53" s="12"/>
      <c r="L53" s="12"/>
      <c r="M53" s="13"/>
      <c r="N53" s="12">
        <f t="shared" si="6"/>
        <v>0</v>
      </c>
      <c r="O53" s="12">
        <f t="shared" si="7"/>
        <v>0</v>
      </c>
      <c r="P53" s="57"/>
      <c r="Q53" s="15">
        <v>0.11</v>
      </c>
      <c r="R53" s="15">
        <f t="shared" si="8"/>
        <v>0</v>
      </c>
    </row>
    <row r="54" spans="1:20" x14ac:dyDescent="0.2">
      <c r="A54" s="11" t="s">
        <v>254</v>
      </c>
      <c r="B54" s="11" t="s">
        <v>255</v>
      </c>
      <c r="C54" s="11" t="s">
        <v>254</v>
      </c>
      <c r="D54" s="11" t="s">
        <v>275</v>
      </c>
      <c r="E54" s="12">
        <v>25</v>
      </c>
      <c r="F54" s="12">
        <v>1650</v>
      </c>
      <c r="G54" s="12">
        <v>10</v>
      </c>
      <c r="H54" s="12">
        <v>50</v>
      </c>
      <c r="I54" s="12"/>
      <c r="J54" s="12"/>
      <c r="K54" s="12"/>
      <c r="L54" s="12"/>
      <c r="M54" s="13"/>
      <c r="N54" s="12">
        <f t="shared" si="6"/>
        <v>0</v>
      </c>
      <c r="O54" s="12">
        <f t="shared" si="7"/>
        <v>0</v>
      </c>
      <c r="P54" s="57"/>
      <c r="Q54" s="15">
        <v>0.12</v>
      </c>
      <c r="R54" s="15">
        <f t="shared" si="8"/>
        <v>0</v>
      </c>
    </row>
    <row r="55" spans="1:20" x14ac:dyDescent="0.2">
      <c r="A55" s="11" t="s">
        <v>193</v>
      </c>
      <c r="B55" s="11" t="s">
        <v>175</v>
      </c>
      <c r="C55" s="11" t="s">
        <v>193</v>
      </c>
      <c r="D55" s="11" t="s">
        <v>275</v>
      </c>
      <c r="E55" s="12">
        <v>25</v>
      </c>
      <c r="F55" s="12">
        <v>1800</v>
      </c>
      <c r="G55" s="12">
        <v>10</v>
      </c>
      <c r="H55" s="12">
        <v>50</v>
      </c>
      <c r="I55" s="12"/>
      <c r="J55" s="12"/>
      <c r="K55" s="12"/>
      <c r="L55" s="12"/>
      <c r="M55" s="13"/>
      <c r="N55" s="12">
        <f t="shared" si="6"/>
        <v>0</v>
      </c>
      <c r="O55" s="12">
        <f t="shared" si="7"/>
        <v>0</v>
      </c>
      <c r="P55" s="57"/>
      <c r="Q55" s="15">
        <v>0.12</v>
      </c>
      <c r="R55" s="15">
        <f t="shared" si="8"/>
        <v>0</v>
      </c>
    </row>
    <row r="56" spans="1:20" x14ac:dyDescent="0.2">
      <c r="A56" s="36" t="s">
        <v>174</v>
      </c>
      <c r="B56" s="36" t="s">
        <v>175</v>
      </c>
      <c r="C56" s="36">
        <v>90443900</v>
      </c>
      <c r="D56" s="36" t="s">
        <v>277</v>
      </c>
      <c r="E56" s="12" t="s">
        <v>63</v>
      </c>
      <c r="F56" s="12">
        <v>1800</v>
      </c>
      <c r="G56" s="12">
        <v>10</v>
      </c>
      <c r="H56" s="12">
        <v>50</v>
      </c>
      <c r="I56" s="12"/>
      <c r="J56" s="12"/>
      <c r="K56" s="12"/>
      <c r="L56" s="12"/>
      <c r="M56" s="13"/>
      <c r="N56" s="12">
        <f t="shared" si="6"/>
        <v>0</v>
      </c>
      <c r="O56" s="12">
        <f t="shared" si="7"/>
        <v>0</v>
      </c>
      <c r="P56" s="57"/>
      <c r="Q56" s="15">
        <v>0.12</v>
      </c>
      <c r="R56" s="15">
        <f>$O56*$Q56</f>
        <v>0</v>
      </c>
    </row>
    <row r="57" spans="1:20" x14ac:dyDescent="0.2">
      <c r="A57" s="36" t="s">
        <v>293</v>
      </c>
      <c r="B57" s="36" t="s">
        <v>294</v>
      </c>
      <c r="C57" s="36">
        <v>90443000</v>
      </c>
      <c r="D57" s="36" t="s">
        <v>277</v>
      </c>
      <c r="E57" s="12" t="s">
        <v>63</v>
      </c>
      <c r="F57" s="12">
        <v>2100</v>
      </c>
      <c r="G57" s="12">
        <v>10</v>
      </c>
      <c r="H57" s="12">
        <v>50</v>
      </c>
      <c r="I57" s="12"/>
      <c r="J57" s="12"/>
      <c r="K57" s="12"/>
      <c r="L57" s="12"/>
      <c r="M57" s="13"/>
      <c r="N57" s="12">
        <f t="shared" si="6"/>
        <v>0</v>
      </c>
      <c r="O57" s="12">
        <f t="shared" si="7"/>
        <v>0</v>
      </c>
      <c r="P57" s="57"/>
      <c r="Q57" s="15">
        <v>0.09</v>
      </c>
      <c r="R57" s="15">
        <f t="shared" si="8"/>
        <v>0</v>
      </c>
    </row>
    <row r="58" spans="1:20" x14ac:dyDescent="0.2">
      <c r="A58" s="8" t="s">
        <v>70</v>
      </c>
      <c r="B58" s="8"/>
      <c r="C58" s="8"/>
      <c r="D58" s="8"/>
      <c r="E58" s="8"/>
      <c r="F58" s="36"/>
      <c r="G58" s="20"/>
      <c r="H58" s="20"/>
      <c r="I58" s="12"/>
      <c r="J58" s="12"/>
      <c r="K58" s="12"/>
      <c r="L58" s="12"/>
      <c r="M58" s="20"/>
      <c r="N58" s="12"/>
      <c r="O58" s="12"/>
      <c r="P58" s="57"/>
      <c r="Q58" s="12"/>
      <c r="R58" s="15"/>
    </row>
    <row r="59" spans="1:20" x14ac:dyDescent="0.2">
      <c r="A59" s="11" t="s">
        <v>295</v>
      </c>
      <c r="B59" s="11" t="s">
        <v>296</v>
      </c>
      <c r="C59" s="11" t="s">
        <v>295</v>
      </c>
      <c r="D59" s="11" t="s">
        <v>275</v>
      </c>
      <c r="E59" s="12">
        <v>32</v>
      </c>
      <c r="F59" s="12">
        <v>100</v>
      </c>
      <c r="G59" s="12">
        <v>10</v>
      </c>
      <c r="H59" s="12">
        <v>300</v>
      </c>
      <c r="I59" s="12"/>
      <c r="J59" s="12"/>
      <c r="K59" s="12"/>
      <c r="L59" s="12"/>
      <c r="M59" s="13"/>
      <c r="N59" s="12">
        <f t="shared" ref="N59:N73" si="9">SUM(J59:M59)</f>
        <v>0</v>
      </c>
      <c r="O59" s="12">
        <f t="shared" ref="O59:O73" si="10">$N59/$H59</f>
        <v>0</v>
      </c>
      <c r="P59" s="57"/>
      <c r="Q59" s="15">
        <v>0.09</v>
      </c>
      <c r="R59" s="15">
        <f t="shared" ref="R59:R73" si="11">$O59*$Q59</f>
        <v>0</v>
      </c>
      <c r="S59" s="43">
        <f>SUM(R59:R73)</f>
        <v>1.17</v>
      </c>
      <c r="T59" s="3">
        <f>S59*100/$S$143</f>
        <v>2.7509992946155659</v>
      </c>
    </row>
    <row r="60" spans="1:20" x14ac:dyDescent="0.2">
      <c r="A60" s="11" t="s">
        <v>71</v>
      </c>
      <c r="B60" s="11" t="s">
        <v>72</v>
      </c>
      <c r="C60" s="11" t="s">
        <v>71</v>
      </c>
      <c r="D60" s="11" t="s">
        <v>275</v>
      </c>
      <c r="E60" s="12">
        <v>32</v>
      </c>
      <c r="F60" s="12">
        <v>150</v>
      </c>
      <c r="G60" s="12">
        <v>10</v>
      </c>
      <c r="H60" s="12">
        <v>300</v>
      </c>
      <c r="I60" s="12"/>
      <c r="J60" s="12"/>
      <c r="K60" s="12"/>
      <c r="L60" s="12"/>
      <c r="M60" s="13"/>
      <c r="N60" s="12">
        <f t="shared" si="9"/>
        <v>0</v>
      </c>
      <c r="O60" s="12">
        <f t="shared" si="10"/>
        <v>0</v>
      </c>
      <c r="P60" s="57"/>
      <c r="Q60" s="15">
        <v>0.09</v>
      </c>
      <c r="R60" s="15">
        <f t="shared" si="11"/>
        <v>0</v>
      </c>
    </row>
    <row r="61" spans="1:20" x14ac:dyDescent="0.2">
      <c r="A61" s="36" t="s">
        <v>256</v>
      </c>
      <c r="B61" s="36" t="s">
        <v>72</v>
      </c>
      <c r="C61" s="36">
        <v>90446200</v>
      </c>
      <c r="D61" s="36" t="s">
        <v>277</v>
      </c>
      <c r="E61" s="12">
        <v>32</v>
      </c>
      <c r="F61" s="12">
        <v>150</v>
      </c>
      <c r="G61" s="12">
        <v>10</v>
      </c>
      <c r="H61" s="12">
        <v>300</v>
      </c>
      <c r="I61" s="12">
        <v>300</v>
      </c>
      <c r="J61" s="12"/>
      <c r="K61" s="12">
        <v>300</v>
      </c>
      <c r="L61" s="12"/>
      <c r="M61" s="13"/>
      <c r="N61" s="12">
        <f t="shared" si="9"/>
        <v>300</v>
      </c>
      <c r="O61" s="12">
        <f t="shared" si="10"/>
        <v>1</v>
      </c>
      <c r="P61" s="57"/>
      <c r="Q61" s="15">
        <v>0.09</v>
      </c>
      <c r="R61" s="15">
        <f t="shared" si="11"/>
        <v>0.09</v>
      </c>
    </row>
    <row r="62" spans="1:20" x14ac:dyDescent="0.2">
      <c r="A62" s="11" t="s">
        <v>200</v>
      </c>
      <c r="B62" s="11" t="s">
        <v>201</v>
      </c>
      <c r="C62" s="11" t="s">
        <v>200</v>
      </c>
      <c r="D62" s="11" t="s">
        <v>275</v>
      </c>
      <c r="E62" s="12">
        <v>32</v>
      </c>
      <c r="F62" s="12">
        <v>200</v>
      </c>
      <c r="G62" s="12">
        <v>10</v>
      </c>
      <c r="H62" s="12">
        <v>300</v>
      </c>
      <c r="I62" s="12"/>
      <c r="J62" s="12"/>
      <c r="K62" s="12"/>
      <c r="L62" s="12"/>
      <c r="M62" s="13"/>
      <c r="N62" s="12">
        <f t="shared" si="9"/>
        <v>0</v>
      </c>
      <c r="O62" s="12">
        <f t="shared" si="10"/>
        <v>0</v>
      </c>
      <c r="P62" s="57"/>
      <c r="Q62" s="15">
        <v>0.09</v>
      </c>
      <c r="R62" s="15">
        <f t="shared" si="11"/>
        <v>0</v>
      </c>
    </row>
    <row r="63" spans="1:20" x14ac:dyDescent="0.2">
      <c r="A63" s="11" t="s">
        <v>73</v>
      </c>
      <c r="B63" s="11" t="s">
        <v>74</v>
      </c>
      <c r="C63" s="11" t="s">
        <v>73</v>
      </c>
      <c r="D63" s="11" t="s">
        <v>275</v>
      </c>
      <c r="E63" s="12">
        <v>32</v>
      </c>
      <c r="F63" s="12">
        <v>300</v>
      </c>
      <c r="G63" s="12">
        <v>10</v>
      </c>
      <c r="H63" s="12">
        <v>150</v>
      </c>
      <c r="I63" s="12"/>
      <c r="J63" s="12"/>
      <c r="K63" s="12"/>
      <c r="L63" s="12"/>
      <c r="M63" s="13"/>
      <c r="N63" s="12">
        <f t="shared" si="9"/>
        <v>0</v>
      </c>
      <c r="O63" s="12">
        <f t="shared" si="10"/>
        <v>0</v>
      </c>
      <c r="P63" s="57"/>
      <c r="Q63" s="15">
        <v>0.09</v>
      </c>
      <c r="R63" s="15">
        <f t="shared" si="11"/>
        <v>0</v>
      </c>
    </row>
    <row r="64" spans="1:20" x14ac:dyDescent="0.2">
      <c r="A64" s="36" t="s">
        <v>232</v>
      </c>
      <c r="B64" s="36" t="s">
        <v>74</v>
      </c>
      <c r="C64" s="36">
        <v>90446300</v>
      </c>
      <c r="D64" s="36" t="s">
        <v>277</v>
      </c>
      <c r="E64" s="12" t="s">
        <v>180</v>
      </c>
      <c r="F64" s="12">
        <v>300</v>
      </c>
      <c r="G64" s="12">
        <v>10</v>
      </c>
      <c r="H64" s="12">
        <v>150</v>
      </c>
      <c r="I64" s="12">
        <v>600</v>
      </c>
      <c r="J64" s="12"/>
      <c r="K64" s="12">
        <v>600</v>
      </c>
      <c r="L64" s="12"/>
      <c r="M64" s="13"/>
      <c r="N64" s="12">
        <f t="shared" si="9"/>
        <v>600</v>
      </c>
      <c r="O64" s="12">
        <f t="shared" si="10"/>
        <v>4</v>
      </c>
      <c r="P64" s="57"/>
      <c r="Q64" s="15">
        <v>0.09</v>
      </c>
      <c r="R64" s="15">
        <f t="shared" si="11"/>
        <v>0.36</v>
      </c>
    </row>
    <row r="65" spans="1:20" x14ac:dyDescent="0.2">
      <c r="A65" s="11" t="s">
        <v>75</v>
      </c>
      <c r="B65" s="11" t="s">
        <v>76</v>
      </c>
      <c r="C65" s="11" t="s">
        <v>75</v>
      </c>
      <c r="D65" s="11" t="s">
        <v>275</v>
      </c>
      <c r="E65" s="12">
        <v>32</v>
      </c>
      <c r="F65" s="12">
        <v>450</v>
      </c>
      <c r="G65" s="12">
        <v>10</v>
      </c>
      <c r="H65" s="12">
        <v>100</v>
      </c>
      <c r="I65" s="12"/>
      <c r="J65" s="12"/>
      <c r="K65" s="12"/>
      <c r="L65" s="12"/>
      <c r="M65" s="13"/>
      <c r="N65" s="12">
        <f t="shared" si="9"/>
        <v>0</v>
      </c>
      <c r="O65" s="12">
        <f t="shared" si="10"/>
        <v>0</v>
      </c>
      <c r="P65" s="57"/>
      <c r="Q65" s="15">
        <v>0.09</v>
      </c>
      <c r="R65" s="15">
        <f t="shared" si="11"/>
        <v>0</v>
      </c>
    </row>
    <row r="66" spans="1:20" x14ac:dyDescent="0.2">
      <c r="A66" s="36" t="s">
        <v>179</v>
      </c>
      <c r="B66" s="36" t="s">
        <v>76</v>
      </c>
      <c r="C66" s="36">
        <v>90446400</v>
      </c>
      <c r="D66" s="36" t="s">
        <v>277</v>
      </c>
      <c r="E66" s="12" t="s">
        <v>180</v>
      </c>
      <c r="F66" s="12">
        <v>450</v>
      </c>
      <c r="G66" s="12">
        <v>10</v>
      </c>
      <c r="H66" s="12">
        <v>100</v>
      </c>
      <c r="I66" s="12"/>
      <c r="J66" s="12"/>
      <c r="K66" s="12"/>
      <c r="L66" s="12"/>
      <c r="M66" s="13"/>
      <c r="N66" s="12">
        <f t="shared" si="9"/>
        <v>0</v>
      </c>
      <c r="O66" s="12">
        <f t="shared" si="10"/>
        <v>0</v>
      </c>
      <c r="P66" s="57"/>
      <c r="Q66" s="15">
        <v>0.09</v>
      </c>
      <c r="R66" s="15">
        <f t="shared" si="11"/>
        <v>0</v>
      </c>
    </row>
    <row r="67" spans="1:20" x14ac:dyDescent="0.2">
      <c r="A67" s="11" t="s">
        <v>156</v>
      </c>
      <c r="B67" s="11" t="s">
        <v>157</v>
      </c>
      <c r="C67" s="11" t="s">
        <v>156</v>
      </c>
      <c r="D67" s="11" t="s">
        <v>275</v>
      </c>
      <c r="E67" s="12">
        <v>32</v>
      </c>
      <c r="F67" s="12">
        <v>600</v>
      </c>
      <c r="G67" s="12">
        <v>10</v>
      </c>
      <c r="H67" s="12">
        <v>100</v>
      </c>
      <c r="I67" s="12"/>
      <c r="J67" s="12"/>
      <c r="K67" s="12"/>
      <c r="L67" s="12"/>
      <c r="M67" s="13"/>
      <c r="N67" s="12">
        <f t="shared" si="9"/>
        <v>0</v>
      </c>
      <c r="O67" s="12">
        <f t="shared" si="10"/>
        <v>0</v>
      </c>
      <c r="P67" s="57"/>
      <c r="Q67" s="15">
        <v>0.12</v>
      </c>
      <c r="R67" s="15">
        <f t="shared" si="11"/>
        <v>0</v>
      </c>
    </row>
    <row r="68" spans="1:20" x14ac:dyDescent="0.2">
      <c r="A68" s="36" t="s">
        <v>181</v>
      </c>
      <c r="B68" s="36" t="s">
        <v>157</v>
      </c>
      <c r="C68" s="36">
        <v>90446600</v>
      </c>
      <c r="D68" s="36" t="s">
        <v>277</v>
      </c>
      <c r="E68" s="12" t="s">
        <v>180</v>
      </c>
      <c r="F68" s="12">
        <v>600</v>
      </c>
      <c r="G68" s="12">
        <v>10</v>
      </c>
      <c r="H68" s="12">
        <v>100</v>
      </c>
      <c r="I68" s="12"/>
      <c r="J68" s="12"/>
      <c r="K68" s="12"/>
      <c r="L68" s="12"/>
      <c r="M68" s="13"/>
      <c r="N68" s="12">
        <f t="shared" si="9"/>
        <v>0</v>
      </c>
      <c r="O68" s="12">
        <f t="shared" si="10"/>
        <v>0</v>
      </c>
      <c r="P68" s="57"/>
      <c r="Q68" s="15">
        <v>0.12</v>
      </c>
      <c r="R68" s="15">
        <f t="shared" si="11"/>
        <v>0</v>
      </c>
    </row>
    <row r="69" spans="1:20" x14ac:dyDescent="0.2">
      <c r="A69" s="11" t="s">
        <v>222</v>
      </c>
      <c r="B69" s="11" t="s">
        <v>223</v>
      </c>
      <c r="C69" s="11" t="s">
        <v>222</v>
      </c>
      <c r="D69" s="11" t="s">
        <v>275</v>
      </c>
      <c r="E69" s="12">
        <v>32</v>
      </c>
      <c r="F69" s="12">
        <v>750</v>
      </c>
      <c r="G69" s="12">
        <v>10</v>
      </c>
      <c r="H69" s="12">
        <v>60</v>
      </c>
      <c r="I69" s="12"/>
      <c r="J69" s="12"/>
      <c r="K69" s="12"/>
      <c r="L69" s="12"/>
      <c r="M69" s="13"/>
      <c r="N69" s="12">
        <f t="shared" si="9"/>
        <v>0</v>
      </c>
      <c r="O69" s="12">
        <f t="shared" si="10"/>
        <v>0</v>
      </c>
      <c r="P69" s="57"/>
      <c r="Q69" s="15">
        <v>0.09</v>
      </c>
      <c r="R69" s="15">
        <f t="shared" si="11"/>
        <v>0</v>
      </c>
    </row>
    <row r="70" spans="1:20" x14ac:dyDescent="0.2">
      <c r="A70" s="11" t="s">
        <v>158</v>
      </c>
      <c r="B70" s="11" t="s">
        <v>159</v>
      </c>
      <c r="C70" s="11" t="s">
        <v>158</v>
      </c>
      <c r="D70" s="11" t="s">
        <v>275</v>
      </c>
      <c r="E70" s="12">
        <v>32</v>
      </c>
      <c r="F70" s="12">
        <v>900</v>
      </c>
      <c r="G70" s="12">
        <v>10</v>
      </c>
      <c r="H70" s="12">
        <v>50</v>
      </c>
      <c r="I70" s="12">
        <v>100</v>
      </c>
      <c r="J70" s="12"/>
      <c r="K70" s="12"/>
      <c r="L70" s="12">
        <v>100</v>
      </c>
      <c r="M70" s="13"/>
      <c r="N70" s="12">
        <f t="shared" si="9"/>
        <v>100</v>
      </c>
      <c r="O70" s="12">
        <f t="shared" si="10"/>
        <v>2</v>
      </c>
      <c r="P70" s="57"/>
      <c r="Q70" s="15">
        <v>0.09</v>
      </c>
      <c r="R70" s="15">
        <f t="shared" si="11"/>
        <v>0.18</v>
      </c>
    </row>
    <row r="71" spans="1:20" x14ac:dyDescent="0.2">
      <c r="A71" s="36" t="s">
        <v>182</v>
      </c>
      <c r="B71" s="36" t="s">
        <v>159</v>
      </c>
      <c r="C71" s="36">
        <v>90446700</v>
      </c>
      <c r="D71" s="36" t="s">
        <v>277</v>
      </c>
      <c r="E71" s="12" t="s">
        <v>180</v>
      </c>
      <c r="F71" s="12">
        <v>900</v>
      </c>
      <c r="G71" s="12">
        <v>10</v>
      </c>
      <c r="H71" s="12">
        <v>50</v>
      </c>
      <c r="I71" s="12">
        <v>300</v>
      </c>
      <c r="J71" s="12"/>
      <c r="K71" s="12">
        <v>300</v>
      </c>
      <c r="L71" s="12"/>
      <c r="M71" s="13"/>
      <c r="N71" s="12">
        <f t="shared" si="9"/>
        <v>300</v>
      </c>
      <c r="O71" s="12">
        <f t="shared" si="10"/>
        <v>6</v>
      </c>
      <c r="P71" s="57"/>
      <c r="Q71" s="15">
        <v>0.09</v>
      </c>
      <c r="R71" s="15">
        <f t="shared" si="11"/>
        <v>0.54</v>
      </c>
    </row>
    <row r="72" spans="1:20" x14ac:dyDescent="0.2">
      <c r="A72" s="11" t="s">
        <v>233</v>
      </c>
      <c r="B72" s="11" t="s">
        <v>234</v>
      </c>
      <c r="C72" s="11" t="s">
        <v>233</v>
      </c>
      <c r="D72" s="11" t="s">
        <v>275</v>
      </c>
      <c r="E72" s="12">
        <v>32</v>
      </c>
      <c r="F72" s="12">
        <v>1200</v>
      </c>
      <c r="G72" s="12">
        <v>10</v>
      </c>
      <c r="H72" s="12">
        <v>50</v>
      </c>
      <c r="I72" s="12"/>
      <c r="J72" s="12"/>
      <c r="K72" s="12"/>
      <c r="L72" s="12"/>
      <c r="M72" s="13"/>
      <c r="N72" s="12">
        <f t="shared" si="9"/>
        <v>0</v>
      </c>
      <c r="O72" s="12">
        <f t="shared" si="10"/>
        <v>0</v>
      </c>
      <c r="P72" s="57"/>
      <c r="Q72" s="15">
        <v>0.12</v>
      </c>
      <c r="R72" s="15">
        <f t="shared" si="11"/>
        <v>0</v>
      </c>
    </row>
    <row r="73" spans="1:20" x14ac:dyDescent="0.2">
      <c r="A73" s="36" t="s">
        <v>236</v>
      </c>
      <c r="B73" s="36" t="s">
        <v>237</v>
      </c>
      <c r="C73" s="36">
        <v>90446800</v>
      </c>
      <c r="D73" s="36" t="s">
        <v>277</v>
      </c>
      <c r="E73" s="12" t="s">
        <v>180</v>
      </c>
      <c r="F73" s="12">
        <v>1800</v>
      </c>
      <c r="G73" s="12">
        <v>10</v>
      </c>
      <c r="H73" s="12">
        <v>25</v>
      </c>
      <c r="I73" s="12"/>
      <c r="J73" s="12"/>
      <c r="K73" s="12"/>
      <c r="L73" s="12"/>
      <c r="M73" s="13"/>
      <c r="N73" s="12">
        <f t="shared" si="9"/>
        <v>0</v>
      </c>
      <c r="O73" s="12">
        <f t="shared" si="10"/>
        <v>0</v>
      </c>
      <c r="P73" s="57"/>
      <c r="Q73" s="15">
        <v>0.18</v>
      </c>
      <c r="R73" s="15">
        <f t="shared" si="11"/>
        <v>0</v>
      </c>
      <c r="S73" s="43"/>
    </row>
    <row r="74" spans="1:20" x14ac:dyDescent="0.2">
      <c r="A74" s="8" t="s">
        <v>77</v>
      </c>
      <c r="B74" s="8"/>
      <c r="C74" s="8"/>
      <c r="D74" s="8"/>
      <c r="E74" s="8"/>
      <c r="F74" s="36"/>
      <c r="G74" s="12"/>
      <c r="H74" s="12"/>
      <c r="I74" s="12"/>
      <c r="J74" s="12"/>
      <c r="K74" s="12"/>
      <c r="L74" s="12"/>
      <c r="M74" s="8"/>
      <c r="N74" s="12"/>
      <c r="O74" s="12"/>
      <c r="P74" s="57"/>
      <c r="Q74" s="12"/>
      <c r="R74" s="15"/>
    </row>
    <row r="75" spans="1:20" x14ac:dyDescent="0.2">
      <c r="A75" s="11" t="s">
        <v>297</v>
      </c>
      <c r="B75" s="11" t="s">
        <v>298</v>
      </c>
      <c r="C75" s="11" t="s">
        <v>297</v>
      </c>
      <c r="D75" s="11" t="s">
        <v>275</v>
      </c>
      <c r="E75" s="12">
        <v>40</v>
      </c>
      <c r="F75" s="12">
        <v>100</v>
      </c>
      <c r="G75" s="12">
        <v>10</v>
      </c>
      <c r="H75" s="12">
        <v>300</v>
      </c>
      <c r="I75" s="12"/>
      <c r="J75" s="12"/>
      <c r="K75" s="12"/>
      <c r="L75" s="12"/>
      <c r="M75" s="13"/>
      <c r="N75" s="12">
        <f t="shared" ref="N75:N90" si="12">SUM(J75:M75)</f>
        <v>0</v>
      </c>
      <c r="O75" s="12">
        <f t="shared" ref="O75:O90" si="13">$N75/$H75</f>
        <v>0</v>
      </c>
      <c r="P75" s="57"/>
      <c r="Q75" s="15">
        <v>0.13</v>
      </c>
      <c r="R75" s="15">
        <f t="shared" ref="R75:R90" si="14">$O75*$Q75</f>
        <v>0</v>
      </c>
      <c r="S75" s="43">
        <f>SUM(R75:R90)</f>
        <v>5.5399999999999991</v>
      </c>
      <c r="T75" s="3">
        <f>S75*100/$S$143</f>
        <v>13.026099224077122</v>
      </c>
    </row>
    <row r="76" spans="1:20" x14ac:dyDescent="0.2">
      <c r="A76" s="11" t="s">
        <v>78</v>
      </c>
      <c r="B76" s="11" t="s">
        <v>79</v>
      </c>
      <c r="C76" s="11" t="s">
        <v>78</v>
      </c>
      <c r="D76" s="11" t="s">
        <v>275</v>
      </c>
      <c r="E76" s="12">
        <v>40</v>
      </c>
      <c r="F76" s="12">
        <v>150</v>
      </c>
      <c r="G76" s="12">
        <v>10</v>
      </c>
      <c r="H76" s="12">
        <v>300</v>
      </c>
      <c r="I76" s="12">
        <v>300</v>
      </c>
      <c r="J76" s="12"/>
      <c r="K76" s="12"/>
      <c r="L76" s="12">
        <v>300</v>
      </c>
      <c r="M76" s="13"/>
      <c r="N76" s="12">
        <f t="shared" si="12"/>
        <v>300</v>
      </c>
      <c r="O76" s="12">
        <f t="shared" si="13"/>
        <v>1</v>
      </c>
      <c r="P76" s="57"/>
      <c r="Q76" s="15">
        <v>0.13</v>
      </c>
      <c r="R76" s="15">
        <f t="shared" si="14"/>
        <v>0.13</v>
      </c>
    </row>
    <row r="77" spans="1:20" x14ac:dyDescent="0.2">
      <c r="A77" s="36" t="s">
        <v>240</v>
      </c>
      <c r="B77" s="36" t="s">
        <v>79</v>
      </c>
      <c r="C77" s="31" t="s">
        <v>241</v>
      </c>
      <c r="D77" s="36" t="s">
        <v>277</v>
      </c>
      <c r="E77" s="12">
        <v>40</v>
      </c>
      <c r="F77" s="12">
        <v>150</v>
      </c>
      <c r="G77" s="12">
        <v>10</v>
      </c>
      <c r="H77" s="12">
        <v>300</v>
      </c>
      <c r="I77" s="12">
        <v>600</v>
      </c>
      <c r="J77" s="12"/>
      <c r="K77" s="12">
        <v>600</v>
      </c>
      <c r="L77" s="12"/>
      <c r="M77" s="13"/>
      <c r="N77" s="12">
        <f t="shared" si="12"/>
        <v>600</v>
      </c>
      <c r="O77" s="12">
        <f t="shared" si="13"/>
        <v>2</v>
      </c>
      <c r="P77" s="57"/>
      <c r="Q77" s="15">
        <v>0.13</v>
      </c>
      <c r="R77" s="15">
        <f t="shared" si="14"/>
        <v>0.26</v>
      </c>
    </row>
    <row r="78" spans="1:20" x14ac:dyDescent="0.2">
      <c r="A78" s="11" t="s">
        <v>80</v>
      </c>
      <c r="B78" s="11" t="s">
        <v>81</v>
      </c>
      <c r="C78" s="11" t="s">
        <v>80</v>
      </c>
      <c r="D78" s="11" t="s">
        <v>275</v>
      </c>
      <c r="E78" s="12">
        <v>40</v>
      </c>
      <c r="F78" s="12">
        <v>200</v>
      </c>
      <c r="G78" s="12">
        <v>10</v>
      </c>
      <c r="H78" s="12">
        <v>150</v>
      </c>
      <c r="I78" s="12"/>
      <c r="J78" s="12"/>
      <c r="K78" s="12"/>
      <c r="L78" s="12"/>
      <c r="M78" s="13"/>
      <c r="N78" s="12">
        <f t="shared" si="12"/>
        <v>0</v>
      </c>
      <c r="O78" s="12">
        <f t="shared" si="13"/>
        <v>0</v>
      </c>
      <c r="P78" s="57"/>
      <c r="Q78" s="15">
        <v>0.13</v>
      </c>
      <c r="R78" s="15">
        <f t="shared" si="14"/>
        <v>0</v>
      </c>
    </row>
    <row r="79" spans="1:20" x14ac:dyDescent="0.2">
      <c r="A79" s="11" t="s">
        <v>82</v>
      </c>
      <c r="B79" s="11" t="s">
        <v>83</v>
      </c>
      <c r="C79" s="11" t="s">
        <v>82</v>
      </c>
      <c r="D79" s="11" t="s">
        <v>275</v>
      </c>
      <c r="E79" s="12">
        <v>40</v>
      </c>
      <c r="F79" s="12">
        <v>300</v>
      </c>
      <c r="G79" s="12">
        <v>10</v>
      </c>
      <c r="H79" s="12">
        <v>150</v>
      </c>
      <c r="I79" s="12">
        <v>300</v>
      </c>
      <c r="J79" s="12"/>
      <c r="K79" s="12"/>
      <c r="L79" s="12">
        <v>300</v>
      </c>
      <c r="M79" s="13"/>
      <c r="N79" s="12">
        <f t="shared" si="12"/>
        <v>300</v>
      </c>
      <c r="O79" s="12">
        <f t="shared" si="13"/>
        <v>2</v>
      </c>
      <c r="P79" s="57"/>
      <c r="Q79" s="15">
        <v>0.13</v>
      </c>
      <c r="R79" s="15">
        <f t="shared" si="14"/>
        <v>0.26</v>
      </c>
    </row>
    <row r="80" spans="1:20" x14ac:dyDescent="0.2">
      <c r="A80" s="36" t="s">
        <v>183</v>
      </c>
      <c r="B80" s="36" t="s">
        <v>83</v>
      </c>
      <c r="C80" s="36">
        <v>90447300</v>
      </c>
      <c r="D80" s="36" t="s">
        <v>277</v>
      </c>
      <c r="E80" s="12" t="s">
        <v>89</v>
      </c>
      <c r="F80" s="12">
        <v>300</v>
      </c>
      <c r="G80" s="12">
        <v>10</v>
      </c>
      <c r="H80" s="12">
        <v>150</v>
      </c>
      <c r="I80" s="12">
        <v>600</v>
      </c>
      <c r="J80" s="12"/>
      <c r="K80" s="12">
        <v>600</v>
      </c>
      <c r="L80" s="12"/>
      <c r="M80" s="13"/>
      <c r="N80" s="12">
        <f t="shared" si="12"/>
        <v>600</v>
      </c>
      <c r="O80" s="12">
        <f t="shared" si="13"/>
        <v>4</v>
      </c>
      <c r="P80" s="57"/>
      <c r="Q80" s="15">
        <v>0.13</v>
      </c>
      <c r="R80" s="15">
        <f t="shared" si="14"/>
        <v>0.52</v>
      </c>
    </row>
    <row r="81" spans="1:20" x14ac:dyDescent="0.2">
      <c r="A81" s="11" t="s">
        <v>84</v>
      </c>
      <c r="B81" s="11" t="s">
        <v>85</v>
      </c>
      <c r="C81" s="11" t="s">
        <v>84</v>
      </c>
      <c r="D81" s="11" t="s">
        <v>275</v>
      </c>
      <c r="E81" s="12">
        <v>40</v>
      </c>
      <c r="F81" s="12">
        <v>450</v>
      </c>
      <c r="G81" s="12">
        <v>10</v>
      </c>
      <c r="H81" s="12">
        <v>100</v>
      </c>
      <c r="I81" s="12"/>
      <c r="J81" s="12"/>
      <c r="K81" s="12"/>
      <c r="L81" s="12"/>
      <c r="M81" s="13"/>
      <c r="N81" s="12">
        <f t="shared" si="12"/>
        <v>0</v>
      </c>
      <c r="O81" s="12">
        <f t="shared" si="13"/>
        <v>0</v>
      </c>
      <c r="P81" s="57"/>
      <c r="Q81" s="15">
        <v>0.13</v>
      </c>
      <c r="R81" s="15">
        <f t="shared" si="14"/>
        <v>0</v>
      </c>
    </row>
    <row r="82" spans="1:20" x14ac:dyDescent="0.2">
      <c r="A82" s="36" t="s">
        <v>184</v>
      </c>
      <c r="B82" s="36" t="s">
        <v>85</v>
      </c>
      <c r="C82" s="36">
        <v>90447400</v>
      </c>
      <c r="D82" s="36" t="s">
        <v>277</v>
      </c>
      <c r="E82" s="12" t="s">
        <v>89</v>
      </c>
      <c r="F82" s="12">
        <v>450</v>
      </c>
      <c r="G82" s="12">
        <v>10</v>
      </c>
      <c r="H82" s="12">
        <v>100</v>
      </c>
      <c r="I82" s="12">
        <v>300</v>
      </c>
      <c r="J82" s="12"/>
      <c r="K82" s="12">
        <v>300</v>
      </c>
      <c r="L82" s="12"/>
      <c r="M82" s="13"/>
      <c r="N82" s="12">
        <f t="shared" si="12"/>
        <v>300</v>
      </c>
      <c r="O82" s="12">
        <f t="shared" si="13"/>
        <v>3</v>
      </c>
      <c r="P82" s="57"/>
      <c r="Q82" s="15">
        <v>0.13</v>
      </c>
      <c r="R82" s="15">
        <f t="shared" si="14"/>
        <v>0.39</v>
      </c>
    </row>
    <row r="83" spans="1:20" x14ac:dyDescent="0.2">
      <c r="A83" s="11" t="s">
        <v>86</v>
      </c>
      <c r="B83" s="11" t="s">
        <v>87</v>
      </c>
      <c r="C83" s="11" t="s">
        <v>86</v>
      </c>
      <c r="D83" s="11" t="s">
        <v>275</v>
      </c>
      <c r="E83" s="12">
        <v>40</v>
      </c>
      <c r="F83" s="12">
        <v>600</v>
      </c>
      <c r="G83" s="12">
        <v>10</v>
      </c>
      <c r="H83" s="12">
        <v>50</v>
      </c>
      <c r="I83" s="12">
        <v>300</v>
      </c>
      <c r="J83" s="12"/>
      <c r="K83" s="12"/>
      <c r="L83" s="12">
        <v>300</v>
      </c>
      <c r="M83" s="13"/>
      <c r="N83" s="12">
        <f t="shared" si="12"/>
        <v>300</v>
      </c>
      <c r="O83" s="12">
        <f t="shared" si="13"/>
        <v>6</v>
      </c>
      <c r="P83" s="57"/>
      <c r="Q83" s="15">
        <v>0.09</v>
      </c>
      <c r="R83" s="15">
        <f t="shared" si="14"/>
        <v>0.54</v>
      </c>
    </row>
    <row r="84" spans="1:20" x14ac:dyDescent="0.2">
      <c r="A84" s="36" t="s">
        <v>88</v>
      </c>
      <c r="B84" s="36" t="s">
        <v>87</v>
      </c>
      <c r="C84" s="36">
        <v>90447600</v>
      </c>
      <c r="D84" s="36" t="s">
        <v>277</v>
      </c>
      <c r="E84" s="12" t="s">
        <v>89</v>
      </c>
      <c r="F84" s="12">
        <v>600</v>
      </c>
      <c r="G84" s="12">
        <v>10</v>
      </c>
      <c r="H84" s="12">
        <v>50</v>
      </c>
      <c r="I84" s="12">
        <v>900</v>
      </c>
      <c r="J84" s="12"/>
      <c r="K84" s="12">
        <v>900</v>
      </c>
      <c r="L84" s="12"/>
      <c r="M84" s="13"/>
      <c r="N84" s="12">
        <f t="shared" si="12"/>
        <v>900</v>
      </c>
      <c r="O84" s="12">
        <f t="shared" si="13"/>
        <v>18</v>
      </c>
      <c r="P84" s="57"/>
      <c r="Q84" s="15">
        <v>0.09</v>
      </c>
      <c r="R84" s="15">
        <f t="shared" si="14"/>
        <v>1.6199999999999999</v>
      </c>
    </row>
    <row r="85" spans="1:20" x14ac:dyDescent="0.2">
      <c r="A85" s="11" t="s">
        <v>90</v>
      </c>
      <c r="B85" s="11" t="s">
        <v>91</v>
      </c>
      <c r="C85" s="11" t="s">
        <v>90</v>
      </c>
      <c r="D85" s="11" t="s">
        <v>275</v>
      </c>
      <c r="E85" s="12">
        <v>40</v>
      </c>
      <c r="F85" s="12">
        <v>750</v>
      </c>
      <c r="G85" s="12">
        <v>10</v>
      </c>
      <c r="H85" s="12">
        <v>50</v>
      </c>
      <c r="I85" s="12">
        <v>500</v>
      </c>
      <c r="J85" s="12"/>
      <c r="K85" s="12"/>
      <c r="L85" s="12">
        <v>500</v>
      </c>
      <c r="M85" s="13"/>
      <c r="N85" s="12">
        <f t="shared" si="12"/>
        <v>500</v>
      </c>
      <c r="O85" s="12">
        <f t="shared" si="13"/>
        <v>10</v>
      </c>
      <c r="P85" s="57"/>
      <c r="Q85" s="15">
        <v>0.13</v>
      </c>
      <c r="R85" s="15">
        <f t="shared" si="14"/>
        <v>1.3</v>
      </c>
    </row>
    <row r="86" spans="1:20" x14ac:dyDescent="0.2">
      <c r="A86" s="11" t="s">
        <v>92</v>
      </c>
      <c r="B86" s="11" t="s">
        <v>93</v>
      </c>
      <c r="C86" s="11" t="s">
        <v>92</v>
      </c>
      <c r="D86" s="11" t="s">
        <v>275</v>
      </c>
      <c r="E86" s="12">
        <v>40</v>
      </c>
      <c r="F86" s="12">
        <v>900</v>
      </c>
      <c r="G86" s="12">
        <v>10</v>
      </c>
      <c r="H86" s="12">
        <v>50</v>
      </c>
      <c r="I86" s="12"/>
      <c r="J86" s="12"/>
      <c r="K86" s="12"/>
      <c r="L86" s="12"/>
      <c r="M86" s="13"/>
      <c r="N86" s="12">
        <f t="shared" si="12"/>
        <v>0</v>
      </c>
      <c r="O86" s="12">
        <f t="shared" si="13"/>
        <v>0</v>
      </c>
      <c r="P86" s="57"/>
      <c r="Q86" s="15">
        <v>0.13</v>
      </c>
      <c r="R86" s="15">
        <f t="shared" si="14"/>
        <v>0</v>
      </c>
    </row>
    <row r="87" spans="1:20" x14ac:dyDescent="0.2">
      <c r="A87" s="36" t="s">
        <v>185</v>
      </c>
      <c r="B87" s="36" t="s">
        <v>93</v>
      </c>
      <c r="C87" s="36">
        <v>90447700</v>
      </c>
      <c r="D87" s="36" t="s">
        <v>277</v>
      </c>
      <c r="E87" s="12" t="s">
        <v>89</v>
      </c>
      <c r="F87" s="12">
        <v>900</v>
      </c>
      <c r="G87" s="12">
        <v>10</v>
      </c>
      <c r="H87" s="12">
        <v>50</v>
      </c>
      <c r="I87" s="12">
        <v>200</v>
      </c>
      <c r="J87" s="12"/>
      <c r="K87" s="12">
        <v>200</v>
      </c>
      <c r="L87" s="12"/>
      <c r="M87" s="13"/>
      <c r="N87" s="12">
        <f t="shared" si="12"/>
        <v>200</v>
      </c>
      <c r="O87" s="12">
        <f t="shared" si="13"/>
        <v>4</v>
      </c>
      <c r="P87" s="57"/>
      <c r="Q87" s="15">
        <v>0.13</v>
      </c>
      <c r="R87" s="15">
        <f t="shared" si="14"/>
        <v>0.52</v>
      </c>
    </row>
    <row r="88" spans="1:20" x14ac:dyDescent="0.2">
      <c r="A88" s="11" t="s">
        <v>94</v>
      </c>
      <c r="B88" s="11" t="s">
        <v>95</v>
      </c>
      <c r="C88" s="11" t="s">
        <v>94</v>
      </c>
      <c r="D88" s="11" t="s">
        <v>275</v>
      </c>
      <c r="E88" s="12">
        <v>40</v>
      </c>
      <c r="F88" s="12">
        <v>1200</v>
      </c>
      <c r="G88" s="12">
        <v>5</v>
      </c>
      <c r="H88" s="12">
        <v>25</v>
      </c>
      <c r="I88" s="12"/>
      <c r="J88" s="12"/>
      <c r="K88" s="12"/>
      <c r="L88" s="12"/>
      <c r="M88" s="13"/>
      <c r="N88" s="12">
        <f t="shared" si="12"/>
        <v>0</v>
      </c>
      <c r="O88" s="12">
        <f t="shared" si="13"/>
        <v>0</v>
      </c>
      <c r="P88" s="57"/>
      <c r="Q88" s="15">
        <v>0.08</v>
      </c>
      <c r="R88" s="15">
        <f t="shared" si="14"/>
        <v>0</v>
      </c>
    </row>
    <row r="89" spans="1:20" x14ac:dyDescent="0.2">
      <c r="A89" s="36" t="s">
        <v>376</v>
      </c>
      <c r="B89" s="36" t="s">
        <v>377</v>
      </c>
      <c r="C89" s="31" t="s">
        <v>378</v>
      </c>
      <c r="D89" s="36" t="s">
        <v>277</v>
      </c>
      <c r="E89" s="12">
        <v>40</v>
      </c>
      <c r="F89" s="12">
        <v>1800</v>
      </c>
      <c r="G89" s="12">
        <v>5</v>
      </c>
      <c r="H89" s="12">
        <v>20</v>
      </c>
      <c r="I89" s="12"/>
      <c r="J89" s="12"/>
      <c r="K89" s="12"/>
      <c r="L89" s="12"/>
      <c r="M89" s="13"/>
      <c r="N89" s="12">
        <f t="shared" si="12"/>
        <v>0</v>
      </c>
      <c r="O89" s="12">
        <f t="shared" si="13"/>
        <v>0</v>
      </c>
      <c r="P89" s="57"/>
      <c r="Q89" s="15">
        <v>0.08</v>
      </c>
      <c r="R89" s="15">
        <f t="shared" si="14"/>
        <v>0</v>
      </c>
    </row>
    <row r="90" spans="1:20" x14ac:dyDescent="0.2">
      <c r="A90" s="11" t="s">
        <v>220</v>
      </c>
      <c r="B90" s="11" t="s">
        <v>221</v>
      </c>
      <c r="C90" s="11" t="s">
        <v>220</v>
      </c>
      <c r="D90" s="11" t="s">
        <v>275</v>
      </c>
      <c r="E90" s="12">
        <v>40</v>
      </c>
      <c r="F90" s="12">
        <v>2000</v>
      </c>
      <c r="G90" s="12">
        <v>5</v>
      </c>
      <c r="H90" s="12">
        <v>25</v>
      </c>
      <c r="I90" s="12"/>
      <c r="J90" s="12"/>
      <c r="K90" s="12"/>
      <c r="L90" s="12"/>
      <c r="M90" s="13"/>
      <c r="N90" s="12">
        <f t="shared" si="12"/>
        <v>0</v>
      </c>
      <c r="O90" s="12">
        <f t="shared" si="13"/>
        <v>0</v>
      </c>
      <c r="P90" s="57"/>
      <c r="Q90" s="15">
        <v>0.08</v>
      </c>
      <c r="R90" s="15">
        <f t="shared" si="14"/>
        <v>0</v>
      </c>
      <c r="S90" s="43"/>
    </row>
    <row r="91" spans="1:20" x14ac:dyDescent="0.2">
      <c r="A91" s="8" t="s">
        <v>96</v>
      </c>
      <c r="B91" s="8"/>
      <c r="C91" s="8"/>
      <c r="D91" s="8"/>
      <c r="E91" s="20"/>
      <c r="F91" s="12"/>
      <c r="G91" s="12"/>
      <c r="H91" s="12"/>
      <c r="I91" s="12"/>
      <c r="J91" s="12"/>
      <c r="K91" s="12"/>
      <c r="L91" s="12"/>
      <c r="M91" s="8"/>
      <c r="N91" s="12"/>
      <c r="O91" s="12"/>
      <c r="P91" s="57"/>
      <c r="Q91" s="12"/>
      <c r="R91" s="15"/>
    </row>
    <row r="92" spans="1:20" x14ac:dyDescent="0.2">
      <c r="A92" s="11" t="s">
        <v>299</v>
      </c>
      <c r="B92" s="11" t="s">
        <v>300</v>
      </c>
      <c r="C92" s="11" t="s">
        <v>299</v>
      </c>
      <c r="D92" s="11" t="s">
        <v>275</v>
      </c>
      <c r="E92" s="12">
        <v>50</v>
      </c>
      <c r="F92" s="12">
        <v>100</v>
      </c>
      <c r="G92" s="12">
        <v>10</v>
      </c>
      <c r="H92" s="12">
        <v>150</v>
      </c>
      <c r="I92" s="12"/>
      <c r="J92" s="12"/>
      <c r="K92" s="12"/>
      <c r="L92" s="12"/>
      <c r="M92" s="13"/>
      <c r="N92" s="12">
        <f t="shared" ref="N92:N108" si="15">SUM(J92:M92)</f>
        <v>0</v>
      </c>
      <c r="O92" s="12">
        <f t="shared" ref="O92:O108" si="16">$N92/$H92</f>
        <v>0</v>
      </c>
      <c r="P92" s="57"/>
      <c r="Q92" s="15">
        <v>0.1</v>
      </c>
      <c r="R92" s="15">
        <f t="shared" ref="R92:R108" si="17">$O92*$Q92</f>
        <v>0</v>
      </c>
      <c r="S92" s="43">
        <f>SUM(R92:R108)</f>
        <v>8.82</v>
      </c>
      <c r="T92" s="3">
        <f>S92*100/$S$143</f>
        <v>20.738302374794266</v>
      </c>
    </row>
    <row r="93" spans="1:20" x14ac:dyDescent="0.2">
      <c r="A93" s="11" t="s">
        <v>97</v>
      </c>
      <c r="B93" s="11" t="s">
        <v>98</v>
      </c>
      <c r="C93" s="11" t="s">
        <v>97</v>
      </c>
      <c r="D93" s="11" t="s">
        <v>275</v>
      </c>
      <c r="E93" s="12">
        <v>50</v>
      </c>
      <c r="F93" s="12">
        <v>150</v>
      </c>
      <c r="G93" s="12">
        <v>10</v>
      </c>
      <c r="H93" s="12">
        <v>150</v>
      </c>
      <c r="I93" s="12">
        <v>300</v>
      </c>
      <c r="J93" s="12"/>
      <c r="K93" s="12"/>
      <c r="L93" s="12">
        <v>300</v>
      </c>
      <c r="M93" s="13"/>
      <c r="N93" s="12">
        <f t="shared" si="15"/>
        <v>300</v>
      </c>
      <c r="O93" s="12">
        <f t="shared" si="16"/>
        <v>2</v>
      </c>
      <c r="P93" s="57"/>
      <c r="Q93" s="15">
        <v>0.1</v>
      </c>
      <c r="R93" s="15">
        <f t="shared" si="17"/>
        <v>0.2</v>
      </c>
    </row>
    <row r="94" spans="1:20" x14ac:dyDescent="0.2">
      <c r="A94" s="36" t="s">
        <v>235</v>
      </c>
      <c r="B94" s="36" t="s">
        <v>98</v>
      </c>
      <c r="C94" s="36">
        <v>90448200</v>
      </c>
      <c r="D94" s="36" t="s">
        <v>277</v>
      </c>
      <c r="E94" s="12" t="s">
        <v>102</v>
      </c>
      <c r="F94" s="12">
        <v>150</v>
      </c>
      <c r="G94" s="12">
        <v>10</v>
      </c>
      <c r="H94" s="12">
        <v>150</v>
      </c>
      <c r="I94" s="12">
        <v>900</v>
      </c>
      <c r="J94" s="12"/>
      <c r="K94" s="12">
        <v>900</v>
      </c>
      <c r="L94" s="12"/>
      <c r="M94" s="13"/>
      <c r="N94" s="12">
        <f t="shared" si="15"/>
        <v>900</v>
      </c>
      <c r="O94" s="12">
        <f t="shared" si="16"/>
        <v>6</v>
      </c>
      <c r="P94" s="57"/>
      <c r="Q94" s="15">
        <v>0.1</v>
      </c>
      <c r="R94" s="15">
        <f t="shared" si="17"/>
        <v>0.60000000000000009</v>
      </c>
    </row>
    <row r="95" spans="1:20" x14ac:dyDescent="0.2">
      <c r="A95" s="11" t="s">
        <v>224</v>
      </c>
      <c r="B95" s="11" t="s">
        <v>225</v>
      </c>
      <c r="C95" s="11" t="s">
        <v>224</v>
      </c>
      <c r="D95" s="11" t="s">
        <v>275</v>
      </c>
      <c r="E95" s="12">
        <v>50</v>
      </c>
      <c r="F95" s="12">
        <v>200</v>
      </c>
      <c r="G95" s="12">
        <v>10</v>
      </c>
      <c r="H95" s="12">
        <v>150</v>
      </c>
      <c r="I95" s="12">
        <v>150</v>
      </c>
      <c r="J95" s="12"/>
      <c r="K95" s="12"/>
      <c r="L95" s="12">
        <v>150</v>
      </c>
      <c r="M95" s="13"/>
      <c r="N95" s="12">
        <f t="shared" si="15"/>
        <v>150</v>
      </c>
      <c r="O95" s="12">
        <f t="shared" si="16"/>
        <v>1</v>
      </c>
      <c r="P95" s="57"/>
      <c r="Q95" s="15">
        <v>0.06</v>
      </c>
      <c r="R95" s="15">
        <f t="shared" si="17"/>
        <v>0.06</v>
      </c>
    </row>
    <row r="96" spans="1:20" x14ac:dyDescent="0.2">
      <c r="A96" s="11" t="s">
        <v>99</v>
      </c>
      <c r="B96" s="11" t="s">
        <v>100</v>
      </c>
      <c r="C96" s="11" t="s">
        <v>99</v>
      </c>
      <c r="D96" s="11" t="s">
        <v>275</v>
      </c>
      <c r="E96" s="12">
        <v>50</v>
      </c>
      <c r="F96" s="12">
        <v>300</v>
      </c>
      <c r="G96" s="12">
        <v>10</v>
      </c>
      <c r="H96" s="12">
        <v>75</v>
      </c>
      <c r="I96" s="12">
        <v>300</v>
      </c>
      <c r="J96" s="12"/>
      <c r="K96" s="12"/>
      <c r="L96" s="12">
        <v>300</v>
      </c>
      <c r="M96" s="13"/>
      <c r="N96" s="12">
        <f t="shared" si="15"/>
        <v>300</v>
      </c>
      <c r="O96" s="12">
        <f t="shared" si="16"/>
        <v>4</v>
      </c>
      <c r="P96" s="57"/>
      <c r="Q96" s="15">
        <v>0.1</v>
      </c>
      <c r="R96" s="15">
        <f t="shared" si="17"/>
        <v>0.4</v>
      </c>
    </row>
    <row r="97" spans="1:20" x14ac:dyDescent="0.2">
      <c r="A97" s="36" t="s">
        <v>101</v>
      </c>
      <c r="B97" s="36" t="s">
        <v>100</v>
      </c>
      <c r="C97" s="36">
        <v>90448300</v>
      </c>
      <c r="D97" s="36" t="s">
        <v>277</v>
      </c>
      <c r="E97" s="12" t="s">
        <v>102</v>
      </c>
      <c r="F97" s="12">
        <v>300</v>
      </c>
      <c r="G97" s="12">
        <v>10</v>
      </c>
      <c r="H97" s="12">
        <v>75</v>
      </c>
      <c r="I97" s="12">
        <v>600</v>
      </c>
      <c r="J97" s="12"/>
      <c r="K97" s="12">
        <v>600</v>
      </c>
      <c r="L97" s="12"/>
      <c r="M97" s="13"/>
      <c r="N97" s="12">
        <f t="shared" si="15"/>
        <v>600</v>
      </c>
      <c r="O97" s="12">
        <f t="shared" si="16"/>
        <v>8</v>
      </c>
      <c r="P97" s="57"/>
      <c r="Q97" s="15">
        <v>0.1</v>
      </c>
      <c r="R97" s="15">
        <f t="shared" si="17"/>
        <v>0.8</v>
      </c>
    </row>
    <row r="98" spans="1:20" x14ac:dyDescent="0.2">
      <c r="A98" s="11" t="s">
        <v>103</v>
      </c>
      <c r="B98" s="11" t="s">
        <v>104</v>
      </c>
      <c r="C98" s="11" t="s">
        <v>103</v>
      </c>
      <c r="D98" s="11" t="s">
        <v>275</v>
      </c>
      <c r="E98" s="12">
        <v>50</v>
      </c>
      <c r="F98" s="12">
        <v>450</v>
      </c>
      <c r="G98" s="12">
        <v>10</v>
      </c>
      <c r="H98" s="12">
        <v>50</v>
      </c>
      <c r="I98" s="12">
        <v>300</v>
      </c>
      <c r="J98" s="12"/>
      <c r="K98" s="12"/>
      <c r="L98" s="12">
        <v>300</v>
      </c>
      <c r="M98" s="13"/>
      <c r="N98" s="12">
        <f t="shared" si="15"/>
        <v>300</v>
      </c>
      <c r="O98" s="12">
        <f t="shared" si="16"/>
        <v>6</v>
      </c>
      <c r="P98" s="57"/>
      <c r="Q98" s="15">
        <v>0.1</v>
      </c>
      <c r="R98" s="15">
        <f t="shared" si="17"/>
        <v>0.60000000000000009</v>
      </c>
    </row>
    <row r="99" spans="1:20" x14ac:dyDescent="0.2">
      <c r="A99" s="36" t="s">
        <v>186</v>
      </c>
      <c r="B99" s="36" t="s">
        <v>104</v>
      </c>
      <c r="C99" s="36">
        <v>90448400</v>
      </c>
      <c r="D99" s="36" t="s">
        <v>277</v>
      </c>
      <c r="E99" s="12" t="s">
        <v>102</v>
      </c>
      <c r="F99" s="12">
        <v>450</v>
      </c>
      <c r="G99" s="12">
        <v>10</v>
      </c>
      <c r="H99" s="12">
        <v>50</v>
      </c>
      <c r="I99" s="12">
        <v>600</v>
      </c>
      <c r="J99" s="12"/>
      <c r="K99" s="12">
        <v>600</v>
      </c>
      <c r="L99" s="12"/>
      <c r="M99" s="13"/>
      <c r="N99" s="12">
        <f t="shared" si="15"/>
        <v>600</v>
      </c>
      <c r="O99" s="12">
        <f t="shared" si="16"/>
        <v>12</v>
      </c>
      <c r="P99" s="57"/>
      <c r="Q99" s="15">
        <v>0.1</v>
      </c>
      <c r="R99" s="15">
        <f t="shared" si="17"/>
        <v>1.2000000000000002</v>
      </c>
    </row>
    <row r="100" spans="1:20" x14ac:dyDescent="0.2">
      <c r="A100" s="11" t="s">
        <v>105</v>
      </c>
      <c r="B100" s="11" t="s">
        <v>106</v>
      </c>
      <c r="C100" s="11" t="s">
        <v>105</v>
      </c>
      <c r="D100" s="11" t="s">
        <v>275</v>
      </c>
      <c r="E100" s="12">
        <v>50</v>
      </c>
      <c r="F100" s="12">
        <v>600</v>
      </c>
      <c r="G100" s="12">
        <v>10</v>
      </c>
      <c r="H100" s="12">
        <v>50</v>
      </c>
      <c r="I100" s="12">
        <v>300</v>
      </c>
      <c r="J100" s="12"/>
      <c r="K100" s="12"/>
      <c r="L100" s="12">
        <v>300</v>
      </c>
      <c r="M100" s="13"/>
      <c r="N100" s="12">
        <f t="shared" si="15"/>
        <v>300</v>
      </c>
      <c r="O100" s="12">
        <f t="shared" si="16"/>
        <v>6</v>
      </c>
      <c r="P100" s="57"/>
      <c r="Q100" s="15">
        <v>0.13</v>
      </c>
      <c r="R100" s="15">
        <f t="shared" si="17"/>
        <v>0.78</v>
      </c>
    </row>
    <row r="101" spans="1:20" x14ac:dyDescent="0.2">
      <c r="A101" s="36" t="s">
        <v>107</v>
      </c>
      <c r="B101" s="36" t="s">
        <v>106</v>
      </c>
      <c r="C101" s="36">
        <v>90448600</v>
      </c>
      <c r="D101" s="36" t="s">
        <v>277</v>
      </c>
      <c r="E101" s="12" t="s">
        <v>102</v>
      </c>
      <c r="F101" s="12">
        <v>600</v>
      </c>
      <c r="G101" s="12">
        <v>10</v>
      </c>
      <c r="H101" s="12">
        <v>50</v>
      </c>
      <c r="I101" s="12">
        <v>1000</v>
      </c>
      <c r="J101" s="12"/>
      <c r="K101" s="12">
        <v>1000</v>
      </c>
      <c r="L101" s="12"/>
      <c r="M101" s="13"/>
      <c r="N101" s="12">
        <f t="shared" si="15"/>
        <v>1000</v>
      </c>
      <c r="O101" s="12">
        <f t="shared" si="16"/>
        <v>20</v>
      </c>
      <c r="P101" s="57"/>
      <c r="Q101" s="15">
        <v>0.13</v>
      </c>
      <c r="R101" s="15">
        <f t="shared" si="17"/>
        <v>2.6</v>
      </c>
    </row>
    <row r="102" spans="1:20" x14ac:dyDescent="0.2">
      <c r="A102" s="36" t="s">
        <v>266</v>
      </c>
      <c r="B102" s="36" t="s">
        <v>267</v>
      </c>
      <c r="C102" s="36">
        <v>90448605</v>
      </c>
      <c r="D102" s="36" t="s">
        <v>277</v>
      </c>
      <c r="E102" s="12" t="s">
        <v>102</v>
      </c>
      <c r="F102" s="12">
        <v>700</v>
      </c>
      <c r="G102" s="12">
        <v>5</v>
      </c>
      <c r="H102" s="12">
        <v>25</v>
      </c>
      <c r="I102" s="12"/>
      <c r="J102" s="12"/>
      <c r="K102" s="12"/>
      <c r="L102" s="12"/>
      <c r="M102" s="13"/>
      <c r="N102" s="12">
        <f t="shared" si="15"/>
        <v>0</v>
      </c>
      <c r="O102" s="12">
        <f t="shared" si="16"/>
        <v>0</v>
      </c>
      <c r="P102" s="57"/>
      <c r="Q102" s="15">
        <v>0.1</v>
      </c>
      <c r="R102" s="15">
        <f t="shared" si="17"/>
        <v>0</v>
      </c>
    </row>
    <row r="103" spans="1:20" x14ac:dyDescent="0.2">
      <c r="A103" s="11" t="s">
        <v>202</v>
      </c>
      <c r="B103" s="11" t="s">
        <v>203</v>
      </c>
      <c r="C103" s="11" t="s">
        <v>202</v>
      </c>
      <c r="D103" s="11" t="s">
        <v>275</v>
      </c>
      <c r="E103" s="12">
        <v>50</v>
      </c>
      <c r="F103" s="12">
        <v>750</v>
      </c>
      <c r="G103" s="12">
        <v>5</v>
      </c>
      <c r="H103" s="12">
        <v>25</v>
      </c>
      <c r="I103" s="12">
        <v>200</v>
      </c>
      <c r="J103" s="12"/>
      <c r="K103" s="12"/>
      <c r="L103" s="12">
        <v>200</v>
      </c>
      <c r="M103" s="13"/>
      <c r="N103" s="12">
        <f t="shared" si="15"/>
        <v>200</v>
      </c>
      <c r="O103" s="12">
        <f t="shared" si="16"/>
        <v>8</v>
      </c>
      <c r="P103" s="57"/>
      <c r="Q103" s="15">
        <v>0.1</v>
      </c>
      <c r="R103" s="15">
        <f t="shared" si="17"/>
        <v>0.8</v>
      </c>
    </row>
    <row r="104" spans="1:20" x14ac:dyDescent="0.2">
      <c r="A104" s="11" t="s">
        <v>108</v>
      </c>
      <c r="B104" s="11" t="s">
        <v>109</v>
      </c>
      <c r="C104" s="11" t="s">
        <v>108</v>
      </c>
      <c r="D104" s="11" t="s">
        <v>275</v>
      </c>
      <c r="E104" s="12">
        <v>50</v>
      </c>
      <c r="F104" s="12">
        <v>900</v>
      </c>
      <c r="G104" s="12">
        <v>5</v>
      </c>
      <c r="H104" s="12">
        <v>25</v>
      </c>
      <c r="I104" s="12"/>
      <c r="J104" s="12"/>
      <c r="K104" s="12"/>
      <c r="L104" s="12"/>
      <c r="M104" s="13"/>
      <c r="N104" s="12">
        <f t="shared" si="15"/>
        <v>0</v>
      </c>
      <c r="O104" s="12">
        <f t="shared" si="16"/>
        <v>0</v>
      </c>
      <c r="P104" s="57"/>
      <c r="Q104" s="15">
        <v>0.1</v>
      </c>
      <c r="R104" s="15">
        <f t="shared" si="17"/>
        <v>0</v>
      </c>
    </row>
    <row r="105" spans="1:20" x14ac:dyDescent="0.2">
      <c r="A105" s="36" t="s">
        <v>187</v>
      </c>
      <c r="B105" s="36" t="s">
        <v>109</v>
      </c>
      <c r="C105" s="36">
        <v>90448700</v>
      </c>
      <c r="D105" s="36" t="s">
        <v>277</v>
      </c>
      <c r="E105" s="12" t="s">
        <v>102</v>
      </c>
      <c r="F105" s="12">
        <v>900</v>
      </c>
      <c r="G105" s="12">
        <v>5</v>
      </c>
      <c r="H105" s="12">
        <v>25</v>
      </c>
      <c r="I105" s="12"/>
      <c r="J105" s="12"/>
      <c r="K105" s="12"/>
      <c r="L105" s="12"/>
      <c r="M105" s="13"/>
      <c r="N105" s="12">
        <f t="shared" si="15"/>
        <v>0</v>
      </c>
      <c r="O105" s="12">
        <f t="shared" si="16"/>
        <v>0</v>
      </c>
      <c r="P105" s="57"/>
      <c r="Q105" s="15">
        <v>0.1</v>
      </c>
      <c r="R105" s="15">
        <f t="shared" si="17"/>
        <v>0</v>
      </c>
    </row>
    <row r="106" spans="1:20" x14ac:dyDescent="0.2">
      <c r="A106" s="11" t="s">
        <v>110</v>
      </c>
      <c r="B106" s="11" t="s">
        <v>111</v>
      </c>
      <c r="C106" s="11" t="s">
        <v>110</v>
      </c>
      <c r="D106" s="11" t="s">
        <v>275</v>
      </c>
      <c r="E106" s="12">
        <v>50</v>
      </c>
      <c r="F106" s="12">
        <v>1200</v>
      </c>
      <c r="G106" s="12">
        <v>5</v>
      </c>
      <c r="H106" s="12">
        <v>25</v>
      </c>
      <c r="I106" s="12"/>
      <c r="J106" s="12"/>
      <c r="K106" s="12"/>
      <c r="L106" s="12"/>
      <c r="M106" s="13"/>
      <c r="N106" s="12">
        <f t="shared" si="15"/>
        <v>0</v>
      </c>
      <c r="O106" s="12">
        <f t="shared" si="16"/>
        <v>0</v>
      </c>
      <c r="P106" s="57"/>
      <c r="Q106" s="15">
        <v>0.13</v>
      </c>
      <c r="R106" s="15">
        <f t="shared" si="17"/>
        <v>0</v>
      </c>
    </row>
    <row r="107" spans="1:20" x14ac:dyDescent="0.2">
      <c r="A107" s="36" t="s">
        <v>204</v>
      </c>
      <c r="B107" s="36" t="s">
        <v>111</v>
      </c>
      <c r="C107" s="31" t="s">
        <v>205</v>
      </c>
      <c r="D107" s="36" t="s">
        <v>277</v>
      </c>
      <c r="E107" s="12">
        <v>50</v>
      </c>
      <c r="F107" s="12">
        <v>1200</v>
      </c>
      <c r="G107" s="12">
        <v>5</v>
      </c>
      <c r="H107" s="12">
        <v>25</v>
      </c>
      <c r="I107" s="12">
        <v>100</v>
      </c>
      <c r="J107" s="12"/>
      <c r="K107" s="12">
        <v>100</v>
      </c>
      <c r="L107" s="12"/>
      <c r="M107" s="13"/>
      <c r="N107" s="12">
        <f t="shared" si="15"/>
        <v>100</v>
      </c>
      <c r="O107" s="12">
        <f t="shared" si="16"/>
        <v>4</v>
      </c>
      <c r="P107" s="57"/>
      <c r="Q107" s="15">
        <v>0.13</v>
      </c>
      <c r="R107" s="15">
        <f t="shared" si="17"/>
        <v>0.52</v>
      </c>
    </row>
    <row r="108" spans="1:20" x14ac:dyDescent="0.2">
      <c r="A108" s="36" t="s">
        <v>268</v>
      </c>
      <c r="B108" s="36" t="s">
        <v>269</v>
      </c>
      <c r="C108" s="31" t="s">
        <v>270</v>
      </c>
      <c r="D108" s="36" t="s">
        <v>277</v>
      </c>
      <c r="E108" s="12">
        <v>50</v>
      </c>
      <c r="F108" s="12">
        <v>2400</v>
      </c>
      <c r="G108" s="12">
        <v>5</v>
      </c>
      <c r="H108" s="12">
        <v>25</v>
      </c>
      <c r="I108" s="12">
        <v>50</v>
      </c>
      <c r="J108" s="12"/>
      <c r="K108" s="12">
        <v>50</v>
      </c>
      <c r="L108" s="12"/>
      <c r="M108" s="13"/>
      <c r="N108" s="12">
        <f t="shared" si="15"/>
        <v>50</v>
      </c>
      <c r="O108" s="12">
        <f t="shared" si="16"/>
        <v>2</v>
      </c>
      <c r="P108" s="57"/>
      <c r="Q108" s="15">
        <v>0.13</v>
      </c>
      <c r="R108" s="15">
        <f t="shared" si="17"/>
        <v>0.26</v>
      </c>
      <c r="S108" s="43"/>
    </row>
    <row r="109" spans="1:20" x14ac:dyDescent="0.2">
      <c r="A109" s="307" t="s">
        <v>112</v>
      </c>
      <c r="B109" s="307"/>
      <c r="C109" s="8"/>
      <c r="D109" s="8"/>
      <c r="E109" s="8"/>
      <c r="F109" s="12"/>
      <c r="G109" s="12"/>
      <c r="H109" s="12"/>
      <c r="I109" s="12"/>
      <c r="J109" s="12"/>
      <c r="K109" s="12"/>
      <c r="L109" s="12"/>
      <c r="M109" s="36"/>
      <c r="N109" s="12"/>
      <c r="O109" s="12"/>
      <c r="P109" s="57"/>
      <c r="Q109" s="12"/>
      <c r="R109" s="15"/>
    </row>
    <row r="110" spans="1:20" x14ac:dyDescent="0.2">
      <c r="A110" s="11" t="s">
        <v>216</v>
      </c>
      <c r="B110" s="11" t="s">
        <v>217</v>
      </c>
      <c r="C110" s="11" t="s">
        <v>216</v>
      </c>
      <c r="D110" s="11" t="s">
        <v>275</v>
      </c>
      <c r="E110" s="12">
        <v>20</v>
      </c>
      <c r="F110" s="12">
        <v>150</v>
      </c>
      <c r="G110" s="12">
        <v>10</v>
      </c>
      <c r="H110" s="12">
        <v>400</v>
      </c>
      <c r="I110" s="12"/>
      <c r="J110" s="12"/>
      <c r="K110" s="12"/>
      <c r="L110" s="12"/>
      <c r="M110" s="36"/>
      <c r="N110" s="12">
        <f t="shared" ref="N110:N142" si="18">SUM(J110:M110)</f>
        <v>0</v>
      </c>
      <c r="O110" s="12">
        <f t="shared" ref="O110:O142" si="19">$N110/$H110</f>
        <v>0</v>
      </c>
      <c r="P110" s="57"/>
      <c r="Q110" s="12">
        <v>0.06</v>
      </c>
      <c r="R110" s="15">
        <f t="shared" ref="R110:R142" si="20">$O110*$Q110</f>
        <v>0</v>
      </c>
      <c r="S110" s="43">
        <f>SUM(R110:R125)</f>
        <v>0.48</v>
      </c>
      <c r="T110" s="3">
        <f>S110*100/$S$143</f>
        <v>1.1286150952268987</v>
      </c>
    </row>
    <row r="111" spans="1:20" x14ac:dyDescent="0.2">
      <c r="A111" s="36" t="s">
        <v>226</v>
      </c>
      <c r="B111" s="36" t="s">
        <v>217</v>
      </c>
      <c r="C111" s="36">
        <v>90444200</v>
      </c>
      <c r="D111" s="36" t="s">
        <v>277</v>
      </c>
      <c r="E111" s="12">
        <v>20</v>
      </c>
      <c r="F111" s="12">
        <v>150</v>
      </c>
      <c r="G111" s="12">
        <v>10</v>
      </c>
      <c r="H111" s="12">
        <v>400</v>
      </c>
      <c r="I111" s="12"/>
      <c r="J111" s="12"/>
      <c r="K111" s="12"/>
      <c r="L111" s="12"/>
      <c r="M111" s="36"/>
      <c r="N111" s="12">
        <f t="shared" si="18"/>
        <v>0</v>
      </c>
      <c r="O111" s="12">
        <f t="shared" si="19"/>
        <v>0</v>
      </c>
      <c r="P111" s="57"/>
      <c r="Q111" s="12">
        <v>0.06</v>
      </c>
      <c r="R111" s="15">
        <f t="shared" si="20"/>
        <v>0</v>
      </c>
    </row>
    <row r="112" spans="1:20" x14ac:dyDescent="0.2">
      <c r="A112" s="11" t="s">
        <v>191</v>
      </c>
      <c r="B112" s="11" t="s">
        <v>192</v>
      </c>
      <c r="C112" s="11" t="s">
        <v>191</v>
      </c>
      <c r="D112" s="11" t="s">
        <v>275</v>
      </c>
      <c r="E112" s="12">
        <v>20</v>
      </c>
      <c r="F112" s="12">
        <v>200</v>
      </c>
      <c r="G112" s="12">
        <v>10</v>
      </c>
      <c r="H112" s="12">
        <v>300</v>
      </c>
      <c r="I112" s="12"/>
      <c r="J112" s="12"/>
      <c r="K112" s="12"/>
      <c r="L112" s="12"/>
      <c r="M112" s="36"/>
      <c r="N112" s="12">
        <f t="shared" si="18"/>
        <v>0</v>
      </c>
      <c r="O112" s="12">
        <f t="shared" si="19"/>
        <v>0</v>
      </c>
      <c r="P112" s="57"/>
      <c r="Q112" s="12">
        <v>0.06</v>
      </c>
      <c r="R112" s="15">
        <f t="shared" si="20"/>
        <v>0</v>
      </c>
    </row>
    <row r="113" spans="1:20" x14ac:dyDescent="0.2">
      <c r="A113" s="11" t="s">
        <v>160</v>
      </c>
      <c r="B113" s="11" t="s">
        <v>161</v>
      </c>
      <c r="C113" s="11" t="s">
        <v>160</v>
      </c>
      <c r="D113" s="11" t="s">
        <v>275</v>
      </c>
      <c r="E113" s="12">
        <v>20</v>
      </c>
      <c r="F113" s="12">
        <v>300</v>
      </c>
      <c r="G113" s="12">
        <v>10</v>
      </c>
      <c r="H113" s="12">
        <v>200</v>
      </c>
      <c r="I113" s="12">
        <v>600</v>
      </c>
      <c r="J113" s="12"/>
      <c r="K113" s="12"/>
      <c r="L113" s="12">
        <v>600</v>
      </c>
      <c r="M113" s="13"/>
      <c r="N113" s="12">
        <f t="shared" si="18"/>
        <v>600</v>
      </c>
      <c r="O113" s="12">
        <f t="shared" si="19"/>
        <v>3</v>
      </c>
      <c r="P113" s="57"/>
      <c r="Q113" s="15">
        <v>0.06</v>
      </c>
      <c r="R113" s="15">
        <f t="shared" si="20"/>
        <v>0.18</v>
      </c>
    </row>
    <row r="114" spans="1:20" x14ac:dyDescent="0.2">
      <c r="A114" s="36" t="s">
        <v>215</v>
      </c>
      <c r="B114" s="36" t="s">
        <v>161</v>
      </c>
      <c r="C114" s="36">
        <v>90444300</v>
      </c>
      <c r="D114" s="36" t="s">
        <v>277</v>
      </c>
      <c r="E114" s="12" t="s">
        <v>46</v>
      </c>
      <c r="F114" s="12">
        <v>300</v>
      </c>
      <c r="G114" s="12">
        <v>10</v>
      </c>
      <c r="H114" s="12">
        <v>200</v>
      </c>
      <c r="I114" s="12"/>
      <c r="J114" s="12"/>
      <c r="K114" s="12"/>
      <c r="L114" s="12"/>
      <c r="M114" s="13"/>
      <c r="N114" s="12">
        <f t="shared" si="18"/>
        <v>0</v>
      </c>
      <c r="O114" s="12">
        <f t="shared" si="19"/>
        <v>0</v>
      </c>
      <c r="P114" s="57"/>
      <c r="Q114" s="15">
        <v>0.06</v>
      </c>
      <c r="R114" s="15">
        <f t="shared" si="20"/>
        <v>0</v>
      </c>
    </row>
    <row r="115" spans="1:20" x14ac:dyDescent="0.2">
      <c r="A115" s="11" t="s">
        <v>206</v>
      </c>
      <c r="B115" s="11" t="s">
        <v>114</v>
      </c>
      <c r="C115" s="11" t="s">
        <v>206</v>
      </c>
      <c r="D115" s="11" t="s">
        <v>275</v>
      </c>
      <c r="E115" s="12">
        <v>20</v>
      </c>
      <c r="F115" s="12">
        <v>450</v>
      </c>
      <c r="G115" s="12">
        <v>10</v>
      </c>
      <c r="H115" s="12">
        <v>100</v>
      </c>
      <c r="I115" s="12"/>
      <c r="J115" s="12"/>
      <c r="K115" s="12"/>
      <c r="L115" s="12"/>
      <c r="M115" s="25"/>
      <c r="N115" s="12">
        <f t="shared" si="18"/>
        <v>0</v>
      </c>
      <c r="O115" s="12">
        <f t="shared" si="19"/>
        <v>0</v>
      </c>
      <c r="P115" s="57"/>
      <c r="Q115" s="15">
        <v>0.08</v>
      </c>
      <c r="R115" s="15">
        <f t="shared" si="20"/>
        <v>0</v>
      </c>
    </row>
    <row r="116" spans="1:20" x14ac:dyDescent="0.2">
      <c r="A116" s="36" t="s">
        <v>113</v>
      </c>
      <c r="B116" s="36" t="s">
        <v>114</v>
      </c>
      <c r="C116" s="36">
        <v>90444400</v>
      </c>
      <c r="D116" s="36" t="s">
        <v>277</v>
      </c>
      <c r="E116" s="12" t="s">
        <v>46</v>
      </c>
      <c r="F116" s="12">
        <v>450</v>
      </c>
      <c r="G116" s="12">
        <v>10</v>
      </c>
      <c r="H116" s="12">
        <v>100</v>
      </c>
      <c r="I116" s="12"/>
      <c r="J116" s="12"/>
      <c r="K116" s="12"/>
      <c r="L116" s="12"/>
      <c r="M116" s="13"/>
      <c r="N116" s="12">
        <f t="shared" si="18"/>
        <v>0</v>
      </c>
      <c r="O116" s="12">
        <f t="shared" si="19"/>
        <v>0</v>
      </c>
      <c r="P116" s="57"/>
      <c r="Q116" s="15">
        <v>0.08</v>
      </c>
      <c r="R116" s="15">
        <f t="shared" si="20"/>
        <v>0</v>
      </c>
    </row>
    <row r="117" spans="1:20" x14ac:dyDescent="0.2">
      <c r="A117" s="11" t="s">
        <v>115</v>
      </c>
      <c r="B117" s="11" t="s">
        <v>116</v>
      </c>
      <c r="C117" s="11" t="s">
        <v>115</v>
      </c>
      <c r="D117" s="11" t="s">
        <v>275</v>
      </c>
      <c r="E117" s="12">
        <v>20</v>
      </c>
      <c r="F117" s="12">
        <v>600</v>
      </c>
      <c r="G117" s="12">
        <v>10</v>
      </c>
      <c r="H117" s="12">
        <v>100</v>
      </c>
      <c r="I117" s="12"/>
      <c r="J117" s="12"/>
      <c r="K117" s="12"/>
      <c r="L117" s="12"/>
      <c r="M117" s="13"/>
      <c r="N117" s="12">
        <f t="shared" si="18"/>
        <v>0</v>
      </c>
      <c r="O117" s="12">
        <f t="shared" si="19"/>
        <v>0</v>
      </c>
      <c r="P117" s="57"/>
      <c r="Q117" s="15">
        <v>0.06</v>
      </c>
      <c r="R117" s="15">
        <f t="shared" si="20"/>
        <v>0</v>
      </c>
    </row>
    <row r="118" spans="1:20" x14ac:dyDescent="0.2">
      <c r="A118" s="36" t="s">
        <v>188</v>
      </c>
      <c r="B118" s="36" t="s">
        <v>116</v>
      </c>
      <c r="C118" s="36">
        <v>90444600</v>
      </c>
      <c r="D118" s="36" t="s">
        <v>277</v>
      </c>
      <c r="E118" s="12" t="s">
        <v>46</v>
      </c>
      <c r="F118" s="12">
        <v>600</v>
      </c>
      <c r="G118" s="12">
        <v>10</v>
      </c>
      <c r="H118" s="12">
        <v>100</v>
      </c>
      <c r="I118" s="12">
        <v>500</v>
      </c>
      <c r="J118" s="12"/>
      <c r="K118" s="12">
        <v>500</v>
      </c>
      <c r="L118" s="12"/>
      <c r="M118" s="13"/>
      <c r="N118" s="12">
        <f t="shared" si="18"/>
        <v>500</v>
      </c>
      <c r="O118" s="12">
        <f t="shared" si="19"/>
        <v>5</v>
      </c>
      <c r="P118" s="57"/>
      <c r="Q118" s="15">
        <v>0.06</v>
      </c>
      <c r="R118" s="15">
        <f t="shared" si="20"/>
        <v>0.3</v>
      </c>
    </row>
    <row r="119" spans="1:20" x14ac:dyDescent="0.2">
      <c r="A119" s="11" t="s">
        <v>117</v>
      </c>
      <c r="B119" s="11" t="s">
        <v>118</v>
      </c>
      <c r="C119" s="11" t="s">
        <v>117</v>
      </c>
      <c r="D119" s="11" t="s">
        <v>275</v>
      </c>
      <c r="E119" s="12">
        <v>20</v>
      </c>
      <c r="F119" s="12">
        <v>750</v>
      </c>
      <c r="G119" s="12">
        <v>10</v>
      </c>
      <c r="H119" s="12">
        <v>100</v>
      </c>
      <c r="I119" s="12"/>
      <c r="J119" s="12"/>
      <c r="K119" s="12"/>
      <c r="L119" s="12"/>
      <c r="M119" s="13"/>
      <c r="N119" s="12">
        <f t="shared" si="18"/>
        <v>0</v>
      </c>
      <c r="O119" s="12">
        <f t="shared" si="19"/>
        <v>0</v>
      </c>
      <c r="P119" s="57"/>
      <c r="Q119" s="15">
        <v>7.0000000000000007E-2</v>
      </c>
      <c r="R119" s="15">
        <f t="shared" si="20"/>
        <v>0</v>
      </c>
    </row>
    <row r="120" spans="1:20" x14ac:dyDescent="0.2">
      <c r="A120" s="36" t="s">
        <v>189</v>
      </c>
      <c r="B120" s="36" t="s">
        <v>118</v>
      </c>
      <c r="C120" s="36">
        <v>90444700</v>
      </c>
      <c r="D120" s="36" t="s">
        <v>277</v>
      </c>
      <c r="E120" s="12" t="s">
        <v>46</v>
      </c>
      <c r="F120" s="12">
        <v>750</v>
      </c>
      <c r="G120" s="12">
        <v>10</v>
      </c>
      <c r="H120" s="12">
        <v>100</v>
      </c>
      <c r="I120" s="12"/>
      <c r="J120" s="12"/>
      <c r="K120" s="12"/>
      <c r="L120" s="12"/>
      <c r="M120" s="13"/>
      <c r="N120" s="12">
        <f t="shared" si="18"/>
        <v>0</v>
      </c>
      <c r="O120" s="12">
        <f t="shared" si="19"/>
        <v>0</v>
      </c>
      <c r="P120" s="57"/>
      <c r="Q120" s="15">
        <v>7.0000000000000007E-2</v>
      </c>
      <c r="R120" s="15">
        <f t="shared" si="20"/>
        <v>0</v>
      </c>
    </row>
    <row r="121" spans="1:20" x14ac:dyDescent="0.2">
      <c r="A121" s="11" t="s">
        <v>119</v>
      </c>
      <c r="B121" s="11" t="s">
        <v>120</v>
      </c>
      <c r="C121" s="11" t="s">
        <v>119</v>
      </c>
      <c r="D121" s="11" t="s">
        <v>275</v>
      </c>
      <c r="E121" s="12">
        <v>20</v>
      </c>
      <c r="F121" s="12">
        <v>900</v>
      </c>
      <c r="G121" s="12">
        <v>10</v>
      </c>
      <c r="H121" s="12">
        <v>50</v>
      </c>
      <c r="I121" s="12"/>
      <c r="J121" s="12"/>
      <c r="K121" s="12"/>
      <c r="L121" s="12"/>
      <c r="M121" s="13"/>
      <c r="N121" s="12">
        <f t="shared" si="18"/>
        <v>0</v>
      </c>
      <c r="O121" s="12">
        <f t="shared" si="19"/>
        <v>0</v>
      </c>
      <c r="P121" s="57"/>
      <c r="Q121" s="15">
        <v>0.08</v>
      </c>
      <c r="R121" s="15">
        <f t="shared" si="20"/>
        <v>0</v>
      </c>
    </row>
    <row r="122" spans="1:20" x14ac:dyDescent="0.2">
      <c r="A122" s="36" t="s">
        <v>263</v>
      </c>
      <c r="B122" s="36" t="s">
        <v>120</v>
      </c>
      <c r="C122" s="36">
        <v>90444800</v>
      </c>
      <c r="D122" s="36" t="s">
        <v>277</v>
      </c>
      <c r="E122" s="12" t="s">
        <v>46</v>
      </c>
      <c r="F122" s="12">
        <v>900</v>
      </c>
      <c r="G122" s="12">
        <v>10</v>
      </c>
      <c r="H122" s="12">
        <v>50</v>
      </c>
      <c r="I122" s="12"/>
      <c r="J122" s="12"/>
      <c r="K122" s="12"/>
      <c r="L122" s="12"/>
      <c r="M122" s="13"/>
      <c r="N122" s="12">
        <f t="shared" si="18"/>
        <v>0</v>
      </c>
      <c r="O122" s="12">
        <f t="shared" si="19"/>
        <v>0</v>
      </c>
      <c r="P122" s="57"/>
      <c r="Q122" s="15">
        <v>0.08</v>
      </c>
      <c r="R122" s="15">
        <f t="shared" si="20"/>
        <v>0</v>
      </c>
    </row>
    <row r="123" spans="1:20" x14ac:dyDescent="0.2">
      <c r="A123" s="11" t="s">
        <v>121</v>
      </c>
      <c r="B123" s="11" t="s">
        <v>122</v>
      </c>
      <c r="C123" s="11" t="s">
        <v>121</v>
      </c>
      <c r="D123" s="11" t="s">
        <v>275</v>
      </c>
      <c r="E123" s="12">
        <v>20</v>
      </c>
      <c r="F123" s="12">
        <v>1200</v>
      </c>
      <c r="G123" s="12">
        <v>10</v>
      </c>
      <c r="H123" s="12">
        <v>50</v>
      </c>
      <c r="I123" s="12"/>
      <c r="J123" s="12"/>
      <c r="K123" s="12"/>
      <c r="L123" s="12"/>
      <c r="M123" s="13"/>
      <c r="N123" s="12">
        <f t="shared" si="18"/>
        <v>0</v>
      </c>
      <c r="O123" s="12">
        <f t="shared" si="19"/>
        <v>0</v>
      </c>
      <c r="P123" s="57"/>
      <c r="Q123" s="15">
        <v>0.11</v>
      </c>
      <c r="R123" s="15">
        <f t="shared" si="20"/>
        <v>0</v>
      </c>
    </row>
    <row r="124" spans="1:20" x14ac:dyDescent="0.2">
      <c r="A124" s="11" t="s">
        <v>207</v>
      </c>
      <c r="B124" s="11" t="s">
        <v>208</v>
      </c>
      <c r="C124" s="11" t="s">
        <v>207</v>
      </c>
      <c r="D124" s="11" t="s">
        <v>275</v>
      </c>
      <c r="E124" s="12">
        <v>20</v>
      </c>
      <c r="F124" s="12">
        <v>1500</v>
      </c>
      <c r="G124" s="12">
        <v>10</v>
      </c>
      <c r="H124" s="12">
        <v>50</v>
      </c>
      <c r="I124" s="12"/>
      <c r="J124" s="12"/>
      <c r="K124" s="12"/>
      <c r="L124" s="12"/>
      <c r="M124" s="13"/>
      <c r="N124" s="12">
        <f t="shared" si="18"/>
        <v>0</v>
      </c>
      <c r="O124" s="12">
        <f t="shared" si="19"/>
        <v>0</v>
      </c>
      <c r="P124" s="57"/>
      <c r="Q124" s="15">
        <v>7.0000000000000007E-2</v>
      </c>
      <c r="R124" s="15">
        <f t="shared" si="20"/>
        <v>0</v>
      </c>
    </row>
    <row r="125" spans="1:20" x14ac:dyDescent="0.2">
      <c r="A125" s="11" t="s">
        <v>209</v>
      </c>
      <c r="B125" s="11" t="s">
        <v>210</v>
      </c>
      <c r="C125" s="11" t="s">
        <v>209</v>
      </c>
      <c r="D125" s="11" t="s">
        <v>275</v>
      </c>
      <c r="E125" s="12">
        <v>20</v>
      </c>
      <c r="F125" s="12">
        <v>1800</v>
      </c>
      <c r="G125" s="12">
        <v>10</v>
      </c>
      <c r="H125" s="12">
        <v>50</v>
      </c>
      <c r="I125" s="12"/>
      <c r="J125" s="12"/>
      <c r="K125" s="12"/>
      <c r="L125" s="12"/>
      <c r="M125" s="13"/>
      <c r="N125" s="12">
        <f t="shared" si="18"/>
        <v>0</v>
      </c>
      <c r="O125" s="12">
        <f t="shared" si="19"/>
        <v>0</v>
      </c>
      <c r="P125" s="58"/>
      <c r="Q125" s="15">
        <v>0.09</v>
      </c>
      <c r="R125" s="15">
        <f t="shared" si="20"/>
        <v>0</v>
      </c>
      <c r="S125" s="43"/>
    </row>
    <row r="126" spans="1:20" x14ac:dyDescent="0.2">
      <c r="A126" s="11" t="s">
        <v>123</v>
      </c>
      <c r="B126" s="11" t="s">
        <v>124</v>
      </c>
      <c r="C126" s="11" t="s">
        <v>123</v>
      </c>
      <c r="D126" s="11" t="s">
        <v>275</v>
      </c>
      <c r="E126" s="12">
        <v>25</v>
      </c>
      <c r="F126" s="12">
        <v>150</v>
      </c>
      <c r="G126" s="12">
        <v>10</v>
      </c>
      <c r="H126" s="12">
        <v>200</v>
      </c>
      <c r="I126" s="12"/>
      <c r="J126" s="12"/>
      <c r="K126" s="12"/>
      <c r="L126" s="12"/>
      <c r="M126" s="13"/>
      <c r="N126" s="12">
        <f t="shared" si="18"/>
        <v>0</v>
      </c>
      <c r="O126" s="12">
        <f t="shared" si="19"/>
        <v>0</v>
      </c>
      <c r="P126" s="57"/>
      <c r="Q126" s="15">
        <v>0.04</v>
      </c>
      <c r="R126" s="15">
        <f t="shared" si="20"/>
        <v>0</v>
      </c>
      <c r="S126" s="43">
        <f>SUM(R126:R142)</f>
        <v>1.08</v>
      </c>
      <c r="T126" s="3">
        <f>S126*100/$S$143</f>
        <v>2.5393839642605225</v>
      </c>
    </row>
    <row r="127" spans="1:20" x14ac:dyDescent="0.2">
      <c r="A127" s="36" t="s">
        <v>257</v>
      </c>
      <c r="B127" s="36" t="s">
        <v>124</v>
      </c>
      <c r="C127" s="36">
        <v>90445200</v>
      </c>
      <c r="D127" s="36" t="s">
        <v>277</v>
      </c>
      <c r="E127" s="12">
        <v>25</v>
      </c>
      <c r="F127" s="12">
        <v>150</v>
      </c>
      <c r="G127" s="12">
        <v>10</v>
      </c>
      <c r="H127" s="12">
        <v>200</v>
      </c>
      <c r="I127" s="12">
        <v>400</v>
      </c>
      <c r="J127" s="12"/>
      <c r="K127" s="12">
        <v>400</v>
      </c>
      <c r="L127" s="12"/>
      <c r="M127" s="13"/>
      <c r="N127" s="12">
        <f t="shared" si="18"/>
        <v>400</v>
      </c>
      <c r="O127" s="12">
        <f t="shared" si="19"/>
        <v>2</v>
      </c>
      <c r="P127" s="57"/>
      <c r="Q127" s="15">
        <v>0.04</v>
      </c>
      <c r="R127" s="15">
        <f t="shared" si="20"/>
        <v>0.08</v>
      </c>
    </row>
    <row r="128" spans="1:20" x14ac:dyDescent="0.2">
      <c r="A128" s="11" t="s">
        <v>125</v>
      </c>
      <c r="B128" s="11" t="s">
        <v>126</v>
      </c>
      <c r="C128" s="11" t="s">
        <v>125</v>
      </c>
      <c r="D128" s="11" t="s">
        <v>275</v>
      </c>
      <c r="E128" s="12">
        <v>25</v>
      </c>
      <c r="F128" s="12">
        <v>300</v>
      </c>
      <c r="G128" s="12">
        <v>10</v>
      </c>
      <c r="H128" s="12">
        <v>100</v>
      </c>
      <c r="I128" s="12"/>
      <c r="J128" s="12"/>
      <c r="K128" s="12"/>
      <c r="L128" s="12"/>
      <c r="M128" s="13"/>
      <c r="N128" s="12">
        <f t="shared" si="18"/>
        <v>0</v>
      </c>
      <c r="O128" s="12">
        <f t="shared" si="19"/>
        <v>0</v>
      </c>
      <c r="P128" s="57"/>
      <c r="Q128" s="15">
        <v>0.04</v>
      </c>
      <c r="R128" s="15">
        <f t="shared" si="20"/>
        <v>0</v>
      </c>
    </row>
    <row r="129" spans="1:20" x14ac:dyDescent="0.2">
      <c r="A129" s="36" t="s">
        <v>127</v>
      </c>
      <c r="B129" s="36" t="s">
        <v>126</v>
      </c>
      <c r="C129" s="36">
        <v>90445300</v>
      </c>
      <c r="D129" s="36" t="s">
        <v>277</v>
      </c>
      <c r="E129" s="12" t="s">
        <v>63</v>
      </c>
      <c r="F129" s="12">
        <v>300</v>
      </c>
      <c r="G129" s="12">
        <v>10</v>
      </c>
      <c r="H129" s="12">
        <v>100</v>
      </c>
      <c r="I129" s="12"/>
      <c r="J129" s="12"/>
      <c r="K129" s="12"/>
      <c r="L129" s="12"/>
      <c r="M129" s="13"/>
      <c r="N129" s="12">
        <f t="shared" si="18"/>
        <v>0</v>
      </c>
      <c r="O129" s="12">
        <f t="shared" si="19"/>
        <v>0</v>
      </c>
      <c r="P129" s="57"/>
      <c r="Q129" s="15">
        <v>0.04</v>
      </c>
      <c r="R129" s="15">
        <f t="shared" si="20"/>
        <v>0</v>
      </c>
    </row>
    <row r="130" spans="1:20" x14ac:dyDescent="0.2">
      <c r="A130" s="11" t="s">
        <v>128</v>
      </c>
      <c r="B130" s="11" t="s">
        <v>129</v>
      </c>
      <c r="C130" s="11" t="s">
        <v>128</v>
      </c>
      <c r="D130" s="11" t="s">
        <v>275</v>
      </c>
      <c r="E130" s="12">
        <v>25</v>
      </c>
      <c r="F130" s="12">
        <v>450</v>
      </c>
      <c r="G130" s="12">
        <v>10</v>
      </c>
      <c r="H130" s="12">
        <v>100</v>
      </c>
      <c r="I130" s="12"/>
      <c r="J130" s="12"/>
      <c r="K130" s="12"/>
      <c r="L130" s="12"/>
      <c r="M130" s="13"/>
      <c r="N130" s="12">
        <f t="shared" si="18"/>
        <v>0</v>
      </c>
      <c r="O130" s="12">
        <f t="shared" si="19"/>
        <v>0</v>
      </c>
      <c r="P130" s="57"/>
      <c r="Q130" s="15">
        <v>0.06</v>
      </c>
      <c r="R130" s="15">
        <f t="shared" si="20"/>
        <v>0</v>
      </c>
    </row>
    <row r="131" spans="1:20" x14ac:dyDescent="0.2">
      <c r="A131" s="36" t="s">
        <v>190</v>
      </c>
      <c r="B131" s="36" t="s">
        <v>129</v>
      </c>
      <c r="C131" s="36">
        <v>90445400</v>
      </c>
      <c r="D131" s="36" t="s">
        <v>277</v>
      </c>
      <c r="E131" s="12" t="s">
        <v>63</v>
      </c>
      <c r="F131" s="12">
        <v>450</v>
      </c>
      <c r="G131" s="12">
        <v>10</v>
      </c>
      <c r="H131" s="12">
        <v>100</v>
      </c>
      <c r="I131" s="12"/>
      <c r="J131" s="12"/>
      <c r="K131" s="12"/>
      <c r="L131" s="12"/>
      <c r="M131" s="13"/>
      <c r="N131" s="12">
        <f t="shared" si="18"/>
        <v>0</v>
      </c>
      <c r="O131" s="12">
        <f t="shared" si="19"/>
        <v>0</v>
      </c>
      <c r="P131" s="57"/>
      <c r="Q131" s="15">
        <v>0.06</v>
      </c>
      <c r="R131" s="15">
        <f t="shared" si="20"/>
        <v>0</v>
      </c>
    </row>
    <row r="132" spans="1:20" x14ac:dyDescent="0.2">
      <c r="A132" s="11" t="s">
        <v>130</v>
      </c>
      <c r="B132" s="11" t="s">
        <v>131</v>
      </c>
      <c r="C132" s="11" t="s">
        <v>130</v>
      </c>
      <c r="D132" s="11" t="s">
        <v>275</v>
      </c>
      <c r="E132" s="12">
        <v>25</v>
      </c>
      <c r="F132" s="12">
        <v>600</v>
      </c>
      <c r="G132" s="12">
        <v>10</v>
      </c>
      <c r="H132" s="12">
        <v>50</v>
      </c>
      <c r="I132" s="12"/>
      <c r="J132" s="12"/>
      <c r="K132" s="12"/>
      <c r="L132" s="12"/>
      <c r="M132" s="13"/>
      <c r="N132" s="12">
        <f t="shared" si="18"/>
        <v>0</v>
      </c>
      <c r="O132" s="12">
        <f t="shared" si="19"/>
        <v>0</v>
      </c>
      <c r="P132" s="57"/>
      <c r="Q132" s="15">
        <v>0.04</v>
      </c>
      <c r="R132" s="15">
        <f t="shared" si="20"/>
        <v>0</v>
      </c>
    </row>
    <row r="133" spans="1:20" x14ac:dyDescent="0.2">
      <c r="A133" s="36" t="s">
        <v>211</v>
      </c>
      <c r="B133" s="36" t="s">
        <v>131</v>
      </c>
      <c r="C133" s="36">
        <v>90445600</v>
      </c>
      <c r="D133" s="36" t="s">
        <v>277</v>
      </c>
      <c r="E133" s="12">
        <v>25</v>
      </c>
      <c r="F133" s="12">
        <v>600</v>
      </c>
      <c r="G133" s="12">
        <v>10</v>
      </c>
      <c r="H133" s="12">
        <v>50</v>
      </c>
      <c r="I133" s="12"/>
      <c r="J133" s="12"/>
      <c r="K133" s="12"/>
      <c r="L133" s="12"/>
      <c r="M133" s="13"/>
      <c r="N133" s="12">
        <f t="shared" si="18"/>
        <v>0</v>
      </c>
      <c r="O133" s="12">
        <f t="shared" si="19"/>
        <v>0</v>
      </c>
      <c r="P133" s="57"/>
      <c r="Q133" s="15">
        <v>0.04</v>
      </c>
      <c r="R133" s="15">
        <f t="shared" si="20"/>
        <v>0</v>
      </c>
    </row>
    <row r="134" spans="1:20" x14ac:dyDescent="0.2">
      <c r="A134" s="11" t="s">
        <v>162</v>
      </c>
      <c r="B134" s="11" t="s">
        <v>163</v>
      </c>
      <c r="C134" s="11" t="s">
        <v>162</v>
      </c>
      <c r="D134" s="11" t="s">
        <v>275</v>
      </c>
      <c r="E134" s="12">
        <v>25</v>
      </c>
      <c r="F134" s="12">
        <v>750</v>
      </c>
      <c r="G134" s="12">
        <v>10</v>
      </c>
      <c r="H134" s="12">
        <v>50</v>
      </c>
      <c r="I134" s="12"/>
      <c r="J134" s="12"/>
      <c r="K134" s="12"/>
      <c r="L134" s="12"/>
      <c r="M134" s="13"/>
      <c r="N134" s="12">
        <f t="shared" si="18"/>
        <v>0</v>
      </c>
      <c r="O134" s="12">
        <f t="shared" si="19"/>
        <v>0</v>
      </c>
      <c r="P134" s="57"/>
      <c r="Q134" s="15">
        <v>0.04</v>
      </c>
      <c r="R134" s="15">
        <f t="shared" si="20"/>
        <v>0</v>
      </c>
    </row>
    <row r="135" spans="1:20" x14ac:dyDescent="0.2">
      <c r="A135" s="36" t="s">
        <v>218</v>
      </c>
      <c r="B135" s="36" t="s">
        <v>163</v>
      </c>
      <c r="C135" s="31" t="s">
        <v>219</v>
      </c>
      <c r="D135" s="36" t="s">
        <v>277</v>
      </c>
      <c r="E135" s="12">
        <v>25</v>
      </c>
      <c r="F135" s="12">
        <v>750</v>
      </c>
      <c r="G135" s="12">
        <v>10</v>
      </c>
      <c r="H135" s="12">
        <v>50</v>
      </c>
      <c r="I135" s="12">
        <v>500</v>
      </c>
      <c r="J135" s="12"/>
      <c r="K135" s="12">
        <v>500</v>
      </c>
      <c r="L135" s="12"/>
      <c r="M135" s="13"/>
      <c r="N135" s="12">
        <f t="shared" si="18"/>
        <v>500</v>
      </c>
      <c r="O135" s="12">
        <f t="shared" si="19"/>
        <v>10</v>
      </c>
      <c r="P135" s="57"/>
      <c r="Q135" s="15">
        <v>0.04</v>
      </c>
      <c r="R135" s="15">
        <f t="shared" si="20"/>
        <v>0.4</v>
      </c>
    </row>
    <row r="136" spans="1:20" x14ac:dyDescent="0.2">
      <c r="A136" s="11" t="s">
        <v>132</v>
      </c>
      <c r="B136" s="11" t="s">
        <v>133</v>
      </c>
      <c r="C136" s="11" t="s">
        <v>132</v>
      </c>
      <c r="D136" s="11" t="s">
        <v>275</v>
      </c>
      <c r="E136" s="12">
        <v>25</v>
      </c>
      <c r="F136" s="12">
        <v>900</v>
      </c>
      <c r="G136" s="12">
        <v>10</v>
      </c>
      <c r="H136" s="12">
        <v>50</v>
      </c>
      <c r="I136" s="12"/>
      <c r="J136" s="12"/>
      <c r="K136" s="12"/>
      <c r="L136" s="12"/>
      <c r="M136" s="13"/>
      <c r="N136" s="12">
        <f t="shared" si="18"/>
        <v>0</v>
      </c>
      <c r="O136" s="12">
        <f t="shared" si="19"/>
        <v>0</v>
      </c>
      <c r="P136" s="57"/>
      <c r="Q136" s="15">
        <v>0.06</v>
      </c>
      <c r="R136" s="15">
        <f t="shared" si="20"/>
        <v>0</v>
      </c>
    </row>
    <row r="137" spans="1:20" x14ac:dyDescent="0.2">
      <c r="A137" s="36" t="s">
        <v>264</v>
      </c>
      <c r="B137" s="36" t="s">
        <v>133</v>
      </c>
      <c r="C137" s="31" t="s">
        <v>265</v>
      </c>
      <c r="D137" s="36" t="s">
        <v>277</v>
      </c>
      <c r="E137" s="12">
        <v>25</v>
      </c>
      <c r="F137" s="12">
        <v>900</v>
      </c>
      <c r="G137" s="12">
        <v>10</v>
      </c>
      <c r="H137" s="12">
        <v>50</v>
      </c>
      <c r="I137" s="12">
        <v>500</v>
      </c>
      <c r="J137" s="12"/>
      <c r="K137" s="12">
        <v>500</v>
      </c>
      <c r="L137" s="12"/>
      <c r="M137" s="13"/>
      <c r="N137" s="12">
        <f t="shared" si="18"/>
        <v>500</v>
      </c>
      <c r="O137" s="12">
        <f t="shared" si="19"/>
        <v>10</v>
      </c>
      <c r="P137" s="57"/>
      <c r="Q137" s="15">
        <v>0.06</v>
      </c>
      <c r="R137" s="15">
        <f t="shared" si="20"/>
        <v>0.6</v>
      </c>
    </row>
    <row r="138" spans="1:20" x14ac:dyDescent="0.2">
      <c r="A138" s="11" t="s">
        <v>134</v>
      </c>
      <c r="B138" s="11" t="s">
        <v>135</v>
      </c>
      <c r="C138" s="11" t="s">
        <v>134</v>
      </c>
      <c r="D138" s="11" t="s">
        <v>275</v>
      </c>
      <c r="E138" s="12">
        <v>25</v>
      </c>
      <c r="F138" s="12">
        <v>1200</v>
      </c>
      <c r="G138" s="12">
        <v>10</v>
      </c>
      <c r="H138" s="12">
        <v>50</v>
      </c>
      <c r="I138" s="12"/>
      <c r="J138" s="12"/>
      <c r="K138" s="12"/>
      <c r="L138" s="12"/>
      <c r="M138" s="13"/>
      <c r="N138" s="12">
        <f t="shared" si="18"/>
        <v>0</v>
      </c>
      <c r="O138" s="12">
        <f t="shared" si="19"/>
        <v>0</v>
      </c>
      <c r="P138" s="57"/>
      <c r="Q138" s="15">
        <v>0.08</v>
      </c>
      <c r="R138" s="15">
        <f t="shared" si="20"/>
        <v>0</v>
      </c>
    </row>
    <row r="139" spans="1:20" x14ac:dyDescent="0.2">
      <c r="A139" s="11" t="s">
        <v>238</v>
      </c>
      <c r="B139" s="11" t="s">
        <v>239</v>
      </c>
      <c r="C139" s="11" t="s">
        <v>238</v>
      </c>
      <c r="D139" s="11" t="s">
        <v>275</v>
      </c>
      <c r="E139" s="12">
        <v>25</v>
      </c>
      <c r="F139" s="12">
        <v>1524</v>
      </c>
      <c r="G139" s="12">
        <v>10</v>
      </c>
      <c r="H139" s="12">
        <v>50</v>
      </c>
      <c r="I139" s="12"/>
      <c r="J139" s="12"/>
      <c r="K139" s="12"/>
      <c r="L139" s="12"/>
      <c r="M139" s="13"/>
      <c r="N139" s="12">
        <f t="shared" si="18"/>
        <v>0</v>
      </c>
      <c r="O139" s="12">
        <f t="shared" si="19"/>
        <v>0</v>
      </c>
      <c r="P139" s="57"/>
      <c r="Q139" s="15">
        <v>0.08</v>
      </c>
      <c r="R139" s="15">
        <f t="shared" si="20"/>
        <v>0</v>
      </c>
    </row>
    <row r="140" spans="1:20" x14ac:dyDescent="0.2">
      <c r="A140" s="11" t="s">
        <v>164</v>
      </c>
      <c r="B140" s="11" t="s">
        <v>165</v>
      </c>
      <c r="C140" s="11" t="s">
        <v>164</v>
      </c>
      <c r="D140" s="11" t="s">
        <v>275</v>
      </c>
      <c r="E140" s="12">
        <v>25</v>
      </c>
      <c r="F140" s="12">
        <v>1800</v>
      </c>
      <c r="G140" s="12">
        <v>10</v>
      </c>
      <c r="H140" s="12">
        <v>50</v>
      </c>
      <c r="I140" s="12"/>
      <c r="J140" s="12"/>
      <c r="K140" s="12"/>
      <c r="L140" s="12"/>
      <c r="M140" s="13"/>
      <c r="N140" s="12">
        <f t="shared" si="18"/>
        <v>0</v>
      </c>
      <c r="O140" s="12">
        <f t="shared" si="19"/>
        <v>0</v>
      </c>
      <c r="P140" s="57"/>
      <c r="Q140" s="15">
        <v>0.12</v>
      </c>
      <c r="R140" s="15">
        <f t="shared" si="20"/>
        <v>0</v>
      </c>
    </row>
    <row r="141" spans="1:20" x14ac:dyDescent="0.2">
      <c r="A141" s="36" t="s">
        <v>227</v>
      </c>
      <c r="B141" s="36" t="s">
        <v>165</v>
      </c>
      <c r="C141" s="36">
        <v>90445900</v>
      </c>
      <c r="D141" s="36" t="s">
        <v>277</v>
      </c>
      <c r="E141" s="12">
        <v>25</v>
      </c>
      <c r="F141" s="12">
        <v>1800</v>
      </c>
      <c r="G141" s="12">
        <v>10</v>
      </c>
      <c r="H141" s="12">
        <v>50</v>
      </c>
      <c r="I141" s="12"/>
      <c r="J141" s="12"/>
      <c r="K141" s="12"/>
      <c r="L141" s="12"/>
      <c r="M141" s="13"/>
      <c r="N141" s="12">
        <f t="shared" si="18"/>
        <v>0</v>
      </c>
      <c r="O141" s="12">
        <f t="shared" si="19"/>
        <v>0</v>
      </c>
      <c r="P141" s="57"/>
      <c r="Q141" s="15">
        <v>0.12</v>
      </c>
      <c r="R141" s="15">
        <f t="shared" si="20"/>
        <v>0</v>
      </c>
      <c r="S141" s="43"/>
    </row>
    <row r="142" spans="1:20" x14ac:dyDescent="0.2">
      <c r="A142" s="36" t="s">
        <v>301</v>
      </c>
      <c r="B142" s="36" t="s">
        <v>302</v>
      </c>
      <c r="C142" s="36">
        <v>90446000</v>
      </c>
      <c r="D142" s="36" t="s">
        <v>277</v>
      </c>
      <c r="E142" s="12">
        <v>25</v>
      </c>
      <c r="F142" s="12">
        <v>2400</v>
      </c>
      <c r="G142" s="12">
        <v>10</v>
      </c>
      <c r="H142" s="12">
        <v>50</v>
      </c>
      <c r="I142" s="12"/>
      <c r="J142" s="12"/>
      <c r="K142" s="12"/>
      <c r="L142" s="12"/>
      <c r="M142" s="13"/>
      <c r="N142" s="12">
        <f t="shared" si="18"/>
        <v>0</v>
      </c>
      <c r="O142" s="12">
        <f t="shared" si="19"/>
        <v>0</v>
      </c>
      <c r="P142" s="57"/>
      <c r="Q142" s="15">
        <v>0.12</v>
      </c>
      <c r="R142" s="15">
        <f t="shared" si="20"/>
        <v>0</v>
      </c>
      <c r="S142" s="43"/>
    </row>
    <row r="143" spans="1:20" x14ac:dyDescent="0.2">
      <c r="A143" s="305"/>
      <c r="B143" s="305"/>
      <c r="C143" s="305"/>
      <c r="D143" s="305"/>
      <c r="E143" s="305"/>
      <c r="F143" s="305"/>
      <c r="G143" s="305"/>
      <c r="H143" s="305"/>
      <c r="I143" s="36">
        <f t="shared" ref="I143:O143" si="21">SUBTOTAL(9,I5:I142)</f>
        <v>76200</v>
      </c>
      <c r="J143" s="36">
        <f t="shared" si="21"/>
        <v>18000</v>
      </c>
      <c r="K143" s="36">
        <f t="shared" si="21"/>
        <v>31950</v>
      </c>
      <c r="L143" s="36">
        <f t="shared" si="21"/>
        <v>26250</v>
      </c>
      <c r="M143" s="36">
        <f t="shared" si="21"/>
        <v>0</v>
      </c>
      <c r="N143" s="36">
        <f t="shared" si="21"/>
        <v>76200</v>
      </c>
      <c r="O143" s="36">
        <f t="shared" si="21"/>
        <v>991</v>
      </c>
      <c r="P143" s="59"/>
      <c r="Q143" s="12"/>
      <c r="R143" s="36">
        <f>SUBTOTAL(9,R5:R142)</f>
        <v>57.13000000000001</v>
      </c>
      <c r="S143" s="3">
        <f>SUM(S13:S142)</f>
        <v>42.529999999999994</v>
      </c>
      <c r="T143" s="3">
        <f>SUM(T13:T142)</f>
        <v>100.00000000000001</v>
      </c>
    </row>
    <row r="144" spans="1:20" x14ac:dyDescent="0.2">
      <c r="A144" s="305"/>
      <c r="B144" s="305"/>
      <c r="C144" s="305"/>
      <c r="D144" s="305"/>
      <c r="E144" s="305"/>
      <c r="F144" s="305"/>
      <c r="G144" s="305"/>
      <c r="H144" s="305"/>
      <c r="I144" s="36">
        <v>993</v>
      </c>
      <c r="J144" s="36">
        <v>130</v>
      </c>
      <c r="K144" s="36">
        <v>471</v>
      </c>
      <c r="L144" s="36">
        <v>390</v>
      </c>
      <c r="M144" s="36"/>
      <c r="N144" s="36"/>
      <c r="O144" s="36">
        <f>SUM(J144:M144)</f>
        <v>991</v>
      </c>
      <c r="R144" s="3">
        <f>R143/30</f>
        <v>1.9043333333333337</v>
      </c>
    </row>
    <row r="145" spans="1:18" x14ac:dyDescent="0.2">
      <c r="A145" s="305"/>
      <c r="B145" s="305"/>
      <c r="C145" s="305"/>
      <c r="D145" s="305"/>
      <c r="E145" s="305"/>
      <c r="F145" s="305"/>
      <c r="G145" s="305"/>
      <c r="H145" s="305"/>
      <c r="I145" s="36">
        <v>57.33</v>
      </c>
      <c r="J145" s="36">
        <v>5.7</v>
      </c>
      <c r="K145" s="36">
        <v>29.16</v>
      </c>
      <c r="L145" s="36">
        <v>22.27</v>
      </c>
      <c r="M145" s="36"/>
      <c r="N145" s="36"/>
      <c r="O145" s="36">
        <f>SUM(J145:M145)</f>
        <v>57.129999999999995</v>
      </c>
    </row>
    <row r="146" spans="1:18" x14ac:dyDescent="0.2">
      <c r="A146" s="34"/>
      <c r="B146" s="34"/>
      <c r="C146" s="34"/>
      <c r="D146" s="34"/>
      <c r="E146" s="34"/>
      <c r="F146" s="34"/>
      <c r="G146" s="34"/>
      <c r="H146" s="34"/>
    </row>
    <row r="147" spans="1:18" x14ac:dyDescent="0.2">
      <c r="A147" s="28" t="s">
        <v>136</v>
      </c>
      <c r="B147" s="28" t="s">
        <v>136</v>
      </c>
      <c r="C147" s="30"/>
      <c r="D147" s="30"/>
      <c r="E147" s="8" t="s">
        <v>10</v>
      </c>
      <c r="F147" s="8" t="s">
        <v>137</v>
      </c>
      <c r="G147" s="300" t="s">
        <v>138</v>
      </c>
      <c r="H147" s="301"/>
      <c r="I147" s="20"/>
      <c r="J147" s="20"/>
      <c r="K147" s="20"/>
      <c r="L147" s="20"/>
      <c r="M147" s="20"/>
      <c r="N147" s="12"/>
      <c r="O147" s="12"/>
      <c r="P147" s="35"/>
      <c r="Q147" s="12"/>
      <c r="R147" s="15"/>
    </row>
    <row r="148" spans="1:18" x14ac:dyDescent="0.2">
      <c r="A148" s="36"/>
      <c r="B148" s="36"/>
      <c r="C148" s="36"/>
      <c r="D148" s="36"/>
      <c r="E148" s="8"/>
      <c r="F148" s="8"/>
      <c r="G148" s="8" t="s">
        <v>139</v>
      </c>
      <c r="H148" s="8" t="s">
        <v>140</v>
      </c>
      <c r="I148" s="8" t="s">
        <v>140</v>
      </c>
      <c r="J148" s="8" t="s">
        <v>140</v>
      </c>
      <c r="K148" s="8" t="s">
        <v>140</v>
      </c>
      <c r="L148" s="8" t="s">
        <v>140</v>
      </c>
      <c r="M148" s="8" t="s">
        <v>140</v>
      </c>
      <c r="N148" s="36" t="s">
        <v>140</v>
      </c>
      <c r="O148" s="36" t="s">
        <v>12</v>
      </c>
      <c r="P148" s="37"/>
      <c r="Q148" s="12"/>
      <c r="R148" s="15"/>
    </row>
    <row r="149" spans="1:18" x14ac:dyDescent="0.2">
      <c r="A149" s="38" t="s">
        <v>142</v>
      </c>
      <c r="B149" s="38" t="s">
        <v>143</v>
      </c>
      <c r="C149" s="38" t="s">
        <v>142</v>
      </c>
      <c r="D149" s="38" t="s">
        <v>142</v>
      </c>
      <c r="E149" s="12">
        <v>13</v>
      </c>
      <c r="F149" s="12">
        <v>25</v>
      </c>
      <c r="G149" s="12">
        <v>5</v>
      </c>
      <c r="H149" s="12">
        <v>125</v>
      </c>
      <c r="I149" s="12"/>
      <c r="J149" s="12"/>
      <c r="K149" s="12"/>
      <c r="L149" s="12"/>
      <c r="M149" s="12"/>
      <c r="N149" s="12">
        <f>SUM(I149:M149)</f>
        <v>0</v>
      </c>
      <c r="O149" s="12">
        <f>$N149/$H149</f>
        <v>0</v>
      </c>
      <c r="P149" s="39"/>
      <c r="Q149" s="15">
        <v>0.09</v>
      </c>
      <c r="R149" s="15">
        <f>$O149*$Q149</f>
        <v>0</v>
      </c>
    </row>
    <row r="150" spans="1:18" x14ac:dyDescent="0.2">
      <c r="A150" s="38" t="s">
        <v>144</v>
      </c>
      <c r="B150" s="38" t="s">
        <v>145</v>
      </c>
      <c r="C150" s="38" t="s">
        <v>144</v>
      </c>
      <c r="D150" s="38" t="s">
        <v>144</v>
      </c>
      <c r="E150" s="12">
        <v>19</v>
      </c>
      <c r="F150" s="12">
        <v>25</v>
      </c>
      <c r="G150" s="12">
        <v>5</v>
      </c>
      <c r="H150" s="12">
        <v>125</v>
      </c>
      <c r="I150" s="12"/>
      <c r="J150" s="12"/>
      <c r="K150" s="12"/>
      <c r="L150" s="12"/>
      <c r="M150" s="12"/>
      <c r="N150" s="12">
        <f>SUM(I150:M150)</f>
        <v>0</v>
      </c>
      <c r="O150" s="12">
        <f>$N150/$H150</f>
        <v>0</v>
      </c>
      <c r="P150" s="39"/>
      <c r="Q150" s="15">
        <v>0.15</v>
      </c>
      <c r="R150" s="15">
        <f>$O150*$Q150</f>
        <v>0</v>
      </c>
    </row>
    <row r="151" spans="1:18" x14ac:dyDescent="0.2">
      <c r="B151" s="3"/>
      <c r="I151" s="36">
        <f t="shared" ref="I151:M151" si="22">SUM(I149:I150)</f>
        <v>0</v>
      </c>
      <c r="J151" s="36">
        <f t="shared" ref="J151:L151" si="23">SUM(J149:J150)</f>
        <v>0</v>
      </c>
      <c r="K151" s="36">
        <f t="shared" si="23"/>
        <v>0</v>
      </c>
      <c r="L151" s="36">
        <f t="shared" si="23"/>
        <v>0</v>
      </c>
      <c r="M151" s="36">
        <f t="shared" si="22"/>
        <v>0</v>
      </c>
      <c r="N151" s="36">
        <f>SUBTOTAL(9,N149:N150)</f>
        <v>0</v>
      </c>
      <c r="O151" s="36">
        <f>SUBTOTAL(9,O149:O150)</f>
        <v>0</v>
      </c>
      <c r="P151" s="37"/>
      <c r="Q151" s="12"/>
      <c r="R151" s="33">
        <f>SUBTOTAL(9,R149:R150)</f>
        <v>0</v>
      </c>
    </row>
    <row r="152" spans="1:18" x14ac:dyDescent="0.2">
      <c r="B152" s="3"/>
      <c r="I152" s="40"/>
      <c r="J152" s="40"/>
      <c r="K152" s="40"/>
      <c r="L152" s="40"/>
      <c r="M152" s="40"/>
      <c r="N152" s="36">
        <v>0</v>
      </c>
      <c r="O152" s="36">
        <v>0</v>
      </c>
      <c r="P152" s="35"/>
      <c r="Q152" s="12"/>
      <c r="R152" s="33">
        <v>0</v>
      </c>
    </row>
  </sheetData>
  <autoFilter ref="K4:K145"/>
  <mergeCells count="13">
    <mergeCell ref="G147:H147"/>
    <mergeCell ref="J3:L3"/>
    <mergeCell ref="A1:H1"/>
    <mergeCell ref="A2:D2"/>
    <mergeCell ref="E2:H2"/>
    <mergeCell ref="G3:H3"/>
    <mergeCell ref="J2:L2"/>
    <mergeCell ref="Q3:R3"/>
    <mergeCell ref="A109:B109"/>
    <mergeCell ref="A143:H143"/>
    <mergeCell ref="A144:H144"/>
    <mergeCell ref="A145:H145"/>
    <mergeCell ref="N3:O3"/>
  </mergeCells>
  <conditionalFormatting sqref="A5:XFD142">
    <cfRule type="expression" dxfId="276" priority="1">
      <formula>MOD(ROW(),2)</formula>
    </cfRule>
  </conditionalFormatting>
  <conditionalFormatting sqref="N5:N142">
    <cfRule type="cellIs" dxfId="275" priority="3" operator="greaterThan">
      <formula>10000</formula>
    </cfRule>
  </conditionalFormatting>
  <conditionalFormatting sqref="N110:N142">
    <cfRule type="cellIs" dxfId="274" priority="4" operator="greaterThan">
      <formula>2000</formula>
    </cfRule>
  </conditionalFormatting>
  <conditionalFormatting sqref="R5:R108">
    <cfRule type="cellIs" dxfId="273" priority="2" operator="greaterThan">
      <formula>10</formula>
    </cfRule>
  </conditionalFormatting>
  <pageMargins left="0.25" right="0.25" top="0.75" bottom="0.75" header="0.3" footer="0.3"/>
  <pageSetup paperSize="9" scale="73" fitToHeight="0" orientation="landscape" r:id="rId1"/>
  <headerFooter alignWithMargins="0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A1:W153"/>
  <sheetViews>
    <sheetView zoomScaleNormal="100" workbookViewId="0">
      <pane xSplit="4" ySplit="4" topLeftCell="E119" activePane="bottomRight" state="frozen"/>
      <selection pane="topRight" activeCell="D1" sqref="D1"/>
      <selection pane="bottomLeft" activeCell="A4" sqref="A4"/>
      <selection pane="bottomRight" activeCell="K14" sqref="K14"/>
    </sheetView>
  </sheetViews>
  <sheetFormatPr defaultColWidth="9.140625" defaultRowHeight="12.75" x14ac:dyDescent="0.2"/>
  <cols>
    <col min="1" max="1" width="12.5703125" style="3" customWidth="1"/>
    <col min="2" max="2" width="14" style="41" customWidth="1"/>
    <col min="3" max="3" width="14" style="3" bestFit="1" customWidth="1"/>
    <col min="4" max="4" width="12.28515625" style="3" customWidth="1"/>
    <col min="5" max="5" width="7.85546875" style="3" customWidth="1"/>
    <col min="6" max="6" width="8.5703125" style="3" customWidth="1"/>
    <col min="7" max="7" width="6.140625" style="3" customWidth="1"/>
    <col min="8" max="8" width="6.42578125" style="3" customWidth="1"/>
    <col min="9" max="15" width="10.140625" style="3" customWidth="1"/>
    <col min="16" max="16" width="8.28515625" style="3" customWidth="1"/>
    <col min="17" max="17" width="10.7109375" style="3" bestFit="1" customWidth="1"/>
    <col min="18" max="18" width="8.28515625" style="3" bestFit="1" customWidth="1"/>
    <col min="19" max="20" width="9.42578125" style="3" customWidth="1"/>
    <col min="21" max="21" width="9.28515625" style="3" customWidth="1"/>
    <col min="22" max="16384" width="9.140625" style="3"/>
  </cols>
  <sheetData>
    <row r="1" spans="1:23" x14ac:dyDescent="0.2">
      <c r="A1" s="303" t="s">
        <v>281</v>
      </c>
      <c r="B1" s="303"/>
      <c r="C1" s="303"/>
      <c r="D1" s="303"/>
      <c r="E1" s="303"/>
      <c r="F1" s="303"/>
      <c r="G1" s="303"/>
      <c r="H1" s="303"/>
      <c r="I1" s="30" t="s">
        <v>438</v>
      </c>
      <c r="J1" s="30" t="s">
        <v>446</v>
      </c>
      <c r="K1" s="30" t="s">
        <v>450</v>
      </c>
      <c r="L1" s="30" t="s">
        <v>462</v>
      </c>
      <c r="M1" s="30"/>
      <c r="N1" s="30"/>
      <c r="O1" s="30"/>
      <c r="P1" s="20"/>
      <c r="Q1" s="20"/>
      <c r="R1" s="20"/>
    </row>
    <row r="2" spans="1:23" x14ac:dyDescent="0.2">
      <c r="A2" s="303" t="s">
        <v>459</v>
      </c>
      <c r="B2" s="303"/>
      <c r="C2" s="303"/>
      <c r="D2" s="303"/>
      <c r="E2" s="303"/>
      <c r="F2" s="303"/>
      <c r="G2" s="303"/>
      <c r="H2" s="303"/>
      <c r="I2" s="10"/>
      <c r="J2" s="10"/>
      <c r="K2" s="10"/>
      <c r="L2" s="10"/>
      <c r="M2" s="10"/>
      <c r="N2" s="10"/>
      <c r="O2" s="10"/>
      <c r="P2" s="8"/>
      <c r="Q2" s="8"/>
      <c r="R2" s="8"/>
      <c r="S2" s="29"/>
      <c r="T2" s="29"/>
      <c r="U2" s="30"/>
    </row>
    <row r="3" spans="1:23" x14ac:dyDescent="0.2">
      <c r="A3" s="8" t="s">
        <v>0</v>
      </c>
      <c r="B3" s="8" t="s">
        <v>1</v>
      </c>
      <c r="C3" s="8" t="s">
        <v>2</v>
      </c>
      <c r="D3" s="8" t="s">
        <v>274</v>
      </c>
      <c r="E3" s="8" t="s">
        <v>3</v>
      </c>
      <c r="F3" s="8" t="s">
        <v>4</v>
      </c>
      <c r="G3" s="302" t="s">
        <v>5</v>
      </c>
      <c r="H3" s="302"/>
      <c r="I3" s="31" t="s">
        <v>427</v>
      </c>
      <c r="J3" s="31" t="s">
        <v>435</v>
      </c>
      <c r="K3" s="31" t="s">
        <v>448</v>
      </c>
      <c r="L3" s="31" t="s">
        <v>441</v>
      </c>
      <c r="M3" s="31" t="s">
        <v>449</v>
      </c>
      <c r="N3" s="31" t="s">
        <v>457</v>
      </c>
      <c r="O3" s="31" t="s">
        <v>460</v>
      </c>
      <c r="P3" s="36"/>
      <c r="Q3" s="302" t="s">
        <v>6</v>
      </c>
      <c r="R3" s="302"/>
      <c r="S3" s="55"/>
      <c r="T3" s="300" t="s">
        <v>7</v>
      </c>
      <c r="U3" s="301"/>
    </row>
    <row r="4" spans="1:23" x14ac:dyDescent="0.2">
      <c r="A4" s="36" t="s">
        <v>8</v>
      </c>
      <c r="B4" s="36"/>
      <c r="C4" s="36"/>
      <c r="D4" s="36"/>
      <c r="E4" s="7" t="s">
        <v>9</v>
      </c>
      <c r="F4" s="36" t="s">
        <v>10</v>
      </c>
      <c r="G4" s="8" t="s">
        <v>11</v>
      </c>
      <c r="H4" s="8" t="s">
        <v>12</v>
      </c>
      <c r="I4" s="36" t="s">
        <v>428</v>
      </c>
      <c r="J4" s="36" t="s">
        <v>436</v>
      </c>
      <c r="K4" s="36" t="s">
        <v>446</v>
      </c>
      <c r="L4" s="36" t="s">
        <v>442</v>
      </c>
      <c r="M4" s="36" t="s">
        <v>450</v>
      </c>
      <c r="N4" s="36" t="s">
        <v>458</v>
      </c>
      <c r="O4" s="36" t="s">
        <v>461</v>
      </c>
      <c r="P4" s="36"/>
      <c r="Q4" s="8" t="s">
        <v>13</v>
      </c>
      <c r="R4" s="8" t="s">
        <v>12</v>
      </c>
      <c r="S4" s="56"/>
      <c r="T4" s="10" t="s">
        <v>14</v>
      </c>
      <c r="U4" s="10" t="s">
        <v>15</v>
      </c>
    </row>
    <row r="5" spans="1:23" x14ac:dyDescent="0.2">
      <c r="A5" s="11" t="s">
        <v>383</v>
      </c>
      <c r="B5" s="11" t="s">
        <v>384</v>
      </c>
      <c r="C5" s="11" t="s">
        <v>383</v>
      </c>
      <c r="D5" s="11" t="s">
        <v>275</v>
      </c>
      <c r="E5" s="12">
        <v>15</v>
      </c>
      <c r="F5" s="12">
        <v>225</v>
      </c>
      <c r="G5" s="12">
        <v>10</v>
      </c>
      <c r="H5" s="12">
        <v>400</v>
      </c>
      <c r="I5" s="12"/>
      <c r="J5" s="12"/>
      <c r="K5" s="12"/>
      <c r="L5" s="12"/>
      <c r="M5" s="12"/>
      <c r="N5" s="12"/>
      <c r="O5" s="12"/>
      <c r="P5" s="13"/>
      <c r="Q5" s="12">
        <f t="shared" ref="Q5:Q19" si="0">SUM(I5:P5)</f>
        <v>0</v>
      </c>
      <c r="R5" s="12">
        <f t="shared" ref="R5:R19" si="1">$Q5/$H5</f>
        <v>0</v>
      </c>
      <c r="S5" s="57"/>
      <c r="T5" s="15">
        <v>0.06</v>
      </c>
      <c r="U5" s="15">
        <f t="shared" ref="U5:U19" si="2">$R5*$T5</f>
        <v>0</v>
      </c>
      <c r="V5" s="43">
        <f>SUM(U5:U19)</f>
        <v>49.07</v>
      </c>
      <c r="W5" s="3">
        <f>V5*100/$V$144</f>
        <v>30.630461922596755</v>
      </c>
    </row>
    <row r="6" spans="1:23" x14ac:dyDescent="0.2">
      <c r="A6" s="11" t="s">
        <v>385</v>
      </c>
      <c r="B6" s="11" t="s">
        <v>386</v>
      </c>
      <c r="C6" s="11" t="s">
        <v>385</v>
      </c>
      <c r="D6" s="11" t="s">
        <v>275</v>
      </c>
      <c r="E6" s="12">
        <v>15</v>
      </c>
      <c r="F6" s="12">
        <v>300</v>
      </c>
      <c r="G6" s="12">
        <v>10</v>
      </c>
      <c r="H6" s="12">
        <v>300</v>
      </c>
      <c r="I6" s="12"/>
      <c r="J6" s="12"/>
      <c r="K6" s="12"/>
      <c r="L6" s="12"/>
      <c r="M6" s="12"/>
      <c r="N6" s="12"/>
      <c r="O6" s="12"/>
      <c r="P6" s="13"/>
      <c r="Q6" s="12">
        <f t="shared" si="0"/>
        <v>0</v>
      </c>
      <c r="R6" s="12">
        <f t="shared" si="1"/>
        <v>0</v>
      </c>
      <c r="S6" s="57"/>
      <c r="T6" s="15">
        <v>0.06</v>
      </c>
      <c r="U6" s="15">
        <f t="shared" si="2"/>
        <v>0</v>
      </c>
      <c r="V6" s="43"/>
    </row>
    <row r="7" spans="1:23" x14ac:dyDescent="0.2">
      <c r="A7" s="36" t="s">
        <v>387</v>
      </c>
      <c r="B7" s="36" t="s">
        <v>259</v>
      </c>
      <c r="C7" s="31" t="s">
        <v>388</v>
      </c>
      <c r="D7" s="36" t="s">
        <v>277</v>
      </c>
      <c r="E7" s="12" t="s">
        <v>167</v>
      </c>
      <c r="F7" s="12">
        <v>300</v>
      </c>
      <c r="G7" s="12">
        <v>10</v>
      </c>
      <c r="H7" s="12">
        <v>300</v>
      </c>
      <c r="I7" s="12"/>
      <c r="J7" s="12"/>
      <c r="K7" s="12"/>
      <c r="L7" s="12"/>
      <c r="M7" s="12"/>
      <c r="N7" s="12"/>
      <c r="O7" s="12"/>
      <c r="P7" s="13"/>
      <c r="Q7" s="12">
        <f t="shared" si="0"/>
        <v>0</v>
      </c>
      <c r="R7" s="12">
        <f t="shared" si="1"/>
        <v>0</v>
      </c>
      <c r="S7" s="57"/>
      <c r="T7" s="15">
        <v>0.06</v>
      </c>
      <c r="U7" s="15">
        <f t="shared" si="2"/>
        <v>0</v>
      </c>
      <c r="V7" s="43"/>
    </row>
    <row r="8" spans="1:23" x14ac:dyDescent="0.2">
      <c r="A8" s="11" t="s">
        <v>258</v>
      </c>
      <c r="B8" s="11" t="s">
        <v>259</v>
      </c>
      <c r="C8" s="11" t="s">
        <v>258</v>
      </c>
      <c r="D8" s="11" t="s">
        <v>275</v>
      </c>
      <c r="E8" s="12">
        <v>15</v>
      </c>
      <c r="F8" s="12">
        <v>375</v>
      </c>
      <c r="G8" s="12">
        <v>10</v>
      </c>
      <c r="H8" s="12">
        <v>200</v>
      </c>
      <c r="I8" s="12"/>
      <c r="J8" s="12">
        <v>1000</v>
      </c>
      <c r="K8" s="12"/>
      <c r="L8" s="12"/>
      <c r="M8" s="12"/>
      <c r="N8" s="12"/>
      <c r="O8" s="12"/>
      <c r="P8" s="13"/>
      <c r="Q8" s="12">
        <f t="shared" si="0"/>
        <v>1000</v>
      </c>
      <c r="R8" s="12">
        <f t="shared" si="1"/>
        <v>5</v>
      </c>
      <c r="S8" s="57"/>
      <c r="T8" s="15">
        <v>0.06</v>
      </c>
      <c r="U8" s="15">
        <f t="shared" si="2"/>
        <v>0.3</v>
      </c>
      <c r="V8" s="43"/>
    </row>
    <row r="9" spans="1:23" x14ac:dyDescent="0.2">
      <c r="A9" s="11" t="s">
        <v>26</v>
      </c>
      <c r="B9" s="11" t="s">
        <v>27</v>
      </c>
      <c r="C9" s="11" t="s">
        <v>26</v>
      </c>
      <c r="D9" s="11" t="s">
        <v>275</v>
      </c>
      <c r="E9" s="12">
        <v>15</v>
      </c>
      <c r="F9" s="12">
        <v>457</v>
      </c>
      <c r="G9" s="12">
        <v>10</v>
      </c>
      <c r="H9" s="12">
        <v>200</v>
      </c>
      <c r="I9" s="12"/>
      <c r="J9" s="12">
        <v>8200</v>
      </c>
      <c r="K9" s="12"/>
      <c r="L9" s="12">
        <v>10000</v>
      </c>
      <c r="M9" s="12">
        <v>5000</v>
      </c>
      <c r="N9" s="12">
        <v>5000</v>
      </c>
      <c r="O9" s="12">
        <v>5000</v>
      </c>
      <c r="P9" s="13"/>
      <c r="Q9" s="12">
        <f t="shared" si="0"/>
        <v>33200</v>
      </c>
      <c r="R9" s="12">
        <f t="shared" si="1"/>
        <v>166</v>
      </c>
      <c r="S9" s="57"/>
      <c r="T9" s="15">
        <v>0.05</v>
      </c>
      <c r="U9" s="15">
        <f t="shared" si="2"/>
        <v>8.3000000000000007</v>
      </c>
    </row>
    <row r="10" spans="1:23" x14ac:dyDescent="0.2">
      <c r="A10" s="36" t="s">
        <v>169</v>
      </c>
      <c r="B10" s="36" t="s">
        <v>27</v>
      </c>
      <c r="C10" s="36">
        <v>90441400</v>
      </c>
      <c r="D10" s="36" t="s">
        <v>277</v>
      </c>
      <c r="E10" s="12" t="s">
        <v>167</v>
      </c>
      <c r="F10" s="12">
        <v>450</v>
      </c>
      <c r="G10" s="12">
        <v>10</v>
      </c>
      <c r="H10" s="12">
        <v>200</v>
      </c>
      <c r="I10" s="12"/>
      <c r="J10" s="12">
        <v>3000</v>
      </c>
      <c r="K10" s="12"/>
      <c r="L10" s="12">
        <v>2000</v>
      </c>
      <c r="M10" s="12">
        <v>2000</v>
      </c>
      <c r="N10" s="12">
        <v>2000</v>
      </c>
      <c r="O10" s="12">
        <v>1000</v>
      </c>
      <c r="P10" s="13"/>
      <c r="Q10" s="12">
        <f t="shared" si="0"/>
        <v>10000</v>
      </c>
      <c r="R10" s="12">
        <f t="shared" si="1"/>
        <v>50</v>
      </c>
      <c r="S10" s="57"/>
      <c r="T10" s="15">
        <v>0.05</v>
      </c>
      <c r="U10" s="15">
        <f t="shared" si="2"/>
        <v>2.5</v>
      </c>
    </row>
    <row r="11" spans="1:23" x14ac:dyDescent="0.2">
      <c r="A11" s="11" t="s">
        <v>24</v>
      </c>
      <c r="B11" s="11" t="s">
        <v>25</v>
      </c>
      <c r="C11" s="11" t="s">
        <v>24</v>
      </c>
      <c r="D11" s="11" t="s">
        <v>275</v>
      </c>
      <c r="E11" s="12">
        <v>15</v>
      </c>
      <c r="F11" s="12">
        <v>610</v>
      </c>
      <c r="G11" s="12">
        <v>10</v>
      </c>
      <c r="H11" s="12">
        <v>100</v>
      </c>
      <c r="I11" s="12"/>
      <c r="J11" s="12">
        <v>4000</v>
      </c>
      <c r="K11" s="12"/>
      <c r="L11" s="12">
        <v>6000</v>
      </c>
      <c r="M11" s="12">
        <v>5000</v>
      </c>
      <c r="N11" s="12">
        <v>5000</v>
      </c>
      <c r="O11" s="12">
        <v>5000</v>
      </c>
      <c r="P11" s="13"/>
      <c r="Q11" s="12">
        <f t="shared" si="0"/>
        <v>25000</v>
      </c>
      <c r="R11" s="12">
        <f t="shared" si="1"/>
        <v>250</v>
      </c>
      <c r="S11" s="57"/>
      <c r="T11" s="15">
        <v>0.04</v>
      </c>
      <c r="U11" s="15">
        <f t="shared" si="2"/>
        <v>10</v>
      </c>
    </row>
    <row r="12" spans="1:23" x14ac:dyDescent="0.2">
      <c r="A12" s="36" t="s">
        <v>168</v>
      </c>
      <c r="B12" s="36" t="s">
        <v>25</v>
      </c>
      <c r="C12" s="36">
        <v>90441600</v>
      </c>
      <c r="D12" s="36" t="s">
        <v>277</v>
      </c>
      <c r="E12" s="12" t="s">
        <v>167</v>
      </c>
      <c r="F12" s="12">
        <v>600</v>
      </c>
      <c r="G12" s="12">
        <v>10</v>
      </c>
      <c r="H12" s="12">
        <v>100</v>
      </c>
      <c r="I12" s="12"/>
      <c r="J12" s="12">
        <v>3000</v>
      </c>
      <c r="K12" s="12"/>
      <c r="L12" s="12">
        <v>2000</v>
      </c>
      <c r="M12" s="12">
        <v>2000</v>
      </c>
      <c r="N12" s="12">
        <v>2000</v>
      </c>
      <c r="O12" s="12">
        <v>1000</v>
      </c>
      <c r="P12" s="13"/>
      <c r="Q12" s="12">
        <f t="shared" si="0"/>
        <v>10000</v>
      </c>
      <c r="R12" s="12">
        <f t="shared" si="1"/>
        <v>100</v>
      </c>
      <c r="S12" s="57"/>
      <c r="T12" s="15">
        <v>0.04</v>
      </c>
      <c r="U12" s="15">
        <f t="shared" si="2"/>
        <v>4</v>
      </c>
    </row>
    <row r="13" spans="1:23" x14ac:dyDescent="0.2">
      <c r="A13" s="11" t="s">
        <v>150</v>
      </c>
      <c r="B13" s="11" t="s">
        <v>151</v>
      </c>
      <c r="C13" s="11" t="s">
        <v>150</v>
      </c>
      <c r="D13" s="11" t="s">
        <v>275</v>
      </c>
      <c r="E13" s="12">
        <v>15</v>
      </c>
      <c r="F13" s="12">
        <v>760</v>
      </c>
      <c r="G13" s="12">
        <v>10</v>
      </c>
      <c r="H13" s="12">
        <v>100</v>
      </c>
      <c r="I13" s="12"/>
      <c r="J13" s="12">
        <v>1000</v>
      </c>
      <c r="K13" s="12"/>
      <c r="L13" s="12">
        <v>1000</v>
      </c>
      <c r="M13" s="12">
        <v>1000</v>
      </c>
      <c r="N13" s="12">
        <v>500</v>
      </c>
      <c r="O13" s="12">
        <v>500</v>
      </c>
      <c r="P13" s="13"/>
      <c r="Q13" s="12">
        <f t="shared" si="0"/>
        <v>4000</v>
      </c>
      <c r="R13" s="12">
        <f t="shared" si="1"/>
        <v>40</v>
      </c>
      <c r="S13" s="57"/>
      <c r="T13" s="15">
        <v>0.04</v>
      </c>
      <c r="U13" s="15">
        <f t="shared" si="2"/>
        <v>1.6</v>
      </c>
    </row>
    <row r="14" spans="1:23" x14ac:dyDescent="0.2">
      <c r="A14" s="11" t="s">
        <v>20</v>
      </c>
      <c r="B14" s="11" t="s">
        <v>21</v>
      </c>
      <c r="C14" s="11" t="s">
        <v>20</v>
      </c>
      <c r="D14" s="11" t="s">
        <v>275</v>
      </c>
      <c r="E14" s="12">
        <v>15</v>
      </c>
      <c r="F14" s="12">
        <v>915</v>
      </c>
      <c r="G14" s="12">
        <v>10</v>
      </c>
      <c r="H14" s="12">
        <v>100</v>
      </c>
      <c r="I14" s="12"/>
      <c r="J14" s="12"/>
      <c r="K14" s="12">
        <v>300</v>
      </c>
      <c r="L14" s="12">
        <v>5000</v>
      </c>
      <c r="M14" s="12">
        <v>3000</v>
      </c>
      <c r="N14" s="12">
        <v>2000</v>
      </c>
      <c r="O14" s="12">
        <v>2000</v>
      </c>
      <c r="P14" s="13"/>
      <c r="Q14" s="12">
        <f t="shared" si="0"/>
        <v>12300</v>
      </c>
      <c r="R14" s="12">
        <f t="shared" si="1"/>
        <v>123</v>
      </c>
      <c r="S14" s="57"/>
      <c r="T14" s="15">
        <v>0.05</v>
      </c>
      <c r="U14" s="15">
        <f t="shared" si="2"/>
        <v>6.15</v>
      </c>
    </row>
    <row r="15" spans="1:23" x14ac:dyDescent="0.2">
      <c r="A15" s="13" t="s">
        <v>166</v>
      </c>
      <c r="B15" s="13" t="s">
        <v>21</v>
      </c>
      <c r="C15" s="13">
        <v>90441800</v>
      </c>
      <c r="D15" s="36" t="s">
        <v>277</v>
      </c>
      <c r="E15" s="12" t="s">
        <v>167</v>
      </c>
      <c r="F15" s="12">
        <v>900</v>
      </c>
      <c r="G15" s="12">
        <v>10</v>
      </c>
      <c r="H15" s="12">
        <v>100</v>
      </c>
      <c r="I15" s="12"/>
      <c r="J15" s="12">
        <v>800</v>
      </c>
      <c r="K15" s="12"/>
      <c r="L15" s="12">
        <v>2000</v>
      </c>
      <c r="M15" s="12">
        <v>2000</v>
      </c>
      <c r="N15" s="12">
        <v>2000</v>
      </c>
      <c r="O15" s="12">
        <v>1000</v>
      </c>
      <c r="P15" s="13"/>
      <c r="Q15" s="12">
        <f t="shared" si="0"/>
        <v>7800</v>
      </c>
      <c r="R15" s="12">
        <f t="shared" si="1"/>
        <v>78</v>
      </c>
      <c r="S15" s="57"/>
      <c r="T15" s="15">
        <v>0.05</v>
      </c>
      <c r="U15" s="15">
        <f t="shared" si="2"/>
        <v>3.9000000000000004</v>
      </c>
    </row>
    <row r="16" spans="1:23" x14ac:dyDescent="0.2">
      <c r="A16" s="11" t="s">
        <v>16</v>
      </c>
      <c r="B16" s="11" t="s">
        <v>17</v>
      </c>
      <c r="C16" s="11" t="s">
        <v>16</v>
      </c>
      <c r="D16" s="11" t="s">
        <v>275</v>
      </c>
      <c r="E16" s="12">
        <v>15</v>
      </c>
      <c r="F16" s="12">
        <v>1220</v>
      </c>
      <c r="G16" s="12">
        <v>10</v>
      </c>
      <c r="H16" s="12">
        <v>50</v>
      </c>
      <c r="I16" s="12">
        <v>400</v>
      </c>
      <c r="J16" s="12">
        <v>3000</v>
      </c>
      <c r="K16" s="12"/>
      <c r="L16" s="12">
        <v>5000</v>
      </c>
      <c r="M16" s="12">
        <v>3000</v>
      </c>
      <c r="N16" s="12">
        <v>2000</v>
      </c>
      <c r="O16" s="12">
        <v>2000</v>
      </c>
      <c r="P16" s="13"/>
      <c r="Q16" s="12">
        <f t="shared" si="0"/>
        <v>15400</v>
      </c>
      <c r="R16" s="12">
        <f t="shared" si="1"/>
        <v>308</v>
      </c>
      <c r="S16" s="57"/>
      <c r="T16" s="15">
        <v>0.04</v>
      </c>
      <c r="U16" s="15">
        <f t="shared" si="2"/>
        <v>12.32</v>
      </c>
    </row>
    <row r="17" spans="1:23" x14ac:dyDescent="0.2">
      <c r="A17" s="11" t="s">
        <v>148</v>
      </c>
      <c r="B17" s="11" t="s">
        <v>149</v>
      </c>
      <c r="C17" s="11" t="s">
        <v>148</v>
      </c>
      <c r="D17" s="11" t="s">
        <v>275</v>
      </c>
      <c r="E17" s="12">
        <v>15</v>
      </c>
      <c r="F17" s="12">
        <v>1524</v>
      </c>
      <c r="G17" s="12">
        <v>10</v>
      </c>
      <c r="H17" s="12">
        <v>50</v>
      </c>
      <c r="I17" s="12"/>
      <c r="J17" s="12"/>
      <c r="K17" s="12"/>
      <c r="L17" s="12"/>
      <c r="M17" s="12"/>
      <c r="N17" s="12"/>
      <c r="O17" s="12"/>
      <c r="P17" s="13"/>
      <c r="Q17" s="12">
        <f t="shared" si="0"/>
        <v>0</v>
      </c>
      <c r="R17" s="12">
        <f t="shared" si="1"/>
        <v>0</v>
      </c>
      <c r="S17" s="57"/>
      <c r="T17" s="15">
        <v>0.05</v>
      </c>
      <c r="U17" s="15">
        <f t="shared" si="2"/>
        <v>0</v>
      </c>
    </row>
    <row r="18" spans="1:23" x14ac:dyDescent="0.2">
      <c r="A18" s="11" t="s">
        <v>146</v>
      </c>
      <c r="B18" s="11" t="s">
        <v>147</v>
      </c>
      <c r="C18" s="11" t="s">
        <v>146</v>
      </c>
      <c r="D18" s="11" t="s">
        <v>275</v>
      </c>
      <c r="E18" s="12">
        <v>15</v>
      </c>
      <c r="F18" s="12">
        <v>1800</v>
      </c>
      <c r="G18" s="12">
        <v>10</v>
      </c>
      <c r="H18" s="12">
        <v>50</v>
      </c>
      <c r="I18" s="12"/>
      <c r="J18" s="12"/>
      <c r="K18" s="12"/>
      <c r="L18" s="12"/>
      <c r="M18" s="12"/>
      <c r="N18" s="12"/>
      <c r="O18" s="12"/>
      <c r="P18" s="13"/>
      <c r="Q18" s="12">
        <f t="shared" si="0"/>
        <v>0</v>
      </c>
      <c r="R18" s="12">
        <f t="shared" si="1"/>
        <v>0</v>
      </c>
      <c r="S18" s="57"/>
      <c r="T18" s="15">
        <v>0.06</v>
      </c>
      <c r="U18" s="15">
        <f t="shared" si="2"/>
        <v>0</v>
      </c>
    </row>
    <row r="19" spans="1:23" x14ac:dyDescent="0.2">
      <c r="A19" s="11" t="s">
        <v>353</v>
      </c>
      <c r="B19" s="11" t="s">
        <v>354</v>
      </c>
      <c r="C19" s="11" t="s">
        <v>146</v>
      </c>
      <c r="D19" s="11" t="s">
        <v>275</v>
      </c>
      <c r="E19" s="12">
        <v>15</v>
      </c>
      <c r="F19" s="12">
        <v>2100</v>
      </c>
      <c r="G19" s="12">
        <v>10</v>
      </c>
      <c r="H19" s="12">
        <v>50</v>
      </c>
      <c r="I19" s="12"/>
      <c r="J19" s="12"/>
      <c r="K19" s="12"/>
      <c r="L19" s="12"/>
      <c r="M19" s="12"/>
      <c r="N19" s="12"/>
      <c r="O19" s="12"/>
      <c r="P19" s="13"/>
      <c r="Q19" s="12">
        <f t="shared" si="0"/>
        <v>0</v>
      </c>
      <c r="R19" s="12">
        <f t="shared" si="1"/>
        <v>0</v>
      </c>
      <c r="S19" s="57"/>
      <c r="T19" s="15">
        <v>0.06</v>
      </c>
      <c r="U19" s="15">
        <f t="shared" si="2"/>
        <v>0</v>
      </c>
    </row>
    <row r="20" spans="1:23" ht="15" x14ac:dyDescent="0.2">
      <c r="A20" s="60" t="s">
        <v>28</v>
      </c>
      <c r="B20" s="60"/>
      <c r="C20" s="60"/>
      <c r="D20" s="60"/>
      <c r="E20" s="60"/>
      <c r="F20" s="12"/>
      <c r="G20" s="20"/>
      <c r="H20" s="20"/>
      <c r="I20" s="12"/>
      <c r="J20" s="12"/>
      <c r="K20" s="12"/>
      <c r="L20" s="12"/>
      <c r="M20" s="12"/>
      <c r="N20" s="12"/>
      <c r="O20" s="12"/>
      <c r="P20" s="21"/>
      <c r="Q20" s="12"/>
      <c r="R20" s="12"/>
      <c r="S20" s="57"/>
      <c r="T20" s="12"/>
      <c r="U20" s="15"/>
    </row>
    <row r="21" spans="1:23" x14ac:dyDescent="0.2">
      <c r="A21" s="11" t="s">
        <v>260</v>
      </c>
      <c r="B21" s="11" t="s">
        <v>229</v>
      </c>
      <c r="C21" s="11" t="s">
        <v>260</v>
      </c>
      <c r="D21" s="11" t="s">
        <v>275</v>
      </c>
      <c r="E21" s="12">
        <v>20</v>
      </c>
      <c r="F21" s="12">
        <v>100</v>
      </c>
      <c r="G21" s="12">
        <v>10</v>
      </c>
      <c r="H21" s="12">
        <v>500</v>
      </c>
      <c r="I21" s="12"/>
      <c r="J21" s="12"/>
      <c r="K21" s="12"/>
      <c r="L21" s="12"/>
      <c r="M21" s="12"/>
      <c r="N21" s="12"/>
      <c r="O21" s="12"/>
      <c r="P21" s="13"/>
      <c r="Q21" s="12">
        <f t="shared" ref="Q21:Q37" si="3">SUM(I21:P21)</f>
        <v>0</v>
      </c>
      <c r="R21" s="12">
        <f t="shared" ref="R21:R37" si="4">$Q21/$H21</f>
        <v>0</v>
      </c>
      <c r="S21" s="57"/>
      <c r="T21" s="15">
        <v>0.06</v>
      </c>
      <c r="U21" s="15">
        <f t="shared" ref="U21:U37" si="5">$R21*$T21</f>
        <v>0</v>
      </c>
      <c r="V21" s="43">
        <f>SUM(U21:U37)</f>
        <v>40.039999999999992</v>
      </c>
      <c r="W21" s="3">
        <f>V21*100/$V$144</f>
        <v>24.993757802746561</v>
      </c>
    </row>
    <row r="22" spans="1:23" x14ac:dyDescent="0.2">
      <c r="A22" s="36" t="s">
        <v>228</v>
      </c>
      <c r="B22" s="36" t="s">
        <v>229</v>
      </c>
      <c r="C22" s="36">
        <v>90442100</v>
      </c>
      <c r="D22" s="36" t="s">
        <v>277</v>
      </c>
      <c r="E22" s="12" t="s">
        <v>46</v>
      </c>
      <c r="F22" s="12">
        <v>100</v>
      </c>
      <c r="G22" s="12">
        <v>10</v>
      </c>
      <c r="H22" s="12">
        <v>500</v>
      </c>
      <c r="I22" s="12"/>
      <c r="J22" s="12"/>
      <c r="K22" s="12"/>
      <c r="L22" s="12"/>
      <c r="M22" s="12"/>
      <c r="N22" s="12"/>
      <c r="O22" s="12"/>
      <c r="P22" s="13"/>
      <c r="Q22" s="12">
        <f t="shared" si="3"/>
        <v>0</v>
      </c>
      <c r="R22" s="12">
        <f t="shared" si="4"/>
        <v>0</v>
      </c>
      <c r="S22" s="57"/>
      <c r="T22" s="15">
        <v>0.06</v>
      </c>
      <c r="U22" s="15">
        <f t="shared" si="5"/>
        <v>0</v>
      </c>
      <c r="V22" s="43"/>
    </row>
    <row r="23" spans="1:23" x14ac:dyDescent="0.2">
      <c r="A23" s="36" t="s">
        <v>172</v>
      </c>
      <c r="B23" s="36" t="s">
        <v>173</v>
      </c>
      <c r="C23" s="36">
        <v>90447000</v>
      </c>
      <c r="D23" s="36" t="s">
        <v>277</v>
      </c>
      <c r="E23" s="12" t="s">
        <v>46</v>
      </c>
      <c r="F23" s="12">
        <v>240</v>
      </c>
      <c r="G23" s="12">
        <v>10</v>
      </c>
      <c r="H23" s="12">
        <v>250</v>
      </c>
      <c r="I23" s="12"/>
      <c r="J23" s="12"/>
      <c r="K23" s="12"/>
      <c r="L23" s="12"/>
      <c r="M23" s="12"/>
      <c r="N23" s="12"/>
      <c r="O23" s="12"/>
      <c r="P23" s="13"/>
      <c r="Q23" s="12">
        <f t="shared" si="3"/>
        <v>0</v>
      </c>
      <c r="R23" s="12">
        <f t="shared" si="4"/>
        <v>0</v>
      </c>
      <c r="S23" s="57"/>
      <c r="T23" s="15">
        <v>0.06</v>
      </c>
      <c r="U23" s="15">
        <f t="shared" si="5"/>
        <v>0</v>
      </c>
    </row>
    <row r="24" spans="1:23" x14ac:dyDescent="0.2">
      <c r="A24" s="11" t="s">
        <v>389</v>
      </c>
      <c r="B24" s="11" t="s">
        <v>390</v>
      </c>
      <c r="C24" s="11" t="s">
        <v>389</v>
      </c>
      <c r="D24" s="11" t="s">
        <v>275</v>
      </c>
      <c r="E24" s="12">
        <v>20</v>
      </c>
      <c r="F24" s="12">
        <v>300</v>
      </c>
      <c r="G24" s="12">
        <v>10</v>
      </c>
      <c r="H24" s="12">
        <v>200</v>
      </c>
      <c r="I24" s="12"/>
      <c r="J24" s="12"/>
      <c r="K24" s="12"/>
      <c r="L24" s="12"/>
      <c r="M24" s="12"/>
      <c r="N24" s="12"/>
      <c r="O24" s="12"/>
      <c r="P24" s="13"/>
      <c r="Q24" s="12">
        <f t="shared" si="3"/>
        <v>0</v>
      </c>
      <c r="R24" s="12">
        <f t="shared" si="4"/>
        <v>0</v>
      </c>
      <c r="S24" s="57"/>
      <c r="T24" s="15">
        <v>0.06</v>
      </c>
      <c r="U24" s="15">
        <f t="shared" si="5"/>
        <v>0</v>
      </c>
    </row>
    <row r="25" spans="1:23" x14ac:dyDescent="0.2">
      <c r="A25" s="11" t="s">
        <v>50</v>
      </c>
      <c r="B25" s="11" t="s">
        <v>51</v>
      </c>
      <c r="C25" s="11" t="s">
        <v>50</v>
      </c>
      <c r="D25" s="11" t="s">
        <v>275</v>
      </c>
      <c r="E25" s="12">
        <v>20</v>
      </c>
      <c r="F25" s="12">
        <v>457</v>
      </c>
      <c r="G25" s="12">
        <v>10</v>
      </c>
      <c r="H25" s="12">
        <v>100</v>
      </c>
      <c r="I25" s="12"/>
      <c r="J25" s="12">
        <v>500</v>
      </c>
      <c r="K25" s="12"/>
      <c r="L25" s="12">
        <v>500</v>
      </c>
      <c r="M25" s="12">
        <v>1000</v>
      </c>
      <c r="N25" s="12">
        <v>500</v>
      </c>
      <c r="O25" s="12">
        <v>500</v>
      </c>
      <c r="P25" s="13"/>
      <c r="Q25" s="12">
        <f t="shared" si="3"/>
        <v>3000</v>
      </c>
      <c r="R25" s="12">
        <f t="shared" si="4"/>
        <v>30</v>
      </c>
      <c r="S25" s="57"/>
      <c r="T25" s="15">
        <v>0.04</v>
      </c>
      <c r="U25" s="15">
        <f t="shared" si="5"/>
        <v>1.2</v>
      </c>
    </row>
    <row r="26" spans="1:23" x14ac:dyDescent="0.2">
      <c r="A26" s="36" t="s">
        <v>171</v>
      </c>
      <c r="B26" s="36" t="s">
        <v>51</v>
      </c>
      <c r="C26" s="36">
        <v>90442400</v>
      </c>
      <c r="D26" s="36" t="s">
        <v>277</v>
      </c>
      <c r="E26" s="12" t="s">
        <v>46</v>
      </c>
      <c r="F26" s="12">
        <v>450</v>
      </c>
      <c r="G26" s="12">
        <v>10</v>
      </c>
      <c r="H26" s="12">
        <v>100</v>
      </c>
      <c r="I26" s="12"/>
      <c r="J26" s="12">
        <v>2000</v>
      </c>
      <c r="K26" s="12"/>
      <c r="L26" s="12">
        <v>1000</v>
      </c>
      <c r="M26" s="12">
        <v>2000</v>
      </c>
      <c r="N26" s="12">
        <v>1000</v>
      </c>
      <c r="O26" s="12">
        <v>1000</v>
      </c>
      <c r="P26" s="13"/>
      <c r="Q26" s="12">
        <f t="shared" si="3"/>
        <v>7000</v>
      </c>
      <c r="R26" s="12">
        <f t="shared" si="4"/>
        <v>70</v>
      </c>
      <c r="S26" s="57"/>
      <c r="T26" s="15">
        <v>0.04</v>
      </c>
      <c r="U26" s="15">
        <f t="shared" si="5"/>
        <v>2.8000000000000003</v>
      </c>
    </row>
    <row r="27" spans="1:23" x14ac:dyDescent="0.2">
      <c r="A27" s="11" t="s">
        <v>47</v>
      </c>
      <c r="B27" s="11" t="s">
        <v>48</v>
      </c>
      <c r="C27" s="11" t="s">
        <v>47</v>
      </c>
      <c r="D27" s="11" t="s">
        <v>275</v>
      </c>
      <c r="E27" s="12">
        <v>20</v>
      </c>
      <c r="F27" s="12">
        <v>610</v>
      </c>
      <c r="G27" s="12">
        <v>10</v>
      </c>
      <c r="H27" s="12">
        <v>100</v>
      </c>
      <c r="I27" s="12"/>
      <c r="J27" s="12">
        <v>1000</v>
      </c>
      <c r="K27" s="12"/>
      <c r="L27" s="12">
        <v>1000</v>
      </c>
      <c r="M27" s="12">
        <v>2000</v>
      </c>
      <c r="N27" s="12">
        <v>1000</v>
      </c>
      <c r="O27" s="12">
        <v>1000</v>
      </c>
      <c r="P27" s="13"/>
      <c r="Q27" s="12">
        <f t="shared" si="3"/>
        <v>6000</v>
      </c>
      <c r="R27" s="12">
        <f t="shared" si="4"/>
        <v>60</v>
      </c>
      <c r="S27" s="57"/>
      <c r="T27" s="15">
        <v>0.06</v>
      </c>
      <c r="U27" s="15">
        <f t="shared" si="5"/>
        <v>3.5999999999999996</v>
      </c>
    </row>
    <row r="28" spans="1:23" x14ac:dyDescent="0.2">
      <c r="A28" s="36" t="s">
        <v>49</v>
      </c>
      <c r="B28" s="36" t="s">
        <v>48</v>
      </c>
      <c r="C28" s="36">
        <v>90442600</v>
      </c>
      <c r="D28" s="36" t="s">
        <v>277</v>
      </c>
      <c r="E28" s="12" t="s">
        <v>46</v>
      </c>
      <c r="F28" s="12">
        <v>600</v>
      </c>
      <c r="G28" s="12">
        <v>10</v>
      </c>
      <c r="H28" s="12">
        <v>100</v>
      </c>
      <c r="I28" s="12"/>
      <c r="J28" s="12">
        <v>2000</v>
      </c>
      <c r="K28" s="12"/>
      <c r="L28" s="12">
        <v>3000</v>
      </c>
      <c r="M28" s="12">
        <v>3000</v>
      </c>
      <c r="N28" s="12">
        <v>2000</v>
      </c>
      <c r="O28" s="12">
        <v>2000</v>
      </c>
      <c r="P28" s="13"/>
      <c r="Q28" s="12">
        <f t="shared" si="3"/>
        <v>12000</v>
      </c>
      <c r="R28" s="12">
        <f t="shared" si="4"/>
        <v>120</v>
      </c>
      <c r="S28" s="57"/>
      <c r="T28" s="15">
        <v>0.06</v>
      </c>
      <c r="U28" s="15">
        <f t="shared" si="5"/>
        <v>7.1999999999999993</v>
      </c>
    </row>
    <row r="29" spans="1:23" x14ac:dyDescent="0.2">
      <c r="A29" s="11" t="s">
        <v>154</v>
      </c>
      <c r="B29" s="11" t="s">
        <v>43</v>
      </c>
      <c r="C29" s="11" t="s">
        <v>154</v>
      </c>
      <c r="D29" s="11" t="s">
        <v>275</v>
      </c>
      <c r="E29" s="12">
        <v>20</v>
      </c>
      <c r="F29" s="12">
        <v>760</v>
      </c>
      <c r="G29" s="12">
        <v>10</v>
      </c>
      <c r="H29" s="12">
        <v>100</v>
      </c>
      <c r="I29" s="12"/>
      <c r="J29" s="12"/>
      <c r="K29" s="12"/>
      <c r="L29" s="12"/>
      <c r="M29" s="12"/>
      <c r="N29" s="12"/>
      <c r="O29" s="12"/>
      <c r="P29" s="13"/>
      <c r="Q29" s="12">
        <f t="shared" si="3"/>
        <v>0</v>
      </c>
      <c r="R29" s="12">
        <f t="shared" si="4"/>
        <v>0</v>
      </c>
      <c r="S29" s="57"/>
      <c r="T29" s="15">
        <v>7.0000000000000007E-2</v>
      </c>
      <c r="U29" s="15">
        <f t="shared" si="5"/>
        <v>0</v>
      </c>
    </row>
    <row r="30" spans="1:23" x14ac:dyDescent="0.2">
      <c r="A30" s="36" t="s">
        <v>45</v>
      </c>
      <c r="B30" s="36" t="s">
        <v>43</v>
      </c>
      <c r="C30" s="36">
        <v>90442700</v>
      </c>
      <c r="D30" s="36" t="s">
        <v>277</v>
      </c>
      <c r="E30" s="12" t="s">
        <v>46</v>
      </c>
      <c r="F30" s="12">
        <v>750</v>
      </c>
      <c r="G30" s="12">
        <v>10</v>
      </c>
      <c r="H30" s="12">
        <v>100</v>
      </c>
      <c r="I30" s="12"/>
      <c r="J30" s="12"/>
      <c r="K30" s="12"/>
      <c r="L30" s="12"/>
      <c r="M30" s="12"/>
      <c r="N30" s="12"/>
      <c r="O30" s="12"/>
      <c r="P30" s="13"/>
      <c r="Q30" s="12">
        <f t="shared" si="3"/>
        <v>0</v>
      </c>
      <c r="R30" s="12">
        <f t="shared" si="4"/>
        <v>0</v>
      </c>
      <c r="S30" s="57"/>
      <c r="T30" s="15">
        <v>7.0000000000000007E-2</v>
      </c>
      <c r="U30" s="15">
        <f t="shared" si="5"/>
        <v>0</v>
      </c>
    </row>
    <row r="31" spans="1:23" x14ac:dyDescent="0.2">
      <c r="A31" s="11" t="s">
        <v>38</v>
      </c>
      <c r="B31" s="11" t="s">
        <v>39</v>
      </c>
      <c r="C31" s="11" t="s">
        <v>38</v>
      </c>
      <c r="D31" s="11" t="s">
        <v>275</v>
      </c>
      <c r="E31" s="12">
        <v>20</v>
      </c>
      <c r="F31" s="12">
        <v>915</v>
      </c>
      <c r="G31" s="12">
        <v>10</v>
      </c>
      <c r="H31" s="12">
        <v>50</v>
      </c>
      <c r="I31" s="12"/>
      <c r="J31" s="12"/>
      <c r="K31" s="12"/>
      <c r="L31" s="12">
        <v>2000</v>
      </c>
      <c r="M31" s="12">
        <v>1000</v>
      </c>
      <c r="N31" s="12">
        <v>1000</v>
      </c>
      <c r="O31" s="12">
        <v>1000</v>
      </c>
      <c r="P31" s="13"/>
      <c r="Q31" s="12">
        <f t="shared" si="3"/>
        <v>5000</v>
      </c>
      <c r="R31" s="12">
        <f t="shared" si="4"/>
        <v>100</v>
      </c>
      <c r="S31" s="57"/>
      <c r="T31" s="15">
        <v>0.04</v>
      </c>
      <c r="U31" s="15">
        <f t="shared" si="5"/>
        <v>4</v>
      </c>
    </row>
    <row r="32" spans="1:23" x14ac:dyDescent="0.2">
      <c r="A32" s="36" t="s">
        <v>170</v>
      </c>
      <c r="B32" s="36" t="s">
        <v>39</v>
      </c>
      <c r="C32" s="36">
        <v>90442800</v>
      </c>
      <c r="D32" s="36" t="s">
        <v>277</v>
      </c>
      <c r="E32" s="12" t="s">
        <v>46</v>
      </c>
      <c r="F32" s="12">
        <v>900</v>
      </c>
      <c r="G32" s="12">
        <v>10</v>
      </c>
      <c r="H32" s="12">
        <v>50</v>
      </c>
      <c r="I32" s="12"/>
      <c r="J32" s="12">
        <v>250</v>
      </c>
      <c r="K32" s="12"/>
      <c r="L32" s="12">
        <v>5000</v>
      </c>
      <c r="M32" s="12">
        <v>4000</v>
      </c>
      <c r="N32" s="12">
        <v>3000</v>
      </c>
      <c r="O32" s="12">
        <v>2000</v>
      </c>
      <c r="P32" s="13"/>
      <c r="Q32" s="12">
        <f t="shared" si="3"/>
        <v>14250</v>
      </c>
      <c r="R32" s="12">
        <f t="shared" si="4"/>
        <v>285</v>
      </c>
      <c r="S32" s="57"/>
      <c r="T32" s="15">
        <v>0.04</v>
      </c>
      <c r="U32" s="15">
        <f t="shared" si="5"/>
        <v>11.4</v>
      </c>
    </row>
    <row r="33" spans="1:23" x14ac:dyDescent="0.2">
      <c r="A33" s="11" t="s">
        <v>34</v>
      </c>
      <c r="B33" s="11" t="s">
        <v>35</v>
      </c>
      <c r="C33" s="11" t="s">
        <v>34</v>
      </c>
      <c r="D33" s="11" t="s">
        <v>275</v>
      </c>
      <c r="E33" s="12">
        <v>20</v>
      </c>
      <c r="F33" s="12">
        <v>1220</v>
      </c>
      <c r="G33" s="12">
        <v>10</v>
      </c>
      <c r="H33" s="12">
        <v>50</v>
      </c>
      <c r="I33" s="12"/>
      <c r="J33" s="12">
        <v>1200</v>
      </c>
      <c r="K33" s="12"/>
      <c r="L33" s="12">
        <v>2000</v>
      </c>
      <c r="M33" s="12">
        <v>2000</v>
      </c>
      <c r="N33" s="12">
        <v>2000</v>
      </c>
      <c r="O33" s="12">
        <v>1000</v>
      </c>
      <c r="P33" s="13"/>
      <c r="Q33" s="12">
        <f t="shared" si="3"/>
        <v>8200</v>
      </c>
      <c r="R33" s="12">
        <f t="shared" si="4"/>
        <v>164</v>
      </c>
      <c r="S33" s="57"/>
      <c r="T33" s="15">
        <v>0.06</v>
      </c>
      <c r="U33" s="15">
        <f t="shared" si="5"/>
        <v>9.84</v>
      </c>
    </row>
    <row r="34" spans="1:23" x14ac:dyDescent="0.2">
      <c r="A34" s="11" t="s">
        <v>32</v>
      </c>
      <c r="B34" s="11" t="s">
        <v>33</v>
      </c>
      <c r="C34" s="11" t="s">
        <v>32</v>
      </c>
      <c r="D34" s="11" t="s">
        <v>275</v>
      </c>
      <c r="E34" s="12">
        <v>20</v>
      </c>
      <c r="F34" s="12">
        <v>1524</v>
      </c>
      <c r="G34" s="12">
        <v>10</v>
      </c>
      <c r="H34" s="12">
        <v>50</v>
      </c>
      <c r="I34" s="12"/>
      <c r="J34" s="12"/>
      <c r="K34" s="12"/>
      <c r="L34" s="12"/>
      <c r="M34" s="12"/>
      <c r="N34" s="12"/>
      <c r="O34" s="12"/>
      <c r="P34" s="13"/>
      <c r="Q34" s="12">
        <f t="shared" si="3"/>
        <v>0</v>
      </c>
      <c r="R34" s="12">
        <f t="shared" si="4"/>
        <v>0</v>
      </c>
      <c r="S34" s="57"/>
      <c r="T34" s="15">
        <v>7.0000000000000007E-2</v>
      </c>
      <c r="U34" s="15">
        <f t="shared" si="5"/>
        <v>0</v>
      </c>
    </row>
    <row r="35" spans="1:23" x14ac:dyDescent="0.2">
      <c r="A35" s="11" t="s">
        <v>214</v>
      </c>
      <c r="B35" s="11" t="s">
        <v>30</v>
      </c>
      <c r="C35" s="11" t="s">
        <v>214</v>
      </c>
      <c r="D35" s="11" t="s">
        <v>275</v>
      </c>
      <c r="E35" s="12">
        <v>20</v>
      </c>
      <c r="F35" s="12">
        <v>1800</v>
      </c>
      <c r="G35" s="12">
        <v>10</v>
      </c>
      <c r="H35" s="12">
        <v>50</v>
      </c>
      <c r="I35" s="12"/>
      <c r="J35" s="12"/>
      <c r="K35" s="12"/>
      <c r="L35" s="12"/>
      <c r="M35" s="12"/>
      <c r="N35" s="12"/>
      <c r="O35" s="12"/>
      <c r="P35" s="13"/>
      <c r="Q35" s="12">
        <f t="shared" si="3"/>
        <v>0</v>
      </c>
      <c r="R35" s="12">
        <f t="shared" si="4"/>
        <v>0</v>
      </c>
      <c r="S35" s="57"/>
      <c r="T35" s="15">
        <v>0.09</v>
      </c>
      <c r="U35" s="15">
        <f t="shared" si="5"/>
        <v>0</v>
      </c>
    </row>
    <row r="36" spans="1:23" x14ac:dyDescent="0.2">
      <c r="A36" s="11" t="s">
        <v>212</v>
      </c>
      <c r="B36" s="11" t="s">
        <v>213</v>
      </c>
      <c r="C36" s="11" t="s">
        <v>212</v>
      </c>
      <c r="D36" s="11" t="s">
        <v>275</v>
      </c>
      <c r="E36" s="12">
        <v>20</v>
      </c>
      <c r="F36" s="12">
        <v>2100</v>
      </c>
      <c r="G36" s="12">
        <v>10</v>
      </c>
      <c r="H36" s="12">
        <v>50</v>
      </c>
      <c r="I36" s="12"/>
      <c r="J36" s="12"/>
      <c r="K36" s="12"/>
      <c r="L36" s="12"/>
      <c r="M36" s="12"/>
      <c r="N36" s="12"/>
      <c r="O36" s="12"/>
      <c r="P36" s="13"/>
      <c r="Q36" s="12">
        <f t="shared" si="3"/>
        <v>0</v>
      </c>
      <c r="R36" s="12">
        <f t="shared" si="4"/>
        <v>0</v>
      </c>
      <c r="S36" s="57"/>
      <c r="T36" s="15">
        <v>7.0000000000000007E-2</v>
      </c>
      <c r="U36" s="15">
        <f t="shared" si="5"/>
        <v>0</v>
      </c>
    </row>
    <row r="37" spans="1:23" x14ac:dyDescent="0.2">
      <c r="A37" s="11" t="s">
        <v>242</v>
      </c>
      <c r="B37" s="11" t="s">
        <v>243</v>
      </c>
      <c r="C37" s="11" t="s">
        <v>242</v>
      </c>
      <c r="D37" s="11" t="s">
        <v>275</v>
      </c>
      <c r="E37" s="12">
        <v>20</v>
      </c>
      <c r="F37" s="12">
        <v>2400</v>
      </c>
      <c r="G37" s="12">
        <v>10</v>
      </c>
      <c r="H37" s="12">
        <v>50</v>
      </c>
      <c r="I37" s="12"/>
      <c r="J37" s="12"/>
      <c r="K37" s="12"/>
      <c r="L37" s="12"/>
      <c r="M37" s="12"/>
      <c r="N37" s="12"/>
      <c r="O37" s="12"/>
      <c r="P37" s="13"/>
      <c r="Q37" s="12">
        <f t="shared" si="3"/>
        <v>0</v>
      </c>
      <c r="R37" s="12">
        <f t="shared" si="4"/>
        <v>0</v>
      </c>
      <c r="S37" s="57"/>
      <c r="T37" s="15">
        <v>7.0000000000000007E-2</v>
      </c>
      <c r="U37" s="15">
        <f t="shared" si="5"/>
        <v>0</v>
      </c>
    </row>
    <row r="38" spans="1:23" ht="15" x14ac:dyDescent="0.2">
      <c r="A38" s="60" t="s">
        <v>52</v>
      </c>
      <c r="B38" s="60"/>
      <c r="C38" s="60"/>
      <c r="D38" s="60"/>
      <c r="E38" s="60"/>
      <c r="F38" s="24"/>
      <c r="G38" s="10"/>
      <c r="H38" s="10"/>
      <c r="I38" s="12"/>
      <c r="J38" s="12"/>
      <c r="K38" s="12"/>
      <c r="L38" s="12"/>
      <c r="M38" s="12"/>
      <c r="N38" s="12"/>
      <c r="O38" s="12"/>
      <c r="P38" s="25"/>
      <c r="Q38" s="12"/>
      <c r="R38" s="12"/>
      <c r="S38" s="57"/>
      <c r="T38" s="12"/>
      <c r="U38" s="15"/>
    </row>
    <row r="39" spans="1:23" x14ac:dyDescent="0.2">
      <c r="A39" s="11" t="s">
        <v>261</v>
      </c>
      <c r="B39" s="11" t="s">
        <v>262</v>
      </c>
      <c r="C39" s="11" t="s">
        <v>261</v>
      </c>
      <c r="D39" s="11" t="s">
        <v>275</v>
      </c>
      <c r="E39" s="12">
        <v>25</v>
      </c>
      <c r="F39" s="12">
        <v>200</v>
      </c>
      <c r="G39" s="12">
        <v>10</v>
      </c>
      <c r="H39" s="12">
        <v>150</v>
      </c>
      <c r="I39" s="12"/>
      <c r="J39" s="12">
        <v>300</v>
      </c>
      <c r="K39" s="12"/>
      <c r="L39" s="12">
        <v>300</v>
      </c>
      <c r="M39" s="12">
        <v>300</v>
      </c>
      <c r="N39" s="12">
        <v>300</v>
      </c>
      <c r="O39" s="12">
        <v>300</v>
      </c>
      <c r="P39" s="13"/>
      <c r="Q39" s="12">
        <f t="shared" ref="Q39:Q57" si="6">SUM(I39:P39)</f>
        <v>1500</v>
      </c>
      <c r="R39" s="12">
        <f t="shared" ref="R39:R57" si="7">$Q39/$H39</f>
        <v>10</v>
      </c>
      <c r="S39" s="57"/>
      <c r="T39" s="15">
        <v>0.06</v>
      </c>
      <c r="U39" s="15">
        <f t="shared" ref="U39:U57" si="8">$R39*$T39</f>
        <v>0.6</v>
      </c>
      <c r="V39" s="43">
        <f>SUM(U39:U57)</f>
        <v>55.22</v>
      </c>
      <c r="W39" s="3">
        <f>V39*100/$V$144</f>
        <v>34.469413233458177</v>
      </c>
    </row>
    <row r="40" spans="1:23" x14ac:dyDescent="0.2">
      <c r="A40" s="36" t="s">
        <v>198</v>
      </c>
      <c r="B40" s="36" t="s">
        <v>199</v>
      </c>
      <c r="C40" s="36">
        <v>90448000</v>
      </c>
      <c r="D40" s="36" t="s">
        <v>277</v>
      </c>
      <c r="E40" s="12" t="s">
        <v>63</v>
      </c>
      <c r="F40" s="12">
        <v>270</v>
      </c>
      <c r="G40" s="12">
        <v>10</v>
      </c>
      <c r="H40" s="12">
        <v>100</v>
      </c>
      <c r="I40" s="12"/>
      <c r="J40" s="12"/>
      <c r="K40" s="12"/>
      <c r="L40" s="12"/>
      <c r="M40" s="12"/>
      <c r="N40" s="12">
        <v>500</v>
      </c>
      <c r="O40" s="12">
        <v>500</v>
      </c>
      <c r="P40" s="13"/>
      <c r="Q40" s="12">
        <f t="shared" si="6"/>
        <v>1000</v>
      </c>
      <c r="R40" s="12">
        <f t="shared" si="7"/>
        <v>10</v>
      </c>
      <c r="S40" s="57"/>
      <c r="T40" s="15">
        <v>0.06</v>
      </c>
      <c r="U40" s="15">
        <f t="shared" si="8"/>
        <v>0.6</v>
      </c>
    </row>
    <row r="41" spans="1:23" x14ac:dyDescent="0.2">
      <c r="A41" s="36" t="s">
        <v>392</v>
      </c>
      <c r="B41" s="36" t="s">
        <v>391</v>
      </c>
      <c r="C41" s="31" t="s">
        <v>393</v>
      </c>
      <c r="D41" s="36" t="s">
        <v>277</v>
      </c>
      <c r="E41" s="12" t="s">
        <v>63</v>
      </c>
      <c r="F41" s="12">
        <v>300</v>
      </c>
      <c r="G41" s="12">
        <v>10</v>
      </c>
      <c r="H41" s="12">
        <v>100</v>
      </c>
      <c r="I41" s="12"/>
      <c r="J41" s="12"/>
      <c r="K41" s="12"/>
      <c r="L41" s="12"/>
      <c r="M41" s="12"/>
      <c r="N41" s="12"/>
      <c r="O41" s="12"/>
      <c r="P41" s="13"/>
      <c r="Q41" s="12">
        <f t="shared" si="6"/>
        <v>0</v>
      </c>
      <c r="R41" s="12">
        <f t="shared" si="7"/>
        <v>0</v>
      </c>
      <c r="S41" s="57"/>
      <c r="T41" s="15">
        <v>0.06</v>
      </c>
      <c r="U41" s="15">
        <f t="shared" si="8"/>
        <v>0</v>
      </c>
    </row>
    <row r="42" spans="1:23" x14ac:dyDescent="0.2">
      <c r="A42" s="27" t="s">
        <v>67</v>
      </c>
      <c r="B42" s="27" t="s">
        <v>68</v>
      </c>
      <c r="C42" s="27" t="s">
        <v>69</v>
      </c>
      <c r="D42" s="11" t="s">
        <v>275</v>
      </c>
      <c r="E42" s="12">
        <v>25</v>
      </c>
      <c r="F42" s="12">
        <v>375</v>
      </c>
      <c r="G42" s="12">
        <v>10</v>
      </c>
      <c r="H42" s="12">
        <v>100</v>
      </c>
      <c r="I42" s="12"/>
      <c r="J42" s="12"/>
      <c r="K42" s="12"/>
      <c r="L42" s="12"/>
      <c r="M42" s="12"/>
      <c r="N42" s="12">
        <v>500</v>
      </c>
      <c r="O42" s="12">
        <v>500</v>
      </c>
      <c r="P42" s="13"/>
      <c r="Q42" s="12">
        <f t="shared" si="6"/>
        <v>1000</v>
      </c>
      <c r="R42" s="12">
        <f t="shared" si="7"/>
        <v>10</v>
      </c>
      <c r="S42" s="57"/>
      <c r="T42" s="15">
        <v>0.06</v>
      </c>
      <c r="U42" s="15">
        <f t="shared" si="8"/>
        <v>0.6</v>
      </c>
    </row>
    <row r="43" spans="1:23" x14ac:dyDescent="0.2">
      <c r="A43" s="11" t="s">
        <v>64</v>
      </c>
      <c r="B43" s="11" t="s">
        <v>65</v>
      </c>
      <c r="C43" s="11" t="s">
        <v>64</v>
      </c>
      <c r="D43" s="11" t="s">
        <v>275</v>
      </c>
      <c r="E43" s="12">
        <v>25</v>
      </c>
      <c r="F43" s="12">
        <v>457</v>
      </c>
      <c r="G43" s="12">
        <v>10</v>
      </c>
      <c r="H43" s="12">
        <v>100</v>
      </c>
      <c r="I43" s="12"/>
      <c r="J43" s="12">
        <v>1000</v>
      </c>
      <c r="K43" s="12"/>
      <c r="L43" s="12">
        <v>1000</v>
      </c>
      <c r="M43" s="12">
        <v>1000</v>
      </c>
      <c r="N43" s="12">
        <v>1000</v>
      </c>
      <c r="O43" s="12">
        <v>1000</v>
      </c>
      <c r="P43" s="13"/>
      <c r="Q43" s="12">
        <f t="shared" si="6"/>
        <v>5000</v>
      </c>
      <c r="R43" s="12">
        <f t="shared" si="7"/>
        <v>50</v>
      </c>
      <c r="S43" s="57"/>
      <c r="T43" s="15">
        <v>0.06</v>
      </c>
      <c r="U43" s="15">
        <f t="shared" si="8"/>
        <v>3</v>
      </c>
    </row>
    <row r="44" spans="1:23" x14ac:dyDescent="0.2">
      <c r="A44" s="36" t="s">
        <v>66</v>
      </c>
      <c r="B44" s="36" t="s">
        <v>65</v>
      </c>
      <c r="C44" s="36">
        <v>90443400</v>
      </c>
      <c r="D44" s="36" t="s">
        <v>277</v>
      </c>
      <c r="E44" s="12" t="s">
        <v>63</v>
      </c>
      <c r="F44" s="12">
        <v>450</v>
      </c>
      <c r="G44" s="12">
        <v>10</v>
      </c>
      <c r="H44" s="12">
        <v>100</v>
      </c>
      <c r="I44" s="12"/>
      <c r="J44" s="12">
        <v>2000</v>
      </c>
      <c r="K44" s="12"/>
      <c r="L44" s="12">
        <v>2000</v>
      </c>
      <c r="M44" s="12">
        <v>3000</v>
      </c>
      <c r="N44" s="12">
        <v>2000</v>
      </c>
      <c r="O44" s="12">
        <v>1000</v>
      </c>
      <c r="P44" s="13"/>
      <c r="Q44" s="12">
        <f t="shared" si="6"/>
        <v>10000</v>
      </c>
      <c r="R44" s="12">
        <f t="shared" si="7"/>
        <v>100</v>
      </c>
      <c r="S44" s="57"/>
      <c r="T44" s="15">
        <v>0.06</v>
      </c>
      <c r="U44" s="15">
        <f t="shared" si="8"/>
        <v>6</v>
      </c>
    </row>
    <row r="45" spans="1:23" x14ac:dyDescent="0.2">
      <c r="A45" s="11" t="s">
        <v>60</v>
      </c>
      <c r="B45" s="11" t="s">
        <v>61</v>
      </c>
      <c r="C45" s="11" t="s">
        <v>60</v>
      </c>
      <c r="D45" s="11" t="s">
        <v>275</v>
      </c>
      <c r="E45" s="12">
        <v>25</v>
      </c>
      <c r="F45" s="12">
        <v>610</v>
      </c>
      <c r="G45" s="12">
        <v>10</v>
      </c>
      <c r="H45" s="12">
        <v>50</v>
      </c>
      <c r="I45" s="12"/>
      <c r="J45" s="12">
        <v>500</v>
      </c>
      <c r="K45" s="12"/>
      <c r="L45" s="12"/>
      <c r="M45" s="12">
        <v>500</v>
      </c>
      <c r="N45" s="12"/>
      <c r="O45" s="12">
        <v>500</v>
      </c>
      <c r="P45" s="13"/>
      <c r="Q45" s="12">
        <f t="shared" si="6"/>
        <v>1500</v>
      </c>
      <c r="R45" s="12">
        <f t="shared" si="7"/>
        <v>30</v>
      </c>
      <c r="S45" s="57"/>
      <c r="T45" s="15">
        <v>0.04</v>
      </c>
      <c r="U45" s="15">
        <f t="shared" si="8"/>
        <v>1.2</v>
      </c>
    </row>
    <row r="46" spans="1:23" x14ac:dyDescent="0.2">
      <c r="A46" s="36" t="s">
        <v>62</v>
      </c>
      <c r="B46" s="36" t="s">
        <v>61</v>
      </c>
      <c r="C46" s="36">
        <v>90443600</v>
      </c>
      <c r="D46" s="36" t="s">
        <v>277</v>
      </c>
      <c r="E46" s="12" t="s">
        <v>63</v>
      </c>
      <c r="F46" s="12">
        <v>600</v>
      </c>
      <c r="G46" s="12">
        <v>10</v>
      </c>
      <c r="H46" s="12">
        <v>50</v>
      </c>
      <c r="I46" s="12"/>
      <c r="J46" s="12">
        <v>2500</v>
      </c>
      <c r="K46" s="12"/>
      <c r="L46" s="12">
        <v>2000</v>
      </c>
      <c r="M46" s="12">
        <v>2000</v>
      </c>
      <c r="N46" s="12">
        <v>2000</v>
      </c>
      <c r="O46" s="12">
        <v>1000</v>
      </c>
      <c r="P46" s="13"/>
      <c r="Q46" s="12">
        <f t="shared" si="6"/>
        <v>9500</v>
      </c>
      <c r="R46" s="12">
        <f t="shared" si="7"/>
        <v>190</v>
      </c>
      <c r="S46" s="57"/>
      <c r="T46" s="15">
        <v>0.04</v>
      </c>
      <c r="U46" s="15">
        <f t="shared" si="8"/>
        <v>7.6000000000000005</v>
      </c>
    </row>
    <row r="47" spans="1:23" x14ac:dyDescent="0.2">
      <c r="A47" s="11" t="s">
        <v>195</v>
      </c>
      <c r="B47" s="11" t="s">
        <v>178</v>
      </c>
      <c r="C47" s="11" t="s">
        <v>195</v>
      </c>
      <c r="D47" s="11" t="s">
        <v>275</v>
      </c>
      <c r="E47" s="12">
        <v>25</v>
      </c>
      <c r="F47" s="12">
        <v>750</v>
      </c>
      <c r="G47" s="12">
        <v>10</v>
      </c>
      <c r="H47" s="12">
        <v>50</v>
      </c>
      <c r="I47" s="12"/>
      <c r="J47" s="12">
        <v>500</v>
      </c>
      <c r="K47" s="12"/>
      <c r="L47" s="12"/>
      <c r="M47" s="12">
        <v>500</v>
      </c>
      <c r="N47" s="12"/>
      <c r="O47" s="12">
        <v>500</v>
      </c>
      <c r="P47" s="13"/>
      <c r="Q47" s="12">
        <f t="shared" si="6"/>
        <v>1500</v>
      </c>
      <c r="R47" s="12">
        <f t="shared" si="7"/>
        <v>30</v>
      </c>
      <c r="S47" s="57"/>
      <c r="T47" s="15">
        <v>0.05</v>
      </c>
      <c r="U47" s="15">
        <f t="shared" si="8"/>
        <v>1.5</v>
      </c>
    </row>
    <row r="48" spans="1:23" x14ac:dyDescent="0.2">
      <c r="A48" s="36" t="s">
        <v>177</v>
      </c>
      <c r="B48" s="36" t="s">
        <v>178</v>
      </c>
      <c r="C48" s="36">
        <v>90443700</v>
      </c>
      <c r="D48" s="36" t="s">
        <v>277</v>
      </c>
      <c r="E48" s="12" t="s">
        <v>63</v>
      </c>
      <c r="F48" s="12">
        <v>750</v>
      </c>
      <c r="G48" s="12">
        <v>10</v>
      </c>
      <c r="H48" s="12">
        <v>50</v>
      </c>
      <c r="I48" s="12"/>
      <c r="J48" s="12">
        <v>1500</v>
      </c>
      <c r="K48" s="12"/>
      <c r="L48" s="12">
        <v>1000</v>
      </c>
      <c r="M48" s="12">
        <v>2000</v>
      </c>
      <c r="N48" s="12">
        <v>1000</v>
      </c>
      <c r="O48" s="12">
        <v>1000</v>
      </c>
      <c r="P48" s="13"/>
      <c r="Q48" s="12">
        <f t="shared" si="6"/>
        <v>6500</v>
      </c>
      <c r="R48" s="12">
        <f t="shared" si="7"/>
        <v>130</v>
      </c>
      <c r="S48" s="57"/>
      <c r="T48" s="15">
        <v>0.05</v>
      </c>
      <c r="U48" s="15">
        <f t="shared" si="8"/>
        <v>6.5</v>
      </c>
    </row>
    <row r="49" spans="1:23" x14ac:dyDescent="0.2">
      <c r="A49" s="11" t="s">
        <v>155</v>
      </c>
      <c r="B49" s="11" t="s">
        <v>58</v>
      </c>
      <c r="C49" s="11" t="s">
        <v>155</v>
      </c>
      <c r="D49" s="11" t="s">
        <v>275</v>
      </c>
      <c r="E49" s="12">
        <v>25</v>
      </c>
      <c r="F49" s="12">
        <v>915</v>
      </c>
      <c r="G49" s="12">
        <v>10</v>
      </c>
      <c r="H49" s="12">
        <v>50</v>
      </c>
      <c r="I49" s="12"/>
      <c r="J49" s="12"/>
      <c r="K49" s="12"/>
      <c r="L49" s="12">
        <v>500</v>
      </c>
      <c r="M49" s="12">
        <v>1000</v>
      </c>
      <c r="N49" s="12">
        <v>500</v>
      </c>
      <c r="O49" s="12">
        <v>500</v>
      </c>
      <c r="P49" s="13"/>
      <c r="Q49" s="12">
        <f t="shared" si="6"/>
        <v>2500</v>
      </c>
      <c r="R49" s="12">
        <f t="shared" si="7"/>
        <v>50</v>
      </c>
      <c r="S49" s="57"/>
      <c r="T49" s="15">
        <v>0.06</v>
      </c>
      <c r="U49" s="15">
        <f t="shared" si="8"/>
        <v>3</v>
      </c>
    </row>
    <row r="50" spans="1:23" x14ac:dyDescent="0.2">
      <c r="A50" s="36" t="s">
        <v>176</v>
      </c>
      <c r="B50" s="36" t="s">
        <v>58</v>
      </c>
      <c r="C50" s="36">
        <v>90443800</v>
      </c>
      <c r="D50" s="36" t="s">
        <v>277</v>
      </c>
      <c r="E50" s="12" t="s">
        <v>63</v>
      </c>
      <c r="F50" s="12">
        <v>900</v>
      </c>
      <c r="G50" s="12">
        <v>10</v>
      </c>
      <c r="H50" s="12">
        <v>50</v>
      </c>
      <c r="I50" s="12"/>
      <c r="J50" s="12">
        <v>1300</v>
      </c>
      <c r="K50" s="12"/>
      <c r="L50" s="12">
        <v>3000</v>
      </c>
      <c r="M50" s="12">
        <v>3000</v>
      </c>
      <c r="N50" s="12">
        <v>3000</v>
      </c>
      <c r="O50" s="12">
        <v>2000</v>
      </c>
      <c r="P50" s="13"/>
      <c r="Q50" s="12">
        <f t="shared" si="6"/>
        <v>12300</v>
      </c>
      <c r="R50" s="12">
        <f t="shared" si="7"/>
        <v>246</v>
      </c>
      <c r="S50" s="57"/>
      <c r="T50" s="15">
        <v>0.06</v>
      </c>
      <c r="U50" s="15">
        <f t="shared" si="8"/>
        <v>14.76</v>
      </c>
    </row>
    <row r="51" spans="1:23" x14ac:dyDescent="0.2">
      <c r="A51" s="11" t="s">
        <v>53</v>
      </c>
      <c r="B51" s="11" t="s">
        <v>54</v>
      </c>
      <c r="C51" s="11" t="s">
        <v>53</v>
      </c>
      <c r="D51" s="11" t="s">
        <v>275</v>
      </c>
      <c r="E51" s="12">
        <v>25</v>
      </c>
      <c r="F51" s="12">
        <v>1220</v>
      </c>
      <c r="G51" s="12">
        <v>10</v>
      </c>
      <c r="H51" s="12">
        <v>50</v>
      </c>
      <c r="I51" s="12"/>
      <c r="J51" s="12">
        <v>300</v>
      </c>
      <c r="K51" s="12"/>
      <c r="L51" s="12">
        <v>500</v>
      </c>
      <c r="M51" s="12">
        <v>500</v>
      </c>
      <c r="N51" s="12">
        <v>500</v>
      </c>
      <c r="O51" s="12"/>
      <c r="P51" s="13"/>
      <c r="Q51" s="12">
        <f t="shared" si="6"/>
        <v>1800</v>
      </c>
      <c r="R51" s="12">
        <f t="shared" si="7"/>
        <v>36</v>
      </c>
      <c r="S51" s="57"/>
      <c r="T51" s="15">
        <v>0.08</v>
      </c>
      <c r="U51" s="15">
        <f t="shared" si="8"/>
        <v>2.88</v>
      </c>
    </row>
    <row r="52" spans="1:23" x14ac:dyDescent="0.2">
      <c r="A52" s="26" t="s">
        <v>194</v>
      </c>
      <c r="B52" s="26" t="s">
        <v>54</v>
      </c>
      <c r="C52" s="26">
        <v>90444000</v>
      </c>
      <c r="D52" s="36" t="s">
        <v>277</v>
      </c>
      <c r="E52" s="12" t="s">
        <v>63</v>
      </c>
      <c r="F52" s="12">
        <v>1200</v>
      </c>
      <c r="G52" s="12">
        <v>10</v>
      </c>
      <c r="H52" s="12">
        <v>50</v>
      </c>
      <c r="I52" s="12"/>
      <c r="J52" s="12">
        <v>1000</v>
      </c>
      <c r="K52" s="12"/>
      <c r="L52" s="12">
        <v>1000</v>
      </c>
      <c r="M52" s="12">
        <v>1000</v>
      </c>
      <c r="N52" s="12">
        <v>1000</v>
      </c>
      <c r="O52" s="12"/>
      <c r="P52" s="13"/>
      <c r="Q52" s="12">
        <f t="shared" si="6"/>
        <v>4000</v>
      </c>
      <c r="R52" s="12">
        <f t="shared" si="7"/>
        <v>80</v>
      </c>
      <c r="S52" s="57"/>
      <c r="T52" s="15">
        <v>0.08</v>
      </c>
      <c r="U52" s="15">
        <f t="shared" si="8"/>
        <v>6.4</v>
      </c>
    </row>
    <row r="53" spans="1:23" x14ac:dyDescent="0.2">
      <c r="A53" s="11" t="s">
        <v>230</v>
      </c>
      <c r="B53" s="11" t="s">
        <v>231</v>
      </c>
      <c r="C53" s="11" t="s">
        <v>230</v>
      </c>
      <c r="D53" s="11" t="s">
        <v>275</v>
      </c>
      <c r="E53" s="12">
        <v>25</v>
      </c>
      <c r="F53" s="12">
        <v>1500</v>
      </c>
      <c r="G53" s="12">
        <v>10</v>
      </c>
      <c r="H53" s="12">
        <v>50</v>
      </c>
      <c r="I53" s="12"/>
      <c r="J53" s="12"/>
      <c r="K53" s="12"/>
      <c r="L53" s="12"/>
      <c r="M53" s="12">
        <v>100</v>
      </c>
      <c r="N53" s="12"/>
      <c r="O53" s="12"/>
      <c r="P53" s="13"/>
      <c r="Q53" s="12">
        <f t="shared" si="6"/>
        <v>100</v>
      </c>
      <c r="R53" s="12">
        <f t="shared" si="7"/>
        <v>2</v>
      </c>
      <c r="S53" s="57"/>
      <c r="T53" s="15">
        <v>0.11</v>
      </c>
      <c r="U53" s="15">
        <f t="shared" si="8"/>
        <v>0.22</v>
      </c>
    </row>
    <row r="54" spans="1:23" x14ac:dyDescent="0.2">
      <c r="A54" s="11" t="s">
        <v>254</v>
      </c>
      <c r="B54" s="11" t="s">
        <v>255</v>
      </c>
      <c r="C54" s="11" t="s">
        <v>254</v>
      </c>
      <c r="D54" s="11" t="s">
        <v>275</v>
      </c>
      <c r="E54" s="12">
        <v>25</v>
      </c>
      <c r="F54" s="12">
        <v>1650</v>
      </c>
      <c r="G54" s="12">
        <v>10</v>
      </c>
      <c r="H54" s="12">
        <v>50</v>
      </c>
      <c r="I54" s="12"/>
      <c r="J54" s="12"/>
      <c r="K54" s="12"/>
      <c r="L54" s="12"/>
      <c r="M54" s="12"/>
      <c r="N54" s="12"/>
      <c r="O54" s="12"/>
      <c r="P54" s="13"/>
      <c r="Q54" s="12">
        <f t="shared" si="6"/>
        <v>0</v>
      </c>
      <c r="R54" s="12">
        <f t="shared" si="7"/>
        <v>0</v>
      </c>
      <c r="S54" s="57"/>
      <c r="T54" s="15">
        <v>0.12</v>
      </c>
      <c r="U54" s="15">
        <f t="shared" si="8"/>
        <v>0</v>
      </c>
    </row>
    <row r="55" spans="1:23" x14ac:dyDescent="0.2">
      <c r="A55" s="11" t="s">
        <v>193</v>
      </c>
      <c r="B55" s="11" t="s">
        <v>175</v>
      </c>
      <c r="C55" s="11" t="s">
        <v>193</v>
      </c>
      <c r="D55" s="11" t="s">
        <v>275</v>
      </c>
      <c r="E55" s="12">
        <v>25</v>
      </c>
      <c r="F55" s="12">
        <v>1800</v>
      </c>
      <c r="G55" s="12">
        <v>10</v>
      </c>
      <c r="H55" s="12">
        <v>50</v>
      </c>
      <c r="I55" s="12"/>
      <c r="J55" s="12"/>
      <c r="K55" s="12"/>
      <c r="L55" s="12"/>
      <c r="M55" s="12"/>
      <c r="N55" s="12"/>
      <c r="O55" s="12"/>
      <c r="P55" s="13"/>
      <c r="Q55" s="12">
        <f t="shared" si="6"/>
        <v>0</v>
      </c>
      <c r="R55" s="12">
        <f t="shared" si="7"/>
        <v>0</v>
      </c>
      <c r="S55" s="57"/>
      <c r="T55" s="15">
        <v>0.12</v>
      </c>
      <c r="U55" s="15">
        <f t="shared" si="8"/>
        <v>0</v>
      </c>
    </row>
    <row r="56" spans="1:23" x14ac:dyDescent="0.2">
      <c r="A56" s="36" t="s">
        <v>174</v>
      </c>
      <c r="B56" s="36" t="s">
        <v>175</v>
      </c>
      <c r="C56" s="36">
        <v>90443900</v>
      </c>
      <c r="D56" s="36" t="s">
        <v>277</v>
      </c>
      <c r="E56" s="12" t="s">
        <v>63</v>
      </c>
      <c r="F56" s="12">
        <v>1800</v>
      </c>
      <c r="G56" s="12">
        <v>10</v>
      </c>
      <c r="H56" s="12">
        <v>50</v>
      </c>
      <c r="I56" s="12"/>
      <c r="J56" s="12"/>
      <c r="K56" s="12"/>
      <c r="L56" s="12"/>
      <c r="M56" s="12"/>
      <c r="N56" s="12"/>
      <c r="O56" s="12"/>
      <c r="P56" s="13"/>
      <c r="Q56" s="12">
        <f t="shared" si="6"/>
        <v>0</v>
      </c>
      <c r="R56" s="12">
        <f t="shared" si="7"/>
        <v>0</v>
      </c>
      <c r="S56" s="57"/>
      <c r="T56" s="15">
        <v>0.12</v>
      </c>
      <c r="U56" s="15">
        <f>$R56*$T56</f>
        <v>0</v>
      </c>
    </row>
    <row r="57" spans="1:23" x14ac:dyDescent="0.2">
      <c r="A57" s="36" t="s">
        <v>293</v>
      </c>
      <c r="B57" s="36" t="s">
        <v>294</v>
      </c>
      <c r="C57" s="36">
        <v>90443000</v>
      </c>
      <c r="D57" s="36" t="s">
        <v>277</v>
      </c>
      <c r="E57" s="12" t="s">
        <v>63</v>
      </c>
      <c r="F57" s="12">
        <v>2100</v>
      </c>
      <c r="G57" s="12">
        <v>10</v>
      </c>
      <c r="H57" s="12">
        <v>50</v>
      </c>
      <c r="I57" s="12"/>
      <c r="J57" s="12"/>
      <c r="K57" s="12"/>
      <c r="L57" s="12"/>
      <c r="M57" s="12">
        <v>200</v>
      </c>
      <c r="N57" s="12"/>
      <c r="O57" s="12"/>
      <c r="P57" s="13"/>
      <c r="Q57" s="12">
        <f t="shared" si="6"/>
        <v>200</v>
      </c>
      <c r="R57" s="12">
        <f t="shared" si="7"/>
        <v>4</v>
      </c>
      <c r="S57" s="57"/>
      <c r="T57" s="15">
        <v>0.09</v>
      </c>
      <c r="U57" s="15">
        <f t="shared" si="8"/>
        <v>0.36</v>
      </c>
    </row>
    <row r="58" spans="1:23" x14ac:dyDescent="0.2">
      <c r="A58" s="8" t="s">
        <v>70</v>
      </c>
      <c r="B58" s="8"/>
      <c r="C58" s="8"/>
      <c r="D58" s="8"/>
      <c r="E58" s="8"/>
      <c r="F58" s="36"/>
      <c r="G58" s="20"/>
      <c r="H58" s="20"/>
      <c r="I58" s="12"/>
      <c r="J58" s="12"/>
      <c r="K58" s="12"/>
      <c r="L58" s="12"/>
      <c r="M58" s="12"/>
      <c r="N58" s="12"/>
      <c r="O58" s="12"/>
      <c r="P58" s="20"/>
      <c r="Q58" s="12"/>
      <c r="R58" s="12"/>
      <c r="S58" s="57"/>
      <c r="T58" s="12"/>
      <c r="U58" s="15"/>
    </row>
    <row r="59" spans="1:23" x14ac:dyDescent="0.2">
      <c r="A59" s="11" t="s">
        <v>295</v>
      </c>
      <c r="B59" s="11" t="s">
        <v>296</v>
      </c>
      <c r="C59" s="11" t="s">
        <v>295</v>
      </c>
      <c r="D59" s="11" t="s">
        <v>275</v>
      </c>
      <c r="E59" s="12">
        <v>32</v>
      </c>
      <c r="F59" s="12">
        <v>100</v>
      </c>
      <c r="G59" s="12">
        <v>10</v>
      </c>
      <c r="H59" s="12">
        <v>300</v>
      </c>
      <c r="I59" s="12"/>
      <c r="J59" s="12"/>
      <c r="K59" s="12"/>
      <c r="L59" s="12"/>
      <c r="M59" s="12"/>
      <c r="N59" s="12"/>
      <c r="O59" s="12">
        <v>300</v>
      </c>
      <c r="P59" s="13"/>
      <c r="Q59" s="12">
        <f t="shared" ref="Q59:Q73" si="9">SUM(I59:P59)</f>
        <v>300</v>
      </c>
      <c r="R59" s="12">
        <f t="shared" ref="R59:R73" si="10">$Q59/$H59</f>
        <v>1</v>
      </c>
      <c r="S59" s="57"/>
      <c r="T59" s="15">
        <v>0.09</v>
      </c>
      <c r="U59" s="15">
        <f t="shared" ref="U59:U73" si="11">$R59*$T59</f>
        <v>0.09</v>
      </c>
      <c r="V59" s="43">
        <f>SUM(U59:U73)</f>
        <v>11.58</v>
      </c>
      <c r="W59" s="3">
        <f>V59*100/$V$144</f>
        <v>7.2284644194756558</v>
      </c>
    </row>
    <row r="60" spans="1:23" x14ac:dyDescent="0.2">
      <c r="A60" s="11" t="s">
        <v>71</v>
      </c>
      <c r="B60" s="11" t="s">
        <v>72</v>
      </c>
      <c r="C60" s="11" t="s">
        <v>71</v>
      </c>
      <c r="D60" s="11" t="s">
        <v>275</v>
      </c>
      <c r="E60" s="12">
        <v>32</v>
      </c>
      <c r="F60" s="12">
        <v>150</v>
      </c>
      <c r="G60" s="12">
        <v>10</v>
      </c>
      <c r="H60" s="12">
        <v>300</v>
      </c>
      <c r="I60" s="12"/>
      <c r="J60" s="12"/>
      <c r="K60" s="12"/>
      <c r="L60" s="12"/>
      <c r="M60" s="12"/>
      <c r="N60" s="12"/>
      <c r="O60" s="12"/>
      <c r="P60" s="13"/>
      <c r="Q60" s="12">
        <f t="shared" si="9"/>
        <v>0</v>
      </c>
      <c r="R60" s="12">
        <f t="shared" si="10"/>
        <v>0</v>
      </c>
      <c r="S60" s="57"/>
      <c r="T60" s="15">
        <v>0.09</v>
      </c>
      <c r="U60" s="15">
        <f t="shared" si="11"/>
        <v>0</v>
      </c>
    </row>
    <row r="61" spans="1:23" x14ac:dyDescent="0.2">
      <c r="A61" s="36" t="s">
        <v>256</v>
      </c>
      <c r="B61" s="36" t="s">
        <v>72</v>
      </c>
      <c r="C61" s="36">
        <v>90446200</v>
      </c>
      <c r="D61" s="36" t="s">
        <v>277</v>
      </c>
      <c r="E61" s="12">
        <v>32</v>
      </c>
      <c r="F61" s="12">
        <v>150</v>
      </c>
      <c r="G61" s="12">
        <v>10</v>
      </c>
      <c r="H61" s="12">
        <v>300</v>
      </c>
      <c r="I61" s="12"/>
      <c r="J61" s="12"/>
      <c r="K61" s="12"/>
      <c r="L61" s="12">
        <v>300</v>
      </c>
      <c r="M61" s="12">
        <v>300</v>
      </c>
      <c r="N61" s="12">
        <v>300</v>
      </c>
      <c r="O61" s="12">
        <v>300</v>
      </c>
      <c r="P61" s="13"/>
      <c r="Q61" s="12">
        <f t="shared" si="9"/>
        <v>1200</v>
      </c>
      <c r="R61" s="12">
        <f t="shared" si="10"/>
        <v>4</v>
      </c>
      <c r="S61" s="57"/>
      <c r="T61" s="15">
        <v>0.09</v>
      </c>
      <c r="U61" s="15">
        <f t="shared" si="11"/>
        <v>0.36</v>
      </c>
    </row>
    <row r="62" spans="1:23" x14ac:dyDescent="0.2">
      <c r="A62" s="11" t="s">
        <v>200</v>
      </c>
      <c r="B62" s="11" t="s">
        <v>201</v>
      </c>
      <c r="C62" s="11" t="s">
        <v>200</v>
      </c>
      <c r="D62" s="11" t="s">
        <v>275</v>
      </c>
      <c r="E62" s="12">
        <v>32</v>
      </c>
      <c r="F62" s="12">
        <v>200</v>
      </c>
      <c r="G62" s="12">
        <v>10</v>
      </c>
      <c r="H62" s="12">
        <v>300</v>
      </c>
      <c r="I62" s="12"/>
      <c r="J62" s="12"/>
      <c r="K62" s="12"/>
      <c r="L62" s="12"/>
      <c r="M62" s="12"/>
      <c r="N62" s="12"/>
      <c r="O62" s="12"/>
      <c r="P62" s="13"/>
      <c r="Q62" s="12">
        <f t="shared" si="9"/>
        <v>0</v>
      </c>
      <c r="R62" s="12">
        <f t="shared" si="10"/>
        <v>0</v>
      </c>
      <c r="S62" s="57"/>
      <c r="T62" s="15">
        <v>0.09</v>
      </c>
      <c r="U62" s="15">
        <f t="shared" si="11"/>
        <v>0</v>
      </c>
    </row>
    <row r="63" spans="1:23" x14ac:dyDescent="0.2">
      <c r="A63" s="11" t="s">
        <v>73</v>
      </c>
      <c r="B63" s="11" t="s">
        <v>74</v>
      </c>
      <c r="C63" s="11" t="s">
        <v>73</v>
      </c>
      <c r="D63" s="11" t="s">
        <v>275</v>
      </c>
      <c r="E63" s="12">
        <v>32</v>
      </c>
      <c r="F63" s="12">
        <v>300</v>
      </c>
      <c r="G63" s="12">
        <v>10</v>
      </c>
      <c r="H63" s="12">
        <v>150</v>
      </c>
      <c r="I63" s="12"/>
      <c r="J63" s="12"/>
      <c r="K63" s="12"/>
      <c r="L63" s="12">
        <v>150</v>
      </c>
      <c r="M63" s="12">
        <v>150</v>
      </c>
      <c r="N63" s="12">
        <v>150</v>
      </c>
      <c r="O63" s="12">
        <v>150</v>
      </c>
      <c r="P63" s="13"/>
      <c r="Q63" s="12">
        <f t="shared" si="9"/>
        <v>600</v>
      </c>
      <c r="R63" s="12">
        <f t="shared" si="10"/>
        <v>4</v>
      </c>
      <c r="S63" s="57"/>
      <c r="T63" s="15">
        <v>0.09</v>
      </c>
      <c r="U63" s="15">
        <f t="shared" si="11"/>
        <v>0.36</v>
      </c>
    </row>
    <row r="64" spans="1:23" x14ac:dyDescent="0.2">
      <c r="A64" s="36" t="s">
        <v>232</v>
      </c>
      <c r="B64" s="36" t="s">
        <v>74</v>
      </c>
      <c r="C64" s="36">
        <v>90446300</v>
      </c>
      <c r="D64" s="36" t="s">
        <v>277</v>
      </c>
      <c r="E64" s="12" t="s">
        <v>180</v>
      </c>
      <c r="F64" s="12">
        <v>300</v>
      </c>
      <c r="G64" s="12">
        <v>10</v>
      </c>
      <c r="H64" s="12">
        <v>150</v>
      </c>
      <c r="I64" s="12"/>
      <c r="J64" s="12">
        <v>450</v>
      </c>
      <c r="K64" s="12"/>
      <c r="L64" s="12">
        <v>300</v>
      </c>
      <c r="M64" s="12">
        <v>600</v>
      </c>
      <c r="N64" s="12">
        <v>450</v>
      </c>
      <c r="O64" s="12">
        <v>450</v>
      </c>
      <c r="P64" s="13"/>
      <c r="Q64" s="12">
        <f t="shared" si="9"/>
        <v>2250</v>
      </c>
      <c r="R64" s="12">
        <f t="shared" si="10"/>
        <v>15</v>
      </c>
      <c r="S64" s="57"/>
      <c r="T64" s="15">
        <v>0.09</v>
      </c>
      <c r="U64" s="15">
        <f t="shared" si="11"/>
        <v>1.3499999999999999</v>
      </c>
    </row>
    <row r="65" spans="1:23" x14ac:dyDescent="0.2">
      <c r="A65" s="11" t="s">
        <v>75</v>
      </c>
      <c r="B65" s="11" t="s">
        <v>76</v>
      </c>
      <c r="C65" s="11" t="s">
        <v>75</v>
      </c>
      <c r="D65" s="11" t="s">
        <v>275</v>
      </c>
      <c r="E65" s="12">
        <v>32</v>
      </c>
      <c r="F65" s="12">
        <v>450</v>
      </c>
      <c r="G65" s="12">
        <v>10</v>
      </c>
      <c r="H65" s="12">
        <v>100</v>
      </c>
      <c r="I65" s="12"/>
      <c r="J65" s="12"/>
      <c r="K65" s="12"/>
      <c r="L65" s="12"/>
      <c r="M65" s="12">
        <v>100</v>
      </c>
      <c r="N65" s="12">
        <v>100</v>
      </c>
      <c r="O65" s="12">
        <v>100</v>
      </c>
      <c r="P65" s="13"/>
      <c r="Q65" s="12">
        <f t="shared" si="9"/>
        <v>300</v>
      </c>
      <c r="R65" s="12">
        <f t="shared" si="10"/>
        <v>3</v>
      </c>
      <c r="S65" s="57"/>
      <c r="T65" s="15">
        <v>0.09</v>
      </c>
      <c r="U65" s="15">
        <f t="shared" si="11"/>
        <v>0.27</v>
      </c>
    </row>
    <row r="66" spans="1:23" x14ac:dyDescent="0.2">
      <c r="A66" s="36" t="s">
        <v>179</v>
      </c>
      <c r="B66" s="36" t="s">
        <v>76</v>
      </c>
      <c r="C66" s="36">
        <v>90446400</v>
      </c>
      <c r="D66" s="36" t="s">
        <v>277</v>
      </c>
      <c r="E66" s="12" t="s">
        <v>180</v>
      </c>
      <c r="F66" s="12">
        <v>450</v>
      </c>
      <c r="G66" s="12">
        <v>10</v>
      </c>
      <c r="H66" s="12">
        <v>100</v>
      </c>
      <c r="I66" s="12"/>
      <c r="J66" s="12">
        <v>300</v>
      </c>
      <c r="K66" s="12"/>
      <c r="L66" s="12">
        <v>300</v>
      </c>
      <c r="M66" s="12">
        <v>500</v>
      </c>
      <c r="N66" s="12">
        <v>300</v>
      </c>
      <c r="O66" s="12">
        <v>300</v>
      </c>
      <c r="P66" s="13"/>
      <c r="Q66" s="12">
        <f t="shared" si="9"/>
        <v>1700</v>
      </c>
      <c r="R66" s="12">
        <f t="shared" si="10"/>
        <v>17</v>
      </c>
      <c r="S66" s="57"/>
      <c r="T66" s="15">
        <v>0.09</v>
      </c>
      <c r="U66" s="15">
        <f t="shared" si="11"/>
        <v>1.53</v>
      </c>
    </row>
    <row r="67" spans="1:23" x14ac:dyDescent="0.2">
      <c r="A67" s="11" t="s">
        <v>156</v>
      </c>
      <c r="B67" s="11" t="s">
        <v>157</v>
      </c>
      <c r="C67" s="11" t="s">
        <v>156</v>
      </c>
      <c r="D67" s="11" t="s">
        <v>275</v>
      </c>
      <c r="E67" s="12">
        <v>32</v>
      </c>
      <c r="F67" s="12">
        <v>600</v>
      </c>
      <c r="G67" s="12">
        <v>10</v>
      </c>
      <c r="H67" s="12">
        <v>100</v>
      </c>
      <c r="I67" s="12"/>
      <c r="J67" s="12"/>
      <c r="K67" s="12"/>
      <c r="L67" s="12"/>
      <c r="M67" s="12"/>
      <c r="N67" s="12"/>
      <c r="O67" s="12"/>
      <c r="P67" s="13"/>
      <c r="Q67" s="12">
        <f t="shared" si="9"/>
        <v>0</v>
      </c>
      <c r="R67" s="12">
        <f t="shared" si="10"/>
        <v>0</v>
      </c>
      <c r="S67" s="57"/>
      <c r="T67" s="15">
        <v>0.12</v>
      </c>
      <c r="U67" s="15">
        <f t="shared" si="11"/>
        <v>0</v>
      </c>
    </row>
    <row r="68" spans="1:23" x14ac:dyDescent="0.2">
      <c r="A68" s="36" t="s">
        <v>181</v>
      </c>
      <c r="B68" s="36" t="s">
        <v>157</v>
      </c>
      <c r="C68" s="36">
        <v>90446600</v>
      </c>
      <c r="D68" s="36" t="s">
        <v>277</v>
      </c>
      <c r="E68" s="12" t="s">
        <v>180</v>
      </c>
      <c r="F68" s="12">
        <v>600</v>
      </c>
      <c r="G68" s="12">
        <v>10</v>
      </c>
      <c r="H68" s="12">
        <v>100</v>
      </c>
      <c r="I68" s="12"/>
      <c r="J68" s="12">
        <v>300</v>
      </c>
      <c r="K68" s="12"/>
      <c r="L68" s="12">
        <v>500</v>
      </c>
      <c r="M68" s="12">
        <v>500</v>
      </c>
      <c r="N68" s="12">
        <v>300</v>
      </c>
      <c r="O68" s="12">
        <v>300</v>
      </c>
      <c r="P68" s="13"/>
      <c r="Q68" s="12">
        <f t="shared" si="9"/>
        <v>1900</v>
      </c>
      <c r="R68" s="12">
        <f t="shared" si="10"/>
        <v>19</v>
      </c>
      <c r="S68" s="57"/>
      <c r="T68" s="15">
        <v>0.12</v>
      </c>
      <c r="U68" s="15">
        <f t="shared" si="11"/>
        <v>2.2799999999999998</v>
      </c>
    </row>
    <row r="69" spans="1:23" x14ac:dyDescent="0.2">
      <c r="A69" s="11" t="s">
        <v>222</v>
      </c>
      <c r="B69" s="11" t="s">
        <v>223</v>
      </c>
      <c r="C69" s="11" t="s">
        <v>222</v>
      </c>
      <c r="D69" s="11" t="s">
        <v>275</v>
      </c>
      <c r="E69" s="12">
        <v>32</v>
      </c>
      <c r="F69" s="12">
        <v>750</v>
      </c>
      <c r="G69" s="12">
        <v>10</v>
      </c>
      <c r="H69" s="12">
        <v>60</v>
      </c>
      <c r="I69" s="12"/>
      <c r="J69" s="12"/>
      <c r="K69" s="12"/>
      <c r="L69" s="12"/>
      <c r="M69" s="12"/>
      <c r="N69" s="12"/>
      <c r="O69" s="12">
        <v>120</v>
      </c>
      <c r="P69" s="13"/>
      <c r="Q69" s="12">
        <f t="shared" si="9"/>
        <v>120</v>
      </c>
      <c r="R69" s="12">
        <f t="shared" si="10"/>
        <v>2</v>
      </c>
      <c r="S69" s="57"/>
      <c r="T69" s="15">
        <v>0.09</v>
      </c>
      <c r="U69" s="15">
        <f t="shared" si="11"/>
        <v>0.18</v>
      </c>
    </row>
    <row r="70" spans="1:23" x14ac:dyDescent="0.2">
      <c r="A70" s="11" t="s">
        <v>158</v>
      </c>
      <c r="B70" s="11" t="s">
        <v>159</v>
      </c>
      <c r="C70" s="11" t="s">
        <v>158</v>
      </c>
      <c r="D70" s="11" t="s">
        <v>275</v>
      </c>
      <c r="E70" s="12">
        <v>32</v>
      </c>
      <c r="F70" s="12">
        <v>900</v>
      </c>
      <c r="G70" s="12">
        <v>10</v>
      </c>
      <c r="H70" s="12">
        <v>50</v>
      </c>
      <c r="I70" s="12"/>
      <c r="J70" s="12">
        <v>100</v>
      </c>
      <c r="K70" s="12"/>
      <c r="L70" s="12">
        <v>100</v>
      </c>
      <c r="M70" s="12">
        <v>100</v>
      </c>
      <c r="N70" s="12">
        <v>100</v>
      </c>
      <c r="O70" s="12">
        <v>100</v>
      </c>
      <c r="P70" s="13"/>
      <c r="Q70" s="12">
        <f t="shared" si="9"/>
        <v>500</v>
      </c>
      <c r="R70" s="12">
        <f t="shared" si="10"/>
        <v>10</v>
      </c>
      <c r="S70" s="57"/>
      <c r="T70" s="15">
        <v>0.09</v>
      </c>
      <c r="U70" s="15">
        <f t="shared" si="11"/>
        <v>0.89999999999999991</v>
      </c>
    </row>
    <row r="71" spans="1:23" x14ac:dyDescent="0.2">
      <c r="A71" s="36" t="s">
        <v>182</v>
      </c>
      <c r="B71" s="36" t="s">
        <v>159</v>
      </c>
      <c r="C71" s="36">
        <v>90446700</v>
      </c>
      <c r="D71" s="36" t="s">
        <v>277</v>
      </c>
      <c r="E71" s="12" t="s">
        <v>180</v>
      </c>
      <c r="F71" s="12">
        <v>900</v>
      </c>
      <c r="G71" s="12">
        <v>10</v>
      </c>
      <c r="H71" s="12">
        <v>50</v>
      </c>
      <c r="I71" s="12"/>
      <c r="J71" s="12">
        <v>300</v>
      </c>
      <c r="K71" s="12"/>
      <c r="L71" s="12">
        <v>300</v>
      </c>
      <c r="M71" s="12">
        <v>500</v>
      </c>
      <c r="N71" s="12">
        <v>200</v>
      </c>
      <c r="O71" s="12">
        <v>200</v>
      </c>
      <c r="P71" s="13"/>
      <c r="Q71" s="12">
        <f t="shared" si="9"/>
        <v>1500</v>
      </c>
      <c r="R71" s="12">
        <f t="shared" si="10"/>
        <v>30</v>
      </c>
      <c r="S71" s="57"/>
      <c r="T71" s="15">
        <v>0.09</v>
      </c>
      <c r="U71" s="15">
        <f t="shared" si="11"/>
        <v>2.6999999999999997</v>
      </c>
    </row>
    <row r="72" spans="1:23" x14ac:dyDescent="0.2">
      <c r="A72" s="11" t="s">
        <v>233</v>
      </c>
      <c r="B72" s="11" t="s">
        <v>234</v>
      </c>
      <c r="C72" s="11" t="s">
        <v>233</v>
      </c>
      <c r="D72" s="11" t="s">
        <v>275</v>
      </c>
      <c r="E72" s="12">
        <v>32</v>
      </c>
      <c r="F72" s="12">
        <v>1200</v>
      </c>
      <c r="G72" s="12">
        <v>10</v>
      </c>
      <c r="H72" s="12">
        <v>50</v>
      </c>
      <c r="I72" s="12"/>
      <c r="J72" s="12"/>
      <c r="K72" s="12"/>
      <c r="L72" s="12">
        <v>100</v>
      </c>
      <c r="M72" s="12">
        <v>100</v>
      </c>
      <c r="N72" s="12"/>
      <c r="O72" s="12"/>
      <c r="P72" s="13"/>
      <c r="Q72" s="12">
        <f t="shared" si="9"/>
        <v>200</v>
      </c>
      <c r="R72" s="12">
        <f t="shared" si="10"/>
        <v>4</v>
      </c>
      <c r="S72" s="57"/>
      <c r="T72" s="15">
        <v>0.12</v>
      </c>
      <c r="U72" s="15">
        <f t="shared" si="11"/>
        <v>0.48</v>
      </c>
    </row>
    <row r="73" spans="1:23" x14ac:dyDescent="0.2">
      <c r="A73" s="36" t="s">
        <v>236</v>
      </c>
      <c r="B73" s="36" t="s">
        <v>237</v>
      </c>
      <c r="C73" s="36">
        <v>90446800</v>
      </c>
      <c r="D73" s="36" t="s">
        <v>277</v>
      </c>
      <c r="E73" s="12" t="s">
        <v>180</v>
      </c>
      <c r="F73" s="12">
        <v>1800</v>
      </c>
      <c r="G73" s="12">
        <v>10</v>
      </c>
      <c r="H73" s="12">
        <v>25</v>
      </c>
      <c r="I73" s="12"/>
      <c r="J73" s="12"/>
      <c r="K73" s="12"/>
      <c r="L73" s="12">
        <v>50</v>
      </c>
      <c r="M73" s="12">
        <v>50</v>
      </c>
      <c r="N73" s="12"/>
      <c r="O73" s="12">
        <v>50</v>
      </c>
      <c r="P73" s="13"/>
      <c r="Q73" s="12">
        <f t="shared" si="9"/>
        <v>150</v>
      </c>
      <c r="R73" s="12">
        <f t="shared" si="10"/>
        <v>6</v>
      </c>
      <c r="S73" s="57"/>
      <c r="T73" s="15">
        <v>0.18</v>
      </c>
      <c r="U73" s="15">
        <f t="shared" si="11"/>
        <v>1.08</v>
      </c>
      <c r="V73" s="43"/>
    </row>
    <row r="74" spans="1:23" x14ac:dyDescent="0.2">
      <c r="A74" s="8" t="s">
        <v>77</v>
      </c>
      <c r="B74" s="8"/>
      <c r="C74" s="8"/>
      <c r="D74" s="8"/>
      <c r="E74" s="8"/>
      <c r="F74" s="36"/>
      <c r="G74" s="12"/>
      <c r="H74" s="12"/>
      <c r="I74" s="12"/>
      <c r="J74" s="12"/>
      <c r="K74" s="12"/>
      <c r="L74" s="12"/>
      <c r="M74" s="12"/>
      <c r="N74" s="12"/>
      <c r="O74" s="12"/>
      <c r="P74" s="8"/>
      <c r="Q74" s="12"/>
      <c r="R74" s="12"/>
      <c r="S74" s="57"/>
      <c r="T74" s="12"/>
      <c r="U74" s="15"/>
    </row>
    <row r="75" spans="1:23" x14ac:dyDescent="0.2">
      <c r="A75" s="11" t="s">
        <v>297</v>
      </c>
      <c r="B75" s="11" t="s">
        <v>298</v>
      </c>
      <c r="C75" s="11" t="s">
        <v>297</v>
      </c>
      <c r="D75" s="11" t="s">
        <v>275</v>
      </c>
      <c r="E75" s="12">
        <v>40</v>
      </c>
      <c r="F75" s="12">
        <v>100</v>
      </c>
      <c r="G75" s="12">
        <v>10</v>
      </c>
      <c r="H75" s="12">
        <v>300</v>
      </c>
      <c r="I75" s="12"/>
      <c r="J75" s="12"/>
      <c r="K75" s="12"/>
      <c r="L75" s="12"/>
      <c r="M75" s="12"/>
      <c r="N75" s="12"/>
      <c r="O75" s="12"/>
      <c r="P75" s="13"/>
      <c r="Q75" s="12">
        <f t="shared" ref="Q75:Q90" si="12">SUM(I75:P75)</f>
        <v>0</v>
      </c>
      <c r="R75" s="12">
        <f t="shared" ref="R75:R90" si="13">$Q75/$H75</f>
        <v>0</v>
      </c>
      <c r="S75" s="57"/>
      <c r="T75" s="15">
        <v>0.13</v>
      </c>
      <c r="U75" s="15">
        <f t="shared" ref="U75:U90" si="14">$R75*$T75</f>
        <v>0</v>
      </c>
      <c r="V75" s="43">
        <f>SUM(U75:U90)</f>
        <v>17.599999999999998</v>
      </c>
      <c r="W75" s="3">
        <f>V75*100/$V$144</f>
        <v>10.986267166042447</v>
      </c>
    </row>
    <row r="76" spans="1:23" x14ac:dyDescent="0.2">
      <c r="A76" s="11" t="s">
        <v>78</v>
      </c>
      <c r="B76" s="11" t="s">
        <v>79</v>
      </c>
      <c r="C76" s="11" t="s">
        <v>78</v>
      </c>
      <c r="D76" s="11" t="s">
        <v>275</v>
      </c>
      <c r="E76" s="12">
        <v>40</v>
      </c>
      <c r="F76" s="12">
        <v>150</v>
      </c>
      <c r="G76" s="12">
        <v>10</v>
      </c>
      <c r="H76" s="12">
        <v>300</v>
      </c>
      <c r="I76" s="12"/>
      <c r="J76" s="12"/>
      <c r="K76" s="12"/>
      <c r="L76" s="12"/>
      <c r="M76" s="12">
        <v>300</v>
      </c>
      <c r="N76" s="12">
        <v>300</v>
      </c>
      <c r="O76" s="12">
        <v>300</v>
      </c>
      <c r="P76" s="13"/>
      <c r="Q76" s="12">
        <f t="shared" si="12"/>
        <v>900</v>
      </c>
      <c r="R76" s="12">
        <f t="shared" si="13"/>
        <v>3</v>
      </c>
      <c r="S76" s="57"/>
      <c r="T76" s="15">
        <v>0.13</v>
      </c>
      <c r="U76" s="15">
        <f t="shared" si="14"/>
        <v>0.39</v>
      </c>
    </row>
    <row r="77" spans="1:23" x14ac:dyDescent="0.2">
      <c r="A77" s="36" t="s">
        <v>240</v>
      </c>
      <c r="B77" s="36" t="s">
        <v>79</v>
      </c>
      <c r="C77" s="31" t="s">
        <v>241</v>
      </c>
      <c r="D77" s="36" t="s">
        <v>277</v>
      </c>
      <c r="E77" s="12">
        <v>40</v>
      </c>
      <c r="F77" s="12">
        <v>150</v>
      </c>
      <c r="G77" s="12">
        <v>10</v>
      </c>
      <c r="H77" s="12">
        <v>300</v>
      </c>
      <c r="I77" s="12"/>
      <c r="J77" s="12"/>
      <c r="K77" s="12"/>
      <c r="L77" s="12">
        <v>600</v>
      </c>
      <c r="M77" s="12">
        <v>900</v>
      </c>
      <c r="N77" s="12">
        <v>300</v>
      </c>
      <c r="O77" s="12">
        <v>300</v>
      </c>
      <c r="P77" s="13"/>
      <c r="Q77" s="12">
        <f t="shared" si="12"/>
        <v>2100</v>
      </c>
      <c r="R77" s="12">
        <f t="shared" si="13"/>
        <v>7</v>
      </c>
      <c r="S77" s="57"/>
      <c r="T77" s="15">
        <v>0.13</v>
      </c>
      <c r="U77" s="15">
        <f t="shared" si="14"/>
        <v>0.91</v>
      </c>
    </row>
    <row r="78" spans="1:23" x14ac:dyDescent="0.2">
      <c r="A78" s="11" t="s">
        <v>80</v>
      </c>
      <c r="B78" s="11" t="s">
        <v>81</v>
      </c>
      <c r="C78" s="11" t="s">
        <v>80</v>
      </c>
      <c r="D78" s="11" t="s">
        <v>275</v>
      </c>
      <c r="E78" s="12">
        <v>40</v>
      </c>
      <c r="F78" s="12">
        <v>200</v>
      </c>
      <c r="G78" s="12">
        <v>10</v>
      </c>
      <c r="H78" s="12">
        <v>150</v>
      </c>
      <c r="I78" s="12"/>
      <c r="J78" s="12"/>
      <c r="K78" s="12"/>
      <c r="L78" s="12"/>
      <c r="M78" s="12"/>
      <c r="N78" s="12"/>
      <c r="O78" s="12"/>
      <c r="P78" s="13"/>
      <c r="Q78" s="12">
        <f t="shared" si="12"/>
        <v>0</v>
      </c>
      <c r="R78" s="12">
        <f t="shared" si="13"/>
        <v>0</v>
      </c>
      <c r="S78" s="57"/>
      <c r="T78" s="15">
        <v>0.13</v>
      </c>
      <c r="U78" s="15">
        <f t="shared" si="14"/>
        <v>0</v>
      </c>
    </row>
    <row r="79" spans="1:23" x14ac:dyDescent="0.2">
      <c r="A79" s="11" t="s">
        <v>82</v>
      </c>
      <c r="B79" s="11" t="s">
        <v>83</v>
      </c>
      <c r="C79" s="11" t="s">
        <v>82</v>
      </c>
      <c r="D79" s="11" t="s">
        <v>275</v>
      </c>
      <c r="E79" s="12">
        <v>40</v>
      </c>
      <c r="F79" s="12">
        <v>300</v>
      </c>
      <c r="G79" s="12">
        <v>10</v>
      </c>
      <c r="H79" s="12">
        <v>150</v>
      </c>
      <c r="I79" s="12"/>
      <c r="J79" s="12"/>
      <c r="K79" s="12"/>
      <c r="L79" s="12">
        <v>300</v>
      </c>
      <c r="M79" s="12">
        <v>300</v>
      </c>
      <c r="N79" s="12">
        <v>300</v>
      </c>
      <c r="O79" s="12">
        <v>150</v>
      </c>
      <c r="P79" s="13"/>
      <c r="Q79" s="12">
        <f t="shared" si="12"/>
        <v>1050</v>
      </c>
      <c r="R79" s="12">
        <f t="shared" si="13"/>
        <v>7</v>
      </c>
      <c r="S79" s="57"/>
      <c r="T79" s="15">
        <v>0.13</v>
      </c>
      <c r="U79" s="15">
        <f t="shared" si="14"/>
        <v>0.91</v>
      </c>
    </row>
    <row r="80" spans="1:23" x14ac:dyDescent="0.2">
      <c r="A80" s="36" t="s">
        <v>183</v>
      </c>
      <c r="B80" s="36" t="s">
        <v>83</v>
      </c>
      <c r="C80" s="36">
        <v>90447300</v>
      </c>
      <c r="D80" s="36" t="s">
        <v>277</v>
      </c>
      <c r="E80" s="12" t="s">
        <v>89</v>
      </c>
      <c r="F80" s="12">
        <v>300</v>
      </c>
      <c r="G80" s="12">
        <v>10</v>
      </c>
      <c r="H80" s="12">
        <v>150</v>
      </c>
      <c r="I80" s="12"/>
      <c r="J80" s="12"/>
      <c r="K80" s="12"/>
      <c r="L80" s="12">
        <v>600</v>
      </c>
      <c r="M80" s="12">
        <v>900</v>
      </c>
      <c r="N80" s="12">
        <v>600</v>
      </c>
      <c r="O80" s="12">
        <v>600</v>
      </c>
      <c r="P80" s="13"/>
      <c r="Q80" s="12">
        <f t="shared" si="12"/>
        <v>2700</v>
      </c>
      <c r="R80" s="12">
        <f t="shared" si="13"/>
        <v>18</v>
      </c>
      <c r="S80" s="57"/>
      <c r="T80" s="15">
        <v>0.13</v>
      </c>
      <c r="U80" s="15">
        <f t="shared" si="14"/>
        <v>2.34</v>
      </c>
    </row>
    <row r="81" spans="1:23" x14ac:dyDescent="0.2">
      <c r="A81" s="11" t="s">
        <v>84</v>
      </c>
      <c r="B81" s="11" t="s">
        <v>85</v>
      </c>
      <c r="C81" s="11" t="s">
        <v>84</v>
      </c>
      <c r="D81" s="11" t="s">
        <v>275</v>
      </c>
      <c r="E81" s="12">
        <v>40</v>
      </c>
      <c r="F81" s="12">
        <v>450</v>
      </c>
      <c r="G81" s="12">
        <v>10</v>
      </c>
      <c r="H81" s="12">
        <v>100</v>
      </c>
      <c r="I81" s="12"/>
      <c r="J81" s="12"/>
      <c r="K81" s="12"/>
      <c r="L81" s="12"/>
      <c r="M81" s="12">
        <v>300</v>
      </c>
      <c r="N81" s="12">
        <v>200</v>
      </c>
      <c r="O81" s="12">
        <v>100</v>
      </c>
      <c r="P81" s="13"/>
      <c r="Q81" s="12">
        <f t="shared" si="12"/>
        <v>600</v>
      </c>
      <c r="R81" s="12">
        <f t="shared" si="13"/>
        <v>6</v>
      </c>
      <c r="S81" s="57"/>
      <c r="T81" s="15">
        <v>0.13</v>
      </c>
      <c r="U81" s="15">
        <f t="shared" si="14"/>
        <v>0.78</v>
      </c>
    </row>
    <row r="82" spans="1:23" x14ac:dyDescent="0.2">
      <c r="A82" s="36" t="s">
        <v>184</v>
      </c>
      <c r="B82" s="36" t="s">
        <v>85</v>
      </c>
      <c r="C82" s="36">
        <v>90447400</v>
      </c>
      <c r="D82" s="36" t="s">
        <v>277</v>
      </c>
      <c r="E82" s="12" t="s">
        <v>89</v>
      </c>
      <c r="F82" s="12">
        <v>450</v>
      </c>
      <c r="G82" s="12">
        <v>10</v>
      </c>
      <c r="H82" s="12">
        <v>100</v>
      </c>
      <c r="I82" s="12"/>
      <c r="J82" s="12"/>
      <c r="K82" s="12"/>
      <c r="L82" s="12">
        <v>400</v>
      </c>
      <c r="M82" s="12">
        <v>600</v>
      </c>
      <c r="N82" s="12">
        <v>400</v>
      </c>
      <c r="O82" s="12">
        <v>300</v>
      </c>
      <c r="P82" s="13"/>
      <c r="Q82" s="12">
        <f t="shared" si="12"/>
        <v>1700</v>
      </c>
      <c r="R82" s="12">
        <f t="shared" si="13"/>
        <v>17</v>
      </c>
      <c r="S82" s="57"/>
      <c r="T82" s="15">
        <v>0.13</v>
      </c>
      <c r="U82" s="15">
        <f t="shared" si="14"/>
        <v>2.21</v>
      </c>
    </row>
    <row r="83" spans="1:23" x14ac:dyDescent="0.2">
      <c r="A83" s="11" t="s">
        <v>86</v>
      </c>
      <c r="B83" s="11" t="s">
        <v>87</v>
      </c>
      <c r="C83" s="11" t="s">
        <v>86</v>
      </c>
      <c r="D83" s="11" t="s">
        <v>275</v>
      </c>
      <c r="E83" s="12">
        <v>40</v>
      </c>
      <c r="F83" s="12">
        <v>600</v>
      </c>
      <c r="G83" s="12">
        <v>10</v>
      </c>
      <c r="H83" s="12">
        <v>50</v>
      </c>
      <c r="I83" s="12"/>
      <c r="J83" s="12"/>
      <c r="K83" s="12"/>
      <c r="L83" s="12">
        <v>200</v>
      </c>
      <c r="M83" s="12">
        <v>100</v>
      </c>
      <c r="N83" s="12">
        <v>100</v>
      </c>
      <c r="O83" s="12"/>
      <c r="P83" s="13"/>
      <c r="Q83" s="12">
        <f t="shared" si="12"/>
        <v>400</v>
      </c>
      <c r="R83" s="12">
        <f t="shared" si="13"/>
        <v>8</v>
      </c>
      <c r="S83" s="57"/>
      <c r="T83" s="15">
        <v>0.09</v>
      </c>
      <c r="U83" s="15">
        <f t="shared" si="14"/>
        <v>0.72</v>
      </c>
    </row>
    <row r="84" spans="1:23" x14ac:dyDescent="0.2">
      <c r="A84" s="36" t="s">
        <v>88</v>
      </c>
      <c r="B84" s="36" t="s">
        <v>87</v>
      </c>
      <c r="C84" s="36">
        <v>90447600</v>
      </c>
      <c r="D84" s="36" t="s">
        <v>277</v>
      </c>
      <c r="E84" s="12" t="s">
        <v>89</v>
      </c>
      <c r="F84" s="12">
        <v>600</v>
      </c>
      <c r="G84" s="12">
        <v>10</v>
      </c>
      <c r="H84" s="12">
        <v>50</v>
      </c>
      <c r="I84" s="12"/>
      <c r="J84" s="12"/>
      <c r="K84" s="12"/>
      <c r="L84" s="12">
        <v>400</v>
      </c>
      <c r="M84" s="12">
        <v>900</v>
      </c>
      <c r="N84" s="12">
        <v>400</v>
      </c>
      <c r="O84" s="12">
        <v>300</v>
      </c>
      <c r="P84" s="13"/>
      <c r="Q84" s="12">
        <f t="shared" si="12"/>
        <v>2000</v>
      </c>
      <c r="R84" s="12">
        <f t="shared" si="13"/>
        <v>40</v>
      </c>
      <c r="S84" s="57"/>
      <c r="T84" s="15">
        <v>0.09</v>
      </c>
      <c r="U84" s="15">
        <f t="shared" si="14"/>
        <v>3.5999999999999996</v>
      </c>
    </row>
    <row r="85" spans="1:23" x14ac:dyDescent="0.2">
      <c r="A85" s="11" t="s">
        <v>90</v>
      </c>
      <c r="B85" s="11" t="s">
        <v>91</v>
      </c>
      <c r="C85" s="11" t="s">
        <v>90</v>
      </c>
      <c r="D85" s="11" t="s">
        <v>275</v>
      </c>
      <c r="E85" s="12">
        <v>40</v>
      </c>
      <c r="F85" s="12">
        <v>750</v>
      </c>
      <c r="G85" s="12">
        <v>10</v>
      </c>
      <c r="H85" s="12">
        <v>50</v>
      </c>
      <c r="I85" s="12"/>
      <c r="J85" s="12"/>
      <c r="K85" s="12"/>
      <c r="L85" s="12">
        <v>100</v>
      </c>
      <c r="M85" s="12">
        <v>200</v>
      </c>
      <c r="N85" s="12">
        <v>100</v>
      </c>
      <c r="O85" s="12"/>
      <c r="P85" s="13"/>
      <c r="Q85" s="12">
        <f t="shared" si="12"/>
        <v>400</v>
      </c>
      <c r="R85" s="12">
        <f t="shared" si="13"/>
        <v>8</v>
      </c>
      <c r="S85" s="57"/>
      <c r="T85" s="15">
        <v>0.13</v>
      </c>
      <c r="U85" s="15">
        <f t="shared" si="14"/>
        <v>1.04</v>
      </c>
    </row>
    <row r="86" spans="1:23" x14ac:dyDescent="0.2">
      <c r="A86" s="11" t="s">
        <v>92</v>
      </c>
      <c r="B86" s="11" t="s">
        <v>93</v>
      </c>
      <c r="C86" s="11" t="s">
        <v>92</v>
      </c>
      <c r="D86" s="11" t="s">
        <v>275</v>
      </c>
      <c r="E86" s="12">
        <v>40</v>
      </c>
      <c r="F86" s="12">
        <v>900</v>
      </c>
      <c r="G86" s="12">
        <v>10</v>
      </c>
      <c r="H86" s="12">
        <v>50</v>
      </c>
      <c r="I86" s="12"/>
      <c r="J86" s="12"/>
      <c r="K86" s="12"/>
      <c r="L86" s="12"/>
      <c r="M86" s="12">
        <v>200</v>
      </c>
      <c r="N86" s="12">
        <v>100</v>
      </c>
      <c r="O86" s="12">
        <v>100</v>
      </c>
      <c r="P86" s="13"/>
      <c r="Q86" s="12">
        <f t="shared" si="12"/>
        <v>400</v>
      </c>
      <c r="R86" s="12">
        <f t="shared" si="13"/>
        <v>8</v>
      </c>
      <c r="S86" s="57"/>
      <c r="T86" s="15">
        <v>0.13</v>
      </c>
      <c r="U86" s="15">
        <f t="shared" si="14"/>
        <v>1.04</v>
      </c>
    </row>
    <row r="87" spans="1:23" x14ac:dyDescent="0.2">
      <c r="A87" s="36" t="s">
        <v>185</v>
      </c>
      <c r="B87" s="36" t="s">
        <v>93</v>
      </c>
      <c r="C87" s="36">
        <v>90447700</v>
      </c>
      <c r="D87" s="36" t="s">
        <v>277</v>
      </c>
      <c r="E87" s="12" t="s">
        <v>89</v>
      </c>
      <c r="F87" s="12">
        <v>900</v>
      </c>
      <c r="G87" s="12">
        <v>10</v>
      </c>
      <c r="H87" s="12">
        <v>50</v>
      </c>
      <c r="I87" s="12"/>
      <c r="J87" s="12"/>
      <c r="K87" s="12"/>
      <c r="L87" s="12">
        <v>300</v>
      </c>
      <c r="M87" s="12">
        <v>300</v>
      </c>
      <c r="N87" s="12">
        <v>300</v>
      </c>
      <c r="O87" s="12">
        <v>200</v>
      </c>
      <c r="P87" s="13"/>
      <c r="Q87" s="12">
        <f t="shared" si="12"/>
        <v>1100</v>
      </c>
      <c r="R87" s="12">
        <f t="shared" si="13"/>
        <v>22</v>
      </c>
      <c r="S87" s="57"/>
      <c r="T87" s="15">
        <v>0.13</v>
      </c>
      <c r="U87" s="15">
        <f t="shared" si="14"/>
        <v>2.8600000000000003</v>
      </c>
    </row>
    <row r="88" spans="1:23" x14ac:dyDescent="0.2">
      <c r="A88" s="11" t="s">
        <v>94</v>
      </c>
      <c r="B88" s="11" t="s">
        <v>95</v>
      </c>
      <c r="C88" s="11" t="s">
        <v>94</v>
      </c>
      <c r="D88" s="11" t="s">
        <v>275</v>
      </c>
      <c r="E88" s="12">
        <v>40</v>
      </c>
      <c r="F88" s="12">
        <v>1200</v>
      </c>
      <c r="G88" s="12">
        <v>5</v>
      </c>
      <c r="H88" s="12">
        <v>25</v>
      </c>
      <c r="I88" s="12"/>
      <c r="J88" s="12"/>
      <c r="K88" s="12"/>
      <c r="L88" s="12"/>
      <c r="M88" s="12">
        <v>100</v>
      </c>
      <c r="N88" s="12"/>
      <c r="O88" s="12"/>
      <c r="P88" s="13"/>
      <c r="Q88" s="12">
        <f t="shared" si="12"/>
        <v>100</v>
      </c>
      <c r="R88" s="12">
        <f t="shared" si="13"/>
        <v>4</v>
      </c>
      <c r="S88" s="57"/>
      <c r="T88" s="15">
        <v>0.08</v>
      </c>
      <c r="U88" s="15">
        <f t="shared" si="14"/>
        <v>0.32</v>
      </c>
    </row>
    <row r="89" spans="1:23" x14ac:dyDescent="0.2">
      <c r="A89" s="36" t="s">
        <v>376</v>
      </c>
      <c r="B89" s="36" t="s">
        <v>377</v>
      </c>
      <c r="C89" s="31" t="s">
        <v>378</v>
      </c>
      <c r="D89" s="36" t="s">
        <v>277</v>
      </c>
      <c r="E89" s="12">
        <v>40</v>
      </c>
      <c r="F89" s="12">
        <v>1800</v>
      </c>
      <c r="G89" s="12">
        <v>5</v>
      </c>
      <c r="H89" s="12">
        <v>20</v>
      </c>
      <c r="I89" s="12"/>
      <c r="J89" s="12"/>
      <c r="K89" s="12"/>
      <c r="L89" s="12">
        <v>60</v>
      </c>
      <c r="M89" s="12"/>
      <c r="N89" s="12"/>
      <c r="O89" s="12">
        <v>60</v>
      </c>
      <c r="P89" s="13"/>
      <c r="Q89" s="12">
        <f t="shared" si="12"/>
        <v>120</v>
      </c>
      <c r="R89" s="12">
        <f t="shared" si="13"/>
        <v>6</v>
      </c>
      <c r="S89" s="57"/>
      <c r="T89" s="15">
        <v>0.08</v>
      </c>
      <c r="U89" s="15">
        <f t="shared" si="14"/>
        <v>0.48</v>
      </c>
    </row>
    <row r="90" spans="1:23" x14ac:dyDescent="0.2">
      <c r="A90" s="11" t="s">
        <v>220</v>
      </c>
      <c r="B90" s="11" t="s">
        <v>221</v>
      </c>
      <c r="C90" s="11" t="s">
        <v>220</v>
      </c>
      <c r="D90" s="11" t="s">
        <v>275</v>
      </c>
      <c r="E90" s="12">
        <v>40</v>
      </c>
      <c r="F90" s="12">
        <v>2000</v>
      </c>
      <c r="G90" s="12">
        <v>5</v>
      </c>
      <c r="H90" s="12">
        <v>25</v>
      </c>
      <c r="I90" s="12"/>
      <c r="J90" s="12"/>
      <c r="K90" s="12"/>
      <c r="L90" s="12"/>
      <c r="M90" s="12"/>
      <c r="N90" s="12"/>
      <c r="O90" s="12"/>
      <c r="P90" s="13"/>
      <c r="Q90" s="12">
        <f t="shared" si="12"/>
        <v>0</v>
      </c>
      <c r="R90" s="12">
        <f t="shared" si="13"/>
        <v>0</v>
      </c>
      <c r="S90" s="57"/>
      <c r="T90" s="15">
        <v>0.08</v>
      </c>
      <c r="U90" s="15">
        <f t="shared" si="14"/>
        <v>0</v>
      </c>
      <c r="V90" s="43"/>
    </row>
    <row r="91" spans="1:23" x14ac:dyDescent="0.2">
      <c r="A91" s="8" t="s">
        <v>96</v>
      </c>
      <c r="B91" s="8"/>
      <c r="C91" s="8"/>
      <c r="D91" s="8"/>
      <c r="E91" s="20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8"/>
      <c r="Q91" s="12"/>
      <c r="R91" s="12"/>
      <c r="S91" s="57"/>
      <c r="T91" s="12"/>
      <c r="U91" s="15"/>
    </row>
    <row r="92" spans="1:23" x14ac:dyDescent="0.2">
      <c r="A92" s="11" t="s">
        <v>299</v>
      </c>
      <c r="B92" s="11" t="s">
        <v>300</v>
      </c>
      <c r="C92" s="11" t="s">
        <v>299</v>
      </c>
      <c r="D92" s="11" t="s">
        <v>275</v>
      </c>
      <c r="E92" s="12">
        <v>50</v>
      </c>
      <c r="F92" s="12">
        <v>100</v>
      </c>
      <c r="G92" s="12">
        <v>10</v>
      </c>
      <c r="H92" s="12">
        <v>150</v>
      </c>
      <c r="I92" s="12"/>
      <c r="J92" s="12"/>
      <c r="K92" s="12"/>
      <c r="L92" s="12"/>
      <c r="M92" s="12"/>
      <c r="N92" s="12"/>
      <c r="O92" s="12"/>
      <c r="P92" s="13"/>
      <c r="Q92" s="12">
        <f t="shared" ref="Q92:Q108" si="15">SUM(I92:P92)</f>
        <v>0</v>
      </c>
      <c r="R92" s="12">
        <f t="shared" ref="R92:R108" si="16">$Q92/$H92</f>
        <v>0</v>
      </c>
      <c r="S92" s="57"/>
      <c r="T92" s="15">
        <v>0.1</v>
      </c>
      <c r="U92" s="15">
        <f t="shared" ref="U92:U108" si="17">$R92*$T92</f>
        <v>0</v>
      </c>
      <c r="V92" s="43">
        <f>SUM(U92:U108)</f>
        <v>30.580000000000002</v>
      </c>
      <c r="W92" s="3">
        <f>V92*100/$V$144</f>
        <v>19.088639200998752</v>
      </c>
    </row>
    <row r="93" spans="1:23" x14ac:dyDescent="0.2">
      <c r="A93" s="11" t="s">
        <v>97</v>
      </c>
      <c r="B93" s="11" t="s">
        <v>98</v>
      </c>
      <c r="C93" s="11" t="s">
        <v>97</v>
      </c>
      <c r="D93" s="11" t="s">
        <v>275</v>
      </c>
      <c r="E93" s="12">
        <v>50</v>
      </c>
      <c r="F93" s="12">
        <v>150</v>
      </c>
      <c r="G93" s="12">
        <v>10</v>
      </c>
      <c r="H93" s="12">
        <v>150</v>
      </c>
      <c r="I93" s="12"/>
      <c r="J93" s="12"/>
      <c r="K93" s="12"/>
      <c r="L93" s="12"/>
      <c r="M93" s="12">
        <v>150</v>
      </c>
      <c r="N93" s="12">
        <v>150</v>
      </c>
      <c r="O93" s="12">
        <v>150</v>
      </c>
      <c r="P93" s="13"/>
      <c r="Q93" s="12">
        <f t="shared" si="15"/>
        <v>450</v>
      </c>
      <c r="R93" s="12">
        <f t="shared" si="16"/>
        <v>3</v>
      </c>
      <c r="S93" s="57"/>
      <c r="T93" s="15">
        <v>0.1</v>
      </c>
      <c r="U93" s="15">
        <f t="shared" si="17"/>
        <v>0.30000000000000004</v>
      </c>
    </row>
    <row r="94" spans="1:23" x14ac:dyDescent="0.2">
      <c r="A94" s="36" t="s">
        <v>235</v>
      </c>
      <c r="B94" s="36" t="s">
        <v>98</v>
      </c>
      <c r="C94" s="36">
        <v>90448200</v>
      </c>
      <c r="D94" s="36" t="s">
        <v>277</v>
      </c>
      <c r="E94" s="12" t="s">
        <v>102</v>
      </c>
      <c r="F94" s="12">
        <v>150</v>
      </c>
      <c r="G94" s="12">
        <v>10</v>
      </c>
      <c r="H94" s="12">
        <v>150</v>
      </c>
      <c r="I94" s="12"/>
      <c r="J94" s="12"/>
      <c r="K94" s="12"/>
      <c r="L94" s="12">
        <v>600</v>
      </c>
      <c r="M94" s="12">
        <v>600</v>
      </c>
      <c r="N94" s="12">
        <v>450</v>
      </c>
      <c r="O94" s="12">
        <v>300</v>
      </c>
      <c r="P94" s="13"/>
      <c r="Q94" s="12">
        <f t="shared" si="15"/>
        <v>1950</v>
      </c>
      <c r="R94" s="12">
        <f t="shared" si="16"/>
        <v>13</v>
      </c>
      <c r="S94" s="57"/>
      <c r="T94" s="15">
        <v>0.1</v>
      </c>
      <c r="U94" s="15">
        <f t="shared" si="17"/>
        <v>1.3</v>
      </c>
    </row>
    <row r="95" spans="1:23" x14ac:dyDescent="0.2">
      <c r="A95" s="11" t="s">
        <v>224</v>
      </c>
      <c r="B95" s="11" t="s">
        <v>225</v>
      </c>
      <c r="C95" s="11" t="s">
        <v>224</v>
      </c>
      <c r="D95" s="11" t="s">
        <v>275</v>
      </c>
      <c r="E95" s="12">
        <v>50</v>
      </c>
      <c r="F95" s="12">
        <v>200</v>
      </c>
      <c r="G95" s="12">
        <v>10</v>
      </c>
      <c r="H95" s="12">
        <v>150</v>
      </c>
      <c r="I95" s="12"/>
      <c r="J95" s="12"/>
      <c r="K95" s="12"/>
      <c r="L95" s="12"/>
      <c r="M95" s="12">
        <v>300</v>
      </c>
      <c r="N95" s="12">
        <v>150</v>
      </c>
      <c r="O95" s="12">
        <v>150</v>
      </c>
      <c r="P95" s="13"/>
      <c r="Q95" s="12">
        <f t="shared" si="15"/>
        <v>600</v>
      </c>
      <c r="R95" s="12">
        <f t="shared" si="16"/>
        <v>4</v>
      </c>
      <c r="S95" s="57"/>
      <c r="T95" s="15">
        <v>0.06</v>
      </c>
      <c r="U95" s="15">
        <f t="shared" si="17"/>
        <v>0.24</v>
      </c>
    </row>
    <row r="96" spans="1:23" x14ac:dyDescent="0.2">
      <c r="A96" s="11" t="s">
        <v>99</v>
      </c>
      <c r="B96" s="11" t="s">
        <v>100</v>
      </c>
      <c r="C96" s="11" t="s">
        <v>99</v>
      </c>
      <c r="D96" s="11" t="s">
        <v>275</v>
      </c>
      <c r="E96" s="12">
        <v>50</v>
      </c>
      <c r="F96" s="12">
        <v>300</v>
      </c>
      <c r="G96" s="12">
        <v>10</v>
      </c>
      <c r="H96" s="12">
        <v>75</v>
      </c>
      <c r="I96" s="12"/>
      <c r="J96" s="12"/>
      <c r="K96" s="12"/>
      <c r="L96" s="12">
        <v>300</v>
      </c>
      <c r="M96" s="12">
        <v>225</v>
      </c>
      <c r="N96" s="12">
        <v>150</v>
      </c>
      <c r="O96" s="12">
        <v>150</v>
      </c>
      <c r="P96" s="13"/>
      <c r="Q96" s="12">
        <f t="shared" si="15"/>
        <v>825</v>
      </c>
      <c r="R96" s="12">
        <f t="shared" si="16"/>
        <v>11</v>
      </c>
      <c r="S96" s="57"/>
      <c r="T96" s="15">
        <v>0.1</v>
      </c>
      <c r="U96" s="15">
        <f t="shared" si="17"/>
        <v>1.1000000000000001</v>
      </c>
    </row>
    <row r="97" spans="1:23" x14ac:dyDescent="0.2">
      <c r="A97" s="36" t="s">
        <v>101</v>
      </c>
      <c r="B97" s="36" t="s">
        <v>100</v>
      </c>
      <c r="C97" s="36">
        <v>90448300</v>
      </c>
      <c r="D97" s="36" t="s">
        <v>277</v>
      </c>
      <c r="E97" s="12" t="s">
        <v>102</v>
      </c>
      <c r="F97" s="12">
        <v>300</v>
      </c>
      <c r="G97" s="12">
        <v>10</v>
      </c>
      <c r="H97" s="12">
        <v>75</v>
      </c>
      <c r="I97" s="12"/>
      <c r="J97" s="12"/>
      <c r="K97" s="12"/>
      <c r="L97" s="12">
        <v>600</v>
      </c>
      <c r="M97" s="12">
        <v>600</v>
      </c>
      <c r="N97" s="12">
        <v>600</v>
      </c>
      <c r="O97" s="12">
        <v>450</v>
      </c>
      <c r="P97" s="13"/>
      <c r="Q97" s="12">
        <f t="shared" si="15"/>
        <v>2250</v>
      </c>
      <c r="R97" s="12">
        <f t="shared" si="16"/>
        <v>30</v>
      </c>
      <c r="S97" s="57"/>
      <c r="T97" s="15">
        <v>0.1</v>
      </c>
      <c r="U97" s="15">
        <f t="shared" si="17"/>
        <v>3</v>
      </c>
    </row>
    <row r="98" spans="1:23" x14ac:dyDescent="0.2">
      <c r="A98" s="11" t="s">
        <v>103</v>
      </c>
      <c r="B98" s="11" t="s">
        <v>104</v>
      </c>
      <c r="C98" s="11" t="s">
        <v>103</v>
      </c>
      <c r="D98" s="11" t="s">
        <v>275</v>
      </c>
      <c r="E98" s="12">
        <v>50</v>
      </c>
      <c r="F98" s="12">
        <v>450</v>
      </c>
      <c r="G98" s="12">
        <v>10</v>
      </c>
      <c r="H98" s="12">
        <v>50</v>
      </c>
      <c r="I98" s="12"/>
      <c r="J98" s="12"/>
      <c r="K98" s="12"/>
      <c r="L98" s="12"/>
      <c r="M98" s="12">
        <v>200</v>
      </c>
      <c r="N98" s="12">
        <v>100</v>
      </c>
      <c r="O98" s="12">
        <v>100</v>
      </c>
      <c r="P98" s="13"/>
      <c r="Q98" s="12">
        <f t="shared" si="15"/>
        <v>400</v>
      </c>
      <c r="R98" s="12">
        <f t="shared" si="16"/>
        <v>8</v>
      </c>
      <c r="S98" s="57"/>
      <c r="T98" s="15">
        <v>0.1</v>
      </c>
      <c r="U98" s="15">
        <f t="shared" si="17"/>
        <v>0.8</v>
      </c>
    </row>
    <row r="99" spans="1:23" x14ac:dyDescent="0.2">
      <c r="A99" s="36" t="s">
        <v>186</v>
      </c>
      <c r="B99" s="36" t="s">
        <v>104</v>
      </c>
      <c r="C99" s="36">
        <v>90448400</v>
      </c>
      <c r="D99" s="36" t="s">
        <v>277</v>
      </c>
      <c r="E99" s="12" t="s">
        <v>102</v>
      </c>
      <c r="F99" s="12">
        <v>450</v>
      </c>
      <c r="G99" s="12">
        <v>10</v>
      </c>
      <c r="H99" s="12">
        <v>50</v>
      </c>
      <c r="I99" s="12"/>
      <c r="J99" s="12"/>
      <c r="K99" s="12"/>
      <c r="L99" s="12">
        <v>500</v>
      </c>
      <c r="M99" s="12">
        <v>500</v>
      </c>
      <c r="N99" s="12">
        <v>400</v>
      </c>
      <c r="O99" s="12">
        <v>200</v>
      </c>
      <c r="P99" s="13"/>
      <c r="Q99" s="12">
        <f t="shared" si="15"/>
        <v>1600</v>
      </c>
      <c r="R99" s="12">
        <f t="shared" si="16"/>
        <v>32</v>
      </c>
      <c r="S99" s="57"/>
      <c r="T99" s="15">
        <v>0.1</v>
      </c>
      <c r="U99" s="15">
        <f t="shared" si="17"/>
        <v>3.2</v>
      </c>
    </row>
    <row r="100" spans="1:23" x14ac:dyDescent="0.2">
      <c r="A100" s="11" t="s">
        <v>105</v>
      </c>
      <c r="B100" s="11" t="s">
        <v>106</v>
      </c>
      <c r="C100" s="11" t="s">
        <v>105</v>
      </c>
      <c r="D100" s="11" t="s">
        <v>275</v>
      </c>
      <c r="E100" s="12">
        <v>50</v>
      </c>
      <c r="F100" s="12">
        <v>600</v>
      </c>
      <c r="G100" s="12">
        <v>10</v>
      </c>
      <c r="H100" s="12">
        <v>50</v>
      </c>
      <c r="I100" s="12"/>
      <c r="J100" s="12"/>
      <c r="K100" s="12"/>
      <c r="L100" s="12">
        <v>300</v>
      </c>
      <c r="M100" s="12">
        <v>200</v>
      </c>
      <c r="N100" s="12">
        <v>200</v>
      </c>
      <c r="O100" s="12">
        <v>100</v>
      </c>
      <c r="P100" s="13"/>
      <c r="Q100" s="12">
        <f t="shared" si="15"/>
        <v>800</v>
      </c>
      <c r="R100" s="12">
        <f t="shared" si="16"/>
        <v>16</v>
      </c>
      <c r="S100" s="57"/>
      <c r="T100" s="15">
        <v>0.13</v>
      </c>
      <c r="U100" s="15">
        <f t="shared" si="17"/>
        <v>2.08</v>
      </c>
    </row>
    <row r="101" spans="1:23" x14ac:dyDescent="0.2">
      <c r="A101" s="36" t="s">
        <v>107</v>
      </c>
      <c r="B101" s="36" t="s">
        <v>106</v>
      </c>
      <c r="C101" s="36">
        <v>90448600</v>
      </c>
      <c r="D101" s="36" t="s">
        <v>277</v>
      </c>
      <c r="E101" s="12" t="s">
        <v>102</v>
      </c>
      <c r="F101" s="12">
        <v>600</v>
      </c>
      <c r="G101" s="12">
        <v>10</v>
      </c>
      <c r="H101" s="12">
        <v>50</v>
      </c>
      <c r="I101" s="12"/>
      <c r="J101" s="12"/>
      <c r="K101" s="12"/>
      <c r="L101" s="12">
        <v>600</v>
      </c>
      <c r="M101" s="12">
        <v>600</v>
      </c>
      <c r="N101" s="12">
        <v>500</v>
      </c>
      <c r="O101" s="12">
        <v>200</v>
      </c>
      <c r="P101" s="13"/>
      <c r="Q101" s="12">
        <f t="shared" si="15"/>
        <v>1900</v>
      </c>
      <c r="R101" s="12">
        <f t="shared" si="16"/>
        <v>38</v>
      </c>
      <c r="S101" s="57"/>
      <c r="T101" s="15">
        <v>0.13</v>
      </c>
      <c r="U101" s="15">
        <f t="shared" si="17"/>
        <v>4.9400000000000004</v>
      </c>
    </row>
    <row r="102" spans="1:23" x14ac:dyDescent="0.2">
      <c r="A102" s="36" t="s">
        <v>266</v>
      </c>
      <c r="B102" s="36" t="s">
        <v>267</v>
      </c>
      <c r="C102" s="36">
        <v>90448605</v>
      </c>
      <c r="D102" s="36" t="s">
        <v>277</v>
      </c>
      <c r="E102" s="12" t="s">
        <v>102</v>
      </c>
      <c r="F102" s="12">
        <v>700</v>
      </c>
      <c r="G102" s="12">
        <v>5</v>
      </c>
      <c r="H102" s="12">
        <v>25</v>
      </c>
      <c r="I102" s="12"/>
      <c r="J102" s="12"/>
      <c r="K102" s="12"/>
      <c r="L102" s="12"/>
      <c r="M102" s="12"/>
      <c r="N102" s="12"/>
      <c r="O102" s="12"/>
      <c r="P102" s="13"/>
      <c r="Q102" s="12">
        <f t="shared" si="15"/>
        <v>0</v>
      </c>
      <c r="R102" s="12">
        <f t="shared" si="16"/>
        <v>0</v>
      </c>
      <c r="S102" s="57"/>
      <c r="T102" s="15">
        <v>0.1</v>
      </c>
      <c r="U102" s="15">
        <f t="shared" si="17"/>
        <v>0</v>
      </c>
    </row>
    <row r="103" spans="1:23" x14ac:dyDescent="0.2">
      <c r="A103" s="11" t="s">
        <v>202</v>
      </c>
      <c r="B103" s="11" t="s">
        <v>203</v>
      </c>
      <c r="C103" s="11" t="s">
        <v>202</v>
      </c>
      <c r="D103" s="11" t="s">
        <v>275</v>
      </c>
      <c r="E103" s="12">
        <v>50</v>
      </c>
      <c r="F103" s="12">
        <v>750</v>
      </c>
      <c r="G103" s="12">
        <v>5</v>
      </c>
      <c r="H103" s="12">
        <v>25</v>
      </c>
      <c r="I103" s="12"/>
      <c r="J103" s="12"/>
      <c r="K103" s="12"/>
      <c r="L103" s="12"/>
      <c r="M103" s="12">
        <v>200</v>
      </c>
      <c r="N103" s="12">
        <v>200</v>
      </c>
      <c r="O103" s="12">
        <v>200</v>
      </c>
      <c r="P103" s="13"/>
      <c r="Q103" s="12">
        <f t="shared" si="15"/>
        <v>600</v>
      </c>
      <c r="R103" s="12">
        <f t="shared" si="16"/>
        <v>24</v>
      </c>
      <c r="S103" s="57"/>
      <c r="T103" s="15">
        <v>0.1</v>
      </c>
      <c r="U103" s="15">
        <f t="shared" si="17"/>
        <v>2.4000000000000004</v>
      </c>
    </row>
    <row r="104" spans="1:23" x14ac:dyDescent="0.2">
      <c r="A104" s="11" t="s">
        <v>108</v>
      </c>
      <c r="B104" s="11" t="s">
        <v>109</v>
      </c>
      <c r="C104" s="11" t="s">
        <v>108</v>
      </c>
      <c r="D104" s="11" t="s">
        <v>275</v>
      </c>
      <c r="E104" s="12">
        <v>50</v>
      </c>
      <c r="F104" s="12">
        <v>900</v>
      </c>
      <c r="G104" s="12">
        <v>5</v>
      </c>
      <c r="H104" s="12">
        <v>25</v>
      </c>
      <c r="I104" s="12"/>
      <c r="J104" s="12"/>
      <c r="K104" s="12"/>
      <c r="L104" s="12">
        <v>100</v>
      </c>
      <c r="M104" s="12"/>
      <c r="N104" s="12">
        <v>100</v>
      </c>
      <c r="O104" s="12">
        <v>100</v>
      </c>
      <c r="P104" s="13"/>
      <c r="Q104" s="12">
        <f t="shared" si="15"/>
        <v>300</v>
      </c>
      <c r="R104" s="12">
        <f t="shared" si="16"/>
        <v>12</v>
      </c>
      <c r="S104" s="57"/>
      <c r="T104" s="15">
        <v>0.1</v>
      </c>
      <c r="U104" s="15">
        <f t="shared" si="17"/>
        <v>1.2000000000000002</v>
      </c>
    </row>
    <row r="105" spans="1:23" x14ac:dyDescent="0.2">
      <c r="A105" s="36" t="s">
        <v>187</v>
      </c>
      <c r="B105" s="36" t="s">
        <v>109</v>
      </c>
      <c r="C105" s="36">
        <v>90448700</v>
      </c>
      <c r="D105" s="36" t="s">
        <v>277</v>
      </c>
      <c r="E105" s="12" t="s">
        <v>102</v>
      </c>
      <c r="F105" s="12">
        <v>900</v>
      </c>
      <c r="G105" s="12">
        <v>5</v>
      </c>
      <c r="H105" s="12">
        <v>25</v>
      </c>
      <c r="I105" s="12"/>
      <c r="J105" s="12"/>
      <c r="K105" s="12"/>
      <c r="L105" s="12">
        <v>400</v>
      </c>
      <c r="M105" s="12">
        <v>500</v>
      </c>
      <c r="N105" s="12">
        <v>200</v>
      </c>
      <c r="O105" s="12">
        <v>300</v>
      </c>
      <c r="P105" s="13"/>
      <c r="Q105" s="12">
        <f t="shared" si="15"/>
        <v>1400</v>
      </c>
      <c r="R105" s="12">
        <f t="shared" si="16"/>
        <v>56</v>
      </c>
      <c r="S105" s="57"/>
      <c r="T105" s="15">
        <v>0.1</v>
      </c>
      <c r="U105" s="15">
        <f t="shared" si="17"/>
        <v>5.6000000000000005</v>
      </c>
    </row>
    <row r="106" spans="1:23" x14ac:dyDescent="0.2">
      <c r="A106" s="11" t="s">
        <v>110</v>
      </c>
      <c r="B106" s="11" t="s">
        <v>111</v>
      </c>
      <c r="C106" s="11" t="s">
        <v>110</v>
      </c>
      <c r="D106" s="11" t="s">
        <v>275</v>
      </c>
      <c r="E106" s="12">
        <v>50</v>
      </c>
      <c r="F106" s="12">
        <v>1200</v>
      </c>
      <c r="G106" s="12">
        <v>5</v>
      </c>
      <c r="H106" s="12">
        <v>25</v>
      </c>
      <c r="I106" s="12"/>
      <c r="J106" s="12"/>
      <c r="K106" s="12"/>
      <c r="L106" s="12"/>
      <c r="M106" s="12"/>
      <c r="N106" s="12"/>
      <c r="O106" s="12"/>
      <c r="P106" s="13"/>
      <c r="Q106" s="12">
        <f t="shared" si="15"/>
        <v>0</v>
      </c>
      <c r="R106" s="12">
        <f t="shared" si="16"/>
        <v>0</v>
      </c>
      <c r="S106" s="57"/>
      <c r="T106" s="15">
        <v>0.13</v>
      </c>
      <c r="U106" s="15">
        <f t="shared" si="17"/>
        <v>0</v>
      </c>
    </row>
    <row r="107" spans="1:23" x14ac:dyDescent="0.2">
      <c r="A107" s="36" t="s">
        <v>204</v>
      </c>
      <c r="B107" s="36" t="s">
        <v>111</v>
      </c>
      <c r="C107" s="31" t="s">
        <v>205</v>
      </c>
      <c r="D107" s="36" t="s">
        <v>277</v>
      </c>
      <c r="E107" s="12">
        <v>50</v>
      </c>
      <c r="F107" s="12">
        <v>1200</v>
      </c>
      <c r="G107" s="12">
        <v>5</v>
      </c>
      <c r="H107" s="12">
        <v>25</v>
      </c>
      <c r="I107" s="12"/>
      <c r="J107" s="12">
        <v>100</v>
      </c>
      <c r="K107" s="12"/>
      <c r="L107" s="12">
        <v>100</v>
      </c>
      <c r="M107" s="12">
        <v>200</v>
      </c>
      <c r="N107" s="12">
        <v>100</v>
      </c>
      <c r="O107" s="12">
        <v>100</v>
      </c>
      <c r="P107" s="13"/>
      <c r="Q107" s="12">
        <f t="shared" si="15"/>
        <v>600</v>
      </c>
      <c r="R107" s="12">
        <f t="shared" si="16"/>
        <v>24</v>
      </c>
      <c r="S107" s="57"/>
      <c r="T107" s="15">
        <v>0.13</v>
      </c>
      <c r="U107" s="15">
        <f t="shared" si="17"/>
        <v>3.12</v>
      </c>
    </row>
    <row r="108" spans="1:23" x14ac:dyDescent="0.2">
      <c r="A108" s="36" t="s">
        <v>268</v>
      </c>
      <c r="B108" s="36" t="s">
        <v>269</v>
      </c>
      <c r="C108" s="31" t="s">
        <v>270</v>
      </c>
      <c r="D108" s="36" t="s">
        <v>277</v>
      </c>
      <c r="E108" s="12">
        <v>50</v>
      </c>
      <c r="F108" s="12">
        <v>2400</v>
      </c>
      <c r="G108" s="12">
        <v>5</v>
      </c>
      <c r="H108" s="12">
        <v>25</v>
      </c>
      <c r="I108" s="12"/>
      <c r="J108" s="12">
        <v>50</v>
      </c>
      <c r="K108" s="12"/>
      <c r="L108" s="12">
        <v>50</v>
      </c>
      <c r="M108" s="12">
        <v>100</v>
      </c>
      <c r="N108" s="12">
        <v>50</v>
      </c>
      <c r="O108" s="12"/>
      <c r="P108" s="13"/>
      <c r="Q108" s="12">
        <f t="shared" si="15"/>
        <v>250</v>
      </c>
      <c r="R108" s="12">
        <f t="shared" si="16"/>
        <v>10</v>
      </c>
      <c r="S108" s="57"/>
      <c r="T108" s="15">
        <v>0.13</v>
      </c>
      <c r="U108" s="15">
        <f t="shared" si="17"/>
        <v>1.3</v>
      </c>
      <c r="V108" s="43"/>
    </row>
    <row r="109" spans="1:23" x14ac:dyDescent="0.2">
      <c r="A109" s="307" t="s">
        <v>112</v>
      </c>
      <c r="B109" s="307"/>
      <c r="C109" s="8"/>
      <c r="D109" s="8"/>
      <c r="E109" s="8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36"/>
      <c r="Q109" s="12"/>
      <c r="R109" s="12"/>
      <c r="S109" s="57"/>
      <c r="T109" s="12"/>
      <c r="U109" s="15"/>
    </row>
    <row r="110" spans="1:23" x14ac:dyDescent="0.2">
      <c r="A110" s="11" t="s">
        <v>216</v>
      </c>
      <c r="B110" s="11" t="s">
        <v>217</v>
      </c>
      <c r="C110" s="11" t="s">
        <v>216</v>
      </c>
      <c r="D110" s="11" t="s">
        <v>275</v>
      </c>
      <c r="E110" s="12">
        <v>20</v>
      </c>
      <c r="F110" s="12">
        <v>150</v>
      </c>
      <c r="G110" s="12">
        <v>10</v>
      </c>
      <c r="H110" s="12">
        <v>400</v>
      </c>
      <c r="I110" s="12"/>
      <c r="J110" s="12"/>
      <c r="K110" s="12"/>
      <c r="L110" s="12"/>
      <c r="M110" s="12"/>
      <c r="N110" s="12"/>
      <c r="O110" s="12"/>
      <c r="P110" s="36"/>
      <c r="Q110" s="12">
        <f t="shared" ref="Q110:Q143" si="18">SUM(I110:P110)</f>
        <v>0</v>
      </c>
      <c r="R110" s="12">
        <f t="shared" ref="R110:R143" si="19">$Q110/$H110</f>
        <v>0</v>
      </c>
      <c r="S110" s="57"/>
      <c r="T110" s="12">
        <v>0.06</v>
      </c>
      <c r="U110" s="15">
        <f t="shared" ref="U110:U143" si="20">$R110*$T110</f>
        <v>0</v>
      </c>
      <c r="V110" s="43">
        <f>SUM(U110:U125)</f>
        <v>1.38</v>
      </c>
      <c r="W110" s="3">
        <f>V110*100/$V$144</f>
        <v>0.86142322097378288</v>
      </c>
    </row>
    <row r="111" spans="1:23" x14ac:dyDescent="0.2">
      <c r="A111" s="36" t="s">
        <v>226</v>
      </c>
      <c r="B111" s="36" t="s">
        <v>217</v>
      </c>
      <c r="C111" s="36">
        <v>90444200</v>
      </c>
      <c r="D111" s="36" t="s">
        <v>277</v>
      </c>
      <c r="E111" s="12">
        <v>20</v>
      </c>
      <c r="F111" s="12">
        <v>150</v>
      </c>
      <c r="G111" s="12">
        <v>10</v>
      </c>
      <c r="H111" s="12">
        <v>400</v>
      </c>
      <c r="I111" s="12"/>
      <c r="J111" s="12"/>
      <c r="K111" s="12"/>
      <c r="L111" s="12"/>
      <c r="M111" s="12"/>
      <c r="N111" s="12"/>
      <c r="O111" s="12"/>
      <c r="P111" s="36"/>
      <c r="Q111" s="12">
        <f t="shared" si="18"/>
        <v>0</v>
      </c>
      <c r="R111" s="12">
        <f t="shared" si="19"/>
        <v>0</v>
      </c>
      <c r="S111" s="57"/>
      <c r="T111" s="12">
        <v>0.06</v>
      </c>
      <c r="U111" s="15">
        <f t="shared" si="20"/>
        <v>0</v>
      </c>
    </row>
    <row r="112" spans="1:23" x14ac:dyDescent="0.2">
      <c r="A112" s="11" t="s">
        <v>191</v>
      </c>
      <c r="B112" s="11" t="s">
        <v>192</v>
      </c>
      <c r="C112" s="11" t="s">
        <v>191</v>
      </c>
      <c r="D112" s="11" t="s">
        <v>275</v>
      </c>
      <c r="E112" s="12">
        <v>20</v>
      </c>
      <c r="F112" s="12">
        <v>200</v>
      </c>
      <c r="G112" s="12">
        <v>10</v>
      </c>
      <c r="H112" s="12">
        <v>300</v>
      </c>
      <c r="I112" s="12"/>
      <c r="J112" s="12"/>
      <c r="K112" s="12"/>
      <c r="L112" s="12"/>
      <c r="M112" s="12"/>
      <c r="N112" s="12"/>
      <c r="O112" s="12"/>
      <c r="P112" s="36"/>
      <c r="Q112" s="12">
        <f t="shared" si="18"/>
        <v>0</v>
      </c>
      <c r="R112" s="12">
        <f t="shared" si="19"/>
        <v>0</v>
      </c>
      <c r="S112" s="57"/>
      <c r="T112" s="12">
        <v>0.06</v>
      </c>
      <c r="U112" s="15">
        <f t="shared" si="20"/>
        <v>0</v>
      </c>
    </row>
    <row r="113" spans="1:23" x14ac:dyDescent="0.2">
      <c r="A113" s="11" t="s">
        <v>160</v>
      </c>
      <c r="B113" s="11" t="s">
        <v>161</v>
      </c>
      <c r="C113" s="11" t="s">
        <v>160</v>
      </c>
      <c r="D113" s="11" t="s">
        <v>275</v>
      </c>
      <c r="E113" s="12">
        <v>20</v>
      </c>
      <c r="F113" s="12">
        <v>300</v>
      </c>
      <c r="G113" s="12">
        <v>10</v>
      </c>
      <c r="H113" s="12">
        <v>200</v>
      </c>
      <c r="I113" s="12"/>
      <c r="J113" s="12">
        <v>400</v>
      </c>
      <c r="K113" s="12"/>
      <c r="L113" s="12">
        <v>400</v>
      </c>
      <c r="M113" s="12">
        <v>400</v>
      </c>
      <c r="N113" s="12">
        <v>200</v>
      </c>
      <c r="O113" s="12"/>
      <c r="P113" s="13"/>
      <c r="Q113" s="12">
        <f t="shared" si="18"/>
        <v>1400</v>
      </c>
      <c r="R113" s="12">
        <f t="shared" si="19"/>
        <v>7</v>
      </c>
      <c r="S113" s="57"/>
      <c r="T113" s="15">
        <v>0.06</v>
      </c>
      <c r="U113" s="15">
        <f t="shared" si="20"/>
        <v>0.42</v>
      </c>
    </row>
    <row r="114" spans="1:23" x14ac:dyDescent="0.2">
      <c r="A114" s="36" t="s">
        <v>215</v>
      </c>
      <c r="B114" s="36" t="s">
        <v>161</v>
      </c>
      <c r="C114" s="36">
        <v>90444300</v>
      </c>
      <c r="D114" s="36" t="s">
        <v>277</v>
      </c>
      <c r="E114" s="12" t="s">
        <v>46</v>
      </c>
      <c r="F114" s="12">
        <v>300</v>
      </c>
      <c r="G114" s="12">
        <v>10</v>
      </c>
      <c r="H114" s="12">
        <v>200</v>
      </c>
      <c r="I114" s="12"/>
      <c r="J114" s="12">
        <v>200</v>
      </c>
      <c r="K114" s="12"/>
      <c r="L114" s="12"/>
      <c r="M114" s="12"/>
      <c r="N114" s="12">
        <v>200</v>
      </c>
      <c r="O114" s="12"/>
      <c r="P114" s="13"/>
      <c r="Q114" s="12">
        <f t="shared" si="18"/>
        <v>400</v>
      </c>
      <c r="R114" s="12">
        <f t="shared" si="19"/>
        <v>2</v>
      </c>
      <c r="S114" s="57"/>
      <c r="T114" s="15">
        <v>0.06</v>
      </c>
      <c r="U114" s="15">
        <f t="shared" si="20"/>
        <v>0.12</v>
      </c>
    </row>
    <row r="115" spans="1:23" x14ac:dyDescent="0.2">
      <c r="A115" s="11" t="s">
        <v>206</v>
      </c>
      <c r="B115" s="11" t="s">
        <v>114</v>
      </c>
      <c r="C115" s="11" t="s">
        <v>206</v>
      </c>
      <c r="D115" s="11" t="s">
        <v>275</v>
      </c>
      <c r="E115" s="12">
        <v>20</v>
      </c>
      <c r="F115" s="12">
        <v>450</v>
      </c>
      <c r="G115" s="12">
        <v>10</v>
      </c>
      <c r="H115" s="12">
        <v>100</v>
      </c>
      <c r="I115" s="12"/>
      <c r="J115" s="12"/>
      <c r="K115" s="12"/>
      <c r="L115" s="12"/>
      <c r="M115" s="12"/>
      <c r="N115" s="12"/>
      <c r="O115" s="12"/>
      <c r="P115" s="25"/>
      <c r="Q115" s="12">
        <f t="shared" si="18"/>
        <v>0</v>
      </c>
      <c r="R115" s="12">
        <f t="shared" si="19"/>
        <v>0</v>
      </c>
      <c r="S115" s="57"/>
      <c r="T115" s="15">
        <v>0.08</v>
      </c>
      <c r="U115" s="15">
        <f t="shared" si="20"/>
        <v>0</v>
      </c>
    </row>
    <row r="116" spans="1:23" x14ac:dyDescent="0.2">
      <c r="A116" s="36" t="s">
        <v>113</v>
      </c>
      <c r="B116" s="36" t="s">
        <v>114</v>
      </c>
      <c r="C116" s="36">
        <v>90444400</v>
      </c>
      <c r="D116" s="36" t="s">
        <v>277</v>
      </c>
      <c r="E116" s="12" t="s">
        <v>46</v>
      </c>
      <c r="F116" s="12">
        <v>450</v>
      </c>
      <c r="G116" s="12">
        <v>10</v>
      </c>
      <c r="H116" s="12">
        <v>100</v>
      </c>
      <c r="I116" s="12"/>
      <c r="J116" s="12">
        <v>200</v>
      </c>
      <c r="K116" s="12"/>
      <c r="L116" s="12">
        <v>200</v>
      </c>
      <c r="M116" s="12">
        <v>200</v>
      </c>
      <c r="N116" s="12"/>
      <c r="O116" s="12"/>
      <c r="P116" s="13"/>
      <c r="Q116" s="12">
        <f t="shared" si="18"/>
        <v>600</v>
      </c>
      <c r="R116" s="12">
        <f t="shared" si="19"/>
        <v>6</v>
      </c>
      <c r="S116" s="57"/>
      <c r="T116" s="15">
        <v>0.08</v>
      </c>
      <c r="U116" s="15">
        <f t="shared" si="20"/>
        <v>0.48</v>
      </c>
    </row>
    <row r="117" spans="1:23" x14ac:dyDescent="0.2">
      <c r="A117" s="11" t="s">
        <v>115</v>
      </c>
      <c r="B117" s="11" t="s">
        <v>116</v>
      </c>
      <c r="C117" s="11" t="s">
        <v>115</v>
      </c>
      <c r="D117" s="11" t="s">
        <v>275</v>
      </c>
      <c r="E117" s="12">
        <v>20</v>
      </c>
      <c r="F117" s="12">
        <v>600</v>
      </c>
      <c r="G117" s="12">
        <v>10</v>
      </c>
      <c r="H117" s="12">
        <v>100</v>
      </c>
      <c r="I117" s="12"/>
      <c r="J117" s="12"/>
      <c r="K117" s="12"/>
      <c r="L117" s="12"/>
      <c r="M117" s="12"/>
      <c r="N117" s="12"/>
      <c r="O117" s="12"/>
      <c r="P117" s="13"/>
      <c r="Q117" s="12">
        <f t="shared" si="18"/>
        <v>0</v>
      </c>
      <c r="R117" s="12">
        <f t="shared" si="19"/>
        <v>0</v>
      </c>
      <c r="S117" s="57"/>
      <c r="T117" s="15">
        <v>0.06</v>
      </c>
      <c r="U117" s="15">
        <f t="shared" si="20"/>
        <v>0</v>
      </c>
    </row>
    <row r="118" spans="1:23" x14ac:dyDescent="0.2">
      <c r="A118" s="36" t="s">
        <v>188</v>
      </c>
      <c r="B118" s="36" t="s">
        <v>116</v>
      </c>
      <c r="C118" s="36">
        <v>90444600</v>
      </c>
      <c r="D118" s="36" t="s">
        <v>277</v>
      </c>
      <c r="E118" s="12" t="s">
        <v>46</v>
      </c>
      <c r="F118" s="12">
        <v>600</v>
      </c>
      <c r="G118" s="12">
        <v>10</v>
      </c>
      <c r="H118" s="12">
        <v>100</v>
      </c>
      <c r="I118" s="12"/>
      <c r="J118" s="12">
        <v>200</v>
      </c>
      <c r="K118" s="12"/>
      <c r="L118" s="12">
        <v>200</v>
      </c>
      <c r="M118" s="12">
        <v>200</v>
      </c>
      <c r="N118" s="12"/>
      <c r="O118" s="12"/>
      <c r="P118" s="13"/>
      <c r="Q118" s="12">
        <f t="shared" si="18"/>
        <v>600</v>
      </c>
      <c r="R118" s="12">
        <f t="shared" si="19"/>
        <v>6</v>
      </c>
      <c r="S118" s="57"/>
      <c r="T118" s="15">
        <v>0.06</v>
      </c>
      <c r="U118" s="15">
        <f t="shared" si="20"/>
        <v>0.36</v>
      </c>
    </row>
    <row r="119" spans="1:23" x14ac:dyDescent="0.2">
      <c r="A119" s="11" t="s">
        <v>117</v>
      </c>
      <c r="B119" s="11" t="s">
        <v>118</v>
      </c>
      <c r="C119" s="11" t="s">
        <v>117</v>
      </c>
      <c r="D119" s="11" t="s">
        <v>275</v>
      </c>
      <c r="E119" s="12">
        <v>20</v>
      </c>
      <c r="F119" s="12">
        <v>750</v>
      </c>
      <c r="G119" s="12">
        <v>10</v>
      </c>
      <c r="H119" s="12">
        <v>100</v>
      </c>
      <c r="I119" s="12"/>
      <c r="J119" s="12"/>
      <c r="K119" s="12"/>
      <c r="L119" s="12"/>
      <c r="M119" s="12"/>
      <c r="N119" s="12"/>
      <c r="O119" s="12"/>
      <c r="P119" s="13"/>
      <c r="Q119" s="12">
        <f t="shared" si="18"/>
        <v>0</v>
      </c>
      <c r="R119" s="12">
        <f t="shared" si="19"/>
        <v>0</v>
      </c>
      <c r="S119" s="57"/>
      <c r="T119" s="15">
        <v>7.0000000000000007E-2</v>
      </c>
      <c r="U119" s="15">
        <f t="shared" si="20"/>
        <v>0</v>
      </c>
    </row>
    <row r="120" spans="1:23" x14ac:dyDescent="0.2">
      <c r="A120" s="36" t="s">
        <v>189</v>
      </c>
      <c r="B120" s="36" t="s">
        <v>118</v>
      </c>
      <c r="C120" s="36">
        <v>90444700</v>
      </c>
      <c r="D120" s="36" t="s">
        <v>277</v>
      </c>
      <c r="E120" s="12" t="s">
        <v>46</v>
      </c>
      <c r="F120" s="12">
        <v>750</v>
      </c>
      <c r="G120" s="12">
        <v>10</v>
      </c>
      <c r="H120" s="12">
        <v>100</v>
      </c>
      <c r="I120" s="12"/>
      <c r="J120" s="12"/>
      <c r="K120" s="12"/>
      <c r="L120" s="12"/>
      <c r="M120" s="12"/>
      <c r="N120" s="12"/>
      <c r="O120" s="12"/>
      <c r="P120" s="13"/>
      <c r="Q120" s="12">
        <f t="shared" si="18"/>
        <v>0</v>
      </c>
      <c r="R120" s="12">
        <f t="shared" si="19"/>
        <v>0</v>
      </c>
      <c r="S120" s="57"/>
      <c r="T120" s="15">
        <v>7.0000000000000007E-2</v>
      </c>
      <c r="U120" s="15">
        <f t="shared" si="20"/>
        <v>0</v>
      </c>
    </row>
    <row r="121" spans="1:23" x14ac:dyDescent="0.2">
      <c r="A121" s="11" t="s">
        <v>119</v>
      </c>
      <c r="B121" s="11" t="s">
        <v>120</v>
      </c>
      <c r="C121" s="11" t="s">
        <v>119</v>
      </c>
      <c r="D121" s="11" t="s">
        <v>275</v>
      </c>
      <c r="E121" s="12">
        <v>20</v>
      </c>
      <c r="F121" s="12">
        <v>900</v>
      </c>
      <c r="G121" s="12">
        <v>10</v>
      </c>
      <c r="H121" s="12">
        <v>50</v>
      </c>
      <c r="I121" s="12"/>
      <c r="J121" s="12"/>
      <c r="K121" s="12"/>
      <c r="L121" s="12"/>
      <c r="M121" s="12"/>
      <c r="N121" s="12"/>
      <c r="O121" s="12"/>
      <c r="P121" s="13"/>
      <c r="Q121" s="12">
        <f t="shared" si="18"/>
        <v>0</v>
      </c>
      <c r="R121" s="12">
        <f t="shared" si="19"/>
        <v>0</v>
      </c>
      <c r="S121" s="57"/>
      <c r="T121" s="15">
        <v>0.08</v>
      </c>
      <c r="U121" s="15">
        <f t="shared" si="20"/>
        <v>0</v>
      </c>
    </row>
    <row r="122" spans="1:23" x14ac:dyDescent="0.2">
      <c r="A122" s="36" t="s">
        <v>263</v>
      </c>
      <c r="B122" s="36" t="s">
        <v>120</v>
      </c>
      <c r="C122" s="36">
        <v>90444800</v>
      </c>
      <c r="D122" s="36" t="s">
        <v>277</v>
      </c>
      <c r="E122" s="12" t="s">
        <v>46</v>
      </c>
      <c r="F122" s="12">
        <v>900</v>
      </c>
      <c r="G122" s="12">
        <v>10</v>
      </c>
      <c r="H122" s="12">
        <v>50</v>
      </c>
      <c r="I122" s="12"/>
      <c r="J122" s="12"/>
      <c r="K122" s="12"/>
      <c r="L122" s="12"/>
      <c r="M122" s="12"/>
      <c r="N122" s="12"/>
      <c r="O122" s="12"/>
      <c r="P122" s="13"/>
      <c r="Q122" s="12">
        <f t="shared" si="18"/>
        <v>0</v>
      </c>
      <c r="R122" s="12">
        <f t="shared" si="19"/>
        <v>0</v>
      </c>
      <c r="S122" s="57"/>
      <c r="T122" s="15">
        <v>0.08</v>
      </c>
      <c r="U122" s="15">
        <f t="shared" si="20"/>
        <v>0</v>
      </c>
    </row>
    <row r="123" spans="1:23" x14ac:dyDescent="0.2">
      <c r="A123" s="11" t="s">
        <v>121</v>
      </c>
      <c r="B123" s="11" t="s">
        <v>122</v>
      </c>
      <c r="C123" s="11" t="s">
        <v>121</v>
      </c>
      <c r="D123" s="11" t="s">
        <v>275</v>
      </c>
      <c r="E123" s="12">
        <v>20</v>
      </c>
      <c r="F123" s="12">
        <v>1200</v>
      </c>
      <c r="G123" s="12">
        <v>10</v>
      </c>
      <c r="H123" s="12">
        <v>50</v>
      </c>
      <c r="I123" s="12"/>
      <c r="J123" s="12"/>
      <c r="K123" s="12"/>
      <c r="L123" s="12"/>
      <c r="M123" s="12"/>
      <c r="N123" s="12"/>
      <c r="O123" s="12"/>
      <c r="P123" s="13"/>
      <c r="Q123" s="12">
        <f t="shared" si="18"/>
        <v>0</v>
      </c>
      <c r="R123" s="12">
        <f t="shared" si="19"/>
        <v>0</v>
      </c>
      <c r="S123" s="57"/>
      <c r="T123" s="15">
        <v>0.11</v>
      </c>
      <c r="U123" s="15">
        <f t="shared" si="20"/>
        <v>0</v>
      </c>
    </row>
    <row r="124" spans="1:23" x14ac:dyDescent="0.2">
      <c r="A124" s="11" t="s">
        <v>207</v>
      </c>
      <c r="B124" s="11" t="s">
        <v>208</v>
      </c>
      <c r="C124" s="11" t="s">
        <v>207</v>
      </c>
      <c r="D124" s="11" t="s">
        <v>275</v>
      </c>
      <c r="E124" s="12">
        <v>20</v>
      </c>
      <c r="F124" s="12">
        <v>1500</v>
      </c>
      <c r="G124" s="12">
        <v>10</v>
      </c>
      <c r="H124" s="12">
        <v>50</v>
      </c>
      <c r="I124" s="12"/>
      <c r="J124" s="12"/>
      <c r="K124" s="12"/>
      <c r="L124" s="12"/>
      <c r="M124" s="12"/>
      <c r="N124" s="12"/>
      <c r="O124" s="12"/>
      <c r="P124" s="13"/>
      <c r="Q124" s="12">
        <f t="shared" si="18"/>
        <v>0</v>
      </c>
      <c r="R124" s="12">
        <f t="shared" si="19"/>
        <v>0</v>
      </c>
      <c r="S124" s="57"/>
      <c r="T124" s="15">
        <v>7.0000000000000007E-2</v>
      </c>
      <c r="U124" s="15">
        <f t="shared" si="20"/>
        <v>0</v>
      </c>
    </row>
    <row r="125" spans="1:23" x14ac:dyDescent="0.2">
      <c r="A125" s="11" t="s">
        <v>209</v>
      </c>
      <c r="B125" s="11" t="s">
        <v>210</v>
      </c>
      <c r="C125" s="11" t="s">
        <v>209</v>
      </c>
      <c r="D125" s="11" t="s">
        <v>275</v>
      </c>
      <c r="E125" s="12">
        <v>20</v>
      </c>
      <c r="F125" s="12">
        <v>1800</v>
      </c>
      <c r="G125" s="12">
        <v>10</v>
      </c>
      <c r="H125" s="12">
        <v>50</v>
      </c>
      <c r="I125" s="12"/>
      <c r="J125" s="12"/>
      <c r="K125" s="12"/>
      <c r="L125" s="12"/>
      <c r="M125" s="12"/>
      <c r="N125" s="12"/>
      <c r="O125" s="12"/>
      <c r="P125" s="13"/>
      <c r="Q125" s="12">
        <f t="shared" si="18"/>
        <v>0</v>
      </c>
      <c r="R125" s="12">
        <f t="shared" si="19"/>
        <v>0</v>
      </c>
      <c r="S125" s="58"/>
      <c r="T125" s="15">
        <v>0.09</v>
      </c>
      <c r="U125" s="15">
        <f t="shared" si="20"/>
        <v>0</v>
      </c>
      <c r="V125" s="43"/>
    </row>
    <row r="126" spans="1:23" x14ac:dyDescent="0.2">
      <c r="A126" s="11" t="s">
        <v>123</v>
      </c>
      <c r="B126" s="11" t="s">
        <v>124</v>
      </c>
      <c r="C126" s="11" t="s">
        <v>123</v>
      </c>
      <c r="D126" s="11" t="s">
        <v>275</v>
      </c>
      <c r="E126" s="12">
        <v>25</v>
      </c>
      <c r="F126" s="12">
        <v>150</v>
      </c>
      <c r="G126" s="12">
        <v>10</v>
      </c>
      <c r="H126" s="12">
        <v>200</v>
      </c>
      <c r="I126" s="12"/>
      <c r="J126" s="12"/>
      <c r="K126" s="12"/>
      <c r="L126" s="12"/>
      <c r="M126" s="12"/>
      <c r="N126" s="12"/>
      <c r="O126" s="12"/>
      <c r="P126" s="13"/>
      <c r="Q126" s="12">
        <f t="shared" si="18"/>
        <v>0</v>
      </c>
      <c r="R126" s="12">
        <f t="shared" si="19"/>
        <v>0</v>
      </c>
      <c r="S126" s="57"/>
      <c r="T126" s="15">
        <v>0.04</v>
      </c>
      <c r="U126" s="15">
        <f t="shared" si="20"/>
        <v>0</v>
      </c>
      <c r="V126" s="43">
        <f>SUM(U126:U143)</f>
        <v>3.8000000000000003</v>
      </c>
      <c r="W126" s="3">
        <f>V126*100/$V$144</f>
        <v>2.3720349563046192</v>
      </c>
    </row>
    <row r="127" spans="1:23" x14ac:dyDescent="0.2">
      <c r="A127" s="36" t="s">
        <v>257</v>
      </c>
      <c r="B127" s="36" t="s">
        <v>124</v>
      </c>
      <c r="C127" s="36">
        <v>90445200</v>
      </c>
      <c r="D127" s="36" t="s">
        <v>277</v>
      </c>
      <c r="E127" s="12">
        <v>25</v>
      </c>
      <c r="F127" s="12">
        <v>150</v>
      </c>
      <c r="G127" s="12">
        <v>10</v>
      </c>
      <c r="H127" s="12">
        <v>200</v>
      </c>
      <c r="I127" s="12"/>
      <c r="J127" s="12">
        <v>400</v>
      </c>
      <c r="K127" s="12"/>
      <c r="L127" s="12">
        <v>400</v>
      </c>
      <c r="M127" s="12">
        <v>200</v>
      </c>
      <c r="N127" s="12"/>
      <c r="O127" s="12"/>
      <c r="P127" s="13"/>
      <c r="Q127" s="12">
        <f t="shared" si="18"/>
        <v>1000</v>
      </c>
      <c r="R127" s="12">
        <f t="shared" si="19"/>
        <v>5</v>
      </c>
      <c r="S127" s="57"/>
      <c r="T127" s="15">
        <v>0.04</v>
      </c>
      <c r="U127" s="15">
        <f t="shared" si="20"/>
        <v>0.2</v>
      </c>
    </row>
    <row r="128" spans="1:23" x14ac:dyDescent="0.2">
      <c r="A128" s="11" t="s">
        <v>125</v>
      </c>
      <c r="B128" s="11" t="s">
        <v>126</v>
      </c>
      <c r="C128" s="11" t="s">
        <v>125</v>
      </c>
      <c r="D128" s="11" t="s">
        <v>275</v>
      </c>
      <c r="E128" s="12">
        <v>25</v>
      </c>
      <c r="F128" s="12">
        <v>300</v>
      </c>
      <c r="G128" s="12">
        <v>10</v>
      </c>
      <c r="H128" s="12">
        <v>100</v>
      </c>
      <c r="I128" s="12"/>
      <c r="J128" s="12">
        <v>100</v>
      </c>
      <c r="K128" s="12"/>
      <c r="L128" s="12"/>
      <c r="M128" s="12"/>
      <c r="N128" s="12"/>
      <c r="O128" s="12"/>
      <c r="P128" s="13"/>
      <c r="Q128" s="12">
        <f t="shared" si="18"/>
        <v>100</v>
      </c>
      <c r="R128" s="12">
        <f t="shared" si="19"/>
        <v>1</v>
      </c>
      <c r="S128" s="57"/>
      <c r="T128" s="15">
        <v>0.04</v>
      </c>
      <c r="U128" s="15">
        <f t="shared" si="20"/>
        <v>0.04</v>
      </c>
    </row>
    <row r="129" spans="1:23" x14ac:dyDescent="0.2">
      <c r="A129" s="36" t="s">
        <v>127</v>
      </c>
      <c r="B129" s="36" t="s">
        <v>126</v>
      </c>
      <c r="C129" s="36">
        <v>90445300</v>
      </c>
      <c r="D129" s="36" t="s">
        <v>277</v>
      </c>
      <c r="E129" s="12" t="s">
        <v>63</v>
      </c>
      <c r="F129" s="12">
        <v>300</v>
      </c>
      <c r="G129" s="12">
        <v>10</v>
      </c>
      <c r="H129" s="12">
        <v>100</v>
      </c>
      <c r="I129" s="12"/>
      <c r="J129" s="12">
        <v>300</v>
      </c>
      <c r="K129" s="12"/>
      <c r="L129" s="12">
        <v>300</v>
      </c>
      <c r="M129" s="12">
        <v>200</v>
      </c>
      <c r="N129" s="12"/>
      <c r="O129" s="12"/>
      <c r="P129" s="13"/>
      <c r="Q129" s="12">
        <f t="shared" si="18"/>
        <v>800</v>
      </c>
      <c r="R129" s="12">
        <f t="shared" si="19"/>
        <v>8</v>
      </c>
      <c r="S129" s="57"/>
      <c r="T129" s="15">
        <v>0.04</v>
      </c>
      <c r="U129" s="15">
        <f t="shared" si="20"/>
        <v>0.32</v>
      </c>
    </row>
    <row r="130" spans="1:23" x14ac:dyDescent="0.2">
      <c r="A130" s="11" t="s">
        <v>128</v>
      </c>
      <c r="B130" s="11" t="s">
        <v>129</v>
      </c>
      <c r="C130" s="11" t="s">
        <v>128</v>
      </c>
      <c r="D130" s="11" t="s">
        <v>275</v>
      </c>
      <c r="E130" s="12">
        <v>25</v>
      </c>
      <c r="F130" s="12">
        <v>450</v>
      </c>
      <c r="G130" s="12">
        <v>10</v>
      </c>
      <c r="H130" s="12">
        <v>100</v>
      </c>
      <c r="I130" s="12"/>
      <c r="J130" s="12">
        <v>100</v>
      </c>
      <c r="K130" s="12"/>
      <c r="L130" s="12">
        <v>100</v>
      </c>
      <c r="M130" s="12"/>
      <c r="N130" s="12"/>
      <c r="O130" s="12"/>
      <c r="P130" s="13"/>
      <c r="Q130" s="12">
        <f t="shared" si="18"/>
        <v>200</v>
      </c>
      <c r="R130" s="12">
        <f t="shared" si="19"/>
        <v>2</v>
      </c>
      <c r="S130" s="57"/>
      <c r="T130" s="15">
        <v>0.06</v>
      </c>
      <c r="U130" s="15">
        <f t="shared" si="20"/>
        <v>0.12</v>
      </c>
    </row>
    <row r="131" spans="1:23" x14ac:dyDescent="0.2">
      <c r="A131" s="36" t="s">
        <v>190</v>
      </c>
      <c r="B131" s="36" t="s">
        <v>129</v>
      </c>
      <c r="C131" s="36">
        <v>90445400</v>
      </c>
      <c r="D131" s="36" t="s">
        <v>277</v>
      </c>
      <c r="E131" s="12" t="s">
        <v>63</v>
      </c>
      <c r="F131" s="12">
        <v>450</v>
      </c>
      <c r="G131" s="12">
        <v>10</v>
      </c>
      <c r="H131" s="12">
        <v>100</v>
      </c>
      <c r="I131" s="12"/>
      <c r="J131" s="12">
        <v>300</v>
      </c>
      <c r="K131" s="12"/>
      <c r="L131" s="12">
        <v>300</v>
      </c>
      <c r="M131" s="12"/>
      <c r="N131" s="12"/>
      <c r="O131" s="12"/>
      <c r="P131" s="13"/>
      <c r="Q131" s="12">
        <f t="shared" si="18"/>
        <v>600</v>
      </c>
      <c r="R131" s="12">
        <f t="shared" si="19"/>
        <v>6</v>
      </c>
      <c r="S131" s="57"/>
      <c r="T131" s="15">
        <v>0.06</v>
      </c>
      <c r="U131" s="15">
        <f t="shared" si="20"/>
        <v>0.36</v>
      </c>
    </row>
    <row r="132" spans="1:23" x14ac:dyDescent="0.2">
      <c r="A132" s="11" t="s">
        <v>130</v>
      </c>
      <c r="B132" s="11" t="s">
        <v>131</v>
      </c>
      <c r="C132" s="11" t="s">
        <v>130</v>
      </c>
      <c r="D132" s="11" t="s">
        <v>275</v>
      </c>
      <c r="E132" s="12">
        <v>25</v>
      </c>
      <c r="F132" s="12">
        <v>600</v>
      </c>
      <c r="G132" s="12">
        <v>10</v>
      </c>
      <c r="H132" s="12">
        <v>50</v>
      </c>
      <c r="I132" s="12"/>
      <c r="J132" s="12">
        <v>100</v>
      </c>
      <c r="K132" s="12"/>
      <c r="L132" s="12"/>
      <c r="M132" s="12"/>
      <c r="N132" s="12"/>
      <c r="O132" s="12"/>
      <c r="P132" s="13"/>
      <c r="Q132" s="12">
        <f t="shared" si="18"/>
        <v>100</v>
      </c>
      <c r="R132" s="12">
        <f t="shared" si="19"/>
        <v>2</v>
      </c>
      <c r="S132" s="57"/>
      <c r="T132" s="15">
        <v>0.04</v>
      </c>
      <c r="U132" s="15">
        <f t="shared" si="20"/>
        <v>0.08</v>
      </c>
    </row>
    <row r="133" spans="1:23" x14ac:dyDescent="0.2">
      <c r="A133" s="36" t="s">
        <v>211</v>
      </c>
      <c r="B133" s="36" t="s">
        <v>131</v>
      </c>
      <c r="C133" s="36">
        <v>90445600</v>
      </c>
      <c r="D133" s="36" t="s">
        <v>277</v>
      </c>
      <c r="E133" s="12">
        <v>25</v>
      </c>
      <c r="F133" s="12">
        <v>600</v>
      </c>
      <c r="G133" s="12">
        <v>10</v>
      </c>
      <c r="H133" s="12">
        <v>50</v>
      </c>
      <c r="I133" s="12"/>
      <c r="J133" s="12">
        <v>300</v>
      </c>
      <c r="K133" s="12"/>
      <c r="L133" s="12">
        <v>300</v>
      </c>
      <c r="M133" s="12">
        <v>200</v>
      </c>
      <c r="N133" s="12"/>
      <c r="O133" s="12"/>
      <c r="P133" s="13"/>
      <c r="Q133" s="12">
        <f t="shared" si="18"/>
        <v>800</v>
      </c>
      <c r="R133" s="12">
        <f t="shared" si="19"/>
        <v>16</v>
      </c>
      <c r="S133" s="57"/>
      <c r="T133" s="15">
        <v>0.04</v>
      </c>
      <c r="U133" s="15">
        <f t="shared" si="20"/>
        <v>0.64</v>
      </c>
    </row>
    <row r="134" spans="1:23" x14ac:dyDescent="0.2">
      <c r="A134" s="11" t="s">
        <v>162</v>
      </c>
      <c r="B134" s="11" t="s">
        <v>163</v>
      </c>
      <c r="C134" s="11" t="s">
        <v>162</v>
      </c>
      <c r="D134" s="11" t="s">
        <v>275</v>
      </c>
      <c r="E134" s="12">
        <v>25</v>
      </c>
      <c r="F134" s="12">
        <v>750</v>
      </c>
      <c r="G134" s="12">
        <v>10</v>
      </c>
      <c r="H134" s="12">
        <v>50</v>
      </c>
      <c r="I134" s="12"/>
      <c r="J134" s="12"/>
      <c r="K134" s="12"/>
      <c r="L134" s="12"/>
      <c r="M134" s="12"/>
      <c r="N134" s="12"/>
      <c r="O134" s="12"/>
      <c r="P134" s="13"/>
      <c r="Q134" s="12">
        <f t="shared" si="18"/>
        <v>0</v>
      </c>
      <c r="R134" s="12">
        <f t="shared" si="19"/>
        <v>0</v>
      </c>
      <c r="S134" s="57"/>
      <c r="T134" s="15">
        <v>0.04</v>
      </c>
      <c r="U134" s="15">
        <f t="shared" si="20"/>
        <v>0</v>
      </c>
    </row>
    <row r="135" spans="1:23" x14ac:dyDescent="0.2">
      <c r="A135" s="36" t="s">
        <v>218</v>
      </c>
      <c r="B135" s="36" t="s">
        <v>163</v>
      </c>
      <c r="C135" s="31" t="s">
        <v>219</v>
      </c>
      <c r="D135" s="36" t="s">
        <v>277</v>
      </c>
      <c r="E135" s="12">
        <v>25</v>
      </c>
      <c r="F135" s="12">
        <v>750</v>
      </c>
      <c r="G135" s="12">
        <v>10</v>
      </c>
      <c r="H135" s="12">
        <v>50</v>
      </c>
      <c r="I135" s="12"/>
      <c r="J135" s="12">
        <v>300</v>
      </c>
      <c r="K135" s="12"/>
      <c r="L135" s="12">
        <v>300</v>
      </c>
      <c r="M135" s="12"/>
      <c r="N135" s="12"/>
      <c r="O135" s="12"/>
      <c r="P135" s="13"/>
      <c r="Q135" s="12">
        <f t="shared" si="18"/>
        <v>600</v>
      </c>
      <c r="R135" s="12">
        <f t="shared" si="19"/>
        <v>12</v>
      </c>
      <c r="S135" s="57"/>
      <c r="T135" s="15">
        <v>0.04</v>
      </c>
      <c r="U135" s="15">
        <f t="shared" si="20"/>
        <v>0.48</v>
      </c>
    </row>
    <row r="136" spans="1:23" x14ac:dyDescent="0.2">
      <c r="A136" s="11" t="s">
        <v>132</v>
      </c>
      <c r="B136" s="11" t="s">
        <v>133</v>
      </c>
      <c r="C136" s="11" t="s">
        <v>132</v>
      </c>
      <c r="D136" s="11" t="s">
        <v>275</v>
      </c>
      <c r="E136" s="12">
        <v>25</v>
      </c>
      <c r="F136" s="12">
        <v>900</v>
      </c>
      <c r="G136" s="12">
        <v>10</v>
      </c>
      <c r="H136" s="12">
        <v>50</v>
      </c>
      <c r="I136" s="12"/>
      <c r="J136" s="12"/>
      <c r="K136" s="12"/>
      <c r="L136" s="12">
        <v>100</v>
      </c>
      <c r="M136" s="12"/>
      <c r="N136" s="12"/>
      <c r="O136" s="12"/>
      <c r="P136" s="13"/>
      <c r="Q136" s="12">
        <f t="shared" si="18"/>
        <v>100</v>
      </c>
      <c r="R136" s="12">
        <f t="shared" si="19"/>
        <v>2</v>
      </c>
      <c r="S136" s="57"/>
      <c r="T136" s="15">
        <v>0.06</v>
      </c>
      <c r="U136" s="15">
        <f t="shared" si="20"/>
        <v>0.12</v>
      </c>
    </row>
    <row r="137" spans="1:23" x14ac:dyDescent="0.2">
      <c r="A137" s="36" t="s">
        <v>264</v>
      </c>
      <c r="B137" s="36" t="s">
        <v>133</v>
      </c>
      <c r="C137" s="31" t="s">
        <v>265</v>
      </c>
      <c r="D137" s="36" t="s">
        <v>277</v>
      </c>
      <c r="E137" s="12">
        <v>25</v>
      </c>
      <c r="F137" s="12">
        <v>900</v>
      </c>
      <c r="G137" s="12">
        <v>10</v>
      </c>
      <c r="H137" s="12">
        <v>50</v>
      </c>
      <c r="I137" s="12"/>
      <c r="J137" s="12">
        <v>300</v>
      </c>
      <c r="K137" s="12"/>
      <c r="L137" s="12">
        <v>300</v>
      </c>
      <c r="M137" s="12">
        <v>200</v>
      </c>
      <c r="N137" s="12"/>
      <c r="O137" s="12"/>
      <c r="P137" s="13"/>
      <c r="Q137" s="12">
        <f t="shared" si="18"/>
        <v>800</v>
      </c>
      <c r="R137" s="12">
        <f t="shared" si="19"/>
        <v>16</v>
      </c>
      <c r="S137" s="57"/>
      <c r="T137" s="15">
        <v>0.06</v>
      </c>
      <c r="U137" s="15">
        <f t="shared" si="20"/>
        <v>0.96</v>
      </c>
    </row>
    <row r="138" spans="1:23" x14ac:dyDescent="0.2">
      <c r="A138" s="11" t="s">
        <v>134</v>
      </c>
      <c r="B138" s="11" t="s">
        <v>135</v>
      </c>
      <c r="C138" s="11" t="s">
        <v>134</v>
      </c>
      <c r="D138" s="11" t="s">
        <v>275</v>
      </c>
      <c r="E138" s="12">
        <v>25</v>
      </c>
      <c r="F138" s="12">
        <v>1200</v>
      </c>
      <c r="G138" s="12">
        <v>10</v>
      </c>
      <c r="H138" s="12">
        <v>50</v>
      </c>
      <c r="I138" s="12"/>
      <c r="J138" s="12">
        <v>100</v>
      </c>
      <c r="K138" s="12"/>
      <c r="L138" s="12"/>
      <c r="M138" s="12"/>
      <c r="N138" s="12"/>
      <c r="O138" s="12"/>
      <c r="P138" s="13"/>
      <c r="Q138" s="12">
        <f t="shared" si="18"/>
        <v>100</v>
      </c>
      <c r="R138" s="12">
        <f t="shared" si="19"/>
        <v>2</v>
      </c>
      <c r="S138" s="57"/>
      <c r="T138" s="15">
        <v>0.08</v>
      </c>
      <c r="U138" s="15">
        <f t="shared" si="20"/>
        <v>0.16</v>
      </c>
    </row>
    <row r="139" spans="1:23" x14ac:dyDescent="0.2">
      <c r="A139" s="26" t="s">
        <v>451</v>
      </c>
      <c r="B139" s="26"/>
      <c r="C139" s="26">
        <v>90445810</v>
      </c>
      <c r="D139" s="36" t="s">
        <v>277</v>
      </c>
      <c r="E139" s="12" t="s">
        <v>63</v>
      </c>
      <c r="F139" s="12">
        <v>1200</v>
      </c>
      <c r="G139" s="12">
        <v>10</v>
      </c>
      <c r="H139" s="12">
        <v>50</v>
      </c>
      <c r="I139" s="12"/>
      <c r="J139" s="12"/>
      <c r="K139" s="12"/>
      <c r="L139" s="12"/>
      <c r="M139" s="12">
        <v>200</v>
      </c>
      <c r="N139" s="12"/>
      <c r="O139" s="12"/>
      <c r="P139" s="13"/>
      <c r="Q139" s="12">
        <f t="shared" si="18"/>
        <v>200</v>
      </c>
      <c r="R139" s="12">
        <f t="shared" si="19"/>
        <v>4</v>
      </c>
      <c r="S139" s="57"/>
      <c r="T139" s="15">
        <v>0.08</v>
      </c>
      <c r="U139" s="15">
        <f t="shared" si="20"/>
        <v>0.32</v>
      </c>
    </row>
    <row r="140" spans="1:23" x14ac:dyDescent="0.2">
      <c r="A140" s="11" t="s">
        <v>238</v>
      </c>
      <c r="B140" s="11" t="s">
        <v>239</v>
      </c>
      <c r="C140" s="11" t="s">
        <v>238</v>
      </c>
      <c r="D140" s="11" t="s">
        <v>275</v>
      </c>
      <c r="E140" s="12">
        <v>25</v>
      </c>
      <c r="F140" s="12">
        <v>1524</v>
      </c>
      <c r="G140" s="12">
        <v>10</v>
      </c>
      <c r="H140" s="12">
        <v>50</v>
      </c>
      <c r="I140" s="12"/>
      <c r="J140" s="12"/>
      <c r="K140" s="12"/>
      <c r="L140" s="12"/>
      <c r="M140" s="12"/>
      <c r="N140" s="12"/>
      <c r="O140" s="12"/>
      <c r="P140" s="13"/>
      <c r="Q140" s="12">
        <f t="shared" si="18"/>
        <v>0</v>
      </c>
      <c r="R140" s="12">
        <f t="shared" si="19"/>
        <v>0</v>
      </c>
      <c r="S140" s="57"/>
      <c r="T140" s="15">
        <v>0.08</v>
      </c>
      <c r="U140" s="15">
        <f t="shared" si="20"/>
        <v>0</v>
      </c>
    </row>
    <row r="141" spans="1:23" x14ac:dyDescent="0.2">
      <c r="A141" s="11" t="s">
        <v>164</v>
      </c>
      <c r="B141" s="11" t="s">
        <v>165</v>
      </c>
      <c r="C141" s="11" t="s">
        <v>164</v>
      </c>
      <c r="D141" s="11" t="s">
        <v>275</v>
      </c>
      <c r="E141" s="12">
        <v>25</v>
      </c>
      <c r="F141" s="12">
        <v>1800</v>
      </c>
      <c r="G141" s="12">
        <v>10</v>
      </c>
      <c r="H141" s="12">
        <v>50</v>
      </c>
      <c r="I141" s="12"/>
      <c r="J141" s="12"/>
      <c r="K141" s="12"/>
      <c r="L141" s="12"/>
      <c r="M141" s="12"/>
      <c r="N141" s="12"/>
      <c r="O141" s="12"/>
      <c r="P141" s="13"/>
      <c r="Q141" s="12">
        <f t="shared" si="18"/>
        <v>0</v>
      </c>
      <c r="R141" s="12">
        <f t="shared" si="19"/>
        <v>0</v>
      </c>
      <c r="S141" s="57"/>
      <c r="T141" s="15">
        <v>0.12</v>
      </c>
      <c r="U141" s="15">
        <f t="shared" si="20"/>
        <v>0</v>
      </c>
    </row>
    <row r="142" spans="1:23" x14ac:dyDescent="0.2">
      <c r="A142" s="36" t="s">
        <v>227</v>
      </c>
      <c r="B142" s="36" t="s">
        <v>165</v>
      </c>
      <c r="C142" s="36">
        <v>90445900</v>
      </c>
      <c r="D142" s="36" t="s">
        <v>277</v>
      </c>
      <c r="E142" s="12">
        <v>25</v>
      </c>
      <c r="F142" s="12">
        <v>1800</v>
      </c>
      <c r="G142" s="12">
        <v>10</v>
      </c>
      <c r="H142" s="12">
        <v>50</v>
      </c>
      <c r="I142" s="12"/>
      <c r="J142" s="12"/>
      <c r="K142" s="12"/>
      <c r="L142" s="12"/>
      <c r="M142" s="12"/>
      <c r="N142" s="12"/>
      <c r="O142" s="12"/>
      <c r="P142" s="13"/>
      <c r="Q142" s="12">
        <f t="shared" si="18"/>
        <v>0</v>
      </c>
      <c r="R142" s="12">
        <f t="shared" si="19"/>
        <v>0</v>
      </c>
      <c r="S142" s="57"/>
      <c r="T142" s="15">
        <v>0.12</v>
      </c>
      <c r="U142" s="15">
        <f t="shared" si="20"/>
        <v>0</v>
      </c>
      <c r="V142" s="43"/>
    </row>
    <row r="143" spans="1:23" x14ac:dyDescent="0.2">
      <c r="A143" s="36" t="s">
        <v>301</v>
      </c>
      <c r="B143" s="36" t="s">
        <v>302</v>
      </c>
      <c r="C143" s="36">
        <v>90446000</v>
      </c>
      <c r="D143" s="36" t="s">
        <v>277</v>
      </c>
      <c r="E143" s="12">
        <v>25</v>
      </c>
      <c r="F143" s="12">
        <v>2400</v>
      </c>
      <c r="G143" s="12">
        <v>10</v>
      </c>
      <c r="H143" s="12">
        <v>50</v>
      </c>
      <c r="I143" s="12"/>
      <c r="J143" s="12"/>
      <c r="K143" s="12"/>
      <c r="L143" s="12"/>
      <c r="M143" s="12"/>
      <c r="N143" s="12"/>
      <c r="O143" s="12"/>
      <c r="P143" s="13"/>
      <c r="Q143" s="12">
        <f t="shared" si="18"/>
        <v>0</v>
      </c>
      <c r="R143" s="12">
        <f t="shared" si="19"/>
        <v>0</v>
      </c>
      <c r="S143" s="57"/>
      <c r="T143" s="15">
        <v>0.12</v>
      </c>
      <c r="U143" s="15">
        <f t="shared" si="20"/>
        <v>0</v>
      </c>
      <c r="V143" s="43"/>
    </row>
    <row r="144" spans="1:23" x14ac:dyDescent="0.2">
      <c r="A144" s="305"/>
      <c r="B144" s="305"/>
      <c r="C144" s="305"/>
      <c r="D144" s="305"/>
      <c r="E144" s="305"/>
      <c r="F144" s="305"/>
      <c r="G144" s="305"/>
      <c r="H144" s="305"/>
      <c r="I144" s="36">
        <f t="shared" ref="I144:R144" si="21">SUBTOTAL(9,I5:I143)</f>
        <v>400</v>
      </c>
      <c r="J144" s="36">
        <f t="shared" si="21"/>
        <v>46750</v>
      </c>
      <c r="K144" s="36">
        <f>SUBTOTAL(9,K5:K143)</f>
        <v>300</v>
      </c>
      <c r="L144" s="36">
        <f t="shared" si="21"/>
        <v>70310</v>
      </c>
      <c r="M144" s="36">
        <f t="shared" si="21"/>
        <v>67275</v>
      </c>
      <c r="N144" s="36">
        <f t="shared" si="21"/>
        <v>52050</v>
      </c>
      <c r="O144" s="36">
        <f t="shared" ref="O144" si="22">SUBTOTAL(9,O5:O143)</f>
        <v>42080</v>
      </c>
      <c r="P144" s="36">
        <f t="shared" si="21"/>
        <v>0</v>
      </c>
      <c r="Q144" s="36">
        <f t="shared" si="21"/>
        <v>279165</v>
      </c>
      <c r="R144" s="36">
        <f t="shared" si="21"/>
        <v>3574</v>
      </c>
      <c r="S144" s="59"/>
      <c r="T144" s="12"/>
      <c r="U144" s="36">
        <f>SUBTOTAL(9,U5:U143)</f>
        <v>209.27000000000004</v>
      </c>
      <c r="V144" s="3">
        <f>SUM(V13:V143)</f>
        <v>160.19999999999999</v>
      </c>
      <c r="W144" s="3">
        <f>SUM(W13:W143)</f>
        <v>100</v>
      </c>
    </row>
    <row r="145" spans="1:21" x14ac:dyDescent="0.2">
      <c r="A145" s="305"/>
      <c r="B145" s="305"/>
      <c r="C145" s="305"/>
      <c r="D145" s="305"/>
      <c r="E145" s="305"/>
      <c r="F145" s="305"/>
      <c r="G145" s="305"/>
      <c r="H145" s="305"/>
      <c r="I145" s="36">
        <v>8</v>
      </c>
      <c r="J145" s="36">
        <v>539</v>
      </c>
      <c r="K145" s="36">
        <v>3</v>
      </c>
      <c r="L145" s="36">
        <v>911</v>
      </c>
      <c r="M145" s="36">
        <v>904</v>
      </c>
      <c r="N145" s="36">
        <v>676</v>
      </c>
      <c r="O145" s="36">
        <v>533</v>
      </c>
      <c r="P145" s="36"/>
      <c r="Q145" s="36"/>
      <c r="R145" s="36">
        <f>SUM(I145:P145)</f>
        <v>3574</v>
      </c>
      <c r="U145" s="3">
        <f>U144/30</f>
        <v>6.975666666666668</v>
      </c>
    </row>
    <row r="146" spans="1:21" x14ac:dyDescent="0.2">
      <c r="A146" s="305"/>
      <c r="B146" s="305"/>
      <c r="C146" s="305"/>
      <c r="D146" s="305"/>
      <c r="E146" s="305"/>
      <c r="F146" s="305"/>
      <c r="G146" s="305"/>
      <c r="H146" s="305"/>
      <c r="I146" s="36">
        <v>0.32</v>
      </c>
      <c r="J146" s="36">
        <v>27.92</v>
      </c>
      <c r="K146" s="36">
        <v>0.15</v>
      </c>
      <c r="L146" s="36">
        <v>52.21</v>
      </c>
      <c r="M146" s="36">
        <v>56.08</v>
      </c>
      <c r="N146" s="36">
        <v>40.98</v>
      </c>
      <c r="O146" s="36">
        <v>31.61</v>
      </c>
      <c r="P146" s="36"/>
      <c r="Q146" s="36"/>
      <c r="R146" s="36">
        <f>SUM(I146:P146)</f>
        <v>209.26999999999998</v>
      </c>
    </row>
    <row r="147" spans="1:21" x14ac:dyDescent="0.2">
      <c r="A147" s="34"/>
      <c r="B147" s="34"/>
      <c r="C147" s="34"/>
      <c r="D147" s="34"/>
      <c r="E147" s="34"/>
      <c r="F147" s="34"/>
      <c r="G147" s="34"/>
      <c r="H147" s="34"/>
    </row>
    <row r="148" spans="1:21" x14ac:dyDescent="0.2">
      <c r="A148" s="28" t="s">
        <v>136</v>
      </c>
      <c r="B148" s="28" t="s">
        <v>136</v>
      </c>
      <c r="C148" s="30"/>
      <c r="D148" s="30"/>
      <c r="E148" s="8" t="s">
        <v>10</v>
      </c>
      <c r="F148" s="8" t="s">
        <v>137</v>
      </c>
      <c r="G148" s="300" t="s">
        <v>138</v>
      </c>
      <c r="H148" s="301"/>
      <c r="I148" s="20"/>
      <c r="J148" s="20"/>
      <c r="K148" s="20"/>
      <c r="L148" s="20"/>
      <c r="M148" s="20"/>
      <c r="N148" s="20"/>
      <c r="O148" s="20"/>
      <c r="P148" s="20"/>
      <c r="Q148" s="12"/>
      <c r="R148" s="12"/>
      <c r="S148" s="35"/>
      <c r="T148" s="12"/>
      <c r="U148" s="15"/>
    </row>
    <row r="149" spans="1:21" x14ac:dyDescent="0.2">
      <c r="A149" s="36"/>
      <c r="B149" s="36"/>
      <c r="C149" s="36"/>
      <c r="D149" s="36"/>
      <c r="E149" s="8"/>
      <c r="F149" s="8"/>
      <c r="G149" s="8" t="s">
        <v>139</v>
      </c>
      <c r="H149" s="8" t="s">
        <v>140</v>
      </c>
      <c r="I149" s="8" t="s">
        <v>140</v>
      </c>
      <c r="J149" s="8" t="s">
        <v>140</v>
      </c>
      <c r="K149" s="8" t="s">
        <v>140</v>
      </c>
      <c r="L149" s="8" t="s">
        <v>140</v>
      </c>
      <c r="M149" s="8" t="s">
        <v>140</v>
      </c>
      <c r="N149" s="8" t="s">
        <v>140</v>
      </c>
      <c r="O149" s="8" t="s">
        <v>140</v>
      </c>
      <c r="P149" s="8" t="s">
        <v>140</v>
      </c>
      <c r="Q149" s="36" t="s">
        <v>140</v>
      </c>
      <c r="R149" s="36" t="s">
        <v>12</v>
      </c>
      <c r="S149" s="37"/>
      <c r="T149" s="12"/>
      <c r="U149" s="15"/>
    </row>
    <row r="150" spans="1:21" x14ac:dyDescent="0.2">
      <c r="A150" s="38" t="s">
        <v>142</v>
      </c>
      <c r="B150" s="38" t="s">
        <v>143</v>
      </c>
      <c r="C150" s="38" t="s">
        <v>142</v>
      </c>
      <c r="D150" s="38" t="s">
        <v>142</v>
      </c>
      <c r="E150" s="12">
        <v>13</v>
      </c>
      <c r="F150" s="12">
        <v>25</v>
      </c>
      <c r="G150" s="12">
        <v>5</v>
      </c>
      <c r="H150" s="12">
        <v>125</v>
      </c>
      <c r="I150" s="12"/>
      <c r="J150" s="12"/>
      <c r="K150" s="12"/>
      <c r="L150" s="12"/>
      <c r="M150" s="12"/>
      <c r="N150" s="12"/>
      <c r="O150" s="12"/>
      <c r="P150" s="12"/>
      <c r="Q150" s="12">
        <f>SUM(I150:P150)</f>
        <v>0</v>
      </c>
      <c r="R150" s="12">
        <f>$Q150/$H150</f>
        <v>0</v>
      </c>
      <c r="S150" s="39"/>
      <c r="T150" s="15">
        <v>0.09</v>
      </c>
      <c r="U150" s="15">
        <f>$R150*$T150</f>
        <v>0</v>
      </c>
    </row>
    <row r="151" spans="1:21" x14ac:dyDescent="0.2">
      <c r="A151" s="38" t="s">
        <v>144</v>
      </c>
      <c r="B151" s="38" t="s">
        <v>145</v>
      </c>
      <c r="C151" s="38" t="s">
        <v>144</v>
      </c>
      <c r="D151" s="38" t="s">
        <v>144</v>
      </c>
      <c r="E151" s="12">
        <v>19</v>
      </c>
      <c r="F151" s="12">
        <v>25</v>
      </c>
      <c r="G151" s="12">
        <v>5</v>
      </c>
      <c r="H151" s="12">
        <v>125</v>
      </c>
      <c r="I151" s="12"/>
      <c r="J151" s="12"/>
      <c r="K151" s="12"/>
      <c r="L151" s="12"/>
      <c r="M151" s="12"/>
      <c r="N151" s="12"/>
      <c r="O151" s="12"/>
      <c r="P151" s="12"/>
      <c r="Q151" s="12">
        <f>SUM(I151:P151)</f>
        <v>0</v>
      </c>
      <c r="R151" s="12">
        <f>$Q151/$H151</f>
        <v>0</v>
      </c>
      <c r="S151" s="39"/>
      <c r="T151" s="15">
        <v>0.15</v>
      </c>
      <c r="U151" s="15">
        <f>$R151*$T151</f>
        <v>0</v>
      </c>
    </row>
    <row r="152" spans="1:21" x14ac:dyDescent="0.2">
      <c r="B152" s="3"/>
      <c r="I152" s="36">
        <f t="shared" ref="I152:P152" si="23">SUM(I150:I151)</f>
        <v>0</v>
      </c>
      <c r="J152" s="36">
        <f t="shared" si="23"/>
        <v>0</v>
      </c>
      <c r="K152" s="36">
        <f>SUM(K150:K151)</f>
        <v>0</v>
      </c>
      <c r="L152" s="36">
        <f t="shared" si="23"/>
        <v>0</v>
      </c>
      <c r="M152" s="36">
        <f t="shared" si="23"/>
        <v>0</v>
      </c>
      <c r="N152" s="36">
        <f t="shared" si="23"/>
        <v>0</v>
      </c>
      <c r="O152" s="36">
        <f t="shared" ref="O152" si="24">SUM(O150:O151)</f>
        <v>0</v>
      </c>
      <c r="P152" s="36">
        <f t="shared" si="23"/>
        <v>0</v>
      </c>
      <c r="Q152" s="36">
        <f>SUBTOTAL(9,Q150:Q151)</f>
        <v>0</v>
      </c>
      <c r="R152" s="36">
        <f>SUBTOTAL(9,R150:R151)</f>
        <v>0</v>
      </c>
      <c r="S152" s="37"/>
      <c r="T152" s="12"/>
      <c r="U152" s="33">
        <f>SUBTOTAL(9,U150:U151)</f>
        <v>0</v>
      </c>
    </row>
    <row r="153" spans="1:21" x14ac:dyDescent="0.2">
      <c r="B153" s="3"/>
      <c r="I153" s="40"/>
      <c r="J153" s="40"/>
      <c r="K153" s="40"/>
      <c r="L153" s="40"/>
      <c r="M153" s="40"/>
      <c r="N153" s="40"/>
      <c r="O153" s="40"/>
      <c r="P153" s="40"/>
      <c r="Q153" s="36">
        <v>0</v>
      </c>
      <c r="R153" s="36">
        <v>0</v>
      </c>
      <c r="S153" s="35"/>
      <c r="T153" s="12"/>
      <c r="U153" s="33">
        <v>0</v>
      </c>
    </row>
  </sheetData>
  <autoFilter ref="D3:D146"/>
  <mergeCells count="11">
    <mergeCell ref="T3:U3"/>
    <mergeCell ref="A1:H1"/>
    <mergeCell ref="A2:D2"/>
    <mergeCell ref="E2:H2"/>
    <mergeCell ref="G3:H3"/>
    <mergeCell ref="Q3:R3"/>
    <mergeCell ref="A109:B109"/>
    <mergeCell ref="A144:H144"/>
    <mergeCell ref="A145:H145"/>
    <mergeCell ref="A146:H146"/>
    <mergeCell ref="G148:H148"/>
  </mergeCells>
  <conditionalFormatting sqref="A5:XFD143">
    <cfRule type="expression" dxfId="272" priority="2">
      <formula>MOD(ROW(),2)</formula>
    </cfRule>
  </conditionalFormatting>
  <conditionalFormatting sqref="Q5:Q143">
    <cfRule type="cellIs" dxfId="271" priority="4" operator="greaterThan">
      <formula>10000</formula>
    </cfRule>
  </conditionalFormatting>
  <conditionalFormatting sqref="Q110:Q143">
    <cfRule type="cellIs" dxfId="270" priority="5" operator="greaterThan">
      <formula>2000</formula>
    </cfRule>
  </conditionalFormatting>
  <conditionalFormatting sqref="U5:U108">
    <cfRule type="cellIs" dxfId="269" priority="3" operator="greaterThan">
      <formula>10</formula>
    </cfRule>
  </conditionalFormatting>
  <conditionalFormatting sqref="U139">
    <cfRule type="cellIs" dxfId="268" priority="1" operator="greaterThan">
      <formula>10</formula>
    </cfRule>
  </conditionalFormatting>
  <pageMargins left="0.25" right="0.25" top="0.75" bottom="0.75" header="0.3" footer="0.3"/>
  <pageSetup paperSize="9" scale="69" fitToHeight="0" orientation="landscape" r:id="rId1"/>
  <headerFooter alignWithMargins="0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pageSetUpPr fitToPage="1"/>
  </sheetPr>
  <dimension ref="A1:V153"/>
  <sheetViews>
    <sheetView zoomScaleNormal="100" workbookViewId="0">
      <pane xSplit="4" ySplit="4" topLeftCell="E5" activePane="bottomRight" state="frozen"/>
      <selection pane="topRight" activeCell="D1" sqref="D1"/>
      <selection pane="bottomLeft" activeCell="A4" sqref="A4"/>
      <selection pane="bottomRight" activeCell="E5" sqref="E5"/>
    </sheetView>
  </sheetViews>
  <sheetFormatPr defaultColWidth="9.140625" defaultRowHeight="12.75" x14ac:dyDescent="0.2"/>
  <cols>
    <col min="1" max="1" width="12.5703125" style="3" customWidth="1"/>
    <col min="2" max="2" width="14" style="41" customWidth="1"/>
    <col min="3" max="3" width="14" style="3" bestFit="1" customWidth="1"/>
    <col min="4" max="4" width="12.28515625" style="3" customWidth="1"/>
    <col min="5" max="5" width="7.85546875" style="3" customWidth="1"/>
    <col min="6" max="6" width="8.5703125" style="3" customWidth="1"/>
    <col min="7" max="7" width="6.140625" style="3" customWidth="1"/>
    <col min="8" max="8" width="6.42578125" style="3" customWidth="1"/>
    <col min="9" max="14" width="10.140625" style="3" customWidth="1"/>
    <col min="15" max="15" width="8.28515625" style="3" customWidth="1"/>
    <col min="16" max="16" width="10.7109375" style="3" bestFit="1" customWidth="1"/>
    <col min="17" max="17" width="8.28515625" style="3" bestFit="1" customWidth="1"/>
    <col min="18" max="19" width="9.42578125" style="3" customWidth="1"/>
    <col min="20" max="20" width="9.28515625" style="3" customWidth="1"/>
    <col min="21" max="16384" width="9.140625" style="3"/>
  </cols>
  <sheetData>
    <row r="1" spans="1:22" x14ac:dyDescent="0.2">
      <c r="A1" s="303" t="s">
        <v>281</v>
      </c>
      <c r="B1" s="303"/>
      <c r="C1" s="303"/>
      <c r="D1" s="303"/>
      <c r="E1" s="303"/>
      <c r="F1" s="303"/>
      <c r="G1" s="303"/>
      <c r="H1" s="303"/>
      <c r="I1" s="30" t="s">
        <v>438</v>
      </c>
      <c r="J1" s="30" t="s">
        <v>446</v>
      </c>
      <c r="K1" s="30" t="s">
        <v>450</v>
      </c>
      <c r="L1" s="30"/>
      <c r="M1" s="30"/>
      <c r="N1" s="30"/>
      <c r="O1" s="20"/>
      <c r="P1" s="20"/>
      <c r="Q1" s="20"/>
    </row>
    <row r="2" spans="1:22" x14ac:dyDescent="0.2">
      <c r="A2" s="303" t="s">
        <v>459</v>
      </c>
      <c r="B2" s="303"/>
      <c r="C2" s="303"/>
      <c r="D2" s="303"/>
      <c r="E2" s="303"/>
      <c r="F2" s="303"/>
      <c r="G2" s="303"/>
      <c r="H2" s="303"/>
      <c r="I2" s="10"/>
      <c r="J2" s="10"/>
      <c r="K2" s="10"/>
      <c r="L2" s="10"/>
      <c r="M2" s="10"/>
      <c r="N2" s="10"/>
      <c r="O2" s="8"/>
      <c r="P2" s="8"/>
      <c r="Q2" s="8"/>
      <c r="R2" s="29"/>
      <c r="S2" s="29"/>
      <c r="T2" s="30"/>
    </row>
    <row r="3" spans="1:22" x14ac:dyDescent="0.2">
      <c r="A3" s="8" t="s">
        <v>0</v>
      </c>
      <c r="B3" s="8" t="s">
        <v>1</v>
      </c>
      <c r="C3" s="8" t="s">
        <v>2</v>
      </c>
      <c r="D3" s="8" t="s">
        <v>274</v>
      </c>
      <c r="E3" s="8" t="s">
        <v>3</v>
      </c>
      <c r="F3" s="8" t="s">
        <v>4</v>
      </c>
      <c r="G3" s="302" t="s">
        <v>5</v>
      </c>
      <c r="H3" s="302"/>
      <c r="I3" s="31" t="s">
        <v>427</v>
      </c>
      <c r="J3" s="31" t="s">
        <v>435</v>
      </c>
      <c r="K3" s="31" t="s">
        <v>448</v>
      </c>
      <c r="L3" s="31" t="s">
        <v>441</v>
      </c>
      <c r="M3" s="31" t="s">
        <v>449</v>
      </c>
      <c r="N3" s="31" t="s">
        <v>457</v>
      </c>
      <c r="O3" s="36"/>
      <c r="P3" s="302" t="s">
        <v>6</v>
      </c>
      <c r="Q3" s="302"/>
      <c r="R3" s="55"/>
      <c r="S3" s="300" t="s">
        <v>7</v>
      </c>
      <c r="T3" s="301"/>
    </row>
    <row r="4" spans="1:22" x14ac:dyDescent="0.2">
      <c r="A4" s="36" t="s">
        <v>8</v>
      </c>
      <c r="B4" s="36"/>
      <c r="C4" s="36"/>
      <c r="D4" s="36"/>
      <c r="E4" s="7" t="s">
        <v>9</v>
      </c>
      <c r="F4" s="36" t="s">
        <v>10</v>
      </c>
      <c r="G4" s="8" t="s">
        <v>11</v>
      </c>
      <c r="H4" s="8" t="s">
        <v>12</v>
      </c>
      <c r="I4" s="36" t="s">
        <v>428</v>
      </c>
      <c r="J4" s="36" t="s">
        <v>436</v>
      </c>
      <c r="K4" s="36" t="s">
        <v>446</v>
      </c>
      <c r="L4" s="36" t="s">
        <v>442</v>
      </c>
      <c r="M4" s="36" t="s">
        <v>450</v>
      </c>
      <c r="N4" s="36" t="s">
        <v>458</v>
      </c>
      <c r="O4" s="36"/>
      <c r="P4" s="8" t="s">
        <v>13</v>
      </c>
      <c r="Q4" s="8" t="s">
        <v>12</v>
      </c>
      <c r="R4" s="56"/>
      <c r="S4" s="10" t="s">
        <v>14</v>
      </c>
      <c r="T4" s="10" t="s">
        <v>15</v>
      </c>
    </row>
    <row r="5" spans="1:22" x14ac:dyDescent="0.2">
      <c r="A5" s="11" t="s">
        <v>383</v>
      </c>
      <c r="B5" s="11" t="s">
        <v>384</v>
      </c>
      <c r="C5" s="11" t="s">
        <v>383</v>
      </c>
      <c r="D5" s="11" t="s">
        <v>275</v>
      </c>
      <c r="E5" s="12">
        <v>15</v>
      </c>
      <c r="F5" s="12">
        <v>225</v>
      </c>
      <c r="G5" s="12">
        <v>10</v>
      </c>
      <c r="H5" s="12">
        <v>400</v>
      </c>
      <c r="I5" s="12"/>
      <c r="J5" s="12"/>
      <c r="K5" s="12"/>
      <c r="L5" s="12"/>
      <c r="M5" s="12"/>
      <c r="N5" s="12"/>
      <c r="O5" s="13"/>
      <c r="P5" s="12">
        <f t="shared" ref="P5:P19" si="0">SUM(I5:O5)</f>
        <v>0</v>
      </c>
      <c r="Q5" s="12">
        <f t="shared" ref="Q5:Q19" si="1">$P5/$H5</f>
        <v>0</v>
      </c>
      <c r="R5" s="57"/>
      <c r="S5" s="15">
        <v>0.06</v>
      </c>
      <c r="T5" s="15">
        <f t="shared" ref="T5:T19" si="2">$Q5*$S5</f>
        <v>0</v>
      </c>
      <c r="U5" s="43">
        <f>SUM(T5:T19)</f>
        <v>41.87</v>
      </c>
      <c r="V5" s="3">
        <f>U5*100/$U$144</f>
        <v>30.834376610943362</v>
      </c>
    </row>
    <row r="6" spans="1:22" x14ac:dyDescent="0.2">
      <c r="A6" s="11" t="s">
        <v>385</v>
      </c>
      <c r="B6" s="11" t="s">
        <v>386</v>
      </c>
      <c r="C6" s="11" t="s">
        <v>385</v>
      </c>
      <c r="D6" s="11" t="s">
        <v>275</v>
      </c>
      <c r="E6" s="12">
        <v>15</v>
      </c>
      <c r="F6" s="12">
        <v>300</v>
      </c>
      <c r="G6" s="12">
        <v>10</v>
      </c>
      <c r="H6" s="12">
        <v>300</v>
      </c>
      <c r="I6" s="12"/>
      <c r="J6" s="12"/>
      <c r="K6" s="12"/>
      <c r="L6" s="12"/>
      <c r="M6" s="12"/>
      <c r="N6" s="12"/>
      <c r="O6" s="13"/>
      <c r="P6" s="12">
        <f t="shared" si="0"/>
        <v>0</v>
      </c>
      <c r="Q6" s="12">
        <f t="shared" si="1"/>
        <v>0</v>
      </c>
      <c r="R6" s="57"/>
      <c r="S6" s="15">
        <v>0.06</v>
      </c>
      <c r="T6" s="15">
        <f t="shared" si="2"/>
        <v>0</v>
      </c>
      <c r="U6" s="43"/>
    </row>
    <row r="7" spans="1:22" x14ac:dyDescent="0.2">
      <c r="A7" s="36" t="s">
        <v>387</v>
      </c>
      <c r="B7" s="36" t="s">
        <v>259</v>
      </c>
      <c r="C7" s="31" t="s">
        <v>388</v>
      </c>
      <c r="D7" s="36" t="s">
        <v>277</v>
      </c>
      <c r="E7" s="12" t="s">
        <v>167</v>
      </c>
      <c r="F7" s="12">
        <v>300</v>
      </c>
      <c r="G7" s="12">
        <v>10</v>
      </c>
      <c r="H7" s="12">
        <v>300</v>
      </c>
      <c r="I7" s="12"/>
      <c r="J7" s="12"/>
      <c r="K7" s="12"/>
      <c r="L7" s="12"/>
      <c r="M7" s="12"/>
      <c r="N7" s="12"/>
      <c r="O7" s="13"/>
      <c r="P7" s="12">
        <f t="shared" si="0"/>
        <v>0</v>
      </c>
      <c r="Q7" s="12">
        <f t="shared" si="1"/>
        <v>0</v>
      </c>
      <c r="R7" s="57"/>
      <c r="S7" s="15">
        <v>0.06</v>
      </c>
      <c r="T7" s="15">
        <f t="shared" si="2"/>
        <v>0</v>
      </c>
      <c r="U7" s="43"/>
    </row>
    <row r="8" spans="1:22" x14ac:dyDescent="0.2">
      <c r="A8" s="11" t="s">
        <v>258</v>
      </c>
      <c r="B8" s="11" t="s">
        <v>259</v>
      </c>
      <c r="C8" s="11" t="s">
        <v>258</v>
      </c>
      <c r="D8" s="11" t="s">
        <v>275</v>
      </c>
      <c r="E8" s="12">
        <v>15</v>
      </c>
      <c r="F8" s="12">
        <v>375</v>
      </c>
      <c r="G8" s="12">
        <v>10</v>
      </c>
      <c r="H8" s="12">
        <v>200</v>
      </c>
      <c r="I8" s="12"/>
      <c r="J8" s="12">
        <v>1000</v>
      </c>
      <c r="K8" s="12"/>
      <c r="L8" s="12"/>
      <c r="M8" s="12"/>
      <c r="N8" s="12"/>
      <c r="O8" s="13"/>
      <c r="P8" s="12">
        <f t="shared" si="0"/>
        <v>1000</v>
      </c>
      <c r="Q8" s="12">
        <f t="shared" si="1"/>
        <v>5</v>
      </c>
      <c r="R8" s="57"/>
      <c r="S8" s="15">
        <v>0.06</v>
      </c>
      <c r="T8" s="15">
        <f t="shared" si="2"/>
        <v>0.3</v>
      </c>
      <c r="U8" s="43"/>
    </row>
    <row r="9" spans="1:22" x14ac:dyDescent="0.2">
      <c r="A9" s="11" t="s">
        <v>26</v>
      </c>
      <c r="B9" s="11" t="s">
        <v>27</v>
      </c>
      <c r="C9" s="11" t="s">
        <v>26</v>
      </c>
      <c r="D9" s="11" t="s">
        <v>275</v>
      </c>
      <c r="E9" s="12">
        <v>15</v>
      </c>
      <c r="F9" s="12">
        <v>457</v>
      </c>
      <c r="G9" s="12">
        <v>10</v>
      </c>
      <c r="H9" s="12">
        <v>200</v>
      </c>
      <c r="I9" s="12"/>
      <c r="J9" s="12">
        <v>8200</v>
      </c>
      <c r="K9" s="12"/>
      <c r="L9" s="12">
        <v>10000</v>
      </c>
      <c r="M9" s="12">
        <v>5000</v>
      </c>
      <c r="N9" s="12">
        <v>5000</v>
      </c>
      <c r="O9" s="13"/>
      <c r="P9" s="12">
        <f t="shared" si="0"/>
        <v>28200</v>
      </c>
      <c r="Q9" s="12">
        <f t="shared" si="1"/>
        <v>141</v>
      </c>
      <c r="R9" s="57"/>
      <c r="S9" s="15">
        <v>0.05</v>
      </c>
      <c r="T9" s="15">
        <f t="shared" si="2"/>
        <v>7.0500000000000007</v>
      </c>
    </row>
    <row r="10" spans="1:22" x14ac:dyDescent="0.2">
      <c r="A10" s="36" t="s">
        <v>169</v>
      </c>
      <c r="B10" s="36" t="s">
        <v>27</v>
      </c>
      <c r="C10" s="36">
        <v>90441400</v>
      </c>
      <c r="D10" s="36" t="s">
        <v>277</v>
      </c>
      <c r="E10" s="12" t="s">
        <v>167</v>
      </c>
      <c r="F10" s="12">
        <v>450</v>
      </c>
      <c r="G10" s="12">
        <v>10</v>
      </c>
      <c r="H10" s="12">
        <v>200</v>
      </c>
      <c r="I10" s="12"/>
      <c r="J10" s="12">
        <v>3000</v>
      </c>
      <c r="K10" s="12"/>
      <c r="L10" s="12">
        <v>2000</v>
      </c>
      <c r="M10" s="12">
        <v>2000</v>
      </c>
      <c r="N10" s="12">
        <v>2000</v>
      </c>
      <c r="O10" s="13"/>
      <c r="P10" s="12">
        <f t="shared" si="0"/>
        <v>9000</v>
      </c>
      <c r="Q10" s="12">
        <f t="shared" si="1"/>
        <v>45</v>
      </c>
      <c r="R10" s="57"/>
      <c r="S10" s="15">
        <v>0.05</v>
      </c>
      <c r="T10" s="15">
        <f t="shared" si="2"/>
        <v>2.25</v>
      </c>
    </row>
    <row r="11" spans="1:22" x14ac:dyDescent="0.2">
      <c r="A11" s="11" t="s">
        <v>24</v>
      </c>
      <c r="B11" s="11" t="s">
        <v>25</v>
      </c>
      <c r="C11" s="11" t="s">
        <v>24</v>
      </c>
      <c r="D11" s="11" t="s">
        <v>275</v>
      </c>
      <c r="E11" s="12">
        <v>15</v>
      </c>
      <c r="F11" s="12">
        <v>610</v>
      </c>
      <c r="G11" s="12">
        <v>10</v>
      </c>
      <c r="H11" s="12">
        <v>100</v>
      </c>
      <c r="I11" s="12"/>
      <c r="J11" s="12">
        <v>4000</v>
      </c>
      <c r="K11" s="12"/>
      <c r="L11" s="12">
        <v>6000</v>
      </c>
      <c r="M11" s="12">
        <v>5000</v>
      </c>
      <c r="N11" s="12">
        <v>5000</v>
      </c>
      <c r="O11" s="13"/>
      <c r="P11" s="12">
        <f t="shared" si="0"/>
        <v>20000</v>
      </c>
      <c r="Q11" s="12">
        <f t="shared" si="1"/>
        <v>200</v>
      </c>
      <c r="R11" s="57"/>
      <c r="S11" s="15">
        <v>0.04</v>
      </c>
      <c r="T11" s="15">
        <f t="shared" si="2"/>
        <v>8</v>
      </c>
    </row>
    <row r="12" spans="1:22" x14ac:dyDescent="0.2">
      <c r="A12" s="36" t="s">
        <v>168</v>
      </c>
      <c r="B12" s="36" t="s">
        <v>25</v>
      </c>
      <c r="C12" s="36">
        <v>90441600</v>
      </c>
      <c r="D12" s="36" t="s">
        <v>277</v>
      </c>
      <c r="E12" s="12" t="s">
        <v>167</v>
      </c>
      <c r="F12" s="12">
        <v>600</v>
      </c>
      <c r="G12" s="12">
        <v>10</v>
      </c>
      <c r="H12" s="12">
        <v>100</v>
      </c>
      <c r="I12" s="12"/>
      <c r="J12" s="12">
        <v>3000</v>
      </c>
      <c r="K12" s="12"/>
      <c r="L12" s="12">
        <v>2000</v>
      </c>
      <c r="M12" s="12">
        <v>2000</v>
      </c>
      <c r="N12" s="12">
        <v>2000</v>
      </c>
      <c r="O12" s="13"/>
      <c r="P12" s="12">
        <f t="shared" si="0"/>
        <v>9000</v>
      </c>
      <c r="Q12" s="12">
        <f t="shared" si="1"/>
        <v>90</v>
      </c>
      <c r="R12" s="57"/>
      <c r="S12" s="15">
        <v>0.04</v>
      </c>
      <c r="T12" s="15">
        <f t="shared" si="2"/>
        <v>3.6</v>
      </c>
    </row>
    <row r="13" spans="1:22" x14ac:dyDescent="0.2">
      <c r="A13" s="11" t="s">
        <v>150</v>
      </c>
      <c r="B13" s="11" t="s">
        <v>151</v>
      </c>
      <c r="C13" s="11" t="s">
        <v>150</v>
      </c>
      <c r="D13" s="11" t="s">
        <v>275</v>
      </c>
      <c r="E13" s="12">
        <v>15</v>
      </c>
      <c r="F13" s="12">
        <v>760</v>
      </c>
      <c r="G13" s="12">
        <v>10</v>
      </c>
      <c r="H13" s="12">
        <v>100</v>
      </c>
      <c r="I13" s="12"/>
      <c r="J13" s="12">
        <v>1000</v>
      </c>
      <c r="K13" s="12"/>
      <c r="L13" s="12">
        <v>1000</v>
      </c>
      <c r="M13" s="12">
        <v>1000</v>
      </c>
      <c r="N13" s="12">
        <v>500</v>
      </c>
      <c r="O13" s="13"/>
      <c r="P13" s="12">
        <f t="shared" si="0"/>
        <v>3500</v>
      </c>
      <c r="Q13" s="12">
        <f t="shared" si="1"/>
        <v>35</v>
      </c>
      <c r="R13" s="57"/>
      <c r="S13" s="15">
        <v>0.04</v>
      </c>
      <c r="T13" s="15">
        <f t="shared" si="2"/>
        <v>1.4000000000000001</v>
      </c>
    </row>
    <row r="14" spans="1:22" x14ac:dyDescent="0.2">
      <c r="A14" s="11" t="s">
        <v>20</v>
      </c>
      <c r="B14" s="11" t="s">
        <v>21</v>
      </c>
      <c r="C14" s="11" t="s">
        <v>20</v>
      </c>
      <c r="D14" s="11" t="s">
        <v>275</v>
      </c>
      <c r="E14" s="12">
        <v>15</v>
      </c>
      <c r="F14" s="12">
        <v>915</v>
      </c>
      <c r="G14" s="12">
        <v>10</v>
      </c>
      <c r="H14" s="12">
        <v>100</v>
      </c>
      <c r="I14" s="12"/>
      <c r="J14" s="12"/>
      <c r="K14" s="12">
        <v>300</v>
      </c>
      <c r="L14" s="12">
        <v>5000</v>
      </c>
      <c r="M14" s="12">
        <v>3000</v>
      </c>
      <c r="N14" s="12">
        <v>2000</v>
      </c>
      <c r="O14" s="13"/>
      <c r="P14" s="12">
        <f t="shared" si="0"/>
        <v>10300</v>
      </c>
      <c r="Q14" s="12">
        <f t="shared" si="1"/>
        <v>103</v>
      </c>
      <c r="R14" s="57"/>
      <c r="S14" s="15">
        <v>0.05</v>
      </c>
      <c r="T14" s="15">
        <f t="shared" si="2"/>
        <v>5.15</v>
      </c>
    </row>
    <row r="15" spans="1:22" x14ac:dyDescent="0.2">
      <c r="A15" s="13" t="s">
        <v>166</v>
      </c>
      <c r="B15" s="13" t="s">
        <v>21</v>
      </c>
      <c r="C15" s="13">
        <v>90441800</v>
      </c>
      <c r="D15" s="36" t="s">
        <v>277</v>
      </c>
      <c r="E15" s="12" t="s">
        <v>167</v>
      </c>
      <c r="F15" s="12">
        <v>900</v>
      </c>
      <c r="G15" s="12">
        <v>10</v>
      </c>
      <c r="H15" s="12">
        <v>100</v>
      </c>
      <c r="I15" s="12"/>
      <c r="J15" s="12">
        <v>800</v>
      </c>
      <c r="K15" s="12"/>
      <c r="L15" s="12">
        <v>2000</v>
      </c>
      <c r="M15" s="12">
        <v>2000</v>
      </c>
      <c r="N15" s="12">
        <v>2000</v>
      </c>
      <c r="O15" s="13"/>
      <c r="P15" s="12">
        <f t="shared" si="0"/>
        <v>6800</v>
      </c>
      <c r="Q15" s="12">
        <f t="shared" si="1"/>
        <v>68</v>
      </c>
      <c r="R15" s="57"/>
      <c r="S15" s="15">
        <v>0.05</v>
      </c>
      <c r="T15" s="15">
        <f t="shared" si="2"/>
        <v>3.4000000000000004</v>
      </c>
    </row>
    <row r="16" spans="1:22" x14ac:dyDescent="0.2">
      <c r="A16" s="11" t="s">
        <v>16</v>
      </c>
      <c r="B16" s="11" t="s">
        <v>17</v>
      </c>
      <c r="C16" s="11" t="s">
        <v>16</v>
      </c>
      <c r="D16" s="11" t="s">
        <v>275</v>
      </c>
      <c r="E16" s="12">
        <v>15</v>
      </c>
      <c r="F16" s="12">
        <v>1220</v>
      </c>
      <c r="G16" s="12">
        <v>10</v>
      </c>
      <c r="H16" s="12">
        <v>50</v>
      </c>
      <c r="I16" s="12">
        <v>400</v>
      </c>
      <c r="J16" s="12">
        <v>3000</v>
      </c>
      <c r="K16" s="12"/>
      <c r="L16" s="12">
        <v>5000</v>
      </c>
      <c r="M16" s="12">
        <v>3000</v>
      </c>
      <c r="N16" s="12">
        <v>2000</v>
      </c>
      <c r="O16" s="13"/>
      <c r="P16" s="12">
        <f t="shared" si="0"/>
        <v>13400</v>
      </c>
      <c r="Q16" s="12">
        <f t="shared" si="1"/>
        <v>268</v>
      </c>
      <c r="R16" s="57"/>
      <c r="S16" s="15">
        <v>0.04</v>
      </c>
      <c r="T16" s="15">
        <f t="shared" si="2"/>
        <v>10.72</v>
      </c>
    </row>
    <row r="17" spans="1:22" x14ac:dyDescent="0.2">
      <c r="A17" s="11" t="s">
        <v>148</v>
      </c>
      <c r="B17" s="11" t="s">
        <v>149</v>
      </c>
      <c r="C17" s="11" t="s">
        <v>148</v>
      </c>
      <c r="D17" s="11" t="s">
        <v>275</v>
      </c>
      <c r="E17" s="12">
        <v>15</v>
      </c>
      <c r="F17" s="12">
        <v>1524</v>
      </c>
      <c r="G17" s="12">
        <v>10</v>
      </c>
      <c r="H17" s="12">
        <v>50</v>
      </c>
      <c r="I17" s="12"/>
      <c r="J17" s="12"/>
      <c r="K17" s="12"/>
      <c r="L17" s="12"/>
      <c r="M17" s="12"/>
      <c r="N17" s="12"/>
      <c r="O17" s="13"/>
      <c r="P17" s="12">
        <f t="shared" si="0"/>
        <v>0</v>
      </c>
      <c r="Q17" s="12">
        <f t="shared" si="1"/>
        <v>0</v>
      </c>
      <c r="R17" s="57"/>
      <c r="S17" s="15">
        <v>0.05</v>
      </c>
      <c r="T17" s="15">
        <f t="shared" si="2"/>
        <v>0</v>
      </c>
    </row>
    <row r="18" spans="1:22" x14ac:dyDescent="0.2">
      <c r="A18" s="11" t="s">
        <v>146</v>
      </c>
      <c r="B18" s="11" t="s">
        <v>147</v>
      </c>
      <c r="C18" s="11" t="s">
        <v>146</v>
      </c>
      <c r="D18" s="11" t="s">
        <v>275</v>
      </c>
      <c r="E18" s="12">
        <v>15</v>
      </c>
      <c r="F18" s="12">
        <v>1800</v>
      </c>
      <c r="G18" s="12">
        <v>10</v>
      </c>
      <c r="H18" s="12">
        <v>50</v>
      </c>
      <c r="I18" s="12"/>
      <c r="J18" s="12"/>
      <c r="K18" s="12"/>
      <c r="L18" s="12"/>
      <c r="M18" s="12"/>
      <c r="N18" s="12"/>
      <c r="O18" s="13"/>
      <c r="P18" s="12">
        <f t="shared" si="0"/>
        <v>0</v>
      </c>
      <c r="Q18" s="12">
        <f t="shared" si="1"/>
        <v>0</v>
      </c>
      <c r="R18" s="57"/>
      <c r="S18" s="15">
        <v>0.06</v>
      </c>
      <c r="T18" s="15">
        <f t="shared" si="2"/>
        <v>0</v>
      </c>
    </row>
    <row r="19" spans="1:22" x14ac:dyDescent="0.2">
      <c r="A19" s="11" t="s">
        <v>353</v>
      </c>
      <c r="B19" s="11" t="s">
        <v>354</v>
      </c>
      <c r="C19" s="11" t="s">
        <v>146</v>
      </c>
      <c r="D19" s="11" t="s">
        <v>275</v>
      </c>
      <c r="E19" s="12">
        <v>15</v>
      </c>
      <c r="F19" s="12">
        <v>2100</v>
      </c>
      <c r="G19" s="12">
        <v>10</v>
      </c>
      <c r="H19" s="12">
        <v>50</v>
      </c>
      <c r="I19" s="12"/>
      <c r="J19" s="12"/>
      <c r="K19" s="12"/>
      <c r="L19" s="12"/>
      <c r="M19" s="12"/>
      <c r="N19" s="12"/>
      <c r="O19" s="13"/>
      <c r="P19" s="12">
        <f t="shared" si="0"/>
        <v>0</v>
      </c>
      <c r="Q19" s="12">
        <f t="shared" si="1"/>
        <v>0</v>
      </c>
      <c r="R19" s="57"/>
      <c r="S19" s="15">
        <v>0.06</v>
      </c>
      <c r="T19" s="15">
        <f t="shared" si="2"/>
        <v>0</v>
      </c>
    </row>
    <row r="20" spans="1:22" ht="15" x14ac:dyDescent="0.2">
      <c r="A20" s="60" t="s">
        <v>28</v>
      </c>
      <c r="B20" s="60"/>
      <c r="C20" s="60"/>
      <c r="D20" s="60"/>
      <c r="E20" s="60"/>
      <c r="F20" s="12"/>
      <c r="G20" s="20"/>
      <c r="H20" s="20"/>
      <c r="I20" s="12"/>
      <c r="J20" s="12"/>
      <c r="K20" s="12"/>
      <c r="L20" s="12"/>
      <c r="M20" s="12"/>
      <c r="N20" s="12"/>
      <c r="O20" s="21"/>
      <c r="P20" s="12"/>
      <c r="Q20" s="12"/>
      <c r="R20" s="57"/>
      <c r="S20" s="12"/>
      <c r="T20" s="15"/>
    </row>
    <row r="21" spans="1:22" x14ac:dyDescent="0.2">
      <c r="A21" s="11" t="s">
        <v>260</v>
      </c>
      <c r="B21" s="11" t="s">
        <v>229</v>
      </c>
      <c r="C21" s="11" t="s">
        <v>260</v>
      </c>
      <c r="D21" s="11" t="s">
        <v>275</v>
      </c>
      <c r="E21" s="12">
        <v>20</v>
      </c>
      <c r="F21" s="12">
        <v>100</v>
      </c>
      <c r="G21" s="12">
        <v>10</v>
      </c>
      <c r="H21" s="12">
        <v>500</v>
      </c>
      <c r="I21" s="12"/>
      <c r="J21" s="12"/>
      <c r="K21" s="12"/>
      <c r="L21" s="12"/>
      <c r="M21" s="12"/>
      <c r="N21" s="12"/>
      <c r="O21" s="13"/>
      <c r="P21" s="12">
        <f t="shared" ref="P21:P37" si="3">SUM(I21:O21)</f>
        <v>0</v>
      </c>
      <c r="Q21" s="12">
        <f t="shared" ref="Q21:Q37" si="4">$P21/$H21</f>
        <v>0</v>
      </c>
      <c r="R21" s="57"/>
      <c r="S21" s="15">
        <v>0.06</v>
      </c>
      <c r="T21" s="15">
        <f t="shared" ref="T21:T37" si="5">$Q21*$S21</f>
        <v>0</v>
      </c>
      <c r="U21" s="43">
        <f>SUM(T21:T37)</f>
        <v>34.040000000000006</v>
      </c>
      <c r="V21" s="3">
        <f>U21*100/$U$144</f>
        <v>25.068119891008173</v>
      </c>
    </row>
    <row r="22" spans="1:22" x14ac:dyDescent="0.2">
      <c r="A22" s="36" t="s">
        <v>228</v>
      </c>
      <c r="B22" s="36" t="s">
        <v>229</v>
      </c>
      <c r="C22" s="36">
        <v>90442100</v>
      </c>
      <c r="D22" s="36" t="s">
        <v>277</v>
      </c>
      <c r="E22" s="12" t="s">
        <v>46</v>
      </c>
      <c r="F22" s="12">
        <v>100</v>
      </c>
      <c r="G22" s="12">
        <v>10</v>
      </c>
      <c r="H22" s="12">
        <v>500</v>
      </c>
      <c r="I22" s="12"/>
      <c r="J22" s="12"/>
      <c r="K22" s="12"/>
      <c r="L22" s="12"/>
      <c r="M22" s="12"/>
      <c r="N22" s="12"/>
      <c r="O22" s="13"/>
      <c r="P22" s="12">
        <f t="shared" si="3"/>
        <v>0</v>
      </c>
      <c r="Q22" s="12">
        <f t="shared" si="4"/>
        <v>0</v>
      </c>
      <c r="R22" s="57"/>
      <c r="S22" s="15">
        <v>0.06</v>
      </c>
      <c r="T22" s="15">
        <f t="shared" si="5"/>
        <v>0</v>
      </c>
      <c r="U22" s="43"/>
    </row>
    <row r="23" spans="1:22" x14ac:dyDescent="0.2">
      <c r="A23" s="36" t="s">
        <v>172</v>
      </c>
      <c r="B23" s="36" t="s">
        <v>173</v>
      </c>
      <c r="C23" s="36">
        <v>90447000</v>
      </c>
      <c r="D23" s="36" t="s">
        <v>277</v>
      </c>
      <c r="E23" s="12" t="s">
        <v>46</v>
      </c>
      <c r="F23" s="12">
        <v>240</v>
      </c>
      <c r="G23" s="12">
        <v>10</v>
      </c>
      <c r="H23" s="12">
        <v>250</v>
      </c>
      <c r="I23" s="12"/>
      <c r="J23" s="12"/>
      <c r="K23" s="12"/>
      <c r="L23" s="12"/>
      <c r="M23" s="12"/>
      <c r="N23" s="12"/>
      <c r="O23" s="13"/>
      <c r="P23" s="12">
        <f t="shared" si="3"/>
        <v>0</v>
      </c>
      <c r="Q23" s="12">
        <f t="shared" si="4"/>
        <v>0</v>
      </c>
      <c r="R23" s="57"/>
      <c r="S23" s="15">
        <v>0.06</v>
      </c>
      <c r="T23" s="15">
        <f t="shared" si="5"/>
        <v>0</v>
      </c>
    </row>
    <row r="24" spans="1:22" x14ac:dyDescent="0.2">
      <c r="A24" s="11" t="s">
        <v>389</v>
      </c>
      <c r="B24" s="11" t="s">
        <v>390</v>
      </c>
      <c r="C24" s="11" t="s">
        <v>389</v>
      </c>
      <c r="D24" s="11" t="s">
        <v>275</v>
      </c>
      <c r="E24" s="12">
        <v>20</v>
      </c>
      <c r="F24" s="12">
        <v>300</v>
      </c>
      <c r="G24" s="12">
        <v>10</v>
      </c>
      <c r="H24" s="12">
        <v>200</v>
      </c>
      <c r="I24" s="12"/>
      <c r="J24" s="12"/>
      <c r="K24" s="12"/>
      <c r="L24" s="12"/>
      <c r="M24" s="12"/>
      <c r="N24" s="12"/>
      <c r="O24" s="13"/>
      <c r="P24" s="12">
        <f t="shared" si="3"/>
        <v>0</v>
      </c>
      <c r="Q24" s="12">
        <f t="shared" si="4"/>
        <v>0</v>
      </c>
      <c r="R24" s="57"/>
      <c r="S24" s="15">
        <v>0.06</v>
      </c>
      <c r="T24" s="15">
        <f t="shared" si="5"/>
        <v>0</v>
      </c>
    </row>
    <row r="25" spans="1:22" x14ac:dyDescent="0.2">
      <c r="A25" s="11" t="s">
        <v>50</v>
      </c>
      <c r="B25" s="11" t="s">
        <v>51</v>
      </c>
      <c r="C25" s="11" t="s">
        <v>50</v>
      </c>
      <c r="D25" s="11" t="s">
        <v>275</v>
      </c>
      <c r="E25" s="12">
        <v>20</v>
      </c>
      <c r="F25" s="12">
        <v>457</v>
      </c>
      <c r="G25" s="12">
        <v>10</v>
      </c>
      <c r="H25" s="12">
        <v>100</v>
      </c>
      <c r="I25" s="12"/>
      <c r="J25" s="12">
        <v>500</v>
      </c>
      <c r="K25" s="12"/>
      <c r="L25" s="12">
        <v>500</v>
      </c>
      <c r="M25" s="12">
        <v>1000</v>
      </c>
      <c r="N25" s="12">
        <v>500</v>
      </c>
      <c r="O25" s="13"/>
      <c r="P25" s="12">
        <f t="shared" si="3"/>
        <v>2500</v>
      </c>
      <c r="Q25" s="12">
        <f t="shared" si="4"/>
        <v>25</v>
      </c>
      <c r="R25" s="57"/>
      <c r="S25" s="15">
        <v>0.04</v>
      </c>
      <c r="T25" s="15">
        <f t="shared" si="5"/>
        <v>1</v>
      </c>
    </row>
    <row r="26" spans="1:22" x14ac:dyDescent="0.2">
      <c r="A26" s="36" t="s">
        <v>171</v>
      </c>
      <c r="B26" s="36" t="s">
        <v>51</v>
      </c>
      <c r="C26" s="36">
        <v>90442400</v>
      </c>
      <c r="D26" s="36" t="s">
        <v>277</v>
      </c>
      <c r="E26" s="12" t="s">
        <v>46</v>
      </c>
      <c r="F26" s="12">
        <v>450</v>
      </c>
      <c r="G26" s="12">
        <v>10</v>
      </c>
      <c r="H26" s="12">
        <v>100</v>
      </c>
      <c r="I26" s="12"/>
      <c r="J26" s="12">
        <v>2000</v>
      </c>
      <c r="K26" s="12"/>
      <c r="L26" s="12">
        <v>1000</v>
      </c>
      <c r="M26" s="12">
        <v>2000</v>
      </c>
      <c r="N26" s="12">
        <v>1000</v>
      </c>
      <c r="O26" s="13"/>
      <c r="P26" s="12">
        <f t="shared" si="3"/>
        <v>6000</v>
      </c>
      <c r="Q26" s="12">
        <f t="shared" si="4"/>
        <v>60</v>
      </c>
      <c r="R26" s="57"/>
      <c r="S26" s="15">
        <v>0.04</v>
      </c>
      <c r="T26" s="15">
        <f t="shared" si="5"/>
        <v>2.4</v>
      </c>
    </row>
    <row r="27" spans="1:22" x14ac:dyDescent="0.2">
      <c r="A27" s="11" t="s">
        <v>47</v>
      </c>
      <c r="B27" s="11" t="s">
        <v>48</v>
      </c>
      <c r="C27" s="11" t="s">
        <v>47</v>
      </c>
      <c r="D27" s="11" t="s">
        <v>275</v>
      </c>
      <c r="E27" s="12">
        <v>20</v>
      </c>
      <c r="F27" s="12">
        <v>610</v>
      </c>
      <c r="G27" s="12">
        <v>10</v>
      </c>
      <c r="H27" s="12">
        <v>100</v>
      </c>
      <c r="I27" s="12"/>
      <c r="J27" s="12">
        <v>1000</v>
      </c>
      <c r="K27" s="12"/>
      <c r="L27" s="12">
        <v>1000</v>
      </c>
      <c r="M27" s="12">
        <v>2000</v>
      </c>
      <c r="N27" s="12">
        <v>1000</v>
      </c>
      <c r="O27" s="13"/>
      <c r="P27" s="12">
        <f t="shared" si="3"/>
        <v>5000</v>
      </c>
      <c r="Q27" s="12">
        <f t="shared" si="4"/>
        <v>50</v>
      </c>
      <c r="R27" s="57"/>
      <c r="S27" s="15">
        <v>0.06</v>
      </c>
      <c r="T27" s="15">
        <f t="shared" si="5"/>
        <v>3</v>
      </c>
    </row>
    <row r="28" spans="1:22" x14ac:dyDescent="0.2">
      <c r="A28" s="36" t="s">
        <v>49</v>
      </c>
      <c r="B28" s="36" t="s">
        <v>48</v>
      </c>
      <c r="C28" s="36">
        <v>90442600</v>
      </c>
      <c r="D28" s="36" t="s">
        <v>277</v>
      </c>
      <c r="E28" s="12" t="s">
        <v>46</v>
      </c>
      <c r="F28" s="12">
        <v>600</v>
      </c>
      <c r="G28" s="12">
        <v>10</v>
      </c>
      <c r="H28" s="12">
        <v>100</v>
      </c>
      <c r="I28" s="12"/>
      <c r="J28" s="12">
        <v>2000</v>
      </c>
      <c r="K28" s="12"/>
      <c r="L28" s="12">
        <v>3000</v>
      </c>
      <c r="M28" s="12">
        <v>3000</v>
      </c>
      <c r="N28" s="12">
        <v>2000</v>
      </c>
      <c r="O28" s="13"/>
      <c r="P28" s="12">
        <f t="shared" si="3"/>
        <v>10000</v>
      </c>
      <c r="Q28" s="12">
        <f t="shared" si="4"/>
        <v>100</v>
      </c>
      <c r="R28" s="57"/>
      <c r="S28" s="15">
        <v>0.06</v>
      </c>
      <c r="T28" s="15">
        <f t="shared" si="5"/>
        <v>6</v>
      </c>
    </row>
    <row r="29" spans="1:22" x14ac:dyDescent="0.2">
      <c r="A29" s="11" t="s">
        <v>154</v>
      </c>
      <c r="B29" s="11" t="s">
        <v>43</v>
      </c>
      <c r="C29" s="11" t="s">
        <v>154</v>
      </c>
      <c r="D29" s="11" t="s">
        <v>275</v>
      </c>
      <c r="E29" s="12">
        <v>20</v>
      </c>
      <c r="F29" s="12">
        <v>760</v>
      </c>
      <c r="G29" s="12">
        <v>10</v>
      </c>
      <c r="H29" s="12">
        <v>100</v>
      </c>
      <c r="I29" s="12"/>
      <c r="J29" s="12"/>
      <c r="K29" s="12"/>
      <c r="L29" s="12"/>
      <c r="M29" s="12"/>
      <c r="N29" s="12"/>
      <c r="O29" s="13"/>
      <c r="P29" s="12">
        <f t="shared" si="3"/>
        <v>0</v>
      </c>
      <c r="Q29" s="12">
        <f t="shared" si="4"/>
        <v>0</v>
      </c>
      <c r="R29" s="57"/>
      <c r="S29" s="15">
        <v>7.0000000000000007E-2</v>
      </c>
      <c r="T29" s="15">
        <f t="shared" si="5"/>
        <v>0</v>
      </c>
    </row>
    <row r="30" spans="1:22" x14ac:dyDescent="0.2">
      <c r="A30" s="36" t="s">
        <v>45</v>
      </c>
      <c r="B30" s="36" t="s">
        <v>43</v>
      </c>
      <c r="C30" s="36">
        <v>90442700</v>
      </c>
      <c r="D30" s="36" t="s">
        <v>277</v>
      </c>
      <c r="E30" s="12" t="s">
        <v>46</v>
      </c>
      <c r="F30" s="12">
        <v>750</v>
      </c>
      <c r="G30" s="12">
        <v>10</v>
      </c>
      <c r="H30" s="12">
        <v>100</v>
      </c>
      <c r="I30" s="12"/>
      <c r="J30" s="12"/>
      <c r="K30" s="12"/>
      <c r="L30" s="12"/>
      <c r="M30" s="12"/>
      <c r="N30" s="12"/>
      <c r="O30" s="13"/>
      <c r="P30" s="12">
        <f t="shared" si="3"/>
        <v>0</v>
      </c>
      <c r="Q30" s="12">
        <f t="shared" si="4"/>
        <v>0</v>
      </c>
      <c r="R30" s="57"/>
      <c r="S30" s="15">
        <v>7.0000000000000007E-2</v>
      </c>
      <c r="T30" s="15">
        <f t="shared" si="5"/>
        <v>0</v>
      </c>
    </row>
    <row r="31" spans="1:22" x14ac:dyDescent="0.2">
      <c r="A31" s="11" t="s">
        <v>38</v>
      </c>
      <c r="B31" s="11" t="s">
        <v>39</v>
      </c>
      <c r="C31" s="11" t="s">
        <v>38</v>
      </c>
      <c r="D31" s="11" t="s">
        <v>275</v>
      </c>
      <c r="E31" s="12">
        <v>20</v>
      </c>
      <c r="F31" s="12">
        <v>915</v>
      </c>
      <c r="G31" s="12">
        <v>10</v>
      </c>
      <c r="H31" s="12">
        <v>50</v>
      </c>
      <c r="I31" s="12"/>
      <c r="J31" s="12"/>
      <c r="K31" s="12"/>
      <c r="L31" s="12">
        <v>2000</v>
      </c>
      <c r="M31" s="12">
        <v>1000</v>
      </c>
      <c r="N31" s="12">
        <v>1000</v>
      </c>
      <c r="O31" s="13"/>
      <c r="P31" s="12">
        <f t="shared" si="3"/>
        <v>4000</v>
      </c>
      <c r="Q31" s="12">
        <f t="shared" si="4"/>
        <v>80</v>
      </c>
      <c r="R31" s="57"/>
      <c r="S31" s="15">
        <v>0.04</v>
      </c>
      <c r="T31" s="15">
        <f t="shared" si="5"/>
        <v>3.2</v>
      </c>
    </row>
    <row r="32" spans="1:22" x14ac:dyDescent="0.2">
      <c r="A32" s="36" t="s">
        <v>170</v>
      </c>
      <c r="B32" s="36" t="s">
        <v>39</v>
      </c>
      <c r="C32" s="36">
        <v>90442800</v>
      </c>
      <c r="D32" s="36" t="s">
        <v>277</v>
      </c>
      <c r="E32" s="12" t="s">
        <v>46</v>
      </c>
      <c r="F32" s="12">
        <v>900</v>
      </c>
      <c r="G32" s="12">
        <v>10</v>
      </c>
      <c r="H32" s="12">
        <v>50</v>
      </c>
      <c r="I32" s="12"/>
      <c r="J32" s="12">
        <v>250</v>
      </c>
      <c r="K32" s="12"/>
      <c r="L32" s="12">
        <v>5000</v>
      </c>
      <c r="M32" s="12">
        <v>4000</v>
      </c>
      <c r="N32" s="12">
        <v>3000</v>
      </c>
      <c r="O32" s="13"/>
      <c r="P32" s="12">
        <f t="shared" si="3"/>
        <v>12250</v>
      </c>
      <c r="Q32" s="12">
        <f t="shared" si="4"/>
        <v>245</v>
      </c>
      <c r="R32" s="57"/>
      <c r="S32" s="15">
        <v>0.04</v>
      </c>
      <c r="T32" s="15">
        <f t="shared" si="5"/>
        <v>9.8000000000000007</v>
      </c>
    </row>
    <row r="33" spans="1:22" x14ac:dyDescent="0.2">
      <c r="A33" s="11" t="s">
        <v>34</v>
      </c>
      <c r="B33" s="11" t="s">
        <v>35</v>
      </c>
      <c r="C33" s="11" t="s">
        <v>34</v>
      </c>
      <c r="D33" s="11" t="s">
        <v>275</v>
      </c>
      <c r="E33" s="12">
        <v>20</v>
      </c>
      <c r="F33" s="12">
        <v>1220</v>
      </c>
      <c r="G33" s="12">
        <v>10</v>
      </c>
      <c r="H33" s="12">
        <v>50</v>
      </c>
      <c r="I33" s="12"/>
      <c r="J33" s="12">
        <v>1200</v>
      </c>
      <c r="K33" s="12"/>
      <c r="L33" s="12">
        <v>2000</v>
      </c>
      <c r="M33" s="12">
        <v>2000</v>
      </c>
      <c r="N33" s="12">
        <v>2000</v>
      </c>
      <c r="O33" s="13"/>
      <c r="P33" s="12">
        <f t="shared" si="3"/>
        <v>7200</v>
      </c>
      <c r="Q33" s="12">
        <f t="shared" si="4"/>
        <v>144</v>
      </c>
      <c r="R33" s="57"/>
      <c r="S33" s="15">
        <v>0.06</v>
      </c>
      <c r="T33" s="15">
        <f t="shared" si="5"/>
        <v>8.64</v>
      </c>
    </row>
    <row r="34" spans="1:22" x14ac:dyDescent="0.2">
      <c r="A34" s="11" t="s">
        <v>32</v>
      </c>
      <c r="B34" s="11" t="s">
        <v>33</v>
      </c>
      <c r="C34" s="11" t="s">
        <v>32</v>
      </c>
      <c r="D34" s="11" t="s">
        <v>275</v>
      </c>
      <c r="E34" s="12">
        <v>20</v>
      </c>
      <c r="F34" s="12">
        <v>1524</v>
      </c>
      <c r="G34" s="12">
        <v>10</v>
      </c>
      <c r="H34" s="12">
        <v>50</v>
      </c>
      <c r="I34" s="12"/>
      <c r="J34" s="12"/>
      <c r="K34" s="12"/>
      <c r="L34" s="12"/>
      <c r="M34" s="12"/>
      <c r="N34" s="12"/>
      <c r="O34" s="13"/>
      <c r="P34" s="12">
        <f t="shared" si="3"/>
        <v>0</v>
      </c>
      <c r="Q34" s="12">
        <f t="shared" si="4"/>
        <v>0</v>
      </c>
      <c r="R34" s="57"/>
      <c r="S34" s="15">
        <v>7.0000000000000007E-2</v>
      </c>
      <c r="T34" s="15">
        <f t="shared" si="5"/>
        <v>0</v>
      </c>
    </row>
    <row r="35" spans="1:22" x14ac:dyDescent="0.2">
      <c r="A35" s="11" t="s">
        <v>214</v>
      </c>
      <c r="B35" s="11" t="s">
        <v>30</v>
      </c>
      <c r="C35" s="11" t="s">
        <v>214</v>
      </c>
      <c r="D35" s="11" t="s">
        <v>275</v>
      </c>
      <c r="E35" s="12">
        <v>20</v>
      </c>
      <c r="F35" s="12">
        <v>1800</v>
      </c>
      <c r="G35" s="12">
        <v>10</v>
      </c>
      <c r="H35" s="12">
        <v>50</v>
      </c>
      <c r="I35" s="12"/>
      <c r="J35" s="12"/>
      <c r="K35" s="12"/>
      <c r="L35" s="12"/>
      <c r="M35" s="12"/>
      <c r="N35" s="12"/>
      <c r="O35" s="13"/>
      <c r="P35" s="12">
        <f t="shared" si="3"/>
        <v>0</v>
      </c>
      <c r="Q35" s="12">
        <f t="shared" si="4"/>
        <v>0</v>
      </c>
      <c r="R35" s="57"/>
      <c r="S35" s="15">
        <v>0.09</v>
      </c>
      <c r="T35" s="15">
        <f t="shared" si="5"/>
        <v>0</v>
      </c>
    </row>
    <row r="36" spans="1:22" x14ac:dyDescent="0.2">
      <c r="A36" s="11" t="s">
        <v>212</v>
      </c>
      <c r="B36" s="11" t="s">
        <v>213</v>
      </c>
      <c r="C36" s="11" t="s">
        <v>212</v>
      </c>
      <c r="D36" s="11" t="s">
        <v>275</v>
      </c>
      <c r="E36" s="12">
        <v>20</v>
      </c>
      <c r="F36" s="12">
        <v>2100</v>
      </c>
      <c r="G36" s="12">
        <v>10</v>
      </c>
      <c r="H36" s="12">
        <v>50</v>
      </c>
      <c r="I36" s="12"/>
      <c r="J36" s="12"/>
      <c r="K36" s="12"/>
      <c r="L36" s="12"/>
      <c r="M36" s="12"/>
      <c r="N36" s="12"/>
      <c r="O36" s="13"/>
      <c r="P36" s="12">
        <f t="shared" si="3"/>
        <v>0</v>
      </c>
      <c r="Q36" s="12">
        <f t="shared" si="4"/>
        <v>0</v>
      </c>
      <c r="R36" s="57"/>
      <c r="S36" s="15">
        <v>7.0000000000000007E-2</v>
      </c>
      <c r="T36" s="15">
        <f t="shared" si="5"/>
        <v>0</v>
      </c>
    </row>
    <row r="37" spans="1:22" x14ac:dyDescent="0.2">
      <c r="A37" s="11" t="s">
        <v>242</v>
      </c>
      <c r="B37" s="11" t="s">
        <v>243</v>
      </c>
      <c r="C37" s="11" t="s">
        <v>242</v>
      </c>
      <c r="D37" s="11" t="s">
        <v>275</v>
      </c>
      <c r="E37" s="12">
        <v>20</v>
      </c>
      <c r="F37" s="12">
        <v>2400</v>
      </c>
      <c r="G37" s="12">
        <v>10</v>
      </c>
      <c r="H37" s="12">
        <v>50</v>
      </c>
      <c r="I37" s="12"/>
      <c r="J37" s="12"/>
      <c r="K37" s="12"/>
      <c r="L37" s="12"/>
      <c r="M37" s="12"/>
      <c r="N37" s="12"/>
      <c r="O37" s="13"/>
      <c r="P37" s="12">
        <f t="shared" si="3"/>
        <v>0</v>
      </c>
      <c r="Q37" s="12">
        <f t="shared" si="4"/>
        <v>0</v>
      </c>
      <c r="R37" s="57"/>
      <c r="S37" s="15">
        <v>7.0000000000000007E-2</v>
      </c>
      <c r="T37" s="15">
        <f t="shared" si="5"/>
        <v>0</v>
      </c>
    </row>
    <row r="38" spans="1:22" ht="15" x14ac:dyDescent="0.2">
      <c r="A38" s="60" t="s">
        <v>52</v>
      </c>
      <c r="B38" s="60"/>
      <c r="C38" s="60"/>
      <c r="D38" s="60"/>
      <c r="E38" s="60"/>
      <c r="F38" s="24"/>
      <c r="G38" s="10"/>
      <c r="H38" s="10"/>
      <c r="I38" s="12"/>
      <c r="J38" s="12"/>
      <c r="K38" s="12"/>
      <c r="L38" s="12"/>
      <c r="M38" s="12"/>
      <c r="N38" s="12"/>
      <c r="O38" s="25"/>
      <c r="P38" s="12"/>
      <c r="Q38" s="12"/>
      <c r="R38" s="57"/>
      <c r="S38" s="12"/>
      <c r="T38" s="15"/>
    </row>
    <row r="39" spans="1:22" x14ac:dyDescent="0.2">
      <c r="A39" s="11" t="s">
        <v>261</v>
      </c>
      <c r="B39" s="11" t="s">
        <v>262</v>
      </c>
      <c r="C39" s="11" t="s">
        <v>261</v>
      </c>
      <c r="D39" s="11" t="s">
        <v>275</v>
      </c>
      <c r="E39" s="12">
        <v>25</v>
      </c>
      <c r="F39" s="12">
        <v>200</v>
      </c>
      <c r="G39" s="12">
        <v>10</v>
      </c>
      <c r="H39" s="12">
        <v>150</v>
      </c>
      <c r="I39" s="12"/>
      <c r="J39" s="12">
        <v>300</v>
      </c>
      <c r="K39" s="12"/>
      <c r="L39" s="12">
        <v>300</v>
      </c>
      <c r="M39" s="12">
        <v>300</v>
      </c>
      <c r="N39" s="12">
        <v>300</v>
      </c>
      <c r="O39" s="13"/>
      <c r="P39" s="12">
        <f t="shared" ref="P39:P57" si="6">SUM(I39:O39)</f>
        <v>1200</v>
      </c>
      <c r="Q39" s="12">
        <f t="shared" ref="Q39:Q57" si="7">$P39/$H39</f>
        <v>8</v>
      </c>
      <c r="R39" s="57"/>
      <c r="S39" s="15">
        <v>0.06</v>
      </c>
      <c r="T39" s="15">
        <f t="shared" ref="T39:T57" si="8">$Q39*$S39</f>
        <v>0.48</v>
      </c>
      <c r="U39" s="43">
        <f>SUM(T39:T57)</f>
        <v>47.599999999999994</v>
      </c>
      <c r="V39" s="3">
        <f>U39*100/$U$144</f>
        <v>35.054127697179453</v>
      </c>
    </row>
    <row r="40" spans="1:22" x14ac:dyDescent="0.2">
      <c r="A40" s="36" t="s">
        <v>198</v>
      </c>
      <c r="B40" s="36" t="s">
        <v>199</v>
      </c>
      <c r="C40" s="36">
        <v>90448000</v>
      </c>
      <c r="D40" s="36" t="s">
        <v>277</v>
      </c>
      <c r="E40" s="12" t="s">
        <v>63</v>
      </c>
      <c r="F40" s="12">
        <v>270</v>
      </c>
      <c r="G40" s="12">
        <v>10</v>
      </c>
      <c r="H40" s="12">
        <v>100</v>
      </c>
      <c r="I40" s="12"/>
      <c r="J40" s="12"/>
      <c r="K40" s="12"/>
      <c r="L40" s="12"/>
      <c r="M40" s="12"/>
      <c r="N40" s="12">
        <v>500</v>
      </c>
      <c r="O40" s="13"/>
      <c r="P40" s="12">
        <f t="shared" si="6"/>
        <v>500</v>
      </c>
      <c r="Q40" s="12">
        <f t="shared" si="7"/>
        <v>5</v>
      </c>
      <c r="R40" s="57"/>
      <c r="S40" s="15">
        <v>0.06</v>
      </c>
      <c r="T40" s="15">
        <f t="shared" si="8"/>
        <v>0.3</v>
      </c>
    </row>
    <row r="41" spans="1:22" x14ac:dyDescent="0.2">
      <c r="A41" s="36" t="s">
        <v>392</v>
      </c>
      <c r="B41" s="36" t="s">
        <v>391</v>
      </c>
      <c r="C41" s="31" t="s">
        <v>393</v>
      </c>
      <c r="D41" s="36" t="s">
        <v>277</v>
      </c>
      <c r="E41" s="12" t="s">
        <v>63</v>
      </c>
      <c r="F41" s="12">
        <v>300</v>
      </c>
      <c r="G41" s="12">
        <v>10</v>
      </c>
      <c r="H41" s="12">
        <v>100</v>
      </c>
      <c r="I41" s="12"/>
      <c r="J41" s="12"/>
      <c r="K41" s="12"/>
      <c r="L41" s="12"/>
      <c r="M41" s="12"/>
      <c r="N41" s="12"/>
      <c r="O41" s="13"/>
      <c r="P41" s="12">
        <f t="shared" si="6"/>
        <v>0</v>
      </c>
      <c r="Q41" s="12">
        <f t="shared" si="7"/>
        <v>0</v>
      </c>
      <c r="R41" s="57"/>
      <c r="S41" s="15">
        <v>0.06</v>
      </c>
      <c r="T41" s="15">
        <f t="shared" si="8"/>
        <v>0</v>
      </c>
    </row>
    <row r="42" spans="1:22" x14ac:dyDescent="0.2">
      <c r="A42" s="27" t="s">
        <v>67</v>
      </c>
      <c r="B42" s="27" t="s">
        <v>68</v>
      </c>
      <c r="C42" s="27" t="s">
        <v>69</v>
      </c>
      <c r="D42" s="11" t="s">
        <v>275</v>
      </c>
      <c r="E42" s="12">
        <v>25</v>
      </c>
      <c r="F42" s="12">
        <v>375</v>
      </c>
      <c r="G42" s="12">
        <v>10</v>
      </c>
      <c r="H42" s="12">
        <v>100</v>
      </c>
      <c r="I42" s="12"/>
      <c r="J42" s="12"/>
      <c r="K42" s="12"/>
      <c r="L42" s="12"/>
      <c r="M42" s="12"/>
      <c r="N42" s="12">
        <v>500</v>
      </c>
      <c r="O42" s="13"/>
      <c r="P42" s="12">
        <f t="shared" si="6"/>
        <v>500</v>
      </c>
      <c r="Q42" s="12">
        <f t="shared" si="7"/>
        <v>5</v>
      </c>
      <c r="R42" s="57"/>
      <c r="S42" s="15">
        <v>0.06</v>
      </c>
      <c r="T42" s="15">
        <f t="shared" si="8"/>
        <v>0.3</v>
      </c>
    </row>
    <row r="43" spans="1:22" x14ac:dyDescent="0.2">
      <c r="A43" s="11" t="s">
        <v>64</v>
      </c>
      <c r="B43" s="11" t="s">
        <v>65</v>
      </c>
      <c r="C43" s="11" t="s">
        <v>64</v>
      </c>
      <c r="D43" s="11" t="s">
        <v>275</v>
      </c>
      <c r="E43" s="12">
        <v>25</v>
      </c>
      <c r="F43" s="12">
        <v>457</v>
      </c>
      <c r="G43" s="12">
        <v>10</v>
      </c>
      <c r="H43" s="12">
        <v>100</v>
      </c>
      <c r="I43" s="12"/>
      <c r="J43" s="12">
        <v>1000</v>
      </c>
      <c r="K43" s="12"/>
      <c r="L43" s="12">
        <v>1000</v>
      </c>
      <c r="M43" s="12">
        <v>1000</v>
      </c>
      <c r="N43" s="12">
        <v>1000</v>
      </c>
      <c r="O43" s="13"/>
      <c r="P43" s="12">
        <f t="shared" si="6"/>
        <v>4000</v>
      </c>
      <c r="Q43" s="12">
        <f t="shared" si="7"/>
        <v>40</v>
      </c>
      <c r="R43" s="57"/>
      <c r="S43" s="15">
        <v>0.06</v>
      </c>
      <c r="T43" s="15">
        <f t="shared" si="8"/>
        <v>2.4</v>
      </c>
    </row>
    <row r="44" spans="1:22" x14ac:dyDescent="0.2">
      <c r="A44" s="36" t="s">
        <v>66</v>
      </c>
      <c r="B44" s="36" t="s">
        <v>65</v>
      </c>
      <c r="C44" s="36">
        <v>90443400</v>
      </c>
      <c r="D44" s="36" t="s">
        <v>277</v>
      </c>
      <c r="E44" s="12" t="s">
        <v>63</v>
      </c>
      <c r="F44" s="12">
        <v>450</v>
      </c>
      <c r="G44" s="12">
        <v>10</v>
      </c>
      <c r="H44" s="12">
        <v>100</v>
      </c>
      <c r="I44" s="12"/>
      <c r="J44" s="12">
        <v>2000</v>
      </c>
      <c r="K44" s="12"/>
      <c r="L44" s="12">
        <v>2000</v>
      </c>
      <c r="M44" s="12">
        <v>3000</v>
      </c>
      <c r="N44" s="12">
        <v>2000</v>
      </c>
      <c r="O44" s="13"/>
      <c r="P44" s="12">
        <f t="shared" si="6"/>
        <v>9000</v>
      </c>
      <c r="Q44" s="12">
        <f t="shared" si="7"/>
        <v>90</v>
      </c>
      <c r="R44" s="57"/>
      <c r="S44" s="15">
        <v>0.06</v>
      </c>
      <c r="T44" s="15">
        <f t="shared" si="8"/>
        <v>5.3999999999999995</v>
      </c>
    </row>
    <row r="45" spans="1:22" x14ac:dyDescent="0.2">
      <c r="A45" s="11" t="s">
        <v>60</v>
      </c>
      <c r="B45" s="11" t="s">
        <v>61</v>
      </c>
      <c r="C45" s="11" t="s">
        <v>60</v>
      </c>
      <c r="D45" s="11" t="s">
        <v>275</v>
      </c>
      <c r="E45" s="12">
        <v>25</v>
      </c>
      <c r="F45" s="12">
        <v>610</v>
      </c>
      <c r="G45" s="12">
        <v>10</v>
      </c>
      <c r="H45" s="12">
        <v>50</v>
      </c>
      <c r="I45" s="12"/>
      <c r="J45" s="12">
        <v>500</v>
      </c>
      <c r="K45" s="12"/>
      <c r="L45" s="12"/>
      <c r="M45" s="12">
        <v>500</v>
      </c>
      <c r="N45" s="12"/>
      <c r="O45" s="13"/>
      <c r="P45" s="12">
        <f t="shared" si="6"/>
        <v>1000</v>
      </c>
      <c r="Q45" s="12">
        <f t="shared" si="7"/>
        <v>20</v>
      </c>
      <c r="R45" s="57"/>
      <c r="S45" s="15">
        <v>0.04</v>
      </c>
      <c r="T45" s="15">
        <f t="shared" si="8"/>
        <v>0.8</v>
      </c>
    </row>
    <row r="46" spans="1:22" x14ac:dyDescent="0.2">
      <c r="A46" s="36" t="s">
        <v>62</v>
      </c>
      <c r="B46" s="36" t="s">
        <v>61</v>
      </c>
      <c r="C46" s="36">
        <v>90443600</v>
      </c>
      <c r="D46" s="36" t="s">
        <v>277</v>
      </c>
      <c r="E46" s="12" t="s">
        <v>63</v>
      </c>
      <c r="F46" s="12">
        <v>600</v>
      </c>
      <c r="G46" s="12">
        <v>10</v>
      </c>
      <c r="H46" s="12">
        <v>50</v>
      </c>
      <c r="I46" s="12"/>
      <c r="J46" s="12">
        <v>2500</v>
      </c>
      <c r="K46" s="12"/>
      <c r="L46" s="12">
        <v>2000</v>
      </c>
      <c r="M46" s="12">
        <v>2000</v>
      </c>
      <c r="N46" s="12">
        <v>2000</v>
      </c>
      <c r="O46" s="13"/>
      <c r="P46" s="12">
        <f t="shared" si="6"/>
        <v>8500</v>
      </c>
      <c r="Q46" s="12">
        <f t="shared" si="7"/>
        <v>170</v>
      </c>
      <c r="R46" s="57"/>
      <c r="S46" s="15">
        <v>0.04</v>
      </c>
      <c r="T46" s="15">
        <f t="shared" si="8"/>
        <v>6.8</v>
      </c>
    </row>
    <row r="47" spans="1:22" x14ac:dyDescent="0.2">
      <c r="A47" s="11" t="s">
        <v>195</v>
      </c>
      <c r="B47" s="11" t="s">
        <v>178</v>
      </c>
      <c r="C47" s="11" t="s">
        <v>195</v>
      </c>
      <c r="D47" s="11" t="s">
        <v>275</v>
      </c>
      <c r="E47" s="12">
        <v>25</v>
      </c>
      <c r="F47" s="12">
        <v>750</v>
      </c>
      <c r="G47" s="12">
        <v>10</v>
      </c>
      <c r="H47" s="12">
        <v>50</v>
      </c>
      <c r="I47" s="12"/>
      <c r="J47" s="12">
        <v>500</v>
      </c>
      <c r="K47" s="12"/>
      <c r="L47" s="12"/>
      <c r="M47" s="12">
        <v>500</v>
      </c>
      <c r="N47" s="12"/>
      <c r="O47" s="13"/>
      <c r="P47" s="12">
        <f t="shared" si="6"/>
        <v>1000</v>
      </c>
      <c r="Q47" s="12">
        <f t="shared" si="7"/>
        <v>20</v>
      </c>
      <c r="R47" s="57"/>
      <c r="S47" s="15">
        <v>0.05</v>
      </c>
      <c r="T47" s="15">
        <f t="shared" si="8"/>
        <v>1</v>
      </c>
    </row>
    <row r="48" spans="1:22" x14ac:dyDescent="0.2">
      <c r="A48" s="36" t="s">
        <v>177</v>
      </c>
      <c r="B48" s="36" t="s">
        <v>178</v>
      </c>
      <c r="C48" s="36">
        <v>90443700</v>
      </c>
      <c r="D48" s="36" t="s">
        <v>277</v>
      </c>
      <c r="E48" s="12" t="s">
        <v>63</v>
      </c>
      <c r="F48" s="12">
        <v>750</v>
      </c>
      <c r="G48" s="12">
        <v>10</v>
      </c>
      <c r="H48" s="12">
        <v>50</v>
      </c>
      <c r="I48" s="12"/>
      <c r="J48" s="12">
        <v>1500</v>
      </c>
      <c r="K48" s="12"/>
      <c r="L48" s="12">
        <v>1000</v>
      </c>
      <c r="M48" s="12">
        <v>2000</v>
      </c>
      <c r="N48" s="12">
        <v>1000</v>
      </c>
      <c r="O48" s="13"/>
      <c r="P48" s="12">
        <f t="shared" si="6"/>
        <v>5500</v>
      </c>
      <c r="Q48" s="12">
        <f t="shared" si="7"/>
        <v>110</v>
      </c>
      <c r="R48" s="57"/>
      <c r="S48" s="15">
        <v>0.05</v>
      </c>
      <c r="T48" s="15">
        <f t="shared" si="8"/>
        <v>5.5</v>
      </c>
    </row>
    <row r="49" spans="1:22" x14ac:dyDescent="0.2">
      <c r="A49" s="11" t="s">
        <v>155</v>
      </c>
      <c r="B49" s="11" t="s">
        <v>58</v>
      </c>
      <c r="C49" s="11" t="s">
        <v>155</v>
      </c>
      <c r="D49" s="11" t="s">
        <v>275</v>
      </c>
      <c r="E49" s="12">
        <v>25</v>
      </c>
      <c r="F49" s="12">
        <v>915</v>
      </c>
      <c r="G49" s="12">
        <v>10</v>
      </c>
      <c r="H49" s="12">
        <v>50</v>
      </c>
      <c r="I49" s="12"/>
      <c r="J49" s="12"/>
      <c r="K49" s="12"/>
      <c r="L49" s="12">
        <v>500</v>
      </c>
      <c r="M49" s="12">
        <v>1000</v>
      </c>
      <c r="N49" s="12">
        <v>500</v>
      </c>
      <c r="O49" s="13"/>
      <c r="P49" s="12">
        <f t="shared" si="6"/>
        <v>2000</v>
      </c>
      <c r="Q49" s="12">
        <f t="shared" si="7"/>
        <v>40</v>
      </c>
      <c r="R49" s="57"/>
      <c r="S49" s="15">
        <v>0.06</v>
      </c>
      <c r="T49" s="15">
        <f t="shared" si="8"/>
        <v>2.4</v>
      </c>
    </row>
    <row r="50" spans="1:22" x14ac:dyDescent="0.2">
      <c r="A50" s="36" t="s">
        <v>176</v>
      </c>
      <c r="B50" s="36" t="s">
        <v>58</v>
      </c>
      <c r="C50" s="36">
        <v>90443800</v>
      </c>
      <c r="D50" s="36" t="s">
        <v>277</v>
      </c>
      <c r="E50" s="12" t="s">
        <v>63</v>
      </c>
      <c r="F50" s="12">
        <v>900</v>
      </c>
      <c r="G50" s="12">
        <v>10</v>
      </c>
      <c r="H50" s="12">
        <v>50</v>
      </c>
      <c r="I50" s="12"/>
      <c r="J50" s="12">
        <v>1300</v>
      </c>
      <c r="K50" s="12"/>
      <c r="L50" s="12">
        <v>3000</v>
      </c>
      <c r="M50" s="12">
        <v>3000</v>
      </c>
      <c r="N50" s="12">
        <v>3000</v>
      </c>
      <c r="O50" s="13"/>
      <c r="P50" s="12">
        <f t="shared" si="6"/>
        <v>10300</v>
      </c>
      <c r="Q50" s="12">
        <f t="shared" si="7"/>
        <v>206</v>
      </c>
      <c r="R50" s="57"/>
      <c r="S50" s="15">
        <v>0.06</v>
      </c>
      <c r="T50" s="15">
        <f t="shared" si="8"/>
        <v>12.36</v>
      </c>
    </row>
    <row r="51" spans="1:22" x14ac:dyDescent="0.2">
      <c r="A51" s="11" t="s">
        <v>53</v>
      </c>
      <c r="B51" s="11" t="s">
        <v>54</v>
      </c>
      <c r="C51" s="11" t="s">
        <v>53</v>
      </c>
      <c r="D51" s="11" t="s">
        <v>275</v>
      </c>
      <c r="E51" s="12">
        <v>25</v>
      </c>
      <c r="F51" s="12">
        <v>1220</v>
      </c>
      <c r="G51" s="12">
        <v>10</v>
      </c>
      <c r="H51" s="12">
        <v>50</v>
      </c>
      <c r="I51" s="12"/>
      <c r="J51" s="12">
        <v>300</v>
      </c>
      <c r="K51" s="12"/>
      <c r="L51" s="12">
        <v>500</v>
      </c>
      <c r="M51" s="12">
        <v>500</v>
      </c>
      <c r="N51" s="12">
        <v>500</v>
      </c>
      <c r="O51" s="13"/>
      <c r="P51" s="12">
        <f t="shared" si="6"/>
        <v>1800</v>
      </c>
      <c r="Q51" s="12">
        <f t="shared" si="7"/>
        <v>36</v>
      </c>
      <c r="R51" s="57"/>
      <c r="S51" s="15">
        <v>0.08</v>
      </c>
      <c r="T51" s="15">
        <f t="shared" si="8"/>
        <v>2.88</v>
      </c>
    </row>
    <row r="52" spans="1:22" x14ac:dyDescent="0.2">
      <c r="A52" s="26" t="s">
        <v>194</v>
      </c>
      <c r="B52" s="26" t="s">
        <v>54</v>
      </c>
      <c r="C52" s="26">
        <v>90444000</v>
      </c>
      <c r="D52" s="36" t="s">
        <v>277</v>
      </c>
      <c r="E52" s="12" t="s">
        <v>63</v>
      </c>
      <c r="F52" s="12">
        <v>1200</v>
      </c>
      <c r="G52" s="12">
        <v>10</v>
      </c>
      <c r="H52" s="12">
        <v>50</v>
      </c>
      <c r="I52" s="12"/>
      <c r="J52" s="12">
        <v>1000</v>
      </c>
      <c r="K52" s="12"/>
      <c r="L52" s="12">
        <v>1000</v>
      </c>
      <c r="M52" s="12">
        <v>1000</v>
      </c>
      <c r="N52" s="12">
        <v>1000</v>
      </c>
      <c r="O52" s="13"/>
      <c r="P52" s="12">
        <f t="shared" si="6"/>
        <v>4000</v>
      </c>
      <c r="Q52" s="12">
        <f t="shared" si="7"/>
        <v>80</v>
      </c>
      <c r="R52" s="57"/>
      <c r="S52" s="15">
        <v>0.08</v>
      </c>
      <c r="T52" s="15">
        <f t="shared" si="8"/>
        <v>6.4</v>
      </c>
    </row>
    <row r="53" spans="1:22" x14ac:dyDescent="0.2">
      <c r="A53" s="11" t="s">
        <v>230</v>
      </c>
      <c r="B53" s="11" t="s">
        <v>231</v>
      </c>
      <c r="C53" s="11" t="s">
        <v>230</v>
      </c>
      <c r="D53" s="11" t="s">
        <v>275</v>
      </c>
      <c r="E53" s="12">
        <v>25</v>
      </c>
      <c r="F53" s="12">
        <v>1500</v>
      </c>
      <c r="G53" s="12">
        <v>10</v>
      </c>
      <c r="H53" s="12">
        <v>50</v>
      </c>
      <c r="I53" s="12"/>
      <c r="J53" s="12"/>
      <c r="K53" s="12"/>
      <c r="L53" s="12"/>
      <c r="M53" s="12">
        <v>100</v>
      </c>
      <c r="N53" s="12"/>
      <c r="O53" s="13"/>
      <c r="P53" s="12">
        <f t="shared" si="6"/>
        <v>100</v>
      </c>
      <c r="Q53" s="12">
        <f t="shared" si="7"/>
        <v>2</v>
      </c>
      <c r="R53" s="57"/>
      <c r="S53" s="15">
        <v>0.11</v>
      </c>
      <c r="T53" s="15">
        <f t="shared" si="8"/>
        <v>0.22</v>
      </c>
    </row>
    <row r="54" spans="1:22" x14ac:dyDescent="0.2">
      <c r="A54" s="11" t="s">
        <v>254</v>
      </c>
      <c r="B54" s="11" t="s">
        <v>255</v>
      </c>
      <c r="C54" s="11" t="s">
        <v>254</v>
      </c>
      <c r="D54" s="11" t="s">
        <v>275</v>
      </c>
      <c r="E54" s="12">
        <v>25</v>
      </c>
      <c r="F54" s="12">
        <v>1650</v>
      </c>
      <c r="G54" s="12">
        <v>10</v>
      </c>
      <c r="H54" s="12">
        <v>50</v>
      </c>
      <c r="I54" s="12"/>
      <c r="J54" s="12"/>
      <c r="K54" s="12"/>
      <c r="L54" s="12"/>
      <c r="M54" s="12"/>
      <c r="N54" s="12"/>
      <c r="O54" s="13"/>
      <c r="P54" s="12">
        <f t="shared" si="6"/>
        <v>0</v>
      </c>
      <c r="Q54" s="12">
        <f t="shared" si="7"/>
        <v>0</v>
      </c>
      <c r="R54" s="57"/>
      <c r="S54" s="15">
        <v>0.12</v>
      </c>
      <c r="T54" s="15">
        <f t="shared" si="8"/>
        <v>0</v>
      </c>
    </row>
    <row r="55" spans="1:22" x14ac:dyDescent="0.2">
      <c r="A55" s="11" t="s">
        <v>193</v>
      </c>
      <c r="B55" s="11" t="s">
        <v>175</v>
      </c>
      <c r="C55" s="11" t="s">
        <v>193</v>
      </c>
      <c r="D55" s="11" t="s">
        <v>275</v>
      </c>
      <c r="E55" s="12">
        <v>25</v>
      </c>
      <c r="F55" s="12">
        <v>1800</v>
      </c>
      <c r="G55" s="12">
        <v>10</v>
      </c>
      <c r="H55" s="12">
        <v>50</v>
      </c>
      <c r="I55" s="12"/>
      <c r="J55" s="12"/>
      <c r="K55" s="12"/>
      <c r="L55" s="12"/>
      <c r="M55" s="12"/>
      <c r="N55" s="12"/>
      <c r="O55" s="13"/>
      <c r="P55" s="12">
        <f t="shared" si="6"/>
        <v>0</v>
      </c>
      <c r="Q55" s="12">
        <f t="shared" si="7"/>
        <v>0</v>
      </c>
      <c r="R55" s="57"/>
      <c r="S55" s="15">
        <v>0.12</v>
      </c>
      <c r="T55" s="15">
        <f t="shared" si="8"/>
        <v>0</v>
      </c>
    </row>
    <row r="56" spans="1:22" x14ac:dyDescent="0.2">
      <c r="A56" s="36" t="s">
        <v>174</v>
      </c>
      <c r="B56" s="36" t="s">
        <v>175</v>
      </c>
      <c r="C56" s="36">
        <v>90443900</v>
      </c>
      <c r="D56" s="36" t="s">
        <v>277</v>
      </c>
      <c r="E56" s="12" t="s">
        <v>63</v>
      </c>
      <c r="F56" s="12">
        <v>1800</v>
      </c>
      <c r="G56" s="12">
        <v>10</v>
      </c>
      <c r="H56" s="12">
        <v>50</v>
      </c>
      <c r="I56" s="12"/>
      <c r="J56" s="12"/>
      <c r="K56" s="12"/>
      <c r="L56" s="12"/>
      <c r="M56" s="12"/>
      <c r="N56" s="12"/>
      <c r="O56" s="13"/>
      <c r="P56" s="12">
        <f t="shared" si="6"/>
        <v>0</v>
      </c>
      <c r="Q56" s="12">
        <f t="shared" si="7"/>
        <v>0</v>
      </c>
      <c r="R56" s="57"/>
      <c r="S56" s="15">
        <v>0.12</v>
      </c>
      <c r="T56" s="15">
        <f>$Q56*$S56</f>
        <v>0</v>
      </c>
    </row>
    <row r="57" spans="1:22" x14ac:dyDescent="0.2">
      <c r="A57" s="36" t="s">
        <v>293</v>
      </c>
      <c r="B57" s="36" t="s">
        <v>294</v>
      </c>
      <c r="C57" s="36">
        <v>90443000</v>
      </c>
      <c r="D57" s="36" t="s">
        <v>277</v>
      </c>
      <c r="E57" s="12" t="s">
        <v>63</v>
      </c>
      <c r="F57" s="12">
        <v>2100</v>
      </c>
      <c r="G57" s="12">
        <v>10</v>
      </c>
      <c r="H57" s="12">
        <v>50</v>
      </c>
      <c r="I57" s="12"/>
      <c r="J57" s="12"/>
      <c r="K57" s="12"/>
      <c r="L57" s="12"/>
      <c r="M57" s="12">
        <v>200</v>
      </c>
      <c r="N57" s="12"/>
      <c r="O57" s="13"/>
      <c r="P57" s="12">
        <f t="shared" si="6"/>
        <v>200</v>
      </c>
      <c r="Q57" s="12">
        <f t="shared" si="7"/>
        <v>4</v>
      </c>
      <c r="R57" s="57"/>
      <c r="S57" s="15">
        <v>0.09</v>
      </c>
      <c r="T57" s="15">
        <f t="shared" si="8"/>
        <v>0.36</v>
      </c>
    </row>
    <row r="58" spans="1:22" x14ac:dyDescent="0.2">
      <c r="A58" s="8" t="s">
        <v>70</v>
      </c>
      <c r="B58" s="8"/>
      <c r="C58" s="8"/>
      <c r="D58" s="8"/>
      <c r="E58" s="8"/>
      <c r="F58" s="36"/>
      <c r="G58" s="20"/>
      <c r="H58" s="20"/>
      <c r="I58" s="12"/>
      <c r="J58" s="12"/>
      <c r="K58" s="12"/>
      <c r="L58" s="12"/>
      <c r="M58" s="12"/>
      <c r="N58" s="12"/>
      <c r="O58" s="20"/>
      <c r="P58" s="12"/>
      <c r="Q58" s="12"/>
      <c r="R58" s="57"/>
      <c r="S58" s="12"/>
      <c r="T58" s="15"/>
    </row>
    <row r="59" spans="1:22" x14ac:dyDescent="0.2">
      <c r="A59" s="11" t="s">
        <v>295</v>
      </c>
      <c r="B59" s="11" t="s">
        <v>296</v>
      </c>
      <c r="C59" s="11" t="s">
        <v>295</v>
      </c>
      <c r="D59" s="11" t="s">
        <v>275</v>
      </c>
      <c r="E59" s="12">
        <v>32</v>
      </c>
      <c r="F59" s="12">
        <v>100</v>
      </c>
      <c r="G59" s="12">
        <v>10</v>
      </c>
      <c r="H59" s="12">
        <v>300</v>
      </c>
      <c r="I59" s="12"/>
      <c r="J59" s="12"/>
      <c r="K59" s="12"/>
      <c r="L59" s="12"/>
      <c r="M59" s="12"/>
      <c r="N59" s="12"/>
      <c r="O59" s="13"/>
      <c r="P59" s="12">
        <f t="shared" ref="P59:P73" si="9">SUM(I59:O59)</f>
        <v>0</v>
      </c>
      <c r="Q59" s="12">
        <f t="shared" ref="Q59:Q73" si="10">$P59/$H59</f>
        <v>0</v>
      </c>
      <c r="R59" s="57"/>
      <c r="S59" s="15">
        <v>0.09</v>
      </c>
      <c r="T59" s="15">
        <f t="shared" ref="T59:T73" si="11">$Q59*$S59</f>
        <v>0</v>
      </c>
      <c r="U59" s="43">
        <f>SUM(T59:T73)</f>
        <v>9.24</v>
      </c>
      <c r="V59" s="3">
        <f>U59*100/$U$144</f>
        <v>6.8046247882760138</v>
      </c>
    </row>
    <row r="60" spans="1:22" x14ac:dyDescent="0.2">
      <c r="A60" s="11" t="s">
        <v>71</v>
      </c>
      <c r="B60" s="11" t="s">
        <v>72</v>
      </c>
      <c r="C60" s="11" t="s">
        <v>71</v>
      </c>
      <c r="D60" s="11" t="s">
        <v>275</v>
      </c>
      <c r="E60" s="12">
        <v>32</v>
      </c>
      <c r="F60" s="12">
        <v>150</v>
      </c>
      <c r="G60" s="12">
        <v>10</v>
      </c>
      <c r="H60" s="12">
        <v>300</v>
      </c>
      <c r="I60" s="12"/>
      <c r="J60" s="12"/>
      <c r="K60" s="12"/>
      <c r="L60" s="12"/>
      <c r="M60" s="12"/>
      <c r="N60" s="12"/>
      <c r="O60" s="13"/>
      <c r="P60" s="12">
        <f t="shared" si="9"/>
        <v>0</v>
      </c>
      <c r="Q60" s="12">
        <f t="shared" si="10"/>
        <v>0</v>
      </c>
      <c r="R60" s="57"/>
      <c r="S60" s="15">
        <v>0.09</v>
      </c>
      <c r="T60" s="15">
        <f t="shared" si="11"/>
        <v>0</v>
      </c>
    </row>
    <row r="61" spans="1:22" x14ac:dyDescent="0.2">
      <c r="A61" s="36" t="s">
        <v>256</v>
      </c>
      <c r="B61" s="36" t="s">
        <v>72</v>
      </c>
      <c r="C61" s="36">
        <v>90446200</v>
      </c>
      <c r="D61" s="36" t="s">
        <v>277</v>
      </c>
      <c r="E61" s="12">
        <v>32</v>
      </c>
      <c r="F61" s="12">
        <v>150</v>
      </c>
      <c r="G61" s="12">
        <v>10</v>
      </c>
      <c r="H61" s="12">
        <v>300</v>
      </c>
      <c r="I61" s="12"/>
      <c r="J61" s="12"/>
      <c r="K61" s="12"/>
      <c r="L61" s="12">
        <v>300</v>
      </c>
      <c r="M61" s="12">
        <v>300</v>
      </c>
      <c r="N61" s="12">
        <v>300</v>
      </c>
      <c r="O61" s="13"/>
      <c r="P61" s="12">
        <f t="shared" si="9"/>
        <v>900</v>
      </c>
      <c r="Q61" s="12">
        <f t="shared" si="10"/>
        <v>3</v>
      </c>
      <c r="R61" s="57"/>
      <c r="S61" s="15">
        <v>0.09</v>
      </c>
      <c r="T61" s="15">
        <f t="shared" si="11"/>
        <v>0.27</v>
      </c>
    </row>
    <row r="62" spans="1:22" x14ac:dyDescent="0.2">
      <c r="A62" s="11" t="s">
        <v>200</v>
      </c>
      <c r="B62" s="11" t="s">
        <v>201</v>
      </c>
      <c r="C62" s="11" t="s">
        <v>200</v>
      </c>
      <c r="D62" s="11" t="s">
        <v>275</v>
      </c>
      <c r="E62" s="12">
        <v>32</v>
      </c>
      <c r="F62" s="12">
        <v>200</v>
      </c>
      <c r="G62" s="12">
        <v>10</v>
      </c>
      <c r="H62" s="12">
        <v>300</v>
      </c>
      <c r="I62" s="12"/>
      <c r="J62" s="12"/>
      <c r="K62" s="12"/>
      <c r="L62" s="12"/>
      <c r="M62" s="12"/>
      <c r="N62" s="12"/>
      <c r="O62" s="13"/>
      <c r="P62" s="12">
        <f t="shared" si="9"/>
        <v>0</v>
      </c>
      <c r="Q62" s="12">
        <f t="shared" si="10"/>
        <v>0</v>
      </c>
      <c r="R62" s="57"/>
      <c r="S62" s="15">
        <v>0.09</v>
      </c>
      <c r="T62" s="15">
        <f t="shared" si="11"/>
        <v>0</v>
      </c>
    </row>
    <row r="63" spans="1:22" x14ac:dyDescent="0.2">
      <c r="A63" s="11" t="s">
        <v>73</v>
      </c>
      <c r="B63" s="11" t="s">
        <v>74</v>
      </c>
      <c r="C63" s="11" t="s">
        <v>73</v>
      </c>
      <c r="D63" s="11" t="s">
        <v>275</v>
      </c>
      <c r="E63" s="12">
        <v>32</v>
      </c>
      <c r="F63" s="12">
        <v>300</v>
      </c>
      <c r="G63" s="12">
        <v>10</v>
      </c>
      <c r="H63" s="12">
        <v>150</v>
      </c>
      <c r="I63" s="12"/>
      <c r="J63" s="12"/>
      <c r="K63" s="12"/>
      <c r="L63" s="12">
        <v>150</v>
      </c>
      <c r="M63" s="12">
        <v>150</v>
      </c>
      <c r="N63" s="12">
        <v>150</v>
      </c>
      <c r="O63" s="13"/>
      <c r="P63" s="12">
        <f t="shared" si="9"/>
        <v>450</v>
      </c>
      <c r="Q63" s="12">
        <f t="shared" si="10"/>
        <v>3</v>
      </c>
      <c r="R63" s="57"/>
      <c r="S63" s="15">
        <v>0.09</v>
      </c>
      <c r="T63" s="15">
        <f t="shared" si="11"/>
        <v>0.27</v>
      </c>
    </row>
    <row r="64" spans="1:22" x14ac:dyDescent="0.2">
      <c r="A64" s="36" t="s">
        <v>232</v>
      </c>
      <c r="B64" s="36" t="s">
        <v>74</v>
      </c>
      <c r="C64" s="36">
        <v>90446300</v>
      </c>
      <c r="D64" s="36" t="s">
        <v>277</v>
      </c>
      <c r="E64" s="12" t="s">
        <v>180</v>
      </c>
      <c r="F64" s="12">
        <v>300</v>
      </c>
      <c r="G64" s="12">
        <v>10</v>
      </c>
      <c r="H64" s="12">
        <v>150</v>
      </c>
      <c r="I64" s="12"/>
      <c r="J64" s="12">
        <v>450</v>
      </c>
      <c r="K64" s="12"/>
      <c r="L64" s="12">
        <v>300</v>
      </c>
      <c r="M64" s="12">
        <v>600</v>
      </c>
      <c r="N64" s="12">
        <v>450</v>
      </c>
      <c r="O64" s="13"/>
      <c r="P64" s="12">
        <f t="shared" si="9"/>
        <v>1800</v>
      </c>
      <c r="Q64" s="12">
        <f t="shared" si="10"/>
        <v>12</v>
      </c>
      <c r="R64" s="57"/>
      <c r="S64" s="15">
        <v>0.09</v>
      </c>
      <c r="T64" s="15">
        <f t="shared" si="11"/>
        <v>1.08</v>
      </c>
    </row>
    <row r="65" spans="1:22" x14ac:dyDescent="0.2">
      <c r="A65" s="11" t="s">
        <v>75</v>
      </c>
      <c r="B65" s="11" t="s">
        <v>76</v>
      </c>
      <c r="C65" s="11" t="s">
        <v>75</v>
      </c>
      <c r="D65" s="11" t="s">
        <v>275</v>
      </c>
      <c r="E65" s="12">
        <v>32</v>
      </c>
      <c r="F65" s="12">
        <v>450</v>
      </c>
      <c r="G65" s="12">
        <v>10</v>
      </c>
      <c r="H65" s="12">
        <v>100</v>
      </c>
      <c r="I65" s="12"/>
      <c r="J65" s="12"/>
      <c r="K65" s="12"/>
      <c r="L65" s="12"/>
      <c r="M65" s="12">
        <v>100</v>
      </c>
      <c r="N65" s="12">
        <v>100</v>
      </c>
      <c r="O65" s="13"/>
      <c r="P65" s="12">
        <f t="shared" si="9"/>
        <v>200</v>
      </c>
      <c r="Q65" s="12">
        <f t="shared" si="10"/>
        <v>2</v>
      </c>
      <c r="R65" s="57"/>
      <c r="S65" s="15">
        <v>0.09</v>
      </c>
      <c r="T65" s="15">
        <f t="shared" si="11"/>
        <v>0.18</v>
      </c>
    </row>
    <row r="66" spans="1:22" x14ac:dyDescent="0.2">
      <c r="A66" s="36" t="s">
        <v>179</v>
      </c>
      <c r="B66" s="36" t="s">
        <v>76</v>
      </c>
      <c r="C66" s="36">
        <v>90446400</v>
      </c>
      <c r="D66" s="36" t="s">
        <v>277</v>
      </c>
      <c r="E66" s="12" t="s">
        <v>180</v>
      </c>
      <c r="F66" s="12">
        <v>450</v>
      </c>
      <c r="G66" s="12">
        <v>10</v>
      </c>
      <c r="H66" s="12">
        <v>100</v>
      </c>
      <c r="I66" s="12"/>
      <c r="J66" s="12">
        <v>300</v>
      </c>
      <c r="K66" s="12"/>
      <c r="L66" s="12">
        <v>300</v>
      </c>
      <c r="M66" s="12">
        <v>500</v>
      </c>
      <c r="N66" s="12">
        <v>300</v>
      </c>
      <c r="O66" s="13"/>
      <c r="P66" s="12">
        <f t="shared" si="9"/>
        <v>1400</v>
      </c>
      <c r="Q66" s="12">
        <f t="shared" si="10"/>
        <v>14</v>
      </c>
      <c r="R66" s="57"/>
      <c r="S66" s="15">
        <v>0.09</v>
      </c>
      <c r="T66" s="15">
        <f t="shared" si="11"/>
        <v>1.26</v>
      </c>
    </row>
    <row r="67" spans="1:22" x14ac:dyDescent="0.2">
      <c r="A67" s="11" t="s">
        <v>156</v>
      </c>
      <c r="B67" s="11" t="s">
        <v>157</v>
      </c>
      <c r="C67" s="11" t="s">
        <v>156</v>
      </c>
      <c r="D67" s="11" t="s">
        <v>275</v>
      </c>
      <c r="E67" s="12">
        <v>32</v>
      </c>
      <c r="F67" s="12">
        <v>600</v>
      </c>
      <c r="G67" s="12">
        <v>10</v>
      </c>
      <c r="H67" s="12">
        <v>100</v>
      </c>
      <c r="I67" s="12"/>
      <c r="J67" s="12"/>
      <c r="K67" s="12"/>
      <c r="L67" s="12"/>
      <c r="M67" s="12"/>
      <c r="N67" s="12"/>
      <c r="O67" s="13"/>
      <c r="P67" s="12">
        <f t="shared" si="9"/>
        <v>0</v>
      </c>
      <c r="Q67" s="12">
        <f t="shared" si="10"/>
        <v>0</v>
      </c>
      <c r="R67" s="57"/>
      <c r="S67" s="15">
        <v>0.12</v>
      </c>
      <c r="T67" s="15">
        <f t="shared" si="11"/>
        <v>0</v>
      </c>
    </row>
    <row r="68" spans="1:22" x14ac:dyDescent="0.2">
      <c r="A68" s="36" t="s">
        <v>181</v>
      </c>
      <c r="B68" s="36" t="s">
        <v>157</v>
      </c>
      <c r="C68" s="36">
        <v>90446600</v>
      </c>
      <c r="D68" s="36" t="s">
        <v>277</v>
      </c>
      <c r="E68" s="12" t="s">
        <v>180</v>
      </c>
      <c r="F68" s="12">
        <v>600</v>
      </c>
      <c r="G68" s="12">
        <v>10</v>
      </c>
      <c r="H68" s="12">
        <v>100</v>
      </c>
      <c r="I68" s="12"/>
      <c r="J68" s="12">
        <v>300</v>
      </c>
      <c r="K68" s="12"/>
      <c r="L68" s="12">
        <v>500</v>
      </c>
      <c r="M68" s="12">
        <v>500</v>
      </c>
      <c r="N68" s="12">
        <v>300</v>
      </c>
      <c r="O68" s="13"/>
      <c r="P68" s="12">
        <f t="shared" si="9"/>
        <v>1600</v>
      </c>
      <c r="Q68" s="12">
        <f t="shared" si="10"/>
        <v>16</v>
      </c>
      <c r="R68" s="57"/>
      <c r="S68" s="15">
        <v>0.12</v>
      </c>
      <c r="T68" s="15">
        <f t="shared" si="11"/>
        <v>1.92</v>
      </c>
    </row>
    <row r="69" spans="1:22" x14ac:dyDescent="0.2">
      <c r="A69" s="11" t="s">
        <v>222</v>
      </c>
      <c r="B69" s="11" t="s">
        <v>223</v>
      </c>
      <c r="C69" s="11" t="s">
        <v>222</v>
      </c>
      <c r="D69" s="11" t="s">
        <v>275</v>
      </c>
      <c r="E69" s="12">
        <v>32</v>
      </c>
      <c r="F69" s="12">
        <v>750</v>
      </c>
      <c r="G69" s="12">
        <v>10</v>
      </c>
      <c r="H69" s="12">
        <v>60</v>
      </c>
      <c r="I69" s="12"/>
      <c r="J69" s="12"/>
      <c r="K69" s="12"/>
      <c r="L69" s="12"/>
      <c r="M69" s="12"/>
      <c r="N69" s="12"/>
      <c r="O69" s="13"/>
      <c r="P69" s="12">
        <f t="shared" si="9"/>
        <v>0</v>
      </c>
      <c r="Q69" s="12">
        <f t="shared" si="10"/>
        <v>0</v>
      </c>
      <c r="R69" s="57"/>
      <c r="S69" s="15">
        <v>0.09</v>
      </c>
      <c r="T69" s="15">
        <f t="shared" si="11"/>
        <v>0</v>
      </c>
    </row>
    <row r="70" spans="1:22" x14ac:dyDescent="0.2">
      <c r="A70" s="11" t="s">
        <v>158</v>
      </c>
      <c r="B70" s="11" t="s">
        <v>159</v>
      </c>
      <c r="C70" s="11" t="s">
        <v>158</v>
      </c>
      <c r="D70" s="11" t="s">
        <v>275</v>
      </c>
      <c r="E70" s="12">
        <v>32</v>
      </c>
      <c r="F70" s="12">
        <v>900</v>
      </c>
      <c r="G70" s="12">
        <v>10</v>
      </c>
      <c r="H70" s="12">
        <v>50</v>
      </c>
      <c r="I70" s="12"/>
      <c r="J70" s="12">
        <v>100</v>
      </c>
      <c r="K70" s="12"/>
      <c r="L70" s="12">
        <v>100</v>
      </c>
      <c r="M70" s="12">
        <v>100</v>
      </c>
      <c r="N70" s="12">
        <v>100</v>
      </c>
      <c r="O70" s="13"/>
      <c r="P70" s="12">
        <f t="shared" si="9"/>
        <v>400</v>
      </c>
      <c r="Q70" s="12">
        <f t="shared" si="10"/>
        <v>8</v>
      </c>
      <c r="R70" s="57"/>
      <c r="S70" s="15">
        <v>0.09</v>
      </c>
      <c r="T70" s="15">
        <f t="shared" si="11"/>
        <v>0.72</v>
      </c>
    </row>
    <row r="71" spans="1:22" x14ac:dyDescent="0.2">
      <c r="A71" s="36" t="s">
        <v>182</v>
      </c>
      <c r="B71" s="36" t="s">
        <v>159</v>
      </c>
      <c r="C71" s="36">
        <v>90446700</v>
      </c>
      <c r="D71" s="36" t="s">
        <v>277</v>
      </c>
      <c r="E71" s="12" t="s">
        <v>180</v>
      </c>
      <c r="F71" s="12">
        <v>900</v>
      </c>
      <c r="G71" s="12">
        <v>10</v>
      </c>
      <c r="H71" s="12">
        <v>50</v>
      </c>
      <c r="I71" s="12"/>
      <c r="J71" s="12">
        <v>300</v>
      </c>
      <c r="K71" s="12"/>
      <c r="L71" s="12">
        <v>300</v>
      </c>
      <c r="M71" s="12">
        <v>500</v>
      </c>
      <c r="N71" s="12">
        <v>200</v>
      </c>
      <c r="O71" s="13"/>
      <c r="P71" s="12">
        <f t="shared" si="9"/>
        <v>1300</v>
      </c>
      <c r="Q71" s="12">
        <f t="shared" si="10"/>
        <v>26</v>
      </c>
      <c r="R71" s="57"/>
      <c r="S71" s="15">
        <v>0.09</v>
      </c>
      <c r="T71" s="15">
        <f t="shared" si="11"/>
        <v>2.34</v>
      </c>
    </row>
    <row r="72" spans="1:22" x14ac:dyDescent="0.2">
      <c r="A72" s="11" t="s">
        <v>233</v>
      </c>
      <c r="B72" s="11" t="s">
        <v>234</v>
      </c>
      <c r="C72" s="11" t="s">
        <v>233</v>
      </c>
      <c r="D72" s="11" t="s">
        <v>275</v>
      </c>
      <c r="E72" s="12">
        <v>32</v>
      </c>
      <c r="F72" s="12">
        <v>1200</v>
      </c>
      <c r="G72" s="12">
        <v>10</v>
      </c>
      <c r="H72" s="12">
        <v>50</v>
      </c>
      <c r="I72" s="12"/>
      <c r="J72" s="12"/>
      <c r="K72" s="12"/>
      <c r="L72" s="12">
        <v>100</v>
      </c>
      <c r="M72" s="12">
        <v>100</v>
      </c>
      <c r="N72" s="12"/>
      <c r="O72" s="13"/>
      <c r="P72" s="12">
        <f t="shared" si="9"/>
        <v>200</v>
      </c>
      <c r="Q72" s="12">
        <f t="shared" si="10"/>
        <v>4</v>
      </c>
      <c r="R72" s="57"/>
      <c r="S72" s="15">
        <v>0.12</v>
      </c>
      <c r="T72" s="15">
        <f t="shared" si="11"/>
        <v>0.48</v>
      </c>
    </row>
    <row r="73" spans="1:22" x14ac:dyDescent="0.2">
      <c r="A73" s="36" t="s">
        <v>236</v>
      </c>
      <c r="B73" s="36" t="s">
        <v>237</v>
      </c>
      <c r="C73" s="36">
        <v>90446800</v>
      </c>
      <c r="D73" s="36" t="s">
        <v>277</v>
      </c>
      <c r="E73" s="12" t="s">
        <v>180</v>
      </c>
      <c r="F73" s="12">
        <v>1800</v>
      </c>
      <c r="G73" s="12">
        <v>10</v>
      </c>
      <c r="H73" s="12">
        <v>25</v>
      </c>
      <c r="I73" s="12"/>
      <c r="J73" s="12"/>
      <c r="K73" s="12"/>
      <c r="L73" s="12">
        <v>50</v>
      </c>
      <c r="M73" s="12">
        <v>50</v>
      </c>
      <c r="N73" s="12"/>
      <c r="O73" s="13"/>
      <c r="P73" s="12">
        <f t="shared" si="9"/>
        <v>100</v>
      </c>
      <c r="Q73" s="12">
        <f t="shared" si="10"/>
        <v>4</v>
      </c>
      <c r="R73" s="57"/>
      <c r="S73" s="15">
        <v>0.18</v>
      </c>
      <c r="T73" s="15">
        <f t="shared" si="11"/>
        <v>0.72</v>
      </c>
      <c r="U73" s="43"/>
    </row>
    <row r="74" spans="1:22" x14ac:dyDescent="0.2">
      <c r="A74" s="8" t="s">
        <v>77</v>
      </c>
      <c r="B74" s="8"/>
      <c r="C74" s="8"/>
      <c r="D74" s="8"/>
      <c r="E74" s="8"/>
      <c r="F74" s="36"/>
      <c r="G74" s="12"/>
      <c r="H74" s="12"/>
      <c r="I74" s="12"/>
      <c r="J74" s="12"/>
      <c r="K74" s="12"/>
      <c r="L74" s="12"/>
      <c r="M74" s="12"/>
      <c r="N74" s="12"/>
      <c r="O74" s="8"/>
      <c r="P74" s="12"/>
      <c r="Q74" s="12"/>
      <c r="R74" s="57"/>
      <c r="S74" s="12"/>
      <c r="T74" s="15"/>
    </row>
    <row r="75" spans="1:22" x14ac:dyDescent="0.2">
      <c r="A75" s="11" t="s">
        <v>297</v>
      </c>
      <c r="B75" s="11" t="s">
        <v>298</v>
      </c>
      <c r="C75" s="11" t="s">
        <v>297</v>
      </c>
      <c r="D75" s="11" t="s">
        <v>275</v>
      </c>
      <c r="E75" s="12">
        <v>40</v>
      </c>
      <c r="F75" s="12">
        <v>100</v>
      </c>
      <c r="G75" s="12">
        <v>10</v>
      </c>
      <c r="H75" s="12">
        <v>300</v>
      </c>
      <c r="I75" s="12"/>
      <c r="J75" s="12"/>
      <c r="K75" s="12"/>
      <c r="L75" s="12"/>
      <c r="M75" s="12"/>
      <c r="N75" s="12"/>
      <c r="O75" s="13"/>
      <c r="P75" s="12">
        <f t="shared" ref="P75:P90" si="12">SUM(I75:O75)</f>
        <v>0</v>
      </c>
      <c r="Q75" s="12">
        <f t="shared" ref="Q75:Q90" si="13">$P75/$H75</f>
        <v>0</v>
      </c>
      <c r="R75" s="57"/>
      <c r="S75" s="15">
        <v>0.13</v>
      </c>
      <c r="T75" s="15">
        <f t="shared" ref="T75:T90" si="14">$Q75*$S75</f>
        <v>0</v>
      </c>
      <c r="U75" s="43">
        <f>SUM(T75:T90)</f>
        <v>14.61</v>
      </c>
      <c r="V75" s="3">
        <f>U75*100/$U$144</f>
        <v>10.75926062302084</v>
      </c>
    </row>
    <row r="76" spans="1:22" x14ac:dyDescent="0.2">
      <c r="A76" s="11" t="s">
        <v>78</v>
      </c>
      <c r="B76" s="11" t="s">
        <v>79</v>
      </c>
      <c r="C76" s="11" t="s">
        <v>78</v>
      </c>
      <c r="D76" s="11" t="s">
        <v>275</v>
      </c>
      <c r="E76" s="12">
        <v>40</v>
      </c>
      <c r="F76" s="12">
        <v>150</v>
      </c>
      <c r="G76" s="12">
        <v>10</v>
      </c>
      <c r="H76" s="12">
        <v>300</v>
      </c>
      <c r="I76" s="12"/>
      <c r="J76" s="12"/>
      <c r="K76" s="12"/>
      <c r="L76" s="12"/>
      <c r="M76" s="12">
        <v>300</v>
      </c>
      <c r="N76" s="12">
        <v>300</v>
      </c>
      <c r="O76" s="13"/>
      <c r="P76" s="12">
        <f t="shared" si="12"/>
        <v>600</v>
      </c>
      <c r="Q76" s="12">
        <f t="shared" si="13"/>
        <v>2</v>
      </c>
      <c r="R76" s="57"/>
      <c r="S76" s="15">
        <v>0.13</v>
      </c>
      <c r="T76" s="15">
        <f t="shared" si="14"/>
        <v>0.26</v>
      </c>
    </row>
    <row r="77" spans="1:22" x14ac:dyDescent="0.2">
      <c r="A77" s="36" t="s">
        <v>240</v>
      </c>
      <c r="B77" s="36" t="s">
        <v>79</v>
      </c>
      <c r="C77" s="31" t="s">
        <v>241</v>
      </c>
      <c r="D77" s="36" t="s">
        <v>277</v>
      </c>
      <c r="E77" s="12">
        <v>40</v>
      </c>
      <c r="F77" s="12">
        <v>150</v>
      </c>
      <c r="G77" s="12">
        <v>10</v>
      </c>
      <c r="H77" s="12">
        <v>300</v>
      </c>
      <c r="I77" s="12"/>
      <c r="J77" s="12"/>
      <c r="K77" s="12"/>
      <c r="L77" s="12">
        <v>600</v>
      </c>
      <c r="M77" s="12">
        <v>900</v>
      </c>
      <c r="N77" s="12">
        <v>300</v>
      </c>
      <c r="O77" s="13"/>
      <c r="P77" s="12">
        <f t="shared" si="12"/>
        <v>1800</v>
      </c>
      <c r="Q77" s="12">
        <f t="shared" si="13"/>
        <v>6</v>
      </c>
      <c r="R77" s="57"/>
      <c r="S77" s="15">
        <v>0.13</v>
      </c>
      <c r="T77" s="15">
        <f t="shared" si="14"/>
        <v>0.78</v>
      </c>
    </row>
    <row r="78" spans="1:22" x14ac:dyDescent="0.2">
      <c r="A78" s="11" t="s">
        <v>80</v>
      </c>
      <c r="B78" s="11" t="s">
        <v>81</v>
      </c>
      <c r="C78" s="11" t="s">
        <v>80</v>
      </c>
      <c r="D78" s="11" t="s">
        <v>275</v>
      </c>
      <c r="E78" s="12">
        <v>40</v>
      </c>
      <c r="F78" s="12">
        <v>200</v>
      </c>
      <c r="G78" s="12">
        <v>10</v>
      </c>
      <c r="H78" s="12">
        <v>150</v>
      </c>
      <c r="I78" s="12"/>
      <c r="J78" s="12"/>
      <c r="K78" s="12"/>
      <c r="L78" s="12"/>
      <c r="M78" s="12"/>
      <c r="N78" s="12"/>
      <c r="O78" s="13"/>
      <c r="P78" s="12">
        <f t="shared" si="12"/>
        <v>0</v>
      </c>
      <c r="Q78" s="12">
        <f t="shared" si="13"/>
        <v>0</v>
      </c>
      <c r="R78" s="57"/>
      <c r="S78" s="15">
        <v>0.13</v>
      </c>
      <c r="T78" s="15">
        <f t="shared" si="14"/>
        <v>0</v>
      </c>
    </row>
    <row r="79" spans="1:22" x14ac:dyDescent="0.2">
      <c r="A79" s="11" t="s">
        <v>82</v>
      </c>
      <c r="B79" s="11" t="s">
        <v>83</v>
      </c>
      <c r="C79" s="11" t="s">
        <v>82</v>
      </c>
      <c r="D79" s="11" t="s">
        <v>275</v>
      </c>
      <c r="E79" s="12">
        <v>40</v>
      </c>
      <c r="F79" s="12">
        <v>300</v>
      </c>
      <c r="G79" s="12">
        <v>10</v>
      </c>
      <c r="H79" s="12">
        <v>150</v>
      </c>
      <c r="I79" s="12"/>
      <c r="J79" s="12"/>
      <c r="K79" s="12"/>
      <c r="L79" s="12">
        <v>300</v>
      </c>
      <c r="M79" s="12">
        <v>300</v>
      </c>
      <c r="N79" s="12">
        <v>300</v>
      </c>
      <c r="O79" s="13"/>
      <c r="P79" s="12">
        <f t="shared" si="12"/>
        <v>900</v>
      </c>
      <c r="Q79" s="12">
        <f t="shared" si="13"/>
        <v>6</v>
      </c>
      <c r="R79" s="57"/>
      <c r="S79" s="15">
        <v>0.13</v>
      </c>
      <c r="T79" s="15">
        <f t="shared" si="14"/>
        <v>0.78</v>
      </c>
    </row>
    <row r="80" spans="1:22" x14ac:dyDescent="0.2">
      <c r="A80" s="36" t="s">
        <v>183</v>
      </c>
      <c r="B80" s="36" t="s">
        <v>83</v>
      </c>
      <c r="C80" s="36">
        <v>90447300</v>
      </c>
      <c r="D80" s="36" t="s">
        <v>277</v>
      </c>
      <c r="E80" s="12" t="s">
        <v>89</v>
      </c>
      <c r="F80" s="12">
        <v>300</v>
      </c>
      <c r="G80" s="12">
        <v>10</v>
      </c>
      <c r="H80" s="12">
        <v>150</v>
      </c>
      <c r="I80" s="12"/>
      <c r="J80" s="12"/>
      <c r="K80" s="12"/>
      <c r="L80" s="12">
        <v>600</v>
      </c>
      <c r="M80" s="12">
        <v>900</v>
      </c>
      <c r="N80" s="12">
        <v>600</v>
      </c>
      <c r="O80" s="13"/>
      <c r="P80" s="12">
        <f t="shared" si="12"/>
        <v>2100</v>
      </c>
      <c r="Q80" s="12">
        <f t="shared" si="13"/>
        <v>14</v>
      </c>
      <c r="R80" s="57"/>
      <c r="S80" s="15">
        <v>0.13</v>
      </c>
      <c r="T80" s="15">
        <f t="shared" si="14"/>
        <v>1.82</v>
      </c>
    </row>
    <row r="81" spans="1:22" x14ac:dyDescent="0.2">
      <c r="A81" s="11" t="s">
        <v>84</v>
      </c>
      <c r="B81" s="11" t="s">
        <v>85</v>
      </c>
      <c r="C81" s="11" t="s">
        <v>84</v>
      </c>
      <c r="D81" s="11" t="s">
        <v>275</v>
      </c>
      <c r="E81" s="12">
        <v>40</v>
      </c>
      <c r="F81" s="12">
        <v>450</v>
      </c>
      <c r="G81" s="12">
        <v>10</v>
      </c>
      <c r="H81" s="12">
        <v>100</v>
      </c>
      <c r="I81" s="12"/>
      <c r="J81" s="12"/>
      <c r="K81" s="12"/>
      <c r="L81" s="12"/>
      <c r="M81" s="12">
        <v>300</v>
      </c>
      <c r="N81" s="12">
        <v>200</v>
      </c>
      <c r="O81" s="13"/>
      <c r="P81" s="12">
        <f t="shared" si="12"/>
        <v>500</v>
      </c>
      <c r="Q81" s="12">
        <f t="shared" si="13"/>
        <v>5</v>
      </c>
      <c r="R81" s="57"/>
      <c r="S81" s="15">
        <v>0.13</v>
      </c>
      <c r="T81" s="15">
        <f t="shared" si="14"/>
        <v>0.65</v>
      </c>
    </row>
    <row r="82" spans="1:22" x14ac:dyDescent="0.2">
      <c r="A82" s="36" t="s">
        <v>184</v>
      </c>
      <c r="B82" s="36" t="s">
        <v>85</v>
      </c>
      <c r="C82" s="36">
        <v>90447400</v>
      </c>
      <c r="D82" s="36" t="s">
        <v>277</v>
      </c>
      <c r="E82" s="12" t="s">
        <v>89</v>
      </c>
      <c r="F82" s="12">
        <v>450</v>
      </c>
      <c r="G82" s="12">
        <v>10</v>
      </c>
      <c r="H82" s="12">
        <v>100</v>
      </c>
      <c r="I82" s="12"/>
      <c r="J82" s="12"/>
      <c r="K82" s="12"/>
      <c r="L82" s="12">
        <v>400</v>
      </c>
      <c r="M82" s="12">
        <v>600</v>
      </c>
      <c r="N82" s="12">
        <v>400</v>
      </c>
      <c r="O82" s="13"/>
      <c r="P82" s="12">
        <f t="shared" si="12"/>
        <v>1400</v>
      </c>
      <c r="Q82" s="12">
        <f t="shared" si="13"/>
        <v>14</v>
      </c>
      <c r="R82" s="57"/>
      <c r="S82" s="15">
        <v>0.13</v>
      </c>
      <c r="T82" s="15">
        <f t="shared" si="14"/>
        <v>1.82</v>
      </c>
    </row>
    <row r="83" spans="1:22" x14ac:dyDescent="0.2">
      <c r="A83" s="11" t="s">
        <v>86</v>
      </c>
      <c r="B83" s="11" t="s">
        <v>87</v>
      </c>
      <c r="C83" s="11" t="s">
        <v>86</v>
      </c>
      <c r="D83" s="11" t="s">
        <v>275</v>
      </c>
      <c r="E83" s="12">
        <v>40</v>
      </c>
      <c r="F83" s="12">
        <v>600</v>
      </c>
      <c r="G83" s="12">
        <v>10</v>
      </c>
      <c r="H83" s="12">
        <v>50</v>
      </c>
      <c r="I83" s="12"/>
      <c r="J83" s="12"/>
      <c r="K83" s="12"/>
      <c r="L83" s="12">
        <v>200</v>
      </c>
      <c r="M83" s="12">
        <v>100</v>
      </c>
      <c r="N83" s="12">
        <v>100</v>
      </c>
      <c r="O83" s="13"/>
      <c r="P83" s="12">
        <f t="shared" si="12"/>
        <v>400</v>
      </c>
      <c r="Q83" s="12">
        <f t="shared" si="13"/>
        <v>8</v>
      </c>
      <c r="R83" s="57"/>
      <c r="S83" s="15">
        <v>0.09</v>
      </c>
      <c r="T83" s="15">
        <f t="shared" si="14"/>
        <v>0.72</v>
      </c>
    </row>
    <row r="84" spans="1:22" x14ac:dyDescent="0.2">
      <c r="A84" s="36" t="s">
        <v>88</v>
      </c>
      <c r="B84" s="36" t="s">
        <v>87</v>
      </c>
      <c r="C84" s="36">
        <v>90447600</v>
      </c>
      <c r="D84" s="36" t="s">
        <v>277</v>
      </c>
      <c r="E84" s="12" t="s">
        <v>89</v>
      </c>
      <c r="F84" s="12">
        <v>600</v>
      </c>
      <c r="G84" s="12">
        <v>10</v>
      </c>
      <c r="H84" s="12">
        <v>50</v>
      </c>
      <c r="I84" s="12"/>
      <c r="J84" s="12"/>
      <c r="K84" s="12"/>
      <c r="L84" s="12">
        <v>400</v>
      </c>
      <c r="M84" s="12">
        <v>900</v>
      </c>
      <c r="N84" s="12">
        <v>400</v>
      </c>
      <c r="O84" s="13"/>
      <c r="P84" s="12">
        <f t="shared" si="12"/>
        <v>1700</v>
      </c>
      <c r="Q84" s="12">
        <f t="shared" si="13"/>
        <v>34</v>
      </c>
      <c r="R84" s="57"/>
      <c r="S84" s="15">
        <v>0.09</v>
      </c>
      <c r="T84" s="15">
        <f t="shared" si="14"/>
        <v>3.06</v>
      </c>
    </row>
    <row r="85" spans="1:22" x14ac:dyDescent="0.2">
      <c r="A85" s="11" t="s">
        <v>90</v>
      </c>
      <c r="B85" s="11" t="s">
        <v>91</v>
      </c>
      <c r="C85" s="11" t="s">
        <v>90</v>
      </c>
      <c r="D85" s="11" t="s">
        <v>275</v>
      </c>
      <c r="E85" s="12">
        <v>40</v>
      </c>
      <c r="F85" s="12">
        <v>750</v>
      </c>
      <c r="G85" s="12">
        <v>10</v>
      </c>
      <c r="H85" s="12">
        <v>50</v>
      </c>
      <c r="I85" s="12"/>
      <c r="J85" s="12"/>
      <c r="K85" s="12"/>
      <c r="L85" s="12">
        <v>100</v>
      </c>
      <c r="M85" s="12">
        <v>200</v>
      </c>
      <c r="N85" s="12">
        <v>100</v>
      </c>
      <c r="O85" s="13"/>
      <c r="P85" s="12">
        <f t="shared" si="12"/>
        <v>400</v>
      </c>
      <c r="Q85" s="12">
        <f t="shared" si="13"/>
        <v>8</v>
      </c>
      <c r="R85" s="57"/>
      <c r="S85" s="15">
        <v>0.13</v>
      </c>
      <c r="T85" s="15">
        <f t="shared" si="14"/>
        <v>1.04</v>
      </c>
    </row>
    <row r="86" spans="1:22" x14ac:dyDescent="0.2">
      <c r="A86" s="11" t="s">
        <v>92</v>
      </c>
      <c r="B86" s="11" t="s">
        <v>93</v>
      </c>
      <c r="C86" s="11" t="s">
        <v>92</v>
      </c>
      <c r="D86" s="11" t="s">
        <v>275</v>
      </c>
      <c r="E86" s="12">
        <v>40</v>
      </c>
      <c r="F86" s="12">
        <v>900</v>
      </c>
      <c r="G86" s="12">
        <v>10</v>
      </c>
      <c r="H86" s="12">
        <v>50</v>
      </c>
      <c r="I86" s="12"/>
      <c r="J86" s="12"/>
      <c r="K86" s="12"/>
      <c r="L86" s="12"/>
      <c r="M86" s="12">
        <v>200</v>
      </c>
      <c r="N86" s="12">
        <v>100</v>
      </c>
      <c r="O86" s="13"/>
      <c r="P86" s="12">
        <f t="shared" si="12"/>
        <v>300</v>
      </c>
      <c r="Q86" s="12">
        <f t="shared" si="13"/>
        <v>6</v>
      </c>
      <c r="R86" s="57"/>
      <c r="S86" s="15">
        <v>0.13</v>
      </c>
      <c r="T86" s="15">
        <f t="shared" si="14"/>
        <v>0.78</v>
      </c>
    </row>
    <row r="87" spans="1:22" x14ac:dyDescent="0.2">
      <c r="A87" s="36" t="s">
        <v>185</v>
      </c>
      <c r="B87" s="36" t="s">
        <v>93</v>
      </c>
      <c r="C87" s="36">
        <v>90447700</v>
      </c>
      <c r="D87" s="36" t="s">
        <v>277</v>
      </c>
      <c r="E87" s="12" t="s">
        <v>89</v>
      </c>
      <c r="F87" s="12">
        <v>900</v>
      </c>
      <c r="G87" s="12">
        <v>10</v>
      </c>
      <c r="H87" s="12">
        <v>50</v>
      </c>
      <c r="I87" s="12"/>
      <c r="J87" s="12"/>
      <c r="K87" s="12"/>
      <c r="L87" s="12">
        <v>300</v>
      </c>
      <c r="M87" s="12">
        <v>300</v>
      </c>
      <c r="N87" s="12">
        <v>300</v>
      </c>
      <c r="O87" s="13"/>
      <c r="P87" s="12">
        <f t="shared" si="12"/>
        <v>900</v>
      </c>
      <c r="Q87" s="12">
        <f t="shared" si="13"/>
        <v>18</v>
      </c>
      <c r="R87" s="57"/>
      <c r="S87" s="15">
        <v>0.13</v>
      </c>
      <c r="T87" s="15">
        <f t="shared" si="14"/>
        <v>2.34</v>
      </c>
    </row>
    <row r="88" spans="1:22" x14ac:dyDescent="0.2">
      <c r="A88" s="11" t="s">
        <v>94</v>
      </c>
      <c r="B88" s="11" t="s">
        <v>95</v>
      </c>
      <c r="C88" s="11" t="s">
        <v>94</v>
      </c>
      <c r="D88" s="11" t="s">
        <v>275</v>
      </c>
      <c r="E88" s="12">
        <v>40</v>
      </c>
      <c r="F88" s="12">
        <v>1200</v>
      </c>
      <c r="G88" s="12">
        <v>5</v>
      </c>
      <c r="H88" s="12">
        <v>25</v>
      </c>
      <c r="I88" s="12"/>
      <c r="J88" s="12"/>
      <c r="K88" s="12"/>
      <c r="L88" s="12"/>
      <c r="M88" s="12">
        <v>100</v>
      </c>
      <c r="N88" s="12"/>
      <c r="O88" s="13"/>
      <c r="P88" s="12">
        <f t="shared" si="12"/>
        <v>100</v>
      </c>
      <c r="Q88" s="12">
        <f t="shared" si="13"/>
        <v>4</v>
      </c>
      <c r="R88" s="57"/>
      <c r="S88" s="15">
        <v>0.08</v>
      </c>
      <c r="T88" s="15">
        <f t="shared" si="14"/>
        <v>0.32</v>
      </c>
    </row>
    <row r="89" spans="1:22" x14ac:dyDescent="0.2">
      <c r="A89" s="36" t="s">
        <v>376</v>
      </c>
      <c r="B89" s="36" t="s">
        <v>377</v>
      </c>
      <c r="C89" s="31" t="s">
        <v>378</v>
      </c>
      <c r="D89" s="36" t="s">
        <v>277</v>
      </c>
      <c r="E89" s="12">
        <v>40</v>
      </c>
      <c r="F89" s="12">
        <v>1800</v>
      </c>
      <c r="G89" s="12">
        <v>5</v>
      </c>
      <c r="H89" s="12">
        <v>20</v>
      </c>
      <c r="I89" s="12"/>
      <c r="J89" s="12"/>
      <c r="K89" s="12"/>
      <c r="L89" s="12">
        <v>60</v>
      </c>
      <c r="M89" s="12"/>
      <c r="N89" s="12"/>
      <c r="O89" s="13"/>
      <c r="P89" s="12">
        <f t="shared" si="12"/>
        <v>60</v>
      </c>
      <c r="Q89" s="12">
        <f t="shared" si="13"/>
        <v>3</v>
      </c>
      <c r="R89" s="57"/>
      <c r="S89" s="15">
        <v>0.08</v>
      </c>
      <c r="T89" s="15">
        <f t="shared" si="14"/>
        <v>0.24</v>
      </c>
    </row>
    <row r="90" spans="1:22" x14ac:dyDescent="0.2">
      <c r="A90" s="11" t="s">
        <v>220</v>
      </c>
      <c r="B90" s="11" t="s">
        <v>221</v>
      </c>
      <c r="C90" s="11" t="s">
        <v>220</v>
      </c>
      <c r="D90" s="11" t="s">
        <v>275</v>
      </c>
      <c r="E90" s="12">
        <v>40</v>
      </c>
      <c r="F90" s="12">
        <v>2000</v>
      </c>
      <c r="G90" s="12">
        <v>5</v>
      </c>
      <c r="H90" s="12">
        <v>25</v>
      </c>
      <c r="I90" s="12"/>
      <c r="J90" s="12"/>
      <c r="K90" s="12"/>
      <c r="L90" s="12"/>
      <c r="M90" s="12"/>
      <c r="N90" s="12"/>
      <c r="O90" s="13"/>
      <c r="P90" s="12">
        <f t="shared" si="12"/>
        <v>0</v>
      </c>
      <c r="Q90" s="12">
        <f t="shared" si="13"/>
        <v>0</v>
      </c>
      <c r="R90" s="57"/>
      <c r="S90" s="15">
        <v>0.08</v>
      </c>
      <c r="T90" s="15">
        <f t="shared" si="14"/>
        <v>0</v>
      </c>
      <c r="U90" s="43"/>
    </row>
    <row r="91" spans="1:22" x14ac:dyDescent="0.2">
      <c r="A91" s="8" t="s">
        <v>96</v>
      </c>
      <c r="B91" s="8"/>
      <c r="C91" s="8"/>
      <c r="D91" s="8"/>
      <c r="E91" s="20"/>
      <c r="F91" s="12"/>
      <c r="G91" s="12"/>
      <c r="H91" s="12"/>
      <c r="I91" s="12"/>
      <c r="J91" s="12"/>
      <c r="K91" s="12"/>
      <c r="L91" s="12"/>
      <c r="M91" s="12"/>
      <c r="N91" s="12"/>
      <c r="O91" s="8"/>
      <c r="P91" s="12"/>
      <c r="Q91" s="12"/>
      <c r="R91" s="57"/>
      <c r="S91" s="12"/>
      <c r="T91" s="15"/>
    </row>
    <row r="92" spans="1:22" x14ac:dyDescent="0.2">
      <c r="A92" s="11" t="s">
        <v>299</v>
      </c>
      <c r="B92" s="11" t="s">
        <v>300</v>
      </c>
      <c r="C92" s="11" t="s">
        <v>299</v>
      </c>
      <c r="D92" s="11" t="s">
        <v>275</v>
      </c>
      <c r="E92" s="12">
        <v>50</v>
      </c>
      <c r="F92" s="12">
        <v>100</v>
      </c>
      <c r="G92" s="12">
        <v>10</v>
      </c>
      <c r="H92" s="12">
        <v>150</v>
      </c>
      <c r="I92" s="12"/>
      <c r="J92" s="12"/>
      <c r="K92" s="12"/>
      <c r="L92" s="12"/>
      <c r="M92" s="12"/>
      <c r="N92" s="12"/>
      <c r="O92" s="13"/>
      <c r="P92" s="12">
        <f t="shared" ref="P92:P108" si="15">SUM(I92:O92)</f>
        <v>0</v>
      </c>
      <c r="Q92" s="12">
        <f t="shared" ref="Q92:Q108" si="16">$P92/$H92</f>
        <v>0</v>
      </c>
      <c r="R92" s="57"/>
      <c r="S92" s="15">
        <v>0.1</v>
      </c>
      <c r="T92" s="15">
        <f t="shared" ref="T92:T108" si="17">$Q92*$S92</f>
        <v>0</v>
      </c>
      <c r="U92" s="43">
        <f>SUM(T92:T108)</f>
        <v>25.120000000000008</v>
      </c>
      <c r="V92" s="3">
        <f>U92*100/$U$144</f>
        <v>18.49915310405774</v>
      </c>
    </row>
    <row r="93" spans="1:22" x14ac:dyDescent="0.2">
      <c r="A93" s="11" t="s">
        <v>97</v>
      </c>
      <c r="B93" s="11" t="s">
        <v>98</v>
      </c>
      <c r="C93" s="11" t="s">
        <v>97</v>
      </c>
      <c r="D93" s="11" t="s">
        <v>275</v>
      </c>
      <c r="E93" s="12">
        <v>50</v>
      </c>
      <c r="F93" s="12">
        <v>150</v>
      </c>
      <c r="G93" s="12">
        <v>10</v>
      </c>
      <c r="H93" s="12">
        <v>150</v>
      </c>
      <c r="I93" s="12"/>
      <c r="J93" s="12"/>
      <c r="K93" s="12"/>
      <c r="L93" s="12"/>
      <c r="M93" s="12">
        <v>150</v>
      </c>
      <c r="N93" s="12">
        <v>150</v>
      </c>
      <c r="O93" s="13"/>
      <c r="P93" s="12">
        <f t="shared" si="15"/>
        <v>300</v>
      </c>
      <c r="Q93" s="12">
        <f t="shared" si="16"/>
        <v>2</v>
      </c>
      <c r="R93" s="57"/>
      <c r="S93" s="15">
        <v>0.1</v>
      </c>
      <c r="T93" s="15">
        <f t="shared" si="17"/>
        <v>0.2</v>
      </c>
    </row>
    <row r="94" spans="1:22" x14ac:dyDescent="0.2">
      <c r="A94" s="36" t="s">
        <v>235</v>
      </c>
      <c r="B94" s="36" t="s">
        <v>98</v>
      </c>
      <c r="C94" s="36">
        <v>90448200</v>
      </c>
      <c r="D94" s="36" t="s">
        <v>277</v>
      </c>
      <c r="E94" s="12" t="s">
        <v>102</v>
      </c>
      <c r="F94" s="12">
        <v>150</v>
      </c>
      <c r="G94" s="12">
        <v>10</v>
      </c>
      <c r="H94" s="12">
        <v>150</v>
      </c>
      <c r="I94" s="12"/>
      <c r="J94" s="12"/>
      <c r="K94" s="12"/>
      <c r="L94" s="12">
        <v>600</v>
      </c>
      <c r="M94" s="12">
        <v>600</v>
      </c>
      <c r="N94" s="12">
        <v>450</v>
      </c>
      <c r="O94" s="13"/>
      <c r="P94" s="12">
        <f t="shared" si="15"/>
        <v>1650</v>
      </c>
      <c r="Q94" s="12">
        <f t="shared" si="16"/>
        <v>11</v>
      </c>
      <c r="R94" s="57"/>
      <c r="S94" s="15">
        <v>0.1</v>
      </c>
      <c r="T94" s="15">
        <f t="shared" si="17"/>
        <v>1.1000000000000001</v>
      </c>
    </row>
    <row r="95" spans="1:22" x14ac:dyDescent="0.2">
      <c r="A95" s="11" t="s">
        <v>224</v>
      </c>
      <c r="B95" s="11" t="s">
        <v>225</v>
      </c>
      <c r="C95" s="11" t="s">
        <v>224</v>
      </c>
      <c r="D95" s="11" t="s">
        <v>275</v>
      </c>
      <c r="E95" s="12">
        <v>50</v>
      </c>
      <c r="F95" s="12">
        <v>200</v>
      </c>
      <c r="G95" s="12">
        <v>10</v>
      </c>
      <c r="H95" s="12">
        <v>150</v>
      </c>
      <c r="I95" s="12"/>
      <c r="J95" s="12"/>
      <c r="K95" s="12"/>
      <c r="L95" s="12"/>
      <c r="M95" s="12">
        <v>300</v>
      </c>
      <c r="N95" s="12">
        <v>150</v>
      </c>
      <c r="O95" s="13"/>
      <c r="P95" s="12">
        <f t="shared" si="15"/>
        <v>450</v>
      </c>
      <c r="Q95" s="12">
        <f t="shared" si="16"/>
        <v>3</v>
      </c>
      <c r="R95" s="57"/>
      <c r="S95" s="15">
        <v>0.06</v>
      </c>
      <c r="T95" s="15">
        <f t="shared" si="17"/>
        <v>0.18</v>
      </c>
    </row>
    <row r="96" spans="1:22" x14ac:dyDescent="0.2">
      <c r="A96" s="11" t="s">
        <v>99</v>
      </c>
      <c r="B96" s="11" t="s">
        <v>100</v>
      </c>
      <c r="C96" s="11" t="s">
        <v>99</v>
      </c>
      <c r="D96" s="11" t="s">
        <v>275</v>
      </c>
      <c r="E96" s="12">
        <v>50</v>
      </c>
      <c r="F96" s="12">
        <v>300</v>
      </c>
      <c r="G96" s="12">
        <v>10</v>
      </c>
      <c r="H96" s="12">
        <v>75</v>
      </c>
      <c r="I96" s="12"/>
      <c r="J96" s="12"/>
      <c r="K96" s="12"/>
      <c r="L96" s="12">
        <v>300</v>
      </c>
      <c r="M96" s="12">
        <v>225</v>
      </c>
      <c r="N96" s="12">
        <v>150</v>
      </c>
      <c r="O96" s="13"/>
      <c r="P96" s="12">
        <f t="shared" si="15"/>
        <v>675</v>
      </c>
      <c r="Q96" s="12">
        <f t="shared" si="16"/>
        <v>9</v>
      </c>
      <c r="R96" s="57"/>
      <c r="S96" s="15">
        <v>0.1</v>
      </c>
      <c r="T96" s="15">
        <f t="shared" si="17"/>
        <v>0.9</v>
      </c>
    </row>
    <row r="97" spans="1:22" x14ac:dyDescent="0.2">
      <c r="A97" s="36" t="s">
        <v>101</v>
      </c>
      <c r="B97" s="36" t="s">
        <v>100</v>
      </c>
      <c r="C97" s="36">
        <v>90448300</v>
      </c>
      <c r="D97" s="36" t="s">
        <v>277</v>
      </c>
      <c r="E97" s="12" t="s">
        <v>102</v>
      </c>
      <c r="F97" s="12">
        <v>300</v>
      </c>
      <c r="G97" s="12">
        <v>10</v>
      </c>
      <c r="H97" s="12">
        <v>75</v>
      </c>
      <c r="I97" s="12"/>
      <c r="J97" s="12"/>
      <c r="K97" s="12"/>
      <c r="L97" s="12">
        <v>600</v>
      </c>
      <c r="M97" s="12">
        <v>600</v>
      </c>
      <c r="N97" s="12">
        <v>600</v>
      </c>
      <c r="O97" s="13"/>
      <c r="P97" s="12">
        <f t="shared" si="15"/>
        <v>1800</v>
      </c>
      <c r="Q97" s="12">
        <f t="shared" si="16"/>
        <v>24</v>
      </c>
      <c r="R97" s="57"/>
      <c r="S97" s="15">
        <v>0.1</v>
      </c>
      <c r="T97" s="15">
        <f t="shared" si="17"/>
        <v>2.4000000000000004</v>
      </c>
    </row>
    <row r="98" spans="1:22" x14ac:dyDescent="0.2">
      <c r="A98" s="11" t="s">
        <v>103</v>
      </c>
      <c r="B98" s="11" t="s">
        <v>104</v>
      </c>
      <c r="C98" s="11" t="s">
        <v>103</v>
      </c>
      <c r="D98" s="11" t="s">
        <v>275</v>
      </c>
      <c r="E98" s="12">
        <v>50</v>
      </c>
      <c r="F98" s="12">
        <v>450</v>
      </c>
      <c r="G98" s="12">
        <v>10</v>
      </c>
      <c r="H98" s="12">
        <v>50</v>
      </c>
      <c r="I98" s="12"/>
      <c r="J98" s="12"/>
      <c r="K98" s="12"/>
      <c r="L98" s="12"/>
      <c r="M98" s="12">
        <v>200</v>
      </c>
      <c r="N98" s="12">
        <v>100</v>
      </c>
      <c r="O98" s="13"/>
      <c r="P98" s="12">
        <f t="shared" si="15"/>
        <v>300</v>
      </c>
      <c r="Q98" s="12">
        <f t="shared" si="16"/>
        <v>6</v>
      </c>
      <c r="R98" s="57"/>
      <c r="S98" s="15">
        <v>0.1</v>
      </c>
      <c r="T98" s="15">
        <f t="shared" si="17"/>
        <v>0.60000000000000009</v>
      </c>
    </row>
    <row r="99" spans="1:22" x14ac:dyDescent="0.2">
      <c r="A99" s="36" t="s">
        <v>186</v>
      </c>
      <c r="B99" s="36" t="s">
        <v>104</v>
      </c>
      <c r="C99" s="36">
        <v>90448400</v>
      </c>
      <c r="D99" s="36" t="s">
        <v>277</v>
      </c>
      <c r="E99" s="12" t="s">
        <v>102</v>
      </c>
      <c r="F99" s="12">
        <v>450</v>
      </c>
      <c r="G99" s="12">
        <v>10</v>
      </c>
      <c r="H99" s="12">
        <v>50</v>
      </c>
      <c r="I99" s="12"/>
      <c r="J99" s="12"/>
      <c r="K99" s="12"/>
      <c r="L99" s="12">
        <v>500</v>
      </c>
      <c r="M99" s="12">
        <v>500</v>
      </c>
      <c r="N99" s="12">
        <v>400</v>
      </c>
      <c r="O99" s="13"/>
      <c r="P99" s="12">
        <f t="shared" si="15"/>
        <v>1400</v>
      </c>
      <c r="Q99" s="12">
        <f t="shared" si="16"/>
        <v>28</v>
      </c>
      <c r="R99" s="57"/>
      <c r="S99" s="15">
        <v>0.1</v>
      </c>
      <c r="T99" s="15">
        <f t="shared" si="17"/>
        <v>2.8000000000000003</v>
      </c>
    </row>
    <row r="100" spans="1:22" x14ac:dyDescent="0.2">
      <c r="A100" s="11" t="s">
        <v>105</v>
      </c>
      <c r="B100" s="11" t="s">
        <v>106</v>
      </c>
      <c r="C100" s="11" t="s">
        <v>105</v>
      </c>
      <c r="D100" s="11" t="s">
        <v>275</v>
      </c>
      <c r="E100" s="12">
        <v>50</v>
      </c>
      <c r="F100" s="12">
        <v>600</v>
      </c>
      <c r="G100" s="12">
        <v>10</v>
      </c>
      <c r="H100" s="12">
        <v>50</v>
      </c>
      <c r="I100" s="12"/>
      <c r="J100" s="12"/>
      <c r="K100" s="12"/>
      <c r="L100" s="12">
        <v>300</v>
      </c>
      <c r="M100" s="12">
        <v>200</v>
      </c>
      <c r="N100" s="12">
        <v>200</v>
      </c>
      <c r="O100" s="13"/>
      <c r="P100" s="12">
        <f t="shared" si="15"/>
        <v>700</v>
      </c>
      <c r="Q100" s="12">
        <f t="shared" si="16"/>
        <v>14</v>
      </c>
      <c r="R100" s="57"/>
      <c r="S100" s="15">
        <v>0.13</v>
      </c>
      <c r="T100" s="15">
        <f t="shared" si="17"/>
        <v>1.82</v>
      </c>
    </row>
    <row r="101" spans="1:22" x14ac:dyDescent="0.2">
      <c r="A101" s="36" t="s">
        <v>107</v>
      </c>
      <c r="B101" s="36" t="s">
        <v>106</v>
      </c>
      <c r="C101" s="36">
        <v>90448600</v>
      </c>
      <c r="D101" s="36" t="s">
        <v>277</v>
      </c>
      <c r="E101" s="12" t="s">
        <v>102</v>
      </c>
      <c r="F101" s="12">
        <v>600</v>
      </c>
      <c r="G101" s="12">
        <v>10</v>
      </c>
      <c r="H101" s="12">
        <v>50</v>
      </c>
      <c r="I101" s="12"/>
      <c r="J101" s="12"/>
      <c r="K101" s="12"/>
      <c r="L101" s="12">
        <v>600</v>
      </c>
      <c r="M101" s="12">
        <v>600</v>
      </c>
      <c r="N101" s="12">
        <v>500</v>
      </c>
      <c r="O101" s="13"/>
      <c r="P101" s="12">
        <f t="shared" si="15"/>
        <v>1700</v>
      </c>
      <c r="Q101" s="12">
        <f t="shared" si="16"/>
        <v>34</v>
      </c>
      <c r="R101" s="57"/>
      <c r="S101" s="15">
        <v>0.13</v>
      </c>
      <c r="T101" s="15">
        <f t="shared" si="17"/>
        <v>4.42</v>
      </c>
    </row>
    <row r="102" spans="1:22" x14ac:dyDescent="0.2">
      <c r="A102" s="36" t="s">
        <v>266</v>
      </c>
      <c r="B102" s="36" t="s">
        <v>267</v>
      </c>
      <c r="C102" s="36">
        <v>90448605</v>
      </c>
      <c r="D102" s="36" t="s">
        <v>277</v>
      </c>
      <c r="E102" s="12" t="s">
        <v>102</v>
      </c>
      <c r="F102" s="12">
        <v>700</v>
      </c>
      <c r="G102" s="12">
        <v>5</v>
      </c>
      <c r="H102" s="12">
        <v>25</v>
      </c>
      <c r="I102" s="12"/>
      <c r="J102" s="12"/>
      <c r="K102" s="12"/>
      <c r="L102" s="12"/>
      <c r="M102" s="12"/>
      <c r="N102" s="12"/>
      <c r="O102" s="13"/>
      <c r="P102" s="12">
        <f t="shared" si="15"/>
        <v>0</v>
      </c>
      <c r="Q102" s="12">
        <f t="shared" si="16"/>
        <v>0</v>
      </c>
      <c r="R102" s="57"/>
      <c r="S102" s="15">
        <v>0.1</v>
      </c>
      <c r="T102" s="15">
        <f t="shared" si="17"/>
        <v>0</v>
      </c>
    </row>
    <row r="103" spans="1:22" x14ac:dyDescent="0.2">
      <c r="A103" s="11" t="s">
        <v>202</v>
      </c>
      <c r="B103" s="11" t="s">
        <v>203</v>
      </c>
      <c r="C103" s="11" t="s">
        <v>202</v>
      </c>
      <c r="D103" s="11" t="s">
        <v>275</v>
      </c>
      <c r="E103" s="12">
        <v>50</v>
      </c>
      <c r="F103" s="12">
        <v>750</v>
      </c>
      <c r="G103" s="12">
        <v>5</v>
      </c>
      <c r="H103" s="12">
        <v>25</v>
      </c>
      <c r="I103" s="12"/>
      <c r="J103" s="12"/>
      <c r="K103" s="12"/>
      <c r="L103" s="12"/>
      <c r="M103" s="12">
        <v>200</v>
      </c>
      <c r="N103" s="12">
        <v>200</v>
      </c>
      <c r="O103" s="13"/>
      <c r="P103" s="12">
        <f t="shared" si="15"/>
        <v>400</v>
      </c>
      <c r="Q103" s="12">
        <f t="shared" si="16"/>
        <v>16</v>
      </c>
      <c r="R103" s="57"/>
      <c r="S103" s="15">
        <v>0.1</v>
      </c>
      <c r="T103" s="15">
        <f t="shared" si="17"/>
        <v>1.6</v>
      </c>
    </row>
    <row r="104" spans="1:22" x14ac:dyDescent="0.2">
      <c r="A104" s="11" t="s">
        <v>108</v>
      </c>
      <c r="B104" s="11" t="s">
        <v>109</v>
      </c>
      <c r="C104" s="11" t="s">
        <v>108</v>
      </c>
      <c r="D104" s="11" t="s">
        <v>275</v>
      </c>
      <c r="E104" s="12">
        <v>50</v>
      </c>
      <c r="F104" s="12">
        <v>900</v>
      </c>
      <c r="G104" s="12">
        <v>5</v>
      </c>
      <c r="H104" s="12">
        <v>25</v>
      </c>
      <c r="I104" s="12"/>
      <c r="J104" s="12"/>
      <c r="K104" s="12"/>
      <c r="L104" s="12">
        <v>100</v>
      </c>
      <c r="M104" s="12"/>
      <c r="N104" s="12">
        <v>100</v>
      </c>
      <c r="O104" s="13"/>
      <c r="P104" s="12">
        <f t="shared" si="15"/>
        <v>200</v>
      </c>
      <c r="Q104" s="12">
        <f t="shared" si="16"/>
        <v>8</v>
      </c>
      <c r="R104" s="57"/>
      <c r="S104" s="15">
        <v>0.1</v>
      </c>
      <c r="T104" s="15">
        <f t="shared" si="17"/>
        <v>0.8</v>
      </c>
    </row>
    <row r="105" spans="1:22" x14ac:dyDescent="0.2">
      <c r="A105" s="36" t="s">
        <v>187</v>
      </c>
      <c r="B105" s="36" t="s">
        <v>109</v>
      </c>
      <c r="C105" s="36">
        <v>90448700</v>
      </c>
      <c r="D105" s="36" t="s">
        <v>277</v>
      </c>
      <c r="E105" s="12" t="s">
        <v>102</v>
      </c>
      <c r="F105" s="12">
        <v>900</v>
      </c>
      <c r="G105" s="12">
        <v>5</v>
      </c>
      <c r="H105" s="12">
        <v>25</v>
      </c>
      <c r="I105" s="12"/>
      <c r="J105" s="12"/>
      <c r="K105" s="12"/>
      <c r="L105" s="12">
        <v>400</v>
      </c>
      <c r="M105" s="12">
        <v>500</v>
      </c>
      <c r="N105" s="12">
        <v>200</v>
      </c>
      <c r="O105" s="13"/>
      <c r="P105" s="12">
        <f t="shared" si="15"/>
        <v>1100</v>
      </c>
      <c r="Q105" s="12">
        <f t="shared" si="16"/>
        <v>44</v>
      </c>
      <c r="R105" s="57"/>
      <c r="S105" s="15">
        <v>0.1</v>
      </c>
      <c r="T105" s="15">
        <f t="shared" si="17"/>
        <v>4.4000000000000004</v>
      </c>
    </row>
    <row r="106" spans="1:22" x14ac:dyDescent="0.2">
      <c r="A106" s="11" t="s">
        <v>110</v>
      </c>
      <c r="B106" s="11" t="s">
        <v>111</v>
      </c>
      <c r="C106" s="11" t="s">
        <v>110</v>
      </c>
      <c r="D106" s="11" t="s">
        <v>275</v>
      </c>
      <c r="E106" s="12">
        <v>50</v>
      </c>
      <c r="F106" s="12">
        <v>1200</v>
      </c>
      <c r="G106" s="12">
        <v>5</v>
      </c>
      <c r="H106" s="12">
        <v>25</v>
      </c>
      <c r="I106" s="12"/>
      <c r="J106" s="12"/>
      <c r="K106" s="12"/>
      <c r="L106" s="12"/>
      <c r="M106" s="12"/>
      <c r="N106" s="12"/>
      <c r="O106" s="13"/>
      <c r="P106" s="12">
        <f t="shared" si="15"/>
        <v>0</v>
      </c>
      <c r="Q106" s="12">
        <f t="shared" si="16"/>
        <v>0</v>
      </c>
      <c r="R106" s="57"/>
      <c r="S106" s="15">
        <v>0.13</v>
      </c>
      <c r="T106" s="15">
        <f t="shared" si="17"/>
        <v>0</v>
      </c>
    </row>
    <row r="107" spans="1:22" x14ac:dyDescent="0.2">
      <c r="A107" s="36" t="s">
        <v>204</v>
      </c>
      <c r="B107" s="36" t="s">
        <v>111</v>
      </c>
      <c r="C107" s="31" t="s">
        <v>205</v>
      </c>
      <c r="D107" s="36" t="s">
        <v>277</v>
      </c>
      <c r="E107" s="12">
        <v>50</v>
      </c>
      <c r="F107" s="12">
        <v>1200</v>
      </c>
      <c r="G107" s="12">
        <v>5</v>
      </c>
      <c r="H107" s="12">
        <v>25</v>
      </c>
      <c r="I107" s="12"/>
      <c r="J107" s="12">
        <v>100</v>
      </c>
      <c r="K107" s="12"/>
      <c r="L107" s="12">
        <v>100</v>
      </c>
      <c r="M107" s="12">
        <v>200</v>
      </c>
      <c r="N107" s="12">
        <v>100</v>
      </c>
      <c r="O107" s="13"/>
      <c r="P107" s="12">
        <f t="shared" si="15"/>
        <v>500</v>
      </c>
      <c r="Q107" s="12">
        <f t="shared" si="16"/>
        <v>20</v>
      </c>
      <c r="R107" s="57"/>
      <c r="S107" s="15">
        <v>0.13</v>
      </c>
      <c r="T107" s="15">
        <f t="shared" si="17"/>
        <v>2.6</v>
      </c>
    </row>
    <row r="108" spans="1:22" x14ac:dyDescent="0.2">
      <c r="A108" s="36" t="s">
        <v>268</v>
      </c>
      <c r="B108" s="36" t="s">
        <v>269</v>
      </c>
      <c r="C108" s="31" t="s">
        <v>270</v>
      </c>
      <c r="D108" s="36" t="s">
        <v>277</v>
      </c>
      <c r="E108" s="12">
        <v>50</v>
      </c>
      <c r="F108" s="12">
        <v>2400</v>
      </c>
      <c r="G108" s="12">
        <v>5</v>
      </c>
      <c r="H108" s="12">
        <v>25</v>
      </c>
      <c r="I108" s="12"/>
      <c r="J108" s="12">
        <v>50</v>
      </c>
      <c r="K108" s="12"/>
      <c r="L108" s="12">
        <v>50</v>
      </c>
      <c r="M108" s="12">
        <v>100</v>
      </c>
      <c r="N108" s="12">
        <v>50</v>
      </c>
      <c r="O108" s="13"/>
      <c r="P108" s="12">
        <f t="shared" si="15"/>
        <v>250</v>
      </c>
      <c r="Q108" s="12">
        <f t="shared" si="16"/>
        <v>10</v>
      </c>
      <c r="R108" s="57"/>
      <c r="S108" s="15">
        <v>0.13</v>
      </c>
      <c r="T108" s="15">
        <f t="shared" si="17"/>
        <v>1.3</v>
      </c>
      <c r="U108" s="43"/>
    </row>
    <row r="109" spans="1:22" x14ac:dyDescent="0.2">
      <c r="A109" s="307" t="s">
        <v>112</v>
      </c>
      <c r="B109" s="307"/>
      <c r="C109" s="8"/>
      <c r="D109" s="8"/>
      <c r="E109" s="8"/>
      <c r="F109" s="12"/>
      <c r="G109" s="12"/>
      <c r="H109" s="12"/>
      <c r="I109" s="12"/>
      <c r="J109" s="12"/>
      <c r="K109" s="12"/>
      <c r="L109" s="12"/>
      <c r="M109" s="12"/>
      <c r="N109" s="12"/>
      <c r="O109" s="36"/>
      <c r="P109" s="12"/>
      <c r="Q109" s="12"/>
      <c r="R109" s="57"/>
      <c r="S109" s="12"/>
      <c r="T109" s="15"/>
    </row>
    <row r="110" spans="1:22" x14ac:dyDescent="0.2">
      <c r="A110" s="11" t="s">
        <v>216</v>
      </c>
      <c r="B110" s="11" t="s">
        <v>217</v>
      </c>
      <c r="C110" s="11" t="s">
        <v>216</v>
      </c>
      <c r="D110" s="11" t="s">
        <v>275</v>
      </c>
      <c r="E110" s="12">
        <v>20</v>
      </c>
      <c r="F110" s="12">
        <v>150</v>
      </c>
      <c r="G110" s="12">
        <v>10</v>
      </c>
      <c r="H110" s="12">
        <v>400</v>
      </c>
      <c r="I110" s="12"/>
      <c r="J110" s="12"/>
      <c r="K110" s="12"/>
      <c r="L110" s="12"/>
      <c r="M110" s="12"/>
      <c r="N110" s="12"/>
      <c r="O110" s="36"/>
      <c r="P110" s="12">
        <f t="shared" ref="P110:P143" si="18">SUM(I110:O110)</f>
        <v>0</v>
      </c>
      <c r="Q110" s="12">
        <f t="shared" ref="Q110:Q143" si="19">$P110/$H110</f>
        <v>0</v>
      </c>
      <c r="R110" s="57"/>
      <c r="S110" s="12">
        <v>0.06</v>
      </c>
      <c r="T110" s="15">
        <f t="shared" ref="T110:T143" si="20">$Q110*$S110</f>
        <v>0</v>
      </c>
      <c r="U110" s="43">
        <f>SUM(T110:T125)</f>
        <v>1.38</v>
      </c>
      <c r="V110" s="3">
        <f>U110*100/$U$144</f>
        <v>1.0162751307165474</v>
      </c>
    </row>
    <row r="111" spans="1:22" x14ac:dyDescent="0.2">
      <c r="A111" s="36" t="s">
        <v>226</v>
      </c>
      <c r="B111" s="36" t="s">
        <v>217</v>
      </c>
      <c r="C111" s="36">
        <v>90444200</v>
      </c>
      <c r="D111" s="36" t="s">
        <v>277</v>
      </c>
      <c r="E111" s="12">
        <v>20</v>
      </c>
      <c r="F111" s="12">
        <v>150</v>
      </c>
      <c r="G111" s="12">
        <v>10</v>
      </c>
      <c r="H111" s="12">
        <v>400</v>
      </c>
      <c r="I111" s="12"/>
      <c r="J111" s="12"/>
      <c r="K111" s="12"/>
      <c r="L111" s="12"/>
      <c r="M111" s="12"/>
      <c r="N111" s="12"/>
      <c r="O111" s="36"/>
      <c r="P111" s="12">
        <f t="shared" si="18"/>
        <v>0</v>
      </c>
      <c r="Q111" s="12">
        <f t="shared" si="19"/>
        <v>0</v>
      </c>
      <c r="R111" s="57"/>
      <c r="S111" s="12">
        <v>0.06</v>
      </c>
      <c r="T111" s="15">
        <f t="shared" si="20"/>
        <v>0</v>
      </c>
    </row>
    <row r="112" spans="1:22" x14ac:dyDescent="0.2">
      <c r="A112" s="11" t="s">
        <v>191</v>
      </c>
      <c r="B112" s="11" t="s">
        <v>192</v>
      </c>
      <c r="C112" s="11" t="s">
        <v>191</v>
      </c>
      <c r="D112" s="11" t="s">
        <v>275</v>
      </c>
      <c r="E112" s="12">
        <v>20</v>
      </c>
      <c r="F112" s="12">
        <v>200</v>
      </c>
      <c r="G112" s="12">
        <v>10</v>
      </c>
      <c r="H112" s="12">
        <v>300</v>
      </c>
      <c r="I112" s="12"/>
      <c r="J112" s="12"/>
      <c r="K112" s="12"/>
      <c r="L112" s="12"/>
      <c r="M112" s="12"/>
      <c r="N112" s="12"/>
      <c r="O112" s="36"/>
      <c r="P112" s="12">
        <f t="shared" si="18"/>
        <v>0</v>
      </c>
      <c r="Q112" s="12">
        <f t="shared" si="19"/>
        <v>0</v>
      </c>
      <c r="R112" s="57"/>
      <c r="S112" s="12">
        <v>0.06</v>
      </c>
      <c r="T112" s="15">
        <f t="shared" si="20"/>
        <v>0</v>
      </c>
    </row>
    <row r="113" spans="1:22" x14ac:dyDescent="0.2">
      <c r="A113" s="11" t="s">
        <v>160</v>
      </c>
      <c r="B113" s="11" t="s">
        <v>161</v>
      </c>
      <c r="C113" s="11" t="s">
        <v>160</v>
      </c>
      <c r="D113" s="11" t="s">
        <v>275</v>
      </c>
      <c r="E113" s="12">
        <v>20</v>
      </c>
      <c r="F113" s="12">
        <v>300</v>
      </c>
      <c r="G113" s="12">
        <v>10</v>
      </c>
      <c r="H113" s="12">
        <v>200</v>
      </c>
      <c r="I113" s="12"/>
      <c r="J113" s="12">
        <v>400</v>
      </c>
      <c r="K113" s="12"/>
      <c r="L113" s="12">
        <v>400</v>
      </c>
      <c r="M113" s="12">
        <v>400</v>
      </c>
      <c r="N113" s="12">
        <v>200</v>
      </c>
      <c r="O113" s="13"/>
      <c r="P113" s="12">
        <f t="shared" si="18"/>
        <v>1400</v>
      </c>
      <c r="Q113" s="12">
        <f t="shared" si="19"/>
        <v>7</v>
      </c>
      <c r="R113" s="57"/>
      <c r="S113" s="15">
        <v>0.06</v>
      </c>
      <c r="T113" s="15">
        <f t="shared" si="20"/>
        <v>0.42</v>
      </c>
    </row>
    <row r="114" spans="1:22" x14ac:dyDescent="0.2">
      <c r="A114" s="36" t="s">
        <v>215</v>
      </c>
      <c r="B114" s="36" t="s">
        <v>161</v>
      </c>
      <c r="C114" s="36">
        <v>90444300</v>
      </c>
      <c r="D114" s="36" t="s">
        <v>277</v>
      </c>
      <c r="E114" s="12" t="s">
        <v>46</v>
      </c>
      <c r="F114" s="12">
        <v>300</v>
      </c>
      <c r="G114" s="12">
        <v>10</v>
      </c>
      <c r="H114" s="12">
        <v>200</v>
      </c>
      <c r="I114" s="12"/>
      <c r="J114" s="12">
        <v>200</v>
      </c>
      <c r="K114" s="12"/>
      <c r="L114" s="12"/>
      <c r="M114" s="12"/>
      <c r="N114" s="12">
        <v>200</v>
      </c>
      <c r="O114" s="13"/>
      <c r="P114" s="12">
        <f t="shared" si="18"/>
        <v>400</v>
      </c>
      <c r="Q114" s="12">
        <f t="shared" si="19"/>
        <v>2</v>
      </c>
      <c r="R114" s="57"/>
      <c r="S114" s="15">
        <v>0.06</v>
      </c>
      <c r="T114" s="15">
        <f t="shared" si="20"/>
        <v>0.12</v>
      </c>
    </row>
    <row r="115" spans="1:22" x14ac:dyDescent="0.2">
      <c r="A115" s="11" t="s">
        <v>206</v>
      </c>
      <c r="B115" s="11" t="s">
        <v>114</v>
      </c>
      <c r="C115" s="11" t="s">
        <v>206</v>
      </c>
      <c r="D115" s="11" t="s">
        <v>275</v>
      </c>
      <c r="E115" s="12">
        <v>20</v>
      </c>
      <c r="F115" s="12">
        <v>450</v>
      </c>
      <c r="G115" s="12">
        <v>10</v>
      </c>
      <c r="H115" s="12">
        <v>100</v>
      </c>
      <c r="I115" s="12"/>
      <c r="J115" s="12"/>
      <c r="K115" s="12"/>
      <c r="L115" s="12"/>
      <c r="M115" s="12"/>
      <c r="N115" s="12"/>
      <c r="O115" s="25"/>
      <c r="P115" s="12">
        <f t="shared" si="18"/>
        <v>0</v>
      </c>
      <c r="Q115" s="12">
        <f t="shared" si="19"/>
        <v>0</v>
      </c>
      <c r="R115" s="57"/>
      <c r="S115" s="15">
        <v>0.08</v>
      </c>
      <c r="T115" s="15">
        <f t="shared" si="20"/>
        <v>0</v>
      </c>
    </row>
    <row r="116" spans="1:22" x14ac:dyDescent="0.2">
      <c r="A116" s="36" t="s">
        <v>113</v>
      </c>
      <c r="B116" s="36" t="s">
        <v>114</v>
      </c>
      <c r="C116" s="36">
        <v>90444400</v>
      </c>
      <c r="D116" s="36" t="s">
        <v>277</v>
      </c>
      <c r="E116" s="12" t="s">
        <v>46</v>
      </c>
      <c r="F116" s="12">
        <v>450</v>
      </c>
      <c r="G116" s="12">
        <v>10</v>
      </c>
      <c r="H116" s="12">
        <v>100</v>
      </c>
      <c r="I116" s="12"/>
      <c r="J116" s="12">
        <v>200</v>
      </c>
      <c r="K116" s="12"/>
      <c r="L116" s="12">
        <v>200</v>
      </c>
      <c r="M116" s="12">
        <v>200</v>
      </c>
      <c r="N116" s="12"/>
      <c r="O116" s="13"/>
      <c r="P116" s="12">
        <f t="shared" si="18"/>
        <v>600</v>
      </c>
      <c r="Q116" s="12">
        <f t="shared" si="19"/>
        <v>6</v>
      </c>
      <c r="R116" s="57"/>
      <c r="S116" s="15">
        <v>0.08</v>
      </c>
      <c r="T116" s="15">
        <f t="shared" si="20"/>
        <v>0.48</v>
      </c>
    </row>
    <row r="117" spans="1:22" x14ac:dyDescent="0.2">
      <c r="A117" s="11" t="s">
        <v>115</v>
      </c>
      <c r="B117" s="11" t="s">
        <v>116</v>
      </c>
      <c r="C117" s="11" t="s">
        <v>115</v>
      </c>
      <c r="D117" s="11" t="s">
        <v>275</v>
      </c>
      <c r="E117" s="12">
        <v>20</v>
      </c>
      <c r="F117" s="12">
        <v>600</v>
      </c>
      <c r="G117" s="12">
        <v>10</v>
      </c>
      <c r="H117" s="12">
        <v>100</v>
      </c>
      <c r="I117" s="12"/>
      <c r="J117" s="12"/>
      <c r="K117" s="12"/>
      <c r="L117" s="12"/>
      <c r="M117" s="12"/>
      <c r="N117" s="12"/>
      <c r="O117" s="13"/>
      <c r="P117" s="12">
        <f t="shared" si="18"/>
        <v>0</v>
      </c>
      <c r="Q117" s="12">
        <f t="shared" si="19"/>
        <v>0</v>
      </c>
      <c r="R117" s="57"/>
      <c r="S117" s="15">
        <v>0.06</v>
      </c>
      <c r="T117" s="15">
        <f t="shared" si="20"/>
        <v>0</v>
      </c>
    </row>
    <row r="118" spans="1:22" x14ac:dyDescent="0.2">
      <c r="A118" s="36" t="s">
        <v>188</v>
      </c>
      <c r="B118" s="36" t="s">
        <v>116</v>
      </c>
      <c r="C118" s="36">
        <v>90444600</v>
      </c>
      <c r="D118" s="36" t="s">
        <v>277</v>
      </c>
      <c r="E118" s="12" t="s">
        <v>46</v>
      </c>
      <c r="F118" s="12">
        <v>600</v>
      </c>
      <c r="G118" s="12">
        <v>10</v>
      </c>
      <c r="H118" s="12">
        <v>100</v>
      </c>
      <c r="I118" s="12"/>
      <c r="J118" s="12">
        <v>200</v>
      </c>
      <c r="K118" s="12"/>
      <c r="L118" s="12">
        <v>200</v>
      </c>
      <c r="M118" s="12">
        <v>200</v>
      </c>
      <c r="N118" s="12"/>
      <c r="O118" s="13"/>
      <c r="P118" s="12">
        <f t="shared" si="18"/>
        <v>600</v>
      </c>
      <c r="Q118" s="12">
        <f t="shared" si="19"/>
        <v>6</v>
      </c>
      <c r="R118" s="57"/>
      <c r="S118" s="15">
        <v>0.06</v>
      </c>
      <c r="T118" s="15">
        <f t="shared" si="20"/>
        <v>0.36</v>
      </c>
    </row>
    <row r="119" spans="1:22" x14ac:dyDescent="0.2">
      <c r="A119" s="11" t="s">
        <v>117</v>
      </c>
      <c r="B119" s="11" t="s">
        <v>118</v>
      </c>
      <c r="C119" s="11" t="s">
        <v>117</v>
      </c>
      <c r="D119" s="11" t="s">
        <v>275</v>
      </c>
      <c r="E119" s="12">
        <v>20</v>
      </c>
      <c r="F119" s="12">
        <v>750</v>
      </c>
      <c r="G119" s="12">
        <v>10</v>
      </c>
      <c r="H119" s="12">
        <v>100</v>
      </c>
      <c r="I119" s="12"/>
      <c r="J119" s="12"/>
      <c r="K119" s="12"/>
      <c r="L119" s="12"/>
      <c r="M119" s="12"/>
      <c r="N119" s="12"/>
      <c r="O119" s="13"/>
      <c r="P119" s="12">
        <f t="shared" si="18"/>
        <v>0</v>
      </c>
      <c r="Q119" s="12">
        <f t="shared" si="19"/>
        <v>0</v>
      </c>
      <c r="R119" s="57"/>
      <c r="S119" s="15">
        <v>7.0000000000000007E-2</v>
      </c>
      <c r="T119" s="15">
        <f t="shared" si="20"/>
        <v>0</v>
      </c>
    </row>
    <row r="120" spans="1:22" x14ac:dyDescent="0.2">
      <c r="A120" s="36" t="s">
        <v>189</v>
      </c>
      <c r="B120" s="36" t="s">
        <v>118</v>
      </c>
      <c r="C120" s="36">
        <v>90444700</v>
      </c>
      <c r="D120" s="36" t="s">
        <v>277</v>
      </c>
      <c r="E120" s="12" t="s">
        <v>46</v>
      </c>
      <c r="F120" s="12">
        <v>750</v>
      </c>
      <c r="G120" s="12">
        <v>10</v>
      </c>
      <c r="H120" s="12">
        <v>100</v>
      </c>
      <c r="I120" s="12"/>
      <c r="J120" s="12"/>
      <c r="K120" s="12"/>
      <c r="L120" s="12"/>
      <c r="M120" s="12"/>
      <c r="N120" s="12"/>
      <c r="O120" s="13"/>
      <c r="P120" s="12">
        <f t="shared" si="18"/>
        <v>0</v>
      </c>
      <c r="Q120" s="12">
        <f t="shared" si="19"/>
        <v>0</v>
      </c>
      <c r="R120" s="57"/>
      <c r="S120" s="15">
        <v>7.0000000000000007E-2</v>
      </c>
      <c r="T120" s="15">
        <f t="shared" si="20"/>
        <v>0</v>
      </c>
    </row>
    <row r="121" spans="1:22" x14ac:dyDescent="0.2">
      <c r="A121" s="11" t="s">
        <v>119</v>
      </c>
      <c r="B121" s="11" t="s">
        <v>120</v>
      </c>
      <c r="C121" s="11" t="s">
        <v>119</v>
      </c>
      <c r="D121" s="11" t="s">
        <v>275</v>
      </c>
      <c r="E121" s="12">
        <v>20</v>
      </c>
      <c r="F121" s="12">
        <v>900</v>
      </c>
      <c r="G121" s="12">
        <v>10</v>
      </c>
      <c r="H121" s="12">
        <v>50</v>
      </c>
      <c r="I121" s="12"/>
      <c r="J121" s="12"/>
      <c r="K121" s="12"/>
      <c r="L121" s="12"/>
      <c r="M121" s="12"/>
      <c r="N121" s="12"/>
      <c r="O121" s="13"/>
      <c r="P121" s="12">
        <f t="shared" si="18"/>
        <v>0</v>
      </c>
      <c r="Q121" s="12">
        <f t="shared" si="19"/>
        <v>0</v>
      </c>
      <c r="R121" s="57"/>
      <c r="S121" s="15">
        <v>0.08</v>
      </c>
      <c r="T121" s="15">
        <f t="shared" si="20"/>
        <v>0</v>
      </c>
    </row>
    <row r="122" spans="1:22" x14ac:dyDescent="0.2">
      <c r="A122" s="36" t="s">
        <v>263</v>
      </c>
      <c r="B122" s="36" t="s">
        <v>120</v>
      </c>
      <c r="C122" s="36">
        <v>90444800</v>
      </c>
      <c r="D122" s="36" t="s">
        <v>277</v>
      </c>
      <c r="E122" s="12" t="s">
        <v>46</v>
      </c>
      <c r="F122" s="12">
        <v>900</v>
      </c>
      <c r="G122" s="12">
        <v>10</v>
      </c>
      <c r="H122" s="12">
        <v>50</v>
      </c>
      <c r="I122" s="12"/>
      <c r="J122" s="12"/>
      <c r="K122" s="12"/>
      <c r="L122" s="12"/>
      <c r="M122" s="12"/>
      <c r="N122" s="12"/>
      <c r="O122" s="13"/>
      <c r="P122" s="12">
        <f t="shared" si="18"/>
        <v>0</v>
      </c>
      <c r="Q122" s="12">
        <f t="shared" si="19"/>
        <v>0</v>
      </c>
      <c r="R122" s="57"/>
      <c r="S122" s="15">
        <v>0.08</v>
      </c>
      <c r="T122" s="15">
        <f t="shared" si="20"/>
        <v>0</v>
      </c>
    </row>
    <row r="123" spans="1:22" x14ac:dyDescent="0.2">
      <c r="A123" s="11" t="s">
        <v>121</v>
      </c>
      <c r="B123" s="11" t="s">
        <v>122</v>
      </c>
      <c r="C123" s="11" t="s">
        <v>121</v>
      </c>
      <c r="D123" s="11" t="s">
        <v>275</v>
      </c>
      <c r="E123" s="12">
        <v>20</v>
      </c>
      <c r="F123" s="12">
        <v>1200</v>
      </c>
      <c r="G123" s="12">
        <v>10</v>
      </c>
      <c r="H123" s="12">
        <v>50</v>
      </c>
      <c r="I123" s="12"/>
      <c r="J123" s="12"/>
      <c r="K123" s="12"/>
      <c r="L123" s="12"/>
      <c r="M123" s="12"/>
      <c r="N123" s="12"/>
      <c r="O123" s="13"/>
      <c r="P123" s="12">
        <f t="shared" si="18"/>
        <v>0</v>
      </c>
      <c r="Q123" s="12">
        <f t="shared" si="19"/>
        <v>0</v>
      </c>
      <c r="R123" s="57"/>
      <c r="S123" s="15">
        <v>0.11</v>
      </c>
      <c r="T123" s="15">
        <f t="shared" si="20"/>
        <v>0</v>
      </c>
    </row>
    <row r="124" spans="1:22" x14ac:dyDescent="0.2">
      <c r="A124" s="11" t="s">
        <v>207</v>
      </c>
      <c r="B124" s="11" t="s">
        <v>208</v>
      </c>
      <c r="C124" s="11" t="s">
        <v>207</v>
      </c>
      <c r="D124" s="11" t="s">
        <v>275</v>
      </c>
      <c r="E124" s="12">
        <v>20</v>
      </c>
      <c r="F124" s="12">
        <v>1500</v>
      </c>
      <c r="G124" s="12">
        <v>10</v>
      </c>
      <c r="H124" s="12">
        <v>50</v>
      </c>
      <c r="I124" s="12"/>
      <c r="J124" s="12"/>
      <c r="K124" s="12"/>
      <c r="L124" s="12"/>
      <c r="M124" s="12"/>
      <c r="N124" s="12"/>
      <c r="O124" s="13"/>
      <c r="P124" s="12">
        <f t="shared" si="18"/>
        <v>0</v>
      </c>
      <c r="Q124" s="12">
        <f t="shared" si="19"/>
        <v>0</v>
      </c>
      <c r="R124" s="57"/>
      <c r="S124" s="15">
        <v>7.0000000000000007E-2</v>
      </c>
      <c r="T124" s="15">
        <f t="shared" si="20"/>
        <v>0</v>
      </c>
    </row>
    <row r="125" spans="1:22" x14ac:dyDescent="0.2">
      <c r="A125" s="11" t="s">
        <v>209</v>
      </c>
      <c r="B125" s="11" t="s">
        <v>210</v>
      </c>
      <c r="C125" s="11" t="s">
        <v>209</v>
      </c>
      <c r="D125" s="11" t="s">
        <v>275</v>
      </c>
      <c r="E125" s="12">
        <v>20</v>
      </c>
      <c r="F125" s="12">
        <v>1800</v>
      </c>
      <c r="G125" s="12">
        <v>10</v>
      </c>
      <c r="H125" s="12">
        <v>50</v>
      </c>
      <c r="I125" s="12"/>
      <c r="J125" s="12"/>
      <c r="K125" s="12"/>
      <c r="L125" s="12"/>
      <c r="M125" s="12"/>
      <c r="N125" s="12"/>
      <c r="O125" s="13"/>
      <c r="P125" s="12">
        <f t="shared" si="18"/>
        <v>0</v>
      </c>
      <c r="Q125" s="12">
        <f t="shared" si="19"/>
        <v>0</v>
      </c>
      <c r="R125" s="58"/>
      <c r="S125" s="15">
        <v>0.09</v>
      </c>
      <c r="T125" s="15">
        <f t="shared" si="20"/>
        <v>0</v>
      </c>
      <c r="U125" s="43"/>
    </row>
    <row r="126" spans="1:22" x14ac:dyDescent="0.2">
      <c r="A126" s="11" t="s">
        <v>123</v>
      </c>
      <c r="B126" s="11" t="s">
        <v>124</v>
      </c>
      <c r="C126" s="11" t="s">
        <v>123</v>
      </c>
      <c r="D126" s="11" t="s">
        <v>275</v>
      </c>
      <c r="E126" s="12">
        <v>25</v>
      </c>
      <c r="F126" s="12">
        <v>150</v>
      </c>
      <c r="G126" s="12">
        <v>10</v>
      </c>
      <c r="H126" s="12">
        <v>200</v>
      </c>
      <c r="I126" s="12"/>
      <c r="J126" s="12"/>
      <c r="K126" s="12"/>
      <c r="L126" s="12"/>
      <c r="M126" s="12"/>
      <c r="N126" s="12"/>
      <c r="O126" s="13"/>
      <c r="P126" s="12">
        <f t="shared" si="18"/>
        <v>0</v>
      </c>
      <c r="Q126" s="12">
        <f t="shared" si="19"/>
        <v>0</v>
      </c>
      <c r="R126" s="57"/>
      <c r="S126" s="15">
        <v>0.04</v>
      </c>
      <c r="T126" s="15">
        <f t="shared" si="20"/>
        <v>0</v>
      </c>
      <c r="U126" s="43">
        <f>SUM(T126:T143)</f>
        <v>3.8000000000000003</v>
      </c>
      <c r="V126" s="3">
        <f>U126*100/$U$144</f>
        <v>2.7984387657412175</v>
      </c>
    </row>
    <row r="127" spans="1:22" x14ac:dyDescent="0.2">
      <c r="A127" s="36" t="s">
        <v>257</v>
      </c>
      <c r="B127" s="36" t="s">
        <v>124</v>
      </c>
      <c r="C127" s="36">
        <v>90445200</v>
      </c>
      <c r="D127" s="36" t="s">
        <v>277</v>
      </c>
      <c r="E127" s="12">
        <v>25</v>
      </c>
      <c r="F127" s="12">
        <v>150</v>
      </c>
      <c r="G127" s="12">
        <v>10</v>
      </c>
      <c r="H127" s="12">
        <v>200</v>
      </c>
      <c r="I127" s="12"/>
      <c r="J127" s="12">
        <v>400</v>
      </c>
      <c r="K127" s="12"/>
      <c r="L127" s="12">
        <v>400</v>
      </c>
      <c r="M127" s="12">
        <v>200</v>
      </c>
      <c r="N127" s="12"/>
      <c r="O127" s="13"/>
      <c r="P127" s="12">
        <f t="shared" si="18"/>
        <v>1000</v>
      </c>
      <c r="Q127" s="12">
        <f t="shared" si="19"/>
        <v>5</v>
      </c>
      <c r="R127" s="57"/>
      <c r="S127" s="15">
        <v>0.04</v>
      </c>
      <c r="T127" s="15">
        <f t="shared" si="20"/>
        <v>0.2</v>
      </c>
    </row>
    <row r="128" spans="1:22" x14ac:dyDescent="0.2">
      <c r="A128" s="11" t="s">
        <v>125</v>
      </c>
      <c r="B128" s="11" t="s">
        <v>126</v>
      </c>
      <c r="C128" s="11" t="s">
        <v>125</v>
      </c>
      <c r="D128" s="11" t="s">
        <v>275</v>
      </c>
      <c r="E128" s="12">
        <v>25</v>
      </c>
      <c r="F128" s="12">
        <v>300</v>
      </c>
      <c r="G128" s="12">
        <v>10</v>
      </c>
      <c r="H128" s="12">
        <v>100</v>
      </c>
      <c r="I128" s="12"/>
      <c r="J128" s="12">
        <v>100</v>
      </c>
      <c r="K128" s="12"/>
      <c r="L128" s="12"/>
      <c r="M128" s="12"/>
      <c r="N128" s="12"/>
      <c r="O128" s="13"/>
      <c r="P128" s="12">
        <f t="shared" si="18"/>
        <v>100</v>
      </c>
      <c r="Q128" s="12">
        <f t="shared" si="19"/>
        <v>1</v>
      </c>
      <c r="R128" s="57"/>
      <c r="S128" s="15">
        <v>0.04</v>
      </c>
      <c r="T128" s="15">
        <f t="shared" si="20"/>
        <v>0.04</v>
      </c>
    </row>
    <row r="129" spans="1:22" x14ac:dyDescent="0.2">
      <c r="A129" s="36" t="s">
        <v>127</v>
      </c>
      <c r="B129" s="36" t="s">
        <v>126</v>
      </c>
      <c r="C129" s="36">
        <v>90445300</v>
      </c>
      <c r="D129" s="36" t="s">
        <v>277</v>
      </c>
      <c r="E129" s="12" t="s">
        <v>63</v>
      </c>
      <c r="F129" s="12">
        <v>300</v>
      </c>
      <c r="G129" s="12">
        <v>10</v>
      </c>
      <c r="H129" s="12">
        <v>100</v>
      </c>
      <c r="I129" s="12"/>
      <c r="J129" s="12">
        <v>300</v>
      </c>
      <c r="K129" s="12"/>
      <c r="L129" s="12">
        <v>300</v>
      </c>
      <c r="M129" s="12">
        <v>200</v>
      </c>
      <c r="N129" s="12"/>
      <c r="O129" s="13"/>
      <c r="P129" s="12">
        <f t="shared" si="18"/>
        <v>800</v>
      </c>
      <c r="Q129" s="12">
        <f t="shared" si="19"/>
        <v>8</v>
      </c>
      <c r="R129" s="57"/>
      <c r="S129" s="15">
        <v>0.04</v>
      </c>
      <c r="T129" s="15">
        <f t="shared" si="20"/>
        <v>0.32</v>
      </c>
    </row>
    <row r="130" spans="1:22" x14ac:dyDescent="0.2">
      <c r="A130" s="11" t="s">
        <v>128</v>
      </c>
      <c r="B130" s="11" t="s">
        <v>129</v>
      </c>
      <c r="C130" s="11" t="s">
        <v>128</v>
      </c>
      <c r="D130" s="11" t="s">
        <v>275</v>
      </c>
      <c r="E130" s="12">
        <v>25</v>
      </c>
      <c r="F130" s="12">
        <v>450</v>
      </c>
      <c r="G130" s="12">
        <v>10</v>
      </c>
      <c r="H130" s="12">
        <v>100</v>
      </c>
      <c r="I130" s="12"/>
      <c r="J130" s="12">
        <v>100</v>
      </c>
      <c r="K130" s="12"/>
      <c r="L130" s="12">
        <v>100</v>
      </c>
      <c r="M130" s="12"/>
      <c r="N130" s="12"/>
      <c r="O130" s="13"/>
      <c r="P130" s="12">
        <f t="shared" si="18"/>
        <v>200</v>
      </c>
      <c r="Q130" s="12">
        <f t="shared" si="19"/>
        <v>2</v>
      </c>
      <c r="R130" s="57"/>
      <c r="S130" s="15">
        <v>0.06</v>
      </c>
      <c r="T130" s="15">
        <f t="shared" si="20"/>
        <v>0.12</v>
      </c>
    </row>
    <row r="131" spans="1:22" x14ac:dyDescent="0.2">
      <c r="A131" s="36" t="s">
        <v>190</v>
      </c>
      <c r="B131" s="36" t="s">
        <v>129</v>
      </c>
      <c r="C131" s="36">
        <v>90445400</v>
      </c>
      <c r="D131" s="36" t="s">
        <v>277</v>
      </c>
      <c r="E131" s="12" t="s">
        <v>63</v>
      </c>
      <c r="F131" s="12">
        <v>450</v>
      </c>
      <c r="G131" s="12">
        <v>10</v>
      </c>
      <c r="H131" s="12">
        <v>100</v>
      </c>
      <c r="I131" s="12"/>
      <c r="J131" s="12">
        <v>300</v>
      </c>
      <c r="K131" s="12"/>
      <c r="L131" s="12">
        <v>300</v>
      </c>
      <c r="M131" s="12"/>
      <c r="N131" s="12"/>
      <c r="O131" s="13"/>
      <c r="P131" s="12">
        <f t="shared" si="18"/>
        <v>600</v>
      </c>
      <c r="Q131" s="12">
        <f t="shared" si="19"/>
        <v>6</v>
      </c>
      <c r="R131" s="57"/>
      <c r="S131" s="15">
        <v>0.06</v>
      </c>
      <c r="T131" s="15">
        <f t="shared" si="20"/>
        <v>0.36</v>
      </c>
    </row>
    <row r="132" spans="1:22" x14ac:dyDescent="0.2">
      <c r="A132" s="11" t="s">
        <v>130</v>
      </c>
      <c r="B132" s="11" t="s">
        <v>131</v>
      </c>
      <c r="C132" s="11" t="s">
        <v>130</v>
      </c>
      <c r="D132" s="11" t="s">
        <v>275</v>
      </c>
      <c r="E132" s="12">
        <v>25</v>
      </c>
      <c r="F132" s="12">
        <v>600</v>
      </c>
      <c r="G132" s="12">
        <v>10</v>
      </c>
      <c r="H132" s="12">
        <v>50</v>
      </c>
      <c r="I132" s="12"/>
      <c r="J132" s="12">
        <v>100</v>
      </c>
      <c r="K132" s="12"/>
      <c r="L132" s="12"/>
      <c r="M132" s="12"/>
      <c r="N132" s="12"/>
      <c r="O132" s="13"/>
      <c r="P132" s="12">
        <f t="shared" si="18"/>
        <v>100</v>
      </c>
      <c r="Q132" s="12">
        <f t="shared" si="19"/>
        <v>2</v>
      </c>
      <c r="R132" s="57"/>
      <c r="S132" s="15">
        <v>0.04</v>
      </c>
      <c r="T132" s="15">
        <f t="shared" si="20"/>
        <v>0.08</v>
      </c>
    </row>
    <row r="133" spans="1:22" x14ac:dyDescent="0.2">
      <c r="A133" s="36" t="s">
        <v>211</v>
      </c>
      <c r="B133" s="36" t="s">
        <v>131</v>
      </c>
      <c r="C133" s="36">
        <v>90445600</v>
      </c>
      <c r="D133" s="36" t="s">
        <v>277</v>
      </c>
      <c r="E133" s="12">
        <v>25</v>
      </c>
      <c r="F133" s="12">
        <v>600</v>
      </c>
      <c r="G133" s="12">
        <v>10</v>
      </c>
      <c r="H133" s="12">
        <v>50</v>
      </c>
      <c r="I133" s="12"/>
      <c r="J133" s="12">
        <v>300</v>
      </c>
      <c r="K133" s="12"/>
      <c r="L133" s="12">
        <v>300</v>
      </c>
      <c r="M133" s="12">
        <v>200</v>
      </c>
      <c r="N133" s="12"/>
      <c r="O133" s="13"/>
      <c r="P133" s="12">
        <f t="shared" si="18"/>
        <v>800</v>
      </c>
      <c r="Q133" s="12">
        <f t="shared" si="19"/>
        <v>16</v>
      </c>
      <c r="R133" s="57"/>
      <c r="S133" s="15">
        <v>0.04</v>
      </c>
      <c r="T133" s="15">
        <f t="shared" si="20"/>
        <v>0.64</v>
      </c>
    </row>
    <row r="134" spans="1:22" x14ac:dyDescent="0.2">
      <c r="A134" s="11" t="s">
        <v>162</v>
      </c>
      <c r="B134" s="11" t="s">
        <v>163</v>
      </c>
      <c r="C134" s="11" t="s">
        <v>162</v>
      </c>
      <c r="D134" s="11" t="s">
        <v>275</v>
      </c>
      <c r="E134" s="12">
        <v>25</v>
      </c>
      <c r="F134" s="12">
        <v>750</v>
      </c>
      <c r="G134" s="12">
        <v>10</v>
      </c>
      <c r="H134" s="12">
        <v>50</v>
      </c>
      <c r="I134" s="12"/>
      <c r="J134" s="12"/>
      <c r="K134" s="12"/>
      <c r="L134" s="12"/>
      <c r="M134" s="12"/>
      <c r="N134" s="12"/>
      <c r="O134" s="13"/>
      <c r="P134" s="12">
        <f t="shared" si="18"/>
        <v>0</v>
      </c>
      <c r="Q134" s="12">
        <f t="shared" si="19"/>
        <v>0</v>
      </c>
      <c r="R134" s="57"/>
      <c r="S134" s="15">
        <v>0.04</v>
      </c>
      <c r="T134" s="15">
        <f t="shared" si="20"/>
        <v>0</v>
      </c>
    </row>
    <row r="135" spans="1:22" x14ac:dyDescent="0.2">
      <c r="A135" s="36" t="s">
        <v>218</v>
      </c>
      <c r="B135" s="36" t="s">
        <v>163</v>
      </c>
      <c r="C135" s="31" t="s">
        <v>219</v>
      </c>
      <c r="D135" s="36" t="s">
        <v>277</v>
      </c>
      <c r="E135" s="12">
        <v>25</v>
      </c>
      <c r="F135" s="12">
        <v>750</v>
      </c>
      <c r="G135" s="12">
        <v>10</v>
      </c>
      <c r="H135" s="12">
        <v>50</v>
      </c>
      <c r="I135" s="12"/>
      <c r="J135" s="12">
        <v>300</v>
      </c>
      <c r="K135" s="12"/>
      <c r="L135" s="12">
        <v>300</v>
      </c>
      <c r="M135" s="12"/>
      <c r="N135" s="12"/>
      <c r="O135" s="13"/>
      <c r="P135" s="12">
        <f t="shared" si="18"/>
        <v>600</v>
      </c>
      <c r="Q135" s="12">
        <f t="shared" si="19"/>
        <v>12</v>
      </c>
      <c r="R135" s="57"/>
      <c r="S135" s="15">
        <v>0.04</v>
      </c>
      <c r="T135" s="15">
        <f t="shared" si="20"/>
        <v>0.48</v>
      </c>
    </row>
    <row r="136" spans="1:22" x14ac:dyDescent="0.2">
      <c r="A136" s="11" t="s">
        <v>132</v>
      </c>
      <c r="B136" s="11" t="s">
        <v>133</v>
      </c>
      <c r="C136" s="11" t="s">
        <v>132</v>
      </c>
      <c r="D136" s="11" t="s">
        <v>275</v>
      </c>
      <c r="E136" s="12">
        <v>25</v>
      </c>
      <c r="F136" s="12">
        <v>900</v>
      </c>
      <c r="G136" s="12">
        <v>10</v>
      </c>
      <c r="H136" s="12">
        <v>50</v>
      </c>
      <c r="I136" s="12"/>
      <c r="J136" s="12"/>
      <c r="K136" s="12"/>
      <c r="L136" s="12">
        <v>100</v>
      </c>
      <c r="M136" s="12"/>
      <c r="N136" s="12"/>
      <c r="O136" s="13"/>
      <c r="P136" s="12">
        <f t="shared" si="18"/>
        <v>100</v>
      </c>
      <c r="Q136" s="12">
        <f t="shared" si="19"/>
        <v>2</v>
      </c>
      <c r="R136" s="57"/>
      <c r="S136" s="15">
        <v>0.06</v>
      </c>
      <c r="T136" s="15">
        <f t="shared" si="20"/>
        <v>0.12</v>
      </c>
    </row>
    <row r="137" spans="1:22" x14ac:dyDescent="0.2">
      <c r="A137" s="36" t="s">
        <v>264</v>
      </c>
      <c r="B137" s="36" t="s">
        <v>133</v>
      </c>
      <c r="C137" s="31" t="s">
        <v>265</v>
      </c>
      <c r="D137" s="36" t="s">
        <v>277</v>
      </c>
      <c r="E137" s="12">
        <v>25</v>
      </c>
      <c r="F137" s="12">
        <v>900</v>
      </c>
      <c r="G137" s="12">
        <v>10</v>
      </c>
      <c r="H137" s="12">
        <v>50</v>
      </c>
      <c r="I137" s="12"/>
      <c r="J137" s="12">
        <v>300</v>
      </c>
      <c r="K137" s="12"/>
      <c r="L137" s="12">
        <v>300</v>
      </c>
      <c r="M137" s="12">
        <v>200</v>
      </c>
      <c r="N137" s="12"/>
      <c r="O137" s="13"/>
      <c r="P137" s="12">
        <f t="shared" si="18"/>
        <v>800</v>
      </c>
      <c r="Q137" s="12">
        <f t="shared" si="19"/>
        <v>16</v>
      </c>
      <c r="R137" s="57"/>
      <c r="S137" s="15">
        <v>0.06</v>
      </c>
      <c r="T137" s="15">
        <f t="shared" si="20"/>
        <v>0.96</v>
      </c>
    </row>
    <row r="138" spans="1:22" x14ac:dyDescent="0.2">
      <c r="A138" s="11" t="s">
        <v>134</v>
      </c>
      <c r="B138" s="11" t="s">
        <v>135</v>
      </c>
      <c r="C138" s="11" t="s">
        <v>134</v>
      </c>
      <c r="D138" s="11" t="s">
        <v>275</v>
      </c>
      <c r="E138" s="12">
        <v>25</v>
      </c>
      <c r="F138" s="12">
        <v>1200</v>
      </c>
      <c r="G138" s="12">
        <v>10</v>
      </c>
      <c r="H138" s="12">
        <v>50</v>
      </c>
      <c r="I138" s="12"/>
      <c r="J138" s="12">
        <v>100</v>
      </c>
      <c r="K138" s="12"/>
      <c r="L138" s="12"/>
      <c r="M138" s="12"/>
      <c r="N138" s="12"/>
      <c r="O138" s="13"/>
      <c r="P138" s="12">
        <f t="shared" si="18"/>
        <v>100</v>
      </c>
      <c r="Q138" s="12">
        <f t="shared" si="19"/>
        <v>2</v>
      </c>
      <c r="R138" s="57"/>
      <c r="S138" s="15">
        <v>0.08</v>
      </c>
      <c r="T138" s="15">
        <f t="shared" si="20"/>
        <v>0.16</v>
      </c>
    </row>
    <row r="139" spans="1:22" x14ac:dyDescent="0.2">
      <c r="A139" s="26" t="s">
        <v>451</v>
      </c>
      <c r="B139" s="26"/>
      <c r="C139" s="26">
        <v>90445810</v>
      </c>
      <c r="D139" s="36" t="s">
        <v>277</v>
      </c>
      <c r="E139" s="12" t="s">
        <v>63</v>
      </c>
      <c r="F139" s="12">
        <v>1200</v>
      </c>
      <c r="G139" s="12">
        <v>10</v>
      </c>
      <c r="H139" s="12">
        <v>50</v>
      </c>
      <c r="I139" s="12"/>
      <c r="J139" s="12"/>
      <c r="K139" s="12"/>
      <c r="L139" s="12"/>
      <c r="M139" s="12">
        <v>200</v>
      </c>
      <c r="N139" s="12"/>
      <c r="O139" s="13"/>
      <c r="P139" s="12">
        <f t="shared" si="18"/>
        <v>200</v>
      </c>
      <c r="Q139" s="12">
        <f t="shared" si="19"/>
        <v>4</v>
      </c>
      <c r="R139" s="57"/>
      <c r="S139" s="15">
        <v>0.08</v>
      </c>
      <c r="T139" s="15">
        <f t="shared" si="20"/>
        <v>0.32</v>
      </c>
    </row>
    <row r="140" spans="1:22" x14ac:dyDescent="0.2">
      <c r="A140" s="11" t="s">
        <v>238</v>
      </c>
      <c r="B140" s="11" t="s">
        <v>239</v>
      </c>
      <c r="C140" s="11" t="s">
        <v>238</v>
      </c>
      <c r="D140" s="11" t="s">
        <v>275</v>
      </c>
      <c r="E140" s="12">
        <v>25</v>
      </c>
      <c r="F140" s="12">
        <v>1524</v>
      </c>
      <c r="G140" s="12">
        <v>10</v>
      </c>
      <c r="H140" s="12">
        <v>50</v>
      </c>
      <c r="I140" s="12"/>
      <c r="J140" s="12"/>
      <c r="K140" s="12"/>
      <c r="L140" s="12"/>
      <c r="M140" s="12"/>
      <c r="N140" s="12"/>
      <c r="O140" s="13"/>
      <c r="P140" s="12">
        <f t="shared" si="18"/>
        <v>0</v>
      </c>
      <c r="Q140" s="12">
        <f t="shared" si="19"/>
        <v>0</v>
      </c>
      <c r="R140" s="57"/>
      <c r="S140" s="15">
        <v>0.08</v>
      </c>
      <c r="T140" s="15">
        <f t="shared" si="20"/>
        <v>0</v>
      </c>
    </row>
    <row r="141" spans="1:22" x14ac:dyDescent="0.2">
      <c r="A141" s="11" t="s">
        <v>164</v>
      </c>
      <c r="B141" s="11" t="s">
        <v>165</v>
      </c>
      <c r="C141" s="11" t="s">
        <v>164</v>
      </c>
      <c r="D141" s="11" t="s">
        <v>275</v>
      </c>
      <c r="E141" s="12">
        <v>25</v>
      </c>
      <c r="F141" s="12">
        <v>1800</v>
      </c>
      <c r="G141" s="12">
        <v>10</v>
      </c>
      <c r="H141" s="12">
        <v>50</v>
      </c>
      <c r="I141" s="12"/>
      <c r="J141" s="12"/>
      <c r="K141" s="12"/>
      <c r="L141" s="12"/>
      <c r="M141" s="12"/>
      <c r="N141" s="12"/>
      <c r="O141" s="13"/>
      <c r="P141" s="12">
        <f t="shared" si="18"/>
        <v>0</v>
      </c>
      <c r="Q141" s="12">
        <f t="shared" si="19"/>
        <v>0</v>
      </c>
      <c r="R141" s="57"/>
      <c r="S141" s="15">
        <v>0.12</v>
      </c>
      <c r="T141" s="15">
        <f t="shared" si="20"/>
        <v>0</v>
      </c>
    </row>
    <row r="142" spans="1:22" x14ac:dyDescent="0.2">
      <c r="A142" s="36" t="s">
        <v>227</v>
      </c>
      <c r="B142" s="36" t="s">
        <v>165</v>
      </c>
      <c r="C142" s="36">
        <v>90445900</v>
      </c>
      <c r="D142" s="36" t="s">
        <v>277</v>
      </c>
      <c r="E142" s="12">
        <v>25</v>
      </c>
      <c r="F142" s="12">
        <v>1800</v>
      </c>
      <c r="G142" s="12">
        <v>10</v>
      </c>
      <c r="H142" s="12">
        <v>50</v>
      </c>
      <c r="I142" s="12"/>
      <c r="J142" s="12"/>
      <c r="K142" s="12"/>
      <c r="L142" s="12"/>
      <c r="M142" s="12"/>
      <c r="N142" s="12"/>
      <c r="O142" s="13"/>
      <c r="P142" s="12">
        <f t="shared" si="18"/>
        <v>0</v>
      </c>
      <c r="Q142" s="12">
        <f t="shared" si="19"/>
        <v>0</v>
      </c>
      <c r="R142" s="57"/>
      <c r="S142" s="15">
        <v>0.12</v>
      </c>
      <c r="T142" s="15">
        <f t="shared" si="20"/>
        <v>0</v>
      </c>
      <c r="U142" s="43"/>
    </row>
    <row r="143" spans="1:22" x14ac:dyDescent="0.2">
      <c r="A143" s="36" t="s">
        <v>301</v>
      </c>
      <c r="B143" s="36" t="s">
        <v>302</v>
      </c>
      <c r="C143" s="36">
        <v>90446000</v>
      </c>
      <c r="D143" s="36" t="s">
        <v>277</v>
      </c>
      <c r="E143" s="12">
        <v>25</v>
      </c>
      <c r="F143" s="12">
        <v>2400</v>
      </c>
      <c r="G143" s="12">
        <v>10</v>
      </c>
      <c r="H143" s="12">
        <v>50</v>
      </c>
      <c r="I143" s="12"/>
      <c r="J143" s="12"/>
      <c r="K143" s="12"/>
      <c r="L143" s="12"/>
      <c r="M143" s="12"/>
      <c r="N143" s="12"/>
      <c r="O143" s="13"/>
      <c r="P143" s="12">
        <f t="shared" si="18"/>
        <v>0</v>
      </c>
      <c r="Q143" s="12">
        <f t="shared" si="19"/>
        <v>0</v>
      </c>
      <c r="R143" s="57"/>
      <c r="S143" s="15">
        <v>0.12</v>
      </c>
      <c r="T143" s="15">
        <f t="shared" si="20"/>
        <v>0</v>
      </c>
      <c r="U143" s="43"/>
    </row>
    <row r="144" spans="1:22" x14ac:dyDescent="0.2">
      <c r="A144" s="305"/>
      <c r="B144" s="305"/>
      <c r="C144" s="305"/>
      <c r="D144" s="305"/>
      <c r="E144" s="305"/>
      <c r="F144" s="305"/>
      <c r="G144" s="305"/>
      <c r="H144" s="305"/>
      <c r="I144" s="36">
        <f t="shared" ref="I144:Q144" si="21">SUBTOTAL(9,I5:I143)</f>
        <v>400</v>
      </c>
      <c r="J144" s="36">
        <f t="shared" si="21"/>
        <v>46750</v>
      </c>
      <c r="K144" s="36">
        <f>SUBTOTAL(9,K5:K143)</f>
        <v>300</v>
      </c>
      <c r="L144" s="36">
        <f t="shared" si="21"/>
        <v>70310</v>
      </c>
      <c r="M144" s="36">
        <f t="shared" si="21"/>
        <v>67275</v>
      </c>
      <c r="N144" s="36">
        <f t="shared" si="21"/>
        <v>52050</v>
      </c>
      <c r="O144" s="36">
        <f t="shared" si="21"/>
        <v>0</v>
      </c>
      <c r="P144" s="36">
        <f t="shared" si="21"/>
        <v>237085</v>
      </c>
      <c r="Q144" s="36">
        <f t="shared" si="21"/>
        <v>3041</v>
      </c>
      <c r="R144" s="59"/>
      <c r="S144" s="12"/>
      <c r="T144" s="36">
        <f>SUBTOTAL(9,T5:T143)</f>
        <v>177.65999999999997</v>
      </c>
      <c r="U144" s="3">
        <f>SUM(U13:U143)</f>
        <v>135.79000000000002</v>
      </c>
      <c r="V144" s="3">
        <f>SUM(V13:V143)</f>
        <v>99.999999999999986</v>
      </c>
    </row>
    <row r="145" spans="1:20" x14ac:dyDescent="0.2">
      <c r="A145" s="305"/>
      <c r="B145" s="305"/>
      <c r="C145" s="305"/>
      <c r="D145" s="305"/>
      <c r="E145" s="305"/>
      <c r="F145" s="305"/>
      <c r="G145" s="305"/>
      <c r="H145" s="305"/>
      <c r="I145" s="36">
        <v>8</v>
      </c>
      <c r="J145" s="36">
        <v>539</v>
      </c>
      <c r="K145" s="36">
        <v>3</v>
      </c>
      <c r="L145" s="36">
        <v>911</v>
      </c>
      <c r="M145" s="36">
        <v>904</v>
      </c>
      <c r="N145" s="36">
        <v>676</v>
      </c>
      <c r="O145" s="36"/>
      <c r="P145" s="36"/>
      <c r="Q145" s="36">
        <f>SUM(I145:O145)</f>
        <v>3041</v>
      </c>
      <c r="T145" s="3">
        <f>T144/30</f>
        <v>5.9219999999999988</v>
      </c>
    </row>
    <row r="146" spans="1:20" x14ac:dyDescent="0.2">
      <c r="A146" s="305"/>
      <c r="B146" s="305"/>
      <c r="C146" s="305"/>
      <c r="D146" s="305"/>
      <c r="E146" s="305"/>
      <c r="F146" s="305"/>
      <c r="G146" s="305"/>
      <c r="H146" s="305"/>
      <c r="I146" s="36">
        <v>0.32</v>
      </c>
      <c r="J146" s="36">
        <v>27.92</v>
      </c>
      <c r="K146" s="36">
        <v>0.15</v>
      </c>
      <c r="L146" s="36">
        <v>52.21</v>
      </c>
      <c r="M146" s="36">
        <v>56.08</v>
      </c>
      <c r="N146" s="36">
        <v>40.98</v>
      </c>
      <c r="O146" s="36"/>
      <c r="P146" s="36"/>
      <c r="Q146" s="36">
        <f>SUM(I146:O146)</f>
        <v>177.66</v>
      </c>
    </row>
    <row r="147" spans="1:20" x14ac:dyDescent="0.2">
      <c r="A147" s="34"/>
      <c r="B147" s="34"/>
      <c r="C147" s="34"/>
      <c r="D147" s="34"/>
      <c r="E147" s="34"/>
      <c r="F147" s="34"/>
      <c r="G147" s="34"/>
      <c r="H147" s="34"/>
    </row>
    <row r="148" spans="1:20" x14ac:dyDescent="0.2">
      <c r="A148" s="28" t="s">
        <v>136</v>
      </c>
      <c r="B148" s="28" t="s">
        <v>136</v>
      </c>
      <c r="C148" s="30"/>
      <c r="D148" s="30"/>
      <c r="E148" s="8" t="s">
        <v>10</v>
      </c>
      <c r="F148" s="8" t="s">
        <v>137</v>
      </c>
      <c r="G148" s="300" t="s">
        <v>138</v>
      </c>
      <c r="H148" s="301"/>
      <c r="I148" s="20"/>
      <c r="J148" s="20"/>
      <c r="K148" s="20"/>
      <c r="L148" s="20"/>
      <c r="M148" s="20"/>
      <c r="N148" s="20"/>
      <c r="O148" s="20"/>
      <c r="P148" s="12"/>
      <c r="Q148" s="12"/>
      <c r="R148" s="35"/>
      <c r="S148" s="12"/>
      <c r="T148" s="15"/>
    </row>
    <row r="149" spans="1:20" x14ac:dyDescent="0.2">
      <c r="A149" s="36"/>
      <c r="B149" s="36"/>
      <c r="C149" s="36"/>
      <c r="D149" s="36"/>
      <c r="E149" s="8"/>
      <c r="F149" s="8"/>
      <c r="G149" s="8" t="s">
        <v>139</v>
      </c>
      <c r="H149" s="8" t="s">
        <v>140</v>
      </c>
      <c r="I149" s="8" t="s">
        <v>140</v>
      </c>
      <c r="J149" s="8" t="s">
        <v>140</v>
      </c>
      <c r="K149" s="8" t="s">
        <v>140</v>
      </c>
      <c r="L149" s="8" t="s">
        <v>140</v>
      </c>
      <c r="M149" s="8" t="s">
        <v>140</v>
      </c>
      <c r="N149" s="8" t="s">
        <v>140</v>
      </c>
      <c r="O149" s="8" t="s">
        <v>140</v>
      </c>
      <c r="P149" s="36" t="s">
        <v>140</v>
      </c>
      <c r="Q149" s="36" t="s">
        <v>12</v>
      </c>
      <c r="R149" s="37"/>
      <c r="S149" s="12"/>
      <c r="T149" s="15"/>
    </row>
    <row r="150" spans="1:20" x14ac:dyDescent="0.2">
      <c r="A150" s="38" t="s">
        <v>142</v>
      </c>
      <c r="B150" s="38" t="s">
        <v>143</v>
      </c>
      <c r="C150" s="38" t="s">
        <v>142</v>
      </c>
      <c r="D150" s="38" t="s">
        <v>142</v>
      </c>
      <c r="E150" s="12">
        <v>13</v>
      </c>
      <c r="F150" s="12">
        <v>25</v>
      </c>
      <c r="G150" s="12">
        <v>5</v>
      </c>
      <c r="H150" s="12">
        <v>125</v>
      </c>
      <c r="I150" s="12"/>
      <c r="J150" s="12"/>
      <c r="K150" s="12"/>
      <c r="L150" s="12"/>
      <c r="M150" s="12"/>
      <c r="N150" s="12"/>
      <c r="O150" s="12"/>
      <c r="P150" s="12">
        <f>SUM(I150:O150)</f>
        <v>0</v>
      </c>
      <c r="Q150" s="12">
        <f>$P150/$H150</f>
        <v>0</v>
      </c>
      <c r="R150" s="39"/>
      <c r="S150" s="15">
        <v>0.09</v>
      </c>
      <c r="T150" s="15">
        <f>$Q150*$S150</f>
        <v>0</v>
      </c>
    </row>
    <row r="151" spans="1:20" x14ac:dyDescent="0.2">
      <c r="A151" s="38" t="s">
        <v>144</v>
      </c>
      <c r="B151" s="38" t="s">
        <v>145</v>
      </c>
      <c r="C151" s="38" t="s">
        <v>144</v>
      </c>
      <c r="D151" s="38" t="s">
        <v>144</v>
      </c>
      <c r="E151" s="12">
        <v>19</v>
      </c>
      <c r="F151" s="12">
        <v>25</v>
      </c>
      <c r="G151" s="12">
        <v>5</v>
      </c>
      <c r="H151" s="12">
        <v>125</v>
      </c>
      <c r="I151" s="12"/>
      <c r="J151" s="12"/>
      <c r="K151" s="12"/>
      <c r="L151" s="12"/>
      <c r="M151" s="12"/>
      <c r="N151" s="12"/>
      <c r="O151" s="12"/>
      <c r="P151" s="12">
        <f>SUM(I151:O151)</f>
        <v>0</v>
      </c>
      <c r="Q151" s="12">
        <f>$P151/$H151</f>
        <v>0</v>
      </c>
      <c r="R151" s="39"/>
      <c r="S151" s="15">
        <v>0.15</v>
      </c>
      <c r="T151" s="15">
        <f>$Q151*$S151</f>
        <v>0</v>
      </c>
    </row>
    <row r="152" spans="1:20" x14ac:dyDescent="0.2">
      <c r="B152" s="3"/>
      <c r="I152" s="36">
        <f t="shared" ref="I152:O152" si="22">SUM(I150:I151)</f>
        <v>0</v>
      </c>
      <c r="J152" s="36">
        <f t="shared" si="22"/>
        <v>0</v>
      </c>
      <c r="K152" s="36">
        <f>SUM(K150:K151)</f>
        <v>0</v>
      </c>
      <c r="L152" s="36">
        <f t="shared" si="22"/>
        <v>0</v>
      </c>
      <c r="M152" s="36">
        <f t="shared" si="22"/>
        <v>0</v>
      </c>
      <c r="N152" s="36">
        <f t="shared" ref="N152" si="23">SUM(N150:N151)</f>
        <v>0</v>
      </c>
      <c r="O152" s="36">
        <f t="shared" si="22"/>
        <v>0</v>
      </c>
      <c r="P152" s="36">
        <f>SUBTOTAL(9,P150:P151)</f>
        <v>0</v>
      </c>
      <c r="Q152" s="36">
        <f>SUBTOTAL(9,Q150:Q151)</f>
        <v>0</v>
      </c>
      <c r="R152" s="37"/>
      <c r="S152" s="12"/>
      <c r="T152" s="33">
        <f>SUBTOTAL(9,T150:T151)</f>
        <v>0</v>
      </c>
    </row>
    <row r="153" spans="1:20" x14ac:dyDescent="0.2">
      <c r="B153" s="3"/>
      <c r="I153" s="40"/>
      <c r="J153" s="40"/>
      <c r="K153" s="40"/>
      <c r="L153" s="40"/>
      <c r="M153" s="40"/>
      <c r="N153" s="40"/>
      <c r="O153" s="40"/>
      <c r="P153" s="36">
        <v>0</v>
      </c>
      <c r="Q153" s="36">
        <v>0</v>
      </c>
      <c r="R153" s="35"/>
      <c r="S153" s="12"/>
      <c r="T153" s="33">
        <v>0</v>
      </c>
    </row>
  </sheetData>
  <autoFilter ref="D3:D146"/>
  <mergeCells count="11">
    <mergeCell ref="S3:T3"/>
    <mergeCell ref="A1:H1"/>
    <mergeCell ref="A2:D2"/>
    <mergeCell ref="E2:H2"/>
    <mergeCell ref="G3:H3"/>
    <mergeCell ref="P3:Q3"/>
    <mergeCell ref="A109:B109"/>
    <mergeCell ref="A144:H144"/>
    <mergeCell ref="A145:H145"/>
    <mergeCell ref="A146:H146"/>
    <mergeCell ref="G148:H148"/>
  </mergeCells>
  <conditionalFormatting sqref="A5:XFD143">
    <cfRule type="expression" dxfId="267" priority="2">
      <formula>MOD(ROW(),2)</formula>
    </cfRule>
  </conditionalFormatting>
  <conditionalFormatting sqref="P5:P143">
    <cfRule type="cellIs" dxfId="266" priority="4" operator="greaterThan">
      <formula>10000</formula>
    </cfRule>
  </conditionalFormatting>
  <conditionalFormatting sqref="P110:P143">
    <cfRule type="cellIs" dxfId="265" priority="5" operator="greaterThan">
      <formula>2000</formula>
    </cfRule>
  </conditionalFormatting>
  <conditionalFormatting sqref="T5:T108">
    <cfRule type="cellIs" dxfId="264" priority="3" operator="greaterThan">
      <formula>10</formula>
    </cfRule>
  </conditionalFormatting>
  <conditionalFormatting sqref="T139">
    <cfRule type="cellIs" dxfId="263" priority="1" operator="greaterThan">
      <formula>10</formula>
    </cfRule>
  </conditionalFormatting>
  <pageMargins left="0.25" right="0.25" top="0.75" bottom="0.75" header="0.3" footer="0.3"/>
  <pageSetup paperSize="9" scale="69" fitToHeight="0" orientation="landscape" r:id="rId1"/>
  <headerFooter alignWithMargins="0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1:T152"/>
  <sheetViews>
    <sheetView zoomScaleNormal="100" workbookViewId="0">
      <pane xSplit="4" ySplit="4" topLeftCell="E5" activePane="bottomRight" state="frozen"/>
      <selection pane="topRight" activeCell="D1" sqref="D1"/>
      <selection pane="bottomLeft" activeCell="A4" sqref="A4"/>
      <selection pane="bottomRight" activeCell="E5" sqref="E5"/>
    </sheetView>
  </sheetViews>
  <sheetFormatPr defaultColWidth="9.140625" defaultRowHeight="12.75" x14ac:dyDescent="0.2"/>
  <cols>
    <col min="1" max="1" width="12.5703125" style="3" customWidth="1"/>
    <col min="2" max="2" width="14" style="41" customWidth="1"/>
    <col min="3" max="3" width="14" style="3" bestFit="1" customWidth="1"/>
    <col min="4" max="4" width="12.28515625" style="3" customWidth="1"/>
    <col min="5" max="5" width="7.85546875" style="3" customWidth="1"/>
    <col min="6" max="6" width="8.5703125" style="3" customWidth="1"/>
    <col min="7" max="7" width="6.140625" style="3" customWidth="1"/>
    <col min="8" max="8" width="6.42578125" style="3" customWidth="1"/>
    <col min="9" max="12" width="10.140625" style="3" customWidth="1"/>
    <col min="13" max="13" width="8.28515625" style="3" customWidth="1"/>
    <col min="14" max="14" width="10.7109375" style="3" bestFit="1" customWidth="1"/>
    <col min="15" max="15" width="8.28515625" style="3" bestFit="1" customWidth="1"/>
    <col min="16" max="17" width="9.42578125" style="3" customWidth="1"/>
    <col min="18" max="18" width="9.28515625" style="3" customWidth="1"/>
    <col min="19" max="16384" width="9.140625" style="3"/>
  </cols>
  <sheetData>
    <row r="1" spans="1:20" x14ac:dyDescent="0.2">
      <c r="A1" s="303" t="s">
        <v>281</v>
      </c>
      <c r="B1" s="303"/>
      <c r="C1" s="303"/>
      <c r="D1" s="303"/>
      <c r="E1" s="303"/>
      <c r="F1" s="303"/>
      <c r="G1" s="303"/>
      <c r="H1" s="303"/>
      <c r="I1" s="30"/>
      <c r="J1" s="30"/>
      <c r="K1" s="30"/>
      <c r="L1" s="30"/>
      <c r="M1" s="20"/>
      <c r="N1" s="20"/>
      <c r="O1" s="20"/>
    </row>
    <row r="2" spans="1:20" x14ac:dyDescent="0.2">
      <c r="A2" s="303" t="s">
        <v>415</v>
      </c>
      <c r="B2" s="303"/>
      <c r="C2" s="303"/>
      <c r="D2" s="303"/>
      <c r="E2" s="303"/>
      <c r="F2" s="303"/>
      <c r="G2" s="303"/>
      <c r="H2" s="303"/>
      <c r="I2" s="10"/>
      <c r="J2" s="308" t="s">
        <v>409</v>
      </c>
      <c r="K2" s="309"/>
      <c r="L2" s="310"/>
      <c r="M2" s="8"/>
      <c r="N2" s="8"/>
      <c r="O2" s="8"/>
      <c r="P2" s="29"/>
      <c r="Q2" s="29"/>
      <c r="R2" s="30"/>
    </row>
    <row r="3" spans="1:20" x14ac:dyDescent="0.2">
      <c r="A3" s="8" t="s">
        <v>0</v>
      </c>
      <c r="B3" s="8" t="s">
        <v>1</v>
      </c>
      <c r="C3" s="8" t="s">
        <v>2</v>
      </c>
      <c r="D3" s="8" t="s">
        <v>274</v>
      </c>
      <c r="E3" s="8" t="s">
        <v>3</v>
      </c>
      <c r="F3" s="8" t="s">
        <v>4</v>
      </c>
      <c r="G3" s="302" t="s">
        <v>5</v>
      </c>
      <c r="H3" s="302"/>
      <c r="I3" s="31" t="s">
        <v>409</v>
      </c>
      <c r="J3" s="300" t="s">
        <v>414</v>
      </c>
      <c r="K3" s="311"/>
      <c r="L3" s="301"/>
      <c r="M3" s="36"/>
      <c r="N3" s="302" t="s">
        <v>6</v>
      </c>
      <c r="O3" s="302"/>
      <c r="P3" s="55"/>
      <c r="Q3" s="300" t="s">
        <v>7</v>
      </c>
      <c r="R3" s="301"/>
    </row>
    <row r="4" spans="1:20" x14ac:dyDescent="0.2">
      <c r="A4" s="36" t="s">
        <v>8</v>
      </c>
      <c r="B4" s="36"/>
      <c r="C4" s="36"/>
      <c r="D4" s="36"/>
      <c r="E4" s="7" t="s">
        <v>9</v>
      </c>
      <c r="F4" s="36" t="s">
        <v>10</v>
      </c>
      <c r="G4" s="8" t="s">
        <v>11</v>
      </c>
      <c r="H4" s="8" t="s">
        <v>12</v>
      </c>
      <c r="I4" s="36" t="s">
        <v>410</v>
      </c>
      <c r="J4" s="10" t="s">
        <v>416</v>
      </c>
      <c r="K4" s="10" t="s">
        <v>417</v>
      </c>
      <c r="L4" s="10" t="s">
        <v>418</v>
      </c>
      <c r="M4" s="36"/>
      <c r="N4" s="8" t="s">
        <v>13</v>
      </c>
      <c r="O4" s="8" t="s">
        <v>12</v>
      </c>
      <c r="P4" s="56"/>
      <c r="Q4" s="10" t="s">
        <v>14</v>
      </c>
      <c r="R4" s="10" t="s">
        <v>15</v>
      </c>
    </row>
    <row r="5" spans="1:20" x14ac:dyDescent="0.2">
      <c r="A5" s="11" t="s">
        <v>383</v>
      </c>
      <c r="B5" s="11" t="s">
        <v>384</v>
      </c>
      <c r="C5" s="11" t="s">
        <v>383</v>
      </c>
      <c r="D5" s="11" t="s">
        <v>275</v>
      </c>
      <c r="E5" s="12">
        <v>15</v>
      </c>
      <c r="F5" s="12">
        <v>225</v>
      </c>
      <c r="G5" s="12">
        <v>10</v>
      </c>
      <c r="H5" s="12">
        <v>400</v>
      </c>
      <c r="I5" s="12"/>
      <c r="J5" s="12"/>
      <c r="K5" s="12"/>
      <c r="L5" s="12"/>
      <c r="M5" s="13"/>
      <c r="N5" s="12">
        <f>SUM(J5:M5)</f>
        <v>0</v>
      </c>
      <c r="O5" s="12">
        <f t="shared" ref="O5:O19" si="0">$N5/$H5</f>
        <v>0</v>
      </c>
      <c r="P5" s="57"/>
      <c r="Q5" s="15">
        <v>0.06</v>
      </c>
      <c r="R5" s="15">
        <f t="shared" ref="R5:R19" si="1">$O5*$Q5</f>
        <v>0</v>
      </c>
      <c r="S5" s="43">
        <f>SUM(R5:R19)</f>
        <v>10.3</v>
      </c>
      <c r="T5" s="3">
        <f>S5*100/$S$143</f>
        <v>40.297339593114245</v>
      </c>
    </row>
    <row r="6" spans="1:20" x14ac:dyDescent="0.2">
      <c r="A6" s="11" t="s">
        <v>385</v>
      </c>
      <c r="B6" s="11" t="s">
        <v>386</v>
      </c>
      <c r="C6" s="11" t="s">
        <v>385</v>
      </c>
      <c r="D6" s="11" t="s">
        <v>275</v>
      </c>
      <c r="E6" s="12">
        <v>15</v>
      </c>
      <c r="F6" s="12">
        <v>300</v>
      </c>
      <c r="G6" s="12">
        <v>10</v>
      </c>
      <c r="H6" s="12">
        <v>300</v>
      </c>
      <c r="I6" s="12"/>
      <c r="J6" s="12"/>
      <c r="K6" s="12"/>
      <c r="L6" s="12"/>
      <c r="M6" s="13"/>
      <c r="N6" s="12">
        <f t="shared" ref="N6:N19" si="2">SUM(J6:M6)</f>
        <v>0</v>
      </c>
      <c r="O6" s="12">
        <f t="shared" si="0"/>
        <v>0</v>
      </c>
      <c r="P6" s="57"/>
      <c r="Q6" s="15">
        <v>0.06</v>
      </c>
      <c r="R6" s="15">
        <f t="shared" si="1"/>
        <v>0</v>
      </c>
      <c r="S6" s="43"/>
    </row>
    <row r="7" spans="1:20" x14ac:dyDescent="0.2">
      <c r="A7" s="36" t="s">
        <v>387</v>
      </c>
      <c r="B7" s="36" t="s">
        <v>259</v>
      </c>
      <c r="C7" s="31" t="s">
        <v>388</v>
      </c>
      <c r="D7" s="36" t="s">
        <v>277</v>
      </c>
      <c r="E7" s="12" t="s">
        <v>167</v>
      </c>
      <c r="F7" s="12">
        <v>300</v>
      </c>
      <c r="G7" s="12">
        <v>10</v>
      </c>
      <c r="H7" s="12">
        <v>300</v>
      </c>
      <c r="I7" s="12"/>
      <c r="J7" s="12"/>
      <c r="K7" s="12"/>
      <c r="L7" s="12"/>
      <c r="M7" s="13"/>
      <c r="N7" s="12">
        <f t="shared" si="2"/>
        <v>0</v>
      </c>
      <c r="O7" s="12">
        <f t="shared" si="0"/>
        <v>0</v>
      </c>
      <c r="P7" s="57"/>
      <c r="Q7" s="15">
        <v>0.06</v>
      </c>
      <c r="R7" s="15">
        <f t="shared" si="1"/>
        <v>0</v>
      </c>
      <c r="S7" s="43"/>
    </row>
    <row r="8" spans="1:20" x14ac:dyDescent="0.2">
      <c r="A8" s="11" t="s">
        <v>258</v>
      </c>
      <c r="B8" s="11" t="s">
        <v>259</v>
      </c>
      <c r="C8" s="11" t="s">
        <v>258</v>
      </c>
      <c r="D8" s="11" t="s">
        <v>275</v>
      </c>
      <c r="E8" s="12">
        <v>15</v>
      </c>
      <c r="F8" s="12">
        <v>375</v>
      </c>
      <c r="G8" s="12">
        <v>10</v>
      </c>
      <c r="H8" s="12">
        <v>200</v>
      </c>
      <c r="I8" s="12"/>
      <c r="J8" s="12"/>
      <c r="K8" s="12"/>
      <c r="L8" s="12"/>
      <c r="M8" s="13"/>
      <c r="N8" s="12">
        <f t="shared" si="2"/>
        <v>0</v>
      </c>
      <c r="O8" s="12">
        <f t="shared" si="0"/>
        <v>0</v>
      </c>
      <c r="P8" s="57"/>
      <c r="Q8" s="15">
        <v>0.06</v>
      </c>
      <c r="R8" s="15">
        <f t="shared" si="1"/>
        <v>0</v>
      </c>
      <c r="S8" s="43"/>
    </row>
    <row r="9" spans="1:20" x14ac:dyDescent="0.2">
      <c r="A9" s="11" t="s">
        <v>26</v>
      </c>
      <c r="B9" s="11" t="s">
        <v>27</v>
      </c>
      <c r="C9" s="11" t="s">
        <v>26</v>
      </c>
      <c r="D9" s="11" t="s">
        <v>275</v>
      </c>
      <c r="E9" s="12">
        <v>15</v>
      </c>
      <c r="F9" s="12">
        <v>457</v>
      </c>
      <c r="G9" s="12">
        <v>10</v>
      </c>
      <c r="H9" s="12">
        <v>200</v>
      </c>
      <c r="I9" s="12">
        <v>8000</v>
      </c>
      <c r="J9" s="61"/>
      <c r="K9" s="12">
        <v>4000</v>
      </c>
      <c r="L9" s="12">
        <v>4000</v>
      </c>
      <c r="M9" s="13"/>
      <c r="N9" s="12">
        <f t="shared" si="2"/>
        <v>8000</v>
      </c>
      <c r="O9" s="12">
        <f t="shared" si="0"/>
        <v>40</v>
      </c>
      <c r="P9" s="57"/>
      <c r="Q9" s="15">
        <v>0.05</v>
      </c>
      <c r="R9" s="15">
        <f t="shared" si="1"/>
        <v>2</v>
      </c>
    </row>
    <row r="10" spans="1:20" x14ac:dyDescent="0.2">
      <c r="A10" s="36" t="s">
        <v>169</v>
      </c>
      <c r="B10" s="36" t="s">
        <v>27</v>
      </c>
      <c r="C10" s="36">
        <v>90441400</v>
      </c>
      <c r="D10" s="36" t="s">
        <v>277</v>
      </c>
      <c r="E10" s="12" t="s">
        <v>167</v>
      </c>
      <c r="F10" s="12">
        <v>450</v>
      </c>
      <c r="G10" s="12">
        <v>10</v>
      </c>
      <c r="H10" s="12">
        <v>200</v>
      </c>
      <c r="I10" s="12"/>
      <c r="J10" s="12"/>
      <c r="K10" s="12"/>
      <c r="L10" s="12"/>
      <c r="M10" s="13"/>
      <c r="N10" s="12">
        <f t="shared" si="2"/>
        <v>0</v>
      </c>
      <c r="O10" s="12">
        <f t="shared" si="0"/>
        <v>0</v>
      </c>
      <c r="P10" s="57"/>
      <c r="Q10" s="15">
        <v>0.05</v>
      </c>
      <c r="R10" s="15">
        <f t="shared" si="1"/>
        <v>0</v>
      </c>
    </row>
    <row r="11" spans="1:20" x14ac:dyDescent="0.2">
      <c r="A11" s="11" t="s">
        <v>24</v>
      </c>
      <c r="B11" s="11" t="s">
        <v>25</v>
      </c>
      <c r="C11" s="11" t="s">
        <v>24</v>
      </c>
      <c r="D11" s="11" t="s">
        <v>275</v>
      </c>
      <c r="E11" s="12">
        <v>15</v>
      </c>
      <c r="F11" s="12">
        <v>610</v>
      </c>
      <c r="G11" s="12">
        <v>10</v>
      </c>
      <c r="H11" s="12">
        <v>100</v>
      </c>
      <c r="I11" s="12">
        <v>8000</v>
      </c>
      <c r="J11" s="61"/>
      <c r="K11" s="12">
        <v>4000</v>
      </c>
      <c r="L11" s="12">
        <v>4000</v>
      </c>
      <c r="M11" s="13"/>
      <c r="N11" s="12">
        <f t="shared" si="2"/>
        <v>8000</v>
      </c>
      <c r="O11" s="12">
        <f t="shared" si="0"/>
        <v>80</v>
      </c>
      <c r="P11" s="57"/>
      <c r="Q11" s="15">
        <v>0.04</v>
      </c>
      <c r="R11" s="15">
        <f t="shared" si="1"/>
        <v>3.2</v>
      </c>
    </row>
    <row r="12" spans="1:20" x14ac:dyDescent="0.2">
      <c r="A12" s="36" t="s">
        <v>168</v>
      </c>
      <c r="B12" s="36" t="s">
        <v>25</v>
      </c>
      <c r="C12" s="36">
        <v>90441600</v>
      </c>
      <c r="D12" s="36" t="s">
        <v>277</v>
      </c>
      <c r="E12" s="12" t="s">
        <v>167</v>
      </c>
      <c r="F12" s="12">
        <v>600</v>
      </c>
      <c r="G12" s="12">
        <v>10</v>
      </c>
      <c r="H12" s="12">
        <v>100</v>
      </c>
      <c r="I12" s="12">
        <v>1000</v>
      </c>
      <c r="J12" s="12"/>
      <c r="K12" s="12">
        <v>1000</v>
      </c>
      <c r="L12" s="12"/>
      <c r="M12" s="13"/>
      <c r="N12" s="12">
        <f t="shared" si="2"/>
        <v>1000</v>
      </c>
      <c r="O12" s="12">
        <f t="shared" si="0"/>
        <v>10</v>
      </c>
      <c r="P12" s="57"/>
      <c r="Q12" s="15">
        <v>0.04</v>
      </c>
      <c r="R12" s="15">
        <f t="shared" si="1"/>
        <v>0.4</v>
      </c>
    </row>
    <row r="13" spans="1:20" x14ac:dyDescent="0.2">
      <c r="A13" s="11" t="s">
        <v>150</v>
      </c>
      <c r="B13" s="11" t="s">
        <v>151</v>
      </c>
      <c r="C13" s="11" t="s">
        <v>150</v>
      </c>
      <c r="D13" s="11" t="s">
        <v>275</v>
      </c>
      <c r="E13" s="12">
        <v>15</v>
      </c>
      <c r="F13" s="12">
        <v>760</v>
      </c>
      <c r="G13" s="12">
        <v>10</v>
      </c>
      <c r="H13" s="12">
        <v>100</v>
      </c>
      <c r="I13" s="12">
        <v>500</v>
      </c>
      <c r="J13" s="12"/>
      <c r="K13" s="12">
        <v>500</v>
      </c>
      <c r="L13" s="12"/>
      <c r="M13" s="13"/>
      <c r="N13" s="12">
        <f t="shared" si="2"/>
        <v>500</v>
      </c>
      <c r="O13" s="12">
        <f t="shared" si="0"/>
        <v>5</v>
      </c>
      <c r="P13" s="57"/>
      <c r="Q13" s="15">
        <v>0.04</v>
      </c>
      <c r="R13" s="15">
        <f t="shared" si="1"/>
        <v>0.2</v>
      </c>
    </row>
    <row r="14" spans="1:20" x14ac:dyDescent="0.2">
      <c r="A14" s="11" t="s">
        <v>20</v>
      </c>
      <c r="B14" s="11" t="s">
        <v>21</v>
      </c>
      <c r="C14" s="11" t="s">
        <v>20</v>
      </c>
      <c r="D14" s="11" t="s">
        <v>275</v>
      </c>
      <c r="E14" s="12">
        <v>15</v>
      </c>
      <c r="F14" s="12">
        <v>915</v>
      </c>
      <c r="G14" s="12">
        <v>10</v>
      </c>
      <c r="H14" s="12">
        <v>100</v>
      </c>
      <c r="I14" s="12"/>
      <c r="J14" s="12"/>
      <c r="K14" s="12"/>
      <c r="L14" s="12"/>
      <c r="M14" s="13"/>
      <c r="N14" s="12">
        <f t="shared" si="2"/>
        <v>0</v>
      </c>
      <c r="O14" s="12">
        <f t="shared" si="0"/>
        <v>0</v>
      </c>
      <c r="P14" s="57"/>
      <c r="Q14" s="15">
        <v>0.05</v>
      </c>
      <c r="R14" s="15">
        <f t="shared" si="1"/>
        <v>0</v>
      </c>
    </row>
    <row r="15" spans="1:20" x14ac:dyDescent="0.2">
      <c r="A15" s="13" t="s">
        <v>166</v>
      </c>
      <c r="B15" s="13" t="s">
        <v>21</v>
      </c>
      <c r="C15" s="13">
        <v>90441800</v>
      </c>
      <c r="D15" s="36" t="s">
        <v>277</v>
      </c>
      <c r="E15" s="12" t="s">
        <v>167</v>
      </c>
      <c r="F15" s="12">
        <v>900</v>
      </c>
      <c r="G15" s="12">
        <v>10</v>
      </c>
      <c r="H15" s="12">
        <v>100</v>
      </c>
      <c r="I15" s="12">
        <v>1000</v>
      </c>
      <c r="J15" s="12"/>
      <c r="K15" s="12">
        <v>1000</v>
      </c>
      <c r="L15" s="12"/>
      <c r="M15" s="13"/>
      <c r="N15" s="12">
        <f t="shared" si="2"/>
        <v>1000</v>
      </c>
      <c r="O15" s="12">
        <f t="shared" si="0"/>
        <v>10</v>
      </c>
      <c r="P15" s="57"/>
      <c r="Q15" s="15">
        <v>0.05</v>
      </c>
      <c r="R15" s="15">
        <f t="shared" si="1"/>
        <v>0.5</v>
      </c>
    </row>
    <row r="16" spans="1:20" x14ac:dyDescent="0.2">
      <c r="A16" s="11" t="s">
        <v>16</v>
      </c>
      <c r="B16" s="11" t="s">
        <v>17</v>
      </c>
      <c r="C16" s="11" t="s">
        <v>16</v>
      </c>
      <c r="D16" s="11" t="s">
        <v>275</v>
      </c>
      <c r="E16" s="12">
        <v>15</v>
      </c>
      <c r="F16" s="12">
        <v>1220</v>
      </c>
      <c r="G16" s="12">
        <v>10</v>
      </c>
      <c r="H16" s="12">
        <v>50</v>
      </c>
      <c r="I16" s="12">
        <v>5000</v>
      </c>
      <c r="J16" s="12"/>
      <c r="K16" s="12">
        <v>5000</v>
      </c>
      <c r="L16" s="12"/>
      <c r="M16" s="13"/>
      <c r="N16" s="12">
        <f t="shared" si="2"/>
        <v>5000</v>
      </c>
      <c r="O16" s="12">
        <f t="shared" si="0"/>
        <v>100</v>
      </c>
      <c r="P16" s="57"/>
      <c r="Q16" s="15">
        <v>0.04</v>
      </c>
      <c r="R16" s="15">
        <f t="shared" si="1"/>
        <v>4</v>
      </c>
    </row>
    <row r="17" spans="1:20" x14ac:dyDescent="0.2">
      <c r="A17" s="11" t="s">
        <v>148</v>
      </c>
      <c r="B17" s="11" t="s">
        <v>149</v>
      </c>
      <c r="C17" s="11" t="s">
        <v>148</v>
      </c>
      <c r="D17" s="11" t="s">
        <v>275</v>
      </c>
      <c r="E17" s="12">
        <v>15</v>
      </c>
      <c r="F17" s="12">
        <v>1524</v>
      </c>
      <c r="G17" s="12">
        <v>10</v>
      </c>
      <c r="H17" s="12">
        <v>50</v>
      </c>
      <c r="I17" s="12"/>
      <c r="J17" s="12"/>
      <c r="K17" s="12"/>
      <c r="L17" s="12"/>
      <c r="M17" s="13"/>
      <c r="N17" s="12">
        <f t="shared" si="2"/>
        <v>0</v>
      </c>
      <c r="O17" s="12">
        <f t="shared" si="0"/>
        <v>0</v>
      </c>
      <c r="P17" s="57"/>
      <c r="Q17" s="15">
        <v>0.05</v>
      </c>
      <c r="R17" s="15">
        <f t="shared" si="1"/>
        <v>0</v>
      </c>
    </row>
    <row r="18" spans="1:20" x14ac:dyDescent="0.2">
      <c r="A18" s="11" t="s">
        <v>146</v>
      </c>
      <c r="B18" s="11" t="s">
        <v>147</v>
      </c>
      <c r="C18" s="11" t="s">
        <v>146</v>
      </c>
      <c r="D18" s="11" t="s">
        <v>275</v>
      </c>
      <c r="E18" s="12">
        <v>15</v>
      </c>
      <c r="F18" s="12">
        <v>1800</v>
      </c>
      <c r="G18" s="12">
        <v>10</v>
      </c>
      <c r="H18" s="12">
        <v>50</v>
      </c>
      <c r="I18" s="12"/>
      <c r="J18" s="12"/>
      <c r="K18" s="12"/>
      <c r="L18" s="12"/>
      <c r="M18" s="13"/>
      <c r="N18" s="12">
        <f t="shared" si="2"/>
        <v>0</v>
      </c>
      <c r="O18" s="12">
        <f t="shared" si="0"/>
        <v>0</v>
      </c>
      <c r="P18" s="57"/>
      <c r="Q18" s="15">
        <v>0.06</v>
      </c>
      <c r="R18" s="15">
        <f t="shared" si="1"/>
        <v>0</v>
      </c>
    </row>
    <row r="19" spans="1:20" x14ac:dyDescent="0.2">
      <c r="A19" s="11" t="s">
        <v>353</v>
      </c>
      <c r="B19" s="11" t="s">
        <v>354</v>
      </c>
      <c r="C19" s="11" t="s">
        <v>146</v>
      </c>
      <c r="D19" s="11" t="s">
        <v>275</v>
      </c>
      <c r="E19" s="12">
        <v>15</v>
      </c>
      <c r="F19" s="12">
        <v>2100</v>
      </c>
      <c r="G19" s="12">
        <v>10</v>
      </c>
      <c r="H19" s="12">
        <v>50</v>
      </c>
      <c r="I19" s="12"/>
      <c r="J19" s="12"/>
      <c r="K19" s="12"/>
      <c r="L19" s="12"/>
      <c r="M19" s="13"/>
      <c r="N19" s="12">
        <f t="shared" si="2"/>
        <v>0</v>
      </c>
      <c r="O19" s="12">
        <f t="shared" si="0"/>
        <v>0</v>
      </c>
      <c r="P19" s="57"/>
      <c r="Q19" s="15">
        <v>0.06</v>
      </c>
      <c r="R19" s="15">
        <f t="shared" si="1"/>
        <v>0</v>
      </c>
    </row>
    <row r="20" spans="1:20" ht="15" x14ac:dyDescent="0.2">
      <c r="A20" s="60" t="s">
        <v>28</v>
      </c>
      <c r="B20" s="60"/>
      <c r="C20" s="60"/>
      <c r="D20" s="60"/>
      <c r="E20" s="60"/>
      <c r="F20" s="12"/>
      <c r="G20" s="20"/>
      <c r="H20" s="20"/>
      <c r="I20" s="12"/>
      <c r="J20" s="12"/>
      <c r="K20" s="12"/>
      <c r="L20" s="12"/>
      <c r="M20" s="21"/>
      <c r="N20" s="12"/>
      <c r="O20" s="12"/>
      <c r="P20" s="57"/>
      <c r="Q20" s="12"/>
      <c r="R20" s="15"/>
    </row>
    <row r="21" spans="1:20" x14ac:dyDescent="0.2">
      <c r="A21" s="11" t="s">
        <v>260</v>
      </c>
      <c r="B21" s="11" t="s">
        <v>229</v>
      </c>
      <c r="C21" s="11" t="s">
        <v>260</v>
      </c>
      <c r="D21" s="11" t="s">
        <v>275</v>
      </c>
      <c r="E21" s="12">
        <v>20</v>
      </c>
      <c r="F21" s="12">
        <v>100</v>
      </c>
      <c r="G21" s="12">
        <v>10</v>
      </c>
      <c r="H21" s="12">
        <v>500</v>
      </c>
      <c r="I21" s="12"/>
      <c r="J21" s="12"/>
      <c r="K21" s="12"/>
      <c r="L21" s="12"/>
      <c r="M21" s="13"/>
      <c r="N21" s="12">
        <f t="shared" ref="N21:N37" si="3">SUM(J21:M21)</f>
        <v>0</v>
      </c>
      <c r="O21" s="12">
        <f t="shared" ref="O21:O37" si="4">$N21/$H21</f>
        <v>0</v>
      </c>
      <c r="P21" s="57"/>
      <c r="Q21" s="15">
        <v>0.06</v>
      </c>
      <c r="R21" s="15">
        <f t="shared" ref="R21:R37" si="5">$O21*$Q21</f>
        <v>0</v>
      </c>
      <c r="S21" s="43">
        <f>SUM(R21:R37)</f>
        <v>8</v>
      </c>
      <c r="T21" s="3">
        <f>S21*100/$S$143</f>
        <v>31.298904538341159</v>
      </c>
    </row>
    <row r="22" spans="1:20" x14ac:dyDescent="0.2">
      <c r="A22" s="36" t="s">
        <v>228</v>
      </c>
      <c r="B22" s="36" t="s">
        <v>229</v>
      </c>
      <c r="C22" s="36">
        <v>90442100</v>
      </c>
      <c r="D22" s="36" t="s">
        <v>277</v>
      </c>
      <c r="E22" s="12" t="s">
        <v>46</v>
      </c>
      <c r="F22" s="12">
        <v>100</v>
      </c>
      <c r="G22" s="12">
        <v>10</v>
      </c>
      <c r="H22" s="12">
        <v>500</v>
      </c>
      <c r="I22" s="12"/>
      <c r="J22" s="12"/>
      <c r="K22" s="12"/>
      <c r="L22" s="12"/>
      <c r="M22" s="13"/>
      <c r="N22" s="12">
        <f t="shared" si="3"/>
        <v>0</v>
      </c>
      <c r="O22" s="12">
        <f t="shared" si="4"/>
        <v>0</v>
      </c>
      <c r="P22" s="57"/>
      <c r="Q22" s="15">
        <v>0.06</v>
      </c>
      <c r="R22" s="15">
        <f t="shared" si="5"/>
        <v>0</v>
      </c>
      <c r="S22" s="43"/>
    </row>
    <row r="23" spans="1:20" x14ac:dyDescent="0.2">
      <c r="A23" s="36" t="s">
        <v>172</v>
      </c>
      <c r="B23" s="36" t="s">
        <v>173</v>
      </c>
      <c r="C23" s="36">
        <v>90447000</v>
      </c>
      <c r="D23" s="36" t="s">
        <v>277</v>
      </c>
      <c r="E23" s="12" t="s">
        <v>46</v>
      </c>
      <c r="F23" s="12">
        <v>240</v>
      </c>
      <c r="G23" s="12">
        <v>10</v>
      </c>
      <c r="H23" s="12">
        <v>250</v>
      </c>
      <c r="I23" s="12"/>
      <c r="J23" s="12"/>
      <c r="K23" s="12"/>
      <c r="L23" s="12"/>
      <c r="M23" s="13"/>
      <c r="N23" s="12">
        <f t="shared" si="3"/>
        <v>0</v>
      </c>
      <c r="O23" s="12">
        <f t="shared" si="4"/>
        <v>0</v>
      </c>
      <c r="P23" s="57"/>
      <c r="Q23" s="15">
        <v>0.06</v>
      </c>
      <c r="R23" s="15">
        <f t="shared" si="5"/>
        <v>0</v>
      </c>
    </row>
    <row r="24" spans="1:20" x14ac:dyDescent="0.2">
      <c r="A24" s="11" t="s">
        <v>389</v>
      </c>
      <c r="B24" s="11" t="s">
        <v>390</v>
      </c>
      <c r="C24" s="11" t="s">
        <v>389</v>
      </c>
      <c r="D24" s="11" t="s">
        <v>275</v>
      </c>
      <c r="E24" s="12">
        <v>20</v>
      </c>
      <c r="F24" s="12">
        <v>300</v>
      </c>
      <c r="G24" s="12">
        <v>10</v>
      </c>
      <c r="H24" s="12">
        <v>200</v>
      </c>
      <c r="I24" s="12"/>
      <c r="J24" s="12"/>
      <c r="K24" s="12"/>
      <c r="L24" s="12"/>
      <c r="M24" s="13"/>
      <c r="N24" s="12">
        <f t="shared" si="3"/>
        <v>0</v>
      </c>
      <c r="O24" s="12">
        <f t="shared" si="4"/>
        <v>0</v>
      </c>
      <c r="P24" s="57"/>
      <c r="Q24" s="15">
        <v>0.06</v>
      </c>
      <c r="R24" s="15">
        <f t="shared" si="5"/>
        <v>0</v>
      </c>
    </row>
    <row r="25" spans="1:20" x14ac:dyDescent="0.2">
      <c r="A25" s="11" t="s">
        <v>50</v>
      </c>
      <c r="B25" s="11" t="s">
        <v>51</v>
      </c>
      <c r="C25" s="11" t="s">
        <v>50</v>
      </c>
      <c r="D25" s="11" t="s">
        <v>275</v>
      </c>
      <c r="E25" s="12">
        <v>20</v>
      </c>
      <c r="F25" s="12">
        <v>457</v>
      </c>
      <c r="G25" s="12">
        <v>10</v>
      </c>
      <c r="H25" s="12">
        <v>100</v>
      </c>
      <c r="I25" s="12"/>
      <c r="J25" s="12"/>
      <c r="K25" s="12"/>
      <c r="L25" s="12"/>
      <c r="M25" s="13"/>
      <c r="N25" s="12">
        <f t="shared" si="3"/>
        <v>0</v>
      </c>
      <c r="O25" s="12">
        <f t="shared" si="4"/>
        <v>0</v>
      </c>
      <c r="P25" s="57"/>
      <c r="Q25" s="15">
        <v>0.04</v>
      </c>
      <c r="R25" s="15">
        <f t="shared" si="5"/>
        <v>0</v>
      </c>
    </row>
    <row r="26" spans="1:20" x14ac:dyDescent="0.2">
      <c r="A26" s="36" t="s">
        <v>171</v>
      </c>
      <c r="B26" s="36" t="s">
        <v>51</v>
      </c>
      <c r="C26" s="36">
        <v>90442400</v>
      </c>
      <c r="D26" s="36" t="s">
        <v>277</v>
      </c>
      <c r="E26" s="12" t="s">
        <v>46</v>
      </c>
      <c r="F26" s="12">
        <v>450</v>
      </c>
      <c r="G26" s="12">
        <v>10</v>
      </c>
      <c r="H26" s="12">
        <v>100</v>
      </c>
      <c r="I26" s="12">
        <v>1000</v>
      </c>
      <c r="J26" s="12"/>
      <c r="K26" s="12">
        <v>1000</v>
      </c>
      <c r="L26" s="12"/>
      <c r="M26" s="13"/>
      <c r="N26" s="12">
        <f t="shared" si="3"/>
        <v>1000</v>
      </c>
      <c r="O26" s="12">
        <f t="shared" si="4"/>
        <v>10</v>
      </c>
      <c r="P26" s="57"/>
      <c r="Q26" s="15">
        <v>0.04</v>
      </c>
      <c r="R26" s="15">
        <f t="shared" si="5"/>
        <v>0.4</v>
      </c>
    </row>
    <row r="27" spans="1:20" x14ac:dyDescent="0.2">
      <c r="A27" s="11" t="s">
        <v>47</v>
      </c>
      <c r="B27" s="11" t="s">
        <v>48</v>
      </c>
      <c r="C27" s="11" t="s">
        <v>47</v>
      </c>
      <c r="D27" s="11" t="s">
        <v>275</v>
      </c>
      <c r="E27" s="12">
        <v>20</v>
      </c>
      <c r="F27" s="12">
        <v>610</v>
      </c>
      <c r="G27" s="12">
        <v>10</v>
      </c>
      <c r="H27" s="12">
        <v>100</v>
      </c>
      <c r="I27" s="12">
        <v>2000</v>
      </c>
      <c r="J27" s="12"/>
      <c r="K27" s="12">
        <v>2000</v>
      </c>
      <c r="L27" s="12"/>
      <c r="M27" s="13"/>
      <c r="N27" s="12">
        <f t="shared" si="3"/>
        <v>2000</v>
      </c>
      <c r="O27" s="12">
        <f t="shared" si="4"/>
        <v>20</v>
      </c>
      <c r="P27" s="57"/>
      <c r="Q27" s="15">
        <v>0.06</v>
      </c>
      <c r="R27" s="15">
        <f t="shared" si="5"/>
        <v>1.2</v>
      </c>
    </row>
    <row r="28" spans="1:20" x14ac:dyDescent="0.2">
      <c r="A28" s="36" t="s">
        <v>49</v>
      </c>
      <c r="B28" s="36" t="s">
        <v>48</v>
      </c>
      <c r="C28" s="36">
        <v>90442600</v>
      </c>
      <c r="D28" s="36" t="s">
        <v>277</v>
      </c>
      <c r="E28" s="12" t="s">
        <v>46</v>
      </c>
      <c r="F28" s="12">
        <v>600</v>
      </c>
      <c r="G28" s="12">
        <v>10</v>
      </c>
      <c r="H28" s="12">
        <v>100</v>
      </c>
      <c r="I28" s="12"/>
      <c r="J28" s="12"/>
      <c r="K28" s="12"/>
      <c r="L28" s="12"/>
      <c r="M28" s="13"/>
      <c r="N28" s="12">
        <f t="shared" si="3"/>
        <v>0</v>
      </c>
      <c r="O28" s="12">
        <f t="shared" si="4"/>
        <v>0</v>
      </c>
      <c r="P28" s="57"/>
      <c r="Q28" s="15">
        <v>0.06</v>
      </c>
      <c r="R28" s="15">
        <f t="shared" si="5"/>
        <v>0</v>
      </c>
    </row>
    <row r="29" spans="1:20" x14ac:dyDescent="0.2">
      <c r="A29" s="11" t="s">
        <v>154</v>
      </c>
      <c r="B29" s="11" t="s">
        <v>43</v>
      </c>
      <c r="C29" s="11" t="s">
        <v>154</v>
      </c>
      <c r="D29" s="11" t="s">
        <v>275</v>
      </c>
      <c r="E29" s="12">
        <v>20</v>
      </c>
      <c r="F29" s="12">
        <v>760</v>
      </c>
      <c r="G29" s="12">
        <v>10</v>
      </c>
      <c r="H29" s="12">
        <v>100</v>
      </c>
      <c r="I29" s="12"/>
      <c r="J29" s="12"/>
      <c r="K29" s="12"/>
      <c r="L29" s="12"/>
      <c r="M29" s="13"/>
      <c r="N29" s="12">
        <f t="shared" si="3"/>
        <v>0</v>
      </c>
      <c r="O29" s="12">
        <f t="shared" si="4"/>
        <v>0</v>
      </c>
      <c r="P29" s="57"/>
      <c r="Q29" s="15">
        <v>7.0000000000000007E-2</v>
      </c>
      <c r="R29" s="15">
        <f t="shared" si="5"/>
        <v>0</v>
      </c>
    </row>
    <row r="30" spans="1:20" x14ac:dyDescent="0.2">
      <c r="A30" s="36" t="s">
        <v>45</v>
      </c>
      <c r="B30" s="36" t="s">
        <v>43</v>
      </c>
      <c r="C30" s="36">
        <v>90442700</v>
      </c>
      <c r="D30" s="36" t="s">
        <v>277</v>
      </c>
      <c r="E30" s="12" t="s">
        <v>46</v>
      </c>
      <c r="F30" s="12">
        <v>750</v>
      </c>
      <c r="G30" s="12">
        <v>10</v>
      </c>
      <c r="H30" s="12">
        <v>100</v>
      </c>
      <c r="I30" s="12"/>
      <c r="J30" s="12"/>
      <c r="K30" s="12"/>
      <c r="L30" s="12"/>
      <c r="M30" s="13"/>
      <c r="N30" s="12">
        <f t="shared" si="3"/>
        <v>0</v>
      </c>
      <c r="O30" s="12">
        <f t="shared" si="4"/>
        <v>0</v>
      </c>
      <c r="P30" s="57"/>
      <c r="Q30" s="15">
        <v>7.0000000000000007E-2</v>
      </c>
      <c r="R30" s="15">
        <f t="shared" si="5"/>
        <v>0</v>
      </c>
    </row>
    <row r="31" spans="1:20" x14ac:dyDescent="0.2">
      <c r="A31" s="11" t="s">
        <v>38</v>
      </c>
      <c r="B31" s="11" t="s">
        <v>39</v>
      </c>
      <c r="C31" s="11" t="s">
        <v>38</v>
      </c>
      <c r="D31" s="11" t="s">
        <v>275</v>
      </c>
      <c r="E31" s="12">
        <v>20</v>
      </c>
      <c r="F31" s="12">
        <v>915</v>
      </c>
      <c r="G31" s="12">
        <v>10</v>
      </c>
      <c r="H31" s="12">
        <v>50</v>
      </c>
      <c r="I31" s="12">
        <v>2000</v>
      </c>
      <c r="J31" s="12"/>
      <c r="K31" s="12">
        <v>2000</v>
      </c>
      <c r="L31" s="12"/>
      <c r="M31" s="13"/>
      <c r="N31" s="12">
        <f t="shared" si="3"/>
        <v>2000</v>
      </c>
      <c r="O31" s="12">
        <f t="shared" si="4"/>
        <v>40</v>
      </c>
      <c r="P31" s="57"/>
      <c r="Q31" s="15">
        <v>0.04</v>
      </c>
      <c r="R31" s="15">
        <f t="shared" si="5"/>
        <v>1.6</v>
      </c>
    </row>
    <row r="32" spans="1:20" x14ac:dyDescent="0.2">
      <c r="A32" s="36" t="s">
        <v>170</v>
      </c>
      <c r="B32" s="36" t="s">
        <v>39</v>
      </c>
      <c r="C32" s="36">
        <v>90442800</v>
      </c>
      <c r="D32" s="36" t="s">
        <v>277</v>
      </c>
      <c r="E32" s="12" t="s">
        <v>46</v>
      </c>
      <c r="F32" s="12">
        <v>900</v>
      </c>
      <c r="G32" s="12">
        <v>10</v>
      </c>
      <c r="H32" s="12">
        <v>50</v>
      </c>
      <c r="I32" s="12">
        <v>3000</v>
      </c>
      <c r="J32" s="12"/>
      <c r="K32" s="12">
        <v>3000</v>
      </c>
      <c r="L32" s="12"/>
      <c r="M32" s="13"/>
      <c r="N32" s="12">
        <f t="shared" si="3"/>
        <v>3000</v>
      </c>
      <c r="O32" s="12">
        <f t="shared" si="4"/>
        <v>60</v>
      </c>
      <c r="P32" s="57"/>
      <c r="Q32" s="15">
        <v>0.04</v>
      </c>
      <c r="R32" s="15">
        <f t="shared" si="5"/>
        <v>2.4</v>
      </c>
    </row>
    <row r="33" spans="1:20" x14ac:dyDescent="0.2">
      <c r="A33" s="11" t="s">
        <v>34</v>
      </c>
      <c r="B33" s="11" t="s">
        <v>35</v>
      </c>
      <c r="C33" s="11" t="s">
        <v>34</v>
      </c>
      <c r="D33" s="11" t="s">
        <v>275</v>
      </c>
      <c r="E33" s="12">
        <v>20</v>
      </c>
      <c r="F33" s="12">
        <v>1220</v>
      </c>
      <c r="G33" s="12">
        <v>10</v>
      </c>
      <c r="H33" s="12">
        <v>50</v>
      </c>
      <c r="I33" s="12">
        <v>2000</v>
      </c>
      <c r="J33" s="12"/>
      <c r="K33" s="12">
        <v>2000</v>
      </c>
      <c r="L33" s="12"/>
      <c r="M33" s="13"/>
      <c r="N33" s="12">
        <f t="shared" si="3"/>
        <v>2000</v>
      </c>
      <c r="O33" s="12">
        <f t="shared" si="4"/>
        <v>40</v>
      </c>
      <c r="P33" s="57"/>
      <c r="Q33" s="15">
        <v>0.06</v>
      </c>
      <c r="R33" s="15">
        <f t="shared" si="5"/>
        <v>2.4</v>
      </c>
    </row>
    <row r="34" spans="1:20" x14ac:dyDescent="0.2">
      <c r="A34" s="11" t="s">
        <v>32</v>
      </c>
      <c r="B34" s="11" t="s">
        <v>33</v>
      </c>
      <c r="C34" s="11" t="s">
        <v>32</v>
      </c>
      <c r="D34" s="11" t="s">
        <v>275</v>
      </c>
      <c r="E34" s="12">
        <v>20</v>
      </c>
      <c r="F34" s="12">
        <v>1524</v>
      </c>
      <c r="G34" s="12">
        <v>10</v>
      </c>
      <c r="H34" s="12">
        <v>50</v>
      </c>
      <c r="I34" s="12"/>
      <c r="J34" s="12"/>
      <c r="K34" s="12"/>
      <c r="L34" s="12"/>
      <c r="M34" s="13"/>
      <c r="N34" s="12">
        <f t="shared" si="3"/>
        <v>0</v>
      </c>
      <c r="O34" s="12">
        <f t="shared" si="4"/>
        <v>0</v>
      </c>
      <c r="P34" s="57"/>
      <c r="Q34" s="15">
        <v>7.0000000000000007E-2</v>
      </c>
      <c r="R34" s="15">
        <f t="shared" si="5"/>
        <v>0</v>
      </c>
    </row>
    <row r="35" spans="1:20" x14ac:dyDescent="0.2">
      <c r="A35" s="11" t="s">
        <v>214</v>
      </c>
      <c r="B35" s="11" t="s">
        <v>30</v>
      </c>
      <c r="C35" s="11" t="s">
        <v>214</v>
      </c>
      <c r="D35" s="11" t="s">
        <v>275</v>
      </c>
      <c r="E35" s="12">
        <v>20</v>
      </c>
      <c r="F35" s="12">
        <v>1800</v>
      </c>
      <c r="G35" s="12">
        <v>10</v>
      </c>
      <c r="H35" s="12">
        <v>50</v>
      </c>
      <c r="I35" s="12"/>
      <c r="J35" s="12"/>
      <c r="K35" s="12"/>
      <c r="L35" s="12"/>
      <c r="M35" s="13"/>
      <c r="N35" s="12">
        <f t="shared" si="3"/>
        <v>0</v>
      </c>
      <c r="O35" s="12">
        <f t="shared" si="4"/>
        <v>0</v>
      </c>
      <c r="P35" s="57"/>
      <c r="Q35" s="15">
        <v>0.09</v>
      </c>
      <c r="R35" s="15">
        <f t="shared" si="5"/>
        <v>0</v>
      </c>
    </row>
    <row r="36" spans="1:20" x14ac:dyDescent="0.2">
      <c r="A36" s="11" t="s">
        <v>212</v>
      </c>
      <c r="B36" s="11" t="s">
        <v>213</v>
      </c>
      <c r="C36" s="11" t="s">
        <v>212</v>
      </c>
      <c r="D36" s="11" t="s">
        <v>275</v>
      </c>
      <c r="E36" s="12">
        <v>20</v>
      </c>
      <c r="F36" s="12">
        <v>2100</v>
      </c>
      <c r="G36" s="12">
        <v>10</v>
      </c>
      <c r="H36" s="12">
        <v>50</v>
      </c>
      <c r="I36" s="12"/>
      <c r="J36" s="12"/>
      <c r="K36" s="12"/>
      <c r="L36" s="12"/>
      <c r="M36" s="13"/>
      <c r="N36" s="12">
        <f t="shared" si="3"/>
        <v>0</v>
      </c>
      <c r="O36" s="12">
        <f t="shared" si="4"/>
        <v>0</v>
      </c>
      <c r="P36" s="57"/>
      <c r="Q36" s="15">
        <v>7.0000000000000007E-2</v>
      </c>
      <c r="R36" s="15">
        <f t="shared" si="5"/>
        <v>0</v>
      </c>
    </row>
    <row r="37" spans="1:20" x14ac:dyDescent="0.2">
      <c r="A37" s="11" t="s">
        <v>242</v>
      </c>
      <c r="B37" s="11" t="s">
        <v>243</v>
      </c>
      <c r="C37" s="11" t="s">
        <v>242</v>
      </c>
      <c r="D37" s="11" t="s">
        <v>275</v>
      </c>
      <c r="E37" s="12">
        <v>20</v>
      </c>
      <c r="F37" s="12">
        <v>2400</v>
      </c>
      <c r="G37" s="12">
        <v>10</v>
      </c>
      <c r="H37" s="12">
        <v>50</v>
      </c>
      <c r="I37" s="12"/>
      <c r="J37" s="12"/>
      <c r="K37" s="12"/>
      <c r="L37" s="12"/>
      <c r="M37" s="13"/>
      <c r="N37" s="12">
        <f t="shared" si="3"/>
        <v>0</v>
      </c>
      <c r="O37" s="12">
        <f t="shared" si="4"/>
        <v>0</v>
      </c>
      <c r="P37" s="57"/>
      <c r="Q37" s="15">
        <v>7.0000000000000007E-2</v>
      </c>
      <c r="R37" s="15">
        <f t="shared" si="5"/>
        <v>0</v>
      </c>
    </row>
    <row r="38" spans="1:20" ht="15" x14ac:dyDescent="0.2">
      <c r="A38" s="60" t="s">
        <v>52</v>
      </c>
      <c r="B38" s="60"/>
      <c r="C38" s="60"/>
      <c r="D38" s="60"/>
      <c r="E38" s="60"/>
      <c r="F38" s="24"/>
      <c r="G38" s="10"/>
      <c r="H38" s="10"/>
      <c r="I38" s="12"/>
      <c r="J38" s="12"/>
      <c r="K38" s="12"/>
      <c r="L38" s="12"/>
      <c r="M38" s="25"/>
      <c r="N38" s="12"/>
      <c r="O38" s="12"/>
      <c r="P38" s="57"/>
      <c r="Q38" s="12"/>
      <c r="R38" s="15"/>
    </row>
    <row r="39" spans="1:20" x14ac:dyDescent="0.2">
      <c r="A39" s="11" t="s">
        <v>261</v>
      </c>
      <c r="B39" s="11" t="s">
        <v>262</v>
      </c>
      <c r="C39" s="11" t="s">
        <v>261</v>
      </c>
      <c r="D39" s="11" t="s">
        <v>275</v>
      </c>
      <c r="E39" s="12">
        <v>25</v>
      </c>
      <c r="F39" s="12">
        <v>200</v>
      </c>
      <c r="G39" s="12">
        <v>10</v>
      </c>
      <c r="H39" s="12">
        <v>150</v>
      </c>
      <c r="I39" s="12">
        <v>300</v>
      </c>
      <c r="J39" s="12"/>
      <c r="K39" s="12">
        <v>300</v>
      </c>
      <c r="L39" s="12"/>
      <c r="M39" s="13"/>
      <c r="N39" s="12">
        <f t="shared" ref="N39:N57" si="6">SUM(J39:M39)</f>
        <v>300</v>
      </c>
      <c r="O39" s="12">
        <f t="shared" ref="O39:O57" si="7">$N39/$H39</f>
        <v>2</v>
      </c>
      <c r="P39" s="57"/>
      <c r="Q39" s="15">
        <v>0.06</v>
      </c>
      <c r="R39" s="15">
        <f t="shared" ref="R39:R57" si="8">$O39*$Q39</f>
        <v>0.12</v>
      </c>
      <c r="S39" s="43">
        <f>SUM(R39:R57)</f>
        <v>5.8199999999999994</v>
      </c>
      <c r="T39" s="3">
        <f>S39*100/$S$143</f>
        <v>22.769953051643189</v>
      </c>
    </row>
    <row r="40" spans="1:20" x14ac:dyDescent="0.2">
      <c r="A40" s="36" t="s">
        <v>198</v>
      </c>
      <c r="B40" s="36" t="s">
        <v>199</v>
      </c>
      <c r="C40" s="36">
        <v>90448000</v>
      </c>
      <c r="D40" s="36" t="s">
        <v>277</v>
      </c>
      <c r="E40" s="12" t="s">
        <v>63</v>
      </c>
      <c r="F40" s="12">
        <v>270</v>
      </c>
      <c r="G40" s="12">
        <v>10</v>
      </c>
      <c r="H40" s="12">
        <v>100</v>
      </c>
      <c r="I40" s="12">
        <v>500</v>
      </c>
      <c r="J40" s="12"/>
      <c r="K40" s="12">
        <v>500</v>
      </c>
      <c r="L40" s="12"/>
      <c r="M40" s="13"/>
      <c r="N40" s="12">
        <f t="shared" si="6"/>
        <v>500</v>
      </c>
      <c r="O40" s="12">
        <f t="shared" si="7"/>
        <v>5</v>
      </c>
      <c r="P40" s="57"/>
      <c r="Q40" s="15">
        <v>0.06</v>
      </c>
      <c r="R40" s="15">
        <f t="shared" si="8"/>
        <v>0.3</v>
      </c>
    </row>
    <row r="41" spans="1:20" x14ac:dyDescent="0.2">
      <c r="A41" s="36" t="s">
        <v>392</v>
      </c>
      <c r="B41" s="36" t="s">
        <v>391</v>
      </c>
      <c r="C41" s="31" t="s">
        <v>393</v>
      </c>
      <c r="D41" s="36" t="s">
        <v>277</v>
      </c>
      <c r="E41" s="12" t="s">
        <v>63</v>
      </c>
      <c r="F41" s="12">
        <v>300</v>
      </c>
      <c r="G41" s="12">
        <v>10</v>
      </c>
      <c r="H41" s="12">
        <v>100</v>
      </c>
      <c r="I41" s="12"/>
      <c r="J41" s="12"/>
      <c r="K41" s="12"/>
      <c r="L41" s="12"/>
      <c r="M41" s="13"/>
      <c r="N41" s="12">
        <f t="shared" si="6"/>
        <v>0</v>
      </c>
      <c r="O41" s="12">
        <f t="shared" si="7"/>
        <v>0</v>
      </c>
      <c r="P41" s="57"/>
      <c r="Q41" s="15">
        <v>0.06</v>
      </c>
      <c r="R41" s="15">
        <f t="shared" si="8"/>
        <v>0</v>
      </c>
    </row>
    <row r="42" spans="1:20" x14ac:dyDescent="0.2">
      <c r="A42" s="27" t="s">
        <v>67</v>
      </c>
      <c r="B42" s="27" t="s">
        <v>68</v>
      </c>
      <c r="C42" s="27" t="s">
        <v>69</v>
      </c>
      <c r="D42" s="11" t="s">
        <v>275</v>
      </c>
      <c r="E42" s="12">
        <v>25</v>
      </c>
      <c r="F42" s="12">
        <v>375</v>
      </c>
      <c r="G42" s="12">
        <v>10</v>
      </c>
      <c r="H42" s="12">
        <v>100</v>
      </c>
      <c r="I42" s="12"/>
      <c r="J42" s="12"/>
      <c r="K42" s="12"/>
      <c r="L42" s="12"/>
      <c r="M42" s="13"/>
      <c r="N42" s="12">
        <f t="shared" si="6"/>
        <v>0</v>
      </c>
      <c r="O42" s="12">
        <f t="shared" si="7"/>
        <v>0</v>
      </c>
      <c r="P42" s="57"/>
      <c r="Q42" s="15">
        <v>0.06</v>
      </c>
      <c r="R42" s="15">
        <f t="shared" si="8"/>
        <v>0</v>
      </c>
    </row>
    <row r="43" spans="1:20" x14ac:dyDescent="0.2">
      <c r="A43" s="11" t="s">
        <v>64</v>
      </c>
      <c r="B43" s="11" t="s">
        <v>65</v>
      </c>
      <c r="C43" s="11" t="s">
        <v>64</v>
      </c>
      <c r="D43" s="11" t="s">
        <v>275</v>
      </c>
      <c r="E43" s="12">
        <v>25</v>
      </c>
      <c r="F43" s="12">
        <v>457</v>
      </c>
      <c r="G43" s="12">
        <v>10</v>
      </c>
      <c r="H43" s="12">
        <v>100</v>
      </c>
      <c r="I43" s="12">
        <v>1000</v>
      </c>
      <c r="J43" s="12"/>
      <c r="K43" s="12">
        <v>1000</v>
      </c>
      <c r="L43" s="12"/>
      <c r="M43" s="13"/>
      <c r="N43" s="12">
        <f t="shared" si="6"/>
        <v>1000</v>
      </c>
      <c r="O43" s="12">
        <f t="shared" si="7"/>
        <v>10</v>
      </c>
      <c r="P43" s="57"/>
      <c r="Q43" s="15">
        <v>0.06</v>
      </c>
      <c r="R43" s="15">
        <f t="shared" si="8"/>
        <v>0.6</v>
      </c>
    </row>
    <row r="44" spans="1:20" x14ac:dyDescent="0.2">
      <c r="A44" s="36" t="s">
        <v>66</v>
      </c>
      <c r="B44" s="36" t="s">
        <v>65</v>
      </c>
      <c r="C44" s="36">
        <v>90443400</v>
      </c>
      <c r="D44" s="36" t="s">
        <v>277</v>
      </c>
      <c r="E44" s="12" t="s">
        <v>63</v>
      </c>
      <c r="F44" s="12">
        <v>450</v>
      </c>
      <c r="G44" s="12">
        <v>10</v>
      </c>
      <c r="H44" s="12">
        <v>100</v>
      </c>
      <c r="I44" s="12">
        <v>2000</v>
      </c>
      <c r="J44" s="12"/>
      <c r="K44" s="12">
        <v>2000</v>
      </c>
      <c r="L44" s="12"/>
      <c r="M44" s="13"/>
      <c r="N44" s="12">
        <f t="shared" si="6"/>
        <v>2000</v>
      </c>
      <c r="O44" s="12">
        <f t="shared" si="7"/>
        <v>20</v>
      </c>
      <c r="P44" s="57"/>
      <c r="Q44" s="15">
        <v>0.06</v>
      </c>
      <c r="R44" s="15">
        <f t="shared" si="8"/>
        <v>1.2</v>
      </c>
    </row>
    <row r="45" spans="1:20" x14ac:dyDescent="0.2">
      <c r="A45" s="11" t="s">
        <v>60</v>
      </c>
      <c r="B45" s="11" t="s">
        <v>61</v>
      </c>
      <c r="C45" s="11" t="s">
        <v>60</v>
      </c>
      <c r="D45" s="11" t="s">
        <v>275</v>
      </c>
      <c r="E45" s="12">
        <v>25</v>
      </c>
      <c r="F45" s="12">
        <v>610</v>
      </c>
      <c r="G45" s="12">
        <v>10</v>
      </c>
      <c r="H45" s="12">
        <v>50</v>
      </c>
      <c r="I45" s="12">
        <v>500</v>
      </c>
      <c r="J45" s="12"/>
      <c r="K45" s="12">
        <v>500</v>
      </c>
      <c r="L45" s="12"/>
      <c r="M45" s="13"/>
      <c r="N45" s="12">
        <f t="shared" si="6"/>
        <v>500</v>
      </c>
      <c r="O45" s="12">
        <f t="shared" si="7"/>
        <v>10</v>
      </c>
      <c r="P45" s="57"/>
      <c r="Q45" s="15">
        <v>0.04</v>
      </c>
      <c r="R45" s="15">
        <f t="shared" si="8"/>
        <v>0.4</v>
      </c>
    </row>
    <row r="46" spans="1:20" x14ac:dyDescent="0.2">
      <c r="A46" s="36" t="s">
        <v>62</v>
      </c>
      <c r="B46" s="36" t="s">
        <v>61</v>
      </c>
      <c r="C46" s="36">
        <v>90443600</v>
      </c>
      <c r="D46" s="36" t="s">
        <v>277</v>
      </c>
      <c r="E46" s="12" t="s">
        <v>63</v>
      </c>
      <c r="F46" s="12">
        <v>600</v>
      </c>
      <c r="G46" s="12">
        <v>10</v>
      </c>
      <c r="H46" s="12">
        <v>50</v>
      </c>
      <c r="I46" s="12">
        <v>2000</v>
      </c>
      <c r="J46" s="12"/>
      <c r="K46" s="12">
        <v>2000</v>
      </c>
      <c r="L46" s="12"/>
      <c r="M46" s="13"/>
      <c r="N46" s="12">
        <f t="shared" si="6"/>
        <v>2000</v>
      </c>
      <c r="O46" s="12">
        <f t="shared" si="7"/>
        <v>40</v>
      </c>
      <c r="P46" s="57"/>
      <c r="Q46" s="15">
        <v>0.04</v>
      </c>
      <c r="R46" s="15">
        <f t="shared" si="8"/>
        <v>1.6</v>
      </c>
    </row>
    <row r="47" spans="1:20" x14ac:dyDescent="0.2">
      <c r="A47" s="11" t="s">
        <v>195</v>
      </c>
      <c r="B47" s="11" t="s">
        <v>178</v>
      </c>
      <c r="C47" s="11" t="s">
        <v>195</v>
      </c>
      <c r="D47" s="11" t="s">
        <v>275</v>
      </c>
      <c r="E47" s="12">
        <v>25</v>
      </c>
      <c r="F47" s="12">
        <v>750</v>
      </c>
      <c r="G47" s="12">
        <v>10</v>
      </c>
      <c r="H47" s="12">
        <v>50</v>
      </c>
      <c r="I47" s="12"/>
      <c r="J47" s="12"/>
      <c r="K47" s="12"/>
      <c r="L47" s="12"/>
      <c r="M47" s="13"/>
      <c r="N47" s="12">
        <f t="shared" si="6"/>
        <v>0</v>
      </c>
      <c r="O47" s="12">
        <f t="shared" si="7"/>
        <v>0</v>
      </c>
      <c r="P47" s="57"/>
      <c r="Q47" s="15">
        <v>0.05</v>
      </c>
      <c r="R47" s="15">
        <f t="shared" si="8"/>
        <v>0</v>
      </c>
    </row>
    <row r="48" spans="1:20" x14ac:dyDescent="0.2">
      <c r="A48" s="36" t="s">
        <v>177</v>
      </c>
      <c r="B48" s="36" t="s">
        <v>178</v>
      </c>
      <c r="C48" s="36">
        <v>90443700</v>
      </c>
      <c r="D48" s="36" t="s">
        <v>277</v>
      </c>
      <c r="E48" s="12" t="s">
        <v>63</v>
      </c>
      <c r="F48" s="12">
        <v>750</v>
      </c>
      <c r="G48" s="12">
        <v>10</v>
      </c>
      <c r="H48" s="12">
        <v>50</v>
      </c>
      <c r="I48" s="12"/>
      <c r="J48" s="12"/>
      <c r="K48" s="12"/>
      <c r="L48" s="12"/>
      <c r="M48" s="13"/>
      <c r="N48" s="12">
        <f t="shared" si="6"/>
        <v>0</v>
      </c>
      <c r="O48" s="12">
        <f t="shared" si="7"/>
        <v>0</v>
      </c>
      <c r="P48" s="57"/>
      <c r="Q48" s="15">
        <v>0.05</v>
      </c>
      <c r="R48" s="15">
        <f t="shared" si="8"/>
        <v>0</v>
      </c>
    </row>
    <row r="49" spans="1:20" x14ac:dyDescent="0.2">
      <c r="A49" s="11" t="s">
        <v>155</v>
      </c>
      <c r="B49" s="11" t="s">
        <v>58</v>
      </c>
      <c r="C49" s="11" t="s">
        <v>155</v>
      </c>
      <c r="D49" s="11" t="s">
        <v>275</v>
      </c>
      <c r="E49" s="12">
        <v>25</v>
      </c>
      <c r="F49" s="12">
        <v>915</v>
      </c>
      <c r="G49" s="12">
        <v>10</v>
      </c>
      <c r="H49" s="12">
        <v>50</v>
      </c>
      <c r="I49" s="12"/>
      <c r="J49" s="12"/>
      <c r="K49" s="12"/>
      <c r="L49" s="12"/>
      <c r="M49" s="13"/>
      <c r="N49" s="12">
        <f t="shared" si="6"/>
        <v>0</v>
      </c>
      <c r="O49" s="12">
        <f t="shared" si="7"/>
        <v>0</v>
      </c>
      <c r="P49" s="57"/>
      <c r="Q49" s="15">
        <v>0.06</v>
      </c>
      <c r="R49" s="15">
        <f t="shared" si="8"/>
        <v>0</v>
      </c>
    </row>
    <row r="50" spans="1:20" x14ac:dyDescent="0.2">
      <c r="A50" s="36" t="s">
        <v>176</v>
      </c>
      <c r="B50" s="36" t="s">
        <v>58</v>
      </c>
      <c r="C50" s="36">
        <v>90443800</v>
      </c>
      <c r="D50" s="36" t="s">
        <v>277</v>
      </c>
      <c r="E50" s="12" t="s">
        <v>63</v>
      </c>
      <c r="F50" s="12">
        <v>900</v>
      </c>
      <c r="G50" s="12">
        <v>10</v>
      </c>
      <c r="H50" s="12">
        <v>50</v>
      </c>
      <c r="I50" s="12"/>
      <c r="J50" s="12"/>
      <c r="K50" s="12"/>
      <c r="L50" s="12"/>
      <c r="M50" s="13"/>
      <c r="N50" s="12">
        <f t="shared" si="6"/>
        <v>0</v>
      </c>
      <c r="O50" s="12">
        <f t="shared" si="7"/>
        <v>0</v>
      </c>
      <c r="P50" s="57"/>
      <c r="Q50" s="15">
        <v>0.06</v>
      </c>
      <c r="R50" s="15">
        <f t="shared" si="8"/>
        <v>0</v>
      </c>
    </row>
    <row r="51" spans="1:20" x14ac:dyDescent="0.2">
      <c r="A51" s="11" t="s">
        <v>53</v>
      </c>
      <c r="B51" s="11" t="s">
        <v>54</v>
      </c>
      <c r="C51" s="11" t="s">
        <v>53</v>
      </c>
      <c r="D51" s="11" t="s">
        <v>275</v>
      </c>
      <c r="E51" s="12">
        <v>25</v>
      </c>
      <c r="F51" s="12">
        <v>1220</v>
      </c>
      <c r="G51" s="12">
        <v>10</v>
      </c>
      <c r="H51" s="12">
        <v>50</v>
      </c>
      <c r="I51" s="12">
        <v>500</v>
      </c>
      <c r="J51" s="12"/>
      <c r="K51" s="12">
        <v>500</v>
      </c>
      <c r="L51" s="12"/>
      <c r="M51" s="13"/>
      <c r="N51" s="12">
        <f t="shared" si="6"/>
        <v>500</v>
      </c>
      <c r="O51" s="12">
        <f t="shared" si="7"/>
        <v>10</v>
      </c>
      <c r="P51" s="57"/>
      <c r="Q51" s="15">
        <v>0.08</v>
      </c>
      <c r="R51" s="15">
        <f t="shared" si="8"/>
        <v>0.8</v>
      </c>
    </row>
    <row r="52" spans="1:20" x14ac:dyDescent="0.2">
      <c r="A52" s="26" t="s">
        <v>194</v>
      </c>
      <c r="B52" s="26" t="s">
        <v>54</v>
      </c>
      <c r="C52" s="26">
        <v>90444000</v>
      </c>
      <c r="D52" s="36" t="s">
        <v>277</v>
      </c>
      <c r="E52" s="12" t="s">
        <v>63</v>
      </c>
      <c r="F52" s="12">
        <v>1200</v>
      </c>
      <c r="G52" s="12">
        <v>10</v>
      </c>
      <c r="H52" s="12">
        <v>50</v>
      </c>
      <c r="I52" s="12">
        <v>500</v>
      </c>
      <c r="J52" s="12"/>
      <c r="K52" s="12">
        <v>500</v>
      </c>
      <c r="L52" s="12"/>
      <c r="M52" s="13"/>
      <c r="N52" s="12">
        <f t="shared" si="6"/>
        <v>500</v>
      </c>
      <c r="O52" s="12">
        <f t="shared" si="7"/>
        <v>10</v>
      </c>
      <c r="P52" s="57"/>
      <c r="Q52" s="15">
        <v>0.08</v>
      </c>
      <c r="R52" s="15">
        <f t="shared" si="8"/>
        <v>0.8</v>
      </c>
    </row>
    <row r="53" spans="1:20" x14ac:dyDescent="0.2">
      <c r="A53" s="11" t="s">
        <v>230</v>
      </c>
      <c r="B53" s="11" t="s">
        <v>231</v>
      </c>
      <c r="C53" s="11" t="s">
        <v>230</v>
      </c>
      <c r="D53" s="11" t="s">
        <v>275</v>
      </c>
      <c r="E53" s="12">
        <v>25</v>
      </c>
      <c r="F53" s="12">
        <v>1500</v>
      </c>
      <c r="G53" s="12">
        <v>10</v>
      </c>
      <c r="H53" s="12">
        <v>50</v>
      </c>
      <c r="I53" s="12"/>
      <c r="J53" s="12"/>
      <c r="K53" s="12"/>
      <c r="L53" s="12"/>
      <c r="M53" s="13"/>
      <c r="N53" s="12">
        <f t="shared" si="6"/>
        <v>0</v>
      </c>
      <c r="O53" s="12">
        <f t="shared" si="7"/>
        <v>0</v>
      </c>
      <c r="P53" s="57"/>
      <c r="Q53" s="15">
        <v>0.11</v>
      </c>
      <c r="R53" s="15">
        <f t="shared" si="8"/>
        <v>0</v>
      </c>
    </row>
    <row r="54" spans="1:20" x14ac:dyDescent="0.2">
      <c r="A54" s="11" t="s">
        <v>254</v>
      </c>
      <c r="B54" s="11" t="s">
        <v>255</v>
      </c>
      <c r="C54" s="11" t="s">
        <v>254</v>
      </c>
      <c r="D54" s="11" t="s">
        <v>275</v>
      </c>
      <c r="E54" s="12">
        <v>25</v>
      </c>
      <c r="F54" s="12">
        <v>1650</v>
      </c>
      <c r="G54" s="12">
        <v>10</v>
      </c>
      <c r="H54" s="12">
        <v>50</v>
      </c>
      <c r="I54" s="12"/>
      <c r="J54" s="12"/>
      <c r="K54" s="12"/>
      <c r="L54" s="12"/>
      <c r="M54" s="13"/>
      <c r="N54" s="12">
        <f t="shared" si="6"/>
        <v>0</v>
      </c>
      <c r="O54" s="12">
        <f t="shared" si="7"/>
        <v>0</v>
      </c>
      <c r="P54" s="57"/>
      <c r="Q54" s="15">
        <v>0.12</v>
      </c>
      <c r="R54" s="15">
        <f t="shared" si="8"/>
        <v>0</v>
      </c>
    </row>
    <row r="55" spans="1:20" x14ac:dyDescent="0.2">
      <c r="A55" s="11" t="s">
        <v>193</v>
      </c>
      <c r="B55" s="11" t="s">
        <v>175</v>
      </c>
      <c r="C55" s="11" t="s">
        <v>193</v>
      </c>
      <c r="D55" s="11" t="s">
        <v>275</v>
      </c>
      <c r="E55" s="12">
        <v>25</v>
      </c>
      <c r="F55" s="12">
        <v>1800</v>
      </c>
      <c r="G55" s="12">
        <v>10</v>
      </c>
      <c r="H55" s="12">
        <v>50</v>
      </c>
      <c r="I55" s="12"/>
      <c r="J55" s="12"/>
      <c r="K55" s="12"/>
      <c r="L55" s="12"/>
      <c r="M55" s="13"/>
      <c r="N55" s="12">
        <f t="shared" si="6"/>
        <v>0</v>
      </c>
      <c r="O55" s="12">
        <f t="shared" si="7"/>
        <v>0</v>
      </c>
      <c r="P55" s="57"/>
      <c r="Q55" s="15">
        <v>0.12</v>
      </c>
      <c r="R55" s="15">
        <f t="shared" si="8"/>
        <v>0</v>
      </c>
    </row>
    <row r="56" spans="1:20" x14ac:dyDescent="0.2">
      <c r="A56" s="36" t="s">
        <v>174</v>
      </c>
      <c r="B56" s="36" t="s">
        <v>175</v>
      </c>
      <c r="C56" s="36">
        <v>90443900</v>
      </c>
      <c r="D56" s="36" t="s">
        <v>277</v>
      </c>
      <c r="E56" s="12" t="s">
        <v>63</v>
      </c>
      <c r="F56" s="12">
        <v>1800</v>
      </c>
      <c r="G56" s="12">
        <v>10</v>
      </c>
      <c r="H56" s="12">
        <v>50</v>
      </c>
      <c r="I56" s="12"/>
      <c r="J56" s="12"/>
      <c r="K56" s="12"/>
      <c r="L56" s="12"/>
      <c r="M56" s="13"/>
      <c r="N56" s="12">
        <f t="shared" si="6"/>
        <v>0</v>
      </c>
      <c r="O56" s="12">
        <f t="shared" si="7"/>
        <v>0</v>
      </c>
      <c r="P56" s="57"/>
      <c r="Q56" s="15">
        <v>0.12</v>
      </c>
      <c r="R56" s="15">
        <f>$O56*$Q56</f>
        <v>0</v>
      </c>
    </row>
    <row r="57" spans="1:20" x14ac:dyDescent="0.2">
      <c r="A57" s="36" t="s">
        <v>293</v>
      </c>
      <c r="B57" s="36" t="s">
        <v>294</v>
      </c>
      <c r="C57" s="36">
        <v>90443000</v>
      </c>
      <c r="D57" s="36" t="s">
        <v>277</v>
      </c>
      <c r="E57" s="12" t="s">
        <v>63</v>
      </c>
      <c r="F57" s="12">
        <v>2100</v>
      </c>
      <c r="G57" s="12">
        <v>10</v>
      </c>
      <c r="H57" s="12">
        <v>50</v>
      </c>
      <c r="I57" s="12"/>
      <c r="J57" s="12"/>
      <c r="K57" s="12"/>
      <c r="L57" s="12"/>
      <c r="M57" s="13"/>
      <c r="N57" s="12">
        <f t="shared" si="6"/>
        <v>0</v>
      </c>
      <c r="O57" s="12">
        <f t="shared" si="7"/>
        <v>0</v>
      </c>
      <c r="P57" s="57"/>
      <c r="Q57" s="15">
        <v>0.09</v>
      </c>
      <c r="R57" s="15">
        <f t="shared" si="8"/>
        <v>0</v>
      </c>
    </row>
    <row r="58" spans="1:20" x14ac:dyDescent="0.2">
      <c r="A58" s="8" t="s">
        <v>70</v>
      </c>
      <c r="B58" s="8"/>
      <c r="C58" s="8"/>
      <c r="D58" s="8"/>
      <c r="E58" s="8"/>
      <c r="F58" s="36"/>
      <c r="G58" s="20"/>
      <c r="H58" s="20"/>
      <c r="I58" s="12"/>
      <c r="J58" s="12"/>
      <c r="K58" s="12"/>
      <c r="L58" s="12"/>
      <c r="M58" s="20"/>
      <c r="N58" s="12"/>
      <c r="O58" s="12"/>
      <c r="P58" s="57"/>
      <c r="Q58" s="12"/>
      <c r="R58" s="15"/>
    </row>
    <row r="59" spans="1:20" x14ac:dyDescent="0.2">
      <c r="A59" s="11" t="s">
        <v>295</v>
      </c>
      <c r="B59" s="11" t="s">
        <v>296</v>
      </c>
      <c r="C59" s="11" t="s">
        <v>295</v>
      </c>
      <c r="D59" s="11" t="s">
        <v>275</v>
      </c>
      <c r="E59" s="12">
        <v>32</v>
      </c>
      <c r="F59" s="12">
        <v>100</v>
      </c>
      <c r="G59" s="12">
        <v>10</v>
      </c>
      <c r="H59" s="12">
        <v>300</v>
      </c>
      <c r="I59" s="12"/>
      <c r="J59" s="12"/>
      <c r="K59" s="12"/>
      <c r="L59" s="12"/>
      <c r="M59" s="13"/>
      <c r="N59" s="12">
        <f t="shared" ref="N59:N73" si="9">SUM(J59:M59)</f>
        <v>0</v>
      </c>
      <c r="O59" s="12">
        <f t="shared" ref="O59:O73" si="10">$N59/$H59</f>
        <v>0</v>
      </c>
      <c r="P59" s="57"/>
      <c r="Q59" s="15">
        <v>0.09</v>
      </c>
      <c r="R59" s="15">
        <f t="shared" ref="R59:R73" si="11">$O59*$Q59</f>
        <v>0</v>
      </c>
      <c r="S59" s="43">
        <f>SUM(R59:R73)</f>
        <v>2.0699999999999998</v>
      </c>
      <c r="T59" s="3">
        <f>S59*100/$S$143</f>
        <v>8.0985915492957741</v>
      </c>
    </row>
    <row r="60" spans="1:20" x14ac:dyDescent="0.2">
      <c r="A60" s="11" t="s">
        <v>71</v>
      </c>
      <c r="B60" s="11" t="s">
        <v>72</v>
      </c>
      <c r="C60" s="11" t="s">
        <v>71</v>
      </c>
      <c r="D60" s="11" t="s">
        <v>275</v>
      </c>
      <c r="E60" s="12">
        <v>32</v>
      </c>
      <c r="F60" s="12">
        <v>150</v>
      </c>
      <c r="G60" s="12">
        <v>10</v>
      </c>
      <c r="H60" s="12">
        <v>300</v>
      </c>
      <c r="I60" s="12"/>
      <c r="J60" s="12"/>
      <c r="K60" s="12"/>
      <c r="L60" s="12"/>
      <c r="M60" s="13"/>
      <c r="N60" s="12">
        <f t="shared" si="9"/>
        <v>0</v>
      </c>
      <c r="O60" s="12">
        <f t="shared" si="10"/>
        <v>0</v>
      </c>
      <c r="P60" s="57"/>
      <c r="Q60" s="15">
        <v>0.09</v>
      </c>
      <c r="R60" s="15">
        <f t="shared" si="11"/>
        <v>0</v>
      </c>
    </row>
    <row r="61" spans="1:20" x14ac:dyDescent="0.2">
      <c r="A61" s="36" t="s">
        <v>256</v>
      </c>
      <c r="B61" s="36" t="s">
        <v>72</v>
      </c>
      <c r="C61" s="36">
        <v>90446200</v>
      </c>
      <c r="D61" s="36" t="s">
        <v>277</v>
      </c>
      <c r="E61" s="12">
        <v>32</v>
      </c>
      <c r="F61" s="12">
        <v>150</v>
      </c>
      <c r="G61" s="12">
        <v>10</v>
      </c>
      <c r="H61" s="12">
        <v>300</v>
      </c>
      <c r="I61" s="12">
        <v>300</v>
      </c>
      <c r="J61" s="12"/>
      <c r="K61" s="12">
        <v>300</v>
      </c>
      <c r="L61" s="12"/>
      <c r="M61" s="13"/>
      <c r="N61" s="12">
        <f t="shared" si="9"/>
        <v>300</v>
      </c>
      <c r="O61" s="12">
        <f t="shared" si="10"/>
        <v>1</v>
      </c>
      <c r="P61" s="57"/>
      <c r="Q61" s="15">
        <v>0.09</v>
      </c>
      <c r="R61" s="15">
        <f t="shared" si="11"/>
        <v>0.09</v>
      </c>
    </row>
    <row r="62" spans="1:20" x14ac:dyDescent="0.2">
      <c r="A62" s="11" t="s">
        <v>200</v>
      </c>
      <c r="B62" s="11" t="s">
        <v>201</v>
      </c>
      <c r="C62" s="11" t="s">
        <v>200</v>
      </c>
      <c r="D62" s="11" t="s">
        <v>275</v>
      </c>
      <c r="E62" s="12">
        <v>32</v>
      </c>
      <c r="F62" s="12">
        <v>200</v>
      </c>
      <c r="G62" s="12">
        <v>10</v>
      </c>
      <c r="H62" s="12">
        <v>300</v>
      </c>
      <c r="I62" s="12"/>
      <c r="J62" s="12"/>
      <c r="K62" s="12"/>
      <c r="L62" s="12"/>
      <c r="M62" s="13"/>
      <c r="N62" s="12">
        <f t="shared" si="9"/>
        <v>0</v>
      </c>
      <c r="O62" s="12">
        <f t="shared" si="10"/>
        <v>0</v>
      </c>
      <c r="P62" s="57"/>
      <c r="Q62" s="15">
        <v>0.09</v>
      </c>
      <c r="R62" s="15">
        <f t="shared" si="11"/>
        <v>0</v>
      </c>
    </row>
    <row r="63" spans="1:20" x14ac:dyDescent="0.2">
      <c r="A63" s="11" t="s">
        <v>73</v>
      </c>
      <c r="B63" s="11" t="s">
        <v>74</v>
      </c>
      <c r="C63" s="11" t="s">
        <v>73</v>
      </c>
      <c r="D63" s="11" t="s">
        <v>275</v>
      </c>
      <c r="E63" s="12">
        <v>32</v>
      </c>
      <c r="F63" s="12">
        <v>300</v>
      </c>
      <c r="G63" s="12">
        <v>10</v>
      </c>
      <c r="H63" s="12">
        <v>150</v>
      </c>
      <c r="I63" s="12">
        <v>300</v>
      </c>
      <c r="J63" s="12"/>
      <c r="K63" s="12">
        <v>300</v>
      </c>
      <c r="L63" s="12"/>
      <c r="M63" s="13"/>
      <c r="N63" s="12">
        <f t="shared" si="9"/>
        <v>300</v>
      </c>
      <c r="O63" s="12">
        <f t="shared" si="10"/>
        <v>2</v>
      </c>
      <c r="P63" s="57"/>
      <c r="Q63" s="15">
        <v>0.09</v>
      </c>
      <c r="R63" s="15">
        <f t="shared" si="11"/>
        <v>0.18</v>
      </c>
    </row>
    <row r="64" spans="1:20" x14ac:dyDescent="0.2">
      <c r="A64" s="36" t="s">
        <v>232</v>
      </c>
      <c r="B64" s="36" t="s">
        <v>74</v>
      </c>
      <c r="C64" s="36">
        <v>90446300</v>
      </c>
      <c r="D64" s="36" t="s">
        <v>277</v>
      </c>
      <c r="E64" s="12" t="s">
        <v>180</v>
      </c>
      <c r="F64" s="12">
        <v>300</v>
      </c>
      <c r="G64" s="12">
        <v>10</v>
      </c>
      <c r="H64" s="12">
        <v>150</v>
      </c>
      <c r="I64" s="12">
        <v>300</v>
      </c>
      <c r="J64" s="12"/>
      <c r="K64" s="12">
        <v>300</v>
      </c>
      <c r="L64" s="12"/>
      <c r="M64" s="13"/>
      <c r="N64" s="12">
        <f t="shared" si="9"/>
        <v>300</v>
      </c>
      <c r="O64" s="12">
        <f t="shared" si="10"/>
        <v>2</v>
      </c>
      <c r="P64" s="57"/>
      <c r="Q64" s="15">
        <v>0.09</v>
      </c>
      <c r="R64" s="15">
        <f t="shared" si="11"/>
        <v>0.18</v>
      </c>
    </row>
    <row r="65" spans="1:20" x14ac:dyDescent="0.2">
      <c r="A65" s="11" t="s">
        <v>75</v>
      </c>
      <c r="B65" s="11" t="s">
        <v>76</v>
      </c>
      <c r="C65" s="11" t="s">
        <v>75</v>
      </c>
      <c r="D65" s="11" t="s">
        <v>275</v>
      </c>
      <c r="E65" s="12">
        <v>32</v>
      </c>
      <c r="F65" s="12">
        <v>450</v>
      </c>
      <c r="G65" s="12">
        <v>10</v>
      </c>
      <c r="H65" s="12">
        <v>100</v>
      </c>
      <c r="I65" s="12">
        <v>300</v>
      </c>
      <c r="J65" s="12"/>
      <c r="K65" s="12">
        <v>300</v>
      </c>
      <c r="L65" s="12"/>
      <c r="M65" s="13"/>
      <c r="N65" s="12">
        <f t="shared" si="9"/>
        <v>300</v>
      </c>
      <c r="O65" s="12">
        <f t="shared" si="10"/>
        <v>3</v>
      </c>
      <c r="P65" s="57"/>
      <c r="Q65" s="15">
        <v>0.09</v>
      </c>
      <c r="R65" s="15">
        <f t="shared" si="11"/>
        <v>0.27</v>
      </c>
    </row>
    <row r="66" spans="1:20" x14ac:dyDescent="0.2">
      <c r="A66" s="36" t="s">
        <v>179</v>
      </c>
      <c r="B66" s="36" t="s">
        <v>76</v>
      </c>
      <c r="C66" s="36">
        <v>90446400</v>
      </c>
      <c r="D66" s="36" t="s">
        <v>277</v>
      </c>
      <c r="E66" s="12" t="s">
        <v>180</v>
      </c>
      <c r="F66" s="12">
        <v>450</v>
      </c>
      <c r="G66" s="12">
        <v>10</v>
      </c>
      <c r="H66" s="12">
        <v>100</v>
      </c>
      <c r="I66" s="12">
        <v>300</v>
      </c>
      <c r="J66" s="12"/>
      <c r="K66" s="12">
        <v>300</v>
      </c>
      <c r="L66" s="12"/>
      <c r="M66" s="13"/>
      <c r="N66" s="12">
        <f t="shared" si="9"/>
        <v>300</v>
      </c>
      <c r="O66" s="12">
        <f t="shared" si="10"/>
        <v>3</v>
      </c>
      <c r="P66" s="57"/>
      <c r="Q66" s="15">
        <v>0.09</v>
      </c>
      <c r="R66" s="15">
        <f t="shared" si="11"/>
        <v>0.27</v>
      </c>
    </row>
    <row r="67" spans="1:20" x14ac:dyDescent="0.2">
      <c r="A67" s="11" t="s">
        <v>156</v>
      </c>
      <c r="B67" s="11" t="s">
        <v>157</v>
      </c>
      <c r="C67" s="11" t="s">
        <v>156</v>
      </c>
      <c r="D67" s="11" t="s">
        <v>275</v>
      </c>
      <c r="E67" s="12">
        <v>32</v>
      </c>
      <c r="F67" s="12">
        <v>600</v>
      </c>
      <c r="G67" s="12">
        <v>10</v>
      </c>
      <c r="H67" s="12">
        <v>100</v>
      </c>
      <c r="I67" s="12"/>
      <c r="J67" s="12"/>
      <c r="K67" s="12"/>
      <c r="L67" s="12"/>
      <c r="M67" s="13"/>
      <c r="N67" s="12">
        <f t="shared" si="9"/>
        <v>0</v>
      </c>
      <c r="O67" s="12">
        <f t="shared" si="10"/>
        <v>0</v>
      </c>
      <c r="P67" s="57"/>
      <c r="Q67" s="15">
        <v>0.12</v>
      </c>
      <c r="R67" s="15">
        <f t="shared" si="11"/>
        <v>0</v>
      </c>
    </row>
    <row r="68" spans="1:20" x14ac:dyDescent="0.2">
      <c r="A68" s="36" t="s">
        <v>181</v>
      </c>
      <c r="B68" s="36" t="s">
        <v>157</v>
      </c>
      <c r="C68" s="36">
        <v>90446600</v>
      </c>
      <c r="D68" s="36" t="s">
        <v>277</v>
      </c>
      <c r="E68" s="12" t="s">
        <v>180</v>
      </c>
      <c r="F68" s="12">
        <v>600</v>
      </c>
      <c r="G68" s="12">
        <v>10</v>
      </c>
      <c r="H68" s="12">
        <v>100</v>
      </c>
      <c r="I68" s="12">
        <v>600</v>
      </c>
      <c r="J68" s="12"/>
      <c r="K68" s="12">
        <v>600</v>
      </c>
      <c r="L68" s="12"/>
      <c r="M68" s="13"/>
      <c r="N68" s="12">
        <f t="shared" si="9"/>
        <v>600</v>
      </c>
      <c r="O68" s="12">
        <f t="shared" si="10"/>
        <v>6</v>
      </c>
      <c r="P68" s="57"/>
      <c r="Q68" s="15">
        <v>0.12</v>
      </c>
      <c r="R68" s="15">
        <f t="shared" si="11"/>
        <v>0.72</v>
      </c>
    </row>
    <row r="69" spans="1:20" x14ac:dyDescent="0.2">
      <c r="A69" s="11" t="s">
        <v>222</v>
      </c>
      <c r="B69" s="11" t="s">
        <v>223</v>
      </c>
      <c r="C69" s="11" t="s">
        <v>222</v>
      </c>
      <c r="D69" s="11" t="s">
        <v>275</v>
      </c>
      <c r="E69" s="12">
        <v>32</v>
      </c>
      <c r="F69" s="12">
        <v>750</v>
      </c>
      <c r="G69" s="12">
        <v>10</v>
      </c>
      <c r="H69" s="12">
        <v>60</v>
      </c>
      <c r="I69" s="12"/>
      <c r="J69" s="12"/>
      <c r="K69" s="12"/>
      <c r="L69" s="12"/>
      <c r="M69" s="13"/>
      <c r="N69" s="12">
        <f t="shared" si="9"/>
        <v>0</v>
      </c>
      <c r="O69" s="12">
        <f t="shared" si="10"/>
        <v>0</v>
      </c>
      <c r="P69" s="57"/>
      <c r="Q69" s="15">
        <v>0.09</v>
      </c>
      <c r="R69" s="15">
        <f t="shared" si="11"/>
        <v>0</v>
      </c>
    </row>
    <row r="70" spans="1:20" x14ac:dyDescent="0.2">
      <c r="A70" s="11" t="s">
        <v>158</v>
      </c>
      <c r="B70" s="11" t="s">
        <v>159</v>
      </c>
      <c r="C70" s="11" t="s">
        <v>158</v>
      </c>
      <c r="D70" s="11" t="s">
        <v>275</v>
      </c>
      <c r="E70" s="12">
        <v>32</v>
      </c>
      <c r="F70" s="12">
        <v>900</v>
      </c>
      <c r="G70" s="12">
        <v>10</v>
      </c>
      <c r="H70" s="12">
        <v>50</v>
      </c>
      <c r="I70" s="12"/>
      <c r="J70" s="12"/>
      <c r="K70" s="12"/>
      <c r="L70" s="12"/>
      <c r="M70" s="13"/>
      <c r="N70" s="12">
        <f t="shared" si="9"/>
        <v>0</v>
      </c>
      <c r="O70" s="12">
        <f t="shared" si="10"/>
        <v>0</v>
      </c>
      <c r="P70" s="57"/>
      <c r="Q70" s="15">
        <v>0.09</v>
      </c>
      <c r="R70" s="15">
        <f t="shared" si="11"/>
        <v>0</v>
      </c>
    </row>
    <row r="71" spans="1:20" x14ac:dyDescent="0.2">
      <c r="A71" s="36" t="s">
        <v>182</v>
      </c>
      <c r="B71" s="36" t="s">
        <v>159</v>
      </c>
      <c r="C71" s="36">
        <v>90446700</v>
      </c>
      <c r="D71" s="36" t="s">
        <v>277</v>
      </c>
      <c r="E71" s="12" t="s">
        <v>180</v>
      </c>
      <c r="F71" s="12">
        <v>900</v>
      </c>
      <c r="G71" s="12">
        <v>10</v>
      </c>
      <c r="H71" s="12">
        <v>50</v>
      </c>
      <c r="I71" s="12">
        <v>200</v>
      </c>
      <c r="J71" s="12"/>
      <c r="K71" s="12">
        <v>200</v>
      </c>
      <c r="L71" s="12"/>
      <c r="M71" s="13"/>
      <c r="N71" s="12">
        <f t="shared" si="9"/>
        <v>200</v>
      </c>
      <c r="O71" s="12">
        <f t="shared" si="10"/>
        <v>4</v>
      </c>
      <c r="P71" s="57"/>
      <c r="Q71" s="15">
        <v>0.09</v>
      </c>
      <c r="R71" s="15">
        <f t="shared" si="11"/>
        <v>0.36</v>
      </c>
    </row>
    <row r="72" spans="1:20" x14ac:dyDescent="0.2">
      <c r="A72" s="11" t="s">
        <v>233</v>
      </c>
      <c r="B72" s="11" t="s">
        <v>234</v>
      </c>
      <c r="C72" s="11" t="s">
        <v>233</v>
      </c>
      <c r="D72" s="11" t="s">
        <v>275</v>
      </c>
      <c r="E72" s="12">
        <v>32</v>
      </c>
      <c r="F72" s="12">
        <v>1200</v>
      </c>
      <c r="G72" s="12">
        <v>10</v>
      </c>
      <c r="H72" s="12">
        <v>50</v>
      </c>
      <c r="I72" s="12"/>
      <c r="J72" s="12"/>
      <c r="K72" s="12"/>
      <c r="L72" s="12"/>
      <c r="M72" s="13"/>
      <c r="N72" s="12">
        <f t="shared" si="9"/>
        <v>0</v>
      </c>
      <c r="O72" s="12">
        <f t="shared" si="10"/>
        <v>0</v>
      </c>
      <c r="P72" s="57"/>
      <c r="Q72" s="15">
        <v>0.12</v>
      </c>
      <c r="R72" s="15">
        <f t="shared" si="11"/>
        <v>0</v>
      </c>
    </row>
    <row r="73" spans="1:20" x14ac:dyDescent="0.2">
      <c r="A73" s="36" t="s">
        <v>236</v>
      </c>
      <c r="B73" s="36" t="s">
        <v>237</v>
      </c>
      <c r="C73" s="36">
        <v>90446800</v>
      </c>
      <c r="D73" s="36" t="s">
        <v>277</v>
      </c>
      <c r="E73" s="12" t="s">
        <v>180</v>
      </c>
      <c r="F73" s="12">
        <v>1800</v>
      </c>
      <c r="G73" s="12">
        <v>10</v>
      </c>
      <c r="H73" s="12">
        <v>25</v>
      </c>
      <c r="I73" s="12"/>
      <c r="J73" s="12"/>
      <c r="K73" s="12"/>
      <c r="L73" s="12"/>
      <c r="M73" s="13"/>
      <c r="N73" s="12">
        <f t="shared" si="9"/>
        <v>0</v>
      </c>
      <c r="O73" s="12">
        <f t="shared" si="10"/>
        <v>0</v>
      </c>
      <c r="P73" s="57"/>
      <c r="Q73" s="15">
        <v>0.18</v>
      </c>
      <c r="R73" s="15">
        <f t="shared" si="11"/>
        <v>0</v>
      </c>
      <c r="S73" s="43"/>
    </row>
    <row r="74" spans="1:20" x14ac:dyDescent="0.2">
      <c r="A74" s="8" t="s">
        <v>77</v>
      </c>
      <c r="B74" s="8"/>
      <c r="C74" s="8"/>
      <c r="D74" s="8"/>
      <c r="E74" s="8"/>
      <c r="F74" s="36"/>
      <c r="G74" s="12"/>
      <c r="H74" s="12"/>
      <c r="I74" s="12"/>
      <c r="J74" s="12"/>
      <c r="K74" s="12"/>
      <c r="L74" s="12"/>
      <c r="M74" s="8"/>
      <c r="N74" s="12"/>
      <c r="O74" s="12"/>
      <c r="P74" s="57"/>
      <c r="Q74" s="12"/>
      <c r="R74" s="15"/>
    </row>
    <row r="75" spans="1:20" x14ac:dyDescent="0.2">
      <c r="A75" s="11" t="s">
        <v>297</v>
      </c>
      <c r="B75" s="11" t="s">
        <v>298</v>
      </c>
      <c r="C75" s="11" t="s">
        <v>297</v>
      </c>
      <c r="D75" s="11" t="s">
        <v>275</v>
      </c>
      <c r="E75" s="12">
        <v>40</v>
      </c>
      <c r="F75" s="12">
        <v>100</v>
      </c>
      <c r="G75" s="12">
        <v>10</v>
      </c>
      <c r="H75" s="12">
        <v>300</v>
      </c>
      <c r="I75" s="12"/>
      <c r="J75" s="12"/>
      <c r="K75" s="12"/>
      <c r="L75" s="12"/>
      <c r="M75" s="13"/>
      <c r="N75" s="12">
        <f t="shared" ref="N75:N90" si="12">SUM(J75:M75)</f>
        <v>0</v>
      </c>
      <c r="O75" s="12">
        <f t="shared" ref="O75:O90" si="13">$N75/$H75</f>
        <v>0</v>
      </c>
      <c r="P75" s="57"/>
      <c r="Q75" s="15">
        <v>0.13</v>
      </c>
      <c r="R75" s="15">
        <f t="shared" ref="R75:R90" si="14">$O75*$Q75</f>
        <v>0</v>
      </c>
      <c r="S75" s="43">
        <f>SUM(R75:R90)</f>
        <v>3.1899999999999995</v>
      </c>
      <c r="T75" s="3">
        <f>S75*100/$S$143</f>
        <v>12.480438184663535</v>
      </c>
    </row>
    <row r="76" spans="1:20" x14ac:dyDescent="0.2">
      <c r="A76" s="11" t="s">
        <v>78</v>
      </c>
      <c r="B76" s="11" t="s">
        <v>79</v>
      </c>
      <c r="C76" s="11" t="s">
        <v>78</v>
      </c>
      <c r="D76" s="11" t="s">
        <v>275</v>
      </c>
      <c r="E76" s="12">
        <v>40</v>
      </c>
      <c r="F76" s="12">
        <v>150</v>
      </c>
      <c r="G76" s="12">
        <v>10</v>
      </c>
      <c r="H76" s="12">
        <v>300</v>
      </c>
      <c r="I76" s="12">
        <v>300</v>
      </c>
      <c r="J76" s="12"/>
      <c r="K76" s="12"/>
      <c r="L76" s="12">
        <v>300</v>
      </c>
      <c r="M76" s="13"/>
      <c r="N76" s="12">
        <f t="shared" si="12"/>
        <v>300</v>
      </c>
      <c r="O76" s="12">
        <f t="shared" si="13"/>
        <v>1</v>
      </c>
      <c r="P76" s="57"/>
      <c r="Q76" s="15">
        <v>0.13</v>
      </c>
      <c r="R76" s="15">
        <f t="shared" si="14"/>
        <v>0.13</v>
      </c>
    </row>
    <row r="77" spans="1:20" x14ac:dyDescent="0.2">
      <c r="A77" s="36" t="s">
        <v>240</v>
      </c>
      <c r="B77" s="36" t="s">
        <v>79</v>
      </c>
      <c r="C77" s="31" t="s">
        <v>241</v>
      </c>
      <c r="D77" s="36" t="s">
        <v>277</v>
      </c>
      <c r="E77" s="12">
        <v>40</v>
      </c>
      <c r="F77" s="12">
        <v>150</v>
      </c>
      <c r="G77" s="12">
        <v>10</v>
      </c>
      <c r="H77" s="12">
        <v>300</v>
      </c>
      <c r="I77" s="12">
        <v>600</v>
      </c>
      <c r="J77" s="12"/>
      <c r="K77" s="12"/>
      <c r="L77" s="12">
        <v>600</v>
      </c>
      <c r="M77" s="13"/>
      <c r="N77" s="12">
        <f t="shared" si="12"/>
        <v>600</v>
      </c>
      <c r="O77" s="12">
        <f t="shared" si="13"/>
        <v>2</v>
      </c>
      <c r="P77" s="57"/>
      <c r="Q77" s="15">
        <v>0.13</v>
      </c>
      <c r="R77" s="15">
        <f t="shared" si="14"/>
        <v>0.26</v>
      </c>
    </row>
    <row r="78" spans="1:20" x14ac:dyDescent="0.2">
      <c r="A78" s="11" t="s">
        <v>80</v>
      </c>
      <c r="B78" s="11" t="s">
        <v>81</v>
      </c>
      <c r="C78" s="11" t="s">
        <v>80</v>
      </c>
      <c r="D78" s="11" t="s">
        <v>275</v>
      </c>
      <c r="E78" s="12">
        <v>40</v>
      </c>
      <c r="F78" s="12">
        <v>200</v>
      </c>
      <c r="G78" s="12">
        <v>10</v>
      </c>
      <c r="H78" s="12">
        <v>150</v>
      </c>
      <c r="I78" s="12"/>
      <c r="J78" s="12"/>
      <c r="K78" s="12"/>
      <c r="L78" s="12"/>
      <c r="M78" s="13"/>
      <c r="N78" s="12">
        <f t="shared" si="12"/>
        <v>0</v>
      </c>
      <c r="O78" s="12">
        <f t="shared" si="13"/>
        <v>0</v>
      </c>
      <c r="P78" s="57"/>
      <c r="Q78" s="15">
        <v>0.13</v>
      </c>
      <c r="R78" s="15">
        <f t="shared" si="14"/>
        <v>0</v>
      </c>
    </row>
    <row r="79" spans="1:20" x14ac:dyDescent="0.2">
      <c r="A79" s="11" t="s">
        <v>82</v>
      </c>
      <c r="B79" s="11" t="s">
        <v>83</v>
      </c>
      <c r="C79" s="11" t="s">
        <v>82</v>
      </c>
      <c r="D79" s="11" t="s">
        <v>275</v>
      </c>
      <c r="E79" s="12">
        <v>40</v>
      </c>
      <c r="F79" s="12">
        <v>300</v>
      </c>
      <c r="G79" s="12">
        <v>10</v>
      </c>
      <c r="H79" s="12">
        <v>150</v>
      </c>
      <c r="I79" s="12">
        <v>300</v>
      </c>
      <c r="J79" s="12"/>
      <c r="K79" s="12"/>
      <c r="L79" s="12">
        <v>300</v>
      </c>
      <c r="M79" s="13"/>
      <c r="N79" s="12">
        <f t="shared" si="12"/>
        <v>300</v>
      </c>
      <c r="O79" s="12">
        <f t="shared" si="13"/>
        <v>2</v>
      </c>
      <c r="P79" s="57"/>
      <c r="Q79" s="15">
        <v>0.13</v>
      </c>
      <c r="R79" s="15">
        <f t="shared" si="14"/>
        <v>0.26</v>
      </c>
    </row>
    <row r="80" spans="1:20" x14ac:dyDescent="0.2">
      <c r="A80" s="36" t="s">
        <v>183</v>
      </c>
      <c r="B80" s="36" t="s">
        <v>83</v>
      </c>
      <c r="C80" s="36">
        <v>90447300</v>
      </c>
      <c r="D80" s="36" t="s">
        <v>277</v>
      </c>
      <c r="E80" s="12" t="s">
        <v>89</v>
      </c>
      <c r="F80" s="12">
        <v>300</v>
      </c>
      <c r="G80" s="12">
        <v>10</v>
      </c>
      <c r="H80" s="12">
        <v>150</v>
      </c>
      <c r="I80" s="12">
        <v>600</v>
      </c>
      <c r="J80" s="12"/>
      <c r="K80" s="12"/>
      <c r="L80" s="12">
        <v>600</v>
      </c>
      <c r="M80" s="13"/>
      <c r="N80" s="12">
        <f t="shared" si="12"/>
        <v>600</v>
      </c>
      <c r="O80" s="12">
        <f t="shared" si="13"/>
        <v>4</v>
      </c>
      <c r="P80" s="57"/>
      <c r="Q80" s="15">
        <v>0.13</v>
      </c>
      <c r="R80" s="15">
        <f t="shared" si="14"/>
        <v>0.52</v>
      </c>
    </row>
    <row r="81" spans="1:20" x14ac:dyDescent="0.2">
      <c r="A81" s="11" t="s">
        <v>84</v>
      </c>
      <c r="B81" s="11" t="s">
        <v>85</v>
      </c>
      <c r="C81" s="11" t="s">
        <v>84</v>
      </c>
      <c r="D81" s="11" t="s">
        <v>275</v>
      </c>
      <c r="E81" s="12">
        <v>40</v>
      </c>
      <c r="F81" s="12">
        <v>450</v>
      </c>
      <c r="G81" s="12">
        <v>10</v>
      </c>
      <c r="H81" s="12">
        <v>100</v>
      </c>
      <c r="I81" s="12">
        <v>300</v>
      </c>
      <c r="J81" s="12"/>
      <c r="K81" s="12"/>
      <c r="L81" s="12">
        <v>300</v>
      </c>
      <c r="M81" s="13"/>
      <c r="N81" s="12">
        <f t="shared" si="12"/>
        <v>300</v>
      </c>
      <c r="O81" s="12">
        <f t="shared" si="13"/>
        <v>3</v>
      </c>
      <c r="P81" s="57"/>
      <c r="Q81" s="15">
        <v>0.13</v>
      </c>
      <c r="R81" s="15">
        <f t="shared" si="14"/>
        <v>0.39</v>
      </c>
    </row>
    <row r="82" spans="1:20" x14ac:dyDescent="0.2">
      <c r="A82" s="36" t="s">
        <v>184</v>
      </c>
      <c r="B82" s="36" t="s">
        <v>85</v>
      </c>
      <c r="C82" s="36">
        <v>90447400</v>
      </c>
      <c r="D82" s="36" t="s">
        <v>277</v>
      </c>
      <c r="E82" s="12" t="s">
        <v>89</v>
      </c>
      <c r="F82" s="12">
        <v>450</v>
      </c>
      <c r="G82" s="12">
        <v>10</v>
      </c>
      <c r="H82" s="12">
        <v>100</v>
      </c>
      <c r="I82" s="12">
        <v>500</v>
      </c>
      <c r="J82" s="12"/>
      <c r="K82" s="12"/>
      <c r="L82" s="12">
        <v>500</v>
      </c>
      <c r="M82" s="13"/>
      <c r="N82" s="12">
        <f t="shared" si="12"/>
        <v>500</v>
      </c>
      <c r="O82" s="12">
        <f t="shared" si="13"/>
        <v>5</v>
      </c>
      <c r="P82" s="57"/>
      <c r="Q82" s="15">
        <v>0.13</v>
      </c>
      <c r="R82" s="15">
        <f t="shared" si="14"/>
        <v>0.65</v>
      </c>
    </row>
    <row r="83" spans="1:20" x14ac:dyDescent="0.2">
      <c r="A83" s="11" t="s">
        <v>86</v>
      </c>
      <c r="B83" s="11" t="s">
        <v>87</v>
      </c>
      <c r="C83" s="11" t="s">
        <v>86</v>
      </c>
      <c r="D83" s="11" t="s">
        <v>275</v>
      </c>
      <c r="E83" s="12">
        <v>40</v>
      </c>
      <c r="F83" s="12">
        <v>600</v>
      </c>
      <c r="G83" s="12">
        <v>10</v>
      </c>
      <c r="H83" s="12">
        <v>50</v>
      </c>
      <c r="I83" s="12">
        <v>200</v>
      </c>
      <c r="J83" s="12"/>
      <c r="K83" s="12"/>
      <c r="L83" s="12">
        <v>200</v>
      </c>
      <c r="M83" s="13"/>
      <c r="N83" s="12">
        <f t="shared" si="12"/>
        <v>200</v>
      </c>
      <c r="O83" s="12">
        <f t="shared" si="13"/>
        <v>4</v>
      </c>
      <c r="P83" s="57"/>
      <c r="Q83" s="15">
        <v>0.09</v>
      </c>
      <c r="R83" s="15">
        <f t="shared" si="14"/>
        <v>0.36</v>
      </c>
    </row>
    <row r="84" spans="1:20" x14ac:dyDescent="0.2">
      <c r="A84" s="36" t="s">
        <v>88</v>
      </c>
      <c r="B84" s="36" t="s">
        <v>87</v>
      </c>
      <c r="C84" s="36">
        <v>90447600</v>
      </c>
      <c r="D84" s="36" t="s">
        <v>277</v>
      </c>
      <c r="E84" s="12" t="s">
        <v>89</v>
      </c>
      <c r="F84" s="12">
        <v>600</v>
      </c>
      <c r="G84" s="12">
        <v>10</v>
      </c>
      <c r="H84" s="12">
        <v>50</v>
      </c>
      <c r="I84" s="12">
        <v>200</v>
      </c>
      <c r="J84" s="12"/>
      <c r="K84" s="12"/>
      <c r="L84" s="12">
        <v>200</v>
      </c>
      <c r="M84" s="13"/>
      <c r="N84" s="12">
        <f t="shared" si="12"/>
        <v>200</v>
      </c>
      <c r="O84" s="12">
        <f t="shared" si="13"/>
        <v>4</v>
      </c>
      <c r="P84" s="57"/>
      <c r="Q84" s="15">
        <v>0.09</v>
      </c>
      <c r="R84" s="15">
        <f t="shared" si="14"/>
        <v>0.36</v>
      </c>
    </row>
    <row r="85" spans="1:20" x14ac:dyDescent="0.2">
      <c r="A85" s="11" t="s">
        <v>90</v>
      </c>
      <c r="B85" s="11" t="s">
        <v>91</v>
      </c>
      <c r="C85" s="11" t="s">
        <v>90</v>
      </c>
      <c r="D85" s="11" t="s">
        <v>275</v>
      </c>
      <c r="E85" s="12">
        <v>40</v>
      </c>
      <c r="F85" s="12">
        <v>750</v>
      </c>
      <c r="G85" s="12">
        <v>10</v>
      </c>
      <c r="H85" s="12">
        <v>50</v>
      </c>
      <c r="I85" s="12">
        <v>100</v>
      </c>
      <c r="J85" s="12"/>
      <c r="K85" s="12"/>
      <c r="L85" s="12">
        <v>100</v>
      </c>
      <c r="M85" s="13"/>
      <c r="N85" s="12">
        <f t="shared" si="12"/>
        <v>100</v>
      </c>
      <c r="O85" s="12">
        <f t="shared" si="13"/>
        <v>2</v>
      </c>
      <c r="P85" s="57"/>
      <c r="Q85" s="15">
        <v>0.13</v>
      </c>
      <c r="R85" s="15">
        <f t="shared" si="14"/>
        <v>0.26</v>
      </c>
    </row>
    <row r="86" spans="1:20" x14ac:dyDescent="0.2">
      <c r="A86" s="11" t="s">
        <v>92</v>
      </c>
      <c r="B86" s="11" t="s">
        <v>93</v>
      </c>
      <c r="C86" s="11" t="s">
        <v>92</v>
      </c>
      <c r="D86" s="11" t="s">
        <v>275</v>
      </c>
      <c r="E86" s="12">
        <v>40</v>
      </c>
      <c r="F86" s="12">
        <v>900</v>
      </c>
      <c r="G86" s="12">
        <v>10</v>
      </c>
      <c r="H86" s="12">
        <v>50</v>
      </c>
      <c r="I86" s="12"/>
      <c r="J86" s="12"/>
      <c r="K86" s="12"/>
      <c r="L86" s="12"/>
      <c r="M86" s="13"/>
      <c r="N86" s="12">
        <f t="shared" si="12"/>
        <v>0</v>
      </c>
      <c r="O86" s="12">
        <f t="shared" si="13"/>
        <v>0</v>
      </c>
      <c r="P86" s="57"/>
      <c r="Q86" s="15">
        <v>0.13</v>
      </c>
      <c r="R86" s="15">
        <f t="shared" si="14"/>
        <v>0</v>
      </c>
    </row>
    <row r="87" spans="1:20" x14ac:dyDescent="0.2">
      <c r="A87" s="36" t="s">
        <v>185</v>
      </c>
      <c r="B87" s="36" t="s">
        <v>93</v>
      </c>
      <c r="C87" s="36">
        <v>90447700</v>
      </c>
      <c r="D87" s="36" t="s">
        <v>277</v>
      </c>
      <c r="E87" s="12" t="s">
        <v>89</v>
      </c>
      <c r="F87" s="12">
        <v>900</v>
      </c>
      <c r="G87" s="12">
        <v>10</v>
      </c>
      <c r="H87" s="12">
        <v>50</v>
      </c>
      <c r="I87" s="12"/>
      <c r="J87" s="12"/>
      <c r="K87" s="12"/>
      <c r="L87" s="12"/>
      <c r="M87" s="13"/>
      <c r="N87" s="12">
        <f t="shared" si="12"/>
        <v>0</v>
      </c>
      <c r="O87" s="12">
        <f t="shared" si="13"/>
        <v>0</v>
      </c>
      <c r="P87" s="57"/>
      <c r="Q87" s="15">
        <v>0.13</v>
      </c>
      <c r="R87" s="15">
        <f t="shared" si="14"/>
        <v>0</v>
      </c>
    </row>
    <row r="88" spans="1:20" x14ac:dyDescent="0.2">
      <c r="A88" s="11" t="s">
        <v>94</v>
      </c>
      <c r="B88" s="11" t="s">
        <v>95</v>
      </c>
      <c r="C88" s="11" t="s">
        <v>94</v>
      </c>
      <c r="D88" s="11" t="s">
        <v>275</v>
      </c>
      <c r="E88" s="12">
        <v>40</v>
      </c>
      <c r="F88" s="12">
        <v>1200</v>
      </c>
      <c r="G88" s="12">
        <v>5</v>
      </c>
      <c r="H88" s="12">
        <v>25</v>
      </c>
      <c r="I88" s="12"/>
      <c r="J88" s="12"/>
      <c r="K88" s="12"/>
      <c r="L88" s="12"/>
      <c r="M88" s="13"/>
      <c r="N88" s="12">
        <f t="shared" si="12"/>
        <v>0</v>
      </c>
      <c r="O88" s="12">
        <f t="shared" si="13"/>
        <v>0</v>
      </c>
      <c r="P88" s="57"/>
      <c r="Q88" s="15">
        <v>0.08</v>
      </c>
      <c r="R88" s="15">
        <f t="shared" si="14"/>
        <v>0</v>
      </c>
    </row>
    <row r="89" spans="1:20" x14ac:dyDescent="0.2">
      <c r="A89" s="36" t="s">
        <v>376</v>
      </c>
      <c r="B89" s="36" t="s">
        <v>377</v>
      </c>
      <c r="C89" s="31" t="s">
        <v>378</v>
      </c>
      <c r="D89" s="36" t="s">
        <v>277</v>
      </c>
      <c r="E89" s="12">
        <v>40</v>
      </c>
      <c r="F89" s="12">
        <v>1800</v>
      </c>
      <c r="G89" s="12">
        <v>5</v>
      </c>
      <c r="H89" s="12">
        <v>20</v>
      </c>
      <c r="I89" s="12"/>
      <c r="J89" s="12"/>
      <c r="K89" s="12"/>
      <c r="L89" s="12"/>
      <c r="M89" s="13"/>
      <c r="N89" s="12">
        <f t="shared" si="12"/>
        <v>0</v>
      </c>
      <c r="O89" s="12">
        <f t="shared" si="13"/>
        <v>0</v>
      </c>
      <c r="P89" s="57"/>
      <c r="Q89" s="15">
        <v>0.08</v>
      </c>
      <c r="R89" s="15">
        <f t="shared" si="14"/>
        <v>0</v>
      </c>
    </row>
    <row r="90" spans="1:20" x14ac:dyDescent="0.2">
      <c r="A90" s="11" t="s">
        <v>220</v>
      </c>
      <c r="B90" s="11" t="s">
        <v>221</v>
      </c>
      <c r="C90" s="11" t="s">
        <v>220</v>
      </c>
      <c r="D90" s="11" t="s">
        <v>275</v>
      </c>
      <c r="E90" s="12">
        <v>40</v>
      </c>
      <c r="F90" s="12">
        <v>2000</v>
      </c>
      <c r="G90" s="12">
        <v>5</v>
      </c>
      <c r="H90" s="12">
        <v>25</v>
      </c>
      <c r="I90" s="12"/>
      <c r="J90" s="12"/>
      <c r="K90" s="12"/>
      <c r="L90" s="12"/>
      <c r="M90" s="13"/>
      <c r="N90" s="12">
        <f t="shared" si="12"/>
        <v>0</v>
      </c>
      <c r="O90" s="12">
        <f t="shared" si="13"/>
        <v>0</v>
      </c>
      <c r="P90" s="57"/>
      <c r="Q90" s="15">
        <v>0.08</v>
      </c>
      <c r="R90" s="15">
        <f t="shared" si="14"/>
        <v>0</v>
      </c>
      <c r="S90" s="43"/>
    </row>
    <row r="91" spans="1:20" x14ac:dyDescent="0.2">
      <c r="A91" s="8" t="s">
        <v>96</v>
      </c>
      <c r="B91" s="8"/>
      <c r="C91" s="8"/>
      <c r="D91" s="8"/>
      <c r="E91" s="20"/>
      <c r="F91" s="12"/>
      <c r="G91" s="12"/>
      <c r="H91" s="12"/>
      <c r="I91" s="12"/>
      <c r="J91" s="12"/>
      <c r="K91" s="12"/>
      <c r="L91" s="12"/>
      <c r="M91" s="8"/>
      <c r="N91" s="12"/>
      <c r="O91" s="12"/>
      <c r="P91" s="57"/>
      <c r="Q91" s="12"/>
      <c r="R91" s="15"/>
    </row>
    <row r="92" spans="1:20" x14ac:dyDescent="0.2">
      <c r="A92" s="11" t="s">
        <v>299</v>
      </c>
      <c r="B92" s="11" t="s">
        <v>300</v>
      </c>
      <c r="C92" s="11" t="s">
        <v>299</v>
      </c>
      <c r="D92" s="11" t="s">
        <v>275</v>
      </c>
      <c r="E92" s="12">
        <v>50</v>
      </c>
      <c r="F92" s="12">
        <v>100</v>
      </c>
      <c r="G92" s="12">
        <v>10</v>
      </c>
      <c r="H92" s="12">
        <v>150</v>
      </c>
      <c r="I92" s="12"/>
      <c r="J92" s="12"/>
      <c r="K92" s="12"/>
      <c r="L92" s="12"/>
      <c r="M92" s="13"/>
      <c r="N92" s="12">
        <f t="shared" ref="N92:N108" si="15">SUM(J92:M92)</f>
        <v>0</v>
      </c>
      <c r="O92" s="12">
        <f t="shared" ref="O92:O108" si="16">$N92/$H92</f>
        <v>0</v>
      </c>
      <c r="P92" s="57"/>
      <c r="Q92" s="15">
        <v>0.1</v>
      </c>
      <c r="R92" s="15">
        <f t="shared" ref="R92:R108" si="17">$O92*$Q92</f>
        <v>0</v>
      </c>
      <c r="S92" s="43">
        <f>SUM(R92:R108)</f>
        <v>5.48</v>
      </c>
      <c r="T92" s="3">
        <f>S92*100/$S$143</f>
        <v>21.439749608763695</v>
      </c>
    </row>
    <row r="93" spans="1:20" x14ac:dyDescent="0.2">
      <c r="A93" s="11" t="s">
        <v>97</v>
      </c>
      <c r="B93" s="11" t="s">
        <v>98</v>
      </c>
      <c r="C93" s="11" t="s">
        <v>97</v>
      </c>
      <c r="D93" s="11" t="s">
        <v>275</v>
      </c>
      <c r="E93" s="12">
        <v>50</v>
      </c>
      <c r="F93" s="12">
        <v>150</v>
      </c>
      <c r="G93" s="12">
        <v>10</v>
      </c>
      <c r="H93" s="12">
        <v>150</v>
      </c>
      <c r="I93" s="12"/>
      <c r="J93" s="12"/>
      <c r="K93" s="12"/>
      <c r="L93" s="12"/>
      <c r="M93" s="13"/>
      <c r="N93" s="12">
        <f t="shared" si="15"/>
        <v>0</v>
      </c>
      <c r="O93" s="12">
        <f t="shared" si="16"/>
        <v>0</v>
      </c>
      <c r="P93" s="57"/>
      <c r="Q93" s="15">
        <v>0.1</v>
      </c>
      <c r="R93" s="15">
        <f t="shared" si="17"/>
        <v>0</v>
      </c>
    </row>
    <row r="94" spans="1:20" x14ac:dyDescent="0.2">
      <c r="A94" s="36" t="s">
        <v>235</v>
      </c>
      <c r="B94" s="36" t="s">
        <v>98</v>
      </c>
      <c r="C94" s="36">
        <v>90448200</v>
      </c>
      <c r="D94" s="36" t="s">
        <v>277</v>
      </c>
      <c r="E94" s="12" t="s">
        <v>102</v>
      </c>
      <c r="F94" s="12">
        <v>150</v>
      </c>
      <c r="G94" s="12">
        <v>10</v>
      </c>
      <c r="H94" s="12">
        <v>150</v>
      </c>
      <c r="I94" s="12"/>
      <c r="J94" s="12"/>
      <c r="K94" s="12"/>
      <c r="L94" s="12"/>
      <c r="M94" s="13"/>
      <c r="N94" s="12">
        <f t="shared" si="15"/>
        <v>0</v>
      </c>
      <c r="O94" s="12">
        <f t="shared" si="16"/>
        <v>0</v>
      </c>
      <c r="P94" s="57"/>
      <c r="Q94" s="15">
        <v>0.1</v>
      </c>
      <c r="R94" s="15">
        <f t="shared" si="17"/>
        <v>0</v>
      </c>
    </row>
    <row r="95" spans="1:20" x14ac:dyDescent="0.2">
      <c r="A95" s="11" t="s">
        <v>224</v>
      </c>
      <c r="B95" s="11" t="s">
        <v>225</v>
      </c>
      <c r="C95" s="11" t="s">
        <v>224</v>
      </c>
      <c r="D95" s="11" t="s">
        <v>275</v>
      </c>
      <c r="E95" s="12">
        <v>50</v>
      </c>
      <c r="F95" s="12">
        <v>200</v>
      </c>
      <c r="G95" s="12">
        <v>10</v>
      </c>
      <c r="H95" s="12">
        <v>150</v>
      </c>
      <c r="I95" s="12"/>
      <c r="J95" s="12"/>
      <c r="K95" s="12"/>
      <c r="L95" s="12"/>
      <c r="M95" s="13"/>
      <c r="N95" s="12">
        <f t="shared" si="15"/>
        <v>0</v>
      </c>
      <c r="O95" s="12">
        <f t="shared" si="16"/>
        <v>0</v>
      </c>
      <c r="P95" s="57"/>
      <c r="Q95" s="15">
        <v>0.06</v>
      </c>
      <c r="R95" s="15">
        <f t="shared" si="17"/>
        <v>0</v>
      </c>
    </row>
    <row r="96" spans="1:20" x14ac:dyDescent="0.2">
      <c r="A96" s="11" t="s">
        <v>99</v>
      </c>
      <c r="B96" s="11" t="s">
        <v>100</v>
      </c>
      <c r="C96" s="11" t="s">
        <v>99</v>
      </c>
      <c r="D96" s="11" t="s">
        <v>275</v>
      </c>
      <c r="E96" s="12">
        <v>50</v>
      </c>
      <c r="F96" s="12">
        <v>300</v>
      </c>
      <c r="G96" s="12">
        <v>10</v>
      </c>
      <c r="H96" s="12">
        <v>75</v>
      </c>
      <c r="I96" s="12">
        <v>150</v>
      </c>
      <c r="J96" s="12"/>
      <c r="K96" s="12">
        <v>150</v>
      </c>
      <c r="L96" s="12"/>
      <c r="M96" s="13"/>
      <c r="N96" s="12">
        <f t="shared" si="15"/>
        <v>150</v>
      </c>
      <c r="O96" s="12">
        <f t="shared" si="16"/>
        <v>2</v>
      </c>
      <c r="P96" s="57"/>
      <c r="Q96" s="15">
        <v>0.1</v>
      </c>
      <c r="R96" s="15">
        <f t="shared" si="17"/>
        <v>0.2</v>
      </c>
    </row>
    <row r="97" spans="1:20" x14ac:dyDescent="0.2">
      <c r="A97" s="36" t="s">
        <v>101</v>
      </c>
      <c r="B97" s="36" t="s">
        <v>100</v>
      </c>
      <c r="C97" s="36">
        <v>90448300</v>
      </c>
      <c r="D97" s="36" t="s">
        <v>277</v>
      </c>
      <c r="E97" s="12" t="s">
        <v>102</v>
      </c>
      <c r="F97" s="12">
        <v>300</v>
      </c>
      <c r="G97" s="12">
        <v>10</v>
      </c>
      <c r="H97" s="12">
        <v>75</v>
      </c>
      <c r="I97" s="12">
        <v>600</v>
      </c>
      <c r="J97" s="12"/>
      <c r="K97" s="12">
        <v>600</v>
      </c>
      <c r="L97" s="12"/>
      <c r="M97" s="13"/>
      <c r="N97" s="12">
        <f t="shared" si="15"/>
        <v>600</v>
      </c>
      <c r="O97" s="12">
        <f t="shared" si="16"/>
        <v>8</v>
      </c>
      <c r="P97" s="57"/>
      <c r="Q97" s="15">
        <v>0.1</v>
      </c>
      <c r="R97" s="15">
        <f t="shared" si="17"/>
        <v>0.8</v>
      </c>
    </row>
    <row r="98" spans="1:20" x14ac:dyDescent="0.2">
      <c r="A98" s="11" t="s">
        <v>103</v>
      </c>
      <c r="B98" s="11" t="s">
        <v>104</v>
      </c>
      <c r="C98" s="11" t="s">
        <v>103</v>
      </c>
      <c r="D98" s="11" t="s">
        <v>275</v>
      </c>
      <c r="E98" s="12">
        <v>50</v>
      </c>
      <c r="F98" s="12">
        <v>450</v>
      </c>
      <c r="G98" s="12">
        <v>10</v>
      </c>
      <c r="H98" s="12">
        <v>50</v>
      </c>
      <c r="I98" s="12"/>
      <c r="J98" s="12"/>
      <c r="K98" s="12"/>
      <c r="L98" s="12"/>
      <c r="M98" s="13"/>
      <c r="N98" s="12">
        <f t="shared" si="15"/>
        <v>0</v>
      </c>
      <c r="O98" s="12">
        <f t="shared" si="16"/>
        <v>0</v>
      </c>
      <c r="P98" s="57"/>
      <c r="Q98" s="15">
        <v>0.1</v>
      </c>
      <c r="R98" s="15">
        <f t="shared" si="17"/>
        <v>0</v>
      </c>
    </row>
    <row r="99" spans="1:20" x14ac:dyDescent="0.2">
      <c r="A99" s="36" t="s">
        <v>186</v>
      </c>
      <c r="B99" s="36" t="s">
        <v>104</v>
      </c>
      <c r="C99" s="36">
        <v>90448400</v>
      </c>
      <c r="D99" s="36" t="s">
        <v>277</v>
      </c>
      <c r="E99" s="12" t="s">
        <v>102</v>
      </c>
      <c r="F99" s="12">
        <v>450</v>
      </c>
      <c r="G99" s="12">
        <v>10</v>
      </c>
      <c r="H99" s="12">
        <v>50</v>
      </c>
      <c r="I99" s="12">
        <v>600</v>
      </c>
      <c r="J99" s="12"/>
      <c r="K99" s="12">
        <v>600</v>
      </c>
      <c r="L99" s="12"/>
      <c r="M99" s="13"/>
      <c r="N99" s="12">
        <f t="shared" si="15"/>
        <v>600</v>
      </c>
      <c r="O99" s="12">
        <f t="shared" si="16"/>
        <v>12</v>
      </c>
      <c r="P99" s="57"/>
      <c r="Q99" s="15">
        <v>0.1</v>
      </c>
      <c r="R99" s="15">
        <f t="shared" si="17"/>
        <v>1.2000000000000002</v>
      </c>
    </row>
    <row r="100" spans="1:20" x14ac:dyDescent="0.2">
      <c r="A100" s="11" t="s">
        <v>105</v>
      </c>
      <c r="B100" s="11" t="s">
        <v>106</v>
      </c>
      <c r="C100" s="11" t="s">
        <v>105</v>
      </c>
      <c r="D100" s="11" t="s">
        <v>275</v>
      </c>
      <c r="E100" s="12">
        <v>50</v>
      </c>
      <c r="F100" s="12">
        <v>600</v>
      </c>
      <c r="G100" s="12">
        <v>10</v>
      </c>
      <c r="H100" s="12">
        <v>50</v>
      </c>
      <c r="I100" s="12"/>
      <c r="J100" s="12"/>
      <c r="K100" s="12"/>
      <c r="L100" s="12"/>
      <c r="M100" s="13"/>
      <c r="N100" s="12">
        <f t="shared" si="15"/>
        <v>0</v>
      </c>
      <c r="O100" s="12">
        <f t="shared" si="16"/>
        <v>0</v>
      </c>
      <c r="P100" s="57"/>
      <c r="Q100" s="15">
        <v>0.13</v>
      </c>
      <c r="R100" s="15">
        <f t="shared" si="17"/>
        <v>0</v>
      </c>
    </row>
    <row r="101" spans="1:20" x14ac:dyDescent="0.2">
      <c r="A101" s="36" t="s">
        <v>107</v>
      </c>
      <c r="B101" s="36" t="s">
        <v>106</v>
      </c>
      <c r="C101" s="36">
        <v>90448600</v>
      </c>
      <c r="D101" s="36" t="s">
        <v>277</v>
      </c>
      <c r="E101" s="12" t="s">
        <v>102</v>
      </c>
      <c r="F101" s="12">
        <v>600</v>
      </c>
      <c r="G101" s="12">
        <v>10</v>
      </c>
      <c r="H101" s="12">
        <v>50</v>
      </c>
      <c r="I101" s="12">
        <v>600</v>
      </c>
      <c r="J101" s="12"/>
      <c r="K101" s="12">
        <v>600</v>
      </c>
      <c r="L101" s="12"/>
      <c r="M101" s="13"/>
      <c r="N101" s="12">
        <f t="shared" si="15"/>
        <v>600</v>
      </c>
      <c r="O101" s="12">
        <f t="shared" si="16"/>
        <v>12</v>
      </c>
      <c r="P101" s="57"/>
      <c r="Q101" s="15">
        <v>0.13</v>
      </c>
      <c r="R101" s="15">
        <f t="shared" si="17"/>
        <v>1.56</v>
      </c>
    </row>
    <row r="102" spans="1:20" x14ac:dyDescent="0.2">
      <c r="A102" s="36" t="s">
        <v>266</v>
      </c>
      <c r="B102" s="36" t="s">
        <v>267</v>
      </c>
      <c r="C102" s="36">
        <v>90448605</v>
      </c>
      <c r="D102" s="36" t="s">
        <v>277</v>
      </c>
      <c r="E102" s="12" t="s">
        <v>102</v>
      </c>
      <c r="F102" s="12">
        <v>700</v>
      </c>
      <c r="G102" s="12">
        <v>5</v>
      </c>
      <c r="H102" s="12">
        <v>25</v>
      </c>
      <c r="I102" s="12"/>
      <c r="J102" s="12"/>
      <c r="K102" s="12"/>
      <c r="L102" s="12"/>
      <c r="M102" s="13"/>
      <c r="N102" s="12">
        <f t="shared" si="15"/>
        <v>0</v>
      </c>
      <c r="O102" s="12">
        <f t="shared" si="16"/>
        <v>0</v>
      </c>
      <c r="P102" s="57"/>
      <c r="Q102" s="15">
        <v>0.1</v>
      </c>
      <c r="R102" s="15">
        <f t="shared" si="17"/>
        <v>0</v>
      </c>
    </row>
    <row r="103" spans="1:20" x14ac:dyDescent="0.2">
      <c r="A103" s="11" t="s">
        <v>202</v>
      </c>
      <c r="B103" s="11" t="s">
        <v>203</v>
      </c>
      <c r="C103" s="11" t="s">
        <v>202</v>
      </c>
      <c r="D103" s="11" t="s">
        <v>275</v>
      </c>
      <c r="E103" s="12">
        <v>50</v>
      </c>
      <c r="F103" s="12">
        <v>750</v>
      </c>
      <c r="G103" s="12">
        <v>5</v>
      </c>
      <c r="H103" s="12">
        <v>25</v>
      </c>
      <c r="I103" s="12"/>
      <c r="J103" s="12"/>
      <c r="K103" s="12"/>
      <c r="L103" s="12"/>
      <c r="M103" s="13"/>
      <c r="N103" s="12">
        <f t="shared" si="15"/>
        <v>0</v>
      </c>
      <c r="O103" s="12">
        <f t="shared" si="16"/>
        <v>0</v>
      </c>
      <c r="P103" s="57"/>
      <c r="Q103" s="15">
        <v>0.1</v>
      </c>
      <c r="R103" s="15">
        <f t="shared" si="17"/>
        <v>0</v>
      </c>
    </row>
    <row r="104" spans="1:20" x14ac:dyDescent="0.2">
      <c r="A104" s="11" t="s">
        <v>108</v>
      </c>
      <c r="B104" s="11" t="s">
        <v>109</v>
      </c>
      <c r="C104" s="11" t="s">
        <v>108</v>
      </c>
      <c r="D104" s="11" t="s">
        <v>275</v>
      </c>
      <c r="E104" s="12">
        <v>50</v>
      </c>
      <c r="F104" s="12">
        <v>900</v>
      </c>
      <c r="G104" s="12">
        <v>5</v>
      </c>
      <c r="H104" s="12">
        <v>25</v>
      </c>
      <c r="I104" s="12"/>
      <c r="J104" s="12"/>
      <c r="K104" s="12"/>
      <c r="L104" s="12"/>
      <c r="M104" s="13"/>
      <c r="N104" s="12">
        <f t="shared" si="15"/>
        <v>0</v>
      </c>
      <c r="O104" s="12">
        <f t="shared" si="16"/>
        <v>0</v>
      </c>
      <c r="P104" s="57"/>
      <c r="Q104" s="15">
        <v>0.1</v>
      </c>
      <c r="R104" s="15">
        <f t="shared" si="17"/>
        <v>0</v>
      </c>
    </row>
    <row r="105" spans="1:20" x14ac:dyDescent="0.2">
      <c r="A105" s="36" t="s">
        <v>187</v>
      </c>
      <c r="B105" s="36" t="s">
        <v>109</v>
      </c>
      <c r="C105" s="36">
        <v>90448700</v>
      </c>
      <c r="D105" s="36" t="s">
        <v>277</v>
      </c>
      <c r="E105" s="12" t="s">
        <v>102</v>
      </c>
      <c r="F105" s="12">
        <v>900</v>
      </c>
      <c r="G105" s="12">
        <v>5</v>
      </c>
      <c r="H105" s="12">
        <v>25</v>
      </c>
      <c r="I105" s="12">
        <v>300</v>
      </c>
      <c r="J105" s="12"/>
      <c r="K105" s="12">
        <v>300</v>
      </c>
      <c r="L105" s="12"/>
      <c r="M105" s="13"/>
      <c r="N105" s="12">
        <f t="shared" si="15"/>
        <v>300</v>
      </c>
      <c r="O105" s="12">
        <f t="shared" si="16"/>
        <v>12</v>
      </c>
      <c r="P105" s="57"/>
      <c r="Q105" s="15">
        <v>0.1</v>
      </c>
      <c r="R105" s="15">
        <f t="shared" si="17"/>
        <v>1.2000000000000002</v>
      </c>
    </row>
    <row r="106" spans="1:20" x14ac:dyDescent="0.2">
      <c r="A106" s="11" t="s">
        <v>110</v>
      </c>
      <c r="B106" s="11" t="s">
        <v>111</v>
      </c>
      <c r="C106" s="11" t="s">
        <v>110</v>
      </c>
      <c r="D106" s="11" t="s">
        <v>275</v>
      </c>
      <c r="E106" s="12">
        <v>50</v>
      </c>
      <c r="F106" s="12">
        <v>1200</v>
      </c>
      <c r="G106" s="12">
        <v>5</v>
      </c>
      <c r="H106" s="12">
        <v>25</v>
      </c>
      <c r="I106" s="12"/>
      <c r="J106" s="12"/>
      <c r="K106" s="12"/>
      <c r="L106" s="12"/>
      <c r="M106" s="13"/>
      <c r="N106" s="12">
        <f t="shared" si="15"/>
        <v>0</v>
      </c>
      <c r="O106" s="12">
        <f t="shared" si="16"/>
        <v>0</v>
      </c>
      <c r="P106" s="57"/>
      <c r="Q106" s="15">
        <v>0.13</v>
      </c>
      <c r="R106" s="15">
        <f t="shared" si="17"/>
        <v>0</v>
      </c>
    </row>
    <row r="107" spans="1:20" x14ac:dyDescent="0.2">
      <c r="A107" s="36" t="s">
        <v>204</v>
      </c>
      <c r="B107" s="36" t="s">
        <v>111</v>
      </c>
      <c r="C107" s="31" t="s">
        <v>205</v>
      </c>
      <c r="D107" s="36" t="s">
        <v>277</v>
      </c>
      <c r="E107" s="12">
        <v>50</v>
      </c>
      <c r="F107" s="12">
        <v>1200</v>
      </c>
      <c r="G107" s="12">
        <v>5</v>
      </c>
      <c r="H107" s="12">
        <v>25</v>
      </c>
      <c r="I107" s="12">
        <v>100</v>
      </c>
      <c r="J107" s="12"/>
      <c r="K107" s="12">
        <v>100</v>
      </c>
      <c r="L107" s="12"/>
      <c r="M107" s="13"/>
      <c r="N107" s="12">
        <f t="shared" si="15"/>
        <v>100</v>
      </c>
      <c r="O107" s="12">
        <f t="shared" si="16"/>
        <v>4</v>
      </c>
      <c r="P107" s="57"/>
      <c r="Q107" s="15">
        <v>0.13</v>
      </c>
      <c r="R107" s="15">
        <f t="shared" si="17"/>
        <v>0.52</v>
      </c>
    </row>
    <row r="108" spans="1:20" x14ac:dyDescent="0.2">
      <c r="A108" s="36" t="s">
        <v>268</v>
      </c>
      <c r="B108" s="36" t="s">
        <v>269</v>
      </c>
      <c r="C108" s="31" t="s">
        <v>270</v>
      </c>
      <c r="D108" s="36" t="s">
        <v>277</v>
      </c>
      <c r="E108" s="12">
        <v>50</v>
      </c>
      <c r="F108" s="12">
        <v>2400</v>
      </c>
      <c r="G108" s="12">
        <v>5</v>
      </c>
      <c r="H108" s="12">
        <v>25</v>
      </c>
      <c r="I108" s="12"/>
      <c r="J108" s="12"/>
      <c r="K108" s="12"/>
      <c r="L108" s="12"/>
      <c r="M108" s="13"/>
      <c r="N108" s="12">
        <f t="shared" si="15"/>
        <v>0</v>
      </c>
      <c r="O108" s="12">
        <f t="shared" si="16"/>
        <v>0</v>
      </c>
      <c r="P108" s="57"/>
      <c r="Q108" s="15">
        <v>0.13</v>
      </c>
      <c r="R108" s="15">
        <f t="shared" si="17"/>
        <v>0</v>
      </c>
      <c r="S108" s="43"/>
    </row>
    <row r="109" spans="1:20" x14ac:dyDescent="0.2">
      <c r="A109" s="307" t="s">
        <v>112</v>
      </c>
      <c r="B109" s="307"/>
      <c r="C109" s="8"/>
      <c r="D109" s="8"/>
      <c r="E109" s="8"/>
      <c r="F109" s="12"/>
      <c r="G109" s="12"/>
      <c r="H109" s="12"/>
      <c r="I109" s="12"/>
      <c r="J109" s="12"/>
      <c r="K109" s="12"/>
      <c r="L109" s="12"/>
      <c r="M109" s="36"/>
      <c r="N109" s="12"/>
      <c r="O109" s="12"/>
      <c r="P109" s="57"/>
      <c r="Q109" s="12"/>
      <c r="R109" s="15"/>
    </row>
    <row r="110" spans="1:20" x14ac:dyDescent="0.2">
      <c r="A110" s="11" t="s">
        <v>216</v>
      </c>
      <c r="B110" s="11" t="s">
        <v>217</v>
      </c>
      <c r="C110" s="11" t="s">
        <v>216</v>
      </c>
      <c r="D110" s="11" t="s">
        <v>275</v>
      </c>
      <c r="E110" s="12">
        <v>20</v>
      </c>
      <c r="F110" s="12">
        <v>150</v>
      </c>
      <c r="G110" s="12">
        <v>10</v>
      </c>
      <c r="H110" s="12">
        <v>400</v>
      </c>
      <c r="I110" s="12"/>
      <c r="J110" s="12"/>
      <c r="K110" s="12"/>
      <c r="L110" s="12"/>
      <c r="M110" s="36"/>
      <c r="N110" s="12">
        <f t="shared" ref="N110:N142" si="18">SUM(J110:M110)</f>
        <v>0</v>
      </c>
      <c r="O110" s="12">
        <f t="shared" ref="O110:O142" si="19">$N110/$H110</f>
        <v>0</v>
      </c>
      <c r="P110" s="57"/>
      <c r="Q110" s="12">
        <v>0.06</v>
      </c>
      <c r="R110" s="15">
        <f t="shared" ref="R110:R142" si="20">$O110*$Q110</f>
        <v>0</v>
      </c>
      <c r="S110" s="43">
        <f>SUM(R110:R125)</f>
        <v>0.44</v>
      </c>
      <c r="T110" s="3">
        <f>S110*100/$S$143</f>
        <v>1.7214397496087637</v>
      </c>
    </row>
    <row r="111" spans="1:20" x14ac:dyDescent="0.2">
      <c r="A111" s="36" t="s">
        <v>226</v>
      </c>
      <c r="B111" s="36" t="s">
        <v>217</v>
      </c>
      <c r="C111" s="36">
        <v>90444200</v>
      </c>
      <c r="D111" s="36" t="s">
        <v>277</v>
      </c>
      <c r="E111" s="12">
        <v>20</v>
      </c>
      <c r="F111" s="12">
        <v>150</v>
      </c>
      <c r="G111" s="12">
        <v>10</v>
      </c>
      <c r="H111" s="12">
        <v>400</v>
      </c>
      <c r="I111" s="12"/>
      <c r="J111" s="12"/>
      <c r="K111" s="12"/>
      <c r="L111" s="12"/>
      <c r="M111" s="36"/>
      <c r="N111" s="12">
        <f t="shared" si="18"/>
        <v>0</v>
      </c>
      <c r="O111" s="12">
        <f t="shared" si="19"/>
        <v>0</v>
      </c>
      <c r="P111" s="57"/>
      <c r="Q111" s="12">
        <v>0.06</v>
      </c>
      <c r="R111" s="15">
        <f t="shared" si="20"/>
        <v>0</v>
      </c>
    </row>
    <row r="112" spans="1:20" x14ac:dyDescent="0.2">
      <c r="A112" s="11" t="s">
        <v>191</v>
      </c>
      <c r="B112" s="11" t="s">
        <v>192</v>
      </c>
      <c r="C112" s="11" t="s">
        <v>191</v>
      </c>
      <c r="D112" s="11" t="s">
        <v>275</v>
      </c>
      <c r="E112" s="12">
        <v>20</v>
      </c>
      <c r="F112" s="12">
        <v>200</v>
      </c>
      <c r="G112" s="12">
        <v>10</v>
      </c>
      <c r="H112" s="12">
        <v>300</v>
      </c>
      <c r="I112" s="12"/>
      <c r="J112" s="12"/>
      <c r="K112" s="12"/>
      <c r="L112" s="12"/>
      <c r="M112" s="36"/>
      <c r="N112" s="12">
        <f t="shared" si="18"/>
        <v>0</v>
      </c>
      <c r="O112" s="12">
        <f t="shared" si="19"/>
        <v>0</v>
      </c>
      <c r="P112" s="57"/>
      <c r="Q112" s="12">
        <v>0.06</v>
      </c>
      <c r="R112" s="15">
        <f t="shared" si="20"/>
        <v>0</v>
      </c>
    </row>
    <row r="113" spans="1:20" x14ac:dyDescent="0.2">
      <c r="A113" s="11" t="s">
        <v>160</v>
      </c>
      <c r="B113" s="11" t="s">
        <v>161</v>
      </c>
      <c r="C113" s="11" t="s">
        <v>160</v>
      </c>
      <c r="D113" s="11" t="s">
        <v>275</v>
      </c>
      <c r="E113" s="12">
        <v>20</v>
      </c>
      <c r="F113" s="12">
        <v>300</v>
      </c>
      <c r="G113" s="12">
        <v>10</v>
      </c>
      <c r="H113" s="12">
        <v>200</v>
      </c>
      <c r="I113" s="12">
        <v>400</v>
      </c>
      <c r="J113" s="12"/>
      <c r="K113" s="12">
        <v>400</v>
      </c>
      <c r="L113" s="12"/>
      <c r="M113" s="13"/>
      <c r="N113" s="12">
        <f t="shared" si="18"/>
        <v>400</v>
      </c>
      <c r="O113" s="12">
        <f t="shared" si="19"/>
        <v>2</v>
      </c>
      <c r="P113" s="57"/>
      <c r="Q113" s="15">
        <v>0.06</v>
      </c>
      <c r="R113" s="15">
        <f t="shared" si="20"/>
        <v>0.12</v>
      </c>
    </row>
    <row r="114" spans="1:20" x14ac:dyDescent="0.2">
      <c r="A114" s="36" t="s">
        <v>215</v>
      </c>
      <c r="B114" s="36" t="s">
        <v>161</v>
      </c>
      <c r="C114" s="36">
        <v>90444300</v>
      </c>
      <c r="D114" s="36" t="s">
        <v>277</v>
      </c>
      <c r="E114" s="12" t="s">
        <v>46</v>
      </c>
      <c r="F114" s="12">
        <v>300</v>
      </c>
      <c r="G114" s="12">
        <v>10</v>
      </c>
      <c r="H114" s="12">
        <v>200</v>
      </c>
      <c r="I114" s="12"/>
      <c r="J114" s="12"/>
      <c r="K114" s="12"/>
      <c r="L114" s="12"/>
      <c r="M114" s="13"/>
      <c r="N114" s="12">
        <f t="shared" si="18"/>
        <v>0</v>
      </c>
      <c r="O114" s="12">
        <f t="shared" si="19"/>
        <v>0</v>
      </c>
      <c r="P114" s="57"/>
      <c r="Q114" s="15">
        <v>0.06</v>
      </c>
      <c r="R114" s="15">
        <f t="shared" si="20"/>
        <v>0</v>
      </c>
    </row>
    <row r="115" spans="1:20" x14ac:dyDescent="0.2">
      <c r="A115" s="11" t="s">
        <v>206</v>
      </c>
      <c r="B115" s="11" t="s">
        <v>114</v>
      </c>
      <c r="C115" s="11" t="s">
        <v>206</v>
      </c>
      <c r="D115" s="11" t="s">
        <v>275</v>
      </c>
      <c r="E115" s="12">
        <v>20</v>
      </c>
      <c r="F115" s="12">
        <v>450</v>
      </c>
      <c r="G115" s="12">
        <v>10</v>
      </c>
      <c r="H115" s="12">
        <v>100</v>
      </c>
      <c r="I115" s="12"/>
      <c r="J115" s="12"/>
      <c r="K115" s="12"/>
      <c r="L115" s="12"/>
      <c r="M115" s="25"/>
      <c r="N115" s="12">
        <f t="shared" si="18"/>
        <v>0</v>
      </c>
      <c r="O115" s="12">
        <f t="shared" si="19"/>
        <v>0</v>
      </c>
      <c r="P115" s="57"/>
      <c r="Q115" s="15">
        <v>0.08</v>
      </c>
      <c r="R115" s="15">
        <f t="shared" si="20"/>
        <v>0</v>
      </c>
    </row>
    <row r="116" spans="1:20" x14ac:dyDescent="0.2">
      <c r="A116" s="36" t="s">
        <v>113</v>
      </c>
      <c r="B116" s="36" t="s">
        <v>114</v>
      </c>
      <c r="C116" s="36">
        <v>90444400</v>
      </c>
      <c r="D116" s="36" t="s">
        <v>277</v>
      </c>
      <c r="E116" s="12" t="s">
        <v>46</v>
      </c>
      <c r="F116" s="12">
        <v>450</v>
      </c>
      <c r="G116" s="12">
        <v>10</v>
      </c>
      <c r="H116" s="12">
        <v>100</v>
      </c>
      <c r="I116" s="12">
        <v>400</v>
      </c>
      <c r="J116" s="12"/>
      <c r="K116" s="12">
        <v>400</v>
      </c>
      <c r="L116" s="12"/>
      <c r="M116" s="13"/>
      <c r="N116" s="12">
        <f t="shared" si="18"/>
        <v>400</v>
      </c>
      <c r="O116" s="12">
        <f t="shared" si="19"/>
        <v>4</v>
      </c>
      <c r="P116" s="57"/>
      <c r="Q116" s="15">
        <v>0.08</v>
      </c>
      <c r="R116" s="15">
        <f t="shared" si="20"/>
        <v>0.32</v>
      </c>
    </row>
    <row r="117" spans="1:20" x14ac:dyDescent="0.2">
      <c r="A117" s="11" t="s">
        <v>115</v>
      </c>
      <c r="B117" s="11" t="s">
        <v>116</v>
      </c>
      <c r="C117" s="11" t="s">
        <v>115</v>
      </c>
      <c r="D117" s="11" t="s">
        <v>275</v>
      </c>
      <c r="E117" s="12">
        <v>20</v>
      </c>
      <c r="F117" s="12">
        <v>600</v>
      </c>
      <c r="G117" s="12">
        <v>10</v>
      </c>
      <c r="H117" s="12">
        <v>100</v>
      </c>
      <c r="I117" s="12"/>
      <c r="J117" s="12"/>
      <c r="K117" s="12"/>
      <c r="L117" s="12"/>
      <c r="M117" s="13"/>
      <c r="N117" s="12">
        <f t="shared" si="18"/>
        <v>0</v>
      </c>
      <c r="O117" s="12">
        <f t="shared" si="19"/>
        <v>0</v>
      </c>
      <c r="P117" s="57"/>
      <c r="Q117" s="15">
        <v>0.06</v>
      </c>
      <c r="R117" s="15">
        <f t="shared" si="20"/>
        <v>0</v>
      </c>
    </row>
    <row r="118" spans="1:20" x14ac:dyDescent="0.2">
      <c r="A118" s="36" t="s">
        <v>188</v>
      </c>
      <c r="B118" s="36" t="s">
        <v>116</v>
      </c>
      <c r="C118" s="36">
        <v>90444600</v>
      </c>
      <c r="D118" s="36" t="s">
        <v>277</v>
      </c>
      <c r="E118" s="12" t="s">
        <v>46</v>
      </c>
      <c r="F118" s="12">
        <v>600</v>
      </c>
      <c r="G118" s="12">
        <v>10</v>
      </c>
      <c r="H118" s="12">
        <v>100</v>
      </c>
      <c r="I118" s="12"/>
      <c r="J118" s="12"/>
      <c r="K118" s="12"/>
      <c r="L118" s="12"/>
      <c r="M118" s="13"/>
      <c r="N118" s="12">
        <f t="shared" si="18"/>
        <v>0</v>
      </c>
      <c r="O118" s="12">
        <f t="shared" si="19"/>
        <v>0</v>
      </c>
      <c r="P118" s="57"/>
      <c r="Q118" s="15">
        <v>0.06</v>
      </c>
      <c r="R118" s="15">
        <f t="shared" si="20"/>
        <v>0</v>
      </c>
    </row>
    <row r="119" spans="1:20" x14ac:dyDescent="0.2">
      <c r="A119" s="11" t="s">
        <v>117</v>
      </c>
      <c r="B119" s="11" t="s">
        <v>118</v>
      </c>
      <c r="C119" s="11" t="s">
        <v>117</v>
      </c>
      <c r="D119" s="11" t="s">
        <v>275</v>
      </c>
      <c r="E119" s="12">
        <v>20</v>
      </c>
      <c r="F119" s="12">
        <v>750</v>
      </c>
      <c r="G119" s="12">
        <v>10</v>
      </c>
      <c r="H119" s="12">
        <v>100</v>
      </c>
      <c r="I119" s="12"/>
      <c r="J119" s="12"/>
      <c r="K119" s="12"/>
      <c r="L119" s="12"/>
      <c r="M119" s="13"/>
      <c r="N119" s="12">
        <f t="shared" si="18"/>
        <v>0</v>
      </c>
      <c r="O119" s="12">
        <f t="shared" si="19"/>
        <v>0</v>
      </c>
      <c r="P119" s="57"/>
      <c r="Q119" s="15">
        <v>7.0000000000000007E-2</v>
      </c>
      <c r="R119" s="15">
        <f t="shared" si="20"/>
        <v>0</v>
      </c>
    </row>
    <row r="120" spans="1:20" x14ac:dyDescent="0.2">
      <c r="A120" s="36" t="s">
        <v>189</v>
      </c>
      <c r="B120" s="36" t="s">
        <v>118</v>
      </c>
      <c r="C120" s="36">
        <v>90444700</v>
      </c>
      <c r="D120" s="36" t="s">
        <v>277</v>
      </c>
      <c r="E120" s="12" t="s">
        <v>46</v>
      </c>
      <c r="F120" s="12">
        <v>750</v>
      </c>
      <c r="G120" s="12">
        <v>10</v>
      </c>
      <c r="H120" s="12">
        <v>100</v>
      </c>
      <c r="I120" s="12"/>
      <c r="J120" s="12"/>
      <c r="K120" s="12"/>
      <c r="L120" s="12"/>
      <c r="M120" s="13"/>
      <c r="N120" s="12">
        <f t="shared" si="18"/>
        <v>0</v>
      </c>
      <c r="O120" s="12">
        <f t="shared" si="19"/>
        <v>0</v>
      </c>
      <c r="P120" s="57"/>
      <c r="Q120" s="15">
        <v>7.0000000000000007E-2</v>
      </c>
      <c r="R120" s="15">
        <f t="shared" si="20"/>
        <v>0</v>
      </c>
    </row>
    <row r="121" spans="1:20" x14ac:dyDescent="0.2">
      <c r="A121" s="11" t="s">
        <v>119</v>
      </c>
      <c r="B121" s="11" t="s">
        <v>120</v>
      </c>
      <c r="C121" s="11" t="s">
        <v>119</v>
      </c>
      <c r="D121" s="11" t="s">
        <v>275</v>
      </c>
      <c r="E121" s="12">
        <v>20</v>
      </c>
      <c r="F121" s="12">
        <v>900</v>
      </c>
      <c r="G121" s="12">
        <v>10</v>
      </c>
      <c r="H121" s="12">
        <v>50</v>
      </c>
      <c r="I121" s="12"/>
      <c r="J121" s="12"/>
      <c r="K121" s="12"/>
      <c r="L121" s="12"/>
      <c r="M121" s="13"/>
      <c r="N121" s="12">
        <f t="shared" si="18"/>
        <v>0</v>
      </c>
      <c r="O121" s="12">
        <f t="shared" si="19"/>
        <v>0</v>
      </c>
      <c r="P121" s="57"/>
      <c r="Q121" s="15">
        <v>0.08</v>
      </c>
      <c r="R121" s="15">
        <f t="shared" si="20"/>
        <v>0</v>
      </c>
    </row>
    <row r="122" spans="1:20" x14ac:dyDescent="0.2">
      <c r="A122" s="36" t="s">
        <v>263</v>
      </c>
      <c r="B122" s="36" t="s">
        <v>120</v>
      </c>
      <c r="C122" s="36">
        <v>90444800</v>
      </c>
      <c r="D122" s="36" t="s">
        <v>277</v>
      </c>
      <c r="E122" s="12" t="s">
        <v>46</v>
      </c>
      <c r="F122" s="12">
        <v>900</v>
      </c>
      <c r="G122" s="12">
        <v>10</v>
      </c>
      <c r="H122" s="12">
        <v>50</v>
      </c>
      <c r="I122" s="12"/>
      <c r="J122" s="12"/>
      <c r="K122" s="12"/>
      <c r="L122" s="12"/>
      <c r="M122" s="13"/>
      <c r="N122" s="12">
        <f t="shared" si="18"/>
        <v>0</v>
      </c>
      <c r="O122" s="12">
        <f t="shared" si="19"/>
        <v>0</v>
      </c>
      <c r="P122" s="57"/>
      <c r="Q122" s="15">
        <v>0.08</v>
      </c>
      <c r="R122" s="15">
        <f t="shared" si="20"/>
        <v>0</v>
      </c>
    </row>
    <row r="123" spans="1:20" x14ac:dyDescent="0.2">
      <c r="A123" s="11" t="s">
        <v>121</v>
      </c>
      <c r="B123" s="11" t="s">
        <v>122</v>
      </c>
      <c r="C123" s="11" t="s">
        <v>121</v>
      </c>
      <c r="D123" s="11" t="s">
        <v>275</v>
      </c>
      <c r="E123" s="12">
        <v>20</v>
      </c>
      <c r="F123" s="12">
        <v>1200</v>
      </c>
      <c r="G123" s="12">
        <v>10</v>
      </c>
      <c r="H123" s="12">
        <v>50</v>
      </c>
      <c r="I123" s="12"/>
      <c r="J123" s="12"/>
      <c r="K123" s="12"/>
      <c r="L123" s="12"/>
      <c r="M123" s="13"/>
      <c r="N123" s="12">
        <f t="shared" si="18"/>
        <v>0</v>
      </c>
      <c r="O123" s="12">
        <f t="shared" si="19"/>
        <v>0</v>
      </c>
      <c r="P123" s="57"/>
      <c r="Q123" s="15">
        <v>0.11</v>
      </c>
      <c r="R123" s="15">
        <f t="shared" si="20"/>
        <v>0</v>
      </c>
    </row>
    <row r="124" spans="1:20" x14ac:dyDescent="0.2">
      <c r="A124" s="11" t="s">
        <v>207</v>
      </c>
      <c r="B124" s="11" t="s">
        <v>208</v>
      </c>
      <c r="C124" s="11" t="s">
        <v>207</v>
      </c>
      <c r="D124" s="11" t="s">
        <v>275</v>
      </c>
      <c r="E124" s="12">
        <v>20</v>
      </c>
      <c r="F124" s="12">
        <v>1500</v>
      </c>
      <c r="G124" s="12">
        <v>10</v>
      </c>
      <c r="H124" s="12">
        <v>50</v>
      </c>
      <c r="I124" s="12"/>
      <c r="J124" s="12"/>
      <c r="K124" s="12"/>
      <c r="L124" s="12"/>
      <c r="M124" s="13"/>
      <c r="N124" s="12">
        <f t="shared" si="18"/>
        <v>0</v>
      </c>
      <c r="O124" s="12">
        <f t="shared" si="19"/>
        <v>0</v>
      </c>
      <c r="P124" s="57"/>
      <c r="Q124" s="15">
        <v>7.0000000000000007E-2</v>
      </c>
      <c r="R124" s="15">
        <f t="shared" si="20"/>
        <v>0</v>
      </c>
    </row>
    <row r="125" spans="1:20" x14ac:dyDescent="0.2">
      <c r="A125" s="11" t="s">
        <v>209</v>
      </c>
      <c r="B125" s="11" t="s">
        <v>210</v>
      </c>
      <c r="C125" s="11" t="s">
        <v>209</v>
      </c>
      <c r="D125" s="11" t="s">
        <v>275</v>
      </c>
      <c r="E125" s="12">
        <v>20</v>
      </c>
      <c r="F125" s="12">
        <v>1800</v>
      </c>
      <c r="G125" s="12">
        <v>10</v>
      </c>
      <c r="H125" s="12">
        <v>50</v>
      </c>
      <c r="I125" s="12"/>
      <c r="J125" s="12"/>
      <c r="K125" s="12"/>
      <c r="L125" s="12"/>
      <c r="M125" s="13"/>
      <c r="N125" s="12">
        <f t="shared" si="18"/>
        <v>0</v>
      </c>
      <c r="O125" s="12">
        <f t="shared" si="19"/>
        <v>0</v>
      </c>
      <c r="P125" s="58"/>
      <c r="Q125" s="15">
        <v>0.09</v>
      </c>
      <c r="R125" s="15">
        <f t="shared" si="20"/>
        <v>0</v>
      </c>
      <c r="S125" s="43"/>
    </row>
    <row r="126" spans="1:20" x14ac:dyDescent="0.2">
      <c r="A126" s="11" t="s">
        <v>123</v>
      </c>
      <c r="B126" s="11" t="s">
        <v>124</v>
      </c>
      <c r="C126" s="11" t="s">
        <v>123</v>
      </c>
      <c r="D126" s="11" t="s">
        <v>275</v>
      </c>
      <c r="E126" s="12">
        <v>25</v>
      </c>
      <c r="F126" s="12">
        <v>150</v>
      </c>
      <c r="G126" s="12">
        <v>10</v>
      </c>
      <c r="H126" s="12">
        <v>200</v>
      </c>
      <c r="I126" s="12"/>
      <c r="J126" s="12"/>
      <c r="K126" s="12"/>
      <c r="L126" s="12"/>
      <c r="M126" s="13"/>
      <c r="N126" s="12">
        <f t="shared" si="18"/>
        <v>0</v>
      </c>
      <c r="O126" s="12">
        <f t="shared" si="19"/>
        <v>0</v>
      </c>
      <c r="P126" s="57"/>
      <c r="Q126" s="15">
        <v>0.04</v>
      </c>
      <c r="R126" s="15">
        <f t="shared" si="20"/>
        <v>0</v>
      </c>
      <c r="S126" s="43">
        <f>SUM(R126:R142)</f>
        <v>0.56000000000000005</v>
      </c>
      <c r="T126" s="3">
        <f>S126*100/$S$143</f>
        <v>2.1909233176838816</v>
      </c>
    </row>
    <row r="127" spans="1:20" x14ac:dyDescent="0.2">
      <c r="A127" s="36" t="s">
        <v>257</v>
      </c>
      <c r="B127" s="36" t="s">
        <v>124</v>
      </c>
      <c r="C127" s="36">
        <v>90445200</v>
      </c>
      <c r="D127" s="36" t="s">
        <v>277</v>
      </c>
      <c r="E127" s="12">
        <v>25</v>
      </c>
      <c r="F127" s="12">
        <v>150</v>
      </c>
      <c r="G127" s="12">
        <v>10</v>
      </c>
      <c r="H127" s="12">
        <v>200</v>
      </c>
      <c r="I127" s="12"/>
      <c r="J127" s="12"/>
      <c r="K127" s="12"/>
      <c r="L127" s="12"/>
      <c r="M127" s="13"/>
      <c r="N127" s="12">
        <f t="shared" si="18"/>
        <v>0</v>
      </c>
      <c r="O127" s="12">
        <f t="shared" si="19"/>
        <v>0</v>
      </c>
      <c r="P127" s="57"/>
      <c r="Q127" s="15">
        <v>0.04</v>
      </c>
      <c r="R127" s="15">
        <f t="shared" si="20"/>
        <v>0</v>
      </c>
    </row>
    <row r="128" spans="1:20" x14ac:dyDescent="0.2">
      <c r="A128" s="11" t="s">
        <v>125</v>
      </c>
      <c r="B128" s="11" t="s">
        <v>126</v>
      </c>
      <c r="C128" s="11" t="s">
        <v>125</v>
      </c>
      <c r="D128" s="11" t="s">
        <v>275</v>
      </c>
      <c r="E128" s="12">
        <v>25</v>
      </c>
      <c r="F128" s="12">
        <v>300</v>
      </c>
      <c r="G128" s="12">
        <v>10</v>
      </c>
      <c r="H128" s="12">
        <v>100</v>
      </c>
      <c r="I128" s="12">
        <v>200</v>
      </c>
      <c r="J128" s="12"/>
      <c r="K128" s="12">
        <v>200</v>
      </c>
      <c r="L128" s="12"/>
      <c r="M128" s="13"/>
      <c r="N128" s="12">
        <f t="shared" si="18"/>
        <v>200</v>
      </c>
      <c r="O128" s="12">
        <f t="shared" si="19"/>
        <v>2</v>
      </c>
      <c r="P128" s="57"/>
      <c r="Q128" s="15">
        <v>0.04</v>
      </c>
      <c r="R128" s="15">
        <f t="shared" si="20"/>
        <v>0.08</v>
      </c>
    </row>
    <row r="129" spans="1:20" x14ac:dyDescent="0.2">
      <c r="A129" s="36" t="s">
        <v>127</v>
      </c>
      <c r="B129" s="36" t="s">
        <v>126</v>
      </c>
      <c r="C129" s="36">
        <v>90445300</v>
      </c>
      <c r="D129" s="36" t="s">
        <v>277</v>
      </c>
      <c r="E129" s="12" t="s">
        <v>63</v>
      </c>
      <c r="F129" s="12">
        <v>300</v>
      </c>
      <c r="G129" s="12">
        <v>10</v>
      </c>
      <c r="H129" s="12">
        <v>100</v>
      </c>
      <c r="I129" s="12">
        <v>200</v>
      </c>
      <c r="J129" s="12"/>
      <c r="K129" s="12">
        <v>200</v>
      </c>
      <c r="L129" s="12"/>
      <c r="M129" s="13"/>
      <c r="N129" s="12">
        <f t="shared" si="18"/>
        <v>200</v>
      </c>
      <c r="O129" s="12">
        <f t="shared" si="19"/>
        <v>2</v>
      </c>
      <c r="P129" s="57"/>
      <c r="Q129" s="15">
        <v>0.04</v>
      </c>
      <c r="R129" s="15">
        <f t="shared" si="20"/>
        <v>0.08</v>
      </c>
    </row>
    <row r="130" spans="1:20" x14ac:dyDescent="0.2">
      <c r="A130" s="11" t="s">
        <v>128</v>
      </c>
      <c r="B130" s="11" t="s">
        <v>129</v>
      </c>
      <c r="C130" s="11" t="s">
        <v>128</v>
      </c>
      <c r="D130" s="11" t="s">
        <v>275</v>
      </c>
      <c r="E130" s="12">
        <v>25</v>
      </c>
      <c r="F130" s="12">
        <v>450</v>
      </c>
      <c r="G130" s="12">
        <v>10</v>
      </c>
      <c r="H130" s="12">
        <v>100</v>
      </c>
      <c r="I130" s="12"/>
      <c r="J130" s="12"/>
      <c r="K130" s="12"/>
      <c r="L130" s="12"/>
      <c r="M130" s="13"/>
      <c r="N130" s="12">
        <f t="shared" si="18"/>
        <v>0</v>
      </c>
      <c r="O130" s="12">
        <f t="shared" si="19"/>
        <v>0</v>
      </c>
      <c r="P130" s="57"/>
      <c r="Q130" s="15">
        <v>0.06</v>
      </c>
      <c r="R130" s="15">
        <f t="shared" si="20"/>
        <v>0</v>
      </c>
    </row>
    <row r="131" spans="1:20" x14ac:dyDescent="0.2">
      <c r="A131" s="36" t="s">
        <v>190</v>
      </c>
      <c r="B131" s="36" t="s">
        <v>129</v>
      </c>
      <c r="C131" s="36">
        <v>90445400</v>
      </c>
      <c r="D131" s="36" t="s">
        <v>277</v>
      </c>
      <c r="E131" s="12" t="s">
        <v>63</v>
      </c>
      <c r="F131" s="12">
        <v>450</v>
      </c>
      <c r="G131" s="12">
        <v>10</v>
      </c>
      <c r="H131" s="12">
        <v>100</v>
      </c>
      <c r="I131" s="12"/>
      <c r="J131" s="12"/>
      <c r="K131" s="12"/>
      <c r="L131" s="12"/>
      <c r="M131" s="13"/>
      <c r="N131" s="12">
        <f t="shared" si="18"/>
        <v>0</v>
      </c>
      <c r="O131" s="12">
        <f t="shared" si="19"/>
        <v>0</v>
      </c>
      <c r="P131" s="57"/>
      <c r="Q131" s="15">
        <v>0.06</v>
      </c>
      <c r="R131" s="15">
        <f t="shared" si="20"/>
        <v>0</v>
      </c>
    </row>
    <row r="132" spans="1:20" x14ac:dyDescent="0.2">
      <c r="A132" s="11" t="s">
        <v>130</v>
      </c>
      <c r="B132" s="11" t="s">
        <v>131</v>
      </c>
      <c r="C132" s="11" t="s">
        <v>130</v>
      </c>
      <c r="D132" s="11" t="s">
        <v>275</v>
      </c>
      <c r="E132" s="12">
        <v>25</v>
      </c>
      <c r="F132" s="12">
        <v>600</v>
      </c>
      <c r="G132" s="12">
        <v>10</v>
      </c>
      <c r="H132" s="12">
        <v>50</v>
      </c>
      <c r="I132" s="12"/>
      <c r="J132" s="12"/>
      <c r="K132" s="12"/>
      <c r="L132" s="12"/>
      <c r="M132" s="13"/>
      <c r="N132" s="12">
        <f t="shared" si="18"/>
        <v>0</v>
      </c>
      <c r="O132" s="12">
        <f t="shared" si="19"/>
        <v>0</v>
      </c>
      <c r="P132" s="57"/>
      <c r="Q132" s="15">
        <v>0.04</v>
      </c>
      <c r="R132" s="15">
        <f t="shared" si="20"/>
        <v>0</v>
      </c>
    </row>
    <row r="133" spans="1:20" x14ac:dyDescent="0.2">
      <c r="A133" s="36" t="s">
        <v>211</v>
      </c>
      <c r="B133" s="36" t="s">
        <v>131</v>
      </c>
      <c r="C133" s="36">
        <v>90445600</v>
      </c>
      <c r="D133" s="36" t="s">
        <v>277</v>
      </c>
      <c r="E133" s="12">
        <v>25</v>
      </c>
      <c r="F133" s="12">
        <v>600</v>
      </c>
      <c r="G133" s="12">
        <v>10</v>
      </c>
      <c r="H133" s="12">
        <v>50</v>
      </c>
      <c r="I133" s="12">
        <v>200</v>
      </c>
      <c r="J133" s="12"/>
      <c r="K133" s="12">
        <v>200</v>
      </c>
      <c r="L133" s="12"/>
      <c r="M133" s="13"/>
      <c r="N133" s="12">
        <f t="shared" si="18"/>
        <v>200</v>
      </c>
      <c r="O133" s="12">
        <f t="shared" si="19"/>
        <v>4</v>
      </c>
      <c r="P133" s="57"/>
      <c r="Q133" s="15">
        <v>0.04</v>
      </c>
      <c r="R133" s="15">
        <f t="shared" si="20"/>
        <v>0.16</v>
      </c>
    </row>
    <row r="134" spans="1:20" x14ac:dyDescent="0.2">
      <c r="A134" s="11" t="s">
        <v>162</v>
      </c>
      <c r="B134" s="11" t="s">
        <v>163</v>
      </c>
      <c r="C134" s="11" t="s">
        <v>162</v>
      </c>
      <c r="D134" s="11" t="s">
        <v>275</v>
      </c>
      <c r="E134" s="12">
        <v>25</v>
      </c>
      <c r="F134" s="12">
        <v>750</v>
      </c>
      <c r="G134" s="12">
        <v>10</v>
      </c>
      <c r="H134" s="12">
        <v>50</v>
      </c>
      <c r="I134" s="12"/>
      <c r="J134" s="12"/>
      <c r="K134" s="12"/>
      <c r="L134" s="12"/>
      <c r="M134" s="13"/>
      <c r="N134" s="12">
        <f t="shared" si="18"/>
        <v>0</v>
      </c>
      <c r="O134" s="12">
        <f t="shared" si="19"/>
        <v>0</v>
      </c>
      <c r="P134" s="57"/>
      <c r="Q134" s="15">
        <v>0.04</v>
      </c>
      <c r="R134" s="15">
        <f t="shared" si="20"/>
        <v>0</v>
      </c>
    </row>
    <row r="135" spans="1:20" x14ac:dyDescent="0.2">
      <c r="A135" s="36" t="s">
        <v>218</v>
      </c>
      <c r="B135" s="36" t="s">
        <v>163</v>
      </c>
      <c r="C135" s="31" t="s">
        <v>219</v>
      </c>
      <c r="D135" s="36" t="s">
        <v>277</v>
      </c>
      <c r="E135" s="12">
        <v>25</v>
      </c>
      <c r="F135" s="12">
        <v>750</v>
      </c>
      <c r="G135" s="12">
        <v>10</v>
      </c>
      <c r="H135" s="12">
        <v>50</v>
      </c>
      <c r="I135" s="12"/>
      <c r="J135" s="12"/>
      <c r="K135" s="12"/>
      <c r="L135" s="12"/>
      <c r="M135" s="13"/>
      <c r="N135" s="12">
        <f t="shared" si="18"/>
        <v>0</v>
      </c>
      <c r="O135" s="12">
        <f t="shared" si="19"/>
        <v>0</v>
      </c>
      <c r="P135" s="57"/>
      <c r="Q135" s="15">
        <v>0.04</v>
      </c>
      <c r="R135" s="15">
        <f t="shared" si="20"/>
        <v>0</v>
      </c>
    </row>
    <row r="136" spans="1:20" x14ac:dyDescent="0.2">
      <c r="A136" s="11" t="s">
        <v>132</v>
      </c>
      <c r="B136" s="11" t="s">
        <v>133</v>
      </c>
      <c r="C136" s="11" t="s">
        <v>132</v>
      </c>
      <c r="D136" s="11" t="s">
        <v>275</v>
      </c>
      <c r="E136" s="12">
        <v>25</v>
      </c>
      <c r="F136" s="12">
        <v>900</v>
      </c>
      <c r="G136" s="12">
        <v>10</v>
      </c>
      <c r="H136" s="12">
        <v>50</v>
      </c>
      <c r="I136" s="12">
        <v>200</v>
      </c>
      <c r="J136" s="12"/>
      <c r="K136" s="12">
        <v>200</v>
      </c>
      <c r="L136" s="12"/>
      <c r="M136" s="13"/>
      <c r="N136" s="12">
        <f t="shared" si="18"/>
        <v>200</v>
      </c>
      <c r="O136" s="12">
        <f t="shared" si="19"/>
        <v>4</v>
      </c>
      <c r="P136" s="57"/>
      <c r="Q136" s="15">
        <v>0.06</v>
      </c>
      <c r="R136" s="15">
        <f t="shared" si="20"/>
        <v>0.24</v>
      </c>
    </row>
    <row r="137" spans="1:20" x14ac:dyDescent="0.2">
      <c r="A137" s="36" t="s">
        <v>264</v>
      </c>
      <c r="B137" s="36" t="s">
        <v>133</v>
      </c>
      <c r="C137" s="31" t="s">
        <v>265</v>
      </c>
      <c r="D137" s="36" t="s">
        <v>277</v>
      </c>
      <c r="E137" s="12">
        <v>25</v>
      </c>
      <c r="F137" s="12">
        <v>900</v>
      </c>
      <c r="G137" s="12">
        <v>10</v>
      </c>
      <c r="H137" s="12">
        <v>50</v>
      </c>
      <c r="I137" s="12"/>
      <c r="J137" s="12"/>
      <c r="K137" s="12"/>
      <c r="L137" s="12"/>
      <c r="M137" s="13"/>
      <c r="N137" s="12">
        <f t="shared" si="18"/>
        <v>0</v>
      </c>
      <c r="O137" s="12">
        <f t="shared" si="19"/>
        <v>0</v>
      </c>
      <c r="P137" s="57"/>
      <c r="Q137" s="15">
        <v>0.06</v>
      </c>
      <c r="R137" s="15">
        <f t="shared" si="20"/>
        <v>0</v>
      </c>
    </row>
    <row r="138" spans="1:20" x14ac:dyDescent="0.2">
      <c r="A138" s="11" t="s">
        <v>134</v>
      </c>
      <c r="B138" s="11" t="s">
        <v>135</v>
      </c>
      <c r="C138" s="11" t="s">
        <v>134</v>
      </c>
      <c r="D138" s="11" t="s">
        <v>275</v>
      </c>
      <c r="E138" s="12">
        <v>25</v>
      </c>
      <c r="F138" s="12">
        <v>1200</v>
      </c>
      <c r="G138" s="12">
        <v>10</v>
      </c>
      <c r="H138" s="12">
        <v>50</v>
      </c>
      <c r="I138" s="12"/>
      <c r="J138" s="12"/>
      <c r="K138" s="12"/>
      <c r="L138" s="12"/>
      <c r="M138" s="13"/>
      <c r="N138" s="12">
        <f t="shared" si="18"/>
        <v>0</v>
      </c>
      <c r="O138" s="12">
        <f t="shared" si="19"/>
        <v>0</v>
      </c>
      <c r="P138" s="57"/>
      <c r="Q138" s="15">
        <v>0.08</v>
      </c>
      <c r="R138" s="15">
        <f t="shared" si="20"/>
        <v>0</v>
      </c>
    </row>
    <row r="139" spans="1:20" x14ac:dyDescent="0.2">
      <c r="A139" s="11" t="s">
        <v>238</v>
      </c>
      <c r="B139" s="11" t="s">
        <v>239</v>
      </c>
      <c r="C139" s="11" t="s">
        <v>238</v>
      </c>
      <c r="D139" s="11" t="s">
        <v>275</v>
      </c>
      <c r="E139" s="12">
        <v>25</v>
      </c>
      <c r="F139" s="12">
        <v>1524</v>
      </c>
      <c r="G139" s="12">
        <v>10</v>
      </c>
      <c r="H139" s="12">
        <v>50</v>
      </c>
      <c r="I139" s="12"/>
      <c r="J139" s="12"/>
      <c r="K139" s="12"/>
      <c r="L139" s="12"/>
      <c r="M139" s="13"/>
      <c r="N139" s="12">
        <f t="shared" si="18"/>
        <v>0</v>
      </c>
      <c r="O139" s="12">
        <f t="shared" si="19"/>
        <v>0</v>
      </c>
      <c r="P139" s="57"/>
      <c r="Q139" s="15">
        <v>0.08</v>
      </c>
      <c r="R139" s="15">
        <f t="shared" si="20"/>
        <v>0</v>
      </c>
    </row>
    <row r="140" spans="1:20" x14ac:dyDescent="0.2">
      <c r="A140" s="11" t="s">
        <v>164</v>
      </c>
      <c r="B140" s="11" t="s">
        <v>165</v>
      </c>
      <c r="C140" s="11" t="s">
        <v>164</v>
      </c>
      <c r="D140" s="11" t="s">
        <v>275</v>
      </c>
      <c r="E140" s="12">
        <v>25</v>
      </c>
      <c r="F140" s="12">
        <v>1800</v>
      </c>
      <c r="G140" s="12">
        <v>10</v>
      </c>
      <c r="H140" s="12">
        <v>50</v>
      </c>
      <c r="I140" s="12"/>
      <c r="J140" s="12"/>
      <c r="K140" s="12"/>
      <c r="L140" s="12"/>
      <c r="M140" s="13"/>
      <c r="N140" s="12">
        <f t="shared" si="18"/>
        <v>0</v>
      </c>
      <c r="O140" s="12">
        <f t="shared" si="19"/>
        <v>0</v>
      </c>
      <c r="P140" s="57"/>
      <c r="Q140" s="15">
        <v>0.12</v>
      </c>
      <c r="R140" s="15">
        <f t="shared" si="20"/>
        <v>0</v>
      </c>
    </row>
    <row r="141" spans="1:20" x14ac:dyDescent="0.2">
      <c r="A141" s="36" t="s">
        <v>227</v>
      </c>
      <c r="B141" s="36" t="s">
        <v>165</v>
      </c>
      <c r="C141" s="36">
        <v>90445900</v>
      </c>
      <c r="D141" s="36" t="s">
        <v>277</v>
      </c>
      <c r="E141" s="12">
        <v>25</v>
      </c>
      <c r="F141" s="12">
        <v>1800</v>
      </c>
      <c r="G141" s="12">
        <v>10</v>
      </c>
      <c r="H141" s="12">
        <v>50</v>
      </c>
      <c r="I141" s="12"/>
      <c r="J141" s="12"/>
      <c r="K141" s="12"/>
      <c r="L141" s="12"/>
      <c r="M141" s="13"/>
      <c r="N141" s="12">
        <f t="shared" si="18"/>
        <v>0</v>
      </c>
      <c r="O141" s="12">
        <f t="shared" si="19"/>
        <v>0</v>
      </c>
      <c r="P141" s="57"/>
      <c r="Q141" s="15">
        <v>0.12</v>
      </c>
      <c r="R141" s="15">
        <f t="shared" si="20"/>
        <v>0</v>
      </c>
      <c r="S141" s="43"/>
    </row>
    <row r="142" spans="1:20" x14ac:dyDescent="0.2">
      <c r="A142" s="36" t="s">
        <v>301</v>
      </c>
      <c r="B142" s="36" t="s">
        <v>302</v>
      </c>
      <c r="C142" s="36">
        <v>90446000</v>
      </c>
      <c r="D142" s="36" t="s">
        <v>277</v>
      </c>
      <c r="E142" s="12">
        <v>25</v>
      </c>
      <c r="F142" s="12">
        <v>2400</v>
      </c>
      <c r="G142" s="12">
        <v>10</v>
      </c>
      <c r="H142" s="12">
        <v>50</v>
      </c>
      <c r="I142" s="12"/>
      <c r="J142" s="12"/>
      <c r="K142" s="12"/>
      <c r="L142" s="12"/>
      <c r="M142" s="13"/>
      <c r="N142" s="12">
        <f t="shared" si="18"/>
        <v>0</v>
      </c>
      <c r="O142" s="12">
        <f t="shared" si="19"/>
        <v>0</v>
      </c>
      <c r="P142" s="57"/>
      <c r="Q142" s="15">
        <v>0.12</v>
      </c>
      <c r="R142" s="15">
        <f t="shared" si="20"/>
        <v>0</v>
      </c>
      <c r="S142" s="43"/>
    </row>
    <row r="143" spans="1:20" x14ac:dyDescent="0.2">
      <c r="A143" s="305"/>
      <c r="B143" s="305"/>
      <c r="C143" s="305"/>
      <c r="D143" s="305"/>
      <c r="E143" s="305"/>
      <c r="F143" s="305"/>
      <c r="G143" s="305"/>
      <c r="H143" s="305"/>
      <c r="I143" s="36">
        <f>SUBTOTAL(9,I5:I142)</f>
        <v>50150</v>
      </c>
      <c r="J143" s="36">
        <f t="shared" ref="J143:L143" si="21">SUBTOTAL(9,J5:J142)</f>
        <v>0</v>
      </c>
      <c r="K143" s="36">
        <f t="shared" si="21"/>
        <v>39050</v>
      </c>
      <c r="L143" s="36">
        <f t="shared" si="21"/>
        <v>11100</v>
      </c>
      <c r="M143" s="36">
        <f>SUBTOTAL(9,M5:M142)</f>
        <v>0</v>
      </c>
      <c r="N143" s="36">
        <f>SUBTOTAL(9,N5:N142)</f>
        <v>50150</v>
      </c>
      <c r="O143" s="36">
        <f>SUBTOTAL(9,O5:O142)</f>
        <v>638</v>
      </c>
      <c r="P143" s="59"/>
      <c r="Q143" s="12"/>
      <c r="R143" s="36">
        <f>SUBTOTAL(9,R5:R142)</f>
        <v>35.86</v>
      </c>
      <c r="S143" s="3">
        <f>SUM(S13:S142)</f>
        <v>25.56</v>
      </c>
      <c r="T143" s="3">
        <f>SUM(T13:T142)</f>
        <v>100</v>
      </c>
    </row>
    <row r="144" spans="1:20" x14ac:dyDescent="0.2">
      <c r="A144" s="305"/>
      <c r="B144" s="305"/>
      <c r="C144" s="305"/>
      <c r="D144" s="305"/>
      <c r="E144" s="305"/>
      <c r="F144" s="305"/>
      <c r="G144" s="305"/>
      <c r="H144" s="305"/>
      <c r="I144" s="36">
        <v>638</v>
      </c>
      <c r="J144" s="36"/>
      <c r="K144" s="36">
        <v>551</v>
      </c>
      <c r="L144" s="36">
        <v>87</v>
      </c>
      <c r="M144" s="36"/>
      <c r="N144" s="36"/>
      <c r="O144" s="36">
        <f>SUM(J144:M144)</f>
        <v>638</v>
      </c>
      <c r="R144" s="3">
        <f>R143/30</f>
        <v>1.1953333333333334</v>
      </c>
    </row>
    <row r="145" spans="1:18" x14ac:dyDescent="0.2">
      <c r="A145" s="305"/>
      <c r="B145" s="305"/>
      <c r="C145" s="305"/>
      <c r="D145" s="305"/>
      <c r="E145" s="305"/>
      <c r="F145" s="305"/>
      <c r="G145" s="305"/>
      <c r="H145" s="305"/>
      <c r="I145" s="36">
        <v>35.86</v>
      </c>
      <c r="J145" s="36"/>
      <c r="K145" s="36">
        <v>30.07</v>
      </c>
      <c r="L145" s="36">
        <v>5.79</v>
      </c>
      <c r="M145" s="36"/>
      <c r="N145" s="36"/>
      <c r="O145" s="36">
        <f>SUM(J145:M145)</f>
        <v>35.86</v>
      </c>
    </row>
    <row r="146" spans="1:18" x14ac:dyDescent="0.2">
      <c r="A146" s="34"/>
      <c r="B146" s="34"/>
      <c r="C146" s="34"/>
      <c r="D146" s="34"/>
      <c r="E146" s="34"/>
      <c r="F146" s="34"/>
      <c r="G146" s="34"/>
      <c r="H146" s="34"/>
    </row>
    <row r="147" spans="1:18" x14ac:dyDescent="0.2">
      <c r="A147" s="28" t="s">
        <v>136</v>
      </c>
      <c r="B147" s="28" t="s">
        <v>136</v>
      </c>
      <c r="C147" s="30"/>
      <c r="D147" s="30"/>
      <c r="E147" s="8" t="s">
        <v>10</v>
      </c>
      <c r="F147" s="8" t="s">
        <v>137</v>
      </c>
      <c r="G147" s="300" t="s">
        <v>138</v>
      </c>
      <c r="H147" s="301"/>
      <c r="I147" s="20"/>
      <c r="J147" s="20"/>
      <c r="K147" s="20"/>
      <c r="L147" s="20"/>
      <c r="M147" s="20"/>
      <c r="N147" s="12"/>
      <c r="O147" s="12"/>
      <c r="P147" s="35"/>
      <c r="Q147" s="12"/>
      <c r="R147" s="15"/>
    </row>
    <row r="148" spans="1:18" x14ac:dyDescent="0.2">
      <c r="A148" s="36"/>
      <c r="B148" s="36"/>
      <c r="C148" s="36"/>
      <c r="D148" s="36"/>
      <c r="E148" s="8"/>
      <c r="F148" s="8"/>
      <c r="G148" s="8" t="s">
        <v>139</v>
      </c>
      <c r="H148" s="8" t="s">
        <v>140</v>
      </c>
      <c r="I148" s="8" t="s">
        <v>140</v>
      </c>
      <c r="J148" s="8" t="s">
        <v>140</v>
      </c>
      <c r="K148" s="8" t="s">
        <v>140</v>
      </c>
      <c r="L148" s="8" t="s">
        <v>140</v>
      </c>
      <c r="M148" s="8" t="s">
        <v>140</v>
      </c>
      <c r="N148" s="36" t="s">
        <v>140</v>
      </c>
      <c r="O148" s="36" t="s">
        <v>12</v>
      </c>
      <c r="P148" s="37"/>
      <c r="Q148" s="12"/>
      <c r="R148" s="15"/>
    </row>
    <row r="149" spans="1:18" x14ac:dyDescent="0.2">
      <c r="A149" s="38" t="s">
        <v>142</v>
      </c>
      <c r="B149" s="38" t="s">
        <v>143</v>
      </c>
      <c r="C149" s="38" t="s">
        <v>142</v>
      </c>
      <c r="D149" s="38" t="s">
        <v>142</v>
      </c>
      <c r="E149" s="12">
        <v>13</v>
      </c>
      <c r="F149" s="12">
        <v>25</v>
      </c>
      <c r="G149" s="12">
        <v>5</v>
      </c>
      <c r="H149" s="12">
        <v>125</v>
      </c>
      <c r="I149" s="12"/>
      <c r="J149" s="12"/>
      <c r="K149" s="12"/>
      <c r="L149" s="12"/>
      <c r="M149" s="12"/>
      <c r="N149" s="12">
        <f>SUM(I149:M149)</f>
        <v>0</v>
      </c>
      <c r="O149" s="12">
        <f>$N149/$H149</f>
        <v>0</v>
      </c>
      <c r="P149" s="39"/>
      <c r="Q149" s="15">
        <v>0.09</v>
      </c>
      <c r="R149" s="15">
        <f>$O149*$Q149</f>
        <v>0</v>
      </c>
    </row>
    <row r="150" spans="1:18" x14ac:dyDescent="0.2">
      <c r="A150" s="38" t="s">
        <v>144</v>
      </c>
      <c r="B150" s="38" t="s">
        <v>145</v>
      </c>
      <c r="C150" s="38" t="s">
        <v>144</v>
      </c>
      <c r="D150" s="38" t="s">
        <v>144</v>
      </c>
      <c r="E150" s="12">
        <v>19</v>
      </c>
      <c r="F150" s="12">
        <v>25</v>
      </c>
      <c r="G150" s="12">
        <v>5</v>
      </c>
      <c r="H150" s="12">
        <v>125</v>
      </c>
      <c r="I150" s="12"/>
      <c r="J150" s="12"/>
      <c r="K150" s="12"/>
      <c r="L150" s="12"/>
      <c r="M150" s="12"/>
      <c r="N150" s="12">
        <f>SUM(I150:M150)</f>
        <v>0</v>
      </c>
      <c r="O150" s="12">
        <f>$N150/$H150</f>
        <v>0</v>
      </c>
      <c r="P150" s="39"/>
      <c r="Q150" s="15">
        <v>0.15</v>
      </c>
      <c r="R150" s="15">
        <f>$O150*$Q150</f>
        <v>0</v>
      </c>
    </row>
    <row r="151" spans="1:18" x14ac:dyDescent="0.2">
      <c r="B151" s="3"/>
      <c r="I151" s="36">
        <f t="shared" ref="I151:M151" si="22">SUM(I149:I150)</f>
        <v>0</v>
      </c>
      <c r="J151" s="36">
        <f t="shared" ref="J151:L151" si="23">SUM(J149:J150)</f>
        <v>0</v>
      </c>
      <c r="K151" s="36">
        <f t="shared" si="23"/>
        <v>0</v>
      </c>
      <c r="L151" s="36">
        <f t="shared" si="23"/>
        <v>0</v>
      </c>
      <c r="M151" s="36">
        <f t="shared" si="22"/>
        <v>0</v>
      </c>
      <c r="N151" s="36">
        <f>SUBTOTAL(9,N149:N150)</f>
        <v>0</v>
      </c>
      <c r="O151" s="36">
        <f>SUBTOTAL(9,O149:O150)</f>
        <v>0</v>
      </c>
      <c r="P151" s="37"/>
      <c r="Q151" s="12"/>
      <c r="R151" s="33">
        <f>SUBTOTAL(9,R149:R150)</f>
        <v>0</v>
      </c>
    </row>
    <row r="152" spans="1:18" x14ac:dyDescent="0.2">
      <c r="B152" s="3"/>
      <c r="I152" s="40"/>
      <c r="J152" s="40"/>
      <c r="K152" s="40"/>
      <c r="L152" s="40"/>
      <c r="M152" s="40"/>
      <c r="N152" s="36">
        <v>0</v>
      </c>
      <c r="O152" s="36">
        <v>0</v>
      </c>
      <c r="P152" s="35"/>
      <c r="Q152" s="12"/>
      <c r="R152" s="33">
        <v>0</v>
      </c>
    </row>
  </sheetData>
  <autoFilter ref="D3:D145"/>
  <mergeCells count="13">
    <mergeCell ref="Q3:R3"/>
    <mergeCell ref="A109:B109"/>
    <mergeCell ref="A143:H143"/>
    <mergeCell ref="A144:H144"/>
    <mergeCell ref="A145:H145"/>
    <mergeCell ref="N3:O3"/>
    <mergeCell ref="G147:H147"/>
    <mergeCell ref="J3:L3"/>
    <mergeCell ref="A1:H1"/>
    <mergeCell ref="A2:D2"/>
    <mergeCell ref="E2:H2"/>
    <mergeCell ref="G3:H3"/>
    <mergeCell ref="J2:L2"/>
  </mergeCells>
  <conditionalFormatting sqref="A5:XFD142">
    <cfRule type="expression" dxfId="262" priority="14">
      <formula>MOD(ROW(),2)</formula>
    </cfRule>
  </conditionalFormatting>
  <conditionalFormatting sqref="N5:N142">
    <cfRule type="cellIs" dxfId="261" priority="16" operator="greaterThan">
      <formula>10000</formula>
    </cfRule>
  </conditionalFormatting>
  <conditionalFormatting sqref="N110:N142">
    <cfRule type="cellIs" dxfId="260" priority="21" operator="greaterThan">
      <formula>2000</formula>
    </cfRule>
  </conditionalFormatting>
  <conditionalFormatting sqref="R5:R108">
    <cfRule type="cellIs" dxfId="259" priority="15" operator="greaterThan">
      <formula>10</formula>
    </cfRule>
  </conditionalFormatting>
  <pageMargins left="0.25" right="0.25" top="0.75" bottom="0.75" header="0.3" footer="0.3"/>
  <pageSetup paperSize="9" scale="73" fitToHeight="0" orientation="landscape" r:id="rId1"/>
  <headerFooter alignWithMargins="0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X153"/>
  <sheetViews>
    <sheetView zoomScaleNormal="100" workbookViewId="0">
      <pane xSplit="4" ySplit="4" topLeftCell="E119" activePane="bottomRight" state="frozen"/>
      <selection pane="topRight" activeCell="D1" sqref="D1"/>
      <selection pane="bottomLeft" activeCell="A4" sqref="A4"/>
      <selection pane="bottomRight" activeCell="E5" sqref="E5"/>
    </sheetView>
  </sheetViews>
  <sheetFormatPr defaultColWidth="9.140625" defaultRowHeight="12.75" x14ac:dyDescent="0.2"/>
  <cols>
    <col min="1" max="1" width="12.5703125" style="3" customWidth="1"/>
    <col min="2" max="2" width="14" style="41" customWidth="1"/>
    <col min="3" max="3" width="14" style="3" bestFit="1" customWidth="1"/>
    <col min="4" max="4" width="12.28515625" style="3" customWidth="1"/>
    <col min="5" max="5" width="7.85546875" style="3" customWidth="1"/>
    <col min="6" max="6" width="8.5703125" style="3" customWidth="1"/>
    <col min="7" max="7" width="6.140625" style="3" customWidth="1"/>
    <col min="8" max="8" width="6.42578125" style="3" customWidth="1"/>
    <col min="9" max="16" width="10.140625" style="3" customWidth="1"/>
    <col min="17" max="17" width="8.28515625" style="3" customWidth="1"/>
    <col min="18" max="18" width="10.7109375" style="3" bestFit="1" customWidth="1"/>
    <col min="19" max="19" width="8.28515625" style="3" bestFit="1" customWidth="1"/>
    <col min="20" max="21" width="9.42578125" style="3" customWidth="1"/>
    <col min="22" max="22" width="9.28515625" style="3" customWidth="1"/>
    <col min="23" max="16384" width="9.140625" style="3"/>
  </cols>
  <sheetData>
    <row r="1" spans="1:24" x14ac:dyDescent="0.2">
      <c r="A1" s="303" t="s">
        <v>281</v>
      </c>
      <c r="B1" s="303"/>
      <c r="C1" s="303"/>
      <c r="D1" s="303"/>
      <c r="E1" s="303"/>
      <c r="F1" s="303"/>
      <c r="G1" s="303"/>
      <c r="H1" s="303"/>
      <c r="I1" s="30" t="s">
        <v>432</v>
      </c>
      <c r="J1" s="30" t="s">
        <v>438</v>
      </c>
      <c r="K1" s="30" t="s">
        <v>446</v>
      </c>
      <c r="L1" s="30" t="s">
        <v>450</v>
      </c>
      <c r="M1" s="30"/>
      <c r="N1" s="30"/>
      <c r="O1" s="30" t="s">
        <v>453</v>
      </c>
      <c r="P1" s="30"/>
      <c r="Q1" s="20"/>
      <c r="R1" s="20"/>
      <c r="S1" s="20"/>
    </row>
    <row r="2" spans="1:24" x14ac:dyDescent="0.2">
      <c r="A2" s="303" t="s">
        <v>456</v>
      </c>
      <c r="B2" s="303"/>
      <c r="C2" s="303"/>
      <c r="D2" s="303"/>
      <c r="E2" s="303"/>
      <c r="F2" s="303"/>
      <c r="G2" s="303"/>
      <c r="H2" s="303"/>
      <c r="I2" s="10"/>
      <c r="J2" s="10"/>
      <c r="K2" s="10"/>
      <c r="L2" s="10"/>
      <c r="M2" s="10"/>
      <c r="N2" s="10"/>
      <c r="O2" s="10"/>
      <c r="P2" s="10"/>
      <c r="Q2" s="8"/>
      <c r="R2" s="8"/>
      <c r="S2" s="8"/>
      <c r="T2" s="29"/>
      <c r="U2" s="29"/>
      <c r="V2" s="30"/>
    </row>
    <row r="3" spans="1:24" x14ac:dyDescent="0.2">
      <c r="A3" s="8" t="s">
        <v>0</v>
      </c>
      <c r="B3" s="8" t="s">
        <v>1</v>
      </c>
      <c r="C3" s="8" t="s">
        <v>2</v>
      </c>
      <c r="D3" s="8" t="s">
        <v>274</v>
      </c>
      <c r="E3" s="8" t="s">
        <v>3</v>
      </c>
      <c r="F3" s="8" t="s">
        <v>4</v>
      </c>
      <c r="G3" s="302" t="s">
        <v>5</v>
      </c>
      <c r="H3" s="302"/>
      <c r="I3" s="31" t="s">
        <v>409</v>
      </c>
      <c r="J3" s="31" t="s">
        <v>427</v>
      </c>
      <c r="K3" s="31" t="s">
        <v>435</v>
      </c>
      <c r="L3" s="31" t="s">
        <v>448</v>
      </c>
      <c r="M3" s="31" t="s">
        <v>441</v>
      </c>
      <c r="N3" s="31" t="s">
        <v>449</v>
      </c>
      <c r="O3" s="31" t="s">
        <v>452</v>
      </c>
      <c r="P3" s="31" t="s">
        <v>457</v>
      </c>
      <c r="Q3" s="36"/>
      <c r="R3" s="302" t="s">
        <v>6</v>
      </c>
      <c r="S3" s="302"/>
      <c r="T3" s="55"/>
      <c r="U3" s="300" t="s">
        <v>7</v>
      </c>
      <c r="V3" s="301"/>
    </row>
    <row r="4" spans="1:24" x14ac:dyDescent="0.2">
      <c r="A4" s="36" t="s">
        <v>8</v>
      </c>
      <c r="B4" s="36"/>
      <c r="C4" s="36"/>
      <c r="D4" s="36"/>
      <c r="E4" s="7" t="s">
        <v>9</v>
      </c>
      <c r="F4" s="36" t="s">
        <v>10</v>
      </c>
      <c r="G4" s="8" t="s">
        <v>11</v>
      </c>
      <c r="H4" s="8" t="s">
        <v>12</v>
      </c>
      <c r="I4" s="36" t="s">
        <v>410</v>
      </c>
      <c r="J4" s="36" t="s">
        <v>428</v>
      </c>
      <c r="K4" s="36" t="s">
        <v>436</v>
      </c>
      <c r="L4" s="36" t="s">
        <v>446</v>
      </c>
      <c r="M4" s="36" t="s">
        <v>442</v>
      </c>
      <c r="N4" s="36" t="s">
        <v>450</v>
      </c>
      <c r="O4" s="36" t="s">
        <v>453</v>
      </c>
      <c r="P4" s="36" t="s">
        <v>458</v>
      </c>
      <c r="Q4" s="36"/>
      <c r="R4" s="8" t="s">
        <v>13</v>
      </c>
      <c r="S4" s="8" t="s">
        <v>12</v>
      </c>
      <c r="T4" s="56"/>
      <c r="U4" s="10" t="s">
        <v>14</v>
      </c>
      <c r="V4" s="10" t="s">
        <v>15</v>
      </c>
    </row>
    <row r="5" spans="1:24" x14ac:dyDescent="0.2">
      <c r="A5" s="11" t="s">
        <v>383</v>
      </c>
      <c r="B5" s="11" t="s">
        <v>384</v>
      </c>
      <c r="C5" s="11" t="s">
        <v>383</v>
      </c>
      <c r="D5" s="11" t="s">
        <v>275</v>
      </c>
      <c r="E5" s="12">
        <v>15</v>
      </c>
      <c r="F5" s="12">
        <v>225</v>
      </c>
      <c r="G5" s="12">
        <v>10</v>
      </c>
      <c r="H5" s="12">
        <v>400</v>
      </c>
      <c r="I5" s="12"/>
      <c r="J5" s="12"/>
      <c r="K5" s="12"/>
      <c r="L5" s="12"/>
      <c r="M5" s="12"/>
      <c r="N5" s="12"/>
      <c r="O5" s="12"/>
      <c r="P5" s="12"/>
      <c r="Q5" s="13"/>
      <c r="R5" s="12">
        <f t="shared" ref="R5:R19" si="0">SUM(I5:Q5)</f>
        <v>0</v>
      </c>
      <c r="S5" s="12">
        <f t="shared" ref="S5:S19" si="1">$R5/$H5</f>
        <v>0</v>
      </c>
      <c r="T5" s="57"/>
      <c r="U5" s="15">
        <v>0.06</v>
      </c>
      <c r="V5" s="15">
        <f t="shared" ref="V5:V19" si="2">$S5*$U5</f>
        <v>0</v>
      </c>
      <c r="W5" s="43">
        <f>SUM(V5:V19)</f>
        <v>43.540000000000006</v>
      </c>
      <c r="X5" s="3">
        <f>W5*100/$W$144</f>
        <v>29.840312521417314</v>
      </c>
    </row>
    <row r="6" spans="1:24" x14ac:dyDescent="0.2">
      <c r="A6" s="11" t="s">
        <v>385</v>
      </c>
      <c r="B6" s="11" t="s">
        <v>386</v>
      </c>
      <c r="C6" s="11" t="s">
        <v>385</v>
      </c>
      <c r="D6" s="11" t="s">
        <v>275</v>
      </c>
      <c r="E6" s="12">
        <v>15</v>
      </c>
      <c r="F6" s="12">
        <v>300</v>
      </c>
      <c r="G6" s="12">
        <v>10</v>
      </c>
      <c r="H6" s="12">
        <v>300</v>
      </c>
      <c r="I6" s="12"/>
      <c r="J6" s="12"/>
      <c r="K6" s="12"/>
      <c r="L6" s="12"/>
      <c r="M6" s="12"/>
      <c r="N6" s="12"/>
      <c r="O6" s="12"/>
      <c r="P6" s="12"/>
      <c r="Q6" s="13"/>
      <c r="R6" s="12">
        <f t="shared" si="0"/>
        <v>0</v>
      </c>
      <c r="S6" s="12">
        <f t="shared" si="1"/>
        <v>0</v>
      </c>
      <c r="T6" s="57"/>
      <c r="U6" s="15">
        <v>0.06</v>
      </c>
      <c r="V6" s="15">
        <f t="shared" si="2"/>
        <v>0</v>
      </c>
      <c r="W6" s="43"/>
    </row>
    <row r="7" spans="1:24" x14ac:dyDescent="0.2">
      <c r="A7" s="36" t="s">
        <v>387</v>
      </c>
      <c r="B7" s="36" t="s">
        <v>259</v>
      </c>
      <c r="C7" s="31" t="s">
        <v>388</v>
      </c>
      <c r="D7" s="36" t="s">
        <v>277</v>
      </c>
      <c r="E7" s="12" t="s">
        <v>167</v>
      </c>
      <c r="F7" s="12">
        <v>300</v>
      </c>
      <c r="G7" s="12">
        <v>10</v>
      </c>
      <c r="H7" s="12">
        <v>300</v>
      </c>
      <c r="I7" s="12"/>
      <c r="J7" s="12"/>
      <c r="K7" s="12"/>
      <c r="L7" s="12"/>
      <c r="M7" s="12"/>
      <c r="N7" s="12"/>
      <c r="O7" s="12"/>
      <c r="P7" s="12"/>
      <c r="Q7" s="13"/>
      <c r="R7" s="12">
        <f t="shared" si="0"/>
        <v>0</v>
      </c>
      <c r="S7" s="12">
        <f t="shared" si="1"/>
        <v>0</v>
      </c>
      <c r="T7" s="57"/>
      <c r="U7" s="15">
        <v>0.06</v>
      </c>
      <c r="V7" s="15">
        <f t="shared" si="2"/>
        <v>0</v>
      </c>
      <c r="W7" s="43"/>
    </row>
    <row r="8" spans="1:24" x14ac:dyDescent="0.2">
      <c r="A8" s="11" t="s">
        <v>258</v>
      </c>
      <c r="B8" s="11" t="s">
        <v>259</v>
      </c>
      <c r="C8" s="11" t="s">
        <v>258</v>
      </c>
      <c r="D8" s="11" t="s">
        <v>275</v>
      </c>
      <c r="E8" s="12">
        <v>15</v>
      </c>
      <c r="F8" s="12">
        <v>375</v>
      </c>
      <c r="G8" s="12">
        <v>10</v>
      </c>
      <c r="H8" s="12">
        <v>200</v>
      </c>
      <c r="I8" s="12"/>
      <c r="J8" s="12"/>
      <c r="K8" s="12">
        <v>1000</v>
      </c>
      <c r="L8" s="12"/>
      <c r="M8" s="12"/>
      <c r="N8" s="12"/>
      <c r="O8" s="12"/>
      <c r="P8" s="12"/>
      <c r="Q8" s="13"/>
      <c r="R8" s="12">
        <f t="shared" si="0"/>
        <v>1000</v>
      </c>
      <c r="S8" s="12">
        <f t="shared" si="1"/>
        <v>5</v>
      </c>
      <c r="T8" s="57"/>
      <c r="U8" s="15">
        <v>0.06</v>
      </c>
      <c r="V8" s="15">
        <f t="shared" si="2"/>
        <v>0.3</v>
      </c>
      <c r="W8" s="43"/>
    </row>
    <row r="9" spans="1:24" x14ac:dyDescent="0.2">
      <c r="A9" s="11" t="s">
        <v>26</v>
      </c>
      <c r="B9" s="11" t="s">
        <v>27</v>
      </c>
      <c r="C9" s="11" t="s">
        <v>26</v>
      </c>
      <c r="D9" s="11" t="s">
        <v>275</v>
      </c>
      <c r="E9" s="12">
        <v>15</v>
      </c>
      <c r="F9" s="12">
        <v>457</v>
      </c>
      <c r="G9" s="12">
        <v>10</v>
      </c>
      <c r="H9" s="12">
        <v>200</v>
      </c>
      <c r="I9" s="12"/>
      <c r="J9" s="12"/>
      <c r="K9" s="12">
        <v>9200</v>
      </c>
      <c r="L9" s="12"/>
      <c r="M9" s="12">
        <v>10000</v>
      </c>
      <c r="N9" s="12">
        <v>5000</v>
      </c>
      <c r="O9" s="12"/>
      <c r="P9" s="12">
        <v>5000</v>
      </c>
      <c r="Q9" s="13"/>
      <c r="R9" s="12">
        <f t="shared" si="0"/>
        <v>29200</v>
      </c>
      <c r="S9" s="12">
        <f t="shared" si="1"/>
        <v>146</v>
      </c>
      <c r="T9" s="57"/>
      <c r="U9" s="15">
        <v>0.05</v>
      </c>
      <c r="V9" s="15">
        <f t="shared" si="2"/>
        <v>7.3000000000000007</v>
      </c>
    </row>
    <row r="10" spans="1:24" x14ac:dyDescent="0.2">
      <c r="A10" s="36" t="s">
        <v>169</v>
      </c>
      <c r="B10" s="36" t="s">
        <v>27</v>
      </c>
      <c r="C10" s="36">
        <v>90441400</v>
      </c>
      <c r="D10" s="36" t="s">
        <v>277</v>
      </c>
      <c r="E10" s="12" t="s">
        <v>167</v>
      </c>
      <c r="F10" s="12">
        <v>450</v>
      </c>
      <c r="G10" s="12">
        <v>10</v>
      </c>
      <c r="H10" s="12">
        <v>200</v>
      </c>
      <c r="I10" s="12"/>
      <c r="J10" s="12"/>
      <c r="K10" s="12">
        <v>3000</v>
      </c>
      <c r="L10" s="12"/>
      <c r="M10" s="12">
        <v>2000</v>
      </c>
      <c r="N10" s="12">
        <v>2000</v>
      </c>
      <c r="O10" s="12"/>
      <c r="P10" s="12">
        <v>2000</v>
      </c>
      <c r="Q10" s="13"/>
      <c r="R10" s="12">
        <f t="shared" si="0"/>
        <v>9000</v>
      </c>
      <c r="S10" s="12">
        <f t="shared" si="1"/>
        <v>45</v>
      </c>
      <c r="T10" s="57"/>
      <c r="U10" s="15">
        <v>0.05</v>
      </c>
      <c r="V10" s="15">
        <f t="shared" si="2"/>
        <v>2.25</v>
      </c>
    </row>
    <row r="11" spans="1:24" x14ac:dyDescent="0.2">
      <c r="A11" s="11" t="s">
        <v>24</v>
      </c>
      <c r="B11" s="11" t="s">
        <v>25</v>
      </c>
      <c r="C11" s="11" t="s">
        <v>24</v>
      </c>
      <c r="D11" s="11" t="s">
        <v>275</v>
      </c>
      <c r="E11" s="12">
        <v>15</v>
      </c>
      <c r="F11" s="12">
        <v>610</v>
      </c>
      <c r="G11" s="12">
        <v>10</v>
      </c>
      <c r="H11" s="12">
        <v>100</v>
      </c>
      <c r="I11" s="12"/>
      <c r="J11" s="12"/>
      <c r="K11" s="12">
        <v>6000</v>
      </c>
      <c r="L11" s="12"/>
      <c r="M11" s="12">
        <v>6000</v>
      </c>
      <c r="N11" s="12">
        <v>5000</v>
      </c>
      <c r="O11" s="12"/>
      <c r="P11" s="12">
        <v>5000</v>
      </c>
      <c r="Q11" s="13"/>
      <c r="R11" s="12">
        <f t="shared" si="0"/>
        <v>22000</v>
      </c>
      <c r="S11" s="12">
        <f t="shared" si="1"/>
        <v>220</v>
      </c>
      <c r="T11" s="57"/>
      <c r="U11" s="15">
        <v>0.04</v>
      </c>
      <c r="V11" s="15">
        <f t="shared" si="2"/>
        <v>8.8000000000000007</v>
      </c>
    </row>
    <row r="12" spans="1:24" x14ac:dyDescent="0.2">
      <c r="A12" s="36" t="s">
        <v>168</v>
      </c>
      <c r="B12" s="36" t="s">
        <v>25</v>
      </c>
      <c r="C12" s="36">
        <v>90441600</v>
      </c>
      <c r="D12" s="36" t="s">
        <v>277</v>
      </c>
      <c r="E12" s="12" t="s">
        <v>167</v>
      </c>
      <c r="F12" s="12">
        <v>600</v>
      </c>
      <c r="G12" s="12">
        <v>10</v>
      </c>
      <c r="H12" s="12">
        <v>100</v>
      </c>
      <c r="I12" s="12"/>
      <c r="J12" s="12"/>
      <c r="K12" s="12">
        <v>3000</v>
      </c>
      <c r="L12" s="12"/>
      <c r="M12" s="12">
        <v>2000</v>
      </c>
      <c r="N12" s="12">
        <v>2000</v>
      </c>
      <c r="O12" s="12"/>
      <c r="P12" s="12">
        <v>2000</v>
      </c>
      <c r="Q12" s="13"/>
      <c r="R12" s="12">
        <f t="shared" si="0"/>
        <v>9000</v>
      </c>
      <c r="S12" s="12">
        <f t="shared" si="1"/>
        <v>90</v>
      </c>
      <c r="T12" s="57"/>
      <c r="U12" s="15">
        <v>0.04</v>
      </c>
      <c r="V12" s="15">
        <f t="shared" si="2"/>
        <v>3.6</v>
      </c>
    </row>
    <row r="13" spans="1:24" x14ac:dyDescent="0.2">
      <c r="A13" s="11" t="s">
        <v>150</v>
      </c>
      <c r="B13" s="11" t="s">
        <v>151</v>
      </c>
      <c r="C13" s="11" t="s">
        <v>150</v>
      </c>
      <c r="D13" s="11" t="s">
        <v>275</v>
      </c>
      <c r="E13" s="12">
        <v>15</v>
      </c>
      <c r="F13" s="12">
        <v>760</v>
      </c>
      <c r="G13" s="12">
        <v>10</v>
      </c>
      <c r="H13" s="12">
        <v>100</v>
      </c>
      <c r="I13" s="12"/>
      <c r="J13" s="12"/>
      <c r="K13" s="12">
        <v>1000</v>
      </c>
      <c r="L13" s="12"/>
      <c r="M13" s="12">
        <v>1000</v>
      </c>
      <c r="N13" s="12">
        <v>1000</v>
      </c>
      <c r="O13" s="12"/>
      <c r="P13" s="12">
        <v>500</v>
      </c>
      <c r="Q13" s="13"/>
      <c r="R13" s="12">
        <f t="shared" si="0"/>
        <v>3500</v>
      </c>
      <c r="S13" s="12">
        <f t="shared" si="1"/>
        <v>35</v>
      </c>
      <c r="T13" s="57"/>
      <c r="U13" s="15">
        <v>0.04</v>
      </c>
      <c r="V13" s="15">
        <f t="shared" si="2"/>
        <v>1.4000000000000001</v>
      </c>
    </row>
    <row r="14" spans="1:24" x14ac:dyDescent="0.2">
      <c r="A14" s="11" t="s">
        <v>20</v>
      </c>
      <c r="B14" s="11" t="s">
        <v>21</v>
      </c>
      <c r="C14" s="11" t="s">
        <v>20</v>
      </c>
      <c r="D14" s="11" t="s">
        <v>275</v>
      </c>
      <c r="E14" s="12">
        <v>15</v>
      </c>
      <c r="F14" s="12">
        <v>915</v>
      </c>
      <c r="G14" s="12">
        <v>10</v>
      </c>
      <c r="H14" s="12">
        <v>100</v>
      </c>
      <c r="I14" s="12"/>
      <c r="J14" s="12"/>
      <c r="K14" s="12"/>
      <c r="L14" s="12">
        <v>1300</v>
      </c>
      <c r="M14" s="12">
        <v>5000</v>
      </c>
      <c r="N14" s="12">
        <v>3000</v>
      </c>
      <c r="O14" s="12"/>
      <c r="P14" s="12">
        <v>2000</v>
      </c>
      <c r="Q14" s="13"/>
      <c r="R14" s="12">
        <f t="shared" si="0"/>
        <v>11300</v>
      </c>
      <c r="S14" s="12">
        <f t="shared" si="1"/>
        <v>113</v>
      </c>
      <c r="T14" s="57"/>
      <c r="U14" s="15">
        <v>0.05</v>
      </c>
      <c r="V14" s="15">
        <f t="shared" si="2"/>
        <v>5.65</v>
      </c>
    </row>
    <row r="15" spans="1:24" x14ac:dyDescent="0.2">
      <c r="A15" s="13" t="s">
        <v>166</v>
      </c>
      <c r="B15" s="13" t="s">
        <v>21</v>
      </c>
      <c r="C15" s="13">
        <v>90441800</v>
      </c>
      <c r="D15" s="36" t="s">
        <v>277</v>
      </c>
      <c r="E15" s="12" t="s">
        <v>167</v>
      </c>
      <c r="F15" s="12">
        <v>900</v>
      </c>
      <c r="G15" s="12">
        <v>10</v>
      </c>
      <c r="H15" s="12">
        <v>100</v>
      </c>
      <c r="I15" s="12"/>
      <c r="J15" s="12"/>
      <c r="K15" s="12">
        <v>800</v>
      </c>
      <c r="L15" s="12"/>
      <c r="M15" s="12">
        <v>2000</v>
      </c>
      <c r="N15" s="12">
        <v>2000</v>
      </c>
      <c r="O15" s="12"/>
      <c r="P15" s="12">
        <v>2000</v>
      </c>
      <c r="Q15" s="13"/>
      <c r="R15" s="12">
        <f t="shared" si="0"/>
        <v>6800</v>
      </c>
      <c r="S15" s="12">
        <f t="shared" si="1"/>
        <v>68</v>
      </c>
      <c r="T15" s="57"/>
      <c r="U15" s="15">
        <v>0.05</v>
      </c>
      <c r="V15" s="15">
        <f t="shared" si="2"/>
        <v>3.4000000000000004</v>
      </c>
    </row>
    <row r="16" spans="1:24" x14ac:dyDescent="0.2">
      <c r="A16" s="11" t="s">
        <v>16</v>
      </c>
      <c r="B16" s="11" t="s">
        <v>17</v>
      </c>
      <c r="C16" s="11" t="s">
        <v>16</v>
      </c>
      <c r="D16" s="11" t="s">
        <v>275</v>
      </c>
      <c r="E16" s="12">
        <v>15</v>
      </c>
      <c r="F16" s="12">
        <v>1220</v>
      </c>
      <c r="G16" s="12">
        <v>10</v>
      </c>
      <c r="H16" s="12">
        <v>50</v>
      </c>
      <c r="I16" s="12"/>
      <c r="J16" s="12">
        <v>550</v>
      </c>
      <c r="K16" s="12">
        <v>3000</v>
      </c>
      <c r="L16" s="12"/>
      <c r="M16" s="12">
        <v>5000</v>
      </c>
      <c r="N16" s="12">
        <v>3000</v>
      </c>
      <c r="O16" s="12"/>
      <c r="P16" s="12">
        <v>2000</v>
      </c>
      <c r="Q16" s="13"/>
      <c r="R16" s="12">
        <f t="shared" si="0"/>
        <v>13550</v>
      </c>
      <c r="S16" s="12">
        <f t="shared" si="1"/>
        <v>271</v>
      </c>
      <c r="T16" s="57"/>
      <c r="U16" s="15">
        <v>0.04</v>
      </c>
      <c r="V16" s="15">
        <f t="shared" si="2"/>
        <v>10.84</v>
      </c>
    </row>
    <row r="17" spans="1:24" x14ac:dyDescent="0.2">
      <c r="A17" s="11" t="s">
        <v>148</v>
      </c>
      <c r="B17" s="11" t="s">
        <v>149</v>
      </c>
      <c r="C17" s="11" t="s">
        <v>148</v>
      </c>
      <c r="D17" s="11" t="s">
        <v>275</v>
      </c>
      <c r="E17" s="12">
        <v>15</v>
      </c>
      <c r="F17" s="12">
        <v>1524</v>
      </c>
      <c r="G17" s="12">
        <v>10</v>
      </c>
      <c r="H17" s="12">
        <v>50</v>
      </c>
      <c r="I17" s="12"/>
      <c r="J17" s="12"/>
      <c r="K17" s="12"/>
      <c r="L17" s="12"/>
      <c r="M17" s="12"/>
      <c r="N17" s="12"/>
      <c r="O17" s="12"/>
      <c r="P17" s="12"/>
      <c r="Q17" s="13"/>
      <c r="R17" s="12">
        <f t="shared" si="0"/>
        <v>0</v>
      </c>
      <c r="S17" s="12">
        <f t="shared" si="1"/>
        <v>0</v>
      </c>
      <c r="T17" s="57"/>
      <c r="U17" s="15">
        <v>0.05</v>
      </c>
      <c r="V17" s="15">
        <f t="shared" si="2"/>
        <v>0</v>
      </c>
    </row>
    <row r="18" spans="1:24" x14ac:dyDescent="0.2">
      <c r="A18" s="11" t="s">
        <v>146</v>
      </c>
      <c r="B18" s="11" t="s">
        <v>147</v>
      </c>
      <c r="C18" s="11" t="s">
        <v>146</v>
      </c>
      <c r="D18" s="11" t="s">
        <v>275</v>
      </c>
      <c r="E18" s="12">
        <v>15</v>
      </c>
      <c r="F18" s="12">
        <v>1800</v>
      </c>
      <c r="G18" s="12">
        <v>10</v>
      </c>
      <c r="H18" s="12">
        <v>50</v>
      </c>
      <c r="I18" s="12"/>
      <c r="J18" s="12"/>
      <c r="K18" s="12"/>
      <c r="L18" s="12"/>
      <c r="M18" s="12"/>
      <c r="N18" s="12"/>
      <c r="O18" s="12"/>
      <c r="P18" s="12"/>
      <c r="Q18" s="13"/>
      <c r="R18" s="12">
        <f t="shared" si="0"/>
        <v>0</v>
      </c>
      <c r="S18" s="12">
        <f t="shared" si="1"/>
        <v>0</v>
      </c>
      <c r="T18" s="57"/>
      <c r="U18" s="15">
        <v>0.06</v>
      </c>
      <c r="V18" s="15">
        <f t="shared" si="2"/>
        <v>0</v>
      </c>
    </row>
    <row r="19" spans="1:24" x14ac:dyDescent="0.2">
      <c r="A19" s="11" t="s">
        <v>353</v>
      </c>
      <c r="B19" s="11" t="s">
        <v>354</v>
      </c>
      <c r="C19" s="11" t="s">
        <v>146</v>
      </c>
      <c r="D19" s="11" t="s">
        <v>275</v>
      </c>
      <c r="E19" s="12">
        <v>15</v>
      </c>
      <c r="F19" s="12">
        <v>2100</v>
      </c>
      <c r="G19" s="12">
        <v>10</v>
      </c>
      <c r="H19" s="12">
        <v>50</v>
      </c>
      <c r="I19" s="12"/>
      <c r="J19" s="12"/>
      <c r="K19" s="12"/>
      <c r="L19" s="12"/>
      <c r="M19" s="12"/>
      <c r="N19" s="12"/>
      <c r="O19" s="12"/>
      <c r="P19" s="12"/>
      <c r="Q19" s="13"/>
      <c r="R19" s="12">
        <f t="shared" si="0"/>
        <v>0</v>
      </c>
      <c r="S19" s="12">
        <f t="shared" si="1"/>
        <v>0</v>
      </c>
      <c r="T19" s="57"/>
      <c r="U19" s="15">
        <v>0.06</v>
      </c>
      <c r="V19" s="15">
        <f t="shared" si="2"/>
        <v>0</v>
      </c>
    </row>
    <row r="20" spans="1:24" ht="15" x14ac:dyDescent="0.2">
      <c r="A20" s="60" t="s">
        <v>28</v>
      </c>
      <c r="B20" s="60"/>
      <c r="C20" s="60"/>
      <c r="D20" s="60"/>
      <c r="E20" s="60"/>
      <c r="F20" s="12"/>
      <c r="G20" s="20"/>
      <c r="H20" s="20"/>
      <c r="I20" s="12"/>
      <c r="J20" s="12"/>
      <c r="K20" s="12"/>
      <c r="L20" s="12"/>
      <c r="M20" s="12"/>
      <c r="N20" s="12"/>
      <c r="O20" s="12"/>
      <c r="P20" s="12"/>
      <c r="Q20" s="21"/>
      <c r="R20" s="12"/>
      <c r="S20" s="12"/>
      <c r="T20" s="57"/>
      <c r="U20" s="12"/>
      <c r="V20" s="15"/>
    </row>
    <row r="21" spans="1:24" x14ac:dyDescent="0.2">
      <c r="A21" s="11" t="s">
        <v>260</v>
      </c>
      <c r="B21" s="11" t="s">
        <v>229</v>
      </c>
      <c r="C21" s="11" t="s">
        <v>260</v>
      </c>
      <c r="D21" s="11" t="s">
        <v>275</v>
      </c>
      <c r="E21" s="12">
        <v>20</v>
      </c>
      <c r="F21" s="12">
        <v>100</v>
      </c>
      <c r="G21" s="12">
        <v>10</v>
      </c>
      <c r="H21" s="12">
        <v>500</v>
      </c>
      <c r="I21" s="12"/>
      <c r="J21" s="12"/>
      <c r="K21" s="12"/>
      <c r="L21" s="12"/>
      <c r="M21" s="12"/>
      <c r="N21" s="12"/>
      <c r="O21" s="12"/>
      <c r="P21" s="12"/>
      <c r="Q21" s="13"/>
      <c r="R21" s="12">
        <f t="shared" ref="R21:R37" si="3">SUM(I21:Q21)</f>
        <v>0</v>
      </c>
      <c r="S21" s="12">
        <f t="shared" ref="S21:S37" si="4">$R21/$H21</f>
        <v>0</v>
      </c>
      <c r="T21" s="57"/>
      <c r="U21" s="15">
        <v>0.06</v>
      </c>
      <c r="V21" s="15">
        <f t="shared" ref="V21:V37" si="5">$S21*$U21</f>
        <v>0</v>
      </c>
      <c r="W21" s="43">
        <f>SUM(V21:V37)</f>
        <v>36.200000000000003</v>
      </c>
      <c r="X21" s="3">
        <f>W21*100/$W$144</f>
        <v>24.809814269069975</v>
      </c>
    </row>
    <row r="22" spans="1:24" x14ac:dyDescent="0.2">
      <c r="A22" s="36" t="s">
        <v>228</v>
      </c>
      <c r="B22" s="36" t="s">
        <v>229</v>
      </c>
      <c r="C22" s="36">
        <v>90442100</v>
      </c>
      <c r="D22" s="36" t="s">
        <v>277</v>
      </c>
      <c r="E22" s="12" t="s">
        <v>46</v>
      </c>
      <c r="F22" s="12">
        <v>100</v>
      </c>
      <c r="G22" s="12">
        <v>10</v>
      </c>
      <c r="H22" s="12">
        <v>500</v>
      </c>
      <c r="I22" s="12"/>
      <c r="J22" s="12"/>
      <c r="K22" s="12"/>
      <c r="L22" s="12"/>
      <c r="M22" s="12"/>
      <c r="N22" s="12"/>
      <c r="O22" s="12"/>
      <c r="P22" s="12"/>
      <c r="Q22" s="13"/>
      <c r="R22" s="12">
        <f t="shared" si="3"/>
        <v>0</v>
      </c>
      <c r="S22" s="12">
        <f t="shared" si="4"/>
        <v>0</v>
      </c>
      <c r="T22" s="57"/>
      <c r="U22" s="15">
        <v>0.06</v>
      </c>
      <c r="V22" s="15">
        <f t="shared" si="5"/>
        <v>0</v>
      </c>
      <c r="W22" s="43"/>
    </row>
    <row r="23" spans="1:24" x14ac:dyDescent="0.2">
      <c r="A23" s="36" t="s">
        <v>172</v>
      </c>
      <c r="B23" s="36" t="s">
        <v>173</v>
      </c>
      <c r="C23" s="36">
        <v>90447000</v>
      </c>
      <c r="D23" s="36" t="s">
        <v>277</v>
      </c>
      <c r="E23" s="12" t="s">
        <v>46</v>
      </c>
      <c r="F23" s="12">
        <v>240</v>
      </c>
      <c r="G23" s="12">
        <v>10</v>
      </c>
      <c r="H23" s="12">
        <v>250</v>
      </c>
      <c r="I23" s="12"/>
      <c r="J23" s="12"/>
      <c r="K23" s="12"/>
      <c r="L23" s="12"/>
      <c r="M23" s="12"/>
      <c r="N23" s="12"/>
      <c r="O23" s="12"/>
      <c r="P23" s="12"/>
      <c r="Q23" s="13"/>
      <c r="R23" s="12">
        <f t="shared" si="3"/>
        <v>0</v>
      </c>
      <c r="S23" s="12">
        <f t="shared" si="4"/>
        <v>0</v>
      </c>
      <c r="T23" s="57"/>
      <c r="U23" s="15">
        <v>0.06</v>
      </c>
      <c r="V23" s="15">
        <f t="shared" si="5"/>
        <v>0</v>
      </c>
    </row>
    <row r="24" spans="1:24" x14ac:dyDescent="0.2">
      <c r="A24" s="11" t="s">
        <v>389</v>
      </c>
      <c r="B24" s="11" t="s">
        <v>390</v>
      </c>
      <c r="C24" s="11" t="s">
        <v>389</v>
      </c>
      <c r="D24" s="11" t="s">
        <v>275</v>
      </c>
      <c r="E24" s="12">
        <v>20</v>
      </c>
      <c r="F24" s="12">
        <v>300</v>
      </c>
      <c r="G24" s="12">
        <v>10</v>
      </c>
      <c r="H24" s="12">
        <v>200</v>
      </c>
      <c r="I24" s="12"/>
      <c r="J24" s="12"/>
      <c r="K24" s="12"/>
      <c r="L24" s="12"/>
      <c r="M24" s="12"/>
      <c r="N24" s="12"/>
      <c r="O24" s="12"/>
      <c r="P24" s="12"/>
      <c r="Q24" s="13"/>
      <c r="R24" s="12">
        <f t="shared" si="3"/>
        <v>0</v>
      </c>
      <c r="S24" s="12">
        <f t="shared" si="4"/>
        <v>0</v>
      </c>
      <c r="T24" s="57"/>
      <c r="U24" s="15">
        <v>0.06</v>
      </c>
      <c r="V24" s="15">
        <f t="shared" si="5"/>
        <v>0</v>
      </c>
    </row>
    <row r="25" spans="1:24" x14ac:dyDescent="0.2">
      <c r="A25" s="11" t="s">
        <v>50</v>
      </c>
      <c r="B25" s="11" t="s">
        <v>51</v>
      </c>
      <c r="C25" s="11" t="s">
        <v>50</v>
      </c>
      <c r="D25" s="11" t="s">
        <v>275</v>
      </c>
      <c r="E25" s="12">
        <v>20</v>
      </c>
      <c r="F25" s="12">
        <v>457</v>
      </c>
      <c r="G25" s="12">
        <v>10</v>
      </c>
      <c r="H25" s="12">
        <v>100</v>
      </c>
      <c r="I25" s="12"/>
      <c r="J25" s="12"/>
      <c r="K25" s="12">
        <v>500</v>
      </c>
      <c r="L25" s="12"/>
      <c r="M25" s="12">
        <v>500</v>
      </c>
      <c r="N25" s="12">
        <v>1000</v>
      </c>
      <c r="O25" s="12"/>
      <c r="P25" s="12">
        <v>500</v>
      </c>
      <c r="Q25" s="13"/>
      <c r="R25" s="12">
        <f t="shared" si="3"/>
        <v>2500</v>
      </c>
      <c r="S25" s="12">
        <f t="shared" si="4"/>
        <v>25</v>
      </c>
      <c r="T25" s="57"/>
      <c r="U25" s="15">
        <v>0.04</v>
      </c>
      <c r="V25" s="15">
        <f t="shared" si="5"/>
        <v>1</v>
      </c>
    </row>
    <row r="26" spans="1:24" x14ac:dyDescent="0.2">
      <c r="A26" s="36" t="s">
        <v>171</v>
      </c>
      <c r="B26" s="36" t="s">
        <v>51</v>
      </c>
      <c r="C26" s="36">
        <v>90442400</v>
      </c>
      <c r="D26" s="36" t="s">
        <v>277</v>
      </c>
      <c r="E26" s="12" t="s">
        <v>46</v>
      </c>
      <c r="F26" s="12">
        <v>450</v>
      </c>
      <c r="G26" s="12">
        <v>10</v>
      </c>
      <c r="H26" s="12">
        <v>100</v>
      </c>
      <c r="I26" s="12"/>
      <c r="J26" s="12"/>
      <c r="K26" s="12">
        <v>2000</v>
      </c>
      <c r="L26" s="12"/>
      <c r="M26" s="12">
        <v>1000</v>
      </c>
      <c r="N26" s="12">
        <v>2000</v>
      </c>
      <c r="O26" s="12"/>
      <c r="P26" s="12">
        <v>1000</v>
      </c>
      <c r="Q26" s="13"/>
      <c r="R26" s="12">
        <f t="shared" si="3"/>
        <v>6000</v>
      </c>
      <c r="S26" s="12">
        <f t="shared" si="4"/>
        <v>60</v>
      </c>
      <c r="T26" s="57"/>
      <c r="U26" s="15">
        <v>0.04</v>
      </c>
      <c r="V26" s="15">
        <f t="shared" si="5"/>
        <v>2.4</v>
      </c>
    </row>
    <row r="27" spans="1:24" x14ac:dyDescent="0.2">
      <c r="A27" s="11" t="s">
        <v>47</v>
      </c>
      <c r="B27" s="11" t="s">
        <v>48</v>
      </c>
      <c r="C27" s="11" t="s">
        <v>47</v>
      </c>
      <c r="D27" s="11" t="s">
        <v>275</v>
      </c>
      <c r="E27" s="12">
        <v>20</v>
      </c>
      <c r="F27" s="12">
        <v>610</v>
      </c>
      <c r="G27" s="12">
        <v>10</v>
      </c>
      <c r="H27" s="12">
        <v>100</v>
      </c>
      <c r="I27" s="12"/>
      <c r="J27" s="12"/>
      <c r="K27" s="12">
        <v>1000</v>
      </c>
      <c r="L27" s="12"/>
      <c r="M27" s="12">
        <v>1000</v>
      </c>
      <c r="N27" s="12">
        <v>2000</v>
      </c>
      <c r="O27" s="12"/>
      <c r="P27" s="12">
        <v>1000</v>
      </c>
      <c r="Q27" s="13"/>
      <c r="R27" s="12">
        <f t="shared" si="3"/>
        <v>5000</v>
      </c>
      <c r="S27" s="12">
        <f t="shared" si="4"/>
        <v>50</v>
      </c>
      <c r="T27" s="57"/>
      <c r="U27" s="15">
        <v>0.06</v>
      </c>
      <c r="V27" s="15">
        <f t="shared" si="5"/>
        <v>3</v>
      </c>
    </row>
    <row r="28" spans="1:24" x14ac:dyDescent="0.2">
      <c r="A28" s="36" t="s">
        <v>49</v>
      </c>
      <c r="B28" s="36" t="s">
        <v>48</v>
      </c>
      <c r="C28" s="36">
        <v>90442600</v>
      </c>
      <c r="D28" s="36" t="s">
        <v>277</v>
      </c>
      <c r="E28" s="12" t="s">
        <v>46</v>
      </c>
      <c r="F28" s="12">
        <v>600</v>
      </c>
      <c r="G28" s="12">
        <v>10</v>
      </c>
      <c r="H28" s="12">
        <v>100</v>
      </c>
      <c r="I28" s="12"/>
      <c r="J28" s="12"/>
      <c r="K28" s="12">
        <v>2000</v>
      </c>
      <c r="L28" s="12"/>
      <c r="M28" s="12">
        <v>3000</v>
      </c>
      <c r="N28" s="12">
        <v>3000</v>
      </c>
      <c r="O28" s="12"/>
      <c r="P28" s="12">
        <v>2000</v>
      </c>
      <c r="Q28" s="13"/>
      <c r="R28" s="12">
        <f t="shared" si="3"/>
        <v>10000</v>
      </c>
      <c r="S28" s="12">
        <f t="shared" si="4"/>
        <v>100</v>
      </c>
      <c r="T28" s="57"/>
      <c r="U28" s="15">
        <v>0.06</v>
      </c>
      <c r="V28" s="15">
        <f t="shared" si="5"/>
        <v>6</v>
      </c>
    </row>
    <row r="29" spans="1:24" x14ac:dyDescent="0.2">
      <c r="A29" s="11" t="s">
        <v>154</v>
      </c>
      <c r="B29" s="11" t="s">
        <v>43</v>
      </c>
      <c r="C29" s="11" t="s">
        <v>154</v>
      </c>
      <c r="D29" s="11" t="s">
        <v>275</v>
      </c>
      <c r="E29" s="12">
        <v>20</v>
      </c>
      <c r="F29" s="12">
        <v>760</v>
      </c>
      <c r="G29" s="12">
        <v>10</v>
      </c>
      <c r="H29" s="12">
        <v>100</v>
      </c>
      <c r="I29" s="12"/>
      <c r="J29" s="12"/>
      <c r="K29" s="12"/>
      <c r="L29" s="12"/>
      <c r="M29" s="12"/>
      <c r="N29" s="12"/>
      <c r="O29" s="12"/>
      <c r="P29" s="12"/>
      <c r="Q29" s="13"/>
      <c r="R29" s="12">
        <f t="shared" si="3"/>
        <v>0</v>
      </c>
      <c r="S29" s="12">
        <f t="shared" si="4"/>
        <v>0</v>
      </c>
      <c r="T29" s="57"/>
      <c r="U29" s="15">
        <v>7.0000000000000007E-2</v>
      </c>
      <c r="V29" s="15">
        <f t="shared" si="5"/>
        <v>0</v>
      </c>
    </row>
    <row r="30" spans="1:24" x14ac:dyDescent="0.2">
      <c r="A30" s="36" t="s">
        <v>45</v>
      </c>
      <c r="B30" s="36" t="s">
        <v>43</v>
      </c>
      <c r="C30" s="36">
        <v>90442700</v>
      </c>
      <c r="D30" s="36" t="s">
        <v>277</v>
      </c>
      <c r="E30" s="12" t="s">
        <v>46</v>
      </c>
      <c r="F30" s="12">
        <v>750</v>
      </c>
      <c r="G30" s="12">
        <v>10</v>
      </c>
      <c r="H30" s="12">
        <v>100</v>
      </c>
      <c r="I30" s="12"/>
      <c r="J30" s="12"/>
      <c r="K30" s="12"/>
      <c r="L30" s="12"/>
      <c r="M30" s="12"/>
      <c r="N30" s="12"/>
      <c r="O30" s="12"/>
      <c r="P30" s="12"/>
      <c r="Q30" s="13"/>
      <c r="R30" s="12">
        <f t="shared" si="3"/>
        <v>0</v>
      </c>
      <c r="S30" s="12">
        <f t="shared" si="4"/>
        <v>0</v>
      </c>
      <c r="T30" s="57"/>
      <c r="U30" s="15">
        <v>7.0000000000000007E-2</v>
      </c>
      <c r="V30" s="15">
        <f t="shared" si="5"/>
        <v>0</v>
      </c>
    </row>
    <row r="31" spans="1:24" x14ac:dyDescent="0.2">
      <c r="A31" s="11" t="s">
        <v>38</v>
      </c>
      <c r="B31" s="11" t="s">
        <v>39</v>
      </c>
      <c r="C31" s="11" t="s">
        <v>38</v>
      </c>
      <c r="D31" s="11" t="s">
        <v>275</v>
      </c>
      <c r="E31" s="12">
        <v>20</v>
      </c>
      <c r="F31" s="12">
        <v>915</v>
      </c>
      <c r="G31" s="12">
        <v>10</v>
      </c>
      <c r="H31" s="12">
        <v>50</v>
      </c>
      <c r="I31" s="12"/>
      <c r="J31" s="12"/>
      <c r="K31" s="12"/>
      <c r="L31" s="12"/>
      <c r="M31" s="12">
        <v>2000</v>
      </c>
      <c r="N31" s="12">
        <v>1000</v>
      </c>
      <c r="O31" s="12"/>
      <c r="P31" s="12">
        <v>1000</v>
      </c>
      <c r="Q31" s="13"/>
      <c r="R31" s="12">
        <f t="shared" si="3"/>
        <v>4000</v>
      </c>
      <c r="S31" s="12">
        <f t="shared" si="4"/>
        <v>80</v>
      </c>
      <c r="T31" s="57"/>
      <c r="U31" s="15">
        <v>0.04</v>
      </c>
      <c r="V31" s="15">
        <f t="shared" si="5"/>
        <v>3.2</v>
      </c>
    </row>
    <row r="32" spans="1:24" x14ac:dyDescent="0.2">
      <c r="A32" s="36" t="s">
        <v>170</v>
      </c>
      <c r="B32" s="36" t="s">
        <v>39</v>
      </c>
      <c r="C32" s="36">
        <v>90442800</v>
      </c>
      <c r="D32" s="36" t="s">
        <v>277</v>
      </c>
      <c r="E32" s="12" t="s">
        <v>46</v>
      </c>
      <c r="F32" s="12">
        <v>900</v>
      </c>
      <c r="G32" s="12">
        <v>10</v>
      </c>
      <c r="H32" s="12">
        <v>50</v>
      </c>
      <c r="I32" s="12"/>
      <c r="J32" s="12"/>
      <c r="K32" s="12">
        <v>1750</v>
      </c>
      <c r="L32" s="12"/>
      <c r="M32" s="12">
        <v>5000</v>
      </c>
      <c r="N32" s="12">
        <v>4000</v>
      </c>
      <c r="O32" s="12"/>
      <c r="P32" s="12">
        <v>3000</v>
      </c>
      <c r="Q32" s="13"/>
      <c r="R32" s="12">
        <f t="shared" si="3"/>
        <v>13750</v>
      </c>
      <c r="S32" s="12">
        <f t="shared" si="4"/>
        <v>275</v>
      </c>
      <c r="T32" s="57"/>
      <c r="U32" s="15">
        <v>0.04</v>
      </c>
      <c r="V32" s="15">
        <f t="shared" si="5"/>
        <v>11</v>
      </c>
    </row>
    <row r="33" spans="1:24" x14ac:dyDescent="0.2">
      <c r="A33" s="11" t="s">
        <v>34</v>
      </c>
      <c r="B33" s="11" t="s">
        <v>35</v>
      </c>
      <c r="C33" s="11" t="s">
        <v>34</v>
      </c>
      <c r="D33" s="11" t="s">
        <v>275</v>
      </c>
      <c r="E33" s="12">
        <v>20</v>
      </c>
      <c r="F33" s="12">
        <v>1220</v>
      </c>
      <c r="G33" s="12">
        <v>10</v>
      </c>
      <c r="H33" s="12">
        <v>50</v>
      </c>
      <c r="I33" s="12"/>
      <c r="J33" s="12"/>
      <c r="K33" s="12">
        <v>2000</v>
      </c>
      <c r="L33" s="12"/>
      <c r="M33" s="12">
        <v>2000</v>
      </c>
      <c r="N33" s="12">
        <v>2000</v>
      </c>
      <c r="O33" s="12"/>
      <c r="P33" s="12">
        <v>2000</v>
      </c>
      <c r="Q33" s="13"/>
      <c r="R33" s="12">
        <f t="shared" si="3"/>
        <v>8000</v>
      </c>
      <c r="S33" s="12">
        <f t="shared" si="4"/>
        <v>160</v>
      </c>
      <c r="T33" s="57"/>
      <c r="U33" s="15">
        <v>0.06</v>
      </c>
      <c r="V33" s="15">
        <f t="shared" si="5"/>
        <v>9.6</v>
      </c>
    </row>
    <row r="34" spans="1:24" x14ac:dyDescent="0.2">
      <c r="A34" s="11" t="s">
        <v>32</v>
      </c>
      <c r="B34" s="11" t="s">
        <v>33</v>
      </c>
      <c r="C34" s="11" t="s">
        <v>32</v>
      </c>
      <c r="D34" s="11" t="s">
        <v>275</v>
      </c>
      <c r="E34" s="12">
        <v>20</v>
      </c>
      <c r="F34" s="12">
        <v>1524</v>
      </c>
      <c r="G34" s="12">
        <v>10</v>
      </c>
      <c r="H34" s="12">
        <v>50</v>
      </c>
      <c r="I34" s="12"/>
      <c r="J34" s="12"/>
      <c r="K34" s="12"/>
      <c r="L34" s="12"/>
      <c r="M34" s="12"/>
      <c r="N34" s="12"/>
      <c r="O34" s="12"/>
      <c r="P34" s="12"/>
      <c r="Q34" s="13"/>
      <c r="R34" s="12">
        <f t="shared" si="3"/>
        <v>0</v>
      </c>
      <c r="S34" s="12">
        <f t="shared" si="4"/>
        <v>0</v>
      </c>
      <c r="T34" s="57"/>
      <c r="U34" s="15">
        <v>7.0000000000000007E-2</v>
      </c>
      <c r="V34" s="15">
        <f t="shared" si="5"/>
        <v>0</v>
      </c>
    </row>
    <row r="35" spans="1:24" x14ac:dyDescent="0.2">
      <c r="A35" s="11" t="s">
        <v>214</v>
      </c>
      <c r="B35" s="11" t="s">
        <v>30</v>
      </c>
      <c r="C35" s="11" t="s">
        <v>214</v>
      </c>
      <c r="D35" s="11" t="s">
        <v>275</v>
      </c>
      <c r="E35" s="12">
        <v>20</v>
      </c>
      <c r="F35" s="12">
        <v>1800</v>
      </c>
      <c r="G35" s="12">
        <v>10</v>
      </c>
      <c r="H35" s="12">
        <v>50</v>
      </c>
      <c r="I35" s="12"/>
      <c r="J35" s="12"/>
      <c r="K35" s="12"/>
      <c r="L35" s="12"/>
      <c r="M35" s="12"/>
      <c r="N35" s="12"/>
      <c r="O35" s="12"/>
      <c r="P35" s="12"/>
      <c r="Q35" s="13"/>
      <c r="R35" s="12">
        <f t="shared" si="3"/>
        <v>0</v>
      </c>
      <c r="S35" s="12">
        <f t="shared" si="4"/>
        <v>0</v>
      </c>
      <c r="T35" s="57"/>
      <c r="U35" s="15">
        <v>0.09</v>
      </c>
      <c r="V35" s="15">
        <f t="shared" si="5"/>
        <v>0</v>
      </c>
    </row>
    <row r="36" spans="1:24" x14ac:dyDescent="0.2">
      <c r="A36" s="11" t="s">
        <v>212</v>
      </c>
      <c r="B36" s="11" t="s">
        <v>213</v>
      </c>
      <c r="C36" s="11" t="s">
        <v>212</v>
      </c>
      <c r="D36" s="11" t="s">
        <v>275</v>
      </c>
      <c r="E36" s="12">
        <v>20</v>
      </c>
      <c r="F36" s="12">
        <v>2100</v>
      </c>
      <c r="G36" s="12">
        <v>10</v>
      </c>
      <c r="H36" s="12">
        <v>50</v>
      </c>
      <c r="I36" s="12"/>
      <c r="J36" s="12"/>
      <c r="K36" s="12"/>
      <c r="L36" s="12"/>
      <c r="M36" s="12"/>
      <c r="N36" s="12"/>
      <c r="O36" s="12"/>
      <c r="P36" s="12"/>
      <c r="Q36" s="13"/>
      <c r="R36" s="12">
        <f t="shared" si="3"/>
        <v>0</v>
      </c>
      <c r="S36" s="12">
        <f t="shared" si="4"/>
        <v>0</v>
      </c>
      <c r="T36" s="57"/>
      <c r="U36" s="15">
        <v>7.0000000000000007E-2</v>
      </c>
      <c r="V36" s="15">
        <f t="shared" si="5"/>
        <v>0</v>
      </c>
    </row>
    <row r="37" spans="1:24" x14ac:dyDescent="0.2">
      <c r="A37" s="11" t="s">
        <v>242</v>
      </c>
      <c r="B37" s="11" t="s">
        <v>243</v>
      </c>
      <c r="C37" s="11" t="s">
        <v>242</v>
      </c>
      <c r="D37" s="11" t="s">
        <v>275</v>
      </c>
      <c r="E37" s="12">
        <v>20</v>
      </c>
      <c r="F37" s="12">
        <v>2400</v>
      </c>
      <c r="G37" s="12">
        <v>10</v>
      </c>
      <c r="H37" s="12">
        <v>50</v>
      </c>
      <c r="I37" s="12"/>
      <c r="J37" s="12"/>
      <c r="K37" s="12"/>
      <c r="L37" s="12"/>
      <c r="M37" s="12"/>
      <c r="N37" s="12"/>
      <c r="O37" s="12"/>
      <c r="P37" s="12"/>
      <c r="Q37" s="13"/>
      <c r="R37" s="12">
        <f t="shared" si="3"/>
        <v>0</v>
      </c>
      <c r="S37" s="12">
        <f t="shared" si="4"/>
        <v>0</v>
      </c>
      <c r="T37" s="57"/>
      <c r="U37" s="15">
        <v>7.0000000000000007E-2</v>
      </c>
      <c r="V37" s="15">
        <f t="shared" si="5"/>
        <v>0</v>
      </c>
    </row>
    <row r="38" spans="1:24" ht="15" x14ac:dyDescent="0.2">
      <c r="A38" s="60" t="s">
        <v>52</v>
      </c>
      <c r="B38" s="60"/>
      <c r="C38" s="60"/>
      <c r="D38" s="60"/>
      <c r="E38" s="60"/>
      <c r="F38" s="24"/>
      <c r="G38" s="10"/>
      <c r="H38" s="10"/>
      <c r="I38" s="12"/>
      <c r="J38" s="12"/>
      <c r="K38" s="12"/>
      <c r="L38" s="12"/>
      <c r="M38" s="12"/>
      <c r="N38" s="12"/>
      <c r="O38" s="12"/>
      <c r="P38" s="12"/>
      <c r="Q38" s="25"/>
      <c r="R38" s="12"/>
      <c r="S38" s="12"/>
      <c r="T38" s="57"/>
      <c r="U38" s="12"/>
      <c r="V38" s="15"/>
    </row>
    <row r="39" spans="1:24" x14ac:dyDescent="0.2">
      <c r="A39" s="11" t="s">
        <v>261</v>
      </c>
      <c r="B39" s="11" t="s">
        <v>262</v>
      </c>
      <c r="C39" s="11" t="s">
        <v>261</v>
      </c>
      <c r="D39" s="11" t="s">
        <v>275</v>
      </c>
      <c r="E39" s="12">
        <v>25</v>
      </c>
      <c r="F39" s="12">
        <v>200</v>
      </c>
      <c r="G39" s="12">
        <v>10</v>
      </c>
      <c r="H39" s="12">
        <v>150</v>
      </c>
      <c r="I39" s="12"/>
      <c r="J39" s="12"/>
      <c r="K39" s="12">
        <v>300</v>
      </c>
      <c r="L39" s="12"/>
      <c r="M39" s="12">
        <v>300</v>
      </c>
      <c r="N39" s="12">
        <v>300</v>
      </c>
      <c r="O39" s="12"/>
      <c r="P39" s="12">
        <v>300</v>
      </c>
      <c r="Q39" s="13"/>
      <c r="R39" s="12">
        <f t="shared" ref="R39:R57" si="6">SUM(I39:Q39)</f>
        <v>1200</v>
      </c>
      <c r="S39" s="12">
        <f t="shared" ref="S39:S57" si="7">$R39/$H39</f>
        <v>8</v>
      </c>
      <c r="T39" s="57"/>
      <c r="U39" s="15">
        <v>0.06</v>
      </c>
      <c r="V39" s="15">
        <f t="shared" ref="V39:V57" si="8">$S39*$U39</f>
        <v>0.48</v>
      </c>
      <c r="W39" s="43">
        <f>SUM(V39:V57)</f>
        <v>51.14</v>
      </c>
      <c r="X39" s="3">
        <f>W39*100/$W$144</f>
        <v>35.049002809951332</v>
      </c>
    </row>
    <row r="40" spans="1:24" x14ac:dyDescent="0.2">
      <c r="A40" s="36" t="s">
        <v>198</v>
      </c>
      <c r="B40" s="36" t="s">
        <v>199</v>
      </c>
      <c r="C40" s="36">
        <v>90448000</v>
      </c>
      <c r="D40" s="36" t="s">
        <v>277</v>
      </c>
      <c r="E40" s="12" t="s">
        <v>63</v>
      </c>
      <c r="F40" s="12">
        <v>270</v>
      </c>
      <c r="G40" s="12">
        <v>10</v>
      </c>
      <c r="H40" s="12">
        <v>100</v>
      </c>
      <c r="I40" s="12"/>
      <c r="J40" s="12"/>
      <c r="K40" s="12"/>
      <c r="L40" s="12">
        <v>500</v>
      </c>
      <c r="M40" s="12"/>
      <c r="N40" s="12"/>
      <c r="O40" s="12"/>
      <c r="P40" s="12">
        <v>500</v>
      </c>
      <c r="Q40" s="13"/>
      <c r="R40" s="12">
        <f t="shared" si="6"/>
        <v>1000</v>
      </c>
      <c r="S40" s="12">
        <f t="shared" si="7"/>
        <v>10</v>
      </c>
      <c r="T40" s="57"/>
      <c r="U40" s="15">
        <v>0.06</v>
      </c>
      <c r="V40" s="15">
        <f t="shared" si="8"/>
        <v>0.6</v>
      </c>
    </row>
    <row r="41" spans="1:24" x14ac:dyDescent="0.2">
      <c r="A41" s="36" t="s">
        <v>392</v>
      </c>
      <c r="B41" s="36" t="s">
        <v>391</v>
      </c>
      <c r="C41" s="31" t="s">
        <v>393</v>
      </c>
      <c r="D41" s="36" t="s">
        <v>277</v>
      </c>
      <c r="E41" s="12" t="s">
        <v>63</v>
      </c>
      <c r="F41" s="12">
        <v>300</v>
      </c>
      <c r="G41" s="12">
        <v>10</v>
      </c>
      <c r="H41" s="12">
        <v>100</v>
      </c>
      <c r="I41" s="12"/>
      <c r="J41" s="12"/>
      <c r="K41" s="12"/>
      <c r="L41" s="12"/>
      <c r="M41" s="12"/>
      <c r="N41" s="12"/>
      <c r="O41" s="12"/>
      <c r="P41" s="12"/>
      <c r="Q41" s="13"/>
      <c r="R41" s="12">
        <f t="shared" si="6"/>
        <v>0</v>
      </c>
      <c r="S41" s="12">
        <f t="shared" si="7"/>
        <v>0</v>
      </c>
      <c r="T41" s="57"/>
      <c r="U41" s="15">
        <v>0.06</v>
      </c>
      <c r="V41" s="15">
        <f t="shared" si="8"/>
        <v>0</v>
      </c>
    </row>
    <row r="42" spans="1:24" x14ac:dyDescent="0.2">
      <c r="A42" s="27" t="s">
        <v>67</v>
      </c>
      <c r="B42" s="27" t="s">
        <v>68</v>
      </c>
      <c r="C42" s="27" t="s">
        <v>69</v>
      </c>
      <c r="D42" s="11" t="s">
        <v>275</v>
      </c>
      <c r="E42" s="12">
        <v>25</v>
      </c>
      <c r="F42" s="12">
        <v>375</v>
      </c>
      <c r="G42" s="12">
        <v>10</v>
      </c>
      <c r="H42" s="12">
        <v>100</v>
      </c>
      <c r="I42" s="12"/>
      <c r="J42" s="12"/>
      <c r="K42" s="12"/>
      <c r="L42" s="12"/>
      <c r="M42" s="12"/>
      <c r="N42" s="12"/>
      <c r="O42" s="12"/>
      <c r="P42" s="12">
        <v>500</v>
      </c>
      <c r="Q42" s="13"/>
      <c r="R42" s="12">
        <f t="shared" si="6"/>
        <v>500</v>
      </c>
      <c r="S42" s="12">
        <f t="shared" si="7"/>
        <v>5</v>
      </c>
      <c r="T42" s="57"/>
      <c r="U42" s="15">
        <v>0.06</v>
      </c>
      <c r="V42" s="15">
        <f t="shared" si="8"/>
        <v>0.3</v>
      </c>
    </row>
    <row r="43" spans="1:24" x14ac:dyDescent="0.2">
      <c r="A43" s="11" t="s">
        <v>64</v>
      </c>
      <c r="B43" s="11" t="s">
        <v>65</v>
      </c>
      <c r="C43" s="11" t="s">
        <v>64</v>
      </c>
      <c r="D43" s="11" t="s">
        <v>275</v>
      </c>
      <c r="E43" s="12">
        <v>25</v>
      </c>
      <c r="F43" s="12">
        <v>457</v>
      </c>
      <c r="G43" s="12">
        <v>10</v>
      </c>
      <c r="H43" s="12">
        <v>100</v>
      </c>
      <c r="I43" s="12"/>
      <c r="J43" s="12"/>
      <c r="K43" s="12">
        <v>1000</v>
      </c>
      <c r="L43" s="12"/>
      <c r="M43" s="12">
        <v>1000</v>
      </c>
      <c r="N43" s="12">
        <v>1000</v>
      </c>
      <c r="O43" s="12"/>
      <c r="P43" s="12">
        <v>1000</v>
      </c>
      <c r="Q43" s="13"/>
      <c r="R43" s="12">
        <f t="shared" si="6"/>
        <v>4000</v>
      </c>
      <c r="S43" s="12">
        <f t="shared" si="7"/>
        <v>40</v>
      </c>
      <c r="T43" s="57"/>
      <c r="U43" s="15">
        <v>0.06</v>
      </c>
      <c r="V43" s="15">
        <f t="shared" si="8"/>
        <v>2.4</v>
      </c>
    </row>
    <row r="44" spans="1:24" x14ac:dyDescent="0.2">
      <c r="A44" s="36" t="s">
        <v>66</v>
      </c>
      <c r="B44" s="36" t="s">
        <v>65</v>
      </c>
      <c r="C44" s="36">
        <v>90443400</v>
      </c>
      <c r="D44" s="36" t="s">
        <v>277</v>
      </c>
      <c r="E44" s="12" t="s">
        <v>63</v>
      </c>
      <c r="F44" s="12">
        <v>450</v>
      </c>
      <c r="G44" s="12">
        <v>10</v>
      </c>
      <c r="H44" s="12">
        <v>100</v>
      </c>
      <c r="I44" s="12"/>
      <c r="J44" s="12"/>
      <c r="K44" s="12">
        <v>2000</v>
      </c>
      <c r="L44" s="12"/>
      <c r="M44" s="12">
        <v>2000</v>
      </c>
      <c r="N44" s="12">
        <v>3000</v>
      </c>
      <c r="O44" s="12"/>
      <c r="P44" s="12">
        <v>2000</v>
      </c>
      <c r="Q44" s="13"/>
      <c r="R44" s="12">
        <f t="shared" si="6"/>
        <v>9000</v>
      </c>
      <c r="S44" s="12">
        <f t="shared" si="7"/>
        <v>90</v>
      </c>
      <c r="T44" s="57"/>
      <c r="U44" s="15">
        <v>0.06</v>
      </c>
      <c r="V44" s="15">
        <f t="shared" si="8"/>
        <v>5.3999999999999995</v>
      </c>
    </row>
    <row r="45" spans="1:24" x14ac:dyDescent="0.2">
      <c r="A45" s="11" t="s">
        <v>60</v>
      </c>
      <c r="B45" s="11" t="s">
        <v>61</v>
      </c>
      <c r="C45" s="11" t="s">
        <v>60</v>
      </c>
      <c r="D45" s="11" t="s">
        <v>275</v>
      </c>
      <c r="E45" s="12">
        <v>25</v>
      </c>
      <c r="F45" s="12">
        <v>610</v>
      </c>
      <c r="G45" s="12">
        <v>10</v>
      </c>
      <c r="H45" s="12">
        <v>50</v>
      </c>
      <c r="I45" s="12"/>
      <c r="J45" s="12"/>
      <c r="K45" s="12">
        <v>500</v>
      </c>
      <c r="L45" s="12"/>
      <c r="M45" s="12"/>
      <c r="N45" s="12">
        <v>500</v>
      </c>
      <c r="O45" s="12"/>
      <c r="P45" s="12"/>
      <c r="Q45" s="13"/>
      <c r="R45" s="12">
        <f t="shared" si="6"/>
        <v>1000</v>
      </c>
      <c r="S45" s="12">
        <f t="shared" si="7"/>
        <v>20</v>
      </c>
      <c r="T45" s="57"/>
      <c r="U45" s="15">
        <v>0.04</v>
      </c>
      <c r="V45" s="15">
        <f t="shared" si="8"/>
        <v>0.8</v>
      </c>
    </row>
    <row r="46" spans="1:24" x14ac:dyDescent="0.2">
      <c r="A46" s="36" t="s">
        <v>62</v>
      </c>
      <c r="B46" s="36" t="s">
        <v>61</v>
      </c>
      <c r="C46" s="36">
        <v>90443600</v>
      </c>
      <c r="D46" s="36" t="s">
        <v>277</v>
      </c>
      <c r="E46" s="12" t="s">
        <v>63</v>
      </c>
      <c r="F46" s="12">
        <v>600</v>
      </c>
      <c r="G46" s="12">
        <v>10</v>
      </c>
      <c r="H46" s="12">
        <v>50</v>
      </c>
      <c r="I46" s="12"/>
      <c r="J46" s="12"/>
      <c r="K46" s="12">
        <v>2500</v>
      </c>
      <c r="L46" s="12"/>
      <c r="M46" s="12">
        <v>2000</v>
      </c>
      <c r="N46" s="12">
        <v>2000</v>
      </c>
      <c r="O46" s="12"/>
      <c r="P46" s="12">
        <v>2000</v>
      </c>
      <c r="Q46" s="13"/>
      <c r="R46" s="12">
        <f t="shared" si="6"/>
        <v>8500</v>
      </c>
      <c r="S46" s="12">
        <f t="shared" si="7"/>
        <v>170</v>
      </c>
      <c r="T46" s="57"/>
      <c r="U46" s="15">
        <v>0.04</v>
      </c>
      <c r="V46" s="15">
        <f t="shared" si="8"/>
        <v>6.8</v>
      </c>
    </row>
    <row r="47" spans="1:24" x14ac:dyDescent="0.2">
      <c r="A47" s="11" t="s">
        <v>195</v>
      </c>
      <c r="B47" s="11" t="s">
        <v>178</v>
      </c>
      <c r="C47" s="11" t="s">
        <v>195</v>
      </c>
      <c r="D47" s="11" t="s">
        <v>275</v>
      </c>
      <c r="E47" s="12">
        <v>25</v>
      </c>
      <c r="F47" s="12">
        <v>750</v>
      </c>
      <c r="G47" s="12">
        <v>10</v>
      </c>
      <c r="H47" s="12">
        <v>50</v>
      </c>
      <c r="I47" s="12"/>
      <c r="J47" s="12"/>
      <c r="K47" s="12">
        <v>500</v>
      </c>
      <c r="L47" s="12"/>
      <c r="M47" s="12"/>
      <c r="N47" s="12">
        <v>500</v>
      </c>
      <c r="O47" s="12"/>
      <c r="P47" s="12"/>
      <c r="Q47" s="13"/>
      <c r="R47" s="12">
        <f t="shared" si="6"/>
        <v>1000</v>
      </c>
      <c r="S47" s="12">
        <f t="shared" si="7"/>
        <v>20</v>
      </c>
      <c r="T47" s="57"/>
      <c r="U47" s="15">
        <v>0.05</v>
      </c>
      <c r="V47" s="15">
        <f t="shared" si="8"/>
        <v>1</v>
      </c>
    </row>
    <row r="48" spans="1:24" x14ac:dyDescent="0.2">
      <c r="A48" s="36" t="s">
        <v>177</v>
      </c>
      <c r="B48" s="36" t="s">
        <v>178</v>
      </c>
      <c r="C48" s="36">
        <v>90443700</v>
      </c>
      <c r="D48" s="36" t="s">
        <v>277</v>
      </c>
      <c r="E48" s="12" t="s">
        <v>63</v>
      </c>
      <c r="F48" s="12">
        <v>750</v>
      </c>
      <c r="G48" s="12">
        <v>10</v>
      </c>
      <c r="H48" s="12">
        <v>50</v>
      </c>
      <c r="I48" s="12"/>
      <c r="J48" s="12"/>
      <c r="K48" s="12">
        <v>1500</v>
      </c>
      <c r="L48" s="12"/>
      <c r="M48" s="12">
        <v>1000</v>
      </c>
      <c r="N48" s="12">
        <v>2000</v>
      </c>
      <c r="O48" s="12"/>
      <c r="P48" s="12">
        <v>1000</v>
      </c>
      <c r="Q48" s="13"/>
      <c r="R48" s="12">
        <f t="shared" si="6"/>
        <v>5500</v>
      </c>
      <c r="S48" s="12">
        <f t="shared" si="7"/>
        <v>110</v>
      </c>
      <c r="T48" s="57"/>
      <c r="U48" s="15">
        <v>0.05</v>
      </c>
      <c r="V48" s="15">
        <f t="shared" si="8"/>
        <v>5.5</v>
      </c>
    </row>
    <row r="49" spans="1:24" x14ac:dyDescent="0.2">
      <c r="A49" s="11" t="s">
        <v>155</v>
      </c>
      <c r="B49" s="11" t="s">
        <v>58</v>
      </c>
      <c r="C49" s="11" t="s">
        <v>155</v>
      </c>
      <c r="D49" s="11" t="s">
        <v>275</v>
      </c>
      <c r="E49" s="12">
        <v>25</v>
      </c>
      <c r="F49" s="12">
        <v>915</v>
      </c>
      <c r="G49" s="12">
        <v>10</v>
      </c>
      <c r="H49" s="12">
        <v>50</v>
      </c>
      <c r="I49" s="12"/>
      <c r="J49" s="12"/>
      <c r="K49" s="12">
        <v>1000</v>
      </c>
      <c r="L49" s="12"/>
      <c r="M49" s="12">
        <v>500</v>
      </c>
      <c r="N49" s="12">
        <v>1000</v>
      </c>
      <c r="O49" s="12"/>
      <c r="P49" s="12">
        <v>500</v>
      </c>
      <c r="Q49" s="13"/>
      <c r="R49" s="12">
        <f t="shared" si="6"/>
        <v>3000</v>
      </c>
      <c r="S49" s="12">
        <f t="shared" si="7"/>
        <v>60</v>
      </c>
      <c r="T49" s="57"/>
      <c r="U49" s="15">
        <v>0.06</v>
      </c>
      <c r="V49" s="15">
        <f t="shared" si="8"/>
        <v>3.5999999999999996</v>
      </c>
    </row>
    <row r="50" spans="1:24" x14ac:dyDescent="0.2">
      <c r="A50" s="36" t="s">
        <v>176</v>
      </c>
      <c r="B50" s="36" t="s">
        <v>58</v>
      </c>
      <c r="C50" s="36">
        <v>90443800</v>
      </c>
      <c r="D50" s="36" t="s">
        <v>277</v>
      </c>
      <c r="E50" s="12" t="s">
        <v>63</v>
      </c>
      <c r="F50" s="12">
        <v>900</v>
      </c>
      <c r="G50" s="12">
        <v>10</v>
      </c>
      <c r="H50" s="12">
        <v>50</v>
      </c>
      <c r="I50" s="12"/>
      <c r="J50" s="12"/>
      <c r="K50" s="12">
        <v>3000</v>
      </c>
      <c r="L50" s="12"/>
      <c r="M50" s="12">
        <v>3000</v>
      </c>
      <c r="N50" s="12">
        <v>3000</v>
      </c>
      <c r="O50" s="12"/>
      <c r="P50" s="12">
        <v>3000</v>
      </c>
      <c r="Q50" s="13"/>
      <c r="R50" s="12">
        <f t="shared" si="6"/>
        <v>12000</v>
      </c>
      <c r="S50" s="12">
        <f t="shared" si="7"/>
        <v>240</v>
      </c>
      <c r="T50" s="57"/>
      <c r="U50" s="15">
        <v>0.06</v>
      </c>
      <c r="V50" s="15">
        <f t="shared" si="8"/>
        <v>14.399999999999999</v>
      </c>
    </row>
    <row r="51" spans="1:24" x14ac:dyDescent="0.2">
      <c r="A51" s="11" t="s">
        <v>53</v>
      </c>
      <c r="B51" s="11" t="s">
        <v>54</v>
      </c>
      <c r="C51" s="11" t="s">
        <v>53</v>
      </c>
      <c r="D51" s="11" t="s">
        <v>275</v>
      </c>
      <c r="E51" s="12">
        <v>25</v>
      </c>
      <c r="F51" s="12">
        <v>1220</v>
      </c>
      <c r="G51" s="12">
        <v>10</v>
      </c>
      <c r="H51" s="12">
        <v>50</v>
      </c>
      <c r="I51" s="12"/>
      <c r="J51" s="12"/>
      <c r="K51" s="12">
        <v>300</v>
      </c>
      <c r="L51" s="12"/>
      <c r="M51" s="12">
        <v>500</v>
      </c>
      <c r="N51" s="12">
        <v>500</v>
      </c>
      <c r="O51" s="12"/>
      <c r="P51" s="12">
        <v>500</v>
      </c>
      <c r="Q51" s="13"/>
      <c r="R51" s="12">
        <f t="shared" si="6"/>
        <v>1800</v>
      </c>
      <c r="S51" s="12">
        <f t="shared" si="7"/>
        <v>36</v>
      </c>
      <c r="T51" s="57"/>
      <c r="U51" s="15">
        <v>0.08</v>
      </c>
      <c r="V51" s="15">
        <f t="shared" si="8"/>
        <v>2.88</v>
      </c>
    </row>
    <row r="52" spans="1:24" x14ac:dyDescent="0.2">
      <c r="A52" s="26" t="s">
        <v>194</v>
      </c>
      <c r="B52" s="26" t="s">
        <v>54</v>
      </c>
      <c r="C52" s="26">
        <v>90444000</v>
      </c>
      <c r="D52" s="36" t="s">
        <v>277</v>
      </c>
      <c r="E52" s="12" t="s">
        <v>63</v>
      </c>
      <c r="F52" s="12">
        <v>1200</v>
      </c>
      <c r="G52" s="12">
        <v>10</v>
      </c>
      <c r="H52" s="12">
        <v>50</v>
      </c>
      <c r="I52" s="12"/>
      <c r="J52" s="12"/>
      <c r="K52" s="12">
        <v>1000</v>
      </c>
      <c r="L52" s="12"/>
      <c r="M52" s="12">
        <v>1000</v>
      </c>
      <c r="N52" s="12">
        <v>1000</v>
      </c>
      <c r="O52" s="12"/>
      <c r="P52" s="12">
        <v>1000</v>
      </c>
      <c r="Q52" s="13"/>
      <c r="R52" s="12">
        <f t="shared" si="6"/>
        <v>4000</v>
      </c>
      <c r="S52" s="12">
        <f t="shared" si="7"/>
        <v>80</v>
      </c>
      <c r="T52" s="57"/>
      <c r="U52" s="15">
        <v>0.08</v>
      </c>
      <c r="V52" s="15">
        <f t="shared" si="8"/>
        <v>6.4</v>
      </c>
    </row>
    <row r="53" spans="1:24" x14ac:dyDescent="0.2">
      <c r="A53" s="11" t="s">
        <v>230</v>
      </c>
      <c r="B53" s="11" t="s">
        <v>231</v>
      </c>
      <c r="C53" s="11" t="s">
        <v>230</v>
      </c>
      <c r="D53" s="11" t="s">
        <v>275</v>
      </c>
      <c r="E53" s="12">
        <v>25</v>
      </c>
      <c r="F53" s="12">
        <v>1500</v>
      </c>
      <c r="G53" s="12">
        <v>10</v>
      </c>
      <c r="H53" s="12">
        <v>50</v>
      </c>
      <c r="I53" s="12"/>
      <c r="J53" s="12"/>
      <c r="K53" s="12"/>
      <c r="L53" s="12"/>
      <c r="M53" s="12"/>
      <c r="N53" s="12">
        <v>100</v>
      </c>
      <c r="O53" s="12"/>
      <c r="P53" s="12"/>
      <c r="Q53" s="13"/>
      <c r="R53" s="12">
        <f t="shared" si="6"/>
        <v>100</v>
      </c>
      <c r="S53" s="12">
        <f t="shared" si="7"/>
        <v>2</v>
      </c>
      <c r="T53" s="57"/>
      <c r="U53" s="15">
        <v>0.11</v>
      </c>
      <c r="V53" s="15">
        <f t="shared" si="8"/>
        <v>0.22</v>
      </c>
    </row>
    <row r="54" spans="1:24" x14ac:dyDescent="0.2">
      <c r="A54" s="11" t="s">
        <v>254</v>
      </c>
      <c r="B54" s="11" t="s">
        <v>255</v>
      </c>
      <c r="C54" s="11" t="s">
        <v>254</v>
      </c>
      <c r="D54" s="11" t="s">
        <v>275</v>
      </c>
      <c r="E54" s="12">
        <v>25</v>
      </c>
      <c r="F54" s="12">
        <v>1650</v>
      </c>
      <c r="G54" s="12">
        <v>10</v>
      </c>
      <c r="H54" s="12">
        <v>50</v>
      </c>
      <c r="I54" s="12"/>
      <c r="J54" s="12"/>
      <c r="K54" s="12"/>
      <c r="L54" s="12"/>
      <c r="M54" s="12"/>
      <c r="N54" s="12"/>
      <c r="O54" s="12"/>
      <c r="P54" s="12"/>
      <c r="Q54" s="13"/>
      <c r="R54" s="12">
        <f t="shared" si="6"/>
        <v>0</v>
      </c>
      <c r="S54" s="12">
        <f t="shared" si="7"/>
        <v>0</v>
      </c>
      <c r="T54" s="57"/>
      <c r="U54" s="15">
        <v>0.12</v>
      </c>
      <c r="V54" s="15">
        <f t="shared" si="8"/>
        <v>0</v>
      </c>
    </row>
    <row r="55" spans="1:24" x14ac:dyDescent="0.2">
      <c r="A55" s="11" t="s">
        <v>193</v>
      </c>
      <c r="B55" s="11" t="s">
        <v>175</v>
      </c>
      <c r="C55" s="11" t="s">
        <v>193</v>
      </c>
      <c r="D55" s="11" t="s">
        <v>275</v>
      </c>
      <c r="E55" s="12">
        <v>25</v>
      </c>
      <c r="F55" s="12">
        <v>1800</v>
      </c>
      <c r="G55" s="12">
        <v>10</v>
      </c>
      <c r="H55" s="12">
        <v>50</v>
      </c>
      <c r="I55" s="12"/>
      <c r="J55" s="12"/>
      <c r="K55" s="12"/>
      <c r="L55" s="12"/>
      <c r="M55" s="12"/>
      <c r="N55" s="12"/>
      <c r="O55" s="12"/>
      <c r="P55" s="12"/>
      <c r="Q55" s="13"/>
      <c r="R55" s="12">
        <f t="shared" si="6"/>
        <v>0</v>
      </c>
      <c r="S55" s="12">
        <f t="shared" si="7"/>
        <v>0</v>
      </c>
      <c r="T55" s="57"/>
      <c r="U55" s="15">
        <v>0.12</v>
      </c>
      <c r="V55" s="15">
        <f t="shared" si="8"/>
        <v>0</v>
      </c>
    </row>
    <row r="56" spans="1:24" x14ac:dyDescent="0.2">
      <c r="A56" s="36" t="s">
        <v>174</v>
      </c>
      <c r="B56" s="36" t="s">
        <v>175</v>
      </c>
      <c r="C56" s="36">
        <v>90443900</v>
      </c>
      <c r="D56" s="36" t="s">
        <v>277</v>
      </c>
      <c r="E56" s="12" t="s">
        <v>63</v>
      </c>
      <c r="F56" s="12">
        <v>1800</v>
      </c>
      <c r="G56" s="12">
        <v>10</v>
      </c>
      <c r="H56" s="12">
        <v>50</v>
      </c>
      <c r="I56" s="12"/>
      <c r="J56" s="12"/>
      <c r="K56" s="12"/>
      <c r="L56" s="12"/>
      <c r="M56" s="12"/>
      <c r="N56" s="12"/>
      <c r="O56" s="12"/>
      <c r="P56" s="12"/>
      <c r="Q56" s="13"/>
      <c r="R56" s="12">
        <f t="shared" si="6"/>
        <v>0</v>
      </c>
      <c r="S56" s="12">
        <f t="shared" si="7"/>
        <v>0</v>
      </c>
      <c r="T56" s="57"/>
      <c r="U56" s="15">
        <v>0.12</v>
      </c>
      <c r="V56" s="15">
        <f>$S56*$U56</f>
        <v>0</v>
      </c>
    </row>
    <row r="57" spans="1:24" x14ac:dyDescent="0.2">
      <c r="A57" s="36" t="s">
        <v>293</v>
      </c>
      <c r="B57" s="36" t="s">
        <v>294</v>
      </c>
      <c r="C57" s="36">
        <v>90443000</v>
      </c>
      <c r="D57" s="36" t="s">
        <v>277</v>
      </c>
      <c r="E57" s="12" t="s">
        <v>63</v>
      </c>
      <c r="F57" s="12">
        <v>2100</v>
      </c>
      <c r="G57" s="12">
        <v>10</v>
      </c>
      <c r="H57" s="12">
        <v>50</v>
      </c>
      <c r="I57" s="12"/>
      <c r="J57" s="12"/>
      <c r="K57" s="12"/>
      <c r="L57" s="12"/>
      <c r="M57" s="12"/>
      <c r="N57" s="12">
        <v>200</v>
      </c>
      <c r="O57" s="12"/>
      <c r="P57" s="12"/>
      <c r="Q57" s="13"/>
      <c r="R57" s="12">
        <f t="shared" si="6"/>
        <v>200</v>
      </c>
      <c r="S57" s="12">
        <f t="shared" si="7"/>
        <v>4</v>
      </c>
      <c r="T57" s="57"/>
      <c r="U57" s="15">
        <v>0.09</v>
      </c>
      <c r="V57" s="15">
        <f t="shared" si="8"/>
        <v>0.36</v>
      </c>
    </row>
    <row r="58" spans="1:24" x14ac:dyDescent="0.2">
      <c r="A58" s="8" t="s">
        <v>70</v>
      </c>
      <c r="B58" s="8"/>
      <c r="C58" s="8"/>
      <c r="D58" s="8"/>
      <c r="E58" s="8"/>
      <c r="F58" s="36"/>
      <c r="G58" s="20"/>
      <c r="H58" s="20"/>
      <c r="I58" s="12"/>
      <c r="J58" s="12"/>
      <c r="K58" s="12"/>
      <c r="L58" s="12"/>
      <c r="M58" s="12"/>
      <c r="N58" s="12"/>
      <c r="O58" s="12"/>
      <c r="P58" s="12"/>
      <c r="Q58" s="20"/>
      <c r="R58" s="12"/>
      <c r="S58" s="12"/>
      <c r="T58" s="57"/>
      <c r="U58" s="12"/>
      <c r="V58" s="15"/>
    </row>
    <row r="59" spans="1:24" x14ac:dyDescent="0.2">
      <c r="A59" s="11" t="s">
        <v>295</v>
      </c>
      <c r="B59" s="11" t="s">
        <v>296</v>
      </c>
      <c r="C59" s="11" t="s">
        <v>295</v>
      </c>
      <c r="D59" s="11" t="s">
        <v>275</v>
      </c>
      <c r="E59" s="12">
        <v>32</v>
      </c>
      <c r="F59" s="12">
        <v>100</v>
      </c>
      <c r="G59" s="12">
        <v>10</v>
      </c>
      <c r="H59" s="12">
        <v>300</v>
      </c>
      <c r="I59" s="12"/>
      <c r="J59" s="12"/>
      <c r="K59" s="12"/>
      <c r="L59" s="12"/>
      <c r="M59" s="12"/>
      <c r="N59" s="12"/>
      <c r="O59" s="12"/>
      <c r="P59" s="12"/>
      <c r="Q59" s="13"/>
      <c r="R59" s="12">
        <f t="shared" ref="R59:R73" si="9">SUM(I59:Q59)</f>
        <v>0</v>
      </c>
      <c r="S59" s="12">
        <f t="shared" ref="S59:S73" si="10">$R59/$H59</f>
        <v>0</v>
      </c>
      <c r="T59" s="57"/>
      <c r="U59" s="15">
        <v>0.09</v>
      </c>
      <c r="V59" s="15">
        <f t="shared" ref="V59:V73" si="11">$S59*$U59</f>
        <v>0</v>
      </c>
      <c r="W59" s="43">
        <f>SUM(V59:V73)</f>
        <v>9.51</v>
      </c>
      <c r="X59" s="3">
        <f>W59*100/$W$144</f>
        <v>6.5177164005208681</v>
      </c>
    </row>
    <row r="60" spans="1:24" x14ac:dyDescent="0.2">
      <c r="A60" s="11" t="s">
        <v>71</v>
      </c>
      <c r="B60" s="11" t="s">
        <v>72</v>
      </c>
      <c r="C60" s="11" t="s">
        <v>71</v>
      </c>
      <c r="D60" s="11" t="s">
        <v>275</v>
      </c>
      <c r="E60" s="12">
        <v>32</v>
      </c>
      <c r="F60" s="12">
        <v>150</v>
      </c>
      <c r="G60" s="12">
        <v>10</v>
      </c>
      <c r="H60" s="12">
        <v>300</v>
      </c>
      <c r="I60" s="12"/>
      <c r="J60" s="12"/>
      <c r="K60" s="12"/>
      <c r="L60" s="12"/>
      <c r="M60" s="12"/>
      <c r="N60" s="12"/>
      <c r="O60" s="12"/>
      <c r="P60" s="12"/>
      <c r="Q60" s="13"/>
      <c r="R60" s="12">
        <f t="shared" si="9"/>
        <v>0</v>
      </c>
      <c r="S60" s="12">
        <f t="shared" si="10"/>
        <v>0</v>
      </c>
      <c r="T60" s="57"/>
      <c r="U60" s="15">
        <v>0.09</v>
      </c>
      <c r="V60" s="15">
        <f t="shared" si="11"/>
        <v>0</v>
      </c>
    </row>
    <row r="61" spans="1:24" x14ac:dyDescent="0.2">
      <c r="A61" s="36" t="s">
        <v>256</v>
      </c>
      <c r="B61" s="36" t="s">
        <v>72</v>
      </c>
      <c r="C61" s="36">
        <v>90446200</v>
      </c>
      <c r="D61" s="36" t="s">
        <v>277</v>
      </c>
      <c r="E61" s="12">
        <v>32</v>
      </c>
      <c r="F61" s="12">
        <v>150</v>
      </c>
      <c r="G61" s="12">
        <v>10</v>
      </c>
      <c r="H61" s="12">
        <v>300</v>
      </c>
      <c r="I61" s="12"/>
      <c r="J61" s="12"/>
      <c r="K61" s="12"/>
      <c r="L61" s="12"/>
      <c r="M61" s="12">
        <v>300</v>
      </c>
      <c r="N61" s="12">
        <v>300</v>
      </c>
      <c r="O61" s="12"/>
      <c r="P61" s="12">
        <v>300</v>
      </c>
      <c r="Q61" s="13"/>
      <c r="R61" s="12">
        <f t="shared" si="9"/>
        <v>900</v>
      </c>
      <c r="S61" s="12">
        <f t="shared" si="10"/>
        <v>3</v>
      </c>
      <c r="T61" s="57"/>
      <c r="U61" s="15">
        <v>0.09</v>
      </c>
      <c r="V61" s="15">
        <f t="shared" si="11"/>
        <v>0.27</v>
      </c>
    </row>
    <row r="62" spans="1:24" x14ac:dyDescent="0.2">
      <c r="A62" s="11" t="s">
        <v>200</v>
      </c>
      <c r="B62" s="11" t="s">
        <v>201</v>
      </c>
      <c r="C62" s="11" t="s">
        <v>200</v>
      </c>
      <c r="D62" s="11" t="s">
        <v>275</v>
      </c>
      <c r="E62" s="12">
        <v>32</v>
      </c>
      <c r="F62" s="12">
        <v>200</v>
      </c>
      <c r="G62" s="12">
        <v>10</v>
      </c>
      <c r="H62" s="12">
        <v>300</v>
      </c>
      <c r="I62" s="12"/>
      <c r="J62" s="12"/>
      <c r="K62" s="12"/>
      <c r="L62" s="12"/>
      <c r="M62" s="12"/>
      <c r="N62" s="12"/>
      <c r="O62" s="12"/>
      <c r="P62" s="12"/>
      <c r="Q62" s="13"/>
      <c r="R62" s="12">
        <f t="shared" si="9"/>
        <v>0</v>
      </c>
      <c r="S62" s="12">
        <f t="shared" si="10"/>
        <v>0</v>
      </c>
      <c r="T62" s="57"/>
      <c r="U62" s="15">
        <v>0.09</v>
      </c>
      <c r="V62" s="15">
        <f t="shared" si="11"/>
        <v>0</v>
      </c>
    </row>
    <row r="63" spans="1:24" x14ac:dyDescent="0.2">
      <c r="A63" s="11" t="s">
        <v>73</v>
      </c>
      <c r="B63" s="11" t="s">
        <v>74</v>
      </c>
      <c r="C63" s="11" t="s">
        <v>73</v>
      </c>
      <c r="D63" s="11" t="s">
        <v>275</v>
      </c>
      <c r="E63" s="12">
        <v>32</v>
      </c>
      <c r="F63" s="12">
        <v>300</v>
      </c>
      <c r="G63" s="12">
        <v>10</v>
      </c>
      <c r="H63" s="12">
        <v>150</v>
      </c>
      <c r="I63" s="12"/>
      <c r="J63" s="12"/>
      <c r="K63" s="12"/>
      <c r="L63" s="12"/>
      <c r="M63" s="12">
        <v>150</v>
      </c>
      <c r="N63" s="12">
        <v>150</v>
      </c>
      <c r="O63" s="12"/>
      <c r="P63" s="12">
        <v>150</v>
      </c>
      <c r="Q63" s="13"/>
      <c r="R63" s="12">
        <f t="shared" si="9"/>
        <v>450</v>
      </c>
      <c r="S63" s="12">
        <f t="shared" si="10"/>
        <v>3</v>
      </c>
      <c r="T63" s="57"/>
      <c r="U63" s="15">
        <v>0.09</v>
      </c>
      <c r="V63" s="15">
        <f t="shared" si="11"/>
        <v>0.27</v>
      </c>
    </row>
    <row r="64" spans="1:24" x14ac:dyDescent="0.2">
      <c r="A64" s="36" t="s">
        <v>232</v>
      </c>
      <c r="B64" s="36" t="s">
        <v>74</v>
      </c>
      <c r="C64" s="36">
        <v>90446300</v>
      </c>
      <c r="D64" s="36" t="s">
        <v>277</v>
      </c>
      <c r="E64" s="12" t="s">
        <v>180</v>
      </c>
      <c r="F64" s="12">
        <v>300</v>
      </c>
      <c r="G64" s="12">
        <v>10</v>
      </c>
      <c r="H64" s="12">
        <v>150</v>
      </c>
      <c r="I64" s="12"/>
      <c r="J64" s="12"/>
      <c r="K64" s="12">
        <v>450</v>
      </c>
      <c r="L64" s="12"/>
      <c r="M64" s="12">
        <v>300</v>
      </c>
      <c r="N64" s="12">
        <v>600</v>
      </c>
      <c r="O64" s="12"/>
      <c r="P64" s="12">
        <v>450</v>
      </c>
      <c r="Q64" s="13"/>
      <c r="R64" s="12">
        <f t="shared" si="9"/>
        <v>1800</v>
      </c>
      <c r="S64" s="12">
        <f t="shared" si="10"/>
        <v>12</v>
      </c>
      <c r="T64" s="57"/>
      <c r="U64" s="15">
        <v>0.09</v>
      </c>
      <c r="V64" s="15">
        <f t="shared" si="11"/>
        <v>1.08</v>
      </c>
    </row>
    <row r="65" spans="1:24" x14ac:dyDescent="0.2">
      <c r="A65" s="11" t="s">
        <v>75</v>
      </c>
      <c r="B65" s="11" t="s">
        <v>76</v>
      </c>
      <c r="C65" s="11" t="s">
        <v>75</v>
      </c>
      <c r="D65" s="11" t="s">
        <v>275</v>
      </c>
      <c r="E65" s="12">
        <v>32</v>
      </c>
      <c r="F65" s="12">
        <v>450</v>
      </c>
      <c r="G65" s="12">
        <v>10</v>
      </c>
      <c r="H65" s="12">
        <v>100</v>
      </c>
      <c r="I65" s="12"/>
      <c r="J65" s="12"/>
      <c r="K65" s="12"/>
      <c r="L65" s="12">
        <v>300</v>
      </c>
      <c r="M65" s="12"/>
      <c r="N65" s="12">
        <v>100</v>
      </c>
      <c r="O65" s="12"/>
      <c r="P65" s="12">
        <v>100</v>
      </c>
      <c r="Q65" s="13"/>
      <c r="R65" s="12">
        <f t="shared" si="9"/>
        <v>500</v>
      </c>
      <c r="S65" s="12">
        <f t="shared" si="10"/>
        <v>5</v>
      </c>
      <c r="T65" s="57"/>
      <c r="U65" s="15">
        <v>0.09</v>
      </c>
      <c r="V65" s="15">
        <f t="shared" si="11"/>
        <v>0.44999999999999996</v>
      </c>
    </row>
    <row r="66" spans="1:24" x14ac:dyDescent="0.2">
      <c r="A66" s="36" t="s">
        <v>179</v>
      </c>
      <c r="B66" s="36" t="s">
        <v>76</v>
      </c>
      <c r="C66" s="36">
        <v>90446400</v>
      </c>
      <c r="D66" s="36" t="s">
        <v>277</v>
      </c>
      <c r="E66" s="12" t="s">
        <v>180</v>
      </c>
      <c r="F66" s="12">
        <v>450</v>
      </c>
      <c r="G66" s="12">
        <v>10</v>
      </c>
      <c r="H66" s="12">
        <v>100</v>
      </c>
      <c r="I66" s="12"/>
      <c r="J66" s="12"/>
      <c r="K66" s="12">
        <v>300</v>
      </c>
      <c r="L66" s="12"/>
      <c r="M66" s="12">
        <v>300</v>
      </c>
      <c r="N66" s="12">
        <v>500</v>
      </c>
      <c r="O66" s="12"/>
      <c r="P66" s="12">
        <v>300</v>
      </c>
      <c r="Q66" s="13"/>
      <c r="R66" s="12">
        <f t="shared" si="9"/>
        <v>1400</v>
      </c>
      <c r="S66" s="12">
        <f t="shared" si="10"/>
        <v>14</v>
      </c>
      <c r="T66" s="57"/>
      <c r="U66" s="15">
        <v>0.09</v>
      </c>
      <c r="V66" s="15">
        <f t="shared" si="11"/>
        <v>1.26</v>
      </c>
    </row>
    <row r="67" spans="1:24" x14ac:dyDescent="0.2">
      <c r="A67" s="11" t="s">
        <v>156</v>
      </c>
      <c r="B67" s="11" t="s">
        <v>157</v>
      </c>
      <c r="C67" s="11" t="s">
        <v>156</v>
      </c>
      <c r="D67" s="11" t="s">
        <v>275</v>
      </c>
      <c r="E67" s="12">
        <v>32</v>
      </c>
      <c r="F67" s="12">
        <v>600</v>
      </c>
      <c r="G67" s="12">
        <v>10</v>
      </c>
      <c r="H67" s="12">
        <v>100</v>
      </c>
      <c r="I67" s="12"/>
      <c r="J67" s="12"/>
      <c r="K67" s="12"/>
      <c r="L67" s="12"/>
      <c r="M67" s="12"/>
      <c r="N67" s="12"/>
      <c r="O67" s="12"/>
      <c r="P67" s="12"/>
      <c r="Q67" s="13"/>
      <c r="R67" s="12">
        <f t="shared" si="9"/>
        <v>0</v>
      </c>
      <c r="S67" s="12">
        <f t="shared" si="10"/>
        <v>0</v>
      </c>
      <c r="T67" s="57"/>
      <c r="U67" s="15">
        <v>0.12</v>
      </c>
      <c r="V67" s="15">
        <f t="shared" si="11"/>
        <v>0</v>
      </c>
    </row>
    <row r="68" spans="1:24" x14ac:dyDescent="0.2">
      <c r="A68" s="36" t="s">
        <v>181</v>
      </c>
      <c r="B68" s="36" t="s">
        <v>157</v>
      </c>
      <c r="C68" s="36">
        <v>90446600</v>
      </c>
      <c r="D68" s="36" t="s">
        <v>277</v>
      </c>
      <c r="E68" s="12" t="s">
        <v>180</v>
      </c>
      <c r="F68" s="12">
        <v>600</v>
      </c>
      <c r="G68" s="12">
        <v>10</v>
      </c>
      <c r="H68" s="12">
        <v>100</v>
      </c>
      <c r="I68" s="12"/>
      <c r="J68" s="12"/>
      <c r="K68" s="12">
        <v>300</v>
      </c>
      <c r="L68" s="12"/>
      <c r="M68" s="12">
        <v>500</v>
      </c>
      <c r="N68" s="12">
        <v>500</v>
      </c>
      <c r="O68" s="12"/>
      <c r="P68" s="12">
        <v>300</v>
      </c>
      <c r="Q68" s="13"/>
      <c r="R68" s="12">
        <f t="shared" si="9"/>
        <v>1600</v>
      </c>
      <c r="S68" s="12">
        <f t="shared" si="10"/>
        <v>16</v>
      </c>
      <c r="T68" s="57"/>
      <c r="U68" s="15">
        <v>0.12</v>
      </c>
      <c r="V68" s="15">
        <f t="shared" si="11"/>
        <v>1.92</v>
      </c>
    </row>
    <row r="69" spans="1:24" x14ac:dyDescent="0.2">
      <c r="A69" s="11" t="s">
        <v>222</v>
      </c>
      <c r="B69" s="11" t="s">
        <v>223</v>
      </c>
      <c r="C69" s="11" t="s">
        <v>222</v>
      </c>
      <c r="D69" s="11" t="s">
        <v>275</v>
      </c>
      <c r="E69" s="12">
        <v>32</v>
      </c>
      <c r="F69" s="12">
        <v>750</v>
      </c>
      <c r="G69" s="12">
        <v>10</v>
      </c>
      <c r="H69" s="12">
        <v>60</v>
      </c>
      <c r="I69" s="12"/>
      <c r="J69" s="12"/>
      <c r="K69" s="12"/>
      <c r="L69" s="12"/>
      <c r="M69" s="12"/>
      <c r="N69" s="12"/>
      <c r="O69" s="12"/>
      <c r="P69" s="12"/>
      <c r="Q69" s="13"/>
      <c r="R69" s="12">
        <f t="shared" si="9"/>
        <v>0</v>
      </c>
      <c r="S69" s="12">
        <f t="shared" si="10"/>
        <v>0</v>
      </c>
      <c r="T69" s="57"/>
      <c r="U69" s="15">
        <v>0.09</v>
      </c>
      <c r="V69" s="15">
        <f t="shared" si="11"/>
        <v>0</v>
      </c>
    </row>
    <row r="70" spans="1:24" x14ac:dyDescent="0.2">
      <c r="A70" s="11" t="s">
        <v>158</v>
      </c>
      <c r="B70" s="11" t="s">
        <v>159</v>
      </c>
      <c r="C70" s="11" t="s">
        <v>158</v>
      </c>
      <c r="D70" s="11" t="s">
        <v>275</v>
      </c>
      <c r="E70" s="12">
        <v>32</v>
      </c>
      <c r="F70" s="12">
        <v>900</v>
      </c>
      <c r="G70" s="12">
        <v>10</v>
      </c>
      <c r="H70" s="12">
        <v>50</v>
      </c>
      <c r="I70" s="12"/>
      <c r="J70" s="12"/>
      <c r="K70" s="12">
        <v>100</v>
      </c>
      <c r="L70" s="12"/>
      <c r="M70" s="12">
        <v>100</v>
      </c>
      <c r="N70" s="12">
        <v>100</v>
      </c>
      <c r="O70" s="12"/>
      <c r="P70" s="12">
        <v>100</v>
      </c>
      <c r="Q70" s="13"/>
      <c r="R70" s="12">
        <f t="shared" si="9"/>
        <v>400</v>
      </c>
      <c r="S70" s="12">
        <f t="shared" si="10"/>
        <v>8</v>
      </c>
      <c r="T70" s="57"/>
      <c r="U70" s="15">
        <v>0.09</v>
      </c>
      <c r="V70" s="15">
        <f t="shared" si="11"/>
        <v>0.72</v>
      </c>
    </row>
    <row r="71" spans="1:24" x14ac:dyDescent="0.2">
      <c r="A71" s="36" t="s">
        <v>182</v>
      </c>
      <c r="B71" s="36" t="s">
        <v>159</v>
      </c>
      <c r="C71" s="36">
        <v>90446700</v>
      </c>
      <c r="D71" s="36" t="s">
        <v>277</v>
      </c>
      <c r="E71" s="12" t="s">
        <v>180</v>
      </c>
      <c r="F71" s="12">
        <v>900</v>
      </c>
      <c r="G71" s="12">
        <v>10</v>
      </c>
      <c r="H71" s="12">
        <v>50</v>
      </c>
      <c r="I71" s="12"/>
      <c r="J71" s="12"/>
      <c r="K71" s="12">
        <v>300</v>
      </c>
      <c r="L71" s="12"/>
      <c r="M71" s="12">
        <v>300</v>
      </c>
      <c r="N71" s="12">
        <v>500</v>
      </c>
      <c r="O71" s="12"/>
      <c r="P71" s="12">
        <v>200</v>
      </c>
      <c r="Q71" s="13"/>
      <c r="R71" s="12">
        <f t="shared" si="9"/>
        <v>1300</v>
      </c>
      <c r="S71" s="12">
        <f t="shared" si="10"/>
        <v>26</v>
      </c>
      <c r="T71" s="57"/>
      <c r="U71" s="15">
        <v>0.09</v>
      </c>
      <c r="V71" s="15">
        <f t="shared" si="11"/>
        <v>2.34</v>
      </c>
    </row>
    <row r="72" spans="1:24" x14ac:dyDescent="0.2">
      <c r="A72" s="11" t="s">
        <v>233</v>
      </c>
      <c r="B72" s="11" t="s">
        <v>234</v>
      </c>
      <c r="C72" s="11" t="s">
        <v>233</v>
      </c>
      <c r="D72" s="11" t="s">
        <v>275</v>
      </c>
      <c r="E72" s="12">
        <v>32</v>
      </c>
      <c r="F72" s="12">
        <v>1200</v>
      </c>
      <c r="G72" s="12">
        <v>10</v>
      </c>
      <c r="H72" s="12">
        <v>50</v>
      </c>
      <c r="I72" s="12"/>
      <c r="J72" s="12"/>
      <c r="K72" s="12"/>
      <c r="L72" s="12"/>
      <c r="M72" s="12">
        <v>100</v>
      </c>
      <c r="N72" s="12">
        <v>100</v>
      </c>
      <c r="O72" s="12"/>
      <c r="P72" s="12"/>
      <c r="Q72" s="13"/>
      <c r="R72" s="12">
        <f t="shared" si="9"/>
        <v>200</v>
      </c>
      <c r="S72" s="12">
        <f t="shared" si="10"/>
        <v>4</v>
      </c>
      <c r="T72" s="57"/>
      <c r="U72" s="15">
        <v>0.12</v>
      </c>
      <c r="V72" s="15">
        <f t="shared" si="11"/>
        <v>0.48</v>
      </c>
    </row>
    <row r="73" spans="1:24" x14ac:dyDescent="0.2">
      <c r="A73" s="36" t="s">
        <v>236</v>
      </c>
      <c r="B73" s="36" t="s">
        <v>237</v>
      </c>
      <c r="C73" s="36">
        <v>90446800</v>
      </c>
      <c r="D73" s="36" t="s">
        <v>277</v>
      </c>
      <c r="E73" s="12" t="s">
        <v>180</v>
      </c>
      <c r="F73" s="12">
        <v>1800</v>
      </c>
      <c r="G73" s="12">
        <v>10</v>
      </c>
      <c r="H73" s="12">
        <v>25</v>
      </c>
      <c r="I73" s="12"/>
      <c r="J73" s="12"/>
      <c r="K73" s="12"/>
      <c r="L73" s="12"/>
      <c r="M73" s="12">
        <v>50</v>
      </c>
      <c r="N73" s="12">
        <v>50</v>
      </c>
      <c r="O73" s="12"/>
      <c r="P73" s="12"/>
      <c r="Q73" s="13"/>
      <c r="R73" s="12">
        <f t="shared" si="9"/>
        <v>100</v>
      </c>
      <c r="S73" s="12">
        <f t="shared" si="10"/>
        <v>4</v>
      </c>
      <c r="T73" s="57"/>
      <c r="U73" s="15">
        <v>0.18</v>
      </c>
      <c r="V73" s="15">
        <f t="shared" si="11"/>
        <v>0.72</v>
      </c>
      <c r="W73" s="43"/>
    </row>
    <row r="74" spans="1:24" x14ac:dyDescent="0.2">
      <c r="A74" s="8" t="s">
        <v>77</v>
      </c>
      <c r="B74" s="8"/>
      <c r="C74" s="8"/>
      <c r="D74" s="8"/>
      <c r="E74" s="8"/>
      <c r="F74" s="36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8"/>
      <c r="R74" s="12"/>
      <c r="S74" s="12"/>
      <c r="T74" s="57"/>
      <c r="U74" s="12"/>
      <c r="V74" s="15"/>
    </row>
    <row r="75" spans="1:24" x14ac:dyDescent="0.2">
      <c r="A75" s="11" t="s">
        <v>297</v>
      </c>
      <c r="B75" s="11" t="s">
        <v>298</v>
      </c>
      <c r="C75" s="11" t="s">
        <v>297</v>
      </c>
      <c r="D75" s="11" t="s">
        <v>275</v>
      </c>
      <c r="E75" s="12">
        <v>40</v>
      </c>
      <c r="F75" s="12">
        <v>100</v>
      </c>
      <c r="G75" s="12">
        <v>10</v>
      </c>
      <c r="H75" s="12">
        <v>300</v>
      </c>
      <c r="I75" s="12"/>
      <c r="J75" s="12"/>
      <c r="K75" s="12"/>
      <c r="L75" s="12"/>
      <c r="M75" s="12"/>
      <c r="N75" s="12"/>
      <c r="O75" s="12"/>
      <c r="P75" s="12"/>
      <c r="Q75" s="13"/>
      <c r="R75" s="12">
        <f t="shared" ref="R75:R90" si="12">SUM(I75:Q75)</f>
        <v>0</v>
      </c>
      <c r="S75" s="12">
        <f t="shared" ref="S75:S90" si="13">$R75/$H75</f>
        <v>0</v>
      </c>
      <c r="T75" s="57"/>
      <c r="U75" s="15">
        <v>0.13</v>
      </c>
      <c r="V75" s="15">
        <f t="shared" ref="V75:V90" si="14">$S75*$U75</f>
        <v>0</v>
      </c>
      <c r="W75" s="43">
        <f>SUM(V75:V90)</f>
        <v>18.64</v>
      </c>
      <c r="X75" s="3">
        <f>W75*100/$W$144</f>
        <v>12.774998286615034</v>
      </c>
    </row>
    <row r="76" spans="1:24" x14ac:dyDescent="0.2">
      <c r="A76" s="11" t="s">
        <v>78</v>
      </c>
      <c r="B76" s="11" t="s">
        <v>79</v>
      </c>
      <c r="C76" s="11" t="s">
        <v>78</v>
      </c>
      <c r="D76" s="11" t="s">
        <v>275</v>
      </c>
      <c r="E76" s="12">
        <v>40</v>
      </c>
      <c r="F76" s="12">
        <v>150</v>
      </c>
      <c r="G76" s="12">
        <v>10</v>
      </c>
      <c r="H76" s="12">
        <v>300</v>
      </c>
      <c r="I76" s="12"/>
      <c r="J76" s="12"/>
      <c r="K76" s="12"/>
      <c r="L76" s="12"/>
      <c r="M76" s="12"/>
      <c r="N76" s="12">
        <v>300</v>
      </c>
      <c r="O76" s="12"/>
      <c r="P76" s="12">
        <v>300</v>
      </c>
      <c r="Q76" s="13"/>
      <c r="R76" s="12">
        <f t="shared" si="12"/>
        <v>600</v>
      </c>
      <c r="S76" s="12">
        <f t="shared" si="13"/>
        <v>2</v>
      </c>
      <c r="T76" s="57"/>
      <c r="U76" s="15">
        <v>0.13</v>
      </c>
      <c r="V76" s="15">
        <f t="shared" si="14"/>
        <v>0.26</v>
      </c>
    </row>
    <row r="77" spans="1:24" x14ac:dyDescent="0.2">
      <c r="A77" s="36" t="s">
        <v>240</v>
      </c>
      <c r="B77" s="36" t="s">
        <v>79</v>
      </c>
      <c r="C77" s="31" t="s">
        <v>241</v>
      </c>
      <c r="D77" s="36" t="s">
        <v>277</v>
      </c>
      <c r="E77" s="12">
        <v>40</v>
      </c>
      <c r="F77" s="12">
        <v>150</v>
      </c>
      <c r="G77" s="12">
        <v>10</v>
      </c>
      <c r="H77" s="12">
        <v>300</v>
      </c>
      <c r="I77" s="12">
        <v>300</v>
      </c>
      <c r="J77" s="12"/>
      <c r="K77" s="12">
        <v>300</v>
      </c>
      <c r="L77" s="12"/>
      <c r="M77" s="12">
        <v>600</v>
      </c>
      <c r="N77" s="12">
        <v>900</v>
      </c>
      <c r="O77" s="12"/>
      <c r="P77" s="12">
        <v>300</v>
      </c>
      <c r="Q77" s="13"/>
      <c r="R77" s="12">
        <f t="shared" si="12"/>
        <v>2400</v>
      </c>
      <c r="S77" s="12">
        <f t="shared" si="13"/>
        <v>8</v>
      </c>
      <c r="T77" s="57"/>
      <c r="U77" s="15">
        <v>0.13</v>
      </c>
      <c r="V77" s="15">
        <f t="shared" si="14"/>
        <v>1.04</v>
      </c>
    </row>
    <row r="78" spans="1:24" x14ac:dyDescent="0.2">
      <c r="A78" s="11" t="s">
        <v>80</v>
      </c>
      <c r="B78" s="11" t="s">
        <v>81</v>
      </c>
      <c r="C78" s="11" t="s">
        <v>80</v>
      </c>
      <c r="D78" s="11" t="s">
        <v>275</v>
      </c>
      <c r="E78" s="12">
        <v>40</v>
      </c>
      <c r="F78" s="12">
        <v>200</v>
      </c>
      <c r="G78" s="12">
        <v>10</v>
      </c>
      <c r="H78" s="12">
        <v>150</v>
      </c>
      <c r="I78" s="12"/>
      <c r="J78" s="12"/>
      <c r="K78" s="12"/>
      <c r="L78" s="12"/>
      <c r="M78" s="12"/>
      <c r="N78" s="12"/>
      <c r="O78" s="12"/>
      <c r="P78" s="12"/>
      <c r="Q78" s="13"/>
      <c r="R78" s="12">
        <f t="shared" si="12"/>
        <v>0</v>
      </c>
      <c r="S78" s="12">
        <f t="shared" si="13"/>
        <v>0</v>
      </c>
      <c r="T78" s="57"/>
      <c r="U78" s="15">
        <v>0.13</v>
      </c>
      <c r="V78" s="15">
        <f t="shared" si="14"/>
        <v>0</v>
      </c>
    </row>
    <row r="79" spans="1:24" x14ac:dyDescent="0.2">
      <c r="A79" s="11" t="s">
        <v>82</v>
      </c>
      <c r="B79" s="11" t="s">
        <v>83</v>
      </c>
      <c r="C79" s="11" t="s">
        <v>82</v>
      </c>
      <c r="D79" s="11" t="s">
        <v>275</v>
      </c>
      <c r="E79" s="12">
        <v>40</v>
      </c>
      <c r="F79" s="12">
        <v>300</v>
      </c>
      <c r="G79" s="12">
        <v>10</v>
      </c>
      <c r="H79" s="12">
        <v>150</v>
      </c>
      <c r="I79" s="12"/>
      <c r="J79" s="12"/>
      <c r="K79" s="12"/>
      <c r="L79" s="12"/>
      <c r="M79" s="12">
        <v>300</v>
      </c>
      <c r="N79" s="12">
        <v>300</v>
      </c>
      <c r="O79" s="12"/>
      <c r="P79" s="12">
        <v>300</v>
      </c>
      <c r="Q79" s="13"/>
      <c r="R79" s="12">
        <f t="shared" si="12"/>
        <v>900</v>
      </c>
      <c r="S79" s="12">
        <f t="shared" si="13"/>
        <v>6</v>
      </c>
      <c r="T79" s="57"/>
      <c r="U79" s="15">
        <v>0.13</v>
      </c>
      <c r="V79" s="15">
        <f t="shared" si="14"/>
        <v>0.78</v>
      </c>
    </row>
    <row r="80" spans="1:24" x14ac:dyDescent="0.2">
      <c r="A80" s="36" t="s">
        <v>183</v>
      </c>
      <c r="B80" s="36" t="s">
        <v>83</v>
      </c>
      <c r="C80" s="36">
        <v>90447300</v>
      </c>
      <c r="D80" s="36" t="s">
        <v>277</v>
      </c>
      <c r="E80" s="12" t="s">
        <v>89</v>
      </c>
      <c r="F80" s="12">
        <v>300</v>
      </c>
      <c r="G80" s="12">
        <v>10</v>
      </c>
      <c r="H80" s="12">
        <v>150</v>
      </c>
      <c r="I80" s="12"/>
      <c r="J80" s="12"/>
      <c r="K80" s="12">
        <v>600</v>
      </c>
      <c r="L80" s="12"/>
      <c r="M80" s="12">
        <v>600</v>
      </c>
      <c r="N80" s="12">
        <v>900</v>
      </c>
      <c r="O80" s="12">
        <v>600</v>
      </c>
      <c r="P80" s="12">
        <v>600</v>
      </c>
      <c r="Q80" s="13"/>
      <c r="R80" s="12">
        <f t="shared" si="12"/>
        <v>3300</v>
      </c>
      <c r="S80" s="12">
        <f t="shared" si="13"/>
        <v>22</v>
      </c>
      <c r="T80" s="57"/>
      <c r="U80" s="15">
        <v>0.13</v>
      </c>
      <c r="V80" s="15">
        <f t="shared" si="14"/>
        <v>2.8600000000000003</v>
      </c>
    </row>
    <row r="81" spans="1:24" x14ac:dyDescent="0.2">
      <c r="A81" s="11" t="s">
        <v>84</v>
      </c>
      <c r="B81" s="11" t="s">
        <v>85</v>
      </c>
      <c r="C81" s="11" t="s">
        <v>84</v>
      </c>
      <c r="D81" s="11" t="s">
        <v>275</v>
      </c>
      <c r="E81" s="12">
        <v>40</v>
      </c>
      <c r="F81" s="12">
        <v>450</v>
      </c>
      <c r="G81" s="12">
        <v>10</v>
      </c>
      <c r="H81" s="12">
        <v>100</v>
      </c>
      <c r="I81" s="12"/>
      <c r="J81" s="12"/>
      <c r="K81" s="12"/>
      <c r="L81" s="12"/>
      <c r="M81" s="12"/>
      <c r="N81" s="12">
        <v>300</v>
      </c>
      <c r="O81" s="12"/>
      <c r="P81" s="12">
        <v>200</v>
      </c>
      <c r="Q81" s="13"/>
      <c r="R81" s="12">
        <f t="shared" si="12"/>
        <v>500</v>
      </c>
      <c r="S81" s="12">
        <f t="shared" si="13"/>
        <v>5</v>
      </c>
      <c r="T81" s="57"/>
      <c r="U81" s="15">
        <v>0.13</v>
      </c>
      <c r="V81" s="15">
        <f t="shared" si="14"/>
        <v>0.65</v>
      </c>
    </row>
    <row r="82" spans="1:24" x14ac:dyDescent="0.2">
      <c r="A82" s="36" t="s">
        <v>184</v>
      </c>
      <c r="B82" s="36" t="s">
        <v>85</v>
      </c>
      <c r="C82" s="36">
        <v>90447400</v>
      </c>
      <c r="D82" s="36" t="s">
        <v>277</v>
      </c>
      <c r="E82" s="12" t="s">
        <v>89</v>
      </c>
      <c r="F82" s="12">
        <v>450</v>
      </c>
      <c r="G82" s="12">
        <v>10</v>
      </c>
      <c r="H82" s="12">
        <v>100</v>
      </c>
      <c r="I82" s="12"/>
      <c r="J82" s="12"/>
      <c r="K82" s="12">
        <v>400</v>
      </c>
      <c r="L82" s="12"/>
      <c r="M82" s="12">
        <v>400</v>
      </c>
      <c r="N82" s="12">
        <v>600</v>
      </c>
      <c r="O82" s="12"/>
      <c r="P82" s="12">
        <v>400</v>
      </c>
      <c r="Q82" s="13"/>
      <c r="R82" s="12">
        <f t="shared" si="12"/>
        <v>1800</v>
      </c>
      <c r="S82" s="12">
        <f t="shared" si="13"/>
        <v>18</v>
      </c>
      <c r="T82" s="57"/>
      <c r="U82" s="15">
        <v>0.13</v>
      </c>
      <c r="V82" s="15">
        <f t="shared" si="14"/>
        <v>2.34</v>
      </c>
    </row>
    <row r="83" spans="1:24" x14ac:dyDescent="0.2">
      <c r="A83" s="11" t="s">
        <v>86</v>
      </c>
      <c r="B83" s="11" t="s">
        <v>87</v>
      </c>
      <c r="C83" s="11" t="s">
        <v>86</v>
      </c>
      <c r="D83" s="11" t="s">
        <v>275</v>
      </c>
      <c r="E83" s="12">
        <v>40</v>
      </c>
      <c r="F83" s="12">
        <v>600</v>
      </c>
      <c r="G83" s="12">
        <v>10</v>
      </c>
      <c r="H83" s="12">
        <v>50</v>
      </c>
      <c r="I83" s="12"/>
      <c r="J83" s="12"/>
      <c r="K83" s="12">
        <v>200</v>
      </c>
      <c r="L83" s="12"/>
      <c r="M83" s="12">
        <v>200</v>
      </c>
      <c r="N83" s="12">
        <v>100</v>
      </c>
      <c r="O83" s="12"/>
      <c r="P83" s="12">
        <v>100</v>
      </c>
      <c r="Q83" s="13"/>
      <c r="R83" s="12">
        <f t="shared" si="12"/>
        <v>600</v>
      </c>
      <c r="S83" s="12">
        <f t="shared" si="13"/>
        <v>12</v>
      </c>
      <c r="T83" s="57"/>
      <c r="U83" s="15">
        <v>0.09</v>
      </c>
      <c r="V83" s="15">
        <f t="shared" si="14"/>
        <v>1.08</v>
      </c>
    </row>
    <row r="84" spans="1:24" x14ac:dyDescent="0.2">
      <c r="A84" s="36" t="s">
        <v>88</v>
      </c>
      <c r="B84" s="36" t="s">
        <v>87</v>
      </c>
      <c r="C84" s="36">
        <v>90447600</v>
      </c>
      <c r="D84" s="36" t="s">
        <v>277</v>
      </c>
      <c r="E84" s="12" t="s">
        <v>89</v>
      </c>
      <c r="F84" s="12">
        <v>600</v>
      </c>
      <c r="G84" s="12">
        <v>10</v>
      </c>
      <c r="H84" s="12">
        <v>50</v>
      </c>
      <c r="I84" s="12">
        <v>50</v>
      </c>
      <c r="J84" s="12"/>
      <c r="K84" s="12">
        <v>400</v>
      </c>
      <c r="L84" s="12"/>
      <c r="M84" s="12">
        <v>400</v>
      </c>
      <c r="N84" s="12">
        <v>900</v>
      </c>
      <c r="O84" s="12"/>
      <c r="P84" s="12">
        <v>400</v>
      </c>
      <c r="Q84" s="13"/>
      <c r="R84" s="12">
        <f t="shared" si="12"/>
        <v>2150</v>
      </c>
      <c r="S84" s="12">
        <f t="shared" si="13"/>
        <v>43</v>
      </c>
      <c r="T84" s="57"/>
      <c r="U84" s="15">
        <v>0.09</v>
      </c>
      <c r="V84" s="15">
        <f t="shared" si="14"/>
        <v>3.8699999999999997</v>
      </c>
    </row>
    <row r="85" spans="1:24" x14ac:dyDescent="0.2">
      <c r="A85" s="11" t="s">
        <v>90</v>
      </c>
      <c r="B85" s="11" t="s">
        <v>91</v>
      </c>
      <c r="C85" s="11" t="s">
        <v>90</v>
      </c>
      <c r="D85" s="11" t="s">
        <v>275</v>
      </c>
      <c r="E85" s="12">
        <v>40</v>
      </c>
      <c r="F85" s="12">
        <v>750</v>
      </c>
      <c r="G85" s="12">
        <v>10</v>
      </c>
      <c r="H85" s="12">
        <v>50</v>
      </c>
      <c r="I85" s="12"/>
      <c r="J85" s="12"/>
      <c r="K85" s="12">
        <v>100</v>
      </c>
      <c r="L85" s="12"/>
      <c r="M85" s="12">
        <v>100</v>
      </c>
      <c r="N85" s="12">
        <v>200</v>
      </c>
      <c r="O85" s="12"/>
      <c r="P85" s="12">
        <v>100</v>
      </c>
      <c r="Q85" s="13"/>
      <c r="R85" s="12">
        <f t="shared" si="12"/>
        <v>500</v>
      </c>
      <c r="S85" s="12">
        <f t="shared" si="13"/>
        <v>10</v>
      </c>
      <c r="T85" s="57"/>
      <c r="U85" s="15">
        <v>0.13</v>
      </c>
      <c r="V85" s="15">
        <f t="shared" si="14"/>
        <v>1.3</v>
      </c>
    </row>
    <row r="86" spans="1:24" x14ac:dyDescent="0.2">
      <c r="A86" s="11" t="s">
        <v>92</v>
      </c>
      <c r="B86" s="11" t="s">
        <v>93</v>
      </c>
      <c r="C86" s="11" t="s">
        <v>92</v>
      </c>
      <c r="D86" s="11" t="s">
        <v>275</v>
      </c>
      <c r="E86" s="12">
        <v>40</v>
      </c>
      <c r="F86" s="12">
        <v>900</v>
      </c>
      <c r="G86" s="12">
        <v>10</v>
      </c>
      <c r="H86" s="12">
        <v>50</v>
      </c>
      <c r="I86" s="12"/>
      <c r="J86" s="12"/>
      <c r="K86" s="12"/>
      <c r="L86" s="12"/>
      <c r="M86" s="12"/>
      <c r="N86" s="12">
        <v>200</v>
      </c>
      <c r="O86" s="12"/>
      <c r="P86" s="12">
        <v>100</v>
      </c>
      <c r="Q86" s="13"/>
      <c r="R86" s="12">
        <f t="shared" si="12"/>
        <v>300</v>
      </c>
      <c r="S86" s="12">
        <f t="shared" si="13"/>
        <v>6</v>
      </c>
      <c r="T86" s="57"/>
      <c r="U86" s="15">
        <v>0.13</v>
      </c>
      <c r="V86" s="15">
        <f t="shared" si="14"/>
        <v>0.78</v>
      </c>
    </row>
    <row r="87" spans="1:24" x14ac:dyDescent="0.2">
      <c r="A87" s="36" t="s">
        <v>185</v>
      </c>
      <c r="B87" s="36" t="s">
        <v>93</v>
      </c>
      <c r="C87" s="36">
        <v>90447700</v>
      </c>
      <c r="D87" s="36" t="s">
        <v>277</v>
      </c>
      <c r="E87" s="12" t="s">
        <v>89</v>
      </c>
      <c r="F87" s="12">
        <v>900</v>
      </c>
      <c r="G87" s="12">
        <v>10</v>
      </c>
      <c r="H87" s="12">
        <v>50</v>
      </c>
      <c r="I87" s="12"/>
      <c r="J87" s="12"/>
      <c r="K87" s="12">
        <v>300</v>
      </c>
      <c r="L87" s="12"/>
      <c r="M87" s="12">
        <v>300</v>
      </c>
      <c r="N87" s="12">
        <v>300</v>
      </c>
      <c r="O87" s="12"/>
      <c r="P87" s="12">
        <v>300</v>
      </c>
      <c r="Q87" s="13"/>
      <c r="R87" s="12">
        <f t="shared" si="12"/>
        <v>1200</v>
      </c>
      <c r="S87" s="12">
        <f t="shared" si="13"/>
        <v>24</v>
      </c>
      <c r="T87" s="57"/>
      <c r="U87" s="15">
        <v>0.13</v>
      </c>
      <c r="V87" s="15">
        <f t="shared" si="14"/>
        <v>3.12</v>
      </c>
    </row>
    <row r="88" spans="1:24" x14ac:dyDescent="0.2">
      <c r="A88" s="11" t="s">
        <v>94</v>
      </c>
      <c r="B88" s="11" t="s">
        <v>95</v>
      </c>
      <c r="C88" s="11" t="s">
        <v>94</v>
      </c>
      <c r="D88" s="11" t="s">
        <v>275</v>
      </c>
      <c r="E88" s="12">
        <v>40</v>
      </c>
      <c r="F88" s="12">
        <v>1200</v>
      </c>
      <c r="G88" s="12">
        <v>5</v>
      </c>
      <c r="H88" s="12">
        <v>25</v>
      </c>
      <c r="I88" s="12"/>
      <c r="J88" s="12"/>
      <c r="K88" s="12"/>
      <c r="L88" s="12"/>
      <c r="M88" s="12"/>
      <c r="N88" s="12">
        <v>100</v>
      </c>
      <c r="O88" s="12"/>
      <c r="P88" s="12"/>
      <c r="Q88" s="13"/>
      <c r="R88" s="12">
        <f t="shared" si="12"/>
        <v>100</v>
      </c>
      <c r="S88" s="12">
        <f t="shared" si="13"/>
        <v>4</v>
      </c>
      <c r="T88" s="57"/>
      <c r="U88" s="15">
        <v>0.08</v>
      </c>
      <c r="V88" s="15">
        <f t="shared" si="14"/>
        <v>0.32</v>
      </c>
    </row>
    <row r="89" spans="1:24" x14ac:dyDescent="0.2">
      <c r="A89" s="36" t="s">
        <v>376</v>
      </c>
      <c r="B89" s="36" t="s">
        <v>377</v>
      </c>
      <c r="C89" s="31" t="s">
        <v>378</v>
      </c>
      <c r="D89" s="36" t="s">
        <v>277</v>
      </c>
      <c r="E89" s="12">
        <v>40</v>
      </c>
      <c r="F89" s="12">
        <v>1800</v>
      </c>
      <c r="G89" s="12">
        <v>5</v>
      </c>
      <c r="H89" s="12">
        <v>20</v>
      </c>
      <c r="I89" s="12"/>
      <c r="J89" s="12"/>
      <c r="K89" s="12"/>
      <c r="L89" s="12"/>
      <c r="M89" s="12">
        <v>60</v>
      </c>
      <c r="N89" s="12"/>
      <c r="O89" s="12"/>
      <c r="P89" s="12"/>
      <c r="Q89" s="13"/>
      <c r="R89" s="12">
        <f t="shared" si="12"/>
        <v>60</v>
      </c>
      <c r="S89" s="12">
        <f t="shared" si="13"/>
        <v>3</v>
      </c>
      <c r="T89" s="57"/>
      <c r="U89" s="15">
        <v>0.08</v>
      </c>
      <c r="V89" s="15">
        <f t="shared" si="14"/>
        <v>0.24</v>
      </c>
    </row>
    <row r="90" spans="1:24" x14ac:dyDescent="0.2">
      <c r="A90" s="11" t="s">
        <v>220</v>
      </c>
      <c r="B90" s="11" t="s">
        <v>221</v>
      </c>
      <c r="C90" s="11" t="s">
        <v>220</v>
      </c>
      <c r="D90" s="11" t="s">
        <v>275</v>
      </c>
      <c r="E90" s="12">
        <v>40</v>
      </c>
      <c r="F90" s="12">
        <v>2000</v>
      </c>
      <c r="G90" s="12">
        <v>5</v>
      </c>
      <c r="H90" s="12">
        <v>25</v>
      </c>
      <c r="I90" s="12"/>
      <c r="J90" s="12"/>
      <c r="K90" s="12"/>
      <c r="L90" s="12"/>
      <c r="M90" s="12"/>
      <c r="N90" s="12"/>
      <c r="O90" s="12"/>
      <c r="P90" s="12"/>
      <c r="Q90" s="13"/>
      <c r="R90" s="12">
        <f t="shared" si="12"/>
        <v>0</v>
      </c>
      <c r="S90" s="12">
        <f t="shared" si="13"/>
        <v>0</v>
      </c>
      <c r="T90" s="57"/>
      <c r="U90" s="15">
        <v>0.08</v>
      </c>
      <c r="V90" s="15">
        <f t="shared" si="14"/>
        <v>0</v>
      </c>
      <c r="W90" s="43"/>
    </row>
    <row r="91" spans="1:24" x14ac:dyDescent="0.2">
      <c r="A91" s="8" t="s">
        <v>96</v>
      </c>
      <c r="B91" s="8"/>
      <c r="C91" s="8"/>
      <c r="D91" s="8"/>
      <c r="E91" s="20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8"/>
      <c r="R91" s="12"/>
      <c r="S91" s="12"/>
      <c r="T91" s="57"/>
      <c r="U91" s="12"/>
      <c r="V91" s="15"/>
    </row>
    <row r="92" spans="1:24" x14ac:dyDescent="0.2">
      <c r="A92" s="11" t="s">
        <v>299</v>
      </c>
      <c r="B92" s="11" t="s">
        <v>300</v>
      </c>
      <c r="C92" s="11" t="s">
        <v>299</v>
      </c>
      <c r="D92" s="11" t="s">
        <v>275</v>
      </c>
      <c r="E92" s="12">
        <v>50</v>
      </c>
      <c r="F92" s="12">
        <v>100</v>
      </c>
      <c r="G92" s="12">
        <v>10</v>
      </c>
      <c r="H92" s="12">
        <v>150</v>
      </c>
      <c r="I92" s="12"/>
      <c r="J92" s="12"/>
      <c r="K92" s="12"/>
      <c r="L92" s="12"/>
      <c r="M92" s="12"/>
      <c r="N92" s="12"/>
      <c r="O92" s="12"/>
      <c r="P92" s="12"/>
      <c r="Q92" s="13"/>
      <c r="R92" s="12">
        <f t="shared" ref="R92:R108" si="15">SUM(I92:Q92)</f>
        <v>0</v>
      </c>
      <c r="S92" s="12">
        <f t="shared" ref="S92:S108" si="16">$R92/$H92</f>
        <v>0</v>
      </c>
      <c r="T92" s="57"/>
      <c r="U92" s="15">
        <v>0.1</v>
      </c>
      <c r="V92" s="15">
        <f t="shared" ref="V92:V108" si="17">$S92*$U92</f>
        <v>0</v>
      </c>
      <c r="W92" s="43">
        <f>SUM(V92:V108)</f>
        <v>25.240000000000006</v>
      </c>
      <c r="X92" s="3">
        <f>W92*100/$W$144</f>
        <v>17.298334589815639</v>
      </c>
    </row>
    <row r="93" spans="1:24" x14ac:dyDescent="0.2">
      <c r="A93" s="11" t="s">
        <v>97</v>
      </c>
      <c r="B93" s="11" t="s">
        <v>98</v>
      </c>
      <c r="C93" s="11" t="s">
        <v>97</v>
      </c>
      <c r="D93" s="11" t="s">
        <v>275</v>
      </c>
      <c r="E93" s="12">
        <v>50</v>
      </c>
      <c r="F93" s="12">
        <v>150</v>
      </c>
      <c r="G93" s="12">
        <v>10</v>
      </c>
      <c r="H93" s="12">
        <v>150</v>
      </c>
      <c r="I93" s="12"/>
      <c r="J93" s="12"/>
      <c r="K93" s="12"/>
      <c r="L93" s="12"/>
      <c r="M93" s="12"/>
      <c r="N93" s="12">
        <v>150</v>
      </c>
      <c r="O93" s="12"/>
      <c r="P93" s="12">
        <v>150</v>
      </c>
      <c r="Q93" s="13"/>
      <c r="R93" s="12">
        <f t="shared" si="15"/>
        <v>300</v>
      </c>
      <c r="S93" s="12">
        <f t="shared" si="16"/>
        <v>2</v>
      </c>
      <c r="T93" s="57"/>
      <c r="U93" s="15">
        <v>0.1</v>
      </c>
      <c r="V93" s="15">
        <f t="shared" si="17"/>
        <v>0.2</v>
      </c>
    </row>
    <row r="94" spans="1:24" x14ac:dyDescent="0.2">
      <c r="A94" s="36" t="s">
        <v>235</v>
      </c>
      <c r="B94" s="36" t="s">
        <v>98</v>
      </c>
      <c r="C94" s="36">
        <v>90448200</v>
      </c>
      <c r="D94" s="36" t="s">
        <v>277</v>
      </c>
      <c r="E94" s="12" t="s">
        <v>102</v>
      </c>
      <c r="F94" s="12">
        <v>150</v>
      </c>
      <c r="G94" s="12">
        <v>10</v>
      </c>
      <c r="H94" s="12">
        <v>150</v>
      </c>
      <c r="I94" s="12"/>
      <c r="J94" s="12"/>
      <c r="K94" s="12"/>
      <c r="L94" s="12"/>
      <c r="M94" s="12">
        <v>600</v>
      </c>
      <c r="N94" s="12">
        <v>600</v>
      </c>
      <c r="O94" s="12"/>
      <c r="P94" s="12">
        <v>450</v>
      </c>
      <c r="Q94" s="13"/>
      <c r="R94" s="12">
        <f t="shared" si="15"/>
        <v>1650</v>
      </c>
      <c r="S94" s="12">
        <f t="shared" si="16"/>
        <v>11</v>
      </c>
      <c r="T94" s="57"/>
      <c r="U94" s="15">
        <v>0.1</v>
      </c>
      <c r="V94" s="15">
        <f t="shared" si="17"/>
        <v>1.1000000000000001</v>
      </c>
    </row>
    <row r="95" spans="1:24" x14ac:dyDescent="0.2">
      <c r="A95" s="11" t="s">
        <v>224</v>
      </c>
      <c r="B95" s="11" t="s">
        <v>225</v>
      </c>
      <c r="C95" s="11" t="s">
        <v>224</v>
      </c>
      <c r="D95" s="11" t="s">
        <v>275</v>
      </c>
      <c r="E95" s="12">
        <v>50</v>
      </c>
      <c r="F95" s="12">
        <v>200</v>
      </c>
      <c r="G95" s="12">
        <v>10</v>
      </c>
      <c r="H95" s="12">
        <v>150</v>
      </c>
      <c r="I95" s="12"/>
      <c r="J95" s="12">
        <v>150</v>
      </c>
      <c r="K95" s="12">
        <v>150</v>
      </c>
      <c r="L95" s="12"/>
      <c r="M95" s="12"/>
      <c r="N95" s="12">
        <v>300</v>
      </c>
      <c r="O95" s="12"/>
      <c r="P95" s="12">
        <v>150</v>
      </c>
      <c r="Q95" s="13"/>
      <c r="R95" s="12">
        <f t="shared" si="15"/>
        <v>750</v>
      </c>
      <c r="S95" s="12">
        <f t="shared" si="16"/>
        <v>5</v>
      </c>
      <c r="T95" s="57"/>
      <c r="U95" s="15">
        <v>0.06</v>
      </c>
      <c r="V95" s="15">
        <f t="shared" si="17"/>
        <v>0.3</v>
      </c>
    </row>
    <row r="96" spans="1:24" x14ac:dyDescent="0.2">
      <c r="A96" s="11" t="s">
        <v>99</v>
      </c>
      <c r="B96" s="11" t="s">
        <v>100</v>
      </c>
      <c r="C96" s="11" t="s">
        <v>99</v>
      </c>
      <c r="D96" s="11" t="s">
        <v>275</v>
      </c>
      <c r="E96" s="12">
        <v>50</v>
      </c>
      <c r="F96" s="12">
        <v>300</v>
      </c>
      <c r="G96" s="12">
        <v>10</v>
      </c>
      <c r="H96" s="12">
        <v>75</v>
      </c>
      <c r="I96" s="12"/>
      <c r="J96" s="12"/>
      <c r="K96" s="12"/>
      <c r="L96" s="12"/>
      <c r="M96" s="12">
        <v>300</v>
      </c>
      <c r="N96" s="12">
        <v>225</v>
      </c>
      <c r="O96" s="12"/>
      <c r="P96" s="12">
        <v>150</v>
      </c>
      <c r="Q96" s="13"/>
      <c r="R96" s="12">
        <f t="shared" si="15"/>
        <v>675</v>
      </c>
      <c r="S96" s="12">
        <f t="shared" si="16"/>
        <v>9</v>
      </c>
      <c r="T96" s="57"/>
      <c r="U96" s="15">
        <v>0.1</v>
      </c>
      <c r="V96" s="15">
        <f t="shared" si="17"/>
        <v>0.9</v>
      </c>
    </row>
    <row r="97" spans="1:24" x14ac:dyDescent="0.2">
      <c r="A97" s="36" t="s">
        <v>101</v>
      </c>
      <c r="B97" s="36" t="s">
        <v>100</v>
      </c>
      <c r="C97" s="36">
        <v>90448300</v>
      </c>
      <c r="D97" s="36" t="s">
        <v>277</v>
      </c>
      <c r="E97" s="12" t="s">
        <v>102</v>
      </c>
      <c r="F97" s="12">
        <v>300</v>
      </c>
      <c r="G97" s="12">
        <v>10</v>
      </c>
      <c r="H97" s="12">
        <v>75</v>
      </c>
      <c r="I97" s="12"/>
      <c r="J97" s="12"/>
      <c r="K97" s="12"/>
      <c r="L97" s="12"/>
      <c r="M97" s="12">
        <v>600</v>
      </c>
      <c r="N97" s="12">
        <v>600</v>
      </c>
      <c r="O97" s="12"/>
      <c r="P97" s="12">
        <v>600</v>
      </c>
      <c r="Q97" s="13"/>
      <c r="R97" s="12">
        <f t="shared" si="15"/>
        <v>1800</v>
      </c>
      <c r="S97" s="12">
        <f t="shared" si="16"/>
        <v>24</v>
      </c>
      <c r="T97" s="57"/>
      <c r="U97" s="15">
        <v>0.1</v>
      </c>
      <c r="V97" s="15">
        <f t="shared" si="17"/>
        <v>2.4000000000000004</v>
      </c>
    </row>
    <row r="98" spans="1:24" x14ac:dyDescent="0.2">
      <c r="A98" s="11" t="s">
        <v>103</v>
      </c>
      <c r="B98" s="11" t="s">
        <v>104</v>
      </c>
      <c r="C98" s="11" t="s">
        <v>103</v>
      </c>
      <c r="D98" s="11" t="s">
        <v>275</v>
      </c>
      <c r="E98" s="12">
        <v>50</v>
      </c>
      <c r="F98" s="12">
        <v>450</v>
      </c>
      <c r="G98" s="12">
        <v>10</v>
      </c>
      <c r="H98" s="12">
        <v>50</v>
      </c>
      <c r="I98" s="12"/>
      <c r="J98" s="12"/>
      <c r="K98" s="12"/>
      <c r="L98" s="12"/>
      <c r="M98" s="12"/>
      <c r="N98" s="12">
        <v>200</v>
      </c>
      <c r="O98" s="12"/>
      <c r="P98" s="12">
        <v>100</v>
      </c>
      <c r="Q98" s="13"/>
      <c r="R98" s="12">
        <f t="shared" si="15"/>
        <v>300</v>
      </c>
      <c r="S98" s="12">
        <f t="shared" si="16"/>
        <v>6</v>
      </c>
      <c r="T98" s="57"/>
      <c r="U98" s="15">
        <v>0.1</v>
      </c>
      <c r="V98" s="15">
        <f t="shared" si="17"/>
        <v>0.60000000000000009</v>
      </c>
    </row>
    <row r="99" spans="1:24" x14ac:dyDescent="0.2">
      <c r="A99" s="36" t="s">
        <v>186</v>
      </c>
      <c r="B99" s="36" t="s">
        <v>104</v>
      </c>
      <c r="C99" s="36">
        <v>90448400</v>
      </c>
      <c r="D99" s="36" t="s">
        <v>277</v>
      </c>
      <c r="E99" s="12" t="s">
        <v>102</v>
      </c>
      <c r="F99" s="12">
        <v>450</v>
      </c>
      <c r="G99" s="12">
        <v>10</v>
      </c>
      <c r="H99" s="12">
        <v>50</v>
      </c>
      <c r="I99" s="12"/>
      <c r="J99" s="12"/>
      <c r="K99" s="12"/>
      <c r="L99" s="12"/>
      <c r="M99" s="12">
        <v>500</v>
      </c>
      <c r="N99" s="12">
        <v>500</v>
      </c>
      <c r="O99" s="12"/>
      <c r="P99" s="12">
        <v>400</v>
      </c>
      <c r="Q99" s="13"/>
      <c r="R99" s="12">
        <f t="shared" si="15"/>
        <v>1400</v>
      </c>
      <c r="S99" s="12">
        <f t="shared" si="16"/>
        <v>28</v>
      </c>
      <c r="T99" s="57"/>
      <c r="U99" s="15">
        <v>0.1</v>
      </c>
      <c r="V99" s="15">
        <f t="shared" si="17"/>
        <v>2.8000000000000003</v>
      </c>
    </row>
    <row r="100" spans="1:24" x14ac:dyDescent="0.2">
      <c r="A100" s="11" t="s">
        <v>105</v>
      </c>
      <c r="B100" s="11" t="s">
        <v>106</v>
      </c>
      <c r="C100" s="11" t="s">
        <v>105</v>
      </c>
      <c r="D100" s="11" t="s">
        <v>275</v>
      </c>
      <c r="E100" s="12">
        <v>50</v>
      </c>
      <c r="F100" s="12">
        <v>600</v>
      </c>
      <c r="G100" s="12">
        <v>10</v>
      </c>
      <c r="H100" s="12">
        <v>50</v>
      </c>
      <c r="I100" s="12"/>
      <c r="J100" s="12"/>
      <c r="K100" s="12"/>
      <c r="L100" s="12"/>
      <c r="M100" s="12">
        <v>300</v>
      </c>
      <c r="N100" s="12">
        <v>200</v>
      </c>
      <c r="O100" s="12"/>
      <c r="P100" s="12">
        <v>200</v>
      </c>
      <c r="Q100" s="13"/>
      <c r="R100" s="12">
        <f t="shared" si="15"/>
        <v>700</v>
      </c>
      <c r="S100" s="12">
        <f t="shared" si="16"/>
        <v>14</v>
      </c>
      <c r="T100" s="57"/>
      <c r="U100" s="15">
        <v>0.13</v>
      </c>
      <c r="V100" s="15">
        <f t="shared" si="17"/>
        <v>1.82</v>
      </c>
    </row>
    <row r="101" spans="1:24" x14ac:dyDescent="0.2">
      <c r="A101" s="36" t="s">
        <v>107</v>
      </c>
      <c r="B101" s="36" t="s">
        <v>106</v>
      </c>
      <c r="C101" s="36">
        <v>90448600</v>
      </c>
      <c r="D101" s="36" t="s">
        <v>277</v>
      </c>
      <c r="E101" s="12" t="s">
        <v>102</v>
      </c>
      <c r="F101" s="12">
        <v>600</v>
      </c>
      <c r="G101" s="12">
        <v>10</v>
      </c>
      <c r="H101" s="12">
        <v>50</v>
      </c>
      <c r="I101" s="12"/>
      <c r="J101" s="12"/>
      <c r="K101" s="12"/>
      <c r="L101" s="12"/>
      <c r="M101" s="12">
        <v>600</v>
      </c>
      <c r="N101" s="12">
        <v>600</v>
      </c>
      <c r="O101" s="12"/>
      <c r="P101" s="12">
        <v>500</v>
      </c>
      <c r="Q101" s="13"/>
      <c r="R101" s="12">
        <f t="shared" si="15"/>
        <v>1700</v>
      </c>
      <c r="S101" s="12">
        <f t="shared" si="16"/>
        <v>34</v>
      </c>
      <c r="T101" s="57"/>
      <c r="U101" s="15">
        <v>0.13</v>
      </c>
      <c r="V101" s="15">
        <f t="shared" si="17"/>
        <v>4.42</v>
      </c>
    </row>
    <row r="102" spans="1:24" x14ac:dyDescent="0.2">
      <c r="A102" s="36" t="s">
        <v>266</v>
      </c>
      <c r="B102" s="36" t="s">
        <v>267</v>
      </c>
      <c r="C102" s="36">
        <v>90448605</v>
      </c>
      <c r="D102" s="36" t="s">
        <v>277</v>
      </c>
      <c r="E102" s="12" t="s">
        <v>102</v>
      </c>
      <c r="F102" s="12">
        <v>700</v>
      </c>
      <c r="G102" s="12">
        <v>5</v>
      </c>
      <c r="H102" s="12">
        <v>25</v>
      </c>
      <c r="I102" s="12"/>
      <c r="J102" s="12"/>
      <c r="K102" s="12"/>
      <c r="L102" s="12"/>
      <c r="M102" s="12"/>
      <c r="N102" s="12"/>
      <c r="O102" s="12"/>
      <c r="P102" s="12"/>
      <c r="Q102" s="13"/>
      <c r="R102" s="12">
        <f t="shared" si="15"/>
        <v>0</v>
      </c>
      <c r="S102" s="12">
        <f t="shared" si="16"/>
        <v>0</v>
      </c>
      <c r="T102" s="57"/>
      <c r="U102" s="15">
        <v>0.1</v>
      </c>
      <c r="V102" s="15">
        <f t="shared" si="17"/>
        <v>0</v>
      </c>
    </row>
    <row r="103" spans="1:24" x14ac:dyDescent="0.2">
      <c r="A103" s="11" t="s">
        <v>202</v>
      </c>
      <c r="B103" s="11" t="s">
        <v>203</v>
      </c>
      <c r="C103" s="11" t="s">
        <v>202</v>
      </c>
      <c r="D103" s="11" t="s">
        <v>275</v>
      </c>
      <c r="E103" s="12">
        <v>50</v>
      </c>
      <c r="F103" s="12">
        <v>750</v>
      </c>
      <c r="G103" s="12">
        <v>5</v>
      </c>
      <c r="H103" s="12">
        <v>25</v>
      </c>
      <c r="I103" s="12"/>
      <c r="J103" s="12"/>
      <c r="K103" s="12"/>
      <c r="L103" s="12"/>
      <c r="M103" s="12"/>
      <c r="N103" s="12">
        <v>200</v>
      </c>
      <c r="O103" s="12"/>
      <c r="P103" s="12">
        <v>200</v>
      </c>
      <c r="Q103" s="13"/>
      <c r="R103" s="12">
        <f t="shared" si="15"/>
        <v>400</v>
      </c>
      <c r="S103" s="12">
        <f t="shared" si="16"/>
        <v>16</v>
      </c>
      <c r="T103" s="57"/>
      <c r="U103" s="15">
        <v>0.1</v>
      </c>
      <c r="V103" s="15">
        <f t="shared" si="17"/>
        <v>1.6</v>
      </c>
    </row>
    <row r="104" spans="1:24" x14ac:dyDescent="0.2">
      <c r="A104" s="11" t="s">
        <v>108</v>
      </c>
      <c r="B104" s="11" t="s">
        <v>109</v>
      </c>
      <c r="C104" s="11" t="s">
        <v>108</v>
      </c>
      <c r="D104" s="11" t="s">
        <v>275</v>
      </c>
      <c r="E104" s="12">
        <v>50</v>
      </c>
      <c r="F104" s="12">
        <v>900</v>
      </c>
      <c r="G104" s="12">
        <v>5</v>
      </c>
      <c r="H104" s="12">
        <v>25</v>
      </c>
      <c r="I104" s="12"/>
      <c r="J104" s="12"/>
      <c r="K104" s="12"/>
      <c r="L104" s="12"/>
      <c r="M104" s="12">
        <v>100</v>
      </c>
      <c r="N104" s="12"/>
      <c r="O104" s="12"/>
      <c r="P104" s="12">
        <v>100</v>
      </c>
      <c r="Q104" s="13"/>
      <c r="R104" s="12">
        <f t="shared" si="15"/>
        <v>200</v>
      </c>
      <c r="S104" s="12">
        <f t="shared" si="16"/>
        <v>8</v>
      </c>
      <c r="T104" s="57"/>
      <c r="U104" s="15">
        <v>0.1</v>
      </c>
      <c r="V104" s="15">
        <f t="shared" si="17"/>
        <v>0.8</v>
      </c>
    </row>
    <row r="105" spans="1:24" x14ac:dyDescent="0.2">
      <c r="A105" s="36" t="s">
        <v>187</v>
      </c>
      <c r="B105" s="36" t="s">
        <v>109</v>
      </c>
      <c r="C105" s="36">
        <v>90448700</v>
      </c>
      <c r="D105" s="36" t="s">
        <v>277</v>
      </c>
      <c r="E105" s="12" t="s">
        <v>102</v>
      </c>
      <c r="F105" s="12">
        <v>900</v>
      </c>
      <c r="G105" s="12">
        <v>5</v>
      </c>
      <c r="H105" s="12">
        <v>25</v>
      </c>
      <c r="I105" s="12"/>
      <c r="J105" s="12"/>
      <c r="K105" s="12"/>
      <c r="L105" s="12"/>
      <c r="M105" s="12">
        <v>400</v>
      </c>
      <c r="N105" s="12">
        <v>500</v>
      </c>
      <c r="O105" s="12"/>
      <c r="P105" s="12">
        <v>200</v>
      </c>
      <c r="Q105" s="13"/>
      <c r="R105" s="12">
        <f t="shared" si="15"/>
        <v>1100</v>
      </c>
      <c r="S105" s="12">
        <f t="shared" si="16"/>
        <v>44</v>
      </c>
      <c r="T105" s="57"/>
      <c r="U105" s="15">
        <v>0.1</v>
      </c>
      <c r="V105" s="15">
        <f t="shared" si="17"/>
        <v>4.4000000000000004</v>
      </c>
    </row>
    <row r="106" spans="1:24" x14ac:dyDescent="0.2">
      <c r="A106" s="11" t="s">
        <v>110</v>
      </c>
      <c r="B106" s="11" t="s">
        <v>111</v>
      </c>
      <c r="C106" s="11" t="s">
        <v>110</v>
      </c>
      <c r="D106" s="11" t="s">
        <v>275</v>
      </c>
      <c r="E106" s="12">
        <v>50</v>
      </c>
      <c r="F106" s="12">
        <v>1200</v>
      </c>
      <c r="G106" s="12">
        <v>5</v>
      </c>
      <c r="H106" s="12">
        <v>25</v>
      </c>
      <c r="I106" s="12"/>
      <c r="J106" s="12"/>
      <c r="K106" s="12"/>
      <c r="L106" s="12"/>
      <c r="M106" s="12"/>
      <c r="N106" s="12"/>
      <c r="O106" s="12"/>
      <c r="P106" s="12"/>
      <c r="Q106" s="13"/>
      <c r="R106" s="12">
        <f t="shared" si="15"/>
        <v>0</v>
      </c>
      <c r="S106" s="12">
        <f t="shared" si="16"/>
        <v>0</v>
      </c>
      <c r="T106" s="57"/>
      <c r="U106" s="15">
        <v>0.13</v>
      </c>
      <c r="V106" s="15">
        <f t="shared" si="17"/>
        <v>0</v>
      </c>
    </row>
    <row r="107" spans="1:24" x14ac:dyDescent="0.2">
      <c r="A107" s="36" t="s">
        <v>204</v>
      </c>
      <c r="B107" s="36" t="s">
        <v>111</v>
      </c>
      <c r="C107" s="31" t="s">
        <v>205</v>
      </c>
      <c r="D107" s="36" t="s">
        <v>277</v>
      </c>
      <c r="E107" s="12">
        <v>50</v>
      </c>
      <c r="F107" s="12">
        <v>1200</v>
      </c>
      <c r="G107" s="12">
        <v>5</v>
      </c>
      <c r="H107" s="12">
        <v>25</v>
      </c>
      <c r="I107" s="12"/>
      <c r="J107" s="12"/>
      <c r="K107" s="12">
        <v>100</v>
      </c>
      <c r="L107" s="12"/>
      <c r="M107" s="12">
        <v>100</v>
      </c>
      <c r="N107" s="12">
        <v>200</v>
      </c>
      <c r="O107" s="12"/>
      <c r="P107" s="12">
        <v>100</v>
      </c>
      <c r="Q107" s="13"/>
      <c r="R107" s="12">
        <f t="shared" si="15"/>
        <v>500</v>
      </c>
      <c r="S107" s="12">
        <f t="shared" si="16"/>
        <v>20</v>
      </c>
      <c r="T107" s="57"/>
      <c r="U107" s="15">
        <v>0.13</v>
      </c>
      <c r="V107" s="15">
        <f t="shared" si="17"/>
        <v>2.6</v>
      </c>
    </row>
    <row r="108" spans="1:24" x14ac:dyDescent="0.2">
      <c r="A108" s="36" t="s">
        <v>268</v>
      </c>
      <c r="B108" s="36" t="s">
        <v>269</v>
      </c>
      <c r="C108" s="31" t="s">
        <v>270</v>
      </c>
      <c r="D108" s="36" t="s">
        <v>277</v>
      </c>
      <c r="E108" s="12">
        <v>50</v>
      </c>
      <c r="F108" s="12">
        <v>2400</v>
      </c>
      <c r="G108" s="12">
        <v>5</v>
      </c>
      <c r="H108" s="12">
        <v>25</v>
      </c>
      <c r="I108" s="12"/>
      <c r="J108" s="12"/>
      <c r="K108" s="12">
        <v>50</v>
      </c>
      <c r="L108" s="12"/>
      <c r="M108" s="12">
        <v>50</v>
      </c>
      <c r="N108" s="12">
        <v>100</v>
      </c>
      <c r="O108" s="12"/>
      <c r="P108" s="12">
        <v>50</v>
      </c>
      <c r="Q108" s="13"/>
      <c r="R108" s="12">
        <f t="shared" si="15"/>
        <v>250</v>
      </c>
      <c r="S108" s="12">
        <f t="shared" si="16"/>
        <v>10</v>
      </c>
      <c r="T108" s="57"/>
      <c r="U108" s="15">
        <v>0.13</v>
      </c>
      <c r="V108" s="15">
        <f t="shared" si="17"/>
        <v>1.3</v>
      </c>
      <c r="W108" s="43"/>
    </row>
    <row r="109" spans="1:24" x14ac:dyDescent="0.2">
      <c r="A109" s="307" t="s">
        <v>112</v>
      </c>
      <c r="B109" s="307"/>
      <c r="C109" s="8"/>
      <c r="D109" s="8"/>
      <c r="E109" s="8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36"/>
      <c r="R109" s="12"/>
      <c r="S109" s="12"/>
      <c r="T109" s="57"/>
      <c r="U109" s="12"/>
      <c r="V109" s="15"/>
    </row>
    <row r="110" spans="1:24" x14ac:dyDescent="0.2">
      <c r="A110" s="11" t="s">
        <v>216</v>
      </c>
      <c r="B110" s="11" t="s">
        <v>217</v>
      </c>
      <c r="C110" s="11" t="s">
        <v>216</v>
      </c>
      <c r="D110" s="11" t="s">
        <v>275</v>
      </c>
      <c r="E110" s="12">
        <v>20</v>
      </c>
      <c r="F110" s="12">
        <v>150</v>
      </c>
      <c r="G110" s="12">
        <v>10</v>
      </c>
      <c r="H110" s="12">
        <v>400</v>
      </c>
      <c r="I110" s="12"/>
      <c r="J110" s="12"/>
      <c r="K110" s="12"/>
      <c r="L110" s="12"/>
      <c r="M110" s="12"/>
      <c r="N110" s="12"/>
      <c r="O110" s="12"/>
      <c r="P110" s="12"/>
      <c r="Q110" s="36"/>
      <c r="R110" s="12">
        <f t="shared" ref="R110:R143" si="18">SUM(I110:Q110)</f>
        <v>0</v>
      </c>
      <c r="S110" s="12">
        <f t="shared" ref="S110:S143" si="19">$R110/$H110</f>
        <v>0</v>
      </c>
      <c r="T110" s="57"/>
      <c r="U110" s="12">
        <v>0.06</v>
      </c>
      <c r="V110" s="15">
        <f t="shared" ref="V110:V143" si="20">$S110*$U110</f>
        <v>0</v>
      </c>
      <c r="W110" s="43">
        <f>SUM(V110:V125)</f>
        <v>1.38</v>
      </c>
      <c r="X110" s="3">
        <f>W110*100/$W$144</f>
        <v>0.94578849976012591</v>
      </c>
    </row>
    <row r="111" spans="1:24" x14ac:dyDescent="0.2">
      <c r="A111" s="36" t="s">
        <v>226</v>
      </c>
      <c r="B111" s="36" t="s">
        <v>217</v>
      </c>
      <c r="C111" s="36">
        <v>90444200</v>
      </c>
      <c r="D111" s="36" t="s">
        <v>277</v>
      </c>
      <c r="E111" s="12">
        <v>20</v>
      </c>
      <c r="F111" s="12">
        <v>150</v>
      </c>
      <c r="G111" s="12">
        <v>10</v>
      </c>
      <c r="H111" s="12">
        <v>400</v>
      </c>
      <c r="I111" s="12"/>
      <c r="J111" s="12"/>
      <c r="K111" s="12"/>
      <c r="L111" s="12"/>
      <c r="M111" s="12"/>
      <c r="N111" s="12"/>
      <c r="O111" s="12"/>
      <c r="P111" s="12"/>
      <c r="Q111" s="36"/>
      <c r="R111" s="12">
        <f t="shared" si="18"/>
        <v>0</v>
      </c>
      <c r="S111" s="12">
        <f t="shared" si="19"/>
        <v>0</v>
      </c>
      <c r="T111" s="57"/>
      <c r="U111" s="12">
        <v>0.06</v>
      </c>
      <c r="V111" s="15">
        <f t="shared" si="20"/>
        <v>0</v>
      </c>
    </row>
    <row r="112" spans="1:24" x14ac:dyDescent="0.2">
      <c r="A112" s="11" t="s">
        <v>191</v>
      </c>
      <c r="B112" s="11" t="s">
        <v>192</v>
      </c>
      <c r="C112" s="11" t="s">
        <v>191</v>
      </c>
      <c r="D112" s="11" t="s">
        <v>275</v>
      </c>
      <c r="E112" s="12">
        <v>20</v>
      </c>
      <c r="F112" s="12">
        <v>200</v>
      </c>
      <c r="G112" s="12">
        <v>10</v>
      </c>
      <c r="H112" s="12">
        <v>300</v>
      </c>
      <c r="I112" s="12"/>
      <c r="J112" s="12"/>
      <c r="K112" s="12"/>
      <c r="L112" s="12"/>
      <c r="M112" s="12"/>
      <c r="N112" s="12"/>
      <c r="O112" s="12"/>
      <c r="P112" s="12"/>
      <c r="Q112" s="36"/>
      <c r="R112" s="12">
        <f t="shared" si="18"/>
        <v>0</v>
      </c>
      <c r="S112" s="12">
        <f t="shared" si="19"/>
        <v>0</v>
      </c>
      <c r="T112" s="57"/>
      <c r="U112" s="12">
        <v>0.06</v>
      </c>
      <c r="V112" s="15">
        <f t="shared" si="20"/>
        <v>0</v>
      </c>
    </row>
    <row r="113" spans="1:24" x14ac:dyDescent="0.2">
      <c r="A113" s="11" t="s">
        <v>160</v>
      </c>
      <c r="B113" s="11" t="s">
        <v>161</v>
      </c>
      <c r="C113" s="11" t="s">
        <v>160</v>
      </c>
      <c r="D113" s="11" t="s">
        <v>275</v>
      </c>
      <c r="E113" s="12">
        <v>20</v>
      </c>
      <c r="F113" s="12">
        <v>300</v>
      </c>
      <c r="G113" s="12">
        <v>10</v>
      </c>
      <c r="H113" s="12">
        <v>200</v>
      </c>
      <c r="I113" s="12"/>
      <c r="J113" s="12"/>
      <c r="K113" s="12">
        <v>400</v>
      </c>
      <c r="L113" s="12"/>
      <c r="M113" s="12">
        <v>400</v>
      </c>
      <c r="N113" s="12">
        <v>400</v>
      </c>
      <c r="O113" s="12"/>
      <c r="P113" s="12">
        <v>200</v>
      </c>
      <c r="Q113" s="13"/>
      <c r="R113" s="12">
        <f t="shared" si="18"/>
        <v>1400</v>
      </c>
      <c r="S113" s="12">
        <f t="shared" si="19"/>
        <v>7</v>
      </c>
      <c r="T113" s="57"/>
      <c r="U113" s="15">
        <v>0.06</v>
      </c>
      <c r="V113" s="15">
        <f t="shared" si="20"/>
        <v>0.42</v>
      </c>
    </row>
    <row r="114" spans="1:24" x14ac:dyDescent="0.2">
      <c r="A114" s="36" t="s">
        <v>215</v>
      </c>
      <c r="B114" s="36" t="s">
        <v>161</v>
      </c>
      <c r="C114" s="36">
        <v>90444300</v>
      </c>
      <c r="D114" s="36" t="s">
        <v>277</v>
      </c>
      <c r="E114" s="12" t="s">
        <v>46</v>
      </c>
      <c r="F114" s="12">
        <v>300</v>
      </c>
      <c r="G114" s="12">
        <v>10</v>
      </c>
      <c r="H114" s="12">
        <v>200</v>
      </c>
      <c r="I114" s="12"/>
      <c r="J114" s="12"/>
      <c r="K114" s="12">
        <v>200</v>
      </c>
      <c r="L114" s="12"/>
      <c r="M114" s="12"/>
      <c r="N114" s="12"/>
      <c r="O114" s="12"/>
      <c r="P114" s="12">
        <v>200</v>
      </c>
      <c r="Q114" s="13"/>
      <c r="R114" s="12">
        <f t="shared" si="18"/>
        <v>400</v>
      </c>
      <c r="S114" s="12">
        <f t="shared" si="19"/>
        <v>2</v>
      </c>
      <c r="T114" s="57"/>
      <c r="U114" s="15">
        <v>0.06</v>
      </c>
      <c r="V114" s="15">
        <f t="shared" si="20"/>
        <v>0.12</v>
      </c>
    </row>
    <row r="115" spans="1:24" x14ac:dyDescent="0.2">
      <c r="A115" s="11" t="s">
        <v>206</v>
      </c>
      <c r="B115" s="11" t="s">
        <v>114</v>
      </c>
      <c r="C115" s="11" t="s">
        <v>206</v>
      </c>
      <c r="D115" s="11" t="s">
        <v>275</v>
      </c>
      <c r="E115" s="12">
        <v>20</v>
      </c>
      <c r="F115" s="12">
        <v>450</v>
      </c>
      <c r="G115" s="12">
        <v>10</v>
      </c>
      <c r="H115" s="12">
        <v>100</v>
      </c>
      <c r="I115" s="12"/>
      <c r="J115" s="12"/>
      <c r="K115" s="12"/>
      <c r="L115" s="12"/>
      <c r="M115" s="12"/>
      <c r="N115" s="12"/>
      <c r="O115" s="12"/>
      <c r="P115" s="12"/>
      <c r="Q115" s="25"/>
      <c r="R115" s="12">
        <f t="shared" si="18"/>
        <v>0</v>
      </c>
      <c r="S115" s="12">
        <f t="shared" si="19"/>
        <v>0</v>
      </c>
      <c r="T115" s="57"/>
      <c r="U115" s="15">
        <v>0.08</v>
      </c>
      <c r="V115" s="15">
        <f t="shared" si="20"/>
        <v>0</v>
      </c>
    </row>
    <row r="116" spans="1:24" x14ac:dyDescent="0.2">
      <c r="A116" s="36" t="s">
        <v>113</v>
      </c>
      <c r="B116" s="36" t="s">
        <v>114</v>
      </c>
      <c r="C116" s="36">
        <v>90444400</v>
      </c>
      <c r="D116" s="36" t="s">
        <v>277</v>
      </c>
      <c r="E116" s="12" t="s">
        <v>46</v>
      </c>
      <c r="F116" s="12">
        <v>450</v>
      </c>
      <c r="G116" s="12">
        <v>10</v>
      </c>
      <c r="H116" s="12">
        <v>100</v>
      </c>
      <c r="I116" s="12"/>
      <c r="J116" s="12"/>
      <c r="K116" s="12">
        <v>200</v>
      </c>
      <c r="L116" s="12"/>
      <c r="M116" s="12">
        <v>200</v>
      </c>
      <c r="N116" s="12">
        <v>200</v>
      </c>
      <c r="O116" s="12"/>
      <c r="P116" s="12"/>
      <c r="Q116" s="13"/>
      <c r="R116" s="12">
        <f t="shared" si="18"/>
        <v>600</v>
      </c>
      <c r="S116" s="12">
        <f t="shared" si="19"/>
        <v>6</v>
      </c>
      <c r="T116" s="57"/>
      <c r="U116" s="15">
        <v>0.08</v>
      </c>
      <c r="V116" s="15">
        <f t="shared" si="20"/>
        <v>0.48</v>
      </c>
    </row>
    <row r="117" spans="1:24" x14ac:dyDescent="0.2">
      <c r="A117" s="11" t="s">
        <v>115</v>
      </c>
      <c r="B117" s="11" t="s">
        <v>116</v>
      </c>
      <c r="C117" s="11" t="s">
        <v>115</v>
      </c>
      <c r="D117" s="11" t="s">
        <v>275</v>
      </c>
      <c r="E117" s="12">
        <v>20</v>
      </c>
      <c r="F117" s="12">
        <v>600</v>
      </c>
      <c r="G117" s="12">
        <v>10</v>
      </c>
      <c r="H117" s="12">
        <v>100</v>
      </c>
      <c r="I117" s="12"/>
      <c r="J117" s="12"/>
      <c r="K117" s="12"/>
      <c r="L117" s="12"/>
      <c r="M117" s="12"/>
      <c r="N117" s="12"/>
      <c r="O117" s="12"/>
      <c r="P117" s="12"/>
      <c r="Q117" s="13"/>
      <c r="R117" s="12">
        <f t="shared" si="18"/>
        <v>0</v>
      </c>
      <c r="S117" s="12">
        <f t="shared" si="19"/>
        <v>0</v>
      </c>
      <c r="T117" s="57"/>
      <c r="U117" s="15">
        <v>0.06</v>
      </c>
      <c r="V117" s="15">
        <f t="shared" si="20"/>
        <v>0</v>
      </c>
    </row>
    <row r="118" spans="1:24" x14ac:dyDescent="0.2">
      <c r="A118" s="36" t="s">
        <v>188</v>
      </c>
      <c r="B118" s="36" t="s">
        <v>116</v>
      </c>
      <c r="C118" s="36">
        <v>90444600</v>
      </c>
      <c r="D118" s="36" t="s">
        <v>277</v>
      </c>
      <c r="E118" s="12" t="s">
        <v>46</v>
      </c>
      <c r="F118" s="12">
        <v>600</v>
      </c>
      <c r="G118" s="12">
        <v>10</v>
      </c>
      <c r="H118" s="12">
        <v>100</v>
      </c>
      <c r="I118" s="12"/>
      <c r="J118" s="12"/>
      <c r="K118" s="12">
        <v>200</v>
      </c>
      <c r="L118" s="12"/>
      <c r="M118" s="12">
        <v>200</v>
      </c>
      <c r="N118" s="12">
        <v>200</v>
      </c>
      <c r="O118" s="12"/>
      <c r="P118" s="12"/>
      <c r="Q118" s="13"/>
      <c r="R118" s="12">
        <f t="shared" si="18"/>
        <v>600</v>
      </c>
      <c r="S118" s="12">
        <f t="shared" si="19"/>
        <v>6</v>
      </c>
      <c r="T118" s="57"/>
      <c r="U118" s="15">
        <v>0.06</v>
      </c>
      <c r="V118" s="15">
        <f t="shared" si="20"/>
        <v>0.36</v>
      </c>
    </row>
    <row r="119" spans="1:24" x14ac:dyDescent="0.2">
      <c r="A119" s="11" t="s">
        <v>117</v>
      </c>
      <c r="B119" s="11" t="s">
        <v>118</v>
      </c>
      <c r="C119" s="11" t="s">
        <v>117</v>
      </c>
      <c r="D119" s="11" t="s">
        <v>275</v>
      </c>
      <c r="E119" s="12">
        <v>20</v>
      </c>
      <c r="F119" s="12">
        <v>750</v>
      </c>
      <c r="G119" s="12">
        <v>10</v>
      </c>
      <c r="H119" s="12">
        <v>100</v>
      </c>
      <c r="I119" s="12"/>
      <c r="J119" s="12"/>
      <c r="K119" s="12"/>
      <c r="L119" s="12"/>
      <c r="M119" s="12"/>
      <c r="N119" s="12"/>
      <c r="O119" s="12"/>
      <c r="P119" s="12"/>
      <c r="Q119" s="13"/>
      <c r="R119" s="12">
        <f t="shared" si="18"/>
        <v>0</v>
      </c>
      <c r="S119" s="12">
        <f t="shared" si="19"/>
        <v>0</v>
      </c>
      <c r="T119" s="57"/>
      <c r="U119" s="15">
        <v>7.0000000000000007E-2</v>
      </c>
      <c r="V119" s="15">
        <f t="shared" si="20"/>
        <v>0</v>
      </c>
    </row>
    <row r="120" spans="1:24" x14ac:dyDescent="0.2">
      <c r="A120" s="36" t="s">
        <v>189</v>
      </c>
      <c r="B120" s="36" t="s">
        <v>118</v>
      </c>
      <c r="C120" s="36">
        <v>90444700</v>
      </c>
      <c r="D120" s="36" t="s">
        <v>277</v>
      </c>
      <c r="E120" s="12" t="s">
        <v>46</v>
      </c>
      <c r="F120" s="12">
        <v>750</v>
      </c>
      <c r="G120" s="12">
        <v>10</v>
      </c>
      <c r="H120" s="12">
        <v>100</v>
      </c>
      <c r="I120" s="12"/>
      <c r="J120" s="12"/>
      <c r="K120" s="12"/>
      <c r="L120" s="12"/>
      <c r="M120" s="12"/>
      <c r="N120" s="12"/>
      <c r="O120" s="12"/>
      <c r="P120" s="12"/>
      <c r="Q120" s="13"/>
      <c r="R120" s="12">
        <f t="shared" si="18"/>
        <v>0</v>
      </c>
      <c r="S120" s="12">
        <f t="shared" si="19"/>
        <v>0</v>
      </c>
      <c r="T120" s="57"/>
      <c r="U120" s="15">
        <v>7.0000000000000007E-2</v>
      </c>
      <c r="V120" s="15">
        <f t="shared" si="20"/>
        <v>0</v>
      </c>
    </row>
    <row r="121" spans="1:24" x14ac:dyDescent="0.2">
      <c r="A121" s="11" t="s">
        <v>119</v>
      </c>
      <c r="B121" s="11" t="s">
        <v>120</v>
      </c>
      <c r="C121" s="11" t="s">
        <v>119</v>
      </c>
      <c r="D121" s="11" t="s">
        <v>275</v>
      </c>
      <c r="E121" s="12">
        <v>20</v>
      </c>
      <c r="F121" s="12">
        <v>900</v>
      </c>
      <c r="G121" s="12">
        <v>10</v>
      </c>
      <c r="H121" s="12">
        <v>50</v>
      </c>
      <c r="I121" s="12"/>
      <c r="J121" s="12"/>
      <c r="K121" s="12"/>
      <c r="L121" s="12"/>
      <c r="M121" s="12"/>
      <c r="N121" s="12"/>
      <c r="O121" s="12"/>
      <c r="P121" s="12"/>
      <c r="Q121" s="13"/>
      <c r="R121" s="12">
        <f t="shared" si="18"/>
        <v>0</v>
      </c>
      <c r="S121" s="12">
        <f t="shared" si="19"/>
        <v>0</v>
      </c>
      <c r="T121" s="57"/>
      <c r="U121" s="15">
        <v>0.08</v>
      </c>
      <c r="V121" s="15">
        <f t="shared" si="20"/>
        <v>0</v>
      </c>
    </row>
    <row r="122" spans="1:24" x14ac:dyDescent="0.2">
      <c r="A122" s="36" t="s">
        <v>263</v>
      </c>
      <c r="B122" s="36" t="s">
        <v>120</v>
      </c>
      <c r="C122" s="36">
        <v>90444800</v>
      </c>
      <c r="D122" s="36" t="s">
        <v>277</v>
      </c>
      <c r="E122" s="12" t="s">
        <v>46</v>
      </c>
      <c r="F122" s="12">
        <v>900</v>
      </c>
      <c r="G122" s="12">
        <v>10</v>
      </c>
      <c r="H122" s="12">
        <v>50</v>
      </c>
      <c r="I122" s="12"/>
      <c r="J122" s="12"/>
      <c r="K122" s="12"/>
      <c r="L122" s="12"/>
      <c r="M122" s="12"/>
      <c r="N122" s="12"/>
      <c r="O122" s="12"/>
      <c r="P122" s="12"/>
      <c r="Q122" s="13"/>
      <c r="R122" s="12">
        <f t="shared" si="18"/>
        <v>0</v>
      </c>
      <c r="S122" s="12">
        <f t="shared" si="19"/>
        <v>0</v>
      </c>
      <c r="T122" s="57"/>
      <c r="U122" s="15">
        <v>0.08</v>
      </c>
      <c r="V122" s="15">
        <f t="shared" si="20"/>
        <v>0</v>
      </c>
    </row>
    <row r="123" spans="1:24" x14ac:dyDescent="0.2">
      <c r="A123" s="11" t="s">
        <v>121</v>
      </c>
      <c r="B123" s="11" t="s">
        <v>122</v>
      </c>
      <c r="C123" s="11" t="s">
        <v>121</v>
      </c>
      <c r="D123" s="11" t="s">
        <v>275</v>
      </c>
      <c r="E123" s="12">
        <v>20</v>
      </c>
      <c r="F123" s="12">
        <v>1200</v>
      </c>
      <c r="G123" s="12">
        <v>10</v>
      </c>
      <c r="H123" s="12">
        <v>50</v>
      </c>
      <c r="I123" s="12"/>
      <c r="J123" s="12"/>
      <c r="K123" s="12"/>
      <c r="L123" s="12"/>
      <c r="M123" s="12"/>
      <c r="N123" s="12"/>
      <c r="O123" s="12"/>
      <c r="P123" s="12"/>
      <c r="Q123" s="13"/>
      <c r="R123" s="12">
        <f t="shared" si="18"/>
        <v>0</v>
      </c>
      <c r="S123" s="12">
        <f t="shared" si="19"/>
        <v>0</v>
      </c>
      <c r="T123" s="57"/>
      <c r="U123" s="15">
        <v>0.11</v>
      </c>
      <c r="V123" s="15">
        <f t="shared" si="20"/>
        <v>0</v>
      </c>
    </row>
    <row r="124" spans="1:24" x14ac:dyDescent="0.2">
      <c r="A124" s="11" t="s">
        <v>207</v>
      </c>
      <c r="B124" s="11" t="s">
        <v>208</v>
      </c>
      <c r="C124" s="11" t="s">
        <v>207</v>
      </c>
      <c r="D124" s="11" t="s">
        <v>275</v>
      </c>
      <c r="E124" s="12">
        <v>20</v>
      </c>
      <c r="F124" s="12">
        <v>1500</v>
      </c>
      <c r="G124" s="12">
        <v>10</v>
      </c>
      <c r="H124" s="12">
        <v>50</v>
      </c>
      <c r="I124" s="12"/>
      <c r="J124" s="12"/>
      <c r="K124" s="12"/>
      <c r="L124" s="12"/>
      <c r="M124" s="12"/>
      <c r="N124" s="12"/>
      <c r="O124" s="12"/>
      <c r="P124" s="12"/>
      <c r="Q124" s="13"/>
      <c r="R124" s="12">
        <f t="shared" si="18"/>
        <v>0</v>
      </c>
      <c r="S124" s="12">
        <f t="shared" si="19"/>
        <v>0</v>
      </c>
      <c r="T124" s="57"/>
      <c r="U124" s="15">
        <v>7.0000000000000007E-2</v>
      </c>
      <c r="V124" s="15">
        <f t="shared" si="20"/>
        <v>0</v>
      </c>
    </row>
    <row r="125" spans="1:24" x14ac:dyDescent="0.2">
      <c r="A125" s="11" t="s">
        <v>209</v>
      </c>
      <c r="B125" s="11" t="s">
        <v>210</v>
      </c>
      <c r="C125" s="11" t="s">
        <v>209</v>
      </c>
      <c r="D125" s="11" t="s">
        <v>275</v>
      </c>
      <c r="E125" s="12">
        <v>20</v>
      </c>
      <c r="F125" s="12">
        <v>1800</v>
      </c>
      <c r="G125" s="12">
        <v>10</v>
      </c>
      <c r="H125" s="12">
        <v>50</v>
      </c>
      <c r="I125" s="12"/>
      <c r="J125" s="12"/>
      <c r="K125" s="12"/>
      <c r="L125" s="12"/>
      <c r="M125" s="12"/>
      <c r="N125" s="12"/>
      <c r="O125" s="12"/>
      <c r="P125" s="12"/>
      <c r="Q125" s="13"/>
      <c r="R125" s="12">
        <f t="shared" si="18"/>
        <v>0</v>
      </c>
      <c r="S125" s="12">
        <f t="shared" si="19"/>
        <v>0</v>
      </c>
      <c r="T125" s="58"/>
      <c r="U125" s="15">
        <v>0.09</v>
      </c>
      <c r="V125" s="15">
        <f t="shared" si="20"/>
        <v>0</v>
      </c>
      <c r="W125" s="43"/>
    </row>
    <row r="126" spans="1:24" x14ac:dyDescent="0.2">
      <c r="A126" s="11" t="s">
        <v>123</v>
      </c>
      <c r="B126" s="11" t="s">
        <v>124</v>
      </c>
      <c r="C126" s="11" t="s">
        <v>123</v>
      </c>
      <c r="D126" s="11" t="s">
        <v>275</v>
      </c>
      <c r="E126" s="12">
        <v>25</v>
      </c>
      <c r="F126" s="12">
        <v>150</v>
      </c>
      <c r="G126" s="12">
        <v>10</v>
      </c>
      <c r="H126" s="12">
        <v>200</v>
      </c>
      <c r="I126" s="12"/>
      <c r="J126" s="12"/>
      <c r="K126" s="12"/>
      <c r="L126" s="12"/>
      <c r="M126" s="12"/>
      <c r="N126" s="12"/>
      <c r="O126" s="12"/>
      <c r="P126" s="12"/>
      <c r="Q126" s="13"/>
      <c r="R126" s="12">
        <f t="shared" si="18"/>
        <v>0</v>
      </c>
      <c r="S126" s="12">
        <f t="shared" si="19"/>
        <v>0</v>
      </c>
      <c r="T126" s="57"/>
      <c r="U126" s="15">
        <v>0.04</v>
      </c>
      <c r="V126" s="15">
        <f t="shared" si="20"/>
        <v>0</v>
      </c>
      <c r="W126" s="43">
        <f>SUM(V126:V143)</f>
        <v>3.8000000000000003</v>
      </c>
      <c r="X126" s="3">
        <f>W126*100/$W$144</f>
        <v>2.6043451442670134</v>
      </c>
    </row>
    <row r="127" spans="1:24" x14ac:dyDescent="0.2">
      <c r="A127" s="36" t="s">
        <v>257</v>
      </c>
      <c r="B127" s="36" t="s">
        <v>124</v>
      </c>
      <c r="C127" s="36">
        <v>90445200</v>
      </c>
      <c r="D127" s="36" t="s">
        <v>277</v>
      </c>
      <c r="E127" s="12">
        <v>25</v>
      </c>
      <c r="F127" s="12">
        <v>150</v>
      </c>
      <c r="G127" s="12">
        <v>10</v>
      </c>
      <c r="H127" s="12">
        <v>200</v>
      </c>
      <c r="I127" s="12"/>
      <c r="J127" s="12"/>
      <c r="K127" s="12">
        <v>400</v>
      </c>
      <c r="L127" s="12"/>
      <c r="M127" s="12">
        <v>400</v>
      </c>
      <c r="N127" s="12">
        <v>200</v>
      </c>
      <c r="O127" s="12"/>
      <c r="P127" s="12"/>
      <c r="Q127" s="13"/>
      <c r="R127" s="12">
        <f t="shared" si="18"/>
        <v>1000</v>
      </c>
      <c r="S127" s="12">
        <f t="shared" si="19"/>
        <v>5</v>
      </c>
      <c r="T127" s="57"/>
      <c r="U127" s="15">
        <v>0.04</v>
      </c>
      <c r="V127" s="15">
        <f t="shared" si="20"/>
        <v>0.2</v>
      </c>
    </row>
    <row r="128" spans="1:24" x14ac:dyDescent="0.2">
      <c r="A128" s="11" t="s">
        <v>125</v>
      </c>
      <c r="B128" s="11" t="s">
        <v>126</v>
      </c>
      <c r="C128" s="11" t="s">
        <v>125</v>
      </c>
      <c r="D128" s="11" t="s">
        <v>275</v>
      </c>
      <c r="E128" s="12">
        <v>25</v>
      </c>
      <c r="F128" s="12">
        <v>300</v>
      </c>
      <c r="G128" s="12">
        <v>10</v>
      </c>
      <c r="H128" s="12">
        <v>100</v>
      </c>
      <c r="I128" s="12"/>
      <c r="J128" s="12"/>
      <c r="K128" s="12">
        <v>100</v>
      </c>
      <c r="L128" s="12"/>
      <c r="M128" s="12"/>
      <c r="N128" s="12"/>
      <c r="O128" s="12"/>
      <c r="P128" s="12"/>
      <c r="Q128" s="13"/>
      <c r="R128" s="12">
        <f t="shared" si="18"/>
        <v>100</v>
      </c>
      <c r="S128" s="12">
        <f t="shared" si="19"/>
        <v>1</v>
      </c>
      <c r="T128" s="57"/>
      <c r="U128" s="15">
        <v>0.04</v>
      </c>
      <c r="V128" s="15">
        <f t="shared" si="20"/>
        <v>0.04</v>
      </c>
    </row>
    <row r="129" spans="1:24" x14ac:dyDescent="0.2">
      <c r="A129" s="36" t="s">
        <v>127</v>
      </c>
      <c r="B129" s="36" t="s">
        <v>126</v>
      </c>
      <c r="C129" s="36">
        <v>90445300</v>
      </c>
      <c r="D129" s="36" t="s">
        <v>277</v>
      </c>
      <c r="E129" s="12" t="s">
        <v>63</v>
      </c>
      <c r="F129" s="12">
        <v>300</v>
      </c>
      <c r="G129" s="12">
        <v>10</v>
      </c>
      <c r="H129" s="12">
        <v>100</v>
      </c>
      <c r="I129" s="12"/>
      <c r="J129" s="12"/>
      <c r="K129" s="12">
        <v>300</v>
      </c>
      <c r="L129" s="12"/>
      <c r="M129" s="12">
        <v>300</v>
      </c>
      <c r="N129" s="12">
        <v>200</v>
      </c>
      <c r="O129" s="12"/>
      <c r="P129" s="12"/>
      <c r="Q129" s="13"/>
      <c r="R129" s="12">
        <f t="shared" si="18"/>
        <v>800</v>
      </c>
      <c r="S129" s="12">
        <f t="shared" si="19"/>
        <v>8</v>
      </c>
      <c r="T129" s="57"/>
      <c r="U129" s="15">
        <v>0.04</v>
      </c>
      <c r="V129" s="15">
        <f t="shared" si="20"/>
        <v>0.32</v>
      </c>
    </row>
    <row r="130" spans="1:24" x14ac:dyDescent="0.2">
      <c r="A130" s="11" t="s">
        <v>128</v>
      </c>
      <c r="B130" s="11" t="s">
        <v>129</v>
      </c>
      <c r="C130" s="11" t="s">
        <v>128</v>
      </c>
      <c r="D130" s="11" t="s">
        <v>275</v>
      </c>
      <c r="E130" s="12">
        <v>25</v>
      </c>
      <c r="F130" s="12">
        <v>450</v>
      </c>
      <c r="G130" s="12">
        <v>10</v>
      </c>
      <c r="H130" s="12">
        <v>100</v>
      </c>
      <c r="I130" s="12"/>
      <c r="J130" s="12"/>
      <c r="K130" s="12">
        <v>100</v>
      </c>
      <c r="L130" s="12"/>
      <c r="M130" s="12">
        <v>100</v>
      </c>
      <c r="N130" s="12"/>
      <c r="O130" s="12"/>
      <c r="P130" s="12"/>
      <c r="Q130" s="13"/>
      <c r="R130" s="12">
        <f t="shared" si="18"/>
        <v>200</v>
      </c>
      <c r="S130" s="12">
        <f t="shared" si="19"/>
        <v>2</v>
      </c>
      <c r="T130" s="57"/>
      <c r="U130" s="15">
        <v>0.06</v>
      </c>
      <c r="V130" s="15">
        <f t="shared" si="20"/>
        <v>0.12</v>
      </c>
    </row>
    <row r="131" spans="1:24" x14ac:dyDescent="0.2">
      <c r="A131" s="36" t="s">
        <v>190</v>
      </c>
      <c r="B131" s="36" t="s">
        <v>129</v>
      </c>
      <c r="C131" s="36">
        <v>90445400</v>
      </c>
      <c r="D131" s="36" t="s">
        <v>277</v>
      </c>
      <c r="E131" s="12" t="s">
        <v>63</v>
      </c>
      <c r="F131" s="12">
        <v>450</v>
      </c>
      <c r="G131" s="12">
        <v>10</v>
      </c>
      <c r="H131" s="12">
        <v>100</v>
      </c>
      <c r="I131" s="12"/>
      <c r="J131" s="12"/>
      <c r="K131" s="12">
        <v>300</v>
      </c>
      <c r="L131" s="12"/>
      <c r="M131" s="12">
        <v>300</v>
      </c>
      <c r="N131" s="12"/>
      <c r="O131" s="12"/>
      <c r="P131" s="12"/>
      <c r="Q131" s="13"/>
      <c r="R131" s="12">
        <f t="shared" si="18"/>
        <v>600</v>
      </c>
      <c r="S131" s="12">
        <f t="shared" si="19"/>
        <v>6</v>
      </c>
      <c r="T131" s="57"/>
      <c r="U131" s="15">
        <v>0.06</v>
      </c>
      <c r="V131" s="15">
        <f t="shared" si="20"/>
        <v>0.36</v>
      </c>
    </row>
    <row r="132" spans="1:24" x14ac:dyDescent="0.2">
      <c r="A132" s="11" t="s">
        <v>130</v>
      </c>
      <c r="B132" s="11" t="s">
        <v>131</v>
      </c>
      <c r="C132" s="11" t="s">
        <v>130</v>
      </c>
      <c r="D132" s="11" t="s">
        <v>275</v>
      </c>
      <c r="E132" s="12">
        <v>25</v>
      </c>
      <c r="F132" s="12">
        <v>600</v>
      </c>
      <c r="G132" s="12">
        <v>10</v>
      </c>
      <c r="H132" s="12">
        <v>50</v>
      </c>
      <c r="I132" s="12"/>
      <c r="J132" s="12"/>
      <c r="K132" s="12">
        <v>100</v>
      </c>
      <c r="L132" s="12"/>
      <c r="M132" s="12"/>
      <c r="N132" s="12"/>
      <c r="O132" s="12"/>
      <c r="P132" s="12"/>
      <c r="Q132" s="13"/>
      <c r="R132" s="12">
        <f t="shared" si="18"/>
        <v>100</v>
      </c>
      <c r="S132" s="12">
        <f t="shared" si="19"/>
        <v>2</v>
      </c>
      <c r="T132" s="57"/>
      <c r="U132" s="15">
        <v>0.04</v>
      </c>
      <c r="V132" s="15">
        <f t="shared" si="20"/>
        <v>0.08</v>
      </c>
    </row>
    <row r="133" spans="1:24" x14ac:dyDescent="0.2">
      <c r="A133" s="36" t="s">
        <v>211</v>
      </c>
      <c r="B133" s="36" t="s">
        <v>131</v>
      </c>
      <c r="C133" s="36">
        <v>90445600</v>
      </c>
      <c r="D133" s="36" t="s">
        <v>277</v>
      </c>
      <c r="E133" s="12">
        <v>25</v>
      </c>
      <c r="F133" s="12">
        <v>600</v>
      </c>
      <c r="G133" s="12">
        <v>10</v>
      </c>
      <c r="H133" s="12">
        <v>50</v>
      </c>
      <c r="I133" s="12"/>
      <c r="J133" s="12"/>
      <c r="K133" s="12">
        <v>300</v>
      </c>
      <c r="L133" s="12"/>
      <c r="M133" s="12">
        <v>300</v>
      </c>
      <c r="N133" s="12">
        <v>200</v>
      </c>
      <c r="O133" s="12"/>
      <c r="P133" s="12"/>
      <c r="Q133" s="13"/>
      <c r="R133" s="12">
        <f t="shared" si="18"/>
        <v>800</v>
      </c>
      <c r="S133" s="12">
        <f t="shared" si="19"/>
        <v>16</v>
      </c>
      <c r="T133" s="57"/>
      <c r="U133" s="15">
        <v>0.04</v>
      </c>
      <c r="V133" s="15">
        <f t="shared" si="20"/>
        <v>0.64</v>
      </c>
    </row>
    <row r="134" spans="1:24" x14ac:dyDescent="0.2">
      <c r="A134" s="11" t="s">
        <v>162</v>
      </c>
      <c r="B134" s="11" t="s">
        <v>163</v>
      </c>
      <c r="C134" s="11" t="s">
        <v>162</v>
      </c>
      <c r="D134" s="11" t="s">
        <v>275</v>
      </c>
      <c r="E134" s="12">
        <v>25</v>
      </c>
      <c r="F134" s="12">
        <v>750</v>
      </c>
      <c r="G134" s="12">
        <v>10</v>
      </c>
      <c r="H134" s="12">
        <v>50</v>
      </c>
      <c r="I134" s="12"/>
      <c r="J134" s="12"/>
      <c r="K134" s="12"/>
      <c r="L134" s="12"/>
      <c r="M134" s="12"/>
      <c r="N134" s="12"/>
      <c r="O134" s="12"/>
      <c r="P134" s="12"/>
      <c r="Q134" s="13"/>
      <c r="R134" s="12">
        <f t="shared" si="18"/>
        <v>0</v>
      </c>
      <c r="S134" s="12">
        <f t="shared" si="19"/>
        <v>0</v>
      </c>
      <c r="T134" s="57"/>
      <c r="U134" s="15">
        <v>0.04</v>
      </c>
      <c r="V134" s="15">
        <f t="shared" si="20"/>
        <v>0</v>
      </c>
    </row>
    <row r="135" spans="1:24" x14ac:dyDescent="0.2">
      <c r="A135" s="36" t="s">
        <v>218</v>
      </c>
      <c r="B135" s="36" t="s">
        <v>163</v>
      </c>
      <c r="C135" s="31" t="s">
        <v>219</v>
      </c>
      <c r="D135" s="36" t="s">
        <v>277</v>
      </c>
      <c r="E135" s="12">
        <v>25</v>
      </c>
      <c r="F135" s="12">
        <v>750</v>
      </c>
      <c r="G135" s="12">
        <v>10</v>
      </c>
      <c r="H135" s="12">
        <v>50</v>
      </c>
      <c r="I135" s="12"/>
      <c r="J135" s="12"/>
      <c r="K135" s="12">
        <v>300</v>
      </c>
      <c r="L135" s="12"/>
      <c r="M135" s="12">
        <v>300</v>
      </c>
      <c r="N135" s="12"/>
      <c r="O135" s="12"/>
      <c r="P135" s="12"/>
      <c r="Q135" s="13"/>
      <c r="R135" s="12">
        <f t="shared" si="18"/>
        <v>600</v>
      </c>
      <c r="S135" s="12">
        <f t="shared" si="19"/>
        <v>12</v>
      </c>
      <c r="T135" s="57"/>
      <c r="U135" s="15">
        <v>0.04</v>
      </c>
      <c r="V135" s="15">
        <f t="shared" si="20"/>
        <v>0.48</v>
      </c>
    </row>
    <row r="136" spans="1:24" x14ac:dyDescent="0.2">
      <c r="A136" s="11" t="s">
        <v>132</v>
      </c>
      <c r="B136" s="11" t="s">
        <v>133</v>
      </c>
      <c r="C136" s="11" t="s">
        <v>132</v>
      </c>
      <c r="D136" s="11" t="s">
        <v>275</v>
      </c>
      <c r="E136" s="12">
        <v>25</v>
      </c>
      <c r="F136" s="12">
        <v>900</v>
      </c>
      <c r="G136" s="12">
        <v>10</v>
      </c>
      <c r="H136" s="12">
        <v>50</v>
      </c>
      <c r="I136" s="12"/>
      <c r="J136" s="12"/>
      <c r="K136" s="12"/>
      <c r="L136" s="12"/>
      <c r="M136" s="12">
        <v>100</v>
      </c>
      <c r="N136" s="12"/>
      <c r="O136" s="12"/>
      <c r="P136" s="12"/>
      <c r="Q136" s="13"/>
      <c r="R136" s="12">
        <f t="shared" si="18"/>
        <v>100</v>
      </c>
      <c r="S136" s="12">
        <f t="shared" si="19"/>
        <v>2</v>
      </c>
      <c r="T136" s="57"/>
      <c r="U136" s="15">
        <v>0.06</v>
      </c>
      <c r="V136" s="15">
        <f t="shared" si="20"/>
        <v>0.12</v>
      </c>
    </row>
    <row r="137" spans="1:24" x14ac:dyDescent="0.2">
      <c r="A137" s="36" t="s">
        <v>264</v>
      </c>
      <c r="B137" s="36" t="s">
        <v>133</v>
      </c>
      <c r="C137" s="31" t="s">
        <v>265</v>
      </c>
      <c r="D137" s="36" t="s">
        <v>277</v>
      </c>
      <c r="E137" s="12">
        <v>25</v>
      </c>
      <c r="F137" s="12">
        <v>900</v>
      </c>
      <c r="G137" s="12">
        <v>10</v>
      </c>
      <c r="H137" s="12">
        <v>50</v>
      </c>
      <c r="I137" s="12"/>
      <c r="J137" s="12"/>
      <c r="K137" s="12">
        <v>300</v>
      </c>
      <c r="L137" s="12"/>
      <c r="M137" s="12">
        <v>300</v>
      </c>
      <c r="N137" s="12">
        <v>200</v>
      </c>
      <c r="O137" s="12"/>
      <c r="P137" s="12"/>
      <c r="Q137" s="13"/>
      <c r="R137" s="12">
        <f t="shared" si="18"/>
        <v>800</v>
      </c>
      <c r="S137" s="12">
        <f t="shared" si="19"/>
        <v>16</v>
      </c>
      <c r="T137" s="57"/>
      <c r="U137" s="15">
        <v>0.06</v>
      </c>
      <c r="V137" s="15">
        <f t="shared" si="20"/>
        <v>0.96</v>
      </c>
    </row>
    <row r="138" spans="1:24" x14ac:dyDescent="0.2">
      <c r="A138" s="11" t="s">
        <v>134</v>
      </c>
      <c r="B138" s="11" t="s">
        <v>135</v>
      </c>
      <c r="C138" s="11" t="s">
        <v>134</v>
      </c>
      <c r="D138" s="11" t="s">
        <v>275</v>
      </c>
      <c r="E138" s="12">
        <v>25</v>
      </c>
      <c r="F138" s="12">
        <v>1200</v>
      </c>
      <c r="G138" s="12">
        <v>10</v>
      </c>
      <c r="H138" s="12">
        <v>50</v>
      </c>
      <c r="I138" s="12"/>
      <c r="J138" s="12"/>
      <c r="K138" s="12">
        <v>100</v>
      </c>
      <c r="L138" s="12"/>
      <c r="M138" s="12"/>
      <c r="N138" s="12"/>
      <c r="O138" s="12"/>
      <c r="P138" s="12"/>
      <c r="Q138" s="13"/>
      <c r="R138" s="12">
        <f t="shared" si="18"/>
        <v>100</v>
      </c>
      <c r="S138" s="12">
        <f t="shared" si="19"/>
        <v>2</v>
      </c>
      <c r="T138" s="57"/>
      <c r="U138" s="15">
        <v>0.08</v>
      </c>
      <c r="V138" s="15">
        <f t="shared" si="20"/>
        <v>0.16</v>
      </c>
    </row>
    <row r="139" spans="1:24" x14ac:dyDescent="0.2">
      <c r="A139" s="26" t="s">
        <v>451</v>
      </c>
      <c r="B139" s="26"/>
      <c r="C139" s="26">
        <v>90445810</v>
      </c>
      <c r="D139" s="36" t="s">
        <v>277</v>
      </c>
      <c r="E139" s="12" t="s">
        <v>63</v>
      </c>
      <c r="F139" s="12">
        <v>1200</v>
      </c>
      <c r="G139" s="12">
        <v>10</v>
      </c>
      <c r="H139" s="12">
        <v>50</v>
      </c>
      <c r="I139" s="12"/>
      <c r="J139" s="12"/>
      <c r="K139" s="12"/>
      <c r="L139" s="12"/>
      <c r="M139" s="12"/>
      <c r="N139" s="12">
        <v>200</v>
      </c>
      <c r="O139" s="12"/>
      <c r="P139" s="12"/>
      <c r="Q139" s="13"/>
      <c r="R139" s="12">
        <f t="shared" si="18"/>
        <v>200</v>
      </c>
      <c r="S139" s="12">
        <f t="shared" si="19"/>
        <v>4</v>
      </c>
      <c r="T139" s="57"/>
      <c r="U139" s="15">
        <v>0.08</v>
      </c>
      <c r="V139" s="15">
        <f t="shared" si="20"/>
        <v>0.32</v>
      </c>
    </row>
    <row r="140" spans="1:24" x14ac:dyDescent="0.2">
      <c r="A140" s="11" t="s">
        <v>238</v>
      </c>
      <c r="B140" s="11" t="s">
        <v>239</v>
      </c>
      <c r="C140" s="11" t="s">
        <v>238</v>
      </c>
      <c r="D140" s="11" t="s">
        <v>275</v>
      </c>
      <c r="E140" s="12">
        <v>25</v>
      </c>
      <c r="F140" s="12">
        <v>1524</v>
      </c>
      <c r="G140" s="12">
        <v>10</v>
      </c>
      <c r="H140" s="12">
        <v>50</v>
      </c>
      <c r="I140" s="12"/>
      <c r="J140" s="12"/>
      <c r="K140" s="12"/>
      <c r="L140" s="12"/>
      <c r="M140" s="12"/>
      <c r="N140" s="12"/>
      <c r="O140" s="12"/>
      <c r="P140" s="12"/>
      <c r="Q140" s="13"/>
      <c r="R140" s="12">
        <f t="shared" si="18"/>
        <v>0</v>
      </c>
      <c r="S140" s="12">
        <f t="shared" si="19"/>
        <v>0</v>
      </c>
      <c r="T140" s="57"/>
      <c r="U140" s="15">
        <v>0.08</v>
      </c>
      <c r="V140" s="15">
        <f t="shared" si="20"/>
        <v>0</v>
      </c>
    </row>
    <row r="141" spans="1:24" x14ac:dyDescent="0.2">
      <c r="A141" s="11" t="s">
        <v>164</v>
      </c>
      <c r="B141" s="11" t="s">
        <v>165</v>
      </c>
      <c r="C141" s="11" t="s">
        <v>164</v>
      </c>
      <c r="D141" s="11" t="s">
        <v>275</v>
      </c>
      <c r="E141" s="12">
        <v>25</v>
      </c>
      <c r="F141" s="12">
        <v>1800</v>
      </c>
      <c r="G141" s="12">
        <v>10</v>
      </c>
      <c r="H141" s="12">
        <v>50</v>
      </c>
      <c r="I141" s="12"/>
      <c r="J141" s="12"/>
      <c r="K141" s="12"/>
      <c r="L141" s="12"/>
      <c r="M141" s="12"/>
      <c r="N141" s="12"/>
      <c r="O141" s="12"/>
      <c r="P141" s="12"/>
      <c r="Q141" s="13"/>
      <c r="R141" s="12">
        <f t="shared" si="18"/>
        <v>0</v>
      </c>
      <c r="S141" s="12">
        <f t="shared" si="19"/>
        <v>0</v>
      </c>
      <c r="T141" s="57"/>
      <c r="U141" s="15">
        <v>0.12</v>
      </c>
      <c r="V141" s="15">
        <f t="shared" si="20"/>
        <v>0</v>
      </c>
    </row>
    <row r="142" spans="1:24" x14ac:dyDescent="0.2">
      <c r="A142" s="36" t="s">
        <v>227</v>
      </c>
      <c r="B142" s="36" t="s">
        <v>165</v>
      </c>
      <c r="C142" s="36">
        <v>90445900</v>
      </c>
      <c r="D142" s="36" t="s">
        <v>277</v>
      </c>
      <c r="E142" s="12">
        <v>25</v>
      </c>
      <c r="F142" s="12">
        <v>1800</v>
      </c>
      <c r="G142" s="12">
        <v>10</v>
      </c>
      <c r="H142" s="12">
        <v>50</v>
      </c>
      <c r="I142" s="12"/>
      <c r="J142" s="12"/>
      <c r="K142" s="12"/>
      <c r="L142" s="12"/>
      <c r="M142" s="12"/>
      <c r="N142" s="12"/>
      <c r="O142" s="12"/>
      <c r="P142" s="12"/>
      <c r="Q142" s="13"/>
      <c r="R142" s="12">
        <f t="shared" si="18"/>
        <v>0</v>
      </c>
      <c r="S142" s="12">
        <f t="shared" si="19"/>
        <v>0</v>
      </c>
      <c r="T142" s="57"/>
      <c r="U142" s="15">
        <v>0.12</v>
      </c>
      <c r="V142" s="15">
        <f t="shared" si="20"/>
        <v>0</v>
      </c>
      <c r="W142" s="43"/>
    </row>
    <row r="143" spans="1:24" x14ac:dyDescent="0.2">
      <c r="A143" s="36" t="s">
        <v>301</v>
      </c>
      <c r="B143" s="36" t="s">
        <v>302</v>
      </c>
      <c r="C143" s="36">
        <v>90446000</v>
      </c>
      <c r="D143" s="36" t="s">
        <v>277</v>
      </c>
      <c r="E143" s="12">
        <v>25</v>
      </c>
      <c r="F143" s="12">
        <v>2400</v>
      </c>
      <c r="G143" s="12">
        <v>10</v>
      </c>
      <c r="H143" s="12">
        <v>50</v>
      </c>
      <c r="I143" s="12"/>
      <c r="J143" s="12"/>
      <c r="K143" s="12"/>
      <c r="L143" s="12"/>
      <c r="M143" s="12"/>
      <c r="N143" s="12"/>
      <c r="O143" s="12"/>
      <c r="P143" s="12"/>
      <c r="Q143" s="13"/>
      <c r="R143" s="12">
        <f t="shared" si="18"/>
        <v>0</v>
      </c>
      <c r="S143" s="12">
        <f t="shared" si="19"/>
        <v>0</v>
      </c>
      <c r="T143" s="57"/>
      <c r="U143" s="15">
        <v>0.12</v>
      </c>
      <c r="V143" s="15">
        <f t="shared" si="20"/>
        <v>0</v>
      </c>
      <c r="W143" s="43"/>
    </row>
    <row r="144" spans="1:24" x14ac:dyDescent="0.2">
      <c r="A144" s="305"/>
      <c r="B144" s="305"/>
      <c r="C144" s="305"/>
      <c r="D144" s="305"/>
      <c r="E144" s="305"/>
      <c r="F144" s="305"/>
      <c r="G144" s="305"/>
      <c r="H144" s="305"/>
      <c r="I144" s="36">
        <f t="shared" ref="I144:S144" si="21">SUBTOTAL(9,I5:I143)</f>
        <v>350</v>
      </c>
      <c r="J144" s="36">
        <f t="shared" si="21"/>
        <v>700</v>
      </c>
      <c r="K144" s="36">
        <f t="shared" si="21"/>
        <v>57200</v>
      </c>
      <c r="L144" s="36">
        <f>SUBTOTAL(9,L5:L143)</f>
        <v>2100</v>
      </c>
      <c r="M144" s="36">
        <f t="shared" si="21"/>
        <v>70310</v>
      </c>
      <c r="N144" s="36">
        <f t="shared" si="21"/>
        <v>67275</v>
      </c>
      <c r="O144" s="36">
        <f t="shared" si="21"/>
        <v>600</v>
      </c>
      <c r="P144" s="36">
        <f t="shared" si="21"/>
        <v>52050</v>
      </c>
      <c r="Q144" s="36">
        <f t="shared" si="21"/>
        <v>0</v>
      </c>
      <c r="R144" s="36">
        <f t="shared" si="21"/>
        <v>250585</v>
      </c>
      <c r="S144" s="36">
        <f t="shared" si="21"/>
        <v>3224</v>
      </c>
      <c r="T144" s="59"/>
      <c r="U144" s="12"/>
      <c r="V144" s="36">
        <f>SUBTOTAL(9,V5:V143)</f>
        <v>189.45000000000005</v>
      </c>
      <c r="W144" s="3">
        <f>SUM(W13:W143)</f>
        <v>145.91000000000003</v>
      </c>
      <c r="X144" s="3">
        <f>SUM(X13:X143)</f>
        <v>99.999999999999986</v>
      </c>
    </row>
    <row r="145" spans="1:22" x14ac:dyDescent="0.2">
      <c r="A145" s="305"/>
      <c r="B145" s="305"/>
      <c r="C145" s="305"/>
      <c r="D145" s="305"/>
      <c r="E145" s="305"/>
      <c r="F145" s="305"/>
      <c r="G145" s="305"/>
      <c r="H145" s="305"/>
      <c r="I145" s="36">
        <v>2</v>
      </c>
      <c r="J145" s="36">
        <v>12</v>
      </c>
      <c r="K145" s="36">
        <v>694</v>
      </c>
      <c r="L145" s="36">
        <v>21</v>
      </c>
      <c r="M145" s="36">
        <v>911</v>
      </c>
      <c r="N145" s="36">
        <v>904</v>
      </c>
      <c r="O145" s="36">
        <v>4</v>
      </c>
      <c r="P145" s="36">
        <v>676</v>
      </c>
      <c r="Q145" s="36"/>
      <c r="R145" s="36"/>
      <c r="S145" s="36">
        <f>SUM(I145:Q145)</f>
        <v>3224</v>
      </c>
      <c r="V145" s="3">
        <f>V144/30</f>
        <v>6.3150000000000013</v>
      </c>
    </row>
    <row r="146" spans="1:22" x14ac:dyDescent="0.2">
      <c r="A146" s="305"/>
      <c r="B146" s="305"/>
      <c r="C146" s="305"/>
      <c r="D146" s="305"/>
      <c r="E146" s="305"/>
      <c r="F146" s="305"/>
      <c r="G146" s="305"/>
      <c r="H146" s="305"/>
      <c r="I146" s="36">
        <v>0.22</v>
      </c>
      <c r="J146" s="36">
        <v>0.5</v>
      </c>
      <c r="K146" s="36">
        <v>37.72</v>
      </c>
      <c r="L146" s="36">
        <v>1.22</v>
      </c>
      <c r="M146" s="36">
        <v>52.21</v>
      </c>
      <c r="N146" s="36">
        <v>56.08</v>
      </c>
      <c r="O146" s="36">
        <v>0.52</v>
      </c>
      <c r="P146" s="36">
        <v>40.98</v>
      </c>
      <c r="Q146" s="36"/>
      <c r="R146" s="36"/>
      <c r="S146" s="36">
        <f>SUM(I146:Q146)</f>
        <v>189.45</v>
      </c>
    </row>
    <row r="147" spans="1:22" x14ac:dyDescent="0.2">
      <c r="A147" s="34"/>
      <c r="B147" s="34"/>
      <c r="C147" s="34"/>
      <c r="D147" s="34"/>
      <c r="E147" s="34"/>
      <c r="F147" s="34"/>
      <c r="G147" s="34"/>
      <c r="H147" s="34"/>
    </row>
    <row r="148" spans="1:22" x14ac:dyDescent="0.2">
      <c r="A148" s="28" t="s">
        <v>136</v>
      </c>
      <c r="B148" s="28" t="s">
        <v>136</v>
      </c>
      <c r="C148" s="30"/>
      <c r="D148" s="30"/>
      <c r="E148" s="8" t="s">
        <v>10</v>
      </c>
      <c r="F148" s="8" t="s">
        <v>137</v>
      </c>
      <c r="G148" s="300" t="s">
        <v>138</v>
      </c>
      <c r="H148" s="301"/>
      <c r="I148" s="20"/>
      <c r="J148" s="20"/>
      <c r="K148" s="20"/>
      <c r="L148" s="20"/>
      <c r="M148" s="20"/>
      <c r="N148" s="20"/>
      <c r="O148" s="20"/>
      <c r="P148" s="20"/>
      <c r="Q148" s="20"/>
      <c r="R148" s="12"/>
      <c r="S148" s="12"/>
      <c r="T148" s="35"/>
      <c r="U148" s="12"/>
      <c r="V148" s="15"/>
    </row>
    <row r="149" spans="1:22" x14ac:dyDescent="0.2">
      <c r="A149" s="36"/>
      <c r="B149" s="36"/>
      <c r="C149" s="36"/>
      <c r="D149" s="36"/>
      <c r="E149" s="8"/>
      <c r="F149" s="8"/>
      <c r="G149" s="8" t="s">
        <v>139</v>
      </c>
      <c r="H149" s="8" t="s">
        <v>140</v>
      </c>
      <c r="I149" s="8" t="s">
        <v>140</v>
      </c>
      <c r="J149" s="8" t="s">
        <v>140</v>
      </c>
      <c r="K149" s="8" t="s">
        <v>140</v>
      </c>
      <c r="L149" s="8" t="s">
        <v>140</v>
      </c>
      <c r="M149" s="8" t="s">
        <v>140</v>
      </c>
      <c r="N149" s="8" t="s">
        <v>140</v>
      </c>
      <c r="O149" s="8"/>
      <c r="P149" s="8"/>
      <c r="Q149" s="8" t="s">
        <v>140</v>
      </c>
      <c r="R149" s="36" t="s">
        <v>140</v>
      </c>
      <c r="S149" s="36" t="s">
        <v>12</v>
      </c>
      <c r="T149" s="37"/>
      <c r="U149" s="12"/>
      <c r="V149" s="15"/>
    </row>
    <row r="150" spans="1:22" x14ac:dyDescent="0.2">
      <c r="A150" s="38" t="s">
        <v>142</v>
      </c>
      <c r="B150" s="38" t="s">
        <v>143</v>
      </c>
      <c r="C150" s="38" t="s">
        <v>142</v>
      </c>
      <c r="D150" s="38" t="s">
        <v>142</v>
      </c>
      <c r="E150" s="12">
        <v>13</v>
      </c>
      <c r="F150" s="12">
        <v>25</v>
      </c>
      <c r="G150" s="12">
        <v>5</v>
      </c>
      <c r="H150" s="12">
        <v>125</v>
      </c>
      <c r="I150" s="12"/>
      <c r="J150" s="12"/>
      <c r="K150" s="12"/>
      <c r="L150" s="12"/>
      <c r="M150" s="12"/>
      <c r="N150" s="12"/>
      <c r="O150" s="12"/>
      <c r="P150" s="12"/>
      <c r="Q150" s="12"/>
      <c r="R150" s="12">
        <f>SUM(I150:Q150)</f>
        <v>0</v>
      </c>
      <c r="S150" s="12">
        <f>$R150/$H150</f>
        <v>0</v>
      </c>
      <c r="T150" s="39"/>
      <c r="U150" s="15">
        <v>0.09</v>
      </c>
      <c r="V150" s="15">
        <f>$S150*$U150</f>
        <v>0</v>
      </c>
    </row>
    <row r="151" spans="1:22" x14ac:dyDescent="0.2">
      <c r="A151" s="38" t="s">
        <v>144</v>
      </c>
      <c r="B151" s="38" t="s">
        <v>145</v>
      </c>
      <c r="C151" s="38" t="s">
        <v>144</v>
      </c>
      <c r="D151" s="38" t="s">
        <v>144</v>
      </c>
      <c r="E151" s="12">
        <v>19</v>
      </c>
      <c r="F151" s="12">
        <v>25</v>
      </c>
      <c r="G151" s="12">
        <v>5</v>
      </c>
      <c r="H151" s="12">
        <v>125</v>
      </c>
      <c r="I151" s="12"/>
      <c r="J151" s="12"/>
      <c r="K151" s="12"/>
      <c r="L151" s="12"/>
      <c r="M151" s="12"/>
      <c r="N151" s="12"/>
      <c r="O151" s="12"/>
      <c r="P151" s="12"/>
      <c r="Q151" s="12"/>
      <c r="R151" s="12">
        <f>SUM(I151:Q151)</f>
        <v>0</v>
      </c>
      <c r="S151" s="12">
        <f>$R151/$H151</f>
        <v>0</v>
      </c>
      <c r="T151" s="39"/>
      <c r="U151" s="15">
        <v>0.15</v>
      </c>
      <c r="V151" s="15">
        <f>$S151*$U151</f>
        <v>0</v>
      </c>
    </row>
    <row r="152" spans="1:22" x14ac:dyDescent="0.2">
      <c r="B152" s="3"/>
      <c r="I152" s="36">
        <f t="shared" ref="I152:Q152" si="22">SUM(I150:I151)</f>
        <v>0</v>
      </c>
      <c r="J152" s="36">
        <f t="shared" si="22"/>
        <v>0</v>
      </c>
      <c r="K152" s="36">
        <f t="shared" si="22"/>
        <v>0</v>
      </c>
      <c r="L152" s="36">
        <f>SUM(L150:L151)</f>
        <v>0</v>
      </c>
      <c r="M152" s="36">
        <f t="shared" si="22"/>
        <v>0</v>
      </c>
      <c r="N152" s="36">
        <f t="shared" si="22"/>
        <v>0</v>
      </c>
      <c r="O152" s="36"/>
      <c r="P152" s="36"/>
      <c r="Q152" s="36">
        <f t="shared" si="22"/>
        <v>0</v>
      </c>
      <c r="R152" s="36">
        <f>SUBTOTAL(9,R150:R151)</f>
        <v>0</v>
      </c>
      <c r="S152" s="36">
        <f>SUBTOTAL(9,S150:S151)</f>
        <v>0</v>
      </c>
      <c r="T152" s="37"/>
      <c r="U152" s="12"/>
      <c r="V152" s="33">
        <f>SUBTOTAL(9,V150:V151)</f>
        <v>0</v>
      </c>
    </row>
    <row r="153" spans="1:22" x14ac:dyDescent="0.2">
      <c r="B153" s="3"/>
      <c r="I153" s="40"/>
      <c r="J153" s="40"/>
      <c r="K153" s="40"/>
      <c r="L153" s="40"/>
      <c r="M153" s="40"/>
      <c r="N153" s="40"/>
      <c r="O153" s="40"/>
      <c r="P153" s="40"/>
      <c r="Q153" s="40"/>
      <c r="R153" s="36">
        <v>0</v>
      </c>
      <c r="S153" s="36">
        <v>0</v>
      </c>
      <c r="T153" s="35"/>
      <c r="U153" s="12"/>
      <c r="V153" s="33">
        <v>0</v>
      </c>
    </row>
  </sheetData>
  <autoFilter ref="D3:D146"/>
  <mergeCells count="11">
    <mergeCell ref="A109:B109"/>
    <mergeCell ref="A144:H144"/>
    <mergeCell ref="A145:H145"/>
    <mergeCell ref="A146:H146"/>
    <mergeCell ref="G148:H148"/>
    <mergeCell ref="U3:V3"/>
    <mergeCell ref="A1:H1"/>
    <mergeCell ref="A2:D2"/>
    <mergeCell ref="E2:H2"/>
    <mergeCell ref="G3:H3"/>
    <mergeCell ref="R3:S3"/>
  </mergeCells>
  <conditionalFormatting sqref="A5:XFD143">
    <cfRule type="expression" dxfId="258" priority="2">
      <formula>MOD(ROW(),2)</formula>
    </cfRule>
  </conditionalFormatting>
  <conditionalFormatting sqref="R5:R143">
    <cfRule type="cellIs" dxfId="257" priority="4" operator="greaterThan">
      <formula>10000</formula>
    </cfRule>
  </conditionalFormatting>
  <conditionalFormatting sqref="R110:R143">
    <cfRule type="cellIs" dxfId="256" priority="5" operator="greaterThan">
      <formula>2000</formula>
    </cfRule>
  </conditionalFormatting>
  <conditionalFormatting sqref="V5:V108">
    <cfRule type="cellIs" dxfId="255" priority="3" operator="greaterThan">
      <formula>10</formula>
    </cfRule>
  </conditionalFormatting>
  <conditionalFormatting sqref="V139">
    <cfRule type="cellIs" dxfId="254" priority="1" operator="greaterThan">
      <formula>10</formula>
    </cfRule>
  </conditionalFormatting>
  <pageMargins left="0.25" right="0.25" top="0.75" bottom="0.75" header="0.3" footer="0.3"/>
  <pageSetup paperSize="9" scale="69" fitToHeight="0" orientation="landscape" r:id="rId1"/>
  <headerFooter alignWithMargins="0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X153"/>
  <sheetViews>
    <sheetView zoomScaleNormal="100" workbookViewId="0">
      <pane xSplit="4" ySplit="4" topLeftCell="E122" activePane="bottomRight" state="frozen"/>
      <selection pane="topRight" activeCell="D1" sqref="D1"/>
      <selection pane="bottomLeft" activeCell="A4" sqref="A4"/>
      <selection pane="bottomRight" activeCell="C166" sqref="C166"/>
    </sheetView>
  </sheetViews>
  <sheetFormatPr defaultColWidth="9.140625" defaultRowHeight="12.75" x14ac:dyDescent="0.2"/>
  <cols>
    <col min="1" max="1" width="12.5703125" style="3" customWidth="1"/>
    <col min="2" max="2" width="14" style="41" customWidth="1"/>
    <col min="3" max="3" width="14" style="3" bestFit="1" customWidth="1"/>
    <col min="4" max="4" width="12.28515625" style="3" customWidth="1"/>
    <col min="5" max="5" width="7.85546875" style="3" customWidth="1"/>
    <col min="6" max="6" width="8.5703125" style="3" customWidth="1"/>
    <col min="7" max="7" width="6.140625" style="3" customWidth="1"/>
    <col min="8" max="8" width="6.42578125" style="3" customWidth="1"/>
    <col min="9" max="16" width="10.140625" style="3" customWidth="1"/>
    <col min="17" max="17" width="8.28515625" style="3" customWidth="1"/>
    <col min="18" max="18" width="10.7109375" style="3" bestFit="1" customWidth="1"/>
    <col min="19" max="19" width="8.28515625" style="3" bestFit="1" customWidth="1"/>
    <col min="20" max="21" width="9.42578125" style="3" customWidth="1"/>
    <col min="22" max="22" width="9.28515625" style="3" customWidth="1"/>
    <col min="23" max="16384" width="9.140625" style="3"/>
  </cols>
  <sheetData>
    <row r="1" spans="1:24" x14ac:dyDescent="0.2">
      <c r="A1" s="303" t="s">
        <v>281</v>
      </c>
      <c r="B1" s="303"/>
      <c r="C1" s="303"/>
      <c r="D1" s="303"/>
      <c r="E1" s="303"/>
      <c r="F1" s="303"/>
      <c r="G1" s="303"/>
      <c r="H1" s="303"/>
      <c r="I1" s="30" t="s">
        <v>432</v>
      </c>
      <c r="J1" s="30" t="s">
        <v>438</v>
      </c>
      <c r="K1" s="30" t="s">
        <v>446</v>
      </c>
      <c r="L1" s="30" t="s">
        <v>450</v>
      </c>
      <c r="M1" s="30"/>
      <c r="N1" s="30"/>
      <c r="O1" s="30" t="s">
        <v>453</v>
      </c>
      <c r="P1" s="30"/>
      <c r="Q1" s="20"/>
      <c r="R1" s="20"/>
      <c r="S1" s="20"/>
    </row>
    <row r="2" spans="1:24" x14ac:dyDescent="0.2">
      <c r="A2" s="303" t="s">
        <v>456</v>
      </c>
      <c r="B2" s="303"/>
      <c r="C2" s="303"/>
      <c r="D2" s="303"/>
      <c r="E2" s="303"/>
      <c r="F2" s="303"/>
      <c r="G2" s="303"/>
      <c r="H2" s="303"/>
      <c r="I2" s="10"/>
      <c r="J2" s="10"/>
      <c r="K2" s="10"/>
      <c r="L2" s="10"/>
      <c r="M2" s="10"/>
      <c r="N2" s="10"/>
      <c r="O2" s="10"/>
      <c r="P2" s="10"/>
      <c r="Q2" s="8"/>
      <c r="R2" s="8"/>
      <c r="S2" s="8"/>
      <c r="T2" s="29"/>
      <c r="U2" s="29"/>
      <c r="V2" s="30"/>
    </row>
    <row r="3" spans="1:24" x14ac:dyDescent="0.2">
      <c r="A3" s="8" t="s">
        <v>0</v>
      </c>
      <c r="B3" s="8" t="s">
        <v>1</v>
      </c>
      <c r="C3" s="8" t="s">
        <v>2</v>
      </c>
      <c r="D3" s="8" t="s">
        <v>274</v>
      </c>
      <c r="E3" s="8" t="s">
        <v>3</v>
      </c>
      <c r="F3" s="8" t="s">
        <v>4</v>
      </c>
      <c r="G3" s="302" t="s">
        <v>5</v>
      </c>
      <c r="H3" s="302"/>
      <c r="I3" s="31" t="s">
        <v>409</v>
      </c>
      <c r="J3" s="31" t="s">
        <v>427</v>
      </c>
      <c r="K3" s="31" t="s">
        <v>435</v>
      </c>
      <c r="L3" s="31" t="s">
        <v>448</v>
      </c>
      <c r="M3" s="31" t="s">
        <v>441</v>
      </c>
      <c r="N3" s="31" t="s">
        <v>449</v>
      </c>
      <c r="O3" s="31" t="s">
        <v>452</v>
      </c>
      <c r="P3" s="31" t="s">
        <v>457</v>
      </c>
      <c r="Q3" s="36"/>
      <c r="R3" s="302" t="s">
        <v>6</v>
      </c>
      <c r="S3" s="302"/>
      <c r="T3" s="55"/>
      <c r="U3" s="300" t="s">
        <v>7</v>
      </c>
      <c r="V3" s="301"/>
    </row>
    <row r="4" spans="1:24" x14ac:dyDescent="0.2">
      <c r="A4" s="36" t="s">
        <v>8</v>
      </c>
      <c r="B4" s="36"/>
      <c r="C4" s="36"/>
      <c r="D4" s="36"/>
      <c r="E4" s="7" t="s">
        <v>9</v>
      </c>
      <c r="F4" s="36" t="s">
        <v>10</v>
      </c>
      <c r="G4" s="8" t="s">
        <v>11</v>
      </c>
      <c r="H4" s="8" t="s">
        <v>12</v>
      </c>
      <c r="I4" s="36" t="s">
        <v>410</v>
      </c>
      <c r="J4" s="36" t="s">
        <v>428</v>
      </c>
      <c r="K4" s="36" t="s">
        <v>436</v>
      </c>
      <c r="L4" s="36" t="s">
        <v>446</v>
      </c>
      <c r="M4" s="36" t="s">
        <v>442</v>
      </c>
      <c r="N4" s="36" t="s">
        <v>450</v>
      </c>
      <c r="O4" s="36" t="s">
        <v>453</v>
      </c>
      <c r="P4" s="36" t="s">
        <v>458</v>
      </c>
      <c r="Q4" s="36"/>
      <c r="R4" s="8" t="s">
        <v>13</v>
      </c>
      <c r="S4" s="8" t="s">
        <v>12</v>
      </c>
      <c r="T4" s="56"/>
      <c r="U4" s="10" t="s">
        <v>14</v>
      </c>
      <c r="V4" s="10" t="s">
        <v>15</v>
      </c>
    </row>
    <row r="5" spans="1:24" x14ac:dyDescent="0.2">
      <c r="A5" s="11" t="s">
        <v>383</v>
      </c>
      <c r="B5" s="11" t="s">
        <v>384</v>
      </c>
      <c r="C5" s="11" t="s">
        <v>383</v>
      </c>
      <c r="D5" s="11" t="s">
        <v>275</v>
      </c>
      <c r="E5" s="12">
        <v>15</v>
      </c>
      <c r="F5" s="12">
        <v>225</v>
      </c>
      <c r="G5" s="12">
        <v>10</v>
      </c>
      <c r="H5" s="12">
        <v>400</v>
      </c>
      <c r="I5" s="12"/>
      <c r="J5" s="12"/>
      <c r="K5" s="12"/>
      <c r="L5" s="12"/>
      <c r="M5" s="12"/>
      <c r="N5" s="12"/>
      <c r="O5" s="12"/>
      <c r="P5" s="12"/>
      <c r="Q5" s="13"/>
      <c r="R5" s="12">
        <f t="shared" ref="R5:R19" si="0">SUM(I5:Q5)</f>
        <v>0</v>
      </c>
      <c r="S5" s="12">
        <f t="shared" ref="S5:S19" si="1">$R5/$H5</f>
        <v>0</v>
      </c>
      <c r="T5" s="57"/>
      <c r="U5" s="15">
        <v>0.06</v>
      </c>
      <c r="V5" s="15">
        <f t="shared" ref="V5:V19" si="2">$S5*$U5</f>
        <v>0</v>
      </c>
      <c r="W5" s="43">
        <f>SUM(V5:V19)</f>
        <v>54.98</v>
      </c>
      <c r="X5" s="3">
        <f>W5*100/$W$144</f>
        <v>33.631025201859551</v>
      </c>
    </row>
    <row r="6" spans="1:24" x14ac:dyDescent="0.2">
      <c r="A6" s="11" t="s">
        <v>385</v>
      </c>
      <c r="B6" s="11" t="s">
        <v>386</v>
      </c>
      <c r="C6" s="11" t="s">
        <v>385</v>
      </c>
      <c r="D6" s="11" t="s">
        <v>275</v>
      </c>
      <c r="E6" s="12">
        <v>15</v>
      </c>
      <c r="F6" s="12">
        <v>300</v>
      </c>
      <c r="G6" s="12">
        <v>10</v>
      </c>
      <c r="H6" s="12">
        <v>300</v>
      </c>
      <c r="I6" s="12"/>
      <c r="J6" s="12"/>
      <c r="K6" s="12"/>
      <c r="L6" s="12"/>
      <c r="M6" s="12"/>
      <c r="N6" s="12"/>
      <c r="O6" s="12"/>
      <c r="P6" s="12"/>
      <c r="Q6" s="13"/>
      <c r="R6" s="12">
        <f t="shared" si="0"/>
        <v>0</v>
      </c>
      <c r="S6" s="12">
        <f t="shared" si="1"/>
        <v>0</v>
      </c>
      <c r="T6" s="57"/>
      <c r="U6" s="15">
        <v>0.06</v>
      </c>
      <c r="V6" s="15">
        <f t="shared" si="2"/>
        <v>0</v>
      </c>
      <c r="W6" s="43"/>
    </row>
    <row r="7" spans="1:24" x14ac:dyDescent="0.2">
      <c r="A7" s="36" t="s">
        <v>387</v>
      </c>
      <c r="B7" s="36" t="s">
        <v>259</v>
      </c>
      <c r="C7" s="31" t="s">
        <v>388</v>
      </c>
      <c r="D7" s="36" t="s">
        <v>277</v>
      </c>
      <c r="E7" s="12" t="s">
        <v>167</v>
      </c>
      <c r="F7" s="12">
        <v>300</v>
      </c>
      <c r="G7" s="12">
        <v>10</v>
      </c>
      <c r="H7" s="12">
        <v>300</v>
      </c>
      <c r="I7" s="12"/>
      <c r="J7" s="12"/>
      <c r="K7" s="12"/>
      <c r="L7" s="12"/>
      <c r="M7" s="12"/>
      <c r="N7" s="12"/>
      <c r="O7" s="12"/>
      <c r="P7" s="12"/>
      <c r="Q7" s="13"/>
      <c r="R7" s="12">
        <f t="shared" si="0"/>
        <v>0</v>
      </c>
      <c r="S7" s="12">
        <f t="shared" si="1"/>
        <v>0</v>
      </c>
      <c r="T7" s="57"/>
      <c r="U7" s="15">
        <v>0.06</v>
      </c>
      <c r="V7" s="15">
        <f t="shared" si="2"/>
        <v>0</v>
      </c>
      <c r="W7" s="43"/>
    </row>
    <row r="8" spans="1:24" x14ac:dyDescent="0.2">
      <c r="A8" s="11" t="s">
        <v>258</v>
      </c>
      <c r="B8" s="11" t="s">
        <v>259</v>
      </c>
      <c r="C8" s="11" t="s">
        <v>258</v>
      </c>
      <c r="D8" s="11" t="s">
        <v>275</v>
      </c>
      <c r="E8" s="12">
        <v>15</v>
      </c>
      <c r="F8" s="12">
        <v>375</v>
      </c>
      <c r="G8" s="12">
        <v>10</v>
      </c>
      <c r="H8" s="12">
        <v>200</v>
      </c>
      <c r="I8" s="12"/>
      <c r="J8" s="12">
        <v>1000</v>
      </c>
      <c r="K8" s="12">
        <v>1000</v>
      </c>
      <c r="L8" s="12"/>
      <c r="M8" s="12"/>
      <c r="N8" s="12"/>
      <c r="O8" s="12"/>
      <c r="P8" s="12"/>
      <c r="Q8" s="13"/>
      <c r="R8" s="12">
        <f t="shared" si="0"/>
        <v>2000</v>
      </c>
      <c r="S8" s="12">
        <f t="shared" si="1"/>
        <v>10</v>
      </c>
      <c r="T8" s="57"/>
      <c r="U8" s="15">
        <v>0.06</v>
      </c>
      <c r="V8" s="15">
        <f t="shared" si="2"/>
        <v>0.6</v>
      </c>
      <c r="W8" s="43"/>
    </row>
    <row r="9" spans="1:24" x14ac:dyDescent="0.2">
      <c r="A9" s="11" t="s">
        <v>26</v>
      </c>
      <c r="B9" s="11" t="s">
        <v>27</v>
      </c>
      <c r="C9" s="11" t="s">
        <v>26</v>
      </c>
      <c r="D9" s="11" t="s">
        <v>275</v>
      </c>
      <c r="E9" s="12">
        <v>15</v>
      </c>
      <c r="F9" s="12">
        <v>457</v>
      </c>
      <c r="G9" s="12">
        <v>10</v>
      </c>
      <c r="H9" s="12">
        <v>200</v>
      </c>
      <c r="I9" s="12"/>
      <c r="J9" s="12">
        <v>7800</v>
      </c>
      <c r="K9" s="12">
        <v>10000</v>
      </c>
      <c r="L9" s="12"/>
      <c r="M9" s="12">
        <v>10000</v>
      </c>
      <c r="N9" s="12">
        <v>5000</v>
      </c>
      <c r="O9" s="12"/>
      <c r="P9" s="12">
        <v>5000</v>
      </c>
      <c r="Q9" s="13"/>
      <c r="R9" s="12">
        <f t="shared" si="0"/>
        <v>37800</v>
      </c>
      <c r="S9" s="12">
        <f t="shared" si="1"/>
        <v>189</v>
      </c>
      <c r="T9" s="57"/>
      <c r="U9" s="15">
        <v>0.05</v>
      </c>
      <c r="V9" s="15">
        <f t="shared" si="2"/>
        <v>9.4500000000000011</v>
      </c>
    </row>
    <row r="10" spans="1:24" x14ac:dyDescent="0.2">
      <c r="A10" s="36" t="s">
        <v>169</v>
      </c>
      <c r="B10" s="36" t="s">
        <v>27</v>
      </c>
      <c r="C10" s="36">
        <v>90441400</v>
      </c>
      <c r="D10" s="36" t="s">
        <v>277</v>
      </c>
      <c r="E10" s="12" t="s">
        <v>167</v>
      </c>
      <c r="F10" s="12">
        <v>450</v>
      </c>
      <c r="G10" s="12">
        <v>10</v>
      </c>
      <c r="H10" s="12">
        <v>200</v>
      </c>
      <c r="I10" s="12"/>
      <c r="J10" s="12"/>
      <c r="K10" s="12">
        <v>3000</v>
      </c>
      <c r="L10" s="12"/>
      <c r="M10" s="12">
        <v>2000</v>
      </c>
      <c r="N10" s="12">
        <v>2000</v>
      </c>
      <c r="O10" s="12"/>
      <c r="P10" s="12">
        <v>2000</v>
      </c>
      <c r="Q10" s="13"/>
      <c r="R10" s="12">
        <f t="shared" si="0"/>
        <v>9000</v>
      </c>
      <c r="S10" s="12">
        <f t="shared" si="1"/>
        <v>45</v>
      </c>
      <c r="T10" s="57"/>
      <c r="U10" s="15">
        <v>0.05</v>
      </c>
      <c r="V10" s="15">
        <f t="shared" si="2"/>
        <v>2.25</v>
      </c>
    </row>
    <row r="11" spans="1:24" x14ac:dyDescent="0.2">
      <c r="A11" s="11" t="s">
        <v>24</v>
      </c>
      <c r="B11" s="11" t="s">
        <v>25</v>
      </c>
      <c r="C11" s="11" t="s">
        <v>24</v>
      </c>
      <c r="D11" s="11" t="s">
        <v>275</v>
      </c>
      <c r="E11" s="12">
        <v>15</v>
      </c>
      <c r="F11" s="12">
        <v>610</v>
      </c>
      <c r="G11" s="12">
        <v>10</v>
      </c>
      <c r="H11" s="12">
        <v>100</v>
      </c>
      <c r="I11" s="12"/>
      <c r="J11" s="12">
        <v>7200</v>
      </c>
      <c r="K11" s="12">
        <v>6000</v>
      </c>
      <c r="L11" s="12"/>
      <c r="M11" s="12">
        <v>6000</v>
      </c>
      <c r="N11" s="12">
        <v>5000</v>
      </c>
      <c r="O11" s="12"/>
      <c r="P11" s="12">
        <v>5000</v>
      </c>
      <c r="Q11" s="13"/>
      <c r="R11" s="12">
        <f t="shared" si="0"/>
        <v>29200</v>
      </c>
      <c r="S11" s="12">
        <f t="shared" si="1"/>
        <v>292</v>
      </c>
      <c r="T11" s="57"/>
      <c r="U11" s="15">
        <v>0.04</v>
      </c>
      <c r="V11" s="15">
        <f t="shared" si="2"/>
        <v>11.68</v>
      </c>
    </row>
    <row r="12" spans="1:24" x14ac:dyDescent="0.2">
      <c r="A12" s="36" t="s">
        <v>168</v>
      </c>
      <c r="B12" s="36" t="s">
        <v>25</v>
      </c>
      <c r="C12" s="36">
        <v>90441600</v>
      </c>
      <c r="D12" s="36" t="s">
        <v>277</v>
      </c>
      <c r="E12" s="12" t="s">
        <v>167</v>
      </c>
      <c r="F12" s="12">
        <v>600</v>
      </c>
      <c r="G12" s="12">
        <v>10</v>
      </c>
      <c r="H12" s="12">
        <v>100</v>
      </c>
      <c r="I12" s="12"/>
      <c r="J12" s="12"/>
      <c r="K12" s="12">
        <v>3000</v>
      </c>
      <c r="L12" s="12"/>
      <c r="M12" s="12">
        <v>2000</v>
      </c>
      <c r="N12" s="12">
        <v>2000</v>
      </c>
      <c r="O12" s="12"/>
      <c r="P12" s="12">
        <v>2000</v>
      </c>
      <c r="Q12" s="13"/>
      <c r="R12" s="12">
        <f t="shared" si="0"/>
        <v>9000</v>
      </c>
      <c r="S12" s="12">
        <f t="shared" si="1"/>
        <v>90</v>
      </c>
      <c r="T12" s="57"/>
      <c r="U12" s="15">
        <v>0.04</v>
      </c>
      <c r="V12" s="15">
        <f t="shared" si="2"/>
        <v>3.6</v>
      </c>
    </row>
    <row r="13" spans="1:24" x14ac:dyDescent="0.2">
      <c r="A13" s="11" t="s">
        <v>150</v>
      </c>
      <c r="B13" s="11" t="s">
        <v>151</v>
      </c>
      <c r="C13" s="11" t="s">
        <v>150</v>
      </c>
      <c r="D13" s="11" t="s">
        <v>275</v>
      </c>
      <c r="E13" s="12">
        <v>15</v>
      </c>
      <c r="F13" s="12">
        <v>760</v>
      </c>
      <c r="G13" s="12">
        <v>10</v>
      </c>
      <c r="H13" s="12">
        <v>100</v>
      </c>
      <c r="I13" s="12">
        <v>500</v>
      </c>
      <c r="J13" s="12">
        <v>1000</v>
      </c>
      <c r="K13" s="12">
        <v>1000</v>
      </c>
      <c r="L13" s="12"/>
      <c r="M13" s="12">
        <v>1000</v>
      </c>
      <c r="N13" s="12">
        <v>1000</v>
      </c>
      <c r="O13" s="12"/>
      <c r="P13" s="12">
        <v>500</v>
      </c>
      <c r="Q13" s="13"/>
      <c r="R13" s="12">
        <f t="shared" si="0"/>
        <v>5000</v>
      </c>
      <c r="S13" s="12">
        <f t="shared" si="1"/>
        <v>50</v>
      </c>
      <c r="T13" s="57"/>
      <c r="U13" s="15">
        <v>0.04</v>
      </c>
      <c r="V13" s="15">
        <f t="shared" si="2"/>
        <v>2</v>
      </c>
    </row>
    <row r="14" spans="1:24" x14ac:dyDescent="0.2">
      <c r="A14" s="11" t="s">
        <v>20</v>
      </c>
      <c r="B14" s="11" t="s">
        <v>21</v>
      </c>
      <c r="C14" s="11" t="s">
        <v>20</v>
      </c>
      <c r="D14" s="11" t="s">
        <v>275</v>
      </c>
      <c r="E14" s="12">
        <v>15</v>
      </c>
      <c r="F14" s="12">
        <v>915</v>
      </c>
      <c r="G14" s="12">
        <v>10</v>
      </c>
      <c r="H14" s="12">
        <v>100</v>
      </c>
      <c r="I14" s="12"/>
      <c r="J14" s="12">
        <v>200</v>
      </c>
      <c r="K14" s="12">
        <v>2000</v>
      </c>
      <c r="L14" s="12">
        <v>1500</v>
      </c>
      <c r="M14" s="12">
        <v>5000</v>
      </c>
      <c r="N14" s="12">
        <v>3000</v>
      </c>
      <c r="O14" s="12"/>
      <c r="P14" s="12">
        <v>2000</v>
      </c>
      <c r="Q14" s="13"/>
      <c r="R14" s="12">
        <f t="shared" si="0"/>
        <v>13700</v>
      </c>
      <c r="S14" s="12">
        <f t="shared" si="1"/>
        <v>137</v>
      </c>
      <c r="T14" s="57"/>
      <c r="U14" s="15">
        <v>0.05</v>
      </c>
      <c r="V14" s="15">
        <f t="shared" si="2"/>
        <v>6.8500000000000005</v>
      </c>
    </row>
    <row r="15" spans="1:24" x14ac:dyDescent="0.2">
      <c r="A15" s="13" t="s">
        <v>166</v>
      </c>
      <c r="B15" s="13" t="s">
        <v>21</v>
      </c>
      <c r="C15" s="13">
        <v>90441800</v>
      </c>
      <c r="D15" s="36" t="s">
        <v>277</v>
      </c>
      <c r="E15" s="12" t="s">
        <v>167</v>
      </c>
      <c r="F15" s="12">
        <v>900</v>
      </c>
      <c r="G15" s="12">
        <v>10</v>
      </c>
      <c r="H15" s="12">
        <v>100</v>
      </c>
      <c r="I15" s="12">
        <v>300</v>
      </c>
      <c r="J15" s="12"/>
      <c r="K15" s="12">
        <v>2000</v>
      </c>
      <c r="L15" s="12"/>
      <c r="M15" s="12">
        <v>2000</v>
      </c>
      <c r="N15" s="12">
        <v>2000</v>
      </c>
      <c r="O15" s="12"/>
      <c r="P15" s="12">
        <v>2000</v>
      </c>
      <c r="Q15" s="13"/>
      <c r="R15" s="12">
        <f t="shared" si="0"/>
        <v>8300</v>
      </c>
      <c r="S15" s="12">
        <f t="shared" si="1"/>
        <v>83</v>
      </c>
      <c r="T15" s="57"/>
      <c r="U15" s="15">
        <v>0.05</v>
      </c>
      <c r="V15" s="15">
        <f t="shared" si="2"/>
        <v>4.1500000000000004</v>
      </c>
    </row>
    <row r="16" spans="1:24" x14ac:dyDescent="0.2">
      <c r="A16" s="11" t="s">
        <v>16</v>
      </c>
      <c r="B16" s="11" t="s">
        <v>17</v>
      </c>
      <c r="C16" s="11" t="s">
        <v>16</v>
      </c>
      <c r="D16" s="11" t="s">
        <v>275</v>
      </c>
      <c r="E16" s="12">
        <v>15</v>
      </c>
      <c r="F16" s="12">
        <v>1220</v>
      </c>
      <c r="G16" s="12">
        <v>10</v>
      </c>
      <c r="H16" s="12">
        <v>50</v>
      </c>
      <c r="I16" s="12"/>
      <c r="J16" s="12">
        <v>5000</v>
      </c>
      <c r="K16" s="12">
        <v>3000</v>
      </c>
      <c r="L16" s="12"/>
      <c r="M16" s="12">
        <v>5000</v>
      </c>
      <c r="N16" s="12">
        <v>3000</v>
      </c>
      <c r="O16" s="12"/>
      <c r="P16" s="12">
        <v>2000</v>
      </c>
      <c r="Q16" s="13"/>
      <c r="R16" s="12">
        <f t="shared" si="0"/>
        <v>18000</v>
      </c>
      <c r="S16" s="12">
        <f t="shared" si="1"/>
        <v>360</v>
      </c>
      <c r="T16" s="57"/>
      <c r="U16" s="15">
        <v>0.04</v>
      </c>
      <c r="V16" s="15">
        <f t="shared" si="2"/>
        <v>14.4</v>
      </c>
    </row>
    <row r="17" spans="1:24" x14ac:dyDescent="0.2">
      <c r="A17" s="11" t="s">
        <v>148</v>
      </c>
      <c r="B17" s="11" t="s">
        <v>149</v>
      </c>
      <c r="C17" s="11" t="s">
        <v>148</v>
      </c>
      <c r="D17" s="11" t="s">
        <v>275</v>
      </c>
      <c r="E17" s="12">
        <v>15</v>
      </c>
      <c r="F17" s="12">
        <v>1524</v>
      </c>
      <c r="G17" s="12">
        <v>10</v>
      </c>
      <c r="H17" s="12">
        <v>50</v>
      </c>
      <c r="I17" s="12"/>
      <c r="J17" s="12"/>
      <c r="K17" s="12"/>
      <c r="L17" s="12"/>
      <c r="M17" s="12"/>
      <c r="N17" s="12"/>
      <c r="O17" s="12"/>
      <c r="P17" s="12"/>
      <c r="Q17" s="13"/>
      <c r="R17" s="12">
        <f t="shared" si="0"/>
        <v>0</v>
      </c>
      <c r="S17" s="12">
        <f t="shared" si="1"/>
        <v>0</v>
      </c>
      <c r="T17" s="57"/>
      <c r="U17" s="15">
        <v>0.05</v>
      </c>
      <c r="V17" s="15">
        <f t="shared" si="2"/>
        <v>0</v>
      </c>
    </row>
    <row r="18" spans="1:24" x14ac:dyDescent="0.2">
      <c r="A18" s="11" t="s">
        <v>146</v>
      </c>
      <c r="B18" s="11" t="s">
        <v>147</v>
      </c>
      <c r="C18" s="11" t="s">
        <v>146</v>
      </c>
      <c r="D18" s="11" t="s">
        <v>275</v>
      </c>
      <c r="E18" s="12">
        <v>15</v>
      </c>
      <c r="F18" s="12">
        <v>1800</v>
      </c>
      <c r="G18" s="12">
        <v>10</v>
      </c>
      <c r="H18" s="12">
        <v>50</v>
      </c>
      <c r="I18" s="12"/>
      <c r="J18" s="12"/>
      <c r="K18" s="12"/>
      <c r="L18" s="12"/>
      <c r="M18" s="12"/>
      <c r="N18" s="12"/>
      <c r="O18" s="12"/>
      <c r="P18" s="12"/>
      <c r="Q18" s="13"/>
      <c r="R18" s="12">
        <f t="shared" si="0"/>
        <v>0</v>
      </c>
      <c r="S18" s="12">
        <f t="shared" si="1"/>
        <v>0</v>
      </c>
      <c r="T18" s="57"/>
      <c r="U18" s="15">
        <v>0.06</v>
      </c>
      <c r="V18" s="15">
        <f t="shared" si="2"/>
        <v>0</v>
      </c>
    </row>
    <row r="19" spans="1:24" x14ac:dyDescent="0.2">
      <c r="A19" s="11" t="s">
        <v>353</v>
      </c>
      <c r="B19" s="11" t="s">
        <v>354</v>
      </c>
      <c r="C19" s="11" t="s">
        <v>146</v>
      </c>
      <c r="D19" s="11" t="s">
        <v>275</v>
      </c>
      <c r="E19" s="12">
        <v>15</v>
      </c>
      <c r="F19" s="12">
        <v>2100</v>
      </c>
      <c r="G19" s="12">
        <v>10</v>
      </c>
      <c r="H19" s="12">
        <v>50</v>
      </c>
      <c r="I19" s="12"/>
      <c r="J19" s="12"/>
      <c r="K19" s="12"/>
      <c r="L19" s="12"/>
      <c r="M19" s="12"/>
      <c r="N19" s="12"/>
      <c r="O19" s="12"/>
      <c r="P19" s="12"/>
      <c r="Q19" s="13"/>
      <c r="R19" s="12">
        <f t="shared" si="0"/>
        <v>0</v>
      </c>
      <c r="S19" s="12">
        <f t="shared" si="1"/>
        <v>0</v>
      </c>
      <c r="T19" s="57"/>
      <c r="U19" s="15">
        <v>0.06</v>
      </c>
      <c r="V19" s="15">
        <f t="shared" si="2"/>
        <v>0</v>
      </c>
    </row>
    <row r="20" spans="1:24" ht="15" x14ac:dyDescent="0.2">
      <c r="A20" s="60" t="s">
        <v>28</v>
      </c>
      <c r="B20" s="60"/>
      <c r="C20" s="60"/>
      <c r="D20" s="60"/>
      <c r="E20" s="60"/>
      <c r="F20" s="12"/>
      <c r="G20" s="20"/>
      <c r="H20" s="20"/>
      <c r="I20" s="12"/>
      <c r="J20" s="12"/>
      <c r="K20" s="12"/>
      <c r="L20" s="12"/>
      <c r="M20" s="12"/>
      <c r="N20" s="12"/>
      <c r="O20" s="12"/>
      <c r="P20" s="12"/>
      <c r="Q20" s="21"/>
      <c r="R20" s="12"/>
      <c r="S20" s="12"/>
      <c r="T20" s="57"/>
      <c r="U20" s="12"/>
      <c r="V20" s="15"/>
    </row>
    <row r="21" spans="1:24" x14ac:dyDescent="0.2">
      <c r="A21" s="11" t="s">
        <v>260</v>
      </c>
      <c r="B21" s="11" t="s">
        <v>229</v>
      </c>
      <c r="C21" s="11" t="s">
        <v>260</v>
      </c>
      <c r="D21" s="11" t="s">
        <v>275</v>
      </c>
      <c r="E21" s="12">
        <v>20</v>
      </c>
      <c r="F21" s="12">
        <v>100</v>
      </c>
      <c r="G21" s="12">
        <v>10</v>
      </c>
      <c r="H21" s="12">
        <v>500</v>
      </c>
      <c r="I21" s="12"/>
      <c r="J21" s="12"/>
      <c r="K21" s="12"/>
      <c r="L21" s="12"/>
      <c r="M21" s="12"/>
      <c r="N21" s="12"/>
      <c r="O21" s="12"/>
      <c r="P21" s="12"/>
      <c r="Q21" s="13"/>
      <c r="R21" s="12">
        <f t="shared" ref="R21:R37" si="3">SUM(I21:Q21)</f>
        <v>0</v>
      </c>
      <c r="S21" s="12">
        <f t="shared" ref="S21:S37" si="4">$R21/$H21</f>
        <v>0</v>
      </c>
      <c r="T21" s="57"/>
      <c r="U21" s="15">
        <v>0.06</v>
      </c>
      <c r="V21" s="15">
        <f t="shared" ref="V21:V37" si="5">$S21*$U21</f>
        <v>0</v>
      </c>
      <c r="W21" s="43">
        <f>SUM(V21:V37)</f>
        <v>41.179999999999993</v>
      </c>
      <c r="X21" s="3">
        <f>W21*100/$W$144</f>
        <v>25.189625642280394</v>
      </c>
    </row>
    <row r="22" spans="1:24" x14ac:dyDescent="0.2">
      <c r="A22" s="36" t="s">
        <v>228</v>
      </c>
      <c r="B22" s="36" t="s">
        <v>229</v>
      </c>
      <c r="C22" s="36">
        <v>90442100</v>
      </c>
      <c r="D22" s="36" t="s">
        <v>277</v>
      </c>
      <c r="E22" s="12" t="s">
        <v>46</v>
      </c>
      <c r="F22" s="12">
        <v>100</v>
      </c>
      <c r="G22" s="12">
        <v>10</v>
      </c>
      <c r="H22" s="12">
        <v>500</v>
      </c>
      <c r="I22" s="12"/>
      <c r="J22" s="12"/>
      <c r="K22" s="12"/>
      <c r="L22" s="12"/>
      <c r="M22" s="12"/>
      <c r="N22" s="12"/>
      <c r="O22" s="12"/>
      <c r="P22" s="12"/>
      <c r="Q22" s="13"/>
      <c r="R22" s="12">
        <f t="shared" si="3"/>
        <v>0</v>
      </c>
      <c r="S22" s="12">
        <f t="shared" si="4"/>
        <v>0</v>
      </c>
      <c r="T22" s="57"/>
      <c r="U22" s="15">
        <v>0.06</v>
      </c>
      <c r="V22" s="15">
        <f t="shared" si="5"/>
        <v>0</v>
      </c>
      <c r="W22" s="43"/>
    </row>
    <row r="23" spans="1:24" x14ac:dyDescent="0.2">
      <c r="A23" s="36" t="s">
        <v>172</v>
      </c>
      <c r="B23" s="36" t="s">
        <v>173</v>
      </c>
      <c r="C23" s="36">
        <v>90447000</v>
      </c>
      <c r="D23" s="36" t="s">
        <v>277</v>
      </c>
      <c r="E23" s="12" t="s">
        <v>46</v>
      </c>
      <c r="F23" s="12">
        <v>240</v>
      </c>
      <c r="G23" s="12">
        <v>10</v>
      </c>
      <c r="H23" s="12">
        <v>250</v>
      </c>
      <c r="I23" s="12"/>
      <c r="J23" s="12"/>
      <c r="K23" s="12"/>
      <c r="L23" s="12"/>
      <c r="M23" s="12"/>
      <c r="N23" s="12"/>
      <c r="O23" s="12"/>
      <c r="P23" s="12"/>
      <c r="Q23" s="13"/>
      <c r="R23" s="12">
        <f t="shared" si="3"/>
        <v>0</v>
      </c>
      <c r="S23" s="12">
        <f t="shared" si="4"/>
        <v>0</v>
      </c>
      <c r="T23" s="57"/>
      <c r="U23" s="15">
        <v>0.06</v>
      </c>
      <c r="V23" s="15">
        <f t="shared" si="5"/>
        <v>0</v>
      </c>
    </row>
    <row r="24" spans="1:24" x14ac:dyDescent="0.2">
      <c r="A24" s="11" t="s">
        <v>389</v>
      </c>
      <c r="B24" s="11" t="s">
        <v>390</v>
      </c>
      <c r="C24" s="11" t="s">
        <v>389</v>
      </c>
      <c r="D24" s="11" t="s">
        <v>275</v>
      </c>
      <c r="E24" s="12">
        <v>20</v>
      </c>
      <c r="F24" s="12">
        <v>300</v>
      </c>
      <c r="G24" s="12">
        <v>10</v>
      </c>
      <c r="H24" s="12">
        <v>200</v>
      </c>
      <c r="I24" s="12"/>
      <c r="J24" s="12"/>
      <c r="K24" s="12"/>
      <c r="L24" s="12"/>
      <c r="M24" s="12"/>
      <c r="N24" s="12"/>
      <c r="O24" s="12"/>
      <c r="P24" s="12"/>
      <c r="Q24" s="13"/>
      <c r="R24" s="12">
        <f t="shared" si="3"/>
        <v>0</v>
      </c>
      <c r="S24" s="12">
        <f t="shared" si="4"/>
        <v>0</v>
      </c>
      <c r="T24" s="57"/>
      <c r="U24" s="15">
        <v>0.06</v>
      </c>
      <c r="V24" s="15">
        <f t="shared" si="5"/>
        <v>0</v>
      </c>
    </row>
    <row r="25" spans="1:24" x14ac:dyDescent="0.2">
      <c r="A25" s="11" t="s">
        <v>50</v>
      </c>
      <c r="B25" s="11" t="s">
        <v>51</v>
      </c>
      <c r="C25" s="11" t="s">
        <v>50</v>
      </c>
      <c r="D25" s="11" t="s">
        <v>275</v>
      </c>
      <c r="E25" s="12">
        <v>20</v>
      </c>
      <c r="F25" s="12">
        <v>457</v>
      </c>
      <c r="G25" s="12">
        <v>10</v>
      </c>
      <c r="H25" s="12">
        <v>100</v>
      </c>
      <c r="I25" s="12"/>
      <c r="J25" s="12"/>
      <c r="K25" s="12">
        <v>500</v>
      </c>
      <c r="L25" s="12"/>
      <c r="M25" s="12">
        <v>500</v>
      </c>
      <c r="N25" s="12">
        <v>1000</v>
      </c>
      <c r="O25" s="12"/>
      <c r="P25" s="12">
        <v>500</v>
      </c>
      <c r="Q25" s="13"/>
      <c r="R25" s="12">
        <f t="shared" si="3"/>
        <v>2500</v>
      </c>
      <c r="S25" s="12">
        <f t="shared" si="4"/>
        <v>25</v>
      </c>
      <c r="T25" s="57"/>
      <c r="U25" s="15">
        <v>0.04</v>
      </c>
      <c r="V25" s="15">
        <f t="shared" si="5"/>
        <v>1</v>
      </c>
    </row>
    <row r="26" spans="1:24" x14ac:dyDescent="0.2">
      <c r="A26" s="36" t="s">
        <v>171</v>
      </c>
      <c r="B26" s="36" t="s">
        <v>51</v>
      </c>
      <c r="C26" s="36">
        <v>90442400</v>
      </c>
      <c r="D26" s="36" t="s">
        <v>277</v>
      </c>
      <c r="E26" s="12" t="s">
        <v>46</v>
      </c>
      <c r="F26" s="12">
        <v>450</v>
      </c>
      <c r="G26" s="12">
        <v>10</v>
      </c>
      <c r="H26" s="12">
        <v>100</v>
      </c>
      <c r="I26" s="12"/>
      <c r="J26" s="12"/>
      <c r="K26" s="12">
        <v>2000</v>
      </c>
      <c r="L26" s="12"/>
      <c r="M26" s="12">
        <v>1000</v>
      </c>
      <c r="N26" s="12">
        <v>2000</v>
      </c>
      <c r="O26" s="12"/>
      <c r="P26" s="12">
        <v>1000</v>
      </c>
      <c r="Q26" s="13"/>
      <c r="R26" s="12">
        <f t="shared" si="3"/>
        <v>6000</v>
      </c>
      <c r="S26" s="12">
        <f t="shared" si="4"/>
        <v>60</v>
      </c>
      <c r="T26" s="57"/>
      <c r="U26" s="15">
        <v>0.04</v>
      </c>
      <c r="V26" s="15">
        <f t="shared" si="5"/>
        <v>2.4</v>
      </c>
    </row>
    <row r="27" spans="1:24" x14ac:dyDescent="0.2">
      <c r="A27" s="11" t="s">
        <v>47</v>
      </c>
      <c r="B27" s="11" t="s">
        <v>48</v>
      </c>
      <c r="C27" s="11" t="s">
        <v>47</v>
      </c>
      <c r="D27" s="11" t="s">
        <v>275</v>
      </c>
      <c r="E27" s="12">
        <v>20</v>
      </c>
      <c r="F27" s="12">
        <v>610</v>
      </c>
      <c r="G27" s="12">
        <v>10</v>
      </c>
      <c r="H27" s="12">
        <v>100</v>
      </c>
      <c r="I27" s="12"/>
      <c r="J27" s="12"/>
      <c r="K27" s="12">
        <v>1000</v>
      </c>
      <c r="L27" s="12"/>
      <c r="M27" s="12">
        <v>1000</v>
      </c>
      <c r="N27" s="12">
        <v>2000</v>
      </c>
      <c r="O27" s="12"/>
      <c r="P27" s="12">
        <v>1000</v>
      </c>
      <c r="Q27" s="13"/>
      <c r="R27" s="12">
        <f t="shared" si="3"/>
        <v>5000</v>
      </c>
      <c r="S27" s="12">
        <f t="shared" si="4"/>
        <v>50</v>
      </c>
      <c r="T27" s="57"/>
      <c r="U27" s="15">
        <v>0.06</v>
      </c>
      <c r="V27" s="15">
        <f t="shared" si="5"/>
        <v>3</v>
      </c>
    </row>
    <row r="28" spans="1:24" x14ac:dyDescent="0.2">
      <c r="A28" s="36" t="s">
        <v>49</v>
      </c>
      <c r="B28" s="36" t="s">
        <v>48</v>
      </c>
      <c r="C28" s="36">
        <v>90442600</v>
      </c>
      <c r="D28" s="36" t="s">
        <v>277</v>
      </c>
      <c r="E28" s="12" t="s">
        <v>46</v>
      </c>
      <c r="F28" s="12">
        <v>600</v>
      </c>
      <c r="G28" s="12">
        <v>10</v>
      </c>
      <c r="H28" s="12">
        <v>100</v>
      </c>
      <c r="I28" s="12"/>
      <c r="J28" s="12"/>
      <c r="K28" s="12">
        <v>2000</v>
      </c>
      <c r="L28" s="12"/>
      <c r="M28" s="12">
        <v>3000</v>
      </c>
      <c r="N28" s="12">
        <v>3000</v>
      </c>
      <c r="O28" s="12"/>
      <c r="P28" s="12">
        <v>2000</v>
      </c>
      <c r="Q28" s="13"/>
      <c r="R28" s="12">
        <f t="shared" si="3"/>
        <v>10000</v>
      </c>
      <c r="S28" s="12">
        <f t="shared" si="4"/>
        <v>100</v>
      </c>
      <c r="T28" s="57"/>
      <c r="U28" s="15">
        <v>0.06</v>
      </c>
      <c r="V28" s="15">
        <f t="shared" si="5"/>
        <v>6</v>
      </c>
    </row>
    <row r="29" spans="1:24" x14ac:dyDescent="0.2">
      <c r="A29" s="11" t="s">
        <v>154</v>
      </c>
      <c r="B29" s="11" t="s">
        <v>43</v>
      </c>
      <c r="C29" s="11" t="s">
        <v>154</v>
      </c>
      <c r="D29" s="11" t="s">
        <v>275</v>
      </c>
      <c r="E29" s="12">
        <v>20</v>
      </c>
      <c r="F29" s="12">
        <v>760</v>
      </c>
      <c r="G29" s="12">
        <v>10</v>
      </c>
      <c r="H29" s="12">
        <v>100</v>
      </c>
      <c r="I29" s="12"/>
      <c r="J29" s="12"/>
      <c r="K29" s="12"/>
      <c r="L29" s="12"/>
      <c r="M29" s="12"/>
      <c r="N29" s="12"/>
      <c r="O29" s="12"/>
      <c r="P29" s="12"/>
      <c r="Q29" s="13"/>
      <c r="R29" s="12">
        <f t="shared" si="3"/>
        <v>0</v>
      </c>
      <c r="S29" s="12">
        <f t="shared" si="4"/>
        <v>0</v>
      </c>
      <c r="T29" s="57"/>
      <c r="U29" s="15">
        <v>7.0000000000000007E-2</v>
      </c>
      <c r="V29" s="15">
        <f t="shared" si="5"/>
        <v>0</v>
      </c>
    </row>
    <row r="30" spans="1:24" x14ac:dyDescent="0.2">
      <c r="A30" s="36" t="s">
        <v>45</v>
      </c>
      <c r="B30" s="36" t="s">
        <v>43</v>
      </c>
      <c r="C30" s="36">
        <v>90442700</v>
      </c>
      <c r="D30" s="36" t="s">
        <v>277</v>
      </c>
      <c r="E30" s="12" t="s">
        <v>46</v>
      </c>
      <c r="F30" s="12">
        <v>750</v>
      </c>
      <c r="G30" s="12">
        <v>10</v>
      </c>
      <c r="H30" s="12">
        <v>100</v>
      </c>
      <c r="I30" s="12"/>
      <c r="J30" s="12"/>
      <c r="K30" s="12"/>
      <c r="L30" s="12"/>
      <c r="M30" s="12"/>
      <c r="N30" s="12"/>
      <c r="O30" s="12"/>
      <c r="P30" s="12"/>
      <c r="Q30" s="13"/>
      <c r="R30" s="12">
        <f t="shared" si="3"/>
        <v>0</v>
      </c>
      <c r="S30" s="12">
        <f t="shared" si="4"/>
        <v>0</v>
      </c>
      <c r="T30" s="57"/>
      <c r="U30" s="15">
        <v>7.0000000000000007E-2</v>
      </c>
      <c r="V30" s="15">
        <f t="shared" si="5"/>
        <v>0</v>
      </c>
    </row>
    <row r="31" spans="1:24" x14ac:dyDescent="0.2">
      <c r="A31" s="11" t="s">
        <v>38</v>
      </c>
      <c r="B31" s="11" t="s">
        <v>39</v>
      </c>
      <c r="C31" s="11" t="s">
        <v>38</v>
      </c>
      <c r="D31" s="11" t="s">
        <v>275</v>
      </c>
      <c r="E31" s="12">
        <v>20</v>
      </c>
      <c r="F31" s="12">
        <v>915</v>
      </c>
      <c r="G31" s="12">
        <v>10</v>
      </c>
      <c r="H31" s="12">
        <v>50</v>
      </c>
      <c r="I31" s="12"/>
      <c r="J31" s="12"/>
      <c r="K31" s="12">
        <v>2000</v>
      </c>
      <c r="L31" s="12"/>
      <c r="M31" s="12">
        <v>2000</v>
      </c>
      <c r="N31" s="12">
        <v>1000</v>
      </c>
      <c r="O31" s="12"/>
      <c r="P31" s="12">
        <v>1000</v>
      </c>
      <c r="Q31" s="13"/>
      <c r="R31" s="12">
        <f t="shared" si="3"/>
        <v>6000</v>
      </c>
      <c r="S31" s="12">
        <f t="shared" si="4"/>
        <v>120</v>
      </c>
      <c r="T31" s="57"/>
      <c r="U31" s="15">
        <v>0.04</v>
      </c>
      <c r="V31" s="15">
        <f t="shared" si="5"/>
        <v>4.8</v>
      </c>
    </row>
    <row r="32" spans="1:24" x14ac:dyDescent="0.2">
      <c r="A32" s="36" t="s">
        <v>170</v>
      </c>
      <c r="B32" s="36" t="s">
        <v>39</v>
      </c>
      <c r="C32" s="36">
        <v>90442800</v>
      </c>
      <c r="D32" s="36" t="s">
        <v>277</v>
      </c>
      <c r="E32" s="12" t="s">
        <v>46</v>
      </c>
      <c r="F32" s="12">
        <v>900</v>
      </c>
      <c r="G32" s="12">
        <v>10</v>
      </c>
      <c r="H32" s="12">
        <v>50</v>
      </c>
      <c r="I32" s="12"/>
      <c r="J32" s="12"/>
      <c r="K32" s="12">
        <v>5000</v>
      </c>
      <c r="L32" s="12"/>
      <c r="M32" s="12">
        <v>5000</v>
      </c>
      <c r="N32" s="12">
        <v>4000</v>
      </c>
      <c r="O32" s="12"/>
      <c r="P32" s="12">
        <v>3000</v>
      </c>
      <c r="Q32" s="13"/>
      <c r="R32" s="12">
        <f t="shared" si="3"/>
        <v>17000</v>
      </c>
      <c r="S32" s="12">
        <f t="shared" si="4"/>
        <v>340</v>
      </c>
      <c r="T32" s="57"/>
      <c r="U32" s="15">
        <v>0.04</v>
      </c>
      <c r="V32" s="15">
        <f t="shared" si="5"/>
        <v>13.6</v>
      </c>
    </row>
    <row r="33" spans="1:24" x14ac:dyDescent="0.2">
      <c r="A33" s="11" t="s">
        <v>34</v>
      </c>
      <c r="B33" s="11" t="s">
        <v>35</v>
      </c>
      <c r="C33" s="11" t="s">
        <v>34</v>
      </c>
      <c r="D33" s="11" t="s">
        <v>275</v>
      </c>
      <c r="E33" s="12">
        <v>20</v>
      </c>
      <c r="F33" s="12">
        <v>1220</v>
      </c>
      <c r="G33" s="12">
        <v>10</v>
      </c>
      <c r="H33" s="12">
        <v>50</v>
      </c>
      <c r="I33" s="12"/>
      <c r="J33" s="12">
        <v>650</v>
      </c>
      <c r="K33" s="12">
        <v>2000</v>
      </c>
      <c r="L33" s="12"/>
      <c r="M33" s="12">
        <v>2000</v>
      </c>
      <c r="N33" s="12">
        <v>2000</v>
      </c>
      <c r="O33" s="12"/>
      <c r="P33" s="12">
        <v>2000</v>
      </c>
      <c r="Q33" s="13"/>
      <c r="R33" s="12">
        <f t="shared" si="3"/>
        <v>8650</v>
      </c>
      <c r="S33" s="12">
        <f t="shared" si="4"/>
        <v>173</v>
      </c>
      <c r="T33" s="57"/>
      <c r="U33" s="15">
        <v>0.06</v>
      </c>
      <c r="V33" s="15">
        <f t="shared" si="5"/>
        <v>10.379999999999999</v>
      </c>
    </row>
    <row r="34" spans="1:24" x14ac:dyDescent="0.2">
      <c r="A34" s="11" t="s">
        <v>32</v>
      </c>
      <c r="B34" s="11" t="s">
        <v>33</v>
      </c>
      <c r="C34" s="11" t="s">
        <v>32</v>
      </c>
      <c r="D34" s="11" t="s">
        <v>275</v>
      </c>
      <c r="E34" s="12">
        <v>20</v>
      </c>
      <c r="F34" s="12">
        <v>1524</v>
      </c>
      <c r="G34" s="12">
        <v>10</v>
      </c>
      <c r="H34" s="12">
        <v>50</v>
      </c>
      <c r="I34" s="12"/>
      <c r="J34" s="12"/>
      <c r="K34" s="12"/>
      <c r="L34" s="12"/>
      <c r="M34" s="12"/>
      <c r="N34" s="12"/>
      <c r="O34" s="12"/>
      <c r="P34" s="12"/>
      <c r="Q34" s="13"/>
      <c r="R34" s="12">
        <f t="shared" si="3"/>
        <v>0</v>
      </c>
      <c r="S34" s="12">
        <f t="shared" si="4"/>
        <v>0</v>
      </c>
      <c r="T34" s="57"/>
      <c r="U34" s="15">
        <v>7.0000000000000007E-2</v>
      </c>
      <c r="V34" s="15">
        <f t="shared" si="5"/>
        <v>0</v>
      </c>
    </row>
    <row r="35" spans="1:24" x14ac:dyDescent="0.2">
      <c r="A35" s="11" t="s">
        <v>214</v>
      </c>
      <c r="B35" s="11" t="s">
        <v>30</v>
      </c>
      <c r="C35" s="11" t="s">
        <v>214</v>
      </c>
      <c r="D35" s="11" t="s">
        <v>275</v>
      </c>
      <c r="E35" s="12">
        <v>20</v>
      </c>
      <c r="F35" s="12">
        <v>1800</v>
      </c>
      <c r="G35" s="12">
        <v>10</v>
      </c>
      <c r="H35" s="12">
        <v>50</v>
      </c>
      <c r="I35" s="12"/>
      <c r="J35" s="12"/>
      <c r="K35" s="12"/>
      <c r="L35" s="12"/>
      <c r="M35" s="12"/>
      <c r="N35" s="12"/>
      <c r="O35" s="12"/>
      <c r="P35" s="12"/>
      <c r="Q35" s="13"/>
      <c r="R35" s="12">
        <f t="shared" si="3"/>
        <v>0</v>
      </c>
      <c r="S35" s="12">
        <f t="shared" si="4"/>
        <v>0</v>
      </c>
      <c r="T35" s="57"/>
      <c r="U35" s="15">
        <v>0.09</v>
      </c>
      <c r="V35" s="15">
        <f t="shared" si="5"/>
        <v>0</v>
      </c>
    </row>
    <row r="36" spans="1:24" x14ac:dyDescent="0.2">
      <c r="A36" s="11" t="s">
        <v>212</v>
      </c>
      <c r="B36" s="11" t="s">
        <v>213</v>
      </c>
      <c r="C36" s="11" t="s">
        <v>212</v>
      </c>
      <c r="D36" s="11" t="s">
        <v>275</v>
      </c>
      <c r="E36" s="12">
        <v>20</v>
      </c>
      <c r="F36" s="12">
        <v>2100</v>
      </c>
      <c r="G36" s="12">
        <v>10</v>
      </c>
      <c r="H36" s="12">
        <v>50</v>
      </c>
      <c r="I36" s="12"/>
      <c r="J36" s="12"/>
      <c r="K36" s="12"/>
      <c r="L36" s="12"/>
      <c r="M36" s="12"/>
      <c r="N36" s="12"/>
      <c r="O36" s="12"/>
      <c r="P36" s="12"/>
      <c r="Q36" s="13"/>
      <c r="R36" s="12">
        <f t="shared" si="3"/>
        <v>0</v>
      </c>
      <c r="S36" s="12">
        <f t="shared" si="4"/>
        <v>0</v>
      </c>
      <c r="T36" s="57"/>
      <c r="U36" s="15">
        <v>7.0000000000000007E-2</v>
      </c>
      <c r="V36" s="15">
        <f t="shared" si="5"/>
        <v>0</v>
      </c>
    </row>
    <row r="37" spans="1:24" x14ac:dyDescent="0.2">
      <c r="A37" s="11" t="s">
        <v>242</v>
      </c>
      <c r="B37" s="11" t="s">
        <v>243</v>
      </c>
      <c r="C37" s="11" t="s">
        <v>242</v>
      </c>
      <c r="D37" s="11" t="s">
        <v>275</v>
      </c>
      <c r="E37" s="12">
        <v>20</v>
      </c>
      <c r="F37" s="12">
        <v>2400</v>
      </c>
      <c r="G37" s="12">
        <v>10</v>
      </c>
      <c r="H37" s="12">
        <v>50</v>
      </c>
      <c r="I37" s="12"/>
      <c r="J37" s="12"/>
      <c r="K37" s="12"/>
      <c r="L37" s="12"/>
      <c r="M37" s="12"/>
      <c r="N37" s="12"/>
      <c r="O37" s="12"/>
      <c r="P37" s="12"/>
      <c r="Q37" s="13"/>
      <c r="R37" s="12">
        <f t="shared" si="3"/>
        <v>0</v>
      </c>
      <c r="S37" s="12">
        <f t="shared" si="4"/>
        <v>0</v>
      </c>
      <c r="T37" s="57"/>
      <c r="U37" s="15">
        <v>7.0000000000000007E-2</v>
      </c>
      <c r="V37" s="15">
        <f t="shared" si="5"/>
        <v>0</v>
      </c>
    </row>
    <row r="38" spans="1:24" ht="15" x14ac:dyDescent="0.2">
      <c r="A38" s="60" t="s">
        <v>52</v>
      </c>
      <c r="B38" s="60"/>
      <c r="C38" s="60"/>
      <c r="D38" s="60"/>
      <c r="E38" s="60"/>
      <c r="F38" s="24"/>
      <c r="G38" s="10"/>
      <c r="H38" s="10"/>
      <c r="I38" s="12"/>
      <c r="J38" s="12"/>
      <c r="K38" s="12"/>
      <c r="L38" s="12"/>
      <c r="M38" s="12"/>
      <c r="N38" s="12"/>
      <c r="O38" s="12"/>
      <c r="P38" s="12"/>
      <c r="Q38" s="25"/>
      <c r="R38" s="12"/>
      <c r="S38" s="12"/>
      <c r="T38" s="57"/>
      <c r="U38" s="12"/>
      <c r="V38" s="15"/>
    </row>
    <row r="39" spans="1:24" x14ac:dyDescent="0.2">
      <c r="A39" s="11" t="s">
        <v>261</v>
      </c>
      <c r="B39" s="11" t="s">
        <v>262</v>
      </c>
      <c r="C39" s="11" t="s">
        <v>261</v>
      </c>
      <c r="D39" s="11" t="s">
        <v>275</v>
      </c>
      <c r="E39" s="12">
        <v>25</v>
      </c>
      <c r="F39" s="12">
        <v>200</v>
      </c>
      <c r="G39" s="12">
        <v>10</v>
      </c>
      <c r="H39" s="12">
        <v>150</v>
      </c>
      <c r="I39" s="12"/>
      <c r="J39" s="12"/>
      <c r="K39" s="12">
        <v>300</v>
      </c>
      <c r="L39" s="12"/>
      <c r="M39" s="12">
        <v>300</v>
      </c>
      <c r="N39" s="12">
        <v>300</v>
      </c>
      <c r="O39" s="12"/>
      <c r="P39" s="12">
        <v>300</v>
      </c>
      <c r="Q39" s="13"/>
      <c r="R39" s="12">
        <f t="shared" ref="R39:R57" si="6">SUM(I39:Q39)</f>
        <v>1200</v>
      </c>
      <c r="S39" s="12">
        <f t="shared" ref="S39:S57" si="7">$R39/$H39</f>
        <v>8</v>
      </c>
      <c r="T39" s="57"/>
      <c r="U39" s="15">
        <v>0.06</v>
      </c>
      <c r="V39" s="15">
        <f t="shared" ref="V39:V57" si="8">$S39*$U39</f>
        <v>0.48</v>
      </c>
      <c r="W39" s="43">
        <f>SUM(V39:V57)</f>
        <v>51.44</v>
      </c>
      <c r="X39" s="3">
        <f>W39*100/$W$144</f>
        <v>31.465622706141421</v>
      </c>
    </row>
    <row r="40" spans="1:24" x14ac:dyDescent="0.2">
      <c r="A40" s="36" t="s">
        <v>198</v>
      </c>
      <c r="B40" s="36" t="s">
        <v>199</v>
      </c>
      <c r="C40" s="36">
        <v>90448000</v>
      </c>
      <c r="D40" s="36" t="s">
        <v>277</v>
      </c>
      <c r="E40" s="12" t="s">
        <v>63</v>
      </c>
      <c r="F40" s="12">
        <v>270</v>
      </c>
      <c r="G40" s="12">
        <v>10</v>
      </c>
      <c r="H40" s="12">
        <v>100</v>
      </c>
      <c r="I40" s="12"/>
      <c r="J40" s="12"/>
      <c r="K40" s="12"/>
      <c r="L40" s="12">
        <v>1000</v>
      </c>
      <c r="M40" s="12"/>
      <c r="N40" s="12"/>
      <c r="O40" s="12"/>
      <c r="P40" s="12">
        <v>500</v>
      </c>
      <c r="Q40" s="13"/>
      <c r="R40" s="12">
        <f t="shared" si="6"/>
        <v>1500</v>
      </c>
      <c r="S40" s="12">
        <f t="shared" si="7"/>
        <v>15</v>
      </c>
      <c r="T40" s="57"/>
      <c r="U40" s="15">
        <v>0.06</v>
      </c>
      <c r="V40" s="15">
        <f t="shared" si="8"/>
        <v>0.89999999999999991</v>
      </c>
    </row>
    <row r="41" spans="1:24" x14ac:dyDescent="0.2">
      <c r="A41" s="36" t="s">
        <v>392</v>
      </c>
      <c r="B41" s="36" t="s">
        <v>391</v>
      </c>
      <c r="C41" s="31" t="s">
        <v>393</v>
      </c>
      <c r="D41" s="36" t="s">
        <v>277</v>
      </c>
      <c r="E41" s="12" t="s">
        <v>63</v>
      </c>
      <c r="F41" s="12">
        <v>300</v>
      </c>
      <c r="G41" s="12">
        <v>10</v>
      </c>
      <c r="H41" s="12">
        <v>100</v>
      </c>
      <c r="I41" s="12"/>
      <c r="J41" s="12"/>
      <c r="K41" s="12"/>
      <c r="L41" s="12"/>
      <c r="M41" s="12"/>
      <c r="N41" s="12"/>
      <c r="O41" s="12"/>
      <c r="P41" s="12"/>
      <c r="Q41" s="13"/>
      <c r="R41" s="12">
        <f t="shared" si="6"/>
        <v>0</v>
      </c>
      <c r="S41" s="12">
        <f t="shared" si="7"/>
        <v>0</v>
      </c>
      <c r="T41" s="57"/>
      <c r="U41" s="15">
        <v>0.06</v>
      </c>
      <c r="V41" s="15">
        <f t="shared" si="8"/>
        <v>0</v>
      </c>
    </row>
    <row r="42" spans="1:24" x14ac:dyDescent="0.2">
      <c r="A42" s="27" t="s">
        <v>67</v>
      </c>
      <c r="B42" s="27" t="s">
        <v>68</v>
      </c>
      <c r="C42" s="27" t="s">
        <v>69</v>
      </c>
      <c r="D42" s="11" t="s">
        <v>275</v>
      </c>
      <c r="E42" s="12">
        <v>25</v>
      </c>
      <c r="F42" s="12">
        <v>375</v>
      </c>
      <c r="G42" s="12">
        <v>10</v>
      </c>
      <c r="H42" s="12">
        <v>100</v>
      </c>
      <c r="I42" s="12"/>
      <c r="J42" s="12"/>
      <c r="K42" s="12"/>
      <c r="L42" s="12"/>
      <c r="M42" s="12"/>
      <c r="N42" s="12"/>
      <c r="O42" s="12"/>
      <c r="P42" s="12">
        <v>500</v>
      </c>
      <c r="Q42" s="13"/>
      <c r="R42" s="12">
        <f t="shared" si="6"/>
        <v>500</v>
      </c>
      <c r="S42" s="12">
        <f t="shared" si="7"/>
        <v>5</v>
      </c>
      <c r="T42" s="57"/>
      <c r="U42" s="15">
        <v>0.06</v>
      </c>
      <c r="V42" s="15">
        <f t="shared" si="8"/>
        <v>0.3</v>
      </c>
    </row>
    <row r="43" spans="1:24" x14ac:dyDescent="0.2">
      <c r="A43" s="11" t="s">
        <v>64</v>
      </c>
      <c r="B43" s="11" t="s">
        <v>65</v>
      </c>
      <c r="C43" s="11" t="s">
        <v>64</v>
      </c>
      <c r="D43" s="11" t="s">
        <v>275</v>
      </c>
      <c r="E43" s="12">
        <v>25</v>
      </c>
      <c r="F43" s="12">
        <v>457</v>
      </c>
      <c r="G43" s="12">
        <v>10</v>
      </c>
      <c r="H43" s="12">
        <v>100</v>
      </c>
      <c r="I43" s="12"/>
      <c r="J43" s="12"/>
      <c r="K43" s="12">
        <v>1000</v>
      </c>
      <c r="L43" s="12"/>
      <c r="M43" s="12">
        <v>1000</v>
      </c>
      <c r="N43" s="12">
        <v>1000</v>
      </c>
      <c r="O43" s="12"/>
      <c r="P43" s="12">
        <v>1000</v>
      </c>
      <c r="Q43" s="13"/>
      <c r="R43" s="12">
        <f t="shared" si="6"/>
        <v>4000</v>
      </c>
      <c r="S43" s="12">
        <f t="shared" si="7"/>
        <v>40</v>
      </c>
      <c r="T43" s="57"/>
      <c r="U43" s="15">
        <v>0.06</v>
      </c>
      <c r="V43" s="15">
        <f t="shared" si="8"/>
        <v>2.4</v>
      </c>
    </row>
    <row r="44" spans="1:24" x14ac:dyDescent="0.2">
      <c r="A44" s="36" t="s">
        <v>66</v>
      </c>
      <c r="B44" s="36" t="s">
        <v>65</v>
      </c>
      <c r="C44" s="36">
        <v>90443400</v>
      </c>
      <c r="D44" s="36" t="s">
        <v>277</v>
      </c>
      <c r="E44" s="12" t="s">
        <v>63</v>
      </c>
      <c r="F44" s="12">
        <v>450</v>
      </c>
      <c r="G44" s="12">
        <v>10</v>
      </c>
      <c r="H44" s="12">
        <v>100</v>
      </c>
      <c r="I44" s="12"/>
      <c r="J44" s="12"/>
      <c r="K44" s="12">
        <v>2000</v>
      </c>
      <c r="L44" s="12"/>
      <c r="M44" s="12">
        <v>2000</v>
      </c>
      <c r="N44" s="12">
        <v>3000</v>
      </c>
      <c r="O44" s="12"/>
      <c r="P44" s="12">
        <v>2000</v>
      </c>
      <c r="Q44" s="13"/>
      <c r="R44" s="12">
        <f t="shared" si="6"/>
        <v>9000</v>
      </c>
      <c r="S44" s="12">
        <f t="shared" si="7"/>
        <v>90</v>
      </c>
      <c r="T44" s="57"/>
      <c r="U44" s="15">
        <v>0.06</v>
      </c>
      <c r="V44" s="15">
        <f t="shared" si="8"/>
        <v>5.3999999999999995</v>
      </c>
    </row>
    <row r="45" spans="1:24" x14ac:dyDescent="0.2">
      <c r="A45" s="11" t="s">
        <v>60</v>
      </c>
      <c r="B45" s="11" t="s">
        <v>61</v>
      </c>
      <c r="C45" s="11" t="s">
        <v>60</v>
      </c>
      <c r="D45" s="11" t="s">
        <v>275</v>
      </c>
      <c r="E45" s="12">
        <v>25</v>
      </c>
      <c r="F45" s="12">
        <v>610</v>
      </c>
      <c r="G45" s="12">
        <v>10</v>
      </c>
      <c r="H45" s="12">
        <v>50</v>
      </c>
      <c r="I45" s="12"/>
      <c r="J45" s="12"/>
      <c r="K45" s="12">
        <v>500</v>
      </c>
      <c r="L45" s="12"/>
      <c r="M45" s="12"/>
      <c r="N45" s="12">
        <v>500</v>
      </c>
      <c r="O45" s="12"/>
      <c r="P45" s="12"/>
      <c r="Q45" s="13"/>
      <c r="R45" s="12">
        <f t="shared" si="6"/>
        <v>1000</v>
      </c>
      <c r="S45" s="12">
        <f t="shared" si="7"/>
        <v>20</v>
      </c>
      <c r="T45" s="57"/>
      <c r="U45" s="15">
        <v>0.04</v>
      </c>
      <c r="V45" s="15">
        <f t="shared" si="8"/>
        <v>0.8</v>
      </c>
    </row>
    <row r="46" spans="1:24" x14ac:dyDescent="0.2">
      <c r="A46" s="36" t="s">
        <v>62</v>
      </c>
      <c r="B46" s="36" t="s">
        <v>61</v>
      </c>
      <c r="C46" s="36">
        <v>90443600</v>
      </c>
      <c r="D46" s="36" t="s">
        <v>277</v>
      </c>
      <c r="E46" s="12" t="s">
        <v>63</v>
      </c>
      <c r="F46" s="12">
        <v>600</v>
      </c>
      <c r="G46" s="12">
        <v>10</v>
      </c>
      <c r="H46" s="12">
        <v>50</v>
      </c>
      <c r="I46" s="12"/>
      <c r="J46" s="12"/>
      <c r="K46" s="12">
        <v>2500</v>
      </c>
      <c r="L46" s="12"/>
      <c r="M46" s="12">
        <v>2000</v>
      </c>
      <c r="N46" s="12">
        <v>2000</v>
      </c>
      <c r="O46" s="12"/>
      <c r="P46" s="12">
        <v>2000</v>
      </c>
      <c r="Q46" s="13"/>
      <c r="R46" s="12">
        <f t="shared" si="6"/>
        <v>8500</v>
      </c>
      <c r="S46" s="12">
        <f t="shared" si="7"/>
        <v>170</v>
      </c>
      <c r="T46" s="57"/>
      <c r="U46" s="15">
        <v>0.04</v>
      </c>
      <c r="V46" s="15">
        <f t="shared" si="8"/>
        <v>6.8</v>
      </c>
    </row>
    <row r="47" spans="1:24" x14ac:dyDescent="0.2">
      <c r="A47" s="11" t="s">
        <v>195</v>
      </c>
      <c r="B47" s="11" t="s">
        <v>178</v>
      </c>
      <c r="C47" s="11" t="s">
        <v>195</v>
      </c>
      <c r="D47" s="11" t="s">
        <v>275</v>
      </c>
      <c r="E47" s="12">
        <v>25</v>
      </c>
      <c r="F47" s="12">
        <v>750</v>
      </c>
      <c r="G47" s="12">
        <v>10</v>
      </c>
      <c r="H47" s="12">
        <v>50</v>
      </c>
      <c r="I47" s="12"/>
      <c r="J47" s="12"/>
      <c r="K47" s="12">
        <v>500</v>
      </c>
      <c r="L47" s="12"/>
      <c r="M47" s="12"/>
      <c r="N47" s="12">
        <v>500</v>
      </c>
      <c r="O47" s="12"/>
      <c r="P47" s="12"/>
      <c r="Q47" s="13"/>
      <c r="R47" s="12">
        <f t="shared" si="6"/>
        <v>1000</v>
      </c>
      <c r="S47" s="12">
        <f t="shared" si="7"/>
        <v>20</v>
      </c>
      <c r="T47" s="57"/>
      <c r="U47" s="15">
        <v>0.05</v>
      </c>
      <c r="V47" s="15">
        <f t="shared" si="8"/>
        <v>1</v>
      </c>
    </row>
    <row r="48" spans="1:24" x14ac:dyDescent="0.2">
      <c r="A48" s="36" t="s">
        <v>177</v>
      </c>
      <c r="B48" s="36" t="s">
        <v>178</v>
      </c>
      <c r="C48" s="36">
        <v>90443700</v>
      </c>
      <c r="D48" s="36" t="s">
        <v>277</v>
      </c>
      <c r="E48" s="12" t="s">
        <v>63</v>
      </c>
      <c r="F48" s="12">
        <v>750</v>
      </c>
      <c r="G48" s="12">
        <v>10</v>
      </c>
      <c r="H48" s="12">
        <v>50</v>
      </c>
      <c r="I48" s="12"/>
      <c r="J48" s="12"/>
      <c r="K48" s="12">
        <v>1500</v>
      </c>
      <c r="L48" s="12"/>
      <c r="M48" s="12">
        <v>1000</v>
      </c>
      <c r="N48" s="12">
        <v>2000</v>
      </c>
      <c r="O48" s="12"/>
      <c r="P48" s="12">
        <v>1000</v>
      </c>
      <c r="Q48" s="13"/>
      <c r="R48" s="12">
        <f t="shared" si="6"/>
        <v>5500</v>
      </c>
      <c r="S48" s="12">
        <f t="shared" si="7"/>
        <v>110</v>
      </c>
      <c r="T48" s="57"/>
      <c r="U48" s="15">
        <v>0.05</v>
      </c>
      <c r="V48" s="15">
        <f t="shared" si="8"/>
        <v>5.5</v>
      </c>
    </row>
    <row r="49" spans="1:24" x14ac:dyDescent="0.2">
      <c r="A49" s="11" t="s">
        <v>155</v>
      </c>
      <c r="B49" s="11" t="s">
        <v>58</v>
      </c>
      <c r="C49" s="11" t="s">
        <v>155</v>
      </c>
      <c r="D49" s="11" t="s">
        <v>275</v>
      </c>
      <c r="E49" s="12">
        <v>25</v>
      </c>
      <c r="F49" s="12">
        <v>915</v>
      </c>
      <c r="G49" s="12">
        <v>10</v>
      </c>
      <c r="H49" s="12">
        <v>50</v>
      </c>
      <c r="I49" s="12"/>
      <c r="J49" s="12"/>
      <c r="K49" s="12">
        <v>1000</v>
      </c>
      <c r="L49" s="12"/>
      <c r="M49" s="12">
        <v>500</v>
      </c>
      <c r="N49" s="12">
        <v>1000</v>
      </c>
      <c r="O49" s="12"/>
      <c r="P49" s="12">
        <v>500</v>
      </c>
      <c r="Q49" s="13"/>
      <c r="R49" s="12">
        <f t="shared" si="6"/>
        <v>3000</v>
      </c>
      <c r="S49" s="12">
        <f t="shared" si="7"/>
        <v>60</v>
      </c>
      <c r="T49" s="57"/>
      <c r="U49" s="15">
        <v>0.06</v>
      </c>
      <c r="V49" s="15">
        <f t="shared" si="8"/>
        <v>3.5999999999999996</v>
      </c>
    </row>
    <row r="50" spans="1:24" x14ac:dyDescent="0.2">
      <c r="A50" s="36" t="s">
        <v>176</v>
      </c>
      <c r="B50" s="36" t="s">
        <v>58</v>
      </c>
      <c r="C50" s="36">
        <v>90443800</v>
      </c>
      <c r="D50" s="36" t="s">
        <v>277</v>
      </c>
      <c r="E50" s="12" t="s">
        <v>63</v>
      </c>
      <c r="F50" s="12">
        <v>900</v>
      </c>
      <c r="G50" s="12">
        <v>10</v>
      </c>
      <c r="H50" s="12">
        <v>50</v>
      </c>
      <c r="I50" s="12"/>
      <c r="J50" s="12"/>
      <c r="K50" s="12">
        <v>3000</v>
      </c>
      <c r="L50" s="12"/>
      <c r="M50" s="12">
        <v>3000</v>
      </c>
      <c r="N50" s="12">
        <v>3000</v>
      </c>
      <c r="O50" s="12"/>
      <c r="P50" s="12">
        <v>3000</v>
      </c>
      <c r="Q50" s="13"/>
      <c r="R50" s="12">
        <f t="shared" si="6"/>
        <v>12000</v>
      </c>
      <c r="S50" s="12">
        <f t="shared" si="7"/>
        <v>240</v>
      </c>
      <c r="T50" s="57"/>
      <c r="U50" s="15">
        <v>0.06</v>
      </c>
      <c r="V50" s="15">
        <f t="shared" si="8"/>
        <v>14.399999999999999</v>
      </c>
    </row>
    <row r="51" spans="1:24" x14ac:dyDescent="0.2">
      <c r="A51" s="11" t="s">
        <v>53</v>
      </c>
      <c r="B51" s="11" t="s">
        <v>54</v>
      </c>
      <c r="C51" s="11" t="s">
        <v>53</v>
      </c>
      <c r="D51" s="11" t="s">
        <v>275</v>
      </c>
      <c r="E51" s="12">
        <v>25</v>
      </c>
      <c r="F51" s="12">
        <v>1220</v>
      </c>
      <c r="G51" s="12">
        <v>10</v>
      </c>
      <c r="H51" s="12">
        <v>50</v>
      </c>
      <c r="I51" s="12"/>
      <c r="J51" s="12"/>
      <c r="K51" s="12">
        <v>300</v>
      </c>
      <c r="L51" s="12"/>
      <c r="M51" s="12">
        <v>500</v>
      </c>
      <c r="N51" s="12">
        <v>500</v>
      </c>
      <c r="O51" s="12"/>
      <c r="P51" s="12">
        <v>500</v>
      </c>
      <c r="Q51" s="13"/>
      <c r="R51" s="12">
        <f t="shared" si="6"/>
        <v>1800</v>
      </c>
      <c r="S51" s="12">
        <f t="shared" si="7"/>
        <v>36</v>
      </c>
      <c r="T51" s="57"/>
      <c r="U51" s="15">
        <v>0.08</v>
      </c>
      <c r="V51" s="15">
        <f t="shared" si="8"/>
        <v>2.88</v>
      </c>
    </row>
    <row r="52" spans="1:24" x14ac:dyDescent="0.2">
      <c r="A52" s="26" t="s">
        <v>194</v>
      </c>
      <c r="B52" s="26" t="s">
        <v>54</v>
      </c>
      <c r="C52" s="26">
        <v>90444000</v>
      </c>
      <c r="D52" s="36" t="s">
        <v>277</v>
      </c>
      <c r="E52" s="12" t="s">
        <v>63</v>
      </c>
      <c r="F52" s="12">
        <v>1200</v>
      </c>
      <c r="G52" s="12">
        <v>10</v>
      </c>
      <c r="H52" s="12">
        <v>50</v>
      </c>
      <c r="I52" s="12"/>
      <c r="J52" s="12"/>
      <c r="K52" s="12">
        <v>1000</v>
      </c>
      <c r="L52" s="12"/>
      <c r="M52" s="12">
        <v>1000</v>
      </c>
      <c r="N52" s="12">
        <v>1000</v>
      </c>
      <c r="O52" s="12"/>
      <c r="P52" s="12">
        <v>1000</v>
      </c>
      <c r="Q52" s="13"/>
      <c r="R52" s="12">
        <f t="shared" si="6"/>
        <v>4000</v>
      </c>
      <c r="S52" s="12">
        <f t="shared" si="7"/>
        <v>80</v>
      </c>
      <c r="T52" s="57"/>
      <c r="U52" s="15">
        <v>0.08</v>
      </c>
      <c r="V52" s="15">
        <f t="shared" si="8"/>
        <v>6.4</v>
      </c>
    </row>
    <row r="53" spans="1:24" x14ac:dyDescent="0.2">
      <c r="A53" s="11" t="s">
        <v>230</v>
      </c>
      <c r="B53" s="11" t="s">
        <v>231</v>
      </c>
      <c r="C53" s="11" t="s">
        <v>230</v>
      </c>
      <c r="D53" s="11" t="s">
        <v>275</v>
      </c>
      <c r="E53" s="12">
        <v>25</v>
      </c>
      <c r="F53" s="12">
        <v>1500</v>
      </c>
      <c r="G53" s="12">
        <v>10</v>
      </c>
      <c r="H53" s="12">
        <v>50</v>
      </c>
      <c r="I53" s="12"/>
      <c r="J53" s="12"/>
      <c r="K53" s="12"/>
      <c r="L53" s="12"/>
      <c r="M53" s="12"/>
      <c r="N53" s="12">
        <v>100</v>
      </c>
      <c r="O53" s="12"/>
      <c r="P53" s="12"/>
      <c r="Q53" s="13"/>
      <c r="R53" s="12">
        <f t="shared" si="6"/>
        <v>100</v>
      </c>
      <c r="S53" s="12">
        <f t="shared" si="7"/>
        <v>2</v>
      </c>
      <c r="T53" s="57"/>
      <c r="U53" s="15">
        <v>0.11</v>
      </c>
      <c r="V53" s="15">
        <f t="shared" si="8"/>
        <v>0.22</v>
      </c>
    </row>
    <row r="54" spans="1:24" x14ac:dyDescent="0.2">
      <c r="A54" s="11" t="s">
        <v>254</v>
      </c>
      <c r="B54" s="11" t="s">
        <v>255</v>
      </c>
      <c r="C54" s="11" t="s">
        <v>254</v>
      </c>
      <c r="D54" s="11" t="s">
        <v>275</v>
      </c>
      <c r="E54" s="12">
        <v>25</v>
      </c>
      <c r="F54" s="12">
        <v>1650</v>
      </c>
      <c r="G54" s="12">
        <v>10</v>
      </c>
      <c r="H54" s="12">
        <v>50</v>
      </c>
      <c r="I54" s="12"/>
      <c r="J54" s="12"/>
      <c r="K54" s="12"/>
      <c r="L54" s="12"/>
      <c r="M54" s="12"/>
      <c r="N54" s="12"/>
      <c r="O54" s="12"/>
      <c r="P54" s="12"/>
      <c r="Q54" s="13"/>
      <c r="R54" s="12">
        <f t="shared" si="6"/>
        <v>0</v>
      </c>
      <c r="S54" s="12">
        <f t="shared" si="7"/>
        <v>0</v>
      </c>
      <c r="T54" s="57"/>
      <c r="U54" s="15">
        <v>0.12</v>
      </c>
      <c r="V54" s="15">
        <f t="shared" si="8"/>
        <v>0</v>
      </c>
    </row>
    <row r="55" spans="1:24" x14ac:dyDescent="0.2">
      <c r="A55" s="11" t="s">
        <v>193</v>
      </c>
      <c r="B55" s="11" t="s">
        <v>175</v>
      </c>
      <c r="C55" s="11" t="s">
        <v>193</v>
      </c>
      <c r="D55" s="11" t="s">
        <v>275</v>
      </c>
      <c r="E55" s="12">
        <v>25</v>
      </c>
      <c r="F55" s="12">
        <v>1800</v>
      </c>
      <c r="G55" s="12">
        <v>10</v>
      </c>
      <c r="H55" s="12">
        <v>50</v>
      </c>
      <c r="I55" s="12"/>
      <c r="J55" s="12"/>
      <c r="K55" s="12"/>
      <c r="L55" s="12"/>
      <c r="M55" s="12"/>
      <c r="N55" s="12"/>
      <c r="O55" s="12"/>
      <c r="P55" s="12"/>
      <c r="Q55" s="13"/>
      <c r="R55" s="12">
        <f t="shared" si="6"/>
        <v>0</v>
      </c>
      <c r="S55" s="12">
        <f t="shared" si="7"/>
        <v>0</v>
      </c>
      <c r="T55" s="57"/>
      <c r="U55" s="15">
        <v>0.12</v>
      </c>
      <c r="V55" s="15">
        <f t="shared" si="8"/>
        <v>0</v>
      </c>
    </row>
    <row r="56" spans="1:24" x14ac:dyDescent="0.2">
      <c r="A56" s="36" t="s">
        <v>174</v>
      </c>
      <c r="B56" s="36" t="s">
        <v>175</v>
      </c>
      <c r="C56" s="36">
        <v>90443900</v>
      </c>
      <c r="D56" s="36" t="s">
        <v>277</v>
      </c>
      <c r="E56" s="12" t="s">
        <v>63</v>
      </c>
      <c r="F56" s="12">
        <v>1800</v>
      </c>
      <c r="G56" s="12">
        <v>10</v>
      </c>
      <c r="H56" s="12">
        <v>50</v>
      </c>
      <c r="I56" s="12"/>
      <c r="J56" s="12"/>
      <c r="K56" s="12"/>
      <c r="L56" s="12"/>
      <c r="M56" s="12"/>
      <c r="N56" s="12"/>
      <c r="O56" s="12"/>
      <c r="P56" s="12"/>
      <c r="Q56" s="13"/>
      <c r="R56" s="12">
        <f t="shared" si="6"/>
        <v>0</v>
      </c>
      <c r="S56" s="12">
        <f t="shared" si="7"/>
        <v>0</v>
      </c>
      <c r="T56" s="57"/>
      <c r="U56" s="15">
        <v>0.12</v>
      </c>
      <c r="V56" s="15">
        <f>$S56*$U56</f>
        <v>0</v>
      </c>
    </row>
    <row r="57" spans="1:24" x14ac:dyDescent="0.2">
      <c r="A57" s="36" t="s">
        <v>293</v>
      </c>
      <c r="B57" s="36" t="s">
        <v>294</v>
      </c>
      <c r="C57" s="36">
        <v>90443000</v>
      </c>
      <c r="D57" s="36" t="s">
        <v>277</v>
      </c>
      <c r="E57" s="12" t="s">
        <v>63</v>
      </c>
      <c r="F57" s="12">
        <v>2100</v>
      </c>
      <c r="G57" s="12">
        <v>10</v>
      </c>
      <c r="H57" s="12">
        <v>50</v>
      </c>
      <c r="I57" s="12"/>
      <c r="J57" s="12"/>
      <c r="K57" s="12"/>
      <c r="L57" s="12"/>
      <c r="M57" s="12"/>
      <c r="N57" s="12">
        <v>200</v>
      </c>
      <c r="O57" s="12"/>
      <c r="P57" s="12"/>
      <c r="Q57" s="13"/>
      <c r="R57" s="12">
        <f t="shared" si="6"/>
        <v>200</v>
      </c>
      <c r="S57" s="12">
        <f t="shared" si="7"/>
        <v>4</v>
      </c>
      <c r="T57" s="57"/>
      <c r="U57" s="15">
        <v>0.09</v>
      </c>
      <c r="V57" s="15">
        <f t="shared" si="8"/>
        <v>0.36</v>
      </c>
    </row>
    <row r="58" spans="1:24" x14ac:dyDescent="0.2">
      <c r="A58" s="8" t="s">
        <v>70</v>
      </c>
      <c r="B58" s="8"/>
      <c r="C58" s="8"/>
      <c r="D58" s="8"/>
      <c r="E58" s="8"/>
      <c r="F58" s="36"/>
      <c r="G58" s="20"/>
      <c r="H58" s="20"/>
      <c r="I58" s="12"/>
      <c r="J58" s="12"/>
      <c r="K58" s="12"/>
      <c r="L58" s="12"/>
      <c r="M58" s="12"/>
      <c r="N58" s="12"/>
      <c r="O58" s="12"/>
      <c r="P58" s="12"/>
      <c r="Q58" s="20"/>
      <c r="R58" s="12"/>
      <c r="S58" s="12"/>
      <c r="T58" s="57"/>
      <c r="U58" s="12"/>
      <c r="V58" s="15"/>
    </row>
    <row r="59" spans="1:24" x14ac:dyDescent="0.2">
      <c r="A59" s="11" t="s">
        <v>295</v>
      </c>
      <c r="B59" s="11" t="s">
        <v>296</v>
      </c>
      <c r="C59" s="11" t="s">
        <v>295</v>
      </c>
      <c r="D59" s="11" t="s">
        <v>275</v>
      </c>
      <c r="E59" s="12">
        <v>32</v>
      </c>
      <c r="F59" s="12">
        <v>100</v>
      </c>
      <c r="G59" s="12">
        <v>10</v>
      </c>
      <c r="H59" s="12">
        <v>300</v>
      </c>
      <c r="I59" s="12"/>
      <c r="J59" s="12"/>
      <c r="K59" s="12"/>
      <c r="L59" s="12"/>
      <c r="M59" s="12"/>
      <c r="N59" s="12"/>
      <c r="O59" s="12"/>
      <c r="P59" s="12"/>
      <c r="Q59" s="13"/>
      <c r="R59" s="12">
        <f t="shared" ref="R59:R73" si="9">SUM(I59:Q59)</f>
        <v>0</v>
      </c>
      <c r="S59" s="12">
        <f t="shared" ref="S59:S73" si="10">$R59/$H59</f>
        <v>0</v>
      </c>
      <c r="T59" s="57"/>
      <c r="U59" s="15">
        <v>0.09</v>
      </c>
      <c r="V59" s="15">
        <f t="shared" ref="V59:V73" si="11">$S59*$U59</f>
        <v>0</v>
      </c>
      <c r="W59" s="43">
        <f>SUM(V59:V73)</f>
        <v>9.69</v>
      </c>
      <c r="X59" s="3">
        <f>W59*100/$W$144</f>
        <v>5.9273305603131874</v>
      </c>
    </row>
    <row r="60" spans="1:24" x14ac:dyDescent="0.2">
      <c r="A60" s="11" t="s">
        <v>71</v>
      </c>
      <c r="B60" s="11" t="s">
        <v>72</v>
      </c>
      <c r="C60" s="11" t="s">
        <v>71</v>
      </c>
      <c r="D60" s="11" t="s">
        <v>275</v>
      </c>
      <c r="E60" s="12">
        <v>32</v>
      </c>
      <c r="F60" s="12">
        <v>150</v>
      </c>
      <c r="G60" s="12">
        <v>10</v>
      </c>
      <c r="H60" s="12">
        <v>300</v>
      </c>
      <c r="I60" s="12"/>
      <c r="J60" s="12"/>
      <c r="K60" s="12"/>
      <c r="L60" s="12"/>
      <c r="M60" s="12"/>
      <c r="N60" s="12"/>
      <c r="O60" s="12"/>
      <c r="P60" s="12"/>
      <c r="Q60" s="13"/>
      <c r="R60" s="12">
        <f t="shared" si="9"/>
        <v>0</v>
      </c>
      <c r="S60" s="12">
        <f t="shared" si="10"/>
        <v>0</v>
      </c>
      <c r="T60" s="57"/>
      <c r="U60" s="15">
        <v>0.09</v>
      </c>
      <c r="V60" s="15">
        <f t="shared" si="11"/>
        <v>0</v>
      </c>
    </row>
    <row r="61" spans="1:24" x14ac:dyDescent="0.2">
      <c r="A61" s="36" t="s">
        <v>256</v>
      </c>
      <c r="B61" s="36" t="s">
        <v>72</v>
      </c>
      <c r="C61" s="36">
        <v>90446200</v>
      </c>
      <c r="D61" s="36" t="s">
        <v>277</v>
      </c>
      <c r="E61" s="12">
        <v>32</v>
      </c>
      <c r="F61" s="12">
        <v>150</v>
      </c>
      <c r="G61" s="12">
        <v>10</v>
      </c>
      <c r="H61" s="12">
        <v>300</v>
      </c>
      <c r="I61" s="12"/>
      <c r="J61" s="12"/>
      <c r="K61" s="12">
        <v>300</v>
      </c>
      <c r="L61" s="12"/>
      <c r="M61" s="12">
        <v>300</v>
      </c>
      <c r="N61" s="12">
        <v>300</v>
      </c>
      <c r="O61" s="12"/>
      <c r="P61" s="12">
        <v>300</v>
      </c>
      <c r="Q61" s="13"/>
      <c r="R61" s="12">
        <f t="shared" si="9"/>
        <v>1200</v>
      </c>
      <c r="S61" s="12">
        <f t="shared" si="10"/>
        <v>4</v>
      </c>
      <c r="T61" s="57"/>
      <c r="U61" s="15">
        <v>0.09</v>
      </c>
      <c r="V61" s="15">
        <f t="shared" si="11"/>
        <v>0.36</v>
      </c>
    </row>
    <row r="62" spans="1:24" x14ac:dyDescent="0.2">
      <c r="A62" s="11" t="s">
        <v>200</v>
      </c>
      <c r="B62" s="11" t="s">
        <v>201</v>
      </c>
      <c r="C62" s="11" t="s">
        <v>200</v>
      </c>
      <c r="D62" s="11" t="s">
        <v>275</v>
      </c>
      <c r="E62" s="12">
        <v>32</v>
      </c>
      <c r="F62" s="12">
        <v>200</v>
      </c>
      <c r="G62" s="12">
        <v>10</v>
      </c>
      <c r="H62" s="12">
        <v>300</v>
      </c>
      <c r="I62" s="12"/>
      <c r="J62" s="12"/>
      <c r="K62" s="12"/>
      <c r="L62" s="12"/>
      <c r="M62" s="12"/>
      <c r="N62" s="12"/>
      <c r="O62" s="12"/>
      <c r="P62" s="12"/>
      <c r="Q62" s="13"/>
      <c r="R62" s="12">
        <f t="shared" si="9"/>
        <v>0</v>
      </c>
      <c r="S62" s="12">
        <f t="shared" si="10"/>
        <v>0</v>
      </c>
      <c r="T62" s="57"/>
      <c r="U62" s="15">
        <v>0.09</v>
      </c>
      <c r="V62" s="15">
        <f t="shared" si="11"/>
        <v>0</v>
      </c>
    </row>
    <row r="63" spans="1:24" x14ac:dyDescent="0.2">
      <c r="A63" s="11" t="s">
        <v>73</v>
      </c>
      <c r="B63" s="11" t="s">
        <v>74</v>
      </c>
      <c r="C63" s="11" t="s">
        <v>73</v>
      </c>
      <c r="D63" s="11" t="s">
        <v>275</v>
      </c>
      <c r="E63" s="12">
        <v>32</v>
      </c>
      <c r="F63" s="12">
        <v>300</v>
      </c>
      <c r="G63" s="12">
        <v>10</v>
      </c>
      <c r="H63" s="12">
        <v>150</v>
      </c>
      <c r="I63" s="12"/>
      <c r="J63" s="12"/>
      <c r="K63" s="12"/>
      <c r="L63" s="12"/>
      <c r="M63" s="12">
        <v>150</v>
      </c>
      <c r="N63" s="12">
        <v>150</v>
      </c>
      <c r="O63" s="12"/>
      <c r="P63" s="12">
        <v>150</v>
      </c>
      <c r="Q63" s="13"/>
      <c r="R63" s="12">
        <f t="shared" si="9"/>
        <v>450</v>
      </c>
      <c r="S63" s="12">
        <f t="shared" si="10"/>
        <v>3</v>
      </c>
      <c r="T63" s="57"/>
      <c r="U63" s="15">
        <v>0.09</v>
      </c>
      <c r="V63" s="15">
        <f t="shared" si="11"/>
        <v>0.27</v>
      </c>
    </row>
    <row r="64" spans="1:24" x14ac:dyDescent="0.2">
      <c r="A64" s="36" t="s">
        <v>232</v>
      </c>
      <c r="B64" s="36" t="s">
        <v>74</v>
      </c>
      <c r="C64" s="36">
        <v>90446300</v>
      </c>
      <c r="D64" s="36" t="s">
        <v>277</v>
      </c>
      <c r="E64" s="12" t="s">
        <v>180</v>
      </c>
      <c r="F64" s="12">
        <v>300</v>
      </c>
      <c r="G64" s="12">
        <v>10</v>
      </c>
      <c r="H64" s="12">
        <v>150</v>
      </c>
      <c r="I64" s="12"/>
      <c r="J64" s="12"/>
      <c r="K64" s="12">
        <v>600</v>
      </c>
      <c r="L64" s="12"/>
      <c r="M64" s="12">
        <v>300</v>
      </c>
      <c r="N64" s="12">
        <v>600</v>
      </c>
      <c r="O64" s="12"/>
      <c r="P64" s="12">
        <v>450</v>
      </c>
      <c r="Q64" s="13"/>
      <c r="R64" s="12">
        <f t="shared" si="9"/>
        <v>1950</v>
      </c>
      <c r="S64" s="12">
        <f t="shared" si="10"/>
        <v>13</v>
      </c>
      <c r="T64" s="57"/>
      <c r="U64" s="15">
        <v>0.09</v>
      </c>
      <c r="V64" s="15">
        <f t="shared" si="11"/>
        <v>1.17</v>
      </c>
    </row>
    <row r="65" spans="1:24" x14ac:dyDescent="0.2">
      <c r="A65" s="11" t="s">
        <v>75</v>
      </c>
      <c r="B65" s="11" t="s">
        <v>76</v>
      </c>
      <c r="C65" s="11" t="s">
        <v>75</v>
      </c>
      <c r="D65" s="11" t="s">
        <v>275</v>
      </c>
      <c r="E65" s="12">
        <v>32</v>
      </c>
      <c r="F65" s="12">
        <v>450</v>
      </c>
      <c r="G65" s="12">
        <v>10</v>
      </c>
      <c r="H65" s="12">
        <v>100</v>
      </c>
      <c r="I65" s="12"/>
      <c r="J65" s="12"/>
      <c r="K65" s="12"/>
      <c r="L65" s="12">
        <v>300</v>
      </c>
      <c r="M65" s="12"/>
      <c r="N65" s="12">
        <v>100</v>
      </c>
      <c r="O65" s="12"/>
      <c r="P65" s="12">
        <v>100</v>
      </c>
      <c r="Q65" s="13"/>
      <c r="R65" s="12">
        <f t="shared" si="9"/>
        <v>500</v>
      </c>
      <c r="S65" s="12">
        <f t="shared" si="10"/>
        <v>5</v>
      </c>
      <c r="T65" s="57"/>
      <c r="U65" s="15">
        <v>0.09</v>
      </c>
      <c r="V65" s="15">
        <f t="shared" si="11"/>
        <v>0.44999999999999996</v>
      </c>
    </row>
    <row r="66" spans="1:24" x14ac:dyDescent="0.2">
      <c r="A66" s="36" t="s">
        <v>179</v>
      </c>
      <c r="B66" s="36" t="s">
        <v>76</v>
      </c>
      <c r="C66" s="36">
        <v>90446400</v>
      </c>
      <c r="D66" s="36" t="s">
        <v>277</v>
      </c>
      <c r="E66" s="12" t="s">
        <v>180</v>
      </c>
      <c r="F66" s="12">
        <v>450</v>
      </c>
      <c r="G66" s="12">
        <v>10</v>
      </c>
      <c r="H66" s="12">
        <v>100</v>
      </c>
      <c r="I66" s="12"/>
      <c r="J66" s="12"/>
      <c r="K66" s="12">
        <v>300</v>
      </c>
      <c r="L66" s="12"/>
      <c r="M66" s="12">
        <v>300</v>
      </c>
      <c r="N66" s="12">
        <v>500</v>
      </c>
      <c r="O66" s="12"/>
      <c r="P66" s="12">
        <v>300</v>
      </c>
      <c r="Q66" s="13"/>
      <c r="R66" s="12">
        <f t="shared" si="9"/>
        <v>1400</v>
      </c>
      <c r="S66" s="12">
        <f t="shared" si="10"/>
        <v>14</v>
      </c>
      <c r="T66" s="57"/>
      <c r="U66" s="15">
        <v>0.09</v>
      </c>
      <c r="V66" s="15">
        <f t="shared" si="11"/>
        <v>1.26</v>
      </c>
    </row>
    <row r="67" spans="1:24" x14ac:dyDescent="0.2">
      <c r="A67" s="11" t="s">
        <v>156</v>
      </c>
      <c r="B67" s="11" t="s">
        <v>157</v>
      </c>
      <c r="C67" s="11" t="s">
        <v>156</v>
      </c>
      <c r="D67" s="11" t="s">
        <v>275</v>
      </c>
      <c r="E67" s="12">
        <v>32</v>
      </c>
      <c r="F67" s="12">
        <v>600</v>
      </c>
      <c r="G67" s="12">
        <v>10</v>
      </c>
      <c r="H67" s="12">
        <v>100</v>
      </c>
      <c r="I67" s="12"/>
      <c r="J67" s="12"/>
      <c r="K67" s="12"/>
      <c r="L67" s="12"/>
      <c r="M67" s="12"/>
      <c r="N67" s="12"/>
      <c r="O67" s="12"/>
      <c r="P67" s="12"/>
      <c r="Q67" s="13"/>
      <c r="R67" s="12">
        <f t="shared" si="9"/>
        <v>0</v>
      </c>
      <c r="S67" s="12">
        <f t="shared" si="10"/>
        <v>0</v>
      </c>
      <c r="T67" s="57"/>
      <c r="U67" s="15">
        <v>0.12</v>
      </c>
      <c r="V67" s="15">
        <f t="shared" si="11"/>
        <v>0</v>
      </c>
    </row>
    <row r="68" spans="1:24" x14ac:dyDescent="0.2">
      <c r="A68" s="36" t="s">
        <v>181</v>
      </c>
      <c r="B68" s="36" t="s">
        <v>157</v>
      </c>
      <c r="C68" s="36">
        <v>90446600</v>
      </c>
      <c r="D68" s="36" t="s">
        <v>277</v>
      </c>
      <c r="E68" s="12" t="s">
        <v>180</v>
      </c>
      <c r="F68" s="12">
        <v>600</v>
      </c>
      <c r="G68" s="12">
        <v>10</v>
      </c>
      <c r="H68" s="12">
        <v>100</v>
      </c>
      <c r="I68" s="12"/>
      <c r="J68" s="12"/>
      <c r="K68" s="12">
        <v>300</v>
      </c>
      <c r="L68" s="12"/>
      <c r="M68" s="12">
        <v>500</v>
      </c>
      <c r="N68" s="12">
        <v>500</v>
      </c>
      <c r="O68" s="12"/>
      <c r="P68" s="12">
        <v>300</v>
      </c>
      <c r="Q68" s="13"/>
      <c r="R68" s="12">
        <f t="shared" si="9"/>
        <v>1600</v>
      </c>
      <c r="S68" s="12">
        <f t="shared" si="10"/>
        <v>16</v>
      </c>
      <c r="T68" s="57"/>
      <c r="U68" s="15">
        <v>0.12</v>
      </c>
      <c r="V68" s="15">
        <f t="shared" si="11"/>
        <v>1.92</v>
      </c>
    </row>
    <row r="69" spans="1:24" x14ac:dyDescent="0.2">
      <c r="A69" s="11" t="s">
        <v>222</v>
      </c>
      <c r="B69" s="11" t="s">
        <v>223</v>
      </c>
      <c r="C69" s="11" t="s">
        <v>222</v>
      </c>
      <c r="D69" s="11" t="s">
        <v>275</v>
      </c>
      <c r="E69" s="12">
        <v>32</v>
      </c>
      <c r="F69" s="12">
        <v>750</v>
      </c>
      <c r="G69" s="12">
        <v>10</v>
      </c>
      <c r="H69" s="12">
        <v>60</v>
      </c>
      <c r="I69" s="12"/>
      <c r="J69" s="12"/>
      <c r="K69" s="12"/>
      <c r="L69" s="12"/>
      <c r="M69" s="12"/>
      <c r="N69" s="12"/>
      <c r="O69" s="12"/>
      <c r="P69" s="12"/>
      <c r="Q69" s="13"/>
      <c r="R69" s="12">
        <f t="shared" si="9"/>
        <v>0</v>
      </c>
      <c r="S69" s="12">
        <f t="shared" si="10"/>
        <v>0</v>
      </c>
      <c r="T69" s="57"/>
      <c r="U69" s="15">
        <v>0.09</v>
      </c>
      <c r="V69" s="15">
        <f t="shared" si="11"/>
        <v>0</v>
      </c>
    </row>
    <row r="70" spans="1:24" x14ac:dyDescent="0.2">
      <c r="A70" s="11" t="s">
        <v>158</v>
      </c>
      <c r="B70" s="11" t="s">
        <v>159</v>
      </c>
      <c r="C70" s="11" t="s">
        <v>158</v>
      </c>
      <c r="D70" s="11" t="s">
        <v>275</v>
      </c>
      <c r="E70" s="12">
        <v>32</v>
      </c>
      <c r="F70" s="12">
        <v>900</v>
      </c>
      <c r="G70" s="12">
        <v>10</v>
      </c>
      <c r="H70" s="12">
        <v>50</v>
      </c>
      <c r="I70" s="12"/>
      <c r="J70" s="12"/>
      <c r="K70" s="12">
        <v>100</v>
      </c>
      <c r="L70" s="12"/>
      <c r="M70" s="12">
        <v>100</v>
      </c>
      <c r="N70" s="12">
        <v>100</v>
      </c>
      <c r="O70" s="12"/>
      <c r="P70" s="12">
        <v>100</v>
      </c>
      <c r="Q70" s="13"/>
      <c r="R70" s="12">
        <f t="shared" si="9"/>
        <v>400</v>
      </c>
      <c r="S70" s="12">
        <f t="shared" si="10"/>
        <v>8</v>
      </c>
      <c r="T70" s="57"/>
      <c r="U70" s="15">
        <v>0.09</v>
      </c>
      <c r="V70" s="15">
        <f t="shared" si="11"/>
        <v>0.72</v>
      </c>
    </row>
    <row r="71" spans="1:24" x14ac:dyDescent="0.2">
      <c r="A71" s="36" t="s">
        <v>182</v>
      </c>
      <c r="B71" s="36" t="s">
        <v>159</v>
      </c>
      <c r="C71" s="36">
        <v>90446700</v>
      </c>
      <c r="D71" s="36" t="s">
        <v>277</v>
      </c>
      <c r="E71" s="12" t="s">
        <v>180</v>
      </c>
      <c r="F71" s="12">
        <v>900</v>
      </c>
      <c r="G71" s="12">
        <v>10</v>
      </c>
      <c r="H71" s="12">
        <v>50</v>
      </c>
      <c r="I71" s="12"/>
      <c r="J71" s="12"/>
      <c r="K71" s="12">
        <v>300</v>
      </c>
      <c r="L71" s="12"/>
      <c r="M71" s="12">
        <v>300</v>
      </c>
      <c r="N71" s="12">
        <v>500</v>
      </c>
      <c r="O71" s="12"/>
      <c r="P71" s="12">
        <v>200</v>
      </c>
      <c r="Q71" s="13"/>
      <c r="R71" s="12">
        <f t="shared" si="9"/>
        <v>1300</v>
      </c>
      <c r="S71" s="12">
        <f t="shared" si="10"/>
        <v>26</v>
      </c>
      <c r="T71" s="57"/>
      <c r="U71" s="15">
        <v>0.09</v>
      </c>
      <c r="V71" s="15">
        <f t="shared" si="11"/>
        <v>2.34</v>
      </c>
    </row>
    <row r="72" spans="1:24" x14ac:dyDescent="0.2">
      <c r="A72" s="11" t="s">
        <v>233</v>
      </c>
      <c r="B72" s="11" t="s">
        <v>234</v>
      </c>
      <c r="C72" s="11" t="s">
        <v>233</v>
      </c>
      <c r="D72" s="11" t="s">
        <v>275</v>
      </c>
      <c r="E72" s="12">
        <v>32</v>
      </c>
      <c r="F72" s="12">
        <v>1200</v>
      </c>
      <c r="G72" s="12">
        <v>10</v>
      </c>
      <c r="H72" s="12">
        <v>50</v>
      </c>
      <c r="I72" s="12"/>
      <c r="J72" s="12"/>
      <c r="K72" s="12"/>
      <c r="L72" s="12"/>
      <c r="M72" s="12">
        <v>100</v>
      </c>
      <c r="N72" s="12">
        <v>100</v>
      </c>
      <c r="O72" s="12"/>
      <c r="P72" s="12"/>
      <c r="Q72" s="13"/>
      <c r="R72" s="12">
        <f t="shared" si="9"/>
        <v>200</v>
      </c>
      <c r="S72" s="12">
        <f t="shared" si="10"/>
        <v>4</v>
      </c>
      <c r="T72" s="57"/>
      <c r="U72" s="15">
        <v>0.12</v>
      </c>
      <c r="V72" s="15">
        <f t="shared" si="11"/>
        <v>0.48</v>
      </c>
    </row>
    <row r="73" spans="1:24" x14ac:dyDescent="0.2">
      <c r="A73" s="36" t="s">
        <v>236</v>
      </c>
      <c r="B73" s="36" t="s">
        <v>237</v>
      </c>
      <c r="C73" s="36">
        <v>90446800</v>
      </c>
      <c r="D73" s="36" t="s">
        <v>277</v>
      </c>
      <c r="E73" s="12" t="s">
        <v>180</v>
      </c>
      <c r="F73" s="12">
        <v>1800</v>
      </c>
      <c r="G73" s="12">
        <v>10</v>
      </c>
      <c r="H73" s="12">
        <v>25</v>
      </c>
      <c r="I73" s="12"/>
      <c r="J73" s="12"/>
      <c r="K73" s="12"/>
      <c r="L73" s="12"/>
      <c r="M73" s="12">
        <v>50</v>
      </c>
      <c r="N73" s="12">
        <v>50</v>
      </c>
      <c r="O73" s="12"/>
      <c r="P73" s="12"/>
      <c r="Q73" s="13"/>
      <c r="R73" s="12">
        <f t="shared" si="9"/>
        <v>100</v>
      </c>
      <c r="S73" s="12">
        <f t="shared" si="10"/>
        <v>4</v>
      </c>
      <c r="T73" s="57"/>
      <c r="U73" s="15">
        <v>0.18</v>
      </c>
      <c r="V73" s="15">
        <f t="shared" si="11"/>
        <v>0.72</v>
      </c>
      <c r="W73" s="43"/>
    </row>
    <row r="74" spans="1:24" x14ac:dyDescent="0.2">
      <c r="A74" s="8" t="s">
        <v>77</v>
      </c>
      <c r="B74" s="8"/>
      <c r="C74" s="8"/>
      <c r="D74" s="8"/>
      <c r="E74" s="8"/>
      <c r="F74" s="36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8"/>
      <c r="R74" s="12"/>
      <c r="S74" s="12"/>
      <c r="T74" s="57"/>
      <c r="U74" s="12"/>
      <c r="V74" s="15"/>
    </row>
    <row r="75" spans="1:24" x14ac:dyDescent="0.2">
      <c r="A75" s="11" t="s">
        <v>297</v>
      </c>
      <c r="B75" s="11" t="s">
        <v>298</v>
      </c>
      <c r="C75" s="11" t="s">
        <v>297</v>
      </c>
      <c r="D75" s="11" t="s">
        <v>275</v>
      </c>
      <c r="E75" s="12">
        <v>40</v>
      </c>
      <c r="F75" s="12">
        <v>100</v>
      </c>
      <c r="G75" s="12">
        <v>10</v>
      </c>
      <c r="H75" s="12">
        <v>300</v>
      </c>
      <c r="I75" s="12"/>
      <c r="J75" s="12"/>
      <c r="K75" s="12"/>
      <c r="L75" s="12"/>
      <c r="M75" s="12"/>
      <c r="N75" s="12"/>
      <c r="O75" s="12"/>
      <c r="P75" s="12"/>
      <c r="Q75" s="13"/>
      <c r="R75" s="12">
        <f t="shared" ref="R75:R90" si="12">SUM(I75:Q75)</f>
        <v>0</v>
      </c>
      <c r="S75" s="12">
        <f t="shared" ref="S75:S90" si="13">$R75/$H75</f>
        <v>0</v>
      </c>
      <c r="T75" s="57"/>
      <c r="U75" s="15">
        <v>0.13</v>
      </c>
      <c r="V75" s="15">
        <f t="shared" ref="V75:V90" si="14">$S75*$U75</f>
        <v>0</v>
      </c>
      <c r="W75" s="43">
        <f>SUM(V75:V90)</f>
        <v>20.07</v>
      </c>
      <c r="X75" s="3">
        <f>W75*100/$W$144</f>
        <v>12.276731098605332</v>
      </c>
    </row>
    <row r="76" spans="1:24" x14ac:dyDescent="0.2">
      <c r="A76" s="11" t="s">
        <v>78</v>
      </c>
      <c r="B76" s="11" t="s">
        <v>79</v>
      </c>
      <c r="C76" s="11" t="s">
        <v>78</v>
      </c>
      <c r="D76" s="11" t="s">
        <v>275</v>
      </c>
      <c r="E76" s="12">
        <v>40</v>
      </c>
      <c r="F76" s="12">
        <v>150</v>
      </c>
      <c r="G76" s="12">
        <v>10</v>
      </c>
      <c r="H76" s="12">
        <v>300</v>
      </c>
      <c r="I76" s="12"/>
      <c r="J76" s="12"/>
      <c r="K76" s="12"/>
      <c r="L76" s="12">
        <v>300</v>
      </c>
      <c r="M76" s="12"/>
      <c r="N76" s="12">
        <v>300</v>
      </c>
      <c r="O76" s="12"/>
      <c r="P76" s="12">
        <v>300</v>
      </c>
      <c r="Q76" s="13"/>
      <c r="R76" s="12">
        <f t="shared" si="12"/>
        <v>900</v>
      </c>
      <c r="S76" s="12">
        <f t="shared" si="13"/>
        <v>3</v>
      </c>
      <c r="T76" s="57"/>
      <c r="U76" s="15">
        <v>0.13</v>
      </c>
      <c r="V76" s="15">
        <f t="shared" si="14"/>
        <v>0.39</v>
      </c>
    </row>
    <row r="77" spans="1:24" x14ac:dyDescent="0.2">
      <c r="A77" s="36" t="s">
        <v>240</v>
      </c>
      <c r="B77" s="36" t="s">
        <v>79</v>
      </c>
      <c r="C77" s="31" t="s">
        <v>241</v>
      </c>
      <c r="D77" s="36" t="s">
        <v>277</v>
      </c>
      <c r="E77" s="12">
        <v>40</v>
      </c>
      <c r="F77" s="12">
        <v>150</v>
      </c>
      <c r="G77" s="12">
        <v>10</v>
      </c>
      <c r="H77" s="12">
        <v>300</v>
      </c>
      <c r="I77" s="12">
        <v>300</v>
      </c>
      <c r="J77" s="12"/>
      <c r="K77" s="12">
        <v>300</v>
      </c>
      <c r="L77" s="12"/>
      <c r="M77" s="12">
        <v>600</v>
      </c>
      <c r="N77" s="12">
        <v>900</v>
      </c>
      <c r="O77" s="12"/>
      <c r="P77" s="12">
        <v>300</v>
      </c>
      <c r="Q77" s="13"/>
      <c r="R77" s="12">
        <f t="shared" si="12"/>
        <v>2400</v>
      </c>
      <c r="S77" s="12">
        <f t="shared" si="13"/>
        <v>8</v>
      </c>
      <c r="T77" s="57"/>
      <c r="U77" s="15">
        <v>0.13</v>
      </c>
      <c r="V77" s="15">
        <f t="shared" si="14"/>
        <v>1.04</v>
      </c>
    </row>
    <row r="78" spans="1:24" x14ac:dyDescent="0.2">
      <c r="A78" s="11" t="s">
        <v>80</v>
      </c>
      <c r="B78" s="11" t="s">
        <v>81</v>
      </c>
      <c r="C78" s="11" t="s">
        <v>80</v>
      </c>
      <c r="D78" s="11" t="s">
        <v>275</v>
      </c>
      <c r="E78" s="12">
        <v>40</v>
      </c>
      <c r="F78" s="12">
        <v>200</v>
      </c>
      <c r="G78" s="12">
        <v>10</v>
      </c>
      <c r="H78" s="12">
        <v>150</v>
      </c>
      <c r="I78" s="12"/>
      <c r="J78" s="12"/>
      <c r="K78" s="12"/>
      <c r="L78" s="12"/>
      <c r="M78" s="12"/>
      <c r="N78" s="12"/>
      <c r="O78" s="12"/>
      <c r="P78" s="12"/>
      <c r="Q78" s="13"/>
      <c r="R78" s="12">
        <f t="shared" si="12"/>
        <v>0</v>
      </c>
      <c r="S78" s="12">
        <f t="shared" si="13"/>
        <v>0</v>
      </c>
      <c r="T78" s="57"/>
      <c r="U78" s="15">
        <v>0.13</v>
      </c>
      <c r="V78" s="15">
        <f t="shared" si="14"/>
        <v>0</v>
      </c>
    </row>
    <row r="79" spans="1:24" x14ac:dyDescent="0.2">
      <c r="A79" s="11" t="s">
        <v>82</v>
      </c>
      <c r="B79" s="11" t="s">
        <v>83</v>
      </c>
      <c r="C79" s="11" t="s">
        <v>82</v>
      </c>
      <c r="D79" s="11" t="s">
        <v>275</v>
      </c>
      <c r="E79" s="12">
        <v>40</v>
      </c>
      <c r="F79" s="12">
        <v>300</v>
      </c>
      <c r="G79" s="12">
        <v>10</v>
      </c>
      <c r="H79" s="12">
        <v>150</v>
      </c>
      <c r="I79" s="12"/>
      <c r="J79" s="12"/>
      <c r="K79" s="12">
        <v>300</v>
      </c>
      <c r="L79" s="12"/>
      <c r="M79" s="12">
        <v>300</v>
      </c>
      <c r="N79" s="12">
        <v>300</v>
      </c>
      <c r="O79" s="12"/>
      <c r="P79" s="12">
        <v>300</v>
      </c>
      <c r="Q79" s="13"/>
      <c r="R79" s="12">
        <f t="shared" si="12"/>
        <v>1200</v>
      </c>
      <c r="S79" s="12">
        <f t="shared" si="13"/>
        <v>8</v>
      </c>
      <c r="T79" s="57"/>
      <c r="U79" s="15">
        <v>0.13</v>
      </c>
      <c r="V79" s="15">
        <f t="shared" si="14"/>
        <v>1.04</v>
      </c>
    </row>
    <row r="80" spans="1:24" x14ac:dyDescent="0.2">
      <c r="A80" s="36" t="s">
        <v>183</v>
      </c>
      <c r="B80" s="36" t="s">
        <v>83</v>
      </c>
      <c r="C80" s="36">
        <v>90447300</v>
      </c>
      <c r="D80" s="36" t="s">
        <v>277</v>
      </c>
      <c r="E80" s="12" t="s">
        <v>89</v>
      </c>
      <c r="F80" s="12">
        <v>300</v>
      </c>
      <c r="G80" s="12">
        <v>10</v>
      </c>
      <c r="H80" s="12">
        <v>150</v>
      </c>
      <c r="I80" s="12">
        <v>600</v>
      </c>
      <c r="J80" s="12"/>
      <c r="K80" s="12">
        <v>600</v>
      </c>
      <c r="L80" s="12"/>
      <c r="M80" s="12">
        <v>600</v>
      </c>
      <c r="N80" s="12">
        <v>900</v>
      </c>
      <c r="O80" s="12">
        <v>600</v>
      </c>
      <c r="P80" s="12">
        <v>600</v>
      </c>
      <c r="Q80" s="13"/>
      <c r="R80" s="12">
        <f t="shared" si="12"/>
        <v>3900</v>
      </c>
      <c r="S80" s="12">
        <f t="shared" si="13"/>
        <v>26</v>
      </c>
      <c r="T80" s="57"/>
      <c r="U80" s="15">
        <v>0.13</v>
      </c>
      <c r="V80" s="15">
        <f t="shared" si="14"/>
        <v>3.38</v>
      </c>
    </row>
    <row r="81" spans="1:24" x14ac:dyDescent="0.2">
      <c r="A81" s="11" t="s">
        <v>84</v>
      </c>
      <c r="B81" s="11" t="s">
        <v>85</v>
      </c>
      <c r="C81" s="11" t="s">
        <v>84</v>
      </c>
      <c r="D81" s="11" t="s">
        <v>275</v>
      </c>
      <c r="E81" s="12">
        <v>40</v>
      </c>
      <c r="F81" s="12">
        <v>450</v>
      </c>
      <c r="G81" s="12">
        <v>10</v>
      </c>
      <c r="H81" s="12">
        <v>100</v>
      </c>
      <c r="I81" s="12"/>
      <c r="J81" s="12"/>
      <c r="K81" s="12">
        <v>300</v>
      </c>
      <c r="L81" s="12"/>
      <c r="M81" s="12"/>
      <c r="N81" s="12">
        <v>300</v>
      </c>
      <c r="O81" s="12"/>
      <c r="P81" s="12">
        <v>200</v>
      </c>
      <c r="Q81" s="13"/>
      <c r="R81" s="12">
        <f t="shared" si="12"/>
        <v>800</v>
      </c>
      <c r="S81" s="12">
        <f t="shared" si="13"/>
        <v>8</v>
      </c>
      <c r="T81" s="57"/>
      <c r="U81" s="15">
        <v>0.13</v>
      </c>
      <c r="V81" s="15">
        <f t="shared" si="14"/>
        <v>1.04</v>
      </c>
    </row>
    <row r="82" spans="1:24" x14ac:dyDescent="0.2">
      <c r="A82" s="36" t="s">
        <v>184</v>
      </c>
      <c r="B82" s="36" t="s">
        <v>85</v>
      </c>
      <c r="C82" s="36">
        <v>90447400</v>
      </c>
      <c r="D82" s="36" t="s">
        <v>277</v>
      </c>
      <c r="E82" s="12" t="s">
        <v>89</v>
      </c>
      <c r="F82" s="12">
        <v>450</v>
      </c>
      <c r="G82" s="12">
        <v>10</v>
      </c>
      <c r="H82" s="12">
        <v>100</v>
      </c>
      <c r="I82" s="12"/>
      <c r="J82" s="12"/>
      <c r="K82" s="12">
        <v>400</v>
      </c>
      <c r="L82" s="12"/>
      <c r="M82" s="12">
        <v>400</v>
      </c>
      <c r="N82" s="12">
        <v>600</v>
      </c>
      <c r="O82" s="12"/>
      <c r="P82" s="12">
        <v>400</v>
      </c>
      <c r="Q82" s="13"/>
      <c r="R82" s="12">
        <f t="shared" si="12"/>
        <v>1800</v>
      </c>
      <c r="S82" s="12">
        <f t="shared" si="13"/>
        <v>18</v>
      </c>
      <c r="T82" s="57"/>
      <c r="U82" s="15">
        <v>0.13</v>
      </c>
      <c r="V82" s="15">
        <f t="shared" si="14"/>
        <v>2.34</v>
      </c>
    </row>
    <row r="83" spans="1:24" x14ac:dyDescent="0.2">
      <c r="A83" s="11" t="s">
        <v>86</v>
      </c>
      <c r="B83" s="11" t="s">
        <v>87</v>
      </c>
      <c r="C83" s="11" t="s">
        <v>86</v>
      </c>
      <c r="D83" s="11" t="s">
        <v>275</v>
      </c>
      <c r="E83" s="12">
        <v>40</v>
      </c>
      <c r="F83" s="12">
        <v>600</v>
      </c>
      <c r="G83" s="12">
        <v>10</v>
      </c>
      <c r="H83" s="12">
        <v>50</v>
      </c>
      <c r="I83" s="12"/>
      <c r="J83" s="12"/>
      <c r="K83" s="12">
        <v>200</v>
      </c>
      <c r="L83" s="12"/>
      <c r="M83" s="12">
        <v>200</v>
      </c>
      <c r="N83" s="12">
        <v>100</v>
      </c>
      <c r="O83" s="12"/>
      <c r="P83" s="12">
        <v>100</v>
      </c>
      <c r="Q83" s="13"/>
      <c r="R83" s="12">
        <f t="shared" si="12"/>
        <v>600</v>
      </c>
      <c r="S83" s="12">
        <f t="shared" si="13"/>
        <v>12</v>
      </c>
      <c r="T83" s="57"/>
      <c r="U83" s="15">
        <v>0.09</v>
      </c>
      <c r="V83" s="15">
        <f t="shared" si="14"/>
        <v>1.08</v>
      </c>
    </row>
    <row r="84" spans="1:24" x14ac:dyDescent="0.2">
      <c r="A84" s="36" t="s">
        <v>88</v>
      </c>
      <c r="B84" s="36" t="s">
        <v>87</v>
      </c>
      <c r="C84" s="36">
        <v>90447600</v>
      </c>
      <c r="D84" s="36" t="s">
        <v>277</v>
      </c>
      <c r="E84" s="12" t="s">
        <v>89</v>
      </c>
      <c r="F84" s="12">
        <v>600</v>
      </c>
      <c r="G84" s="12">
        <v>10</v>
      </c>
      <c r="H84" s="12">
        <v>50</v>
      </c>
      <c r="I84" s="12">
        <v>50</v>
      </c>
      <c r="J84" s="12"/>
      <c r="K84" s="12">
        <v>400</v>
      </c>
      <c r="L84" s="12"/>
      <c r="M84" s="12">
        <v>400</v>
      </c>
      <c r="N84" s="12">
        <v>900</v>
      </c>
      <c r="O84" s="12"/>
      <c r="P84" s="12">
        <v>400</v>
      </c>
      <c r="Q84" s="13"/>
      <c r="R84" s="12">
        <f t="shared" si="12"/>
        <v>2150</v>
      </c>
      <c r="S84" s="12">
        <f t="shared" si="13"/>
        <v>43</v>
      </c>
      <c r="T84" s="57"/>
      <c r="U84" s="15">
        <v>0.09</v>
      </c>
      <c r="V84" s="15">
        <f t="shared" si="14"/>
        <v>3.8699999999999997</v>
      </c>
    </row>
    <row r="85" spans="1:24" x14ac:dyDescent="0.2">
      <c r="A85" s="11" t="s">
        <v>90</v>
      </c>
      <c r="B85" s="11" t="s">
        <v>91</v>
      </c>
      <c r="C85" s="11" t="s">
        <v>90</v>
      </c>
      <c r="D85" s="11" t="s">
        <v>275</v>
      </c>
      <c r="E85" s="12">
        <v>40</v>
      </c>
      <c r="F85" s="12">
        <v>750</v>
      </c>
      <c r="G85" s="12">
        <v>10</v>
      </c>
      <c r="H85" s="12">
        <v>50</v>
      </c>
      <c r="I85" s="12"/>
      <c r="J85" s="12">
        <v>50</v>
      </c>
      <c r="K85" s="12">
        <v>100</v>
      </c>
      <c r="L85" s="12"/>
      <c r="M85" s="12">
        <v>100</v>
      </c>
      <c r="N85" s="12">
        <v>200</v>
      </c>
      <c r="O85" s="12"/>
      <c r="P85" s="12">
        <v>100</v>
      </c>
      <c r="Q85" s="13"/>
      <c r="R85" s="12">
        <f t="shared" si="12"/>
        <v>550</v>
      </c>
      <c r="S85" s="12">
        <f t="shared" si="13"/>
        <v>11</v>
      </c>
      <c r="T85" s="57"/>
      <c r="U85" s="15">
        <v>0.13</v>
      </c>
      <c r="V85" s="15">
        <f t="shared" si="14"/>
        <v>1.4300000000000002</v>
      </c>
    </row>
    <row r="86" spans="1:24" x14ac:dyDescent="0.2">
      <c r="A86" s="11" t="s">
        <v>92</v>
      </c>
      <c r="B86" s="11" t="s">
        <v>93</v>
      </c>
      <c r="C86" s="11" t="s">
        <v>92</v>
      </c>
      <c r="D86" s="11" t="s">
        <v>275</v>
      </c>
      <c r="E86" s="12">
        <v>40</v>
      </c>
      <c r="F86" s="12">
        <v>900</v>
      </c>
      <c r="G86" s="12">
        <v>10</v>
      </c>
      <c r="H86" s="12">
        <v>50</v>
      </c>
      <c r="I86" s="12"/>
      <c r="J86" s="12"/>
      <c r="K86" s="12"/>
      <c r="L86" s="12"/>
      <c r="M86" s="12"/>
      <c r="N86" s="12">
        <v>200</v>
      </c>
      <c r="O86" s="12"/>
      <c r="P86" s="12">
        <v>100</v>
      </c>
      <c r="Q86" s="13"/>
      <c r="R86" s="12">
        <f t="shared" si="12"/>
        <v>300</v>
      </c>
      <c r="S86" s="12">
        <f t="shared" si="13"/>
        <v>6</v>
      </c>
      <c r="T86" s="57"/>
      <c r="U86" s="15">
        <v>0.13</v>
      </c>
      <c r="V86" s="15">
        <f t="shared" si="14"/>
        <v>0.78</v>
      </c>
    </row>
    <row r="87" spans="1:24" x14ac:dyDescent="0.2">
      <c r="A87" s="36" t="s">
        <v>185</v>
      </c>
      <c r="B87" s="36" t="s">
        <v>93</v>
      </c>
      <c r="C87" s="36">
        <v>90447700</v>
      </c>
      <c r="D87" s="36" t="s">
        <v>277</v>
      </c>
      <c r="E87" s="12" t="s">
        <v>89</v>
      </c>
      <c r="F87" s="12">
        <v>900</v>
      </c>
      <c r="G87" s="12">
        <v>10</v>
      </c>
      <c r="H87" s="12">
        <v>50</v>
      </c>
      <c r="I87" s="12"/>
      <c r="J87" s="12"/>
      <c r="K87" s="12">
        <v>300</v>
      </c>
      <c r="L87" s="12"/>
      <c r="M87" s="12">
        <v>300</v>
      </c>
      <c r="N87" s="12">
        <v>300</v>
      </c>
      <c r="O87" s="12"/>
      <c r="P87" s="12">
        <v>300</v>
      </c>
      <c r="Q87" s="13"/>
      <c r="R87" s="12">
        <f t="shared" si="12"/>
        <v>1200</v>
      </c>
      <c r="S87" s="12">
        <f t="shared" si="13"/>
        <v>24</v>
      </c>
      <c r="T87" s="57"/>
      <c r="U87" s="15">
        <v>0.13</v>
      </c>
      <c r="V87" s="15">
        <f t="shared" si="14"/>
        <v>3.12</v>
      </c>
    </row>
    <row r="88" spans="1:24" x14ac:dyDescent="0.2">
      <c r="A88" s="11" t="s">
        <v>94</v>
      </c>
      <c r="B88" s="11" t="s">
        <v>95</v>
      </c>
      <c r="C88" s="11" t="s">
        <v>94</v>
      </c>
      <c r="D88" s="11" t="s">
        <v>275</v>
      </c>
      <c r="E88" s="12">
        <v>40</v>
      </c>
      <c r="F88" s="12">
        <v>1200</v>
      </c>
      <c r="G88" s="12">
        <v>5</v>
      </c>
      <c r="H88" s="12">
        <v>25</v>
      </c>
      <c r="I88" s="12"/>
      <c r="J88" s="12"/>
      <c r="K88" s="12"/>
      <c r="L88" s="12"/>
      <c r="M88" s="12"/>
      <c r="N88" s="12">
        <v>100</v>
      </c>
      <c r="O88" s="12"/>
      <c r="P88" s="12"/>
      <c r="Q88" s="13"/>
      <c r="R88" s="12">
        <f t="shared" si="12"/>
        <v>100</v>
      </c>
      <c r="S88" s="12">
        <f t="shared" si="13"/>
        <v>4</v>
      </c>
      <c r="T88" s="57"/>
      <c r="U88" s="15">
        <v>0.08</v>
      </c>
      <c r="V88" s="15">
        <f t="shared" si="14"/>
        <v>0.32</v>
      </c>
    </row>
    <row r="89" spans="1:24" x14ac:dyDescent="0.2">
      <c r="A89" s="36" t="s">
        <v>376</v>
      </c>
      <c r="B89" s="36" t="s">
        <v>377</v>
      </c>
      <c r="C89" s="31" t="s">
        <v>378</v>
      </c>
      <c r="D89" s="36" t="s">
        <v>277</v>
      </c>
      <c r="E89" s="12">
        <v>40</v>
      </c>
      <c r="F89" s="12">
        <v>1800</v>
      </c>
      <c r="G89" s="12">
        <v>5</v>
      </c>
      <c r="H89" s="12">
        <v>20</v>
      </c>
      <c r="I89" s="12"/>
      <c r="J89" s="12"/>
      <c r="K89" s="12"/>
      <c r="L89" s="12"/>
      <c r="M89" s="12">
        <v>60</v>
      </c>
      <c r="N89" s="12"/>
      <c r="O89" s="12"/>
      <c r="P89" s="12"/>
      <c r="Q89" s="13"/>
      <c r="R89" s="12">
        <f t="shared" si="12"/>
        <v>60</v>
      </c>
      <c r="S89" s="12">
        <f t="shared" si="13"/>
        <v>3</v>
      </c>
      <c r="T89" s="57"/>
      <c r="U89" s="15">
        <v>0.08</v>
      </c>
      <c r="V89" s="15">
        <f t="shared" si="14"/>
        <v>0.24</v>
      </c>
    </row>
    <row r="90" spans="1:24" x14ac:dyDescent="0.2">
      <c r="A90" s="11" t="s">
        <v>220</v>
      </c>
      <c r="B90" s="11" t="s">
        <v>221</v>
      </c>
      <c r="C90" s="11" t="s">
        <v>220</v>
      </c>
      <c r="D90" s="11" t="s">
        <v>275</v>
      </c>
      <c r="E90" s="12">
        <v>40</v>
      </c>
      <c r="F90" s="12">
        <v>2000</v>
      </c>
      <c r="G90" s="12">
        <v>5</v>
      </c>
      <c r="H90" s="12">
        <v>25</v>
      </c>
      <c r="I90" s="12"/>
      <c r="J90" s="12"/>
      <c r="K90" s="12"/>
      <c r="L90" s="12"/>
      <c r="M90" s="12"/>
      <c r="N90" s="12"/>
      <c r="O90" s="12"/>
      <c r="P90" s="12"/>
      <c r="Q90" s="13"/>
      <c r="R90" s="12">
        <f t="shared" si="12"/>
        <v>0</v>
      </c>
      <c r="S90" s="12">
        <f t="shared" si="13"/>
        <v>0</v>
      </c>
      <c r="T90" s="57"/>
      <c r="U90" s="15">
        <v>0.08</v>
      </c>
      <c r="V90" s="15">
        <f t="shared" si="14"/>
        <v>0</v>
      </c>
      <c r="W90" s="43"/>
    </row>
    <row r="91" spans="1:24" x14ac:dyDescent="0.2">
      <c r="A91" s="8" t="s">
        <v>96</v>
      </c>
      <c r="B91" s="8"/>
      <c r="C91" s="8"/>
      <c r="D91" s="8"/>
      <c r="E91" s="20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8"/>
      <c r="R91" s="12"/>
      <c r="S91" s="12"/>
      <c r="T91" s="57"/>
      <c r="U91" s="12"/>
      <c r="V91" s="15"/>
    </row>
    <row r="92" spans="1:24" x14ac:dyDescent="0.2">
      <c r="A92" s="11" t="s">
        <v>299</v>
      </c>
      <c r="B92" s="11" t="s">
        <v>300</v>
      </c>
      <c r="C92" s="11" t="s">
        <v>299</v>
      </c>
      <c r="D92" s="11" t="s">
        <v>275</v>
      </c>
      <c r="E92" s="12">
        <v>50</v>
      </c>
      <c r="F92" s="12">
        <v>100</v>
      </c>
      <c r="G92" s="12">
        <v>10</v>
      </c>
      <c r="H92" s="12">
        <v>150</v>
      </c>
      <c r="I92" s="12"/>
      <c r="J92" s="12"/>
      <c r="K92" s="12"/>
      <c r="L92" s="12"/>
      <c r="M92" s="12"/>
      <c r="N92" s="12"/>
      <c r="O92" s="12"/>
      <c r="P92" s="12"/>
      <c r="Q92" s="13"/>
      <c r="R92" s="12">
        <f t="shared" ref="R92:R108" si="15">SUM(I92:Q92)</f>
        <v>0</v>
      </c>
      <c r="S92" s="12">
        <f t="shared" ref="S92:S108" si="16">$R92/$H92</f>
        <v>0</v>
      </c>
      <c r="T92" s="57"/>
      <c r="U92" s="15">
        <v>0.1</v>
      </c>
      <c r="V92" s="15">
        <f t="shared" ref="V92:V108" si="17">$S92*$U92</f>
        <v>0</v>
      </c>
      <c r="W92" s="43">
        <f>SUM(V92:V108)</f>
        <v>35.92</v>
      </c>
      <c r="X92" s="3">
        <f>W92*100/$W$144</f>
        <v>21.97210667971617</v>
      </c>
    </row>
    <row r="93" spans="1:24" x14ac:dyDescent="0.2">
      <c r="A93" s="11" t="s">
        <v>97</v>
      </c>
      <c r="B93" s="11" t="s">
        <v>98</v>
      </c>
      <c r="C93" s="11" t="s">
        <v>97</v>
      </c>
      <c r="D93" s="11" t="s">
        <v>275</v>
      </c>
      <c r="E93" s="12">
        <v>50</v>
      </c>
      <c r="F93" s="12">
        <v>150</v>
      </c>
      <c r="G93" s="12">
        <v>10</v>
      </c>
      <c r="H93" s="12">
        <v>150</v>
      </c>
      <c r="I93" s="12"/>
      <c r="J93" s="12"/>
      <c r="K93" s="12"/>
      <c r="L93" s="12">
        <v>150</v>
      </c>
      <c r="M93" s="12"/>
      <c r="N93" s="12">
        <v>150</v>
      </c>
      <c r="O93" s="12"/>
      <c r="P93" s="12">
        <v>150</v>
      </c>
      <c r="Q93" s="13"/>
      <c r="R93" s="12">
        <f t="shared" si="15"/>
        <v>450</v>
      </c>
      <c r="S93" s="12">
        <f t="shared" si="16"/>
        <v>3</v>
      </c>
      <c r="T93" s="57"/>
      <c r="U93" s="15">
        <v>0.1</v>
      </c>
      <c r="V93" s="15">
        <f t="shared" si="17"/>
        <v>0.30000000000000004</v>
      </c>
    </row>
    <row r="94" spans="1:24" x14ac:dyDescent="0.2">
      <c r="A94" s="36" t="s">
        <v>235</v>
      </c>
      <c r="B94" s="36" t="s">
        <v>98</v>
      </c>
      <c r="C94" s="36">
        <v>90448200</v>
      </c>
      <c r="D94" s="36" t="s">
        <v>277</v>
      </c>
      <c r="E94" s="12" t="s">
        <v>102</v>
      </c>
      <c r="F94" s="12">
        <v>150</v>
      </c>
      <c r="G94" s="12">
        <v>10</v>
      </c>
      <c r="H94" s="12">
        <v>150</v>
      </c>
      <c r="I94" s="12"/>
      <c r="J94" s="12"/>
      <c r="K94" s="12">
        <v>600</v>
      </c>
      <c r="L94" s="12"/>
      <c r="M94" s="12">
        <v>600</v>
      </c>
      <c r="N94" s="12">
        <v>600</v>
      </c>
      <c r="O94" s="12"/>
      <c r="P94" s="12">
        <v>450</v>
      </c>
      <c r="Q94" s="13"/>
      <c r="R94" s="12">
        <f t="shared" si="15"/>
        <v>2250</v>
      </c>
      <c r="S94" s="12">
        <f t="shared" si="16"/>
        <v>15</v>
      </c>
      <c r="T94" s="57"/>
      <c r="U94" s="15">
        <v>0.1</v>
      </c>
      <c r="V94" s="15">
        <f t="shared" si="17"/>
        <v>1.5</v>
      </c>
    </row>
    <row r="95" spans="1:24" x14ac:dyDescent="0.2">
      <c r="A95" s="11" t="s">
        <v>224</v>
      </c>
      <c r="B95" s="11" t="s">
        <v>225</v>
      </c>
      <c r="C95" s="11" t="s">
        <v>224</v>
      </c>
      <c r="D95" s="11" t="s">
        <v>275</v>
      </c>
      <c r="E95" s="12">
        <v>50</v>
      </c>
      <c r="F95" s="12">
        <v>200</v>
      </c>
      <c r="G95" s="12">
        <v>10</v>
      </c>
      <c r="H95" s="12">
        <v>150</v>
      </c>
      <c r="I95" s="12"/>
      <c r="J95" s="12">
        <v>150</v>
      </c>
      <c r="K95" s="12">
        <v>150</v>
      </c>
      <c r="L95" s="12"/>
      <c r="M95" s="12"/>
      <c r="N95" s="12">
        <v>300</v>
      </c>
      <c r="O95" s="12"/>
      <c r="P95" s="12">
        <v>150</v>
      </c>
      <c r="Q95" s="13"/>
      <c r="R95" s="12">
        <f t="shared" si="15"/>
        <v>750</v>
      </c>
      <c r="S95" s="12">
        <f t="shared" si="16"/>
        <v>5</v>
      </c>
      <c r="T95" s="57"/>
      <c r="U95" s="15">
        <v>0.06</v>
      </c>
      <c r="V95" s="15">
        <f t="shared" si="17"/>
        <v>0.3</v>
      </c>
    </row>
    <row r="96" spans="1:24" x14ac:dyDescent="0.2">
      <c r="A96" s="11" t="s">
        <v>99</v>
      </c>
      <c r="B96" s="11" t="s">
        <v>100</v>
      </c>
      <c r="C96" s="11" t="s">
        <v>99</v>
      </c>
      <c r="D96" s="11" t="s">
        <v>275</v>
      </c>
      <c r="E96" s="12">
        <v>50</v>
      </c>
      <c r="F96" s="12">
        <v>300</v>
      </c>
      <c r="G96" s="12">
        <v>10</v>
      </c>
      <c r="H96" s="12">
        <v>75</v>
      </c>
      <c r="I96" s="12"/>
      <c r="J96" s="12"/>
      <c r="K96" s="12">
        <v>75</v>
      </c>
      <c r="L96" s="12"/>
      <c r="M96" s="12">
        <v>300</v>
      </c>
      <c r="N96" s="12">
        <v>225</v>
      </c>
      <c r="O96" s="12"/>
      <c r="P96" s="12">
        <v>150</v>
      </c>
      <c r="Q96" s="13"/>
      <c r="R96" s="12">
        <f t="shared" si="15"/>
        <v>750</v>
      </c>
      <c r="S96" s="12">
        <f t="shared" si="16"/>
        <v>10</v>
      </c>
      <c r="T96" s="57"/>
      <c r="U96" s="15">
        <v>0.1</v>
      </c>
      <c r="V96" s="15">
        <f t="shared" si="17"/>
        <v>1</v>
      </c>
    </row>
    <row r="97" spans="1:24" x14ac:dyDescent="0.2">
      <c r="A97" s="36" t="s">
        <v>101</v>
      </c>
      <c r="B97" s="36" t="s">
        <v>100</v>
      </c>
      <c r="C97" s="36">
        <v>90448300</v>
      </c>
      <c r="D97" s="36" t="s">
        <v>277</v>
      </c>
      <c r="E97" s="12" t="s">
        <v>102</v>
      </c>
      <c r="F97" s="12">
        <v>300</v>
      </c>
      <c r="G97" s="12">
        <v>10</v>
      </c>
      <c r="H97" s="12">
        <v>75</v>
      </c>
      <c r="I97" s="12"/>
      <c r="J97" s="12"/>
      <c r="K97" s="12">
        <v>600</v>
      </c>
      <c r="L97" s="12"/>
      <c r="M97" s="12">
        <v>600</v>
      </c>
      <c r="N97" s="12">
        <v>600</v>
      </c>
      <c r="O97" s="12"/>
      <c r="P97" s="12">
        <v>600</v>
      </c>
      <c r="Q97" s="13"/>
      <c r="R97" s="12">
        <f t="shared" si="15"/>
        <v>2400</v>
      </c>
      <c r="S97" s="12">
        <f t="shared" si="16"/>
        <v>32</v>
      </c>
      <c r="T97" s="57"/>
      <c r="U97" s="15">
        <v>0.1</v>
      </c>
      <c r="V97" s="15">
        <f t="shared" si="17"/>
        <v>3.2</v>
      </c>
    </row>
    <row r="98" spans="1:24" x14ac:dyDescent="0.2">
      <c r="A98" s="11" t="s">
        <v>103</v>
      </c>
      <c r="B98" s="11" t="s">
        <v>104</v>
      </c>
      <c r="C98" s="11" t="s">
        <v>103</v>
      </c>
      <c r="D98" s="11" t="s">
        <v>275</v>
      </c>
      <c r="E98" s="12">
        <v>50</v>
      </c>
      <c r="F98" s="12">
        <v>450</v>
      </c>
      <c r="G98" s="12">
        <v>10</v>
      </c>
      <c r="H98" s="12">
        <v>50</v>
      </c>
      <c r="I98" s="12"/>
      <c r="J98" s="12"/>
      <c r="K98" s="12">
        <v>300</v>
      </c>
      <c r="L98" s="12"/>
      <c r="M98" s="12"/>
      <c r="N98" s="12">
        <v>200</v>
      </c>
      <c r="O98" s="12"/>
      <c r="P98" s="12">
        <v>100</v>
      </c>
      <c r="Q98" s="13"/>
      <c r="R98" s="12">
        <f t="shared" si="15"/>
        <v>600</v>
      </c>
      <c r="S98" s="12">
        <f t="shared" si="16"/>
        <v>12</v>
      </c>
      <c r="T98" s="57"/>
      <c r="U98" s="15">
        <v>0.1</v>
      </c>
      <c r="V98" s="15">
        <f t="shared" si="17"/>
        <v>1.2000000000000002</v>
      </c>
    </row>
    <row r="99" spans="1:24" x14ac:dyDescent="0.2">
      <c r="A99" s="36" t="s">
        <v>186</v>
      </c>
      <c r="B99" s="36" t="s">
        <v>104</v>
      </c>
      <c r="C99" s="36">
        <v>90448400</v>
      </c>
      <c r="D99" s="36" t="s">
        <v>277</v>
      </c>
      <c r="E99" s="12" t="s">
        <v>102</v>
      </c>
      <c r="F99" s="12">
        <v>450</v>
      </c>
      <c r="G99" s="12">
        <v>10</v>
      </c>
      <c r="H99" s="12">
        <v>50</v>
      </c>
      <c r="I99" s="12"/>
      <c r="J99" s="12"/>
      <c r="K99" s="12">
        <v>500</v>
      </c>
      <c r="L99" s="12"/>
      <c r="M99" s="12">
        <v>500</v>
      </c>
      <c r="N99" s="12">
        <v>500</v>
      </c>
      <c r="O99" s="12"/>
      <c r="P99" s="12">
        <v>400</v>
      </c>
      <c r="Q99" s="13"/>
      <c r="R99" s="12">
        <f t="shared" si="15"/>
        <v>1900</v>
      </c>
      <c r="S99" s="12">
        <f t="shared" si="16"/>
        <v>38</v>
      </c>
      <c r="T99" s="57"/>
      <c r="U99" s="15">
        <v>0.1</v>
      </c>
      <c r="V99" s="15">
        <f t="shared" si="17"/>
        <v>3.8000000000000003</v>
      </c>
    </row>
    <row r="100" spans="1:24" x14ac:dyDescent="0.2">
      <c r="A100" s="11" t="s">
        <v>105</v>
      </c>
      <c r="B100" s="11" t="s">
        <v>106</v>
      </c>
      <c r="C100" s="11" t="s">
        <v>105</v>
      </c>
      <c r="D100" s="11" t="s">
        <v>275</v>
      </c>
      <c r="E100" s="12">
        <v>50</v>
      </c>
      <c r="F100" s="12">
        <v>600</v>
      </c>
      <c r="G100" s="12">
        <v>10</v>
      </c>
      <c r="H100" s="12">
        <v>50</v>
      </c>
      <c r="I100" s="12"/>
      <c r="J100" s="12"/>
      <c r="K100" s="12">
        <v>300</v>
      </c>
      <c r="L100" s="12"/>
      <c r="M100" s="12">
        <v>300</v>
      </c>
      <c r="N100" s="12">
        <v>200</v>
      </c>
      <c r="O100" s="12"/>
      <c r="P100" s="12">
        <v>200</v>
      </c>
      <c r="Q100" s="13"/>
      <c r="R100" s="12">
        <f t="shared" si="15"/>
        <v>1000</v>
      </c>
      <c r="S100" s="12">
        <f t="shared" si="16"/>
        <v>20</v>
      </c>
      <c r="T100" s="57"/>
      <c r="U100" s="15">
        <v>0.13</v>
      </c>
      <c r="V100" s="15">
        <f t="shared" si="17"/>
        <v>2.6</v>
      </c>
    </row>
    <row r="101" spans="1:24" x14ac:dyDescent="0.2">
      <c r="A101" s="36" t="s">
        <v>107</v>
      </c>
      <c r="B101" s="36" t="s">
        <v>106</v>
      </c>
      <c r="C101" s="36">
        <v>90448600</v>
      </c>
      <c r="D101" s="36" t="s">
        <v>277</v>
      </c>
      <c r="E101" s="12" t="s">
        <v>102</v>
      </c>
      <c r="F101" s="12">
        <v>600</v>
      </c>
      <c r="G101" s="12">
        <v>10</v>
      </c>
      <c r="H101" s="12">
        <v>50</v>
      </c>
      <c r="I101" s="12"/>
      <c r="J101" s="12"/>
      <c r="K101" s="12">
        <v>500</v>
      </c>
      <c r="L101" s="12"/>
      <c r="M101" s="12">
        <v>600</v>
      </c>
      <c r="N101" s="12">
        <v>600</v>
      </c>
      <c r="O101" s="12"/>
      <c r="P101" s="12">
        <v>500</v>
      </c>
      <c r="Q101" s="13"/>
      <c r="R101" s="12">
        <f t="shared" si="15"/>
        <v>2200</v>
      </c>
      <c r="S101" s="12">
        <f t="shared" si="16"/>
        <v>44</v>
      </c>
      <c r="T101" s="57"/>
      <c r="U101" s="15">
        <v>0.13</v>
      </c>
      <c r="V101" s="15">
        <f t="shared" si="17"/>
        <v>5.7200000000000006</v>
      </c>
    </row>
    <row r="102" spans="1:24" x14ac:dyDescent="0.2">
      <c r="A102" s="36" t="s">
        <v>266</v>
      </c>
      <c r="B102" s="36" t="s">
        <v>267</v>
      </c>
      <c r="C102" s="36">
        <v>90448605</v>
      </c>
      <c r="D102" s="36" t="s">
        <v>277</v>
      </c>
      <c r="E102" s="12" t="s">
        <v>102</v>
      </c>
      <c r="F102" s="12">
        <v>700</v>
      </c>
      <c r="G102" s="12">
        <v>5</v>
      </c>
      <c r="H102" s="12">
        <v>25</v>
      </c>
      <c r="I102" s="12"/>
      <c r="J102" s="12"/>
      <c r="K102" s="12"/>
      <c r="L102" s="12"/>
      <c r="M102" s="12"/>
      <c r="N102" s="12"/>
      <c r="O102" s="12"/>
      <c r="P102" s="12"/>
      <c r="Q102" s="13"/>
      <c r="R102" s="12">
        <f t="shared" si="15"/>
        <v>0</v>
      </c>
      <c r="S102" s="12">
        <f t="shared" si="16"/>
        <v>0</v>
      </c>
      <c r="T102" s="57"/>
      <c r="U102" s="15">
        <v>0.1</v>
      </c>
      <c r="V102" s="15">
        <f t="shared" si="17"/>
        <v>0</v>
      </c>
    </row>
    <row r="103" spans="1:24" x14ac:dyDescent="0.2">
      <c r="A103" s="11" t="s">
        <v>202</v>
      </c>
      <c r="B103" s="11" t="s">
        <v>203</v>
      </c>
      <c r="C103" s="11" t="s">
        <v>202</v>
      </c>
      <c r="D103" s="11" t="s">
        <v>275</v>
      </c>
      <c r="E103" s="12">
        <v>50</v>
      </c>
      <c r="F103" s="12">
        <v>750</v>
      </c>
      <c r="G103" s="12">
        <v>5</v>
      </c>
      <c r="H103" s="12">
        <v>25</v>
      </c>
      <c r="I103" s="12"/>
      <c r="J103" s="12"/>
      <c r="K103" s="12"/>
      <c r="L103" s="12"/>
      <c r="M103" s="12"/>
      <c r="N103" s="12">
        <v>200</v>
      </c>
      <c r="O103" s="12">
        <v>1000</v>
      </c>
      <c r="P103" s="12">
        <v>200</v>
      </c>
      <c r="Q103" s="13"/>
      <c r="R103" s="12">
        <f t="shared" si="15"/>
        <v>1400</v>
      </c>
      <c r="S103" s="12">
        <f t="shared" si="16"/>
        <v>56</v>
      </c>
      <c r="T103" s="57"/>
      <c r="U103" s="15">
        <v>0.1</v>
      </c>
      <c r="V103" s="15">
        <f t="shared" si="17"/>
        <v>5.6000000000000005</v>
      </c>
    </row>
    <row r="104" spans="1:24" x14ac:dyDescent="0.2">
      <c r="A104" s="11" t="s">
        <v>108</v>
      </c>
      <c r="B104" s="11" t="s">
        <v>109</v>
      </c>
      <c r="C104" s="11" t="s">
        <v>108</v>
      </c>
      <c r="D104" s="11" t="s">
        <v>275</v>
      </c>
      <c r="E104" s="12">
        <v>50</v>
      </c>
      <c r="F104" s="12">
        <v>900</v>
      </c>
      <c r="G104" s="12">
        <v>5</v>
      </c>
      <c r="H104" s="12">
        <v>25</v>
      </c>
      <c r="I104" s="12"/>
      <c r="J104" s="12"/>
      <c r="K104" s="12">
        <v>100</v>
      </c>
      <c r="L104" s="12"/>
      <c r="M104" s="12">
        <v>100</v>
      </c>
      <c r="N104" s="12"/>
      <c r="O104" s="12"/>
      <c r="P104" s="12">
        <v>100</v>
      </c>
      <c r="Q104" s="13"/>
      <c r="R104" s="12">
        <f t="shared" si="15"/>
        <v>300</v>
      </c>
      <c r="S104" s="12">
        <f t="shared" si="16"/>
        <v>12</v>
      </c>
      <c r="T104" s="57"/>
      <c r="U104" s="15">
        <v>0.1</v>
      </c>
      <c r="V104" s="15">
        <f t="shared" si="17"/>
        <v>1.2000000000000002</v>
      </c>
    </row>
    <row r="105" spans="1:24" x14ac:dyDescent="0.2">
      <c r="A105" s="36" t="s">
        <v>187</v>
      </c>
      <c r="B105" s="36" t="s">
        <v>109</v>
      </c>
      <c r="C105" s="36">
        <v>90448700</v>
      </c>
      <c r="D105" s="36" t="s">
        <v>277</v>
      </c>
      <c r="E105" s="12" t="s">
        <v>102</v>
      </c>
      <c r="F105" s="12">
        <v>900</v>
      </c>
      <c r="G105" s="12">
        <v>5</v>
      </c>
      <c r="H105" s="12">
        <v>25</v>
      </c>
      <c r="I105" s="12"/>
      <c r="J105" s="12"/>
      <c r="K105" s="12">
        <v>300</v>
      </c>
      <c r="L105" s="12"/>
      <c r="M105" s="12">
        <v>400</v>
      </c>
      <c r="N105" s="12">
        <v>500</v>
      </c>
      <c r="O105" s="12"/>
      <c r="P105" s="12">
        <v>200</v>
      </c>
      <c r="Q105" s="13"/>
      <c r="R105" s="12">
        <f t="shared" si="15"/>
        <v>1400</v>
      </c>
      <c r="S105" s="12">
        <f t="shared" si="16"/>
        <v>56</v>
      </c>
      <c r="T105" s="57"/>
      <c r="U105" s="15">
        <v>0.1</v>
      </c>
      <c r="V105" s="15">
        <f t="shared" si="17"/>
        <v>5.6000000000000005</v>
      </c>
    </row>
    <row r="106" spans="1:24" x14ac:dyDescent="0.2">
      <c r="A106" s="11" t="s">
        <v>110</v>
      </c>
      <c r="B106" s="11" t="s">
        <v>111</v>
      </c>
      <c r="C106" s="11" t="s">
        <v>110</v>
      </c>
      <c r="D106" s="11" t="s">
        <v>275</v>
      </c>
      <c r="E106" s="12">
        <v>50</v>
      </c>
      <c r="F106" s="12">
        <v>1200</v>
      </c>
      <c r="G106" s="12">
        <v>5</v>
      </c>
      <c r="H106" s="12">
        <v>25</v>
      </c>
      <c r="I106" s="12"/>
      <c r="J106" s="12"/>
      <c r="K106" s="12"/>
      <c r="L106" s="12"/>
      <c r="M106" s="12"/>
      <c r="N106" s="12"/>
      <c r="O106" s="12"/>
      <c r="P106" s="12"/>
      <c r="Q106" s="13"/>
      <c r="R106" s="12">
        <f t="shared" si="15"/>
        <v>0</v>
      </c>
      <c r="S106" s="12">
        <f t="shared" si="16"/>
        <v>0</v>
      </c>
      <c r="T106" s="57"/>
      <c r="U106" s="15">
        <v>0.13</v>
      </c>
      <c r="V106" s="15">
        <f t="shared" si="17"/>
        <v>0</v>
      </c>
    </row>
    <row r="107" spans="1:24" x14ac:dyDescent="0.2">
      <c r="A107" s="36" t="s">
        <v>204</v>
      </c>
      <c r="B107" s="36" t="s">
        <v>111</v>
      </c>
      <c r="C107" s="31" t="s">
        <v>205</v>
      </c>
      <c r="D107" s="36" t="s">
        <v>277</v>
      </c>
      <c r="E107" s="12">
        <v>50</v>
      </c>
      <c r="F107" s="12">
        <v>1200</v>
      </c>
      <c r="G107" s="12">
        <v>5</v>
      </c>
      <c r="H107" s="12">
        <v>25</v>
      </c>
      <c r="I107" s="12"/>
      <c r="J107" s="12"/>
      <c r="K107" s="12">
        <v>100</v>
      </c>
      <c r="L107" s="12"/>
      <c r="M107" s="12">
        <v>100</v>
      </c>
      <c r="N107" s="12">
        <v>200</v>
      </c>
      <c r="O107" s="12"/>
      <c r="P107" s="12">
        <v>100</v>
      </c>
      <c r="Q107" s="13"/>
      <c r="R107" s="12">
        <f t="shared" si="15"/>
        <v>500</v>
      </c>
      <c r="S107" s="12">
        <f t="shared" si="16"/>
        <v>20</v>
      </c>
      <c r="T107" s="57"/>
      <c r="U107" s="15">
        <v>0.13</v>
      </c>
      <c r="V107" s="15">
        <f t="shared" si="17"/>
        <v>2.6</v>
      </c>
    </row>
    <row r="108" spans="1:24" x14ac:dyDescent="0.2">
      <c r="A108" s="36" t="s">
        <v>268</v>
      </c>
      <c r="B108" s="36" t="s">
        <v>269</v>
      </c>
      <c r="C108" s="31" t="s">
        <v>270</v>
      </c>
      <c r="D108" s="36" t="s">
        <v>277</v>
      </c>
      <c r="E108" s="12">
        <v>50</v>
      </c>
      <c r="F108" s="12">
        <v>2400</v>
      </c>
      <c r="G108" s="12">
        <v>5</v>
      </c>
      <c r="H108" s="12">
        <v>25</v>
      </c>
      <c r="I108" s="12"/>
      <c r="J108" s="12"/>
      <c r="K108" s="12">
        <v>50</v>
      </c>
      <c r="L108" s="12"/>
      <c r="M108" s="12">
        <v>50</v>
      </c>
      <c r="N108" s="12">
        <v>100</v>
      </c>
      <c r="O108" s="12"/>
      <c r="P108" s="12">
        <v>50</v>
      </c>
      <c r="Q108" s="13"/>
      <c r="R108" s="12">
        <f t="shared" si="15"/>
        <v>250</v>
      </c>
      <c r="S108" s="12">
        <f t="shared" si="16"/>
        <v>10</v>
      </c>
      <c r="T108" s="57"/>
      <c r="U108" s="15">
        <v>0.13</v>
      </c>
      <c r="V108" s="15">
        <f t="shared" si="17"/>
        <v>1.3</v>
      </c>
      <c r="W108" s="43"/>
    </row>
    <row r="109" spans="1:24" x14ac:dyDescent="0.2">
      <c r="A109" s="307" t="s">
        <v>112</v>
      </c>
      <c r="B109" s="307"/>
      <c r="C109" s="8"/>
      <c r="D109" s="8"/>
      <c r="E109" s="8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36"/>
      <c r="R109" s="12"/>
      <c r="S109" s="12"/>
      <c r="T109" s="57"/>
      <c r="U109" s="12"/>
      <c r="V109" s="15"/>
    </row>
    <row r="110" spans="1:24" x14ac:dyDescent="0.2">
      <c r="A110" s="11" t="s">
        <v>216</v>
      </c>
      <c r="B110" s="11" t="s">
        <v>217</v>
      </c>
      <c r="C110" s="11" t="s">
        <v>216</v>
      </c>
      <c r="D110" s="11" t="s">
        <v>275</v>
      </c>
      <c r="E110" s="12">
        <v>20</v>
      </c>
      <c r="F110" s="12">
        <v>150</v>
      </c>
      <c r="G110" s="12">
        <v>10</v>
      </c>
      <c r="H110" s="12">
        <v>400</v>
      </c>
      <c r="I110" s="12"/>
      <c r="J110" s="12"/>
      <c r="K110" s="12"/>
      <c r="L110" s="12"/>
      <c r="M110" s="12"/>
      <c r="N110" s="12"/>
      <c r="O110" s="12"/>
      <c r="P110" s="12"/>
      <c r="Q110" s="36"/>
      <c r="R110" s="12">
        <f t="shared" ref="R110:R143" si="18">SUM(I110:Q110)</f>
        <v>0</v>
      </c>
      <c r="S110" s="12">
        <f t="shared" ref="S110:S143" si="19">$R110/$H110</f>
        <v>0</v>
      </c>
      <c r="T110" s="57"/>
      <c r="U110" s="12">
        <v>0.06</v>
      </c>
      <c r="V110" s="15">
        <f t="shared" ref="V110:V143" si="20">$S110*$U110</f>
        <v>0</v>
      </c>
      <c r="W110" s="43">
        <f>SUM(V110:V125)</f>
        <v>1.38</v>
      </c>
      <c r="X110" s="3">
        <f>W110*100/$W$144</f>
        <v>0.84413995595791524</v>
      </c>
    </row>
    <row r="111" spans="1:24" x14ac:dyDescent="0.2">
      <c r="A111" s="36" t="s">
        <v>226</v>
      </c>
      <c r="B111" s="36" t="s">
        <v>217</v>
      </c>
      <c r="C111" s="36">
        <v>90444200</v>
      </c>
      <c r="D111" s="36" t="s">
        <v>277</v>
      </c>
      <c r="E111" s="12">
        <v>20</v>
      </c>
      <c r="F111" s="12">
        <v>150</v>
      </c>
      <c r="G111" s="12">
        <v>10</v>
      </c>
      <c r="H111" s="12">
        <v>400</v>
      </c>
      <c r="I111" s="12"/>
      <c r="J111" s="12"/>
      <c r="K111" s="12"/>
      <c r="L111" s="12"/>
      <c r="M111" s="12"/>
      <c r="N111" s="12"/>
      <c r="O111" s="12"/>
      <c r="P111" s="12"/>
      <c r="Q111" s="36"/>
      <c r="R111" s="12">
        <f t="shared" si="18"/>
        <v>0</v>
      </c>
      <c r="S111" s="12">
        <f t="shared" si="19"/>
        <v>0</v>
      </c>
      <c r="T111" s="57"/>
      <c r="U111" s="12">
        <v>0.06</v>
      </c>
      <c r="V111" s="15">
        <f t="shared" si="20"/>
        <v>0</v>
      </c>
    </row>
    <row r="112" spans="1:24" x14ac:dyDescent="0.2">
      <c r="A112" s="11" t="s">
        <v>191</v>
      </c>
      <c r="B112" s="11" t="s">
        <v>192</v>
      </c>
      <c r="C112" s="11" t="s">
        <v>191</v>
      </c>
      <c r="D112" s="11" t="s">
        <v>275</v>
      </c>
      <c r="E112" s="12">
        <v>20</v>
      </c>
      <c r="F112" s="12">
        <v>200</v>
      </c>
      <c r="G112" s="12">
        <v>10</v>
      </c>
      <c r="H112" s="12">
        <v>300</v>
      </c>
      <c r="I112" s="12"/>
      <c r="J112" s="12"/>
      <c r="K112" s="12"/>
      <c r="L112" s="12"/>
      <c r="M112" s="12"/>
      <c r="N112" s="12"/>
      <c r="O112" s="12"/>
      <c r="P112" s="12"/>
      <c r="Q112" s="36"/>
      <c r="R112" s="12">
        <f t="shared" si="18"/>
        <v>0</v>
      </c>
      <c r="S112" s="12">
        <f t="shared" si="19"/>
        <v>0</v>
      </c>
      <c r="T112" s="57"/>
      <c r="U112" s="12">
        <v>0.06</v>
      </c>
      <c r="V112" s="15">
        <f t="shared" si="20"/>
        <v>0</v>
      </c>
    </row>
    <row r="113" spans="1:24" x14ac:dyDescent="0.2">
      <c r="A113" s="11" t="s">
        <v>160</v>
      </c>
      <c r="B113" s="11" t="s">
        <v>161</v>
      </c>
      <c r="C113" s="11" t="s">
        <v>160</v>
      </c>
      <c r="D113" s="11" t="s">
        <v>275</v>
      </c>
      <c r="E113" s="12">
        <v>20</v>
      </c>
      <c r="F113" s="12">
        <v>300</v>
      </c>
      <c r="G113" s="12">
        <v>10</v>
      </c>
      <c r="H113" s="12">
        <v>200</v>
      </c>
      <c r="I113" s="12"/>
      <c r="J113" s="12"/>
      <c r="K113" s="12">
        <v>400</v>
      </c>
      <c r="L113" s="12"/>
      <c r="M113" s="12">
        <v>400</v>
      </c>
      <c r="N113" s="12">
        <v>400</v>
      </c>
      <c r="O113" s="12"/>
      <c r="P113" s="12">
        <v>200</v>
      </c>
      <c r="Q113" s="13"/>
      <c r="R113" s="12">
        <f t="shared" si="18"/>
        <v>1400</v>
      </c>
      <c r="S113" s="12">
        <f t="shared" si="19"/>
        <v>7</v>
      </c>
      <c r="T113" s="57"/>
      <c r="U113" s="15">
        <v>0.06</v>
      </c>
      <c r="V113" s="15">
        <f t="shared" si="20"/>
        <v>0.42</v>
      </c>
    </row>
    <row r="114" spans="1:24" x14ac:dyDescent="0.2">
      <c r="A114" s="36" t="s">
        <v>215</v>
      </c>
      <c r="B114" s="36" t="s">
        <v>161</v>
      </c>
      <c r="C114" s="36">
        <v>90444300</v>
      </c>
      <c r="D114" s="36" t="s">
        <v>277</v>
      </c>
      <c r="E114" s="12" t="s">
        <v>46</v>
      </c>
      <c r="F114" s="12">
        <v>300</v>
      </c>
      <c r="G114" s="12">
        <v>10</v>
      </c>
      <c r="H114" s="12">
        <v>200</v>
      </c>
      <c r="I114" s="12"/>
      <c r="J114" s="12"/>
      <c r="K114" s="12">
        <v>200</v>
      </c>
      <c r="L114" s="12"/>
      <c r="M114" s="12"/>
      <c r="N114" s="12"/>
      <c r="O114" s="12"/>
      <c r="P114" s="12">
        <v>200</v>
      </c>
      <c r="Q114" s="13"/>
      <c r="R114" s="12">
        <f t="shared" si="18"/>
        <v>400</v>
      </c>
      <c r="S114" s="12">
        <f t="shared" si="19"/>
        <v>2</v>
      </c>
      <c r="T114" s="57"/>
      <c r="U114" s="15">
        <v>0.06</v>
      </c>
      <c r="V114" s="15">
        <f t="shared" si="20"/>
        <v>0.12</v>
      </c>
    </row>
    <row r="115" spans="1:24" x14ac:dyDescent="0.2">
      <c r="A115" s="11" t="s">
        <v>206</v>
      </c>
      <c r="B115" s="11" t="s">
        <v>114</v>
      </c>
      <c r="C115" s="11" t="s">
        <v>206</v>
      </c>
      <c r="D115" s="11" t="s">
        <v>275</v>
      </c>
      <c r="E115" s="12">
        <v>20</v>
      </c>
      <c r="F115" s="12">
        <v>450</v>
      </c>
      <c r="G115" s="12">
        <v>10</v>
      </c>
      <c r="H115" s="12">
        <v>100</v>
      </c>
      <c r="I115" s="12"/>
      <c r="J115" s="12"/>
      <c r="K115" s="12"/>
      <c r="L115" s="12"/>
      <c r="M115" s="12"/>
      <c r="N115" s="12"/>
      <c r="O115" s="12"/>
      <c r="P115" s="12"/>
      <c r="Q115" s="25"/>
      <c r="R115" s="12">
        <f t="shared" si="18"/>
        <v>0</v>
      </c>
      <c r="S115" s="12">
        <f t="shared" si="19"/>
        <v>0</v>
      </c>
      <c r="T115" s="57"/>
      <c r="U115" s="15">
        <v>0.08</v>
      </c>
      <c r="V115" s="15">
        <f t="shared" si="20"/>
        <v>0</v>
      </c>
    </row>
    <row r="116" spans="1:24" x14ac:dyDescent="0.2">
      <c r="A116" s="36" t="s">
        <v>113</v>
      </c>
      <c r="B116" s="36" t="s">
        <v>114</v>
      </c>
      <c r="C116" s="36">
        <v>90444400</v>
      </c>
      <c r="D116" s="36" t="s">
        <v>277</v>
      </c>
      <c r="E116" s="12" t="s">
        <v>46</v>
      </c>
      <c r="F116" s="12">
        <v>450</v>
      </c>
      <c r="G116" s="12">
        <v>10</v>
      </c>
      <c r="H116" s="12">
        <v>100</v>
      </c>
      <c r="I116" s="12"/>
      <c r="J116" s="12"/>
      <c r="K116" s="12">
        <v>200</v>
      </c>
      <c r="L116" s="12"/>
      <c r="M116" s="12">
        <v>200</v>
      </c>
      <c r="N116" s="12">
        <v>200</v>
      </c>
      <c r="O116" s="12"/>
      <c r="P116" s="12"/>
      <c r="Q116" s="13"/>
      <c r="R116" s="12">
        <f t="shared" si="18"/>
        <v>600</v>
      </c>
      <c r="S116" s="12">
        <f t="shared" si="19"/>
        <v>6</v>
      </c>
      <c r="T116" s="57"/>
      <c r="U116" s="15">
        <v>0.08</v>
      </c>
      <c r="V116" s="15">
        <f t="shared" si="20"/>
        <v>0.48</v>
      </c>
    </row>
    <row r="117" spans="1:24" x14ac:dyDescent="0.2">
      <c r="A117" s="11" t="s">
        <v>115</v>
      </c>
      <c r="B117" s="11" t="s">
        <v>116</v>
      </c>
      <c r="C117" s="11" t="s">
        <v>115</v>
      </c>
      <c r="D117" s="11" t="s">
        <v>275</v>
      </c>
      <c r="E117" s="12">
        <v>20</v>
      </c>
      <c r="F117" s="12">
        <v>600</v>
      </c>
      <c r="G117" s="12">
        <v>10</v>
      </c>
      <c r="H117" s="12">
        <v>100</v>
      </c>
      <c r="I117" s="12"/>
      <c r="J117" s="12"/>
      <c r="K117" s="12"/>
      <c r="L117" s="12"/>
      <c r="M117" s="12"/>
      <c r="N117" s="12"/>
      <c r="O117" s="12"/>
      <c r="P117" s="12"/>
      <c r="Q117" s="13"/>
      <c r="R117" s="12">
        <f t="shared" si="18"/>
        <v>0</v>
      </c>
      <c r="S117" s="12">
        <f t="shared" si="19"/>
        <v>0</v>
      </c>
      <c r="T117" s="57"/>
      <c r="U117" s="15">
        <v>0.06</v>
      </c>
      <c r="V117" s="15">
        <f t="shared" si="20"/>
        <v>0</v>
      </c>
    </row>
    <row r="118" spans="1:24" x14ac:dyDescent="0.2">
      <c r="A118" s="36" t="s">
        <v>188</v>
      </c>
      <c r="B118" s="36" t="s">
        <v>116</v>
      </c>
      <c r="C118" s="36">
        <v>90444600</v>
      </c>
      <c r="D118" s="36" t="s">
        <v>277</v>
      </c>
      <c r="E118" s="12" t="s">
        <v>46</v>
      </c>
      <c r="F118" s="12">
        <v>600</v>
      </c>
      <c r="G118" s="12">
        <v>10</v>
      </c>
      <c r="H118" s="12">
        <v>100</v>
      </c>
      <c r="I118" s="12"/>
      <c r="J118" s="12"/>
      <c r="K118" s="12">
        <v>200</v>
      </c>
      <c r="L118" s="12"/>
      <c r="M118" s="12">
        <v>200</v>
      </c>
      <c r="N118" s="12">
        <v>200</v>
      </c>
      <c r="O118" s="12"/>
      <c r="P118" s="12"/>
      <c r="Q118" s="13"/>
      <c r="R118" s="12">
        <f t="shared" si="18"/>
        <v>600</v>
      </c>
      <c r="S118" s="12">
        <f t="shared" si="19"/>
        <v>6</v>
      </c>
      <c r="T118" s="57"/>
      <c r="U118" s="15">
        <v>0.06</v>
      </c>
      <c r="V118" s="15">
        <f t="shared" si="20"/>
        <v>0.36</v>
      </c>
    </row>
    <row r="119" spans="1:24" x14ac:dyDescent="0.2">
      <c r="A119" s="11" t="s">
        <v>117</v>
      </c>
      <c r="B119" s="11" t="s">
        <v>118</v>
      </c>
      <c r="C119" s="11" t="s">
        <v>117</v>
      </c>
      <c r="D119" s="11" t="s">
        <v>275</v>
      </c>
      <c r="E119" s="12">
        <v>20</v>
      </c>
      <c r="F119" s="12">
        <v>750</v>
      </c>
      <c r="G119" s="12">
        <v>10</v>
      </c>
      <c r="H119" s="12">
        <v>100</v>
      </c>
      <c r="I119" s="12"/>
      <c r="J119" s="12"/>
      <c r="K119" s="12"/>
      <c r="L119" s="12"/>
      <c r="M119" s="12"/>
      <c r="N119" s="12"/>
      <c r="O119" s="12"/>
      <c r="P119" s="12"/>
      <c r="Q119" s="13"/>
      <c r="R119" s="12">
        <f t="shared" si="18"/>
        <v>0</v>
      </c>
      <c r="S119" s="12">
        <f t="shared" si="19"/>
        <v>0</v>
      </c>
      <c r="T119" s="57"/>
      <c r="U119" s="15">
        <v>7.0000000000000007E-2</v>
      </c>
      <c r="V119" s="15">
        <f t="shared" si="20"/>
        <v>0</v>
      </c>
    </row>
    <row r="120" spans="1:24" x14ac:dyDescent="0.2">
      <c r="A120" s="36" t="s">
        <v>189</v>
      </c>
      <c r="B120" s="36" t="s">
        <v>118</v>
      </c>
      <c r="C120" s="36">
        <v>90444700</v>
      </c>
      <c r="D120" s="36" t="s">
        <v>277</v>
      </c>
      <c r="E120" s="12" t="s">
        <v>46</v>
      </c>
      <c r="F120" s="12">
        <v>750</v>
      </c>
      <c r="G120" s="12">
        <v>10</v>
      </c>
      <c r="H120" s="12">
        <v>100</v>
      </c>
      <c r="I120" s="12"/>
      <c r="J120" s="12"/>
      <c r="K120" s="12"/>
      <c r="L120" s="12"/>
      <c r="M120" s="12"/>
      <c r="N120" s="12"/>
      <c r="O120" s="12"/>
      <c r="P120" s="12"/>
      <c r="Q120" s="13"/>
      <c r="R120" s="12">
        <f t="shared" si="18"/>
        <v>0</v>
      </c>
      <c r="S120" s="12">
        <f t="shared" si="19"/>
        <v>0</v>
      </c>
      <c r="T120" s="57"/>
      <c r="U120" s="15">
        <v>7.0000000000000007E-2</v>
      </c>
      <c r="V120" s="15">
        <f t="shared" si="20"/>
        <v>0</v>
      </c>
    </row>
    <row r="121" spans="1:24" x14ac:dyDescent="0.2">
      <c r="A121" s="11" t="s">
        <v>119</v>
      </c>
      <c r="B121" s="11" t="s">
        <v>120</v>
      </c>
      <c r="C121" s="11" t="s">
        <v>119</v>
      </c>
      <c r="D121" s="11" t="s">
        <v>275</v>
      </c>
      <c r="E121" s="12">
        <v>20</v>
      </c>
      <c r="F121" s="12">
        <v>900</v>
      </c>
      <c r="G121" s="12">
        <v>10</v>
      </c>
      <c r="H121" s="12">
        <v>50</v>
      </c>
      <c r="I121" s="12"/>
      <c r="J121" s="12"/>
      <c r="K121" s="12"/>
      <c r="L121" s="12"/>
      <c r="M121" s="12"/>
      <c r="N121" s="12"/>
      <c r="O121" s="12"/>
      <c r="P121" s="12"/>
      <c r="Q121" s="13"/>
      <c r="R121" s="12">
        <f t="shared" si="18"/>
        <v>0</v>
      </c>
      <c r="S121" s="12">
        <f t="shared" si="19"/>
        <v>0</v>
      </c>
      <c r="T121" s="57"/>
      <c r="U121" s="15">
        <v>0.08</v>
      </c>
      <c r="V121" s="15">
        <f t="shared" si="20"/>
        <v>0</v>
      </c>
    </row>
    <row r="122" spans="1:24" x14ac:dyDescent="0.2">
      <c r="A122" s="36" t="s">
        <v>263</v>
      </c>
      <c r="B122" s="36" t="s">
        <v>120</v>
      </c>
      <c r="C122" s="36">
        <v>90444800</v>
      </c>
      <c r="D122" s="36" t="s">
        <v>277</v>
      </c>
      <c r="E122" s="12" t="s">
        <v>46</v>
      </c>
      <c r="F122" s="12">
        <v>900</v>
      </c>
      <c r="G122" s="12">
        <v>10</v>
      </c>
      <c r="H122" s="12">
        <v>50</v>
      </c>
      <c r="I122" s="12"/>
      <c r="J122" s="12"/>
      <c r="K122" s="12"/>
      <c r="L122" s="12"/>
      <c r="M122" s="12"/>
      <c r="N122" s="12"/>
      <c r="O122" s="12"/>
      <c r="P122" s="12"/>
      <c r="Q122" s="13"/>
      <c r="R122" s="12">
        <f t="shared" si="18"/>
        <v>0</v>
      </c>
      <c r="S122" s="12">
        <f t="shared" si="19"/>
        <v>0</v>
      </c>
      <c r="T122" s="57"/>
      <c r="U122" s="15">
        <v>0.08</v>
      </c>
      <c r="V122" s="15">
        <f t="shared" si="20"/>
        <v>0</v>
      </c>
    </row>
    <row r="123" spans="1:24" x14ac:dyDescent="0.2">
      <c r="A123" s="11" t="s">
        <v>121</v>
      </c>
      <c r="B123" s="11" t="s">
        <v>122</v>
      </c>
      <c r="C123" s="11" t="s">
        <v>121</v>
      </c>
      <c r="D123" s="11" t="s">
        <v>275</v>
      </c>
      <c r="E123" s="12">
        <v>20</v>
      </c>
      <c r="F123" s="12">
        <v>1200</v>
      </c>
      <c r="G123" s="12">
        <v>10</v>
      </c>
      <c r="H123" s="12">
        <v>50</v>
      </c>
      <c r="I123" s="12"/>
      <c r="J123" s="12"/>
      <c r="K123" s="12"/>
      <c r="L123" s="12"/>
      <c r="M123" s="12"/>
      <c r="N123" s="12"/>
      <c r="O123" s="12"/>
      <c r="P123" s="12"/>
      <c r="Q123" s="13"/>
      <c r="R123" s="12">
        <f t="shared" si="18"/>
        <v>0</v>
      </c>
      <c r="S123" s="12">
        <f t="shared" si="19"/>
        <v>0</v>
      </c>
      <c r="T123" s="57"/>
      <c r="U123" s="15">
        <v>0.11</v>
      </c>
      <c r="V123" s="15">
        <f t="shared" si="20"/>
        <v>0</v>
      </c>
    </row>
    <row r="124" spans="1:24" x14ac:dyDescent="0.2">
      <c r="A124" s="11" t="s">
        <v>207</v>
      </c>
      <c r="B124" s="11" t="s">
        <v>208</v>
      </c>
      <c r="C124" s="11" t="s">
        <v>207</v>
      </c>
      <c r="D124" s="11" t="s">
        <v>275</v>
      </c>
      <c r="E124" s="12">
        <v>20</v>
      </c>
      <c r="F124" s="12">
        <v>1500</v>
      </c>
      <c r="G124" s="12">
        <v>10</v>
      </c>
      <c r="H124" s="12">
        <v>50</v>
      </c>
      <c r="I124" s="12"/>
      <c r="J124" s="12"/>
      <c r="K124" s="12"/>
      <c r="L124" s="12"/>
      <c r="M124" s="12"/>
      <c r="N124" s="12"/>
      <c r="O124" s="12"/>
      <c r="P124" s="12"/>
      <c r="Q124" s="13"/>
      <c r="R124" s="12">
        <f t="shared" si="18"/>
        <v>0</v>
      </c>
      <c r="S124" s="12">
        <f t="shared" si="19"/>
        <v>0</v>
      </c>
      <c r="T124" s="57"/>
      <c r="U124" s="15">
        <v>7.0000000000000007E-2</v>
      </c>
      <c r="V124" s="15">
        <f t="shared" si="20"/>
        <v>0</v>
      </c>
    </row>
    <row r="125" spans="1:24" x14ac:dyDescent="0.2">
      <c r="A125" s="11" t="s">
        <v>209</v>
      </c>
      <c r="B125" s="11" t="s">
        <v>210</v>
      </c>
      <c r="C125" s="11" t="s">
        <v>209</v>
      </c>
      <c r="D125" s="11" t="s">
        <v>275</v>
      </c>
      <c r="E125" s="12">
        <v>20</v>
      </c>
      <c r="F125" s="12">
        <v>1800</v>
      </c>
      <c r="G125" s="12">
        <v>10</v>
      </c>
      <c r="H125" s="12">
        <v>50</v>
      </c>
      <c r="I125" s="12"/>
      <c r="J125" s="12"/>
      <c r="K125" s="12"/>
      <c r="L125" s="12"/>
      <c r="M125" s="12"/>
      <c r="N125" s="12"/>
      <c r="O125" s="12"/>
      <c r="P125" s="12"/>
      <c r="Q125" s="13"/>
      <c r="R125" s="12">
        <f t="shared" si="18"/>
        <v>0</v>
      </c>
      <c r="S125" s="12">
        <f t="shared" si="19"/>
        <v>0</v>
      </c>
      <c r="T125" s="58"/>
      <c r="U125" s="15">
        <v>0.09</v>
      </c>
      <c r="V125" s="15">
        <f t="shared" si="20"/>
        <v>0</v>
      </c>
      <c r="W125" s="43"/>
    </row>
    <row r="126" spans="1:24" x14ac:dyDescent="0.2">
      <c r="A126" s="11" t="s">
        <v>123</v>
      </c>
      <c r="B126" s="11" t="s">
        <v>124</v>
      </c>
      <c r="C126" s="11" t="s">
        <v>123</v>
      </c>
      <c r="D126" s="11" t="s">
        <v>275</v>
      </c>
      <c r="E126" s="12">
        <v>25</v>
      </c>
      <c r="F126" s="12">
        <v>150</v>
      </c>
      <c r="G126" s="12">
        <v>10</v>
      </c>
      <c r="H126" s="12">
        <v>200</v>
      </c>
      <c r="I126" s="12"/>
      <c r="J126" s="12"/>
      <c r="K126" s="12"/>
      <c r="L126" s="12"/>
      <c r="M126" s="12"/>
      <c r="N126" s="12"/>
      <c r="O126" s="12"/>
      <c r="P126" s="12"/>
      <c r="Q126" s="13"/>
      <c r="R126" s="12">
        <f t="shared" si="18"/>
        <v>0</v>
      </c>
      <c r="S126" s="12">
        <f t="shared" si="19"/>
        <v>0</v>
      </c>
      <c r="T126" s="57"/>
      <c r="U126" s="15">
        <v>0.04</v>
      </c>
      <c r="V126" s="15">
        <f t="shared" si="20"/>
        <v>0</v>
      </c>
      <c r="W126" s="43">
        <f>SUM(V126:V143)</f>
        <v>3.8000000000000003</v>
      </c>
      <c r="X126" s="3">
        <f>W126*100/$W$144</f>
        <v>2.3244433569855638</v>
      </c>
    </row>
    <row r="127" spans="1:24" x14ac:dyDescent="0.2">
      <c r="A127" s="36" t="s">
        <v>257</v>
      </c>
      <c r="B127" s="36" t="s">
        <v>124</v>
      </c>
      <c r="C127" s="36">
        <v>90445200</v>
      </c>
      <c r="D127" s="36" t="s">
        <v>277</v>
      </c>
      <c r="E127" s="12">
        <v>25</v>
      </c>
      <c r="F127" s="12">
        <v>150</v>
      </c>
      <c r="G127" s="12">
        <v>10</v>
      </c>
      <c r="H127" s="12">
        <v>200</v>
      </c>
      <c r="I127" s="12"/>
      <c r="J127" s="12"/>
      <c r="K127" s="12">
        <v>400</v>
      </c>
      <c r="L127" s="12"/>
      <c r="M127" s="12">
        <v>400</v>
      </c>
      <c r="N127" s="12">
        <v>200</v>
      </c>
      <c r="O127" s="12"/>
      <c r="P127" s="12"/>
      <c r="Q127" s="13"/>
      <c r="R127" s="12">
        <f t="shared" si="18"/>
        <v>1000</v>
      </c>
      <c r="S127" s="12">
        <f t="shared" si="19"/>
        <v>5</v>
      </c>
      <c r="T127" s="57"/>
      <c r="U127" s="15">
        <v>0.04</v>
      </c>
      <c r="V127" s="15">
        <f t="shared" si="20"/>
        <v>0.2</v>
      </c>
    </row>
    <row r="128" spans="1:24" x14ac:dyDescent="0.2">
      <c r="A128" s="11" t="s">
        <v>125</v>
      </c>
      <c r="B128" s="11" t="s">
        <v>126</v>
      </c>
      <c r="C128" s="11" t="s">
        <v>125</v>
      </c>
      <c r="D128" s="11" t="s">
        <v>275</v>
      </c>
      <c r="E128" s="12">
        <v>25</v>
      </c>
      <c r="F128" s="12">
        <v>300</v>
      </c>
      <c r="G128" s="12">
        <v>10</v>
      </c>
      <c r="H128" s="12">
        <v>100</v>
      </c>
      <c r="I128" s="12"/>
      <c r="J128" s="12"/>
      <c r="K128" s="12">
        <v>100</v>
      </c>
      <c r="L128" s="12"/>
      <c r="M128" s="12"/>
      <c r="N128" s="12"/>
      <c r="O128" s="12"/>
      <c r="P128" s="12"/>
      <c r="Q128" s="13"/>
      <c r="R128" s="12">
        <f t="shared" si="18"/>
        <v>100</v>
      </c>
      <c r="S128" s="12">
        <f t="shared" si="19"/>
        <v>1</v>
      </c>
      <c r="T128" s="57"/>
      <c r="U128" s="15">
        <v>0.04</v>
      </c>
      <c r="V128" s="15">
        <f t="shared" si="20"/>
        <v>0.04</v>
      </c>
    </row>
    <row r="129" spans="1:24" x14ac:dyDescent="0.2">
      <c r="A129" s="36" t="s">
        <v>127</v>
      </c>
      <c r="B129" s="36" t="s">
        <v>126</v>
      </c>
      <c r="C129" s="36">
        <v>90445300</v>
      </c>
      <c r="D129" s="36" t="s">
        <v>277</v>
      </c>
      <c r="E129" s="12" t="s">
        <v>63</v>
      </c>
      <c r="F129" s="12">
        <v>300</v>
      </c>
      <c r="G129" s="12">
        <v>10</v>
      </c>
      <c r="H129" s="12">
        <v>100</v>
      </c>
      <c r="I129" s="12"/>
      <c r="J129" s="12"/>
      <c r="K129" s="12">
        <v>300</v>
      </c>
      <c r="L129" s="12"/>
      <c r="M129" s="12">
        <v>300</v>
      </c>
      <c r="N129" s="12">
        <v>200</v>
      </c>
      <c r="O129" s="12"/>
      <c r="P129" s="12"/>
      <c r="Q129" s="13"/>
      <c r="R129" s="12">
        <f t="shared" si="18"/>
        <v>800</v>
      </c>
      <c r="S129" s="12">
        <f t="shared" si="19"/>
        <v>8</v>
      </c>
      <c r="T129" s="57"/>
      <c r="U129" s="15">
        <v>0.04</v>
      </c>
      <c r="V129" s="15">
        <f t="shared" si="20"/>
        <v>0.32</v>
      </c>
    </row>
    <row r="130" spans="1:24" x14ac:dyDescent="0.2">
      <c r="A130" s="11" t="s">
        <v>128</v>
      </c>
      <c r="B130" s="11" t="s">
        <v>129</v>
      </c>
      <c r="C130" s="11" t="s">
        <v>128</v>
      </c>
      <c r="D130" s="11" t="s">
        <v>275</v>
      </c>
      <c r="E130" s="12">
        <v>25</v>
      </c>
      <c r="F130" s="12">
        <v>450</v>
      </c>
      <c r="G130" s="12">
        <v>10</v>
      </c>
      <c r="H130" s="12">
        <v>100</v>
      </c>
      <c r="I130" s="12"/>
      <c r="J130" s="12"/>
      <c r="K130" s="12">
        <v>100</v>
      </c>
      <c r="L130" s="12"/>
      <c r="M130" s="12">
        <v>100</v>
      </c>
      <c r="N130" s="12"/>
      <c r="O130" s="12"/>
      <c r="P130" s="12"/>
      <c r="Q130" s="13"/>
      <c r="R130" s="12">
        <f t="shared" si="18"/>
        <v>200</v>
      </c>
      <c r="S130" s="12">
        <f t="shared" si="19"/>
        <v>2</v>
      </c>
      <c r="T130" s="57"/>
      <c r="U130" s="15">
        <v>0.06</v>
      </c>
      <c r="V130" s="15">
        <f t="shared" si="20"/>
        <v>0.12</v>
      </c>
    </row>
    <row r="131" spans="1:24" x14ac:dyDescent="0.2">
      <c r="A131" s="36" t="s">
        <v>190</v>
      </c>
      <c r="B131" s="36" t="s">
        <v>129</v>
      </c>
      <c r="C131" s="36">
        <v>90445400</v>
      </c>
      <c r="D131" s="36" t="s">
        <v>277</v>
      </c>
      <c r="E131" s="12" t="s">
        <v>63</v>
      </c>
      <c r="F131" s="12">
        <v>450</v>
      </c>
      <c r="G131" s="12">
        <v>10</v>
      </c>
      <c r="H131" s="12">
        <v>100</v>
      </c>
      <c r="I131" s="12"/>
      <c r="J131" s="12"/>
      <c r="K131" s="12">
        <v>300</v>
      </c>
      <c r="L131" s="12"/>
      <c r="M131" s="12">
        <v>300</v>
      </c>
      <c r="N131" s="12"/>
      <c r="O131" s="12"/>
      <c r="P131" s="12"/>
      <c r="Q131" s="13"/>
      <c r="R131" s="12">
        <f t="shared" si="18"/>
        <v>600</v>
      </c>
      <c r="S131" s="12">
        <f t="shared" si="19"/>
        <v>6</v>
      </c>
      <c r="T131" s="57"/>
      <c r="U131" s="15">
        <v>0.06</v>
      </c>
      <c r="V131" s="15">
        <f t="shared" si="20"/>
        <v>0.36</v>
      </c>
    </row>
    <row r="132" spans="1:24" x14ac:dyDescent="0.2">
      <c r="A132" s="11" t="s">
        <v>130</v>
      </c>
      <c r="B132" s="11" t="s">
        <v>131</v>
      </c>
      <c r="C132" s="11" t="s">
        <v>130</v>
      </c>
      <c r="D132" s="11" t="s">
        <v>275</v>
      </c>
      <c r="E132" s="12">
        <v>25</v>
      </c>
      <c r="F132" s="12">
        <v>600</v>
      </c>
      <c r="G132" s="12">
        <v>10</v>
      </c>
      <c r="H132" s="12">
        <v>50</v>
      </c>
      <c r="I132" s="12"/>
      <c r="J132" s="12"/>
      <c r="K132" s="12">
        <v>100</v>
      </c>
      <c r="L132" s="12"/>
      <c r="M132" s="12"/>
      <c r="N132" s="12"/>
      <c r="O132" s="12"/>
      <c r="P132" s="12"/>
      <c r="Q132" s="13"/>
      <c r="R132" s="12">
        <f t="shared" si="18"/>
        <v>100</v>
      </c>
      <c r="S132" s="12">
        <f t="shared" si="19"/>
        <v>2</v>
      </c>
      <c r="T132" s="57"/>
      <c r="U132" s="15">
        <v>0.04</v>
      </c>
      <c r="V132" s="15">
        <f t="shared" si="20"/>
        <v>0.08</v>
      </c>
    </row>
    <row r="133" spans="1:24" x14ac:dyDescent="0.2">
      <c r="A133" s="36" t="s">
        <v>211</v>
      </c>
      <c r="B133" s="36" t="s">
        <v>131</v>
      </c>
      <c r="C133" s="36">
        <v>90445600</v>
      </c>
      <c r="D133" s="36" t="s">
        <v>277</v>
      </c>
      <c r="E133" s="12">
        <v>25</v>
      </c>
      <c r="F133" s="12">
        <v>600</v>
      </c>
      <c r="G133" s="12">
        <v>10</v>
      </c>
      <c r="H133" s="12">
        <v>50</v>
      </c>
      <c r="I133" s="12"/>
      <c r="J133" s="12"/>
      <c r="K133" s="12">
        <v>300</v>
      </c>
      <c r="L133" s="12"/>
      <c r="M133" s="12">
        <v>300</v>
      </c>
      <c r="N133" s="12">
        <v>200</v>
      </c>
      <c r="O133" s="12"/>
      <c r="P133" s="12"/>
      <c r="Q133" s="13"/>
      <c r="R133" s="12">
        <f t="shared" si="18"/>
        <v>800</v>
      </c>
      <c r="S133" s="12">
        <f t="shared" si="19"/>
        <v>16</v>
      </c>
      <c r="T133" s="57"/>
      <c r="U133" s="15">
        <v>0.04</v>
      </c>
      <c r="V133" s="15">
        <f t="shared" si="20"/>
        <v>0.64</v>
      </c>
    </row>
    <row r="134" spans="1:24" x14ac:dyDescent="0.2">
      <c r="A134" s="11" t="s">
        <v>162</v>
      </c>
      <c r="B134" s="11" t="s">
        <v>163</v>
      </c>
      <c r="C134" s="11" t="s">
        <v>162</v>
      </c>
      <c r="D134" s="11" t="s">
        <v>275</v>
      </c>
      <c r="E134" s="12">
        <v>25</v>
      </c>
      <c r="F134" s="12">
        <v>750</v>
      </c>
      <c r="G134" s="12">
        <v>10</v>
      </c>
      <c r="H134" s="12">
        <v>50</v>
      </c>
      <c r="I134" s="12"/>
      <c r="J134" s="12"/>
      <c r="K134" s="12"/>
      <c r="L134" s="12"/>
      <c r="M134" s="12"/>
      <c r="N134" s="12"/>
      <c r="O134" s="12"/>
      <c r="P134" s="12"/>
      <c r="Q134" s="13"/>
      <c r="R134" s="12">
        <f t="shared" si="18"/>
        <v>0</v>
      </c>
      <c r="S134" s="12">
        <f t="shared" si="19"/>
        <v>0</v>
      </c>
      <c r="T134" s="57"/>
      <c r="U134" s="15">
        <v>0.04</v>
      </c>
      <c r="V134" s="15">
        <f t="shared" si="20"/>
        <v>0</v>
      </c>
    </row>
    <row r="135" spans="1:24" x14ac:dyDescent="0.2">
      <c r="A135" s="36" t="s">
        <v>218</v>
      </c>
      <c r="B135" s="36" t="s">
        <v>163</v>
      </c>
      <c r="C135" s="31" t="s">
        <v>219</v>
      </c>
      <c r="D135" s="36" t="s">
        <v>277</v>
      </c>
      <c r="E135" s="12">
        <v>25</v>
      </c>
      <c r="F135" s="12">
        <v>750</v>
      </c>
      <c r="G135" s="12">
        <v>10</v>
      </c>
      <c r="H135" s="12">
        <v>50</v>
      </c>
      <c r="I135" s="12"/>
      <c r="J135" s="12"/>
      <c r="K135" s="12">
        <v>300</v>
      </c>
      <c r="L135" s="12"/>
      <c r="M135" s="12">
        <v>300</v>
      </c>
      <c r="N135" s="12"/>
      <c r="O135" s="12"/>
      <c r="P135" s="12"/>
      <c r="Q135" s="13"/>
      <c r="R135" s="12">
        <f t="shared" si="18"/>
        <v>600</v>
      </c>
      <c r="S135" s="12">
        <f t="shared" si="19"/>
        <v>12</v>
      </c>
      <c r="T135" s="57"/>
      <c r="U135" s="15">
        <v>0.04</v>
      </c>
      <c r="V135" s="15">
        <f t="shared" si="20"/>
        <v>0.48</v>
      </c>
    </row>
    <row r="136" spans="1:24" x14ac:dyDescent="0.2">
      <c r="A136" s="11" t="s">
        <v>132</v>
      </c>
      <c r="B136" s="11" t="s">
        <v>133</v>
      </c>
      <c r="C136" s="11" t="s">
        <v>132</v>
      </c>
      <c r="D136" s="11" t="s">
        <v>275</v>
      </c>
      <c r="E136" s="12">
        <v>25</v>
      </c>
      <c r="F136" s="12">
        <v>900</v>
      </c>
      <c r="G136" s="12">
        <v>10</v>
      </c>
      <c r="H136" s="12">
        <v>50</v>
      </c>
      <c r="I136" s="12"/>
      <c r="J136" s="12"/>
      <c r="K136" s="12"/>
      <c r="L136" s="12"/>
      <c r="M136" s="12">
        <v>100</v>
      </c>
      <c r="N136" s="12"/>
      <c r="O136" s="12"/>
      <c r="P136" s="12"/>
      <c r="Q136" s="13"/>
      <c r="R136" s="12">
        <f t="shared" si="18"/>
        <v>100</v>
      </c>
      <c r="S136" s="12">
        <f t="shared" si="19"/>
        <v>2</v>
      </c>
      <c r="T136" s="57"/>
      <c r="U136" s="15">
        <v>0.06</v>
      </c>
      <c r="V136" s="15">
        <f t="shared" si="20"/>
        <v>0.12</v>
      </c>
    </row>
    <row r="137" spans="1:24" x14ac:dyDescent="0.2">
      <c r="A137" s="36" t="s">
        <v>264</v>
      </c>
      <c r="B137" s="36" t="s">
        <v>133</v>
      </c>
      <c r="C137" s="31" t="s">
        <v>265</v>
      </c>
      <c r="D137" s="36" t="s">
        <v>277</v>
      </c>
      <c r="E137" s="12">
        <v>25</v>
      </c>
      <c r="F137" s="12">
        <v>900</v>
      </c>
      <c r="G137" s="12">
        <v>10</v>
      </c>
      <c r="H137" s="12">
        <v>50</v>
      </c>
      <c r="I137" s="12"/>
      <c r="J137" s="12"/>
      <c r="K137" s="12">
        <v>300</v>
      </c>
      <c r="L137" s="12"/>
      <c r="M137" s="12">
        <v>300</v>
      </c>
      <c r="N137" s="12">
        <v>200</v>
      </c>
      <c r="O137" s="12"/>
      <c r="P137" s="12"/>
      <c r="Q137" s="13"/>
      <c r="R137" s="12">
        <f t="shared" si="18"/>
        <v>800</v>
      </c>
      <c r="S137" s="12">
        <f t="shared" si="19"/>
        <v>16</v>
      </c>
      <c r="T137" s="57"/>
      <c r="U137" s="15">
        <v>0.06</v>
      </c>
      <c r="V137" s="15">
        <f t="shared" si="20"/>
        <v>0.96</v>
      </c>
    </row>
    <row r="138" spans="1:24" x14ac:dyDescent="0.2">
      <c r="A138" s="11" t="s">
        <v>134</v>
      </c>
      <c r="B138" s="11" t="s">
        <v>135</v>
      </c>
      <c r="C138" s="11" t="s">
        <v>134</v>
      </c>
      <c r="D138" s="11" t="s">
        <v>275</v>
      </c>
      <c r="E138" s="12">
        <v>25</v>
      </c>
      <c r="F138" s="12">
        <v>1200</v>
      </c>
      <c r="G138" s="12">
        <v>10</v>
      </c>
      <c r="H138" s="12">
        <v>50</v>
      </c>
      <c r="I138" s="12"/>
      <c r="J138" s="12"/>
      <c r="K138" s="12">
        <v>100</v>
      </c>
      <c r="L138" s="12"/>
      <c r="M138" s="12"/>
      <c r="N138" s="12"/>
      <c r="O138" s="12"/>
      <c r="P138" s="12"/>
      <c r="Q138" s="13"/>
      <c r="R138" s="12">
        <f t="shared" si="18"/>
        <v>100</v>
      </c>
      <c r="S138" s="12">
        <f t="shared" si="19"/>
        <v>2</v>
      </c>
      <c r="T138" s="57"/>
      <c r="U138" s="15">
        <v>0.08</v>
      </c>
      <c r="V138" s="15">
        <f t="shared" si="20"/>
        <v>0.16</v>
      </c>
    </row>
    <row r="139" spans="1:24" x14ac:dyDescent="0.2">
      <c r="A139" s="26" t="s">
        <v>451</v>
      </c>
      <c r="B139" s="26"/>
      <c r="C139" s="26">
        <v>90445810</v>
      </c>
      <c r="D139" s="36" t="s">
        <v>277</v>
      </c>
      <c r="E139" s="12" t="s">
        <v>63</v>
      </c>
      <c r="F139" s="12">
        <v>1200</v>
      </c>
      <c r="G139" s="12">
        <v>10</v>
      </c>
      <c r="H139" s="12">
        <v>50</v>
      </c>
      <c r="I139" s="12"/>
      <c r="J139" s="12"/>
      <c r="K139" s="12"/>
      <c r="L139" s="12"/>
      <c r="M139" s="12"/>
      <c r="N139" s="12">
        <v>200</v>
      </c>
      <c r="O139" s="12"/>
      <c r="P139" s="12"/>
      <c r="Q139" s="13"/>
      <c r="R139" s="12">
        <f t="shared" si="18"/>
        <v>200</v>
      </c>
      <c r="S139" s="12">
        <f t="shared" si="19"/>
        <v>4</v>
      </c>
      <c r="T139" s="57"/>
      <c r="U139" s="15">
        <v>0.08</v>
      </c>
      <c r="V139" s="15">
        <f t="shared" si="20"/>
        <v>0.32</v>
      </c>
    </row>
    <row r="140" spans="1:24" x14ac:dyDescent="0.2">
      <c r="A140" s="11" t="s">
        <v>238</v>
      </c>
      <c r="B140" s="11" t="s">
        <v>239</v>
      </c>
      <c r="C140" s="11" t="s">
        <v>238</v>
      </c>
      <c r="D140" s="11" t="s">
        <v>275</v>
      </c>
      <c r="E140" s="12">
        <v>25</v>
      </c>
      <c r="F140" s="12">
        <v>1524</v>
      </c>
      <c r="G140" s="12">
        <v>10</v>
      </c>
      <c r="H140" s="12">
        <v>50</v>
      </c>
      <c r="I140" s="12"/>
      <c r="J140" s="12"/>
      <c r="K140" s="12"/>
      <c r="L140" s="12"/>
      <c r="M140" s="12"/>
      <c r="N140" s="12"/>
      <c r="O140" s="12"/>
      <c r="P140" s="12"/>
      <c r="Q140" s="13"/>
      <c r="R140" s="12">
        <f t="shared" si="18"/>
        <v>0</v>
      </c>
      <c r="S140" s="12">
        <f t="shared" si="19"/>
        <v>0</v>
      </c>
      <c r="T140" s="57"/>
      <c r="U140" s="15">
        <v>0.08</v>
      </c>
      <c r="V140" s="15">
        <f t="shared" si="20"/>
        <v>0</v>
      </c>
    </row>
    <row r="141" spans="1:24" x14ac:dyDescent="0.2">
      <c r="A141" s="11" t="s">
        <v>164</v>
      </c>
      <c r="B141" s="11" t="s">
        <v>165</v>
      </c>
      <c r="C141" s="11" t="s">
        <v>164</v>
      </c>
      <c r="D141" s="11" t="s">
        <v>275</v>
      </c>
      <c r="E141" s="12">
        <v>25</v>
      </c>
      <c r="F141" s="12">
        <v>1800</v>
      </c>
      <c r="G141" s="12">
        <v>10</v>
      </c>
      <c r="H141" s="12">
        <v>50</v>
      </c>
      <c r="I141" s="12"/>
      <c r="J141" s="12"/>
      <c r="K141" s="12"/>
      <c r="L141" s="12"/>
      <c r="M141" s="12"/>
      <c r="N141" s="12"/>
      <c r="O141" s="12"/>
      <c r="P141" s="12"/>
      <c r="Q141" s="13"/>
      <c r="R141" s="12">
        <f t="shared" si="18"/>
        <v>0</v>
      </c>
      <c r="S141" s="12">
        <f t="shared" si="19"/>
        <v>0</v>
      </c>
      <c r="T141" s="57"/>
      <c r="U141" s="15">
        <v>0.12</v>
      </c>
      <c r="V141" s="15">
        <f t="shared" si="20"/>
        <v>0</v>
      </c>
    </row>
    <row r="142" spans="1:24" x14ac:dyDescent="0.2">
      <c r="A142" s="36" t="s">
        <v>227</v>
      </c>
      <c r="B142" s="36" t="s">
        <v>165</v>
      </c>
      <c r="C142" s="36">
        <v>90445900</v>
      </c>
      <c r="D142" s="36" t="s">
        <v>277</v>
      </c>
      <c r="E142" s="12">
        <v>25</v>
      </c>
      <c r="F142" s="12">
        <v>1800</v>
      </c>
      <c r="G142" s="12">
        <v>10</v>
      </c>
      <c r="H142" s="12">
        <v>50</v>
      </c>
      <c r="I142" s="12"/>
      <c r="J142" s="12"/>
      <c r="K142" s="12"/>
      <c r="L142" s="12"/>
      <c r="M142" s="12"/>
      <c r="N142" s="12"/>
      <c r="O142" s="12"/>
      <c r="P142" s="12"/>
      <c r="Q142" s="13"/>
      <c r="R142" s="12">
        <f t="shared" si="18"/>
        <v>0</v>
      </c>
      <c r="S142" s="12">
        <f t="shared" si="19"/>
        <v>0</v>
      </c>
      <c r="T142" s="57"/>
      <c r="U142" s="15">
        <v>0.12</v>
      </c>
      <c r="V142" s="15">
        <f t="shared" si="20"/>
        <v>0</v>
      </c>
      <c r="W142" s="43"/>
    </row>
    <row r="143" spans="1:24" x14ac:dyDescent="0.2">
      <c r="A143" s="36" t="s">
        <v>301</v>
      </c>
      <c r="B143" s="36" t="s">
        <v>302</v>
      </c>
      <c r="C143" s="36">
        <v>90446000</v>
      </c>
      <c r="D143" s="36" t="s">
        <v>277</v>
      </c>
      <c r="E143" s="12">
        <v>25</v>
      </c>
      <c r="F143" s="12">
        <v>2400</v>
      </c>
      <c r="G143" s="12">
        <v>10</v>
      </c>
      <c r="H143" s="12">
        <v>50</v>
      </c>
      <c r="I143" s="12"/>
      <c r="J143" s="12"/>
      <c r="K143" s="12"/>
      <c r="L143" s="12"/>
      <c r="M143" s="12"/>
      <c r="N143" s="12"/>
      <c r="O143" s="12"/>
      <c r="P143" s="12"/>
      <c r="Q143" s="13"/>
      <c r="R143" s="12">
        <f t="shared" si="18"/>
        <v>0</v>
      </c>
      <c r="S143" s="12">
        <f t="shared" si="19"/>
        <v>0</v>
      </c>
      <c r="T143" s="57"/>
      <c r="U143" s="15">
        <v>0.12</v>
      </c>
      <c r="V143" s="15">
        <f t="shared" si="20"/>
        <v>0</v>
      </c>
      <c r="W143" s="43"/>
    </row>
    <row r="144" spans="1:24" x14ac:dyDescent="0.2">
      <c r="A144" s="305"/>
      <c r="B144" s="305"/>
      <c r="C144" s="305"/>
      <c r="D144" s="305"/>
      <c r="E144" s="305"/>
      <c r="F144" s="305"/>
      <c r="G144" s="305"/>
      <c r="H144" s="305"/>
      <c r="I144" s="36">
        <f t="shared" ref="I144:S144" si="21">SUBTOTAL(9,I5:I143)</f>
        <v>1750</v>
      </c>
      <c r="J144" s="36">
        <f t="shared" si="21"/>
        <v>23050</v>
      </c>
      <c r="K144" s="36">
        <f t="shared" si="21"/>
        <v>70775</v>
      </c>
      <c r="L144" s="36">
        <f>SUBTOTAL(9,L5:L143)</f>
        <v>3250</v>
      </c>
      <c r="M144" s="36">
        <f t="shared" si="21"/>
        <v>70310</v>
      </c>
      <c r="N144" s="36">
        <f t="shared" si="21"/>
        <v>67275</v>
      </c>
      <c r="O144" s="36">
        <f t="shared" si="21"/>
        <v>1600</v>
      </c>
      <c r="P144" s="36">
        <f t="shared" ref="P144" si="22">SUBTOTAL(9,P5:P143)</f>
        <v>52050</v>
      </c>
      <c r="Q144" s="36">
        <f t="shared" si="21"/>
        <v>0</v>
      </c>
      <c r="R144" s="36">
        <f t="shared" si="21"/>
        <v>290060</v>
      </c>
      <c r="S144" s="36">
        <f t="shared" si="21"/>
        <v>3725</v>
      </c>
      <c r="T144" s="59"/>
      <c r="U144" s="12"/>
      <c r="V144" s="36">
        <f>SUBTOTAL(9,V5:V143)</f>
        <v>218.45999999999992</v>
      </c>
      <c r="W144" s="3">
        <f>SUM(W13:W143)</f>
        <v>163.48000000000002</v>
      </c>
      <c r="X144" s="3">
        <f>SUM(X13:X143)</f>
        <v>99.999999999999986</v>
      </c>
    </row>
    <row r="145" spans="1:22" x14ac:dyDescent="0.2">
      <c r="A145" s="305"/>
      <c r="B145" s="305"/>
      <c r="C145" s="305"/>
      <c r="D145" s="305"/>
      <c r="E145" s="305"/>
      <c r="F145" s="305"/>
      <c r="G145" s="305"/>
      <c r="H145" s="305"/>
      <c r="I145" s="36">
        <v>14</v>
      </c>
      <c r="J145" s="36">
        <v>243</v>
      </c>
      <c r="K145" s="36">
        <v>903</v>
      </c>
      <c r="L145" s="36">
        <v>30</v>
      </c>
      <c r="M145" s="36">
        <v>911</v>
      </c>
      <c r="N145" s="36">
        <v>904</v>
      </c>
      <c r="O145" s="36">
        <v>44</v>
      </c>
      <c r="P145" s="36">
        <v>676</v>
      </c>
      <c r="Q145" s="36"/>
      <c r="R145" s="36"/>
      <c r="S145" s="36">
        <f>SUM(I145:Q145)</f>
        <v>3725</v>
      </c>
      <c r="V145" s="3">
        <f>V144/30</f>
        <v>7.2819999999999974</v>
      </c>
    </row>
    <row r="146" spans="1:22" x14ac:dyDescent="0.2">
      <c r="A146" s="305"/>
      <c r="B146" s="305"/>
      <c r="C146" s="305"/>
      <c r="D146" s="305"/>
      <c r="E146" s="305"/>
      <c r="F146" s="305"/>
      <c r="G146" s="305"/>
      <c r="H146" s="305"/>
      <c r="I146" s="36">
        <v>1.0900000000000001</v>
      </c>
      <c r="J146" s="36">
        <v>10.6</v>
      </c>
      <c r="K146" s="36">
        <v>51.13</v>
      </c>
      <c r="L146" s="36">
        <v>1.85</v>
      </c>
      <c r="M146" s="36">
        <v>52.21</v>
      </c>
      <c r="N146" s="36">
        <v>56.08</v>
      </c>
      <c r="O146" s="36">
        <v>4.5199999999999996</v>
      </c>
      <c r="P146" s="36">
        <v>40.98</v>
      </c>
      <c r="Q146" s="36"/>
      <c r="R146" s="36"/>
      <c r="S146" s="36">
        <f>SUM(I146:Q146)</f>
        <v>218.45999999999998</v>
      </c>
    </row>
    <row r="147" spans="1:22" x14ac:dyDescent="0.2">
      <c r="A147" s="34"/>
      <c r="B147" s="34"/>
      <c r="C147" s="34"/>
      <c r="D147" s="34"/>
      <c r="E147" s="34"/>
      <c r="F147" s="34"/>
      <c r="G147" s="34"/>
      <c r="H147" s="34"/>
    </row>
    <row r="148" spans="1:22" x14ac:dyDescent="0.2">
      <c r="A148" s="28" t="s">
        <v>136</v>
      </c>
      <c r="B148" s="28" t="s">
        <v>136</v>
      </c>
      <c r="C148" s="30"/>
      <c r="D148" s="30"/>
      <c r="E148" s="8" t="s">
        <v>10</v>
      </c>
      <c r="F148" s="8" t="s">
        <v>137</v>
      </c>
      <c r="G148" s="300" t="s">
        <v>138</v>
      </c>
      <c r="H148" s="301"/>
      <c r="I148" s="20"/>
      <c r="J148" s="20"/>
      <c r="K148" s="20"/>
      <c r="L148" s="20"/>
      <c r="M148" s="20"/>
      <c r="N148" s="20"/>
      <c r="O148" s="20"/>
      <c r="P148" s="20"/>
      <c r="Q148" s="20"/>
      <c r="R148" s="12"/>
      <c r="S148" s="12"/>
      <c r="T148" s="35"/>
      <c r="U148" s="12"/>
      <c r="V148" s="15"/>
    </row>
    <row r="149" spans="1:22" x14ac:dyDescent="0.2">
      <c r="A149" s="36"/>
      <c r="B149" s="36"/>
      <c r="C149" s="36"/>
      <c r="D149" s="36"/>
      <c r="E149" s="8"/>
      <c r="F149" s="8"/>
      <c r="G149" s="8" t="s">
        <v>139</v>
      </c>
      <c r="H149" s="8" t="s">
        <v>140</v>
      </c>
      <c r="I149" s="8" t="s">
        <v>140</v>
      </c>
      <c r="J149" s="8" t="s">
        <v>140</v>
      </c>
      <c r="K149" s="8" t="s">
        <v>140</v>
      </c>
      <c r="L149" s="8" t="s">
        <v>140</v>
      </c>
      <c r="M149" s="8" t="s">
        <v>140</v>
      </c>
      <c r="N149" s="8" t="s">
        <v>140</v>
      </c>
      <c r="O149" s="8"/>
      <c r="P149" s="8"/>
      <c r="Q149" s="8" t="s">
        <v>140</v>
      </c>
      <c r="R149" s="36" t="s">
        <v>140</v>
      </c>
      <c r="S149" s="36" t="s">
        <v>12</v>
      </c>
      <c r="T149" s="37"/>
      <c r="U149" s="12"/>
      <c r="V149" s="15"/>
    </row>
    <row r="150" spans="1:22" x14ac:dyDescent="0.2">
      <c r="A150" s="38" t="s">
        <v>142</v>
      </c>
      <c r="B150" s="38" t="s">
        <v>143</v>
      </c>
      <c r="C150" s="38" t="s">
        <v>142</v>
      </c>
      <c r="D150" s="38" t="s">
        <v>142</v>
      </c>
      <c r="E150" s="12">
        <v>13</v>
      </c>
      <c r="F150" s="12">
        <v>25</v>
      </c>
      <c r="G150" s="12">
        <v>5</v>
      </c>
      <c r="H150" s="12">
        <v>125</v>
      </c>
      <c r="I150" s="12"/>
      <c r="J150" s="12"/>
      <c r="K150" s="12"/>
      <c r="L150" s="12"/>
      <c r="M150" s="12"/>
      <c r="N150" s="12"/>
      <c r="O150" s="12"/>
      <c r="P150" s="12"/>
      <c r="Q150" s="12"/>
      <c r="R150" s="12">
        <f>SUM(I150:Q150)</f>
        <v>0</v>
      </c>
      <c r="S150" s="12">
        <f>$R150/$H150</f>
        <v>0</v>
      </c>
      <c r="T150" s="39"/>
      <c r="U150" s="15">
        <v>0.09</v>
      </c>
      <c r="V150" s="15">
        <f>$S150*$U150</f>
        <v>0</v>
      </c>
    </row>
    <row r="151" spans="1:22" x14ac:dyDescent="0.2">
      <c r="A151" s="38" t="s">
        <v>144</v>
      </c>
      <c r="B151" s="38" t="s">
        <v>145</v>
      </c>
      <c r="C151" s="38" t="s">
        <v>144</v>
      </c>
      <c r="D151" s="38" t="s">
        <v>144</v>
      </c>
      <c r="E151" s="12">
        <v>19</v>
      </c>
      <c r="F151" s="12">
        <v>25</v>
      </c>
      <c r="G151" s="12">
        <v>5</v>
      </c>
      <c r="H151" s="12">
        <v>125</v>
      </c>
      <c r="I151" s="12"/>
      <c r="J151" s="12"/>
      <c r="K151" s="12"/>
      <c r="L151" s="12"/>
      <c r="M151" s="12"/>
      <c r="N151" s="12"/>
      <c r="O151" s="12"/>
      <c r="P151" s="12"/>
      <c r="Q151" s="12"/>
      <c r="R151" s="12">
        <f>SUM(I151:Q151)</f>
        <v>0</v>
      </c>
      <c r="S151" s="12">
        <f>$R151/$H151</f>
        <v>0</v>
      </c>
      <c r="T151" s="39"/>
      <c r="U151" s="15">
        <v>0.15</v>
      </c>
      <c r="V151" s="15">
        <f>$S151*$U151</f>
        <v>0</v>
      </c>
    </row>
    <row r="152" spans="1:22" x14ac:dyDescent="0.2">
      <c r="B152" s="3"/>
      <c r="I152" s="36">
        <f t="shared" ref="I152:Q152" si="23">SUM(I150:I151)</f>
        <v>0</v>
      </c>
      <c r="J152" s="36">
        <f t="shared" si="23"/>
        <v>0</v>
      </c>
      <c r="K152" s="36">
        <f t="shared" si="23"/>
        <v>0</v>
      </c>
      <c r="L152" s="36">
        <f>SUM(L150:L151)</f>
        <v>0</v>
      </c>
      <c r="M152" s="36">
        <f t="shared" si="23"/>
        <v>0</v>
      </c>
      <c r="N152" s="36">
        <f t="shared" si="23"/>
        <v>0</v>
      </c>
      <c r="O152" s="36"/>
      <c r="P152" s="36"/>
      <c r="Q152" s="36">
        <f t="shared" si="23"/>
        <v>0</v>
      </c>
      <c r="R152" s="36">
        <f>SUBTOTAL(9,R150:R151)</f>
        <v>0</v>
      </c>
      <c r="S152" s="36">
        <f>SUBTOTAL(9,S150:S151)</f>
        <v>0</v>
      </c>
      <c r="T152" s="37"/>
      <c r="U152" s="12"/>
      <c r="V152" s="33">
        <f>SUBTOTAL(9,V150:V151)</f>
        <v>0</v>
      </c>
    </row>
    <row r="153" spans="1:22" x14ac:dyDescent="0.2">
      <c r="B153" s="3"/>
      <c r="I153" s="40"/>
      <c r="J153" s="40"/>
      <c r="K153" s="40"/>
      <c r="L153" s="40"/>
      <c r="M153" s="40"/>
      <c r="N153" s="40"/>
      <c r="O153" s="40"/>
      <c r="P153" s="40"/>
      <c r="Q153" s="40"/>
      <c r="R153" s="36">
        <v>0</v>
      </c>
      <c r="S153" s="36">
        <v>0</v>
      </c>
      <c r="T153" s="35"/>
      <c r="U153" s="12"/>
      <c r="V153" s="33">
        <v>0</v>
      </c>
    </row>
  </sheetData>
  <autoFilter ref="D3:D146"/>
  <mergeCells count="11">
    <mergeCell ref="U3:V3"/>
    <mergeCell ref="A1:H1"/>
    <mergeCell ref="A2:D2"/>
    <mergeCell ref="E2:H2"/>
    <mergeCell ref="G3:H3"/>
    <mergeCell ref="R3:S3"/>
    <mergeCell ref="A109:B109"/>
    <mergeCell ref="A144:H144"/>
    <mergeCell ref="A145:H145"/>
    <mergeCell ref="A146:H146"/>
    <mergeCell ref="G148:H148"/>
  </mergeCells>
  <conditionalFormatting sqref="A5:XFD143">
    <cfRule type="expression" dxfId="253" priority="2">
      <formula>MOD(ROW(),2)</formula>
    </cfRule>
  </conditionalFormatting>
  <conditionalFormatting sqref="R5:R143">
    <cfRule type="cellIs" dxfId="252" priority="4" operator="greaterThan">
      <formula>10000</formula>
    </cfRule>
  </conditionalFormatting>
  <conditionalFormatting sqref="R110:R143">
    <cfRule type="cellIs" dxfId="251" priority="5" operator="greaterThan">
      <formula>2000</formula>
    </cfRule>
  </conditionalFormatting>
  <conditionalFormatting sqref="V5:V108">
    <cfRule type="cellIs" dxfId="250" priority="3" operator="greaterThan">
      <formula>10</formula>
    </cfRule>
  </conditionalFormatting>
  <conditionalFormatting sqref="V139">
    <cfRule type="cellIs" dxfId="249" priority="1" operator="greaterThan">
      <formula>10</formula>
    </cfRule>
  </conditionalFormatting>
  <pageMargins left="0.25" right="0.25" top="0.75" bottom="0.75" header="0.3" footer="0.3"/>
  <pageSetup paperSize="9" scale="69" fitToHeight="0" orientation="landscape" r:id="rId1"/>
  <headerFooter alignWithMargins="0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pageSetUpPr fitToPage="1"/>
  </sheetPr>
  <dimension ref="A1:W153"/>
  <sheetViews>
    <sheetView zoomScaleNormal="100" workbookViewId="0">
      <pane xSplit="4" ySplit="4" topLeftCell="E110" activePane="bottomRight" state="frozen"/>
      <selection pane="topRight" activeCell="D1" sqref="D1"/>
      <selection pane="bottomLeft" activeCell="A4" sqref="A4"/>
      <selection pane="bottomRight" activeCell="D48" sqref="D48"/>
    </sheetView>
  </sheetViews>
  <sheetFormatPr defaultColWidth="9.140625" defaultRowHeight="12.75" x14ac:dyDescent="0.2"/>
  <cols>
    <col min="1" max="1" width="12.5703125" style="3" customWidth="1"/>
    <col min="2" max="2" width="14" style="41" customWidth="1"/>
    <col min="3" max="3" width="14" style="3" bestFit="1" customWidth="1"/>
    <col min="4" max="4" width="12.28515625" style="3" customWidth="1"/>
    <col min="5" max="5" width="7.85546875" style="3" customWidth="1"/>
    <col min="6" max="6" width="8.5703125" style="3" customWidth="1"/>
    <col min="7" max="7" width="6.140625" style="3" customWidth="1"/>
    <col min="8" max="8" width="6.42578125" style="3" customWidth="1"/>
    <col min="9" max="15" width="10.140625" style="3" customWidth="1"/>
    <col min="16" max="16" width="8.28515625" style="3" customWidth="1"/>
    <col min="17" max="17" width="10.7109375" style="3" bestFit="1" customWidth="1"/>
    <col min="18" max="18" width="8.28515625" style="3" bestFit="1" customWidth="1"/>
    <col min="19" max="20" width="9.42578125" style="3" customWidth="1"/>
    <col min="21" max="21" width="9.28515625" style="3" customWidth="1"/>
    <col min="22" max="16384" width="9.140625" style="3"/>
  </cols>
  <sheetData>
    <row r="1" spans="1:23" x14ac:dyDescent="0.2">
      <c r="A1" s="303" t="s">
        <v>281</v>
      </c>
      <c r="B1" s="303"/>
      <c r="C1" s="303"/>
      <c r="D1" s="303"/>
      <c r="E1" s="303"/>
      <c r="F1" s="303"/>
      <c r="G1" s="303"/>
      <c r="H1" s="303"/>
      <c r="I1" s="30" t="s">
        <v>432</v>
      </c>
      <c r="J1" s="30" t="s">
        <v>438</v>
      </c>
      <c r="K1" s="30" t="s">
        <v>446</v>
      </c>
      <c r="L1" s="30" t="s">
        <v>450</v>
      </c>
      <c r="M1" s="30"/>
      <c r="N1" s="30"/>
      <c r="O1" s="30" t="s">
        <v>453</v>
      </c>
      <c r="P1" s="20"/>
      <c r="Q1" s="20"/>
      <c r="R1" s="20"/>
    </row>
    <row r="2" spans="1:23" x14ac:dyDescent="0.2">
      <c r="A2" s="303" t="s">
        <v>455</v>
      </c>
      <c r="B2" s="303"/>
      <c r="C2" s="303"/>
      <c r="D2" s="303"/>
      <c r="E2" s="303"/>
      <c r="F2" s="303"/>
      <c r="G2" s="303"/>
      <c r="H2" s="303"/>
      <c r="I2" s="10"/>
      <c r="J2" s="10"/>
      <c r="K2" s="10"/>
      <c r="L2" s="10"/>
      <c r="M2" s="10"/>
      <c r="N2" s="10"/>
      <c r="O2" s="10"/>
      <c r="P2" s="8"/>
      <c r="Q2" s="8"/>
      <c r="R2" s="8"/>
      <c r="S2" s="29"/>
      <c r="T2" s="29"/>
      <c r="U2" s="30"/>
    </row>
    <row r="3" spans="1:23" x14ac:dyDescent="0.2">
      <c r="A3" s="8" t="s">
        <v>0</v>
      </c>
      <c r="B3" s="8" t="s">
        <v>1</v>
      </c>
      <c r="C3" s="8" t="s">
        <v>2</v>
      </c>
      <c r="D3" s="8" t="s">
        <v>274</v>
      </c>
      <c r="E3" s="8" t="s">
        <v>3</v>
      </c>
      <c r="F3" s="8" t="s">
        <v>4</v>
      </c>
      <c r="G3" s="302" t="s">
        <v>5</v>
      </c>
      <c r="H3" s="302"/>
      <c r="I3" s="31" t="s">
        <v>409</v>
      </c>
      <c r="J3" s="31" t="s">
        <v>427</v>
      </c>
      <c r="K3" s="31" t="s">
        <v>435</v>
      </c>
      <c r="L3" s="31" t="s">
        <v>448</v>
      </c>
      <c r="M3" s="31" t="s">
        <v>441</v>
      </c>
      <c r="N3" s="31" t="s">
        <v>449</v>
      </c>
      <c r="O3" s="31" t="s">
        <v>452</v>
      </c>
      <c r="P3" s="36"/>
      <c r="Q3" s="302" t="s">
        <v>6</v>
      </c>
      <c r="R3" s="302"/>
      <c r="S3" s="55"/>
      <c r="T3" s="300" t="s">
        <v>7</v>
      </c>
      <c r="U3" s="301"/>
    </row>
    <row r="4" spans="1:23" x14ac:dyDescent="0.2">
      <c r="A4" s="36" t="s">
        <v>8</v>
      </c>
      <c r="B4" s="36"/>
      <c r="C4" s="36"/>
      <c r="D4" s="36"/>
      <c r="E4" s="7" t="s">
        <v>9</v>
      </c>
      <c r="F4" s="36" t="s">
        <v>10</v>
      </c>
      <c r="G4" s="8" t="s">
        <v>11</v>
      </c>
      <c r="H4" s="8" t="s">
        <v>12</v>
      </c>
      <c r="I4" s="36" t="s">
        <v>410</v>
      </c>
      <c r="J4" s="36" t="s">
        <v>428</v>
      </c>
      <c r="K4" s="36" t="s">
        <v>436</v>
      </c>
      <c r="L4" s="36" t="s">
        <v>446</v>
      </c>
      <c r="M4" s="36" t="s">
        <v>442</v>
      </c>
      <c r="N4" s="36" t="s">
        <v>450</v>
      </c>
      <c r="O4" s="36" t="s">
        <v>453</v>
      </c>
      <c r="P4" s="36"/>
      <c r="Q4" s="8" t="s">
        <v>13</v>
      </c>
      <c r="R4" s="8" t="s">
        <v>12</v>
      </c>
      <c r="S4" s="56"/>
      <c r="T4" s="10" t="s">
        <v>14</v>
      </c>
      <c r="U4" s="10" t="s">
        <v>15</v>
      </c>
    </row>
    <row r="5" spans="1:23" x14ac:dyDescent="0.2">
      <c r="A5" s="11" t="s">
        <v>383</v>
      </c>
      <c r="B5" s="11" t="s">
        <v>384</v>
      </c>
      <c r="C5" s="11" t="s">
        <v>383</v>
      </c>
      <c r="D5" s="11" t="s">
        <v>275</v>
      </c>
      <c r="E5" s="12">
        <v>15</v>
      </c>
      <c r="F5" s="12">
        <v>225</v>
      </c>
      <c r="G5" s="12">
        <v>10</v>
      </c>
      <c r="H5" s="12">
        <v>400</v>
      </c>
      <c r="I5" s="12"/>
      <c r="J5" s="12"/>
      <c r="K5" s="12"/>
      <c r="L5" s="12"/>
      <c r="M5" s="12"/>
      <c r="N5" s="12"/>
      <c r="O5" s="12"/>
      <c r="P5" s="13"/>
      <c r="Q5" s="12">
        <f t="shared" ref="Q5:Q19" si="0">SUM(I5:P5)</f>
        <v>0</v>
      </c>
      <c r="R5" s="12">
        <f t="shared" ref="R5:R19" si="1">$Q5/$H5</f>
        <v>0</v>
      </c>
      <c r="S5" s="57"/>
      <c r="T5" s="15">
        <v>0.06</v>
      </c>
      <c r="U5" s="15">
        <f t="shared" ref="U5:U19" si="2">$R5*$T5</f>
        <v>0</v>
      </c>
      <c r="V5" s="43">
        <f>SUM(U5:U19)</f>
        <v>46.63000000000001</v>
      </c>
      <c r="W5" s="3">
        <f>V5*100/$V$144</f>
        <v>35.636224684753543</v>
      </c>
    </row>
    <row r="6" spans="1:23" x14ac:dyDescent="0.2">
      <c r="A6" s="11" t="s">
        <v>385</v>
      </c>
      <c r="B6" s="11" t="s">
        <v>386</v>
      </c>
      <c r="C6" s="11" t="s">
        <v>385</v>
      </c>
      <c r="D6" s="11" t="s">
        <v>275</v>
      </c>
      <c r="E6" s="12">
        <v>15</v>
      </c>
      <c r="F6" s="12">
        <v>300</v>
      </c>
      <c r="G6" s="12">
        <v>10</v>
      </c>
      <c r="H6" s="12">
        <v>300</v>
      </c>
      <c r="I6" s="12"/>
      <c r="J6" s="12"/>
      <c r="K6" s="12"/>
      <c r="L6" s="12"/>
      <c r="M6" s="12"/>
      <c r="N6" s="12"/>
      <c r="O6" s="12"/>
      <c r="P6" s="13"/>
      <c r="Q6" s="12">
        <f t="shared" si="0"/>
        <v>0</v>
      </c>
      <c r="R6" s="12">
        <f t="shared" si="1"/>
        <v>0</v>
      </c>
      <c r="S6" s="57"/>
      <c r="T6" s="15">
        <v>0.06</v>
      </c>
      <c r="U6" s="15">
        <f t="shared" si="2"/>
        <v>0</v>
      </c>
      <c r="V6" s="43"/>
    </row>
    <row r="7" spans="1:23" x14ac:dyDescent="0.2">
      <c r="A7" s="36" t="s">
        <v>387</v>
      </c>
      <c r="B7" s="36" t="s">
        <v>259</v>
      </c>
      <c r="C7" s="31" t="s">
        <v>388</v>
      </c>
      <c r="D7" s="36" t="s">
        <v>277</v>
      </c>
      <c r="E7" s="12" t="s">
        <v>167</v>
      </c>
      <c r="F7" s="12">
        <v>300</v>
      </c>
      <c r="G7" s="12">
        <v>10</v>
      </c>
      <c r="H7" s="12">
        <v>300</v>
      </c>
      <c r="I7" s="12"/>
      <c r="J7" s="12"/>
      <c r="K7" s="12"/>
      <c r="L7" s="12"/>
      <c r="M7" s="12"/>
      <c r="N7" s="12"/>
      <c r="O7" s="12"/>
      <c r="P7" s="13"/>
      <c r="Q7" s="12">
        <f t="shared" si="0"/>
        <v>0</v>
      </c>
      <c r="R7" s="12">
        <f t="shared" si="1"/>
        <v>0</v>
      </c>
      <c r="S7" s="57"/>
      <c r="T7" s="15">
        <v>0.06</v>
      </c>
      <c r="U7" s="15">
        <f t="shared" si="2"/>
        <v>0</v>
      </c>
      <c r="V7" s="43"/>
    </row>
    <row r="8" spans="1:23" x14ac:dyDescent="0.2">
      <c r="A8" s="11" t="s">
        <v>258</v>
      </c>
      <c r="B8" s="11" t="s">
        <v>259</v>
      </c>
      <c r="C8" s="11" t="s">
        <v>258</v>
      </c>
      <c r="D8" s="11" t="s">
        <v>275</v>
      </c>
      <c r="E8" s="12">
        <v>15</v>
      </c>
      <c r="F8" s="12">
        <v>375</v>
      </c>
      <c r="G8" s="12">
        <v>10</v>
      </c>
      <c r="H8" s="12">
        <v>200</v>
      </c>
      <c r="I8" s="12"/>
      <c r="J8" s="12">
        <v>1000</v>
      </c>
      <c r="K8" s="12">
        <v>1000</v>
      </c>
      <c r="L8" s="12"/>
      <c r="M8" s="12"/>
      <c r="N8" s="12"/>
      <c r="O8" s="12"/>
      <c r="P8" s="13"/>
      <c r="Q8" s="12">
        <f t="shared" si="0"/>
        <v>2000</v>
      </c>
      <c r="R8" s="12">
        <f t="shared" si="1"/>
        <v>10</v>
      </c>
      <c r="S8" s="57"/>
      <c r="T8" s="15">
        <v>0.06</v>
      </c>
      <c r="U8" s="15">
        <f t="shared" si="2"/>
        <v>0.6</v>
      </c>
      <c r="V8" s="43"/>
    </row>
    <row r="9" spans="1:23" x14ac:dyDescent="0.2">
      <c r="A9" s="11" t="s">
        <v>26</v>
      </c>
      <c r="B9" s="11" t="s">
        <v>27</v>
      </c>
      <c r="C9" s="11" t="s">
        <v>26</v>
      </c>
      <c r="D9" s="11" t="s">
        <v>275</v>
      </c>
      <c r="E9" s="12">
        <v>15</v>
      </c>
      <c r="F9" s="12">
        <v>457</v>
      </c>
      <c r="G9" s="12">
        <v>10</v>
      </c>
      <c r="H9" s="12">
        <v>200</v>
      </c>
      <c r="I9" s="12"/>
      <c r="J9" s="12">
        <v>7800</v>
      </c>
      <c r="K9" s="12">
        <v>10000</v>
      </c>
      <c r="L9" s="12"/>
      <c r="M9" s="12">
        <v>10000</v>
      </c>
      <c r="N9" s="12">
        <v>5000</v>
      </c>
      <c r="O9" s="12"/>
      <c r="P9" s="13"/>
      <c r="Q9" s="12">
        <f t="shared" si="0"/>
        <v>32800</v>
      </c>
      <c r="R9" s="12">
        <f t="shared" si="1"/>
        <v>164</v>
      </c>
      <c r="S9" s="57"/>
      <c r="T9" s="15">
        <v>0.05</v>
      </c>
      <c r="U9" s="15">
        <f t="shared" si="2"/>
        <v>8.2000000000000011</v>
      </c>
    </row>
    <row r="10" spans="1:23" x14ac:dyDescent="0.2">
      <c r="A10" s="36" t="s">
        <v>169</v>
      </c>
      <c r="B10" s="36" t="s">
        <v>27</v>
      </c>
      <c r="C10" s="36">
        <v>90441400</v>
      </c>
      <c r="D10" s="36" t="s">
        <v>277</v>
      </c>
      <c r="E10" s="12" t="s">
        <v>167</v>
      </c>
      <c r="F10" s="12">
        <v>450</v>
      </c>
      <c r="G10" s="12">
        <v>10</v>
      </c>
      <c r="H10" s="12">
        <v>200</v>
      </c>
      <c r="I10" s="12"/>
      <c r="J10" s="12"/>
      <c r="K10" s="12">
        <v>3000</v>
      </c>
      <c r="L10" s="12"/>
      <c r="M10" s="12">
        <v>2000</v>
      </c>
      <c r="N10" s="12">
        <v>2000</v>
      </c>
      <c r="O10" s="12"/>
      <c r="P10" s="13"/>
      <c r="Q10" s="12">
        <f t="shared" si="0"/>
        <v>7000</v>
      </c>
      <c r="R10" s="12">
        <f t="shared" si="1"/>
        <v>35</v>
      </c>
      <c r="S10" s="57"/>
      <c r="T10" s="15">
        <v>0.05</v>
      </c>
      <c r="U10" s="15">
        <f t="shared" si="2"/>
        <v>1.75</v>
      </c>
    </row>
    <row r="11" spans="1:23" x14ac:dyDescent="0.2">
      <c r="A11" s="11" t="s">
        <v>24</v>
      </c>
      <c r="B11" s="11" t="s">
        <v>25</v>
      </c>
      <c r="C11" s="11" t="s">
        <v>24</v>
      </c>
      <c r="D11" s="11" t="s">
        <v>275</v>
      </c>
      <c r="E11" s="12">
        <v>15</v>
      </c>
      <c r="F11" s="12">
        <v>610</v>
      </c>
      <c r="G11" s="12">
        <v>10</v>
      </c>
      <c r="H11" s="12">
        <v>100</v>
      </c>
      <c r="I11" s="12"/>
      <c r="J11" s="12">
        <v>7200</v>
      </c>
      <c r="K11" s="12">
        <v>6000</v>
      </c>
      <c r="L11" s="12"/>
      <c r="M11" s="12">
        <v>6000</v>
      </c>
      <c r="N11" s="12">
        <v>5000</v>
      </c>
      <c r="O11" s="12"/>
      <c r="P11" s="13"/>
      <c r="Q11" s="12">
        <f t="shared" si="0"/>
        <v>24200</v>
      </c>
      <c r="R11" s="12">
        <f t="shared" si="1"/>
        <v>242</v>
      </c>
      <c r="S11" s="57"/>
      <c r="T11" s="15">
        <v>0.04</v>
      </c>
      <c r="U11" s="15">
        <f t="shared" si="2"/>
        <v>9.68</v>
      </c>
    </row>
    <row r="12" spans="1:23" x14ac:dyDescent="0.2">
      <c r="A12" s="36" t="s">
        <v>168</v>
      </c>
      <c r="B12" s="36" t="s">
        <v>25</v>
      </c>
      <c r="C12" s="36">
        <v>90441600</v>
      </c>
      <c r="D12" s="36" t="s">
        <v>277</v>
      </c>
      <c r="E12" s="12" t="s">
        <v>167</v>
      </c>
      <c r="F12" s="12">
        <v>600</v>
      </c>
      <c r="G12" s="12">
        <v>10</v>
      </c>
      <c r="H12" s="12">
        <v>100</v>
      </c>
      <c r="I12" s="12"/>
      <c r="J12" s="12"/>
      <c r="K12" s="12">
        <v>3000</v>
      </c>
      <c r="L12" s="12"/>
      <c r="M12" s="12">
        <v>2000</v>
      </c>
      <c r="N12" s="12">
        <v>2000</v>
      </c>
      <c r="O12" s="12"/>
      <c r="P12" s="13"/>
      <c r="Q12" s="12">
        <f t="shared" si="0"/>
        <v>7000</v>
      </c>
      <c r="R12" s="12">
        <f t="shared" si="1"/>
        <v>70</v>
      </c>
      <c r="S12" s="57"/>
      <c r="T12" s="15">
        <v>0.04</v>
      </c>
      <c r="U12" s="15">
        <f t="shared" si="2"/>
        <v>2.8000000000000003</v>
      </c>
    </row>
    <row r="13" spans="1:23" x14ac:dyDescent="0.2">
      <c r="A13" s="11" t="s">
        <v>150</v>
      </c>
      <c r="B13" s="11" t="s">
        <v>151</v>
      </c>
      <c r="C13" s="11" t="s">
        <v>150</v>
      </c>
      <c r="D13" s="11" t="s">
        <v>275</v>
      </c>
      <c r="E13" s="12">
        <v>15</v>
      </c>
      <c r="F13" s="12">
        <v>760</v>
      </c>
      <c r="G13" s="12">
        <v>10</v>
      </c>
      <c r="H13" s="12">
        <v>100</v>
      </c>
      <c r="I13" s="12">
        <v>500</v>
      </c>
      <c r="J13" s="12">
        <v>1000</v>
      </c>
      <c r="K13" s="12">
        <v>1000</v>
      </c>
      <c r="L13" s="12"/>
      <c r="M13" s="12">
        <v>1000</v>
      </c>
      <c r="N13" s="12">
        <v>1000</v>
      </c>
      <c r="O13" s="12"/>
      <c r="P13" s="13"/>
      <c r="Q13" s="12">
        <f t="shared" si="0"/>
        <v>4500</v>
      </c>
      <c r="R13" s="12">
        <f t="shared" si="1"/>
        <v>45</v>
      </c>
      <c r="S13" s="57"/>
      <c r="T13" s="15">
        <v>0.04</v>
      </c>
      <c r="U13" s="15">
        <f t="shared" si="2"/>
        <v>1.8</v>
      </c>
    </row>
    <row r="14" spans="1:23" x14ac:dyDescent="0.2">
      <c r="A14" s="11" t="s">
        <v>20</v>
      </c>
      <c r="B14" s="11" t="s">
        <v>21</v>
      </c>
      <c r="C14" s="11" t="s">
        <v>20</v>
      </c>
      <c r="D14" s="11" t="s">
        <v>275</v>
      </c>
      <c r="E14" s="12">
        <v>15</v>
      </c>
      <c r="F14" s="12">
        <v>915</v>
      </c>
      <c r="G14" s="12">
        <v>10</v>
      </c>
      <c r="H14" s="12">
        <v>100</v>
      </c>
      <c r="I14" s="12"/>
      <c r="J14" s="12">
        <v>200</v>
      </c>
      <c r="K14" s="12">
        <v>2000</v>
      </c>
      <c r="L14" s="12">
        <v>1500</v>
      </c>
      <c r="M14" s="12">
        <v>5000</v>
      </c>
      <c r="N14" s="12">
        <v>3000</v>
      </c>
      <c r="O14" s="12"/>
      <c r="P14" s="13"/>
      <c r="Q14" s="12">
        <f t="shared" si="0"/>
        <v>11700</v>
      </c>
      <c r="R14" s="12">
        <f t="shared" si="1"/>
        <v>117</v>
      </c>
      <c r="S14" s="57"/>
      <c r="T14" s="15">
        <v>0.05</v>
      </c>
      <c r="U14" s="15">
        <f t="shared" si="2"/>
        <v>5.8500000000000005</v>
      </c>
    </row>
    <row r="15" spans="1:23" x14ac:dyDescent="0.2">
      <c r="A15" s="13" t="s">
        <v>166</v>
      </c>
      <c r="B15" s="13" t="s">
        <v>21</v>
      </c>
      <c r="C15" s="13">
        <v>90441800</v>
      </c>
      <c r="D15" s="36" t="s">
        <v>277</v>
      </c>
      <c r="E15" s="12" t="s">
        <v>167</v>
      </c>
      <c r="F15" s="12">
        <v>900</v>
      </c>
      <c r="G15" s="12">
        <v>10</v>
      </c>
      <c r="H15" s="12">
        <v>100</v>
      </c>
      <c r="I15" s="12">
        <v>300</v>
      </c>
      <c r="J15" s="12"/>
      <c r="K15" s="12">
        <v>2000</v>
      </c>
      <c r="L15" s="12"/>
      <c r="M15" s="12">
        <v>2000</v>
      </c>
      <c r="N15" s="12">
        <v>2000</v>
      </c>
      <c r="O15" s="12"/>
      <c r="P15" s="13"/>
      <c r="Q15" s="12">
        <f t="shared" si="0"/>
        <v>6300</v>
      </c>
      <c r="R15" s="12">
        <f t="shared" si="1"/>
        <v>63</v>
      </c>
      <c r="S15" s="57"/>
      <c r="T15" s="15">
        <v>0.05</v>
      </c>
      <c r="U15" s="15">
        <f t="shared" si="2"/>
        <v>3.1500000000000004</v>
      </c>
    </row>
    <row r="16" spans="1:23" x14ac:dyDescent="0.2">
      <c r="A16" s="11" t="s">
        <v>16</v>
      </c>
      <c r="B16" s="11" t="s">
        <v>17</v>
      </c>
      <c r="C16" s="11" t="s">
        <v>16</v>
      </c>
      <c r="D16" s="11" t="s">
        <v>275</v>
      </c>
      <c r="E16" s="12">
        <v>15</v>
      </c>
      <c r="F16" s="12">
        <v>1220</v>
      </c>
      <c r="G16" s="12">
        <v>10</v>
      </c>
      <c r="H16" s="12">
        <v>50</v>
      </c>
      <c r="I16" s="12"/>
      <c r="J16" s="12">
        <v>5000</v>
      </c>
      <c r="K16" s="12">
        <v>3000</v>
      </c>
      <c r="L16" s="12"/>
      <c r="M16" s="12">
        <v>5000</v>
      </c>
      <c r="N16" s="12">
        <v>3000</v>
      </c>
      <c r="O16" s="12"/>
      <c r="P16" s="13"/>
      <c r="Q16" s="12">
        <f t="shared" si="0"/>
        <v>16000</v>
      </c>
      <c r="R16" s="12">
        <f t="shared" si="1"/>
        <v>320</v>
      </c>
      <c r="S16" s="57"/>
      <c r="T16" s="15">
        <v>0.04</v>
      </c>
      <c r="U16" s="15">
        <f t="shared" si="2"/>
        <v>12.8</v>
      </c>
    </row>
    <row r="17" spans="1:23" x14ac:dyDescent="0.2">
      <c r="A17" s="11" t="s">
        <v>148</v>
      </c>
      <c r="B17" s="11" t="s">
        <v>149</v>
      </c>
      <c r="C17" s="11" t="s">
        <v>148</v>
      </c>
      <c r="D17" s="11" t="s">
        <v>275</v>
      </c>
      <c r="E17" s="12">
        <v>15</v>
      </c>
      <c r="F17" s="12">
        <v>1524</v>
      </c>
      <c r="G17" s="12">
        <v>10</v>
      </c>
      <c r="H17" s="12">
        <v>50</v>
      </c>
      <c r="I17" s="12"/>
      <c r="J17" s="12"/>
      <c r="K17" s="12"/>
      <c r="L17" s="12"/>
      <c r="M17" s="12"/>
      <c r="N17" s="12"/>
      <c r="O17" s="12"/>
      <c r="P17" s="13"/>
      <c r="Q17" s="12">
        <f t="shared" si="0"/>
        <v>0</v>
      </c>
      <c r="R17" s="12">
        <f t="shared" si="1"/>
        <v>0</v>
      </c>
      <c r="S17" s="57"/>
      <c r="T17" s="15">
        <v>0.05</v>
      </c>
      <c r="U17" s="15">
        <f t="shared" si="2"/>
        <v>0</v>
      </c>
    </row>
    <row r="18" spans="1:23" x14ac:dyDescent="0.2">
      <c r="A18" s="11" t="s">
        <v>146</v>
      </c>
      <c r="B18" s="11" t="s">
        <v>147</v>
      </c>
      <c r="C18" s="11" t="s">
        <v>146</v>
      </c>
      <c r="D18" s="11" t="s">
        <v>275</v>
      </c>
      <c r="E18" s="12">
        <v>15</v>
      </c>
      <c r="F18" s="12">
        <v>1800</v>
      </c>
      <c r="G18" s="12">
        <v>10</v>
      </c>
      <c r="H18" s="12">
        <v>50</v>
      </c>
      <c r="I18" s="12"/>
      <c r="J18" s="12"/>
      <c r="K18" s="12"/>
      <c r="L18" s="12"/>
      <c r="M18" s="12"/>
      <c r="N18" s="12"/>
      <c r="O18" s="12"/>
      <c r="P18" s="13"/>
      <c r="Q18" s="12">
        <f t="shared" si="0"/>
        <v>0</v>
      </c>
      <c r="R18" s="12">
        <f t="shared" si="1"/>
        <v>0</v>
      </c>
      <c r="S18" s="57"/>
      <c r="T18" s="15">
        <v>0.06</v>
      </c>
      <c r="U18" s="15">
        <f t="shared" si="2"/>
        <v>0</v>
      </c>
    </row>
    <row r="19" spans="1:23" x14ac:dyDescent="0.2">
      <c r="A19" s="11" t="s">
        <v>353</v>
      </c>
      <c r="B19" s="11" t="s">
        <v>354</v>
      </c>
      <c r="C19" s="11" t="s">
        <v>146</v>
      </c>
      <c r="D19" s="11" t="s">
        <v>275</v>
      </c>
      <c r="E19" s="12">
        <v>15</v>
      </c>
      <c r="F19" s="12">
        <v>2100</v>
      </c>
      <c r="G19" s="12">
        <v>10</v>
      </c>
      <c r="H19" s="12">
        <v>50</v>
      </c>
      <c r="I19" s="12"/>
      <c r="J19" s="12"/>
      <c r="K19" s="12"/>
      <c r="L19" s="12"/>
      <c r="M19" s="12"/>
      <c r="N19" s="12"/>
      <c r="O19" s="12"/>
      <c r="P19" s="13"/>
      <c r="Q19" s="12">
        <f t="shared" si="0"/>
        <v>0</v>
      </c>
      <c r="R19" s="12">
        <f t="shared" si="1"/>
        <v>0</v>
      </c>
      <c r="S19" s="57"/>
      <c r="T19" s="15">
        <v>0.06</v>
      </c>
      <c r="U19" s="15">
        <f t="shared" si="2"/>
        <v>0</v>
      </c>
    </row>
    <row r="20" spans="1:23" ht="15" x14ac:dyDescent="0.2">
      <c r="A20" s="60" t="s">
        <v>28</v>
      </c>
      <c r="B20" s="60"/>
      <c r="C20" s="60"/>
      <c r="D20" s="60"/>
      <c r="E20" s="60"/>
      <c r="F20" s="12"/>
      <c r="G20" s="20"/>
      <c r="H20" s="20"/>
      <c r="I20" s="12"/>
      <c r="J20" s="12"/>
      <c r="K20" s="12"/>
      <c r="L20" s="12"/>
      <c r="M20" s="12"/>
      <c r="N20" s="12"/>
      <c r="O20" s="12"/>
      <c r="P20" s="21"/>
      <c r="Q20" s="12"/>
      <c r="R20" s="12"/>
      <c r="S20" s="57"/>
      <c r="T20" s="12"/>
      <c r="U20" s="15"/>
    </row>
    <row r="21" spans="1:23" x14ac:dyDescent="0.2">
      <c r="A21" s="11" t="s">
        <v>260</v>
      </c>
      <c r="B21" s="11" t="s">
        <v>229</v>
      </c>
      <c r="C21" s="11" t="s">
        <v>260</v>
      </c>
      <c r="D21" s="11" t="s">
        <v>275</v>
      </c>
      <c r="E21" s="12">
        <v>20</v>
      </c>
      <c r="F21" s="12">
        <v>100</v>
      </c>
      <c r="G21" s="12">
        <v>10</v>
      </c>
      <c r="H21" s="12">
        <v>500</v>
      </c>
      <c r="I21" s="12"/>
      <c r="J21" s="12"/>
      <c r="K21" s="12"/>
      <c r="L21" s="12"/>
      <c r="M21" s="12"/>
      <c r="N21" s="12"/>
      <c r="O21" s="12"/>
      <c r="P21" s="13"/>
      <c r="Q21" s="12">
        <f t="shared" ref="Q21:Q37" si="3">SUM(I21:P21)</f>
        <v>0</v>
      </c>
      <c r="R21" s="12">
        <f t="shared" ref="R21:R37" si="4">$Q21/$H21</f>
        <v>0</v>
      </c>
      <c r="S21" s="57"/>
      <c r="T21" s="15">
        <v>0.06</v>
      </c>
      <c r="U21" s="15">
        <f t="shared" ref="U21:U37" si="5">$R21*$T21</f>
        <v>0</v>
      </c>
      <c r="V21" s="43">
        <f>SUM(U21:U37)</f>
        <v>33.18</v>
      </c>
      <c r="W21" s="3">
        <f>V21*100/$V$144</f>
        <v>25.35727932747421</v>
      </c>
    </row>
    <row r="22" spans="1:23" x14ac:dyDescent="0.2">
      <c r="A22" s="36" t="s">
        <v>228</v>
      </c>
      <c r="B22" s="36" t="s">
        <v>229</v>
      </c>
      <c r="C22" s="36">
        <v>90442100</v>
      </c>
      <c r="D22" s="36" t="s">
        <v>277</v>
      </c>
      <c r="E22" s="12" t="s">
        <v>46</v>
      </c>
      <c r="F22" s="12">
        <v>100</v>
      </c>
      <c r="G22" s="12">
        <v>10</v>
      </c>
      <c r="H22" s="12">
        <v>500</v>
      </c>
      <c r="I22" s="12"/>
      <c r="J22" s="12"/>
      <c r="K22" s="12"/>
      <c r="L22" s="12"/>
      <c r="M22" s="12"/>
      <c r="N22" s="12"/>
      <c r="O22" s="12"/>
      <c r="P22" s="13"/>
      <c r="Q22" s="12">
        <f t="shared" si="3"/>
        <v>0</v>
      </c>
      <c r="R22" s="12">
        <f t="shared" si="4"/>
        <v>0</v>
      </c>
      <c r="S22" s="57"/>
      <c r="T22" s="15">
        <v>0.06</v>
      </c>
      <c r="U22" s="15">
        <f t="shared" si="5"/>
        <v>0</v>
      </c>
      <c r="V22" s="43"/>
    </row>
    <row r="23" spans="1:23" x14ac:dyDescent="0.2">
      <c r="A23" s="36" t="s">
        <v>172</v>
      </c>
      <c r="B23" s="36" t="s">
        <v>173</v>
      </c>
      <c r="C23" s="36">
        <v>90447000</v>
      </c>
      <c r="D23" s="36" t="s">
        <v>277</v>
      </c>
      <c r="E23" s="12" t="s">
        <v>46</v>
      </c>
      <c r="F23" s="12">
        <v>240</v>
      </c>
      <c r="G23" s="12">
        <v>10</v>
      </c>
      <c r="H23" s="12">
        <v>250</v>
      </c>
      <c r="I23" s="12"/>
      <c r="J23" s="12"/>
      <c r="K23" s="12"/>
      <c r="L23" s="12"/>
      <c r="M23" s="12"/>
      <c r="N23" s="12"/>
      <c r="O23" s="12"/>
      <c r="P23" s="13"/>
      <c r="Q23" s="12">
        <f t="shared" si="3"/>
        <v>0</v>
      </c>
      <c r="R23" s="12">
        <f t="shared" si="4"/>
        <v>0</v>
      </c>
      <c r="S23" s="57"/>
      <c r="T23" s="15">
        <v>0.06</v>
      </c>
      <c r="U23" s="15">
        <f t="shared" si="5"/>
        <v>0</v>
      </c>
    </row>
    <row r="24" spans="1:23" x14ac:dyDescent="0.2">
      <c r="A24" s="11" t="s">
        <v>389</v>
      </c>
      <c r="B24" s="11" t="s">
        <v>390</v>
      </c>
      <c r="C24" s="11" t="s">
        <v>389</v>
      </c>
      <c r="D24" s="11" t="s">
        <v>275</v>
      </c>
      <c r="E24" s="12">
        <v>20</v>
      </c>
      <c r="F24" s="12">
        <v>300</v>
      </c>
      <c r="G24" s="12">
        <v>10</v>
      </c>
      <c r="H24" s="12">
        <v>200</v>
      </c>
      <c r="I24" s="12"/>
      <c r="J24" s="12"/>
      <c r="K24" s="12"/>
      <c r="L24" s="12"/>
      <c r="M24" s="12"/>
      <c r="N24" s="12"/>
      <c r="O24" s="12"/>
      <c r="P24" s="13"/>
      <c r="Q24" s="12">
        <f t="shared" si="3"/>
        <v>0</v>
      </c>
      <c r="R24" s="12">
        <f t="shared" si="4"/>
        <v>0</v>
      </c>
      <c r="S24" s="57"/>
      <c r="T24" s="15">
        <v>0.06</v>
      </c>
      <c r="U24" s="15">
        <f t="shared" si="5"/>
        <v>0</v>
      </c>
    </row>
    <row r="25" spans="1:23" x14ac:dyDescent="0.2">
      <c r="A25" s="11" t="s">
        <v>50</v>
      </c>
      <c r="B25" s="11" t="s">
        <v>51</v>
      </c>
      <c r="C25" s="11" t="s">
        <v>50</v>
      </c>
      <c r="D25" s="11" t="s">
        <v>275</v>
      </c>
      <c r="E25" s="12">
        <v>20</v>
      </c>
      <c r="F25" s="12">
        <v>457</v>
      </c>
      <c r="G25" s="12">
        <v>10</v>
      </c>
      <c r="H25" s="12">
        <v>100</v>
      </c>
      <c r="I25" s="12"/>
      <c r="J25" s="12"/>
      <c r="K25" s="12">
        <v>500</v>
      </c>
      <c r="L25" s="12"/>
      <c r="M25" s="12">
        <v>500</v>
      </c>
      <c r="N25" s="12">
        <v>1000</v>
      </c>
      <c r="O25" s="12"/>
      <c r="P25" s="13"/>
      <c r="Q25" s="12">
        <f t="shared" si="3"/>
        <v>2000</v>
      </c>
      <c r="R25" s="12">
        <f t="shared" si="4"/>
        <v>20</v>
      </c>
      <c r="S25" s="57"/>
      <c r="T25" s="15">
        <v>0.04</v>
      </c>
      <c r="U25" s="15">
        <f t="shared" si="5"/>
        <v>0.8</v>
      </c>
    </row>
    <row r="26" spans="1:23" x14ac:dyDescent="0.2">
      <c r="A26" s="36" t="s">
        <v>171</v>
      </c>
      <c r="B26" s="36" t="s">
        <v>51</v>
      </c>
      <c r="C26" s="36">
        <v>90442400</v>
      </c>
      <c r="D26" s="36" t="s">
        <v>277</v>
      </c>
      <c r="E26" s="12" t="s">
        <v>46</v>
      </c>
      <c r="F26" s="12">
        <v>450</v>
      </c>
      <c r="G26" s="12">
        <v>10</v>
      </c>
      <c r="H26" s="12">
        <v>100</v>
      </c>
      <c r="I26" s="12"/>
      <c r="J26" s="12"/>
      <c r="K26" s="12">
        <v>2000</v>
      </c>
      <c r="L26" s="12"/>
      <c r="M26" s="12">
        <v>1000</v>
      </c>
      <c r="N26" s="12">
        <v>2000</v>
      </c>
      <c r="O26" s="12"/>
      <c r="P26" s="13"/>
      <c r="Q26" s="12">
        <f t="shared" si="3"/>
        <v>5000</v>
      </c>
      <c r="R26" s="12">
        <f t="shared" si="4"/>
        <v>50</v>
      </c>
      <c r="S26" s="57"/>
      <c r="T26" s="15">
        <v>0.04</v>
      </c>
      <c r="U26" s="15">
        <f t="shared" si="5"/>
        <v>2</v>
      </c>
    </row>
    <row r="27" spans="1:23" x14ac:dyDescent="0.2">
      <c r="A27" s="11" t="s">
        <v>47</v>
      </c>
      <c r="B27" s="11" t="s">
        <v>48</v>
      </c>
      <c r="C27" s="11" t="s">
        <v>47</v>
      </c>
      <c r="D27" s="11" t="s">
        <v>275</v>
      </c>
      <c r="E27" s="12">
        <v>20</v>
      </c>
      <c r="F27" s="12">
        <v>610</v>
      </c>
      <c r="G27" s="12">
        <v>10</v>
      </c>
      <c r="H27" s="12">
        <v>100</v>
      </c>
      <c r="I27" s="12"/>
      <c r="J27" s="12"/>
      <c r="K27" s="12">
        <v>1000</v>
      </c>
      <c r="L27" s="12"/>
      <c r="M27" s="12">
        <v>1000</v>
      </c>
      <c r="N27" s="12">
        <v>2000</v>
      </c>
      <c r="O27" s="12"/>
      <c r="P27" s="13"/>
      <c r="Q27" s="12">
        <f t="shared" si="3"/>
        <v>4000</v>
      </c>
      <c r="R27" s="12">
        <f t="shared" si="4"/>
        <v>40</v>
      </c>
      <c r="S27" s="57"/>
      <c r="T27" s="15">
        <v>0.06</v>
      </c>
      <c r="U27" s="15">
        <f t="shared" si="5"/>
        <v>2.4</v>
      </c>
    </row>
    <row r="28" spans="1:23" x14ac:dyDescent="0.2">
      <c r="A28" s="36" t="s">
        <v>49</v>
      </c>
      <c r="B28" s="36" t="s">
        <v>48</v>
      </c>
      <c r="C28" s="36">
        <v>90442600</v>
      </c>
      <c r="D28" s="36" t="s">
        <v>277</v>
      </c>
      <c r="E28" s="12" t="s">
        <v>46</v>
      </c>
      <c r="F28" s="12">
        <v>600</v>
      </c>
      <c r="G28" s="12">
        <v>10</v>
      </c>
      <c r="H28" s="12">
        <v>100</v>
      </c>
      <c r="I28" s="12"/>
      <c r="J28" s="12"/>
      <c r="K28" s="12">
        <v>2000</v>
      </c>
      <c r="L28" s="12"/>
      <c r="M28" s="12">
        <v>3000</v>
      </c>
      <c r="N28" s="12">
        <v>3000</v>
      </c>
      <c r="O28" s="12"/>
      <c r="P28" s="13"/>
      <c r="Q28" s="12">
        <f t="shared" si="3"/>
        <v>8000</v>
      </c>
      <c r="R28" s="12">
        <f t="shared" si="4"/>
        <v>80</v>
      </c>
      <c r="S28" s="57"/>
      <c r="T28" s="15">
        <v>0.06</v>
      </c>
      <c r="U28" s="15">
        <f t="shared" si="5"/>
        <v>4.8</v>
      </c>
    </row>
    <row r="29" spans="1:23" x14ac:dyDescent="0.2">
      <c r="A29" s="11" t="s">
        <v>154</v>
      </c>
      <c r="B29" s="11" t="s">
        <v>43</v>
      </c>
      <c r="C29" s="11" t="s">
        <v>154</v>
      </c>
      <c r="D29" s="11" t="s">
        <v>275</v>
      </c>
      <c r="E29" s="12">
        <v>20</v>
      </c>
      <c r="F29" s="12">
        <v>760</v>
      </c>
      <c r="G29" s="12">
        <v>10</v>
      </c>
      <c r="H29" s="12">
        <v>100</v>
      </c>
      <c r="I29" s="12"/>
      <c r="J29" s="12"/>
      <c r="K29" s="12"/>
      <c r="L29" s="12"/>
      <c r="M29" s="12"/>
      <c r="N29" s="12"/>
      <c r="O29" s="12"/>
      <c r="P29" s="13"/>
      <c r="Q29" s="12">
        <f t="shared" si="3"/>
        <v>0</v>
      </c>
      <c r="R29" s="12">
        <f t="shared" si="4"/>
        <v>0</v>
      </c>
      <c r="S29" s="57"/>
      <c r="T29" s="15">
        <v>7.0000000000000007E-2</v>
      </c>
      <c r="U29" s="15">
        <f t="shared" si="5"/>
        <v>0</v>
      </c>
    </row>
    <row r="30" spans="1:23" x14ac:dyDescent="0.2">
      <c r="A30" s="36" t="s">
        <v>45</v>
      </c>
      <c r="B30" s="36" t="s">
        <v>43</v>
      </c>
      <c r="C30" s="36">
        <v>90442700</v>
      </c>
      <c r="D30" s="36" t="s">
        <v>277</v>
      </c>
      <c r="E30" s="12" t="s">
        <v>46</v>
      </c>
      <c r="F30" s="12">
        <v>750</v>
      </c>
      <c r="G30" s="12">
        <v>10</v>
      </c>
      <c r="H30" s="12">
        <v>100</v>
      </c>
      <c r="I30" s="12"/>
      <c r="J30" s="12"/>
      <c r="K30" s="12"/>
      <c r="L30" s="12"/>
      <c r="M30" s="12"/>
      <c r="N30" s="12"/>
      <c r="O30" s="12"/>
      <c r="P30" s="13"/>
      <c r="Q30" s="12">
        <f t="shared" si="3"/>
        <v>0</v>
      </c>
      <c r="R30" s="12">
        <f t="shared" si="4"/>
        <v>0</v>
      </c>
      <c r="S30" s="57"/>
      <c r="T30" s="15">
        <v>7.0000000000000007E-2</v>
      </c>
      <c r="U30" s="15">
        <f t="shared" si="5"/>
        <v>0</v>
      </c>
    </row>
    <row r="31" spans="1:23" x14ac:dyDescent="0.2">
      <c r="A31" s="11" t="s">
        <v>38</v>
      </c>
      <c r="B31" s="11" t="s">
        <v>39</v>
      </c>
      <c r="C31" s="11" t="s">
        <v>38</v>
      </c>
      <c r="D31" s="11" t="s">
        <v>275</v>
      </c>
      <c r="E31" s="12">
        <v>20</v>
      </c>
      <c r="F31" s="12">
        <v>915</v>
      </c>
      <c r="G31" s="12">
        <v>10</v>
      </c>
      <c r="H31" s="12">
        <v>50</v>
      </c>
      <c r="I31" s="12"/>
      <c r="J31" s="12"/>
      <c r="K31" s="12">
        <v>2000</v>
      </c>
      <c r="L31" s="12"/>
      <c r="M31" s="12">
        <v>2000</v>
      </c>
      <c r="N31" s="12">
        <v>1000</v>
      </c>
      <c r="O31" s="12"/>
      <c r="P31" s="13"/>
      <c r="Q31" s="12">
        <f t="shared" si="3"/>
        <v>5000</v>
      </c>
      <c r="R31" s="12">
        <f t="shared" si="4"/>
        <v>100</v>
      </c>
      <c r="S31" s="57"/>
      <c r="T31" s="15">
        <v>0.04</v>
      </c>
      <c r="U31" s="15">
        <f t="shared" si="5"/>
        <v>4</v>
      </c>
    </row>
    <row r="32" spans="1:23" x14ac:dyDescent="0.2">
      <c r="A32" s="36" t="s">
        <v>170</v>
      </c>
      <c r="B32" s="36" t="s">
        <v>39</v>
      </c>
      <c r="C32" s="36">
        <v>90442800</v>
      </c>
      <c r="D32" s="36" t="s">
        <v>277</v>
      </c>
      <c r="E32" s="12" t="s">
        <v>46</v>
      </c>
      <c r="F32" s="12">
        <v>900</v>
      </c>
      <c r="G32" s="12">
        <v>10</v>
      </c>
      <c r="H32" s="12">
        <v>50</v>
      </c>
      <c r="I32" s="12"/>
      <c r="J32" s="12"/>
      <c r="K32" s="12">
        <v>5000</v>
      </c>
      <c r="L32" s="12"/>
      <c r="M32" s="12">
        <v>5000</v>
      </c>
      <c r="N32" s="12">
        <v>4000</v>
      </c>
      <c r="O32" s="12"/>
      <c r="P32" s="13"/>
      <c r="Q32" s="12">
        <f t="shared" si="3"/>
        <v>14000</v>
      </c>
      <c r="R32" s="12">
        <f t="shared" si="4"/>
        <v>280</v>
      </c>
      <c r="S32" s="57"/>
      <c r="T32" s="15">
        <v>0.04</v>
      </c>
      <c r="U32" s="15">
        <f t="shared" si="5"/>
        <v>11.200000000000001</v>
      </c>
    </row>
    <row r="33" spans="1:23" x14ac:dyDescent="0.2">
      <c r="A33" s="11" t="s">
        <v>34</v>
      </c>
      <c r="B33" s="11" t="s">
        <v>35</v>
      </c>
      <c r="C33" s="11" t="s">
        <v>34</v>
      </c>
      <c r="D33" s="11" t="s">
        <v>275</v>
      </c>
      <c r="E33" s="12">
        <v>20</v>
      </c>
      <c r="F33" s="12">
        <v>1220</v>
      </c>
      <c r="G33" s="12">
        <v>10</v>
      </c>
      <c r="H33" s="12">
        <v>50</v>
      </c>
      <c r="I33" s="12"/>
      <c r="J33" s="12">
        <v>650</v>
      </c>
      <c r="K33" s="12">
        <v>2000</v>
      </c>
      <c r="L33" s="12"/>
      <c r="M33" s="12">
        <v>2000</v>
      </c>
      <c r="N33" s="12">
        <v>2000</v>
      </c>
      <c r="O33" s="12"/>
      <c r="P33" s="13"/>
      <c r="Q33" s="12">
        <f t="shared" si="3"/>
        <v>6650</v>
      </c>
      <c r="R33" s="12">
        <f t="shared" si="4"/>
        <v>133</v>
      </c>
      <c r="S33" s="57"/>
      <c r="T33" s="15">
        <v>0.06</v>
      </c>
      <c r="U33" s="15">
        <f t="shared" si="5"/>
        <v>7.9799999999999995</v>
      </c>
    </row>
    <row r="34" spans="1:23" x14ac:dyDescent="0.2">
      <c r="A34" s="11" t="s">
        <v>32</v>
      </c>
      <c r="B34" s="11" t="s">
        <v>33</v>
      </c>
      <c r="C34" s="11" t="s">
        <v>32</v>
      </c>
      <c r="D34" s="11" t="s">
        <v>275</v>
      </c>
      <c r="E34" s="12">
        <v>20</v>
      </c>
      <c r="F34" s="12">
        <v>1524</v>
      </c>
      <c r="G34" s="12">
        <v>10</v>
      </c>
      <c r="H34" s="12">
        <v>50</v>
      </c>
      <c r="I34" s="12"/>
      <c r="J34" s="12"/>
      <c r="K34" s="12"/>
      <c r="L34" s="12"/>
      <c r="M34" s="12"/>
      <c r="N34" s="12"/>
      <c r="O34" s="12"/>
      <c r="P34" s="13"/>
      <c r="Q34" s="12">
        <f t="shared" si="3"/>
        <v>0</v>
      </c>
      <c r="R34" s="12">
        <f t="shared" si="4"/>
        <v>0</v>
      </c>
      <c r="S34" s="57"/>
      <c r="T34" s="15">
        <v>7.0000000000000007E-2</v>
      </c>
      <c r="U34" s="15">
        <f t="shared" si="5"/>
        <v>0</v>
      </c>
    </row>
    <row r="35" spans="1:23" x14ac:dyDescent="0.2">
      <c r="A35" s="11" t="s">
        <v>214</v>
      </c>
      <c r="B35" s="11" t="s">
        <v>30</v>
      </c>
      <c r="C35" s="11" t="s">
        <v>214</v>
      </c>
      <c r="D35" s="11" t="s">
        <v>275</v>
      </c>
      <c r="E35" s="12">
        <v>20</v>
      </c>
      <c r="F35" s="12">
        <v>1800</v>
      </c>
      <c r="G35" s="12">
        <v>10</v>
      </c>
      <c r="H35" s="12">
        <v>50</v>
      </c>
      <c r="I35" s="12"/>
      <c r="J35" s="12"/>
      <c r="K35" s="12"/>
      <c r="L35" s="12"/>
      <c r="M35" s="12"/>
      <c r="N35" s="12"/>
      <c r="O35" s="12"/>
      <c r="P35" s="13"/>
      <c r="Q35" s="12">
        <f t="shared" si="3"/>
        <v>0</v>
      </c>
      <c r="R35" s="12">
        <f t="shared" si="4"/>
        <v>0</v>
      </c>
      <c r="S35" s="57"/>
      <c r="T35" s="15">
        <v>0.09</v>
      </c>
      <c r="U35" s="15">
        <f t="shared" si="5"/>
        <v>0</v>
      </c>
    </row>
    <row r="36" spans="1:23" x14ac:dyDescent="0.2">
      <c r="A36" s="11" t="s">
        <v>212</v>
      </c>
      <c r="B36" s="11" t="s">
        <v>213</v>
      </c>
      <c r="C36" s="11" t="s">
        <v>212</v>
      </c>
      <c r="D36" s="11" t="s">
        <v>275</v>
      </c>
      <c r="E36" s="12">
        <v>20</v>
      </c>
      <c r="F36" s="12">
        <v>2100</v>
      </c>
      <c r="G36" s="12">
        <v>10</v>
      </c>
      <c r="H36" s="12">
        <v>50</v>
      </c>
      <c r="I36" s="12"/>
      <c r="J36" s="12"/>
      <c r="K36" s="12"/>
      <c r="L36" s="12"/>
      <c r="M36" s="12"/>
      <c r="N36" s="12"/>
      <c r="O36" s="12"/>
      <c r="P36" s="13"/>
      <c r="Q36" s="12">
        <f t="shared" si="3"/>
        <v>0</v>
      </c>
      <c r="R36" s="12">
        <f t="shared" si="4"/>
        <v>0</v>
      </c>
      <c r="S36" s="57"/>
      <c r="T36" s="15">
        <v>7.0000000000000007E-2</v>
      </c>
      <c r="U36" s="15">
        <f t="shared" si="5"/>
        <v>0</v>
      </c>
    </row>
    <row r="37" spans="1:23" x14ac:dyDescent="0.2">
      <c r="A37" s="11" t="s">
        <v>242</v>
      </c>
      <c r="B37" s="11" t="s">
        <v>243</v>
      </c>
      <c r="C37" s="11" t="s">
        <v>242</v>
      </c>
      <c r="D37" s="11" t="s">
        <v>275</v>
      </c>
      <c r="E37" s="12">
        <v>20</v>
      </c>
      <c r="F37" s="12">
        <v>2400</v>
      </c>
      <c r="G37" s="12">
        <v>10</v>
      </c>
      <c r="H37" s="12">
        <v>50</v>
      </c>
      <c r="I37" s="12"/>
      <c r="J37" s="12"/>
      <c r="K37" s="12"/>
      <c r="L37" s="12"/>
      <c r="M37" s="12"/>
      <c r="N37" s="12"/>
      <c r="O37" s="12"/>
      <c r="P37" s="13"/>
      <c r="Q37" s="12">
        <f t="shared" si="3"/>
        <v>0</v>
      </c>
      <c r="R37" s="12">
        <f t="shared" si="4"/>
        <v>0</v>
      </c>
      <c r="S37" s="57"/>
      <c r="T37" s="15">
        <v>7.0000000000000007E-2</v>
      </c>
      <c r="U37" s="15">
        <f t="shared" si="5"/>
        <v>0</v>
      </c>
    </row>
    <row r="38" spans="1:23" ht="15" x14ac:dyDescent="0.2">
      <c r="A38" s="60" t="s">
        <v>52</v>
      </c>
      <c r="B38" s="60"/>
      <c r="C38" s="60"/>
      <c r="D38" s="60"/>
      <c r="E38" s="60"/>
      <c r="F38" s="24"/>
      <c r="G38" s="10"/>
      <c r="H38" s="10"/>
      <c r="I38" s="12"/>
      <c r="J38" s="12"/>
      <c r="K38" s="12"/>
      <c r="L38" s="12"/>
      <c r="M38" s="12"/>
      <c r="N38" s="12"/>
      <c r="O38" s="12"/>
      <c r="P38" s="25"/>
      <c r="Q38" s="12"/>
      <c r="R38" s="12"/>
      <c r="S38" s="57"/>
      <c r="T38" s="12"/>
      <c r="U38" s="15"/>
    </row>
    <row r="39" spans="1:23" x14ac:dyDescent="0.2">
      <c r="A39" s="11" t="s">
        <v>261</v>
      </c>
      <c r="B39" s="11" t="s">
        <v>262</v>
      </c>
      <c r="C39" s="11" t="s">
        <v>261</v>
      </c>
      <c r="D39" s="11" t="s">
        <v>275</v>
      </c>
      <c r="E39" s="12">
        <v>25</v>
      </c>
      <c r="F39" s="12">
        <v>200</v>
      </c>
      <c r="G39" s="12">
        <v>10</v>
      </c>
      <c r="H39" s="12">
        <v>150</v>
      </c>
      <c r="I39" s="12"/>
      <c r="J39" s="12"/>
      <c r="K39" s="12">
        <v>300</v>
      </c>
      <c r="L39" s="12"/>
      <c r="M39" s="12">
        <v>300</v>
      </c>
      <c r="N39" s="12">
        <v>300</v>
      </c>
      <c r="O39" s="12"/>
      <c r="P39" s="13"/>
      <c r="Q39" s="12">
        <f t="shared" ref="Q39:Q57" si="6">SUM(I39:P39)</f>
        <v>900</v>
      </c>
      <c r="R39" s="12">
        <f t="shared" ref="R39:R57" si="7">$Q39/$H39</f>
        <v>6</v>
      </c>
      <c r="S39" s="57"/>
      <c r="T39" s="15">
        <v>0.06</v>
      </c>
      <c r="U39" s="15">
        <f t="shared" ref="U39:U57" si="8">$R39*$T39</f>
        <v>0.36</v>
      </c>
      <c r="V39" s="43">
        <f>SUM(U39:U57)</f>
        <v>39.719999999999992</v>
      </c>
      <c r="W39" s="3">
        <f>V39*100/$V$144</f>
        <v>30.355368742835303</v>
      </c>
    </row>
    <row r="40" spans="1:23" x14ac:dyDescent="0.2">
      <c r="A40" s="36" t="s">
        <v>198</v>
      </c>
      <c r="B40" s="36" t="s">
        <v>199</v>
      </c>
      <c r="C40" s="36">
        <v>90448000</v>
      </c>
      <c r="D40" s="36" t="s">
        <v>277</v>
      </c>
      <c r="E40" s="12" t="s">
        <v>63</v>
      </c>
      <c r="F40" s="12">
        <v>270</v>
      </c>
      <c r="G40" s="12">
        <v>10</v>
      </c>
      <c r="H40" s="12">
        <v>100</v>
      </c>
      <c r="I40" s="12"/>
      <c r="J40" s="12"/>
      <c r="K40" s="12"/>
      <c r="L40" s="12">
        <v>1000</v>
      </c>
      <c r="M40" s="12"/>
      <c r="N40" s="12"/>
      <c r="O40" s="12"/>
      <c r="P40" s="13"/>
      <c r="Q40" s="12">
        <f t="shared" si="6"/>
        <v>1000</v>
      </c>
      <c r="R40" s="12">
        <f t="shared" si="7"/>
        <v>10</v>
      </c>
      <c r="S40" s="57"/>
      <c r="T40" s="15">
        <v>0.06</v>
      </c>
      <c r="U40" s="15">
        <f t="shared" si="8"/>
        <v>0.6</v>
      </c>
    </row>
    <row r="41" spans="1:23" x14ac:dyDescent="0.2">
      <c r="A41" s="36" t="s">
        <v>392</v>
      </c>
      <c r="B41" s="36" t="s">
        <v>391</v>
      </c>
      <c r="C41" s="31" t="s">
        <v>393</v>
      </c>
      <c r="D41" s="36" t="s">
        <v>277</v>
      </c>
      <c r="E41" s="12" t="s">
        <v>63</v>
      </c>
      <c r="F41" s="12">
        <v>300</v>
      </c>
      <c r="G41" s="12">
        <v>10</v>
      </c>
      <c r="H41" s="12">
        <v>100</v>
      </c>
      <c r="I41" s="12"/>
      <c r="J41" s="12"/>
      <c r="K41" s="12"/>
      <c r="L41" s="12"/>
      <c r="M41" s="12"/>
      <c r="N41" s="12"/>
      <c r="O41" s="12"/>
      <c r="P41" s="13"/>
      <c r="Q41" s="12">
        <f t="shared" si="6"/>
        <v>0</v>
      </c>
      <c r="R41" s="12">
        <f t="shared" si="7"/>
        <v>0</v>
      </c>
      <c r="S41" s="57"/>
      <c r="T41" s="15">
        <v>0.06</v>
      </c>
      <c r="U41" s="15">
        <f t="shared" si="8"/>
        <v>0</v>
      </c>
    </row>
    <row r="42" spans="1:23" x14ac:dyDescent="0.2">
      <c r="A42" s="27" t="s">
        <v>67</v>
      </c>
      <c r="B42" s="27" t="s">
        <v>68</v>
      </c>
      <c r="C42" s="27" t="s">
        <v>69</v>
      </c>
      <c r="D42" s="11" t="s">
        <v>275</v>
      </c>
      <c r="E42" s="12">
        <v>25</v>
      </c>
      <c r="F42" s="12">
        <v>375</v>
      </c>
      <c r="G42" s="12">
        <v>10</v>
      </c>
      <c r="H42" s="12">
        <v>100</v>
      </c>
      <c r="I42" s="12"/>
      <c r="J42" s="12"/>
      <c r="K42" s="12"/>
      <c r="L42" s="12"/>
      <c r="M42" s="12"/>
      <c r="N42" s="12"/>
      <c r="O42" s="12"/>
      <c r="P42" s="13"/>
      <c r="Q42" s="12">
        <f t="shared" si="6"/>
        <v>0</v>
      </c>
      <c r="R42" s="12">
        <f t="shared" si="7"/>
        <v>0</v>
      </c>
      <c r="S42" s="57"/>
      <c r="T42" s="15">
        <v>0.06</v>
      </c>
      <c r="U42" s="15">
        <f t="shared" si="8"/>
        <v>0</v>
      </c>
    </row>
    <row r="43" spans="1:23" x14ac:dyDescent="0.2">
      <c r="A43" s="11" t="s">
        <v>64</v>
      </c>
      <c r="B43" s="11" t="s">
        <v>65</v>
      </c>
      <c r="C43" s="11" t="s">
        <v>64</v>
      </c>
      <c r="D43" s="11" t="s">
        <v>275</v>
      </c>
      <c r="E43" s="12">
        <v>25</v>
      </c>
      <c r="F43" s="12">
        <v>457</v>
      </c>
      <c r="G43" s="12">
        <v>10</v>
      </c>
      <c r="H43" s="12">
        <v>100</v>
      </c>
      <c r="I43" s="12"/>
      <c r="J43" s="12"/>
      <c r="K43" s="12">
        <v>1000</v>
      </c>
      <c r="L43" s="12"/>
      <c r="M43" s="12">
        <v>1000</v>
      </c>
      <c r="N43" s="12">
        <v>1000</v>
      </c>
      <c r="O43" s="12"/>
      <c r="P43" s="13"/>
      <c r="Q43" s="12">
        <f t="shared" si="6"/>
        <v>3000</v>
      </c>
      <c r="R43" s="12">
        <f t="shared" si="7"/>
        <v>30</v>
      </c>
      <c r="S43" s="57"/>
      <c r="T43" s="15">
        <v>0.06</v>
      </c>
      <c r="U43" s="15">
        <f t="shared" si="8"/>
        <v>1.7999999999999998</v>
      </c>
    </row>
    <row r="44" spans="1:23" x14ac:dyDescent="0.2">
      <c r="A44" s="36" t="s">
        <v>66</v>
      </c>
      <c r="B44" s="36" t="s">
        <v>65</v>
      </c>
      <c r="C44" s="36">
        <v>90443400</v>
      </c>
      <c r="D44" s="36" t="s">
        <v>277</v>
      </c>
      <c r="E44" s="12" t="s">
        <v>63</v>
      </c>
      <c r="F44" s="12">
        <v>450</v>
      </c>
      <c r="G44" s="12">
        <v>10</v>
      </c>
      <c r="H44" s="12">
        <v>100</v>
      </c>
      <c r="I44" s="12"/>
      <c r="J44" s="12"/>
      <c r="K44" s="12">
        <v>2000</v>
      </c>
      <c r="L44" s="12"/>
      <c r="M44" s="12">
        <v>2000</v>
      </c>
      <c r="N44" s="12">
        <v>3000</v>
      </c>
      <c r="O44" s="12"/>
      <c r="P44" s="13"/>
      <c r="Q44" s="12">
        <f t="shared" si="6"/>
        <v>7000</v>
      </c>
      <c r="R44" s="12">
        <f t="shared" si="7"/>
        <v>70</v>
      </c>
      <c r="S44" s="57"/>
      <c r="T44" s="15">
        <v>0.06</v>
      </c>
      <c r="U44" s="15">
        <f t="shared" si="8"/>
        <v>4.2</v>
      </c>
    </row>
    <row r="45" spans="1:23" x14ac:dyDescent="0.2">
      <c r="A45" s="11" t="s">
        <v>60</v>
      </c>
      <c r="B45" s="11" t="s">
        <v>61</v>
      </c>
      <c r="C45" s="11" t="s">
        <v>60</v>
      </c>
      <c r="D45" s="11" t="s">
        <v>275</v>
      </c>
      <c r="E45" s="12">
        <v>25</v>
      </c>
      <c r="F45" s="12">
        <v>610</v>
      </c>
      <c r="G45" s="12">
        <v>10</v>
      </c>
      <c r="H45" s="12">
        <v>50</v>
      </c>
      <c r="I45" s="12"/>
      <c r="J45" s="12"/>
      <c r="K45" s="12">
        <v>500</v>
      </c>
      <c r="L45" s="12"/>
      <c r="M45" s="12"/>
      <c r="N45" s="12">
        <v>500</v>
      </c>
      <c r="O45" s="12"/>
      <c r="P45" s="13"/>
      <c r="Q45" s="12">
        <f t="shared" si="6"/>
        <v>1000</v>
      </c>
      <c r="R45" s="12">
        <f t="shared" si="7"/>
        <v>20</v>
      </c>
      <c r="S45" s="57"/>
      <c r="T45" s="15">
        <v>0.04</v>
      </c>
      <c r="U45" s="15">
        <f t="shared" si="8"/>
        <v>0.8</v>
      </c>
    </row>
    <row r="46" spans="1:23" x14ac:dyDescent="0.2">
      <c r="A46" s="36" t="s">
        <v>62</v>
      </c>
      <c r="B46" s="36" t="s">
        <v>61</v>
      </c>
      <c r="C46" s="36">
        <v>90443600</v>
      </c>
      <c r="D46" s="36" t="s">
        <v>277</v>
      </c>
      <c r="E46" s="12" t="s">
        <v>63</v>
      </c>
      <c r="F46" s="12">
        <v>600</v>
      </c>
      <c r="G46" s="12">
        <v>10</v>
      </c>
      <c r="H46" s="12">
        <v>50</v>
      </c>
      <c r="I46" s="12"/>
      <c r="J46" s="12"/>
      <c r="K46" s="12">
        <v>2500</v>
      </c>
      <c r="L46" s="12"/>
      <c r="M46" s="12">
        <v>2000</v>
      </c>
      <c r="N46" s="12">
        <v>2000</v>
      </c>
      <c r="O46" s="12"/>
      <c r="P46" s="13"/>
      <c r="Q46" s="12">
        <f t="shared" si="6"/>
        <v>6500</v>
      </c>
      <c r="R46" s="12">
        <f t="shared" si="7"/>
        <v>130</v>
      </c>
      <c r="S46" s="57"/>
      <c r="T46" s="15">
        <v>0.04</v>
      </c>
      <c r="U46" s="15">
        <f t="shared" si="8"/>
        <v>5.2</v>
      </c>
    </row>
    <row r="47" spans="1:23" x14ac:dyDescent="0.2">
      <c r="A47" s="11" t="s">
        <v>195</v>
      </c>
      <c r="B47" s="11" t="s">
        <v>178</v>
      </c>
      <c r="C47" s="11" t="s">
        <v>195</v>
      </c>
      <c r="D47" s="11" t="s">
        <v>275</v>
      </c>
      <c r="E47" s="12">
        <v>25</v>
      </c>
      <c r="F47" s="12">
        <v>750</v>
      </c>
      <c r="G47" s="12">
        <v>10</v>
      </c>
      <c r="H47" s="12">
        <v>50</v>
      </c>
      <c r="I47" s="12"/>
      <c r="J47" s="12"/>
      <c r="K47" s="12">
        <v>500</v>
      </c>
      <c r="L47" s="12"/>
      <c r="M47" s="12"/>
      <c r="N47" s="12">
        <v>500</v>
      </c>
      <c r="O47" s="12"/>
      <c r="P47" s="13"/>
      <c r="Q47" s="12">
        <f t="shared" si="6"/>
        <v>1000</v>
      </c>
      <c r="R47" s="12">
        <f t="shared" si="7"/>
        <v>20</v>
      </c>
      <c r="S47" s="57"/>
      <c r="T47" s="15">
        <v>0.05</v>
      </c>
      <c r="U47" s="15">
        <f t="shared" si="8"/>
        <v>1</v>
      </c>
    </row>
    <row r="48" spans="1:23" x14ac:dyDescent="0.2">
      <c r="A48" s="36" t="s">
        <v>177</v>
      </c>
      <c r="B48" s="36" t="s">
        <v>178</v>
      </c>
      <c r="C48" s="36">
        <v>90443700</v>
      </c>
      <c r="D48" s="36" t="s">
        <v>277</v>
      </c>
      <c r="E48" s="12" t="s">
        <v>63</v>
      </c>
      <c r="F48" s="12">
        <v>750</v>
      </c>
      <c r="G48" s="12">
        <v>10</v>
      </c>
      <c r="H48" s="12">
        <v>50</v>
      </c>
      <c r="I48" s="12"/>
      <c r="J48" s="12"/>
      <c r="K48" s="12">
        <v>1500</v>
      </c>
      <c r="L48" s="12"/>
      <c r="M48" s="12">
        <v>1000</v>
      </c>
      <c r="N48" s="12">
        <v>2000</v>
      </c>
      <c r="O48" s="12"/>
      <c r="P48" s="13"/>
      <c r="Q48" s="12">
        <f t="shared" si="6"/>
        <v>4500</v>
      </c>
      <c r="R48" s="12">
        <f t="shared" si="7"/>
        <v>90</v>
      </c>
      <c r="S48" s="57"/>
      <c r="T48" s="15">
        <v>0.05</v>
      </c>
      <c r="U48" s="15">
        <f t="shared" si="8"/>
        <v>4.5</v>
      </c>
    </row>
    <row r="49" spans="1:23" x14ac:dyDescent="0.2">
      <c r="A49" s="11" t="s">
        <v>155</v>
      </c>
      <c r="B49" s="11" t="s">
        <v>58</v>
      </c>
      <c r="C49" s="11" t="s">
        <v>155</v>
      </c>
      <c r="D49" s="11" t="s">
        <v>275</v>
      </c>
      <c r="E49" s="12">
        <v>25</v>
      </c>
      <c r="F49" s="12">
        <v>915</v>
      </c>
      <c r="G49" s="12">
        <v>10</v>
      </c>
      <c r="H49" s="12">
        <v>50</v>
      </c>
      <c r="I49" s="12"/>
      <c r="J49" s="12"/>
      <c r="K49" s="12">
        <v>1000</v>
      </c>
      <c r="L49" s="12"/>
      <c r="M49" s="12">
        <v>500</v>
      </c>
      <c r="N49" s="12">
        <v>1000</v>
      </c>
      <c r="O49" s="12"/>
      <c r="P49" s="13"/>
      <c r="Q49" s="12">
        <f t="shared" si="6"/>
        <v>2500</v>
      </c>
      <c r="R49" s="12">
        <f t="shared" si="7"/>
        <v>50</v>
      </c>
      <c r="S49" s="57"/>
      <c r="T49" s="15">
        <v>0.06</v>
      </c>
      <c r="U49" s="15">
        <f t="shared" si="8"/>
        <v>3</v>
      </c>
    </row>
    <row r="50" spans="1:23" x14ac:dyDescent="0.2">
      <c r="A50" s="36" t="s">
        <v>176</v>
      </c>
      <c r="B50" s="36" t="s">
        <v>58</v>
      </c>
      <c r="C50" s="36">
        <v>90443800</v>
      </c>
      <c r="D50" s="36" t="s">
        <v>277</v>
      </c>
      <c r="E50" s="12" t="s">
        <v>63</v>
      </c>
      <c r="F50" s="12">
        <v>900</v>
      </c>
      <c r="G50" s="12">
        <v>10</v>
      </c>
      <c r="H50" s="12">
        <v>50</v>
      </c>
      <c r="I50" s="12"/>
      <c r="J50" s="12"/>
      <c r="K50" s="12">
        <v>3000</v>
      </c>
      <c r="L50" s="12"/>
      <c r="M50" s="12">
        <v>3000</v>
      </c>
      <c r="N50" s="12">
        <v>3000</v>
      </c>
      <c r="O50" s="12"/>
      <c r="P50" s="13"/>
      <c r="Q50" s="12">
        <f t="shared" si="6"/>
        <v>9000</v>
      </c>
      <c r="R50" s="12">
        <f t="shared" si="7"/>
        <v>180</v>
      </c>
      <c r="S50" s="57"/>
      <c r="T50" s="15">
        <v>0.06</v>
      </c>
      <c r="U50" s="15">
        <f t="shared" si="8"/>
        <v>10.799999999999999</v>
      </c>
    </row>
    <row r="51" spans="1:23" x14ac:dyDescent="0.2">
      <c r="A51" s="11" t="s">
        <v>53</v>
      </c>
      <c r="B51" s="11" t="s">
        <v>54</v>
      </c>
      <c r="C51" s="11" t="s">
        <v>53</v>
      </c>
      <c r="D51" s="11" t="s">
        <v>275</v>
      </c>
      <c r="E51" s="12">
        <v>25</v>
      </c>
      <c r="F51" s="12">
        <v>1220</v>
      </c>
      <c r="G51" s="12">
        <v>10</v>
      </c>
      <c r="H51" s="12">
        <v>50</v>
      </c>
      <c r="I51" s="12"/>
      <c r="J51" s="12"/>
      <c r="K51" s="12">
        <v>300</v>
      </c>
      <c r="L51" s="12"/>
      <c r="M51" s="12">
        <v>500</v>
      </c>
      <c r="N51" s="12">
        <v>500</v>
      </c>
      <c r="O51" s="12"/>
      <c r="P51" s="13"/>
      <c r="Q51" s="12">
        <f t="shared" si="6"/>
        <v>1300</v>
      </c>
      <c r="R51" s="12">
        <f t="shared" si="7"/>
        <v>26</v>
      </c>
      <c r="S51" s="57"/>
      <c r="T51" s="15">
        <v>0.08</v>
      </c>
      <c r="U51" s="15">
        <f t="shared" si="8"/>
        <v>2.08</v>
      </c>
    </row>
    <row r="52" spans="1:23" x14ac:dyDescent="0.2">
      <c r="A52" s="26" t="s">
        <v>194</v>
      </c>
      <c r="B52" s="26" t="s">
        <v>54</v>
      </c>
      <c r="C52" s="26">
        <v>90444000</v>
      </c>
      <c r="D52" s="36" t="s">
        <v>277</v>
      </c>
      <c r="E52" s="12" t="s">
        <v>63</v>
      </c>
      <c r="F52" s="12">
        <v>1200</v>
      </c>
      <c r="G52" s="12">
        <v>10</v>
      </c>
      <c r="H52" s="12">
        <v>50</v>
      </c>
      <c r="I52" s="12"/>
      <c r="J52" s="12"/>
      <c r="K52" s="12">
        <v>1000</v>
      </c>
      <c r="L52" s="12"/>
      <c r="M52" s="12">
        <v>1000</v>
      </c>
      <c r="N52" s="12">
        <v>1000</v>
      </c>
      <c r="O52" s="12"/>
      <c r="P52" s="13"/>
      <c r="Q52" s="12">
        <f t="shared" si="6"/>
        <v>3000</v>
      </c>
      <c r="R52" s="12">
        <f t="shared" si="7"/>
        <v>60</v>
      </c>
      <c r="S52" s="57"/>
      <c r="T52" s="15">
        <v>0.08</v>
      </c>
      <c r="U52" s="15">
        <f t="shared" si="8"/>
        <v>4.8</v>
      </c>
    </row>
    <row r="53" spans="1:23" x14ac:dyDescent="0.2">
      <c r="A53" s="11" t="s">
        <v>230</v>
      </c>
      <c r="B53" s="11" t="s">
        <v>231</v>
      </c>
      <c r="C53" s="11" t="s">
        <v>230</v>
      </c>
      <c r="D53" s="11" t="s">
        <v>275</v>
      </c>
      <c r="E53" s="12">
        <v>25</v>
      </c>
      <c r="F53" s="12">
        <v>1500</v>
      </c>
      <c r="G53" s="12">
        <v>10</v>
      </c>
      <c r="H53" s="12">
        <v>50</v>
      </c>
      <c r="I53" s="12"/>
      <c r="J53" s="12"/>
      <c r="K53" s="12"/>
      <c r="L53" s="12"/>
      <c r="M53" s="12"/>
      <c r="N53" s="12">
        <v>100</v>
      </c>
      <c r="O53" s="12"/>
      <c r="P53" s="13"/>
      <c r="Q53" s="12">
        <f t="shared" si="6"/>
        <v>100</v>
      </c>
      <c r="R53" s="12">
        <f t="shared" si="7"/>
        <v>2</v>
      </c>
      <c r="S53" s="57"/>
      <c r="T53" s="15">
        <v>0.11</v>
      </c>
      <c r="U53" s="15">
        <f t="shared" si="8"/>
        <v>0.22</v>
      </c>
    </row>
    <row r="54" spans="1:23" x14ac:dyDescent="0.2">
      <c r="A54" s="11" t="s">
        <v>254</v>
      </c>
      <c r="B54" s="11" t="s">
        <v>255</v>
      </c>
      <c r="C54" s="11" t="s">
        <v>254</v>
      </c>
      <c r="D54" s="11" t="s">
        <v>275</v>
      </c>
      <c r="E54" s="12">
        <v>25</v>
      </c>
      <c r="F54" s="12">
        <v>1650</v>
      </c>
      <c r="G54" s="12">
        <v>10</v>
      </c>
      <c r="H54" s="12">
        <v>50</v>
      </c>
      <c r="I54" s="12"/>
      <c r="J54" s="12"/>
      <c r="K54" s="12"/>
      <c r="L54" s="12"/>
      <c r="M54" s="12"/>
      <c r="N54" s="12"/>
      <c r="O54" s="12"/>
      <c r="P54" s="13"/>
      <c r="Q54" s="12">
        <f t="shared" si="6"/>
        <v>0</v>
      </c>
      <c r="R54" s="12">
        <f t="shared" si="7"/>
        <v>0</v>
      </c>
      <c r="S54" s="57"/>
      <c r="T54" s="15">
        <v>0.12</v>
      </c>
      <c r="U54" s="15">
        <f t="shared" si="8"/>
        <v>0</v>
      </c>
    </row>
    <row r="55" spans="1:23" x14ac:dyDescent="0.2">
      <c r="A55" s="11" t="s">
        <v>193</v>
      </c>
      <c r="B55" s="11" t="s">
        <v>175</v>
      </c>
      <c r="C55" s="11" t="s">
        <v>193</v>
      </c>
      <c r="D55" s="11" t="s">
        <v>275</v>
      </c>
      <c r="E55" s="12">
        <v>25</v>
      </c>
      <c r="F55" s="12">
        <v>1800</v>
      </c>
      <c r="G55" s="12">
        <v>10</v>
      </c>
      <c r="H55" s="12">
        <v>50</v>
      </c>
      <c r="I55" s="12"/>
      <c r="J55" s="12"/>
      <c r="K55" s="12"/>
      <c r="L55" s="12"/>
      <c r="M55" s="12"/>
      <c r="N55" s="12"/>
      <c r="O55" s="12"/>
      <c r="P55" s="13"/>
      <c r="Q55" s="12">
        <f t="shared" si="6"/>
        <v>0</v>
      </c>
      <c r="R55" s="12">
        <f t="shared" si="7"/>
        <v>0</v>
      </c>
      <c r="S55" s="57"/>
      <c r="T55" s="15">
        <v>0.12</v>
      </c>
      <c r="U55" s="15">
        <f t="shared" si="8"/>
        <v>0</v>
      </c>
    </row>
    <row r="56" spans="1:23" x14ac:dyDescent="0.2">
      <c r="A56" s="36" t="s">
        <v>174</v>
      </c>
      <c r="B56" s="36" t="s">
        <v>175</v>
      </c>
      <c r="C56" s="36">
        <v>90443900</v>
      </c>
      <c r="D56" s="36" t="s">
        <v>277</v>
      </c>
      <c r="E56" s="12" t="s">
        <v>63</v>
      </c>
      <c r="F56" s="12">
        <v>1800</v>
      </c>
      <c r="G56" s="12">
        <v>10</v>
      </c>
      <c r="H56" s="12">
        <v>50</v>
      </c>
      <c r="I56" s="12"/>
      <c r="J56" s="12"/>
      <c r="K56" s="12"/>
      <c r="L56" s="12"/>
      <c r="M56" s="12"/>
      <c r="N56" s="12"/>
      <c r="O56" s="12"/>
      <c r="P56" s="13"/>
      <c r="Q56" s="12">
        <f t="shared" si="6"/>
        <v>0</v>
      </c>
      <c r="R56" s="12">
        <f t="shared" si="7"/>
        <v>0</v>
      </c>
      <c r="S56" s="57"/>
      <c r="T56" s="15">
        <v>0.12</v>
      </c>
      <c r="U56" s="15">
        <f>$R56*$T56</f>
        <v>0</v>
      </c>
    </row>
    <row r="57" spans="1:23" x14ac:dyDescent="0.2">
      <c r="A57" s="36" t="s">
        <v>293</v>
      </c>
      <c r="B57" s="36" t="s">
        <v>294</v>
      </c>
      <c r="C57" s="36">
        <v>90443000</v>
      </c>
      <c r="D57" s="36" t="s">
        <v>277</v>
      </c>
      <c r="E57" s="12" t="s">
        <v>63</v>
      </c>
      <c r="F57" s="12">
        <v>2100</v>
      </c>
      <c r="G57" s="12">
        <v>10</v>
      </c>
      <c r="H57" s="12">
        <v>50</v>
      </c>
      <c r="I57" s="12"/>
      <c r="J57" s="12"/>
      <c r="K57" s="12"/>
      <c r="L57" s="12"/>
      <c r="M57" s="12"/>
      <c r="N57" s="12">
        <v>200</v>
      </c>
      <c r="O57" s="12"/>
      <c r="P57" s="13"/>
      <c r="Q57" s="12">
        <f t="shared" si="6"/>
        <v>200</v>
      </c>
      <c r="R57" s="12">
        <f t="shared" si="7"/>
        <v>4</v>
      </c>
      <c r="S57" s="57"/>
      <c r="T57" s="15">
        <v>0.09</v>
      </c>
      <c r="U57" s="15">
        <f t="shared" si="8"/>
        <v>0.36</v>
      </c>
    </row>
    <row r="58" spans="1:23" x14ac:dyDescent="0.2">
      <c r="A58" s="8" t="s">
        <v>70</v>
      </c>
      <c r="B58" s="8"/>
      <c r="C58" s="8"/>
      <c r="D58" s="8"/>
      <c r="E58" s="8"/>
      <c r="F58" s="36"/>
      <c r="G58" s="20"/>
      <c r="H58" s="20"/>
      <c r="I58" s="12"/>
      <c r="J58" s="12"/>
      <c r="K58" s="12"/>
      <c r="L58" s="12"/>
      <c r="M58" s="12"/>
      <c r="N58" s="12"/>
      <c r="O58" s="12"/>
      <c r="P58" s="20"/>
      <c r="Q58" s="12"/>
      <c r="R58" s="12"/>
      <c r="S58" s="57"/>
      <c r="T58" s="12"/>
      <c r="U58" s="15"/>
    </row>
    <row r="59" spans="1:23" x14ac:dyDescent="0.2">
      <c r="A59" s="11" t="s">
        <v>295</v>
      </c>
      <c r="B59" s="11" t="s">
        <v>296</v>
      </c>
      <c r="C59" s="11" t="s">
        <v>295</v>
      </c>
      <c r="D59" s="11" t="s">
        <v>275</v>
      </c>
      <c r="E59" s="12">
        <v>32</v>
      </c>
      <c r="F59" s="12">
        <v>100</v>
      </c>
      <c r="G59" s="12">
        <v>10</v>
      </c>
      <c r="H59" s="12">
        <v>300</v>
      </c>
      <c r="I59" s="12"/>
      <c r="J59" s="12"/>
      <c r="K59" s="12"/>
      <c r="L59" s="12"/>
      <c r="M59" s="12"/>
      <c r="N59" s="12"/>
      <c r="O59" s="12"/>
      <c r="P59" s="13"/>
      <c r="Q59" s="12">
        <f t="shared" ref="Q59:Q73" si="9">SUM(I59:P59)</f>
        <v>0</v>
      </c>
      <c r="R59" s="12">
        <f t="shared" ref="R59:R73" si="10">$Q59/$H59</f>
        <v>0</v>
      </c>
      <c r="S59" s="57"/>
      <c r="T59" s="15">
        <v>0.09</v>
      </c>
      <c r="U59" s="15">
        <f t="shared" ref="U59:U73" si="11">$R59*$T59</f>
        <v>0</v>
      </c>
      <c r="V59" s="43">
        <f>SUM(U59:U73)</f>
        <v>7.9799999999999995</v>
      </c>
      <c r="W59" s="3">
        <f>V59*100/$V$144</f>
        <v>6.0985861673672144</v>
      </c>
    </row>
    <row r="60" spans="1:23" x14ac:dyDescent="0.2">
      <c r="A60" s="11" t="s">
        <v>71</v>
      </c>
      <c r="B60" s="11" t="s">
        <v>72</v>
      </c>
      <c r="C60" s="11" t="s">
        <v>71</v>
      </c>
      <c r="D60" s="11" t="s">
        <v>275</v>
      </c>
      <c r="E60" s="12">
        <v>32</v>
      </c>
      <c r="F60" s="12">
        <v>150</v>
      </c>
      <c r="G60" s="12">
        <v>10</v>
      </c>
      <c r="H60" s="12">
        <v>300</v>
      </c>
      <c r="I60" s="12"/>
      <c r="J60" s="12"/>
      <c r="K60" s="12"/>
      <c r="L60" s="12"/>
      <c r="M60" s="12"/>
      <c r="N60" s="12"/>
      <c r="O60" s="12"/>
      <c r="P60" s="13"/>
      <c r="Q60" s="12">
        <f t="shared" si="9"/>
        <v>0</v>
      </c>
      <c r="R60" s="12">
        <f t="shared" si="10"/>
        <v>0</v>
      </c>
      <c r="S60" s="57"/>
      <c r="T60" s="15">
        <v>0.09</v>
      </c>
      <c r="U60" s="15">
        <f t="shared" si="11"/>
        <v>0</v>
      </c>
    </row>
    <row r="61" spans="1:23" x14ac:dyDescent="0.2">
      <c r="A61" s="36" t="s">
        <v>256</v>
      </c>
      <c r="B61" s="36" t="s">
        <v>72</v>
      </c>
      <c r="C61" s="36">
        <v>90446200</v>
      </c>
      <c r="D61" s="36" t="s">
        <v>277</v>
      </c>
      <c r="E61" s="12">
        <v>32</v>
      </c>
      <c r="F61" s="12">
        <v>150</v>
      </c>
      <c r="G61" s="12">
        <v>10</v>
      </c>
      <c r="H61" s="12">
        <v>300</v>
      </c>
      <c r="I61" s="12"/>
      <c r="J61" s="12"/>
      <c r="K61" s="12">
        <v>300</v>
      </c>
      <c r="L61" s="12"/>
      <c r="M61" s="12">
        <v>300</v>
      </c>
      <c r="N61" s="12">
        <v>300</v>
      </c>
      <c r="O61" s="12"/>
      <c r="P61" s="13"/>
      <c r="Q61" s="12">
        <f t="shared" si="9"/>
        <v>900</v>
      </c>
      <c r="R61" s="12">
        <f t="shared" si="10"/>
        <v>3</v>
      </c>
      <c r="S61" s="57"/>
      <c r="T61" s="15">
        <v>0.09</v>
      </c>
      <c r="U61" s="15">
        <f t="shared" si="11"/>
        <v>0.27</v>
      </c>
    </row>
    <row r="62" spans="1:23" x14ac:dyDescent="0.2">
      <c r="A62" s="11" t="s">
        <v>200</v>
      </c>
      <c r="B62" s="11" t="s">
        <v>201</v>
      </c>
      <c r="C62" s="11" t="s">
        <v>200</v>
      </c>
      <c r="D62" s="11" t="s">
        <v>275</v>
      </c>
      <c r="E62" s="12">
        <v>32</v>
      </c>
      <c r="F62" s="12">
        <v>200</v>
      </c>
      <c r="G62" s="12">
        <v>10</v>
      </c>
      <c r="H62" s="12">
        <v>300</v>
      </c>
      <c r="I62" s="12"/>
      <c r="J62" s="12"/>
      <c r="K62" s="12"/>
      <c r="L62" s="12"/>
      <c r="M62" s="12"/>
      <c r="N62" s="12"/>
      <c r="O62" s="12"/>
      <c r="P62" s="13"/>
      <c r="Q62" s="12">
        <f t="shared" si="9"/>
        <v>0</v>
      </c>
      <c r="R62" s="12">
        <f t="shared" si="10"/>
        <v>0</v>
      </c>
      <c r="S62" s="57"/>
      <c r="T62" s="15">
        <v>0.09</v>
      </c>
      <c r="U62" s="15">
        <f t="shared" si="11"/>
        <v>0</v>
      </c>
    </row>
    <row r="63" spans="1:23" x14ac:dyDescent="0.2">
      <c r="A63" s="11" t="s">
        <v>73</v>
      </c>
      <c r="B63" s="11" t="s">
        <v>74</v>
      </c>
      <c r="C63" s="11" t="s">
        <v>73</v>
      </c>
      <c r="D63" s="11" t="s">
        <v>275</v>
      </c>
      <c r="E63" s="12">
        <v>32</v>
      </c>
      <c r="F63" s="12">
        <v>300</v>
      </c>
      <c r="G63" s="12">
        <v>10</v>
      </c>
      <c r="H63" s="12">
        <v>150</v>
      </c>
      <c r="I63" s="12"/>
      <c r="J63" s="12"/>
      <c r="K63" s="12"/>
      <c r="L63" s="12"/>
      <c r="M63" s="12">
        <v>150</v>
      </c>
      <c r="N63" s="12">
        <v>150</v>
      </c>
      <c r="O63" s="12"/>
      <c r="P63" s="13"/>
      <c r="Q63" s="12">
        <f t="shared" si="9"/>
        <v>300</v>
      </c>
      <c r="R63" s="12">
        <f t="shared" si="10"/>
        <v>2</v>
      </c>
      <c r="S63" s="57"/>
      <c r="T63" s="15">
        <v>0.09</v>
      </c>
      <c r="U63" s="15">
        <f t="shared" si="11"/>
        <v>0.18</v>
      </c>
    </row>
    <row r="64" spans="1:23" x14ac:dyDescent="0.2">
      <c r="A64" s="36" t="s">
        <v>232</v>
      </c>
      <c r="B64" s="36" t="s">
        <v>74</v>
      </c>
      <c r="C64" s="36">
        <v>90446300</v>
      </c>
      <c r="D64" s="36" t="s">
        <v>277</v>
      </c>
      <c r="E64" s="12" t="s">
        <v>180</v>
      </c>
      <c r="F64" s="12">
        <v>300</v>
      </c>
      <c r="G64" s="12">
        <v>10</v>
      </c>
      <c r="H64" s="12">
        <v>150</v>
      </c>
      <c r="I64" s="12"/>
      <c r="J64" s="12"/>
      <c r="K64" s="12">
        <v>600</v>
      </c>
      <c r="L64" s="12"/>
      <c r="M64" s="12">
        <v>300</v>
      </c>
      <c r="N64" s="12">
        <v>600</v>
      </c>
      <c r="O64" s="12"/>
      <c r="P64" s="13"/>
      <c r="Q64" s="12">
        <f t="shared" si="9"/>
        <v>1500</v>
      </c>
      <c r="R64" s="12">
        <f t="shared" si="10"/>
        <v>10</v>
      </c>
      <c r="S64" s="57"/>
      <c r="T64" s="15">
        <v>0.09</v>
      </c>
      <c r="U64" s="15">
        <f t="shared" si="11"/>
        <v>0.89999999999999991</v>
      </c>
    </row>
    <row r="65" spans="1:23" x14ac:dyDescent="0.2">
      <c r="A65" s="11" t="s">
        <v>75</v>
      </c>
      <c r="B65" s="11" t="s">
        <v>76</v>
      </c>
      <c r="C65" s="11" t="s">
        <v>75</v>
      </c>
      <c r="D65" s="11" t="s">
        <v>275</v>
      </c>
      <c r="E65" s="12">
        <v>32</v>
      </c>
      <c r="F65" s="12">
        <v>450</v>
      </c>
      <c r="G65" s="12">
        <v>10</v>
      </c>
      <c r="H65" s="12">
        <v>100</v>
      </c>
      <c r="I65" s="12"/>
      <c r="J65" s="12"/>
      <c r="K65" s="12"/>
      <c r="L65" s="12">
        <v>300</v>
      </c>
      <c r="M65" s="12"/>
      <c r="N65" s="12">
        <v>100</v>
      </c>
      <c r="O65" s="12"/>
      <c r="P65" s="13"/>
      <c r="Q65" s="12">
        <f t="shared" si="9"/>
        <v>400</v>
      </c>
      <c r="R65" s="12">
        <f t="shared" si="10"/>
        <v>4</v>
      </c>
      <c r="S65" s="57"/>
      <c r="T65" s="15">
        <v>0.09</v>
      </c>
      <c r="U65" s="15">
        <f t="shared" si="11"/>
        <v>0.36</v>
      </c>
    </row>
    <row r="66" spans="1:23" x14ac:dyDescent="0.2">
      <c r="A66" s="36" t="s">
        <v>179</v>
      </c>
      <c r="B66" s="36" t="s">
        <v>76</v>
      </c>
      <c r="C66" s="36">
        <v>90446400</v>
      </c>
      <c r="D66" s="36" t="s">
        <v>277</v>
      </c>
      <c r="E66" s="12" t="s">
        <v>180</v>
      </c>
      <c r="F66" s="12">
        <v>450</v>
      </c>
      <c r="G66" s="12">
        <v>10</v>
      </c>
      <c r="H66" s="12">
        <v>100</v>
      </c>
      <c r="I66" s="12"/>
      <c r="J66" s="12"/>
      <c r="K66" s="12">
        <v>300</v>
      </c>
      <c r="L66" s="12"/>
      <c r="M66" s="12">
        <v>300</v>
      </c>
      <c r="N66" s="12">
        <v>500</v>
      </c>
      <c r="O66" s="12"/>
      <c r="P66" s="13"/>
      <c r="Q66" s="12">
        <f t="shared" si="9"/>
        <v>1100</v>
      </c>
      <c r="R66" s="12">
        <f t="shared" si="10"/>
        <v>11</v>
      </c>
      <c r="S66" s="57"/>
      <c r="T66" s="15">
        <v>0.09</v>
      </c>
      <c r="U66" s="15">
        <f t="shared" si="11"/>
        <v>0.99</v>
      </c>
    </row>
    <row r="67" spans="1:23" x14ac:dyDescent="0.2">
      <c r="A67" s="11" t="s">
        <v>156</v>
      </c>
      <c r="B67" s="11" t="s">
        <v>157</v>
      </c>
      <c r="C67" s="11" t="s">
        <v>156</v>
      </c>
      <c r="D67" s="11" t="s">
        <v>275</v>
      </c>
      <c r="E67" s="12">
        <v>32</v>
      </c>
      <c r="F67" s="12">
        <v>600</v>
      </c>
      <c r="G67" s="12">
        <v>10</v>
      </c>
      <c r="H67" s="12">
        <v>100</v>
      </c>
      <c r="I67" s="12"/>
      <c r="J67" s="12"/>
      <c r="K67" s="12"/>
      <c r="L67" s="12"/>
      <c r="M67" s="12"/>
      <c r="N67" s="12"/>
      <c r="O67" s="12"/>
      <c r="P67" s="13"/>
      <c r="Q67" s="12">
        <f t="shared" si="9"/>
        <v>0</v>
      </c>
      <c r="R67" s="12">
        <f t="shared" si="10"/>
        <v>0</v>
      </c>
      <c r="S67" s="57"/>
      <c r="T67" s="15">
        <v>0.12</v>
      </c>
      <c r="U67" s="15">
        <f t="shared" si="11"/>
        <v>0</v>
      </c>
    </row>
    <row r="68" spans="1:23" x14ac:dyDescent="0.2">
      <c r="A68" s="36" t="s">
        <v>181</v>
      </c>
      <c r="B68" s="36" t="s">
        <v>157</v>
      </c>
      <c r="C68" s="36">
        <v>90446600</v>
      </c>
      <c r="D68" s="36" t="s">
        <v>277</v>
      </c>
      <c r="E68" s="12" t="s">
        <v>180</v>
      </c>
      <c r="F68" s="12">
        <v>600</v>
      </c>
      <c r="G68" s="12">
        <v>10</v>
      </c>
      <c r="H68" s="12">
        <v>100</v>
      </c>
      <c r="I68" s="12"/>
      <c r="J68" s="12"/>
      <c r="K68" s="12">
        <v>300</v>
      </c>
      <c r="L68" s="12"/>
      <c r="M68" s="12">
        <v>500</v>
      </c>
      <c r="N68" s="12">
        <v>500</v>
      </c>
      <c r="O68" s="12"/>
      <c r="P68" s="13"/>
      <c r="Q68" s="12">
        <f t="shared" si="9"/>
        <v>1300</v>
      </c>
      <c r="R68" s="12">
        <f t="shared" si="10"/>
        <v>13</v>
      </c>
      <c r="S68" s="57"/>
      <c r="T68" s="15">
        <v>0.12</v>
      </c>
      <c r="U68" s="15">
        <f t="shared" si="11"/>
        <v>1.56</v>
      </c>
    </row>
    <row r="69" spans="1:23" x14ac:dyDescent="0.2">
      <c r="A69" s="11" t="s">
        <v>222</v>
      </c>
      <c r="B69" s="11" t="s">
        <v>223</v>
      </c>
      <c r="C69" s="11" t="s">
        <v>222</v>
      </c>
      <c r="D69" s="11" t="s">
        <v>275</v>
      </c>
      <c r="E69" s="12">
        <v>32</v>
      </c>
      <c r="F69" s="12">
        <v>750</v>
      </c>
      <c r="G69" s="12">
        <v>10</v>
      </c>
      <c r="H69" s="12">
        <v>60</v>
      </c>
      <c r="I69" s="12"/>
      <c r="J69" s="12"/>
      <c r="K69" s="12"/>
      <c r="L69" s="12"/>
      <c r="M69" s="12"/>
      <c r="N69" s="12"/>
      <c r="O69" s="12"/>
      <c r="P69" s="13"/>
      <c r="Q69" s="12">
        <f t="shared" si="9"/>
        <v>0</v>
      </c>
      <c r="R69" s="12">
        <f t="shared" si="10"/>
        <v>0</v>
      </c>
      <c r="S69" s="57"/>
      <c r="T69" s="15">
        <v>0.09</v>
      </c>
      <c r="U69" s="15">
        <f t="shared" si="11"/>
        <v>0</v>
      </c>
    </row>
    <row r="70" spans="1:23" x14ac:dyDescent="0.2">
      <c r="A70" s="11" t="s">
        <v>158</v>
      </c>
      <c r="B70" s="11" t="s">
        <v>159</v>
      </c>
      <c r="C70" s="11" t="s">
        <v>158</v>
      </c>
      <c r="D70" s="11" t="s">
        <v>275</v>
      </c>
      <c r="E70" s="12">
        <v>32</v>
      </c>
      <c r="F70" s="12">
        <v>900</v>
      </c>
      <c r="G70" s="12">
        <v>10</v>
      </c>
      <c r="H70" s="12">
        <v>50</v>
      </c>
      <c r="I70" s="12"/>
      <c r="J70" s="12"/>
      <c r="K70" s="12">
        <v>100</v>
      </c>
      <c r="L70" s="12"/>
      <c r="M70" s="12">
        <v>100</v>
      </c>
      <c r="N70" s="12">
        <v>100</v>
      </c>
      <c r="O70" s="12"/>
      <c r="P70" s="13"/>
      <c r="Q70" s="12">
        <f t="shared" si="9"/>
        <v>300</v>
      </c>
      <c r="R70" s="12">
        <f t="shared" si="10"/>
        <v>6</v>
      </c>
      <c r="S70" s="57"/>
      <c r="T70" s="15">
        <v>0.09</v>
      </c>
      <c r="U70" s="15">
        <f t="shared" si="11"/>
        <v>0.54</v>
      </c>
    </row>
    <row r="71" spans="1:23" x14ac:dyDescent="0.2">
      <c r="A71" s="36" t="s">
        <v>182</v>
      </c>
      <c r="B71" s="36" t="s">
        <v>159</v>
      </c>
      <c r="C71" s="36">
        <v>90446700</v>
      </c>
      <c r="D71" s="36" t="s">
        <v>277</v>
      </c>
      <c r="E71" s="12" t="s">
        <v>180</v>
      </c>
      <c r="F71" s="12">
        <v>900</v>
      </c>
      <c r="G71" s="12">
        <v>10</v>
      </c>
      <c r="H71" s="12">
        <v>50</v>
      </c>
      <c r="I71" s="12"/>
      <c r="J71" s="12"/>
      <c r="K71" s="12">
        <v>300</v>
      </c>
      <c r="L71" s="12"/>
      <c r="M71" s="12">
        <v>300</v>
      </c>
      <c r="N71" s="12">
        <v>500</v>
      </c>
      <c r="O71" s="12"/>
      <c r="P71" s="13"/>
      <c r="Q71" s="12">
        <f t="shared" si="9"/>
        <v>1100</v>
      </c>
      <c r="R71" s="12">
        <f t="shared" si="10"/>
        <v>22</v>
      </c>
      <c r="S71" s="57"/>
      <c r="T71" s="15">
        <v>0.09</v>
      </c>
      <c r="U71" s="15">
        <f t="shared" si="11"/>
        <v>1.98</v>
      </c>
    </row>
    <row r="72" spans="1:23" x14ac:dyDescent="0.2">
      <c r="A72" s="11" t="s">
        <v>233</v>
      </c>
      <c r="B72" s="11" t="s">
        <v>234</v>
      </c>
      <c r="C72" s="11" t="s">
        <v>233</v>
      </c>
      <c r="D72" s="11" t="s">
        <v>275</v>
      </c>
      <c r="E72" s="12">
        <v>32</v>
      </c>
      <c r="F72" s="12">
        <v>1200</v>
      </c>
      <c r="G72" s="12">
        <v>10</v>
      </c>
      <c r="H72" s="12">
        <v>50</v>
      </c>
      <c r="I72" s="12"/>
      <c r="J72" s="12"/>
      <c r="K72" s="12"/>
      <c r="L72" s="12"/>
      <c r="M72" s="12">
        <v>100</v>
      </c>
      <c r="N72" s="12">
        <v>100</v>
      </c>
      <c r="O72" s="12"/>
      <c r="P72" s="13"/>
      <c r="Q72" s="12">
        <f t="shared" si="9"/>
        <v>200</v>
      </c>
      <c r="R72" s="12">
        <f t="shared" si="10"/>
        <v>4</v>
      </c>
      <c r="S72" s="57"/>
      <c r="T72" s="15">
        <v>0.12</v>
      </c>
      <c r="U72" s="15">
        <f t="shared" si="11"/>
        <v>0.48</v>
      </c>
    </row>
    <row r="73" spans="1:23" x14ac:dyDescent="0.2">
      <c r="A73" s="36" t="s">
        <v>236</v>
      </c>
      <c r="B73" s="36" t="s">
        <v>237</v>
      </c>
      <c r="C73" s="36">
        <v>90446800</v>
      </c>
      <c r="D73" s="36" t="s">
        <v>277</v>
      </c>
      <c r="E73" s="12" t="s">
        <v>180</v>
      </c>
      <c r="F73" s="12">
        <v>1800</v>
      </c>
      <c r="G73" s="12">
        <v>10</v>
      </c>
      <c r="H73" s="12">
        <v>25</v>
      </c>
      <c r="I73" s="12"/>
      <c r="J73" s="12"/>
      <c r="K73" s="12"/>
      <c r="L73" s="12"/>
      <c r="M73" s="12">
        <v>50</v>
      </c>
      <c r="N73" s="12">
        <v>50</v>
      </c>
      <c r="O73" s="12"/>
      <c r="P73" s="13"/>
      <c r="Q73" s="12">
        <f t="shared" si="9"/>
        <v>100</v>
      </c>
      <c r="R73" s="12">
        <f t="shared" si="10"/>
        <v>4</v>
      </c>
      <c r="S73" s="57"/>
      <c r="T73" s="15">
        <v>0.18</v>
      </c>
      <c r="U73" s="15">
        <f t="shared" si="11"/>
        <v>0.72</v>
      </c>
      <c r="V73" s="43"/>
    </row>
    <row r="74" spans="1:23" x14ac:dyDescent="0.2">
      <c r="A74" s="8" t="s">
        <v>77</v>
      </c>
      <c r="B74" s="8"/>
      <c r="C74" s="8"/>
      <c r="D74" s="8"/>
      <c r="E74" s="8"/>
      <c r="F74" s="36"/>
      <c r="G74" s="12"/>
      <c r="H74" s="12"/>
      <c r="I74" s="12"/>
      <c r="J74" s="12"/>
      <c r="K74" s="12"/>
      <c r="L74" s="12"/>
      <c r="M74" s="12"/>
      <c r="N74" s="12"/>
      <c r="O74" s="12"/>
      <c r="P74" s="8"/>
      <c r="Q74" s="12"/>
      <c r="R74" s="12"/>
      <c r="S74" s="57"/>
      <c r="T74" s="12"/>
      <c r="U74" s="15"/>
    </row>
    <row r="75" spans="1:23" x14ac:dyDescent="0.2">
      <c r="A75" s="11" t="s">
        <v>297</v>
      </c>
      <c r="B75" s="11" t="s">
        <v>298</v>
      </c>
      <c r="C75" s="11" t="s">
        <v>297</v>
      </c>
      <c r="D75" s="11" t="s">
        <v>275</v>
      </c>
      <c r="E75" s="12">
        <v>40</v>
      </c>
      <c r="F75" s="12">
        <v>100</v>
      </c>
      <c r="G75" s="12">
        <v>10</v>
      </c>
      <c r="H75" s="12">
        <v>300</v>
      </c>
      <c r="I75" s="12"/>
      <c r="J75" s="12"/>
      <c r="K75" s="12"/>
      <c r="L75" s="12"/>
      <c r="M75" s="12"/>
      <c r="N75" s="12"/>
      <c r="O75" s="12"/>
      <c r="P75" s="13"/>
      <c r="Q75" s="12">
        <f t="shared" ref="Q75:Q90" si="12">SUM(I75:P75)</f>
        <v>0</v>
      </c>
      <c r="R75" s="12">
        <f t="shared" ref="R75:R90" si="13">$Q75/$H75</f>
        <v>0</v>
      </c>
      <c r="S75" s="57"/>
      <c r="T75" s="15">
        <v>0.13</v>
      </c>
      <c r="U75" s="15">
        <f t="shared" ref="U75:U90" si="14">$R75*$T75</f>
        <v>0</v>
      </c>
      <c r="V75" s="43">
        <f>SUM(U75:U90)</f>
        <v>16.05</v>
      </c>
      <c r="W75" s="3">
        <f>V75*100/$V$144</f>
        <v>12.265953381734811</v>
      </c>
    </row>
    <row r="76" spans="1:23" x14ac:dyDescent="0.2">
      <c r="A76" s="11" t="s">
        <v>78</v>
      </c>
      <c r="B76" s="11" t="s">
        <v>79</v>
      </c>
      <c r="C76" s="11" t="s">
        <v>78</v>
      </c>
      <c r="D76" s="11" t="s">
        <v>275</v>
      </c>
      <c r="E76" s="12">
        <v>40</v>
      </c>
      <c r="F76" s="12">
        <v>150</v>
      </c>
      <c r="G76" s="12">
        <v>10</v>
      </c>
      <c r="H76" s="12">
        <v>300</v>
      </c>
      <c r="I76" s="12"/>
      <c r="J76" s="12"/>
      <c r="K76" s="12"/>
      <c r="L76" s="12">
        <v>300</v>
      </c>
      <c r="M76" s="12"/>
      <c r="N76" s="12">
        <v>300</v>
      </c>
      <c r="O76" s="12"/>
      <c r="P76" s="13"/>
      <c r="Q76" s="12">
        <f t="shared" si="12"/>
        <v>600</v>
      </c>
      <c r="R76" s="12">
        <f t="shared" si="13"/>
        <v>2</v>
      </c>
      <c r="S76" s="57"/>
      <c r="T76" s="15">
        <v>0.13</v>
      </c>
      <c r="U76" s="15">
        <f t="shared" si="14"/>
        <v>0.26</v>
      </c>
    </row>
    <row r="77" spans="1:23" x14ac:dyDescent="0.2">
      <c r="A77" s="36" t="s">
        <v>240</v>
      </c>
      <c r="B77" s="36" t="s">
        <v>79</v>
      </c>
      <c r="C77" s="31" t="s">
        <v>241</v>
      </c>
      <c r="D77" s="36" t="s">
        <v>277</v>
      </c>
      <c r="E77" s="12">
        <v>40</v>
      </c>
      <c r="F77" s="12">
        <v>150</v>
      </c>
      <c r="G77" s="12">
        <v>10</v>
      </c>
      <c r="H77" s="12">
        <v>300</v>
      </c>
      <c r="I77" s="12">
        <v>300</v>
      </c>
      <c r="J77" s="12"/>
      <c r="K77" s="12">
        <v>300</v>
      </c>
      <c r="L77" s="12"/>
      <c r="M77" s="12">
        <v>600</v>
      </c>
      <c r="N77" s="12">
        <v>900</v>
      </c>
      <c r="O77" s="12"/>
      <c r="P77" s="13"/>
      <c r="Q77" s="12">
        <f t="shared" si="12"/>
        <v>2100</v>
      </c>
      <c r="R77" s="12">
        <f t="shared" si="13"/>
        <v>7</v>
      </c>
      <c r="S77" s="57"/>
      <c r="T77" s="15">
        <v>0.13</v>
      </c>
      <c r="U77" s="15">
        <f t="shared" si="14"/>
        <v>0.91</v>
      </c>
    </row>
    <row r="78" spans="1:23" x14ac:dyDescent="0.2">
      <c r="A78" s="11" t="s">
        <v>80</v>
      </c>
      <c r="B78" s="11" t="s">
        <v>81</v>
      </c>
      <c r="C78" s="11" t="s">
        <v>80</v>
      </c>
      <c r="D78" s="11" t="s">
        <v>275</v>
      </c>
      <c r="E78" s="12">
        <v>40</v>
      </c>
      <c r="F78" s="12">
        <v>200</v>
      </c>
      <c r="G78" s="12">
        <v>10</v>
      </c>
      <c r="H78" s="12">
        <v>150</v>
      </c>
      <c r="I78" s="12"/>
      <c r="J78" s="12"/>
      <c r="K78" s="12"/>
      <c r="L78" s="12"/>
      <c r="M78" s="12"/>
      <c r="N78" s="12"/>
      <c r="O78" s="12"/>
      <c r="P78" s="13"/>
      <c r="Q78" s="12">
        <f t="shared" si="12"/>
        <v>0</v>
      </c>
      <c r="R78" s="12">
        <f t="shared" si="13"/>
        <v>0</v>
      </c>
      <c r="S78" s="57"/>
      <c r="T78" s="15">
        <v>0.13</v>
      </c>
      <c r="U78" s="15">
        <f t="shared" si="14"/>
        <v>0</v>
      </c>
    </row>
    <row r="79" spans="1:23" x14ac:dyDescent="0.2">
      <c r="A79" s="11" t="s">
        <v>82</v>
      </c>
      <c r="B79" s="11" t="s">
        <v>83</v>
      </c>
      <c r="C79" s="11" t="s">
        <v>82</v>
      </c>
      <c r="D79" s="11" t="s">
        <v>275</v>
      </c>
      <c r="E79" s="12">
        <v>40</v>
      </c>
      <c r="F79" s="12">
        <v>300</v>
      </c>
      <c r="G79" s="12">
        <v>10</v>
      </c>
      <c r="H79" s="12">
        <v>150</v>
      </c>
      <c r="I79" s="12"/>
      <c r="J79" s="12"/>
      <c r="K79" s="12">
        <v>300</v>
      </c>
      <c r="L79" s="12"/>
      <c r="M79" s="12">
        <v>300</v>
      </c>
      <c r="N79" s="12">
        <v>300</v>
      </c>
      <c r="O79" s="12"/>
      <c r="P79" s="13"/>
      <c r="Q79" s="12">
        <f t="shared" si="12"/>
        <v>900</v>
      </c>
      <c r="R79" s="12">
        <f t="shared" si="13"/>
        <v>6</v>
      </c>
      <c r="S79" s="57"/>
      <c r="T79" s="15">
        <v>0.13</v>
      </c>
      <c r="U79" s="15">
        <f t="shared" si="14"/>
        <v>0.78</v>
      </c>
    </row>
    <row r="80" spans="1:23" x14ac:dyDescent="0.2">
      <c r="A80" s="36" t="s">
        <v>183</v>
      </c>
      <c r="B80" s="36" t="s">
        <v>83</v>
      </c>
      <c r="C80" s="36">
        <v>90447300</v>
      </c>
      <c r="D80" s="36" t="s">
        <v>277</v>
      </c>
      <c r="E80" s="12" t="s">
        <v>89</v>
      </c>
      <c r="F80" s="12">
        <v>300</v>
      </c>
      <c r="G80" s="12">
        <v>10</v>
      </c>
      <c r="H80" s="12">
        <v>150</v>
      </c>
      <c r="I80" s="12">
        <v>600</v>
      </c>
      <c r="J80" s="12"/>
      <c r="K80" s="12">
        <v>600</v>
      </c>
      <c r="L80" s="12"/>
      <c r="M80" s="12">
        <v>600</v>
      </c>
      <c r="N80" s="12">
        <v>900</v>
      </c>
      <c r="O80" s="12">
        <v>600</v>
      </c>
      <c r="P80" s="13"/>
      <c r="Q80" s="12">
        <f t="shared" si="12"/>
        <v>3300</v>
      </c>
      <c r="R80" s="12">
        <f t="shared" si="13"/>
        <v>22</v>
      </c>
      <c r="S80" s="57"/>
      <c r="T80" s="15">
        <v>0.13</v>
      </c>
      <c r="U80" s="15">
        <f t="shared" si="14"/>
        <v>2.8600000000000003</v>
      </c>
    </row>
    <row r="81" spans="1:23" x14ac:dyDescent="0.2">
      <c r="A81" s="11" t="s">
        <v>84</v>
      </c>
      <c r="B81" s="11" t="s">
        <v>85</v>
      </c>
      <c r="C81" s="11" t="s">
        <v>84</v>
      </c>
      <c r="D81" s="11" t="s">
        <v>275</v>
      </c>
      <c r="E81" s="12">
        <v>40</v>
      </c>
      <c r="F81" s="12">
        <v>450</v>
      </c>
      <c r="G81" s="12">
        <v>10</v>
      </c>
      <c r="H81" s="12">
        <v>100</v>
      </c>
      <c r="I81" s="12"/>
      <c r="J81" s="12"/>
      <c r="K81" s="12">
        <v>300</v>
      </c>
      <c r="L81" s="12"/>
      <c r="M81" s="12"/>
      <c r="N81" s="12">
        <v>300</v>
      </c>
      <c r="O81" s="12"/>
      <c r="P81" s="13"/>
      <c r="Q81" s="12">
        <f t="shared" si="12"/>
        <v>600</v>
      </c>
      <c r="R81" s="12">
        <f t="shared" si="13"/>
        <v>6</v>
      </c>
      <c r="S81" s="57"/>
      <c r="T81" s="15">
        <v>0.13</v>
      </c>
      <c r="U81" s="15">
        <f t="shared" si="14"/>
        <v>0.78</v>
      </c>
    </row>
    <row r="82" spans="1:23" x14ac:dyDescent="0.2">
      <c r="A82" s="36" t="s">
        <v>184</v>
      </c>
      <c r="B82" s="36" t="s">
        <v>85</v>
      </c>
      <c r="C82" s="36">
        <v>90447400</v>
      </c>
      <c r="D82" s="36" t="s">
        <v>277</v>
      </c>
      <c r="E82" s="12" t="s">
        <v>89</v>
      </c>
      <c r="F82" s="12">
        <v>450</v>
      </c>
      <c r="G82" s="12">
        <v>10</v>
      </c>
      <c r="H82" s="12">
        <v>100</v>
      </c>
      <c r="I82" s="12"/>
      <c r="J82" s="12"/>
      <c r="K82" s="12">
        <v>400</v>
      </c>
      <c r="L82" s="12"/>
      <c r="M82" s="12">
        <v>400</v>
      </c>
      <c r="N82" s="12">
        <v>600</v>
      </c>
      <c r="O82" s="12"/>
      <c r="P82" s="13"/>
      <c r="Q82" s="12">
        <f t="shared" si="12"/>
        <v>1400</v>
      </c>
      <c r="R82" s="12">
        <f t="shared" si="13"/>
        <v>14</v>
      </c>
      <c r="S82" s="57"/>
      <c r="T82" s="15">
        <v>0.13</v>
      </c>
      <c r="U82" s="15">
        <f t="shared" si="14"/>
        <v>1.82</v>
      </c>
    </row>
    <row r="83" spans="1:23" x14ac:dyDescent="0.2">
      <c r="A83" s="11" t="s">
        <v>86</v>
      </c>
      <c r="B83" s="11" t="s">
        <v>87</v>
      </c>
      <c r="C83" s="11" t="s">
        <v>86</v>
      </c>
      <c r="D83" s="11" t="s">
        <v>275</v>
      </c>
      <c r="E83" s="12">
        <v>40</v>
      </c>
      <c r="F83" s="12">
        <v>600</v>
      </c>
      <c r="G83" s="12">
        <v>10</v>
      </c>
      <c r="H83" s="12">
        <v>50</v>
      </c>
      <c r="I83" s="12"/>
      <c r="J83" s="12"/>
      <c r="K83" s="12">
        <v>200</v>
      </c>
      <c r="L83" s="12"/>
      <c r="M83" s="12">
        <v>200</v>
      </c>
      <c r="N83" s="12">
        <v>100</v>
      </c>
      <c r="O83" s="12"/>
      <c r="P83" s="13"/>
      <c r="Q83" s="12">
        <f t="shared" si="12"/>
        <v>500</v>
      </c>
      <c r="R83" s="12">
        <f t="shared" si="13"/>
        <v>10</v>
      </c>
      <c r="S83" s="57"/>
      <c r="T83" s="15">
        <v>0.09</v>
      </c>
      <c r="U83" s="15">
        <f t="shared" si="14"/>
        <v>0.89999999999999991</v>
      </c>
    </row>
    <row r="84" spans="1:23" x14ac:dyDescent="0.2">
      <c r="A84" s="36" t="s">
        <v>88</v>
      </c>
      <c r="B84" s="36" t="s">
        <v>87</v>
      </c>
      <c r="C84" s="36">
        <v>90447600</v>
      </c>
      <c r="D84" s="36" t="s">
        <v>277</v>
      </c>
      <c r="E84" s="12" t="s">
        <v>89</v>
      </c>
      <c r="F84" s="12">
        <v>600</v>
      </c>
      <c r="G84" s="12">
        <v>10</v>
      </c>
      <c r="H84" s="12">
        <v>50</v>
      </c>
      <c r="I84" s="12">
        <v>50</v>
      </c>
      <c r="J84" s="12"/>
      <c r="K84" s="12">
        <v>400</v>
      </c>
      <c r="L84" s="12"/>
      <c r="M84" s="12">
        <v>400</v>
      </c>
      <c r="N84" s="12">
        <v>900</v>
      </c>
      <c r="O84" s="12"/>
      <c r="P84" s="13"/>
      <c r="Q84" s="12">
        <f t="shared" si="12"/>
        <v>1750</v>
      </c>
      <c r="R84" s="12">
        <f t="shared" si="13"/>
        <v>35</v>
      </c>
      <c r="S84" s="57"/>
      <c r="T84" s="15">
        <v>0.09</v>
      </c>
      <c r="U84" s="15">
        <f t="shared" si="14"/>
        <v>3.15</v>
      </c>
    </row>
    <row r="85" spans="1:23" x14ac:dyDescent="0.2">
      <c r="A85" s="11" t="s">
        <v>90</v>
      </c>
      <c r="B85" s="11" t="s">
        <v>91</v>
      </c>
      <c r="C85" s="11" t="s">
        <v>90</v>
      </c>
      <c r="D85" s="11" t="s">
        <v>275</v>
      </c>
      <c r="E85" s="12">
        <v>40</v>
      </c>
      <c r="F85" s="12">
        <v>750</v>
      </c>
      <c r="G85" s="12">
        <v>10</v>
      </c>
      <c r="H85" s="12">
        <v>50</v>
      </c>
      <c r="I85" s="12"/>
      <c r="J85" s="12">
        <v>50</v>
      </c>
      <c r="K85" s="12">
        <v>100</v>
      </c>
      <c r="L85" s="12"/>
      <c r="M85" s="12">
        <v>100</v>
      </c>
      <c r="N85" s="12">
        <v>200</v>
      </c>
      <c r="O85" s="12"/>
      <c r="P85" s="13"/>
      <c r="Q85" s="12">
        <f t="shared" si="12"/>
        <v>450</v>
      </c>
      <c r="R85" s="12">
        <f t="shared" si="13"/>
        <v>9</v>
      </c>
      <c r="S85" s="57"/>
      <c r="T85" s="15">
        <v>0.13</v>
      </c>
      <c r="U85" s="15">
        <f t="shared" si="14"/>
        <v>1.17</v>
      </c>
    </row>
    <row r="86" spans="1:23" x14ac:dyDescent="0.2">
      <c r="A86" s="11" t="s">
        <v>92</v>
      </c>
      <c r="B86" s="11" t="s">
        <v>93</v>
      </c>
      <c r="C86" s="11" t="s">
        <v>92</v>
      </c>
      <c r="D86" s="11" t="s">
        <v>275</v>
      </c>
      <c r="E86" s="12">
        <v>40</v>
      </c>
      <c r="F86" s="12">
        <v>900</v>
      </c>
      <c r="G86" s="12">
        <v>10</v>
      </c>
      <c r="H86" s="12">
        <v>50</v>
      </c>
      <c r="I86" s="12"/>
      <c r="J86" s="12"/>
      <c r="K86" s="12"/>
      <c r="L86" s="12"/>
      <c r="M86" s="12"/>
      <c r="N86" s="12">
        <v>200</v>
      </c>
      <c r="O86" s="12"/>
      <c r="P86" s="13"/>
      <c r="Q86" s="12">
        <f t="shared" si="12"/>
        <v>200</v>
      </c>
      <c r="R86" s="12">
        <f t="shared" si="13"/>
        <v>4</v>
      </c>
      <c r="S86" s="57"/>
      <c r="T86" s="15">
        <v>0.13</v>
      </c>
      <c r="U86" s="15">
        <f t="shared" si="14"/>
        <v>0.52</v>
      </c>
    </row>
    <row r="87" spans="1:23" x14ac:dyDescent="0.2">
      <c r="A87" s="36" t="s">
        <v>185</v>
      </c>
      <c r="B87" s="36" t="s">
        <v>93</v>
      </c>
      <c r="C87" s="36">
        <v>90447700</v>
      </c>
      <c r="D87" s="36" t="s">
        <v>277</v>
      </c>
      <c r="E87" s="12" t="s">
        <v>89</v>
      </c>
      <c r="F87" s="12">
        <v>900</v>
      </c>
      <c r="G87" s="12">
        <v>10</v>
      </c>
      <c r="H87" s="12">
        <v>50</v>
      </c>
      <c r="I87" s="12"/>
      <c r="J87" s="12"/>
      <c r="K87" s="12">
        <v>300</v>
      </c>
      <c r="L87" s="12"/>
      <c r="M87" s="12">
        <v>300</v>
      </c>
      <c r="N87" s="12">
        <v>300</v>
      </c>
      <c r="O87" s="12"/>
      <c r="P87" s="13"/>
      <c r="Q87" s="12">
        <f t="shared" si="12"/>
        <v>900</v>
      </c>
      <c r="R87" s="12">
        <f t="shared" si="13"/>
        <v>18</v>
      </c>
      <c r="S87" s="57"/>
      <c r="T87" s="15">
        <v>0.13</v>
      </c>
      <c r="U87" s="15">
        <f t="shared" si="14"/>
        <v>2.34</v>
      </c>
    </row>
    <row r="88" spans="1:23" x14ac:dyDescent="0.2">
      <c r="A88" s="11" t="s">
        <v>94</v>
      </c>
      <c r="B88" s="11" t="s">
        <v>95</v>
      </c>
      <c r="C88" s="11" t="s">
        <v>94</v>
      </c>
      <c r="D88" s="11" t="s">
        <v>275</v>
      </c>
      <c r="E88" s="12">
        <v>40</v>
      </c>
      <c r="F88" s="12">
        <v>1200</v>
      </c>
      <c r="G88" s="12">
        <v>5</v>
      </c>
      <c r="H88" s="12">
        <v>25</v>
      </c>
      <c r="I88" s="12"/>
      <c r="J88" s="12"/>
      <c r="K88" s="12"/>
      <c r="L88" s="12"/>
      <c r="M88" s="12"/>
      <c r="N88" s="12">
        <v>100</v>
      </c>
      <c r="O88" s="12"/>
      <c r="P88" s="13"/>
      <c r="Q88" s="12">
        <f t="shared" si="12"/>
        <v>100</v>
      </c>
      <c r="R88" s="12">
        <f t="shared" si="13"/>
        <v>4</v>
      </c>
      <c r="S88" s="57"/>
      <c r="T88" s="15">
        <v>0.08</v>
      </c>
      <c r="U88" s="15">
        <f t="shared" si="14"/>
        <v>0.32</v>
      </c>
    </row>
    <row r="89" spans="1:23" x14ac:dyDescent="0.2">
      <c r="A89" s="36" t="s">
        <v>376</v>
      </c>
      <c r="B89" s="36" t="s">
        <v>377</v>
      </c>
      <c r="C89" s="31" t="s">
        <v>378</v>
      </c>
      <c r="D89" s="36" t="s">
        <v>277</v>
      </c>
      <c r="E89" s="12">
        <v>40</v>
      </c>
      <c r="F89" s="12">
        <v>1800</v>
      </c>
      <c r="G89" s="12">
        <v>5</v>
      </c>
      <c r="H89" s="12">
        <v>20</v>
      </c>
      <c r="I89" s="12"/>
      <c r="J89" s="12"/>
      <c r="K89" s="12"/>
      <c r="L89" s="12"/>
      <c r="M89" s="12">
        <v>60</v>
      </c>
      <c r="N89" s="12"/>
      <c r="O89" s="12"/>
      <c r="P89" s="13"/>
      <c r="Q89" s="12">
        <f t="shared" si="12"/>
        <v>60</v>
      </c>
      <c r="R89" s="12">
        <f t="shared" si="13"/>
        <v>3</v>
      </c>
      <c r="S89" s="57"/>
      <c r="T89" s="15">
        <v>0.08</v>
      </c>
      <c r="U89" s="15">
        <f t="shared" si="14"/>
        <v>0.24</v>
      </c>
    </row>
    <row r="90" spans="1:23" x14ac:dyDescent="0.2">
      <c r="A90" s="11" t="s">
        <v>220</v>
      </c>
      <c r="B90" s="11" t="s">
        <v>221</v>
      </c>
      <c r="C90" s="11" t="s">
        <v>220</v>
      </c>
      <c r="D90" s="11" t="s">
        <v>275</v>
      </c>
      <c r="E90" s="12">
        <v>40</v>
      </c>
      <c r="F90" s="12">
        <v>2000</v>
      </c>
      <c r="G90" s="12">
        <v>5</v>
      </c>
      <c r="H90" s="12">
        <v>25</v>
      </c>
      <c r="I90" s="12"/>
      <c r="J90" s="12"/>
      <c r="K90" s="12"/>
      <c r="L90" s="12"/>
      <c r="M90" s="12"/>
      <c r="N90" s="12"/>
      <c r="O90" s="12"/>
      <c r="P90" s="13"/>
      <c r="Q90" s="12">
        <f t="shared" si="12"/>
        <v>0</v>
      </c>
      <c r="R90" s="12">
        <f t="shared" si="13"/>
        <v>0</v>
      </c>
      <c r="S90" s="57"/>
      <c r="T90" s="15">
        <v>0.08</v>
      </c>
      <c r="U90" s="15">
        <f t="shared" si="14"/>
        <v>0</v>
      </c>
      <c r="V90" s="43"/>
    </row>
    <row r="91" spans="1:23" x14ac:dyDescent="0.2">
      <c r="A91" s="8" t="s">
        <v>96</v>
      </c>
      <c r="B91" s="8"/>
      <c r="C91" s="8"/>
      <c r="D91" s="8"/>
      <c r="E91" s="20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8"/>
      <c r="Q91" s="12"/>
      <c r="R91" s="12"/>
      <c r="S91" s="57"/>
      <c r="T91" s="12"/>
      <c r="U91" s="15"/>
    </row>
    <row r="92" spans="1:23" x14ac:dyDescent="0.2">
      <c r="A92" s="11" t="s">
        <v>299</v>
      </c>
      <c r="B92" s="11" t="s">
        <v>300</v>
      </c>
      <c r="C92" s="11" t="s">
        <v>299</v>
      </c>
      <c r="D92" s="11" t="s">
        <v>275</v>
      </c>
      <c r="E92" s="12">
        <v>50</v>
      </c>
      <c r="F92" s="12">
        <v>100</v>
      </c>
      <c r="G92" s="12">
        <v>10</v>
      </c>
      <c r="H92" s="12">
        <v>150</v>
      </c>
      <c r="I92" s="12"/>
      <c r="J92" s="12"/>
      <c r="K92" s="12"/>
      <c r="L92" s="12"/>
      <c r="M92" s="12"/>
      <c r="N92" s="12"/>
      <c r="O92" s="12"/>
      <c r="P92" s="13"/>
      <c r="Q92" s="12">
        <f t="shared" ref="Q92:Q108" si="15">SUM(I92:P92)</f>
        <v>0</v>
      </c>
      <c r="R92" s="12">
        <f t="shared" ref="R92:R108" si="16">$Q92/$H92</f>
        <v>0</v>
      </c>
      <c r="S92" s="57"/>
      <c r="T92" s="15">
        <v>0.1</v>
      </c>
      <c r="U92" s="15">
        <f t="shared" ref="U92:U108" si="17">$R92*$T92</f>
        <v>0</v>
      </c>
      <c r="V92" s="43">
        <f>SUM(U92:U108)</f>
        <v>28.86</v>
      </c>
      <c r="W92" s="3">
        <f>V92*100/$V$144</f>
        <v>22.055789071455866</v>
      </c>
    </row>
    <row r="93" spans="1:23" x14ac:dyDescent="0.2">
      <c r="A93" s="11" t="s">
        <v>97</v>
      </c>
      <c r="B93" s="11" t="s">
        <v>98</v>
      </c>
      <c r="C93" s="11" t="s">
        <v>97</v>
      </c>
      <c r="D93" s="11" t="s">
        <v>275</v>
      </c>
      <c r="E93" s="12">
        <v>50</v>
      </c>
      <c r="F93" s="12">
        <v>150</v>
      </c>
      <c r="G93" s="12">
        <v>10</v>
      </c>
      <c r="H93" s="12">
        <v>150</v>
      </c>
      <c r="I93" s="12"/>
      <c r="J93" s="12"/>
      <c r="K93" s="12"/>
      <c r="L93" s="12">
        <v>150</v>
      </c>
      <c r="M93" s="12"/>
      <c r="N93" s="12">
        <v>150</v>
      </c>
      <c r="O93" s="12"/>
      <c r="P93" s="13"/>
      <c r="Q93" s="12">
        <f t="shared" si="15"/>
        <v>300</v>
      </c>
      <c r="R93" s="12">
        <f t="shared" si="16"/>
        <v>2</v>
      </c>
      <c r="S93" s="57"/>
      <c r="T93" s="15">
        <v>0.1</v>
      </c>
      <c r="U93" s="15">
        <f t="shared" si="17"/>
        <v>0.2</v>
      </c>
    </row>
    <row r="94" spans="1:23" x14ac:dyDescent="0.2">
      <c r="A94" s="36" t="s">
        <v>235</v>
      </c>
      <c r="B94" s="36" t="s">
        <v>98</v>
      </c>
      <c r="C94" s="36">
        <v>90448200</v>
      </c>
      <c r="D94" s="36" t="s">
        <v>277</v>
      </c>
      <c r="E94" s="12" t="s">
        <v>102</v>
      </c>
      <c r="F94" s="12">
        <v>150</v>
      </c>
      <c r="G94" s="12">
        <v>10</v>
      </c>
      <c r="H94" s="12">
        <v>150</v>
      </c>
      <c r="I94" s="12"/>
      <c r="J94" s="12"/>
      <c r="K94" s="12">
        <v>600</v>
      </c>
      <c r="L94" s="12"/>
      <c r="M94" s="12">
        <v>600</v>
      </c>
      <c r="N94" s="12">
        <v>600</v>
      </c>
      <c r="O94" s="12"/>
      <c r="P94" s="13"/>
      <c r="Q94" s="12">
        <f t="shared" si="15"/>
        <v>1800</v>
      </c>
      <c r="R94" s="12">
        <f t="shared" si="16"/>
        <v>12</v>
      </c>
      <c r="S94" s="57"/>
      <c r="T94" s="15">
        <v>0.1</v>
      </c>
      <c r="U94" s="15">
        <f t="shared" si="17"/>
        <v>1.2000000000000002</v>
      </c>
    </row>
    <row r="95" spans="1:23" x14ac:dyDescent="0.2">
      <c r="A95" s="11" t="s">
        <v>224</v>
      </c>
      <c r="B95" s="11" t="s">
        <v>225</v>
      </c>
      <c r="C95" s="11" t="s">
        <v>224</v>
      </c>
      <c r="D95" s="11" t="s">
        <v>275</v>
      </c>
      <c r="E95" s="12">
        <v>50</v>
      </c>
      <c r="F95" s="12">
        <v>200</v>
      </c>
      <c r="G95" s="12">
        <v>10</v>
      </c>
      <c r="H95" s="12">
        <v>150</v>
      </c>
      <c r="I95" s="12"/>
      <c r="J95" s="12">
        <v>150</v>
      </c>
      <c r="K95" s="12">
        <v>150</v>
      </c>
      <c r="L95" s="12"/>
      <c r="M95" s="12"/>
      <c r="N95" s="12">
        <v>300</v>
      </c>
      <c r="O95" s="12"/>
      <c r="P95" s="13"/>
      <c r="Q95" s="12">
        <f t="shared" si="15"/>
        <v>600</v>
      </c>
      <c r="R95" s="12">
        <f t="shared" si="16"/>
        <v>4</v>
      </c>
      <c r="S95" s="57"/>
      <c r="T95" s="15">
        <v>0.06</v>
      </c>
      <c r="U95" s="15">
        <f t="shared" si="17"/>
        <v>0.24</v>
      </c>
    </row>
    <row r="96" spans="1:23" x14ac:dyDescent="0.2">
      <c r="A96" s="11" t="s">
        <v>99</v>
      </c>
      <c r="B96" s="11" t="s">
        <v>100</v>
      </c>
      <c r="C96" s="11" t="s">
        <v>99</v>
      </c>
      <c r="D96" s="11" t="s">
        <v>275</v>
      </c>
      <c r="E96" s="12">
        <v>50</v>
      </c>
      <c r="F96" s="12">
        <v>300</v>
      </c>
      <c r="G96" s="12">
        <v>10</v>
      </c>
      <c r="H96" s="12">
        <v>75</v>
      </c>
      <c r="I96" s="12"/>
      <c r="J96" s="12"/>
      <c r="K96" s="12">
        <v>75</v>
      </c>
      <c r="L96" s="12"/>
      <c r="M96" s="12">
        <v>300</v>
      </c>
      <c r="N96" s="12">
        <v>225</v>
      </c>
      <c r="O96" s="12"/>
      <c r="P96" s="13"/>
      <c r="Q96" s="12">
        <f t="shared" si="15"/>
        <v>600</v>
      </c>
      <c r="R96" s="12">
        <f t="shared" si="16"/>
        <v>8</v>
      </c>
      <c r="S96" s="57"/>
      <c r="T96" s="15">
        <v>0.1</v>
      </c>
      <c r="U96" s="15">
        <f t="shared" si="17"/>
        <v>0.8</v>
      </c>
    </row>
    <row r="97" spans="1:23" x14ac:dyDescent="0.2">
      <c r="A97" s="36" t="s">
        <v>101</v>
      </c>
      <c r="B97" s="36" t="s">
        <v>100</v>
      </c>
      <c r="C97" s="36">
        <v>90448300</v>
      </c>
      <c r="D97" s="36" t="s">
        <v>277</v>
      </c>
      <c r="E97" s="12" t="s">
        <v>102</v>
      </c>
      <c r="F97" s="12">
        <v>300</v>
      </c>
      <c r="G97" s="12">
        <v>10</v>
      </c>
      <c r="H97" s="12">
        <v>75</v>
      </c>
      <c r="I97" s="12"/>
      <c r="J97" s="12"/>
      <c r="K97" s="12">
        <v>600</v>
      </c>
      <c r="L97" s="12"/>
      <c r="M97" s="12">
        <v>600</v>
      </c>
      <c r="N97" s="12">
        <v>600</v>
      </c>
      <c r="O97" s="12"/>
      <c r="P97" s="13"/>
      <c r="Q97" s="12">
        <f t="shared" si="15"/>
        <v>1800</v>
      </c>
      <c r="R97" s="12">
        <f t="shared" si="16"/>
        <v>24</v>
      </c>
      <c r="S97" s="57"/>
      <c r="T97" s="15">
        <v>0.1</v>
      </c>
      <c r="U97" s="15">
        <f t="shared" si="17"/>
        <v>2.4000000000000004</v>
      </c>
    </row>
    <row r="98" spans="1:23" x14ac:dyDescent="0.2">
      <c r="A98" s="11" t="s">
        <v>103</v>
      </c>
      <c r="B98" s="11" t="s">
        <v>104</v>
      </c>
      <c r="C98" s="11" t="s">
        <v>103</v>
      </c>
      <c r="D98" s="11" t="s">
        <v>275</v>
      </c>
      <c r="E98" s="12">
        <v>50</v>
      </c>
      <c r="F98" s="12">
        <v>450</v>
      </c>
      <c r="G98" s="12">
        <v>10</v>
      </c>
      <c r="H98" s="12">
        <v>50</v>
      </c>
      <c r="I98" s="12"/>
      <c r="J98" s="12"/>
      <c r="K98" s="12">
        <v>300</v>
      </c>
      <c r="L98" s="12"/>
      <c r="M98" s="12"/>
      <c r="N98" s="12">
        <v>200</v>
      </c>
      <c r="O98" s="12"/>
      <c r="P98" s="13"/>
      <c r="Q98" s="12">
        <f t="shared" si="15"/>
        <v>500</v>
      </c>
      <c r="R98" s="12">
        <f t="shared" si="16"/>
        <v>10</v>
      </c>
      <c r="S98" s="57"/>
      <c r="T98" s="15">
        <v>0.1</v>
      </c>
      <c r="U98" s="15">
        <f t="shared" si="17"/>
        <v>1</v>
      </c>
    </row>
    <row r="99" spans="1:23" x14ac:dyDescent="0.2">
      <c r="A99" s="36" t="s">
        <v>186</v>
      </c>
      <c r="B99" s="36" t="s">
        <v>104</v>
      </c>
      <c r="C99" s="36">
        <v>90448400</v>
      </c>
      <c r="D99" s="36" t="s">
        <v>277</v>
      </c>
      <c r="E99" s="12" t="s">
        <v>102</v>
      </c>
      <c r="F99" s="12">
        <v>450</v>
      </c>
      <c r="G99" s="12">
        <v>10</v>
      </c>
      <c r="H99" s="12">
        <v>50</v>
      </c>
      <c r="I99" s="12"/>
      <c r="J99" s="12"/>
      <c r="K99" s="12">
        <v>500</v>
      </c>
      <c r="L99" s="12"/>
      <c r="M99" s="12">
        <v>500</v>
      </c>
      <c r="N99" s="12">
        <v>500</v>
      </c>
      <c r="O99" s="12"/>
      <c r="P99" s="13"/>
      <c r="Q99" s="12">
        <f t="shared" si="15"/>
        <v>1500</v>
      </c>
      <c r="R99" s="12">
        <f t="shared" si="16"/>
        <v>30</v>
      </c>
      <c r="S99" s="57"/>
      <c r="T99" s="15">
        <v>0.1</v>
      </c>
      <c r="U99" s="15">
        <f t="shared" si="17"/>
        <v>3</v>
      </c>
    </row>
    <row r="100" spans="1:23" x14ac:dyDescent="0.2">
      <c r="A100" s="11" t="s">
        <v>105</v>
      </c>
      <c r="B100" s="11" t="s">
        <v>106</v>
      </c>
      <c r="C100" s="11" t="s">
        <v>105</v>
      </c>
      <c r="D100" s="11" t="s">
        <v>275</v>
      </c>
      <c r="E100" s="12">
        <v>50</v>
      </c>
      <c r="F100" s="12">
        <v>600</v>
      </c>
      <c r="G100" s="12">
        <v>10</v>
      </c>
      <c r="H100" s="12">
        <v>50</v>
      </c>
      <c r="I100" s="12"/>
      <c r="J100" s="12"/>
      <c r="K100" s="12">
        <v>300</v>
      </c>
      <c r="L100" s="12"/>
      <c r="M100" s="12">
        <v>300</v>
      </c>
      <c r="N100" s="12">
        <v>200</v>
      </c>
      <c r="O100" s="12"/>
      <c r="P100" s="13"/>
      <c r="Q100" s="12">
        <f t="shared" si="15"/>
        <v>800</v>
      </c>
      <c r="R100" s="12">
        <f t="shared" si="16"/>
        <v>16</v>
      </c>
      <c r="S100" s="57"/>
      <c r="T100" s="15">
        <v>0.13</v>
      </c>
      <c r="U100" s="15">
        <f t="shared" si="17"/>
        <v>2.08</v>
      </c>
    </row>
    <row r="101" spans="1:23" x14ac:dyDescent="0.2">
      <c r="A101" s="36" t="s">
        <v>107</v>
      </c>
      <c r="B101" s="36" t="s">
        <v>106</v>
      </c>
      <c r="C101" s="36">
        <v>90448600</v>
      </c>
      <c r="D101" s="36" t="s">
        <v>277</v>
      </c>
      <c r="E101" s="12" t="s">
        <v>102</v>
      </c>
      <c r="F101" s="12">
        <v>600</v>
      </c>
      <c r="G101" s="12">
        <v>10</v>
      </c>
      <c r="H101" s="12">
        <v>50</v>
      </c>
      <c r="I101" s="12"/>
      <c r="J101" s="12"/>
      <c r="K101" s="12">
        <v>500</v>
      </c>
      <c r="L101" s="12"/>
      <c r="M101" s="12">
        <v>600</v>
      </c>
      <c r="N101" s="12">
        <v>600</v>
      </c>
      <c r="O101" s="12"/>
      <c r="P101" s="13"/>
      <c r="Q101" s="12">
        <f t="shared" si="15"/>
        <v>1700</v>
      </c>
      <c r="R101" s="12">
        <f t="shared" si="16"/>
        <v>34</v>
      </c>
      <c r="S101" s="57"/>
      <c r="T101" s="15">
        <v>0.13</v>
      </c>
      <c r="U101" s="15">
        <f t="shared" si="17"/>
        <v>4.42</v>
      </c>
    </row>
    <row r="102" spans="1:23" x14ac:dyDescent="0.2">
      <c r="A102" s="36" t="s">
        <v>266</v>
      </c>
      <c r="B102" s="36" t="s">
        <v>267</v>
      </c>
      <c r="C102" s="36">
        <v>90448605</v>
      </c>
      <c r="D102" s="36" t="s">
        <v>277</v>
      </c>
      <c r="E102" s="12" t="s">
        <v>102</v>
      </c>
      <c r="F102" s="12">
        <v>700</v>
      </c>
      <c r="G102" s="12">
        <v>5</v>
      </c>
      <c r="H102" s="12">
        <v>25</v>
      </c>
      <c r="I102" s="12"/>
      <c r="J102" s="12"/>
      <c r="K102" s="12"/>
      <c r="L102" s="12"/>
      <c r="M102" s="12"/>
      <c r="N102" s="12"/>
      <c r="O102" s="12"/>
      <c r="P102" s="13"/>
      <c r="Q102" s="12">
        <f t="shared" si="15"/>
        <v>0</v>
      </c>
      <c r="R102" s="12">
        <f t="shared" si="16"/>
        <v>0</v>
      </c>
      <c r="S102" s="57"/>
      <c r="T102" s="15">
        <v>0.1</v>
      </c>
      <c r="U102" s="15">
        <f t="shared" si="17"/>
        <v>0</v>
      </c>
    </row>
    <row r="103" spans="1:23" x14ac:dyDescent="0.2">
      <c r="A103" s="11" t="s">
        <v>202</v>
      </c>
      <c r="B103" s="11" t="s">
        <v>203</v>
      </c>
      <c r="C103" s="11" t="s">
        <v>202</v>
      </c>
      <c r="D103" s="11" t="s">
        <v>275</v>
      </c>
      <c r="E103" s="12">
        <v>50</v>
      </c>
      <c r="F103" s="12">
        <v>750</v>
      </c>
      <c r="G103" s="12">
        <v>5</v>
      </c>
      <c r="H103" s="12">
        <v>25</v>
      </c>
      <c r="I103" s="12"/>
      <c r="J103" s="12"/>
      <c r="K103" s="12"/>
      <c r="L103" s="12"/>
      <c r="M103" s="12"/>
      <c r="N103" s="12">
        <v>200</v>
      </c>
      <c r="O103" s="12">
        <v>1000</v>
      </c>
      <c r="P103" s="13"/>
      <c r="Q103" s="12">
        <f t="shared" si="15"/>
        <v>1200</v>
      </c>
      <c r="R103" s="12">
        <f t="shared" si="16"/>
        <v>48</v>
      </c>
      <c r="S103" s="57"/>
      <c r="T103" s="15">
        <v>0.1</v>
      </c>
      <c r="U103" s="15">
        <f t="shared" si="17"/>
        <v>4.8000000000000007</v>
      </c>
    </row>
    <row r="104" spans="1:23" x14ac:dyDescent="0.2">
      <c r="A104" s="11" t="s">
        <v>108</v>
      </c>
      <c r="B104" s="11" t="s">
        <v>109</v>
      </c>
      <c r="C104" s="11" t="s">
        <v>108</v>
      </c>
      <c r="D104" s="11" t="s">
        <v>275</v>
      </c>
      <c r="E104" s="12">
        <v>50</v>
      </c>
      <c r="F104" s="12">
        <v>900</v>
      </c>
      <c r="G104" s="12">
        <v>5</v>
      </c>
      <c r="H104" s="12">
        <v>25</v>
      </c>
      <c r="I104" s="12"/>
      <c r="J104" s="12"/>
      <c r="K104" s="12">
        <v>100</v>
      </c>
      <c r="L104" s="12"/>
      <c r="M104" s="12">
        <v>100</v>
      </c>
      <c r="N104" s="12"/>
      <c r="O104" s="12"/>
      <c r="P104" s="13"/>
      <c r="Q104" s="12">
        <f t="shared" si="15"/>
        <v>200</v>
      </c>
      <c r="R104" s="12">
        <f t="shared" si="16"/>
        <v>8</v>
      </c>
      <c r="S104" s="57"/>
      <c r="T104" s="15">
        <v>0.1</v>
      </c>
      <c r="U104" s="15">
        <f t="shared" si="17"/>
        <v>0.8</v>
      </c>
    </row>
    <row r="105" spans="1:23" x14ac:dyDescent="0.2">
      <c r="A105" s="36" t="s">
        <v>187</v>
      </c>
      <c r="B105" s="36" t="s">
        <v>109</v>
      </c>
      <c r="C105" s="36">
        <v>90448700</v>
      </c>
      <c r="D105" s="36" t="s">
        <v>277</v>
      </c>
      <c r="E105" s="12" t="s">
        <v>102</v>
      </c>
      <c r="F105" s="12">
        <v>900</v>
      </c>
      <c r="G105" s="12">
        <v>5</v>
      </c>
      <c r="H105" s="12">
        <v>25</v>
      </c>
      <c r="I105" s="12"/>
      <c r="J105" s="12"/>
      <c r="K105" s="12">
        <v>300</v>
      </c>
      <c r="L105" s="12"/>
      <c r="M105" s="12">
        <v>400</v>
      </c>
      <c r="N105" s="12">
        <v>500</v>
      </c>
      <c r="O105" s="12"/>
      <c r="P105" s="13"/>
      <c r="Q105" s="12">
        <f t="shared" si="15"/>
        <v>1200</v>
      </c>
      <c r="R105" s="12">
        <f t="shared" si="16"/>
        <v>48</v>
      </c>
      <c r="S105" s="57"/>
      <c r="T105" s="15">
        <v>0.1</v>
      </c>
      <c r="U105" s="15">
        <f t="shared" si="17"/>
        <v>4.8000000000000007</v>
      </c>
    </row>
    <row r="106" spans="1:23" x14ac:dyDescent="0.2">
      <c r="A106" s="11" t="s">
        <v>110</v>
      </c>
      <c r="B106" s="11" t="s">
        <v>111</v>
      </c>
      <c r="C106" s="11" t="s">
        <v>110</v>
      </c>
      <c r="D106" s="11" t="s">
        <v>275</v>
      </c>
      <c r="E106" s="12">
        <v>50</v>
      </c>
      <c r="F106" s="12">
        <v>1200</v>
      </c>
      <c r="G106" s="12">
        <v>5</v>
      </c>
      <c r="H106" s="12">
        <v>25</v>
      </c>
      <c r="I106" s="12"/>
      <c r="J106" s="12"/>
      <c r="K106" s="12"/>
      <c r="L106" s="12"/>
      <c r="M106" s="12"/>
      <c r="N106" s="12"/>
      <c r="O106" s="12"/>
      <c r="P106" s="13"/>
      <c r="Q106" s="12">
        <f t="shared" si="15"/>
        <v>0</v>
      </c>
      <c r="R106" s="12">
        <f t="shared" si="16"/>
        <v>0</v>
      </c>
      <c r="S106" s="57"/>
      <c r="T106" s="15">
        <v>0.13</v>
      </c>
      <c r="U106" s="15">
        <f t="shared" si="17"/>
        <v>0</v>
      </c>
    </row>
    <row r="107" spans="1:23" x14ac:dyDescent="0.2">
      <c r="A107" s="36" t="s">
        <v>204</v>
      </c>
      <c r="B107" s="36" t="s">
        <v>111</v>
      </c>
      <c r="C107" s="31" t="s">
        <v>205</v>
      </c>
      <c r="D107" s="36" t="s">
        <v>277</v>
      </c>
      <c r="E107" s="12">
        <v>50</v>
      </c>
      <c r="F107" s="12">
        <v>1200</v>
      </c>
      <c r="G107" s="12">
        <v>5</v>
      </c>
      <c r="H107" s="12">
        <v>25</v>
      </c>
      <c r="I107" s="12"/>
      <c r="J107" s="12"/>
      <c r="K107" s="12">
        <v>100</v>
      </c>
      <c r="L107" s="12"/>
      <c r="M107" s="12">
        <v>100</v>
      </c>
      <c r="N107" s="12">
        <v>200</v>
      </c>
      <c r="O107" s="12"/>
      <c r="P107" s="13"/>
      <c r="Q107" s="12">
        <f t="shared" si="15"/>
        <v>400</v>
      </c>
      <c r="R107" s="12">
        <f t="shared" si="16"/>
        <v>16</v>
      </c>
      <c r="S107" s="57"/>
      <c r="T107" s="15">
        <v>0.13</v>
      </c>
      <c r="U107" s="15">
        <f t="shared" si="17"/>
        <v>2.08</v>
      </c>
    </row>
    <row r="108" spans="1:23" x14ac:dyDescent="0.2">
      <c r="A108" s="36" t="s">
        <v>268</v>
      </c>
      <c r="B108" s="36" t="s">
        <v>269</v>
      </c>
      <c r="C108" s="31" t="s">
        <v>270</v>
      </c>
      <c r="D108" s="36" t="s">
        <v>277</v>
      </c>
      <c r="E108" s="12">
        <v>50</v>
      </c>
      <c r="F108" s="12">
        <v>2400</v>
      </c>
      <c r="G108" s="12">
        <v>5</v>
      </c>
      <c r="H108" s="12">
        <v>25</v>
      </c>
      <c r="I108" s="12"/>
      <c r="J108" s="12"/>
      <c r="K108" s="12">
        <v>50</v>
      </c>
      <c r="L108" s="12"/>
      <c r="M108" s="12">
        <v>50</v>
      </c>
      <c r="N108" s="12">
        <v>100</v>
      </c>
      <c r="O108" s="12"/>
      <c r="P108" s="13"/>
      <c r="Q108" s="12">
        <f t="shared" si="15"/>
        <v>200</v>
      </c>
      <c r="R108" s="12">
        <f t="shared" si="16"/>
        <v>8</v>
      </c>
      <c r="S108" s="57"/>
      <c r="T108" s="15">
        <v>0.13</v>
      </c>
      <c r="U108" s="15">
        <f t="shared" si="17"/>
        <v>1.04</v>
      </c>
      <c r="V108" s="43"/>
    </row>
    <row r="109" spans="1:23" x14ac:dyDescent="0.2">
      <c r="A109" s="307" t="s">
        <v>112</v>
      </c>
      <c r="B109" s="307"/>
      <c r="C109" s="8"/>
      <c r="D109" s="8"/>
      <c r="E109" s="8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36"/>
      <c r="Q109" s="12"/>
      <c r="R109" s="12"/>
      <c r="S109" s="57"/>
      <c r="T109" s="12"/>
      <c r="U109" s="15"/>
    </row>
    <row r="110" spans="1:23" x14ac:dyDescent="0.2">
      <c r="A110" s="11" t="s">
        <v>216</v>
      </c>
      <c r="B110" s="11" t="s">
        <v>217</v>
      </c>
      <c r="C110" s="11" t="s">
        <v>216</v>
      </c>
      <c r="D110" s="11" t="s">
        <v>275</v>
      </c>
      <c r="E110" s="12">
        <v>20</v>
      </c>
      <c r="F110" s="12">
        <v>150</v>
      </c>
      <c r="G110" s="12">
        <v>10</v>
      </c>
      <c r="H110" s="12">
        <v>400</v>
      </c>
      <c r="I110" s="12"/>
      <c r="J110" s="12"/>
      <c r="K110" s="12"/>
      <c r="L110" s="12"/>
      <c r="M110" s="12"/>
      <c r="N110" s="12"/>
      <c r="O110" s="12"/>
      <c r="P110" s="36"/>
      <c r="Q110" s="12">
        <f t="shared" ref="Q110:Q143" si="18">SUM(I110:P110)</f>
        <v>0</v>
      </c>
      <c r="R110" s="12">
        <f t="shared" ref="R110:R143" si="19">$Q110/$H110</f>
        <v>0</v>
      </c>
      <c r="S110" s="57"/>
      <c r="T110" s="12">
        <v>0.06</v>
      </c>
      <c r="U110" s="15">
        <f t="shared" ref="U110:U143" si="20">$R110*$T110</f>
        <v>0</v>
      </c>
      <c r="V110" s="43">
        <f>SUM(U110:U125)</f>
        <v>1.2599999999999998</v>
      </c>
      <c r="W110" s="3">
        <f>V110*100/$V$144</f>
        <v>0.9629346580053495</v>
      </c>
    </row>
    <row r="111" spans="1:23" x14ac:dyDescent="0.2">
      <c r="A111" s="36" t="s">
        <v>226</v>
      </c>
      <c r="B111" s="36" t="s">
        <v>217</v>
      </c>
      <c r="C111" s="36">
        <v>90444200</v>
      </c>
      <c r="D111" s="36" t="s">
        <v>277</v>
      </c>
      <c r="E111" s="12">
        <v>20</v>
      </c>
      <c r="F111" s="12">
        <v>150</v>
      </c>
      <c r="G111" s="12">
        <v>10</v>
      </c>
      <c r="H111" s="12">
        <v>400</v>
      </c>
      <c r="I111" s="12"/>
      <c r="J111" s="12"/>
      <c r="K111" s="12"/>
      <c r="L111" s="12"/>
      <c r="M111" s="12"/>
      <c r="N111" s="12"/>
      <c r="O111" s="12"/>
      <c r="P111" s="36"/>
      <c r="Q111" s="12">
        <f t="shared" si="18"/>
        <v>0</v>
      </c>
      <c r="R111" s="12">
        <f t="shared" si="19"/>
        <v>0</v>
      </c>
      <c r="S111" s="57"/>
      <c r="T111" s="12">
        <v>0.06</v>
      </c>
      <c r="U111" s="15">
        <f t="shared" si="20"/>
        <v>0</v>
      </c>
    </row>
    <row r="112" spans="1:23" x14ac:dyDescent="0.2">
      <c r="A112" s="11" t="s">
        <v>191</v>
      </c>
      <c r="B112" s="11" t="s">
        <v>192</v>
      </c>
      <c r="C112" s="11" t="s">
        <v>191</v>
      </c>
      <c r="D112" s="11" t="s">
        <v>275</v>
      </c>
      <c r="E112" s="12">
        <v>20</v>
      </c>
      <c r="F112" s="12">
        <v>200</v>
      </c>
      <c r="G112" s="12">
        <v>10</v>
      </c>
      <c r="H112" s="12">
        <v>300</v>
      </c>
      <c r="I112" s="12"/>
      <c r="J112" s="12"/>
      <c r="K112" s="12"/>
      <c r="L112" s="12"/>
      <c r="M112" s="12"/>
      <c r="N112" s="12"/>
      <c r="O112" s="12"/>
      <c r="P112" s="36"/>
      <c r="Q112" s="12">
        <f t="shared" si="18"/>
        <v>0</v>
      </c>
      <c r="R112" s="12">
        <f t="shared" si="19"/>
        <v>0</v>
      </c>
      <c r="S112" s="57"/>
      <c r="T112" s="12">
        <v>0.06</v>
      </c>
      <c r="U112" s="15">
        <f t="shared" si="20"/>
        <v>0</v>
      </c>
    </row>
    <row r="113" spans="1:23" x14ac:dyDescent="0.2">
      <c r="A113" s="11" t="s">
        <v>160</v>
      </c>
      <c r="B113" s="11" t="s">
        <v>161</v>
      </c>
      <c r="C113" s="11" t="s">
        <v>160</v>
      </c>
      <c r="D113" s="11" t="s">
        <v>275</v>
      </c>
      <c r="E113" s="12">
        <v>20</v>
      </c>
      <c r="F113" s="12">
        <v>300</v>
      </c>
      <c r="G113" s="12">
        <v>10</v>
      </c>
      <c r="H113" s="12">
        <v>200</v>
      </c>
      <c r="I113" s="12"/>
      <c r="J113" s="12"/>
      <c r="K113" s="12">
        <v>400</v>
      </c>
      <c r="L113" s="12"/>
      <c r="M113" s="12">
        <v>400</v>
      </c>
      <c r="N113" s="12">
        <v>400</v>
      </c>
      <c r="O113" s="12"/>
      <c r="P113" s="13"/>
      <c r="Q113" s="12">
        <f t="shared" si="18"/>
        <v>1200</v>
      </c>
      <c r="R113" s="12">
        <f t="shared" si="19"/>
        <v>6</v>
      </c>
      <c r="S113" s="57"/>
      <c r="T113" s="15">
        <v>0.06</v>
      </c>
      <c r="U113" s="15">
        <f t="shared" si="20"/>
        <v>0.36</v>
      </c>
    </row>
    <row r="114" spans="1:23" x14ac:dyDescent="0.2">
      <c r="A114" s="36" t="s">
        <v>215</v>
      </c>
      <c r="B114" s="36" t="s">
        <v>161</v>
      </c>
      <c r="C114" s="36">
        <v>90444300</v>
      </c>
      <c r="D114" s="36" t="s">
        <v>277</v>
      </c>
      <c r="E114" s="12" t="s">
        <v>46</v>
      </c>
      <c r="F114" s="12">
        <v>300</v>
      </c>
      <c r="G114" s="12">
        <v>10</v>
      </c>
      <c r="H114" s="12">
        <v>200</v>
      </c>
      <c r="I114" s="12"/>
      <c r="J114" s="12"/>
      <c r="K114" s="12">
        <v>200</v>
      </c>
      <c r="L114" s="12"/>
      <c r="M114" s="12"/>
      <c r="N114" s="12"/>
      <c r="O114" s="12"/>
      <c r="P114" s="13"/>
      <c r="Q114" s="12">
        <f t="shared" si="18"/>
        <v>200</v>
      </c>
      <c r="R114" s="12">
        <f t="shared" si="19"/>
        <v>1</v>
      </c>
      <c r="S114" s="57"/>
      <c r="T114" s="15">
        <v>0.06</v>
      </c>
      <c r="U114" s="15">
        <f t="shared" si="20"/>
        <v>0.06</v>
      </c>
    </row>
    <row r="115" spans="1:23" x14ac:dyDescent="0.2">
      <c r="A115" s="11" t="s">
        <v>206</v>
      </c>
      <c r="B115" s="11" t="s">
        <v>114</v>
      </c>
      <c r="C115" s="11" t="s">
        <v>206</v>
      </c>
      <c r="D115" s="11" t="s">
        <v>275</v>
      </c>
      <c r="E115" s="12">
        <v>20</v>
      </c>
      <c r="F115" s="12">
        <v>450</v>
      </c>
      <c r="G115" s="12">
        <v>10</v>
      </c>
      <c r="H115" s="12">
        <v>100</v>
      </c>
      <c r="I115" s="12"/>
      <c r="J115" s="12"/>
      <c r="K115" s="12"/>
      <c r="L115" s="12"/>
      <c r="M115" s="12"/>
      <c r="N115" s="12"/>
      <c r="O115" s="12"/>
      <c r="P115" s="25"/>
      <c r="Q115" s="12">
        <f t="shared" si="18"/>
        <v>0</v>
      </c>
      <c r="R115" s="12">
        <f t="shared" si="19"/>
        <v>0</v>
      </c>
      <c r="S115" s="57"/>
      <c r="T115" s="15">
        <v>0.08</v>
      </c>
      <c r="U115" s="15">
        <f t="shared" si="20"/>
        <v>0</v>
      </c>
    </row>
    <row r="116" spans="1:23" x14ac:dyDescent="0.2">
      <c r="A116" s="36" t="s">
        <v>113</v>
      </c>
      <c r="B116" s="36" t="s">
        <v>114</v>
      </c>
      <c r="C116" s="36">
        <v>90444400</v>
      </c>
      <c r="D116" s="36" t="s">
        <v>277</v>
      </c>
      <c r="E116" s="12" t="s">
        <v>46</v>
      </c>
      <c r="F116" s="12">
        <v>450</v>
      </c>
      <c r="G116" s="12">
        <v>10</v>
      </c>
      <c r="H116" s="12">
        <v>100</v>
      </c>
      <c r="I116" s="12"/>
      <c r="J116" s="12"/>
      <c r="K116" s="12">
        <v>200</v>
      </c>
      <c r="L116" s="12"/>
      <c r="M116" s="12">
        <v>200</v>
      </c>
      <c r="N116" s="12">
        <v>200</v>
      </c>
      <c r="O116" s="12"/>
      <c r="P116" s="13"/>
      <c r="Q116" s="12">
        <f t="shared" si="18"/>
        <v>600</v>
      </c>
      <c r="R116" s="12">
        <f t="shared" si="19"/>
        <v>6</v>
      </c>
      <c r="S116" s="57"/>
      <c r="T116" s="15">
        <v>0.08</v>
      </c>
      <c r="U116" s="15">
        <f t="shared" si="20"/>
        <v>0.48</v>
      </c>
    </row>
    <row r="117" spans="1:23" x14ac:dyDescent="0.2">
      <c r="A117" s="11" t="s">
        <v>115</v>
      </c>
      <c r="B117" s="11" t="s">
        <v>116</v>
      </c>
      <c r="C117" s="11" t="s">
        <v>115</v>
      </c>
      <c r="D117" s="11" t="s">
        <v>275</v>
      </c>
      <c r="E117" s="12">
        <v>20</v>
      </c>
      <c r="F117" s="12">
        <v>600</v>
      </c>
      <c r="G117" s="12">
        <v>10</v>
      </c>
      <c r="H117" s="12">
        <v>100</v>
      </c>
      <c r="I117" s="12"/>
      <c r="J117" s="12"/>
      <c r="K117" s="12"/>
      <c r="L117" s="12"/>
      <c r="M117" s="12"/>
      <c r="N117" s="12"/>
      <c r="O117" s="12"/>
      <c r="P117" s="13"/>
      <c r="Q117" s="12">
        <f t="shared" si="18"/>
        <v>0</v>
      </c>
      <c r="R117" s="12">
        <f t="shared" si="19"/>
        <v>0</v>
      </c>
      <c r="S117" s="57"/>
      <c r="T117" s="15">
        <v>0.06</v>
      </c>
      <c r="U117" s="15">
        <f t="shared" si="20"/>
        <v>0</v>
      </c>
    </row>
    <row r="118" spans="1:23" x14ac:dyDescent="0.2">
      <c r="A118" s="36" t="s">
        <v>188</v>
      </c>
      <c r="B118" s="36" t="s">
        <v>116</v>
      </c>
      <c r="C118" s="36">
        <v>90444600</v>
      </c>
      <c r="D118" s="36" t="s">
        <v>277</v>
      </c>
      <c r="E118" s="12" t="s">
        <v>46</v>
      </c>
      <c r="F118" s="12">
        <v>600</v>
      </c>
      <c r="G118" s="12">
        <v>10</v>
      </c>
      <c r="H118" s="12">
        <v>100</v>
      </c>
      <c r="I118" s="12"/>
      <c r="J118" s="12"/>
      <c r="K118" s="12">
        <v>200</v>
      </c>
      <c r="L118" s="12"/>
      <c r="M118" s="12">
        <v>200</v>
      </c>
      <c r="N118" s="12">
        <v>200</v>
      </c>
      <c r="O118" s="12"/>
      <c r="P118" s="13"/>
      <c r="Q118" s="12">
        <f t="shared" si="18"/>
        <v>600</v>
      </c>
      <c r="R118" s="12">
        <f t="shared" si="19"/>
        <v>6</v>
      </c>
      <c r="S118" s="57"/>
      <c r="T118" s="15">
        <v>0.06</v>
      </c>
      <c r="U118" s="15">
        <f t="shared" si="20"/>
        <v>0.36</v>
      </c>
    </row>
    <row r="119" spans="1:23" x14ac:dyDescent="0.2">
      <c r="A119" s="11" t="s">
        <v>117</v>
      </c>
      <c r="B119" s="11" t="s">
        <v>118</v>
      </c>
      <c r="C119" s="11" t="s">
        <v>117</v>
      </c>
      <c r="D119" s="11" t="s">
        <v>275</v>
      </c>
      <c r="E119" s="12">
        <v>20</v>
      </c>
      <c r="F119" s="12">
        <v>750</v>
      </c>
      <c r="G119" s="12">
        <v>10</v>
      </c>
      <c r="H119" s="12">
        <v>100</v>
      </c>
      <c r="I119" s="12"/>
      <c r="J119" s="12"/>
      <c r="K119" s="12"/>
      <c r="L119" s="12"/>
      <c r="M119" s="12"/>
      <c r="N119" s="12"/>
      <c r="O119" s="12"/>
      <c r="P119" s="13"/>
      <c r="Q119" s="12">
        <f t="shared" si="18"/>
        <v>0</v>
      </c>
      <c r="R119" s="12">
        <f t="shared" si="19"/>
        <v>0</v>
      </c>
      <c r="S119" s="57"/>
      <c r="T119" s="15">
        <v>7.0000000000000007E-2</v>
      </c>
      <c r="U119" s="15">
        <f t="shared" si="20"/>
        <v>0</v>
      </c>
    </row>
    <row r="120" spans="1:23" x14ac:dyDescent="0.2">
      <c r="A120" s="36" t="s">
        <v>189</v>
      </c>
      <c r="B120" s="36" t="s">
        <v>118</v>
      </c>
      <c r="C120" s="36">
        <v>90444700</v>
      </c>
      <c r="D120" s="36" t="s">
        <v>277</v>
      </c>
      <c r="E120" s="12" t="s">
        <v>46</v>
      </c>
      <c r="F120" s="12">
        <v>750</v>
      </c>
      <c r="G120" s="12">
        <v>10</v>
      </c>
      <c r="H120" s="12">
        <v>100</v>
      </c>
      <c r="I120" s="12"/>
      <c r="J120" s="12"/>
      <c r="K120" s="12"/>
      <c r="L120" s="12"/>
      <c r="M120" s="12"/>
      <c r="N120" s="12"/>
      <c r="O120" s="12"/>
      <c r="P120" s="13"/>
      <c r="Q120" s="12">
        <f t="shared" si="18"/>
        <v>0</v>
      </c>
      <c r="R120" s="12">
        <f t="shared" si="19"/>
        <v>0</v>
      </c>
      <c r="S120" s="57"/>
      <c r="T120" s="15">
        <v>7.0000000000000007E-2</v>
      </c>
      <c r="U120" s="15">
        <f t="shared" si="20"/>
        <v>0</v>
      </c>
    </row>
    <row r="121" spans="1:23" x14ac:dyDescent="0.2">
      <c r="A121" s="11" t="s">
        <v>119</v>
      </c>
      <c r="B121" s="11" t="s">
        <v>120</v>
      </c>
      <c r="C121" s="11" t="s">
        <v>119</v>
      </c>
      <c r="D121" s="11" t="s">
        <v>275</v>
      </c>
      <c r="E121" s="12">
        <v>20</v>
      </c>
      <c r="F121" s="12">
        <v>900</v>
      </c>
      <c r="G121" s="12">
        <v>10</v>
      </c>
      <c r="H121" s="12">
        <v>50</v>
      </c>
      <c r="I121" s="12"/>
      <c r="J121" s="12"/>
      <c r="K121" s="12"/>
      <c r="L121" s="12"/>
      <c r="M121" s="12"/>
      <c r="N121" s="12"/>
      <c r="O121" s="12"/>
      <c r="P121" s="13"/>
      <c r="Q121" s="12">
        <f t="shared" si="18"/>
        <v>0</v>
      </c>
      <c r="R121" s="12">
        <f t="shared" si="19"/>
        <v>0</v>
      </c>
      <c r="S121" s="57"/>
      <c r="T121" s="15">
        <v>0.08</v>
      </c>
      <c r="U121" s="15">
        <f t="shared" si="20"/>
        <v>0</v>
      </c>
    </row>
    <row r="122" spans="1:23" x14ac:dyDescent="0.2">
      <c r="A122" s="36" t="s">
        <v>263</v>
      </c>
      <c r="B122" s="36" t="s">
        <v>120</v>
      </c>
      <c r="C122" s="36">
        <v>90444800</v>
      </c>
      <c r="D122" s="36" t="s">
        <v>277</v>
      </c>
      <c r="E122" s="12" t="s">
        <v>46</v>
      </c>
      <c r="F122" s="12">
        <v>900</v>
      </c>
      <c r="G122" s="12">
        <v>10</v>
      </c>
      <c r="H122" s="12">
        <v>50</v>
      </c>
      <c r="I122" s="12"/>
      <c r="J122" s="12"/>
      <c r="K122" s="12"/>
      <c r="L122" s="12"/>
      <c r="M122" s="12"/>
      <c r="N122" s="12"/>
      <c r="O122" s="12"/>
      <c r="P122" s="13"/>
      <c r="Q122" s="12">
        <f t="shared" si="18"/>
        <v>0</v>
      </c>
      <c r="R122" s="12">
        <f t="shared" si="19"/>
        <v>0</v>
      </c>
      <c r="S122" s="57"/>
      <c r="T122" s="15">
        <v>0.08</v>
      </c>
      <c r="U122" s="15">
        <f t="shared" si="20"/>
        <v>0</v>
      </c>
    </row>
    <row r="123" spans="1:23" x14ac:dyDescent="0.2">
      <c r="A123" s="11" t="s">
        <v>121</v>
      </c>
      <c r="B123" s="11" t="s">
        <v>122</v>
      </c>
      <c r="C123" s="11" t="s">
        <v>121</v>
      </c>
      <c r="D123" s="11" t="s">
        <v>275</v>
      </c>
      <c r="E123" s="12">
        <v>20</v>
      </c>
      <c r="F123" s="12">
        <v>1200</v>
      </c>
      <c r="G123" s="12">
        <v>10</v>
      </c>
      <c r="H123" s="12">
        <v>50</v>
      </c>
      <c r="I123" s="12"/>
      <c r="J123" s="12"/>
      <c r="K123" s="12"/>
      <c r="L123" s="12"/>
      <c r="M123" s="12"/>
      <c r="N123" s="12"/>
      <c r="O123" s="12"/>
      <c r="P123" s="13"/>
      <c r="Q123" s="12">
        <f t="shared" si="18"/>
        <v>0</v>
      </c>
      <c r="R123" s="12">
        <f t="shared" si="19"/>
        <v>0</v>
      </c>
      <c r="S123" s="57"/>
      <c r="T123" s="15">
        <v>0.11</v>
      </c>
      <c r="U123" s="15">
        <f t="shared" si="20"/>
        <v>0</v>
      </c>
    </row>
    <row r="124" spans="1:23" x14ac:dyDescent="0.2">
      <c r="A124" s="11" t="s">
        <v>207</v>
      </c>
      <c r="B124" s="11" t="s">
        <v>208</v>
      </c>
      <c r="C124" s="11" t="s">
        <v>207</v>
      </c>
      <c r="D124" s="11" t="s">
        <v>275</v>
      </c>
      <c r="E124" s="12">
        <v>20</v>
      </c>
      <c r="F124" s="12">
        <v>1500</v>
      </c>
      <c r="G124" s="12">
        <v>10</v>
      </c>
      <c r="H124" s="12">
        <v>50</v>
      </c>
      <c r="I124" s="12"/>
      <c r="J124" s="12"/>
      <c r="K124" s="12"/>
      <c r="L124" s="12"/>
      <c r="M124" s="12"/>
      <c r="N124" s="12"/>
      <c r="O124" s="12"/>
      <c r="P124" s="13"/>
      <c r="Q124" s="12">
        <f t="shared" si="18"/>
        <v>0</v>
      </c>
      <c r="R124" s="12">
        <f t="shared" si="19"/>
        <v>0</v>
      </c>
      <c r="S124" s="57"/>
      <c r="T124" s="15">
        <v>7.0000000000000007E-2</v>
      </c>
      <c r="U124" s="15">
        <f t="shared" si="20"/>
        <v>0</v>
      </c>
    </row>
    <row r="125" spans="1:23" x14ac:dyDescent="0.2">
      <c r="A125" s="11" t="s">
        <v>209</v>
      </c>
      <c r="B125" s="11" t="s">
        <v>210</v>
      </c>
      <c r="C125" s="11" t="s">
        <v>209</v>
      </c>
      <c r="D125" s="11" t="s">
        <v>275</v>
      </c>
      <c r="E125" s="12">
        <v>20</v>
      </c>
      <c r="F125" s="12">
        <v>1800</v>
      </c>
      <c r="G125" s="12">
        <v>10</v>
      </c>
      <c r="H125" s="12">
        <v>50</v>
      </c>
      <c r="I125" s="12"/>
      <c r="J125" s="12"/>
      <c r="K125" s="12"/>
      <c r="L125" s="12"/>
      <c r="M125" s="12"/>
      <c r="N125" s="12"/>
      <c r="O125" s="12"/>
      <c r="P125" s="13"/>
      <c r="Q125" s="12">
        <f t="shared" si="18"/>
        <v>0</v>
      </c>
      <c r="R125" s="12">
        <f t="shared" si="19"/>
        <v>0</v>
      </c>
      <c r="S125" s="58"/>
      <c r="T125" s="15">
        <v>0.09</v>
      </c>
      <c r="U125" s="15">
        <f t="shared" si="20"/>
        <v>0</v>
      </c>
      <c r="V125" s="43"/>
    </row>
    <row r="126" spans="1:23" x14ac:dyDescent="0.2">
      <c r="A126" s="11" t="s">
        <v>123</v>
      </c>
      <c r="B126" s="11" t="s">
        <v>124</v>
      </c>
      <c r="C126" s="11" t="s">
        <v>123</v>
      </c>
      <c r="D126" s="11" t="s">
        <v>275</v>
      </c>
      <c r="E126" s="12">
        <v>25</v>
      </c>
      <c r="F126" s="12">
        <v>150</v>
      </c>
      <c r="G126" s="12">
        <v>10</v>
      </c>
      <c r="H126" s="12">
        <v>200</v>
      </c>
      <c r="I126" s="12"/>
      <c r="J126" s="12"/>
      <c r="K126" s="12"/>
      <c r="L126" s="12"/>
      <c r="M126" s="12"/>
      <c r="N126" s="12"/>
      <c r="O126" s="12"/>
      <c r="P126" s="13"/>
      <c r="Q126" s="12">
        <f t="shared" si="18"/>
        <v>0</v>
      </c>
      <c r="R126" s="12">
        <f t="shared" si="19"/>
        <v>0</v>
      </c>
      <c r="S126" s="57"/>
      <c r="T126" s="15">
        <v>0.04</v>
      </c>
      <c r="U126" s="15">
        <f t="shared" si="20"/>
        <v>0</v>
      </c>
      <c r="V126" s="43">
        <f>SUM(U126:U143)</f>
        <v>3.8000000000000003</v>
      </c>
      <c r="W126" s="3">
        <f>V126*100/$V$144</f>
        <v>2.9040886511272452</v>
      </c>
    </row>
    <row r="127" spans="1:23" x14ac:dyDescent="0.2">
      <c r="A127" s="36" t="s">
        <v>257</v>
      </c>
      <c r="B127" s="36" t="s">
        <v>124</v>
      </c>
      <c r="C127" s="36">
        <v>90445200</v>
      </c>
      <c r="D127" s="36" t="s">
        <v>277</v>
      </c>
      <c r="E127" s="12">
        <v>25</v>
      </c>
      <c r="F127" s="12">
        <v>150</v>
      </c>
      <c r="G127" s="12">
        <v>10</v>
      </c>
      <c r="H127" s="12">
        <v>200</v>
      </c>
      <c r="I127" s="12"/>
      <c r="J127" s="12"/>
      <c r="K127" s="12">
        <v>400</v>
      </c>
      <c r="L127" s="12"/>
      <c r="M127" s="12">
        <v>400</v>
      </c>
      <c r="N127" s="12">
        <v>200</v>
      </c>
      <c r="O127" s="12"/>
      <c r="P127" s="13"/>
      <c r="Q127" s="12">
        <f t="shared" si="18"/>
        <v>1000</v>
      </c>
      <c r="R127" s="12">
        <f t="shared" si="19"/>
        <v>5</v>
      </c>
      <c r="S127" s="57"/>
      <c r="T127" s="15">
        <v>0.04</v>
      </c>
      <c r="U127" s="15">
        <f t="shared" si="20"/>
        <v>0.2</v>
      </c>
    </row>
    <row r="128" spans="1:23" x14ac:dyDescent="0.2">
      <c r="A128" s="11" t="s">
        <v>125</v>
      </c>
      <c r="B128" s="11" t="s">
        <v>126</v>
      </c>
      <c r="C128" s="11" t="s">
        <v>125</v>
      </c>
      <c r="D128" s="11" t="s">
        <v>275</v>
      </c>
      <c r="E128" s="12">
        <v>25</v>
      </c>
      <c r="F128" s="12">
        <v>300</v>
      </c>
      <c r="G128" s="12">
        <v>10</v>
      </c>
      <c r="H128" s="12">
        <v>100</v>
      </c>
      <c r="I128" s="12"/>
      <c r="J128" s="12"/>
      <c r="K128" s="12">
        <v>100</v>
      </c>
      <c r="L128" s="12"/>
      <c r="M128" s="12"/>
      <c r="N128" s="12"/>
      <c r="O128" s="12"/>
      <c r="P128" s="13"/>
      <c r="Q128" s="12">
        <f t="shared" si="18"/>
        <v>100</v>
      </c>
      <c r="R128" s="12">
        <f t="shared" si="19"/>
        <v>1</v>
      </c>
      <c r="S128" s="57"/>
      <c r="T128" s="15">
        <v>0.04</v>
      </c>
      <c r="U128" s="15">
        <f t="shared" si="20"/>
        <v>0.04</v>
      </c>
    </row>
    <row r="129" spans="1:23" x14ac:dyDescent="0.2">
      <c r="A129" s="36" t="s">
        <v>127</v>
      </c>
      <c r="B129" s="36" t="s">
        <v>126</v>
      </c>
      <c r="C129" s="36">
        <v>90445300</v>
      </c>
      <c r="D129" s="36" t="s">
        <v>277</v>
      </c>
      <c r="E129" s="12" t="s">
        <v>63</v>
      </c>
      <c r="F129" s="12">
        <v>300</v>
      </c>
      <c r="G129" s="12">
        <v>10</v>
      </c>
      <c r="H129" s="12">
        <v>100</v>
      </c>
      <c r="I129" s="12"/>
      <c r="J129" s="12"/>
      <c r="K129" s="12">
        <v>300</v>
      </c>
      <c r="L129" s="12"/>
      <c r="M129" s="12">
        <v>300</v>
      </c>
      <c r="N129" s="12">
        <v>200</v>
      </c>
      <c r="O129" s="12"/>
      <c r="P129" s="13"/>
      <c r="Q129" s="12">
        <f t="shared" si="18"/>
        <v>800</v>
      </c>
      <c r="R129" s="12">
        <f t="shared" si="19"/>
        <v>8</v>
      </c>
      <c r="S129" s="57"/>
      <c r="T129" s="15">
        <v>0.04</v>
      </c>
      <c r="U129" s="15">
        <f t="shared" si="20"/>
        <v>0.32</v>
      </c>
    </row>
    <row r="130" spans="1:23" x14ac:dyDescent="0.2">
      <c r="A130" s="11" t="s">
        <v>128</v>
      </c>
      <c r="B130" s="11" t="s">
        <v>129</v>
      </c>
      <c r="C130" s="11" t="s">
        <v>128</v>
      </c>
      <c r="D130" s="11" t="s">
        <v>275</v>
      </c>
      <c r="E130" s="12">
        <v>25</v>
      </c>
      <c r="F130" s="12">
        <v>450</v>
      </c>
      <c r="G130" s="12">
        <v>10</v>
      </c>
      <c r="H130" s="12">
        <v>100</v>
      </c>
      <c r="I130" s="12"/>
      <c r="J130" s="12"/>
      <c r="K130" s="12">
        <v>100</v>
      </c>
      <c r="L130" s="12"/>
      <c r="M130" s="12">
        <v>100</v>
      </c>
      <c r="N130" s="12"/>
      <c r="O130" s="12"/>
      <c r="P130" s="13"/>
      <c r="Q130" s="12">
        <f t="shared" si="18"/>
        <v>200</v>
      </c>
      <c r="R130" s="12">
        <f t="shared" si="19"/>
        <v>2</v>
      </c>
      <c r="S130" s="57"/>
      <c r="T130" s="15">
        <v>0.06</v>
      </c>
      <c r="U130" s="15">
        <f t="shared" si="20"/>
        <v>0.12</v>
      </c>
    </row>
    <row r="131" spans="1:23" x14ac:dyDescent="0.2">
      <c r="A131" s="36" t="s">
        <v>190</v>
      </c>
      <c r="B131" s="36" t="s">
        <v>129</v>
      </c>
      <c r="C131" s="36">
        <v>90445400</v>
      </c>
      <c r="D131" s="36" t="s">
        <v>277</v>
      </c>
      <c r="E131" s="12" t="s">
        <v>63</v>
      </c>
      <c r="F131" s="12">
        <v>450</v>
      </c>
      <c r="G131" s="12">
        <v>10</v>
      </c>
      <c r="H131" s="12">
        <v>100</v>
      </c>
      <c r="I131" s="12"/>
      <c r="J131" s="12"/>
      <c r="K131" s="12">
        <v>300</v>
      </c>
      <c r="L131" s="12"/>
      <c r="M131" s="12">
        <v>300</v>
      </c>
      <c r="N131" s="12"/>
      <c r="O131" s="12"/>
      <c r="P131" s="13"/>
      <c r="Q131" s="12">
        <f t="shared" si="18"/>
        <v>600</v>
      </c>
      <c r="R131" s="12">
        <f t="shared" si="19"/>
        <v>6</v>
      </c>
      <c r="S131" s="57"/>
      <c r="T131" s="15">
        <v>0.06</v>
      </c>
      <c r="U131" s="15">
        <f t="shared" si="20"/>
        <v>0.36</v>
      </c>
    </row>
    <row r="132" spans="1:23" x14ac:dyDescent="0.2">
      <c r="A132" s="11" t="s">
        <v>130</v>
      </c>
      <c r="B132" s="11" t="s">
        <v>131</v>
      </c>
      <c r="C132" s="11" t="s">
        <v>130</v>
      </c>
      <c r="D132" s="11" t="s">
        <v>275</v>
      </c>
      <c r="E132" s="12">
        <v>25</v>
      </c>
      <c r="F132" s="12">
        <v>600</v>
      </c>
      <c r="G132" s="12">
        <v>10</v>
      </c>
      <c r="H132" s="12">
        <v>50</v>
      </c>
      <c r="I132" s="12"/>
      <c r="J132" s="12"/>
      <c r="K132" s="12">
        <v>100</v>
      </c>
      <c r="L132" s="12"/>
      <c r="M132" s="12"/>
      <c r="N132" s="12"/>
      <c r="O132" s="12"/>
      <c r="P132" s="13"/>
      <c r="Q132" s="12">
        <f t="shared" si="18"/>
        <v>100</v>
      </c>
      <c r="R132" s="12">
        <f t="shared" si="19"/>
        <v>2</v>
      </c>
      <c r="S132" s="57"/>
      <c r="T132" s="15">
        <v>0.04</v>
      </c>
      <c r="U132" s="15">
        <f t="shared" si="20"/>
        <v>0.08</v>
      </c>
    </row>
    <row r="133" spans="1:23" x14ac:dyDescent="0.2">
      <c r="A133" s="36" t="s">
        <v>211</v>
      </c>
      <c r="B133" s="36" t="s">
        <v>131</v>
      </c>
      <c r="C133" s="36">
        <v>90445600</v>
      </c>
      <c r="D133" s="36" t="s">
        <v>277</v>
      </c>
      <c r="E133" s="12">
        <v>25</v>
      </c>
      <c r="F133" s="12">
        <v>600</v>
      </c>
      <c r="G133" s="12">
        <v>10</v>
      </c>
      <c r="H133" s="12">
        <v>50</v>
      </c>
      <c r="I133" s="12"/>
      <c r="J133" s="12"/>
      <c r="K133" s="12">
        <v>300</v>
      </c>
      <c r="L133" s="12"/>
      <c r="M133" s="12">
        <v>300</v>
      </c>
      <c r="N133" s="12">
        <v>200</v>
      </c>
      <c r="O133" s="12"/>
      <c r="P133" s="13"/>
      <c r="Q133" s="12">
        <f t="shared" si="18"/>
        <v>800</v>
      </c>
      <c r="R133" s="12">
        <f t="shared" si="19"/>
        <v>16</v>
      </c>
      <c r="S133" s="57"/>
      <c r="T133" s="15">
        <v>0.04</v>
      </c>
      <c r="U133" s="15">
        <f t="shared" si="20"/>
        <v>0.64</v>
      </c>
    </row>
    <row r="134" spans="1:23" x14ac:dyDescent="0.2">
      <c r="A134" s="11" t="s">
        <v>162</v>
      </c>
      <c r="B134" s="11" t="s">
        <v>163</v>
      </c>
      <c r="C134" s="11" t="s">
        <v>162</v>
      </c>
      <c r="D134" s="11" t="s">
        <v>275</v>
      </c>
      <c r="E134" s="12">
        <v>25</v>
      </c>
      <c r="F134" s="12">
        <v>750</v>
      </c>
      <c r="G134" s="12">
        <v>10</v>
      </c>
      <c r="H134" s="12">
        <v>50</v>
      </c>
      <c r="I134" s="12"/>
      <c r="J134" s="12"/>
      <c r="K134" s="12"/>
      <c r="L134" s="12"/>
      <c r="M134" s="12"/>
      <c r="N134" s="12"/>
      <c r="O134" s="12"/>
      <c r="P134" s="13"/>
      <c r="Q134" s="12">
        <f t="shared" si="18"/>
        <v>0</v>
      </c>
      <c r="R134" s="12">
        <f t="shared" si="19"/>
        <v>0</v>
      </c>
      <c r="S134" s="57"/>
      <c r="T134" s="15">
        <v>0.04</v>
      </c>
      <c r="U134" s="15">
        <f t="shared" si="20"/>
        <v>0</v>
      </c>
    </row>
    <row r="135" spans="1:23" x14ac:dyDescent="0.2">
      <c r="A135" s="36" t="s">
        <v>218</v>
      </c>
      <c r="B135" s="36" t="s">
        <v>163</v>
      </c>
      <c r="C135" s="31" t="s">
        <v>219</v>
      </c>
      <c r="D135" s="36" t="s">
        <v>277</v>
      </c>
      <c r="E135" s="12">
        <v>25</v>
      </c>
      <c r="F135" s="12">
        <v>750</v>
      </c>
      <c r="G135" s="12">
        <v>10</v>
      </c>
      <c r="H135" s="12">
        <v>50</v>
      </c>
      <c r="I135" s="12"/>
      <c r="J135" s="12"/>
      <c r="K135" s="12">
        <v>300</v>
      </c>
      <c r="L135" s="12"/>
      <c r="M135" s="12">
        <v>300</v>
      </c>
      <c r="N135" s="12"/>
      <c r="O135" s="12"/>
      <c r="P135" s="13"/>
      <c r="Q135" s="12">
        <f t="shared" si="18"/>
        <v>600</v>
      </c>
      <c r="R135" s="12">
        <f t="shared" si="19"/>
        <v>12</v>
      </c>
      <c r="S135" s="57"/>
      <c r="T135" s="15">
        <v>0.04</v>
      </c>
      <c r="U135" s="15">
        <f t="shared" si="20"/>
        <v>0.48</v>
      </c>
    </row>
    <row r="136" spans="1:23" x14ac:dyDescent="0.2">
      <c r="A136" s="11" t="s">
        <v>132</v>
      </c>
      <c r="B136" s="11" t="s">
        <v>133</v>
      </c>
      <c r="C136" s="11" t="s">
        <v>132</v>
      </c>
      <c r="D136" s="11" t="s">
        <v>275</v>
      </c>
      <c r="E136" s="12">
        <v>25</v>
      </c>
      <c r="F136" s="12">
        <v>900</v>
      </c>
      <c r="G136" s="12">
        <v>10</v>
      </c>
      <c r="H136" s="12">
        <v>50</v>
      </c>
      <c r="I136" s="12"/>
      <c r="J136" s="12"/>
      <c r="K136" s="12"/>
      <c r="L136" s="12"/>
      <c r="M136" s="12">
        <v>100</v>
      </c>
      <c r="N136" s="12"/>
      <c r="O136" s="12"/>
      <c r="P136" s="13"/>
      <c r="Q136" s="12">
        <f t="shared" si="18"/>
        <v>100</v>
      </c>
      <c r="R136" s="12">
        <f t="shared" si="19"/>
        <v>2</v>
      </c>
      <c r="S136" s="57"/>
      <c r="T136" s="15">
        <v>0.06</v>
      </c>
      <c r="U136" s="15">
        <f t="shared" si="20"/>
        <v>0.12</v>
      </c>
    </row>
    <row r="137" spans="1:23" x14ac:dyDescent="0.2">
      <c r="A137" s="36" t="s">
        <v>264</v>
      </c>
      <c r="B137" s="36" t="s">
        <v>133</v>
      </c>
      <c r="C137" s="31" t="s">
        <v>265</v>
      </c>
      <c r="D137" s="36" t="s">
        <v>277</v>
      </c>
      <c r="E137" s="12">
        <v>25</v>
      </c>
      <c r="F137" s="12">
        <v>900</v>
      </c>
      <c r="G137" s="12">
        <v>10</v>
      </c>
      <c r="H137" s="12">
        <v>50</v>
      </c>
      <c r="I137" s="12"/>
      <c r="J137" s="12"/>
      <c r="K137" s="12">
        <v>300</v>
      </c>
      <c r="L137" s="12"/>
      <c r="M137" s="12">
        <v>300</v>
      </c>
      <c r="N137" s="12">
        <v>200</v>
      </c>
      <c r="O137" s="12"/>
      <c r="P137" s="13"/>
      <c r="Q137" s="12">
        <f t="shared" si="18"/>
        <v>800</v>
      </c>
      <c r="R137" s="12">
        <f t="shared" si="19"/>
        <v>16</v>
      </c>
      <c r="S137" s="57"/>
      <c r="T137" s="15">
        <v>0.06</v>
      </c>
      <c r="U137" s="15">
        <f t="shared" si="20"/>
        <v>0.96</v>
      </c>
    </row>
    <row r="138" spans="1:23" x14ac:dyDescent="0.2">
      <c r="A138" s="11" t="s">
        <v>134</v>
      </c>
      <c r="B138" s="11" t="s">
        <v>135</v>
      </c>
      <c r="C138" s="11" t="s">
        <v>134</v>
      </c>
      <c r="D138" s="11" t="s">
        <v>275</v>
      </c>
      <c r="E138" s="12">
        <v>25</v>
      </c>
      <c r="F138" s="12">
        <v>1200</v>
      </c>
      <c r="G138" s="12">
        <v>10</v>
      </c>
      <c r="H138" s="12">
        <v>50</v>
      </c>
      <c r="I138" s="12"/>
      <c r="J138" s="12"/>
      <c r="K138" s="12">
        <v>100</v>
      </c>
      <c r="L138" s="12"/>
      <c r="M138" s="12"/>
      <c r="N138" s="12"/>
      <c r="O138" s="12"/>
      <c r="P138" s="13"/>
      <c r="Q138" s="12">
        <f t="shared" si="18"/>
        <v>100</v>
      </c>
      <c r="R138" s="12">
        <f t="shared" si="19"/>
        <v>2</v>
      </c>
      <c r="S138" s="57"/>
      <c r="T138" s="15">
        <v>0.08</v>
      </c>
      <c r="U138" s="15">
        <f t="shared" si="20"/>
        <v>0.16</v>
      </c>
    </row>
    <row r="139" spans="1:23" x14ac:dyDescent="0.2">
      <c r="A139" s="26" t="s">
        <v>451</v>
      </c>
      <c r="B139" s="26"/>
      <c r="C139" s="26">
        <v>90445810</v>
      </c>
      <c r="D139" s="36" t="s">
        <v>277</v>
      </c>
      <c r="E139" s="12" t="s">
        <v>63</v>
      </c>
      <c r="F139" s="12">
        <v>1200</v>
      </c>
      <c r="G139" s="12">
        <v>10</v>
      </c>
      <c r="H139" s="12">
        <v>50</v>
      </c>
      <c r="I139" s="12"/>
      <c r="J139" s="12"/>
      <c r="K139" s="12"/>
      <c r="L139" s="12"/>
      <c r="M139" s="12"/>
      <c r="N139" s="12">
        <v>200</v>
      </c>
      <c r="O139" s="12"/>
      <c r="P139" s="13"/>
      <c r="Q139" s="12">
        <f t="shared" si="18"/>
        <v>200</v>
      </c>
      <c r="R139" s="12">
        <f t="shared" si="19"/>
        <v>4</v>
      </c>
      <c r="S139" s="57"/>
      <c r="T139" s="15">
        <v>0.08</v>
      </c>
      <c r="U139" s="15">
        <f t="shared" si="20"/>
        <v>0.32</v>
      </c>
    </row>
    <row r="140" spans="1:23" x14ac:dyDescent="0.2">
      <c r="A140" s="11" t="s">
        <v>238</v>
      </c>
      <c r="B140" s="11" t="s">
        <v>239</v>
      </c>
      <c r="C140" s="11" t="s">
        <v>238</v>
      </c>
      <c r="D140" s="11" t="s">
        <v>275</v>
      </c>
      <c r="E140" s="12">
        <v>25</v>
      </c>
      <c r="F140" s="12">
        <v>1524</v>
      </c>
      <c r="G140" s="12">
        <v>10</v>
      </c>
      <c r="H140" s="12">
        <v>50</v>
      </c>
      <c r="I140" s="12"/>
      <c r="J140" s="12"/>
      <c r="K140" s="12"/>
      <c r="L140" s="12"/>
      <c r="M140" s="12"/>
      <c r="N140" s="12"/>
      <c r="O140" s="12"/>
      <c r="P140" s="13"/>
      <c r="Q140" s="12">
        <f t="shared" si="18"/>
        <v>0</v>
      </c>
      <c r="R140" s="12">
        <f t="shared" si="19"/>
        <v>0</v>
      </c>
      <c r="S140" s="57"/>
      <c r="T140" s="15">
        <v>0.08</v>
      </c>
      <c r="U140" s="15">
        <f t="shared" si="20"/>
        <v>0</v>
      </c>
    </row>
    <row r="141" spans="1:23" x14ac:dyDescent="0.2">
      <c r="A141" s="11" t="s">
        <v>164</v>
      </c>
      <c r="B141" s="11" t="s">
        <v>165</v>
      </c>
      <c r="C141" s="11" t="s">
        <v>164</v>
      </c>
      <c r="D141" s="11" t="s">
        <v>275</v>
      </c>
      <c r="E141" s="12">
        <v>25</v>
      </c>
      <c r="F141" s="12">
        <v>1800</v>
      </c>
      <c r="G141" s="12">
        <v>10</v>
      </c>
      <c r="H141" s="12">
        <v>50</v>
      </c>
      <c r="I141" s="12"/>
      <c r="J141" s="12"/>
      <c r="K141" s="12"/>
      <c r="L141" s="12"/>
      <c r="M141" s="12"/>
      <c r="N141" s="12"/>
      <c r="O141" s="12"/>
      <c r="P141" s="13"/>
      <c r="Q141" s="12">
        <f t="shared" si="18"/>
        <v>0</v>
      </c>
      <c r="R141" s="12">
        <f t="shared" si="19"/>
        <v>0</v>
      </c>
      <c r="S141" s="57"/>
      <c r="T141" s="15">
        <v>0.12</v>
      </c>
      <c r="U141" s="15">
        <f t="shared" si="20"/>
        <v>0</v>
      </c>
    </row>
    <row r="142" spans="1:23" x14ac:dyDescent="0.2">
      <c r="A142" s="36" t="s">
        <v>227</v>
      </c>
      <c r="B142" s="36" t="s">
        <v>165</v>
      </c>
      <c r="C142" s="36">
        <v>90445900</v>
      </c>
      <c r="D142" s="36" t="s">
        <v>277</v>
      </c>
      <c r="E142" s="12">
        <v>25</v>
      </c>
      <c r="F142" s="12">
        <v>1800</v>
      </c>
      <c r="G142" s="12">
        <v>10</v>
      </c>
      <c r="H142" s="12">
        <v>50</v>
      </c>
      <c r="I142" s="12"/>
      <c r="J142" s="12"/>
      <c r="K142" s="12"/>
      <c r="L142" s="12"/>
      <c r="M142" s="12"/>
      <c r="N142" s="12"/>
      <c r="O142" s="12"/>
      <c r="P142" s="13"/>
      <c r="Q142" s="12">
        <f t="shared" si="18"/>
        <v>0</v>
      </c>
      <c r="R142" s="12">
        <f t="shared" si="19"/>
        <v>0</v>
      </c>
      <c r="S142" s="57"/>
      <c r="T142" s="15">
        <v>0.12</v>
      </c>
      <c r="U142" s="15">
        <f t="shared" si="20"/>
        <v>0</v>
      </c>
      <c r="V142" s="43"/>
    </row>
    <row r="143" spans="1:23" x14ac:dyDescent="0.2">
      <c r="A143" s="36" t="s">
        <v>301</v>
      </c>
      <c r="B143" s="36" t="s">
        <v>302</v>
      </c>
      <c r="C143" s="36">
        <v>90446000</v>
      </c>
      <c r="D143" s="36" t="s">
        <v>277</v>
      </c>
      <c r="E143" s="12">
        <v>25</v>
      </c>
      <c r="F143" s="12">
        <v>2400</v>
      </c>
      <c r="G143" s="12">
        <v>10</v>
      </c>
      <c r="H143" s="12">
        <v>50</v>
      </c>
      <c r="I143" s="12"/>
      <c r="J143" s="12"/>
      <c r="K143" s="12"/>
      <c r="L143" s="12"/>
      <c r="M143" s="12"/>
      <c r="N143" s="12"/>
      <c r="O143" s="12"/>
      <c r="P143" s="13"/>
      <c r="Q143" s="12">
        <f t="shared" si="18"/>
        <v>0</v>
      </c>
      <c r="R143" s="12">
        <f t="shared" si="19"/>
        <v>0</v>
      </c>
      <c r="S143" s="57"/>
      <c r="T143" s="15">
        <v>0.12</v>
      </c>
      <c r="U143" s="15">
        <f t="shared" si="20"/>
        <v>0</v>
      </c>
      <c r="V143" s="43"/>
    </row>
    <row r="144" spans="1:23" x14ac:dyDescent="0.2">
      <c r="A144" s="305"/>
      <c r="B144" s="305"/>
      <c r="C144" s="305"/>
      <c r="D144" s="305"/>
      <c r="E144" s="305"/>
      <c r="F144" s="305"/>
      <c r="G144" s="305"/>
      <c r="H144" s="305"/>
      <c r="I144" s="36">
        <f t="shared" ref="I144:R144" si="21">SUBTOTAL(9,I5:I143)</f>
        <v>1750</v>
      </c>
      <c r="J144" s="36">
        <f t="shared" si="21"/>
        <v>23050</v>
      </c>
      <c r="K144" s="36">
        <f t="shared" si="21"/>
        <v>70775</v>
      </c>
      <c r="L144" s="36">
        <f>SUBTOTAL(9,L5:L143)</f>
        <v>3250</v>
      </c>
      <c r="M144" s="36">
        <f t="shared" si="21"/>
        <v>70310</v>
      </c>
      <c r="N144" s="36">
        <f t="shared" si="21"/>
        <v>67275</v>
      </c>
      <c r="O144" s="36">
        <f t="shared" si="21"/>
        <v>1600</v>
      </c>
      <c r="P144" s="36">
        <f t="shared" si="21"/>
        <v>0</v>
      </c>
      <c r="Q144" s="36">
        <f t="shared" si="21"/>
        <v>238010</v>
      </c>
      <c r="R144" s="36">
        <f t="shared" si="21"/>
        <v>3049</v>
      </c>
      <c r="S144" s="59"/>
      <c r="T144" s="12"/>
      <c r="U144" s="36">
        <f>SUBTOTAL(9,U5:U143)</f>
        <v>177.48000000000008</v>
      </c>
      <c r="V144" s="3">
        <f>SUM(V13:V143)</f>
        <v>130.85</v>
      </c>
      <c r="W144" s="3">
        <f>SUM(W13:W143)</f>
        <v>100</v>
      </c>
    </row>
    <row r="145" spans="1:21" x14ac:dyDescent="0.2">
      <c r="A145" s="305"/>
      <c r="B145" s="305"/>
      <c r="C145" s="305"/>
      <c r="D145" s="305"/>
      <c r="E145" s="305"/>
      <c r="F145" s="305"/>
      <c r="G145" s="305"/>
      <c r="H145" s="305"/>
      <c r="I145" s="36">
        <v>14</v>
      </c>
      <c r="J145" s="36">
        <v>243</v>
      </c>
      <c r="K145" s="36">
        <v>903</v>
      </c>
      <c r="L145" s="36">
        <v>30</v>
      </c>
      <c r="M145" s="36">
        <v>911</v>
      </c>
      <c r="N145" s="36">
        <v>904</v>
      </c>
      <c r="O145" s="36">
        <v>44</v>
      </c>
      <c r="P145" s="36"/>
      <c r="Q145" s="36"/>
      <c r="R145" s="36">
        <f>SUM(I145:P145)</f>
        <v>3049</v>
      </c>
      <c r="U145" s="3">
        <f>U144/30</f>
        <v>5.9160000000000021</v>
      </c>
    </row>
    <row r="146" spans="1:21" x14ac:dyDescent="0.2">
      <c r="A146" s="305"/>
      <c r="B146" s="305"/>
      <c r="C146" s="305"/>
      <c r="D146" s="305"/>
      <c r="E146" s="305"/>
      <c r="F146" s="305"/>
      <c r="G146" s="305"/>
      <c r="H146" s="305"/>
      <c r="I146" s="36">
        <v>1.0900000000000001</v>
      </c>
      <c r="J146" s="36">
        <v>10.6</v>
      </c>
      <c r="K146" s="36">
        <v>51.13</v>
      </c>
      <c r="L146" s="36">
        <v>1.85</v>
      </c>
      <c r="M146" s="36">
        <v>52.21</v>
      </c>
      <c r="N146" s="36">
        <v>56.08</v>
      </c>
      <c r="O146" s="36">
        <v>4.5199999999999996</v>
      </c>
      <c r="P146" s="36"/>
      <c r="Q146" s="36"/>
      <c r="R146" s="36">
        <f>SUM(I146:P146)</f>
        <v>177.48</v>
      </c>
    </row>
    <row r="147" spans="1:21" x14ac:dyDescent="0.2">
      <c r="A147" s="34"/>
      <c r="B147" s="34"/>
      <c r="C147" s="34"/>
      <c r="D147" s="34"/>
      <c r="E147" s="34"/>
      <c r="F147" s="34"/>
      <c r="G147" s="34"/>
      <c r="H147" s="34"/>
    </row>
    <row r="148" spans="1:21" x14ac:dyDescent="0.2">
      <c r="A148" s="28" t="s">
        <v>136</v>
      </c>
      <c r="B148" s="28" t="s">
        <v>136</v>
      </c>
      <c r="C148" s="30"/>
      <c r="D148" s="30"/>
      <c r="E148" s="8" t="s">
        <v>10</v>
      </c>
      <c r="F148" s="8" t="s">
        <v>137</v>
      </c>
      <c r="G148" s="300" t="s">
        <v>138</v>
      </c>
      <c r="H148" s="301"/>
      <c r="I148" s="20"/>
      <c r="J148" s="20"/>
      <c r="K148" s="20"/>
      <c r="L148" s="20"/>
      <c r="M148" s="20"/>
      <c r="N148" s="20"/>
      <c r="O148" s="20"/>
      <c r="P148" s="20"/>
      <c r="Q148" s="12"/>
      <c r="R148" s="12"/>
      <c r="S148" s="35"/>
      <c r="T148" s="12"/>
      <c r="U148" s="15"/>
    </row>
    <row r="149" spans="1:21" x14ac:dyDescent="0.2">
      <c r="A149" s="36"/>
      <c r="B149" s="36"/>
      <c r="C149" s="36"/>
      <c r="D149" s="36"/>
      <c r="E149" s="8"/>
      <c r="F149" s="8"/>
      <c r="G149" s="8" t="s">
        <v>139</v>
      </c>
      <c r="H149" s="8" t="s">
        <v>140</v>
      </c>
      <c r="I149" s="8" t="s">
        <v>140</v>
      </c>
      <c r="J149" s="8" t="s">
        <v>140</v>
      </c>
      <c r="K149" s="8" t="s">
        <v>140</v>
      </c>
      <c r="L149" s="8" t="s">
        <v>140</v>
      </c>
      <c r="M149" s="8" t="s">
        <v>140</v>
      </c>
      <c r="N149" s="8" t="s">
        <v>140</v>
      </c>
      <c r="O149" s="8"/>
      <c r="P149" s="8" t="s">
        <v>140</v>
      </c>
      <c r="Q149" s="36" t="s">
        <v>140</v>
      </c>
      <c r="R149" s="36" t="s">
        <v>12</v>
      </c>
      <c r="S149" s="37"/>
      <c r="T149" s="12"/>
      <c r="U149" s="15"/>
    </row>
    <row r="150" spans="1:21" x14ac:dyDescent="0.2">
      <c r="A150" s="38" t="s">
        <v>142</v>
      </c>
      <c r="B150" s="38" t="s">
        <v>143</v>
      </c>
      <c r="C150" s="38" t="s">
        <v>142</v>
      </c>
      <c r="D150" s="38" t="s">
        <v>142</v>
      </c>
      <c r="E150" s="12">
        <v>13</v>
      </c>
      <c r="F150" s="12">
        <v>25</v>
      </c>
      <c r="G150" s="12">
        <v>5</v>
      </c>
      <c r="H150" s="12">
        <v>125</v>
      </c>
      <c r="I150" s="12"/>
      <c r="J150" s="12"/>
      <c r="K150" s="12"/>
      <c r="L150" s="12"/>
      <c r="M150" s="12"/>
      <c r="N150" s="12"/>
      <c r="O150" s="12"/>
      <c r="P150" s="12"/>
      <c r="Q150" s="12">
        <f>SUM(I150:P150)</f>
        <v>0</v>
      </c>
      <c r="R150" s="12">
        <f>$Q150/$H150</f>
        <v>0</v>
      </c>
      <c r="S150" s="39"/>
      <c r="T150" s="15">
        <v>0.09</v>
      </c>
      <c r="U150" s="15">
        <f>$R150*$T150</f>
        <v>0</v>
      </c>
    </row>
    <row r="151" spans="1:21" x14ac:dyDescent="0.2">
      <c r="A151" s="38" t="s">
        <v>144</v>
      </c>
      <c r="B151" s="38" t="s">
        <v>145</v>
      </c>
      <c r="C151" s="38" t="s">
        <v>144</v>
      </c>
      <c r="D151" s="38" t="s">
        <v>144</v>
      </c>
      <c r="E151" s="12">
        <v>19</v>
      </c>
      <c r="F151" s="12">
        <v>25</v>
      </c>
      <c r="G151" s="12">
        <v>5</v>
      </c>
      <c r="H151" s="12">
        <v>125</v>
      </c>
      <c r="I151" s="12"/>
      <c r="J151" s="12"/>
      <c r="K151" s="12"/>
      <c r="L151" s="12"/>
      <c r="M151" s="12"/>
      <c r="N151" s="12"/>
      <c r="O151" s="12"/>
      <c r="P151" s="12"/>
      <c r="Q151" s="12">
        <f>SUM(I151:P151)</f>
        <v>0</v>
      </c>
      <c r="R151" s="12">
        <f>$Q151/$H151</f>
        <v>0</v>
      </c>
      <c r="S151" s="39"/>
      <c r="T151" s="15">
        <v>0.15</v>
      </c>
      <c r="U151" s="15">
        <f>$R151*$T151</f>
        <v>0</v>
      </c>
    </row>
    <row r="152" spans="1:21" x14ac:dyDescent="0.2">
      <c r="B152" s="3"/>
      <c r="I152" s="36">
        <f t="shared" ref="I152:P152" si="22">SUM(I150:I151)</f>
        <v>0</v>
      </c>
      <c r="J152" s="36">
        <f t="shared" si="22"/>
        <v>0</v>
      </c>
      <c r="K152" s="36">
        <f t="shared" si="22"/>
        <v>0</v>
      </c>
      <c r="L152" s="36">
        <f>SUM(L150:L151)</f>
        <v>0</v>
      </c>
      <c r="M152" s="36">
        <f t="shared" si="22"/>
        <v>0</v>
      </c>
      <c r="N152" s="36">
        <f t="shared" si="22"/>
        <v>0</v>
      </c>
      <c r="O152" s="36"/>
      <c r="P152" s="36">
        <f t="shared" si="22"/>
        <v>0</v>
      </c>
      <c r="Q152" s="36">
        <f>SUBTOTAL(9,Q150:Q151)</f>
        <v>0</v>
      </c>
      <c r="R152" s="36">
        <f>SUBTOTAL(9,R150:R151)</f>
        <v>0</v>
      </c>
      <c r="S152" s="37"/>
      <c r="T152" s="12"/>
      <c r="U152" s="33">
        <f>SUBTOTAL(9,U150:U151)</f>
        <v>0</v>
      </c>
    </row>
    <row r="153" spans="1:21" x14ac:dyDescent="0.2">
      <c r="B153" s="3"/>
      <c r="I153" s="40"/>
      <c r="J153" s="40"/>
      <c r="K153" s="40"/>
      <c r="L153" s="40"/>
      <c r="M153" s="40"/>
      <c r="N153" s="40"/>
      <c r="O153" s="40"/>
      <c r="P153" s="40"/>
      <c r="Q153" s="36">
        <v>0</v>
      </c>
      <c r="R153" s="36">
        <v>0</v>
      </c>
      <c r="S153" s="35"/>
      <c r="T153" s="12"/>
      <c r="U153" s="33">
        <v>0</v>
      </c>
    </row>
  </sheetData>
  <autoFilter ref="D3:D146"/>
  <mergeCells count="11">
    <mergeCell ref="A109:B109"/>
    <mergeCell ref="A144:H144"/>
    <mergeCell ref="A145:H145"/>
    <mergeCell ref="A146:H146"/>
    <mergeCell ref="G148:H148"/>
    <mergeCell ref="T3:U3"/>
    <mergeCell ref="A1:H1"/>
    <mergeCell ref="A2:D2"/>
    <mergeCell ref="E2:H2"/>
    <mergeCell ref="G3:H3"/>
    <mergeCell ref="Q3:R3"/>
  </mergeCells>
  <conditionalFormatting sqref="A5:XFD143">
    <cfRule type="expression" dxfId="248" priority="2">
      <formula>MOD(ROW(),2)</formula>
    </cfRule>
  </conditionalFormatting>
  <conditionalFormatting sqref="Q5:Q143">
    <cfRule type="cellIs" dxfId="247" priority="4" operator="greaterThan">
      <formula>10000</formula>
    </cfRule>
  </conditionalFormatting>
  <conditionalFormatting sqref="Q110:Q143">
    <cfRule type="cellIs" dxfId="246" priority="5" operator="greaterThan">
      <formula>2000</formula>
    </cfRule>
  </conditionalFormatting>
  <conditionalFormatting sqref="U5:U108">
    <cfRule type="cellIs" dxfId="245" priority="3" operator="greaterThan">
      <formula>10</formula>
    </cfRule>
  </conditionalFormatting>
  <conditionalFormatting sqref="U139">
    <cfRule type="cellIs" dxfId="244" priority="1" operator="greaterThan">
      <formula>10</formula>
    </cfRule>
  </conditionalFormatting>
  <pageMargins left="0.25" right="0.25" top="0.75" bottom="0.75" header="0.3" footer="0.3"/>
  <pageSetup paperSize="9" scale="69" fitToHeight="0" orientation="landscape" r:id="rId1"/>
  <headerFooter alignWithMargins="0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pageSetUpPr fitToPage="1"/>
  </sheetPr>
  <dimension ref="A1:W153"/>
  <sheetViews>
    <sheetView zoomScaleNormal="100" workbookViewId="0">
      <pane xSplit="4" ySplit="4" topLeftCell="E110" activePane="bottomRight" state="frozen"/>
      <selection pane="topRight" activeCell="D1" sqref="D1"/>
      <selection pane="bottomLeft" activeCell="A4" sqref="A4"/>
      <selection pane="bottomRight" activeCell="L65" sqref="L65"/>
    </sheetView>
  </sheetViews>
  <sheetFormatPr defaultColWidth="9.140625" defaultRowHeight="12.75" x14ac:dyDescent="0.2"/>
  <cols>
    <col min="1" max="1" width="12.5703125" style="3" customWidth="1"/>
    <col min="2" max="2" width="14" style="41" customWidth="1"/>
    <col min="3" max="3" width="14" style="3" bestFit="1" customWidth="1"/>
    <col min="4" max="4" width="12.28515625" style="3" customWidth="1"/>
    <col min="5" max="5" width="7.85546875" style="3" customWidth="1"/>
    <col min="6" max="6" width="8.5703125" style="3" customWidth="1"/>
    <col min="7" max="7" width="6.140625" style="3" customWidth="1"/>
    <col min="8" max="8" width="6.42578125" style="3" customWidth="1"/>
    <col min="9" max="15" width="10.140625" style="3" customWidth="1"/>
    <col min="16" max="16" width="8.28515625" style="3" customWidth="1"/>
    <col min="17" max="17" width="10.7109375" style="3" bestFit="1" customWidth="1"/>
    <col min="18" max="18" width="8.28515625" style="3" bestFit="1" customWidth="1"/>
    <col min="19" max="20" width="9.42578125" style="3" customWidth="1"/>
    <col min="21" max="21" width="9.28515625" style="3" customWidth="1"/>
    <col min="22" max="16384" width="9.140625" style="3"/>
  </cols>
  <sheetData>
    <row r="1" spans="1:23" x14ac:dyDescent="0.2">
      <c r="A1" s="303" t="s">
        <v>281</v>
      </c>
      <c r="B1" s="303"/>
      <c r="C1" s="303"/>
      <c r="D1" s="303"/>
      <c r="E1" s="303"/>
      <c r="F1" s="303"/>
      <c r="G1" s="303"/>
      <c r="H1" s="303"/>
      <c r="I1" s="30" t="s">
        <v>432</v>
      </c>
      <c r="J1" s="30" t="s">
        <v>438</v>
      </c>
      <c r="K1" s="30" t="s">
        <v>446</v>
      </c>
      <c r="L1" s="30"/>
      <c r="M1" s="30"/>
      <c r="N1" s="30"/>
      <c r="O1" s="30"/>
      <c r="P1" s="20"/>
      <c r="Q1" s="20"/>
      <c r="R1" s="20"/>
    </row>
    <row r="2" spans="1:23" x14ac:dyDescent="0.2">
      <c r="A2" s="303" t="s">
        <v>454</v>
      </c>
      <c r="B2" s="303"/>
      <c r="C2" s="303"/>
      <c r="D2" s="303"/>
      <c r="E2" s="303"/>
      <c r="F2" s="303"/>
      <c r="G2" s="303"/>
      <c r="H2" s="303"/>
      <c r="I2" s="10"/>
      <c r="J2" s="10"/>
      <c r="K2" s="10"/>
      <c r="L2" s="10"/>
      <c r="M2" s="10"/>
      <c r="N2" s="10"/>
      <c r="O2" s="10"/>
      <c r="P2" s="8"/>
      <c r="Q2" s="8"/>
      <c r="R2" s="8"/>
      <c r="S2" s="29"/>
      <c r="T2" s="29"/>
      <c r="U2" s="30"/>
    </row>
    <row r="3" spans="1:23" x14ac:dyDescent="0.2">
      <c r="A3" s="8" t="s">
        <v>0</v>
      </c>
      <c r="B3" s="8" t="s">
        <v>1</v>
      </c>
      <c r="C3" s="8" t="s">
        <v>2</v>
      </c>
      <c r="D3" s="8" t="s">
        <v>274</v>
      </c>
      <c r="E3" s="8" t="s">
        <v>3</v>
      </c>
      <c r="F3" s="8" t="s">
        <v>4</v>
      </c>
      <c r="G3" s="302" t="s">
        <v>5</v>
      </c>
      <c r="H3" s="302"/>
      <c r="I3" s="31" t="s">
        <v>409</v>
      </c>
      <c r="J3" s="31" t="s">
        <v>427</v>
      </c>
      <c r="K3" s="31" t="s">
        <v>435</v>
      </c>
      <c r="L3" s="31" t="s">
        <v>448</v>
      </c>
      <c r="M3" s="31" t="s">
        <v>441</v>
      </c>
      <c r="N3" s="31" t="s">
        <v>449</v>
      </c>
      <c r="O3" s="31" t="s">
        <v>452</v>
      </c>
      <c r="P3" s="36"/>
      <c r="Q3" s="302" t="s">
        <v>6</v>
      </c>
      <c r="R3" s="302"/>
      <c r="S3" s="55"/>
      <c r="T3" s="300" t="s">
        <v>7</v>
      </c>
      <c r="U3" s="301"/>
    </row>
    <row r="4" spans="1:23" x14ac:dyDescent="0.2">
      <c r="A4" s="36" t="s">
        <v>8</v>
      </c>
      <c r="B4" s="36"/>
      <c r="C4" s="36"/>
      <c r="D4" s="36"/>
      <c r="E4" s="7" t="s">
        <v>9</v>
      </c>
      <c r="F4" s="36" t="s">
        <v>10</v>
      </c>
      <c r="G4" s="8" t="s">
        <v>11</v>
      </c>
      <c r="H4" s="8" t="s">
        <v>12</v>
      </c>
      <c r="I4" s="36" t="s">
        <v>410</v>
      </c>
      <c r="J4" s="36" t="s">
        <v>428</v>
      </c>
      <c r="K4" s="36" t="s">
        <v>436</v>
      </c>
      <c r="L4" s="36" t="s">
        <v>446</v>
      </c>
      <c r="M4" s="36" t="s">
        <v>442</v>
      </c>
      <c r="N4" s="36" t="s">
        <v>450</v>
      </c>
      <c r="O4" s="36" t="s">
        <v>453</v>
      </c>
      <c r="P4" s="36"/>
      <c r="Q4" s="8" t="s">
        <v>13</v>
      </c>
      <c r="R4" s="8" t="s">
        <v>12</v>
      </c>
      <c r="S4" s="56"/>
      <c r="T4" s="10" t="s">
        <v>14</v>
      </c>
      <c r="U4" s="10" t="s">
        <v>15</v>
      </c>
    </row>
    <row r="5" spans="1:23" x14ac:dyDescent="0.2">
      <c r="A5" s="11" t="s">
        <v>383</v>
      </c>
      <c r="B5" s="11" t="s">
        <v>384</v>
      </c>
      <c r="C5" s="11" t="s">
        <v>383</v>
      </c>
      <c r="D5" s="11" t="s">
        <v>275</v>
      </c>
      <c r="E5" s="12">
        <v>15</v>
      </c>
      <c r="F5" s="12">
        <v>225</v>
      </c>
      <c r="G5" s="12">
        <v>10</v>
      </c>
      <c r="H5" s="12">
        <v>400</v>
      </c>
      <c r="I5" s="12"/>
      <c r="J5" s="12"/>
      <c r="K5" s="12"/>
      <c r="L5" s="12"/>
      <c r="M5" s="12"/>
      <c r="N5" s="12"/>
      <c r="O5" s="12"/>
      <c r="P5" s="13"/>
      <c r="Q5" s="12">
        <f t="shared" ref="Q5:Q19" si="0">SUM(I5:P5)</f>
        <v>0</v>
      </c>
      <c r="R5" s="12">
        <f t="shared" ref="R5:R19" si="1">$Q5/$H5</f>
        <v>0</v>
      </c>
      <c r="S5" s="57"/>
      <c r="T5" s="15">
        <v>0.06</v>
      </c>
      <c r="U5" s="15">
        <f t="shared" ref="U5:U19" si="2">$R5*$T5</f>
        <v>0</v>
      </c>
      <c r="V5" s="43">
        <f>SUM(U5:U19)</f>
        <v>51.15</v>
      </c>
      <c r="W5" s="3">
        <f>V5*100/$V$144</f>
        <v>36.974121729073303</v>
      </c>
    </row>
    <row r="6" spans="1:23" x14ac:dyDescent="0.2">
      <c r="A6" s="11" t="s">
        <v>385</v>
      </c>
      <c r="B6" s="11" t="s">
        <v>386</v>
      </c>
      <c r="C6" s="11" t="s">
        <v>385</v>
      </c>
      <c r="D6" s="11" t="s">
        <v>275</v>
      </c>
      <c r="E6" s="12">
        <v>15</v>
      </c>
      <c r="F6" s="12">
        <v>300</v>
      </c>
      <c r="G6" s="12">
        <v>10</v>
      </c>
      <c r="H6" s="12">
        <v>300</v>
      </c>
      <c r="I6" s="12"/>
      <c r="J6" s="12"/>
      <c r="K6" s="12"/>
      <c r="L6" s="12"/>
      <c r="M6" s="12"/>
      <c r="N6" s="12"/>
      <c r="O6" s="12"/>
      <c r="P6" s="13"/>
      <c r="Q6" s="12">
        <f t="shared" si="0"/>
        <v>0</v>
      </c>
      <c r="R6" s="12">
        <f t="shared" si="1"/>
        <v>0</v>
      </c>
      <c r="S6" s="57"/>
      <c r="T6" s="15">
        <v>0.06</v>
      </c>
      <c r="U6" s="15">
        <f t="shared" si="2"/>
        <v>0</v>
      </c>
      <c r="V6" s="43"/>
    </row>
    <row r="7" spans="1:23" x14ac:dyDescent="0.2">
      <c r="A7" s="36" t="s">
        <v>387</v>
      </c>
      <c r="B7" s="36" t="s">
        <v>259</v>
      </c>
      <c r="C7" s="31" t="s">
        <v>388</v>
      </c>
      <c r="D7" s="36" t="s">
        <v>277</v>
      </c>
      <c r="E7" s="12" t="s">
        <v>167</v>
      </c>
      <c r="F7" s="12">
        <v>300</v>
      </c>
      <c r="G7" s="12">
        <v>10</v>
      </c>
      <c r="H7" s="12">
        <v>300</v>
      </c>
      <c r="I7" s="12"/>
      <c r="J7" s="12"/>
      <c r="K7" s="12"/>
      <c r="L7" s="12"/>
      <c r="M7" s="12"/>
      <c r="N7" s="12"/>
      <c r="O7" s="12"/>
      <c r="P7" s="13"/>
      <c r="Q7" s="12">
        <f t="shared" si="0"/>
        <v>0</v>
      </c>
      <c r="R7" s="12">
        <f t="shared" si="1"/>
        <v>0</v>
      </c>
      <c r="S7" s="57"/>
      <c r="T7" s="15">
        <v>0.06</v>
      </c>
      <c r="U7" s="15">
        <f t="shared" si="2"/>
        <v>0</v>
      </c>
      <c r="V7" s="43"/>
    </row>
    <row r="8" spans="1:23" x14ac:dyDescent="0.2">
      <c r="A8" s="11" t="s">
        <v>258</v>
      </c>
      <c r="B8" s="11" t="s">
        <v>259</v>
      </c>
      <c r="C8" s="11" t="s">
        <v>258</v>
      </c>
      <c r="D8" s="11" t="s">
        <v>275</v>
      </c>
      <c r="E8" s="12">
        <v>15</v>
      </c>
      <c r="F8" s="12">
        <v>375</v>
      </c>
      <c r="G8" s="12">
        <v>10</v>
      </c>
      <c r="H8" s="12">
        <v>200</v>
      </c>
      <c r="I8" s="12"/>
      <c r="J8" s="12">
        <v>1000</v>
      </c>
      <c r="K8" s="12">
        <v>1000</v>
      </c>
      <c r="L8" s="12"/>
      <c r="M8" s="12"/>
      <c r="N8" s="12"/>
      <c r="O8" s="12"/>
      <c r="P8" s="13"/>
      <c r="Q8" s="12">
        <f t="shared" si="0"/>
        <v>2000</v>
      </c>
      <c r="R8" s="12">
        <f t="shared" si="1"/>
        <v>10</v>
      </c>
      <c r="S8" s="57"/>
      <c r="T8" s="15">
        <v>0.06</v>
      </c>
      <c r="U8" s="15">
        <f t="shared" si="2"/>
        <v>0.6</v>
      </c>
      <c r="V8" s="43"/>
    </row>
    <row r="9" spans="1:23" x14ac:dyDescent="0.2">
      <c r="A9" s="11" t="s">
        <v>26</v>
      </c>
      <c r="B9" s="11" t="s">
        <v>27</v>
      </c>
      <c r="C9" s="11" t="s">
        <v>26</v>
      </c>
      <c r="D9" s="11" t="s">
        <v>275</v>
      </c>
      <c r="E9" s="12">
        <v>15</v>
      </c>
      <c r="F9" s="12">
        <v>457</v>
      </c>
      <c r="G9" s="12">
        <v>10</v>
      </c>
      <c r="H9" s="12">
        <v>200</v>
      </c>
      <c r="I9" s="12">
        <v>1800</v>
      </c>
      <c r="J9" s="12">
        <v>10000</v>
      </c>
      <c r="K9" s="12">
        <v>10000</v>
      </c>
      <c r="L9" s="12"/>
      <c r="M9" s="12">
        <v>10000</v>
      </c>
      <c r="N9" s="12">
        <v>5000</v>
      </c>
      <c r="O9" s="12"/>
      <c r="P9" s="13"/>
      <c r="Q9" s="12">
        <f t="shared" si="0"/>
        <v>36800</v>
      </c>
      <c r="R9" s="12">
        <f t="shared" si="1"/>
        <v>184</v>
      </c>
      <c r="S9" s="57"/>
      <c r="T9" s="15">
        <v>0.05</v>
      </c>
      <c r="U9" s="15">
        <f t="shared" si="2"/>
        <v>9.2000000000000011</v>
      </c>
    </row>
    <row r="10" spans="1:23" x14ac:dyDescent="0.2">
      <c r="A10" s="36" t="s">
        <v>169</v>
      </c>
      <c r="B10" s="36" t="s">
        <v>27</v>
      </c>
      <c r="C10" s="36">
        <v>90441400</v>
      </c>
      <c r="D10" s="36" t="s">
        <v>277</v>
      </c>
      <c r="E10" s="12" t="s">
        <v>167</v>
      </c>
      <c r="F10" s="12">
        <v>450</v>
      </c>
      <c r="G10" s="12">
        <v>10</v>
      </c>
      <c r="H10" s="12">
        <v>200</v>
      </c>
      <c r="I10" s="12"/>
      <c r="J10" s="12"/>
      <c r="K10" s="12">
        <v>3000</v>
      </c>
      <c r="L10" s="12"/>
      <c r="M10" s="12">
        <v>2000</v>
      </c>
      <c r="N10" s="12">
        <v>2000</v>
      </c>
      <c r="O10" s="12"/>
      <c r="P10" s="13"/>
      <c r="Q10" s="12">
        <f t="shared" si="0"/>
        <v>7000</v>
      </c>
      <c r="R10" s="12">
        <f t="shared" si="1"/>
        <v>35</v>
      </c>
      <c r="S10" s="57"/>
      <c r="T10" s="15">
        <v>0.05</v>
      </c>
      <c r="U10" s="15">
        <f t="shared" si="2"/>
        <v>1.75</v>
      </c>
    </row>
    <row r="11" spans="1:23" x14ac:dyDescent="0.2">
      <c r="A11" s="11" t="s">
        <v>24</v>
      </c>
      <c r="B11" s="11" t="s">
        <v>25</v>
      </c>
      <c r="C11" s="11" t="s">
        <v>24</v>
      </c>
      <c r="D11" s="11" t="s">
        <v>275</v>
      </c>
      <c r="E11" s="12">
        <v>15</v>
      </c>
      <c r="F11" s="12">
        <v>610</v>
      </c>
      <c r="G11" s="12">
        <v>10</v>
      </c>
      <c r="H11" s="12">
        <v>100</v>
      </c>
      <c r="I11" s="12">
        <v>3000</v>
      </c>
      <c r="J11" s="12">
        <v>8000</v>
      </c>
      <c r="K11" s="12">
        <v>6000</v>
      </c>
      <c r="L11" s="12"/>
      <c r="M11" s="12">
        <v>6000</v>
      </c>
      <c r="N11" s="12">
        <v>5000</v>
      </c>
      <c r="O11" s="12"/>
      <c r="P11" s="13"/>
      <c r="Q11" s="12">
        <f t="shared" si="0"/>
        <v>28000</v>
      </c>
      <c r="R11" s="12">
        <f t="shared" si="1"/>
        <v>280</v>
      </c>
      <c r="S11" s="57"/>
      <c r="T11" s="15">
        <v>0.04</v>
      </c>
      <c r="U11" s="15">
        <f t="shared" si="2"/>
        <v>11.200000000000001</v>
      </c>
    </row>
    <row r="12" spans="1:23" x14ac:dyDescent="0.2">
      <c r="A12" s="36" t="s">
        <v>168</v>
      </c>
      <c r="B12" s="36" t="s">
        <v>25</v>
      </c>
      <c r="C12" s="36">
        <v>90441600</v>
      </c>
      <c r="D12" s="36" t="s">
        <v>277</v>
      </c>
      <c r="E12" s="12" t="s">
        <v>167</v>
      </c>
      <c r="F12" s="12">
        <v>600</v>
      </c>
      <c r="G12" s="12">
        <v>10</v>
      </c>
      <c r="H12" s="12">
        <v>100</v>
      </c>
      <c r="I12" s="12">
        <v>500</v>
      </c>
      <c r="J12" s="12"/>
      <c r="K12" s="12">
        <v>3000</v>
      </c>
      <c r="L12" s="12"/>
      <c r="M12" s="12">
        <v>2000</v>
      </c>
      <c r="N12" s="12">
        <v>2000</v>
      </c>
      <c r="O12" s="12"/>
      <c r="P12" s="13"/>
      <c r="Q12" s="12">
        <f t="shared" si="0"/>
        <v>7500</v>
      </c>
      <c r="R12" s="12">
        <f t="shared" si="1"/>
        <v>75</v>
      </c>
      <c r="S12" s="57"/>
      <c r="T12" s="15">
        <v>0.04</v>
      </c>
      <c r="U12" s="15">
        <f t="shared" si="2"/>
        <v>3</v>
      </c>
    </row>
    <row r="13" spans="1:23" x14ac:dyDescent="0.2">
      <c r="A13" s="11" t="s">
        <v>150</v>
      </c>
      <c r="B13" s="11" t="s">
        <v>151</v>
      </c>
      <c r="C13" s="11" t="s">
        <v>150</v>
      </c>
      <c r="D13" s="11" t="s">
        <v>275</v>
      </c>
      <c r="E13" s="12">
        <v>15</v>
      </c>
      <c r="F13" s="12">
        <v>760</v>
      </c>
      <c r="G13" s="12">
        <v>10</v>
      </c>
      <c r="H13" s="12">
        <v>100</v>
      </c>
      <c r="I13" s="12">
        <v>500</v>
      </c>
      <c r="J13" s="12">
        <v>1000</v>
      </c>
      <c r="K13" s="12">
        <v>1000</v>
      </c>
      <c r="L13" s="12"/>
      <c r="M13" s="12">
        <v>1000</v>
      </c>
      <c r="N13" s="12">
        <v>1000</v>
      </c>
      <c r="O13" s="12"/>
      <c r="P13" s="13"/>
      <c r="Q13" s="12">
        <f t="shared" si="0"/>
        <v>4500</v>
      </c>
      <c r="R13" s="12">
        <f t="shared" si="1"/>
        <v>45</v>
      </c>
      <c r="S13" s="57"/>
      <c r="T13" s="15">
        <v>0.04</v>
      </c>
      <c r="U13" s="15">
        <f t="shared" si="2"/>
        <v>1.8</v>
      </c>
    </row>
    <row r="14" spans="1:23" x14ac:dyDescent="0.2">
      <c r="A14" s="11" t="s">
        <v>20</v>
      </c>
      <c r="B14" s="11" t="s">
        <v>21</v>
      </c>
      <c r="C14" s="11" t="s">
        <v>20</v>
      </c>
      <c r="D14" s="11" t="s">
        <v>275</v>
      </c>
      <c r="E14" s="12">
        <v>15</v>
      </c>
      <c r="F14" s="12">
        <v>915</v>
      </c>
      <c r="G14" s="12">
        <v>10</v>
      </c>
      <c r="H14" s="12">
        <v>100</v>
      </c>
      <c r="I14" s="12"/>
      <c r="J14" s="12">
        <v>1500</v>
      </c>
      <c r="K14" s="12">
        <v>2000</v>
      </c>
      <c r="L14" s="12">
        <v>1500</v>
      </c>
      <c r="M14" s="12">
        <v>5000</v>
      </c>
      <c r="N14" s="12">
        <v>3000</v>
      </c>
      <c r="O14" s="12"/>
      <c r="P14" s="13"/>
      <c r="Q14" s="12">
        <f t="shared" si="0"/>
        <v>13000</v>
      </c>
      <c r="R14" s="12">
        <f t="shared" si="1"/>
        <v>130</v>
      </c>
      <c r="S14" s="57"/>
      <c r="T14" s="15">
        <v>0.05</v>
      </c>
      <c r="U14" s="15">
        <f t="shared" si="2"/>
        <v>6.5</v>
      </c>
    </row>
    <row r="15" spans="1:23" x14ac:dyDescent="0.2">
      <c r="A15" s="13" t="s">
        <v>166</v>
      </c>
      <c r="B15" s="13" t="s">
        <v>21</v>
      </c>
      <c r="C15" s="13">
        <v>90441800</v>
      </c>
      <c r="D15" s="36" t="s">
        <v>277</v>
      </c>
      <c r="E15" s="12" t="s">
        <v>167</v>
      </c>
      <c r="F15" s="12">
        <v>900</v>
      </c>
      <c r="G15" s="12">
        <v>10</v>
      </c>
      <c r="H15" s="12">
        <v>100</v>
      </c>
      <c r="I15" s="12">
        <v>1000</v>
      </c>
      <c r="J15" s="12"/>
      <c r="K15" s="12">
        <v>2000</v>
      </c>
      <c r="L15" s="12"/>
      <c r="M15" s="12">
        <v>2000</v>
      </c>
      <c r="N15" s="12">
        <v>2000</v>
      </c>
      <c r="O15" s="12"/>
      <c r="P15" s="13"/>
      <c r="Q15" s="12">
        <f t="shared" si="0"/>
        <v>7000</v>
      </c>
      <c r="R15" s="12">
        <f t="shared" si="1"/>
        <v>70</v>
      </c>
      <c r="S15" s="57"/>
      <c r="T15" s="15">
        <v>0.05</v>
      </c>
      <c r="U15" s="15">
        <f t="shared" si="2"/>
        <v>3.5</v>
      </c>
    </row>
    <row r="16" spans="1:23" x14ac:dyDescent="0.2">
      <c r="A16" s="11" t="s">
        <v>16</v>
      </c>
      <c r="B16" s="11" t="s">
        <v>17</v>
      </c>
      <c r="C16" s="11" t="s">
        <v>16</v>
      </c>
      <c r="D16" s="11" t="s">
        <v>275</v>
      </c>
      <c r="E16" s="12">
        <v>15</v>
      </c>
      <c r="F16" s="12">
        <v>1220</v>
      </c>
      <c r="G16" s="12">
        <v>10</v>
      </c>
      <c r="H16" s="12">
        <v>50</v>
      </c>
      <c r="I16" s="12">
        <v>1000</v>
      </c>
      <c r="J16" s="12">
        <v>5000</v>
      </c>
      <c r="K16" s="12">
        <v>3000</v>
      </c>
      <c r="L16" s="12"/>
      <c r="M16" s="12">
        <v>5000</v>
      </c>
      <c r="N16" s="12">
        <v>3000</v>
      </c>
      <c r="O16" s="12"/>
      <c r="P16" s="13"/>
      <c r="Q16" s="12">
        <f t="shared" si="0"/>
        <v>17000</v>
      </c>
      <c r="R16" s="12">
        <f t="shared" si="1"/>
        <v>340</v>
      </c>
      <c r="S16" s="57"/>
      <c r="T16" s="15">
        <v>0.04</v>
      </c>
      <c r="U16" s="15">
        <f t="shared" si="2"/>
        <v>13.6</v>
      </c>
    </row>
    <row r="17" spans="1:23" x14ac:dyDescent="0.2">
      <c r="A17" s="11" t="s">
        <v>148</v>
      </c>
      <c r="B17" s="11" t="s">
        <v>149</v>
      </c>
      <c r="C17" s="11" t="s">
        <v>148</v>
      </c>
      <c r="D17" s="11" t="s">
        <v>275</v>
      </c>
      <c r="E17" s="12">
        <v>15</v>
      </c>
      <c r="F17" s="12">
        <v>1524</v>
      </c>
      <c r="G17" s="12">
        <v>10</v>
      </c>
      <c r="H17" s="12">
        <v>50</v>
      </c>
      <c r="I17" s="12"/>
      <c r="J17" s="12"/>
      <c r="K17" s="12"/>
      <c r="L17" s="12"/>
      <c r="M17" s="12"/>
      <c r="N17" s="12"/>
      <c r="O17" s="12"/>
      <c r="P17" s="13"/>
      <c r="Q17" s="12">
        <f t="shared" si="0"/>
        <v>0</v>
      </c>
      <c r="R17" s="12">
        <f t="shared" si="1"/>
        <v>0</v>
      </c>
      <c r="S17" s="57"/>
      <c r="T17" s="15">
        <v>0.05</v>
      </c>
      <c r="U17" s="15">
        <f t="shared" si="2"/>
        <v>0</v>
      </c>
    </row>
    <row r="18" spans="1:23" x14ac:dyDescent="0.2">
      <c r="A18" s="11" t="s">
        <v>146</v>
      </c>
      <c r="B18" s="11" t="s">
        <v>147</v>
      </c>
      <c r="C18" s="11" t="s">
        <v>146</v>
      </c>
      <c r="D18" s="11" t="s">
        <v>275</v>
      </c>
      <c r="E18" s="12">
        <v>15</v>
      </c>
      <c r="F18" s="12">
        <v>1800</v>
      </c>
      <c r="G18" s="12">
        <v>10</v>
      </c>
      <c r="H18" s="12">
        <v>50</v>
      </c>
      <c r="I18" s="12"/>
      <c r="J18" s="12"/>
      <c r="K18" s="12"/>
      <c r="L18" s="12"/>
      <c r="M18" s="12"/>
      <c r="N18" s="12"/>
      <c r="O18" s="12"/>
      <c r="P18" s="13"/>
      <c r="Q18" s="12">
        <f t="shared" si="0"/>
        <v>0</v>
      </c>
      <c r="R18" s="12">
        <f t="shared" si="1"/>
        <v>0</v>
      </c>
      <c r="S18" s="57"/>
      <c r="T18" s="15">
        <v>0.06</v>
      </c>
      <c r="U18" s="15">
        <f t="shared" si="2"/>
        <v>0</v>
      </c>
    </row>
    <row r="19" spans="1:23" x14ac:dyDescent="0.2">
      <c r="A19" s="11" t="s">
        <v>353</v>
      </c>
      <c r="B19" s="11" t="s">
        <v>354</v>
      </c>
      <c r="C19" s="11" t="s">
        <v>146</v>
      </c>
      <c r="D19" s="11" t="s">
        <v>275</v>
      </c>
      <c r="E19" s="12">
        <v>15</v>
      </c>
      <c r="F19" s="12">
        <v>2100</v>
      </c>
      <c r="G19" s="12">
        <v>10</v>
      </c>
      <c r="H19" s="12">
        <v>50</v>
      </c>
      <c r="I19" s="12"/>
      <c r="J19" s="12"/>
      <c r="K19" s="12"/>
      <c r="L19" s="12"/>
      <c r="M19" s="12"/>
      <c r="N19" s="12"/>
      <c r="O19" s="12"/>
      <c r="P19" s="13"/>
      <c r="Q19" s="12">
        <f t="shared" si="0"/>
        <v>0</v>
      </c>
      <c r="R19" s="12">
        <f t="shared" si="1"/>
        <v>0</v>
      </c>
      <c r="S19" s="57"/>
      <c r="T19" s="15">
        <v>0.06</v>
      </c>
      <c r="U19" s="15">
        <f t="shared" si="2"/>
        <v>0</v>
      </c>
    </row>
    <row r="20" spans="1:23" ht="15" x14ac:dyDescent="0.2">
      <c r="A20" s="60" t="s">
        <v>28</v>
      </c>
      <c r="B20" s="60"/>
      <c r="C20" s="60"/>
      <c r="D20" s="60"/>
      <c r="E20" s="60"/>
      <c r="F20" s="12"/>
      <c r="G20" s="20"/>
      <c r="H20" s="20"/>
      <c r="I20" s="12"/>
      <c r="J20" s="12"/>
      <c r="K20" s="12"/>
      <c r="L20" s="12"/>
      <c r="M20" s="12"/>
      <c r="N20" s="12"/>
      <c r="O20" s="12"/>
      <c r="P20" s="21"/>
      <c r="Q20" s="12"/>
      <c r="R20" s="12"/>
      <c r="S20" s="57"/>
      <c r="T20" s="12"/>
      <c r="U20" s="15"/>
    </row>
    <row r="21" spans="1:23" x14ac:dyDescent="0.2">
      <c r="A21" s="11" t="s">
        <v>260</v>
      </c>
      <c r="B21" s="11" t="s">
        <v>229</v>
      </c>
      <c r="C21" s="11" t="s">
        <v>260</v>
      </c>
      <c r="D21" s="11" t="s">
        <v>275</v>
      </c>
      <c r="E21" s="12">
        <v>20</v>
      </c>
      <c r="F21" s="12">
        <v>100</v>
      </c>
      <c r="G21" s="12">
        <v>10</v>
      </c>
      <c r="H21" s="12">
        <v>500</v>
      </c>
      <c r="I21" s="12"/>
      <c r="J21" s="12"/>
      <c r="K21" s="12"/>
      <c r="L21" s="12"/>
      <c r="M21" s="12"/>
      <c r="N21" s="12"/>
      <c r="O21" s="12"/>
      <c r="P21" s="13"/>
      <c r="Q21" s="12">
        <f t="shared" ref="Q21:Q37" si="3">SUM(I21:P21)</f>
        <v>0</v>
      </c>
      <c r="R21" s="12">
        <f t="shared" ref="R21:R37" si="4">$Q21/$H21</f>
        <v>0</v>
      </c>
      <c r="S21" s="57"/>
      <c r="T21" s="15">
        <v>0.06</v>
      </c>
      <c r="U21" s="15">
        <f t="shared" ref="U21:U37" si="5">$R21*$T21</f>
        <v>0</v>
      </c>
      <c r="V21" s="43">
        <f>SUM(U21:U37)</f>
        <v>35.880000000000003</v>
      </c>
      <c r="W21" s="3">
        <f>V21*100/$V$144</f>
        <v>25.936099465086027</v>
      </c>
    </row>
    <row r="22" spans="1:23" x14ac:dyDescent="0.2">
      <c r="A22" s="36" t="s">
        <v>228</v>
      </c>
      <c r="B22" s="36" t="s">
        <v>229</v>
      </c>
      <c r="C22" s="36">
        <v>90442100</v>
      </c>
      <c r="D22" s="36" t="s">
        <v>277</v>
      </c>
      <c r="E22" s="12" t="s">
        <v>46</v>
      </c>
      <c r="F22" s="12">
        <v>100</v>
      </c>
      <c r="G22" s="12">
        <v>10</v>
      </c>
      <c r="H22" s="12">
        <v>500</v>
      </c>
      <c r="I22" s="12"/>
      <c r="J22" s="12"/>
      <c r="K22" s="12"/>
      <c r="L22" s="12"/>
      <c r="M22" s="12"/>
      <c r="N22" s="12"/>
      <c r="O22" s="12"/>
      <c r="P22" s="13"/>
      <c r="Q22" s="12">
        <f t="shared" si="3"/>
        <v>0</v>
      </c>
      <c r="R22" s="12">
        <f t="shared" si="4"/>
        <v>0</v>
      </c>
      <c r="S22" s="57"/>
      <c r="T22" s="15">
        <v>0.06</v>
      </c>
      <c r="U22" s="15">
        <f t="shared" si="5"/>
        <v>0</v>
      </c>
      <c r="V22" s="43"/>
    </row>
    <row r="23" spans="1:23" x14ac:dyDescent="0.2">
      <c r="A23" s="36" t="s">
        <v>172</v>
      </c>
      <c r="B23" s="36" t="s">
        <v>173</v>
      </c>
      <c r="C23" s="36">
        <v>90447000</v>
      </c>
      <c r="D23" s="36" t="s">
        <v>277</v>
      </c>
      <c r="E23" s="12" t="s">
        <v>46</v>
      </c>
      <c r="F23" s="12">
        <v>240</v>
      </c>
      <c r="G23" s="12">
        <v>10</v>
      </c>
      <c r="H23" s="12">
        <v>250</v>
      </c>
      <c r="I23" s="12"/>
      <c r="J23" s="12"/>
      <c r="K23" s="12"/>
      <c r="L23" s="12"/>
      <c r="M23" s="12"/>
      <c r="N23" s="12"/>
      <c r="O23" s="12"/>
      <c r="P23" s="13"/>
      <c r="Q23" s="12">
        <f t="shared" si="3"/>
        <v>0</v>
      </c>
      <c r="R23" s="12">
        <f t="shared" si="4"/>
        <v>0</v>
      </c>
      <c r="S23" s="57"/>
      <c r="T23" s="15">
        <v>0.06</v>
      </c>
      <c r="U23" s="15">
        <f t="shared" si="5"/>
        <v>0</v>
      </c>
    </row>
    <row r="24" spans="1:23" x14ac:dyDescent="0.2">
      <c r="A24" s="11" t="s">
        <v>389</v>
      </c>
      <c r="B24" s="11" t="s">
        <v>390</v>
      </c>
      <c r="C24" s="11" t="s">
        <v>389</v>
      </c>
      <c r="D24" s="11" t="s">
        <v>275</v>
      </c>
      <c r="E24" s="12">
        <v>20</v>
      </c>
      <c r="F24" s="12">
        <v>300</v>
      </c>
      <c r="G24" s="12">
        <v>10</v>
      </c>
      <c r="H24" s="12">
        <v>200</v>
      </c>
      <c r="I24" s="12"/>
      <c r="J24" s="12"/>
      <c r="K24" s="12"/>
      <c r="L24" s="12"/>
      <c r="M24" s="12"/>
      <c r="N24" s="12"/>
      <c r="O24" s="12"/>
      <c r="P24" s="13"/>
      <c r="Q24" s="12">
        <f t="shared" si="3"/>
        <v>0</v>
      </c>
      <c r="R24" s="12">
        <f t="shared" si="4"/>
        <v>0</v>
      </c>
      <c r="S24" s="57"/>
      <c r="T24" s="15">
        <v>0.06</v>
      </c>
      <c r="U24" s="15">
        <f t="shared" si="5"/>
        <v>0</v>
      </c>
    </row>
    <row r="25" spans="1:23" x14ac:dyDescent="0.2">
      <c r="A25" s="11" t="s">
        <v>50</v>
      </c>
      <c r="B25" s="11" t="s">
        <v>51</v>
      </c>
      <c r="C25" s="11" t="s">
        <v>50</v>
      </c>
      <c r="D25" s="11" t="s">
        <v>275</v>
      </c>
      <c r="E25" s="12">
        <v>20</v>
      </c>
      <c r="F25" s="12">
        <v>457</v>
      </c>
      <c r="G25" s="12">
        <v>10</v>
      </c>
      <c r="H25" s="12">
        <v>100</v>
      </c>
      <c r="I25" s="12"/>
      <c r="J25" s="12"/>
      <c r="K25" s="12">
        <v>500</v>
      </c>
      <c r="L25" s="12"/>
      <c r="M25" s="12">
        <v>500</v>
      </c>
      <c r="N25" s="12">
        <v>1000</v>
      </c>
      <c r="O25" s="12"/>
      <c r="P25" s="13"/>
      <c r="Q25" s="12">
        <f t="shared" si="3"/>
        <v>2000</v>
      </c>
      <c r="R25" s="12">
        <f t="shared" si="4"/>
        <v>20</v>
      </c>
      <c r="S25" s="57"/>
      <c r="T25" s="15">
        <v>0.04</v>
      </c>
      <c r="U25" s="15">
        <f t="shared" si="5"/>
        <v>0.8</v>
      </c>
    </row>
    <row r="26" spans="1:23" x14ac:dyDescent="0.2">
      <c r="A26" s="36" t="s">
        <v>171</v>
      </c>
      <c r="B26" s="36" t="s">
        <v>51</v>
      </c>
      <c r="C26" s="36">
        <v>90442400</v>
      </c>
      <c r="D26" s="36" t="s">
        <v>277</v>
      </c>
      <c r="E26" s="12" t="s">
        <v>46</v>
      </c>
      <c r="F26" s="12">
        <v>450</v>
      </c>
      <c r="G26" s="12">
        <v>10</v>
      </c>
      <c r="H26" s="12">
        <v>100</v>
      </c>
      <c r="I26" s="12"/>
      <c r="J26" s="12"/>
      <c r="K26" s="12">
        <v>2000</v>
      </c>
      <c r="L26" s="12"/>
      <c r="M26" s="12">
        <v>1000</v>
      </c>
      <c r="N26" s="12">
        <v>2000</v>
      </c>
      <c r="O26" s="12"/>
      <c r="P26" s="13"/>
      <c r="Q26" s="12">
        <f t="shared" si="3"/>
        <v>5000</v>
      </c>
      <c r="R26" s="12">
        <f t="shared" si="4"/>
        <v>50</v>
      </c>
      <c r="S26" s="57"/>
      <c r="T26" s="15">
        <v>0.04</v>
      </c>
      <c r="U26" s="15">
        <f t="shared" si="5"/>
        <v>2</v>
      </c>
    </row>
    <row r="27" spans="1:23" x14ac:dyDescent="0.2">
      <c r="A27" s="11" t="s">
        <v>47</v>
      </c>
      <c r="B27" s="11" t="s">
        <v>48</v>
      </c>
      <c r="C27" s="11" t="s">
        <v>47</v>
      </c>
      <c r="D27" s="11" t="s">
        <v>275</v>
      </c>
      <c r="E27" s="12">
        <v>20</v>
      </c>
      <c r="F27" s="12">
        <v>610</v>
      </c>
      <c r="G27" s="12">
        <v>10</v>
      </c>
      <c r="H27" s="12">
        <v>100</v>
      </c>
      <c r="I27" s="12">
        <v>500</v>
      </c>
      <c r="J27" s="12">
        <v>2000</v>
      </c>
      <c r="K27" s="12">
        <v>1000</v>
      </c>
      <c r="L27" s="12"/>
      <c r="M27" s="12">
        <v>1000</v>
      </c>
      <c r="N27" s="12">
        <v>2000</v>
      </c>
      <c r="O27" s="12"/>
      <c r="P27" s="13"/>
      <c r="Q27" s="12">
        <f t="shared" si="3"/>
        <v>6500</v>
      </c>
      <c r="R27" s="12">
        <f t="shared" si="4"/>
        <v>65</v>
      </c>
      <c r="S27" s="57"/>
      <c r="T27" s="15">
        <v>0.06</v>
      </c>
      <c r="U27" s="15">
        <f t="shared" si="5"/>
        <v>3.9</v>
      </c>
    </row>
    <row r="28" spans="1:23" x14ac:dyDescent="0.2">
      <c r="A28" s="36" t="s">
        <v>49</v>
      </c>
      <c r="B28" s="36" t="s">
        <v>48</v>
      </c>
      <c r="C28" s="36">
        <v>90442600</v>
      </c>
      <c r="D28" s="36" t="s">
        <v>277</v>
      </c>
      <c r="E28" s="12" t="s">
        <v>46</v>
      </c>
      <c r="F28" s="12">
        <v>600</v>
      </c>
      <c r="G28" s="12">
        <v>10</v>
      </c>
      <c r="H28" s="12">
        <v>100</v>
      </c>
      <c r="I28" s="12"/>
      <c r="J28" s="12"/>
      <c r="K28" s="12">
        <v>2000</v>
      </c>
      <c r="L28" s="12"/>
      <c r="M28" s="12">
        <v>3000</v>
      </c>
      <c r="N28" s="12">
        <v>3000</v>
      </c>
      <c r="O28" s="12"/>
      <c r="P28" s="13"/>
      <c r="Q28" s="12">
        <f t="shared" si="3"/>
        <v>8000</v>
      </c>
      <c r="R28" s="12">
        <f t="shared" si="4"/>
        <v>80</v>
      </c>
      <c r="S28" s="57"/>
      <c r="T28" s="15">
        <v>0.06</v>
      </c>
      <c r="U28" s="15">
        <f t="shared" si="5"/>
        <v>4.8</v>
      </c>
    </row>
    <row r="29" spans="1:23" x14ac:dyDescent="0.2">
      <c r="A29" s="11" t="s">
        <v>154</v>
      </c>
      <c r="B29" s="11" t="s">
        <v>43</v>
      </c>
      <c r="C29" s="11" t="s">
        <v>154</v>
      </c>
      <c r="D29" s="11" t="s">
        <v>275</v>
      </c>
      <c r="E29" s="12">
        <v>20</v>
      </c>
      <c r="F29" s="12">
        <v>760</v>
      </c>
      <c r="G29" s="12">
        <v>10</v>
      </c>
      <c r="H29" s="12">
        <v>100</v>
      </c>
      <c r="I29" s="12"/>
      <c r="J29" s="12"/>
      <c r="K29" s="12"/>
      <c r="L29" s="12"/>
      <c r="M29" s="12"/>
      <c r="N29" s="12"/>
      <c r="O29" s="12"/>
      <c r="P29" s="13"/>
      <c r="Q29" s="12">
        <f t="shared" si="3"/>
        <v>0</v>
      </c>
      <c r="R29" s="12">
        <f t="shared" si="4"/>
        <v>0</v>
      </c>
      <c r="S29" s="57"/>
      <c r="T29" s="15">
        <v>7.0000000000000007E-2</v>
      </c>
      <c r="U29" s="15">
        <f t="shared" si="5"/>
        <v>0</v>
      </c>
    </row>
    <row r="30" spans="1:23" x14ac:dyDescent="0.2">
      <c r="A30" s="36" t="s">
        <v>45</v>
      </c>
      <c r="B30" s="36" t="s">
        <v>43</v>
      </c>
      <c r="C30" s="36">
        <v>90442700</v>
      </c>
      <c r="D30" s="36" t="s">
        <v>277</v>
      </c>
      <c r="E30" s="12" t="s">
        <v>46</v>
      </c>
      <c r="F30" s="12">
        <v>750</v>
      </c>
      <c r="G30" s="12">
        <v>10</v>
      </c>
      <c r="H30" s="12">
        <v>100</v>
      </c>
      <c r="I30" s="12"/>
      <c r="J30" s="12"/>
      <c r="K30" s="12"/>
      <c r="L30" s="12"/>
      <c r="M30" s="12"/>
      <c r="N30" s="12"/>
      <c r="O30" s="12"/>
      <c r="P30" s="13"/>
      <c r="Q30" s="12">
        <f t="shared" si="3"/>
        <v>0</v>
      </c>
      <c r="R30" s="12">
        <f t="shared" si="4"/>
        <v>0</v>
      </c>
      <c r="S30" s="57"/>
      <c r="T30" s="15">
        <v>7.0000000000000007E-2</v>
      </c>
      <c r="U30" s="15">
        <f t="shared" si="5"/>
        <v>0</v>
      </c>
    </row>
    <row r="31" spans="1:23" x14ac:dyDescent="0.2">
      <c r="A31" s="11" t="s">
        <v>38</v>
      </c>
      <c r="B31" s="11" t="s">
        <v>39</v>
      </c>
      <c r="C31" s="11" t="s">
        <v>38</v>
      </c>
      <c r="D31" s="11" t="s">
        <v>275</v>
      </c>
      <c r="E31" s="12">
        <v>20</v>
      </c>
      <c r="F31" s="12">
        <v>915</v>
      </c>
      <c r="G31" s="12">
        <v>10</v>
      </c>
      <c r="H31" s="12">
        <v>50</v>
      </c>
      <c r="I31" s="12"/>
      <c r="J31" s="12"/>
      <c r="K31" s="12">
        <v>2000</v>
      </c>
      <c r="L31" s="12"/>
      <c r="M31" s="12">
        <v>2000</v>
      </c>
      <c r="N31" s="12">
        <v>1000</v>
      </c>
      <c r="O31" s="12"/>
      <c r="P31" s="13"/>
      <c r="Q31" s="12">
        <f t="shared" si="3"/>
        <v>5000</v>
      </c>
      <c r="R31" s="12">
        <f t="shared" si="4"/>
        <v>100</v>
      </c>
      <c r="S31" s="57"/>
      <c r="T31" s="15">
        <v>0.04</v>
      </c>
      <c r="U31" s="15">
        <f t="shared" si="5"/>
        <v>4</v>
      </c>
    </row>
    <row r="32" spans="1:23" x14ac:dyDescent="0.2">
      <c r="A32" s="36" t="s">
        <v>170</v>
      </c>
      <c r="B32" s="36" t="s">
        <v>39</v>
      </c>
      <c r="C32" s="36">
        <v>90442800</v>
      </c>
      <c r="D32" s="36" t="s">
        <v>277</v>
      </c>
      <c r="E32" s="12" t="s">
        <v>46</v>
      </c>
      <c r="F32" s="12">
        <v>900</v>
      </c>
      <c r="G32" s="12">
        <v>10</v>
      </c>
      <c r="H32" s="12">
        <v>50</v>
      </c>
      <c r="I32" s="12"/>
      <c r="J32" s="12"/>
      <c r="K32" s="12">
        <v>5000</v>
      </c>
      <c r="L32" s="12"/>
      <c r="M32" s="12">
        <v>5000</v>
      </c>
      <c r="N32" s="12">
        <v>4000</v>
      </c>
      <c r="O32" s="12"/>
      <c r="P32" s="13"/>
      <c r="Q32" s="12">
        <f t="shared" si="3"/>
        <v>14000</v>
      </c>
      <c r="R32" s="12">
        <f t="shared" si="4"/>
        <v>280</v>
      </c>
      <c r="S32" s="57"/>
      <c r="T32" s="15">
        <v>0.04</v>
      </c>
      <c r="U32" s="15">
        <f t="shared" si="5"/>
        <v>11.200000000000001</v>
      </c>
    </row>
    <row r="33" spans="1:23" x14ac:dyDescent="0.2">
      <c r="A33" s="11" t="s">
        <v>34</v>
      </c>
      <c r="B33" s="11" t="s">
        <v>35</v>
      </c>
      <c r="C33" s="11" t="s">
        <v>34</v>
      </c>
      <c r="D33" s="11" t="s">
        <v>275</v>
      </c>
      <c r="E33" s="12">
        <v>20</v>
      </c>
      <c r="F33" s="12">
        <v>1220</v>
      </c>
      <c r="G33" s="12">
        <v>10</v>
      </c>
      <c r="H33" s="12">
        <v>50</v>
      </c>
      <c r="I33" s="12"/>
      <c r="J33" s="12">
        <v>1650</v>
      </c>
      <c r="K33" s="12">
        <v>2000</v>
      </c>
      <c r="L33" s="12"/>
      <c r="M33" s="12">
        <v>2000</v>
      </c>
      <c r="N33" s="12">
        <v>2000</v>
      </c>
      <c r="O33" s="12"/>
      <c r="P33" s="13"/>
      <c r="Q33" s="12">
        <f t="shared" si="3"/>
        <v>7650</v>
      </c>
      <c r="R33" s="12">
        <f t="shared" si="4"/>
        <v>153</v>
      </c>
      <c r="S33" s="57"/>
      <c r="T33" s="15">
        <v>0.06</v>
      </c>
      <c r="U33" s="15">
        <f t="shared" si="5"/>
        <v>9.18</v>
      </c>
    </row>
    <row r="34" spans="1:23" x14ac:dyDescent="0.2">
      <c r="A34" s="11" t="s">
        <v>32</v>
      </c>
      <c r="B34" s="11" t="s">
        <v>33</v>
      </c>
      <c r="C34" s="11" t="s">
        <v>32</v>
      </c>
      <c r="D34" s="11" t="s">
        <v>275</v>
      </c>
      <c r="E34" s="12">
        <v>20</v>
      </c>
      <c r="F34" s="12">
        <v>1524</v>
      </c>
      <c r="G34" s="12">
        <v>10</v>
      </c>
      <c r="H34" s="12">
        <v>50</v>
      </c>
      <c r="I34" s="12"/>
      <c r="J34" s="12"/>
      <c r="K34" s="12"/>
      <c r="L34" s="12"/>
      <c r="M34" s="12"/>
      <c r="N34" s="12"/>
      <c r="O34" s="12"/>
      <c r="P34" s="13"/>
      <c r="Q34" s="12">
        <f t="shared" si="3"/>
        <v>0</v>
      </c>
      <c r="R34" s="12">
        <f t="shared" si="4"/>
        <v>0</v>
      </c>
      <c r="S34" s="57"/>
      <c r="T34" s="15">
        <v>7.0000000000000007E-2</v>
      </c>
      <c r="U34" s="15">
        <f t="shared" si="5"/>
        <v>0</v>
      </c>
    </row>
    <row r="35" spans="1:23" x14ac:dyDescent="0.2">
      <c r="A35" s="11" t="s">
        <v>214</v>
      </c>
      <c r="B35" s="11" t="s">
        <v>30</v>
      </c>
      <c r="C35" s="11" t="s">
        <v>214</v>
      </c>
      <c r="D35" s="11" t="s">
        <v>275</v>
      </c>
      <c r="E35" s="12">
        <v>20</v>
      </c>
      <c r="F35" s="12">
        <v>1800</v>
      </c>
      <c r="G35" s="12">
        <v>10</v>
      </c>
      <c r="H35" s="12">
        <v>50</v>
      </c>
      <c r="I35" s="12"/>
      <c r="J35" s="12"/>
      <c r="K35" s="12"/>
      <c r="L35" s="12"/>
      <c r="M35" s="12"/>
      <c r="N35" s="12"/>
      <c r="O35" s="12"/>
      <c r="P35" s="13"/>
      <c r="Q35" s="12">
        <f t="shared" si="3"/>
        <v>0</v>
      </c>
      <c r="R35" s="12">
        <f t="shared" si="4"/>
        <v>0</v>
      </c>
      <c r="S35" s="57"/>
      <c r="T35" s="15">
        <v>0.09</v>
      </c>
      <c r="U35" s="15">
        <f t="shared" si="5"/>
        <v>0</v>
      </c>
    </row>
    <row r="36" spans="1:23" x14ac:dyDescent="0.2">
      <c r="A36" s="11" t="s">
        <v>212</v>
      </c>
      <c r="B36" s="11" t="s">
        <v>213</v>
      </c>
      <c r="C36" s="11" t="s">
        <v>212</v>
      </c>
      <c r="D36" s="11" t="s">
        <v>275</v>
      </c>
      <c r="E36" s="12">
        <v>20</v>
      </c>
      <c r="F36" s="12">
        <v>2100</v>
      </c>
      <c r="G36" s="12">
        <v>10</v>
      </c>
      <c r="H36" s="12">
        <v>50</v>
      </c>
      <c r="I36" s="12"/>
      <c r="J36" s="12"/>
      <c r="K36" s="12"/>
      <c r="L36" s="12"/>
      <c r="M36" s="12"/>
      <c r="N36" s="12"/>
      <c r="O36" s="12"/>
      <c r="P36" s="13"/>
      <c r="Q36" s="12">
        <f t="shared" si="3"/>
        <v>0</v>
      </c>
      <c r="R36" s="12">
        <f t="shared" si="4"/>
        <v>0</v>
      </c>
      <c r="S36" s="57"/>
      <c r="T36" s="15">
        <v>7.0000000000000007E-2</v>
      </c>
      <c r="U36" s="15">
        <f t="shared" si="5"/>
        <v>0</v>
      </c>
    </row>
    <row r="37" spans="1:23" x14ac:dyDescent="0.2">
      <c r="A37" s="11" t="s">
        <v>242</v>
      </c>
      <c r="B37" s="11" t="s">
        <v>243</v>
      </c>
      <c r="C37" s="11" t="s">
        <v>242</v>
      </c>
      <c r="D37" s="11" t="s">
        <v>275</v>
      </c>
      <c r="E37" s="12">
        <v>20</v>
      </c>
      <c r="F37" s="12">
        <v>2400</v>
      </c>
      <c r="G37" s="12">
        <v>10</v>
      </c>
      <c r="H37" s="12">
        <v>50</v>
      </c>
      <c r="I37" s="12"/>
      <c r="J37" s="12"/>
      <c r="K37" s="12"/>
      <c r="L37" s="12"/>
      <c r="M37" s="12"/>
      <c r="N37" s="12"/>
      <c r="O37" s="12"/>
      <c r="P37" s="13"/>
      <c r="Q37" s="12">
        <f t="shared" si="3"/>
        <v>0</v>
      </c>
      <c r="R37" s="12">
        <f t="shared" si="4"/>
        <v>0</v>
      </c>
      <c r="S37" s="57"/>
      <c r="T37" s="15">
        <v>7.0000000000000007E-2</v>
      </c>
      <c r="U37" s="15">
        <f t="shared" si="5"/>
        <v>0</v>
      </c>
    </row>
    <row r="38" spans="1:23" ht="15" x14ac:dyDescent="0.2">
      <c r="A38" s="60" t="s">
        <v>52</v>
      </c>
      <c r="B38" s="60"/>
      <c r="C38" s="60"/>
      <c r="D38" s="60"/>
      <c r="E38" s="60"/>
      <c r="F38" s="24"/>
      <c r="G38" s="10"/>
      <c r="H38" s="10"/>
      <c r="I38" s="12"/>
      <c r="J38" s="12"/>
      <c r="K38" s="12"/>
      <c r="L38" s="12"/>
      <c r="M38" s="12"/>
      <c r="N38" s="12"/>
      <c r="O38" s="12"/>
      <c r="P38" s="25"/>
      <c r="Q38" s="12"/>
      <c r="R38" s="12"/>
      <c r="S38" s="57"/>
      <c r="T38" s="12"/>
      <c r="U38" s="15"/>
    </row>
    <row r="39" spans="1:23" x14ac:dyDescent="0.2">
      <c r="A39" s="11" t="s">
        <v>261</v>
      </c>
      <c r="B39" s="11" t="s">
        <v>262</v>
      </c>
      <c r="C39" s="11" t="s">
        <v>261</v>
      </c>
      <c r="D39" s="11" t="s">
        <v>275</v>
      </c>
      <c r="E39" s="12">
        <v>25</v>
      </c>
      <c r="F39" s="12">
        <v>200</v>
      </c>
      <c r="G39" s="12">
        <v>10</v>
      </c>
      <c r="H39" s="12">
        <v>150</v>
      </c>
      <c r="I39" s="12"/>
      <c r="J39" s="12">
        <v>300</v>
      </c>
      <c r="K39" s="12">
        <v>300</v>
      </c>
      <c r="L39" s="12"/>
      <c r="M39" s="12">
        <v>300</v>
      </c>
      <c r="N39" s="12">
        <v>300</v>
      </c>
      <c r="O39" s="12"/>
      <c r="P39" s="13"/>
      <c r="Q39" s="12">
        <f t="shared" ref="Q39:Q57" si="6">SUM(I39:P39)</f>
        <v>1200</v>
      </c>
      <c r="R39" s="12">
        <f t="shared" ref="R39:R57" si="7">$Q39/$H39</f>
        <v>8</v>
      </c>
      <c r="S39" s="57"/>
      <c r="T39" s="15">
        <v>0.06</v>
      </c>
      <c r="U39" s="15">
        <f t="shared" ref="U39:U57" si="8">$R39*$T39</f>
        <v>0.48</v>
      </c>
      <c r="V39" s="43">
        <f>SUM(U39:U57)</f>
        <v>41.639999999999993</v>
      </c>
      <c r="W39" s="3">
        <f>V39*100/$V$144</f>
        <v>30.09975422871187</v>
      </c>
    </row>
    <row r="40" spans="1:23" x14ac:dyDescent="0.2">
      <c r="A40" s="36" t="s">
        <v>198</v>
      </c>
      <c r="B40" s="36" t="s">
        <v>199</v>
      </c>
      <c r="C40" s="36">
        <v>90448000</v>
      </c>
      <c r="D40" s="36" t="s">
        <v>277</v>
      </c>
      <c r="E40" s="12" t="s">
        <v>63</v>
      </c>
      <c r="F40" s="12">
        <v>270</v>
      </c>
      <c r="G40" s="12">
        <v>10</v>
      </c>
      <c r="H40" s="12">
        <v>100</v>
      </c>
      <c r="I40" s="12"/>
      <c r="J40" s="12"/>
      <c r="K40" s="12"/>
      <c r="L40" s="12">
        <v>1000</v>
      </c>
      <c r="M40" s="12"/>
      <c r="N40" s="12"/>
      <c r="O40" s="12"/>
      <c r="P40" s="13"/>
      <c r="Q40" s="12">
        <f t="shared" si="6"/>
        <v>1000</v>
      </c>
      <c r="R40" s="12">
        <f t="shared" si="7"/>
        <v>10</v>
      </c>
      <c r="S40" s="57"/>
      <c r="T40" s="15">
        <v>0.06</v>
      </c>
      <c r="U40" s="15">
        <f t="shared" si="8"/>
        <v>0.6</v>
      </c>
    </row>
    <row r="41" spans="1:23" x14ac:dyDescent="0.2">
      <c r="A41" s="36" t="s">
        <v>392</v>
      </c>
      <c r="B41" s="36" t="s">
        <v>391</v>
      </c>
      <c r="C41" s="31" t="s">
        <v>393</v>
      </c>
      <c r="D41" s="36" t="s">
        <v>277</v>
      </c>
      <c r="E41" s="12" t="s">
        <v>63</v>
      </c>
      <c r="F41" s="12">
        <v>300</v>
      </c>
      <c r="G41" s="12">
        <v>10</v>
      </c>
      <c r="H41" s="12">
        <v>100</v>
      </c>
      <c r="I41" s="12"/>
      <c r="J41" s="12"/>
      <c r="K41" s="12"/>
      <c r="L41" s="12"/>
      <c r="M41" s="12"/>
      <c r="N41" s="12"/>
      <c r="O41" s="12"/>
      <c r="P41" s="13"/>
      <c r="Q41" s="12">
        <f t="shared" si="6"/>
        <v>0</v>
      </c>
      <c r="R41" s="12">
        <f t="shared" si="7"/>
        <v>0</v>
      </c>
      <c r="S41" s="57"/>
      <c r="T41" s="15">
        <v>0.06</v>
      </c>
      <c r="U41" s="15">
        <f t="shared" si="8"/>
        <v>0</v>
      </c>
    </row>
    <row r="42" spans="1:23" x14ac:dyDescent="0.2">
      <c r="A42" s="27" t="s">
        <v>67</v>
      </c>
      <c r="B42" s="27" t="s">
        <v>68</v>
      </c>
      <c r="C42" s="27" t="s">
        <v>69</v>
      </c>
      <c r="D42" s="11" t="s">
        <v>275</v>
      </c>
      <c r="E42" s="12">
        <v>25</v>
      </c>
      <c r="F42" s="12">
        <v>375</v>
      </c>
      <c r="G42" s="12">
        <v>10</v>
      </c>
      <c r="H42" s="12">
        <v>100</v>
      </c>
      <c r="I42" s="12"/>
      <c r="J42" s="12"/>
      <c r="K42" s="12"/>
      <c r="L42" s="12"/>
      <c r="M42" s="12"/>
      <c r="N42" s="12"/>
      <c r="O42" s="12"/>
      <c r="P42" s="13"/>
      <c r="Q42" s="12">
        <f t="shared" si="6"/>
        <v>0</v>
      </c>
      <c r="R42" s="12">
        <f t="shared" si="7"/>
        <v>0</v>
      </c>
      <c r="S42" s="57"/>
      <c r="T42" s="15">
        <v>0.06</v>
      </c>
      <c r="U42" s="15">
        <f t="shared" si="8"/>
        <v>0</v>
      </c>
    </row>
    <row r="43" spans="1:23" x14ac:dyDescent="0.2">
      <c r="A43" s="11" t="s">
        <v>64</v>
      </c>
      <c r="B43" s="11" t="s">
        <v>65</v>
      </c>
      <c r="C43" s="11" t="s">
        <v>64</v>
      </c>
      <c r="D43" s="11" t="s">
        <v>275</v>
      </c>
      <c r="E43" s="12">
        <v>25</v>
      </c>
      <c r="F43" s="12">
        <v>457</v>
      </c>
      <c r="G43" s="12">
        <v>10</v>
      </c>
      <c r="H43" s="12">
        <v>100</v>
      </c>
      <c r="I43" s="12"/>
      <c r="J43" s="12">
        <v>1000</v>
      </c>
      <c r="K43" s="12">
        <v>1000</v>
      </c>
      <c r="L43" s="12"/>
      <c r="M43" s="12">
        <v>1000</v>
      </c>
      <c r="N43" s="12">
        <v>1000</v>
      </c>
      <c r="O43" s="12"/>
      <c r="P43" s="13"/>
      <c r="Q43" s="12">
        <f t="shared" si="6"/>
        <v>4000</v>
      </c>
      <c r="R43" s="12">
        <f t="shared" si="7"/>
        <v>40</v>
      </c>
      <c r="S43" s="57"/>
      <c r="T43" s="15">
        <v>0.06</v>
      </c>
      <c r="U43" s="15">
        <f t="shared" si="8"/>
        <v>2.4</v>
      </c>
    </row>
    <row r="44" spans="1:23" x14ac:dyDescent="0.2">
      <c r="A44" s="36" t="s">
        <v>66</v>
      </c>
      <c r="B44" s="36" t="s">
        <v>65</v>
      </c>
      <c r="C44" s="36">
        <v>90443400</v>
      </c>
      <c r="D44" s="36" t="s">
        <v>277</v>
      </c>
      <c r="E44" s="12" t="s">
        <v>63</v>
      </c>
      <c r="F44" s="12">
        <v>450</v>
      </c>
      <c r="G44" s="12">
        <v>10</v>
      </c>
      <c r="H44" s="12">
        <v>100</v>
      </c>
      <c r="I44" s="12"/>
      <c r="J44" s="12"/>
      <c r="K44" s="12">
        <v>2000</v>
      </c>
      <c r="L44" s="12"/>
      <c r="M44" s="12">
        <v>2000</v>
      </c>
      <c r="N44" s="12">
        <v>3000</v>
      </c>
      <c r="O44" s="12"/>
      <c r="P44" s="13"/>
      <c r="Q44" s="12">
        <f t="shared" si="6"/>
        <v>7000</v>
      </c>
      <c r="R44" s="12">
        <f t="shared" si="7"/>
        <v>70</v>
      </c>
      <c r="S44" s="57"/>
      <c r="T44" s="15">
        <v>0.06</v>
      </c>
      <c r="U44" s="15">
        <f t="shared" si="8"/>
        <v>4.2</v>
      </c>
    </row>
    <row r="45" spans="1:23" x14ac:dyDescent="0.2">
      <c r="A45" s="11" t="s">
        <v>60</v>
      </c>
      <c r="B45" s="11" t="s">
        <v>61</v>
      </c>
      <c r="C45" s="11" t="s">
        <v>60</v>
      </c>
      <c r="D45" s="11" t="s">
        <v>275</v>
      </c>
      <c r="E45" s="12">
        <v>25</v>
      </c>
      <c r="F45" s="12">
        <v>610</v>
      </c>
      <c r="G45" s="12">
        <v>10</v>
      </c>
      <c r="H45" s="12">
        <v>50</v>
      </c>
      <c r="I45" s="12"/>
      <c r="J45" s="12">
        <v>500</v>
      </c>
      <c r="K45" s="12">
        <v>500</v>
      </c>
      <c r="L45" s="12"/>
      <c r="M45" s="12"/>
      <c r="N45" s="12">
        <v>500</v>
      </c>
      <c r="O45" s="12"/>
      <c r="P45" s="13"/>
      <c r="Q45" s="12">
        <f t="shared" si="6"/>
        <v>1500</v>
      </c>
      <c r="R45" s="12">
        <f t="shared" si="7"/>
        <v>30</v>
      </c>
      <c r="S45" s="57"/>
      <c r="T45" s="15">
        <v>0.04</v>
      </c>
      <c r="U45" s="15">
        <f t="shared" si="8"/>
        <v>1.2</v>
      </c>
    </row>
    <row r="46" spans="1:23" x14ac:dyDescent="0.2">
      <c r="A46" s="36" t="s">
        <v>62</v>
      </c>
      <c r="B46" s="36" t="s">
        <v>61</v>
      </c>
      <c r="C46" s="36">
        <v>90443600</v>
      </c>
      <c r="D46" s="36" t="s">
        <v>277</v>
      </c>
      <c r="E46" s="12" t="s">
        <v>63</v>
      </c>
      <c r="F46" s="12">
        <v>600</v>
      </c>
      <c r="G46" s="12">
        <v>10</v>
      </c>
      <c r="H46" s="12">
        <v>50</v>
      </c>
      <c r="I46" s="12"/>
      <c r="J46" s="12"/>
      <c r="K46" s="12">
        <v>2500</v>
      </c>
      <c r="L46" s="12"/>
      <c r="M46" s="12">
        <v>2000</v>
      </c>
      <c r="N46" s="12">
        <v>2000</v>
      </c>
      <c r="O46" s="12"/>
      <c r="P46" s="13"/>
      <c r="Q46" s="12">
        <f t="shared" si="6"/>
        <v>6500</v>
      </c>
      <c r="R46" s="12">
        <f t="shared" si="7"/>
        <v>130</v>
      </c>
      <c r="S46" s="57"/>
      <c r="T46" s="15">
        <v>0.04</v>
      </c>
      <c r="U46" s="15">
        <f t="shared" si="8"/>
        <v>5.2</v>
      </c>
    </row>
    <row r="47" spans="1:23" x14ac:dyDescent="0.2">
      <c r="A47" s="11" t="s">
        <v>195</v>
      </c>
      <c r="B47" s="11" t="s">
        <v>178</v>
      </c>
      <c r="C47" s="11" t="s">
        <v>195</v>
      </c>
      <c r="D47" s="11" t="s">
        <v>275</v>
      </c>
      <c r="E47" s="12">
        <v>25</v>
      </c>
      <c r="F47" s="12">
        <v>750</v>
      </c>
      <c r="G47" s="12">
        <v>10</v>
      </c>
      <c r="H47" s="12">
        <v>50</v>
      </c>
      <c r="I47" s="12"/>
      <c r="J47" s="12"/>
      <c r="K47" s="12">
        <v>500</v>
      </c>
      <c r="L47" s="12"/>
      <c r="M47" s="12"/>
      <c r="N47" s="12">
        <v>500</v>
      </c>
      <c r="O47" s="12"/>
      <c r="P47" s="13"/>
      <c r="Q47" s="12">
        <f t="shared" si="6"/>
        <v>1000</v>
      </c>
      <c r="R47" s="12">
        <f t="shared" si="7"/>
        <v>20</v>
      </c>
      <c r="S47" s="57"/>
      <c r="T47" s="15">
        <v>0.05</v>
      </c>
      <c r="U47" s="15">
        <f t="shared" si="8"/>
        <v>1</v>
      </c>
    </row>
    <row r="48" spans="1:23" x14ac:dyDescent="0.2">
      <c r="A48" s="36" t="s">
        <v>177</v>
      </c>
      <c r="B48" s="36" t="s">
        <v>178</v>
      </c>
      <c r="C48" s="36">
        <v>90443700</v>
      </c>
      <c r="D48" s="36" t="s">
        <v>277</v>
      </c>
      <c r="E48" s="12" t="s">
        <v>63</v>
      </c>
      <c r="F48" s="12">
        <v>750</v>
      </c>
      <c r="G48" s="12">
        <v>10</v>
      </c>
      <c r="H48" s="12">
        <v>50</v>
      </c>
      <c r="I48" s="12"/>
      <c r="J48" s="12"/>
      <c r="K48" s="12">
        <v>1500</v>
      </c>
      <c r="L48" s="12"/>
      <c r="M48" s="12">
        <v>1000</v>
      </c>
      <c r="N48" s="12">
        <v>2000</v>
      </c>
      <c r="O48" s="12"/>
      <c r="P48" s="13"/>
      <c r="Q48" s="12">
        <f t="shared" si="6"/>
        <v>4500</v>
      </c>
      <c r="R48" s="12">
        <f t="shared" si="7"/>
        <v>90</v>
      </c>
      <c r="S48" s="57"/>
      <c r="T48" s="15">
        <v>0.05</v>
      </c>
      <c r="U48" s="15">
        <f t="shared" si="8"/>
        <v>4.5</v>
      </c>
    </row>
    <row r="49" spans="1:23" x14ac:dyDescent="0.2">
      <c r="A49" s="11" t="s">
        <v>155</v>
      </c>
      <c r="B49" s="11" t="s">
        <v>58</v>
      </c>
      <c r="C49" s="11" t="s">
        <v>155</v>
      </c>
      <c r="D49" s="11" t="s">
        <v>275</v>
      </c>
      <c r="E49" s="12">
        <v>25</v>
      </c>
      <c r="F49" s="12">
        <v>915</v>
      </c>
      <c r="G49" s="12">
        <v>10</v>
      </c>
      <c r="H49" s="12">
        <v>50</v>
      </c>
      <c r="I49" s="12"/>
      <c r="J49" s="12"/>
      <c r="K49" s="12">
        <v>1000</v>
      </c>
      <c r="L49" s="12"/>
      <c r="M49" s="12">
        <v>500</v>
      </c>
      <c r="N49" s="12">
        <v>1000</v>
      </c>
      <c r="O49" s="12"/>
      <c r="P49" s="13"/>
      <c r="Q49" s="12">
        <f t="shared" si="6"/>
        <v>2500</v>
      </c>
      <c r="R49" s="12">
        <f t="shared" si="7"/>
        <v>50</v>
      </c>
      <c r="S49" s="57"/>
      <c r="T49" s="15">
        <v>0.06</v>
      </c>
      <c r="U49" s="15">
        <f t="shared" si="8"/>
        <v>3</v>
      </c>
    </row>
    <row r="50" spans="1:23" x14ac:dyDescent="0.2">
      <c r="A50" s="36" t="s">
        <v>176</v>
      </c>
      <c r="B50" s="36" t="s">
        <v>58</v>
      </c>
      <c r="C50" s="36">
        <v>90443800</v>
      </c>
      <c r="D50" s="36" t="s">
        <v>277</v>
      </c>
      <c r="E50" s="12" t="s">
        <v>63</v>
      </c>
      <c r="F50" s="12">
        <v>900</v>
      </c>
      <c r="G50" s="12">
        <v>10</v>
      </c>
      <c r="H50" s="12">
        <v>50</v>
      </c>
      <c r="I50" s="12"/>
      <c r="J50" s="12"/>
      <c r="K50" s="12">
        <v>3000</v>
      </c>
      <c r="L50" s="12"/>
      <c r="M50" s="12">
        <v>3000</v>
      </c>
      <c r="N50" s="12">
        <v>3000</v>
      </c>
      <c r="O50" s="12"/>
      <c r="P50" s="13"/>
      <c r="Q50" s="12">
        <f t="shared" si="6"/>
        <v>9000</v>
      </c>
      <c r="R50" s="12">
        <f t="shared" si="7"/>
        <v>180</v>
      </c>
      <c r="S50" s="57"/>
      <c r="T50" s="15">
        <v>0.06</v>
      </c>
      <c r="U50" s="15">
        <f t="shared" si="8"/>
        <v>10.799999999999999</v>
      </c>
    </row>
    <row r="51" spans="1:23" x14ac:dyDescent="0.2">
      <c r="A51" s="11" t="s">
        <v>53</v>
      </c>
      <c r="B51" s="11" t="s">
        <v>54</v>
      </c>
      <c r="C51" s="11" t="s">
        <v>53</v>
      </c>
      <c r="D51" s="11" t="s">
        <v>275</v>
      </c>
      <c r="E51" s="12">
        <v>25</v>
      </c>
      <c r="F51" s="12">
        <v>1220</v>
      </c>
      <c r="G51" s="12">
        <v>10</v>
      </c>
      <c r="H51" s="12">
        <v>50</v>
      </c>
      <c r="I51" s="12"/>
      <c r="J51" s="12">
        <v>500</v>
      </c>
      <c r="K51" s="12">
        <v>300</v>
      </c>
      <c r="L51" s="12"/>
      <c r="M51" s="12">
        <v>500</v>
      </c>
      <c r="N51" s="12">
        <v>500</v>
      </c>
      <c r="O51" s="12"/>
      <c r="P51" s="13"/>
      <c r="Q51" s="12">
        <f t="shared" si="6"/>
        <v>1800</v>
      </c>
      <c r="R51" s="12">
        <f t="shared" si="7"/>
        <v>36</v>
      </c>
      <c r="S51" s="57"/>
      <c r="T51" s="15">
        <v>0.08</v>
      </c>
      <c r="U51" s="15">
        <f t="shared" si="8"/>
        <v>2.88</v>
      </c>
    </row>
    <row r="52" spans="1:23" x14ac:dyDescent="0.2">
      <c r="A52" s="26" t="s">
        <v>194</v>
      </c>
      <c r="B52" s="26" t="s">
        <v>54</v>
      </c>
      <c r="C52" s="26">
        <v>90444000</v>
      </c>
      <c r="D52" s="36" t="s">
        <v>277</v>
      </c>
      <c r="E52" s="12" t="s">
        <v>63</v>
      </c>
      <c r="F52" s="12">
        <v>1200</v>
      </c>
      <c r="G52" s="12">
        <v>10</v>
      </c>
      <c r="H52" s="12">
        <v>50</v>
      </c>
      <c r="I52" s="12"/>
      <c r="J52" s="12"/>
      <c r="K52" s="12">
        <v>1000</v>
      </c>
      <c r="L52" s="12"/>
      <c r="M52" s="12">
        <v>1000</v>
      </c>
      <c r="N52" s="12">
        <v>1000</v>
      </c>
      <c r="O52" s="12"/>
      <c r="P52" s="13"/>
      <c r="Q52" s="12">
        <f t="shared" si="6"/>
        <v>3000</v>
      </c>
      <c r="R52" s="12">
        <f t="shared" si="7"/>
        <v>60</v>
      </c>
      <c r="S52" s="57"/>
      <c r="T52" s="15">
        <v>0.08</v>
      </c>
      <c r="U52" s="15">
        <f t="shared" si="8"/>
        <v>4.8</v>
      </c>
    </row>
    <row r="53" spans="1:23" x14ac:dyDescent="0.2">
      <c r="A53" s="11" t="s">
        <v>230</v>
      </c>
      <c r="B53" s="11" t="s">
        <v>231</v>
      </c>
      <c r="C53" s="11" t="s">
        <v>230</v>
      </c>
      <c r="D53" s="11" t="s">
        <v>275</v>
      </c>
      <c r="E53" s="12">
        <v>25</v>
      </c>
      <c r="F53" s="12">
        <v>1500</v>
      </c>
      <c r="G53" s="12">
        <v>10</v>
      </c>
      <c r="H53" s="12">
        <v>50</v>
      </c>
      <c r="I53" s="12"/>
      <c r="J53" s="12"/>
      <c r="K53" s="12"/>
      <c r="L53" s="12"/>
      <c r="M53" s="12"/>
      <c r="N53" s="12">
        <v>100</v>
      </c>
      <c r="O53" s="12"/>
      <c r="P53" s="13"/>
      <c r="Q53" s="12">
        <f t="shared" si="6"/>
        <v>100</v>
      </c>
      <c r="R53" s="12">
        <f t="shared" si="7"/>
        <v>2</v>
      </c>
      <c r="S53" s="57"/>
      <c r="T53" s="15">
        <v>0.11</v>
      </c>
      <c r="U53" s="15">
        <f t="shared" si="8"/>
        <v>0.22</v>
      </c>
    </row>
    <row r="54" spans="1:23" x14ac:dyDescent="0.2">
      <c r="A54" s="11" t="s">
        <v>254</v>
      </c>
      <c r="B54" s="11" t="s">
        <v>255</v>
      </c>
      <c r="C54" s="11" t="s">
        <v>254</v>
      </c>
      <c r="D54" s="11" t="s">
        <v>275</v>
      </c>
      <c r="E54" s="12">
        <v>25</v>
      </c>
      <c r="F54" s="12">
        <v>1650</v>
      </c>
      <c r="G54" s="12">
        <v>10</v>
      </c>
      <c r="H54" s="12">
        <v>50</v>
      </c>
      <c r="I54" s="12"/>
      <c r="J54" s="12"/>
      <c r="K54" s="12"/>
      <c r="L54" s="12"/>
      <c r="M54" s="12"/>
      <c r="N54" s="12"/>
      <c r="O54" s="12"/>
      <c r="P54" s="13"/>
      <c r="Q54" s="12">
        <f t="shared" si="6"/>
        <v>0</v>
      </c>
      <c r="R54" s="12">
        <f t="shared" si="7"/>
        <v>0</v>
      </c>
      <c r="S54" s="57"/>
      <c r="T54" s="15">
        <v>0.12</v>
      </c>
      <c r="U54" s="15">
        <f t="shared" si="8"/>
        <v>0</v>
      </c>
    </row>
    <row r="55" spans="1:23" x14ac:dyDescent="0.2">
      <c r="A55" s="11" t="s">
        <v>193</v>
      </c>
      <c r="B55" s="11" t="s">
        <v>175</v>
      </c>
      <c r="C55" s="11" t="s">
        <v>193</v>
      </c>
      <c r="D55" s="11" t="s">
        <v>275</v>
      </c>
      <c r="E55" s="12">
        <v>25</v>
      </c>
      <c r="F55" s="12">
        <v>1800</v>
      </c>
      <c r="G55" s="12">
        <v>10</v>
      </c>
      <c r="H55" s="12">
        <v>50</v>
      </c>
      <c r="I55" s="12"/>
      <c r="J55" s="12"/>
      <c r="K55" s="12"/>
      <c r="L55" s="12"/>
      <c r="M55" s="12"/>
      <c r="N55" s="12"/>
      <c r="O55" s="12"/>
      <c r="P55" s="13"/>
      <c r="Q55" s="12">
        <f t="shared" si="6"/>
        <v>0</v>
      </c>
      <c r="R55" s="12">
        <f t="shared" si="7"/>
        <v>0</v>
      </c>
      <c r="S55" s="57"/>
      <c r="T55" s="15">
        <v>0.12</v>
      </c>
      <c r="U55" s="15">
        <f t="shared" si="8"/>
        <v>0</v>
      </c>
    </row>
    <row r="56" spans="1:23" x14ac:dyDescent="0.2">
      <c r="A56" s="36" t="s">
        <v>174</v>
      </c>
      <c r="B56" s="36" t="s">
        <v>175</v>
      </c>
      <c r="C56" s="36">
        <v>90443900</v>
      </c>
      <c r="D56" s="36" t="s">
        <v>277</v>
      </c>
      <c r="E56" s="12" t="s">
        <v>63</v>
      </c>
      <c r="F56" s="12">
        <v>1800</v>
      </c>
      <c r="G56" s="12">
        <v>10</v>
      </c>
      <c r="H56" s="12">
        <v>50</v>
      </c>
      <c r="I56" s="12"/>
      <c r="J56" s="12"/>
      <c r="K56" s="12"/>
      <c r="L56" s="12"/>
      <c r="M56" s="12"/>
      <c r="N56" s="12"/>
      <c r="O56" s="12"/>
      <c r="P56" s="13"/>
      <c r="Q56" s="12">
        <f t="shared" si="6"/>
        <v>0</v>
      </c>
      <c r="R56" s="12">
        <f t="shared" si="7"/>
        <v>0</v>
      </c>
      <c r="S56" s="57"/>
      <c r="T56" s="15">
        <v>0.12</v>
      </c>
      <c r="U56" s="15">
        <f>$R56*$T56</f>
        <v>0</v>
      </c>
    </row>
    <row r="57" spans="1:23" x14ac:dyDescent="0.2">
      <c r="A57" s="36" t="s">
        <v>293</v>
      </c>
      <c r="B57" s="36" t="s">
        <v>294</v>
      </c>
      <c r="C57" s="36">
        <v>90443000</v>
      </c>
      <c r="D57" s="36" t="s">
        <v>277</v>
      </c>
      <c r="E57" s="12" t="s">
        <v>63</v>
      </c>
      <c r="F57" s="12">
        <v>2100</v>
      </c>
      <c r="G57" s="12">
        <v>10</v>
      </c>
      <c r="H57" s="12">
        <v>50</v>
      </c>
      <c r="I57" s="12"/>
      <c r="J57" s="12"/>
      <c r="K57" s="12"/>
      <c r="L57" s="12"/>
      <c r="M57" s="12"/>
      <c r="N57" s="12">
        <v>200</v>
      </c>
      <c r="O57" s="12"/>
      <c r="P57" s="13"/>
      <c r="Q57" s="12">
        <f t="shared" si="6"/>
        <v>200</v>
      </c>
      <c r="R57" s="12">
        <f t="shared" si="7"/>
        <v>4</v>
      </c>
      <c r="S57" s="57"/>
      <c r="T57" s="15">
        <v>0.09</v>
      </c>
      <c r="U57" s="15">
        <f t="shared" si="8"/>
        <v>0.36</v>
      </c>
    </row>
    <row r="58" spans="1:23" x14ac:dyDescent="0.2">
      <c r="A58" s="8" t="s">
        <v>70</v>
      </c>
      <c r="B58" s="8"/>
      <c r="C58" s="8"/>
      <c r="D58" s="8"/>
      <c r="E58" s="8"/>
      <c r="F58" s="36"/>
      <c r="G58" s="20"/>
      <c r="H58" s="20"/>
      <c r="I58" s="12"/>
      <c r="J58" s="12"/>
      <c r="K58" s="12"/>
      <c r="L58" s="12"/>
      <c r="M58" s="12"/>
      <c r="N58" s="12"/>
      <c r="O58" s="12"/>
      <c r="P58" s="20"/>
      <c r="Q58" s="12"/>
      <c r="R58" s="12"/>
      <c r="S58" s="57"/>
      <c r="T58" s="12"/>
      <c r="U58" s="15"/>
    </row>
    <row r="59" spans="1:23" x14ac:dyDescent="0.2">
      <c r="A59" s="11" t="s">
        <v>295</v>
      </c>
      <c r="B59" s="11" t="s">
        <v>296</v>
      </c>
      <c r="C59" s="11" t="s">
        <v>295</v>
      </c>
      <c r="D59" s="11" t="s">
        <v>275</v>
      </c>
      <c r="E59" s="12">
        <v>32</v>
      </c>
      <c r="F59" s="12">
        <v>100</v>
      </c>
      <c r="G59" s="12">
        <v>10</v>
      </c>
      <c r="H59" s="12">
        <v>300</v>
      </c>
      <c r="I59" s="12"/>
      <c r="J59" s="12"/>
      <c r="K59" s="12"/>
      <c r="L59" s="12"/>
      <c r="M59" s="12"/>
      <c r="N59" s="12"/>
      <c r="O59" s="12"/>
      <c r="P59" s="13"/>
      <c r="Q59" s="12">
        <f t="shared" ref="Q59:Q73" si="9">SUM(I59:P59)</f>
        <v>0</v>
      </c>
      <c r="R59" s="12">
        <f t="shared" ref="R59:R73" si="10">$Q59/$H59</f>
        <v>0</v>
      </c>
      <c r="S59" s="57"/>
      <c r="T59" s="15">
        <v>0.09</v>
      </c>
      <c r="U59" s="15">
        <f t="shared" ref="U59:U73" si="11">$R59*$T59</f>
        <v>0</v>
      </c>
      <c r="V59" s="43">
        <f>SUM(U59:U73)</f>
        <v>8.7900000000000009</v>
      </c>
      <c r="W59" s="3">
        <f>V59*100/$V$144</f>
        <v>6.3539106549081987</v>
      </c>
    </row>
    <row r="60" spans="1:23" x14ac:dyDescent="0.2">
      <c r="A60" s="11" t="s">
        <v>71</v>
      </c>
      <c r="B60" s="11" t="s">
        <v>72</v>
      </c>
      <c r="C60" s="11" t="s">
        <v>71</v>
      </c>
      <c r="D60" s="11" t="s">
        <v>275</v>
      </c>
      <c r="E60" s="12">
        <v>32</v>
      </c>
      <c r="F60" s="12">
        <v>150</v>
      </c>
      <c r="G60" s="12">
        <v>10</v>
      </c>
      <c r="H60" s="12">
        <v>300</v>
      </c>
      <c r="I60" s="12"/>
      <c r="J60" s="12"/>
      <c r="K60" s="12"/>
      <c r="L60" s="12"/>
      <c r="M60" s="12"/>
      <c r="N60" s="12"/>
      <c r="O60" s="12"/>
      <c r="P60" s="13"/>
      <c r="Q60" s="12">
        <f t="shared" si="9"/>
        <v>0</v>
      </c>
      <c r="R60" s="12">
        <f t="shared" si="10"/>
        <v>0</v>
      </c>
      <c r="S60" s="57"/>
      <c r="T60" s="15">
        <v>0.09</v>
      </c>
      <c r="U60" s="15">
        <f t="shared" si="11"/>
        <v>0</v>
      </c>
    </row>
    <row r="61" spans="1:23" x14ac:dyDescent="0.2">
      <c r="A61" s="36" t="s">
        <v>256</v>
      </c>
      <c r="B61" s="36" t="s">
        <v>72</v>
      </c>
      <c r="C61" s="36">
        <v>90446200</v>
      </c>
      <c r="D61" s="36" t="s">
        <v>277</v>
      </c>
      <c r="E61" s="12">
        <v>32</v>
      </c>
      <c r="F61" s="12">
        <v>150</v>
      </c>
      <c r="G61" s="12">
        <v>10</v>
      </c>
      <c r="H61" s="12">
        <v>300</v>
      </c>
      <c r="I61" s="12">
        <v>300</v>
      </c>
      <c r="J61" s="12"/>
      <c r="K61" s="12">
        <v>300</v>
      </c>
      <c r="L61" s="12"/>
      <c r="M61" s="12">
        <v>300</v>
      </c>
      <c r="N61" s="12">
        <v>300</v>
      </c>
      <c r="O61" s="12"/>
      <c r="P61" s="13"/>
      <c r="Q61" s="12">
        <f t="shared" si="9"/>
        <v>1200</v>
      </c>
      <c r="R61" s="12">
        <f t="shared" si="10"/>
        <v>4</v>
      </c>
      <c r="S61" s="57"/>
      <c r="T61" s="15">
        <v>0.09</v>
      </c>
      <c r="U61" s="15">
        <f t="shared" si="11"/>
        <v>0.36</v>
      </c>
    </row>
    <row r="62" spans="1:23" x14ac:dyDescent="0.2">
      <c r="A62" s="11" t="s">
        <v>200</v>
      </c>
      <c r="B62" s="11" t="s">
        <v>201</v>
      </c>
      <c r="C62" s="11" t="s">
        <v>200</v>
      </c>
      <c r="D62" s="11" t="s">
        <v>275</v>
      </c>
      <c r="E62" s="12">
        <v>32</v>
      </c>
      <c r="F62" s="12">
        <v>200</v>
      </c>
      <c r="G62" s="12">
        <v>10</v>
      </c>
      <c r="H62" s="12">
        <v>300</v>
      </c>
      <c r="I62" s="12"/>
      <c r="J62" s="12"/>
      <c r="K62" s="12"/>
      <c r="L62" s="12"/>
      <c r="M62" s="12"/>
      <c r="N62" s="12"/>
      <c r="O62" s="12"/>
      <c r="P62" s="13"/>
      <c r="Q62" s="12">
        <f t="shared" si="9"/>
        <v>0</v>
      </c>
      <c r="R62" s="12">
        <f t="shared" si="10"/>
        <v>0</v>
      </c>
      <c r="S62" s="57"/>
      <c r="T62" s="15">
        <v>0.09</v>
      </c>
      <c r="U62" s="15">
        <f t="shared" si="11"/>
        <v>0</v>
      </c>
    </row>
    <row r="63" spans="1:23" x14ac:dyDescent="0.2">
      <c r="A63" s="11" t="s">
        <v>73</v>
      </c>
      <c r="B63" s="11" t="s">
        <v>74</v>
      </c>
      <c r="C63" s="11" t="s">
        <v>73</v>
      </c>
      <c r="D63" s="11" t="s">
        <v>275</v>
      </c>
      <c r="E63" s="12">
        <v>32</v>
      </c>
      <c r="F63" s="12">
        <v>300</v>
      </c>
      <c r="G63" s="12">
        <v>10</v>
      </c>
      <c r="H63" s="12">
        <v>150</v>
      </c>
      <c r="I63" s="12">
        <v>300</v>
      </c>
      <c r="J63" s="12"/>
      <c r="K63" s="12"/>
      <c r="L63" s="12"/>
      <c r="M63" s="12">
        <v>150</v>
      </c>
      <c r="N63" s="12">
        <v>150</v>
      </c>
      <c r="O63" s="12"/>
      <c r="P63" s="13"/>
      <c r="Q63" s="12">
        <f t="shared" si="9"/>
        <v>600</v>
      </c>
      <c r="R63" s="12">
        <f t="shared" si="10"/>
        <v>4</v>
      </c>
      <c r="S63" s="57"/>
      <c r="T63" s="15">
        <v>0.09</v>
      </c>
      <c r="U63" s="15">
        <f t="shared" si="11"/>
        <v>0.36</v>
      </c>
    </row>
    <row r="64" spans="1:23" x14ac:dyDescent="0.2">
      <c r="A64" s="36" t="s">
        <v>232</v>
      </c>
      <c r="B64" s="36" t="s">
        <v>74</v>
      </c>
      <c r="C64" s="36">
        <v>90446300</v>
      </c>
      <c r="D64" s="36" t="s">
        <v>277</v>
      </c>
      <c r="E64" s="12" t="s">
        <v>180</v>
      </c>
      <c r="F64" s="12">
        <v>300</v>
      </c>
      <c r="G64" s="12">
        <v>10</v>
      </c>
      <c r="H64" s="12">
        <v>150</v>
      </c>
      <c r="I64" s="12">
        <v>300</v>
      </c>
      <c r="J64" s="12"/>
      <c r="K64" s="12">
        <v>600</v>
      </c>
      <c r="L64" s="12"/>
      <c r="M64" s="12">
        <v>300</v>
      </c>
      <c r="N64" s="12">
        <v>600</v>
      </c>
      <c r="O64" s="12"/>
      <c r="P64" s="13"/>
      <c r="Q64" s="12">
        <f t="shared" si="9"/>
        <v>1800</v>
      </c>
      <c r="R64" s="12">
        <f t="shared" si="10"/>
        <v>12</v>
      </c>
      <c r="S64" s="57"/>
      <c r="T64" s="15">
        <v>0.09</v>
      </c>
      <c r="U64" s="15">
        <f t="shared" si="11"/>
        <v>1.08</v>
      </c>
    </row>
    <row r="65" spans="1:23" x14ac:dyDescent="0.2">
      <c r="A65" s="11" t="s">
        <v>75</v>
      </c>
      <c r="B65" s="11" t="s">
        <v>76</v>
      </c>
      <c r="C65" s="11" t="s">
        <v>75</v>
      </c>
      <c r="D65" s="11" t="s">
        <v>275</v>
      </c>
      <c r="E65" s="12">
        <v>32</v>
      </c>
      <c r="F65" s="12">
        <v>450</v>
      </c>
      <c r="G65" s="12">
        <v>10</v>
      </c>
      <c r="H65" s="12">
        <v>100</v>
      </c>
      <c r="I65" s="12"/>
      <c r="J65" s="12"/>
      <c r="K65" s="12"/>
      <c r="L65" s="12">
        <v>300</v>
      </c>
      <c r="M65" s="12"/>
      <c r="N65" s="12">
        <v>100</v>
      </c>
      <c r="O65" s="12"/>
      <c r="P65" s="13"/>
      <c r="Q65" s="12">
        <f t="shared" si="9"/>
        <v>400</v>
      </c>
      <c r="R65" s="12">
        <f t="shared" si="10"/>
        <v>4</v>
      </c>
      <c r="S65" s="57"/>
      <c r="T65" s="15">
        <v>0.09</v>
      </c>
      <c r="U65" s="15">
        <f t="shared" si="11"/>
        <v>0.36</v>
      </c>
    </row>
    <row r="66" spans="1:23" x14ac:dyDescent="0.2">
      <c r="A66" s="36" t="s">
        <v>179</v>
      </c>
      <c r="B66" s="36" t="s">
        <v>76</v>
      </c>
      <c r="C66" s="36">
        <v>90446400</v>
      </c>
      <c r="D66" s="36" t="s">
        <v>277</v>
      </c>
      <c r="E66" s="12" t="s">
        <v>180</v>
      </c>
      <c r="F66" s="12">
        <v>450</v>
      </c>
      <c r="G66" s="12">
        <v>10</v>
      </c>
      <c r="H66" s="12">
        <v>100</v>
      </c>
      <c r="I66" s="12"/>
      <c r="J66" s="12"/>
      <c r="K66" s="12">
        <v>300</v>
      </c>
      <c r="L66" s="12"/>
      <c r="M66" s="12">
        <v>300</v>
      </c>
      <c r="N66" s="12">
        <v>500</v>
      </c>
      <c r="O66" s="12"/>
      <c r="P66" s="13"/>
      <c r="Q66" s="12">
        <f t="shared" si="9"/>
        <v>1100</v>
      </c>
      <c r="R66" s="12">
        <f t="shared" si="10"/>
        <v>11</v>
      </c>
      <c r="S66" s="57"/>
      <c r="T66" s="15">
        <v>0.09</v>
      </c>
      <c r="U66" s="15">
        <f t="shared" si="11"/>
        <v>0.99</v>
      </c>
    </row>
    <row r="67" spans="1:23" x14ac:dyDescent="0.2">
      <c r="A67" s="11" t="s">
        <v>156</v>
      </c>
      <c r="B67" s="11" t="s">
        <v>157</v>
      </c>
      <c r="C67" s="11" t="s">
        <v>156</v>
      </c>
      <c r="D67" s="11" t="s">
        <v>275</v>
      </c>
      <c r="E67" s="12">
        <v>32</v>
      </c>
      <c r="F67" s="12">
        <v>600</v>
      </c>
      <c r="G67" s="12">
        <v>10</v>
      </c>
      <c r="H67" s="12">
        <v>100</v>
      </c>
      <c r="I67" s="12"/>
      <c r="J67" s="12"/>
      <c r="K67" s="12"/>
      <c r="L67" s="12"/>
      <c r="M67" s="12"/>
      <c r="N67" s="12"/>
      <c r="O67" s="12"/>
      <c r="P67" s="13"/>
      <c r="Q67" s="12">
        <f t="shared" si="9"/>
        <v>0</v>
      </c>
      <c r="R67" s="12">
        <f t="shared" si="10"/>
        <v>0</v>
      </c>
      <c r="S67" s="57"/>
      <c r="T67" s="15">
        <v>0.12</v>
      </c>
      <c r="U67" s="15">
        <f t="shared" si="11"/>
        <v>0</v>
      </c>
    </row>
    <row r="68" spans="1:23" x14ac:dyDescent="0.2">
      <c r="A68" s="36" t="s">
        <v>181</v>
      </c>
      <c r="B68" s="36" t="s">
        <v>157</v>
      </c>
      <c r="C68" s="36">
        <v>90446600</v>
      </c>
      <c r="D68" s="36" t="s">
        <v>277</v>
      </c>
      <c r="E68" s="12" t="s">
        <v>180</v>
      </c>
      <c r="F68" s="12">
        <v>600</v>
      </c>
      <c r="G68" s="12">
        <v>10</v>
      </c>
      <c r="H68" s="12">
        <v>100</v>
      </c>
      <c r="I68" s="12"/>
      <c r="J68" s="12"/>
      <c r="K68" s="12">
        <v>300</v>
      </c>
      <c r="L68" s="12"/>
      <c r="M68" s="12">
        <v>500</v>
      </c>
      <c r="N68" s="12">
        <v>500</v>
      </c>
      <c r="O68" s="12"/>
      <c r="P68" s="13"/>
      <c r="Q68" s="12">
        <f t="shared" si="9"/>
        <v>1300</v>
      </c>
      <c r="R68" s="12">
        <f t="shared" si="10"/>
        <v>13</v>
      </c>
      <c r="S68" s="57"/>
      <c r="T68" s="15">
        <v>0.12</v>
      </c>
      <c r="U68" s="15">
        <f t="shared" si="11"/>
        <v>1.56</v>
      </c>
    </row>
    <row r="69" spans="1:23" x14ac:dyDescent="0.2">
      <c r="A69" s="11" t="s">
        <v>222</v>
      </c>
      <c r="B69" s="11" t="s">
        <v>223</v>
      </c>
      <c r="C69" s="11" t="s">
        <v>222</v>
      </c>
      <c r="D69" s="11" t="s">
        <v>275</v>
      </c>
      <c r="E69" s="12">
        <v>32</v>
      </c>
      <c r="F69" s="12">
        <v>750</v>
      </c>
      <c r="G69" s="12">
        <v>10</v>
      </c>
      <c r="H69" s="12">
        <v>60</v>
      </c>
      <c r="I69" s="12"/>
      <c r="J69" s="12"/>
      <c r="K69" s="12"/>
      <c r="L69" s="12"/>
      <c r="M69" s="12"/>
      <c r="N69" s="12"/>
      <c r="O69" s="12"/>
      <c r="P69" s="13"/>
      <c r="Q69" s="12">
        <f t="shared" si="9"/>
        <v>0</v>
      </c>
      <c r="R69" s="12">
        <f t="shared" si="10"/>
        <v>0</v>
      </c>
      <c r="S69" s="57"/>
      <c r="T69" s="15">
        <v>0.09</v>
      </c>
      <c r="U69" s="15">
        <f t="shared" si="11"/>
        <v>0</v>
      </c>
    </row>
    <row r="70" spans="1:23" x14ac:dyDescent="0.2">
      <c r="A70" s="11" t="s">
        <v>158</v>
      </c>
      <c r="B70" s="11" t="s">
        <v>159</v>
      </c>
      <c r="C70" s="11" t="s">
        <v>158</v>
      </c>
      <c r="D70" s="11" t="s">
        <v>275</v>
      </c>
      <c r="E70" s="12">
        <v>32</v>
      </c>
      <c r="F70" s="12">
        <v>900</v>
      </c>
      <c r="G70" s="12">
        <v>10</v>
      </c>
      <c r="H70" s="12">
        <v>50</v>
      </c>
      <c r="I70" s="12"/>
      <c r="J70" s="12">
        <v>100</v>
      </c>
      <c r="K70" s="12">
        <v>100</v>
      </c>
      <c r="L70" s="12"/>
      <c r="M70" s="12">
        <v>100</v>
      </c>
      <c r="N70" s="12">
        <v>100</v>
      </c>
      <c r="O70" s="12"/>
      <c r="P70" s="13"/>
      <c r="Q70" s="12">
        <f t="shared" si="9"/>
        <v>400</v>
      </c>
      <c r="R70" s="12">
        <f t="shared" si="10"/>
        <v>8</v>
      </c>
      <c r="S70" s="57"/>
      <c r="T70" s="15">
        <v>0.09</v>
      </c>
      <c r="U70" s="15">
        <f t="shared" si="11"/>
        <v>0.72</v>
      </c>
    </row>
    <row r="71" spans="1:23" x14ac:dyDescent="0.2">
      <c r="A71" s="36" t="s">
        <v>182</v>
      </c>
      <c r="B71" s="36" t="s">
        <v>159</v>
      </c>
      <c r="C71" s="36">
        <v>90446700</v>
      </c>
      <c r="D71" s="36" t="s">
        <v>277</v>
      </c>
      <c r="E71" s="12" t="s">
        <v>180</v>
      </c>
      <c r="F71" s="12">
        <v>900</v>
      </c>
      <c r="G71" s="12">
        <v>10</v>
      </c>
      <c r="H71" s="12">
        <v>50</v>
      </c>
      <c r="I71" s="12">
        <v>100</v>
      </c>
      <c r="J71" s="12"/>
      <c r="K71" s="12">
        <v>300</v>
      </c>
      <c r="L71" s="12"/>
      <c r="M71" s="12">
        <v>300</v>
      </c>
      <c r="N71" s="12">
        <v>500</v>
      </c>
      <c r="O71" s="12"/>
      <c r="P71" s="13"/>
      <c r="Q71" s="12">
        <f t="shared" si="9"/>
        <v>1200</v>
      </c>
      <c r="R71" s="12">
        <f t="shared" si="10"/>
        <v>24</v>
      </c>
      <c r="S71" s="57"/>
      <c r="T71" s="15">
        <v>0.09</v>
      </c>
      <c r="U71" s="15">
        <f t="shared" si="11"/>
        <v>2.16</v>
      </c>
    </row>
    <row r="72" spans="1:23" x14ac:dyDescent="0.2">
      <c r="A72" s="11" t="s">
        <v>233</v>
      </c>
      <c r="B72" s="11" t="s">
        <v>234</v>
      </c>
      <c r="C72" s="11" t="s">
        <v>233</v>
      </c>
      <c r="D72" s="11" t="s">
        <v>275</v>
      </c>
      <c r="E72" s="12">
        <v>32</v>
      </c>
      <c r="F72" s="12">
        <v>1200</v>
      </c>
      <c r="G72" s="12">
        <v>10</v>
      </c>
      <c r="H72" s="12">
        <v>50</v>
      </c>
      <c r="I72" s="12"/>
      <c r="J72" s="12"/>
      <c r="K72" s="12"/>
      <c r="L72" s="12"/>
      <c r="M72" s="12">
        <v>100</v>
      </c>
      <c r="N72" s="12">
        <v>100</v>
      </c>
      <c r="O72" s="12"/>
      <c r="P72" s="13"/>
      <c r="Q72" s="12">
        <f t="shared" si="9"/>
        <v>200</v>
      </c>
      <c r="R72" s="12">
        <f t="shared" si="10"/>
        <v>4</v>
      </c>
      <c r="S72" s="57"/>
      <c r="T72" s="15">
        <v>0.12</v>
      </c>
      <c r="U72" s="15">
        <f t="shared" si="11"/>
        <v>0.48</v>
      </c>
    </row>
    <row r="73" spans="1:23" x14ac:dyDescent="0.2">
      <c r="A73" s="36" t="s">
        <v>236</v>
      </c>
      <c r="B73" s="36" t="s">
        <v>237</v>
      </c>
      <c r="C73" s="36">
        <v>90446800</v>
      </c>
      <c r="D73" s="36" t="s">
        <v>277</v>
      </c>
      <c r="E73" s="12" t="s">
        <v>180</v>
      </c>
      <c r="F73" s="12">
        <v>1800</v>
      </c>
      <c r="G73" s="12">
        <v>10</v>
      </c>
      <c r="H73" s="12">
        <v>25</v>
      </c>
      <c r="I73" s="12"/>
      <c r="J73" s="12"/>
      <c r="K73" s="12"/>
      <c r="L73" s="12"/>
      <c r="M73" s="12">
        <v>50</v>
      </c>
      <c r="N73" s="12">
        <v>50</v>
      </c>
      <c r="O73" s="12"/>
      <c r="P73" s="13"/>
      <c r="Q73" s="12">
        <f t="shared" si="9"/>
        <v>100</v>
      </c>
      <c r="R73" s="12">
        <f t="shared" si="10"/>
        <v>4</v>
      </c>
      <c r="S73" s="57"/>
      <c r="T73" s="15">
        <v>0.18</v>
      </c>
      <c r="U73" s="15">
        <f t="shared" si="11"/>
        <v>0.72</v>
      </c>
      <c r="V73" s="43"/>
    </row>
    <row r="74" spans="1:23" x14ac:dyDescent="0.2">
      <c r="A74" s="8" t="s">
        <v>77</v>
      </c>
      <c r="B74" s="8"/>
      <c r="C74" s="8"/>
      <c r="D74" s="8"/>
      <c r="E74" s="8"/>
      <c r="F74" s="36"/>
      <c r="G74" s="12"/>
      <c r="H74" s="12"/>
      <c r="I74" s="12"/>
      <c r="J74" s="12"/>
      <c r="K74" s="12"/>
      <c r="L74" s="12"/>
      <c r="M74" s="12"/>
      <c r="N74" s="12"/>
      <c r="O74" s="12"/>
      <c r="P74" s="8"/>
      <c r="Q74" s="12"/>
      <c r="R74" s="12"/>
      <c r="S74" s="57"/>
      <c r="T74" s="12"/>
      <c r="U74" s="15"/>
    </row>
    <row r="75" spans="1:23" x14ac:dyDescent="0.2">
      <c r="A75" s="11" t="s">
        <v>297</v>
      </c>
      <c r="B75" s="11" t="s">
        <v>298</v>
      </c>
      <c r="C75" s="11" t="s">
        <v>297</v>
      </c>
      <c r="D75" s="11" t="s">
        <v>275</v>
      </c>
      <c r="E75" s="12">
        <v>40</v>
      </c>
      <c r="F75" s="12">
        <v>100</v>
      </c>
      <c r="G75" s="12">
        <v>10</v>
      </c>
      <c r="H75" s="12">
        <v>300</v>
      </c>
      <c r="I75" s="12"/>
      <c r="J75" s="12"/>
      <c r="K75" s="12"/>
      <c r="L75" s="12"/>
      <c r="M75" s="12"/>
      <c r="N75" s="12"/>
      <c r="O75" s="12"/>
      <c r="P75" s="13"/>
      <c r="Q75" s="12">
        <f t="shared" ref="Q75:Q90" si="12">SUM(I75:P75)</f>
        <v>0</v>
      </c>
      <c r="R75" s="12">
        <f t="shared" ref="R75:R90" si="13">$Q75/$H75</f>
        <v>0</v>
      </c>
      <c r="S75" s="57"/>
      <c r="T75" s="15">
        <v>0.13</v>
      </c>
      <c r="U75" s="15">
        <f t="shared" ref="U75:U90" si="14">$R75*$T75</f>
        <v>0</v>
      </c>
      <c r="V75" s="43">
        <f>SUM(U75:U90)</f>
        <v>16.45</v>
      </c>
      <c r="W75" s="3">
        <f>V75*100/$V$144</f>
        <v>11.890993205146742</v>
      </c>
    </row>
    <row r="76" spans="1:23" x14ac:dyDescent="0.2">
      <c r="A76" s="11" t="s">
        <v>78</v>
      </c>
      <c r="B76" s="11" t="s">
        <v>79</v>
      </c>
      <c r="C76" s="11" t="s">
        <v>78</v>
      </c>
      <c r="D76" s="11" t="s">
        <v>275</v>
      </c>
      <c r="E76" s="12">
        <v>40</v>
      </c>
      <c r="F76" s="12">
        <v>150</v>
      </c>
      <c r="G76" s="12">
        <v>10</v>
      </c>
      <c r="H76" s="12">
        <v>300</v>
      </c>
      <c r="I76" s="12"/>
      <c r="J76" s="12"/>
      <c r="K76" s="12"/>
      <c r="L76" s="12">
        <v>300</v>
      </c>
      <c r="M76" s="12"/>
      <c r="N76" s="12">
        <v>300</v>
      </c>
      <c r="O76" s="12"/>
      <c r="P76" s="13"/>
      <c r="Q76" s="12">
        <f t="shared" si="12"/>
        <v>600</v>
      </c>
      <c r="R76" s="12">
        <f t="shared" si="13"/>
        <v>2</v>
      </c>
      <c r="S76" s="57"/>
      <c r="T76" s="15">
        <v>0.13</v>
      </c>
      <c r="U76" s="15">
        <f t="shared" si="14"/>
        <v>0.26</v>
      </c>
    </row>
    <row r="77" spans="1:23" x14ac:dyDescent="0.2">
      <c r="A77" s="36" t="s">
        <v>240</v>
      </c>
      <c r="B77" s="36" t="s">
        <v>79</v>
      </c>
      <c r="C77" s="31" t="s">
        <v>241</v>
      </c>
      <c r="D77" s="36" t="s">
        <v>277</v>
      </c>
      <c r="E77" s="12">
        <v>40</v>
      </c>
      <c r="F77" s="12">
        <v>150</v>
      </c>
      <c r="G77" s="12">
        <v>10</v>
      </c>
      <c r="H77" s="12">
        <v>300</v>
      </c>
      <c r="I77" s="12">
        <v>300</v>
      </c>
      <c r="J77" s="12"/>
      <c r="K77" s="12">
        <v>300</v>
      </c>
      <c r="L77" s="12"/>
      <c r="M77" s="12">
        <v>600</v>
      </c>
      <c r="N77" s="12">
        <v>900</v>
      </c>
      <c r="O77" s="12"/>
      <c r="P77" s="13"/>
      <c r="Q77" s="12">
        <f t="shared" si="12"/>
        <v>2100</v>
      </c>
      <c r="R77" s="12">
        <f t="shared" si="13"/>
        <v>7</v>
      </c>
      <c r="S77" s="57"/>
      <c r="T77" s="15">
        <v>0.13</v>
      </c>
      <c r="U77" s="15">
        <f t="shared" si="14"/>
        <v>0.91</v>
      </c>
    </row>
    <row r="78" spans="1:23" x14ac:dyDescent="0.2">
      <c r="A78" s="11" t="s">
        <v>80</v>
      </c>
      <c r="B78" s="11" t="s">
        <v>81</v>
      </c>
      <c r="C78" s="11" t="s">
        <v>80</v>
      </c>
      <c r="D78" s="11" t="s">
        <v>275</v>
      </c>
      <c r="E78" s="12">
        <v>40</v>
      </c>
      <c r="F78" s="12">
        <v>200</v>
      </c>
      <c r="G78" s="12">
        <v>10</v>
      </c>
      <c r="H78" s="12">
        <v>150</v>
      </c>
      <c r="I78" s="12"/>
      <c r="J78" s="12"/>
      <c r="K78" s="12"/>
      <c r="L78" s="12"/>
      <c r="M78" s="12"/>
      <c r="N78" s="12"/>
      <c r="O78" s="12"/>
      <c r="P78" s="13"/>
      <c r="Q78" s="12">
        <f t="shared" si="12"/>
        <v>0</v>
      </c>
      <c r="R78" s="12">
        <f t="shared" si="13"/>
        <v>0</v>
      </c>
      <c r="S78" s="57"/>
      <c r="T78" s="15">
        <v>0.13</v>
      </c>
      <c r="U78" s="15">
        <f t="shared" si="14"/>
        <v>0</v>
      </c>
    </row>
    <row r="79" spans="1:23" x14ac:dyDescent="0.2">
      <c r="A79" s="11" t="s">
        <v>82</v>
      </c>
      <c r="B79" s="11" t="s">
        <v>83</v>
      </c>
      <c r="C79" s="11" t="s">
        <v>82</v>
      </c>
      <c r="D79" s="11" t="s">
        <v>275</v>
      </c>
      <c r="E79" s="12">
        <v>40</v>
      </c>
      <c r="F79" s="12">
        <v>300</v>
      </c>
      <c r="G79" s="12">
        <v>10</v>
      </c>
      <c r="H79" s="12">
        <v>150</v>
      </c>
      <c r="I79" s="12"/>
      <c r="J79" s="12"/>
      <c r="K79" s="12">
        <v>300</v>
      </c>
      <c r="L79" s="12"/>
      <c r="M79" s="12">
        <v>300</v>
      </c>
      <c r="N79" s="12">
        <v>300</v>
      </c>
      <c r="O79" s="12"/>
      <c r="P79" s="13"/>
      <c r="Q79" s="12">
        <f t="shared" si="12"/>
        <v>900</v>
      </c>
      <c r="R79" s="12">
        <f t="shared" si="13"/>
        <v>6</v>
      </c>
      <c r="S79" s="57"/>
      <c r="T79" s="15">
        <v>0.13</v>
      </c>
      <c r="U79" s="15">
        <f t="shared" si="14"/>
        <v>0.78</v>
      </c>
    </row>
    <row r="80" spans="1:23" x14ac:dyDescent="0.2">
      <c r="A80" s="36" t="s">
        <v>183</v>
      </c>
      <c r="B80" s="36" t="s">
        <v>83</v>
      </c>
      <c r="C80" s="36">
        <v>90447300</v>
      </c>
      <c r="D80" s="36" t="s">
        <v>277</v>
      </c>
      <c r="E80" s="12" t="s">
        <v>89</v>
      </c>
      <c r="F80" s="12">
        <v>300</v>
      </c>
      <c r="G80" s="12">
        <v>10</v>
      </c>
      <c r="H80" s="12">
        <v>150</v>
      </c>
      <c r="I80" s="12">
        <v>600</v>
      </c>
      <c r="J80" s="12"/>
      <c r="K80" s="12">
        <v>600</v>
      </c>
      <c r="L80" s="12"/>
      <c r="M80" s="12">
        <v>600</v>
      </c>
      <c r="N80" s="12">
        <v>900</v>
      </c>
      <c r="O80" s="12">
        <v>600</v>
      </c>
      <c r="P80" s="13"/>
      <c r="Q80" s="12">
        <f t="shared" si="12"/>
        <v>3300</v>
      </c>
      <c r="R80" s="12">
        <f t="shared" si="13"/>
        <v>22</v>
      </c>
      <c r="S80" s="57"/>
      <c r="T80" s="15">
        <v>0.13</v>
      </c>
      <c r="U80" s="15">
        <f t="shared" si="14"/>
        <v>2.8600000000000003</v>
      </c>
    </row>
    <row r="81" spans="1:23" x14ac:dyDescent="0.2">
      <c r="A81" s="11" t="s">
        <v>84</v>
      </c>
      <c r="B81" s="11" t="s">
        <v>85</v>
      </c>
      <c r="C81" s="11" t="s">
        <v>84</v>
      </c>
      <c r="D81" s="11" t="s">
        <v>275</v>
      </c>
      <c r="E81" s="12">
        <v>40</v>
      </c>
      <c r="F81" s="12">
        <v>450</v>
      </c>
      <c r="G81" s="12">
        <v>10</v>
      </c>
      <c r="H81" s="12">
        <v>100</v>
      </c>
      <c r="I81" s="12"/>
      <c r="J81" s="12"/>
      <c r="K81" s="12">
        <v>300</v>
      </c>
      <c r="L81" s="12"/>
      <c r="M81" s="12"/>
      <c r="N81" s="12">
        <v>300</v>
      </c>
      <c r="O81" s="12"/>
      <c r="P81" s="13"/>
      <c r="Q81" s="12">
        <f t="shared" si="12"/>
        <v>600</v>
      </c>
      <c r="R81" s="12">
        <f t="shared" si="13"/>
        <v>6</v>
      </c>
      <c r="S81" s="57"/>
      <c r="T81" s="15">
        <v>0.13</v>
      </c>
      <c r="U81" s="15">
        <f t="shared" si="14"/>
        <v>0.78</v>
      </c>
    </row>
    <row r="82" spans="1:23" x14ac:dyDescent="0.2">
      <c r="A82" s="36" t="s">
        <v>184</v>
      </c>
      <c r="B82" s="36" t="s">
        <v>85</v>
      </c>
      <c r="C82" s="36">
        <v>90447400</v>
      </c>
      <c r="D82" s="36" t="s">
        <v>277</v>
      </c>
      <c r="E82" s="12" t="s">
        <v>89</v>
      </c>
      <c r="F82" s="12">
        <v>450</v>
      </c>
      <c r="G82" s="12">
        <v>10</v>
      </c>
      <c r="H82" s="12">
        <v>100</v>
      </c>
      <c r="I82" s="12"/>
      <c r="J82" s="12"/>
      <c r="K82" s="12">
        <v>400</v>
      </c>
      <c r="L82" s="12"/>
      <c r="M82" s="12">
        <v>400</v>
      </c>
      <c r="N82" s="12">
        <v>600</v>
      </c>
      <c r="O82" s="12"/>
      <c r="P82" s="13"/>
      <c r="Q82" s="12">
        <f t="shared" si="12"/>
        <v>1400</v>
      </c>
      <c r="R82" s="12">
        <f t="shared" si="13"/>
        <v>14</v>
      </c>
      <c r="S82" s="57"/>
      <c r="T82" s="15">
        <v>0.13</v>
      </c>
      <c r="U82" s="15">
        <f t="shared" si="14"/>
        <v>1.82</v>
      </c>
    </row>
    <row r="83" spans="1:23" x14ac:dyDescent="0.2">
      <c r="A83" s="11" t="s">
        <v>86</v>
      </c>
      <c r="B83" s="11" t="s">
        <v>87</v>
      </c>
      <c r="C83" s="11" t="s">
        <v>86</v>
      </c>
      <c r="D83" s="11" t="s">
        <v>275</v>
      </c>
      <c r="E83" s="12">
        <v>40</v>
      </c>
      <c r="F83" s="12">
        <v>600</v>
      </c>
      <c r="G83" s="12">
        <v>10</v>
      </c>
      <c r="H83" s="12">
        <v>50</v>
      </c>
      <c r="I83" s="12"/>
      <c r="J83" s="12"/>
      <c r="K83" s="12">
        <v>200</v>
      </c>
      <c r="L83" s="12"/>
      <c r="M83" s="12">
        <v>200</v>
      </c>
      <c r="N83" s="12">
        <v>100</v>
      </c>
      <c r="O83" s="12"/>
      <c r="P83" s="13"/>
      <c r="Q83" s="12">
        <f t="shared" si="12"/>
        <v>500</v>
      </c>
      <c r="R83" s="12">
        <f t="shared" si="13"/>
        <v>10</v>
      </c>
      <c r="S83" s="57"/>
      <c r="T83" s="15">
        <v>0.09</v>
      </c>
      <c r="U83" s="15">
        <f t="shared" si="14"/>
        <v>0.89999999999999991</v>
      </c>
    </row>
    <row r="84" spans="1:23" x14ac:dyDescent="0.2">
      <c r="A84" s="36" t="s">
        <v>88</v>
      </c>
      <c r="B84" s="36" t="s">
        <v>87</v>
      </c>
      <c r="C84" s="36">
        <v>90447600</v>
      </c>
      <c r="D84" s="36" t="s">
        <v>277</v>
      </c>
      <c r="E84" s="12" t="s">
        <v>89</v>
      </c>
      <c r="F84" s="12">
        <v>600</v>
      </c>
      <c r="G84" s="12">
        <v>10</v>
      </c>
      <c r="H84" s="12">
        <v>50</v>
      </c>
      <c r="I84" s="12">
        <v>200</v>
      </c>
      <c r="J84" s="12"/>
      <c r="K84" s="12">
        <v>400</v>
      </c>
      <c r="L84" s="12"/>
      <c r="M84" s="12">
        <v>400</v>
      </c>
      <c r="N84" s="12">
        <v>900</v>
      </c>
      <c r="O84" s="12"/>
      <c r="P84" s="13"/>
      <c r="Q84" s="12">
        <f t="shared" si="12"/>
        <v>1900</v>
      </c>
      <c r="R84" s="12">
        <f t="shared" si="13"/>
        <v>38</v>
      </c>
      <c r="S84" s="57"/>
      <c r="T84" s="15">
        <v>0.09</v>
      </c>
      <c r="U84" s="15">
        <f t="shared" si="14"/>
        <v>3.42</v>
      </c>
    </row>
    <row r="85" spans="1:23" x14ac:dyDescent="0.2">
      <c r="A85" s="11" t="s">
        <v>90</v>
      </c>
      <c r="B85" s="11" t="s">
        <v>91</v>
      </c>
      <c r="C85" s="11" t="s">
        <v>90</v>
      </c>
      <c r="D85" s="11" t="s">
        <v>275</v>
      </c>
      <c r="E85" s="12">
        <v>40</v>
      </c>
      <c r="F85" s="12">
        <v>750</v>
      </c>
      <c r="G85" s="12">
        <v>10</v>
      </c>
      <c r="H85" s="12">
        <v>50</v>
      </c>
      <c r="I85" s="12"/>
      <c r="J85" s="12">
        <v>100</v>
      </c>
      <c r="K85" s="12">
        <v>100</v>
      </c>
      <c r="L85" s="12"/>
      <c r="M85" s="12">
        <v>100</v>
      </c>
      <c r="N85" s="12">
        <v>200</v>
      </c>
      <c r="O85" s="12"/>
      <c r="P85" s="13"/>
      <c r="Q85" s="12">
        <f t="shared" si="12"/>
        <v>500</v>
      </c>
      <c r="R85" s="12">
        <f t="shared" si="13"/>
        <v>10</v>
      </c>
      <c r="S85" s="57"/>
      <c r="T85" s="15">
        <v>0.13</v>
      </c>
      <c r="U85" s="15">
        <f t="shared" si="14"/>
        <v>1.3</v>
      </c>
    </row>
    <row r="86" spans="1:23" x14ac:dyDescent="0.2">
      <c r="A86" s="11" t="s">
        <v>92</v>
      </c>
      <c r="B86" s="11" t="s">
        <v>93</v>
      </c>
      <c r="C86" s="11" t="s">
        <v>92</v>
      </c>
      <c r="D86" s="11" t="s">
        <v>275</v>
      </c>
      <c r="E86" s="12">
        <v>40</v>
      </c>
      <c r="F86" s="12">
        <v>900</v>
      </c>
      <c r="G86" s="12">
        <v>10</v>
      </c>
      <c r="H86" s="12">
        <v>50</v>
      </c>
      <c r="I86" s="12"/>
      <c r="J86" s="12"/>
      <c r="K86" s="12"/>
      <c r="L86" s="12"/>
      <c r="M86" s="12"/>
      <c r="N86" s="12">
        <v>200</v>
      </c>
      <c r="O86" s="12"/>
      <c r="P86" s="13"/>
      <c r="Q86" s="12">
        <f t="shared" si="12"/>
        <v>200</v>
      </c>
      <c r="R86" s="12">
        <f t="shared" si="13"/>
        <v>4</v>
      </c>
      <c r="S86" s="57"/>
      <c r="T86" s="15">
        <v>0.13</v>
      </c>
      <c r="U86" s="15">
        <f t="shared" si="14"/>
        <v>0.52</v>
      </c>
    </row>
    <row r="87" spans="1:23" x14ac:dyDescent="0.2">
      <c r="A87" s="36" t="s">
        <v>185</v>
      </c>
      <c r="B87" s="36" t="s">
        <v>93</v>
      </c>
      <c r="C87" s="36">
        <v>90447700</v>
      </c>
      <c r="D87" s="36" t="s">
        <v>277</v>
      </c>
      <c r="E87" s="12" t="s">
        <v>89</v>
      </c>
      <c r="F87" s="12">
        <v>900</v>
      </c>
      <c r="G87" s="12">
        <v>10</v>
      </c>
      <c r="H87" s="12">
        <v>50</v>
      </c>
      <c r="I87" s="12"/>
      <c r="J87" s="12"/>
      <c r="K87" s="12">
        <v>300</v>
      </c>
      <c r="L87" s="12"/>
      <c r="M87" s="12">
        <v>300</v>
      </c>
      <c r="N87" s="12">
        <v>300</v>
      </c>
      <c r="O87" s="12"/>
      <c r="P87" s="13"/>
      <c r="Q87" s="12">
        <f t="shared" si="12"/>
        <v>900</v>
      </c>
      <c r="R87" s="12">
        <f t="shared" si="13"/>
        <v>18</v>
      </c>
      <c r="S87" s="57"/>
      <c r="T87" s="15">
        <v>0.13</v>
      </c>
      <c r="U87" s="15">
        <f t="shared" si="14"/>
        <v>2.34</v>
      </c>
    </row>
    <row r="88" spans="1:23" x14ac:dyDescent="0.2">
      <c r="A88" s="11" t="s">
        <v>94</v>
      </c>
      <c r="B88" s="11" t="s">
        <v>95</v>
      </c>
      <c r="C88" s="11" t="s">
        <v>94</v>
      </c>
      <c r="D88" s="11" t="s">
        <v>275</v>
      </c>
      <c r="E88" s="12">
        <v>40</v>
      </c>
      <c r="F88" s="12">
        <v>1200</v>
      </c>
      <c r="G88" s="12">
        <v>5</v>
      </c>
      <c r="H88" s="12">
        <v>25</v>
      </c>
      <c r="I88" s="12"/>
      <c r="J88" s="12"/>
      <c r="K88" s="12"/>
      <c r="L88" s="12"/>
      <c r="M88" s="12"/>
      <c r="N88" s="12">
        <v>100</v>
      </c>
      <c r="O88" s="12"/>
      <c r="P88" s="13"/>
      <c r="Q88" s="12">
        <f t="shared" si="12"/>
        <v>100</v>
      </c>
      <c r="R88" s="12">
        <f t="shared" si="13"/>
        <v>4</v>
      </c>
      <c r="S88" s="57"/>
      <c r="T88" s="15">
        <v>0.08</v>
      </c>
      <c r="U88" s="15">
        <f t="shared" si="14"/>
        <v>0.32</v>
      </c>
    </row>
    <row r="89" spans="1:23" x14ac:dyDescent="0.2">
      <c r="A89" s="36" t="s">
        <v>376</v>
      </c>
      <c r="B89" s="36" t="s">
        <v>377</v>
      </c>
      <c r="C89" s="31" t="s">
        <v>378</v>
      </c>
      <c r="D89" s="36" t="s">
        <v>277</v>
      </c>
      <c r="E89" s="12">
        <v>40</v>
      </c>
      <c r="F89" s="12">
        <v>1800</v>
      </c>
      <c r="G89" s="12">
        <v>5</v>
      </c>
      <c r="H89" s="12">
        <v>20</v>
      </c>
      <c r="I89" s="12"/>
      <c r="J89" s="12"/>
      <c r="K89" s="12"/>
      <c r="L89" s="12"/>
      <c r="M89" s="12">
        <v>60</v>
      </c>
      <c r="N89" s="12"/>
      <c r="O89" s="12"/>
      <c r="P89" s="13"/>
      <c r="Q89" s="12">
        <f t="shared" si="12"/>
        <v>60</v>
      </c>
      <c r="R89" s="12">
        <f t="shared" si="13"/>
        <v>3</v>
      </c>
      <c r="S89" s="57"/>
      <c r="T89" s="15">
        <v>0.08</v>
      </c>
      <c r="U89" s="15">
        <f t="shared" si="14"/>
        <v>0.24</v>
      </c>
    </row>
    <row r="90" spans="1:23" x14ac:dyDescent="0.2">
      <c r="A90" s="11" t="s">
        <v>220</v>
      </c>
      <c r="B90" s="11" t="s">
        <v>221</v>
      </c>
      <c r="C90" s="11" t="s">
        <v>220</v>
      </c>
      <c r="D90" s="11" t="s">
        <v>275</v>
      </c>
      <c r="E90" s="12">
        <v>40</v>
      </c>
      <c r="F90" s="12">
        <v>2000</v>
      </c>
      <c r="G90" s="12">
        <v>5</v>
      </c>
      <c r="H90" s="12">
        <v>25</v>
      </c>
      <c r="I90" s="12"/>
      <c r="J90" s="12"/>
      <c r="K90" s="12"/>
      <c r="L90" s="12"/>
      <c r="M90" s="12"/>
      <c r="N90" s="12"/>
      <c r="O90" s="12"/>
      <c r="P90" s="13"/>
      <c r="Q90" s="12">
        <f t="shared" si="12"/>
        <v>0</v>
      </c>
      <c r="R90" s="12">
        <f t="shared" si="13"/>
        <v>0</v>
      </c>
      <c r="S90" s="57"/>
      <c r="T90" s="15">
        <v>0.08</v>
      </c>
      <c r="U90" s="15">
        <f t="shared" si="14"/>
        <v>0</v>
      </c>
      <c r="V90" s="43"/>
    </row>
    <row r="91" spans="1:23" x14ac:dyDescent="0.2">
      <c r="A91" s="8" t="s">
        <v>96</v>
      </c>
      <c r="B91" s="8"/>
      <c r="C91" s="8"/>
      <c r="D91" s="8"/>
      <c r="E91" s="20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8"/>
      <c r="Q91" s="12"/>
      <c r="R91" s="12"/>
      <c r="S91" s="57"/>
      <c r="T91" s="12"/>
      <c r="U91" s="15"/>
    </row>
    <row r="92" spans="1:23" x14ac:dyDescent="0.2">
      <c r="A92" s="11" t="s">
        <v>299</v>
      </c>
      <c r="B92" s="11" t="s">
        <v>300</v>
      </c>
      <c r="C92" s="11" t="s">
        <v>299</v>
      </c>
      <c r="D92" s="11" t="s">
        <v>275</v>
      </c>
      <c r="E92" s="12">
        <v>50</v>
      </c>
      <c r="F92" s="12">
        <v>100</v>
      </c>
      <c r="G92" s="12">
        <v>10</v>
      </c>
      <c r="H92" s="12">
        <v>150</v>
      </c>
      <c r="I92" s="12"/>
      <c r="J92" s="12"/>
      <c r="K92" s="12"/>
      <c r="L92" s="12"/>
      <c r="M92" s="12"/>
      <c r="N92" s="12"/>
      <c r="O92" s="12"/>
      <c r="P92" s="13"/>
      <c r="Q92" s="12">
        <f t="shared" ref="Q92:Q108" si="15">SUM(I92:P92)</f>
        <v>0</v>
      </c>
      <c r="R92" s="12">
        <f t="shared" ref="R92:R108" si="16">$Q92/$H92</f>
        <v>0</v>
      </c>
      <c r="S92" s="57"/>
      <c r="T92" s="15">
        <v>0.1</v>
      </c>
      <c r="U92" s="15">
        <f t="shared" ref="U92:U108" si="17">$R92*$T92</f>
        <v>0</v>
      </c>
      <c r="V92" s="43">
        <f>SUM(U92:U108)</f>
        <v>30.439999999999998</v>
      </c>
      <c r="W92" s="3">
        <f>V92*100/$V$144</f>
        <v>22.003758854994945</v>
      </c>
    </row>
    <row r="93" spans="1:23" x14ac:dyDescent="0.2">
      <c r="A93" s="11" t="s">
        <v>97</v>
      </c>
      <c r="B93" s="11" t="s">
        <v>98</v>
      </c>
      <c r="C93" s="11" t="s">
        <v>97</v>
      </c>
      <c r="D93" s="11" t="s">
        <v>275</v>
      </c>
      <c r="E93" s="12">
        <v>50</v>
      </c>
      <c r="F93" s="12">
        <v>150</v>
      </c>
      <c r="G93" s="12">
        <v>10</v>
      </c>
      <c r="H93" s="12">
        <v>150</v>
      </c>
      <c r="I93" s="12"/>
      <c r="J93" s="12"/>
      <c r="K93" s="12"/>
      <c r="L93" s="12">
        <v>150</v>
      </c>
      <c r="M93" s="12"/>
      <c r="N93" s="12">
        <v>150</v>
      </c>
      <c r="O93" s="12"/>
      <c r="P93" s="13"/>
      <c r="Q93" s="12">
        <f t="shared" si="15"/>
        <v>300</v>
      </c>
      <c r="R93" s="12">
        <f t="shared" si="16"/>
        <v>2</v>
      </c>
      <c r="S93" s="57"/>
      <c r="T93" s="15">
        <v>0.1</v>
      </c>
      <c r="U93" s="15">
        <f t="shared" si="17"/>
        <v>0.2</v>
      </c>
    </row>
    <row r="94" spans="1:23" x14ac:dyDescent="0.2">
      <c r="A94" s="36" t="s">
        <v>235</v>
      </c>
      <c r="B94" s="36" t="s">
        <v>98</v>
      </c>
      <c r="C94" s="36">
        <v>90448200</v>
      </c>
      <c r="D94" s="36" t="s">
        <v>277</v>
      </c>
      <c r="E94" s="12" t="s">
        <v>102</v>
      </c>
      <c r="F94" s="12">
        <v>150</v>
      </c>
      <c r="G94" s="12">
        <v>10</v>
      </c>
      <c r="H94" s="12">
        <v>150</v>
      </c>
      <c r="I94" s="12"/>
      <c r="J94" s="12"/>
      <c r="K94" s="12">
        <v>600</v>
      </c>
      <c r="L94" s="12"/>
      <c r="M94" s="12">
        <v>600</v>
      </c>
      <c r="N94" s="12">
        <v>600</v>
      </c>
      <c r="O94" s="12"/>
      <c r="P94" s="13"/>
      <c r="Q94" s="12">
        <f t="shared" si="15"/>
        <v>1800</v>
      </c>
      <c r="R94" s="12">
        <f t="shared" si="16"/>
        <v>12</v>
      </c>
      <c r="S94" s="57"/>
      <c r="T94" s="15">
        <v>0.1</v>
      </c>
      <c r="U94" s="15">
        <f t="shared" si="17"/>
        <v>1.2000000000000002</v>
      </c>
    </row>
    <row r="95" spans="1:23" x14ac:dyDescent="0.2">
      <c r="A95" s="11" t="s">
        <v>224</v>
      </c>
      <c r="B95" s="11" t="s">
        <v>225</v>
      </c>
      <c r="C95" s="11" t="s">
        <v>224</v>
      </c>
      <c r="D95" s="11" t="s">
        <v>275</v>
      </c>
      <c r="E95" s="12">
        <v>50</v>
      </c>
      <c r="F95" s="12">
        <v>200</v>
      </c>
      <c r="G95" s="12">
        <v>10</v>
      </c>
      <c r="H95" s="12">
        <v>150</v>
      </c>
      <c r="I95" s="12"/>
      <c r="J95" s="12">
        <v>150</v>
      </c>
      <c r="K95" s="12">
        <v>150</v>
      </c>
      <c r="L95" s="12"/>
      <c r="M95" s="12"/>
      <c r="N95" s="12">
        <v>300</v>
      </c>
      <c r="O95" s="12"/>
      <c r="P95" s="13"/>
      <c r="Q95" s="12">
        <f t="shared" si="15"/>
        <v>600</v>
      </c>
      <c r="R95" s="12">
        <f t="shared" si="16"/>
        <v>4</v>
      </c>
      <c r="S95" s="57"/>
      <c r="T95" s="15">
        <v>0.06</v>
      </c>
      <c r="U95" s="15">
        <f t="shared" si="17"/>
        <v>0.24</v>
      </c>
    </row>
    <row r="96" spans="1:23" x14ac:dyDescent="0.2">
      <c r="A96" s="11" t="s">
        <v>99</v>
      </c>
      <c r="B96" s="11" t="s">
        <v>100</v>
      </c>
      <c r="C96" s="11" t="s">
        <v>99</v>
      </c>
      <c r="D96" s="11" t="s">
        <v>275</v>
      </c>
      <c r="E96" s="12">
        <v>50</v>
      </c>
      <c r="F96" s="12">
        <v>300</v>
      </c>
      <c r="G96" s="12">
        <v>10</v>
      </c>
      <c r="H96" s="12">
        <v>75</v>
      </c>
      <c r="I96" s="12"/>
      <c r="J96" s="12"/>
      <c r="K96" s="12">
        <v>75</v>
      </c>
      <c r="L96" s="12"/>
      <c r="M96" s="12">
        <v>300</v>
      </c>
      <c r="N96" s="12">
        <v>225</v>
      </c>
      <c r="O96" s="12"/>
      <c r="P96" s="13"/>
      <c r="Q96" s="12">
        <f t="shared" si="15"/>
        <v>600</v>
      </c>
      <c r="R96" s="12">
        <f t="shared" si="16"/>
        <v>8</v>
      </c>
      <c r="S96" s="57"/>
      <c r="T96" s="15">
        <v>0.1</v>
      </c>
      <c r="U96" s="15">
        <f t="shared" si="17"/>
        <v>0.8</v>
      </c>
    </row>
    <row r="97" spans="1:23" x14ac:dyDescent="0.2">
      <c r="A97" s="36" t="s">
        <v>101</v>
      </c>
      <c r="B97" s="36" t="s">
        <v>100</v>
      </c>
      <c r="C97" s="36">
        <v>90448300</v>
      </c>
      <c r="D97" s="36" t="s">
        <v>277</v>
      </c>
      <c r="E97" s="12" t="s">
        <v>102</v>
      </c>
      <c r="F97" s="12">
        <v>300</v>
      </c>
      <c r="G97" s="12">
        <v>10</v>
      </c>
      <c r="H97" s="12">
        <v>75</v>
      </c>
      <c r="I97" s="12"/>
      <c r="J97" s="12"/>
      <c r="K97" s="12">
        <v>600</v>
      </c>
      <c r="L97" s="12"/>
      <c r="M97" s="12">
        <v>600</v>
      </c>
      <c r="N97" s="12">
        <v>600</v>
      </c>
      <c r="O97" s="12"/>
      <c r="P97" s="13"/>
      <c r="Q97" s="12">
        <f t="shared" si="15"/>
        <v>1800</v>
      </c>
      <c r="R97" s="12">
        <f t="shared" si="16"/>
        <v>24</v>
      </c>
      <c r="S97" s="57"/>
      <c r="T97" s="15">
        <v>0.1</v>
      </c>
      <c r="U97" s="15">
        <f t="shared" si="17"/>
        <v>2.4000000000000004</v>
      </c>
    </row>
    <row r="98" spans="1:23" x14ac:dyDescent="0.2">
      <c r="A98" s="11" t="s">
        <v>103</v>
      </c>
      <c r="B98" s="11" t="s">
        <v>104</v>
      </c>
      <c r="C98" s="11" t="s">
        <v>103</v>
      </c>
      <c r="D98" s="11" t="s">
        <v>275</v>
      </c>
      <c r="E98" s="12">
        <v>50</v>
      </c>
      <c r="F98" s="12">
        <v>450</v>
      </c>
      <c r="G98" s="12">
        <v>10</v>
      </c>
      <c r="H98" s="12">
        <v>50</v>
      </c>
      <c r="I98" s="12"/>
      <c r="J98" s="12"/>
      <c r="K98" s="12">
        <v>300</v>
      </c>
      <c r="L98" s="12"/>
      <c r="M98" s="12"/>
      <c r="N98" s="12">
        <v>200</v>
      </c>
      <c r="O98" s="12"/>
      <c r="P98" s="13"/>
      <c r="Q98" s="12">
        <f t="shared" si="15"/>
        <v>500</v>
      </c>
      <c r="R98" s="12">
        <f t="shared" si="16"/>
        <v>10</v>
      </c>
      <c r="S98" s="57"/>
      <c r="T98" s="15">
        <v>0.1</v>
      </c>
      <c r="U98" s="15">
        <f t="shared" si="17"/>
        <v>1</v>
      </c>
    </row>
    <row r="99" spans="1:23" x14ac:dyDescent="0.2">
      <c r="A99" s="36" t="s">
        <v>186</v>
      </c>
      <c r="B99" s="36" t="s">
        <v>104</v>
      </c>
      <c r="C99" s="36">
        <v>90448400</v>
      </c>
      <c r="D99" s="36" t="s">
        <v>277</v>
      </c>
      <c r="E99" s="12" t="s">
        <v>102</v>
      </c>
      <c r="F99" s="12">
        <v>450</v>
      </c>
      <c r="G99" s="12">
        <v>10</v>
      </c>
      <c r="H99" s="12">
        <v>50</v>
      </c>
      <c r="I99" s="12"/>
      <c r="J99" s="12"/>
      <c r="K99" s="12">
        <v>500</v>
      </c>
      <c r="L99" s="12"/>
      <c r="M99" s="12">
        <v>500</v>
      </c>
      <c r="N99" s="12">
        <v>500</v>
      </c>
      <c r="O99" s="12"/>
      <c r="P99" s="13"/>
      <c r="Q99" s="12">
        <f t="shared" si="15"/>
        <v>1500</v>
      </c>
      <c r="R99" s="12">
        <f t="shared" si="16"/>
        <v>30</v>
      </c>
      <c r="S99" s="57"/>
      <c r="T99" s="15">
        <v>0.1</v>
      </c>
      <c r="U99" s="15">
        <f t="shared" si="17"/>
        <v>3</v>
      </c>
    </row>
    <row r="100" spans="1:23" x14ac:dyDescent="0.2">
      <c r="A100" s="11" t="s">
        <v>105</v>
      </c>
      <c r="B100" s="11" t="s">
        <v>106</v>
      </c>
      <c r="C100" s="11" t="s">
        <v>105</v>
      </c>
      <c r="D100" s="11" t="s">
        <v>275</v>
      </c>
      <c r="E100" s="12">
        <v>50</v>
      </c>
      <c r="F100" s="12">
        <v>600</v>
      </c>
      <c r="G100" s="12">
        <v>10</v>
      </c>
      <c r="H100" s="12">
        <v>50</v>
      </c>
      <c r="I100" s="12"/>
      <c r="J100" s="12">
        <v>300</v>
      </c>
      <c r="K100" s="12">
        <v>300</v>
      </c>
      <c r="L100" s="12"/>
      <c r="M100" s="12">
        <v>300</v>
      </c>
      <c r="N100" s="12">
        <v>200</v>
      </c>
      <c r="O100" s="12"/>
      <c r="P100" s="13"/>
      <c r="Q100" s="12">
        <f t="shared" si="15"/>
        <v>1100</v>
      </c>
      <c r="R100" s="12">
        <f t="shared" si="16"/>
        <v>22</v>
      </c>
      <c r="S100" s="57"/>
      <c r="T100" s="15">
        <v>0.13</v>
      </c>
      <c r="U100" s="15">
        <f t="shared" si="17"/>
        <v>2.8600000000000003</v>
      </c>
    </row>
    <row r="101" spans="1:23" x14ac:dyDescent="0.2">
      <c r="A101" s="36" t="s">
        <v>107</v>
      </c>
      <c r="B101" s="36" t="s">
        <v>106</v>
      </c>
      <c r="C101" s="36">
        <v>90448600</v>
      </c>
      <c r="D101" s="36" t="s">
        <v>277</v>
      </c>
      <c r="E101" s="12" t="s">
        <v>102</v>
      </c>
      <c r="F101" s="12">
        <v>600</v>
      </c>
      <c r="G101" s="12">
        <v>10</v>
      </c>
      <c r="H101" s="12">
        <v>50</v>
      </c>
      <c r="I101" s="12"/>
      <c r="J101" s="12"/>
      <c r="K101" s="12">
        <v>500</v>
      </c>
      <c r="L101" s="12"/>
      <c r="M101" s="12">
        <v>600</v>
      </c>
      <c r="N101" s="12">
        <v>600</v>
      </c>
      <c r="O101" s="12"/>
      <c r="P101" s="13"/>
      <c r="Q101" s="12">
        <f t="shared" si="15"/>
        <v>1700</v>
      </c>
      <c r="R101" s="12">
        <f t="shared" si="16"/>
        <v>34</v>
      </c>
      <c r="S101" s="57"/>
      <c r="T101" s="15">
        <v>0.13</v>
      </c>
      <c r="U101" s="15">
        <f t="shared" si="17"/>
        <v>4.42</v>
      </c>
    </row>
    <row r="102" spans="1:23" x14ac:dyDescent="0.2">
      <c r="A102" s="36" t="s">
        <v>266</v>
      </c>
      <c r="B102" s="36" t="s">
        <v>267</v>
      </c>
      <c r="C102" s="36">
        <v>90448605</v>
      </c>
      <c r="D102" s="36" t="s">
        <v>277</v>
      </c>
      <c r="E102" s="12" t="s">
        <v>102</v>
      </c>
      <c r="F102" s="12">
        <v>700</v>
      </c>
      <c r="G102" s="12">
        <v>5</v>
      </c>
      <c r="H102" s="12">
        <v>25</v>
      </c>
      <c r="I102" s="12"/>
      <c r="J102" s="12"/>
      <c r="K102" s="12"/>
      <c r="L102" s="12"/>
      <c r="M102" s="12"/>
      <c r="N102" s="12"/>
      <c r="O102" s="12"/>
      <c r="P102" s="13"/>
      <c r="Q102" s="12">
        <f t="shared" si="15"/>
        <v>0</v>
      </c>
      <c r="R102" s="12">
        <f t="shared" si="16"/>
        <v>0</v>
      </c>
      <c r="S102" s="57"/>
      <c r="T102" s="15">
        <v>0.1</v>
      </c>
      <c r="U102" s="15">
        <f t="shared" si="17"/>
        <v>0</v>
      </c>
    </row>
    <row r="103" spans="1:23" x14ac:dyDescent="0.2">
      <c r="A103" s="11" t="s">
        <v>202</v>
      </c>
      <c r="B103" s="11" t="s">
        <v>203</v>
      </c>
      <c r="C103" s="11" t="s">
        <v>202</v>
      </c>
      <c r="D103" s="11" t="s">
        <v>275</v>
      </c>
      <c r="E103" s="12">
        <v>50</v>
      </c>
      <c r="F103" s="12">
        <v>750</v>
      </c>
      <c r="G103" s="12">
        <v>5</v>
      </c>
      <c r="H103" s="12">
        <v>25</v>
      </c>
      <c r="I103" s="12"/>
      <c r="J103" s="12">
        <v>200</v>
      </c>
      <c r="K103" s="12"/>
      <c r="L103" s="12"/>
      <c r="M103" s="12"/>
      <c r="N103" s="12">
        <v>200</v>
      </c>
      <c r="O103" s="12">
        <v>1000</v>
      </c>
      <c r="P103" s="13"/>
      <c r="Q103" s="12">
        <f t="shared" si="15"/>
        <v>1400</v>
      </c>
      <c r="R103" s="12">
        <f t="shared" si="16"/>
        <v>56</v>
      </c>
      <c r="S103" s="57"/>
      <c r="T103" s="15">
        <v>0.1</v>
      </c>
      <c r="U103" s="15">
        <f t="shared" si="17"/>
        <v>5.6000000000000005</v>
      </c>
    </row>
    <row r="104" spans="1:23" x14ac:dyDescent="0.2">
      <c r="A104" s="11" t="s">
        <v>108</v>
      </c>
      <c r="B104" s="11" t="s">
        <v>109</v>
      </c>
      <c r="C104" s="11" t="s">
        <v>108</v>
      </c>
      <c r="D104" s="11" t="s">
        <v>275</v>
      </c>
      <c r="E104" s="12">
        <v>50</v>
      </c>
      <c r="F104" s="12">
        <v>900</v>
      </c>
      <c r="G104" s="12">
        <v>5</v>
      </c>
      <c r="H104" s="12">
        <v>25</v>
      </c>
      <c r="I104" s="12"/>
      <c r="J104" s="12"/>
      <c r="K104" s="12">
        <v>100</v>
      </c>
      <c r="L104" s="12"/>
      <c r="M104" s="12">
        <v>100</v>
      </c>
      <c r="N104" s="12"/>
      <c r="O104" s="12"/>
      <c r="P104" s="13"/>
      <c r="Q104" s="12">
        <f t="shared" si="15"/>
        <v>200</v>
      </c>
      <c r="R104" s="12">
        <f t="shared" si="16"/>
        <v>8</v>
      </c>
      <c r="S104" s="57"/>
      <c r="T104" s="15">
        <v>0.1</v>
      </c>
      <c r="U104" s="15">
        <f t="shared" si="17"/>
        <v>0.8</v>
      </c>
    </row>
    <row r="105" spans="1:23" x14ac:dyDescent="0.2">
      <c r="A105" s="36" t="s">
        <v>187</v>
      </c>
      <c r="B105" s="36" t="s">
        <v>109</v>
      </c>
      <c r="C105" s="36">
        <v>90448700</v>
      </c>
      <c r="D105" s="36" t="s">
        <v>277</v>
      </c>
      <c r="E105" s="12" t="s">
        <v>102</v>
      </c>
      <c r="F105" s="12">
        <v>900</v>
      </c>
      <c r="G105" s="12">
        <v>5</v>
      </c>
      <c r="H105" s="12">
        <v>25</v>
      </c>
      <c r="I105" s="12"/>
      <c r="J105" s="12"/>
      <c r="K105" s="12">
        <v>300</v>
      </c>
      <c r="L105" s="12"/>
      <c r="M105" s="12">
        <v>400</v>
      </c>
      <c r="N105" s="12">
        <v>500</v>
      </c>
      <c r="O105" s="12"/>
      <c r="P105" s="13"/>
      <c r="Q105" s="12">
        <f t="shared" si="15"/>
        <v>1200</v>
      </c>
      <c r="R105" s="12">
        <f t="shared" si="16"/>
        <v>48</v>
      </c>
      <c r="S105" s="57"/>
      <c r="T105" s="15">
        <v>0.1</v>
      </c>
      <c r="U105" s="15">
        <f t="shared" si="17"/>
        <v>4.8000000000000007</v>
      </c>
    </row>
    <row r="106" spans="1:23" x14ac:dyDescent="0.2">
      <c r="A106" s="11" t="s">
        <v>110</v>
      </c>
      <c r="B106" s="11" t="s">
        <v>111</v>
      </c>
      <c r="C106" s="11" t="s">
        <v>110</v>
      </c>
      <c r="D106" s="11" t="s">
        <v>275</v>
      </c>
      <c r="E106" s="12">
        <v>50</v>
      </c>
      <c r="F106" s="12">
        <v>1200</v>
      </c>
      <c r="G106" s="12">
        <v>5</v>
      </c>
      <c r="H106" s="12">
        <v>25</v>
      </c>
      <c r="I106" s="12"/>
      <c r="J106" s="12"/>
      <c r="K106" s="12"/>
      <c r="L106" s="12"/>
      <c r="M106" s="12"/>
      <c r="N106" s="12"/>
      <c r="O106" s="12"/>
      <c r="P106" s="13"/>
      <c r="Q106" s="12">
        <f t="shared" si="15"/>
        <v>0</v>
      </c>
      <c r="R106" s="12">
        <f t="shared" si="16"/>
        <v>0</v>
      </c>
      <c r="S106" s="57"/>
      <c r="T106" s="15">
        <v>0.13</v>
      </c>
      <c r="U106" s="15">
        <f t="shared" si="17"/>
        <v>0</v>
      </c>
    </row>
    <row r="107" spans="1:23" x14ac:dyDescent="0.2">
      <c r="A107" s="36" t="s">
        <v>204</v>
      </c>
      <c r="B107" s="36" t="s">
        <v>111</v>
      </c>
      <c r="C107" s="31" t="s">
        <v>205</v>
      </c>
      <c r="D107" s="36" t="s">
        <v>277</v>
      </c>
      <c r="E107" s="12">
        <v>50</v>
      </c>
      <c r="F107" s="12">
        <v>1200</v>
      </c>
      <c r="G107" s="12">
        <v>5</v>
      </c>
      <c r="H107" s="12">
        <v>25</v>
      </c>
      <c r="I107" s="12"/>
      <c r="J107" s="12"/>
      <c r="K107" s="12">
        <v>100</v>
      </c>
      <c r="L107" s="12"/>
      <c r="M107" s="12">
        <v>100</v>
      </c>
      <c r="N107" s="12">
        <v>200</v>
      </c>
      <c r="O107" s="12"/>
      <c r="P107" s="13"/>
      <c r="Q107" s="12">
        <f t="shared" si="15"/>
        <v>400</v>
      </c>
      <c r="R107" s="12">
        <f t="shared" si="16"/>
        <v>16</v>
      </c>
      <c r="S107" s="57"/>
      <c r="T107" s="15">
        <v>0.13</v>
      </c>
      <c r="U107" s="15">
        <f t="shared" si="17"/>
        <v>2.08</v>
      </c>
    </row>
    <row r="108" spans="1:23" x14ac:dyDescent="0.2">
      <c r="A108" s="36" t="s">
        <v>268</v>
      </c>
      <c r="B108" s="36" t="s">
        <v>269</v>
      </c>
      <c r="C108" s="31" t="s">
        <v>270</v>
      </c>
      <c r="D108" s="36" t="s">
        <v>277</v>
      </c>
      <c r="E108" s="12">
        <v>50</v>
      </c>
      <c r="F108" s="12">
        <v>2400</v>
      </c>
      <c r="G108" s="12">
        <v>5</v>
      </c>
      <c r="H108" s="12">
        <v>25</v>
      </c>
      <c r="I108" s="12"/>
      <c r="J108" s="12"/>
      <c r="K108" s="12">
        <v>50</v>
      </c>
      <c r="L108" s="12"/>
      <c r="M108" s="12">
        <v>50</v>
      </c>
      <c r="N108" s="12">
        <v>100</v>
      </c>
      <c r="O108" s="12"/>
      <c r="P108" s="13"/>
      <c r="Q108" s="12">
        <f t="shared" si="15"/>
        <v>200</v>
      </c>
      <c r="R108" s="12">
        <f t="shared" si="16"/>
        <v>8</v>
      </c>
      <c r="S108" s="57"/>
      <c r="T108" s="15">
        <v>0.13</v>
      </c>
      <c r="U108" s="15">
        <f t="shared" si="17"/>
        <v>1.04</v>
      </c>
      <c r="V108" s="43"/>
    </row>
    <row r="109" spans="1:23" x14ac:dyDescent="0.2">
      <c r="A109" s="307" t="s">
        <v>112</v>
      </c>
      <c r="B109" s="307"/>
      <c r="C109" s="8"/>
      <c r="D109" s="8"/>
      <c r="E109" s="8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36"/>
      <c r="Q109" s="12"/>
      <c r="R109" s="12"/>
      <c r="S109" s="57"/>
      <c r="T109" s="12"/>
      <c r="U109" s="15"/>
    </row>
    <row r="110" spans="1:23" x14ac:dyDescent="0.2">
      <c r="A110" s="11" t="s">
        <v>216</v>
      </c>
      <c r="B110" s="11" t="s">
        <v>217</v>
      </c>
      <c r="C110" s="11" t="s">
        <v>216</v>
      </c>
      <c r="D110" s="11" t="s">
        <v>275</v>
      </c>
      <c r="E110" s="12">
        <v>20</v>
      </c>
      <c r="F110" s="12">
        <v>150</v>
      </c>
      <c r="G110" s="12">
        <v>10</v>
      </c>
      <c r="H110" s="12">
        <v>400</v>
      </c>
      <c r="I110" s="12"/>
      <c r="J110" s="12"/>
      <c r="K110" s="12"/>
      <c r="L110" s="12"/>
      <c r="M110" s="12"/>
      <c r="N110" s="12"/>
      <c r="O110" s="12"/>
      <c r="P110" s="36"/>
      <c r="Q110" s="12">
        <f t="shared" ref="Q110:Q143" si="18">SUM(I110:P110)</f>
        <v>0</v>
      </c>
      <c r="R110" s="12">
        <f t="shared" ref="R110:R143" si="19">$Q110/$H110</f>
        <v>0</v>
      </c>
      <c r="S110" s="57"/>
      <c r="T110" s="12">
        <v>0.06</v>
      </c>
      <c r="U110" s="15">
        <f t="shared" ref="U110:U143" si="20">$R110*$T110</f>
        <v>0</v>
      </c>
      <c r="V110" s="43">
        <f>SUM(U110:U125)</f>
        <v>1.2599999999999998</v>
      </c>
      <c r="W110" s="3">
        <f>V110*100/$V$144</f>
        <v>0.91079947954315454</v>
      </c>
    </row>
    <row r="111" spans="1:23" x14ac:dyDescent="0.2">
      <c r="A111" s="36" t="s">
        <v>226</v>
      </c>
      <c r="B111" s="36" t="s">
        <v>217</v>
      </c>
      <c r="C111" s="36">
        <v>90444200</v>
      </c>
      <c r="D111" s="36" t="s">
        <v>277</v>
      </c>
      <c r="E111" s="12">
        <v>20</v>
      </c>
      <c r="F111" s="12">
        <v>150</v>
      </c>
      <c r="G111" s="12">
        <v>10</v>
      </c>
      <c r="H111" s="12">
        <v>400</v>
      </c>
      <c r="I111" s="12"/>
      <c r="J111" s="12"/>
      <c r="K111" s="12"/>
      <c r="L111" s="12"/>
      <c r="M111" s="12"/>
      <c r="N111" s="12"/>
      <c r="O111" s="12"/>
      <c r="P111" s="36"/>
      <c r="Q111" s="12">
        <f t="shared" si="18"/>
        <v>0</v>
      </c>
      <c r="R111" s="12">
        <f t="shared" si="19"/>
        <v>0</v>
      </c>
      <c r="S111" s="57"/>
      <c r="T111" s="12">
        <v>0.06</v>
      </c>
      <c r="U111" s="15">
        <f t="shared" si="20"/>
        <v>0</v>
      </c>
    </row>
    <row r="112" spans="1:23" x14ac:dyDescent="0.2">
      <c r="A112" s="11" t="s">
        <v>191</v>
      </c>
      <c r="B112" s="11" t="s">
        <v>192</v>
      </c>
      <c r="C112" s="11" t="s">
        <v>191</v>
      </c>
      <c r="D112" s="11" t="s">
        <v>275</v>
      </c>
      <c r="E112" s="12">
        <v>20</v>
      </c>
      <c r="F112" s="12">
        <v>200</v>
      </c>
      <c r="G112" s="12">
        <v>10</v>
      </c>
      <c r="H112" s="12">
        <v>300</v>
      </c>
      <c r="I112" s="12"/>
      <c r="J112" s="12"/>
      <c r="K112" s="12"/>
      <c r="L112" s="12"/>
      <c r="M112" s="12"/>
      <c r="N112" s="12"/>
      <c r="O112" s="12"/>
      <c r="P112" s="36"/>
      <c r="Q112" s="12">
        <f t="shared" si="18"/>
        <v>0</v>
      </c>
      <c r="R112" s="12">
        <f t="shared" si="19"/>
        <v>0</v>
      </c>
      <c r="S112" s="57"/>
      <c r="T112" s="12">
        <v>0.06</v>
      </c>
      <c r="U112" s="15">
        <f t="shared" si="20"/>
        <v>0</v>
      </c>
    </row>
    <row r="113" spans="1:23" x14ac:dyDescent="0.2">
      <c r="A113" s="11" t="s">
        <v>160</v>
      </c>
      <c r="B113" s="11" t="s">
        <v>161</v>
      </c>
      <c r="C113" s="11" t="s">
        <v>160</v>
      </c>
      <c r="D113" s="11" t="s">
        <v>275</v>
      </c>
      <c r="E113" s="12">
        <v>20</v>
      </c>
      <c r="F113" s="12">
        <v>300</v>
      </c>
      <c r="G113" s="12">
        <v>10</v>
      </c>
      <c r="H113" s="12">
        <v>200</v>
      </c>
      <c r="I113" s="12"/>
      <c r="J113" s="12"/>
      <c r="K113" s="12">
        <v>400</v>
      </c>
      <c r="L113" s="12"/>
      <c r="M113" s="12">
        <v>400</v>
      </c>
      <c r="N113" s="12">
        <v>400</v>
      </c>
      <c r="O113" s="12"/>
      <c r="P113" s="13"/>
      <c r="Q113" s="12">
        <f t="shared" si="18"/>
        <v>1200</v>
      </c>
      <c r="R113" s="12">
        <f t="shared" si="19"/>
        <v>6</v>
      </c>
      <c r="S113" s="57"/>
      <c r="T113" s="15">
        <v>0.06</v>
      </c>
      <c r="U113" s="15">
        <f t="shared" si="20"/>
        <v>0.36</v>
      </c>
    </row>
    <row r="114" spans="1:23" x14ac:dyDescent="0.2">
      <c r="A114" s="36" t="s">
        <v>215</v>
      </c>
      <c r="B114" s="36" t="s">
        <v>161</v>
      </c>
      <c r="C114" s="36">
        <v>90444300</v>
      </c>
      <c r="D114" s="36" t="s">
        <v>277</v>
      </c>
      <c r="E114" s="12" t="s">
        <v>46</v>
      </c>
      <c r="F114" s="12">
        <v>300</v>
      </c>
      <c r="G114" s="12">
        <v>10</v>
      </c>
      <c r="H114" s="12">
        <v>200</v>
      </c>
      <c r="I114" s="12"/>
      <c r="J114" s="12"/>
      <c r="K114" s="12">
        <v>200</v>
      </c>
      <c r="L114" s="12"/>
      <c r="M114" s="12"/>
      <c r="N114" s="12"/>
      <c r="O114" s="12"/>
      <c r="P114" s="13"/>
      <c r="Q114" s="12">
        <f t="shared" si="18"/>
        <v>200</v>
      </c>
      <c r="R114" s="12">
        <f t="shared" si="19"/>
        <v>1</v>
      </c>
      <c r="S114" s="57"/>
      <c r="T114" s="15">
        <v>0.06</v>
      </c>
      <c r="U114" s="15">
        <f t="shared" si="20"/>
        <v>0.06</v>
      </c>
    </row>
    <row r="115" spans="1:23" x14ac:dyDescent="0.2">
      <c r="A115" s="11" t="s">
        <v>206</v>
      </c>
      <c r="B115" s="11" t="s">
        <v>114</v>
      </c>
      <c r="C115" s="11" t="s">
        <v>206</v>
      </c>
      <c r="D115" s="11" t="s">
        <v>275</v>
      </c>
      <c r="E115" s="12">
        <v>20</v>
      </c>
      <c r="F115" s="12">
        <v>450</v>
      </c>
      <c r="G115" s="12">
        <v>10</v>
      </c>
      <c r="H115" s="12">
        <v>100</v>
      </c>
      <c r="I115" s="12"/>
      <c r="J115" s="12"/>
      <c r="K115" s="12"/>
      <c r="L115" s="12"/>
      <c r="M115" s="12"/>
      <c r="N115" s="12"/>
      <c r="O115" s="12"/>
      <c r="P115" s="25"/>
      <c r="Q115" s="12">
        <f t="shared" si="18"/>
        <v>0</v>
      </c>
      <c r="R115" s="12">
        <f t="shared" si="19"/>
        <v>0</v>
      </c>
      <c r="S115" s="57"/>
      <c r="T115" s="15">
        <v>0.08</v>
      </c>
      <c r="U115" s="15">
        <f t="shared" si="20"/>
        <v>0</v>
      </c>
    </row>
    <row r="116" spans="1:23" x14ac:dyDescent="0.2">
      <c r="A116" s="36" t="s">
        <v>113</v>
      </c>
      <c r="B116" s="36" t="s">
        <v>114</v>
      </c>
      <c r="C116" s="36">
        <v>90444400</v>
      </c>
      <c r="D116" s="36" t="s">
        <v>277</v>
      </c>
      <c r="E116" s="12" t="s">
        <v>46</v>
      </c>
      <c r="F116" s="12">
        <v>450</v>
      </c>
      <c r="G116" s="12">
        <v>10</v>
      </c>
      <c r="H116" s="12">
        <v>100</v>
      </c>
      <c r="I116" s="12"/>
      <c r="J116" s="12"/>
      <c r="K116" s="12">
        <v>200</v>
      </c>
      <c r="L116" s="12"/>
      <c r="M116" s="12">
        <v>200</v>
      </c>
      <c r="N116" s="12">
        <v>200</v>
      </c>
      <c r="O116" s="12"/>
      <c r="P116" s="13"/>
      <c r="Q116" s="12">
        <f t="shared" si="18"/>
        <v>600</v>
      </c>
      <c r="R116" s="12">
        <f t="shared" si="19"/>
        <v>6</v>
      </c>
      <c r="S116" s="57"/>
      <c r="T116" s="15">
        <v>0.08</v>
      </c>
      <c r="U116" s="15">
        <f t="shared" si="20"/>
        <v>0.48</v>
      </c>
    </row>
    <row r="117" spans="1:23" x14ac:dyDescent="0.2">
      <c r="A117" s="11" t="s">
        <v>115</v>
      </c>
      <c r="B117" s="11" t="s">
        <v>116</v>
      </c>
      <c r="C117" s="11" t="s">
        <v>115</v>
      </c>
      <c r="D117" s="11" t="s">
        <v>275</v>
      </c>
      <c r="E117" s="12">
        <v>20</v>
      </c>
      <c r="F117" s="12">
        <v>600</v>
      </c>
      <c r="G117" s="12">
        <v>10</v>
      </c>
      <c r="H117" s="12">
        <v>100</v>
      </c>
      <c r="I117" s="12"/>
      <c r="J117" s="12"/>
      <c r="K117" s="12"/>
      <c r="L117" s="12"/>
      <c r="M117" s="12"/>
      <c r="N117" s="12"/>
      <c r="O117" s="12"/>
      <c r="P117" s="13"/>
      <c r="Q117" s="12">
        <f t="shared" si="18"/>
        <v>0</v>
      </c>
      <c r="R117" s="12">
        <f t="shared" si="19"/>
        <v>0</v>
      </c>
      <c r="S117" s="57"/>
      <c r="T117" s="15">
        <v>0.06</v>
      </c>
      <c r="U117" s="15">
        <f t="shared" si="20"/>
        <v>0</v>
      </c>
    </row>
    <row r="118" spans="1:23" x14ac:dyDescent="0.2">
      <c r="A118" s="36" t="s">
        <v>188</v>
      </c>
      <c r="B118" s="36" t="s">
        <v>116</v>
      </c>
      <c r="C118" s="36">
        <v>90444600</v>
      </c>
      <c r="D118" s="36" t="s">
        <v>277</v>
      </c>
      <c r="E118" s="12" t="s">
        <v>46</v>
      </c>
      <c r="F118" s="12">
        <v>600</v>
      </c>
      <c r="G118" s="12">
        <v>10</v>
      </c>
      <c r="H118" s="12">
        <v>100</v>
      </c>
      <c r="I118" s="12"/>
      <c r="J118" s="12"/>
      <c r="K118" s="12">
        <v>200</v>
      </c>
      <c r="L118" s="12"/>
      <c r="M118" s="12">
        <v>200</v>
      </c>
      <c r="N118" s="12">
        <v>200</v>
      </c>
      <c r="O118" s="12"/>
      <c r="P118" s="13"/>
      <c r="Q118" s="12">
        <f t="shared" si="18"/>
        <v>600</v>
      </c>
      <c r="R118" s="12">
        <f t="shared" si="19"/>
        <v>6</v>
      </c>
      <c r="S118" s="57"/>
      <c r="T118" s="15">
        <v>0.06</v>
      </c>
      <c r="U118" s="15">
        <f t="shared" si="20"/>
        <v>0.36</v>
      </c>
    </row>
    <row r="119" spans="1:23" x14ac:dyDescent="0.2">
      <c r="A119" s="11" t="s">
        <v>117</v>
      </c>
      <c r="B119" s="11" t="s">
        <v>118</v>
      </c>
      <c r="C119" s="11" t="s">
        <v>117</v>
      </c>
      <c r="D119" s="11" t="s">
        <v>275</v>
      </c>
      <c r="E119" s="12">
        <v>20</v>
      </c>
      <c r="F119" s="12">
        <v>750</v>
      </c>
      <c r="G119" s="12">
        <v>10</v>
      </c>
      <c r="H119" s="12">
        <v>100</v>
      </c>
      <c r="I119" s="12"/>
      <c r="J119" s="12"/>
      <c r="K119" s="12"/>
      <c r="L119" s="12"/>
      <c r="M119" s="12"/>
      <c r="N119" s="12"/>
      <c r="O119" s="12"/>
      <c r="P119" s="13"/>
      <c r="Q119" s="12">
        <f t="shared" si="18"/>
        <v>0</v>
      </c>
      <c r="R119" s="12">
        <f t="shared" si="19"/>
        <v>0</v>
      </c>
      <c r="S119" s="57"/>
      <c r="T119" s="15">
        <v>7.0000000000000007E-2</v>
      </c>
      <c r="U119" s="15">
        <f t="shared" si="20"/>
        <v>0</v>
      </c>
    </row>
    <row r="120" spans="1:23" x14ac:dyDescent="0.2">
      <c r="A120" s="36" t="s">
        <v>189</v>
      </c>
      <c r="B120" s="36" t="s">
        <v>118</v>
      </c>
      <c r="C120" s="36">
        <v>90444700</v>
      </c>
      <c r="D120" s="36" t="s">
        <v>277</v>
      </c>
      <c r="E120" s="12" t="s">
        <v>46</v>
      </c>
      <c r="F120" s="12">
        <v>750</v>
      </c>
      <c r="G120" s="12">
        <v>10</v>
      </c>
      <c r="H120" s="12">
        <v>100</v>
      </c>
      <c r="I120" s="12"/>
      <c r="J120" s="12"/>
      <c r="K120" s="12"/>
      <c r="L120" s="12"/>
      <c r="M120" s="12"/>
      <c r="N120" s="12"/>
      <c r="O120" s="12"/>
      <c r="P120" s="13"/>
      <c r="Q120" s="12">
        <f t="shared" si="18"/>
        <v>0</v>
      </c>
      <c r="R120" s="12">
        <f t="shared" si="19"/>
        <v>0</v>
      </c>
      <c r="S120" s="57"/>
      <c r="T120" s="15">
        <v>7.0000000000000007E-2</v>
      </c>
      <c r="U120" s="15">
        <f t="shared" si="20"/>
        <v>0</v>
      </c>
    </row>
    <row r="121" spans="1:23" x14ac:dyDescent="0.2">
      <c r="A121" s="11" t="s">
        <v>119</v>
      </c>
      <c r="B121" s="11" t="s">
        <v>120</v>
      </c>
      <c r="C121" s="11" t="s">
        <v>119</v>
      </c>
      <c r="D121" s="11" t="s">
        <v>275</v>
      </c>
      <c r="E121" s="12">
        <v>20</v>
      </c>
      <c r="F121" s="12">
        <v>900</v>
      </c>
      <c r="G121" s="12">
        <v>10</v>
      </c>
      <c r="H121" s="12">
        <v>50</v>
      </c>
      <c r="I121" s="12"/>
      <c r="J121" s="12"/>
      <c r="K121" s="12"/>
      <c r="L121" s="12"/>
      <c r="M121" s="12"/>
      <c r="N121" s="12"/>
      <c r="O121" s="12"/>
      <c r="P121" s="13"/>
      <c r="Q121" s="12">
        <f t="shared" si="18"/>
        <v>0</v>
      </c>
      <c r="R121" s="12">
        <f t="shared" si="19"/>
        <v>0</v>
      </c>
      <c r="S121" s="57"/>
      <c r="T121" s="15">
        <v>0.08</v>
      </c>
      <c r="U121" s="15">
        <f t="shared" si="20"/>
        <v>0</v>
      </c>
    </row>
    <row r="122" spans="1:23" x14ac:dyDescent="0.2">
      <c r="A122" s="36" t="s">
        <v>263</v>
      </c>
      <c r="B122" s="36" t="s">
        <v>120</v>
      </c>
      <c r="C122" s="36">
        <v>90444800</v>
      </c>
      <c r="D122" s="36" t="s">
        <v>277</v>
      </c>
      <c r="E122" s="12" t="s">
        <v>46</v>
      </c>
      <c r="F122" s="12">
        <v>900</v>
      </c>
      <c r="G122" s="12">
        <v>10</v>
      </c>
      <c r="H122" s="12">
        <v>50</v>
      </c>
      <c r="I122" s="12"/>
      <c r="J122" s="12"/>
      <c r="K122" s="12"/>
      <c r="L122" s="12"/>
      <c r="M122" s="12"/>
      <c r="N122" s="12"/>
      <c r="O122" s="12"/>
      <c r="P122" s="13"/>
      <c r="Q122" s="12">
        <f t="shared" si="18"/>
        <v>0</v>
      </c>
      <c r="R122" s="12">
        <f t="shared" si="19"/>
        <v>0</v>
      </c>
      <c r="S122" s="57"/>
      <c r="T122" s="15">
        <v>0.08</v>
      </c>
      <c r="U122" s="15">
        <f t="shared" si="20"/>
        <v>0</v>
      </c>
    </row>
    <row r="123" spans="1:23" x14ac:dyDescent="0.2">
      <c r="A123" s="11" t="s">
        <v>121</v>
      </c>
      <c r="B123" s="11" t="s">
        <v>122</v>
      </c>
      <c r="C123" s="11" t="s">
        <v>121</v>
      </c>
      <c r="D123" s="11" t="s">
        <v>275</v>
      </c>
      <c r="E123" s="12">
        <v>20</v>
      </c>
      <c r="F123" s="12">
        <v>1200</v>
      </c>
      <c r="G123" s="12">
        <v>10</v>
      </c>
      <c r="H123" s="12">
        <v>50</v>
      </c>
      <c r="I123" s="12"/>
      <c r="J123" s="12"/>
      <c r="K123" s="12"/>
      <c r="L123" s="12"/>
      <c r="M123" s="12"/>
      <c r="N123" s="12"/>
      <c r="O123" s="12"/>
      <c r="P123" s="13"/>
      <c r="Q123" s="12">
        <f t="shared" si="18"/>
        <v>0</v>
      </c>
      <c r="R123" s="12">
        <f t="shared" si="19"/>
        <v>0</v>
      </c>
      <c r="S123" s="57"/>
      <c r="T123" s="15">
        <v>0.11</v>
      </c>
      <c r="U123" s="15">
        <f t="shared" si="20"/>
        <v>0</v>
      </c>
    </row>
    <row r="124" spans="1:23" x14ac:dyDescent="0.2">
      <c r="A124" s="11" t="s">
        <v>207</v>
      </c>
      <c r="B124" s="11" t="s">
        <v>208</v>
      </c>
      <c r="C124" s="11" t="s">
        <v>207</v>
      </c>
      <c r="D124" s="11" t="s">
        <v>275</v>
      </c>
      <c r="E124" s="12">
        <v>20</v>
      </c>
      <c r="F124" s="12">
        <v>1500</v>
      </c>
      <c r="G124" s="12">
        <v>10</v>
      </c>
      <c r="H124" s="12">
        <v>50</v>
      </c>
      <c r="I124" s="12"/>
      <c r="J124" s="12"/>
      <c r="K124" s="12"/>
      <c r="L124" s="12"/>
      <c r="M124" s="12"/>
      <c r="N124" s="12"/>
      <c r="O124" s="12"/>
      <c r="P124" s="13"/>
      <c r="Q124" s="12">
        <f t="shared" si="18"/>
        <v>0</v>
      </c>
      <c r="R124" s="12">
        <f t="shared" si="19"/>
        <v>0</v>
      </c>
      <c r="S124" s="57"/>
      <c r="T124" s="15">
        <v>7.0000000000000007E-2</v>
      </c>
      <c r="U124" s="15">
        <f t="shared" si="20"/>
        <v>0</v>
      </c>
    </row>
    <row r="125" spans="1:23" x14ac:dyDescent="0.2">
      <c r="A125" s="11" t="s">
        <v>209</v>
      </c>
      <c r="B125" s="11" t="s">
        <v>210</v>
      </c>
      <c r="C125" s="11" t="s">
        <v>209</v>
      </c>
      <c r="D125" s="11" t="s">
        <v>275</v>
      </c>
      <c r="E125" s="12">
        <v>20</v>
      </c>
      <c r="F125" s="12">
        <v>1800</v>
      </c>
      <c r="G125" s="12">
        <v>10</v>
      </c>
      <c r="H125" s="12">
        <v>50</v>
      </c>
      <c r="I125" s="12"/>
      <c r="J125" s="12"/>
      <c r="K125" s="12"/>
      <c r="L125" s="12"/>
      <c r="M125" s="12"/>
      <c r="N125" s="12"/>
      <c r="O125" s="12"/>
      <c r="P125" s="13"/>
      <c r="Q125" s="12">
        <f t="shared" si="18"/>
        <v>0</v>
      </c>
      <c r="R125" s="12">
        <f t="shared" si="19"/>
        <v>0</v>
      </c>
      <c r="S125" s="58"/>
      <c r="T125" s="15">
        <v>0.09</v>
      </c>
      <c r="U125" s="15">
        <f t="shared" si="20"/>
        <v>0</v>
      </c>
      <c r="V125" s="43"/>
    </row>
    <row r="126" spans="1:23" x14ac:dyDescent="0.2">
      <c r="A126" s="11" t="s">
        <v>123</v>
      </c>
      <c r="B126" s="11" t="s">
        <v>124</v>
      </c>
      <c r="C126" s="11" t="s">
        <v>123</v>
      </c>
      <c r="D126" s="11" t="s">
        <v>275</v>
      </c>
      <c r="E126" s="12">
        <v>25</v>
      </c>
      <c r="F126" s="12">
        <v>150</v>
      </c>
      <c r="G126" s="12">
        <v>10</v>
      </c>
      <c r="H126" s="12">
        <v>200</v>
      </c>
      <c r="I126" s="12"/>
      <c r="J126" s="12"/>
      <c r="K126" s="12"/>
      <c r="L126" s="12"/>
      <c r="M126" s="12"/>
      <c r="N126" s="12"/>
      <c r="O126" s="12"/>
      <c r="P126" s="13"/>
      <c r="Q126" s="12">
        <f t="shared" si="18"/>
        <v>0</v>
      </c>
      <c r="R126" s="12">
        <f t="shared" si="19"/>
        <v>0</v>
      </c>
      <c r="S126" s="57"/>
      <c r="T126" s="15">
        <v>0.04</v>
      </c>
      <c r="U126" s="15">
        <f t="shared" si="20"/>
        <v>0</v>
      </c>
      <c r="V126" s="43">
        <f>SUM(U126:U143)</f>
        <v>3.8800000000000003</v>
      </c>
      <c r="W126" s="3">
        <f>V126*100/$V$144</f>
        <v>2.8046841116090802</v>
      </c>
    </row>
    <row r="127" spans="1:23" x14ac:dyDescent="0.2">
      <c r="A127" s="36" t="s">
        <v>257</v>
      </c>
      <c r="B127" s="36" t="s">
        <v>124</v>
      </c>
      <c r="C127" s="36">
        <v>90445200</v>
      </c>
      <c r="D127" s="36" t="s">
        <v>277</v>
      </c>
      <c r="E127" s="12">
        <v>25</v>
      </c>
      <c r="F127" s="12">
        <v>150</v>
      </c>
      <c r="G127" s="12">
        <v>10</v>
      </c>
      <c r="H127" s="12">
        <v>200</v>
      </c>
      <c r="I127" s="12"/>
      <c r="J127" s="12"/>
      <c r="K127" s="12">
        <v>400</v>
      </c>
      <c r="L127" s="12"/>
      <c r="M127" s="12">
        <v>400</v>
      </c>
      <c r="N127" s="12">
        <v>200</v>
      </c>
      <c r="O127" s="12"/>
      <c r="P127" s="13"/>
      <c r="Q127" s="12">
        <f t="shared" si="18"/>
        <v>1000</v>
      </c>
      <c r="R127" s="12">
        <f t="shared" si="19"/>
        <v>5</v>
      </c>
      <c r="S127" s="57"/>
      <c r="T127" s="15">
        <v>0.04</v>
      </c>
      <c r="U127" s="15">
        <f t="shared" si="20"/>
        <v>0.2</v>
      </c>
    </row>
    <row r="128" spans="1:23" x14ac:dyDescent="0.2">
      <c r="A128" s="11" t="s">
        <v>125</v>
      </c>
      <c r="B128" s="11" t="s">
        <v>126</v>
      </c>
      <c r="C128" s="11" t="s">
        <v>125</v>
      </c>
      <c r="D128" s="11" t="s">
        <v>275</v>
      </c>
      <c r="E128" s="12">
        <v>25</v>
      </c>
      <c r="F128" s="12">
        <v>300</v>
      </c>
      <c r="G128" s="12">
        <v>10</v>
      </c>
      <c r="H128" s="12">
        <v>100</v>
      </c>
      <c r="I128" s="12"/>
      <c r="J128" s="12"/>
      <c r="K128" s="12">
        <v>100</v>
      </c>
      <c r="L128" s="12"/>
      <c r="M128" s="12"/>
      <c r="N128" s="12"/>
      <c r="O128" s="12"/>
      <c r="P128" s="13"/>
      <c r="Q128" s="12">
        <f t="shared" si="18"/>
        <v>100</v>
      </c>
      <c r="R128" s="12">
        <f t="shared" si="19"/>
        <v>1</v>
      </c>
      <c r="S128" s="57"/>
      <c r="T128" s="15">
        <v>0.04</v>
      </c>
      <c r="U128" s="15">
        <f t="shared" si="20"/>
        <v>0.04</v>
      </c>
    </row>
    <row r="129" spans="1:23" x14ac:dyDescent="0.2">
      <c r="A129" s="36" t="s">
        <v>127</v>
      </c>
      <c r="B129" s="36" t="s">
        <v>126</v>
      </c>
      <c r="C129" s="36">
        <v>90445300</v>
      </c>
      <c r="D129" s="36" t="s">
        <v>277</v>
      </c>
      <c r="E129" s="12" t="s">
        <v>63</v>
      </c>
      <c r="F129" s="12">
        <v>300</v>
      </c>
      <c r="G129" s="12">
        <v>10</v>
      </c>
      <c r="H129" s="12">
        <v>100</v>
      </c>
      <c r="I129" s="12">
        <v>200</v>
      </c>
      <c r="J129" s="12"/>
      <c r="K129" s="12">
        <v>300</v>
      </c>
      <c r="L129" s="12"/>
      <c r="M129" s="12">
        <v>300</v>
      </c>
      <c r="N129" s="12">
        <v>200</v>
      </c>
      <c r="O129" s="12"/>
      <c r="P129" s="13"/>
      <c r="Q129" s="12">
        <f t="shared" si="18"/>
        <v>1000</v>
      </c>
      <c r="R129" s="12">
        <f t="shared" si="19"/>
        <v>10</v>
      </c>
      <c r="S129" s="57"/>
      <c r="T129" s="15">
        <v>0.04</v>
      </c>
      <c r="U129" s="15">
        <f t="shared" si="20"/>
        <v>0.4</v>
      </c>
    </row>
    <row r="130" spans="1:23" x14ac:dyDescent="0.2">
      <c r="A130" s="11" t="s">
        <v>128</v>
      </c>
      <c r="B130" s="11" t="s">
        <v>129</v>
      </c>
      <c r="C130" s="11" t="s">
        <v>128</v>
      </c>
      <c r="D130" s="11" t="s">
        <v>275</v>
      </c>
      <c r="E130" s="12">
        <v>25</v>
      </c>
      <c r="F130" s="12">
        <v>450</v>
      </c>
      <c r="G130" s="12">
        <v>10</v>
      </c>
      <c r="H130" s="12">
        <v>100</v>
      </c>
      <c r="I130" s="12"/>
      <c r="J130" s="12"/>
      <c r="K130" s="12">
        <v>100</v>
      </c>
      <c r="L130" s="12"/>
      <c r="M130" s="12">
        <v>100</v>
      </c>
      <c r="N130" s="12"/>
      <c r="O130" s="12"/>
      <c r="P130" s="13"/>
      <c r="Q130" s="12">
        <f t="shared" si="18"/>
        <v>200</v>
      </c>
      <c r="R130" s="12">
        <f t="shared" si="19"/>
        <v>2</v>
      </c>
      <c r="S130" s="57"/>
      <c r="T130" s="15">
        <v>0.06</v>
      </c>
      <c r="U130" s="15">
        <f t="shared" si="20"/>
        <v>0.12</v>
      </c>
    </row>
    <row r="131" spans="1:23" x14ac:dyDescent="0.2">
      <c r="A131" s="36" t="s">
        <v>190</v>
      </c>
      <c r="B131" s="36" t="s">
        <v>129</v>
      </c>
      <c r="C131" s="36">
        <v>90445400</v>
      </c>
      <c r="D131" s="36" t="s">
        <v>277</v>
      </c>
      <c r="E131" s="12" t="s">
        <v>63</v>
      </c>
      <c r="F131" s="12">
        <v>450</v>
      </c>
      <c r="G131" s="12">
        <v>10</v>
      </c>
      <c r="H131" s="12">
        <v>100</v>
      </c>
      <c r="I131" s="12"/>
      <c r="J131" s="12"/>
      <c r="K131" s="12">
        <v>300</v>
      </c>
      <c r="L131" s="12"/>
      <c r="M131" s="12">
        <v>300</v>
      </c>
      <c r="N131" s="12"/>
      <c r="O131" s="12"/>
      <c r="P131" s="13"/>
      <c r="Q131" s="12">
        <f t="shared" si="18"/>
        <v>600</v>
      </c>
      <c r="R131" s="12">
        <f t="shared" si="19"/>
        <v>6</v>
      </c>
      <c r="S131" s="57"/>
      <c r="T131" s="15">
        <v>0.06</v>
      </c>
      <c r="U131" s="15">
        <f t="shared" si="20"/>
        <v>0.36</v>
      </c>
    </row>
    <row r="132" spans="1:23" x14ac:dyDescent="0.2">
      <c r="A132" s="11" t="s">
        <v>130</v>
      </c>
      <c r="B132" s="11" t="s">
        <v>131</v>
      </c>
      <c r="C132" s="11" t="s">
        <v>130</v>
      </c>
      <c r="D132" s="11" t="s">
        <v>275</v>
      </c>
      <c r="E132" s="12">
        <v>25</v>
      </c>
      <c r="F132" s="12">
        <v>600</v>
      </c>
      <c r="G132" s="12">
        <v>10</v>
      </c>
      <c r="H132" s="12">
        <v>50</v>
      </c>
      <c r="I132" s="12"/>
      <c r="J132" s="12"/>
      <c r="K132" s="12">
        <v>100</v>
      </c>
      <c r="L132" s="12"/>
      <c r="M132" s="12"/>
      <c r="N132" s="12"/>
      <c r="O132" s="12"/>
      <c r="P132" s="13"/>
      <c r="Q132" s="12">
        <f t="shared" si="18"/>
        <v>100</v>
      </c>
      <c r="R132" s="12">
        <f t="shared" si="19"/>
        <v>2</v>
      </c>
      <c r="S132" s="57"/>
      <c r="T132" s="15">
        <v>0.04</v>
      </c>
      <c r="U132" s="15">
        <f t="shared" si="20"/>
        <v>0.08</v>
      </c>
    </row>
    <row r="133" spans="1:23" x14ac:dyDescent="0.2">
      <c r="A133" s="36" t="s">
        <v>211</v>
      </c>
      <c r="B133" s="36" t="s">
        <v>131</v>
      </c>
      <c r="C133" s="36">
        <v>90445600</v>
      </c>
      <c r="D133" s="36" t="s">
        <v>277</v>
      </c>
      <c r="E133" s="12">
        <v>25</v>
      </c>
      <c r="F133" s="12">
        <v>600</v>
      </c>
      <c r="G133" s="12">
        <v>10</v>
      </c>
      <c r="H133" s="12">
        <v>50</v>
      </c>
      <c r="I133" s="12"/>
      <c r="J133" s="12"/>
      <c r="K133" s="12">
        <v>300</v>
      </c>
      <c r="L133" s="12"/>
      <c r="M133" s="12">
        <v>300</v>
      </c>
      <c r="N133" s="12">
        <v>200</v>
      </c>
      <c r="O133" s="12"/>
      <c r="P133" s="13"/>
      <c r="Q133" s="12">
        <f t="shared" si="18"/>
        <v>800</v>
      </c>
      <c r="R133" s="12">
        <f t="shared" si="19"/>
        <v>16</v>
      </c>
      <c r="S133" s="57"/>
      <c r="T133" s="15">
        <v>0.04</v>
      </c>
      <c r="U133" s="15">
        <f t="shared" si="20"/>
        <v>0.64</v>
      </c>
    </row>
    <row r="134" spans="1:23" x14ac:dyDescent="0.2">
      <c r="A134" s="11" t="s">
        <v>162</v>
      </c>
      <c r="B134" s="11" t="s">
        <v>163</v>
      </c>
      <c r="C134" s="11" t="s">
        <v>162</v>
      </c>
      <c r="D134" s="11" t="s">
        <v>275</v>
      </c>
      <c r="E134" s="12">
        <v>25</v>
      </c>
      <c r="F134" s="12">
        <v>750</v>
      </c>
      <c r="G134" s="12">
        <v>10</v>
      </c>
      <c r="H134" s="12">
        <v>50</v>
      </c>
      <c r="I134" s="12"/>
      <c r="J134" s="12"/>
      <c r="K134" s="12"/>
      <c r="L134" s="12"/>
      <c r="M134" s="12"/>
      <c r="N134" s="12"/>
      <c r="O134" s="12"/>
      <c r="P134" s="13"/>
      <c r="Q134" s="12">
        <f t="shared" si="18"/>
        <v>0</v>
      </c>
      <c r="R134" s="12">
        <f t="shared" si="19"/>
        <v>0</v>
      </c>
      <c r="S134" s="57"/>
      <c r="T134" s="15">
        <v>0.04</v>
      </c>
      <c r="U134" s="15">
        <f t="shared" si="20"/>
        <v>0</v>
      </c>
    </row>
    <row r="135" spans="1:23" x14ac:dyDescent="0.2">
      <c r="A135" s="36" t="s">
        <v>218</v>
      </c>
      <c r="B135" s="36" t="s">
        <v>163</v>
      </c>
      <c r="C135" s="31" t="s">
        <v>219</v>
      </c>
      <c r="D135" s="36" t="s">
        <v>277</v>
      </c>
      <c r="E135" s="12">
        <v>25</v>
      </c>
      <c r="F135" s="12">
        <v>750</v>
      </c>
      <c r="G135" s="12">
        <v>10</v>
      </c>
      <c r="H135" s="12">
        <v>50</v>
      </c>
      <c r="I135" s="12"/>
      <c r="J135" s="12"/>
      <c r="K135" s="12">
        <v>300</v>
      </c>
      <c r="L135" s="12"/>
      <c r="M135" s="12">
        <v>300</v>
      </c>
      <c r="N135" s="12"/>
      <c r="O135" s="12"/>
      <c r="P135" s="13"/>
      <c r="Q135" s="12">
        <f t="shared" si="18"/>
        <v>600</v>
      </c>
      <c r="R135" s="12">
        <f t="shared" si="19"/>
        <v>12</v>
      </c>
      <c r="S135" s="57"/>
      <c r="T135" s="15">
        <v>0.04</v>
      </c>
      <c r="U135" s="15">
        <f t="shared" si="20"/>
        <v>0.48</v>
      </c>
    </row>
    <row r="136" spans="1:23" x14ac:dyDescent="0.2">
      <c r="A136" s="11" t="s">
        <v>132</v>
      </c>
      <c r="B136" s="11" t="s">
        <v>133</v>
      </c>
      <c r="C136" s="11" t="s">
        <v>132</v>
      </c>
      <c r="D136" s="11" t="s">
        <v>275</v>
      </c>
      <c r="E136" s="12">
        <v>25</v>
      </c>
      <c r="F136" s="12">
        <v>900</v>
      </c>
      <c r="G136" s="12">
        <v>10</v>
      </c>
      <c r="H136" s="12">
        <v>50</v>
      </c>
      <c r="I136" s="12"/>
      <c r="J136" s="12"/>
      <c r="K136" s="12"/>
      <c r="L136" s="12"/>
      <c r="M136" s="12">
        <v>100</v>
      </c>
      <c r="N136" s="12"/>
      <c r="O136" s="12"/>
      <c r="P136" s="13"/>
      <c r="Q136" s="12">
        <f t="shared" si="18"/>
        <v>100</v>
      </c>
      <c r="R136" s="12">
        <f t="shared" si="19"/>
        <v>2</v>
      </c>
      <c r="S136" s="57"/>
      <c r="T136" s="15">
        <v>0.06</v>
      </c>
      <c r="U136" s="15">
        <f t="shared" si="20"/>
        <v>0.12</v>
      </c>
    </row>
    <row r="137" spans="1:23" x14ac:dyDescent="0.2">
      <c r="A137" s="36" t="s">
        <v>264</v>
      </c>
      <c r="B137" s="36" t="s">
        <v>133</v>
      </c>
      <c r="C137" s="31" t="s">
        <v>265</v>
      </c>
      <c r="D137" s="36" t="s">
        <v>277</v>
      </c>
      <c r="E137" s="12">
        <v>25</v>
      </c>
      <c r="F137" s="12">
        <v>900</v>
      </c>
      <c r="G137" s="12">
        <v>10</v>
      </c>
      <c r="H137" s="12">
        <v>50</v>
      </c>
      <c r="I137" s="12"/>
      <c r="J137" s="12"/>
      <c r="K137" s="12">
        <v>300</v>
      </c>
      <c r="L137" s="12"/>
      <c r="M137" s="12">
        <v>300</v>
      </c>
      <c r="N137" s="12">
        <v>200</v>
      </c>
      <c r="O137" s="12"/>
      <c r="P137" s="13"/>
      <c r="Q137" s="12">
        <f t="shared" si="18"/>
        <v>800</v>
      </c>
      <c r="R137" s="12">
        <f t="shared" si="19"/>
        <v>16</v>
      </c>
      <c r="S137" s="57"/>
      <c r="T137" s="15">
        <v>0.06</v>
      </c>
      <c r="U137" s="15">
        <f t="shared" si="20"/>
        <v>0.96</v>
      </c>
    </row>
    <row r="138" spans="1:23" x14ac:dyDescent="0.2">
      <c r="A138" s="11" t="s">
        <v>134</v>
      </c>
      <c r="B138" s="11" t="s">
        <v>135</v>
      </c>
      <c r="C138" s="11" t="s">
        <v>134</v>
      </c>
      <c r="D138" s="11" t="s">
        <v>275</v>
      </c>
      <c r="E138" s="12">
        <v>25</v>
      </c>
      <c r="F138" s="12">
        <v>1200</v>
      </c>
      <c r="G138" s="12">
        <v>10</v>
      </c>
      <c r="H138" s="12">
        <v>50</v>
      </c>
      <c r="I138" s="12"/>
      <c r="J138" s="12"/>
      <c r="K138" s="12">
        <v>100</v>
      </c>
      <c r="L138" s="12"/>
      <c r="M138" s="12"/>
      <c r="N138" s="12"/>
      <c r="O138" s="12"/>
      <c r="P138" s="13"/>
      <c r="Q138" s="12">
        <f t="shared" si="18"/>
        <v>100</v>
      </c>
      <c r="R138" s="12">
        <f t="shared" si="19"/>
        <v>2</v>
      </c>
      <c r="S138" s="57"/>
      <c r="T138" s="15">
        <v>0.08</v>
      </c>
      <c r="U138" s="15">
        <f t="shared" si="20"/>
        <v>0.16</v>
      </c>
    </row>
    <row r="139" spans="1:23" x14ac:dyDescent="0.2">
      <c r="A139" s="26" t="s">
        <v>451</v>
      </c>
      <c r="B139" s="26"/>
      <c r="C139" s="26">
        <v>90445810</v>
      </c>
      <c r="D139" s="36" t="s">
        <v>277</v>
      </c>
      <c r="E139" s="12" t="s">
        <v>63</v>
      </c>
      <c r="F139" s="12">
        <v>1200</v>
      </c>
      <c r="G139" s="12">
        <v>10</v>
      </c>
      <c r="H139" s="12">
        <v>50</v>
      </c>
      <c r="I139" s="12"/>
      <c r="J139" s="12"/>
      <c r="K139" s="12"/>
      <c r="L139" s="12"/>
      <c r="M139" s="12"/>
      <c r="N139" s="12">
        <v>200</v>
      </c>
      <c r="O139" s="12"/>
      <c r="P139" s="13"/>
      <c r="Q139" s="12">
        <f t="shared" si="18"/>
        <v>200</v>
      </c>
      <c r="R139" s="12">
        <f t="shared" si="19"/>
        <v>4</v>
      </c>
      <c r="S139" s="57"/>
      <c r="T139" s="15">
        <v>0.08</v>
      </c>
      <c r="U139" s="15">
        <f t="shared" si="20"/>
        <v>0.32</v>
      </c>
    </row>
    <row r="140" spans="1:23" x14ac:dyDescent="0.2">
      <c r="A140" s="11" t="s">
        <v>238</v>
      </c>
      <c r="B140" s="11" t="s">
        <v>239</v>
      </c>
      <c r="C140" s="11" t="s">
        <v>238</v>
      </c>
      <c r="D140" s="11" t="s">
        <v>275</v>
      </c>
      <c r="E140" s="12">
        <v>25</v>
      </c>
      <c r="F140" s="12">
        <v>1524</v>
      </c>
      <c r="G140" s="12">
        <v>10</v>
      </c>
      <c r="H140" s="12">
        <v>50</v>
      </c>
      <c r="I140" s="12"/>
      <c r="J140" s="12"/>
      <c r="K140" s="12"/>
      <c r="L140" s="12"/>
      <c r="M140" s="12"/>
      <c r="N140" s="12"/>
      <c r="O140" s="12"/>
      <c r="P140" s="13"/>
      <c r="Q140" s="12">
        <f t="shared" si="18"/>
        <v>0</v>
      </c>
      <c r="R140" s="12">
        <f t="shared" si="19"/>
        <v>0</v>
      </c>
      <c r="S140" s="57"/>
      <c r="T140" s="15">
        <v>0.08</v>
      </c>
      <c r="U140" s="15">
        <f t="shared" si="20"/>
        <v>0</v>
      </c>
    </row>
    <row r="141" spans="1:23" x14ac:dyDescent="0.2">
      <c r="A141" s="11" t="s">
        <v>164</v>
      </c>
      <c r="B141" s="11" t="s">
        <v>165</v>
      </c>
      <c r="C141" s="11" t="s">
        <v>164</v>
      </c>
      <c r="D141" s="11" t="s">
        <v>275</v>
      </c>
      <c r="E141" s="12">
        <v>25</v>
      </c>
      <c r="F141" s="12">
        <v>1800</v>
      </c>
      <c r="G141" s="12">
        <v>10</v>
      </c>
      <c r="H141" s="12">
        <v>50</v>
      </c>
      <c r="I141" s="12"/>
      <c r="J141" s="12"/>
      <c r="K141" s="12"/>
      <c r="L141" s="12"/>
      <c r="M141" s="12"/>
      <c r="N141" s="12"/>
      <c r="O141" s="12"/>
      <c r="P141" s="13"/>
      <c r="Q141" s="12">
        <f t="shared" si="18"/>
        <v>0</v>
      </c>
      <c r="R141" s="12">
        <f t="shared" si="19"/>
        <v>0</v>
      </c>
      <c r="S141" s="57"/>
      <c r="T141" s="15">
        <v>0.12</v>
      </c>
      <c r="U141" s="15">
        <f t="shared" si="20"/>
        <v>0</v>
      </c>
    </row>
    <row r="142" spans="1:23" x14ac:dyDescent="0.2">
      <c r="A142" s="36" t="s">
        <v>227</v>
      </c>
      <c r="B142" s="36" t="s">
        <v>165</v>
      </c>
      <c r="C142" s="36">
        <v>90445900</v>
      </c>
      <c r="D142" s="36" t="s">
        <v>277</v>
      </c>
      <c r="E142" s="12">
        <v>25</v>
      </c>
      <c r="F142" s="12">
        <v>1800</v>
      </c>
      <c r="G142" s="12">
        <v>10</v>
      </c>
      <c r="H142" s="12">
        <v>50</v>
      </c>
      <c r="I142" s="12"/>
      <c r="J142" s="12"/>
      <c r="K142" s="12"/>
      <c r="L142" s="12"/>
      <c r="M142" s="12"/>
      <c r="N142" s="12"/>
      <c r="O142" s="12"/>
      <c r="P142" s="13"/>
      <c r="Q142" s="12">
        <f t="shared" si="18"/>
        <v>0</v>
      </c>
      <c r="R142" s="12">
        <f t="shared" si="19"/>
        <v>0</v>
      </c>
      <c r="S142" s="57"/>
      <c r="T142" s="15">
        <v>0.12</v>
      </c>
      <c r="U142" s="15">
        <f t="shared" si="20"/>
        <v>0</v>
      </c>
      <c r="V142" s="43"/>
    </row>
    <row r="143" spans="1:23" x14ac:dyDescent="0.2">
      <c r="A143" s="36" t="s">
        <v>301</v>
      </c>
      <c r="B143" s="36" t="s">
        <v>302</v>
      </c>
      <c r="C143" s="36">
        <v>90446000</v>
      </c>
      <c r="D143" s="36" t="s">
        <v>277</v>
      </c>
      <c r="E143" s="12">
        <v>25</v>
      </c>
      <c r="F143" s="12">
        <v>2400</v>
      </c>
      <c r="G143" s="12">
        <v>10</v>
      </c>
      <c r="H143" s="12">
        <v>50</v>
      </c>
      <c r="I143" s="12"/>
      <c r="J143" s="12"/>
      <c r="K143" s="12"/>
      <c r="L143" s="12"/>
      <c r="M143" s="12"/>
      <c r="N143" s="12"/>
      <c r="O143" s="12"/>
      <c r="P143" s="13"/>
      <c r="Q143" s="12">
        <f t="shared" si="18"/>
        <v>0</v>
      </c>
      <c r="R143" s="12">
        <f t="shared" si="19"/>
        <v>0</v>
      </c>
      <c r="S143" s="57"/>
      <c r="T143" s="15">
        <v>0.12</v>
      </c>
      <c r="U143" s="15">
        <f t="shared" si="20"/>
        <v>0</v>
      </c>
      <c r="V143" s="43"/>
    </row>
    <row r="144" spans="1:23" x14ac:dyDescent="0.2">
      <c r="A144" s="305"/>
      <c r="B144" s="305"/>
      <c r="C144" s="305"/>
      <c r="D144" s="305"/>
      <c r="E144" s="305"/>
      <c r="F144" s="305"/>
      <c r="G144" s="305"/>
      <c r="H144" s="305"/>
      <c r="I144" s="36">
        <f t="shared" ref="I144:R144" si="21">SUBTOTAL(9,I5:I143)</f>
        <v>10600</v>
      </c>
      <c r="J144" s="36">
        <f t="shared" si="21"/>
        <v>33300</v>
      </c>
      <c r="K144" s="36">
        <f t="shared" si="21"/>
        <v>70775</v>
      </c>
      <c r="L144" s="36">
        <f>SUBTOTAL(9,L5:L143)</f>
        <v>3250</v>
      </c>
      <c r="M144" s="36">
        <f t="shared" si="21"/>
        <v>70310</v>
      </c>
      <c r="N144" s="36">
        <f t="shared" si="21"/>
        <v>67275</v>
      </c>
      <c r="O144" s="36">
        <f t="shared" si="21"/>
        <v>1600</v>
      </c>
      <c r="P144" s="36">
        <f t="shared" si="21"/>
        <v>0</v>
      </c>
      <c r="Q144" s="36">
        <f t="shared" si="21"/>
        <v>257110</v>
      </c>
      <c r="R144" s="36">
        <f t="shared" si="21"/>
        <v>3258</v>
      </c>
      <c r="S144" s="59"/>
      <c r="T144" s="12"/>
      <c r="U144" s="36">
        <f>SUBTOTAL(9,U5:U143)</f>
        <v>189.49000000000012</v>
      </c>
      <c r="V144" s="3">
        <f>SUM(V13:V143)</f>
        <v>138.33999999999997</v>
      </c>
      <c r="W144" s="3">
        <f>SUM(W13:W143)</f>
        <v>100.00000000000001</v>
      </c>
    </row>
    <row r="145" spans="1:21" x14ac:dyDescent="0.2">
      <c r="A145" s="305"/>
      <c r="B145" s="305"/>
      <c r="C145" s="305"/>
      <c r="D145" s="305"/>
      <c r="E145" s="305"/>
      <c r="F145" s="305"/>
      <c r="G145" s="305"/>
      <c r="H145" s="305"/>
      <c r="I145" s="36">
        <v>102</v>
      </c>
      <c r="J145" s="36">
        <v>364</v>
      </c>
      <c r="K145" s="36">
        <v>903</v>
      </c>
      <c r="L145" s="36">
        <v>30</v>
      </c>
      <c r="M145" s="36">
        <v>911</v>
      </c>
      <c r="N145" s="36">
        <v>904</v>
      </c>
      <c r="O145" s="36">
        <v>44</v>
      </c>
      <c r="P145" s="36"/>
      <c r="Q145" s="36"/>
      <c r="R145" s="36">
        <f>SUM(I145:P145)</f>
        <v>3258</v>
      </c>
      <c r="U145" s="3">
        <f>U144/30</f>
        <v>6.3163333333333371</v>
      </c>
    </row>
    <row r="146" spans="1:21" x14ac:dyDescent="0.2">
      <c r="A146" s="305"/>
      <c r="B146" s="305"/>
      <c r="C146" s="305"/>
      <c r="D146" s="305"/>
      <c r="E146" s="305"/>
      <c r="F146" s="305"/>
      <c r="G146" s="305"/>
      <c r="H146" s="305"/>
      <c r="I146" s="36">
        <v>5.37</v>
      </c>
      <c r="J146" s="36">
        <v>18.329999999999998</v>
      </c>
      <c r="K146" s="36">
        <v>51.13</v>
      </c>
      <c r="L146" s="36">
        <v>1.85</v>
      </c>
      <c r="M146" s="36">
        <v>52.21</v>
      </c>
      <c r="N146" s="36">
        <v>56.08</v>
      </c>
      <c r="O146" s="36">
        <v>4.5199999999999996</v>
      </c>
      <c r="P146" s="36"/>
      <c r="Q146" s="36"/>
      <c r="R146" s="36">
        <f>SUM(I146:P146)</f>
        <v>189.48999999999998</v>
      </c>
    </row>
    <row r="147" spans="1:21" x14ac:dyDescent="0.2">
      <c r="A147" s="34"/>
      <c r="B147" s="34"/>
      <c r="C147" s="34"/>
      <c r="D147" s="34"/>
      <c r="E147" s="34"/>
      <c r="F147" s="34"/>
      <c r="G147" s="34"/>
      <c r="H147" s="34"/>
    </row>
    <row r="148" spans="1:21" x14ac:dyDescent="0.2">
      <c r="A148" s="28" t="s">
        <v>136</v>
      </c>
      <c r="B148" s="28" t="s">
        <v>136</v>
      </c>
      <c r="C148" s="30"/>
      <c r="D148" s="30"/>
      <c r="E148" s="8" t="s">
        <v>10</v>
      </c>
      <c r="F148" s="8" t="s">
        <v>137</v>
      </c>
      <c r="G148" s="300" t="s">
        <v>138</v>
      </c>
      <c r="H148" s="301"/>
      <c r="I148" s="20"/>
      <c r="J148" s="20"/>
      <c r="K148" s="20"/>
      <c r="L148" s="20"/>
      <c r="M148" s="20"/>
      <c r="N148" s="20"/>
      <c r="O148" s="20"/>
      <c r="P148" s="20"/>
      <c r="Q148" s="12"/>
      <c r="R148" s="12"/>
      <c r="S148" s="35"/>
      <c r="T148" s="12"/>
      <c r="U148" s="15"/>
    </row>
    <row r="149" spans="1:21" x14ac:dyDescent="0.2">
      <c r="A149" s="36"/>
      <c r="B149" s="36"/>
      <c r="C149" s="36"/>
      <c r="D149" s="36"/>
      <c r="E149" s="8"/>
      <c r="F149" s="8"/>
      <c r="G149" s="8" t="s">
        <v>139</v>
      </c>
      <c r="H149" s="8" t="s">
        <v>140</v>
      </c>
      <c r="I149" s="8" t="s">
        <v>140</v>
      </c>
      <c r="J149" s="8" t="s">
        <v>140</v>
      </c>
      <c r="K149" s="8" t="s">
        <v>140</v>
      </c>
      <c r="L149" s="8" t="s">
        <v>140</v>
      </c>
      <c r="M149" s="8" t="s">
        <v>140</v>
      </c>
      <c r="N149" s="8" t="s">
        <v>140</v>
      </c>
      <c r="O149" s="8"/>
      <c r="P149" s="8" t="s">
        <v>140</v>
      </c>
      <c r="Q149" s="36" t="s">
        <v>140</v>
      </c>
      <c r="R149" s="36" t="s">
        <v>12</v>
      </c>
      <c r="S149" s="37"/>
      <c r="T149" s="12"/>
      <c r="U149" s="15"/>
    </row>
    <row r="150" spans="1:21" x14ac:dyDescent="0.2">
      <c r="A150" s="38" t="s">
        <v>142</v>
      </c>
      <c r="B150" s="38" t="s">
        <v>143</v>
      </c>
      <c r="C150" s="38" t="s">
        <v>142</v>
      </c>
      <c r="D150" s="38" t="s">
        <v>142</v>
      </c>
      <c r="E150" s="12">
        <v>13</v>
      </c>
      <c r="F150" s="12">
        <v>25</v>
      </c>
      <c r="G150" s="12">
        <v>5</v>
      </c>
      <c r="H150" s="12">
        <v>125</v>
      </c>
      <c r="I150" s="12"/>
      <c r="J150" s="12"/>
      <c r="K150" s="12"/>
      <c r="L150" s="12"/>
      <c r="M150" s="12"/>
      <c r="N150" s="12"/>
      <c r="O150" s="12"/>
      <c r="P150" s="12"/>
      <c r="Q150" s="12">
        <f>SUM(I150:P150)</f>
        <v>0</v>
      </c>
      <c r="R150" s="12">
        <f>$Q150/$H150</f>
        <v>0</v>
      </c>
      <c r="S150" s="39"/>
      <c r="T150" s="15">
        <v>0.09</v>
      </c>
      <c r="U150" s="15">
        <f>$R150*$T150</f>
        <v>0</v>
      </c>
    </row>
    <row r="151" spans="1:21" x14ac:dyDescent="0.2">
      <c r="A151" s="38" t="s">
        <v>144</v>
      </c>
      <c r="B151" s="38" t="s">
        <v>145</v>
      </c>
      <c r="C151" s="38" t="s">
        <v>144</v>
      </c>
      <c r="D151" s="38" t="s">
        <v>144</v>
      </c>
      <c r="E151" s="12">
        <v>19</v>
      </c>
      <c r="F151" s="12">
        <v>25</v>
      </c>
      <c r="G151" s="12">
        <v>5</v>
      </c>
      <c r="H151" s="12">
        <v>125</v>
      </c>
      <c r="I151" s="12"/>
      <c r="J151" s="12"/>
      <c r="K151" s="12"/>
      <c r="L151" s="12"/>
      <c r="M151" s="12"/>
      <c r="N151" s="12"/>
      <c r="O151" s="12"/>
      <c r="P151" s="12"/>
      <c r="Q151" s="12">
        <f>SUM(I151:P151)</f>
        <v>0</v>
      </c>
      <c r="R151" s="12">
        <f>$Q151/$H151</f>
        <v>0</v>
      </c>
      <c r="S151" s="39"/>
      <c r="T151" s="15">
        <v>0.15</v>
      </c>
      <c r="U151" s="15">
        <f>$R151*$T151</f>
        <v>0</v>
      </c>
    </row>
    <row r="152" spans="1:21" x14ac:dyDescent="0.2">
      <c r="B152" s="3"/>
      <c r="I152" s="36">
        <f t="shared" ref="I152:P152" si="22">SUM(I150:I151)</f>
        <v>0</v>
      </c>
      <c r="J152" s="36">
        <f t="shared" si="22"/>
        <v>0</v>
      </c>
      <c r="K152" s="36">
        <f t="shared" si="22"/>
        <v>0</v>
      </c>
      <c r="L152" s="36">
        <f>SUM(L150:L151)</f>
        <v>0</v>
      </c>
      <c r="M152" s="36">
        <f t="shared" si="22"/>
        <v>0</v>
      </c>
      <c r="N152" s="36">
        <f t="shared" si="22"/>
        <v>0</v>
      </c>
      <c r="O152" s="36"/>
      <c r="P152" s="36">
        <f t="shared" si="22"/>
        <v>0</v>
      </c>
      <c r="Q152" s="36">
        <f>SUBTOTAL(9,Q150:Q151)</f>
        <v>0</v>
      </c>
      <c r="R152" s="36">
        <f>SUBTOTAL(9,R150:R151)</f>
        <v>0</v>
      </c>
      <c r="S152" s="37"/>
      <c r="T152" s="12"/>
      <c r="U152" s="33">
        <f>SUBTOTAL(9,U150:U151)</f>
        <v>0</v>
      </c>
    </row>
    <row r="153" spans="1:21" x14ac:dyDescent="0.2">
      <c r="B153" s="3"/>
      <c r="I153" s="40"/>
      <c r="J153" s="40"/>
      <c r="K153" s="40"/>
      <c r="L153" s="40"/>
      <c r="M153" s="40"/>
      <c r="N153" s="40"/>
      <c r="O153" s="40"/>
      <c r="P153" s="40"/>
      <c r="Q153" s="36">
        <v>0</v>
      </c>
      <c r="R153" s="36">
        <v>0</v>
      </c>
      <c r="S153" s="35"/>
      <c r="T153" s="12"/>
      <c r="U153" s="33">
        <v>0</v>
      </c>
    </row>
  </sheetData>
  <autoFilter ref="D3:D146"/>
  <mergeCells count="11">
    <mergeCell ref="T3:U3"/>
    <mergeCell ref="A1:H1"/>
    <mergeCell ref="A2:D2"/>
    <mergeCell ref="E2:H2"/>
    <mergeCell ref="G3:H3"/>
    <mergeCell ref="Q3:R3"/>
    <mergeCell ref="A109:B109"/>
    <mergeCell ref="A144:H144"/>
    <mergeCell ref="A145:H145"/>
    <mergeCell ref="A146:H146"/>
    <mergeCell ref="G148:H148"/>
  </mergeCells>
  <conditionalFormatting sqref="A5:XFD143">
    <cfRule type="expression" dxfId="243" priority="2">
      <formula>MOD(ROW(),2)</formula>
    </cfRule>
  </conditionalFormatting>
  <conditionalFormatting sqref="Q5:Q143">
    <cfRule type="cellIs" dxfId="242" priority="4" operator="greaterThan">
      <formula>10000</formula>
    </cfRule>
  </conditionalFormatting>
  <conditionalFormatting sqref="Q110:Q143">
    <cfRule type="cellIs" dxfId="241" priority="5" operator="greaterThan">
      <formula>2000</formula>
    </cfRule>
  </conditionalFormatting>
  <conditionalFormatting sqref="U5:U108">
    <cfRule type="cellIs" dxfId="240" priority="3" operator="greaterThan">
      <formula>10</formula>
    </cfRule>
  </conditionalFormatting>
  <conditionalFormatting sqref="U139">
    <cfRule type="cellIs" dxfId="239" priority="1" operator="greaterThan">
      <formula>10</formula>
    </cfRule>
  </conditionalFormatting>
  <pageMargins left="0.25" right="0.25" top="0.75" bottom="0.75" header="0.3" footer="0.3"/>
  <pageSetup paperSize="9" scale="69" fitToHeight="0" orientation="landscape" r:id="rId1"/>
  <headerFooter alignWithMargins="0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pageSetUpPr fitToPage="1"/>
  </sheetPr>
  <dimension ref="A1:V153"/>
  <sheetViews>
    <sheetView zoomScaleNormal="100" workbookViewId="0">
      <pane xSplit="4" ySplit="4" topLeftCell="E68" activePane="bottomRight" state="frozen"/>
      <selection pane="topRight" activeCell="D1" sqref="D1"/>
      <selection pane="bottomLeft" activeCell="A4" sqref="A4"/>
      <selection pane="bottomRight" activeCell="N88" sqref="N88"/>
    </sheetView>
  </sheetViews>
  <sheetFormatPr defaultColWidth="9.140625" defaultRowHeight="12.75" x14ac:dyDescent="0.2"/>
  <cols>
    <col min="1" max="1" width="12.5703125" style="3" customWidth="1"/>
    <col min="2" max="2" width="14" style="41" customWidth="1"/>
    <col min="3" max="3" width="14" style="3" bestFit="1" customWidth="1"/>
    <col min="4" max="4" width="12.28515625" style="3" customWidth="1"/>
    <col min="5" max="5" width="7.85546875" style="3" customWidth="1"/>
    <col min="6" max="6" width="8.5703125" style="3" customWidth="1"/>
    <col min="7" max="7" width="6.140625" style="3" customWidth="1"/>
    <col min="8" max="8" width="6.42578125" style="3" customWidth="1"/>
    <col min="9" max="14" width="10.140625" style="3" customWidth="1"/>
    <col min="15" max="15" width="8.28515625" style="3" customWidth="1"/>
    <col min="16" max="16" width="10.7109375" style="3" bestFit="1" customWidth="1"/>
    <col min="17" max="17" width="8.28515625" style="3" bestFit="1" customWidth="1"/>
    <col min="18" max="19" width="9.42578125" style="3" customWidth="1"/>
    <col min="20" max="20" width="9.28515625" style="3" customWidth="1"/>
    <col min="21" max="16384" width="9.140625" style="3"/>
  </cols>
  <sheetData>
    <row r="1" spans="1:22" x14ac:dyDescent="0.2">
      <c r="A1" s="303" t="s">
        <v>281</v>
      </c>
      <c r="B1" s="303"/>
      <c r="C1" s="303"/>
      <c r="D1" s="303"/>
      <c r="E1" s="303"/>
      <c r="F1" s="303"/>
      <c r="G1" s="303"/>
      <c r="H1" s="303"/>
      <c r="I1" s="30" t="s">
        <v>432</v>
      </c>
      <c r="J1" s="30" t="s">
        <v>438</v>
      </c>
      <c r="K1" s="30" t="s">
        <v>446</v>
      </c>
      <c r="L1" s="30"/>
      <c r="M1" s="30"/>
      <c r="N1" s="30"/>
      <c r="O1" s="20"/>
      <c r="P1" s="20"/>
      <c r="Q1" s="20"/>
    </row>
    <row r="2" spans="1:22" x14ac:dyDescent="0.2">
      <c r="A2" s="303" t="s">
        <v>447</v>
      </c>
      <c r="B2" s="303"/>
      <c r="C2" s="303"/>
      <c r="D2" s="303"/>
      <c r="E2" s="303"/>
      <c r="F2" s="303"/>
      <c r="G2" s="303"/>
      <c r="H2" s="303"/>
      <c r="I2" s="10"/>
      <c r="J2" s="10"/>
      <c r="K2" s="10"/>
      <c r="L2" s="10"/>
      <c r="M2" s="10"/>
      <c r="N2" s="10"/>
      <c r="O2" s="8"/>
      <c r="P2" s="8"/>
      <c r="Q2" s="8"/>
      <c r="R2" s="29"/>
      <c r="S2" s="29"/>
      <c r="T2" s="30"/>
    </row>
    <row r="3" spans="1:22" x14ac:dyDescent="0.2">
      <c r="A3" s="8" t="s">
        <v>0</v>
      </c>
      <c r="B3" s="8" t="s">
        <v>1</v>
      </c>
      <c r="C3" s="8" t="s">
        <v>2</v>
      </c>
      <c r="D3" s="8" t="s">
        <v>274</v>
      </c>
      <c r="E3" s="8" t="s">
        <v>3</v>
      </c>
      <c r="F3" s="8" t="s">
        <v>4</v>
      </c>
      <c r="G3" s="302" t="s">
        <v>5</v>
      </c>
      <c r="H3" s="302"/>
      <c r="I3" s="31" t="s">
        <v>409</v>
      </c>
      <c r="J3" s="31" t="s">
        <v>427</v>
      </c>
      <c r="K3" s="31" t="s">
        <v>435</v>
      </c>
      <c r="L3" s="31" t="s">
        <v>448</v>
      </c>
      <c r="M3" s="31" t="s">
        <v>441</v>
      </c>
      <c r="N3" s="31" t="s">
        <v>449</v>
      </c>
      <c r="O3" s="36"/>
      <c r="P3" s="302" t="s">
        <v>6</v>
      </c>
      <c r="Q3" s="302"/>
      <c r="R3" s="55"/>
      <c r="S3" s="300" t="s">
        <v>7</v>
      </c>
      <c r="T3" s="301"/>
    </row>
    <row r="4" spans="1:22" x14ac:dyDescent="0.2">
      <c r="A4" s="36" t="s">
        <v>8</v>
      </c>
      <c r="B4" s="36"/>
      <c r="C4" s="36"/>
      <c r="D4" s="36"/>
      <c r="E4" s="7" t="s">
        <v>9</v>
      </c>
      <c r="F4" s="36" t="s">
        <v>10</v>
      </c>
      <c r="G4" s="8" t="s">
        <v>11</v>
      </c>
      <c r="H4" s="8" t="s">
        <v>12</v>
      </c>
      <c r="I4" s="36" t="s">
        <v>410</v>
      </c>
      <c r="J4" s="36" t="s">
        <v>428</v>
      </c>
      <c r="K4" s="36" t="s">
        <v>436</v>
      </c>
      <c r="L4" s="36" t="s">
        <v>446</v>
      </c>
      <c r="M4" s="36" t="s">
        <v>442</v>
      </c>
      <c r="N4" s="36" t="s">
        <v>450</v>
      </c>
      <c r="O4" s="36"/>
      <c r="P4" s="8" t="s">
        <v>13</v>
      </c>
      <c r="Q4" s="8" t="s">
        <v>12</v>
      </c>
      <c r="R4" s="56"/>
      <c r="S4" s="10" t="s">
        <v>14</v>
      </c>
      <c r="T4" s="10" t="s">
        <v>15</v>
      </c>
    </row>
    <row r="5" spans="1:22" x14ac:dyDescent="0.2">
      <c r="A5" s="11" t="s">
        <v>383</v>
      </c>
      <c r="B5" s="11" t="s">
        <v>384</v>
      </c>
      <c r="C5" s="11" t="s">
        <v>383</v>
      </c>
      <c r="D5" s="11" t="s">
        <v>275</v>
      </c>
      <c r="E5" s="12">
        <v>15</v>
      </c>
      <c r="F5" s="12">
        <v>225</v>
      </c>
      <c r="G5" s="12">
        <v>10</v>
      </c>
      <c r="H5" s="12">
        <v>400</v>
      </c>
      <c r="I5" s="12"/>
      <c r="J5" s="12"/>
      <c r="K5" s="12"/>
      <c r="L5" s="12"/>
      <c r="M5" s="12"/>
      <c r="N5" s="12"/>
      <c r="O5" s="13"/>
      <c r="P5" s="12">
        <f t="shared" ref="P5:P19" si="0">SUM(I5:O5)</f>
        <v>0</v>
      </c>
      <c r="Q5" s="12">
        <f t="shared" ref="Q5:Q19" si="1">$P5/$H5</f>
        <v>0</v>
      </c>
      <c r="R5" s="57"/>
      <c r="S5" s="15">
        <v>0.06</v>
      </c>
      <c r="T5" s="15">
        <f t="shared" ref="T5:T19" si="2">$Q5*$S5</f>
        <v>0</v>
      </c>
      <c r="U5" s="43">
        <f>SUM(T5:T19)</f>
        <v>51.15</v>
      </c>
      <c r="V5" s="3">
        <f>U5*100/$U$144</f>
        <v>38.222986100732328</v>
      </c>
    </row>
    <row r="6" spans="1:22" x14ac:dyDescent="0.2">
      <c r="A6" s="11" t="s">
        <v>385</v>
      </c>
      <c r="B6" s="11" t="s">
        <v>386</v>
      </c>
      <c r="C6" s="11" t="s">
        <v>385</v>
      </c>
      <c r="D6" s="11" t="s">
        <v>275</v>
      </c>
      <c r="E6" s="12">
        <v>15</v>
      </c>
      <c r="F6" s="12">
        <v>300</v>
      </c>
      <c r="G6" s="12">
        <v>10</v>
      </c>
      <c r="H6" s="12">
        <v>300</v>
      </c>
      <c r="I6" s="12"/>
      <c r="J6" s="12"/>
      <c r="K6" s="12"/>
      <c r="L6" s="12"/>
      <c r="M6" s="12"/>
      <c r="N6" s="12"/>
      <c r="O6" s="13"/>
      <c r="P6" s="12">
        <f t="shared" si="0"/>
        <v>0</v>
      </c>
      <c r="Q6" s="12">
        <f t="shared" si="1"/>
        <v>0</v>
      </c>
      <c r="R6" s="57"/>
      <c r="S6" s="15">
        <v>0.06</v>
      </c>
      <c r="T6" s="15">
        <f t="shared" si="2"/>
        <v>0</v>
      </c>
      <c r="U6" s="43"/>
    </row>
    <row r="7" spans="1:22" x14ac:dyDescent="0.2">
      <c r="A7" s="36" t="s">
        <v>387</v>
      </c>
      <c r="B7" s="36" t="s">
        <v>259</v>
      </c>
      <c r="C7" s="31" t="s">
        <v>388</v>
      </c>
      <c r="D7" s="36" t="s">
        <v>277</v>
      </c>
      <c r="E7" s="12" t="s">
        <v>167</v>
      </c>
      <c r="F7" s="12">
        <v>300</v>
      </c>
      <c r="G7" s="12">
        <v>10</v>
      </c>
      <c r="H7" s="12">
        <v>300</v>
      </c>
      <c r="I7" s="12"/>
      <c r="J7" s="12"/>
      <c r="K7" s="12"/>
      <c r="L7" s="12"/>
      <c r="M7" s="12"/>
      <c r="N7" s="12"/>
      <c r="O7" s="13"/>
      <c r="P7" s="12">
        <f t="shared" si="0"/>
        <v>0</v>
      </c>
      <c r="Q7" s="12">
        <f t="shared" si="1"/>
        <v>0</v>
      </c>
      <c r="R7" s="57"/>
      <c r="S7" s="15">
        <v>0.06</v>
      </c>
      <c r="T7" s="15">
        <f t="shared" si="2"/>
        <v>0</v>
      </c>
      <c r="U7" s="43"/>
    </row>
    <row r="8" spans="1:22" x14ac:dyDescent="0.2">
      <c r="A8" s="11" t="s">
        <v>258</v>
      </c>
      <c r="B8" s="11" t="s">
        <v>259</v>
      </c>
      <c r="C8" s="11" t="s">
        <v>258</v>
      </c>
      <c r="D8" s="11" t="s">
        <v>275</v>
      </c>
      <c r="E8" s="12">
        <v>15</v>
      </c>
      <c r="F8" s="12">
        <v>375</v>
      </c>
      <c r="G8" s="12">
        <v>10</v>
      </c>
      <c r="H8" s="12">
        <v>200</v>
      </c>
      <c r="I8" s="12"/>
      <c r="J8" s="12">
        <v>1000</v>
      </c>
      <c r="K8" s="12">
        <v>1000</v>
      </c>
      <c r="L8" s="12"/>
      <c r="M8" s="12"/>
      <c r="N8" s="12"/>
      <c r="O8" s="13"/>
      <c r="P8" s="12">
        <f t="shared" si="0"/>
        <v>2000</v>
      </c>
      <c r="Q8" s="12">
        <f t="shared" si="1"/>
        <v>10</v>
      </c>
      <c r="R8" s="57"/>
      <c r="S8" s="15">
        <v>0.06</v>
      </c>
      <c r="T8" s="15">
        <f t="shared" si="2"/>
        <v>0.6</v>
      </c>
      <c r="U8" s="43"/>
    </row>
    <row r="9" spans="1:22" x14ac:dyDescent="0.2">
      <c r="A9" s="11" t="s">
        <v>26</v>
      </c>
      <c r="B9" s="11" t="s">
        <v>27</v>
      </c>
      <c r="C9" s="11" t="s">
        <v>26</v>
      </c>
      <c r="D9" s="11" t="s">
        <v>275</v>
      </c>
      <c r="E9" s="12">
        <v>15</v>
      </c>
      <c r="F9" s="12">
        <v>457</v>
      </c>
      <c r="G9" s="12">
        <v>10</v>
      </c>
      <c r="H9" s="12">
        <v>200</v>
      </c>
      <c r="I9" s="12">
        <v>1800</v>
      </c>
      <c r="J9" s="12">
        <v>10000</v>
      </c>
      <c r="K9" s="12">
        <v>10000</v>
      </c>
      <c r="L9" s="12"/>
      <c r="M9" s="12">
        <v>10000</v>
      </c>
      <c r="N9" s="12">
        <v>5000</v>
      </c>
      <c r="O9" s="13"/>
      <c r="P9" s="12">
        <f t="shared" si="0"/>
        <v>36800</v>
      </c>
      <c r="Q9" s="12">
        <f t="shared" si="1"/>
        <v>184</v>
      </c>
      <c r="R9" s="57"/>
      <c r="S9" s="15">
        <v>0.05</v>
      </c>
      <c r="T9" s="15">
        <f t="shared" si="2"/>
        <v>9.2000000000000011</v>
      </c>
    </row>
    <row r="10" spans="1:22" x14ac:dyDescent="0.2">
      <c r="A10" s="36" t="s">
        <v>169</v>
      </c>
      <c r="B10" s="36" t="s">
        <v>27</v>
      </c>
      <c r="C10" s="36">
        <v>90441400</v>
      </c>
      <c r="D10" s="36" t="s">
        <v>277</v>
      </c>
      <c r="E10" s="12" t="s">
        <v>167</v>
      </c>
      <c r="F10" s="12">
        <v>450</v>
      </c>
      <c r="G10" s="12">
        <v>10</v>
      </c>
      <c r="H10" s="12">
        <v>200</v>
      </c>
      <c r="I10" s="12"/>
      <c r="J10" s="12"/>
      <c r="K10" s="12">
        <v>3000</v>
      </c>
      <c r="L10" s="12"/>
      <c r="M10" s="12">
        <v>2000</v>
      </c>
      <c r="N10" s="12">
        <v>2000</v>
      </c>
      <c r="O10" s="13"/>
      <c r="P10" s="12">
        <f t="shared" si="0"/>
        <v>7000</v>
      </c>
      <c r="Q10" s="12">
        <f t="shared" si="1"/>
        <v>35</v>
      </c>
      <c r="R10" s="57"/>
      <c r="S10" s="15">
        <v>0.05</v>
      </c>
      <c r="T10" s="15">
        <f t="shared" si="2"/>
        <v>1.75</v>
      </c>
    </row>
    <row r="11" spans="1:22" x14ac:dyDescent="0.2">
      <c r="A11" s="11" t="s">
        <v>24</v>
      </c>
      <c r="B11" s="11" t="s">
        <v>25</v>
      </c>
      <c r="C11" s="11" t="s">
        <v>24</v>
      </c>
      <c r="D11" s="11" t="s">
        <v>275</v>
      </c>
      <c r="E11" s="12">
        <v>15</v>
      </c>
      <c r="F11" s="12">
        <v>610</v>
      </c>
      <c r="G11" s="12">
        <v>10</v>
      </c>
      <c r="H11" s="12">
        <v>100</v>
      </c>
      <c r="I11" s="12">
        <v>3000</v>
      </c>
      <c r="J11" s="12">
        <v>8000</v>
      </c>
      <c r="K11" s="12">
        <v>6000</v>
      </c>
      <c r="L11" s="12"/>
      <c r="M11" s="12">
        <v>6000</v>
      </c>
      <c r="N11" s="12">
        <v>5000</v>
      </c>
      <c r="O11" s="13"/>
      <c r="P11" s="12">
        <f t="shared" si="0"/>
        <v>28000</v>
      </c>
      <c r="Q11" s="12">
        <f t="shared" si="1"/>
        <v>280</v>
      </c>
      <c r="R11" s="57"/>
      <c r="S11" s="15">
        <v>0.04</v>
      </c>
      <c r="T11" s="15">
        <f t="shared" si="2"/>
        <v>11.200000000000001</v>
      </c>
    </row>
    <row r="12" spans="1:22" x14ac:dyDescent="0.2">
      <c r="A12" s="36" t="s">
        <v>168</v>
      </c>
      <c r="B12" s="36" t="s">
        <v>25</v>
      </c>
      <c r="C12" s="36">
        <v>90441600</v>
      </c>
      <c r="D12" s="36" t="s">
        <v>277</v>
      </c>
      <c r="E12" s="12" t="s">
        <v>167</v>
      </c>
      <c r="F12" s="12">
        <v>600</v>
      </c>
      <c r="G12" s="12">
        <v>10</v>
      </c>
      <c r="H12" s="12">
        <v>100</v>
      </c>
      <c r="I12" s="12">
        <v>500</v>
      </c>
      <c r="J12" s="12"/>
      <c r="K12" s="12">
        <v>3000</v>
      </c>
      <c r="L12" s="12"/>
      <c r="M12" s="12">
        <v>2000</v>
      </c>
      <c r="N12" s="12">
        <v>2000</v>
      </c>
      <c r="O12" s="13"/>
      <c r="P12" s="12">
        <f t="shared" si="0"/>
        <v>7500</v>
      </c>
      <c r="Q12" s="12">
        <f t="shared" si="1"/>
        <v>75</v>
      </c>
      <c r="R12" s="57"/>
      <c r="S12" s="15">
        <v>0.04</v>
      </c>
      <c r="T12" s="15">
        <f t="shared" si="2"/>
        <v>3</v>
      </c>
    </row>
    <row r="13" spans="1:22" x14ac:dyDescent="0.2">
      <c r="A13" s="11" t="s">
        <v>150</v>
      </c>
      <c r="B13" s="11" t="s">
        <v>151</v>
      </c>
      <c r="C13" s="11" t="s">
        <v>150</v>
      </c>
      <c r="D13" s="11" t="s">
        <v>275</v>
      </c>
      <c r="E13" s="12">
        <v>15</v>
      </c>
      <c r="F13" s="12">
        <v>760</v>
      </c>
      <c r="G13" s="12">
        <v>10</v>
      </c>
      <c r="H13" s="12">
        <v>100</v>
      </c>
      <c r="I13" s="12">
        <v>500</v>
      </c>
      <c r="J13" s="12">
        <v>1000</v>
      </c>
      <c r="K13" s="12">
        <v>1000</v>
      </c>
      <c r="L13" s="12"/>
      <c r="M13" s="12">
        <v>1000</v>
      </c>
      <c r="N13" s="12">
        <v>1000</v>
      </c>
      <c r="O13" s="13"/>
      <c r="P13" s="12">
        <f t="shared" si="0"/>
        <v>4500</v>
      </c>
      <c r="Q13" s="12">
        <f t="shared" si="1"/>
        <v>45</v>
      </c>
      <c r="R13" s="57"/>
      <c r="S13" s="15">
        <v>0.04</v>
      </c>
      <c r="T13" s="15">
        <f t="shared" si="2"/>
        <v>1.8</v>
      </c>
    </row>
    <row r="14" spans="1:22" x14ac:dyDescent="0.2">
      <c r="A14" s="11" t="s">
        <v>20</v>
      </c>
      <c r="B14" s="11" t="s">
        <v>21</v>
      </c>
      <c r="C14" s="11" t="s">
        <v>20</v>
      </c>
      <c r="D14" s="11" t="s">
        <v>275</v>
      </c>
      <c r="E14" s="12">
        <v>15</v>
      </c>
      <c r="F14" s="12">
        <v>915</v>
      </c>
      <c r="G14" s="12">
        <v>10</v>
      </c>
      <c r="H14" s="12">
        <v>100</v>
      </c>
      <c r="I14" s="12"/>
      <c r="J14" s="12">
        <v>1500</v>
      </c>
      <c r="K14" s="12">
        <v>2000</v>
      </c>
      <c r="L14" s="12">
        <v>1500</v>
      </c>
      <c r="M14" s="12">
        <v>5000</v>
      </c>
      <c r="N14" s="12">
        <v>3000</v>
      </c>
      <c r="O14" s="13"/>
      <c r="P14" s="12">
        <f t="shared" si="0"/>
        <v>13000</v>
      </c>
      <c r="Q14" s="12">
        <f t="shared" si="1"/>
        <v>130</v>
      </c>
      <c r="R14" s="57"/>
      <c r="S14" s="15">
        <v>0.05</v>
      </c>
      <c r="T14" s="15">
        <f t="shared" si="2"/>
        <v>6.5</v>
      </c>
    </row>
    <row r="15" spans="1:22" x14ac:dyDescent="0.2">
      <c r="A15" s="13" t="s">
        <v>166</v>
      </c>
      <c r="B15" s="13" t="s">
        <v>21</v>
      </c>
      <c r="C15" s="13">
        <v>90441800</v>
      </c>
      <c r="D15" s="36" t="s">
        <v>277</v>
      </c>
      <c r="E15" s="12" t="s">
        <v>167</v>
      </c>
      <c r="F15" s="12">
        <v>900</v>
      </c>
      <c r="G15" s="12">
        <v>10</v>
      </c>
      <c r="H15" s="12">
        <v>100</v>
      </c>
      <c r="I15" s="12">
        <v>1000</v>
      </c>
      <c r="J15" s="12"/>
      <c r="K15" s="12">
        <v>2000</v>
      </c>
      <c r="L15" s="12"/>
      <c r="M15" s="12">
        <v>2000</v>
      </c>
      <c r="N15" s="12">
        <v>2000</v>
      </c>
      <c r="O15" s="13"/>
      <c r="P15" s="12">
        <f t="shared" si="0"/>
        <v>7000</v>
      </c>
      <c r="Q15" s="12">
        <f t="shared" si="1"/>
        <v>70</v>
      </c>
      <c r="R15" s="57"/>
      <c r="S15" s="15">
        <v>0.05</v>
      </c>
      <c r="T15" s="15">
        <f t="shared" si="2"/>
        <v>3.5</v>
      </c>
    </row>
    <row r="16" spans="1:22" x14ac:dyDescent="0.2">
      <c r="A16" s="11" t="s">
        <v>16</v>
      </c>
      <c r="B16" s="11" t="s">
        <v>17</v>
      </c>
      <c r="C16" s="11" t="s">
        <v>16</v>
      </c>
      <c r="D16" s="11" t="s">
        <v>275</v>
      </c>
      <c r="E16" s="12">
        <v>15</v>
      </c>
      <c r="F16" s="12">
        <v>1220</v>
      </c>
      <c r="G16" s="12">
        <v>10</v>
      </c>
      <c r="H16" s="12">
        <v>50</v>
      </c>
      <c r="I16" s="12">
        <v>1000</v>
      </c>
      <c r="J16" s="12">
        <v>5000</v>
      </c>
      <c r="K16" s="12">
        <v>3000</v>
      </c>
      <c r="L16" s="12"/>
      <c r="M16" s="12">
        <v>5000</v>
      </c>
      <c r="N16" s="12">
        <v>3000</v>
      </c>
      <c r="O16" s="13"/>
      <c r="P16" s="12">
        <f t="shared" si="0"/>
        <v>17000</v>
      </c>
      <c r="Q16" s="12">
        <f t="shared" si="1"/>
        <v>340</v>
      </c>
      <c r="R16" s="57"/>
      <c r="S16" s="15">
        <v>0.04</v>
      </c>
      <c r="T16" s="15">
        <f t="shared" si="2"/>
        <v>13.6</v>
      </c>
    </row>
    <row r="17" spans="1:22" x14ac:dyDescent="0.2">
      <c r="A17" s="11" t="s">
        <v>148</v>
      </c>
      <c r="B17" s="11" t="s">
        <v>149</v>
      </c>
      <c r="C17" s="11" t="s">
        <v>148</v>
      </c>
      <c r="D17" s="11" t="s">
        <v>275</v>
      </c>
      <c r="E17" s="12">
        <v>15</v>
      </c>
      <c r="F17" s="12">
        <v>1524</v>
      </c>
      <c r="G17" s="12">
        <v>10</v>
      </c>
      <c r="H17" s="12">
        <v>50</v>
      </c>
      <c r="I17" s="12"/>
      <c r="J17" s="12"/>
      <c r="K17" s="12"/>
      <c r="L17" s="12"/>
      <c r="M17" s="12"/>
      <c r="N17" s="12"/>
      <c r="O17" s="13"/>
      <c r="P17" s="12">
        <f t="shared" si="0"/>
        <v>0</v>
      </c>
      <c r="Q17" s="12">
        <f t="shared" si="1"/>
        <v>0</v>
      </c>
      <c r="R17" s="57"/>
      <c r="S17" s="15">
        <v>0.05</v>
      </c>
      <c r="T17" s="15">
        <f t="shared" si="2"/>
        <v>0</v>
      </c>
    </row>
    <row r="18" spans="1:22" x14ac:dyDescent="0.2">
      <c r="A18" s="11" t="s">
        <v>146</v>
      </c>
      <c r="B18" s="11" t="s">
        <v>147</v>
      </c>
      <c r="C18" s="11" t="s">
        <v>146</v>
      </c>
      <c r="D18" s="11" t="s">
        <v>275</v>
      </c>
      <c r="E18" s="12">
        <v>15</v>
      </c>
      <c r="F18" s="12">
        <v>1800</v>
      </c>
      <c r="G18" s="12">
        <v>10</v>
      </c>
      <c r="H18" s="12">
        <v>50</v>
      </c>
      <c r="I18" s="12"/>
      <c r="J18" s="12"/>
      <c r="K18" s="12"/>
      <c r="L18" s="12"/>
      <c r="M18" s="12"/>
      <c r="N18" s="12"/>
      <c r="O18" s="13"/>
      <c r="P18" s="12">
        <f t="shared" si="0"/>
        <v>0</v>
      </c>
      <c r="Q18" s="12">
        <f t="shared" si="1"/>
        <v>0</v>
      </c>
      <c r="R18" s="57"/>
      <c r="S18" s="15">
        <v>0.06</v>
      </c>
      <c r="T18" s="15">
        <f t="shared" si="2"/>
        <v>0</v>
      </c>
    </row>
    <row r="19" spans="1:22" x14ac:dyDescent="0.2">
      <c r="A19" s="11" t="s">
        <v>353</v>
      </c>
      <c r="B19" s="11" t="s">
        <v>354</v>
      </c>
      <c r="C19" s="11" t="s">
        <v>146</v>
      </c>
      <c r="D19" s="11" t="s">
        <v>275</v>
      </c>
      <c r="E19" s="12">
        <v>15</v>
      </c>
      <c r="F19" s="12">
        <v>2100</v>
      </c>
      <c r="G19" s="12">
        <v>10</v>
      </c>
      <c r="H19" s="12">
        <v>50</v>
      </c>
      <c r="I19" s="12"/>
      <c r="J19" s="12"/>
      <c r="K19" s="12"/>
      <c r="L19" s="12"/>
      <c r="M19" s="12"/>
      <c r="N19" s="12"/>
      <c r="O19" s="13"/>
      <c r="P19" s="12">
        <f t="shared" si="0"/>
        <v>0</v>
      </c>
      <c r="Q19" s="12">
        <f t="shared" si="1"/>
        <v>0</v>
      </c>
      <c r="R19" s="57"/>
      <c r="S19" s="15">
        <v>0.06</v>
      </c>
      <c r="T19" s="15">
        <f t="shared" si="2"/>
        <v>0</v>
      </c>
    </row>
    <row r="20" spans="1:22" ht="15" x14ac:dyDescent="0.2">
      <c r="A20" s="60" t="s">
        <v>28</v>
      </c>
      <c r="B20" s="60"/>
      <c r="C20" s="60"/>
      <c r="D20" s="60"/>
      <c r="E20" s="60"/>
      <c r="F20" s="12"/>
      <c r="G20" s="20"/>
      <c r="H20" s="20"/>
      <c r="I20" s="12"/>
      <c r="J20" s="12"/>
      <c r="K20" s="12"/>
      <c r="L20" s="12"/>
      <c r="M20" s="12"/>
      <c r="N20" s="12"/>
      <c r="O20" s="21"/>
      <c r="P20" s="12"/>
      <c r="Q20" s="12"/>
      <c r="R20" s="57"/>
      <c r="S20" s="12"/>
      <c r="T20" s="15"/>
    </row>
    <row r="21" spans="1:22" x14ac:dyDescent="0.2">
      <c r="A21" s="11" t="s">
        <v>260</v>
      </c>
      <c r="B21" s="11" t="s">
        <v>229</v>
      </c>
      <c r="C21" s="11" t="s">
        <v>260</v>
      </c>
      <c r="D21" s="11" t="s">
        <v>275</v>
      </c>
      <c r="E21" s="12">
        <v>20</v>
      </c>
      <c r="F21" s="12">
        <v>100</v>
      </c>
      <c r="G21" s="12">
        <v>10</v>
      </c>
      <c r="H21" s="12">
        <v>500</v>
      </c>
      <c r="I21" s="12"/>
      <c r="J21" s="12"/>
      <c r="K21" s="12"/>
      <c r="L21" s="12"/>
      <c r="M21" s="12"/>
      <c r="N21" s="12"/>
      <c r="O21" s="13"/>
      <c r="P21" s="12">
        <f t="shared" ref="P21:P37" si="3">SUM(I21:O21)</f>
        <v>0</v>
      </c>
      <c r="Q21" s="12">
        <f t="shared" ref="Q21:Q37" si="4">$P21/$H21</f>
        <v>0</v>
      </c>
      <c r="R21" s="57"/>
      <c r="S21" s="15">
        <v>0.06</v>
      </c>
      <c r="T21" s="15">
        <f t="shared" ref="T21:T37" si="5">$Q21*$S21</f>
        <v>0</v>
      </c>
      <c r="U21" s="43">
        <f>SUM(T21:T37)</f>
        <v>35.880000000000003</v>
      </c>
      <c r="V21" s="3">
        <f>U21*100/$U$144</f>
        <v>26.812135704677932</v>
      </c>
    </row>
    <row r="22" spans="1:22" x14ac:dyDescent="0.2">
      <c r="A22" s="36" t="s">
        <v>228</v>
      </c>
      <c r="B22" s="36" t="s">
        <v>229</v>
      </c>
      <c r="C22" s="36">
        <v>90442100</v>
      </c>
      <c r="D22" s="36" t="s">
        <v>277</v>
      </c>
      <c r="E22" s="12" t="s">
        <v>46</v>
      </c>
      <c r="F22" s="12">
        <v>100</v>
      </c>
      <c r="G22" s="12">
        <v>10</v>
      </c>
      <c r="H22" s="12">
        <v>500</v>
      </c>
      <c r="I22" s="12"/>
      <c r="J22" s="12"/>
      <c r="K22" s="12"/>
      <c r="L22" s="12"/>
      <c r="M22" s="12"/>
      <c r="N22" s="12"/>
      <c r="O22" s="13"/>
      <c r="P22" s="12">
        <f t="shared" si="3"/>
        <v>0</v>
      </c>
      <c r="Q22" s="12">
        <f t="shared" si="4"/>
        <v>0</v>
      </c>
      <c r="R22" s="57"/>
      <c r="S22" s="15">
        <v>0.06</v>
      </c>
      <c r="T22" s="15">
        <f t="shared" si="5"/>
        <v>0</v>
      </c>
      <c r="U22" s="43"/>
    </row>
    <row r="23" spans="1:22" x14ac:dyDescent="0.2">
      <c r="A23" s="36" t="s">
        <v>172</v>
      </c>
      <c r="B23" s="36" t="s">
        <v>173</v>
      </c>
      <c r="C23" s="36">
        <v>90447000</v>
      </c>
      <c r="D23" s="36" t="s">
        <v>277</v>
      </c>
      <c r="E23" s="12" t="s">
        <v>46</v>
      </c>
      <c r="F23" s="12">
        <v>240</v>
      </c>
      <c r="G23" s="12">
        <v>10</v>
      </c>
      <c r="H23" s="12">
        <v>250</v>
      </c>
      <c r="I23" s="12"/>
      <c r="J23" s="12"/>
      <c r="K23" s="12"/>
      <c r="L23" s="12"/>
      <c r="M23" s="12"/>
      <c r="N23" s="12"/>
      <c r="O23" s="13"/>
      <c r="P23" s="12">
        <f t="shared" si="3"/>
        <v>0</v>
      </c>
      <c r="Q23" s="12">
        <f t="shared" si="4"/>
        <v>0</v>
      </c>
      <c r="R23" s="57"/>
      <c r="S23" s="15">
        <v>0.06</v>
      </c>
      <c r="T23" s="15">
        <f t="shared" si="5"/>
        <v>0</v>
      </c>
    </row>
    <row r="24" spans="1:22" x14ac:dyDescent="0.2">
      <c r="A24" s="11" t="s">
        <v>389</v>
      </c>
      <c r="B24" s="11" t="s">
        <v>390</v>
      </c>
      <c r="C24" s="11" t="s">
        <v>389</v>
      </c>
      <c r="D24" s="11" t="s">
        <v>275</v>
      </c>
      <c r="E24" s="12">
        <v>20</v>
      </c>
      <c r="F24" s="12">
        <v>300</v>
      </c>
      <c r="G24" s="12">
        <v>10</v>
      </c>
      <c r="H24" s="12">
        <v>200</v>
      </c>
      <c r="I24" s="12"/>
      <c r="J24" s="12"/>
      <c r="K24" s="12"/>
      <c r="L24" s="12"/>
      <c r="M24" s="12"/>
      <c r="N24" s="12"/>
      <c r="O24" s="13"/>
      <c r="P24" s="12">
        <f t="shared" si="3"/>
        <v>0</v>
      </c>
      <c r="Q24" s="12">
        <f t="shared" si="4"/>
        <v>0</v>
      </c>
      <c r="R24" s="57"/>
      <c r="S24" s="15">
        <v>0.06</v>
      </c>
      <c r="T24" s="15">
        <f t="shared" si="5"/>
        <v>0</v>
      </c>
    </row>
    <row r="25" spans="1:22" x14ac:dyDescent="0.2">
      <c r="A25" s="11" t="s">
        <v>50</v>
      </c>
      <c r="B25" s="11" t="s">
        <v>51</v>
      </c>
      <c r="C25" s="11" t="s">
        <v>50</v>
      </c>
      <c r="D25" s="11" t="s">
        <v>275</v>
      </c>
      <c r="E25" s="12">
        <v>20</v>
      </c>
      <c r="F25" s="12">
        <v>457</v>
      </c>
      <c r="G25" s="12">
        <v>10</v>
      </c>
      <c r="H25" s="12">
        <v>100</v>
      </c>
      <c r="I25" s="12"/>
      <c r="J25" s="12"/>
      <c r="K25" s="12">
        <v>500</v>
      </c>
      <c r="L25" s="12"/>
      <c r="M25" s="12">
        <v>500</v>
      </c>
      <c r="N25" s="12">
        <v>1000</v>
      </c>
      <c r="O25" s="13"/>
      <c r="P25" s="12">
        <f t="shared" si="3"/>
        <v>2000</v>
      </c>
      <c r="Q25" s="12">
        <f t="shared" si="4"/>
        <v>20</v>
      </c>
      <c r="R25" s="57"/>
      <c r="S25" s="15">
        <v>0.04</v>
      </c>
      <c r="T25" s="15">
        <f t="shared" si="5"/>
        <v>0.8</v>
      </c>
    </row>
    <row r="26" spans="1:22" x14ac:dyDescent="0.2">
      <c r="A26" s="36" t="s">
        <v>171</v>
      </c>
      <c r="B26" s="36" t="s">
        <v>51</v>
      </c>
      <c r="C26" s="36">
        <v>90442400</v>
      </c>
      <c r="D26" s="36" t="s">
        <v>277</v>
      </c>
      <c r="E26" s="12" t="s">
        <v>46</v>
      </c>
      <c r="F26" s="12">
        <v>450</v>
      </c>
      <c r="G26" s="12">
        <v>10</v>
      </c>
      <c r="H26" s="12">
        <v>100</v>
      </c>
      <c r="I26" s="12"/>
      <c r="J26" s="12"/>
      <c r="K26" s="12">
        <v>2000</v>
      </c>
      <c r="L26" s="12"/>
      <c r="M26" s="12">
        <v>1000</v>
      </c>
      <c r="N26" s="12">
        <v>2000</v>
      </c>
      <c r="O26" s="13"/>
      <c r="P26" s="12">
        <f t="shared" si="3"/>
        <v>5000</v>
      </c>
      <c r="Q26" s="12">
        <f t="shared" si="4"/>
        <v>50</v>
      </c>
      <c r="R26" s="57"/>
      <c r="S26" s="15">
        <v>0.04</v>
      </c>
      <c r="T26" s="15">
        <f t="shared" si="5"/>
        <v>2</v>
      </c>
    </row>
    <row r="27" spans="1:22" x14ac:dyDescent="0.2">
      <c r="A27" s="11" t="s">
        <v>47</v>
      </c>
      <c r="B27" s="11" t="s">
        <v>48</v>
      </c>
      <c r="C27" s="11" t="s">
        <v>47</v>
      </c>
      <c r="D27" s="11" t="s">
        <v>275</v>
      </c>
      <c r="E27" s="12">
        <v>20</v>
      </c>
      <c r="F27" s="12">
        <v>610</v>
      </c>
      <c r="G27" s="12">
        <v>10</v>
      </c>
      <c r="H27" s="12">
        <v>100</v>
      </c>
      <c r="I27" s="12">
        <v>500</v>
      </c>
      <c r="J27" s="12">
        <v>2000</v>
      </c>
      <c r="K27" s="12">
        <v>1000</v>
      </c>
      <c r="L27" s="12"/>
      <c r="M27" s="12">
        <v>1000</v>
      </c>
      <c r="N27" s="12">
        <v>2000</v>
      </c>
      <c r="O27" s="13"/>
      <c r="P27" s="12">
        <f t="shared" si="3"/>
        <v>6500</v>
      </c>
      <c r="Q27" s="12">
        <f t="shared" si="4"/>
        <v>65</v>
      </c>
      <c r="R27" s="57"/>
      <c r="S27" s="15">
        <v>0.06</v>
      </c>
      <c r="T27" s="15">
        <f t="shared" si="5"/>
        <v>3.9</v>
      </c>
    </row>
    <row r="28" spans="1:22" x14ac:dyDescent="0.2">
      <c r="A28" s="36" t="s">
        <v>49</v>
      </c>
      <c r="B28" s="36" t="s">
        <v>48</v>
      </c>
      <c r="C28" s="36">
        <v>90442600</v>
      </c>
      <c r="D28" s="36" t="s">
        <v>277</v>
      </c>
      <c r="E28" s="12" t="s">
        <v>46</v>
      </c>
      <c r="F28" s="12">
        <v>600</v>
      </c>
      <c r="G28" s="12">
        <v>10</v>
      </c>
      <c r="H28" s="12">
        <v>100</v>
      </c>
      <c r="I28" s="12"/>
      <c r="J28" s="12"/>
      <c r="K28" s="12">
        <v>2000</v>
      </c>
      <c r="L28" s="12"/>
      <c r="M28" s="12">
        <v>3000</v>
      </c>
      <c r="N28" s="12">
        <v>3000</v>
      </c>
      <c r="O28" s="13"/>
      <c r="P28" s="12">
        <f t="shared" si="3"/>
        <v>8000</v>
      </c>
      <c r="Q28" s="12">
        <f t="shared" si="4"/>
        <v>80</v>
      </c>
      <c r="R28" s="57"/>
      <c r="S28" s="15">
        <v>0.06</v>
      </c>
      <c r="T28" s="15">
        <f t="shared" si="5"/>
        <v>4.8</v>
      </c>
    </row>
    <row r="29" spans="1:22" x14ac:dyDescent="0.2">
      <c r="A29" s="11" t="s">
        <v>154</v>
      </c>
      <c r="B29" s="11" t="s">
        <v>43</v>
      </c>
      <c r="C29" s="11" t="s">
        <v>154</v>
      </c>
      <c r="D29" s="11" t="s">
        <v>275</v>
      </c>
      <c r="E29" s="12">
        <v>20</v>
      </c>
      <c r="F29" s="12">
        <v>760</v>
      </c>
      <c r="G29" s="12">
        <v>10</v>
      </c>
      <c r="H29" s="12">
        <v>100</v>
      </c>
      <c r="I29" s="12"/>
      <c r="J29" s="12"/>
      <c r="K29" s="12"/>
      <c r="L29" s="12"/>
      <c r="M29" s="12"/>
      <c r="N29" s="12"/>
      <c r="O29" s="13"/>
      <c r="P29" s="12">
        <f t="shared" si="3"/>
        <v>0</v>
      </c>
      <c r="Q29" s="12">
        <f t="shared" si="4"/>
        <v>0</v>
      </c>
      <c r="R29" s="57"/>
      <c r="S29" s="15">
        <v>7.0000000000000007E-2</v>
      </c>
      <c r="T29" s="15">
        <f t="shared" si="5"/>
        <v>0</v>
      </c>
    </row>
    <row r="30" spans="1:22" x14ac:dyDescent="0.2">
      <c r="A30" s="36" t="s">
        <v>45</v>
      </c>
      <c r="B30" s="36" t="s">
        <v>43</v>
      </c>
      <c r="C30" s="36">
        <v>90442700</v>
      </c>
      <c r="D30" s="36" t="s">
        <v>277</v>
      </c>
      <c r="E30" s="12" t="s">
        <v>46</v>
      </c>
      <c r="F30" s="12">
        <v>750</v>
      </c>
      <c r="G30" s="12">
        <v>10</v>
      </c>
      <c r="H30" s="12">
        <v>100</v>
      </c>
      <c r="I30" s="12"/>
      <c r="J30" s="12"/>
      <c r="K30" s="12"/>
      <c r="L30" s="12"/>
      <c r="M30" s="12"/>
      <c r="N30" s="12"/>
      <c r="O30" s="13"/>
      <c r="P30" s="12">
        <f t="shared" si="3"/>
        <v>0</v>
      </c>
      <c r="Q30" s="12">
        <f t="shared" si="4"/>
        <v>0</v>
      </c>
      <c r="R30" s="57"/>
      <c r="S30" s="15">
        <v>7.0000000000000007E-2</v>
      </c>
      <c r="T30" s="15">
        <f t="shared" si="5"/>
        <v>0</v>
      </c>
    </row>
    <row r="31" spans="1:22" x14ac:dyDescent="0.2">
      <c r="A31" s="11" t="s">
        <v>38</v>
      </c>
      <c r="B31" s="11" t="s">
        <v>39</v>
      </c>
      <c r="C31" s="11" t="s">
        <v>38</v>
      </c>
      <c r="D31" s="11" t="s">
        <v>275</v>
      </c>
      <c r="E31" s="12">
        <v>20</v>
      </c>
      <c r="F31" s="12">
        <v>915</v>
      </c>
      <c r="G31" s="12">
        <v>10</v>
      </c>
      <c r="H31" s="12">
        <v>50</v>
      </c>
      <c r="I31" s="12"/>
      <c r="J31" s="12"/>
      <c r="K31" s="12">
        <v>2000</v>
      </c>
      <c r="L31" s="12"/>
      <c r="M31" s="12">
        <v>2000</v>
      </c>
      <c r="N31" s="12">
        <v>1000</v>
      </c>
      <c r="O31" s="13"/>
      <c r="P31" s="12">
        <f t="shared" si="3"/>
        <v>5000</v>
      </c>
      <c r="Q31" s="12">
        <f t="shared" si="4"/>
        <v>100</v>
      </c>
      <c r="R31" s="57"/>
      <c r="S31" s="15">
        <v>0.04</v>
      </c>
      <c r="T31" s="15">
        <f t="shared" si="5"/>
        <v>4</v>
      </c>
    </row>
    <row r="32" spans="1:22" x14ac:dyDescent="0.2">
      <c r="A32" s="36" t="s">
        <v>170</v>
      </c>
      <c r="B32" s="36" t="s">
        <v>39</v>
      </c>
      <c r="C32" s="36">
        <v>90442800</v>
      </c>
      <c r="D32" s="36" t="s">
        <v>277</v>
      </c>
      <c r="E32" s="12" t="s">
        <v>46</v>
      </c>
      <c r="F32" s="12">
        <v>900</v>
      </c>
      <c r="G32" s="12">
        <v>10</v>
      </c>
      <c r="H32" s="12">
        <v>50</v>
      </c>
      <c r="I32" s="12"/>
      <c r="J32" s="12"/>
      <c r="K32" s="12">
        <v>5000</v>
      </c>
      <c r="L32" s="12"/>
      <c r="M32" s="12">
        <v>5000</v>
      </c>
      <c r="N32" s="12">
        <v>4000</v>
      </c>
      <c r="O32" s="13"/>
      <c r="P32" s="12">
        <f t="shared" si="3"/>
        <v>14000</v>
      </c>
      <c r="Q32" s="12">
        <f t="shared" si="4"/>
        <v>280</v>
      </c>
      <c r="R32" s="57"/>
      <c r="S32" s="15">
        <v>0.04</v>
      </c>
      <c r="T32" s="15">
        <f t="shared" si="5"/>
        <v>11.200000000000001</v>
      </c>
    </row>
    <row r="33" spans="1:22" x14ac:dyDescent="0.2">
      <c r="A33" s="11" t="s">
        <v>34</v>
      </c>
      <c r="B33" s="11" t="s">
        <v>35</v>
      </c>
      <c r="C33" s="11" t="s">
        <v>34</v>
      </c>
      <c r="D33" s="11" t="s">
        <v>275</v>
      </c>
      <c r="E33" s="12">
        <v>20</v>
      </c>
      <c r="F33" s="12">
        <v>1220</v>
      </c>
      <c r="G33" s="12">
        <v>10</v>
      </c>
      <c r="H33" s="12">
        <v>50</v>
      </c>
      <c r="I33" s="12"/>
      <c r="J33" s="12">
        <v>1650</v>
      </c>
      <c r="K33" s="12">
        <v>2000</v>
      </c>
      <c r="L33" s="12"/>
      <c r="M33" s="12">
        <v>2000</v>
      </c>
      <c r="N33" s="12">
        <v>2000</v>
      </c>
      <c r="O33" s="13"/>
      <c r="P33" s="12">
        <f t="shared" si="3"/>
        <v>7650</v>
      </c>
      <c r="Q33" s="12">
        <f t="shared" si="4"/>
        <v>153</v>
      </c>
      <c r="R33" s="57"/>
      <c r="S33" s="15">
        <v>0.06</v>
      </c>
      <c r="T33" s="15">
        <f t="shared" si="5"/>
        <v>9.18</v>
      </c>
    </row>
    <row r="34" spans="1:22" x14ac:dyDescent="0.2">
      <c r="A34" s="11" t="s">
        <v>32</v>
      </c>
      <c r="B34" s="11" t="s">
        <v>33</v>
      </c>
      <c r="C34" s="11" t="s">
        <v>32</v>
      </c>
      <c r="D34" s="11" t="s">
        <v>275</v>
      </c>
      <c r="E34" s="12">
        <v>20</v>
      </c>
      <c r="F34" s="12">
        <v>1524</v>
      </c>
      <c r="G34" s="12">
        <v>10</v>
      </c>
      <c r="H34" s="12">
        <v>50</v>
      </c>
      <c r="I34" s="12"/>
      <c r="J34" s="12"/>
      <c r="K34" s="12"/>
      <c r="L34" s="12"/>
      <c r="M34" s="12"/>
      <c r="N34" s="12"/>
      <c r="O34" s="13"/>
      <c r="P34" s="12">
        <f t="shared" si="3"/>
        <v>0</v>
      </c>
      <c r="Q34" s="12">
        <f t="shared" si="4"/>
        <v>0</v>
      </c>
      <c r="R34" s="57"/>
      <c r="S34" s="15">
        <v>7.0000000000000007E-2</v>
      </c>
      <c r="T34" s="15">
        <f t="shared" si="5"/>
        <v>0</v>
      </c>
    </row>
    <row r="35" spans="1:22" x14ac:dyDescent="0.2">
      <c r="A35" s="11" t="s">
        <v>214</v>
      </c>
      <c r="B35" s="11" t="s">
        <v>30</v>
      </c>
      <c r="C35" s="11" t="s">
        <v>214</v>
      </c>
      <c r="D35" s="11" t="s">
        <v>275</v>
      </c>
      <c r="E35" s="12">
        <v>20</v>
      </c>
      <c r="F35" s="12">
        <v>1800</v>
      </c>
      <c r="G35" s="12">
        <v>10</v>
      </c>
      <c r="H35" s="12">
        <v>50</v>
      </c>
      <c r="I35" s="12"/>
      <c r="J35" s="12"/>
      <c r="K35" s="12"/>
      <c r="L35" s="12"/>
      <c r="M35" s="12"/>
      <c r="N35" s="12"/>
      <c r="O35" s="13"/>
      <c r="P35" s="12">
        <f t="shared" si="3"/>
        <v>0</v>
      </c>
      <c r="Q35" s="12">
        <f t="shared" si="4"/>
        <v>0</v>
      </c>
      <c r="R35" s="57"/>
      <c r="S35" s="15">
        <v>0.09</v>
      </c>
      <c r="T35" s="15">
        <f t="shared" si="5"/>
        <v>0</v>
      </c>
    </row>
    <row r="36" spans="1:22" x14ac:dyDescent="0.2">
      <c r="A36" s="11" t="s">
        <v>212</v>
      </c>
      <c r="B36" s="11" t="s">
        <v>213</v>
      </c>
      <c r="C36" s="11" t="s">
        <v>212</v>
      </c>
      <c r="D36" s="11" t="s">
        <v>275</v>
      </c>
      <c r="E36" s="12">
        <v>20</v>
      </c>
      <c r="F36" s="12">
        <v>2100</v>
      </c>
      <c r="G36" s="12">
        <v>10</v>
      </c>
      <c r="H36" s="12">
        <v>50</v>
      </c>
      <c r="I36" s="12"/>
      <c r="J36" s="12"/>
      <c r="K36" s="12"/>
      <c r="L36" s="12"/>
      <c r="M36" s="12"/>
      <c r="N36" s="12"/>
      <c r="O36" s="13"/>
      <c r="P36" s="12">
        <f t="shared" si="3"/>
        <v>0</v>
      </c>
      <c r="Q36" s="12">
        <f t="shared" si="4"/>
        <v>0</v>
      </c>
      <c r="R36" s="57"/>
      <c r="S36" s="15">
        <v>7.0000000000000007E-2</v>
      </c>
      <c r="T36" s="15">
        <f t="shared" si="5"/>
        <v>0</v>
      </c>
    </row>
    <row r="37" spans="1:22" x14ac:dyDescent="0.2">
      <c r="A37" s="11" t="s">
        <v>242</v>
      </c>
      <c r="B37" s="11" t="s">
        <v>243</v>
      </c>
      <c r="C37" s="11" t="s">
        <v>242</v>
      </c>
      <c r="D37" s="11" t="s">
        <v>275</v>
      </c>
      <c r="E37" s="12">
        <v>20</v>
      </c>
      <c r="F37" s="12">
        <v>2400</v>
      </c>
      <c r="G37" s="12">
        <v>10</v>
      </c>
      <c r="H37" s="12">
        <v>50</v>
      </c>
      <c r="I37" s="12"/>
      <c r="J37" s="12"/>
      <c r="K37" s="12"/>
      <c r="L37" s="12"/>
      <c r="M37" s="12"/>
      <c r="N37" s="12"/>
      <c r="O37" s="13"/>
      <c r="P37" s="12">
        <f t="shared" si="3"/>
        <v>0</v>
      </c>
      <c r="Q37" s="12">
        <f t="shared" si="4"/>
        <v>0</v>
      </c>
      <c r="R37" s="57"/>
      <c r="S37" s="15">
        <v>7.0000000000000007E-2</v>
      </c>
      <c r="T37" s="15">
        <f t="shared" si="5"/>
        <v>0</v>
      </c>
    </row>
    <row r="38" spans="1:22" ht="15" x14ac:dyDescent="0.2">
      <c r="A38" s="60" t="s">
        <v>52</v>
      </c>
      <c r="B38" s="60"/>
      <c r="C38" s="60"/>
      <c r="D38" s="60"/>
      <c r="E38" s="60"/>
      <c r="F38" s="24"/>
      <c r="G38" s="10"/>
      <c r="H38" s="10"/>
      <c r="I38" s="12"/>
      <c r="J38" s="12"/>
      <c r="K38" s="12"/>
      <c r="L38" s="12"/>
      <c r="M38" s="12"/>
      <c r="N38" s="12"/>
      <c r="O38" s="25"/>
      <c r="P38" s="12"/>
      <c r="Q38" s="12"/>
      <c r="R38" s="57"/>
      <c r="S38" s="12"/>
      <c r="T38" s="15"/>
    </row>
    <row r="39" spans="1:22" x14ac:dyDescent="0.2">
      <c r="A39" s="11" t="s">
        <v>261</v>
      </c>
      <c r="B39" s="11" t="s">
        <v>262</v>
      </c>
      <c r="C39" s="11" t="s">
        <v>261</v>
      </c>
      <c r="D39" s="11" t="s">
        <v>275</v>
      </c>
      <c r="E39" s="12">
        <v>25</v>
      </c>
      <c r="F39" s="12">
        <v>200</v>
      </c>
      <c r="G39" s="12">
        <v>10</v>
      </c>
      <c r="H39" s="12">
        <v>150</v>
      </c>
      <c r="I39" s="12"/>
      <c r="J39" s="12">
        <v>300</v>
      </c>
      <c r="K39" s="12">
        <v>300</v>
      </c>
      <c r="L39" s="12"/>
      <c r="M39" s="12">
        <v>300</v>
      </c>
      <c r="N39" s="12">
        <v>300</v>
      </c>
      <c r="O39" s="13"/>
      <c r="P39" s="12">
        <f t="shared" ref="P39:P57" si="6">SUM(I39:O39)</f>
        <v>1200</v>
      </c>
      <c r="Q39" s="12">
        <f t="shared" ref="Q39:Q57" si="7">$P39/$H39</f>
        <v>8</v>
      </c>
      <c r="R39" s="57"/>
      <c r="S39" s="15">
        <v>0.06</v>
      </c>
      <c r="T39" s="15">
        <f t="shared" ref="T39:T57" si="8">$Q39*$S39</f>
        <v>0.48</v>
      </c>
      <c r="U39" s="43">
        <f>SUM(T39:T57)</f>
        <v>41.639999999999993</v>
      </c>
      <c r="V39" s="3">
        <f>U39*100/$U$144</f>
        <v>31.116425048572705</v>
      </c>
    </row>
    <row r="40" spans="1:22" x14ac:dyDescent="0.2">
      <c r="A40" s="36" t="s">
        <v>198</v>
      </c>
      <c r="B40" s="36" t="s">
        <v>199</v>
      </c>
      <c r="C40" s="36">
        <v>90448000</v>
      </c>
      <c r="D40" s="36" t="s">
        <v>277</v>
      </c>
      <c r="E40" s="12" t="s">
        <v>63</v>
      </c>
      <c r="F40" s="12">
        <v>270</v>
      </c>
      <c r="G40" s="12">
        <v>10</v>
      </c>
      <c r="H40" s="12">
        <v>100</v>
      </c>
      <c r="I40" s="12"/>
      <c r="J40" s="12"/>
      <c r="K40" s="12"/>
      <c r="L40" s="12">
        <v>1000</v>
      </c>
      <c r="M40" s="12"/>
      <c r="N40" s="12"/>
      <c r="O40" s="13"/>
      <c r="P40" s="12">
        <f t="shared" si="6"/>
        <v>1000</v>
      </c>
      <c r="Q40" s="12">
        <f t="shared" si="7"/>
        <v>10</v>
      </c>
      <c r="R40" s="57"/>
      <c r="S40" s="15">
        <v>0.06</v>
      </c>
      <c r="T40" s="15">
        <f t="shared" si="8"/>
        <v>0.6</v>
      </c>
    </row>
    <row r="41" spans="1:22" x14ac:dyDescent="0.2">
      <c r="A41" s="36" t="s">
        <v>392</v>
      </c>
      <c r="B41" s="36" t="s">
        <v>391</v>
      </c>
      <c r="C41" s="31" t="s">
        <v>393</v>
      </c>
      <c r="D41" s="36" t="s">
        <v>277</v>
      </c>
      <c r="E41" s="12" t="s">
        <v>63</v>
      </c>
      <c r="F41" s="12">
        <v>300</v>
      </c>
      <c r="G41" s="12">
        <v>10</v>
      </c>
      <c r="H41" s="12">
        <v>100</v>
      </c>
      <c r="I41" s="12"/>
      <c r="J41" s="12"/>
      <c r="K41" s="12"/>
      <c r="L41" s="12"/>
      <c r="M41" s="12"/>
      <c r="N41" s="12"/>
      <c r="O41" s="13"/>
      <c r="P41" s="12">
        <f t="shared" si="6"/>
        <v>0</v>
      </c>
      <c r="Q41" s="12">
        <f t="shared" si="7"/>
        <v>0</v>
      </c>
      <c r="R41" s="57"/>
      <c r="S41" s="15">
        <v>0.06</v>
      </c>
      <c r="T41" s="15">
        <f t="shared" si="8"/>
        <v>0</v>
      </c>
    </row>
    <row r="42" spans="1:22" x14ac:dyDescent="0.2">
      <c r="A42" s="27" t="s">
        <v>67</v>
      </c>
      <c r="B42" s="27" t="s">
        <v>68</v>
      </c>
      <c r="C42" s="27" t="s">
        <v>69</v>
      </c>
      <c r="D42" s="11" t="s">
        <v>275</v>
      </c>
      <c r="E42" s="12">
        <v>25</v>
      </c>
      <c r="F42" s="12">
        <v>375</v>
      </c>
      <c r="G42" s="12">
        <v>10</v>
      </c>
      <c r="H42" s="12">
        <v>100</v>
      </c>
      <c r="I42" s="12"/>
      <c r="J42" s="12"/>
      <c r="K42" s="12"/>
      <c r="L42" s="12"/>
      <c r="M42" s="12"/>
      <c r="N42" s="12"/>
      <c r="O42" s="13"/>
      <c r="P42" s="12">
        <f t="shared" si="6"/>
        <v>0</v>
      </c>
      <c r="Q42" s="12">
        <f t="shared" si="7"/>
        <v>0</v>
      </c>
      <c r="R42" s="57"/>
      <c r="S42" s="15">
        <v>0.06</v>
      </c>
      <c r="T42" s="15">
        <f t="shared" si="8"/>
        <v>0</v>
      </c>
    </row>
    <row r="43" spans="1:22" x14ac:dyDescent="0.2">
      <c r="A43" s="11" t="s">
        <v>64</v>
      </c>
      <c r="B43" s="11" t="s">
        <v>65</v>
      </c>
      <c r="C43" s="11" t="s">
        <v>64</v>
      </c>
      <c r="D43" s="11" t="s">
        <v>275</v>
      </c>
      <c r="E43" s="12">
        <v>25</v>
      </c>
      <c r="F43" s="12">
        <v>457</v>
      </c>
      <c r="G43" s="12">
        <v>10</v>
      </c>
      <c r="H43" s="12">
        <v>100</v>
      </c>
      <c r="I43" s="12"/>
      <c r="J43" s="12">
        <v>1000</v>
      </c>
      <c r="K43" s="12">
        <v>1000</v>
      </c>
      <c r="L43" s="12"/>
      <c r="M43" s="12">
        <v>1000</v>
      </c>
      <c r="N43" s="12">
        <v>1000</v>
      </c>
      <c r="O43" s="13"/>
      <c r="P43" s="12">
        <f t="shared" si="6"/>
        <v>4000</v>
      </c>
      <c r="Q43" s="12">
        <f t="shared" si="7"/>
        <v>40</v>
      </c>
      <c r="R43" s="57"/>
      <c r="S43" s="15">
        <v>0.06</v>
      </c>
      <c r="T43" s="15">
        <f t="shared" si="8"/>
        <v>2.4</v>
      </c>
    </row>
    <row r="44" spans="1:22" x14ac:dyDescent="0.2">
      <c r="A44" s="36" t="s">
        <v>66</v>
      </c>
      <c r="B44" s="36" t="s">
        <v>65</v>
      </c>
      <c r="C44" s="36">
        <v>90443400</v>
      </c>
      <c r="D44" s="36" t="s">
        <v>277</v>
      </c>
      <c r="E44" s="12" t="s">
        <v>63</v>
      </c>
      <c r="F44" s="12">
        <v>450</v>
      </c>
      <c r="G44" s="12">
        <v>10</v>
      </c>
      <c r="H44" s="12">
        <v>100</v>
      </c>
      <c r="I44" s="12"/>
      <c r="J44" s="12"/>
      <c r="K44" s="12">
        <v>2000</v>
      </c>
      <c r="L44" s="12"/>
      <c r="M44" s="12">
        <v>2000</v>
      </c>
      <c r="N44" s="12">
        <v>3000</v>
      </c>
      <c r="O44" s="13"/>
      <c r="P44" s="12">
        <f t="shared" si="6"/>
        <v>7000</v>
      </c>
      <c r="Q44" s="12">
        <f t="shared" si="7"/>
        <v>70</v>
      </c>
      <c r="R44" s="57"/>
      <c r="S44" s="15">
        <v>0.06</v>
      </c>
      <c r="T44" s="15">
        <f t="shared" si="8"/>
        <v>4.2</v>
      </c>
    </row>
    <row r="45" spans="1:22" x14ac:dyDescent="0.2">
      <c r="A45" s="11" t="s">
        <v>60</v>
      </c>
      <c r="B45" s="11" t="s">
        <v>61</v>
      </c>
      <c r="C45" s="11" t="s">
        <v>60</v>
      </c>
      <c r="D45" s="11" t="s">
        <v>275</v>
      </c>
      <c r="E45" s="12">
        <v>25</v>
      </c>
      <c r="F45" s="12">
        <v>610</v>
      </c>
      <c r="G45" s="12">
        <v>10</v>
      </c>
      <c r="H45" s="12">
        <v>50</v>
      </c>
      <c r="I45" s="12"/>
      <c r="J45" s="12">
        <v>500</v>
      </c>
      <c r="K45" s="12">
        <v>500</v>
      </c>
      <c r="L45" s="12"/>
      <c r="M45" s="12"/>
      <c r="N45" s="12">
        <v>500</v>
      </c>
      <c r="O45" s="13"/>
      <c r="P45" s="12">
        <f t="shared" si="6"/>
        <v>1500</v>
      </c>
      <c r="Q45" s="12">
        <f t="shared" si="7"/>
        <v>30</v>
      </c>
      <c r="R45" s="57"/>
      <c r="S45" s="15">
        <v>0.04</v>
      </c>
      <c r="T45" s="15">
        <f t="shared" si="8"/>
        <v>1.2</v>
      </c>
    </row>
    <row r="46" spans="1:22" x14ac:dyDescent="0.2">
      <c r="A46" s="36" t="s">
        <v>62</v>
      </c>
      <c r="B46" s="36" t="s">
        <v>61</v>
      </c>
      <c r="C46" s="36">
        <v>90443600</v>
      </c>
      <c r="D46" s="36" t="s">
        <v>277</v>
      </c>
      <c r="E46" s="12" t="s">
        <v>63</v>
      </c>
      <c r="F46" s="12">
        <v>600</v>
      </c>
      <c r="G46" s="12">
        <v>10</v>
      </c>
      <c r="H46" s="12">
        <v>50</v>
      </c>
      <c r="I46" s="12"/>
      <c r="J46" s="12"/>
      <c r="K46" s="12">
        <v>2500</v>
      </c>
      <c r="L46" s="12"/>
      <c r="M46" s="12">
        <v>2000</v>
      </c>
      <c r="N46" s="12">
        <v>2000</v>
      </c>
      <c r="O46" s="13"/>
      <c r="P46" s="12">
        <f t="shared" si="6"/>
        <v>6500</v>
      </c>
      <c r="Q46" s="12">
        <f t="shared" si="7"/>
        <v>130</v>
      </c>
      <c r="R46" s="57"/>
      <c r="S46" s="15">
        <v>0.04</v>
      </c>
      <c r="T46" s="15">
        <f t="shared" si="8"/>
        <v>5.2</v>
      </c>
    </row>
    <row r="47" spans="1:22" x14ac:dyDescent="0.2">
      <c r="A47" s="11" t="s">
        <v>195</v>
      </c>
      <c r="B47" s="11" t="s">
        <v>178</v>
      </c>
      <c r="C47" s="11" t="s">
        <v>195</v>
      </c>
      <c r="D47" s="11" t="s">
        <v>275</v>
      </c>
      <c r="E47" s="12">
        <v>25</v>
      </c>
      <c r="F47" s="12">
        <v>750</v>
      </c>
      <c r="G47" s="12">
        <v>10</v>
      </c>
      <c r="H47" s="12">
        <v>50</v>
      </c>
      <c r="I47" s="12"/>
      <c r="J47" s="12"/>
      <c r="K47" s="12">
        <v>500</v>
      </c>
      <c r="L47" s="12"/>
      <c r="M47" s="12"/>
      <c r="N47" s="12">
        <v>500</v>
      </c>
      <c r="O47" s="13"/>
      <c r="P47" s="12">
        <f t="shared" si="6"/>
        <v>1000</v>
      </c>
      <c r="Q47" s="12">
        <f t="shared" si="7"/>
        <v>20</v>
      </c>
      <c r="R47" s="57"/>
      <c r="S47" s="15">
        <v>0.05</v>
      </c>
      <c r="T47" s="15">
        <f t="shared" si="8"/>
        <v>1</v>
      </c>
    </row>
    <row r="48" spans="1:22" x14ac:dyDescent="0.2">
      <c r="A48" s="36" t="s">
        <v>177</v>
      </c>
      <c r="B48" s="36" t="s">
        <v>178</v>
      </c>
      <c r="C48" s="36">
        <v>90443700</v>
      </c>
      <c r="D48" s="36" t="s">
        <v>277</v>
      </c>
      <c r="E48" s="12" t="s">
        <v>63</v>
      </c>
      <c r="F48" s="12">
        <v>750</v>
      </c>
      <c r="G48" s="12">
        <v>10</v>
      </c>
      <c r="H48" s="12">
        <v>50</v>
      </c>
      <c r="I48" s="12"/>
      <c r="J48" s="12"/>
      <c r="K48" s="12">
        <v>1500</v>
      </c>
      <c r="L48" s="12"/>
      <c r="M48" s="12">
        <v>1000</v>
      </c>
      <c r="N48" s="12">
        <v>2000</v>
      </c>
      <c r="O48" s="13"/>
      <c r="P48" s="12">
        <f t="shared" si="6"/>
        <v>4500</v>
      </c>
      <c r="Q48" s="12">
        <f t="shared" si="7"/>
        <v>90</v>
      </c>
      <c r="R48" s="57"/>
      <c r="S48" s="15">
        <v>0.05</v>
      </c>
      <c r="T48" s="15">
        <f t="shared" si="8"/>
        <v>4.5</v>
      </c>
    </row>
    <row r="49" spans="1:22" x14ac:dyDescent="0.2">
      <c r="A49" s="11" t="s">
        <v>155</v>
      </c>
      <c r="B49" s="11" t="s">
        <v>58</v>
      </c>
      <c r="C49" s="11" t="s">
        <v>155</v>
      </c>
      <c r="D49" s="11" t="s">
        <v>275</v>
      </c>
      <c r="E49" s="12">
        <v>25</v>
      </c>
      <c r="F49" s="12">
        <v>915</v>
      </c>
      <c r="G49" s="12">
        <v>10</v>
      </c>
      <c r="H49" s="12">
        <v>50</v>
      </c>
      <c r="I49" s="12"/>
      <c r="J49" s="12"/>
      <c r="K49" s="12">
        <v>1000</v>
      </c>
      <c r="L49" s="12"/>
      <c r="M49" s="12">
        <v>500</v>
      </c>
      <c r="N49" s="12">
        <v>1000</v>
      </c>
      <c r="O49" s="13"/>
      <c r="P49" s="12">
        <f t="shared" si="6"/>
        <v>2500</v>
      </c>
      <c r="Q49" s="12">
        <f t="shared" si="7"/>
        <v>50</v>
      </c>
      <c r="R49" s="57"/>
      <c r="S49" s="15">
        <v>0.06</v>
      </c>
      <c r="T49" s="15">
        <f t="shared" si="8"/>
        <v>3</v>
      </c>
    </row>
    <row r="50" spans="1:22" x14ac:dyDescent="0.2">
      <c r="A50" s="36" t="s">
        <v>176</v>
      </c>
      <c r="B50" s="36" t="s">
        <v>58</v>
      </c>
      <c r="C50" s="36">
        <v>90443800</v>
      </c>
      <c r="D50" s="36" t="s">
        <v>277</v>
      </c>
      <c r="E50" s="12" t="s">
        <v>63</v>
      </c>
      <c r="F50" s="12">
        <v>900</v>
      </c>
      <c r="G50" s="12">
        <v>10</v>
      </c>
      <c r="H50" s="12">
        <v>50</v>
      </c>
      <c r="I50" s="12"/>
      <c r="J50" s="12"/>
      <c r="K50" s="12">
        <v>3000</v>
      </c>
      <c r="L50" s="12"/>
      <c r="M50" s="12">
        <v>3000</v>
      </c>
      <c r="N50" s="12">
        <v>3000</v>
      </c>
      <c r="O50" s="13"/>
      <c r="P50" s="12">
        <f t="shared" si="6"/>
        <v>9000</v>
      </c>
      <c r="Q50" s="12">
        <f t="shared" si="7"/>
        <v>180</v>
      </c>
      <c r="R50" s="57"/>
      <c r="S50" s="15">
        <v>0.06</v>
      </c>
      <c r="T50" s="15">
        <f t="shared" si="8"/>
        <v>10.799999999999999</v>
      </c>
    </row>
    <row r="51" spans="1:22" x14ac:dyDescent="0.2">
      <c r="A51" s="11" t="s">
        <v>53</v>
      </c>
      <c r="B51" s="11" t="s">
        <v>54</v>
      </c>
      <c r="C51" s="11" t="s">
        <v>53</v>
      </c>
      <c r="D51" s="11" t="s">
        <v>275</v>
      </c>
      <c r="E51" s="12">
        <v>25</v>
      </c>
      <c r="F51" s="12">
        <v>1220</v>
      </c>
      <c r="G51" s="12">
        <v>10</v>
      </c>
      <c r="H51" s="12">
        <v>50</v>
      </c>
      <c r="I51" s="12"/>
      <c r="J51" s="12">
        <v>500</v>
      </c>
      <c r="K51" s="12">
        <v>300</v>
      </c>
      <c r="L51" s="12"/>
      <c r="M51" s="12">
        <v>500</v>
      </c>
      <c r="N51" s="12">
        <v>500</v>
      </c>
      <c r="O51" s="13"/>
      <c r="P51" s="12">
        <f t="shared" si="6"/>
        <v>1800</v>
      </c>
      <c r="Q51" s="12">
        <f t="shared" si="7"/>
        <v>36</v>
      </c>
      <c r="R51" s="57"/>
      <c r="S51" s="15">
        <v>0.08</v>
      </c>
      <c r="T51" s="15">
        <f t="shared" si="8"/>
        <v>2.88</v>
      </c>
    </row>
    <row r="52" spans="1:22" x14ac:dyDescent="0.2">
      <c r="A52" s="26" t="s">
        <v>194</v>
      </c>
      <c r="B52" s="26" t="s">
        <v>54</v>
      </c>
      <c r="C52" s="26">
        <v>90444000</v>
      </c>
      <c r="D52" s="36" t="s">
        <v>277</v>
      </c>
      <c r="E52" s="12" t="s">
        <v>63</v>
      </c>
      <c r="F52" s="12">
        <v>1200</v>
      </c>
      <c r="G52" s="12">
        <v>10</v>
      </c>
      <c r="H52" s="12">
        <v>50</v>
      </c>
      <c r="I52" s="12"/>
      <c r="J52" s="12"/>
      <c r="K52" s="12">
        <v>1000</v>
      </c>
      <c r="L52" s="12"/>
      <c r="M52" s="12">
        <v>1000</v>
      </c>
      <c r="N52" s="12">
        <v>1000</v>
      </c>
      <c r="O52" s="13"/>
      <c r="P52" s="12">
        <f t="shared" si="6"/>
        <v>3000</v>
      </c>
      <c r="Q52" s="12">
        <f t="shared" si="7"/>
        <v>60</v>
      </c>
      <c r="R52" s="57"/>
      <c r="S52" s="15">
        <v>0.08</v>
      </c>
      <c r="T52" s="15">
        <f t="shared" si="8"/>
        <v>4.8</v>
      </c>
    </row>
    <row r="53" spans="1:22" x14ac:dyDescent="0.2">
      <c r="A53" s="11" t="s">
        <v>230</v>
      </c>
      <c r="B53" s="11" t="s">
        <v>231</v>
      </c>
      <c r="C53" s="11" t="s">
        <v>230</v>
      </c>
      <c r="D53" s="11" t="s">
        <v>275</v>
      </c>
      <c r="E53" s="12">
        <v>25</v>
      </c>
      <c r="F53" s="12">
        <v>1500</v>
      </c>
      <c r="G53" s="12">
        <v>10</v>
      </c>
      <c r="H53" s="12">
        <v>50</v>
      </c>
      <c r="I53" s="12"/>
      <c r="J53" s="12"/>
      <c r="K53" s="12"/>
      <c r="L53" s="12"/>
      <c r="M53" s="12"/>
      <c r="N53" s="12">
        <v>100</v>
      </c>
      <c r="O53" s="13"/>
      <c r="P53" s="12">
        <f t="shared" si="6"/>
        <v>100</v>
      </c>
      <c r="Q53" s="12">
        <f t="shared" si="7"/>
        <v>2</v>
      </c>
      <c r="R53" s="57"/>
      <c r="S53" s="15">
        <v>0.11</v>
      </c>
      <c r="T53" s="15">
        <f t="shared" si="8"/>
        <v>0.22</v>
      </c>
    </row>
    <row r="54" spans="1:22" x14ac:dyDescent="0.2">
      <c r="A54" s="11" t="s">
        <v>254</v>
      </c>
      <c r="B54" s="11" t="s">
        <v>255</v>
      </c>
      <c r="C54" s="11" t="s">
        <v>254</v>
      </c>
      <c r="D54" s="11" t="s">
        <v>275</v>
      </c>
      <c r="E54" s="12">
        <v>25</v>
      </c>
      <c r="F54" s="12">
        <v>1650</v>
      </c>
      <c r="G54" s="12">
        <v>10</v>
      </c>
      <c r="H54" s="12">
        <v>50</v>
      </c>
      <c r="I54" s="12"/>
      <c r="J54" s="12"/>
      <c r="K54" s="12"/>
      <c r="L54" s="12"/>
      <c r="M54" s="12"/>
      <c r="N54" s="12"/>
      <c r="O54" s="13"/>
      <c r="P54" s="12">
        <f t="shared" si="6"/>
        <v>0</v>
      </c>
      <c r="Q54" s="12">
        <f t="shared" si="7"/>
        <v>0</v>
      </c>
      <c r="R54" s="57"/>
      <c r="S54" s="15">
        <v>0.12</v>
      </c>
      <c r="T54" s="15">
        <f t="shared" si="8"/>
        <v>0</v>
      </c>
    </row>
    <row r="55" spans="1:22" x14ac:dyDescent="0.2">
      <c r="A55" s="11" t="s">
        <v>193</v>
      </c>
      <c r="B55" s="11" t="s">
        <v>175</v>
      </c>
      <c r="C55" s="11" t="s">
        <v>193</v>
      </c>
      <c r="D55" s="11" t="s">
        <v>275</v>
      </c>
      <c r="E55" s="12">
        <v>25</v>
      </c>
      <c r="F55" s="12">
        <v>1800</v>
      </c>
      <c r="G55" s="12">
        <v>10</v>
      </c>
      <c r="H55" s="12">
        <v>50</v>
      </c>
      <c r="I55" s="12"/>
      <c r="J55" s="12"/>
      <c r="K55" s="12"/>
      <c r="L55" s="12"/>
      <c r="M55" s="12"/>
      <c r="N55" s="12"/>
      <c r="O55" s="13"/>
      <c r="P55" s="12">
        <f t="shared" si="6"/>
        <v>0</v>
      </c>
      <c r="Q55" s="12">
        <f t="shared" si="7"/>
        <v>0</v>
      </c>
      <c r="R55" s="57"/>
      <c r="S55" s="15">
        <v>0.12</v>
      </c>
      <c r="T55" s="15">
        <f t="shared" si="8"/>
        <v>0</v>
      </c>
    </row>
    <row r="56" spans="1:22" x14ac:dyDescent="0.2">
      <c r="A56" s="36" t="s">
        <v>174</v>
      </c>
      <c r="B56" s="36" t="s">
        <v>175</v>
      </c>
      <c r="C56" s="36">
        <v>90443900</v>
      </c>
      <c r="D56" s="36" t="s">
        <v>277</v>
      </c>
      <c r="E56" s="12" t="s">
        <v>63</v>
      </c>
      <c r="F56" s="12">
        <v>1800</v>
      </c>
      <c r="G56" s="12">
        <v>10</v>
      </c>
      <c r="H56" s="12">
        <v>50</v>
      </c>
      <c r="I56" s="12"/>
      <c r="J56" s="12"/>
      <c r="K56" s="12"/>
      <c r="L56" s="12"/>
      <c r="M56" s="12"/>
      <c r="N56" s="12"/>
      <c r="O56" s="13"/>
      <c r="P56" s="12">
        <f t="shared" si="6"/>
        <v>0</v>
      </c>
      <c r="Q56" s="12">
        <f t="shared" si="7"/>
        <v>0</v>
      </c>
      <c r="R56" s="57"/>
      <c r="S56" s="15">
        <v>0.12</v>
      </c>
      <c r="T56" s="15">
        <f>$Q56*$S56</f>
        <v>0</v>
      </c>
    </row>
    <row r="57" spans="1:22" x14ac:dyDescent="0.2">
      <c r="A57" s="36" t="s">
        <v>293</v>
      </c>
      <c r="B57" s="36" t="s">
        <v>294</v>
      </c>
      <c r="C57" s="36">
        <v>90443000</v>
      </c>
      <c r="D57" s="36" t="s">
        <v>277</v>
      </c>
      <c r="E57" s="12" t="s">
        <v>63</v>
      </c>
      <c r="F57" s="12">
        <v>2100</v>
      </c>
      <c r="G57" s="12">
        <v>10</v>
      </c>
      <c r="H57" s="12">
        <v>50</v>
      </c>
      <c r="I57" s="12"/>
      <c r="J57" s="12"/>
      <c r="K57" s="12"/>
      <c r="L57" s="12"/>
      <c r="M57" s="12"/>
      <c r="N57" s="12">
        <v>200</v>
      </c>
      <c r="O57" s="13"/>
      <c r="P57" s="12">
        <f t="shared" si="6"/>
        <v>200</v>
      </c>
      <c r="Q57" s="12">
        <f t="shared" si="7"/>
        <v>4</v>
      </c>
      <c r="R57" s="57"/>
      <c r="S57" s="15">
        <v>0.09</v>
      </c>
      <c r="T57" s="15">
        <f t="shared" si="8"/>
        <v>0.36</v>
      </c>
    </row>
    <row r="58" spans="1:22" x14ac:dyDescent="0.2">
      <c r="A58" s="8" t="s">
        <v>70</v>
      </c>
      <c r="B58" s="8"/>
      <c r="C58" s="8"/>
      <c r="D58" s="8"/>
      <c r="E58" s="8"/>
      <c r="F58" s="36"/>
      <c r="G58" s="20"/>
      <c r="H58" s="20"/>
      <c r="I58" s="12"/>
      <c r="J58" s="12"/>
      <c r="K58" s="12"/>
      <c r="L58" s="12"/>
      <c r="M58" s="12"/>
      <c r="N58" s="12"/>
      <c r="O58" s="20"/>
      <c r="P58" s="12"/>
      <c r="Q58" s="12"/>
      <c r="R58" s="57"/>
      <c r="S58" s="12"/>
      <c r="T58" s="15"/>
    </row>
    <row r="59" spans="1:22" x14ac:dyDescent="0.2">
      <c r="A59" s="11" t="s">
        <v>295</v>
      </c>
      <c r="B59" s="11" t="s">
        <v>296</v>
      </c>
      <c r="C59" s="11" t="s">
        <v>295</v>
      </c>
      <c r="D59" s="11" t="s">
        <v>275</v>
      </c>
      <c r="E59" s="12">
        <v>32</v>
      </c>
      <c r="F59" s="12">
        <v>100</v>
      </c>
      <c r="G59" s="12">
        <v>10</v>
      </c>
      <c r="H59" s="12">
        <v>300</v>
      </c>
      <c r="I59" s="12"/>
      <c r="J59" s="12"/>
      <c r="K59" s="12"/>
      <c r="L59" s="12"/>
      <c r="M59" s="12"/>
      <c r="N59" s="12"/>
      <c r="O59" s="13"/>
      <c r="P59" s="12">
        <f t="shared" ref="P59:P73" si="9">SUM(I59:O59)</f>
        <v>0</v>
      </c>
      <c r="Q59" s="12">
        <f t="shared" ref="Q59:Q73" si="10">$P59/$H59</f>
        <v>0</v>
      </c>
      <c r="R59" s="57"/>
      <c r="S59" s="15">
        <v>0.09</v>
      </c>
      <c r="T59" s="15">
        <f t="shared" ref="T59:T73" si="11">$Q59*$S59</f>
        <v>0</v>
      </c>
      <c r="U59" s="43">
        <f>SUM(T59:T73)</f>
        <v>8.7900000000000009</v>
      </c>
      <c r="V59" s="3">
        <f>U59*100/$U$144</f>
        <v>6.5685248841727706</v>
      </c>
    </row>
    <row r="60" spans="1:22" x14ac:dyDescent="0.2">
      <c r="A60" s="11" t="s">
        <v>71</v>
      </c>
      <c r="B60" s="11" t="s">
        <v>72</v>
      </c>
      <c r="C60" s="11" t="s">
        <v>71</v>
      </c>
      <c r="D60" s="11" t="s">
        <v>275</v>
      </c>
      <c r="E60" s="12">
        <v>32</v>
      </c>
      <c r="F60" s="12">
        <v>150</v>
      </c>
      <c r="G60" s="12">
        <v>10</v>
      </c>
      <c r="H60" s="12">
        <v>300</v>
      </c>
      <c r="I60" s="12"/>
      <c r="J60" s="12"/>
      <c r="K60" s="12"/>
      <c r="L60" s="12"/>
      <c r="M60" s="12"/>
      <c r="N60" s="12"/>
      <c r="O60" s="13"/>
      <c r="P60" s="12">
        <f t="shared" si="9"/>
        <v>0</v>
      </c>
      <c r="Q60" s="12">
        <f t="shared" si="10"/>
        <v>0</v>
      </c>
      <c r="R60" s="57"/>
      <c r="S60" s="15">
        <v>0.09</v>
      </c>
      <c r="T60" s="15">
        <f t="shared" si="11"/>
        <v>0</v>
      </c>
    </row>
    <row r="61" spans="1:22" x14ac:dyDescent="0.2">
      <c r="A61" s="36" t="s">
        <v>256</v>
      </c>
      <c r="B61" s="36" t="s">
        <v>72</v>
      </c>
      <c r="C61" s="36">
        <v>90446200</v>
      </c>
      <c r="D61" s="36" t="s">
        <v>277</v>
      </c>
      <c r="E61" s="12">
        <v>32</v>
      </c>
      <c r="F61" s="12">
        <v>150</v>
      </c>
      <c r="G61" s="12">
        <v>10</v>
      </c>
      <c r="H61" s="12">
        <v>300</v>
      </c>
      <c r="I61" s="12">
        <v>300</v>
      </c>
      <c r="J61" s="12"/>
      <c r="K61" s="12">
        <v>300</v>
      </c>
      <c r="L61" s="12"/>
      <c r="M61" s="12">
        <v>300</v>
      </c>
      <c r="N61" s="12">
        <v>300</v>
      </c>
      <c r="O61" s="13"/>
      <c r="P61" s="12">
        <f t="shared" si="9"/>
        <v>1200</v>
      </c>
      <c r="Q61" s="12">
        <f t="shared" si="10"/>
        <v>4</v>
      </c>
      <c r="R61" s="57"/>
      <c r="S61" s="15">
        <v>0.09</v>
      </c>
      <c r="T61" s="15">
        <f t="shared" si="11"/>
        <v>0.36</v>
      </c>
    </row>
    <row r="62" spans="1:22" x14ac:dyDescent="0.2">
      <c r="A62" s="11" t="s">
        <v>200</v>
      </c>
      <c r="B62" s="11" t="s">
        <v>201</v>
      </c>
      <c r="C62" s="11" t="s">
        <v>200</v>
      </c>
      <c r="D62" s="11" t="s">
        <v>275</v>
      </c>
      <c r="E62" s="12">
        <v>32</v>
      </c>
      <c r="F62" s="12">
        <v>200</v>
      </c>
      <c r="G62" s="12">
        <v>10</v>
      </c>
      <c r="H62" s="12">
        <v>300</v>
      </c>
      <c r="I62" s="12"/>
      <c r="J62" s="12"/>
      <c r="K62" s="12"/>
      <c r="L62" s="12"/>
      <c r="M62" s="12"/>
      <c r="N62" s="12"/>
      <c r="O62" s="13"/>
      <c r="P62" s="12">
        <f t="shared" si="9"/>
        <v>0</v>
      </c>
      <c r="Q62" s="12">
        <f t="shared" si="10"/>
        <v>0</v>
      </c>
      <c r="R62" s="57"/>
      <c r="S62" s="15">
        <v>0.09</v>
      </c>
      <c r="T62" s="15">
        <f t="shared" si="11"/>
        <v>0</v>
      </c>
    </row>
    <row r="63" spans="1:22" x14ac:dyDescent="0.2">
      <c r="A63" s="11" t="s">
        <v>73</v>
      </c>
      <c r="B63" s="11" t="s">
        <v>74</v>
      </c>
      <c r="C63" s="11" t="s">
        <v>73</v>
      </c>
      <c r="D63" s="11" t="s">
        <v>275</v>
      </c>
      <c r="E63" s="12">
        <v>32</v>
      </c>
      <c r="F63" s="12">
        <v>300</v>
      </c>
      <c r="G63" s="12">
        <v>10</v>
      </c>
      <c r="H63" s="12">
        <v>150</v>
      </c>
      <c r="I63" s="12">
        <v>300</v>
      </c>
      <c r="J63" s="12"/>
      <c r="K63" s="12"/>
      <c r="L63" s="12"/>
      <c r="M63" s="12">
        <v>150</v>
      </c>
      <c r="N63" s="12">
        <v>150</v>
      </c>
      <c r="O63" s="13"/>
      <c r="P63" s="12">
        <f t="shared" si="9"/>
        <v>600</v>
      </c>
      <c r="Q63" s="12">
        <f t="shared" si="10"/>
        <v>4</v>
      </c>
      <c r="R63" s="57"/>
      <c r="S63" s="15">
        <v>0.09</v>
      </c>
      <c r="T63" s="15">
        <f t="shared" si="11"/>
        <v>0.36</v>
      </c>
    </row>
    <row r="64" spans="1:22" x14ac:dyDescent="0.2">
      <c r="A64" s="36" t="s">
        <v>232</v>
      </c>
      <c r="B64" s="36" t="s">
        <v>74</v>
      </c>
      <c r="C64" s="36">
        <v>90446300</v>
      </c>
      <c r="D64" s="36" t="s">
        <v>277</v>
      </c>
      <c r="E64" s="12" t="s">
        <v>180</v>
      </c>
      <c r="F64" s="12">
        <v>300</v>
      </c>
      <c r="G64" s="12">
        <v>10</v>
      </c>
      <c r="H64" s="12">
        <v>150</v>
      </c>
      <c r="I64" s="12">
        <v>300</v>
      </c>
      <c r="J64" s="12"/>
      <c r="K64" s="12">
        <v>600</v>
      </c>
      <c r="L64" s="12"/>
      <c r="M64" s="12">
        <v>300</v>
      </c>
      <c r="N64" s="12">
        <v>600</v>
      </c>
      <c r="O64" s="13"/>
      <c r="P64" s="12">
        <f t="shared" si="9"/>
        <v>1800</v>
      </c>
      <c r="Q64" s="12">
        <f t="shared" si="10"/>
        <v>12</v>
      </c>
      <c r="R64" s="57"/>
      <c r="S64" s="15">
        <v>0.09</v>
      </c>
      <c r="T64" s="15">
        <f t="shared" si="11"/>
        <v>1.08</v>
      </c>
    </row>
    <row r="65" spans="1:22" x14ac:dyDescent="0.2">
      <c r="A65" s="11" t="s">
        <v>75</v>
      </c>
      <c r="B65" s="11" t="s">
        <v>76</v>
      </c>
      <c r="C65" s="11" t="s">
        <v>75</v>
      </c>
      <c r="D65" s="11" t="s">
        <v>275</v>
      </c>
      <c r="E65" s="12">
        <v>32</v>
      </c>
      <c r="F65" s="12">
        <v>450</v>
      </c>
      <c r="G65" s="12">
        <v>10</v>
      </c>
      <c r="H65" s="12">
        <v>100</v>
      </c>
      <c r="I65" s="12"/>
      <c r="J65" s="12"/>
      <c r="K65" s="12"/>
      <c r="L65" s="12">
        <v>300</v>
      </c>
      <c r="M65" s="12"/>
      <c r="N65" s="12">
        <v>100</v>
      </c>
      <c r="O65" s="13"/>
      <c r="P65" s="12">
        <f t="shared" si="9"/>
        <v>400</v>
      </c>
      <c r="Q65" s="12">
        <f t="shared" si="10"/>
        <v>4</v>
      </c>
      <c r="R65" s="57"/>
      <c r="S65" s="15">
        <v>0.09</v>
      </c>
      <c r="T65" s="15">
        <f t="shared" si="11"/>
        <v>0.36</v>
      </c>
    </row>
    <row r="66" spans="1:22" x14ac:dyDescent="0.2">
      <c r="A66" s="36" t="s">
        <v>179</v>
      </c>
      <c r="B66" s="36" t="s">
        <v>76</v>
      </c>
      <c r="C66" s="36">
        <v>90446400</v>
      </c>
      <c r="D66" s="36" t="s">
        <v>277</v>
      </c>
      <c r="E66" s="12" t="s">
        <v>180</v>
      </c>
      <c r="F66" s="12">
        <v>450</v>
      </c>
      <c r="G66" s="12">
        <v>10</v>
      </c>
      <c r="H66" s="12">
        <v>100</v>
      </c>
      <c r="I66" s="12"/>
      <c r="J66" s="12"/>
      <c r="K66" s="12">
        <v>300</v>
      </c>
      <c r="L66" s="12"/>
      <c r="M66" s="12">
        <v>300</v>
      </c>
      <c r="N66" s="12">
        <v>500</v>
      </c>
      <c r="O66" s="13"/>
      <c r="P66" s="12">
        <f t="shared" si="9"/>
        <v>1100</v>
      </c>
      <c r="Q66" s="12">
        <f t="shared" si="10"/>
        <v>11</v>
      </c>
      <c r="R66" s="57"/>
      <c r="S66" s="15">
        <v>0.09</v>
      </c>
      <c r="T66" s="15">
        <f t="shared" si="11"/>
        <v>0.99</v>
      </c>
    </row>
    <row r="67" spans="1:22" x14ac:dyDescent="0.2">
      <c r="A67" s="11" t="s">
        <v>156</v>
      </c>
      <c r="B67" s="11" t="s">
        <v>157</v>
      </c>
      <c r="C67" s="11" t="s">
        <v>156</v>
      </c>
      <c r="D67" s="11" t="s">
        <v>275</v>
      </c>
      <c r="E67" s="12">
        <v>32</v>
      </c>
      <c r="F67" s="12">
        <v>600</v>
      </c>
      <c r="G67" s="12">
        <v>10</v>
      </c>
      <c r="H67" s="12">
        <v>100</v>
      </c>
      <c r="I67" s="12"/>
      <c r="J67" s="12"/>
      <c r="K67" s="12"/>
      <c r="L67" s="12"/>
      <c r="M67" s="12"/>
      <c r="N67" s="12"/>
      <c r="O67" s="13"/>
      <c r="P67" s="12">
        <f t="shared" si="9"/>
        <v>0</v>
      </c>
      <c r="Q67" s="12">
        <f t="shared" si="10"/>
        <v>0</v>
      </c>
      <c r="R67" s="57"/>
      <c r="S67" s="15">
        <v>0.12</v>
      </c>
      <c r="T67" s="15">
        <f t="shared" si="11"/>
        <v>0</v>
      </c>
    </row>
    <row r="68" spans="1:22" x14ac:dyDescent="0.2">
      <c r="A68" s="36" t="s">
        <v>181</v>
      </c>
      <c r="B68" s="36" t="s">
        <v>157</v>
      </c>
      <c r="C68" s="36">
        <v>90446600</v>
      </c>
      <c r="D68" s="36" t="s">
        <v>277</v>
      </c>
      <c r="E68" s="12" t="s">
        <v>180</v>
      </c>
      <c r="F68" s="12">
        <v>600</v>
      </c>
      <c r="G68" s="12">
        <v>10</v>
      </c>
      <c r="H68" s="12">
        <v>100</v>
      </c>
      <c r="I68" s="12"/>
      <c r="J68" s="12"/>
      <c r="K68" s="12">
        <v>300</v>
      </c>
      <c r="L68" s="12"/>
      <c r="M68" s="12">
        <v>500</v>
      </c>
      <c r="N68" s="12">
        <v>500</v>
      </c>
      <c r="O68" s="13"/>
      <c r="P68" s="12">
        <f t="shared" si="9"/>
        <v>1300</v>
      </c>
      <c r="Q68" s="12">
        <f t="shared" si="10"/>
        <v>13</v>
      </c>
      <c r="R68" s="57"/>
      <c r="S68" s="15">
        <v>0.12</v>
      </c>
      <c r="T68" s="15">
        <f t="shared" si="11"/>
        <v>1.56</v>
      </c>
    </row>
    <row r="69" spans="1:22" x14ac:dyDescent="0.2">
      <c r="A69" s="11" t="s">
        <v>222</v>
      </c>
      <c r="B69" s="11" t="s">
        <v>223</v>
      </c>
      <c r="C69" s="11" t="s">
        <v>222</v>
      </c>
      <c r="D69" s="11" t="s">
        <v>275</v>
      </c>
      <c r="E69" s="12">
        <v>32</v>
      </c>
      <c r="F69" s="12">
        <v>750</v>
      </c>
      <c r="G69" s="12">
        <v>10</v>
      </c>
      <c r="H69" s="12">
        <v>60</v>
      </c>
      <c r="I69" s="12"/>
      <c r="J69" s="12"/>
      <c r="K69" s="12"/>
      <c r="L69" s="12"/>
      <c r="M69" s="12"/>
      <c r="N69" s="12"/>
      <c r="O69" s="13"/>
      <c r="P69" s="12">
        <f t="shared" si="9"/>
        <v>0</v>
      </c>
      <c r="Q69" s="12">
        <f t="shared" si="10"/>
        <v>0</v>
      </c>
      <c r="R69" s="57"/>
      <c r="S69" s="15">
        <v>0.09</v>
      </c>
      <c r="T69" s="15">
        <f t="shared" si="11"/>
        <v>0</v>
      </c>
    </row>
    <row r="70" spans="1:22" x14ac:dyDescent="0.2">
      <c r="A70" s="11" t="s">
        <v>158</v>
      </c>
      <c r="B70" s="11" t="s">
        <v>159</v>
      </c>
      <c r="C70" s="11" t="s">
        <v>158</v>
      </c>
      <c r="D70" s="11" t="s">
        <v>275</v>
      </c>
      <c r="E70" s="12">
        <v>32</v>
      </c>
      <c r="F70" s="12">
        <v>900</v>
      </c>
      <c r="G70" s="12">
        <v>10</v>
      </c>
      <c r="H70" s="12">
        <v>50</v>
      </c>
      <c r="I70" s="12"/>
      <c r="J70" s="12">
        <v>100</v>
      </c>
      <c r="K70" s="12">
        <v>100</v>
      </c>
      <c r="L70" s="12"/>
      <c r="M70" s="12">
        <v>100</v>
      </c>
      <c r="N70" s="12">
        <v>100</v>
      </c>
      <c r="O70" s="13"/>
      <c r="P70" s="12">
        <f t="shared" si="9"/>
        <v>400</v>
      </c>
      <c r="Q70" s="12">
        <f t="shared" si="10"/>
        <v>8</v>
      </c>
      <c r="R70" s="57"/>
      <c r="S70" s="15">
        <v>0.09</v>
      </c>
      <c r="T70" s="15">
        <f t="shared" si="11"/>
        <v>0.72</v>
      </c>
    </row>
    <row r="71" spans="1:22" x14ac:dyDescent="0.2">
      <c r="A71" s="36" t="s">
        <v>182</v>
      </c>
      <c r="B71" s="36" t="s">
        <v>159</v>
      </c>
      <c r="C71" s="36">
        <v>90446700</v>
      </c>
      <c r="D71" s="36" t="s">
        <v>277</v>
      </c>
      <c r="E71" s="12" t="s">
        <v>180</v>
      </c>
      <c r="F71" s="12">
        <v>900</v>
      </c>
      <c r="G71" s="12">
        <v>10</v>
      </c>
      <c r="H71" s="12">
        <v>50</v>
      </c>
      <c r="I71" s="12">
        <v>100</v>
      </c>
      <c r="J71" s="12"/>
      <c r="K71" s="12">
        <v>300</v>
      </c>
      <c r="L71" s="12"/>
      <c r="M71" s="12">
        <v>300</v>
      </c>
      <c r="N71" s="12">
        <v>500</v>
      </c>
      <c r="O71" s="13"/>
      <c r="P71" s="12">
        <f t="shared" si="9"/>
        <v>1200</v>
      </c>
      <c r="Q71" s="12">
        <f t="shared" si="10"/>
        <v>24</v>
      </c>
      <c r="R71" s="57"/>
      <c r="S71" s="15">
        <v>0.09</v>
      </c>
      <c r="T71" s="15">
        <f t="shared" si="11"/>
        <v>2.16</v>
      </c>
    </row>
    <row r="72" spans="1:22" x14ac:dyDescent="0.2">
      <c r="A72" s="11" t="s">
        <v>233</v>
      </c>
      <c r="B72" s="11" t="s">
        <v>234</v>
      </c>
      <c r="C72" s="11" t="s">
        <v>233</v>
      </c>
      <c r="D72" s="11" t="s">
        <v>275</v>
      </c>
      <c r="E72" s="12">
        <v>32</v>
      </c>
      <c r="F72" s="12">
        <v>1200</v>
      </c>
      <c r="G72" s="12">
        <v>10</v>
      </c>
      <c r="H72" s="12">
        <v>50</v>
      </c>
      <c r="I72" s="12"/>
      <c r="J72" s="12"/>
      <c r="K72" s="12"/>
      <c r="L72" s="12"/>
      <c r="M72" s="12">
        <v>100</v>
      </c>
      <c r="N72" s="12">
        <v>100</v>
      </c>
      <c r="O72" s="13"/>
      <c r="P72" s="12">
        <f t="shared" si="9"/>
        <v>200</v>
      </c>
      <c r="Q72" s="12">
        <f t="shared" si="10"/>
        <v>4</v>
      </c>
      <c r="R72" s="57"/>
      <c r="S72" s="15">
        <v>0.12</v>
      </c>
      <c r="T72" s="15">
        <f t="shared" si="11"/>
        <v>0.48</v>
      </c>
    </row>
    <row r="73" spans="1:22" x14ac:dyDescent="0.2">
      <c r="A73" s="36" t="s">
        <v>236</v>
      </c>
      <c r="B73" s="36" t="s">
        <v>237</v>
      </c>
      <c r="C73" s="36">
        <v>90446800</v>
      </c>
      <c r="D73" s="36" t="s">
        <v>277</v>
      </c>
      <c r="E73" s="12" t="s">
        <v>180</v>
      </c>
      <c r="F73" s="12">
        <v>1800</v>
      </c>
      <c r="G73" s="12">
        <v>10</v>
      </c>
      <c r="H73" s="12">
        <v>25</v>
      </c>
      <c r="I73" s="12"/>
      <c r="J73" s="12"/>
      <c r="K73" s="12"/>
      <c r="L73" s="12"/>
      <c r="M73" s="12">
        <v>50</v>
      </c>
      <c r="N73" s="12">
        <v>50</v>
      </c>
      <c r="O73" s="13"/>
      <c r="P73" s="12">
        <f t="shared" si="9"/>
        <v>100</v>
      </c>
      <c r="Q73" s="12">
        <f t="shared" si="10"/>
        <v>4</v>
      </c>
      <c r="R73" s="57"/>
      <c r="S73" s="15">
        <v>0.18</v>
      </c>
      <c r="T73" s="15">
        <f t="shared" si="11"/>
        <v>0.72</v>
      </c>
      <c r="U73" s="43"/>
    </row>
    <row r="74" spans="1:22" x14ac:dyDescent="0.2">
      <c r="A74" s="8" t="s">
        <v>77</v>
      </c>
      <c r="B74" s="8"/>
      <c r="C74" s="8"/>
      <c r="D74" s="8"/>
      <c r="E74" s="8"/>
      <c r="F74" s="36"/>
      <c r="G74" s="12"/>
      <c r="H74" s="12"/>
      <c r="I74" s="12"/>
      <c r="J74" s="12"/>
      <c r="K74" s="12"/>
      <c r="L74" s="12"/>
      <c r="M74" s="12"/>
      <c r="N74" s="12"/>
      <c r="O74" s="8"/>
      <c r="P74" s="12"/>
      <c r="Q74" s="12"/>
      <c r="R74" s="57"/>
      <c r="S74" s="12"/>
      <c r="T74" s="15"/>
    </row>
    <row r="75" spans="1:22" x14ac:dyDescent="0.2">
      <c r="A75" s="11" t="s">
        <v>297</v>
      </c>
      <c r="B75" s="11" t="s">
        <v>298</v>
      </c>
      <c r="C75" s="11" t="s">
        <v>297</v>
      </c>
      <c r="D75" s="11" t="s">
        <v>275</v>
      </c>
      <c r="E75" s="12">
        <v>40</v>
      </c>
      <c r="F75" s="12">
        <v>100</v>
      </c>
      <c r="G75" s="12">
        <v>10</v>
      </c>
      <c r="H75" s="12">
        <v>300</v>
      </c>
      <c r="I75" s="12"/>
      <c r="J75" s="12"/>
      <c r="K75" s="12"/>
      <c r="L75" s="12"/>
      <c r="M75" s="12"/>
      <c r="N75" s="12"/>
      <c r="O75" s="13"/>
      <c r="P75" s="12">
        <f t="shared" ref="P75:P90" si="12">SUM(I75:O75)</f>
        <v>0</v>
      </c>
      <c r="Q75" s="12">
        <f t="shared" ref="Q75:Q90" si="13">$P75/$H75</f>
        <v>0</v>
      </c>
      <c r="R75" s="57"/>
      <c r="S75" s="15">
        <v>0.13</v>
      </c>
      <c r="T75" s="15">
        <f t="shared" ref="T75:T90" si="14">$Q75*$S75</f>
        <v>0</v>
      </c>
      <c r="U75" s="43">
        <f>SUM(T75:T90)</f>
        <v>15.930000000000001</v>
      </c>
      <c r="V75" s="3">
        <f>U75*100/$U$144</f>
        <v>11.904050216709015</v>
      </c>
    </row>
    <row r="76" spans="1:22" x14ac:dyDescent="0.2">
      <c r="A76" s="11" t="s">
        <v>78</v>
      </c>
      <c r="B76" s="11" t="s">
        <v>79</v>
      </c>
      <c r="C76" s="11" t="s">
        <v>78</v>
      </c>
      <c r="D76" s="11" t="s">
        <v>275</v>
      </c>
      <c r="E76" s="12">
        <v>40</v>
      </c>
      <c r="F76" s="12">
        <v>150</v>
      </c>
      <c r="G76" s="12">
        <v>10</v>
      </c>
      <c r="H76" s="12">
        <v>300</v>
      </c>
      <c r="I76" s="12"/>
      <c r="J76" s="12"/>
      <c r="K76" s="12"/>
      <c r="L76" s="12">
        <v>300</v>
      </c>
      <c r="M76" s="12"/>
      <c r="N76" s="12">
        <v>300</v>
      </c>
      <c r="O76" s="13"/>
      <c r="P76" s="12">
        <f t="shared" si="12"/>
        <v>600</v>
      </c>
      <c r="Q76" s="12">
        <f t="shared" si="13"/>
        <v>2</v>
      </c>
      <c r="R76" s="57"/>
      <c r="S76" s="15">
        <v>0.13</v>
      </c>
      <c r="T76" s="15">
        <f t="shared" si="14"/>
        <v>0.26</v>
      </c>
    </row>
    <row r="77" spans="1:22" x14ac:dyDescent="0.2">
      <c r="A77" s="36" t="s">
        <v>240</v>
      </c>
      <c r="B77" s="36" t="s">
        <v>79</v>
      </c>
      <c r="C77" s="31" t="s">
        <v>241</v>
      </c>
      <c r="D77" s="36" t="s">
        <v>277</v>
      </c>
      <c r="E77" s="12">
        <v>40</v>
      </c>
      <c r="F77" s="12">
        <v>150</v>
      </c>
      <c r="G77" s="12">
        <v>10</v>
      </c>
      <c r="H77" s="12">
        <v>300</v>
      </c>
      <c r="I77" s="12">
        <v>300</v>
      </c>
      <c r="J77" s="12"/>
      <c r="K77" s="12">
        <v>300</v>
      </c>
      <c r="L77" s="12"/>
      <c r="M77" s="12">
        <v>600</v>
      </c>
      <c r="N77" s="12">
        <v>900</v>
      </c>
      <c r="O77" s="13"/>
      <c r="P77" s="12">
        <f t="shared" si="12"/>
        <v>2100</v>
      </c>
      <c r="Q77" s="12">
        <f t="shared" si="13"/>
        <v>7</v>
      </c>
      <c r="R77" s="57"/>
      <c r="S77" s="15">
        <v>0.13</v>
      </c>
      <c r="T77" s="15">
        <f t="shared" si="14"/>
        <v>0.91</v>
      </c>
    </row>
    <row r="78" spans="1:22" x14ac:dyDescent="0.2">
      <c r="A78" s="11" t="s">
        <v>80</v>
      </c>
      <c r="B78" s="11" t="s">
        <v>81</v>
      </c>
      <c r="C78" s="11" t="s">
        <v>80</v>
      </c>
      <c r="D78" s="11" t="s">
        <v>275</v>
      </c>
      <c r="E78" s="12">
        <v>40</v>
      </c>
      <c r="F78" s="12">
        <v>200</v>
      </c>
      <c r="G78" s="12">
        <v>10</v>
      </c>
      <c r="H78" s="12">
        <v>150</v>
      </c>
      <c r="I78" s="12"/>
      <c r="J78" s="12"/>
      <c r="K78" s="12"/>
      <c r="L78" s="12"/>
      <c r="M78" s="12"/>
      <c r="N78" s="12"/>
      <c r="O78" s="13"/>
      <c r="P78" s="12">
        <f t="shared" si="12"/>
        <v>0</v>
      </c>
      <c r="Q78" s="12">
        <f t="shared" si="13"/>
        <v>0</v>
      </c>
      <c r="R78" s="57"/>
      <c r="S78" s="15">
        <v>0.13</v>
      </c>
      <c r="T78" s="15">
        <f t="shared" si="14"/>
        <v>0</v>
      </c>
    </row>
    <row r="79" spans="1:22" x14ac:dyDescent="0.2">
      <c r="A79" s="11" t="s">
        <v>82</v>
      </c>
      <c r="B79" s="11" t="s">
        <v>83</v>
      </c>
      <c r="C79" s="11" t="s">
        <v>82</v>
      </c>
      <c r="D79" s="11" t="s">
        <v>275</v>
      </c>
      <c r="E79" s="12">
        <v>40</v>
      </c>
      <c r="F79" s="12">
        <v>300</v>
      </c>
      <c r="G79" s="12">
        <v>10</v>
      </c>
      <c r="H79" s="12">
        <v>150</v>
      </c>
      <c r="I79" s="12"/>
      <c r="J79" s="12"/>
      <c r="K79" s="12">
        <v>300</v>
      </c>
      <c r="L79" s="12"/>
      <c r="M79" s="12">
        <v>300</v>
      </c>
      <c r="N79" s="12">
        <v>300</v>
      </c>
      <c r="O79" s="13"/>
      <c r="P79" s="12">
        <f t="shared" si="12"/>
        <v>900</v>
      </c>
      <c r="Q79" s="12">
        <f t="shared" si="13"/>
        <v>6</v>
      </c>
      <c r="R79" s="57"/>
      <c r="S79" s="15">
        <v>0.13</v>
      </c>
      <c r="T79" s="15">
        <f t="shared" si="14"/>
        <v>0.78</v>
      </c>
    </row>
    <row r="80" spans="1:22" x14ac:dyDescent="0.2">
      <c r="A80" s="36" t="s">
        <v>183</v>
      </c>
      <c r="B80" s="36" t="s">
        <v>83</v>
      </c>
      <c r="C80" s="36">
        <v>90447300</v>
      </c>
      <c r="D80" s="36" t="s">
        <v>277</v>
      </c>
      <c r="E80" s="12" t="s">
        <v>89</v>
      </c>
      <c r="F80" s="12">
        <v>300</v>
      </c>
      <c r="G80" s="12">
        <v>10</v>
      </c>
      <c r="H80" s="12">
        <v>150</v>
      </c>
      <c r="I80" s="12">
        <v>600</v>
      </c>
      <c r="J80" s="12"/>
      <c r="K80" s="12">
        <v>600</v>
      </c>
      <c r="L80" s="12"/>
      <c r="M80" s="12">
        <v>600</v>
      </c>
      <c r="N80" s="12">
        <v>900</v>
      </c>
      <c r="O80" s="13"/>
      <c r="P80" s="12">
        <f t="shared" si="12"/>
        <v>2700</v>
      </c>
      <c r="Q80" s="12">
        <f t="shared" si="13"/>
        <v>18</v>
      </c>
      <c r="R80" s="57"/>
      <c r="S80" s="15">
        <v>0.13</v>
      </c>
      <c r="T80" s="15">
        <f t="shared" si="14"/>
        <v>2.34</v>
      </c>
    </row>
    <row r="81" spans="1:22" x14ac:dyDescent="0.2">
      <c r="A81" s="11" t="s">
        <v>84</v>
      </c>
      <c r="B81" s="11" t="s">
        <v>85</v>
      </c>
      <c r="C81" s="11" t="s">
        <v>84</v>
      </c>
      <c r="D81" s="11" t="s">
        <v>275</v>
      </c>
      <c r="E81" s="12">
        <v>40</v>
      </c>
      <c r="F81" s="12">
        <v>450</v>
      </c>
      <c r="G81" s="12">
        <v>10</v>
      </c>
      <c r="H81" s="12">
        <v>100</v>
      </c>
      <c r="I81" s="12"/>
      <c r="J81" s="12"/>
      <c r="K81" s="12">
        <v>300</v>
      </c>
      <c r="L81" s="12"/>
      <c r="M81" s="12"/>
      <c r="N81" s="12">
        <v>300</v>
      </c>
      <c r="O81" s="13"/>
      <c r="P81" s="12">
        <f t="shared" si="12"/>
        <v>600</v>
      </c>
      <c r="Q81" s="12">
        <f t="shared" si="13"/>
        <v>6</v>
      </c>
      <c r="R81" s="57"/>
      <c r="S81" s="15">
        <v>0.13</v>
      </c>
      <c r="T81" s="15">
        <f t="shared" si="14"/>
        <v>0.78</v>
      </c>
    </row>
    <row r="82" spans="1:22" x14ac:dyDescent="0.2">
      <c r="A82" s="36" t="s">
        <v>184</v>
      </c>
      <c r="B82" s="36" t="s">
        <v>85</v>
      </c>
      <c r="C82" s="36">
        <v>90447400</v>
      </c>
      <c r="D82" s="36" t="s">
        <v>277</v>
      </c>
      <c r="E82" s="12" t="s">
        <v>89</v>
      </c>
      <c r="F82" s="12">
        <v>450</v>
      </c>
      <c r="G82" s="12">
        <v>10</v>
      </c>
      <c r="H82" s="12">
        <v>100</v>
      </c>
      <c r="I82" s="12"/>
      <c r="J82" s="12"/>
      <c r="K82" s="12">
        <v>400</v>
      </c>
      <c r="L82" s="12"/>
      <c r="M82" s="12">
        <v>400</v>
      </c>
      <c r="N82" s="12">
        <v>600</v>
      </c>
      <c r="O82" s="13"/>
      <c r="P82" s="12">
        <f t="shared" si="12"/>
        <v>1400</v>
      </c>
      <c r="Q82" s="12">
        <f t="shared" si="13"/>
        <v>14</v>
      </c>
      <c r="R82" s="57"/>
      <c r="S82" s="15">
        <v>0.13</v>
      </c>
      <c r="T82" s="15">
        <f t="shared" si="14"/>
        <v>1.82</v>
      </c>
    </row>
    <row r="83" spans="1:22" x14ac:dyDescent="0.2">
      <c r="A83" s="11" t="s">
        <v>86</v>
      </c>
      <c r="B83" s="11" t="s">
        <v>87</v>
      </c>
      <c r="C83" s="11" t="s">
        <v>86</v>
      </c>
      <c r="D83" s="11" t="s">
        <v>275</v>
      </c>
      <c r="E83" s="12">
        <v>40</v>
      </c>
      <c r="F83" s="12">
        <v>600</v>
      </c>
      <c r="G83" s="12">
        <v>10</v>
      </c>
      <c r="H83" s="12">
        <v>50</v>
      </c>
      <c r="I83" s="12"/>
      <c r="J83" s="12"/>
      <c r="K83" s="12">
        <v>200</v>
      </c>
      <c r="L83" s="12"/>
      <c r="M83" s="12">
        <v>200</v>
      </c>
      <c r="N83" s="12">
        <v>100</v>
      </c>
      <c r="O83" s="13"/>
      <c r="P83" s="12">
        <f t="shared" si="12"/>
        <v>500</v>
      </c>
      <c r="Q83" s="12">
        <f t="shared" si="13"/>
        <v>10</v>
      </c>
      <c r="R83" s="57"/>
      <c r="S83" s="15">
        <v>0.09</v>
      </c>
      <c r="T83" s="15">
        <f t="shared" si="14"/>
        <v>0.89999999999999991</v>
      </c>
    </row>
    <row r="84" spans="1:22" x14ac:dyDescent="0.2">
      <c r="A84" s="36" t="s">
        <v>88</v>
      </c>
      <c r="B84" s="36" t="s">
        <v>87</v>
      </c>
      <c r="C84" s="36">
        <v>90447600</v>
      </c>
      <c r="D84" s="36" t="s">
        <v>277</v>
      </c>
      <c r="E84" s="12" t="s">
        <v>89</v>
      </c>
      <c r="F84" s="12">
        <v>600</v>
      </c>
      <c r="G84" s="12">
        <v>10</v>
      </c>
      <c r="H84" s="12">
        <v>50</v>
      </c>
      <c r="I84" s="12">
        <v>200</v>
      </c>
      <c r="J84" s="12"/>
      <c r="K84" s="12">
        <v>400</v>
      </c>
      <c r="L84" s="12"/>
      <c r="M84" s="12">
        <v>400</v>
      </c>
      <c r="N84" s="12">
        <v>900</v>
      </c>
      <c r="O84" s="13"/>
      <c r="P84" s="12">
        <f t="shared" si="12"/>
        <v>1900</v>
      </c>
      <c r="Q84" s="12">
        <f t="shared" si="13"/>
        <v>38</v>
      </c>
      <c r="R84" s="57"/>
      <c r="S84" s="15">
        <v>0.09</v>
      </c>
      <c r="T84" s="15">
        <f t="shared" si="14"/>
        <v>3.42</v>
      </c>
    </row>
    <row r="85" spans="1:22" x14ac:dyDescent="0.2">
      <c r="A85" s="11" t="s">
        <v>90</v>
      </c>
      <c r="B85" s="11" t="s">
        <v>91</v>
      </c>
      <c r="C85" s="11" t="s">
        <v>90</v>
      </c>
      <c r="D85" s="11" t="s">
        <v>275</v>
      </c>
      <c r="E85" s="12">
        <v>40</v>
      </c>
      <c r="F85" s="12">
        <v>750</v>
      </c>
      <c r="G85" s="12">
        <v>10</v>
      </c>
      <c r="H85" s="12">
        <v>50</v>
      </c>
      <c r="I85" s="12"/>
      <c r="J85" s="12">
        <v>100</v>
      </c>
      <c r="K85" s="12">
        <v>100</v>
      </c>
      <c r="L85" s="12"/>
      <c r="M85" s="12">
        <v>100</v>
      </c>
      <c r="N85" s="12">
        <v>200</v>
      </c>
      <c r="O85" s="13"/>
      <c r="P85" s="12">
        <f t="shared" si="12"/>
        <v>500</v>
      </c>
      <c r="Q85" s="12">
        <f t="shared" si="13"/>
        <v>10</v>
      </c>
      <c r="R85" s="57"/>
      <c r="S85" s="15">
        <v>0.13</v>
      </c>
      <c r="T85" s="15">
        <f t="shared" si="14"/>
        <v>1.3</v>
      </c>
    </row>
    <row r="86" spans="1:22" x14ac:dyDescent="0.2">
      <c r="A86" s="11" t="s">
        <v>92</v>
      </c>
      <c r="B86" s="11" t="s">
        <v>93</v>
      </c>
      <c r="C86" s="11" t="s">
        <v>92</v>
      </c>
      <c r="D86" s="11" t="s">
        <v>275</v>
      </c>
      <c r="E86" s="12">
        <v>40</v>
      </c>
      <c r="F86" s="12">
        <v>900</v>
      </c>
      <c r="G86" s="12">
        <v>10</v>
      </c>
      <c r="H86" s="12">
        <v>50</v>
      </c>
      <c r="I86" s="12"/>
      <c r="J86" s="12"/>
      <c r="K86" s="12"/>
      <c r="L86" s="12"/>
      <c r="M86" s="12"/>
      <c r="N86" s="12">
        <v>200</v>
      </c>
      <c r="O86" s="13"/>
      <c r="P86" s="12">
        <f t="shared" si="12"/>
        <v>200</v>
      </c>
      <c r="Q86" s="12">
        <f t="shared" si="13"/>
        <v>4</v>
      </c>
      <c r="R86" s="57"/>
      <c r="S86" s="15">
        <v>0.13</v>
      </c>
      <c r="T86" s="15">
        <f t="shared" si="14"/>
        <v>0.52</v>
      </c>
    </row>
    <row r="87" spans="1:22" x14ac:dyDescent="0.2">
      <c r="A87" s="36" t="s">
        <v>185</v>
      </c>
      <c r="B87" s="36" t="s">
        <v>93</v>
      </c>
      <c r="C87" s="36">
        <v>90447700</v>
      </c>
      <c r="D87" s="36" t="s">
        <v>277</v>
      </c>
      <c r="E87" s="12" t="s">
        <v>89</v>
      </c>
      <c r="F87" s="12">
        <v>900</v>
      </c>
      <c r="G87" s="12">
        <v>10</v>
      </c>
      <c r="H87" s="12">
        <v>50</v>
      </c>
      <c r="I87" s="12"/>
      <c r="J87" s="12"/>
      <c r="K87" s="12">
        <v>300</v>
      </c>
      <c r="L87" s="12"/>
      <c r="M87" s="12">
        <v>300</v>
      </c>
      <c r="N87" s="12">
        <v>300</v>
      </c>
      <c r="O87" s="13"/>
      <c r="P87" s="12">
        <f t="shared" si="12"/>
        <v>900</v>
      </c>
      <c r="Q87" s="12">
        <f t="shared" si="13"/>
        <v>18</v>
      </c>
      <c r="R87" s="57"/>
      <c r="S87" s="15">
        <v>0.13</v>
      </c>
      <c r="T87" s="15">
        <f t="shared" si="14"/>
        <v>2.34</v>
      </c>
    </row>
    <row r="88" spans="1:22" x14ac:dyDescent="0.2">
      <c r="A88" s="11" t="s">
        <v>94</v>
      </c>
      <c r="B88" s="11" t="s">
        <v>95</v>
      </c>
      <c r="C88" s="11" t="s">
        <v>94</v>
      </c>
      <c r="D88" s="11" t="s">
        <v>275</v>
      </c>
      <c r="E88" s="12">
        <v>40</v>
      </c>
      <c r="F88" s="12">
        <v>1200</v>
      </c>
      <c r="G88" s="12">
        <v>5</v>
      </c>
      <c r="H88" s="12">
        <v>25</v>
      </c>
      <c r="I88" s="12"/>
      <c r="J88" s="12"/>
      <c r="K88" s="12"/>
      <c r="L88" s="12"/>
      <c r="M88" s="12"/>
      <c r="N88" s="12">
        <v>100</v>
      </c>
      <c r="O88" s="13"/>
      <c r="P88" s="12">
        <f t="shared" si="12"/>
        <v>100</v>
      </c>
      <c r="Q88" s="12">
        <f t="shared" si="13"/>
        <v>4</v>
      </c>
      <c r="R88" s="57"/>
      <c r="S88" s="15">
        <v>0.08</v>
      </c>
      <c r="T88" s="15">
        <f t="shared" si="14"/>
        <v>0.32</v>
      </c>
    </row>
    <row r="89" spans="1:22" x14ac:dyDescent="0.2">
      <c r="A89" s="36" t="s">
        <v>376</v>
      </c>
      <c r="B89" s="36" t="s">
        <v>377</v>
      </c>
      <c r="C89" s="31" t="s">
        <v>378</v>
      </c>
      <c r="D89" s="36" t="s">
        <v>277</v>
      </c>
      <c r="E89" s="12">
        <v>40</v>
      </c>
      <c r="F89" s="12">
        <v>1800</v>
      </c>
      <c r="G89" s="12">
        <v>5</v>
      </c>
      <c r="H89" s="12">
        <v>20</v>
      </c>
      <c r="I89" s="12"/>
      <c r="J89" s="12"/>
      <c r="K89" s="12"/>
      <c r="L89" s="12"/>
      <c r="M89" s="12">
        <v>60</v>
      </c>
      <c r="N89" s="12"/>
      <c r="O89" s="13"/>
      <c r="P89" s="12">
        <f t="shared" si="12"/>
        <v>60</v>
      </c>
      <c r="Q89" s="12">
        <f t="shared" si="13"/>
        <v>3</v>
      </c>
      <c r="R89" s="57"/>
      <c r="S89" s="15">
        <v>0.08</v>
      </c>
      <c r="T89" s="15">
        <f t="shared" si="14"/>
        <v>0.24</v>
      </c>
    </row>
    <row r="90" spans="1:22" x14ac:dyDescent="0.2">
      <c r="A90" s="11" t="s">
        <v>220</v>
      </c>
      <c r="B90" s="11" t="s">
        <v>221</v>
      </c>
      <c r="C90" s="11" t="s">
        <v>220</v>
      </c>
      <c r="D90" s="11" t="s">
        <v>275</v>
      </c>
      <c r="E90" s="12">
        <v>40</v>
      </c>
      <c r="F90" s="12">
        <v>2000</v>
      </c>
      <c r="G90" s="12">
        <v>5</v>
      </c>
      <c r="H90" s="12">
        <v>25</v>
      </c>
      <c r="I90" s="12"/>
      <c r="J90" s="12"/>
      <c r="K90" s="12"/>
      <c r="L90" s="12"/>
      <c r="M90" s="12"/>
      <c r="N90" s="12"/>
      <c r="O90" s="13"/>
      <c r="P90" s="12">
        <f t="shared" si="12"/>
        <v>0</v>
      </c>
      <c r="Q90" s="12">
        <f t="shared" si="13"/>
        <v>0</v>
      </c>
      <c r="R90" s="57"/>
      <c r="S90" s="15">
        <v>0.08</v>
      </c>
      <c r="T90" s="15">
        <f t="shared" si="14"/>
        <v>0</v>
      </c>
      <c r="U90" s="43"/>
    </row>
    <row r="91" spans="1:22" x14ac:dyDescent="0.2">
      <c r="A91" s="8" t="s">
        <v>96</v>
      </c>
      <c r="B91" s="8"/>
      <c r="C91" s="8"/>
      <c r="D91" s="8"/>
      <c r="E91" s="20"/>
      <c r="F91" s="12"/>
      <c r="G91" s="12"/>
      <c r="H91" s="12"/>
      <c r="I91" s="12"/>
      <c r="J91" s="12"/>
      <c r="K91" s="12"/>
      <c r="L91" s="12"/>
      <c r="M91" s="12"/>
      <c r="N91" s="12"/>
      <c r="O91" s="8"/>
      <c r="P91" s="12"/>
      <c r="Q91" s="12"/>
      <c r="R91" s="57"/>
      <c r="S91" s="12"/>
      <c r="T91" s="15"/>
    </row>
    <row r="92" spans="1:22" x14ac:dyDescent="0.2">
      <c r="A92" s="11" t="s">
        <v>299</v>
      </c>
      <c r="B92" s="11" t="s">
        <v>300</v>
      </c>
      <c r="C92" s="11" t="s">
        <v>299</v>
      </c>
      <c r="D92" s="11" t="s">
        <v>275</v>
      </c>
      <c r="E92" s="12">
        <v>50</v>
      </c>
      <c r="F92" s="12">
        <v>100</v>
      </c>
      <c r="G92" s="12">
        <v>10</v>
      </c>
      <c r="H92" s="12">
        <v>150</v>
      </c>
      <c r="I92" s="12"/>
      <c r="J92" s="12"/>
      <c r="K92" s="12"/>
      <c r="L92" s="12"/>
      <c r="M92" s="12"/>
      <c r="N92" s="12"/>
      <c r="O92" s="13"/>
      <c r="P92" s="12">
        <f t="shared" ref="P92:P108" si="15">SUM(I92:O92)</f>
        <v>0</v>
      </c>
      <c r="Q92" s="12">
        <f t="shared" ref="Q92:Q108" si="16">$P92/$H92</f>
        <v>0</v>
      </c>
      <c r="R92" s="57"/>
      <c r="S92" s="15">
        <v>0.1</v>
      </c>
      <c r="T92" s="15">
        <f t="shared" ref="T92:T108" si="17">$Q92*$S92</f>
        <v>0</v>
      </c>
      <c r="U92" s="43">
        <f>SUM(T92:T108)</f>
        <v>26.439999999999998</v>
      </c>
      <c r="V92" s="3">
        <f>U92*100/$U$144</f>
        <v>19.757883724405918</v>
      </c>
    </row>
    <row r="93" spans="1:22" x14ac:dyDescent="0.2">
      <c r="A93" s="11" t="s">
        <v>97</v>
      </c>
      <c r="B93" s="11" t="s">
        <v>98</v>
      </c>
      <c r="C93" s="11" t="s">
        <v>97</v>
      </c>
      <c r="D93" s="11" t="s">
        <v>275</v>
      </c>
      <c r="E93" s="12">
        <v>50</v>
      </c>
      <c r="F93" s="12">
        <v>150</v>
      </c>
      <c r="G93" s="12">
        <v>10</v>
      </c>
      <c r="H93" s="12">
        <v>150</v>
      </c>
      <c r="I93" s="12"/>
      <c r="J93" s="12"/>
      <c r="K93" s="12"/>
      <c r="L93" s="12">
        <v>150</v>
      </c>
      <c r="M93" s="12"/>
      <c r="N93" s="12">
        <v>150</v>
      </c>
      <c r="O93" s="13"/>
      <c r="P93" s="12">
        <f t="shared" si="15"/>
        <v>300</v>
      </c>
      <c r="Q93" s="12">
        <f t="shared" si="16"/>
        <v>2</v>
      </c>
      <c r="R93" s="57"/>
      <c r="S93" s="15">
        <v>0.1</v>
      </c>
      <c r="T93" s="15">
        <f t="shared" si="17"/>
        <v>0.2</v>
      </c>
    </row>
    <row r="94" spans="1:22" x14ac:dyDescent="0.2">
      <c r="A94" s="36" t="s">
        <v>235</v>
      </c>
      <c r="B94" s="36" t="s">
        <v>98</v>
      </c>
      <c r="C94" s="36">
        <v>90448200</v>
      </c>
      <c r="D94" s="36" t="s">
        <v>277</v>
      </c>
      <c r="E94" s="12" t="s">
        <v>102</v>
      </c>
      <c r="F94" s="12">
        <v>150</v>
      </c>
      <c r="G94" s="12">
        <v>10</v>
      </c>
      <c r="H94" s="12">
        <v>150</v>
      </c>
      <c r="I94" s="12"/>
      <c r="J94" s="12"/>
      <c r="K94" s="12">
        <v>600</v>
      </c>
      <c r="L94" s="12"/>
      <c r="M94" s="12">
        <v>600</v>
      </c>
      <c r="N94" s="12">
        <v>600</v>
      </c>
      <c r="O94" s="13"/>
      <c r="P94" s="12">
        <f t="shared" si="15"/>
        <v>1800</v>
      </c>
      <c r="Q94" s="12">
        <f t="shared" si="16"/>
        <v>12</v>
      </c>
      <c r="R94" s="57"/>
      <c r="S94" s="15">
        <v>0.1</v>
      </c>
      <c r="T94" s="15">
        <f t="shared" si="17"/>
        <v>1.2000000000000002</v>
      </c>
    </row>
    <row r="95" spans="1:22" x14ac:dyDescent="0.2">
      <c r="A95" s="11" t="s">
        <v>224</v>
      </c>
      <c r="B95" s="11" t="s">
        <v>225</v>
      </c>
      <c r="C95" s="11" t="s">
        <v>224</v>
      </c>
      <c r="D95" s="11" t="s">
        <v>275</v>
      </c>
      <c r="E95" s="12">
        <v>50</v>
      </c>
      <c r="F95" s="12">
        <v>200</v>
      </c>
      <c r="G95" s="12">
        <v>10</v>
      </c>
      <c r="H95" s="12">
        <v>150</v>
      </c>
      <c r="I95" s="12"/>
      <c r="J95" s="12">
        <v>150</v>
      </c>
      <c r="K95" s="12">
        <v>150</v>
      </c>
      <c r="L95" s="12"/>
      <c r="M95" s="12"/>
      <c r="N95" s="12">
        <v>300</v>
      </c>
      <c r="O95" s="13"/>
      <c r="P95" s="12">
        <f t="shared" si="15"/>
        <v>600</v>
      </c>
      <c r="Q95" s="12">
        <f t="shared" si="16"/>
        <v>4</v>
      </c>
      <c r="R95" s="57"/>
      <c r="S95" s="15">
        <v>0.06</v>
      </c>
      <c r="T95" s="15">
        <f t="shared" si="17"/>
        <v>0.24</v>
      </c>
    </row>
    <row r="96" spans="1:22" x14ac:dyDescent="0.2">
      <c r="A96" s="11" t="s">
        <v>99</v>
      </c>
      <c r="B96" s="11" t="s">
        <v>100</v>
      </c>
      <c r="C96" s="11" t="s">
        <v>99</v>
      </c>
      <c r="D96" s="11" t="s">
        <v>275</v>
      </c>
      <c r="E96" s="12">
        <v>50</v>
      </c>
      <c r="F96" s="12">
        <v>300</v>
      </c>
      <c r="G96" s="12">
        <v>10</v>
      </c>
      <c r="H96" s="12">
        <v>75</v>
      </c>
      <c r="I96" s="12"/>
      <c r="J96" s="12"/>
      <c r="K96" s="12">
        <v>75</v>
      </c>
      <c r="L96" s="12"/>
      <c r="M96" s="12">
        <v>300</v>
      </c>
      <c r="N96" s="12">
        <v>225</v>
      </c>
      <c r="O96" s="13"/>
      <c r="P96" s="12">
        <f t="shared" si="15"/>
        <v>600</v>
      </c>
      <c r="Q96" s="12">
        <f t="shared" si="16"/>
        <v>8</v>
      </c>
      <c r="R96" s="57"/>
      <c r="S96" s="15">
        <v>0.1</v>
      </c>
      <c r="T96" s="15">
        <f t="shared" si="17"/>
        <v>0.8</v>
      </c>
    </row>
    <row r="97" spans="1:22" x14ac:dyDescent="0.2">
      <c r="A97" s="36" t="s">
        <v>101</v>
      </c>
      <c r="B97" s="36" t="s">
        <v>100</v>
      </c>
      <c r="C97" s="36">
        <v>90448300</v>
      </c>
      <c r="D97" s="36" t="s">
        <v>277</v>
      </c>
      <c r="E97" s="12" t="s">
        <v>102</v>
      </c>
      <c r="F97" s="12">
        <v>300</v>
      </c>
      <c r="G97" s="12">
        <v>10</v>
      </c>
      <c r="H97" s="12">
        <v>75</v>
      </c>
      <c r="I97" s="12"/>
      <c r="J97" s="12"/>
      <c r="K97" s="12">
        <v>600</v>
      </c>
      <c r="L97" s="12"/>
      <c r="M97" s="12">
        <v>600</v>
      </c>
      <c r="N97" s="12">
        <v>600</v>
      </c>
      <c r="O97" s="13"/>
      <c r="P97" s="12">
        <f t="shared" si="15"/>
        <v>1800</v>
      </c>
      <c r="Q97" s="12">
        <f t="shared" si="16"/>
        <v>24</v>
      </c>
      <c r="R97" s="57"/>
      <c r="S97" s="15">
        <v>0.1</v>
      </c>
      <c r="T97" s="15">
        <f t="shared" si="17"/>
        <v>2.4000000000000004</v>
      </c>
    </row>
    <row r="98" spans="1:22" x14ac:dyDescent="0.2">
      <c r="A98" s="11" t="s">
        <v>103</v>
      </c>
      <c r="B98" s="11" t="s">
        <v>104</v>
      </c>
      <c r="C98" s="11" t="s">
        <v>103</v>
      </c>
      <c r="D98" s="11" t="s">
        <v>275</v>
      </c>
      <c r="E98" s="12">
        <v>50</v>
      </c>
      <c r="F98" s="12">
        <v>450</v>
      </c>
      <c r="G98" s="12">
        <v>10</v>
      </c>
      <c r="H98" s="12">
        <v>50</v>
      </c>
      <c r="I98" s="12"/>
      <c r="J98" s="12"/>
      <c r="K98" s="12">
        <v>300</v>
      </c>
      <c r="L98" s="12"/>
      <c r="M98" s="12"/>
      <c r="N98" s="12">
        <v>200</v>
      </c>
      <c r="O98" s="13"/>
      <c r="P98" s="12">
        <f t="shared" si="15"/>
        <v>500</v>
      </c>
      <c r="Q98" s="12">
        <f t="shared" si="16"/>
        <v>10</v>
      </c>
      <c r="R98" s="57"/>
      <c r="S98" s="15">
        <v>0.1</v>
      </c>
      <c r="T98" s="15">
        <f t="shared" si="17"/>
        <v>1</v>
      </c>
    </row>
    <row r="99" spans="1:22" x14ac:dyDescent="0.2">
      <c r="A99" s="36" t="s">
        <v>186</v>
      </c>
      <c r="B99" s="36" t="s">
        <v>104</v>
      </c>
      <c r="C99" s="36">
        <v>90448400</v>
      </c>
      <c r="D99" s="36" t="s">
        <v>277</v>
      </c>
      <c r="E99" s="12" t="s">
        <v>102</v>
      </c>
      <c r="F99" s="12">
        <v>450</v>
      </c>
      <c r="G99" s="12">
        <v>10</v>
      </c>
      <c r="H99" s="12">
        <v>50</v>
      </c>
      <c r="I99" s="12"/>
      <c r="J99" s="12"/>
      <c r="K99" s="12">
        <v>500</v>
      </c>
      <c r="L99" s="12"/>
      <c r="M99" s="12">
        <v>500</v>
      </c>
      <c r="N99" s="12">
        <v>500</v>
      </c>
      <c r="O99" s="13"/>
      <c r="P99" s="12">
        <f t="shared" si="15"/>
        <v>1500</v>
      </c>
      <c r="Q99" s="12">
        <f t="shared" si="16"/>
        <v>30</v>
      </c>
      <c r="R99" s="57"/>
      <c r="S99" s="15">
        <v>0.1</v>
      </c>
      <c r="T99" s="15">
        <f t="shared" si="17"/>
        <v>3</v>
      </c>
    </row>
    <row r="100" spans="1:22" x14ac:dyDescent="0.2">
      <c r="A100" s="11" t="s">
        <v>105</v>
      </c>
      <c r="B100" s="11" t="s">
        <v>106</v>
      </c>
      <c r="C100" s="11" t="s">
        <v>105</v>
      </c>
      <c r="D100" s="11" t="s">
        <v>275</v>
      </c>
      <c r="E100" s="12">
        <v>50</v>
      </c>
      <c r="F100" s="12">
        <v>600</v>
      </c>
      <c r="G100" s="12">
        <v>10</v>
      </c>
      <c r="H100" s="12">
        <v>50</v>
      </c>
      <c r="I100" s="12"/>
      <c r="J100" s="12">
        <v>300</v>
      </c>
      <c r="K100" s="12">
        <v>300</v>
      </c>
      <c r="L100" s="12"/>
      <c r="M100" s="12">
        <v>300</v>
      </c>
      <c r="N100" s="12">
        <v>200</v>
      </c>
      <c r="O100" s="13"/>
      <c r="P100" s="12">
        <f t="shared" si="15"/>
        <v>1100</v>
      </c>
      <c r="Q100" s="12">
        <f t="shared" si="16"/>
        <v>22</v>
      </c>
      <c r="R100" s="57"/>
      <c r="S100" s="15">
        <v>0.13</v>
      </c>
      <c r="T100" s="15">
        <f t="shared" si="17"/>
        <v>2.8600000000000003</v>
      </c>
    </row>
    <row r="101" spans="1:22" x14ac:dyDescent="0.2">
      <c r="A101" s="36" t="s">
        <v>107</v>
      </c>
      <c r="B101" s="36" t="s">
        <v>106</v>
      </c>
      <c r="C101" s="36">
        <v>90448600</v>
      </c>
      <c r="D101" s="36" t="s">
        <v>277</v>
      </c>
      <c r="E101" s="12" t="s">
        <v>102</v>
      </c>
      <c r="F101" s="12">
        <v>600</v>
      </c>
      <c r="G101" s="12">
        <v>10</v>
      </c>
      <c r="H101" s="12">
        <v>50</v>
      </c>
      <c r="I101" s="12"/>
      <c r="J101" s="12"/>
      <c r="K101" s="12">
        <v>500</v>
      </c>
      <c r="L101" s="12"/>
      <c r="M101" s="12">
        <v>600</v>
      </c>
      <c r="N101" s="12">
        <v>600</v>
      </c>
      <c r="O101" s="13"/>
      <c r="P101" s="12">
        <f t="shared" si="15"/>
        <v>1700</v>
      </c>
      <c r="Q101" s="12">
        <f t="shared" si="16"/>
        <v>34</v>
      </c>
      <c r="R101" s="57"/>
      <c r="S101" s="15">
        <v>0.13</v>
      </c>
      <c r="T101" s="15">
        <f t="shared" si="17"/>
        <v>4.42</v>
      </c>
    </row>
    <row r="102" spans="1:22" x14ac:dyDescent="0.2">
      <c r="A102" s="36" t="s">
        <v>266</v>
      </c>
      <c r="B102" s="36" t="s">
        <v>267</v>
      </c>
      <c r="C102" s="36">
        <v>90448605</v>
      </c>
      <c r="D102" s="36" t="s">
        <v>277</v>
      </c>
      <c r="E102" s="12" t="s">
        <v>102</v>
      </c>
      <c r="F102" s="12">
        <v>700</v>
      </c>
      <c r="G102" s="12">
        <v>5</v>
      </c>
      <c r="H102" s="12">
        <v>25</v>
      </c>
      <c r="I102" s="12"/>
      <c r="J102" s="12"/>
      <c r="K102" s="12"/>
      <c r="L102" s="12"/>
      <c r="M102" s="12"/>
      <c r="N102" s="12"/>
      <c r="O102" s="13"/>
      <c r="P102" s="12">
        <f t="shared" si="15"/>
        <v>0</v>
      </c>
      <c r="Q102" s="12">
        <f t="shared" si="16"/>
        <v>0</v>
      </c>
      <c r="R102" s="57"/>
      <c r="S102" s="15">
        <v>0.1</v>
      </c>
      <c r="T102" s="15">
        <f t="shared" si="17"/>
        <v>0</v>
      </c>
    </row>
    <row r="103" spans="1:22" x14ac:dyDescent="0.2">
      <c r="A103" s="11" t="s">
        <v>202</v>
      </c>
      <c r="B103" s="11" t="s">
        <v>203</v>
      </c>
      <c r="C103" s="11" t="s">
        <v>202</v>
      </c>
      <c r="D103" s="11" t="s">
        <v>275</v>
      </c>
      <c r="E103" s="12">
        <v>50</v>
      </c>
      <c r="F103" s="12">
        <v>750</v>
      </c>
      <c r="G103" s="12">
        <v>5</v>
      </c>
      <c r="H103" s="12">
        <v>25</v>
      </c>
      <c r="I103" s="12"/>
      <c r="J103" s="12">
        <v>200</v>
      </c>
      <c r="K103" s="12"/>
      <c r="L103" s="12"/>
      <c r="M103" s="12"/>
      <c r="N103" s="12">
        <v>200</v>
      </c>
      <c r="O103" s="13"/>
      <c r="P103" s="12">
        <f t="shared" si="15"/>
        <v>400</v>
      </c>
      <c r="Q103" s="12">
        <f t="shared" si="16"/>
        <v>16</v>
      </c>
      <c r="R103" s="57"/>
      <c r="S103" s="15">
        <v>0.1</v>
      </c>
      <c r="T103" s="15">
        <f t="shared" si="17"/>
        <v>1.6</v>
      </c>
    </row>
    <row r="104" spans="1:22" x14ac:dyDescent="0.2">
      <c r="A104" s="11" t="s">
        <v>108</v>
      </c>
      <c r="B104" s="11" t="s">
        <v>109</v>
      </c>
      <c r="C104" s="11" t="s">
        <v>108</v>
      </c>
      <c r="D104" s="11" t="s">
        <v>275</v>
      </c>
      <c r="E104" s="12">
        <v>50</v>
      </c>
      <c r="F104" s="12">
        <v>900</v>
      </c>
      <c r="G104" s="12">
        <v>5</v>
      </c>
      <c r="H104" s="12">
        <v>25</v>
      </c>
      <c r="I104" s="12"/>
      <c r="J104" s="12"/>
      <c r="K104" s="12">
        <v>100</v>
      </c>
      <c r="L104" s="12"/>
      <c r="M104" s="12">
        <v>100</v>
      </c>
      <c r="N104" s="12"/>
      <c r="O104" s="13"/>
      <c r="P104" s="12">
        <f t="shared" si="15"/>
        <v>200</v>
      </c>
      <c r="Q104" s="12">
        <f t="shared" si="16"/>
        <v>8</v>
      </c>
      <c r="R104" s="57"/>
      <c r="S104" s="15">
        <v>0.1</v>
      </c>
      <c r="T104" s="15">
        <f t="shared" si="17"/>
        <v>0.8</v>
      </c>
    </row>
    <row r="105" spans="1:22" x14ac:dyDescent="0.2">
      <c r="A105" s="36" t="s">
        <v>187</v>
      </c>
      <c r="B105" s="36" t="s">
        <v>109</v>
      </c>
      <c r="C105" s="36">
        <v>90448700</v>
      </c>
      <c r="D105" s="36" t="s">
        <v>277</v>
      </c>
      <c r="E105" s="12" t="s">
        <v>102</v>
      </c>
      <c r="F105" s="12">
        <v>900</v>
      </c>
      <c r="G105" s="12">
        <v>5</v>
      </c>
      <c r="H105" s="12">
        <v>25</v>
      </c>
      <c r="I105" s="12"/>
      <c r="J105" s="12"/>
      <c r="K105" s="12">
        <v>300</v>
      </c>
      <c r="L105" s="12"/>
      <c r="M105" s="12">
        <v>400</v>
      </c>
      <c r="N105" s="12">
        <v>500</v>
      </c>
      <c r="O105" s="13"/>
      <c r="P105" s="12">
        <f t="shared" si="15"/>
        <v>1200</v>
      </c>
      <c r="Q105" s="12">
        <f t="shared" si="16"/>
        <v>48</v>
      </c>
      <c r="R105" s="57"/>
      <c r="S105" s="15">
        <v>0.1</v>
      </c>
      <c r="T105" s="15">
        <f t="shared" si="17"/>
        <v>4.8000000000000007</v>
      </c>
    </row>
    <row r="106" spans="1:22" x14ac:dyDescent="0.2">
      <c r="A106" s="11" t="s">
        <v>110</v>
      </c>
      <c r="B106" s="11" t="s">
        <v>111</v>
      </c>
      <c r="C106" s="11" t="s">
        <v>110</v>
      </c>
      <c r="D106" s="11" t="s">
        <v>275</v>
      </c>
      <c r="E106" s="12">
        <v>50</v>
      </c>
      <c r="F106" s="12">
        <v>1200</v>
      </c>
      <c r="G106" s="12">
        <v>5</v>
      </c>
      <c r="H106" s="12">
        <v>25</v>
      </c>
      <c r="I106" s="12"/>
      <c r="J106" s="12"/>
      <c r="K106" s="12"/>
      <c r="L106" s="12"/>
      <c r="M106" s="12"/>
      <c r="N106" s="12"/>
      <c r="O106" s="13"/>
      <c r="P106" s="12">
        <f t="shared" si="15"/>
        <v>0</v>
      </c>
      <c r="Q106" s="12">
        <f t="shared" si="16"/>
        <v>0</v>
      </c>
      <c r="R106" s="57"/>
      <c r="S106" s="15">
        <v>0.13</v>
      </c>
      <c r="T106" s="15">
        <f t="shared" si="17"/>
        <v>0</v>
      </c>
    </row>
    <row r="107" spans="1:22" x14ac:dyDescent="0.2">
      <c r="A107" s="36" t="s">
        <v>204</v>
      </c>
      <c r="B107" s="36" t="s">
        <v>111</v>
      </c>
      <c r="C107" s="31" t="s">
        <v>205</v>
      </c>
      <c r="D107" s="36" t="s">
        <v>277</v>
      </c>
      <c r="E107" s="12">
        <v>50</v>
      </c>
      <c r="F107" s="12">
        <v>1200</v>
      </c>
      <c r="G107" s="12">
        <v>5</v>
      </c>
      <c r="H107" s="12">
        <v>25</v>
      </c>
      <c r="I107" s="12"/>
      <c r="J107" s="12"/>
      <c r="K107" s="12">
        <v>100</v>
      </c>
      <c r="L107" s="12"/>
      <c r="M107" s="12">
        <v>100</v>
      </c>
      <c r="N107" s="12">
        <v>200</v>
      </c>
      <c r="O107" s="13"/>
      <c r="P107" s="12">
        <f t="shared" si="15"/>
        <v>400</v>
      </c>
      <c r="Q107" s="12">
        <f t="shared" si="16"/>
        <v>16</v>
      </c>
      <c r="R107" s="57"/>
      <c r="S107" s="15">
        <v>0.13</v>
      </c>
      <c r="T107" s="15">
        <f t="shared" si="17"/>
        <v>2.08</v>
      </c>
    </row>
    <row r="108" spans="1:22" x14ac:dyDescent="0.2">
      <c r="A108" s="36" t="s">
        <v>268</v>
      </c>
      <c r="B108" s="36" t="s">
        <v>269</v>
      </c>
      <c r="C108" s="31" t="s">
        <v>270</v>
      </c>
      <c r="D108" s="36" t="s">
        <v>277</v>
      </c>
      <c r="E108" s="12">
        <v>50</v>
      </c>
      <c r="F108" s="12">
        <v>2400</v>
      </c>
      <c r="G108" s="12">
        <v>5</v>
      </c>
      <c r="H108" s="12">
        <v>25</v>
      </c>
      <c r="I108" s="12"/>
      <c r="J108" s="12"/>
      <c r="K108" s="12">
        <v>50</v>
      </c>
      <c r="L108" s="12"/>
      <c r="M108" s="12">
        <v>50</v>
      </c>
      <c r="N108" s="12">
        <v>100</v>
      </c>
      <c r="O108" s="13"/>
      <c r="P108" s="12">
        <f t="shared" si="15"/>
        <v>200</v>
      </c>
      <c r="Q108" s="12">
        <f t="shared" si="16"/>
        <v>8</v>
      </c>
      <c r="R108" s="57"/>
      <c r="S108" s="15">
        <v>0.13</v>
      </c>
      <c r="T108" s="15">
        <f t="shared" si="17"/>
        <v>1.04</v>
      </c>
      <c r="U108" s="43"/>
    </row>
    <row r="109" spans="1:22" x14ac:dyDescent="0.2">
      <c r="A109" s="307" t="s">
        <v>112</v>
      </c>
      <c r="B109" s="307"/>
      <c r="C109" s="8"/>
      <c r="D109" s="8"/>
      <c r="E109" s="8"/>
      <c r="F109" s="12"/>
      <c r="G109" s="12"/>
      <c r="H109" s="12"/>
      <c r="I109" s="12"/>
      <c r="J109" s="12"/>
      <c r="K109" s="12"/>
      <c r="L109" s="12"/>
      <c r="M109" s="12"/>
      <c r="N109" s="12"/>
      <c r="O109" s="36"/>
      <c r="P109" s="12"/>
      <c r="Q109" s="12"/>
      <c r="R109" s="57"/>
      <c r="S109" s="12"/>
      <c r="T109" s="15"/>
    </row>
    <row r="110" spans="1:22" x14ac:dyDescent="0.2">
      <c r="A110" s="11" t="s">
        <v>216</v>
      </c>
      <c r="B110" s="11" t="s">
        <v>217</v>
      </c>
      <c r="C110" s="11" t="s">
        <v>216</v>
      </c>
      <c r="D110" s="11" t="s">
        <v>275</v>
      </c>
      <c r="E110" s="12">
        <v>20</v>
      </c>
      <c r="F110" s="12">
        <v>150</v>
      </c>
      <c r="G110" s="12">
        <v>10</v>
      </c>
      <c r="H110" s="12">
        <v>400</v>
      </c>
      <c r="I110" s="12"/>
      <c r="J110" s="12"/>
      <c r="K110" s="12"/>
      <c r="L110" s="12"/>
      <c r="M110" s="12"/>
      <c r="N110" s="12"/>
      <c r="O110" s="36"/>
      <c r="P110" s="12">
        <f t="shared" ref="P110:P143" si="18">SUM(I110:O110)</f>
        <v>0</v>
      </c>
      <c r="Q110" s="12">
        <f t="shared" ref="Q110:Q143" si="19">$P110/$H110</f>
        <v>0</v>
      </c>
      <c r="R110" s="57"/>
      <c r="S110" s="12">
        <v>0.06</v>
      </c>
      <c r="T110" s="15">
        <f t="shared" ref="T110:T143" si="20">$Q110*$S110</f>
        <v>0</v>
      </c>
      <c r="U110" s="43">
        <f>SUM(T110:T125)</f>
        <v>1.2599999999999998</v>
      </c>
      <c r="V110" s="3">
        <f>U110*100/$U$144</f>
        <v>0.9415632939769838</v>
      </c>
    </row>
    <row r="111" spans="1:22" x14ac:dyDescent="0.2">
      <c r="A111" s="36" t="s">
        <v>226</v>
      </c>
      <c r="B111" s="36" t="s">
        <v>217</v>
      </c>
      <c r="C111" s="36">
        <v>90444200</v>
      </c>
      <c r="D111" s="36" t="s">
        <v>277</v>
      </c>
      <c r="E111" s="12">
        <v>20</v>
      </c>
      <c r="F111" s="12">
        <v>150</v>
      </c>
      <c r="G111" s="12">
        <v>10</v>
      </c>
      <c r="H111" s="12">
        <v>400</v>
      </c>
      <c r="I111" s="12"/>
      <c r="J111" s="12"/>
      <c r="K111" s="12"/>
      <c r="L111" s="12"/>
      <c r="M111" s="12"/>
      <c r="N111" s="12"/>
      <c r="O111" s="36"/>
      <c r="P111" s="12">
        <f t="shared" si="18"/>
        <v>0</v>
      </c>
      <c r="Q111" s="12">
        <f t="shared" si="19"/>
        <v>0</v>
      </c>
      <c r="R111" s="57"/>
      <c r="S111" s="12">
        <v>0.06</v>
      </c>
      <c r="T111" s="15">
        <f t="shared" si="20"/>
        <v>0</v>
      </c>
    </row>
    <row r="112" spans="1:22" x14ac:dyDescent="0.2">
      <c r="A112" s="11" t="s">
        <v>191</v>
      </c>
      <c r="B112" s="11" t="s">
        <v>192</v>
      </c>
      <c r="C112" s="11" t="s">
        <v>191</v>
      </c>
      <c r="D112" s="11" t="s">
        <v>275</v>
      </c>
      <c r="E112" s="12">
        <v>20</v>
      </c>
      <c r="F112" s="12">
        <v>200</v>
      </c>
      <c r="G112" s="12">
        <v>10</v>
      </c>
      <c r="H112" s="12">
        <v>300</v>
      </c>
      <c r="I112" s="12"/>
      <c r="J112" s="12"/>
      <c r="K112" s="12"/>
      <c r="L112" s="12"/>
      <c r="M112" s="12"/>
      <c r="N112" s="12"/>
      <c r="O112" s="36"/>
      <c r="P112" s="12">
        <f t="shared" si="18"/>
        <v>0</v>
      </c>
      <c r="Q112" s="12">
        <f t="shared" si="19"/>
        <v>0</v>
      </c>
      <c r="R112" s="57"/>
      <c r="S112" s="12">
        <v>0.06</v>
      </c>
      <c r="T112" s="15">
        <f t="shared" si="20"/>
        <v>0</v>
      </c>
    </row>
    <row r="113" spans="1:22" x14ac:dyDescent="0.2">
      <c r="A113" s="11" t="s">
        <v>160</v>
      </c>
      <c r="B113" s="11" t="s">
        <v>161</v>
      </c>
      <c r="C113" s="11" t="s">
        <v>160</v>
      </c>
      <c r="D113" s="11" t="s">
        <v>275</v>
      </c>
      <c r="E113" s="12">
        <v>20</v>
      </c>
      <c r="F113" s="12">
        <v>300</v>
      </c>
      <c r="G113" s="12">
        <v>10</v>
      </c>
      <c r="H113" s="12">
        <v>200</v>
      </c>
      <c r="I113" s="12"/>
      <c r="J113" s="12"/>
      <c r="K113" s="12">
        <v>400</v>
      </c>
      <c r="L113" s="12"/>
      <c r="M113" s="12">
        <v>400</v>
      </c>
      <c r="N113" s="12">
        <v>400</v>
      </c>
      <c r="O113" s="13"/>
      <c r="P113" s="12">
        <f t="shared" si="18"/>
        <v>1200</v>
      </c>
      <c r="Q113" s="12">
        <f t="shared" si="19"/>
        <v>6</v>
      </c>
      <c r="R113" s="57"/>
      <c r="S113" s="15">
        <v>0.06</v>
      </c>
      <c r="T113" s="15">
        <f t="shared" si="20"/>
        <v>0.36</v>
      </c>
    </row>
    <row r="114" spans="1:22" x14ac:dyDescent="0.2">
      <c r="A114" s="36" t="s">
        <v>215</v>
      </c>
      <c r="B114" s="36" t="s">
        <v>161</v>
      </c>
      <c r="C114" s="36">
        <v>90444300</v>
      </c>
      <c r="D114" s="36" t="s">
        <v>277</v>
      </c>
      <c r="E114" s="12" t="s">
        <v>46</v>
      </c>
      <c r="F114" s="12">
        <v>300</v>
      </c>
      <c r="G114" s="12">
        <v>10</v>
      </c>
      <c r="H114" s="12">
        <v>200</v>
      </c>
      <c r="I114" s="12"/>
      <c r="J114" s="12"/>
      <c r="K114" s="12">
        <v>200</v>
      </c>
      <c r="L114" s="12"/>
      <c r="M114" s="12"/>
      <c r="N114" s="12"/>
      <c r="O114" s="13"/>
      <c r="P114" s="12">
        <f t="shared" si="18"/>
        <v>200</v>
      </c>
      <c r="Q114" s="12">
        <f t="shared" si="19"/>
        <v>1</v>
      </c>
      <c r="R114" s="57"/>
      <c r="S114" s="15">
        <v>0.06</v>
      </c>
      <c r="T114" s="15">
        <f t="shared" si="20"/>
        <v>0.06</v>
      </c>
    </row>
    <row r="115" spans="1:22" x14ac:dyDescent="0.2">
      <c r="A115" s="11" t="s">
        <v>206</v>
      </c>
      <c r="B115" s="11" t="s">
        <v>114</v>
      </c>
      <c r="C115" s="11" t="s">
        <v>206</v>
      </c>
      <c r="D115" s="11" t="s">
        <v>275</v>
      </c>
      <c r="E115" s="12">
        <v>20</v>
      </c>
      <c r="F115" s="12">
        <v>450</v>
      </c>
      <c r="G115" s="12">
        <v>10</v>
      </c>
      <c r="H115" s="12">
        <v>100</v>
      </c>
      <c r="I115" s="12"/>
      <c r="J115" s="12"/>
      <c r="K115" s="12"/>
      <c r="L115" s="12"/>
      <c r="M115" s="12"/>
      <c r="N115" s="12"/>
      <c r="O115" s="25"/>
      <c r="P115" s="12">
        <f t="shared" si="18"/>
        <v>0</v>
      </c>
      <c r="Q115" s="12">
        <f t="shared" si="19"/>
        <v>0</v>
      </c>
      <c r="R115" s="57"/>
      <c r="S115" s="15">
        <v>0.08</v>
      </c>
      <c r="T115" s="15">
        <f t="shared" si="20"/>
        <v>0</v>
      </c>
    </row>
    <row r="116" spans="1:22" x14ac:dyDescent="0.2">
      <c r="A116" s="36" t="s">
        <v>113</v>
      </c>
      <c r="B116" s="36" t="s">
        <v>114</v>
      </c>
      <c r="C116" s="36">
        <v>90444400</v>
      </c>
      <c r="D116" s="36" t="s">
        <v>277</v>
      </c>
      <c r="E116" s="12" t="s">
        <v>46</v>
      </c>
      <c r="F116" s="12">
        <v>450</v>
      </c>
      <c r="G116" s="12">
        <v>10</v>
      </c>
      <c r="H116" s="12">
        <v>100</v>
      </c>
      <c r="I116" s="12"/>
      <c r="J116" s="12"/>
      <c r="K116" s="12">
        <v>200</v>
      </c>
      <c r="L116" s="12"/>
      <c r="M116" s="12">
        <v>200</v>
      </c>
      <c r="N116" s="12">
        <v>200</v>
      </c>
      <c r="O116" s="13"/>
      <c r="P116" s="12">
        <f t="shared" si="18"/>
        <v>600</v>
      </c>
      <c r="Q116" s="12">
        <f t="shared" si="19"/>
        <v>6</v>
      </c>
      <c r="R116" s="57"/>
      <c r="S116" s="15">
        <v>0.08</v>
      </c>
      <c r="T116" s="15">
        <f t="shared" si="20"/>
        <v>0.48</v>
      </c>
    </row>
    <row r="117" spans="1:22" x14ac:dyDescent="0.2">
      <c r="A117" s="11" t="s">
        <v>115</v>
      </c>
      <c r="B117" s="11" t="s">
        <v>116</v>
      </c>
      <c r="C117" s="11" t="s">
        <v>115</v>
      </c>
      <c r="D117" s="11" t="s">
        <v>275</v>
      </c>
      <c r="E117" s="12">
        <v>20</v>
      </c>
      <c r="F117" s="12">
        <v>600</v>
      </c>
      <c r="G117" s="12">
        <v>10</v>
      </c>
      <c r="H117" s="12">
        <v>100</v>
      </c>
      <c r="I117" s="12"/>
      <c r="J117" s="12"/>
      <c r="K117" s="12"/>
      <c r="L117" s="12"/>
      <c r="M117" s="12"/>
      <c r="N117" s="12"/>
      <c r="O117" s="13"/>
      <c r="P117" s="12">
        <f t="shared" si="18"/>
        <v>0</v>
      </c>
      <c r="Q117" s="12">
        <f t="shared" si="19"/>
        <v>0</v>
      </c>
      <c r="R117" s="57"/>
      <c r="S117" s="15">
        <v>0.06</v>
      </c>
      <c r="T117" s="15">
        <f t="shared" si="20"/>
        <v>0</v>
      </c>
    </row>
    <row r="118" spans="1:22" x14ac:dyDescent="0.2">
      <c r="A118" s="36" t="s">
        <v>188</v>
      </c>
      <c r="B118" s="36" t="s">
        <v>116</v>
      </c>
      <c r="C118" s="36">
        <v>90444600</v>
      </c>
      <c r="D118" s="36" t="s">
        <v>277</v>
      </c>
      <c r="E118" s="12" t="s">
        <v>46</v>
      </c>
      <c r="F118" s="12">
        <v>600</v>
      </c>
      <c r="G118" s="12">
        <v>10</v>
      </c>
      <c r="H118" s="12">
        <v>100</v>
      </c>
      <c r="I118" s="12"/>
      <c r="J118" s="12"/>
      <c r="K118" s="12">
        <v>200</v>
      </c>
      <c r="L118" s="12"/>
      <c r="M118" s="12">
        <v>200</v>
      </c>
      <c r="N118" s="12">
        <v>200</v>
      </c>
      <c r="O118" s="13"/>
      <c r="P118" s="12">
        <f t="shared" si="18"/>
        <v>600</v>
      </c>
      <c r="Q118" s="12">
        <f t="shared" si="19"/>
        <v>6</v>
      </c>
      <c r="R118" s="57"/>
      <c r="S118" s="15">
        <v>0.06</v>
      </c>
      <c r="T118" s="15">
        <f t="shared" si="20"/>
        <v>0.36</v>
      </c>
    </row>
    <row r="119" spans="1:22" x14ac:dyDescent="0.2">
      <c r="A119" s="11" t="s">
        <v>117</v>
      </c>
      <c r="B119" s="11" t="s">
        <v>118</v>
      </c>
      <c r="C119" s="11" t="s">
        <v>117</v>
      </c>
      <c r="D119" s="11" t="s">
        <v>275</v>
      </c>
      <c r="E119" s="12">
        <v>20</v>
      </c>
      <c r="F119" s="12">
        <v>750</v>
      </c>
      <c r="G119" s="12">
        <v>10</v>
      </c>
      <c r="H119" s="12">
        <v>100</v>
      </c>
      <c r="I119" s="12"/>
      <c r="J119" s="12"/>
      <c r="K119" s="12"/>
      <c r="L119" s="12"/>
      <c r="M119" s="12"/>
      <c r="N119" s="12"/>
      <c r="O119" s="13"/>
      <c r="P119" s="12">
        <f t="shared" si="18"/>
        <v>0</v>
      </c>
      <c r="Q119" s="12">
        <f t="shared" si="19"/>
        <v>0</v>
      </c>
      <c r="R119" s="57"/>
      <c r="S119" s="15">
        <v>7.0000000000000007E-2</v>
      </c>
      <c r="T119" s="15">
        <f t="shared" si="20"/>
        <v>0</v>
      </c>
    </row>
    <row r="120" spans="1:22" x14ac:dyDescent="0.2">
      <c r="A120" s="36" t="s">
        <v>189</v>
      </c>
      <c r="B120" s="36" t="s">
        <v>118</v>
      </c>
      <c r="C120" s="36">
        <v>90444700</v>
      </c>
      <c r="D120" s="36" t="s">
        <v>277</v>
      </c>
      <c r="E120" s="12" t="s">
        <v>46</v>
      </c>
      <c r="F120" s="12">
        <v>750</v>
      </c>
      <c r="G120" s="12">
        <v>10</v>
      </c>
      <c r="H120" s="12">
        <v>100</v>
      </c>
      <c r="I120" s="12"/>
      <c r="J120" s="12"/>
      <c r="K120" s="12"/>
      <c r="L120" s="12"/>
      <c r="M120" s="12"/>
      <c r="N120" s="12"/>
      <c r="O120" s="13"/>
      <c r="P120" s="12">
        <f t="shared" si="18"/>
        <v>0</v>
      </c>
      <c r="Q120" s="12">
        <f t="shared" si="19"/>
        <v>0</v>
      </c>
      <c r="R120" s="57"/>
      <c r="S120" s="15">
        <v>7.0000000000000007E-2</v>
      </c>
      <c r="T120" s="15">
        <f t="shared" si="20"/>
        <v>0</v>
      </c>
    </row>
    <row r="121" spans="1:22" x14ac:dyDescent="0.2">
      <c r="A121" s="11" t="s">
        <v>119</v>
      </c>
      <c r="B121" s="11" t="s">
        <v>120</v>
      </c>
      <c r="C121" s="11" t="s">
        <v>119</v>
      </c>
      <c r="D121" s="11" t="s">
        <v>275</v>
      </c>
      <c r="E121" s="12">
        <v>20</v>
      </c>
      <c r="F121" s="12">
        <v>900</v>
      </c>
      <c r="G121" s="12">
        <v>10</v>
      </c>
      <c r="H121" s="12">
        <v>50</v>
      </c>
      <c r="I121" s="12"/>
      <c r="J121" s="12"/>
      <c r="K121" s="12"/>
      <c r="L121" s="12"/>
      <c r="M121" s="12"/>
      <c r="N121" s="12"/>
      <c r="O121" s="13"/>
      <c r="P121" s="12">
        <f t="shared" si="18"/>
        <v>0</v>
      </c>
      <c r="Q121" s="12">
        <f t="shared" si="19"/>
        <v>0</v>
      </c>
      <c r="R121" s="57"/>
      <c r="S121" s="15">
        <v>0.08</v>
      </c>
      <c r="T121" s="15">
        <f t="shared" si="20"/>
        <v>0</v>
      </c>
    </row>
    <row r="122" spans="1:22" x14ac:dyDescent="0.2">
      <c r="A122" s="36" t="s">
        <v>263</v>
      </c>
      <c r="B122" s="36" t="s">
        <v>120</v>
      </c>
      <c r="C122" s="36">
        <v>90444800</v>
      </c>
      <c r="D122" s="36" t="s">
        <v>277</v>
      </c>
      <c r="E122" s="12" t="s">
        <v>46</v>
      </c>
      <c r="F122" s="12">
        <v>900</v>
      </c>
      <c r="G122" s="12">
        <v>10</v>
      </c>
      <c r="H122" s="12">
        <v>50</v>
      </c>
      <c r="I122" s="12"/>
      <c r="J122" s="12"/>
      <c r="K122" s="12"/>
      <c r="L122" s="12"/>
      <c r="M122" s="12"/>
      <c r="N122" s="12"/>
      <c r="O122" s="13"/>
      <c r="P122" s="12">
        <f t="shared" si="18"/>
        <v>0</v>
      </c>
      <c r="Q122" s="12">
        <f t="shared" si="19"/>
        <v>0</v>
      </c>
      <c r="R122" s="57"/>
      <c r="S122" s="15">
        <v>0.08</v>
      </c>
      <c r="T122" s="15">
        <f t="shared" si="20"/>
        <v>0</v>
      </c>
    </row>
    <row r="123" spans="1:22" x14ac:dyDescent="0.2">
      <c r="A123" s="11" t="s">
        <v>121</v>
      </c>
      <c r="B123" s="11" t="s">
        <v>122</v>
      </c>
      <c r="C123" s="11" t="s">
        <v>121</v>
      </c>
      <c r="D123" s="11" t="s">
        <v>275</v>
      </c>
      <c r="E123" s="12">
        <v>20</v>
      </c>
      <c r="F123" s="12">
        <v>1200</v>
      </c>
      <c r="G123" s="12">
        <v>10</v>
      </c>
      <c r="H123" s="12">
        <v>50</v>
      </c>
      <c r="I123" s="12"/>
      <c r="J123" s="12"/>
      <c r="K123" s="12"/>
      <c r="L123" s="12"/>
      <c r="M123" s="12"/>
      <c r="N123" s="12"/>
      <c r="O123" s="13"/>
      <c r="P123" s="12">
        <f t="shared" si="18"/>
        <v>0</v>
      </c>
      <c r="Q123" s="12">
        <f t="shared" si="19"/>
        <v>0</v>
      </c>
      <c r="R123" s="57"/>
      <c r="S123" s="15">
        <v>0.11</v>
      </c>
      <c r="T123" s="15">
        <f t="shared" si="20"/>
        <v>0</v>
      </c>
    </row>
    <row r="124" spans="1:22" x14ac:dyDescent="0.2">
      <c r="A124" s="11" t="s">
        <v>207</v>
      </c>
      <c r="B124" s="11" t="s">
        <v>208</v>
      </c>
      <c r="C124" s="11" t="s">
        <v>207</v>
      </c>
      <c r="D124" s="11" t="s">
        <v>275</v>
      </c>
      <c r="E124" s="12">
        <v>20</v>
      </c>
      <c r="F124" s="12">
        <v>1500</v>
      </c>
      <c r="G124" s="12">
        <v>10</v>
      </c>
      <c r="H124" s="12">
        <v>50</v>
      </c>
      <c r="I124" s="12"/>
      <c r="J124" s="12"/>
      <c r="K124" s="12"/>
      <c r="L124" s="12"/>
      <c r="M124" s="12"/>
      <c r="N124" s="12"/>
      <c r="O124" s="13"/>
      <c r="P124" s="12">
        <f t="shared" si="18"/>
        <v>0</v>
      </c>
      <c r="Q124" s="12">
        <f t="shared" si="19"/>
        <v>0</v>
      </c>
      <c r="R124" s="57"/>
      <c r="S124" s="15">
        <v>7.0000000000000007E-2</v>
      </c>
      <c r="T124" s="15">
        <f t="shared" si="20"/>
        <v>0</v>
      </c>
    </row>
    <row r="125" spans="1:22" x14ac:dyDescent="0.2">
      <c r="A125" s="11" t="s">
        <v>209</v>
      </c>
      <c r="B125" s="11" t="s">
        <v>210</v>
      </c>
      <c r="C125" s="11" t="s">
        <v>209</v>
      </c>
      <c r="D125" s="11" t="s">
        <v>275</v>
      </c>
      <c r="E125" s="12">
        <v>20</v>
      </c>
      <c r="F125" s="12">
        <v>1800</v>
      </c>
      <c r="G125" s="12">
        <v>10</v>
      </c>
      <c r="H125" s="12">
        <v>50</v>
      </c>
      <c r="I125" s="12"/>
      <c r="J125" s="12"/>
      <c r="K125" s="12"/>
      <c r="L125" s="12"/>
      <c r="M125" s="12"/>
      <c r="N125" s="12"/>
      <c r="O125" s="13"/>
      <c r="P125" s="12">
        <f t="shared" si="18"/>
        <v>0</v>
      </c>
      <c r="Q125" s="12">
        <f t="shared" si="19"/>
        <v>0</v>
      </c>
      <c r="R125" s="58"/>
      <c r="S125" s="15">
        <v>0.09</v>
      </c>
      <c r="T125" s="15">
        <f t="shared" si="20"/>
        <v>0</v>
      </c>
      <c r="U125" s="43"/>
    </row>
    <row r="126" spans="1:22" x14ac:dyDescent="0.2">
      <c r="A126" s="11" t="s">
        <v>123</v>
      </c>
      <c r="B126" s="11" t="s">
        <v>124</v>
      </c>
      <c r="C126" s="11" t="s">
        <v>123</v>
      </c>
      <c r="D126" s="11" t="s">
        <v>275</v>
      </c>
      <c r="E126" s="12">
        <v>25</v>
      </c>
      <c r="F126" s="12">
        <v>150</v>
      </c>
      <c r="G126" s="12">
        <v>10</v>
      </c>
      <c r="H126" s="12">
        <v>200</v>
      </c>
      <c r="I126" s="12"/>
      <c r="J126" s="12"/>
      <c r="K126" s="12"/>
      <c r="L126" s="12"/>
      <c r="M126" s="12"/>
      <c r="N126" s="12"/>
      <c r="O126" s="13"/>
      <c r="P126" s="12">
        <f t="shared" si="18"/>
        <v>0</v>
      </c>
      <c r="Q126" s="12">
        <f t="shared" si="19"/>
        <v>0</v>
      </c>
      <c r="R126" s="57"/>
      <c r="S126" s="15">
        <v>0.04</v>
      </c>
      <c r="T126" s="15">
        <f t="shared" si="20"/>
        <v>0</v>
      </c>
      <c r="U126" s="43">
        <f>SUM(T126:T143)</f>
        <v>3.8800000000000003</v>
      </c>
      <c r="V126" s="3">
        <f>U126*100/$U$144</f>
        <v>2.8994171274846816</v>
      </c>
    </row>
    <row r="127" spans="1:22" x14ac:dyDescent="0.2">
      <c r="A127" s="36" t="s">
        <v>257</v>
      </c>
      <c r="B127" s="36" t="s">
        <v>124</v>
      </c>
      <c r="C127" s="36">
        <v>90445200</v>
      </c>
      <c r="D127" s="36" t="s">
        <v>277</v>
      </c>
      <c r="E127" s="12">
        <v>25</v>
      </c>
      <c r="F127" s="12">
        <v>150</v>
      </c>
      <c r="G127" s="12">
        <v>10</v>
      </c>
      <c r="H127" s="12">
        <v>200</v>
      </c>
      <c r="I127" s="12"/>
      <c r="J127" s="12"/>
      <c r="K127" s="12">
        <v>400</v>
      </c>
      <c r="L127" s="12"/>
      <c r="M127" s="12">
        <v>400</v>
      </c>
      <c r="N127" s="12">
        <v>200</v>
      </c>
      <c r="O127" s="13"/>
      <c r="P127" s="12">
        <f t="shared" si="18"/>
        <v>1000</v>
      </c>
      <c r="Q127" s="12">
        <f t="shared" si="19"/>
        <v>5</v>
      </c>
      <c r="R127" s="57"/>
      <c r="S127" s="15">
        <v>0.04</v>
      </c>
      <c r="T127" s="15">
        <f t="shared" si="20"/>
        <v>0.2</v>
      </c>
    </row>
    <row r="128" spans="1:22" x14ac:dyDescent="0.2">
      <c r="A128" s="11" t="s">
        <v>125</v>
      </c>
      <c r="B128" s="11" t="s">
        <v>126</v>
      </c>
      <c r="C128" s="11" t="s">
        <v>125</v>
      </c>
      <c r="D128" s="11" t="s">
        <v>275</v>
      </c>
      <c r="E128" s="12">
        <v>25</v>
      </c>
      <c r="F128" s="12">
        <v>300</v>
      </c>
      <c r="G128" s="12">
        <v>10</v>
      </c>
      <c r="H128" s="12">
        <v>100</v>
      </c>
      <c r="I128" s="12"/>
      <c r="J128" s="12"/>
      <c r="K128" s="12">
        <v>100</v>
      </c>
      <c r="L128" s="12"/>
      <c r="M128" s="12"/>
      <c r="N128" s="12"/>
      <c r="O128" s="13"/>
      <c r="P128" s="12">
        <f t="shared" si="18"/>
        <v>100</v>
      </c>
      <c r="Q128" s="12">
        <f t="shared" si="19"/>
        <v>1</v>
      </c>
      <c r="R128" s="57"/>
      <c r="S128" s="15">
        <v>0.04</v>
      </c>
      <c r="T128" s="15">
        <f t="shared" si="20"/>
        <v>0.04</v>
      </c>
    </row>
    <row r="129" spans="1:22" x14ac:dyDescent="0.2">
      <c r="A129" s="36" t="s">
        <v>127</v>
      </c>
      <c r="B129" s="36" t="s">
        <v>126</v>
      </c>
      <c r="C129" s="36">
        <v>90445300</v>
      </c>
      <c r="D129" s="36" t="s">
        <v>277</v>
      </c>
      <c r="E129" s="12" t="s">
        <v>63</v>
      </c>
      <c r="F129" s="12">
        <v>300</v>
      </c>
      <c r="G129" s="12">
        <v>10</v>
      </c>
      <c r="H129" s="12">
        <v>100</v>
      </c>
      <c r="I129" s="12">
        <v>200</v>
      </c>
      <c r="J129" s="12"/>
      <c r="K129" s="12">
        <v>300</v>
      </c>
      <c r="L129" s="12"/>
      <c r="M129" s="12">
        <v>300</v>
      </c>
      <c r="N129" s="12">
        <v>200</v>
      </c>
      <c r="O129" s="13"/>
      <c r="P129" s="12">
        <f t="shared" si="18"/>
        <v>1000</v>
      </c>
      <c r="Q129" s="12">
        <f t="shared" si="19"/>
        <v>10</v>
      </c>
      <c r="R129" s="57"/>
      <c r="S129" s="15">
        <v>0.04</v>
      </c>
      <c r="T129" s="15">
        <f t="shared" si="20"/>
        <v>0.4</v>
      </c>
    </row>
    <row r="130" spans="1:22" x14ac:dyDescent="0.2">
      <c r="A130" s="11" t="s">
        <v>128</v>
      </c>
      <c r="B130" s="11" t="s">
        <v>129</v>
      </c>
      <c r="C130" s="11" t="s">
        <v>128</v>
      </c>
      <c r="D130" s="11" t="s">
        <v>275</v>
      </c>
      <c r="E130" s="12">
        <v>25</v>
      </c>
      <c r="F130" s="12">
        <v>450</v>
      </c>
      <c r="G130" s="12">
        <v>10</v>
      </c>
      <c r="H130" s="12">
        <v>100</v>
      </c>
      <c r="I130" s="12"/>
      <c r="J130" s="12"/>
      <c r="K130" s="12">
        <v>100</v>
      </c>
      <c r="L130" s="12"/>
      <c r="M130" s="12">
        <v>100</v>
      </c>
      <c r="N130" s="12"/>
      <c r="O130" s="13"/>
      <c r="P130" s="12">
        <f t="shared" si="18"/>
        <v>200</v>
      </c>
      <c r="Q130" s="12">
        <f t="shared" si="19"/>
        <v>2</v>
      </c>
      <c r="R130" s="57"/>
      <c r="S130" s="15">
        <v>0.06</v>
      </c>
      <c r="T130" s="15">
        <f t="shared" si="20"/>
        <v>0.12</v>
      </c>
    </row>
    <row r="131" spans="1:22" x14ac:dyDescent="0.2">
      <c r="A131" s="36" t="s">
        <v>190</v>
      </c>
      <c r="B131" s="36" t="s">
        <v>129</v>
      </c>
      <c r="C131" s="36">
        <v>90445400</v>
      </c>
      <c r="D131" s="36" t="s">
        <v>277</v>
      </c>
      <c r="E131" s="12" t="s">
        <v>63</v>
      </c>
      <c r="F131" s="12">
        <v>450</v>
      </c>
      <c r="G131" s="12">
        <v>10</v>
      </c>
      <c r="H131" s="12">
        <v>100</v>
      </c>
      <c r="I131" s="12"/>
      <c r="J131" s="12"/>
      <c r="K131" s="12">
        <v>300</v>
      </c>
      <c r="L131" s="12"/>
      <c r="M131" s="12">
        <v>300</v>
      </c>
      <c r="N131" s="12"/>
      <c r="O131" s="13"/>
      <c r="P131" s="12">
        <f t="shared" si="18"/>
        <v>600</v>
      </c>
      <c r="Q131" s="12">
        <f t="shared" si="19"/>
        <v>6</v>
      </c>
      <c r="R131" s="57"/>
      <c r="S131" s="15">
        <v>0.06</v>
      </c>
      <c r="T131" s="15">
        <f t="shared" si="20"/>
        <v>0.36</v>
      </c>
    </row>
    <row r="132" spans="1:22" x14ac:dyDescent="0.2">
      <c r="A132" s="11" t="s">
        <v>130</v>
      </c>
      <c r="B132" s="11" t="s">
        <v>131</v>
      </c>
      <c r="C132" s="11" t="s">
        <v>130</v>
      </c>
      <c r="D132" s="11" t="s">
        <v>275</v>
      </c>
      <c r="E132" s="12">
        <v>25</v>
      </c>
      <c r="F132" s="12">
        <v>600</v>
      </c>
      <c r="G132" s="12">
        <v>10</v>
      </c>
      <c r="H132" s="12">
        <v>50</v>
      </c>
      <c r="I132" s="12"/>
      <c r="J132" s="12"/>
      <c r="K132" s="12">
        <v>100</v>
      </c>
      <c r="L132" s="12"/>
      <c r="M132" s="12"/>
      <c r="N132" s="12"/>
      <c r="O132" s="13"/>
      <c r="P132" s="12">
        <f t="shared" si="18"/>
        <v>100</v>
      </c>
      <c r="Q132" s="12">
        <f t="shared" si="19"/>
        <v>2</v>
      </c>
      <c r="R132" s="57"/>
      <c r="S132" s="15">
        <v>0.04</v>
      </c>
      <c r="T132" s="15">
        <f t="shared" si="20"/>
        <v>0.08</v>
      </c>
    </row>
    <row r="133" spans="1:22" x14ac:dyDescent="0.2">
      <c r="A133" s="36" t="s">
        <v>211</v>
      </c>
      <c r="B133" s="36" t="s">
        <v>131</v>
      </c>
      <c r="C133" s="36">
        <v>90445600</v>
      </c>
      <c r="D133" s="36" t="s">
        <v>277</v>
      </c>
      <c r="E133" s="12">
        <v>25</v>
      </c>
      <c r="F133" s="12">
        <v>600</v>
      </c>
      <c r="G133" s="12">
        <v>10</v>
      </c>
      <c r="H133" s="12">
        <v>50</v>
      </c>
      <c r="I133" s="12"/>
      <c r="J133" s="12"/>
      <c r="K133" s="12">
        <v>300</v>
      </c>
      <c r="L133" s="12"/>
      <c r="M133" s="12">
        <v>300</v>
      </c>
      <c r="N133" s="12">
        <v>200</v>
      </c>
      <c r="O133" s="13"/>
      <c r="P133" s="12">
        <f t="shared" si="18"/>
        <v>800</v>
      </c>
      <c r="Q133" s="12">
        <f t="shared" si="19"/>
        <v>16</v>
      </c>
      <c r="R133" s="57"/>
      <c r="S133" s="15">
        <v>0.04</v>
      </c>
      <c r="T133" s="15">
        <f t="shared" si="20"/>
        <v>0.64</v>
      </c>
    </row>
    <row r="134" spans="1:22" x14ac:dyDescent="0.2">
      <c r="A134" s="11" t="s">
        <v>162</v>
      </c>
      <c r="B134" s="11" t="s">
        <v>163</v>
      </c>
      <c r="C134" s="11" t="s">
        <v>162</v>
      </c>
      <c r="D134" s="11" t="s">
        <v>275</v>
      </c>
      <c r="E134" s="12">
        <v>25</v>
      </c>
      <c r="F134" s="12">
        <v>750</v>
      </c>
      <c r="G134" s="12">
        <v>10</v>
      </c>
      <c r="H134" s="12">
        <v>50</v>
      </c>
      <c r="I134" s="12"/>
      <c r="J134" s="12"/>
      <c r="K134" s="12"/>
      <c r="L134" s="12"/>
      <c r="M134" s="12"/>
      <c r="N134" s="12"/>
      <c r="O134" s="13"/>
      <c r="P134" s="12">
        <f t="shared" si="18"/>
        <v>0</v>
      </c>
      <c r="Q134" s="12">
        <f t="shared" si="19"/>
        <v>0</v>
      </c>
      <c r="R134" s="57"/>
      <c r="S134" s="15">
        <v>0.04</v>
      </c>
      <c r="T134" s="15">
        <f t="shared" si="20"/>
        <v>0</v>
      </c>
    </row>
    <row r="135" spans="1:22" x14ac:dyDescent="0.2">
      <c r="A135" s="36" t="s">
        <v>218</v>
      </c>
      <c r="B135" s="36" t="s">
        <v>163</v>
      </c>
      <c r="C135" s="31" t="s">
        <v>219</v>
      </c>
      <c r="D135" s="36" t="s">
        <v>277</v>
      </c>
      <c r="E135" s="12">
        <v>25</v>
      </c>
      <c r="F135" s="12">
        <v>750</v>
      </c>
      <c r="G135" s="12">
        <v>10</v>
      </c>
      <c r="H135" s="12">
        <v>50</v>
      </c>
      <c r="I135" s="12"/>
      <c r="J135" s="12"/>
      <c r="K135" s="12">
        <v>300</v>
      </c>
      <c r="L135" s="12"/>
      <c r="M135" s="12">
        <v>300</v>
      </c>
      <c r="N135" s="12"/>
      <c r="O135" s="13"/>
      <c r="P135" s="12">
        <f t="shared" si="18"/>
        <v>600</v>
      </c>
      <c r="Q135" s="12">
        <f t="shared" si="19"/>
        <v>12</v>
      </c>
      <c r="R135" s="57"/>
      <c r="S135" s="15">
        <v>0.04</v>
      </c>
      <c r="T135" s="15">
        <f t="shared" si="20"/>
        <v>0.48</v>
      </c>
    </row>
    <row r="136" spans="1:22" x14ac:dyDescent="0.2">
      <c r="A136" s="11" t="s">
        <v>132</v>
      </c>
      <c r="B136" s="11" t="s">
        <v>133</v>
      </c>
      <c r="C136" s="11" t="s">
        <v>132</v>
      </c>
      <c r="D136" s="11" t="s">
        <v>275</v>
      </c>
      <c r="E136" s="12">
        <v>25</v>
      </c>
      <c r="F136" s="12">
        <v>900</v>
      </c>
      <c r="G136" s="12">
        <v>10</v>
      </c>
      <c r="H136" s="12">
        <v>50</v>
      </c>
      <c r="I136" s="12"/>
      <c r="J136" s="12"/>
      <c r="K136" s="12"/>
      <c r="L136" s="12"/>
      <c r="M136" s="12">
        <v>100</v>
      </c>
      <c r="N136" s="12"/>
      <c r="O136" s="13"/>
      <c r="P136" s="12">
        <f t="shared" si="18"/>
        <v>100</v>
      </c>
      <c r="Q136" s="12">
        <f t="shared" si="19"/>
        <v>2</v>
      </c>
      <c r="R136" s="57"/>
      <c r="S136" s="15">
        <v>0.06</v>
      </c>
      <c r="T136" s="15">
        <f t="shared" si="20"/>
        <v>0.12</v>
      </c>
    </row>
    <row r="137" spans="1:22" x14ac:dyDescent="0.2">
      <c r="A137" s="36" t="s">
        <v>264</v>
      </c>
      <c r="B137" s="36" t="s">
        <v>133</v>
      </c>
      <c r="C137" s="31" t="s">
        <v>265</v>
      </c>
      <c r="D137" s="36" t="s">
        <v>277</v>
      </c>
      <c r="E137" s="12">
        <v>25</v>
      </c>
      <c r="F137" s="12">
        <v>900</v>
      </c>
      <c r="G137" s="12">
        <v>10</v>
      </c>
      <c r="H137" s="12">
        <v>50</v>
      </c>
      <c r="I137" s="12"/>
      <c r="J137" s="12"/>
      <c r="K137" s="12">
        <v>300</v>
      </c>
      <c r="L137" s="12"/>
      <c r="M137" s="12">
        <v>300</v>
      </c>
      <c r="N137" s="12">
        <v>200</v>
      </c>
      <c r="O137" s="13"/>
      <c r="P137" s="12">
        <f t="shared" si="18"/>
        <v>800</v>
      </c>
      <c r="Q137" s="12">
        <f t="shared" si="19"/>
        <v>16</v>
      </c>
      <c r="R137" s="57"/>
      <c r="S137" s="15">
        <v>0.06</v>
      </c>
      <c r="T137" s="15">
        <f t="shared" si="20"/>
        <v>0.96</v>
      </c>
    </row>
    <row r="138" spans="1:22" x14ac:dyDescent="0.2">
      <c r="A138" s="11" t="s">
        <v>134</v>
      </c>
      <c r="B138" s="11" t="s">
        <v>135</v>
      </c>
      <c r="C138" s="11" t="s">
        <v>134</v>
      </c>
      <c r="D138" s="11" t="s">
        <v>275</v>
      </c>
      <c r="E138" s="12">
        <v>25</v>
      </c>
      <c r="F138" s="12">
        <v>1200</v>
      </c>
      <c r="G138" s="12">
        <v>10</v>
      </c>
      <c r="H138" s="12">
        <v>50</v>
      </c>
      <c r="I138" s="12"/>
      <c r="J138" s="12"/>
      <c r="K138" s="12">
        <v>100</v>
      </c>
      <c r="L138" s="12"/>
      <c r="M138" s="12"/>
      <c r="N138" s="12"/>
      <c r="O138" s="13"/>
      <c r="P138" s="12">
        <f t="shared" si="18"/>
        <v>100</v>
      </c>
      <c r="Q138" s="12">
        <f t="shared" si="19"/>
        <v>2</v>
      </c>
      <c r="R138" s="57"/>
      <c r="S138" s="15">
        <v>0.08</v>
      </c>
      <c r="T138" s="15">
        <f t="shared" si="20"/>
        <v>0.16</v>
      </c>
    </row>
    <row r="139" spans="1:22" x14ac:dyDescent="0.2">
      <c r="A139" s="26" t="s">
        <v>451</v>
      </c>
      <c r="B139" s="26"/>
      <c r="C139" s="26">
        <v>90445810</v>
      </c>
      <c r="D139" s="36" t="s">
        <v>277</v>
      </c>
      <c r="E139" s="12" t="s">
        <v>63</v>
      </c>
      <c r="F139" s="12">
        <v>1200</v>
      </c>
      <c r="G139" s="12">
        <v>10</v>
      </c>
      <c r="H139" s="12">
        <v>50</v>
      </c>
      <c r="I139" s="12"/>
      <c r="J139" s="12"/>
      <c r="K139" s="12"/>
      <c r="L139" s="12"/>
      <c r="M139" s="12"/>
      <c r="N139" s="12">
        <v>200</v>
      </c>
      <c r="O139" s="13"/>
      <c r="P139" s="12">
        <f t="shared" si="18"/>
        <v>200</v>
      </c>
      <c r="Q139" s="12">
        <f t="shared" si="19"/>
        <v>4</v>
      </c>
      <c r="R139" s="57"/>
      <c r="S139" s="15">
        <v>0.08</v>
      </c>
      <c r="T139" s="15">
        <f t="shared" si="20"/>
        <v>0.32</v>
      </c>
    </row>
    <row r="140" spans="1:22" x14ac:dyDescent="0.2">
      <c r="A140" s="11" t="s">
        <v>238</v>
      </c>
      <c r="B140" s="11" t="s">
        <v>239</v>
      </c>
      <c r="C140" s="11" t="s">
        <v>238</v>
      </c>
      <c r="D140" s="11" t="s">
        <v>275</v>
      </c>
      <c r="E140" s="12">
        <v>25</v>
      </c>
      <c r="F140" s="12">
        <v>1524</v>
      </c>
      <c r="G140" s="12">
        <v>10</v>
      </c>
      <c r="H140" s="12">
        <v>50</v>
      </c>
      <c r="I140" s="12"/>
      <c r="J140" s="12"/>
      <c r="K140" s="12"/>
      <c r="L140" s="12"/>
      <c r="M140" s="12"/>
      <c r="N140" s="12"/>
      <c r="O140" s="13"/>
      <c r="P140" s="12">
        <f t="shared" si="18"/>
        <v>0</v>
      </c>
      <c r="Q140" s="12">
        <f t="shared" si="19"/>
        <v>0</v>
      </c>
      <c r="R140" s="57"/>
      <c r="S140" s="15">
        <v>0.08</v>
      </c>
      <c r="T140" s="15">
        <f t="shared" si="20"/>
        <v>0</v>
      </c>
    </row>
    <row r="141" spans="1:22" x14ac:dyDescent="0.2">
      <c r="A141" s="11" t="s">
        <v>164</v>
      </c>
      <c r="B141" s="11" t="s">
        <v>165</v>
      </c>
      <c r="C141" s="11" t="s">
        <v>164</v>
      </c>
      <c r="D141" s="11" t="s">
        <v>275</v>
      </c>
      <c r="E141" s="12">
        <v>25</v>
      </c>
      <c r="F141" s="12">
        <v>1800</v>
      </c>
      <c r="G141" s="12">
        <v>10</v>
      </c>
      <c r="H141" s="12">
        <v>50</v>
      </c>
      <c r="I141" s="12"/>
      <c r="J141" s="12"/>
      <c r="K141" s="12"/>
      <c r="L141" s="12"/>
      <c r="M141" s="12"/>
      <c r="N141" s="12"/>
      <c r="O141" s="13"/>
      <c r="P141" s="12">
        <f t="shared" si="18"/>
        <v>0</v>
      </c>
      <c r="Q141" s="12">
        <f t="shared" si="19"/>
        <v>0</v>
      </c>
      <c r="R141" s="57"/>
      <c r="S141" s="15">
        <v>0.12</v>
      </c>
      <c r="T141" s="15">
        <f t="shared" si="20"/>
        <v>0</v>
      </c>
    </row>
    <row r="142" spans="1:22" x14ac:dyDescent="0.2">
      <c r="A142" s="36" t="s">
        <v>227</v>
      </c>
      <c r="B142" s="36" t="s">
        <v>165</v>
      </c>
      <c r="C142" s="36">
        <v>90445900</v>
      </c>
      <c r="D142" s="36" t="s">
        <v>277</v>
      </c>
      <c r="E142" s="12">
        <v>25</v>
      </c>
      <c r="F142" s="12">
        <v>1800</v>
      </c>
      <c r="G142" s="12">
        <v>10</v>
      </c>
      <c r="H142" s="12">
        <v>50</v>
      </c>
      <c r="I142" s="12"/>
      <c r="J142" s="12"/>
      <c r="K142" s="12"/>
      <c r="L142" s="12"/>
      <c r="M142" s="12"/>
      <c r="N142" s="12"/>
      <c r="O142" s="13"/>
      <c r="P142" s="12">
        <f t="shared" si="18"/>
        <v>0</v>
      </c>
      <c r="Q142" s="12">
        <f t="shared" si="19"/>
        <v>0</v>
      </c>
      <c r="R142" s="57"/>
      <c r="S142" s="15">
        <v>0.12</v>
      </c>
      <c r="T142" s="15">
        <f t="shared" si="20"/>
        <v>0</v>
      </c>
      <c r="U142" s="43"/>
    </row>
    <row r="143" spans="1:22" x14ac:dyDescent="0.2">
      <c r="A143" s="36" t="s">
        <v>301</v>
      </c>
      <c r="B143" s="36" t="s">
        <v>302</v>
      </c>
      <c r="C143" s="36">
        <v>90446000</v>
      </c>
      <c r="D143" s="36" t="s">
        <v>277</v>
      </c>
      <c r="E143" s="12">
        <v>25</v>
      </c>
      <c r="F143" s="12">
        <v>2400</v>
      </c>
      <c r="G143" s="12">
        <v>10</v>
      </c>
      <c r="H143" s="12">
        <v>50</v>
      </c>
      <c r="I143" s="12"/>
      <c r="J143" s="12"/>
      <c r="K143" s="12"/>
      <c r="L143" s="12"/>
      <c r="M143" s="12"/>
      <c r="N143" s="12"/>
      <c r="O143" s="13"/>
      <c r="P143" s="12">
        <f t="shared" si="18"/>
        <v>0</v>
      </c>
      <c r="Q143" s="12">
        <f t="shared" si="19"/>
        <v>0</v>
      </c>
      <c r="R143" s="57"/>
      <c r="S143" s="15">
        <v>0.12</v>
      </c>
      <c r="T143" s="15">
        <f t="shared" si="20"/>
        <v>0</v>
      </c>
      <c r="U143" s="43"/>
    </row>
    <row r="144" spans="1:22" x14ac:dyDescent="0.2">
      <c r="A144" s="305"/>
      <c r="B144" s="305"/>
      <c r="C144" s="305"/>
      <c r="D144" s="305"/>
      <c r="E144" s="305"/>
      <c r="F144" s="305"/>
      <c r="G144" s="305"/>
      <c r="H144" s="305"/>
      <c r="I144" s="36">
        <f t="shared" ref="I144:Q144" si="21">SUBTOTAL(9,I5:I143)</f>
        <v>10600</v>
      </c>
      <c r="J144" s="36">
        <f t="shared" si="21"/>
        <v>33300</v>
      </c>
      <c r="K144" s="36">
        <f t="shared" si="21"/>
        <v>70775</v>
      </c>
      <c r="L144" s="36">
        <f>SUBTOTAL(9,L5:L143)</f>
        <v>3250</v>
      </c>
      <c r="M144" s="36">
        <f t="shared" si="21"/>
        <v>70310</v>
      </c>
      <c r="N144" s="36">
        <f t="shared" ref="N144" si="22">SUBTOTAL(9,N5:N143)</f>
        <v>67275</v>
      </c>
      <c r="O144" s="36">
        <f t="shared" si="21"/>
        <v>0</v>
      </c>
      <c r="P144" s="36">
        <f t="shared" si="21"/>
        <v>255510</v>
      </c>
      <c r="Q144" s="36">
        <f t="shared" si="21"/>
        <v>3214</v>
      </c>
      <c r="R144" s="59"/>
      <c r="S144" s="12"/>
      <c r="T144" s="36">
        <f>SUBTOTAL(9,T5:T143)</f>
        <v>184.97000000000011</v>
      </c>
      <c r="U144" s="3">
        <f>SUM(U13:U143)</f>
        <v>133.82</v>
      </c>
      <c r="V144" s="3">
        <f>SUM(V13:V143)</f>
        <v>100</v>
      </c>
    </row>
    <row r="145" spans="1:20" x14ac:dyDescent="0.2">
      <c r="A145" s="305"/>
      <c r="B145" s="305"/>
      <c r="C145" s="305"/>
      <c r="D145" s="305"/>
      <c r="E145" s="305"/>
      <c r="F145" s="305"/>
      <c r="G145" s="305"/>
      <c r="H145" s="305"/>
      <c r="I145" s="36">
        <v>102</v>
      </c>
      <c r="J145" s="36">
        <v>364</v>
      </c>
      <c r="K145" s="36">
        <v>903</v>
      </c>
      <c r="L145" s="36">
        <v>30</v>
      </c>
      <c r="M145" s="36">
        <v>911</v>
      </c>
      <c r="N145" s="36">
        <v>904</v>
      </c>
      <c r="O145" s="36"/>
      <c r="P145" s="36"/>
      <c r="Q145" s="36">
        <f>SUM(I145:O145)</f>
        <v>3214</v>
      </c>
      <c r="T145" s="3">
        <f>T144/30</f>
        <v>6.1656666666666702</v>
      </c>
    </row>
    <row r="146" spans="1:20" x14ac:dyDescent="0.2">
      <c r="A146" s="305"/>
      <c r="B146" s="305"/>
      <c r="C146" s="305"/>
      <c r="D146" s="305"/>
      <c r="E146" s="305"/>
      <c r="F146" s="305"/>
      <c r="G146" s="305"/>
      <c r="H146" s="305"/>
      <c r="I146" s="36">
        <v>5.37</v>
      </c>
      <c r="J146" s="36">
        <v>18.329999999999998</v>
      </c>
      <c r="K146" s="36">
        <v>51.13</v>
      </c>
      <c r="L146" s="36">
        <v>1.85</v>
      </c>
      <c r="M146" s="36">
        <v>52.21</v>
      </c>
      <c r="N146" s="36">
        <v>56.08</v>
      </c>
      <c r="O146" s="36"/>
      <c r="P146" s="36"/>
      <c r="Q146" s="36">
        <f>SUM(I146:O146)</f>
        <v>184.96999999999997</v>
      </c>
    </row>
    <row r="147" spans="1:20" x14ac:dyDescent="0.2">
      <c r="A147" s="34"/>
      <c r="B147" s="34"/>
      <c r="C147" s="34"/>
      <c r="D147" s="34"/>
      <c r="E147" s="34"/>
      <c r="F147" s="34"/>
      <c r="G147" s="34"/>
      <c r="H147" s="34"/>
    </row>
    <row r="148" spans="1:20" x14ac:dyDescent="0.2">
      <c r="A148" s="28" t="s">
        <v>136</v>
      </c>
      <c r="B148" s="28" t="s">
        <v>136</v>
      </c>
      <c r="C148" s="30"/>
      <c r="D148" s="30"/>
      <c r="E148" s="8" t="s">
        <v>10</v>
      </c>
      <c r="F148" s="8" t="s">
        <v>137</v>
      </c>
      <c r="G148" s="300" t="s">
        <v>138</v>
      </c>
      <c r="H148" s="301"/>
      <c r="I148" s="20"/>
      <c r="J148" s="20"/>
      <c r="K148" s="20"/>
      <c r="L148" s="20"/>
      <c r="M148" s="20"/>
      <c r="N148" s="20"/>
      <c r="O148" s="20"/>
      <c r="P148" s="12"/>
      <c r="Q148" s="12"/>
      <c r="R148" s="35"/>
      <c r="S148" s="12"/>
      <c r="T148" s="15"/>
    </row>
    <row r="149" spans="1:20" x14ac:dyDescent="0.2">
      <c r="A149" s="36"/>
      <c r="B149" s="36"/>
      <c r="C149" s="36"/>
      <c r="D149" s="36"/>
      <c r="E149" s="8"/>
      <c r="F149" s="8"/>
      <c r="G149" s="8" t="s">
        <v>139</v>
      </c>
      <c r="H149" s="8" t="s">
        <v>140</v>
      </c>
      <c r="I149" s="8" t="s">
        <v>140</v>
      </c>
      <c r="J149" s="8" t="s">
        <v>140</v>
      </c>
      <c r="K149" s="8" t="s">
        <v>140</v>
      </c>
      <c r="L149" s="8" t="s">
        <v>140</v>
      </c>
      <c r="M149" s="8" t="s">
        <v>140</v>
      </c>
      <c r="N149" s="8" t="s">
        <v>140</v>
      </c>
      <c r="O149" s="8" t="s">
        <v>140</v>
      </c>
      <c r="P149" s="36" t="s">
        <v>140</v>
      </c>
      <c r="Q149" s="36" t="s">
        <v>12</v>
      </c>
      <c r="R149" s="37"/>
      <c r="S149" s="12"/>
      <c r="T149" s="15"/>
    </row>
    <row r="150" spans="1:20" x14ac:dyDescent="0.2">
      <c r="A150" s="38" t="s">
        <v>142</v>
      </c>
      <c r="B150" s="38" t="s">
        <v>143</v>
      </c>
      <c r="C150" s="38" t="s">
        <v>142</v>
      </c>
      <c r="D150" s="38" t="s">
        <v>142</v>
      </c>
      <c r="E150" s="12">
        <v>13</v>
      </c>
      <c r="F150" s="12">
        <v>25</v>
      </c>
      <c r="G150" s="12">
        <v>5</v>
      </c>
      <c r="H150" s="12">
        <v>125</v>
      </c>
      <c r="I150" s="12"/>
      <c r="J150" s="12"/>
      <c r="K150" s="12"/>
      <c r="L150" s="12"/>
      <c r="M150" s="12"/>
      <c r="N150" s="12"/>
      <c r="O150" s="12"/>
      <c r="P150" s="12">
        <f>SUM(I150:O150)</f>
        <v>0</v>
      </c>
      <c r="Q150" s="12">
        <f>$P150/$H150</f>
        <v>0</v>
      </c>
      <c r="R150" s="39"/>
      <c r="S150" s="15">
        <v>0.09</v>
      </c>
      <c r="T150" s="15">
        <f>$Q150*$S150</f>
        <v>0</v>
      </c>
    </row>
    <row r="151" spans="1:20" x14ac:dyDescent="0.2">
      <c r="A151" s="38" t="s">
        <v>144</v>
      </c>
      <c r="B151" s="38" t="s">
        <v>145</v>
      </c>
      <c r="C151" s="38" t="s">
        <v>144</v>
      </c>
      <c r="D151" s="38" t="s">
        <v>144</v>
      </c>
      <c r="E151" s="12">
        <v>19</v>
      </c>
      <c r="F151" s="12">
        <v>25</v>
      </c>
      <c r="G151" s="12">
        <v>5</v>
      </c>
      <c r="H151" s="12">
        <v>125</v>
      </c>
      <c r="I151" s="12"/>
      <c r="J151" s="12"/>
      <c r="K151" s="12"/>
      <c r="L151" s="12"/>
      <c r="M151" s="12"/>
      <c r="N151" s="12"/>
      <c r="O151" s="12"/>
      <c r="P151" s="12">
        <f>SUM(I151:O151)</f>
        <v>0</v>
      </c>
      <c r="Q151" s="12">
        <f>$P151/$H151</f>
        <v>0</v>
      </c>
      <c r="R151" s="39"/>
      <c r="S151" s="15">
        <v>0.15</v>
      </c>
      <c r="T151" s="15">
        <f>$Q151*$S151</f>
        <v>0</v>
      </c>
    </row>
    <row r="152" spans="1:20" x14ac:dyDescent="0.2">
      <c r="B152" s="3"/>
      <c r="I152" s="36">
        <f t="shared" ref="I152:O152" si="23">SUM(I150:I151)</f>
        <v>0</v>
      </c>
      <c r="J152" s="36">
        <f t="shared" si="23"/>
        <v>0</v>
      </c>
      <c r="K152" s="36">
        <f t="shared" si="23"/>
        <v>0</v>
      </c>
      <c r="L152" s="36">
        <f>SUM(L150:L151)</f>
        <v>0</v>
      </c>
      <c r="M152" s="36">
        <f t="shared" si="23"/>
        <v>0</v>
      </c>
      <c r="N152" s="36">
        <f t="shared" ref="N152" si="24">SUM(N150:N151)</f>
        <v>0</v>
      </c>
      <c r="O152" s="36">
        <f t="shared" si="23"/>
        <v>0</v>
      </c>
      <c r="P152" s="36">
        <f>SUBTOTAL(9,P150:P151)</f>
        <v>0</v>
      </c>
      <c r="Q152" s="36">
        <f>SUBTOTAL(9,Q150:Q151)</f>
        <v>0</v>
      </c>
      <c r="R152" s="37"/>
      <c r="S152" s="12"/>
      <c r="T152" s="33">
        <f>SUBTOTAL(9,T150:T151)</f>
        <v>0</v>
      </c>
    </row>
    <row r="153" spans="1:20" x14ac:dyDescent="0.2">
      <c r="B153" s="3"/>
      <c r="I153" s="40"/>
      <c r="J153" s="40"/>
      <c r="K153" s="40"/>
      <c r="L153" s="40"/>
      <c r="M153" s="40"/>
      <c r="N153" s="40"/>
      <c r="O153" s="40"/>
      <c r="P153" s="36">
        <v>0</v>
      </c>
      <c r="Q153" s="36">
        <v>0</v>
      </c>
      <c r="R153" s="35"/>
      <c r="S153" s="12"/>
      <c r="T153" s="33">
        <v>0</v>
      </c>
    </row>
  </sheetData>
  <autoFilter ref="D3:D146"/>
  <mergeCells count="11">
    <mergeCell ref="S3:T3"/>
    <mergeCell ref="A1:H1"/>
    <mergeCell ref="A2:D2"/>
    <mergeCell ref="E2:H2"/>
    <mergeCell ref="G3:H3"/>
    <mergeCell ref="P3:Q3"/>
    <mergeCell ref="A109:B109"/>
    <mergeCell ref="A144:H144"/>
    <mergeCell ref="A145:H145"/>
    <mergeCell ref="A146:H146"/>
    <mergeCell ref="G148:H148"/>
  </mergeCells>
  <conditionalFormatting sqref="A5:XFD143">
    <cfRule type="expression" dxfId="238" priority="2">
      <formula>MOD(ROW(),2)</formula>
    </cfRule>
  </conditionalFormatting>
  <conditionalFormatting sqref="P5:P143">
    <cfRule type="cellIs" dxfId="237" priority="4" operator="greaterThan">
      <formula>10000</formula>
    </cfRule>
  </conditionalFormatting>
  <conditionalFormatting sqref="P110:P143">
    <cfRule type="cellIs" dxfId="236" priority="5" operator="greaterThan">
      <formula>2000</formula>
    </cfRule>
  </conditionalFormatting>
  <conditionalFormatting sqref="T5:T108">
    <cfRule type="cellIs" dxfId="235" priority="3" operator="greaterThan">
      <formula>10</formula>
    </cfRule>
  </conditionalFormatting>
  <conditionalFormatting sqref="T139">
    <cfRule type="cellIs" dxfId="234" priority="1" operator="greaterThan">
      <formula>10</formula>
    </cfRule>
  </conditionalFormatting>
  <pageMargins left="0.25" right="0.25" top="0.75" bottom="0.75" header="0.3" footer="0.3"/>
  <pageSetup paperSize="9" scale="69" fitToHeight="0" orientation="landscape" r:id="rId1"/>
  <headerFooter alignWithMargins="0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pageSetUpPr fitToPage="1"/>
  </sheetPr>
  <dimension ref="A1:T152"/>
  <sheetViews>
    <sheetView zoomScaleNormal="100" workbookViewId="0">
      <pane xSplit="4" ySplit="4" topLeftCell="E119" activePane="bottomRight" state="frozen"/>
      <selection pane="topRight" activeCell="D1" sqref="D1"/>
      <selection pane="bottomLeft" activeCell="A4" sqref="A4"/>
      <selection pane="bottomRight" activeCell="L65" sqref="L65"/>
    </sheetView>
  </sheetViews>
  <sheetFormatPr defaultColWidth="9.140625" defaultRowHeight="12.75" x14ac:dyDescent="0.2"/>
  <cols>
    <col min="1" max="1" width="12.5703125" style="3" customWidth="1"/>
    <col min="2" max="2" width="14" style="41" customWidth="1"/>
    <col min="3" max="3" width="14" style="3" bestFit="1" customWidth="1"/>
    <col min="4" max="4" width="12.28515625" style="3" customWidth="1"/>
    <col min="5" max="5" width="7.85546875" style="3" customWidth="1"/>
    <col min="6" max="6" width="8.5703125" style="3" customWidth="1"/>
    <col min="7" max="7" width="6.140625" style="3" customWidth="1"/>
    <col min="8" max="8" width="6.42578125" style="3" customWidth="1"/>
    <col min="9" max="12" width="10.140625" style="3" customWidth="1"/>
    <col min="13" max="13" width="8.28515625" style="3" customWidth="1"/>
    <col min="14" max="14" width="10.7109375" style="3" bestFit="1" customWidth="1"/>
    <col min="15" max="15" width="8.28515625" style="3" bestFit="1" customWidth="1"/>
    <col min="16" max="17" width="9.42578125" style="3" customWidth="1"/>
    <col min="18" max="18" width="9.28515625" style="3" customWidth="1"/>
    <col min="19" max="16384" width="9.140625" style="3"/>
  </cols>
  <sheetData>
    <row r="1" spans="1:20" x14ac:dyDescent="0.2">
      <c r="A1" s="303" t="s">
        <v>281</v>
      </c>
      <c r="B1" s="303"/>
      <c r="C1" s="303"/>
      <c r="D1" s="303"/>
      <c r="E1" s="303"/>
      <c r="F1" s="303"/>
      <c r="G1" s="303"/>
      <c r="H1" s="303"/>
      <c r="I1" s="30" t="s">
        <v>432</v>
      </c>
      <c r="J1" s="30" t="s">
        <v>438</v>
      </c>
      <c r="K1" s="30" t="s">
        <v>446</v>
      </c>
      <c r="L1" s="30"/>
      <c r="M1" s="20"/>
      <c r="N1" s="20"/>
      <c r="O1" s="20"/>
    </row>
    <row r="2" spans="1:20" x14ac:dyDescent="0.2">
      <c r="A2" s="303" t="s">
        <v>445</v>
      </c>
      <c r="B2" s="303"/>
      <c r="C2" s="303"/>
      <c r="D2" s="303"/>
      <c r="E2" s="303"/>
      <c r="F2" s="303"/>
      <c r="G2" s="303"/>
      <c r="H2" s="303"/>
      <c r="I2" s="10"/>
      <c r="J2" s="10"/>
      <c r="K2" s="10"/>
      <c r="L2" s="10"/>
      <c r="M2" s="8"/>
      <c r="N2" s="8"/>
      <c r="O2" s="8"/>
      <c r="P2" s="29"/>
      <c r="Q2" s="29"/>
      <c r="R2" s="30"/>
    </row>
    <row r="3" spans="1:20" x14ac:dyDescent="0.2">
      <c r="A3" s="8" t="s">
        <v>0</v>
      </c>
      <c r="B3" s="8" t="s">
        <v>1</v>
      </c>
      <c r="C3" s="8" t="s">
        <v>2</v>
      </c>
      <c r="D3" s="8" t="s">
        <v>274</v>
      </c>
      <c r="E3" s="8" t="s">
        <v>3</v>
      </c>
      <c r="F3" s="8" t="s">
        <v>4</v>
      </c>
      <c r="G3" s="302" t="s">
        <v>5</v>
      </c>
      <c r="H3" s="302"/>
      <c r="I3" s="31" t="s">
        <v>409</v>
      </c>
      <c r="J3" s="31" t="s">
        <v>427</v>
      </c>
      <c r="K3" s="31" t="s">
        <v>435</v>
      </c>
      <c r="L3" s="31" t="s">
        <v>441</v>
      </c>
      <c r="M3" s="36"/>
      <c r="N3" s="302" t="s">
        <v>6</v>
      </c>
      <c r="O3" s="302"/>
      <c r="P3" s="55"/>
      <c r="Q3" s="300" t="s">
        <v>7</v>
      </c>
      <c r="R3" s="301"/>
    </row>
    <row r="4" spans="1:20" x14ac:dyDescent="0.2">
      <c r="A4" s="36" t="s">
        <v>8</v>
      </c>
      <c r="B4" s="36"/>
      <c r="C4" s="36"/>
      <c r="D4" s="36"/>
      <c r="E4" s="7" t="s">
        <v>9</v>
      </c>
      <c r="F4" s="36" t="s">
        <v>10</v>
      </c>
      <c r="G4" s="8" t="s">
        <v>11</v>
      </c>
      <c r="H4" s="8" t="s">
        <v>12</v>
      </c>
      <c r="I4" s="36" t="s">
        <v>410</v>
      </c>
      <c r="J4" s="36" t="s">
        <v>428</v>
      </c>
      <c r="K4" s="36" t="s">
        <v>436</v>
      </c>
      <c r="L4" s="36" t="s">
        <v>442</v>
      </c>
      <c r="M4" s="36"/>
      <c r="N4" s="8" t="s">
        <v>13</v>
      </c>
      <c r="O4" s="8" t="s">
        <v>12</v>
      </c>
      <c r="P4" s="56"/>
      <c r="Q4" s="10" t="s">
        <v>14</v>
      </c>
      <c r="R4" s="10" t="s">
        <v>15</v>
      </c>
    </row>
    <row r="5" spans="1:20" x14ac:dyDescent="0.2">
      <c r="A5" s="11" t="s">
        <v>383</v>
      </c>
      <c r="B5" s="11" t="s">
        <v>384</v>
      </c>
      <c r="C5" s="11" t="s">
        <v>383</v>
      </c>
      <c r="D5" s="11" t="s">
        <v>275</v>
      </c>
      <c r="E5" s="12">
        <v>15</v>
      </c>
      <c r="F5" s="12">
        <v>225</v>
      </c>
      <c r="G5" s="12">
        <v>10</v>
      </c>
      <c r="H5" s="12">
        <v>400</v>
      </c>
      <c r="I5" s="12"/>
      <c r="J5" s="12"/>
      <c r="K5" s="12"/>
      <c r="L5" s="12"/>
      <c r="M5" s="13"/>
      <c r="N5" s="12">
        <f t="shared" ref="N5:N19" si="0">SUM(I5:M5)</f>
        <v>0</v>
      </c>
      <c r="O5" s="12">
        <f t="shared" ref="O5:O19" si="1">$N5/$H5</f>
        <v>0</v>
      </c>
      <c r="P5" s="57"/>
      <c r="Q5" s="15">
        <v>0.06</v>
      </c>
      <c r="R5" s="15">
        <f t="shared" ref="R5:R19" si="2">$O5*$Q5</f>
        <v>0</v>
      </c>
      <c r="S5" s="43">
        <f>SUM(R5:R19)</f>
        <v>40.549999999999997</v>
      </c>
      <c r="T5" s="3">
        <f>S5*100/$S$143</f>
        <v>46.711208386130622</v>
      </c>
    </row>
    <row r="6" spans="1:20" x14ac:dyDescent="0.2">
      <c r="A6" s="11" t="s">
        <v>385</v>
      </c>
      <c r="B6" s="11" t="s">
        <v>386</v>
      </c>
      <c r="C6" s="11" t="s">
        <v>385</v>
      </c>
      <c r="D6" s="11" t="s">
        <v>275</v>
      </c>
      <c r="E6" s="12">
        <v>15</v>
      </c>
      <c r="F6" s="12">
        <v>300</v>
      </c>
      <c r="G6" s="12">
        <v>10</v>
      </c>
      <c r="H6" s="12">
        <v>300</v>
      </c>
      <c r="I6" s="12"/>
      <c r="J6" s="12"/>
      <c r="K6" s="12"/>
      <c r="L6" s="12"/>
      <c r="M6" s="13"/>
      <c r="N6" s="12">
        <f t="shared" si="0"/>
        <v>0</v>
      </c>
      <c r="O6" s="12">
        <f t="shared" si="1"/>
        <v>0</v>
      </c>
      <c r="P6" s="57"/>
      <c r="Q6" s="15">
        <v>0.06</v>
      </c>
      <c r="R6" s="15">
        <f t="shared" si="2"/>
        <v>0</v>
      </c>
      <c r="S6" s="43"/>
    </row>
    <row r="7" spans="1:20" x14ac:dyDescent="0.2">
      <c r="A7" s="36" t="s">
        <v>387</v>
      </c>
      <c r="B7" s="36" t="s">
        <v>259</v>
      </c>
      <c r="C7" s="31" t="s">
        <v>388</v>
      </c>
      <c r="D7" s="36" t="s">
        <v>277</v>
      </c>
      <c r="E7" s="12" t="s">
        <v>167</v>
      </c>
      <c r="F7" s="12">
        <v>300</v>
      </c>
      <c r="G7" s="12">
        <v>10</v>
      </c>
      <c r="H7" s="12">
        <v>300</v>
      </c>
      <c r="I7" s="12"/>
      <c r="J7" s="12"/>
      <c r="K7" s="12"/>
      <c r="L7" s="12"/>
      <c r="M7" s="13"/>
      <c r="N7" s="12">
        <f t="shared" si="0"/>
        <v>0</v>
      </c>
      <c r="O7" s="12">
        <f t="shared" si="1"/>
        <v>0</v>
      </c>
      <c r="P7" s="57"/>
      <c r="Q7" s="15">
        <v>0.06</v>
      </c>
      <c r="R7" s="15">
        <f t="shared" si="2"/>
        <v>0</v>
      </c>
      <c r="S7" s="43"/>
    </row>
    <row r="8" spans="1:20" x14ac:dyDescent="0.2">
      <c r="A8" s="11" t="s">
        <v>258</v>
      </c>
      <c r="B8" s="11" t="s">
        <v>259</v>
      </c>
      <c r="C8" s="11" t="s">
        <v>258</v>
      </c>
      <c r="D8" s="11" t="s">
        <v>275</v>
      </c>
      <c r="E8" s="12">
        <v>15</v>
      </c>
      <c r="F8" s="12">
        <v>375</v>
      </c>
      <c r="G8" s="12">
        <v>10</v>
      </c>
      <c r="H8" s="12">
        <v>200</v>
      </c>
      <c r="I8" s="12"/>
      <c r="J8" s="12">
        <v>1000</v>
      </c>
      <c r="K8" s="12">
        <v>1000</v>
      </c>
      <c r="L8" s="12"/>
      <c r="M8" s="13"/>
      <c r="N8" s="12">
        <f t="shared" si="0"/>
        <v>2000</v>
      </c>
      <c r="O8" s="12">
        <f t="shared" si="1"/>
        <v>10</v>
      </c>
      <c r="P8" s="57"/>
      <c r="Q8" s="15">
        <v>0.06</v>
      </c>
      <c r="R8" s="15">
        <f t="shared" si="2"/>
        <v>0.6</v>
      </c>
      <c r="S8" s="43"/>
    </row>
    <row r="9" spans="1:20" x14ac:dyDescent="0.2">
      <c r="A9" s="11" t="s">
        <v>26</v>
      </c>
      <c r="B9" s="11" t="s">
        <v>27</v>
      </c>
      <c r="C9" s="11" t="s">
        <v>26</v>
      </c>
      <c r="D9" s="11" t="s">
        <v>275</v>
      </c>
      <c r="E9" s="12">
        <v>15</v>
      </c>
      <c r="F9" s="12">
        <v>457</v>
      </c>
      <c r="G9" s="12">
        <v>10</v>
      </c>
      <c r="H9" s="12">
        <v>200</v>
      </c>
      <c r="I9" s="12">
        <v>1800</v>
      </c>
      <c r="J9" s="12">
        <v>10000</v>
      </c>
      <c r="K9" s="12">
        <v>10000</v>
      </c>
      <c r="L9" s="12">
        <v>10000</v>
      </c>
      <c r="M9" s="13"/>
      <c r="N9" s="12">
        <f t="shared" si="0"/>
        <v>31800</v>
      </c>
      <c r="O9" s="12">
        <f t="shared" si="1"/>
        <v>159</v>
      </c>
      <c r="P9" s="57"/>
      <c r="Q9" s="15">
        <v>0.05</v>
      </c>
      <c r="R9" s="15">
        <f t="shared" si="2"/>
        <v>7.95</v>
      </c>
    </row>
    <row r="10" spans="1:20" x14ac:dyDescent="0.2">
      <c r="A10" s="36" t="s">
        <v>169</v>
      </c>
      <c r="B10" s="36" t="s">
        <v>27</v>
      </c>
      <c r="C10" s="36">
        <v>90441400</v>
      </c>
      <c r="D10" s="36" t="s">
        <v>277</v>
      </c>
      <c r="E10" s="12" t="s">
        <v>167</v>
      </c>
      <c r="F10" s="12">
        <v>450</v>
      </c>
      <c r="G10" s="12">
        <v>10</v>
      </c>
      <c r="H10" s="12">
        <v>200</v>
      </c>
      <c r="I10" s="12"/>
      <c r="J10" s="12"/>
      <c r="K10" s="12">
        <v>3000</v>
      </c>
      <c r="L10" s="12">
        <v>2000</v>
      </c>
      <c r="M10" s="13"/>
      <c r="N10" s="12">
        <f t="shared" si="0"/>
        <v>5000</v>
      </c>
      <c r="O10" s="12">
        <f t="shared" si="1"/>
        <v>25</v>
      </c>
      <c r="P10" s="57"/>
      <c r="Q10" s="15">
        <v>0.05</v>
      </c>
      <c r="R10" s="15">
        <f t="shared" si="2"/>
        <v>1.25</v>
      </c>
    </row>
    <row r="11" spans="1:20" x14ac:dyDescent="0.2">
      <c r="A11" s="11" t="s">
        <v>24</v>
      </c>
      <c r="B11" s="11" t="s">
        <v>25</v>
      </c>
      <c r="C11" s="11" t="s">
        <v>24</v>
      </c>
      <c r="D11" s="11" t="s">
        <v>275</v>
      </c>
      <c r="E11" s="12">
        <v>15</v>
      </c>
      <c r="F11" s="12">
        <v>610</v>
      </c>
      <c r="G11" s="12">
        <v>10</v>
      </c>
      <c r="H11" s="12">
        <v>100</v>
      </c>
      <c r="I11" s="12">
        <v>3000</v>
      </c>
      <c r="J11" s="12">
        <v>8000</v>
      </c>
      <c r="K11" s="12">
        <v>6000</v>
      </c>
      <c r="L11" s="12">
        <v>6000</v>
      </c>
      <c r="M11" s="13"/>
      <c r="N11" s="12">
        <f t="shared" si="0"/>
        <v>23000</v>
      </c>
      <c r="O11" s="12">
        <f t="shared" si="1"/>
        <v>230</v>
      </c>
      <c r="P11" s="57"/>
      <c r="Q11" s="15">
        <v>0.04</v>
      </c>
      <c r="R11" s="15">
        <f t="shared" si="2"/>
        <v>9.2000000000000011</v>
      </c>
    </row>
    <row r="12" spans="1:20" x14ac:dyDescent="0.2">
      <c r="A12" s="36" t="s">
        <v>168</v>
      </c>
      <c r="B12" s="36" t="s">
        <v>25</v>
      </c>
      <c r="C12" s="36">
        <v>90441600</v>
      </c>
      <c r="D12" s="36" t="s">
        <v>277</v>
      </c>
      <c r="E12" s="12" t="s">
        <v>167</v>
      </c>
      <c r="F12" s="12">
        <v>600</v>
      </c>
      <c r="G12" s="12">
        <v>10</v>
      </c>
      <c r="H12" s="12">
        <v>100</v>
      </c>
      <c r="I12" s="12">
        <v>500</v>
      </c>
      <c r="J12" s="12"/>
      <c r="K12" s="12">
        <v>3000</v>
      </c>
      <c r="L12" s="12">
        <v>2000</v>
      </c>
      <c r="M12" s="13"/>
      <c r="N12" s="12">
        <f t="shared" si="0"/>
        <v>5500</v>
      </c>
      <c r="O12" s="12">
        <f t="shared" si="1"/>
        <v>55</v>
      </c>
      <c r="P12" s="57"/>
      <c r="Q12" s="15">
        <v>0.04</v>
      </c>
      <c r="R12" s="15">
        <f t="shared" si="2"/>
        <v>2.2000000000000002</v>
      </c>
    </row>
    <row r="13" spans="1:20" x14ac:dyDescent="0.2">
      <c r="A13" s="11" t="s">
        <v>150</v>
      </c>
      <c r="B13" s="11" t="s">
        <v>151</v>
      </c>
      <c r="C13" s="11" t="s">
        <v>150</v>
      </c>
      <c r="D13" s="11" t="s">
        <v>275</v>
      </c>
      <c r="E13" s="12">
        <v>15</v>
      </c>
      <c r="F13" s="12">
        <v>760</v>
      </c>
      <c r="G13" s="12">
        <v>10</v>
      </c>
      <c r="H13" s="12">
        <v>100</v>
      </c>
      <c r="I13" s="12">
        <v>500</v>
      </c>
      <c r="J13" s="12">
        <v>1000</v>
      </c>
      <c r="K13" s="12">
        <v>1000</v>
      </c>
      <c r="L13" s="12">
        <v>1000</v>
      </c>
      <c r="M13" s="13"/>
      <c r="N13" s="12">
        <f t="shared" si="0"/>
        <v>3500</v>
      </c>
      <c r="O13" s="12">
        <f t="shared" si="1"/>
        <v>35</v>
      </c>
      <c r="P13" s="57"/>
      <c r="Q13" s="15">
        <v>0.04</v>
      </c>
      <c r="R13" s="15">
        <f t="shared" si="2"/>
        <v>1.4000000000000001</v>
      </c>
    </row>
    <row r="14" spans="1:20" x14ac:dyDescent="0.2">
      <c r="A14" s="11" t="s">
        <v>20</v>
      </c>
      <c r="B14" s="11" t="s">
        <v>21</v>
      </c>
      <c r="C14" s="11" t="s">
        <v>20</v>
      </c>
      <c r="D14" s="11" t="s">
        <v>275</v>
      </c>
      <c r="E14" s="12">
        <v>15</v>
      </c>
      <c r="F14" s="12">
        <v>915</v>
      </c>
      <c r="G14" s="12">
        <v>10</v>
      </c>
      <c r="H14" s="12">
        <v>100</v>
      </c>
      <c r="I14" s="12"/>
      <c r="J14" s="12">
        <v>1500</v>
      </c>
      <c r="K14" s="12">
        <v>2000</v>
      </c>
      <c r="L14" s="12">
        <v>5000</v>
      </c>
      <c r="M14" s="13"/>
      <c r="N14" s="12">
        <f t="shared" si="0"/>
        <v>8500</v>
      </c>
      <c r="O14" s="12">
        <f t="shared" si="1"/>
        <v>85</v>
      </c>
      <c r="P14" s="57"/>
      <c r="Q14" s="15">
        <v>0.05</v>
      </c>
      <c r="R14" s="15">
        <f t="shared" si="2"/>
        <v>4.25</v>
      </c>
    </row>
    <row r="15" spans="1:20" x14ac:dyDescent="0.2">
      <c r="A15" s="13" t="s">
        <v>166</v>
      </c>
      <c r="B15" s="13" t="s">
        <v>21</v>
      </c>
      <c r="C15" s="13">
        <v>90441800</v>
      </c>
      <c r="D15" s="36" t="s">
        <v>277</v>
      </c>
      <c r="E15" s="12" t="s">
        <v>167</v>
      </c>
      <c r="F15" s="12">
        <v>900</v>
      </c>
      <c r="G15" s="12">
        <v>10</v>
      </c>
      <c r="H15" s="12">
        <v>100</v>
      </c>
      <c r="I15" s="12">
        <v>1000</v>
      </c>
      <c r="J15" s="12"/>
      <c r="K15" s="12">
        <v>2000</v>
      </c>
      <c r="L15" s="12">
        <v>2000</v>
      </c>
      <c r="M15" s="13"/>
      <c r="N15" s="12">
        <f t="shared" si="0"/>
        <v>5000</v>
      </c>
      <c r="O15" s="12">
        <f t="shared" si="1"/>
        <v>50</v>
      </c>
      <c r="P15" s="57"/>
      <c r="Q15" s="15">
        <v>0.05</v>
      </c>
      <c r="R15" s="15">
        <f t="shared" si="2"/>
        <v>2.5</v>
      </c>
    </row>
    <row r="16" spans="1:20" x14ac:dyDescent="0.2">
      <c r="A16" s="11" t="s">
        <v>16</v>
      </c>
      <c r="B16" s="11" t="s">
        <v>17</v>
      </c>
      <c r="C16" s="11" t="s">
        <v>16</v>
      </c>
      <c r="D16" s="11" t="s">
        <v>275</v>
      </c>
      <c r="E16" s="12">
        <v>15</v>
      </c>
      <c r="F16" s="12">
        <v>1220</v>
      </c>
      <c r="G16" s="12">
        <v>10</v>
      </c>
      <c r="H16" s="12">
        <v>50</v>
      </c>
      <c r="I16" s="12">
        <v>1000</v>
      </c>
      <c r="J16" s="12">
        <v>5000</v>
      </c>
      <c r="K16" s="12">
        <v>3000</v>
      </c>
      <c r="L16" s="12">
        <v>5000</v>
      </c>
      <c r="M16" s="13"/>
      <c r="N16" s="12">
        <f t="shared" si="0"/>
        <v>14000</v>
      </c>
      <c r="O16" s="12">
        <f t="shared" si="1"/>
        <v>280</v>
      </c>
      <c r="P16" s="57"/>
      <c r="Q16" s="15">
        <v>0.04</v>
      </c>
      <c r="R16" s="15">
        <f t="shared" si="2"/>
        <v>11.200000000000001</v>
      </c>
    </row>
    <row r="17" spans="1:20" x14ac:dyDescent="0.2">
      <c r="A17" s="11" t="s">
        <v>148</v>
      </c>
      <c r="B17" s="11" t="s">
        <v>149</v>
      </c>
      <c r="C17" s="11" t="s">
        <v>148</v>
      </c>
      <c r="D17" s="11" t="s">
        <v>275</v>
      </c>
      <c r="E17" s="12">
        <v>15</v>
      </c>
      <c r="F17" s="12">
        <v>1524</v>
      </c>
      <c r="G17" s="12">
        <v>10</v>
      </c>
      <c r="H17" s="12">
        <v>50</v>
      </c>
      <c r="I17" s="12"/>
      <c r="J17" s="12"/>
      <c r="K17" s="12"/>
      <c r="L17" s="12"/>
      <c r="M17" s="13"/>
      <c r="N17" s="12">
        <f t="shared" si="0"/>
        <v>0</v>
      </c>
      <c r="O17" s="12">
        <f t="shared" si="1"/>
        <v>0</v>
      </c>
      <c r="P17" s="57"/>
      <c r="Q17" s="15">
        <v>0.05</v>
      </c>
      <c r="R17" s="15">
        <f t="shared" si="2"/>
        <v>0</v>
      </c>
    </row>
    <row r="18" spans="1:20" x14ac:dyDescent="0.2">
      <c r="A18" s="11" t="s">
        <v>146</v>
      </c>
      <c r="B18" s="11" t="s">
        <v>147</v>
      </c>
      <c r="C18" s="11" t="s">
        <v>146</v>
      </c>
      <c r="D18" s="11" t="s">
        <v>275</v>
      </c>
      <c r="E18" s="12">
        <v>15</v>
      </c>
      <c r="F18" s="12">
        <v>1800</v>
      </c>
      <c r="G18" s="12">
        <v>10</v>
      </c>
      <c r="H18" s="12">
        <v>50</v>
      </c>
      <c r="I18" s="12"/>
      <c r="J18" s="12"/>
      <c r="K18" s="12"/>
      <c r="L18" s="12"/>
      <c r="M18" s="13"/>
      <c r="N18" s="12">
        <f t="shared" si="0"/>
        <v>0</v>
      </c>
      <c r="O18" s="12">
        <f t="shared" si="1"/>
        <v>0</v>
      </c>
      <c r="P18" s="57"/>
      <c r="Q18" s="15">
        <v>0.06</v>
      </c>
      <c r="R18" s="15">
        <f t="shared" si="2"/>
        <v>0</v>
      </c>
    </row>
    <row r="19" spans="1:20" x14ac:dyDescent="0.2">
      <c r="A19" s="11" t="s">
        <v>353</v>
      </c>
      <c r="B19" s="11" t="s">
        <v>354</v>
      </c>
      <c r="C19" s="11" t="s">
        <v>146</v>
      </c>
      <c r="D19" s="11" t="s">
        <v>275</v>
      </c>
      <c r="E19" s="12">
        <v>15</v>
      </c>
      <c r="F19" s="12">
        <v>2100</v>
      </c>
      <c r="G19" s="12">
        <v>10</v>
      </c>
      <c r="H19" s="12">
        <v>50</v>
      </c>
      <c r="I19" s="12"/>
      <c r="J19" s="12"/>
      <c r="K19" s="12"/>
      <c r="L19" s="12"/>
      <c r="M19" s="13"/>
      <c r="N19" s="12">
        <f t="shared" si="0"/>
        <v>0</v>
      </c>
      <c r="O19" s="12">
        <f t="shared" si="1"/>
        <v>0</v>
      </c>
      <c r="P19" s="57"/>
      <c r="Q19" s="15">
        <v>0.06</v>
      </c>
      <c r="R19" s="15">
        <f t="shared" si="2"/>
        <v>0</v>
      </c>
    </row>
    <row r="20" spans="1:20" ht="15" x14ac:dyDescent="0.2">
      <c r="A20" s="60" t="s">
        <v>28</v>
      </c>
      <c r="B20" s="60"/>
      <c r="C20" s="60"/>
      <c r="D20" s="60"/>
      <c r="E20" s="60"/>
      <c r="F20" s="12"/>
      <c r="G20" s="20"/>
      <c r="H20" s="20"/>
      <c r="I20" s="12"/>
      <c r="J20" s="12"/>
      <c r="K20" s="12"/>
      <c r="L20" s="12"/>
      <c r="M20" s="21"/>
      <c r="N20" s="12"/>
      <c r="O20" s="12"/>
      <c r="P20" s="57"/>
      <c r="Q20" s="12"/>
      <c r="R20" s="15"/>
    </row>
    <row r="21" spans="1:20" x14ac:dyDescent="0.2">
      <c r="A21" s="11" t="s">
        <v>260</v>
      </c>
      <c r="B21" s="11" t="s">
        <v>229</v>
      </c>
      <c r="C21" s="11" t="s">
        <v>260</v>
      </c>
      <c r="D21" s="11" t="s">
        <v>275</v>
      </c>
      <c r="E21" s="12">
        <v>20</v>
      </c>
      <c r="F21" s="12">
        <v>100</v>
      </c>
      <c r="G21" s="12">
        <v>10</v>
      </c>
      <c r="H21" s="12">
        <v>500</v>
      </c>
      <c r="I21" s="12"/>
      <c r="J21" s="12"/>
      <c r="K21" s="12"/>
      <c r="L21" s="12"/>
      <c r="M21" s="13"/>
      <c r="N21" s="12">
        <f t="shared" ref="N21:N37" si="3">SUM(I21:M21)</f>
        <v>0</v>
      </c>
      <c r="O21" s="12">
        <f t="shared" ref="O21:O37" si="4">$N21/$H21</f>
        <v>0</v>
      </c>
      <c r="P21" s="57"/>
      <c r="Q21" s="15">
        <v>0.06</v>
      </c>
      <c r="R21" s="15">
        <f t="shared" ref="R21:R37" si="5">$O21*$Q21</f>
        <v>0</v>
      </c>
      <c r="S21" s="43">
        <f>SUM(R21:R37)</f>
        <v>25.28</v>
      </c>
      <c r="T21" s="3">
        <f>S21*100/$S$143</f>
        <v>29.121069001267134</v>
      </c>
    </row>
    <row r="22" spans="1:20" x14ac:dyDescent="0.2">
      <c r="A22" s="36" t="s">
        <v>228</v>
      </c>
      <c r="B22" s="36" t="s">
        <v>229</v>
      </c>
      <c r="C22" s="36">
        <v>90442100</v>
      </c>
      <c r="D22" s="36" t="s">
        <v>277</v>
      </c>
      <c r="E22" s="12" t="s">
        <v>46</v>
      </c>
      <c r="F22" s="12">
        <v>100</v>
      </c>
      <c r="G22" s="12">
        <v>10</v>
      </c>
      <c r="H22" s="12">
        <v>500</v>
      </c>
      <c r="I22" s="12"/>
      <c r="J22" s="12"/>
      <c r="K22" s="12"/>
      <c r="L22" s="12"/>
      <c r="M22" s="13"/>
      <c r="N22" s="12">
        <f t="shared" si="3"/>
        <v>0</v>
      </c>
      <c r="O22" s="12">
        <f t="shared" si="4"/>
        <v>0</v>
      </c>
      <c r="P22" s="57"/>
      <c r="Q22" s="15">
        <v>0.06</v>
      </c>
      <c r="R22" s="15">
        <f t="shared" si="5"/>
        <v>0</v>
      </c>
      <c r="S22" s="43"/>
    </row>
    <row r="23" spans="1:20" x14ac:dyDescent="0.2">
      <c r="A23" s="36" t="s">
        <v>172</v>
      </c>
      <c r="B23" s="36" t="s">
        <v>173</v>
      </c>
      <c r="C23" s="36">
        <v>90447000</v>
      </c>
      <c r="D23" s="36" t="s">
        <v>277</v>
      </c>
      <c r="E23" s="12" t="s">
        <v>46</v>
      </c>
      <c r="F23" s="12">
        <v>240</v>
      </c>
      <c r="G23" s="12">
        <v>10</v>
      </c>
      <c r="H23" s="12">
        <v>250</v>
      </c>
      <c r="I23" s="12"/>
      <c r="J23" s="12"/>
      <c r="K23" s="12"/>
      <c r="L23" s="12"/>
      <c r="M23" s="13"/>
      <c r="N23" s="12">
        <f t="shared" si="3"/>
        <v>0</v>
      </c>
      <c r="O23" s="12">
        <f t="shared" si="4"/>
        <v>0</v>
      </c>
      <c r="P23" s="57"/>
      <c r="Q23" s="15">
        <v>0.06</v>
      </c>
      <c r="R23" s="15">
        <f t="shared" si="5"/>
        <v>0</v>
      </c>
    </row>
    <row r="24" spans="1:20" x14ac:dyDescent="0.2">
      <c r="A24" s="11" t="s">
        <v>389</v>
      </c>
      <c r="B24" s="11" t="s">
        <v>390</v>
      </c>
      <c r="C24" s="11" t="s">
        <v>389</v>
      </c>
      <c r="D24" s="11" t="s">
        <v>275</v>
      </c>
      <c r="E24" s="12">
        <v>20</v>
      </c>
      <c r="F24" s="12">
        <v>300</v>
      </c>
      <c r="G24" s="12">
        <v>10</v>
      </c>
      <c r="H24" s="12">
        <v>200</v>
      </c>
      <c r="I24" s="12"/>
      <c r="J24" s="12"/>
      <c r="K24" s="12"/>
      <c r="L24" s="12"/>
      <c r="M24" s="13"/>
      <c r="N24" s="12">
        <f t="shared" si="3"/>
        <v>0</v>
      </c>
      <c r="O24" s="12">
        <f t="shared" si="4"/>
        <v>0</v>
      </c>
      <c r="P24" s="57"/>
      <c r="Q24" s="15">
        <v>0.06</v>
      </c>
      <c r="R24" s="15">
        <f t="shared" si="5"/>
        <v>0</v>
      </c>
    </row>
    <row r="25" spans="1:20" x14ac:dyDescent="0.2">
      <c r="A25" s="11" t="s">
        <v>50</v>
      </c>
      <c r="B25" s="11" t="s">
        <v>51</v>
      </c>
      <c r="C25" s="11" t="s">
        <v>50</v>
      </c>
      <c r="D25" s="11" t="s">
        <v>275</v>
      </c>
      <c r="E25" s="12">
        <v>20</v>
      </c>
      <c r="F25" s="12">
        <v>457</v>
      </c>
      <c r="G25" s="12">
        <v>10</v>
      </c>
      <c r="H25" s="12">
        <v>100</v>
      </c>
      <c r="I25" s="12"/>
      <c r="J25" s="12"/>
      <c r="K25" s="12">
        <v>500</v>
      </c>
      <c r="L25" s="12">
        <v>500</v>
      </c>
      <c r="M25" s="13"/>
      <c r="N25" s="12">
        <f t="shared" si="3"/>
        <v>1000</v>
      </c>
      <c r="O25" s="12">
        <f t="shared" si="4"/>
        <v>10</v>
      </c>
      <c r="P25" s="57"/>
      <c r="Q25" s="15">
        <v>0.04</v>
      </c>
      <c r="R25" s="15">
        <f t="shared" si="5"/>
        <v>0.4</v>
      </c>
    </row>
    <row r="26" spans="1:20" x14ac:dyDescent="0.2">
      <c r="A26" s="36" t="s">
        <v>171</v>
      </c>
      <c r="B26" s="36" t="s">
        <v>51</v>
      </c>
      <c r="C26" s="36">
        <v>90442400</v>
      </c>
      <c r="D26" s="36" t="s">
        <v>277</v>
      </c>
      <c r="E26" s="12" t="s">
        <v>46</v>
      </c>
      <c r="F26" s="12">
        <v>450</v>
      </c>
      <c r="G26" s="12">
        <v>10</v>
      </c>
      <c r="H26" s="12">
        <v>100</v>
      </c>
      <c r="I26" s="12"/>
      <c r="J26" s="12"/>
      <c r="K26" s="12">
        <v>2000</v>
      </c>
      <c r="L26" s="12">
        <v>1000</v>
      </c>
      <c r="M26" s="13"/>
      <c r="N26" s="12">
        <f t="shared" si="3"/>
        <v>3000</v>
      </c>
      <c r="O26" s="12">
        <f t="shared" si="4"/>
        <v>30</v>
      </c>
      <c r="P26" s="57"/>
      <c r="Q26" s="15">
        <v>0.04</v>
      </c>
      <c r="R26" s="15">
        <f t="shared" si="5"/>
        <v>1.2</v>
      </c>
    </row>
    <row r="27" spans="1:20" x14ac:dyDescent="0.2">
      <c r="A27" s="11" t="s">
        <v>47</v>
      </c>
      <c r="B27" s="11" t="s">
        <v>48</v>
      </c>
      <c r="C27" s="11" t="s">
        <v>47</v>
      </c>
      <c r="D27" s="11" t="s">
        <v>275</v>
      </c>
      <c r="E27" s="12">
        <v>20</v>
      </c>
      <c r="F27" s="12">
        <v>610</v>
      </c>
      <c r="G27" s="12">
        <v>10</v>
      </c>
      <c r="H27" s="12">
        <v>100</v>
      </c>
      <c r="I27" s="12">
        <v>500</v>
      </c>
      <c r="J27" s="12">
        <v>2000</v>
      </c>
      <c r="K27" s="12">
        <v>1000</v>
      </c>
      <c r="L27" s="12">
        <v>1000</v>
      </c>
      <c r="M27" s="13"/>
      <c r="N27" s="12">
        <f t="shared" si="3"/>
        <v>4500</v>
      </c>
      <c r="O27" s="12">
        <f t="shared" si="4"/>
        <v>45</v>
      </c>
      <c r="P27" s="57"/>
      <c r="Q27" s="15">
        <v>0.06</v>
      </c>
      <c r="R27" s="15">
        <f t="shared" si="5"/>
        <v>2.6999999999999997</v>
      </c>
    </row>
    <row r="28" spans="1:20" x14ac:dyDescent="0.2">
      <c r="A28" s="36" t="s">
        <v>49</v>
      </c>
      <c r="B28" s="36" t="s">
        <v>48</v>
      </c>
      <c r="C28" s="36">
        <v>90442600</v>
      </c>
      <c r="D28" s="36" t="s">
        <v>277</v>
      </c>
      <c r="E28" s="12" t="s">
        <v>46</v>
      </c>
      <c r="F28" s="12">
        <v>600</v>
      </c>
      <c r="G28" s="12">
        <v>10</v>
      </c>
      <c r="H28" s="12">
        <v>100</v>
      </c>
      <c r="I28" s="12"/>
      <c r="J28" s="12"/>
      <c r="K28" s="12">
        <v>2000</v>
      </c>
      <c r="L28" s="12">
        <v>3000</v>
      </c>
      <c r="M28" s="13"/>
      <c r="N28" s="12">
        <f t="shared" si="3"/>
        <v>5000</v>
      </c>
      <c r="O28" s="12">
        <f t="shared" si="4"/>
        <v>50</v>
      </c>
      <c r="P28" s="57"/>
      <c r="Q28" s="15">
        <v>0.06</v>
      </c>
      <c r="R28" s="15">
        <f t="shared" si="5"/>
        <v>3</v>
      </c>
    </row>
    <row r="29" spans="1:20" x14ac:dyDescent="0.2">
      <c r="A29" s="11" t="s">
        <v>154</v>
      </c>
      <c r="B29" s="11" t="s">
        <v>43</v>
      </c>
      <c r="C29" s="11" t="s">
        <v>154</v>
      </c>
      <c r="D29" s="11" t="s">
        <v>275</v>
      </c>
      <c r="E29" s="12">
        <v>20</v>
      </c>
      <c r="F29" s="12">
        <v>760</v>
      </c>
      <c r="G29" s="12">
        <v>10</v>
      </c>
      <c r="H29" s="12">
        <v>100</v>
      </c>
      <c r="I29" s="12"/>
      <c r="J29" s="12"/>
      <c r="K29" s="12"/>
      <c r="L29" s="12"/>
      <c r="M29" s="13"/>
      <c r="N29" s="12">
        <f t="shared" si="3"/>
        <v>0</v>
      </c>
      <c r="O29" s="12">
        <f t="shared" si="4"/>
        <v>0</v>
      </c>
      <c r="P29" s="57"/>
      <c r="Q29" s="15">
        <v>7.0000000000000007E-2</v>
      </c>
      <c r="R29" s="15">
        <f t="shared" si="5"/>
        <v>0</v>
      </c>
    </row>
    <row r="30" spans="1:20" x14ac:dyDescent="0.2">
      <c r="A30" s="36" t="s">
        <v>45</v>
      </c>
      <c r="B30" s="36" t="s">
        <v>43</v>
      </c>
      <c r="C30" s="36">
        <v>90442700</v>
      </c>
      <c r="D30" s="36" t="s">
        <v>277</v>
      </c>
      <c r="E30" s="12" t="s">
        <v>46</v>
      </c>
      <c r="F30" s="12">
        <v>750</v>
      </c>
      <c r="G30" s="12">
        <v>10</v>
      </c>
      <c r="H30" s="12">
        <v>100</v>
      </c>
      <c r="I30" s="12"/>
      <c r="J30" s="12"/>
      <c r="K30" s="12"/>
      <c r="L30" s="12"/>
      <c r="M30" s="13"/>
      <c r="N30" s="12">
        <f t="shared" si="3"/>
        <v>0</v>
      </c>
      <c r="O30" s="12">
        <f t="shared" si="4"/>
        <v>0</v>
      </c>
      <c r="P30" s="57"/>
      <c r="Q30" s="15">
        <v>7.0000000000000007E-2</v>
      </c>
      <c r="R30" s="15">
        <f t="shared" si="5"/>
        <v>0</v>
      </c>
    </row>
    <row r="31" spans="1:20" x14ac:dyDescent="0.2">
      <c r="A31" s="11" t="s">
        <v>38</v>
      </c>
      <c r="B31" s="11" t="s">
        <v>39</v>
      </c>
      <c r="C31" s="11" t="s">
        <v>38</v>
      </c>
      <c r="D31" s="11" t="s">
        <v>275</v>
      </c>
      <c r="E31" s="12">
        <v>20</v>
      </c>
      <c r="F31" s="12">
        <v>915</v>
      </c>
      <c r="G31" s="12">
        <v>10</v>
      </c>
      <c r="H31" s="12">
        <v>50</v>
      </c>
      <c r="I31" s="12"/>
      <c r="J31" s="12"/>
      <c r="K31" s="12">
        <v>2000</v>
      </c>
      <c r="L31" s="12">
        <v>2000</v>
      </c>
      <c r="M31" s="13"/>
      <c r="N31" s="12">
        <f t="shared" si="3"/>
        <v>4000</v>
      </c>
      <c r="O31" s="12">
        <f t="shared" si="4"/>
        <v>80</v>
      </c>
      <c r="P31" s="57"/>
      <c r="Q31" s="15">
        <v>0.04</v>
      </c>
      <c r="R31" s="15">
        <f t="shared" si="5"/>
        <v>3.2</v>
      </c>
    </row>
    <row r="32" spans="1:20" x14ac:dyDescent="0.2">
      <c r="A32" s="36" t="s">
        <v>170</v>
      </c>
      <c r="B32" s="36" t="s">
        <v>39</v>
      </c>
      <c r="C32" s="36">
        <v>90442800</v>
      </c>
      <c r="D32" s="36" t="s">
        <v>277</v>
      </c>
      <c r="E32" s="12" t="s">
        <v>46</v>
      </c>
      <c r="F32" s="12">
        <v>900</v>
      </c>
      <c r="G32" s="12">
        <v>10</v>
      </c>
      <c r="H32" s="12">
        <v>50</v>
      </c>
      <c r="I32" s="12"/>
      <c r="J32" s="12"/>
      <c r="K32" s="12">
        <v>5000</v>
      </c>
      <c r="L32" s="12">
        <v>5000</v>
      </c>
      <c r="M32" s="13"/>
      <c r="N32" s="12">
        <f t="shared" si="3"/>
        <v>10000</v>
      </c>
      <c r="O32" s="12">
        <f t="shared" si="4"/>
        <v>200</v>
      </c>
      <c r="P32" s="57"/>
      <c r="Q32" s="15">
        <v>0.04</v>
      </c>
      <c r="R32" s="15">
        <f t="shared" si="5"/>
        <v>8</v>
      </c>
    </row>
    <row r="33" spans="1:20" x14ac:dyDescent="0.2">
      <c r="A33" s="11" t="s">
        <v>34</v>
      </c>
      <c r="B33" s="11" t="s">
        <v>35</v>
      </c>
      <c r="C33" s="11" t="s">
        <v>34</v>
      </c>
      <c r="D33" s="11" t="s">
        <v>275</v>
      </c>
      <c r="E33" s="12">
        <v>20</v>
      </c>
      <c r="F33" s="12">
        <v>1220</v>
      </c>
      <c r="G33" s="12">
        <v>10</v>
      </c>
      <c r="H33" s="12">
        <v>50</v>
      </c>
      <c r="I33" s="12"/>
      <c r="J33" s="12">
        <v>1650</v>
      </c>
      <c r="K33" s="12">
        <v>2000</v>
      </c>
      <c r="L33" s="12">
        <v>2000</v>
      </c>
      <c r="M33" s="13"/>
      <c r="N33" s="12">
        <f t="shared" si="3"/>
        <v>5650</v>
      </c>
      <c r="O33" s="12">
        <f t="shared" si="4"/>
        <v>113</v>
      </c>
      <c r="P33" s="57"/>
      <c r="Q33" s="15">
        <v>0.06</v>
      </c>
      <c r="R33" s="15">
        <f t="shared" si="5"/>
        <v>6.7799999999999994</v>
      </c>
    </row>
    <row r="34" spans="1:20" x14ac:dyDescent="0.2">
      <c r="A34" s="11" t="s">
        <v>32</v>
      </c>
      <c r="B34" s="11" t="s">
        <v>33</v>
      </c>
      <c r="C34" s="11" t="s">
        <v>32</v>
      </c>
      <c r="D34" s="11" t="s">
        <v>275</v>
      </c>
      <c r="E34" s="12">
        <v>20</v>
      </c>
      <c r="F34" s="12">
        <v>1524</v>
      </c>
      <c r="G34" s="12">
        <v>10</v>
      </c>
      <c r="H34" s="12">
        <v>50</v>
      </c>
      <c r="I34" s="12"/>
      <c r="J34" s="12"/>
      <c r="K34" s="12"/>
      <c r="L34" s="12"/>
      <c r="M34" s="13"/>
      <c r="N34" s="12">
        <f t="shared" si="3"/>
        <v>0</v>
      </c>
      <c r="O34" s="12">
        <f t="shared" si="4"/>
        <v>0</v>
      </c>
      <c r="P34" s="57"/>
      <c r="Q34" s="15">
        <v>7.0000000000000007E-2</v>
      </c>
      <c r="R34" s="15">
        <f t="shared" si="5"/>
        <v>0</v>
      </c>
    </row>
    <row r="35" spans="1:20" x14ac:dyDescent="0.2">
      <c r="A35" s="11" t="s">
        <v>214</v>
      </c>
      <c r="B35" s="11" t="s">
        <v>30</v>
      </c>
      <c r="C35" s="11" t="s">
        <v>214</v>
      </c>
      <c r="D35" s="11" t="s">
        <v>275</v>
      </c>
      <c r="E35" s="12">
        <v>20</v>
      </c>
      <c r="F35" s="12">
        <v>1800</v>
      </c>
      <c r="G35" s="12">
        <v>10</v>
      </c>
      <c r="H35" s="12">
        <v>50</v>
      </c>
      <c r="I35" s="12"/>
      <c r="J35" s="12"/>
      <c r="K35" s="12"/>
      <c r="L35" s="12"/>
      <c r="M35" s="13"/>
      <c r="N35" s="12">
        <f t="shared" si="3"/>
        <v>0</v>
      </c>
      <c r="O35" s="12">
        <f t="shared" si="4"/>
        <v>0</v>
      </c>
      <c r="P35" s="57"/>
      <c r="Q35" s="15">
        <v>0.09</v>
      </c>
      <c r="R35" s="15">
        <f t="shared" si="5"/>
        <v>0</v>
      </c>
    </row>
    <row r="36" spans="1:20" x14ac:dyDescent="0.2">
      <c r="A36" s="11" t="s">
        <v>212</v>
      </c>
      <c r="B36" s="11" t="s">
        <v>213</v>
      </c>
      <c r="C36" s="11" t="s">
        <v>212</v>
      </c>
      <c r="D36" s="11" t="s">
        <v>275</v>
      </c>
      <c r="E36" s="12">
        <v>20</v>
      </c>
      <c r="F36" s="12">
        <v>2100</v>
      </c>
      <c r="G36" s="12">
        <v>10</v>
      </c>
      <c r="H36" s="12">
        <v>50</v>
      </c>
      <c r="I36" s="12"/>
      <c r="J36" s="12"/>
      <c r="K36" s="12"/>
      <c r="L36" s="12"/>
      <c r="M36" s="13"/>
      <c r="N36" s="12">
        <f t="shared" si="3"/>
        <v>0</v>
      </c>
      <c r="O36" s="12">
        <f t="shared" si="4"/>
        <v>0</v>
      </c>
      <c r="P36" s="57"/>
      <c r="Q36" s="15">
        <v>7.0000000000000007E-2</v>
      </c>
      <c r="R36" s="15">
        <f t="shared" si="5"/>
        <v>0</v>
      </c>
    </row>
    <row r="37" spans="1:20" x14ac:dyDescent="0.2">
      <c r="A37" s="11" t="s">
        <v>242</v>
      </c>
      <c r="B37" s="11" t="s">
        <v>243</v>
      </c>
      <c r="C37" s="11" t="s">
        <v>242</v>
      </c>
      <c r="D37" s="11" t="s">
        <v>275</v>
      </c>
      <c r="E37" s="12">
        <v>20</v>
      </c>
      <c r="F37" s="12">
        <v>2400</v>
      </c>
      <c r="G37" s="12">
        <v>10</v>
      </c>
      <c r="H37" s="12">
        <v>50</v>
      </c>
      <c r="I37" s="12"/>
      <c r="J37" s="12"/>
      <c r="K37" s="12"/>
      <c r="L37" s="12"/>
      <c r="M37" s="13"/>
      <c r="N37" s="12">
        <f t="shared" si="3"/>
        <v>0</v>
      </c>
      <c r="O37" s="12">
        <f t="shared" si="4"/>
        <v>0</v>
      </c>
      <c r="P37" s="57"/>
      <c r="Q37" s="15">
        <v>7.0000000000000007E-2</v>
      </c>
      <c r="R37" s="15">
        <f t="shared" si="5"/>
        <v>0</v>
      </c>
    </row>
    <row r="38" spans="1:20" ht="15" x14ac:dyDescent="0.2">
      <c r="A38" s="60" t="s">
        <v>52</v>
      </c>
      <c r="B38" s="60"/>
      <c r="C38" s="60"/>
      <c r="D38" s="60"/>
      <c r="E38" s="60"/>
      <c r="F38" s="24"/>
      <c r="G38" s="10"/>
      <c r="H38" s="10"/>
      <c r="I38" s="12"/>
      <c r="J38" s="12"/>
      <c r="K38" s="12"/>
      <c r="L38" s="12"/>
      <c r="M38" s="25"/>
      <c r="N38" s="12"/>
      <c r="O38" s="12"/>
      <c r="P38" s="57"/>
      <c r="Q38" s="12"/>
      <c r="R38" s="15"/>
    </row>
    <row r="39" spans="1:20" x14ac:dyDescent="0.2">
      <c r="A39" s="11" t="s">
        <v>261</v>
      </c>
      <c r="B39" s="11" t="s">
        <v>262</v>
      </c>
      <c r="C39" s="11" t="s">
        <v>261</v>
      </c>
      <c r="D39" s="11" t="s">
        <v>275</v>
      </c>
      <c r="E39" s="12">
        <v>25</v>
      </c>
      <c r="F39" s="12">
        <v>200</v>
      </c>
      <c r="G39" s="12">
        <v>10</v>
      </c>
      <c r="H39" s="12">
        <v>150</v>
      </c>
      <c r="I39" s="12"/>
      <c r="J39" s="12">
        <v>300</v>
      </c>
      <c r="K39" s="12">
        <v>300</v>
      </c>
      <c r="L39" s="12">
        <v>300</v>
      </c>
      <c r="M39" s="13"/>
      <c r="N39" s="12">
        <f t="shared" ref="N39:N57" si="6">SUM(I39:M39)</f>
        <v>900</v>
      </c>
      <c r="O39" s="12">
        <f t="shared" ref="O39:O57" si="7">$N39/$H39</f>
        <v>6</v>
      </c>
      <c r="P39" s="57"/>
      <c r="Q39" s="15">
        <v>0.06</v>
      </c>
      <c r="R39" s="15">
        <f t="shared" ref="R39:R57" si="8">$O39*$Q39</f>
        <v>0.36</v>
      </c>
      <c r="S39" s="43">
        <f>SUM(R39:R57)</f>
        <v>26.24</v>
      </c>
      <c r="T39" s="3">
        <f>S39*100/$S$143</f>
        <v>30.226932381062088</v>
      </c>
    </row>
    <row r="40" spans="1:20" x14ac:dyDescent="0.2">
      <c r="A40" s="36" t="s">
        <v>198</v>
      </c>
      <c r="B40" s="36" t="s">
        <v>199</v>
      </c>
      <c r="C40" s="36">
        <v>90448000</v>
      </c>
      <c r="D40" s="36" t="s">
        <v>277</v>
      </c>
      <c r="E40" s="12" t="s">
        <v>63</v>
      </c>
      <c r="F40" s="12">
        <v>270</v>
      </c>
      <c r="G40" s="12">
        <v>10</v>
      </c>
      <c r="H40" s="12">
        <v>100</v>
      </c>
      <c r="I40" s="12"/>
      <c r="J40" s="12"/>
      <c r="K40" s="12"/>
      <c r="L40" s="12"/>
      <c r="M40" s="13"/>
      <c r="N40" s="12">
        <f t="shared" si="6"/>
        <v>0</v>
      </c>
      <c r="O40" s="12">
        <f t="shared" si="7"/>
        <v>0</v>
      </c>
      <c r="P40" s="57"/>
      <c r="Q40" s="15">
        <v>0.06</v>
      </c>
      <c r="R40" s="15">
        <f t="shared" si="8"/>
        <v>0</v>
      </c>
    </row>
    <row r="41" spans="1:20" x14ac:dyDescent="0.2">
      <c r="A41" s="36" t="s">
        <v>392</v>
      </c>
      <c r="B41" s="36" t="s">
        <v>391</v>
      </c>
      <c r="C41" s="31" t="s">
        <v>393</v>
      </c>
      <c r="D41" s="36" t="s">
        <v>277</v>
      </c>
      <c r="E41" s="12" t="s">
        <v>63</v>
      </c>
      <c r="F41" s="12">
        <v>300</v>
      </c>
      <c r="G41" s="12">
        <v>10</v>
      </c>
      <c r="H41" s="12">
        <v>100</v>
      </c>
      <c r="I41" s="12"/>
      <c r="J41" s="12"/>
      <c r="K41" s="12"/>
      <c r="L41" s="12"/>
      <c r="M41" s="13"/>
      <c r="N41" s="12">
        <f t="shared" si="6"/>
        <v>0</v>
      </c>
      <c r="O41" s="12">
        <f t="shared" si="7"/>
        <v>0</v>
      </c>
      <c r="P41" s="57"/>
      <c r="Q41" s="15">
        <v>0.06</v>
      </c>
      <c r="R41" s="15">
        <f t="shared" si="8"/>
        <v>0</v>
      </c>
    </row>
    <row r="42" spans="1:20" x14ac:dyDescent="0.2">
      <c r="A42" s="27" t="s">
        <v>67</v>
      </c>
      <c r="B42" s="27" t="s">
        <v>68</v>
      </c>
      <c r="C42" s="27" t="s">
        <v>69</v>
      </c>
      <c r="D42" s="11" t="s">
        <v>275</v>
      </c>
      <c r="E42" s="12">
        <v>25</v>
      </c>
      <c r="F42" s="12">
        <v>375</v>
      </c>
      <c r="G42" s="12">
        <v>10</v>
      </c>
      <c r="H42" s="12">
        <v>100</v>
      </c>
      <c r="I42" s="12"/>
      <c r="J42" s="12"/>
      <c r="K42" s="12"/>
      <c r="L42" s="12"/>
      <c r="M42" s="13"/>
      <c r="N42" s="12">
        <f t="shared" si="6"/>
        <v>0</v>
      </c>
      <c r="O42" s="12">
        <f t="shared" si="7"/>
        <v>0</v>
      </c>
      <c r="P42" s="57"/>
      <c r="Q42" s="15">
        <v>0.06</v>
      </c>
      <c r="R42" s="15">
        <f t="shared" si="8"/>
        <v>0</v>
      </c>
    </row>
    <row r="43" spans="1:20" x14ac:dyDescent="0.2">
      <c r="A43" s="11" t="s">
        <v>64</v>
      </c>
      <c r="B43" s="11" t="s">
        <v>65</v>
      </c>
      <c r="C43" s="11" t="s">
        <v>64</v>
      </c>
      <c r="D43" s="11" t="s">
        <v>275</v>
      </c>
      <c r="E43" s="12">
        <v>25</v>
      </c>
      <c r="F43" s="12">
        <v>457</v>
      </c>
      <c r="G43" s="12">
        <v>10</v>
      </c>
      <c r="H43" s="12">
        <v>100</v>
      </c>
      <c r="I43" s="12"/>
      <c r="J43" s="12">
        <v>1000</v>
      </c>
      <c r="K43" s="12">
        <v>1000</v>
      </c>
      <c r="L43" s="12">
        <v>1000</v>
      </c>
      <c r="M43" s="13"/>
      <c r="N43" s="12">
        <f t="shared" si="6"/>
        <v>3000</v>
      </c>
      <c r="O43" s="12">
        <f t="shared" si="7"/>
        <v>30</v>
      </c>
      <c r="P43" s="57"/>
      <c r="Q43" s="15">
        <v>0.06</v>
      </c>
      <c r="R43" s="15">
        <f t="shared" si="8"/>
        <v>1.7999999999999998</v>
      </c>
    </row>
    <row r="44" spans="1:20" x14ac:dyDescent="0.2">
      <c r="A44" s="36" t="s">
        <v>66</v>
      </c>
      <c r="B44" s="36" t="s">
        <v>65</v>
      </c>
      <c r="C44" s="36">
        <v>90443400</v>
      </c>
      <c r="D44" s="36" t="s">
        <v>277</v>
      </c>
      <c r="E44" s="12" t="s">
        <v>63</v>
      </c>
      <c r="F44" s="12">
        <v>450</v>
      </c>
      <c r="G44" s="12">
        <v>10</v>
      </c>
      <c r="H44" s="12">
        <v>100</v>
      </c>
      <c r="I44" s="12"/>
      <c r="J44" s="12"/>
      <c r="K44" s="12">
        <v>2000</v>
      </c>
      <c r="L44" s="12">
        <v>2000</v>
      </c>
      <c r="M44" s="13"/>
      <c r="N44" s="12">
        <f t="shared" si="6"/>
        <v>4000</v>
      </c>
      <c r="O44" s="12">
        <f t="shared" si="7"/>
        <v>40</v>
      </c>
      <c r="P44" s="57"/>
      <c r="Q44" s="15">
        <v>0.06</v>
      </c>
      <c r="R44" s="15">
        <f t="shared" si="8"/>
        <v>2.4</v>
      </c>
    </row>
    <row r="45" spans="1:20" x14ac:dyDescent="0.2">
      <c r="A45" s="11" t="s">
        <v>60</v>
      </c>
      <c r="B45" s="11" t="s">
        <v>61</v>
      </c>
      <c r="C45" s="11" t="s">
        <v>60</v>
      </c>
      <c r="D45" s="11" t="s">
        <v>275</v>
      </c>
      <c r="E45" s="12">
        <v>25</v>
      </c>
      <c r="F45" s="12">
        <v>610</v>
      </c>
      <c r="G45" s="12">
        <v>10</v>
      </c>
      <c r="H45" s="12">
        <v>50</v>
      </c>
      <c r="I45" s="12"/>
      <c r="J45" s="12">
        <v>500</v>
      </c>
      <c r="K45" s="12">
        <v>500</v>
      </c>
      <c r="L45" s="12"/>
      <c r="M45" s="13"/>
      <c r="N45" s="12">
        <f t="shared" si="6"/>
        <v>1000</v>
      </c>
      <c r="O45" s="12">
        <f t="shared" si="7"/>
        <v>20</v>
      </c>
      <c r="P45" s="57"/>
      <c r="Q45" s="15">
        <v>0.04</v>
      </c>
      <c r="R45" s="15">
        <f t="shared" si="8"/>
        <v>0.8</v>
      </c>
    </row>
    <row r="46" spans="1:20" x14ac:dyDescent="0.2">
      <c r="A46" s="36" t="s">
        <v>62</v>
      </c>
      <c r="B46" s="36" t="s">
        <v>61</v>
      </c>
      <c r="C46" s="36">
        <v>90443600</v>
      </c>
      <c r="D46" s="36" t="s">
        <v>277</v>
      </c>
      <c r="E46" s="12" t="s">
        <v>63</v>
      </c>
      <c r="F46" s="12">
        <v>600</v>
      </c>
      <c r="G46" s="12">
        <v>10</v>
      </c>
      <c r="H46" s="12">
        <v>50</v>
      </c>
      <c r="I46" s="12"/>
      <c r="J46" s="12"/>
      <c r="K46" s="12">
        <v>2500</v>
      </c>
      <c r="L46" s="12">
        <v>2000</v>
      </c>
      <c r="M46" s="13"/>
      <c r="N46" s="12">
        <f t="shared" si="6"/>
        <v>4500</v>
      </c>
      <c r="O46" s="12">
        <f t="shared" si="7"/>
        <v>90</v>
      </c>
      <c r="P46" s="57"/>
      <c r="Q46" s="15">
        <v>0.04</v>
      </c>
      <c r="R46" s="15">
        <f t="shared" si="8"/>
        <v>3.6</v>
      </c>
    </row>
    <row r="47" spans="1:20" x14ac:dyDescent="0.2">
      <c r="A47" s="11" t="s">
        <v>195</v>
      </c>
      <c r="B47" s="11" t="s">
        <v>178</v>
      </c>
      <c r="C47" s="11" t="s">
        <v>195</v>
      </c>
      <c r="D47" s="11" t="s">
        <v>275</v>
      </c>
      <c r="E47" s="12">
        <v>25</v>
      </c>
      <c r="F47" s="12">
        <v>750</v>
      </c>
      <c r="G47" s="12">
        <v>10</v>
      </c>
      <c r="H47" s="12">
        <v>50</v>
      </c>
      <c r="I47" s="12"/>
      <c r="J47" s="12"/>
      <c r="K47" s="12">
        <v>500</v>
      </c>
      <c r="L47" s="12"/>
      <c r="M47" s="13"/>
      <c r="N47" s="12">
        <f t="shared" si="6"/>
        <v>500</v>
      </c>
      <c r="O47" s="12">
        <f t="shared" si="7"/>
        <v>10</v>
      </c>
      <c r="P47" s="57"/>
      <c r="Q47" s="15">
        <v>0.05</v>
      </c>
      <c r="R47" s="15">
        <f t="shared" si="8"/>
        <v>0.5</v>
      </c>
    </row>
    <row r="48" spans="1:20" x14ac:dyDescent="0.2">
      <c r="A48" s="36" t="s">
        <v>177</v>
      </c>
      <c r="B48" s="36" t="s">
        <v>178</v>
      </c>
      <c r="C48" s="36">
        <v>90443700</v>
      </c>
      <c r="D48" s="36" t="s">
        <v>277</v>
      </c>
      <c r="E48" s="12" t="s">
        <v>63</v>
      </c>
      <c r="F48" s="12">
        <v>750</v>
      </c>
      <c r="G48" s="12">
        <v>10</v>
      </c>
      <c r="H48" s="12">
        <v>50</v>
      </c>
      <c r="I48" s="12"/>
      <c r="J48" s="12"/>
      <c r="K48" s="12">
        <v>1500</v>
      </c>
      <c r="L48" s="12">
        <v>1000</v>
      </c>
      <c r="M48" s="13"/>
      <c r="N48" s="12">
        <f t="shared" si="6"/>
        <v>2500</v>
      </c>
      <c r="O48" s="12">
        <f t="shared" si="7"/>
        <v>50</v>
      </c>
      <c r="P48" s="57"/>
      <c r="Q48" s="15">
        <v>0.05</v>
      </c>
      <c r="R48" s="15">
        <f t="shared" si="8"/>
        <v>2.5</v>
      </c>
    </row>
    <row r="49" spans="1:20" x14ac:dyDescent="0.2">
      <c r="A49" s="11" t="s">
        <v>155</v>
      </c>
      <c r="B49" s="11" t="s">
        <v>58</v>
      </c>
      <c r="C49" s="11" t="s">
        <v>155</v>
      </c>
      <c r="D49" s="11" t="s">
        <v>275</v>
      </c>
      <c r="E49" s="12">
        <v>25</v>
      </c>
      <c r="F49" s="12">
        <v>915</v>
      </c>
      <c r="G49" s="12">
        <v>10</v>
      </c>
      <c r="H49" s="12">
        <v>50</v>
      </c>
      <c r="I49" s="12"/>
      <c r="J49" s="12"/>
      <c r="K49" s="12">
        <v>1000</v>
      </c>
      <c r="L49" s="12">
        <v>500</v>
      </c>
      <c r="M49" s="13"/>
      <c r="N49" s="12">
        <f t="shared" si="6"/>
        <v>1500</v>
      </c>
      <c r="O49" s="12">
        <f t="shared" si="7"/>
        <v>30</v>
      </c>
      <c r="P49" s="57"/>
      <c r="Q49" s="15">
        <v>0.06</v>
      </c>
      <c r="R49" s="15">
        <f t="shared" si="8"/>
        <v>1.7999999999999998</v>
      </c>
    </row>
    <row r="50" spans="1:20" x14ac:dyDescent="0.2">
      <c r="A50" s="36" t="s">
        <v>176</v>
      </c>
      <c r="B50" s="36" t="s">
        <v>58</v>
      </c>
      <c r="C50" s="36">
        <v>90443800</v>
      </c>
      <c r="D50" s="36" t="s">
        <v>277</v>
      </c>
      <c r="E50" s="12" t="s">
        <v>63</v>
      </c>
      <c r="F50" s="12">
        <v>900</v>
      </c>
      <c r="G50" s="12">
        <v>10</v>
      </c>
      <c r="H50" s="12">
        <v>50</v>
      </c>
      <c r="I50" s="12"/>
      <c r="J50" s="12"/>
      <c r="K50" s="12">
        <v>3000</v>
      </c>
      <c r="L50" s="12">
        <v>3000</v>
      </c>
      <c r="M50" s="13"/>
      <c r="N50" s="12">
        <f t="shared" si="6"/>
        <v>6000</v>
      </c>
      <c r="O50" s="12">
        <f t="shared" si="7"/>
        <v>120</v>
      </c>
      <c r="P50" s="57"/>
      <c r="Q50" s="15">
        <v>0.06</v>
      </c>
      <c r="R50" s="15">
        <f t="shared" si="8"/>
        <v>7.1999999999999993</v>
      </c>
    </row>
    <row r="51" spans="1:20" x14ac:dyDescent="0.2">
      <c r="A51" s="11" t="s">
        <v>53</v>
      </c>
      <c r="B51" s="11" t="s">
        <v>54</v>
      </c>
      <c r="C51" s="11" t="s">
        <v>53</v>
      </c>
      <c r="D51" s="11" t="s">
        <v>275</v>
      </c>
      <c r="E51" s="12">
        <v>25</v>
      </c>
      <c r="F51" s="12">
        <v>1220</v>
      </c>
      <c r="G51" s="12">
        <v>10</v>
      </c>
      <c r="H51" s="12">
        <v>50</v>
      </c>
      <c r="I51" s="12"/>
      <c r="J51" s="12">
        <v>500</v>
      </c>
      <c r="K51" s="12">
        <v>300</v>
      </c>
      <c r="L51" s="12">
        <v>500</v>
      </c>
      <c r="M51" s="13"/>
      <c r="N51" s="12">
        <f t="shared" si="6"/>
        <v>1300</v>
      </c>
      <c r="O51" s="12">
        <f t="shared" si="7"/>
        <v>26</v>
      </c>
      <c r="P51" s="57"/>
      <c r="Q51" s="15">
        <v>0.08</v>
      </c>
      <c r="R51" s="15">
        <f t="shared" si="8"/>
        <v>2.08</v>
      </c>
    </row>
    <row r="52" spans="1:20" x14ac:dyDescent="0.2">
      <c r="A52" s="26" t="s">
        <v>194</v>
      </c>
      <c r="B52" s="26" t="s">
        <v>54</v>
      </c>
      <c r="C52" s="26">
        <v>90444000</v>
      </c>
      <c r="D52" s="36" t="s">
        <v>277</v>
      </c>
      <c r="E52" s="12" t="s">
        <v>63</v>
      </c>
      <c r="F52" s="12">
        <v>1200</v>
      </c>
      <c r="G52" s="12">
        <v>10</v>
      </c>
      <c r="H52" s="12">
        <v>50</v>
      </c>
      <c r="I52" s="12"/>
      <c r="J52" s="12"/>
      <c r="K52" s="12">
        <v>1000</v>
      </c>
      <c r="L52" s="12">
        <v>1000</v>
      </c>
      <c r="M52" s="13"/>
      <c r="N52" s="12">
        <f t="shared" si="6"/>
        <v>2000</v>
      </c>
      <c r="O52" s="12">
        <f t="shared" si="7"/>
        <v>40</v>
      </c>
      <c r="P52" s="57"/>
      <c r="Q52" s="15">
        <v>0.08</v>
      </c>
      <c r="R52" s="15">
        <f t="shared" si="8"/>
        <v>3.2</v>
      </c>
    </row>
    <row r="53" spans="1:20" x14ac:dyDescent="0.2">
      <c r="A53" s="11" t="s">
        <v>230</v>
      </c>
      <c r="B53" s="11" t="s">
        <v>231</v>
      </c>
      <c r="C53" s="11" t="s">
        <v>230</v>
      </c>
      <c r="D53" s="11" t="s">
        <v>275</v>
      </c>
      <c r="E53" s="12">
        <v>25</v>
      </c>
      <c r="F53" s="12">
        <v>1500</v>
      </c>
      <c r="G53" s="12">
        <v>10</v>
      </c>
      <c r="H53" s="12">
        <v>50</v>
      </c>
      <c r="I53" s="12"/>
      <c r="J53" s="12"/>
      <c r="K53" s="12"/>
      <c r="L53" s="12"/>
      <c r="M53" s="13"/>
      <c r="N53" s="12">
        <f t="shared" si="6"/>
        <v>0</v>
      </c>
      <c r="O53" s="12">
        <f t="shared" si="7"/>
        <v>0</v>
      </c>
      <c r="P53" s="57"/>
      <c r="Q53" s="15">
        <v>0.11</v>
      </c>
      <c r="R53" s="15">
        <f t="shared" si="8"/>
        <v>0</v>
      </c>
    </row>
    <row r="54" spans="1:20" x14ac:dyDescent="0.2">
      <c r="A54" s="11" t="s">
        <v>254</v>
      </c>
      <c r="B54" s="11" t="s">
        <v>255</v>
      </c>
      <c r="C54" s="11" t="s">
        <v>254</v>
      </c>
      <c r="D54" s="11" t="s">
        <v>275</v>
      </c>
      <c r="E54" s="12">
        <v>25</v>
      </c>
      <c r="F54" s="12">
        <v>1650</v>
      </c>
      <c r="G54" s="12">
        <v>10</v>
      </c>
      <c r="H54" s="12">
        <v>50</v>
      </c>
      <c r="I54" s="12"/>
      <c r="J54" s="12"/>
      <c r="K54" s="12"/>
      <c r="L54" s="12"/>
      <c r="M54" s="13"/>
      <c r="N54" s="12">
        <f t="shared" si="6"/>
        <v>0</v>
      </c>
      <c r="O54" s="12">
        <f t="shared" si="7"/>
        <v>0</v>
      </c>
      <c r="P54" s="57"/>
      <c r="Q54" s="15">
        <v>0.12</v>
      </c>
      <c r="R54" s="15">
        <f t="shared" si="8"/>
        <v>0</v>
      </c>
    </row>
    <row r="55" spans="1:20" x14ac:dyDescent="0.2">
      <c r="A55" s="11" t="s">
        <v>193</v>
      </c>
      <c r="B55" s="11" t="s">
        <v>175</v>
      </c>
      <c r="C55" s="11" t="s">
        <v>193</v>
      </c>
      <c r="D55" s="11" t="s">
        <v>275</v>
      </c>
      <c r="E55" s="12">
        <v>25</v>
      </c>
      <c r="F55" s="12">
        <v>1800</v>
      </c>
      <c r="G55" s="12">
        <v>10</v>
      </c>
      <c r="H55" s="12">
        <v>50</v>
      </c>
      <c r="I55" s="12"/>
      <c r="J55" s="12"/>
      <c r="K55" s="12"/>
      <c r="L55" s="12"/>
      <c r="M55" s="13"/>
      <c r="N55" s="12">
        <f t="shared" si="6"/>
        <v>0</v>
      </c>
      <c r="O55" s="12">
        <f t="shared" si="7"/>
        <v>0</v>
      </c>
      <c r="P55" s="57"/>
      <c r="Q55" s="15">
        <v>0.12</v>
      </c>
      <c r="R55" s="15">
        <f t="shared" si="8"/>
        <v>0</v>
      </c>
    </row>
    <row r="56" spans="1:20" x14ac:dyDescent="0.2">
      <c r="A56" s="36" t="s">
        <v>174</v>
      </c>
      <c r="B56" s="36" t="s">
        <v>175</v>
      </c>
      <c r="C56" s="36">
        <v>90443900</v>
      </c>
      <c r="D56" s="36" t="s">
        <v>277</v>
      </c>
      <c r="E56" s="12" t="s">
        <v>63</v>
      </c>
      <c r="F56" s="12">
        <v>1800</v>
      </c>
      <c r="G56" s="12">
        <v>10</v>
      </c>
      <c r="H56" s="12">
        <v>50</v>
      </c>
      <c r="I56" s="12"/>
      <c r="J56" s="12"/>
      <c r="K56" s="12"/>
      <c r="L56" s="12"/>
      <c r="M56" s="13"/>
      <c r="N56" s="12">
        <f t="shared" si="6"/>
        <v>0</v>
      </c>
      <c r="O56" s="12">
        <f t="shared" si="7"/>
        <v>0</v>
      </c>
      <c r="P56" s="57"/>
      <c r="Q56" s="15">
        <v>0.12</v>
      </c>
      <c r="R56" s="15">
        <f>$O56*$Q56</f>
        <v>0</v>
      </c>
    </row>
    <row r="57" spans="1:20" x14ac:dyDescent="0.2">
      <c r="A57" s="36" t="s">
        <v>293</v>
      </c>
      <c r="B57" s="36" t="s">
        <v>294</v>
      </c>
      <c r="C57" s="36">
        <v>90443000</v>
      </c>
      <c r="D57" s="36" t="s">
        <v>277</v>
      </c>
      <c r="E57" s="12" t="s">
        <v>63</v>
      </c>
      <c r="F57" s="12">
        <v>2100</v>
      </c>
      <c r="G57" s="12">
        <v>10</v>
      </c>
      <c r="H57" s="12">
        <v>50</v>
      </c>
      <c r="I57" s="12"/>
      <c r="J57" s="12"/>
      <c r="K57" s="12"/>
      <c r="L57" s="12"/>
      <c r="M57" s="13"/>
      <c r="N57" s="12">
        <f t="shared" si="6"/>
        <v>0</v>
      </c>
      <c r="O57" s="12">
        <f t="shared" si="7"/>
        <v>0</v>
      </c>
      <c r="P57" s="57"/>
      <c r="Q57" s="15">
        <v>0.09</v>
      </c>
      <c r="R57" s="15">
        <f t="shared" si="8"/>
        <v>0</v>
      </c>
    </row>
    <row r="58" spans="1:20" x14ac:dyDescent="0.2">
      <c r="A58" s="8" t="s">
        <v>70</v>
      </c>
      <c r="B58" s="8"/>
      <c r="C58" s="8"/>
      <c r="D58" s="8"/>
      <c r="E58" s="8"/>
      <c r="F58" s="36"/>
      <c r="G58" s="20"/>
      <c r="H58" s="20"/>
      <c r="I58" s="12"/>
      <c r="J58" s="12"/>
      <c r="K58" s="12"/>
      <c r="L58" s="12"/>
      <c r="M58" s="20"/>
      <c r="N58" s="12"/>
      <c r="O58" s="12"/>
      <c r="P58" s="57"/>
      <c r="Q58" s="12"/>
      <c r="R58" s="15"/>
    </row>
    <row r="59" spans="1:20" x14ac:dyDescent="0.2">
      <c r="A59" s="11" t="s">
        <v>295</v>
      </c>
      <c r="B59" s="11" t="s">
        <v>296</v>
      </c>
      <c r="C59" s="11" t="s">
        <v>295</v>
      </c>
      <c r="D59" s="11" t="s">
        <v>275</v>
      </c>
      <c r="E59" s="12">
        <v>32</v>
      </c>
      <c r="F59" s="12">
        <v>100</v>
      </c>
      <c r="G59" s="12">
        <v>10</v>
      </c>
      <c r="H59" s="12">
        <v>300</v>
      </c>
      <c r="I59" s="12"/>
      <c r="J59" s="12"/>
      <c r="K59" s="12"/>
      <c r="L59" s="12"/>
      <c r="M59" s="13"/>
      <c r="N59" s="12">
        <f t="shared" ref="N59:N73" si="9">SUM(I59:M59)</f>
        <v>0</v>
      </c>
      <c r="O59" s="12">
        <f t="shared" ref="O59:O73" si="10">$N59/$H59</f>
        <v>0</v>
      </c>
      <c r="P59" s="57"/>
      <c r="Q59" s="15">
        <v>0.09</v>
      </c>
      <c r="R59" s="15">
        <f t="shared" ref="R59:R73" si="11">$O59*$Q59</f>
        <v>0</v>
      </c>
      <c r="S59" s="43">
        <f>SUM(R59:R73)</f>
        <v>5.2500000000000009</v>
      </c>
      <c r="T59" s="3">
        <f>S59*100/$S$143</f>
        <v>6.047690358253659</v>
      </c>
    </row>
    <row r="60" spans="1:20" x14ac:dyDescent="0.2">
      <c r="A60" s="11" t="s">
        <v>71</v>
      </c>
      <c r="B60" s="11" t="s">
        <v>72</v>
      </c>
      <c r="C60" s="11" t="s">
        <v>71</v>
      </c>
      <c r="D60" s="11" t="s">
        <v>275</v>
      </c>
      <c r="E60" s="12">
        <v>32</v>
      </c>
      <c r="F60" s="12">
        <v>150</v>
      </c>
      <c r="G60" s="12">
        <v>10</v>
      </c>
      <c r="H60" s="12">
        <v>300</v>
      </c>
      <c r="I60" s="12"/>
      <c r="J60" s="12"/>
      <c r="K60" s="12"/>
      <c r="L60" s="12"/>
      <c r="M60" s="13"/>
      <c r="N60" s="12">
        <f t="shared" si="9"/>
        <v>0</v>
      </c>
      <c r="O60" s="12">
        <f t="shared" si="10"/>
        <v>0</v>
      </c>
      <c r="P60" s="57"/>
      <c r="Q60" s="15">
        <v>0.09</v>
      </c>
      <c r="R60" s="15">
        <f t="shared" si="11"/>
        <v>0</v>
      </c>
    </row>
    <row r="61" spans="1:20" x14ac:dyDescent="0.2">
      <c r="A61" s="36" t="s">
        <v>256</v>
      </c>
      <c r="B61" s="36" t="s">
        <v>72</v>
      </c>
      <c r="C61" s="36">
        <v>90446200</v>
      </c>
      <c r="D61" s="36" t="s">
        <v>277</v>
      </c>
      <c r="E61" s="12">
        <v>32</v>
      </c>
      <c r="F61" s="12">
        <v>150</v>
      </c>
      <c r="G61" s="12">
        <v>10</v>
      </c>
      <c r="H61" s="12">
        <v>300</v>
      </c>
      <c r="I61" s="12">
        <v>300</v>
      </c>
      <c r="J61" s="12"/>
      <c r="K61" s="12">
        <v>300</v>
      </c>
      <c r="L61" s="12">
        <v>300</v>
      </c>
      <c r="M61" s="13"/>
      <c r="N61" s="12">
        <f t="shared" si="9"/>
        <v>900</v>
      </c>
      <c r="O61" s="12">
        <f t="shared" si="10"/>
        <v>3</v>
      </c>
      <c r="P61" s="57"/>
      <c r="Q61" s="15">
        <v>0.09</v>
      </c>
      <c r="R61" s="15">
        <f t="shared" si="11"/>
        <v>0.27</v>
      </c>
    </row>
    <row r="62" spans="1:20" x14ac:dyDescent="0.2">
      <c r="A62" s="11" t="s">
        <v>200</v>
      </c>
      <c r="B62" s="11" t="s">
        <v>201</v>
      </c>
      <c r="C62" s="11" t="s">
        <v>200</v>
      </c>
      <c r="D62" s="11" t="s">
        <v>275</v>
      </c>
      <c r="E62" s="12">
        <v>32</v>
      </c>
      <c r="F62" s="12">
        <v>200</v>
      </c>
      <c r="G62" s="12">
        <v>10</v>
      </c>
      <c r="H62" s="12">
        <v>300</v>
      </c>
      <c r="I62" s="12"/>
      <c r="J62" s="12"/>
      <c r="K62" s="12"/>
      <c r="L62" s="12"/>
      <c r="M62" s="13"/>
      <c r="N62" s="12">
        <f t="shared" si="9"/>
        <v>0</v>
      </c>
      <c r="O62" s="12">
        <f t="shared" si="10"/>
        <v>0</v>
      </c>
      <c r="P62" s="57"/>
      <c r="Q62" s="15">
        <v>0.09</v>
      </c>
      <c r="R62" s="15">
        <f t="shared" si="11"/>
        <v>0</v>
      </c>
    </row>
    <row r="63" spans="1:20" x14ac:dyDescent="0.2">
      <c r="A63" s="11" t="s">
        <v>73</v>
      </c>
      <c r="B63" s="11" t="s">
        <v>74</v>
      </c>
      <c r="C63" s="11" t="s">
        <v>73</v>
      </c>
      <c r="D63" s="11" t="s">
        <v>275</v>
      </c>
      <c r="E63" s="12">
        <v>32</v>
      </c>
      <c r="F63" s="12">
        <v>300</v>
      </c>
      <c r="G63" s="12">
        <v>10</v>
      </c>
      <c r="H63" s="12">
        <v>150</v>
      </c>
      <c r="I63" s="12">
        <v>300</v>
      </c>
      <c r="J63" s="12"/>
      <c r="K63" s="12"/>
      <c r="L63" s="12">
        <v>150</v>
      </c>
      <c r="M63" s="13"/>
      <c r="N63" s="12">
        <f t="shared" si="9"/>
        <v>450</v>
      </c>
      <c r="O63" s="12">
        <f t="shared" si="10"/>
        <v>3</v>
      </c>
      <c r="P63" s="57"/>
      <c r="Q63" s="15">
        <v>0.09</v>
      </c>
      <c r="R63" s="15">
        <f t="shared" si="11"/>
        <v>0.27</v>
      </c>
    </row>
    <row r="64" spans="1:20" x14ac:dyDescent="0.2">
      <c r="A64" s="36" t="s">
        <v>232</v>
      </c>
      <c r="B64" s="36" t="s">
        <v>74</v>
      </c>
      <c r="C64" s="36">
        <v>90446300</v>
      </c>
      <c r="D64" s="36" t="s">
        <v>277</v>
      </c>
      <c r="E64" s="12" t="s">
        <v>180</v>
      </c>
      <c r="F64" s="12">
        <v>300</v>
      </c>
      <c r="G64" s="12">
        <v>10</v>
      </c>
      <c r="H64" s="12">
        <v>150</v>
      </c>
      <c r="I64" s="12">
        <v>300</v>
      </c>
      <c r="J64" s="12"/>
      <c r="K64" s="12">
        <v>600</v>
      </c>
      <c r="L64" s="12">
        <v>300</v>
      </c>
      <c r="M64" s="13"/>
      <c r="N64" s="12">
        <f t="shared" si="9"/>
        <v>1200</v>
      </c>
      <c r="O64" s="12">
        <f t="shared" si="10"/>
        <v>8</v>
      </c>
      <c r="P64" s="57"/>
      <c r="Q64" s="15">
        <v>0.09</v>
      </c>
      <c r="R64" s="15">
        <f t="shared" si="11"/>
        <v>0.72</v>
      </c>
    </row>
    <row r="65" spans="1:20" x14ac:dyDescent="0.2">
      <c r="A65" s="11" t="s">
        <v>75</v>
      </c>
      <c r="B65" s="11" t="s">
        <v>76</v>
      </c>
      <c r="C65" s="11" t="s">
        <v>75</v>
      </c>
      <c r="D65" s="11" t="s">
        <v>275</v>
      </c>
      <c r="E65" s="12">
        <v>32</v>
      </c>
      <c r="F65" s="12">
        <v>450</v>
      </c>
      <c r="G65" s="12">
        <v>10</v>
      </c>
      <c r="H65" s="12">
        <v>100</v>
      </c>
      <c r="I65" s="12"/>
      <c r="J65" s="12"/>
      <c r="K65" s="12"/>
      <c r="L65" s="12">
        <v>100</v>
      </c>
      <c r="M65" s="13"/>
      <c r="N65" s="12">
        <f t="shared" si="9"/>
        <v>100</v>
      </c>
      <c r="O65" s="12">
        <f t="shared" si="10"/>
        <v>1</v>
      </c>
      <c r="P65" s="57"/>
      <c r="Q65" s="15">
        <v>0.09</v>
      </c>
      <c r="R65" s="15">
        <f t="shared" si="11"/>
        <v>0.09</v>
      </c>
    </row>
    <row r="66" spans="1:20" x14ac:dyDescent="0.2">
      <c r="A66" s="36" t="s">
        <v>179</v>
      </c>
      <c r="B66" s="36" t="s">
        <v>76</v>
      </c>
      <c r="C66" s="36">
        <v>90446400</v>
      </c>
      <c r="D66" s="36" t="s">
        <v>277</v>
      </c>
      <c r="E66" s="12" t="s">
        <v>180</v>
      </c>
      <c r="F66" s="12">
        <v>450</v>
      </c>
      <c r="G66" s="12">
        <v>10</v>
      </c>
      <c r="H66" s="12">
        <v>100</v>
      </c>
      <c r="I66" s="12"/>
      <c r="J66" s="12"/>
      <c r="K66" s="12">
        <v>300</v>
      </c>
      <c r="L66" s="12">
        <v>300</v>
      </c>
      <c r="M66" s="13"/>
      <c r="N66" s="12">
        <f t="shared" si="9"/>
        <v>600</v>
      </c>
      <c r="O66" s="12">
        <f t="shared" si="10"/>
        <v>6</v>
      </c>
      <c r="P66" s="57"/>
      <c r="Q66" s="15">
        <v>0.09</v>
      </c>
      <c r="R66" s="15">
        <f t="shared" si="11"/>
        <v>0.54</v>
      </c>
    </row>
    <row r="67" spans="1:20" x14ac:dyDescent="0.2">
      <c r="A67" s="11" t="s">
        <v>156</v>
      </c>
      <c r="B67" s="11" t="s">
        <v>157</v>
      </c>
      <c r="C67" s="11" t="s">
        <v>156</v>
      </c>
      <c r="D67" s="11" t="s">
        <v>275</v>
      </c>
      <c r="E67" s="12">
        <v>32</v>
      </c>
      <c r="F67" s="12">
        <v>600</v>
      </c>
      <c r="G67" s="12">
        <v>10</v>
      </c>
      <c r="H67" s="12">
        <v>100</v>
      </c>
      <c r="I67" s="12"/>
      <c r="J67" s="12"/>
      <c r="K67" s="12"/>
      <c r="L67" s="12"/>
      <c r="M67" s="13"/>
      <c r="N67" s="12">
        <f t="shared" si="9"/>
        <v>0</v>
      </c>
      <c r="O67" s="12">
        <f t="shared" si="10"/>
        <v>0</v>
      </c>
      <c r="P67" s="57"/>
      <c r="Q67" s="15">
        <v>0.12</v>
      </c>
      <c r="R67" s="15">
        <f t="shared" si="11"/>
        <v>0</v>
      </c>
    </row>
    <row r="68" spans="1:20" x14ac:dyDescent="0.2">
      <c r="A68" s="36" t="s">
        <v>181</v>
      </c>
      <c r="B68" s="36" t="s">
        <v>157</v>
      </c>
      <c r="C68" s="36">
        <v>90446600</v>
      </c>
      <c r="D68" s="36" t="s">
        <v>277</v>
      </c>
      <c r="E68" s="12" t="s">
        <v>180</v>
      </c>
      <c r="F68" s="12">
        <v>600</v>
      </c>
      <c r="G68" s="12">
        <v>10</v>
      </c>
      <c r="H68" s="12">
        <v>100</v>
      </c>
      <c r="I68" s="12"/>
      <c r="J68" s="12"/>
      <c r="K68" s="12">
        <v>300</v>
      </c>
      <c r="L68" s="12">
        <v>500</v>
      </c>
      <c r="M68" s="13"/>
      <c r="N68" s="12">
        <f t="shared" si="9"/>
        <v>800</v>
      </c>
      <c r="O68" s="12">
        <f t="shared" si="10"/>
        <v>8</v>
      </c>
      <c r="P68" s="57"/>
      <c r="Q68" s="15">
        <v>0.12</v>
      </c>
      <c r="R68" s="15">
        <f t="shared" si="11"/>
        <v>0.96</v>
      </c>
    </row>
    <row r="69" spans="1:20" x14ac:dyDescent="0.2">
      <c r="A69" s="11" t="s">
        <v>222</v>
      </c>
      <c r="B69" s="11" t="s">
        <v>223</v>
      </c>
      <c r="C69" s="11" t="s">
        <v>222</v>
      </c>
      <c r="D69" s="11" t="s">
        <v>275</v>
      </c>
      <c r="E69" s="12">
        <v>32</v>
      </c>
      <c r="F69" s="12">
        <v>750</v>
      </c>
      <c r="G69" s="12">
        <v>10</v>
      </c>
      <c r="H69" s="12">
        <v>60</v>
      </c>
      <c r="I69" s="12"/>
      <c r="J69" s="12"/>
      <c r="K69" s="12"/>
      <c r="L69" s="12"/>
      <c r="M69" s="13"/>
      <c r="N69" s="12">
        <f t="shared" si="9"/>
        <v>0</v>
      </c>
      <c r="O69" s="12">
        <f t="shared" si="10"/>
        <v>0</v>
      </c>
      <c r="P69" s="57"/>
      <c r="Q69" s="15">
        <v>0.09</v>
      </c>
      <c r="R69" s="15">
        <f t="shared" si="11"/>
        <v>0</v>
      </c>
    </row>
    <row r="70" spans="1:20" x14ac:dyDescent="0.2">
      <c r="A70" s="11" t="s">
        <v>158</v>
      </c>
      <c r="B70" s="11" t="s">
        <v>159</v>
      </c>
      <c r="C70" s="11" t="s">
        <v>158</v>
      </c>
      <c r="D70" s="11" t="s">
        <v>275</v>
      </c>
      <c r="E70" s="12">
        <v>32</v>
      </c>
      <c r="F70" s="12">
        <v>900</v>
      </c>
      <c r="G70" s="12">
        <v>10</v>
      </c>
      <c r="H70" s="12">
        <v>50</v>
      </c>
      <c r="I70" s="12"/>
      <c r="J70" s="12">
        <v>100</v>
      </c>
      <c r="K70" s="12">
        <v>100</v>
      </c>
      <c r="L70" s="12">
        <v>100</v>
      </c>
      <c r="M70" s="13"/>
      <c r="N70" s="12">
        <f t="shared" si="9"/>
        <v>300</v>
      </c>
      <c r="O70" s="12">
        <f t="shared" si="10"/>
        <v>6</v>
      </c>
      <c r="P70" s="57"/>
      <c r="Q70" s="15">
        <v>0.09</v>
      </c>
      <c r="R70" s="15">
        <f t="shared" si="11"/>
        <v>0.54</v>
      </c>
    </row>
    <row r="71" spans="1:20" x14ac:dyDescent="0.2">
      <c r="A71" s="36" t="s">
        <v>182</v>
      </c>
      <c r="B71" s="36" t="s">
        <v>159</v>
      </c>
      <c r="C71" s="36">
        <v>90446700</v>
      </c>
      <c r="D71" s="36" t="s">
        <v>277</v>
      </c>
      <c r="E71" s="12" t="s">
        <v>180</v>
      </c>
      <c r="F71" s="12">
        <v>900</v>
      </c>
      <c r="G71" s="12">
        <v>10</v>
      </c>
      <c r="H71" s="12">
        <v>50</v>
      </c>
      <c r="I71" s="12">
        <v>100</v>
      </c>
      <c r="J71" s="12"/>
      <c r="K71" s="12">
        <v>300</v>
      </c>
      <c r="L71" s="12">
        <v>300</v>
      </c>
      <c r="M71" s="13"/>
      <c r="N71" s="12">
        <f t="shared" si="9"/>
        <v>700</v>
      </c>
      <c r="O71" s="12">
        <f t="shared" si="10"/>
        <v>14</v>
      </c>
      <c r="P71" s="57"/>
      <c r="Q71" s="15">
        <v>0.09</v>
      </c>
      <c r="R71" s="15">
        <f t="shared" si="11"/>
        <v>1.26</v>
      </c>
    </row>
    <row r="72" spans="1:20" x14ac:dyDescent="0.2">
      <c r="A72" s="11" t="s">
        <v>233</v>
      </c>
      <c r="B72" s="11" t="s">
        <v>234</v>
      </c>
      <c r="C72" s="11" t="s">
        <v>233</v>
      </c>
      <c r="D72" s="11" t="s">
        <v>275</v>
      </c>
      <c r="E72" s="12">
        <v>32</v>
      </c>
      <c r="F72" s="12">
        <v>1200</v>
      </c>
      <c r="G72" s="12">
        <v>10</v>
      </c>
      <c r="H72" s="12">
        <v>50</v>
      </c>
      <c r="I72" s="12"/>
      <c r="J72" s="12"/>
      <c r="K72" s="12"/>
      <c r="L72" s="12">
        <v>100</v>
      </c>
      <c r="M72" s="13"/>
      <c r="N72" s="12">
        <f t="shared" si="9"/>
        <v>100</v>
      </c>
      <c r="O72" s="12">
        <f t="shared" si="10"/>
        <v>2</v>
      </c>
      <c r="P72" s="57"/>
      <c r="Q72" s="15">
        <v>0.12</v>
      </c>
      <c r="R72" s="15">
        <f t="shared" si="11"/>
        <v>0.24</v>
      </c>
    </row>
    <row r="73" spans="1:20" x14ac:dyDescent="0.2">
      <c r="A73" s="36" t="s">
        <v>236</v>
      </c>
      <c r="B73" s="36" t="s">
        <v>237</v>
      </c>
      <c r="C73" s="36">
        <v>90446800</v>
      </c>
      <c r="D73" s="36" t="s">
        <v>277</v>
      </c>
      <c r="E73" s="12" t="s">
        <v>180</v>
      </c>
      <c r="F73" s="12">
        <v>1800</v>
      </c>
      <c r="G73" s="12">
        <v>10</v>
      </c>
      <c r="H73" s="12">
        <v>25</v>
      </c>
      <c r="I73" s="12"/>
      <c r="J73" s="12"/>
      <c r="K73" s="12"/>
      <c r="L73" s="12">
        <v>50</v>
      </c>
      <c r="M73" s="13"/>
      <c r="N73" s="12">
        <f t="shared" si="9"/>
        <v>50</v>
      </c>
      <c r="O73" s="12">
        <f t="shared" si="10"/>
        <v>2</v>
      </c>
      <c r="P73" s="57"/>
      <c r="Q73" s="15">
        <v>0.18</v>
      </c>
      <c r="R73" s="15">
        <f t="shared" si="11"/>
        <v>0.36</v>
      </c>
      <c r="S73" s="43"/>
    </row>
    <row r="74" spans="1:20" x14ac:dyDescent="0.2">
      <c r="A74" s="8" t="s">
        <v>77</v>
      </c>
      <c r="B74" s="8"/>
      <c r="C74" s="8"/>
      <c r="D74" s="8"/>
      <c r="E74" s="8"/>
      <c r="F74" s="36"/>
      <c r="G74" s="12"/>
      <c r="H74" s="12"/>
      <c r="I74" s="12"/>
      <c r="J74" s="12"/>
      <c r="K74" s="12"/>
      <c r="L74" s="12"/>
      <c r="M74" s="8"/>
      <c r="N74" s="12"/>
      <c r="O74" s="12"/>
      <c r="P74" s="57"/>
      <c r="Q74" s="12"/>
      <c r="R74" s="15"/>
    </row>
    <row r="75" spans="1:20" x14ac:dyDescent="0.2">
      <c r="A75" s="11" t="s">
        <v>297</v>
      </c>
      <c r="B75" s="11" t="s">
        <v>298</v>
      </c>
      <c r="C75" s="11" t="s">
        <v>297</v>
      </c>
      <c r="D75" s="11" t="s">
        <v>275</v>
      </c>
      <c r="E75" s="12">
        <v>40</v>
      </c>
      <c r="F75" s="12">
        <v>100</v>
      </c>
      <c r="G75" s="12">
        <v>10</v>
      </c>
      <c r="H75" s="12">
        <v>300</v>
      </c>
      <c r="I75" s="12"/>
      <c r="J75" s="12"/>
      <c r="K75" s="12"/>
      <c r="L75" s="12"/>
      <c r="M75" s="13"/>
      <c r="N75" s="12">
        <f t="shared" ref="N75:N90" si="12">SUM(I75:M75)</f>
        <v>0</v>
      </c>
      <c r="O75" s="12">
        <f t="shared" ref="O75:O90" si="13">$N75/$H75</f>
        <v>0</v>
      </c>
      <c r="P75" s="57"/>
      <c r="Q75" s="15">
        <v>0.13</v>
      </c>
      <c r="R75" s="15">
        <f t="shared" ref="R75:R90" si="14">$O75*$Q75</f>
        <v>0</v>
      </c>
      <c r="S75" s="43">
        <f>SUM(R75:R90)</f>
        <v>9.26</v>
      </c>
      <c r="T75" s="3">
        <f>S75*100/$S$143</f>
        <v>10.666973850938831</v>
      </c>
    </row>
    <row r="76" spans="1:20" x14ac:dyDescent="0.2">
      <c r="A76" s="11" t="s">
        <v>78</v>
      </c>
      <c r="B76" s="11" t="s">
        <v>79</v>
      </c>
      <c r="C76" s="11" t="s">
        <v>78</v>
      </c>
      <c r="D76" s="11" t="s">
        <v>275</v>
      </c>
      <c r="E76" s="12">
        <v>40</v>
      </c>
      <c r="F76" s="12">
        <v>150</v>
      </c>
      <c r="G76" s="12">
        <v>10</v>
      </c>
      <c r="H76" s="12">
        <v>300</v>
      </c>
      <c r="I76" s="12"/>
      <c r="J76" s="12"/>
      <c r="K76" s="12"/>
      <c r="L76" s="12">
        <v>300</v>
      </c>
      <c r="M76" s="13"/>
      <c r="N76" s="12">
        <f t="shared" si="12"/>
        <v>300</v>
      </c>
      <c r="O76" s="12">
        <f t="shared" si="13"/>
        <v>1</v>
      </c>
      <c r="P76" s="57"/>
      <c r="Q76" s="15">
        <v>0.13</v>
      </c>
      <c r="R76" s="15">
        <f t="shared" si="14"/>
        <v>0.13</v>
      </c>
    </row>
    <row r="77" spans="1:20" x14ac:dyDescent="0.2">
      <c r="A77" s="36" t="s">
        <v>240</v>
      </c>
      <c r="B77" s="36" t="s">
        <v>79</v>
      </c>
      <c r="C77" s="31" t="s">
        <v>241</v>
      </c>
      <c r="D77" s="36" t="s">
        <v>277</v>
      </c>
      <c r="E77" s="12">
        <v>40</v>
      </c>
      <c r="F77" s="12">
        <v>150</v>
      </c>
      <c r="G77" s="12">
        <v>10</v>
      </c>
      <c r="H77" s="12">
        <v>300</v>
      </c>
      <c r="I77" s="12">
        <v>300</v>
      </c>
      <c r="J77" s="12"/>
      <c r="K77" s="12">
        <v>300</v>
      </c>
      <c r="L77" s="12">
        <v>600</v>
      </c>
      <c r="M77" s="13"/>
      <c r="N77" s="12">
        <f t="shared" si="12"/>
        <v>1200</v>
      </c>
      <c r="O77" s="12">
        <f t="shared" si="13"/>
        <v>4</v>
      </c>
      <c r="P77" s="57"/>
      <c r="Q77" s="15">
        <v>0.13</v>
      </c>
      <c r="R77" s="15">
        <f t="shared" si="14"/>
        <v>0.52</v>
      </c>
    </row>
    <row r="78" spans="1:20" x14ac:dyDescent="0.2">
      <c r="A78" s="11" t="s">
        <v>80</v>
      </c>
      <c r="B78" s="11" t="s">
        <v>81</v>
      </c>
      <c r="C78" s="11" t="s">
        <v>80</v>
      </c>
      <c r="D78" s="11" t="s">
        <v>275</v>
      </c>
      <c r="E78" s="12">
        <v>40</v>
      </c>
      <c r="F78" s="12">
        <v>200</v>
      </c>
      <c r="G78" s="12">
        <v>10</v>
      </c>
      <c r="H78" s="12">
        <v>150</v>
      </c>
      <c r="I78" s="12"/>
      <c r="J78" s="12"/>
      <c r="K78" s="12"/>
      <c r="L78" s="12"/>
      <c r="M78" s="13"/>
      <c r="N78" s="12">
        <f t="shared" si="12"/>
        <v>0</v>
      </c>
      <c r="O78" s="12">
        <f t="shared" si="13"/>
        <v>0</v>
      </c>
      <c r="P78" s="57"/>
      <c r="Q78" s="15">
        <v>0.13</v>
      </c>
      <c r="R78" s="15">
        <f t="shared" si="14"/>
        <v>0</v>
      </c>
    </row>
    <row r="79" spans="1:20" x14ac:dyDescent="0.2">
      <c r="A79" s="11" t="s">
        <v>82</v>
      </c>
      <c r="B79" s="11" t="s">
        <v>83</v>
      </c>
      <c r="C79" s="11" t="s">
        <v>82</v>
      </c>
      <c r="D79" s="11" t="s">
        <v>275</v>
      </c>
      <c r="E79" s="12">
        <v>40</v>
      </c>
      <c r="F79" s="12">
        <v>300</v>
      </c>
      <c r="G79" s="12">
        <v>10</v>
      </c>
      <c r="H79" s="12">
        <v>150</v>
      </c>
      <c r="I79" s="12"/>
      <c r="J79" s="12"/>
      <c r="K79" s="12">
        <v>300</v>
      </c>
      <c r="L79" s="12">
        <v>300</v>
      </c>
      <c r="M79" s="13"/>
      <c r="N79" s="12">
        <f t="shared" si="12"/>
        <v>600</v>
      </c>
      <c r="O79" s="12">
        <f t="shared" si="13"/>
        <v>4</v>
      </c>
      <c r="P79" s="57"/>
      <c r="Q79" s="15">
        <v>0.13</v>
      </c>
      <c r="R79" s="15">
        <f t="shared" si="14"/>
        <v>0.52</v>
      </c>
    </row>
    <row r="80" spans="1:20" x14ac:dyDescent="0.2">
      <c r="A80" s="36" t="s">
        <v>183</v>
      </c>
      <c r="B80" s="36" t="s">
        <v>83</v>
      </c>
      <c r="C80" s="36">
        <v>90447300</v>
      </c>
      <c r="D80" s="36" t="s">
        <v>277</v>
      </c>
      <c r="E80" s="12" t="s">
        <v>89</v>
      </c>
      <c r="F80" s="12">
        <v>300</v>
      </c>
      <c r="G80" s="12">
        <v>10</v>
      </c>
      <c r="H80" s="12">
        <v>150</v>
      </c>
      <c r="I80" s="12">
        <v>600</v>
      </c>
      <c r="J80" s="12"/>
      <c r="K80" s="12">
        <v>600</v>
      </c>
      <c r="L80" s="12">
        <v>600</v>
      </c>
      <c r="M80" s="13"/>
      <c r="N80" s="12">
        <f t="shared" si="12"/>
        <v>1800</v>
      </c>
      <c r="O80" s="12">
        <f t="shared" si="13"/>
        <v>12</v>
      </c>
      <c r="P80" s="57"/>
      <c r="Q80" s="15">
        <v>0.13</v>
      </c>
      <c r="R80" s="15">
        <f t="shared" si="14"/>
        <v>1.56</v>
      </c>
    </row>
    <row r="81" spans="1:20" x14ac:dyDescent="0.2">
      <c r="A81" s="11" t="s">
        <v>84</v>
      </c>
      <c r="B81" s="11" t="s">
        <v>85</v>
      </c>
      <c r="C81" s="11" t="s">
        <v>84</v>
      </c>
      <c r="D81" s="11" t="s">
        <v>275</v>
      </c>
      <c r="E81" s="12">
        <v>40</v>
      </c>
      <c r="F81" s="12">
        <v>450</v>
      </c>
      <c r="G81" s="12">
        <v>10</v>
      </c>
      <c r="H81" s="12">
        <v>100</v>
      </c>
      <c r="I81" s="12"/>
      <c r="J81" s="12"/>
      <c r="K81" s="12">
        <v>300</v>
      </c>
      <c r="L81" s="12"/>
      <c r="M81" s="13"/>
      <c r="N81" s="12">
        <f t="shared" si="12"/>
        <v>300</v>
      </c>
      <c r="O81" s="12">
        <f t="shared" si="13"/>
        <v>3</v>
      </c>
      <c r="P81" s="57"/>
      <c r="Q81" s="15">
        <v>0.13</v>
      </c>
      <c r="R81" s="15">
        <f t="shared" si="14"/>
        <v>0.39</v>
      </c>
    </row>
    <row r="82" spans="1:20" x14ac:dyDescent="0.2">
      <c r="A82" s="36" t="s">
        <v>184</v>
      </c>
      <c r="B82" s="36" t="s">
        <v>85</v>
      </c>
      <c r="C82" s="36">
        <v>90447400</v>
      </c>
      <c r="D82" s="36" t="s">
        <v>277</v>
      </c>
      <c r="E82" s="12" t="s">
        <v>89</v>
      </c>
      <c r="F82" s="12">
        <v>450</v>
      </c>
      <c r="G82" s="12">
        <v>10</v>
      </c>
      <c r="H82" s="12">
        <v>100</v>
      </c>
      <c r="I82" s="12"/>
      <c r="J82" s="12"/>
      <c r="K82" s="12">
        <v>400</v>
      </c>
      <c r="L82" s="12">
        <v>400</v>
      </c>
      <c r="M82" s="13"/>
      <c r="N82" s="12">
        <f t="shared" si="12"/>
        <v>800</v>
      </c>
      <c r="O82" s="12">
        <f t="shared" si="13"/>
        <v>8</v>
      </c>
      <c r="P82" s="57"/>
      <c r="Q82" s="15">
        <v>0.13</v>
      </c>
      <c r="R82" s="15">
        <f t="shared" si="14"/>
        <v>1.04</v>
      </c>
    </row>
    <row r="83" spans="1:20" x14ac:dyDescent="0.2">
      <c r="A83" s="11" t="s">
        <v>86</v>
      </c>
      <c r="B83" s="11" t="s">
        <v>87</v>
      </c>
      <c r="C83" s="11" t="s">
        <v>86</v>
      </c>
      <c r="D83" s="11" t="s">
        <v>275</v>
      </c>
      <c r="E83" s="12">
        <v>40</v>
      </c>
      <c r="F83" s="12">
        <v>600</v>
      </c>
      <c r="G83" s="12">
        <v>10</v>
      </c>
      <c r="H83" s="12">
        <v>50</v>
      </c>
      <c r="I83" s="12"/>
      <c r="J83" s="12"/>
      <c r="K83" s="12">
        <v>200</v>
      </c>
      <c r="L83" s="12">
        <v>200</v>
      </c>
      <c r="M83" s="13"/>
      <c r="N83" s="12">
        <f t="shared" si="12"/>
        <v>400</v>
      </c>
      <c r="O83" s="12">
        <f t="shared" si="13"/>
        <v>8</v>
      </c>
      <c r="P83" s="57"/>
      <c r="Q83" s="15">
        <v>0.09</v>
      </c>
      <c r="R83" s="15">
        <f t="shared" si="14"/>
        <v>0.72</v>
      </c>
    </row>
    <row r="84" spans="1:20" x14ac:dyDescent="0.2">
      <c r="A84" s="36" t="s">
        <v>88</v>
      </c>
      <c r="B84" s="36" t="s">
        <v>87</v>
      </c>
      <c r="C84" s="36">
        <v>90447600</v>
      </c>
      <c r="D84" s="36" t="s">
        <v>277</v>
      </c>
      <c r="E84" s="12" t="s">
        <v>89</v>
      </c>
      <c r="F84" s="12">
        <v>600</v>
      </c>
      <c r="G84" s="12">
        <v>10</v>
      </c>
      <c r="H84" s="12">
        <v>50</v>
      </c>
      <c r="I84" s="12">
        <v>200</v>
      </c>
      <c r="J84" s="12"/>
      <c r="K84" s="12">
        <v>400</v>
      </c>
      <c r="L84" s="12">
        <v>400</v>
      </c>
      <c r="M84" s="13"/>
      <c r="N84" s="12">
        <f t="shared" si="12"/>
        <v>1000</v>
      </c>
      <c r="O84" s="12">
        <f t="shared" si="13"/>
        <v>20</v>
      </c>
      <c r="P84" s="57"/>
      <c r="Q84" s="15">
        <v>0.09</v>
      </c>
      <c r="R84" s="15">
        <f t="shared" si="14"/>
        <v>1.7999999999999998</v>
      </c>
    </row>
    <row r="85" spans="1:20" x14ac:dyDescent="0.2">
      <c r="A85" s="11" t="s">
        <v>90</v>
      </c>
      <c r="B85" s="11" t="s">
        <v>91</v>
      </c>
      <c r="C85" s="11" t="s">
        <v>90</v>
      </c>
      <c r="D85" s="11" t="s">
        <v>275</v>
      </c>
      <c r="E85" s="12">
        <v>40</v>
      </c>
      <c r="F85" s="12">
        <v>750</v>
      </c>
      <c r="G85" s="12">
        <v>10</v>
      </c>
      <c r="H85" s="12">
        <v>50</v>
      </c>
      <c r="I85" s="12"/>
      <c r="J85" s="12">
        <v>100</v>
      </c>
      <c r="K85" s="12">
        <v>100</v>
      </c>
      <c r="L85" s="12">
        <v>100</v>
      </c>
      <c r="M85" s="13"/>
      <c r="N85" s="12">
        <f t="shared" si="12"/>
        <v>300</v>
      </c>
      <c r="O85" s="12">
        <f t="shared" si="13"/>
        <v>6</v>
      </c>
      <c r="P85" s="57"/>
      <c r="Q85" s="15">
        <v>0.13</v>
      </c>
      <c r="R85" s="15">
        <f t="shared" si="14"/>
        <v>0.78</v>
      </c>
    </row>
    <row r="86" spans="1:20" x14ac:dyDescent="0.2">
      <c r="A86" s="11" t="s">
        <v>92</v>
      </c>
      <c r="B86" s="11" t="s">
        <v>93</v>
      </c>
      <c r="C86" s="11" t="s">
        <v>92</v>
      </c>
      <c r="D86" s="11" t="s">
        <v>275</v>
      </c>
      <c r="E86" s="12">
        <v>40</v>
      </c>
      <c r="F86" s="12">
        <v>900</v>
      </c>
      <c r="G86" s="12">
        <v>10</v>
      </c>
      <c r="H86" s="12">
        <v>50</v>
      </c>
      <c r="I86" s="12"/>
      <c r="J86" s="12"/>
      <c r="K86" s="12"/>
      <c r="L86" s="12"/>
      <c r="M86" s="13"/>
      <c r="N86" s="12">
        <f t="shared" si="12"/>
        <v>0</v>
      </c>
      <c r="O86" s="12">
        <f t="shared" si="13"/>
        <v>0</v>
      </c>
      <c r="P86" s="57"/>
      <c r="Q86" s="15">
        <v>0.13</v>
      </c>
      <c r="R86" s="15">
        <f t="shared" si="14"/>
        <v>0</v>
      </c>
    </row>
    <row r="87" spans="1:20" x14ac:dyDescent="0.2">
      <c r="A87" s="36" t="s">
        <v>185</v>
      </c>
      <c r="B87" s="36" t="s">
        <v>93</v>
      </c>
      <c r="C87" s="36">
        <v>90447700</v>
      </c>
      <c r="D87" s="36" t="s">
        <v>277</v>
      </c>
      <c r="E87" s="12" t="s">
        <v>89</v>
      </c>
      <c r="F87" s="12">
        <v>900</v>
      </c>
      <c r="G87" s="12">
        <v>10</v>
      </c>
      <c r="H87" s="12">
        <v>50</v>
      </c>
      <c r="I87" s="12"/>
      <c r="J87" s="12"/>
      <c r="K87" s="12">
        <v>300</v>
      </c>
      <c r="L87" s="12">
        <v>300</v>
      </c>
      <c r="M87" s="13"/>
      <c r="N87" s="12">
        <f t="shared" si="12"/>
        <v>600</v>
      </c>
      <c r="O87" s="12">
        <f t="shared" si="13"/>
        <v>12</v>
      </c>
      <c r="P87" s="57"/>
      <c r="Q87" s="15">
        <v>0.13</v>
      </c>
      <c r="R87" s="15">
        <f t="shared" si="14"/>
        <v>1.56</v>
      </c>
    </row>
    <row r="88" spans="1:20" x14ac:dyDescent="0.2">
      <c r="A88" s="11" t="s">
        <v>94</v>
      </c>
      <c r="B88" s="11" t="s">
        <v>95</v>
      </c>
      <c r="C88" s="11" t="s">
        <v>94</v>
      </c>
      <c r="D88" s="11" t="s">
        <v>275</v>
      </c>
      <c r="E88" s="12">
        <v>40</v>
      </c>
      <c r="F88" s="12">
        <v>1200</v>
      </c>
      <c r="G88" s="12">
        <v>5</v>
      </c>
      <c r="H88" s="12">
        <v>25</v>
      </c>
      <c r="I88" s="12"/>
      <c r="J88" s="12"/>
      <c r="K88" s="12"/>
      <c r="L88" s="12"/>
      <c r="M88" s="13"/>
      <c r="N88" s="12">
        <f t="shared" si="12"/>
        <v>0</v>
      </c>
      <c r="O88" s="12">
        <f t="shared" si="13"/>
        <v>0</v>
      </c>
      <c r="P88" s="57"/>
      <c r="Q88" s="15">
        <v>0.08</v>
      </c>
      <c r="R88" s="15">
        <f t="shared" si="14"/>
        <v>0</v>
      </c>
    </row>
    <row r="89" spans="1:20" x14ac:dyDescent="0.2">
      <c r="A89" s="36" t="s">
        <v>376</v>
      </c>
      <c r="B89" s="36" t="s">
        <v>377</v>
      </c>
      <c r="C89" s="31" t="s">
        <v>378</v>
      </c>
      <c r="D89" s="36" t="s">
        <v>277</v>
      </c>
      <c r="E89" s="12">
        <v>40</v>
      </c>
      <c r="F89" s="12">
        <v>1800</v>
      </c>
      <c r="G89" s="12">
        <v>5</v>
      </c>
      <c r="H89" s="12">
        <v>20</v>
      </c>
      <c r="I89" s="12"/>
      <c r="J89" s="12"/>
      <c r="K89" s="12"/>
      <c r="L89" s="12">
        <v>60</v>
      </c>
      <c r="M89" s="13"/>
      <c r="N89" s="12">
        <f t="shared" si="12"/>
        <v>60</v>
      </c>
      <c r="O89" s="12">
        <f t="shared" si="13"/>
        <v>3</v>
      </c>
      <c r="P89" s="57"/>
      <c r="Q89" s="15">
        <v>0.08</v>
      </c>
      <c r="R89" s="15">
        <f t="shared" si="14"/>
        <v>0.24</v>
      </c>
    </row>
    <row r="90" spans="1:20" x14ac:dyDescent="0.2">
      <c r="A90" s="11" t="s">
        <v>220</v>
      </c>
      <c r="B90" s="11" t="s">
        <v>221</v>
      </c>
      <c r="C90" s="11" t="s">
        <v>220</v>
      </c>
      <c r="D90" s="11" t="s">
        <v>275</v>
      </c>
      <c r="E90" s="12">
        <v>40</v>
      </c>
      <c r="F90" s="12">
        <v>2000</v>
      </c>
      <c r="G90" s="12">
        <v>5</v>
      </c>
      <c r="H90" s="12">
        <v>25</v>
      </c>
      <c r="I90" s="12"/>
      <c r="J90" s="12"/>
      <c r="K90" s="12"/>
      <c r="L90" s="12"/>
      <c r="M90" s="13"/>
      <c r="N90" s="12">
        <f t="shared" si="12"/>
        <v>0</v>
      </c>
      <c r="O90" s="12">
        <f t="shared" si="13"/>
        <v>0</v>
      </c>
      <c r="P90" s="57"/>
      <c r="Q90" s="15">
        <v>0.08</v>
      </c>
      <c r="R90" s="15">
        <f t="shared" si="14"/>
        <v>0</v>
      </c>
      <c r="S90" s="43"/>
    </row>
    <row r="91" spans="1:20" x14ac:dyDescent="0.2">
      <c r="A91" s="8" t="s">
        <v>96</v>
      </c>
      <c r="B91" s="8"/>
      <c r="C91" s="8"/>
      <c r="D91" s="8"/>
      <c r="E91" s="20"/>
      <c r="F91" s="12"/>
      <c r="G91" s="12"/>
      <c r="H91" s="12"/>
      <c r="I91" s="12"/>
      <c r="J91" s="12"/>
      <c r="K91" s="12"/>
      <c r="L91" s="12"/>
      <c r="M91" s="8"/>
      <c r="N91" s="12"/>
      <c r="O91" s="12"/>
      <c r="P91" s="57"/>
      <c r="Q91" s="12"/>
      <c r="R91" s="15"/>
    </row>
    <row r="92" spans="1:20" x14ac:dyDescent="0.2">
      <c r="A92" s="11" t="s">
        <v>299</v>
      </c>
      <c r="B92" s="11" t="s">
        <v>300</v>
      </c>
      <c r="C92" s="11" t="s">
        <v>299</v>
      </c>
      <c r="D92" s="11" t="s">
        <v>275</v>
      </c>
      <c r="E92" s="12">
        <v>50</v>
      </c>
      <c r="F92" s="12">
        <v>100</v>
      </c>
      <c r="G92" s="12">
        <v>10</v>
      </c>
      <c r="H92" s="12">
        <v>150</v>
      </c>
      <c r="I92" s="12"/>
      <c r="J92" s="12"/>
      <c r="K92" s="12"/>
      <c r="L92" s="12"/>
      <c r="M92" s="13"/>
      <c r="N92" s="12">
        <f t="shared" ref="N92:N108" si="15">SUM(I92:M92)</f>
        <v>0</v>
      </c>
      <c r="O92" s="12">
        <f t="shared" ref="O92:O108" si="16">$N92/$H92</f>
        <v>0</v>
      </c>
      <c r="P92" s="57"/>
      <c r="Q92" s="15">
        <v>0.1</v>
      </c>
      <c r="R92" s="15">
        <f t="shared" ref="R92:R108" si="17">$O92*$Q92</f>
        <v>0</v>
      </c>
      <c r="S92" s="43">
        <f>SUM(R92:R108)</f>
        <v>16.880000000000003</v>
      </c>
      <c r="T92" s="3">
        <f>S92*100/$S$143</f>
        <v>19.444764428061287</v>
      </c>
    </row>
    <row r="93" spans="1:20" x14ac:dyDescent="0.2">
      <c r="A93" s="11" t="s">
        <v>97</v>
      </c>
      <c r="B93" s="11" t="s">
        <v>98</v>
      </c>
      <c r="C93" s="11" t="s">
        <v>97</v>
      </c>
      <c r="D93" s="11" t="s">
        <v>275</v>
      </c>
      <c r="E93" s="12">
        <v>50</v>
      </c>
      <c r="F93" s="12">
        <v>150</v>
      </c>
      <c r="G93" s="12">
        <v>10</v>
      </c>
      <c r="H93" s="12">
        <v>150</v>
      </c>
      <c r="I93" s="12"/>
      <c r="J93" s="12"/>
      <c r="K93" s="12"/>
      <c r="L93" s="12">
        <v>150</v>
      </c>
      <c r="M93" s="13"/>
      <c r="N93" s="12">
        <f t="shared" si="15"/>
        <v>150</v>
      </c>
      <c r="O93" s="12">
        <f t="shared" si="16"/>
        <v>1</v>
      </c>
      <c r="P93" s="57"/>
      <c r="Q93" s="15">
        <v>0.1</v>
      </c>
      <c r="R93" s="15">
        <f t="shared" si="17"/>
        <v>0.1</v>
      </c>
    </row>
    <row r="94" spans="1:20" x14ac:dyDescent="0.2">
      <c r="A94" s="36" t="s">
        <v>235</v>
      </c>
      <c r="B94" s="36" t="s">
        <v>98</v>
      </c>
      <c r="C94" s="36">
        <v>90448200</v>
      </c>
      <c r="D94" s="36" t="s">
        <v>277</v>
      </c>
      <c r="E94" s="12" t="s">
        <v>102</v>
      </c>
      <c r="F94" s="12">
        <v>150</v>
      </c>
      <c r="G94" s="12">
        <v>10</v>
      </c>
      <c r="H94" s="12">
        <v>150</v>
      </c>
      <c r="I94" s="12"/>
      <c r="J94" s="12"/>
      <c r="K94" s="12">
        <v>600</v>
      </c>
      <c r="L94" s="12">
        <v>600</v>
      </c>
      <c r="M94" s="13"/>
      <c r="N94" s="12">
        <f t="shared" si="15"/>
        <v>1200</v>
      </c>
      <c r="O94" s="12">
        <f t="shared" si="16"/>
        <v>8</v>
      </c>
      <c r="P94" s="57"/>
      <c r="Q94" s="15">
        <v>0.1</v>
      </c>
      <c r="R94" s="15">
        <f t="shared" si="17"/>
        <v>0.8</v>
      </c>
    </row>
    <row r="95" spans="1:20" x14ac:dyDescent="0.2">
      <c r="A95" s="11" t="s">
        <v>224</v>
      </c>
      <c r="B95" s="11" t="s">
        <v>225</v>
      </c>
      <c r="C95" s="11" t="s">
        <v>224</v>
      </c>
      <c r="D95" s="11" t="s">
        <v>275</v>
      </c>
      <c r="E95" s="12">
        <v>50</v>
      </c>
      <c r="F95" s="12">
        <v>200</v>
      </c>
      <c r="G95" s="12">
        <v>10</v>
      </c>
      <c r="H95" s="12">
        <v>150</v>
      </c>
      <c r="I95" s="12"/>
      <c r="J95" s="12">
        <v>150</v>
      </c>
      <c r="K95" s="12">
        <v>150</v>
      </c>
      <c r="L95" s="12"/>
      <c r="M95" s="13"/>
      <c r="N95" s="12">
        <f t="shared" si="15"/>
        <v>300</v>
      </c>
      <c r="O95" s="12">
        <f t="shared" si="16"/>
        <v>2</v>
      </c>
      <c r="P95" s="57"/>
      <c r="Q95" s="15">
        <v>0.06</v>
      </c>
      <c r="R95" s="15">
        <f t="shared" si="17"/>
        <v>0.12</v>
      </c>
    </row>
    <row r="96" spans="1:20" x14ac:dyDescent="0.2">
      <c r="A96" s="11" t="s">
        <v>99</v>
      </c>
      <c r="B96" s="11" t="s">
        <v>100</v>
      </c>
      <c r="C96" s="11" t="s">
        <v>99</v>
      </c>
      <c r="D96" s="11" t="s">
        <v>275</v>
      </c>
      <c r="E96" s="12">
        <v>50</v>
      </c>
      <c r="F96" s="12">
        <v>300</v>
      </c>
      <c r="G96" s="12">
        <v>10</v>
      </c>
      <c r="H96" s="12">
        <v>75</v>
      </c>
      <c r="I96" s="12"/>
      <c r="J96" s="12"/>
      <c r="K96" s="12">
        <v>75</v>
      </c>
      <c r="L96" s="12">
        <v>300</v>
      </c>
      <c r="M96" s="13"/>
      <c r="N96" s="12">
        <f t="shared" si="15"/>
        <v>375</v>
      </c>
      <c r="O96" s="12">
        <f t="shared" si="16"/>
        <v>5</v>
      </c>
      <c r="P96" s="57"/>
      <c r="Q96" s="15">
        <v>0.1</v>
      </c>
      <c r="R96" s="15">
        <f t="shared" si="17"/>
        <v>0.5</v>
      </c>
    </row>
    <row r="97" spans="1:20" x14ac:dyDescent="0.2">
      <c r="A97" s="36" t="s">
        <v>101</v>
      </c>
      <c r="B97" s="36" t="s">
        <v>100</v>
      </c>
      <c r="C97" s="36">
        <v>90448300</v>
      </c>
      <c r="D97" s="36" t="s">
        <v>277</v>
      </c>
      <c r="E97" s="12" t="s">
        <v>102</v>
      </c>
      <c r="F97" s="12">
        <v>300</v>
      </c>
      <c r="G97" s="12">
        <v>10</v>
      </c>
      <c r="H97" s="12">
        <v>75</v>
      </c>
      <c r="I97" s="12"/>
      <c r="J97" s="12"/>
      <c r="K97" s="12">
        <v>600</v>
      </c>
      <c r="L97" s="12">
        <v>600</v>
      </c>
      <c r="M97" s="13"/>
      <c r="N97" s="12">
        <f t="shared" si="15"/>
        <v>1200</v>
      </c>
      <c r="O97" s="12">
        <f t="shared" si="16"/>
        <v>16</v>
      </c>
      <c r="P97" s="57"/>
      <c r="Q97" s="15">
        <v>0.1</v>
      </c>
      <c r="R97" s="15">
        <f t="shared" si="17"/>
        <v>1.6</v>
      </c>
    </row>
    <row r="98" spans="1:20" x14ac:dyDescent="0.2">
      <c r="A98" s="11" t="s">
        <v>103</v>
      </c>
      <c r="B98" s="11" t="s">
        <v>104</v>
      </c>
      <c r="C98" s="11" t="s">
        <v>103</v>
      </c>
      <c r="D98" s="11" t="s">
        <v>275</v>
      </c>
      <c r="E98" s="12">
        <v>50</v>
      </c>
      <c r="F98" s="12">
        <v>450</v>
      </c>
      <c r="G98" s="12">
        <v>10</v>
      </c>
      <c r="H98" s="12">
        <v>50</v>
      </c>
      <c r="I98" s="12"/>
      <c r="J98" s="12"/>
      <c r="K98" s="12">
        <v>300</v>
      </c>
      <c r="L98" s="12"/>
      <c r="M98" s="13"/>
      <c r="N98" s="12">
        <f t="shared" si="15"/>
        <v>300</v>
      </c>
      <c r="O98" s="12">
        <f t="shared" si="16"/>
        <v>6</v>
      </c>
      <c r="P98" s="57"/>
      <c r="Q98" s="15">
        <v>0.1</v>
      </c>
      <c r="R98" s="15">
        <f t="shared" si="17"/>
        <v>0.60000000000000009</v>
      </c>
    </row>
    <row r="99" spans="1:20" x14ac:dyDescent="0.2">
      <c r="A99" s="36" t="s">
        <v>186</v>
      </c>
      <c r="B99" s="36" t="s">
        <v>104</v>
      </c>
      <c r="C99" s="36">
        <v>90448400</v>
      </c>
      <c r="D99" s="36" t="s">
        <v>277</v>
      </c>
      <c r="E99" s="12" t="s">
        <v>102</v>
      </c>
      <c r="F99" s="12">
        <v>450</v>
      </c>
      <c r="G99" s="12">
        <v>10</v>
      </c>
      <c r="H99" s="12">
        <v>50</v>
      </c>
      <c r="I99" s="12"/>
      <c r="J99" s="12"/>
      <c r="K99" s="12">
        <v>500</v>
      </c>
      <c r="L99" s="12">
        <v>500</v>
      </c>
      <c r="M99" s="13"/>
      <c r="N99" s="12">
        <f t="shared" si="15"/>
        <v>1000</v>
      </c>
      <c r="O99" s="12">
        <f t="shared" si="16"/>
        <v>20</v>
      </c>
      <c r="P99" s="57"/>
      <c r="Q99" s="15">
        <v>0.1</v>
      </c>
      <c r="R99" s="15">
        <f t="shared" si="17"/>
        <v>2</v>
      </c>
    </row>
    <row r="100" spans="1:20" x14ac:dyDescent="0.2">
      <c r="A100" s="11" t="s">
        <v>105</v>
      </c>
      <c r="B100" s="11" t="s">
        <v>106</v>
      </c>
      <c r="C100" s="11" t="s">
        <v>105</v>
      </c>
      <c r="D100" s="11" t="s">
        <v>275</v>
      </c>
      <c r="E100" s="12">
        <v>50</v>
      </c>
      <c r="F100" s="12">
        <v>600</v>
      </c>
      <c r="G100" s="12">
        <v>10</v>
      </c>
      <c r="H100" s="12">
        <v>50</v>
      </c>
      <c r="I100" s="12"/>
      <c r="J100" s="12">
        <v>300</v>
      </c>
      <c r="K100" s="12">
        <v>300</v>
      </c>
      <c r="L100" s="12">
        <v>300</v>
      </c>
      <c r="M100" s="13"/>
      <c r="N100" s="12">
        <f t="shared" si="15"/>
        <v>900</v>
      </c>
      <c r="O100" s="12">
        <f t="shared" si="16"/>
        <v>18</v>
      </c>
      <c r="P100" s="57"/>
      <c r="Q100" s="15">
        <v>0.13</v>
      </c>
      <c r="R100" s="15">
        <f t="shared" si="17"/>
        <v>2.34</v>
      </c>
    </row>
    <row r="101" spans="1:20" x14ac:dyDescent="0.2">
      <c r="A101" s="36" t="s">
        <v>107</v>
      </c>
      <c r="B101" s="36" t="s">
        <v>106</v>
      </c>
      <c r="C101" s="36">
        <v>90448600</v>
      </c>
      <c r="D101" s="36" t="s">
        <v>277</v>
      </c>
      <c r="E101" s="12" t="s">
        <v>102</v>
      </c>
      <c r="F101" s="12">
        <v>600</v>
      </c>
      <c r="G101" s="12">
        <v>10</v>
      </c>
      <c r="H101" s="12">
        <v>50</v>
      </c>
      <c r="I101" s="12"/>
      <c r="J101" s="12"/>
      <c r="K101" s="12">
        <v>500</v>
      </c>
      <c r="L101" s="12">
        <v>600</v>
      </c>
      <c r="M101" s="13"/>
      <c r="N101" s="12">
        <f t="shared" si="15"/>
        <v>1100</v>
      </c>
      <c r="O101" s="12">
        <f t="shared" si="16"/>
        <v>22</v>
      </c>
      <c r="P101" s="57"/>
      <c r="Q101" s="15">
        <v>0.13</v>
      </c>
      <c r="R101" s="15">
        <f t="shared" si="17"/>
        <v>2.8600000000000003</v>
      </c>
    </row>
    <row r="102" spans="1:20" x14ac:dyDescent="0.2">
      <c r="A102" s="36" t="s">
        <v>266</v>
      </c>
      <c r="B102" s="36" t="s">
        <v>267</v>
      </c>
      <c r="C102" s="36">
        <v>90448605</v>
      </c>
      <c r="D102" s="36" t="s">
        <v>277</v>
      </c>
      <c r="E102" s="12" t="s">
        <v>102</v>
      </c>
      <c r="F102" s="12">
        <v>700</v>
      </c>
      <c r="G102" s="12">
        <v>5</v>
      </c>
      <c r="H102" s="12">
        <v>25</v>
      </c>
      <c r="I102" s="12"/>
      <c r="J102" s="12"/>
      <c r="K102" s="12"/>
      <c r="L102" s="12"/>
      <c r="M102" s="13"/>
      <c r="N102" s="12">
        <f t="shared" si="15"/>
        <v>0</v>
      </c>
      <c r="O102" s="12">
        <f t="shared" si="16"/>
        <v>0</v>
      </c>
      <c r="P102" s="57"/>
      <c r="Q102" s="15">
        <v>0.1</v>
      </c>
      <c r="R102" s="15">
        <f t="shared" si="17"/>
        <v>0</v>
      </c>
    </row>
    <row r="103" spans="1:20" x14ac:dyDescent="0.2">
      <c r="A103" s="11" t="s">
        <v>202</v>
      </c>
      <c r="B103" s="11" t="s">
        <v>203</v>
      </c>
      <c r="C103" s="11" t="s">
        <v>202</v>
      </c>
      <c r="D103" s="11" t="s">
        <v>275</v>
      </c>
      <c r="E103" s="12">
        <v>50</v>
      </c>
      <c r="F103" s="12">
        <v>750</v>
      </c>
      <c r="G103" s="12">
        <v>5</v>
      </c>
      <c r="H103" s="12">
        <v>25</v>
      </c>
      <c r="I103" s="12"/>
      <c r="J103" s="12">
        <v>200</v>
      </c>
      <c r="K103" s="12"/>
      <c r="L103" s="12"/>
      <c r="M103" s="13"/>
      <c r="N103" s="12">
        <f t="shared" si="15"/>
        <v>200</v>
      </c>
      <c r="O103" s="12">
        <f t="shared" si="16"/>
        <v>8</v>
      </c>
      <c r="P103" s="57"/>
      <c r="Q103" s="15">
        <v>0.1</v>
      </c>
      <c r="R103" s="15">
        <f t="shared" si="17"/>
        <v>0.8</v>
      </c>
    </row>
    <row r="104" spans="1:20" x14ac:dyDescent="0.2">
      <c r="A104" s="11" t="s">
        <v>108</v>
      </c>
      <c r="B104" s="11" t="s">
        <v>109</v>
      </c>
      <c r="C104" s="11" t="s">
        <v>108</v>
      </c>
      <c r="D104" s="11" t="s">
        <v>275</v>
      </c>
      <c r="E104" s="12">
        <v>50</v>
      </c>
      <c r="F104" s="12">
        <v>900</v>
      </c>
      <c r="G104" s="12">
        <v>5</v>
      </c>
      <c r="H104" s="12">
        <v>25</v>
      </c>
      <c r="I104" s="12"/>
      <c r="J104" s="12"/>
      <c r="K104" s="12">
        <v>100</v>
      </c>
      <c r="L104" s="12">
        <v>100</v>
      </c>
      <c r="M104" s="13"/>
      <c r="N104" s="12">
        <f t="shared" si="15"/>
        <v>200</v>
      </c>
      <c r="O104" s="12">
        <f t="shared" si="16"/>
        <v>8</v>
      </c>
      <c r="P104" s="57"/>
      <c r="Q104" s="15">
        <v>0.1</v>
      </c>
      <c r="R104" s="15">
        <f t="shared" si="17"/>
        <v>0.8</v>
      </c>
    </row>
    <row r="105" spans="1:20" x14ac:dyDescent="0.2">
      <c r="A105" s="36" t="s">
        <v>187</v>
      </c>
      <c r="B105" s="36" t="s">
        <v>109</v>
      </c>
      <c r="C105" s="36">
        <v>90448700</v>
      </c>
      <c r="D105" s="36" t="s">
        <v>277</v>
      </c>
      <c r="E105" s="12" t="s">
        <v>102</v>
      </c>
      <c r="F105" s="12">
        <v>900</v>
      </c>
      <c r="G105" s="12">
        <v>5</v>
      </c>
      <c r="H105" s="12">
        <v>25</v>
      </c>
      <c r="I105" s="12"/>
      <c r="J105" s="12"/>
      <c r="K105" s="12">
        <v>300</v>
      </c>
      <c r="L105" s="12">
        <v>400</v>
      </c>
      <c r="M105" s="13"/>
      <c r="N105" s="12">
        <f t="shared" si="15"/>
        <v>700</v>
      </c>
      <c r="O105" s="12">
        <f t="shared" si="16"/>
        <v>28</v>
      </c>
      <c r="P105" s="57"/>
      <c r="Q105" s="15">
        <v>0.1</v>
      </c>
      <c r="R105" s="15">
        <f t="shared" si="17"/>
        <v>2.8000000000000003</v>
      </c>
    </row>
    <row r="106" spans="1:20" x14ac:dyDescent="0.2">
      <c r="A106" s="11" t="s">
        <v>110</v>
      </c>
      <c r="B106" s="11" t="s">
        <v>111</v>
      </c>
      <c r="C106" s="11" t="s">
        <v>110</v>
      </c>
      <c r="D106" s="11" t="s">
        <v>275</v>
      </c>
      <c r="E106" s="12">
        <v>50</v>
      </c>
      <c r="F106" s="12">
        <v>1200</v>
      </c>
      <c r="G106" s="12">
        <v>5</v>
      </c>
      <c r="H106" s="12">
        <v>25</v>
      </c>
      <c r="I106" s="12"/>
      <c r="J106" s="12"/>
      <c r="K106" s="12"/>
      <c r="L106" s="12"/>
      <c r="M106" s="13"/>
      <c r="N106" s="12">
        <f t="shared" si="15"/>
        <v>0</v>
      </c>
      <c r="O106" s="12">
        <f t="shared" si="16"/>
        <v>0</v>
      </c>
      <c r="P106" s="57"/>
      <c r="Q106" s="15">
        <v>0.13</v>
      </c>
      <c r="R106" s="15">
        <f t="shared" si="17"/>
        <v>0</v>
      </c>
    </row>
    <row r="107" spans="1:20" x14ac:dyDescent="0.2">
      <c r="A107" s="36" t="s">
        <v>204</v>
      </c>
      <c r="B107" s="36" t="s">
        <v>111</v>
      </c>
      <c r="C107" s="31" t="s">
        <v>205</v>
      </c>
      <c r="D107" s="36" t="s">
        <v>277</v>
      </c>
      <c r="E107" s="12">
        <v>50</v>
      </c>
      <c r="F107" s="12">
        <v>1200</v>
      </c>
      <c r="G107" s="12">
        <v>5</v>
      </c>
      <c r="H107" s="12">
        <v>25</v>
      </c>
      <c r="I107" s="12"/>
      <c r="J107" s="12"/>
      <c r="K107" s="12">
        <v>100</v>
      </c>
      <c r="L107" s="12">
        <v>100</v>
      </c>
      <c r="M107" s="13"/>
      <c r="N107" s="12">
        <f t="shared" si="15"/>
        <v>200</v>
      </c>
      <c r="O107" s="12">
        <f t="shared" si="16"/>
        <v>8</v>
      </c>
      <c r="P107" s="57"/>
      <c r="Q107" s="15">
        <v>0.13</v>
      </c>
      <c r="R107" s="15">
        <f t="shared" si="17"/>
        <v>1.04</v>
      </c>
    </row>
    <row r="108" spans="1:20" x14ac:dyDescent="0.2">
      <c r="A108" s="36" t="s">
        <v>268</v>
      </c>
      <c r="B108" s="36" t="s">
        <v>269</v>
      </c>
      <c r="C108" s="31" t="s">
        <v>270</v>
      </c>
      <c r="D108" s="36" t="s">
        <v>277</v>
      </c>
      <c r="E108" s="12">
        <v>50</v>
      </c>
      <c r="F108" s="12">
        <v>2400</v>
      </c>
      <c r="G108" s="12">
        <v>5</v>
      </c>
      <c r="H108" s="12">
        <v>25</v>
      </c>
      <c r="I108" s="12"/>
      <c r="J108" s="12"/>
      <c r="K108" s="12">
        <v>50</v>
      </c>
      <c r="L108" s="12">
        <v>50</v>
      </c>
      <c r="M108" s="13"/>
      <c r="N108" s="12">
        <f t="shared" si="15"/>
        <v>100</v>
      </c>
      <c r="O108" s="12">
        <f t="shared" si="16"/>
        <v>4</v>
      </c>
      <c r="P108" s="57"/>
      <c r="Q108" s="15">
        <v>0.13</v>
      </c>
      <c r="R108" s="15">
        <f t="shared" si="17"/>
        <v>0.52</v>
      </c>
      <c r="S108" s="43"/>
    </row>
    <row r="109" spans="1:20" x14ac:dyDescent="0.2">
      <c r="A109" s="307" t="s">
        <v>112</v>
      </c>
      <c r="B109" s="307"/>
      <c r="C109" s="8"/>
      <c r="D109" s="8"/>
      <c r="E109" s="8"/>
      <c r="F109" s="12"/>
      <c r="G109" s="12"/>
      <c r="H109" s="12"/>
      <c r="I109" s="12"/>
      <c r="J109" s="12"/>
      <c r="K109" s="12"/>
      <c r="L109" s="12"/>
      <c r="M109" s="36"/>
      <c r="N109" s="12"/>
      <c r="O109" s="12"/>
      <c r="P109" s="57"/>
      <c r="Q109" s="12"/>
      <c r="R109" s="15"/>
    </row>
    <row r="110" spans="1:20" x14ac:dyDescent="0.2">
      <c r="A110" s="11" t="s">
        <v>216</v>
      </c>
      <c r="B110" s="11" t="s">
        <v>217</v>
      </c>
      <c r="C110" s="11" t="s">
        <v>216</v>
      </c>
      <c r="D110" s="11" t="s">
        <v>275</v>
      </c>
      <c r="E110" s="12">
        <v>20</v>
      </c>
      <c r="F110" s="12">
        <v>150</v>
      </c>
      <c r="G110" s="12">
        <v>10</v>
      </c>
      <c r="H110" s="12">
        <v>400</v>
      </c>
      <c r="I110" s="12"/>
      <c r="J110" s="12"/>
      <c r="K110" s="12"/>
      <c r="L110" s="12"/>
      <c r="M110" s="36"/>
      <c r="N110" s="12">
        <f t="shared" ref="N110:N142" si="18">SUM(I110:M110)</f>
        <v>0</v>
      </c>
      <c r="O110" s="12">
        <f t="shared" ref="O110:O142" si="19">$N110/$H110</f>
        <v>0</v>
      </c>
      <c r="P110" s="57"/>
      <c r="Q110" s="12">
        <v>0.06</v>
      </c>
      <c r="R110" s="15">
        <f t="shared" ref="R110:R142" si="20">$O110*$Q110</f>
        <v>0</v>
      </c>
      <c r="S110" s="43">
        <f>SUM(R110:R125)</f>
        <v>0.86</v>
      </c>
      <c r="T110" s="3">
        <f>S110*100/$S$143</f>
        <v>0.99066927773298008</v>
      </c>
    </row>
    <row r="111" spans="1:20" x14ac:dyDescent="0.2">
      <c r="A111" s="36" t="s">
        <v>226</v>
      </c>
      <c r="B111" s="36" t="s">
        <v>217</v>
      </c>
      <c r="C111" s="36">
        <v>90444200</v>
      </c>
      <c r="D111" s="36" t="s">
        <v>277</v>
      </c>
      <c r="E111" s="12">
        <v>20</v>
      </c>
      <c r="F111" s="12">
        <v>150</v>
      </c>
      <c r="G111" s="12">
        <v>10</v>
      </c>
      <c r="H111" s="12">
        <v>400</v>
      </c>
      <c r="I111" s="12"/>
      <c r="J111" s="12"/>
      <c r="K111" s="12"/>
      <c r="L111" s="12"/>
      <c r="M111" s="36"/>
      <c r="N111" s="12">
        <f t="shared" si="18"/>
        <v>0</v>
      </c>
      <c r="O111" s="12">
        <f t="shared" si="19"/>
        <v>0</v>
      </c>
      <c r="P111" s="57"/>
      <c r="Q111" s="12">
        <v>0.06</v>
      </c>
      <c r="R111" s="15">
        <f t="shared" si="20"/>
        <v>0</v>
      </c>
    </row>
    <row r="112" spans="1:20" x14ac:dyDescent="0.2">
      <c r="A112" s="11" t="s">
        <v>191</v>
      </c>
      <c r="B112" s="11" t="s">
        <v>192</v>
      </c>
      <c r="C112" s="11" t="s">
        <v>191</v>
      </c>
      <c r="D112" s="11" t="s">
        <v>275</v>
      </c>
      <c r="E112" s="12">
        <v>20</v>
      </c>
      <c r="F112" s="12">
        <v>200</v>
      </c>
      <c r="G112" s="12">
        <v>10</v>
      </c>
      <c r="H112" s="12">
        <v>300</v>
      </c>
      <c r="I112" s="12"/>
      <c r="J112" s="12"/>
      <c r="K112" s="12"/>
      <c r="L112" s="12"/>
      <c r="M112" s="36"/>
      <c r="N112" s="12">
        <f t="shared" si="18"/>
        <v>0</v>
      </c>
      <c r="O112" s="12">
        <f t="shared" si="19"/>
        <v>0</v>
      </c>
      <c r="P112" s="57"/>
      <c r="Q112" s="12">
        <v>0.06</v>
      </c>
      <c r="R112" s="15">
        <f t="shared" si="20"/>
        <v>0</v>
      </c>
    </row>
    <row r="113" spans="1:20" x14ac:dyDescent="0.2">
      <c r="A113" s="11" t="s">
        <v>160</v>
      </c>
      <c r="B113" s="11" t="s">
        <v>161</v>
      </c>
      <c r="C113" s="11" t="s">
        <v>160</v>
      </c>
      <c r="D113" s="11" t="s">
        <v>275</v>
      </c>
      <c r="E113" s="12">
        <v>20</v>
      </c>
      <c r="F113" s="12">
        <v>300</v>
      </c>
      <c r="G113" s="12">
        <v>10</v>
      </c>
      <c r="H113" s="12">
        <v>200</v>
      </c>
      <c r="I113" s="12"/>
      <c r="J113" s="12"/>
      <c r="K113" s="12">
        <v>400</v>
      </c>
      <c r="L113" s="12">
        <v>400</v>
      </c>
      <c r="M113" s="13"/>
      <c r="N113" s="12">
        <f t="shared" si="18"/>
        <v>800</v>
      </c>
      <c r="O113" s="12">
        <f t="shared" si="19"/>
        <v>4</v>
      </c>
      <c r="P113" s="57"/>
      <c r="Q113" s="15">
        <v>0.06</v>
      </c>
      <c r="R113" s="15">
        <f t="shared" si="20"/>
        <v>0.24</v>
      </c>
    </row>
    <row r="114" spans="1:20" x14ac:dyDescent="0.2">
      <c r="A114" s="36" t="s">
        <v>215</v>
      </c>
      <c r="B114" s="36" t="s">
        <v>161</v>
      </c>
      <c r="C114" s="36">
        <v>90444300</v>
      </c>
      <c r="D114" s="36" t="s">
        <v>277</v>
      </c>
      <c r="E114" s="12" t="s">
        <v>46</v>
      </c>
      <c r="F114" s="12">
        <v>300</v>
      </c>
      <c r="G114" s="12">
        <v>10</v>
      </c>
      <c r="H114" s="12">
        <v>200</v>
      </c>
      <c r="I114" s="12"/>
      <c r="J114" s="12"/>
      <c r="K114" s="12">
        <v>200</v>
      </c>
      <c r="L114" s="12"/>
      <c r="M114" s="13"/>
      <c r="N114" s="12">
        <f t="shared" si="18"/>
        <v>200</v>
      </c>
      <c r="O114" s="12">
        <f t="shared" si="19"/>
        <v>1</v>
      </c>
      <c r="P114" s="57"/>
      <c r="Q114" s="15">
        <v>0.06</v>
      </c>
      <c r="R114" s="15">
        <f t="shared" si="20"/>
        <v>0.06</v>
      </c>
    </row>
    <row r="115" spans="1:20" x14ac:dyDescent="0.2">
      <c r="A115" s="11" t="s">
        <v>206</v>
      </c>
      <c r="B115" s="11" t="s">
        <v>114</v>
      </c>
      <c r="C115" s="11" t="s">
        <v>206</v>
      </c>
      <c r="D115" s="11" t="s">
        <v>275</v>
      </c>
      <c r="E115" s="12">
        <v>20</v>
      </c>
      <c r="F115" s="12">
        <v>450</v>
      </c>
      <c r="G115" s="12">
        <v>10</v>
      </c>
      <c r="H115" s="12">
        <v>100</v>
      </c>
      <c r="I115" s="12"/>
      <c r="J115" s="12"/>
      <c r="K115" s="12"/>
      <c r="L115" s="12"/>
      <c r="M115" s="25"/>
      <c r="N115" s="12">
        <f t="shared" si="18"/>
        <v>0</v>
      </c>
      <c r="O115" s="12">
        <f t="shared" si="19"/>
        <v>0</v>
      </c>
      <c r="P115" s="57"/>
      <c r="Q115" s="15">
        <v>0.08</v>
      </c>
      <c r="R115" s="15">
        <f t="shared" si="20"/>
        <v>0</v>
      </c>
    </row>
    <row r="116" spans="1:20" x14ac:dyDescent="0.2">
      <c r="A116" s="36" t="s">
        <v>113</v>
      </c>
      <c r="B116" s="36" t="s">
        <v>114</v>
      </c>
      <c r="C116" s="36">
        <v>90444400</v>
      </c>
      <c r="D116" s="36" t="s">
        <v>277</v>
      </c>
      <c r="E116" s="12" t="s">
        <v>46</v>
      </c>
      <c r="F116" s="12">
        <v>450</v>
      </c>
      <c r="G116" s="12">
        <v>10</v>
      </c>
      <c r="H116" s="12">
        <v>100</v>
      </c>
      <c r="I116" s="12"/>
      <c r="J116" s="12"/>
      <c r="K116" s="12">
        <v>200</v>
      </c>
      <c r="L116" s="12">
        <v>200</v>
      </c>
      <c r="M116" s="13"/>
      <c r="N116" s="12">
        <f t="shared" si="18"/>
        <v>400</v>
      </c>
      <c r="O116" s="12">
        <f t="shared" si="19"/>
        <v>4</v>
      </c>
      <c r="P116" s="57"/>
      <c r="Q116" s="15">
        <v>0.08</v>
      </c>
      <c r="R116" s="15">
        <f t="shared" si="20"/>
        <v>0.32</v>
      </c>
    </row>
    <row r="117" spans="1:20" x14ac:dyDescent="0.2">
      <c r="A117" s="11" t="s">
        <v>115</v>
      </c>
      <c r="B117" s="11" t="s">
        <v>116</v>
      </c>
      <c r="C117" s="11" t="s">
        <v>115</v>
      </c>
      <c r="D117" s="11" t="s">
        <v>275</v>
      </c>
      <c r="E117" s="12">
        <v>20</v>
      </c>
      <c r="F117" s="12">
        <v>600</v>
      </c>
      <c r="G117" s="12">
        <v>10</v>
      </c>
      <c r="H117" s="12">
        <v>100</v>
      </c>
      <c r="I117" s="12"/>
      <c r="J117" s="12"/>
      <c r="K117" s="12"/>
      <c r="L117" s="12"/>
      <c r="M117" s="13"/>
      <c r="N117" s="12">
        <f t="shared" si="18"/>
        <v>0</v>
      </c>
      <c r="O117" s="12">
        <f t="shared" si="19"/>
        <v>0</v>
      </c>
      <c r="P117" s="57"/>
      <c r="Q117" s="15">
        <v>0.06</v>
      </c>
      <c r="R117" s="15">
        <f t="shared" si="20"/>
        <v>0</v>
      </c>
    </row>
    <row r="118" spans="1:20" x14ac:dyDescent="0.2">
      <c r="A118" s="36" t="s">
        <v>188</v>
      </c>
      <c r="B118" s="36" t="s">
        <v>116</v>
      </c>
      <c r="C118" s="36">
        <v>90444600</v>
      </c>
      <c r="D118" s="36" t="s">
        <v>277</v>
      </c>
      <c r="E118" s="12" t="s">
        <v>46</v>
      </c>
      <c r="F118" s="12">
        <v>600</v>
      </c>
      <c r="G118" s="12">
        <v>10</v>
      </c>
      <c r="H118" s="12">
        <v>100</v>
      </c>
      <c r="I118" s="12"/>
      <c r="J118" s="12"/>
      <c r="K118" s="12">
        <v>200</v>
      </c>
      <c r="L118" s="12">
        <v>200</v>
      </c>
      <c r="M118" s="13"/>
      <c r="N118" s="12">
        <f t="shared" si="18"/>
        <v>400</v>
      </c>
      <c r="O118" s="12">
        <f t="shared" si="19"/>
        <v>4</v>
      </c>
      <c r="P118" s="57"/>
      <c r="Q118" s="15">
        <v>0.06</v>
      </c>
      <c r="R118" s="15">
        <f t="shared" si="20"/>
        <v>0.24</v>
      </c>
    </row>
    <row r="119" spans="1:20" x14ac:dyDescent="0.2">
      <c r="A119" s="11" t="s">
        <v>117</v>
      </c>
      <c r="B119" s="11" t="s">
        <v>118</v>
      </c>
      <c r="C119" s="11" t="s">
        <v>117</v>
      </c>
      <c r="D119" s="11" t="s">
        <v>275</v>
      </c>
      <c r="E119" s="12">
        <v>20</v>
      </c>
      <c r="F119" s="12">
        <v>750</v>
      </c>
      <c r="G119" s="12">
        <v>10</v>
      </c>
      <c r="H119" s="12">
        <v>100</v>
      </c>
      <c r="I119" s="12"/>
      <c r="J119" s="12"/>
      <c r="K119" s="12"/>
      <c r="L119" s="12"/>
      <c r="M119" s="13"/>
      <c r="N119" s="12">
        <f t="shared" si="18"/>
        <v>0</v>
      </c>
      <c r="O119" s="12">
        <f t="shared" si="19"/>
        <v>0</v>
      </c>
      <c r="P119" s="57"/>
      <c r="Q119" s="15">
        <v>7.0000000000000007E-2</v>
      </c>
      <c r="R119" s="15">
        <f t="shared" si="20"/>
        <v>0</v>
      </c>
    </row>
    <row r="120" spans="1:20" x14ac:dyDescent="0.2">
      <c r="A120" s="36" t="s">
        <v>189</v>
      </c>
      <c r="B120" s="36" t="s">
        <v>118</v>
      </c>
      <c r="C120" s="36">
        <v>90444700</v>
      </c>
      <c r="D120" s="36" t="s">
        <v>277</v>
      </c>
      <c r="E120" s="12" t="s">
        <v>46</v>
      </c>
      <c r="F120" s="12">
        <v>750</v>
      </c>
      <c r="G120" s="12">
        <v>10</v>
      </c>
      <c r="H120" s="12">
        <v>100</v>
      </c>
      <c r="I120" s="12"/>
      <c r="J120" s="12"/>
      <c r="K120" s="12"/>
      <c r="L120" s="12"/>
      <c r="M120" s="13"/>
      <c r="N120" s="12">
        <f t="shared" si="18"/>
        <v>0</v>
      </c>
      <c r="O120" s="12">
        <f t="shared" si="19"/>
        <v>0</v>
      </c>
      <c r="P120" s="57"/>
      <c r="Q120" s="15">
        <v>7.0000000000000007E-2</v>
      </c>
      <c r="R120" s="15">
        <f t="shared" si="20"/>
        <v>0</v>
      </c>
    </row>
    <row r="121" spans="1:20" x14ac:dyDescent="0.2">
      <c r="A121" s="11" t="s">
        <v>119</v>
      </c>
      <c r="B121" s="11" t="s">
        <v>120</v>
      </c>
      <c r="C121" s="11" t="s">
        <v>119</v>
      </c>
      <c r="D121" s="11" t="s">
        <v>275</v>
      </c>
      <c r="E121" s="12">
        <v>20</v>
      </c>
      <c r="F121" s="12">
        <v>900</v>
      </c>
      <c r="G121" s="12">
        <v>10</v>
      </c>
      <c r="H121" s="12">
        <v>50</v>
      </c>
      <c r="I121" s="12"/>
      <c r="J121" s="12"/>
      <c r="K121" s="12"/>
      <c r="L121" s="12"/>
      <c r="M121" s="13"/>
      <c r="N121" s="12">
        <f t="shared" si="18"/>
        <v>0</v>
      </c>
      <c r="O121" s="12">
        <f t="shared" si="19"/>
        <v>0</v>
      </c>
      <c r="P121" s="57"/>
      <c r="Q121" s="15">
        <v>0.08</v>
      </c>
      <c r="R121" s="15">
        <f t="shared" si="20"/>
        <v>0</v>
      </c>
    </row>
    <row r="122" spans="1:20" x14ac:dyDescent="0.2">
      <c r="A122" s="36" t="s">
        <v>263</v>
      </c>
      <c r="B122" s="36" t="s">
        <v>120</v>
      </c>
      <c r="C122" s="36">
        <v>90444800</v>
      </c>
      <c r="D122" s="36" t="s">
        <v>277</v>
      </c>
      <c r="E122" s="12" t="s">
        <v>46</v>
      </c>
      <c r="F122" s="12">
        <v>900</v>
      </c>
      <c r="G122" s="12">
        <v>10</v>
      </c>
      <c r="H122" s="12">
        <v>50</v>
      </c>
      <c r="I122" s="12"/>
      <c r="J122" s="12"/>
      <c r="K122" s="12"/>
      <c r="L122" s="12"/>
      <c r="M122" s="13"/>
      <c r="N122" s="12">
        <f t="shared" si="18"/>
        <v>0</v>
      </c>
      <c r="O122" s="12">
        <f t="shared" si="19"/>
        <v>0</v>
      </c>
      <c r="P122" s="57"/>
      <c r="Q122" s="15">
        <v>0.08</v>
      </c>
      <c r="R122" s="15">
        <f t="shared" si="20"/>
        <v>0</v>
      </c>
    </row>
    <row r="123" spans="1:20" x14ac:dyDescent="0.2">
      <c r="A123" s="11" t="s">
        <v>121</v>
      </c>
      <c r="B123" s="11" t="s">
        <v>122</v>
      </c>
      <c r="C123" s="11" t="s">
        <v>121</v>
      </c>
      <c r="D123" s="11" t="s">
        <v>275</v>
      </c>
      <c r="E123" s="12">
        <v>20</v>
      </c>
      <c r="F123" s="12">
        <v>1200</v>
      </c>
      <c r="G123" s="12">
        <v>10</v>
      </c>
      <c r="H123" s="12">
        <v>50</v>
      </c>
      <c r="I123" s="12"/>
      <c r="J123" s="12"/>
      <c r="K123" s="12"/>
      <c r="L123" s="12"/>
      <c r="M123" s="13"/>
      <c r="N123" s="12">
        <f t="shared" si="18"/>
        <v>0</v>
      </c>
      <c r="O123" s="12">
        <f t="shared" si="19"/>
        <v>0</v>
      </c>
      <c r="P123" s="57"/>
      <c r="Q123" s="15">
        <v>0.11</v>
      </c>
      <c r="R123" s="15">
        <f t="shared" si="20"/>
        <v>0</v>
      </c>
    </row>
    <row r="124" spans="1:20" x14ac:dyDescent="0.2">
      <c r="A124" s="11" t="s">
        <v>207</v>
      </c>
      <c r="B124" s="11" t="s">
        <v>208</v>
      </c>
      <c r="C124" s="11" t="s">
        <v>207</v>
      </c>
      <c r="D124" s="11" t="s">
        <v>275</v>
      </c>
      <c r="E124" s="12">
        <v>20</v>
      </c>
      <c r="F124" s="12">
        <v>1500</v>
      </c>
      <c r="G124" s="12">
        <v>10</v>
      </c>
      <c r="H124" s="12">
        <v>50</v>
      </c>
      <c r="I124" s="12"/>
      <c r="J124" s="12"/>
      <c r="K124" s="12"/>
      <c r="L124" s="12"/>
      <c r="M124" s="13"/>
      <c r="N124" s="12">
        <f t="shared" si="18"/>
        <v>0</v>
      </c>
      <c r="O124" s="12">
        <f t="shared" si="19"/>
        <v>0</v>
      </c>
      <c r="P124" s="57"/>
      <c r="Q124" s="15">
        <v>7.0000000000000007E-2</v>
      </c>
      <c r="R124" s="15">
        <f t="shared" si="20"/>
        <v>0</v>
      </c>
    </row>
    <row r="125" spans="1:20" x14ac:dyDescent="0.2">
      <c r="A125" s="11" t="s">
        <v>209</v>
      </c>
      <c r="B125" s="11" t="s">
        <v>210</v>
      </c>
      <c r="C125" s="11" t="s">
        <v>209</v>
      </c>
      <c r="D125" s="11" t="s">
        <v>275</v>
      </c>
      <c r="E125" s="12">
        <v>20</v>
      </c>
      <c r="F125" s="12">
        <v>1800</v>
      </c>
      <c r="G125" s="12">
        <v>10</v>
      </c>
      <c r="H125" s="12">
        <v>50</v>
      </c>
      <c r="I125" s="12"/>
      <c r="J125" s="12"/>
      <c r="K125" s="12"/>
      <c r="L125" s="12"/>
      <c r="M125" s="13"/>
      <c r="N125" s="12">
        <f t="shared" si="18"/>
        <v>0</v>
      </c>
      <c r="O125" s="12">
        <f t="shared" si="19"/>
        <v>0</v>
      </c>
      <c r="P125" s="58"/>
      <c r="Q125" s="15">
        <v>0.09</v>
      </c>
      <c r="R125" s="15">
        <f t="shared" si="20"/>
        <v>0</v>
      </c>
      <c r="S125" s="43"/>
    </row>
    <row r="126" spans="1:20" x14ac:dyDescent="0.2">
      <c r="A126" s="11" t="s">
        <v>123</v>
      </c>
      <c r="B126" s="11" t="s">
        <v>124</v>
      </c>
      <c r="C126" s="11" t="s">
        <v>123</v>
      </c>
      <c r="D126" s="11" t="s">
        <v>275</v>
      </c>
      <c r="E126" s="12">
        <v>25</v>
      </c>
      <c r="F126" s="12">
        <v>150</v>
      </c>
      <c r="G126" s="12">
        <v>10</v>
      </c>
      <c r="H126" s="12">
        <v>200</v>
      </c>
      <c r="I126" s="12"/>
      <c r="J126" s="12"/>
      <c r="K126" s="12"/>
      <c r="L126" s="12"/>
      <c r="M126" s="13"/>
      <c r="N126" s="12">
        <f t="shared" si="18"/>
        <v>0</v>
      </c>
      <c r="O126" s="12">
        <f t="shared" si="19"/>
        <v>0</v>
      </c>
      <c r="P126" s="57"/>
      <c r="Q126" s="15">
        <v>0.04</v>
      </c>
      <c r="R126" s="15">
        <f t="shared" si="20"/>
        <v>0</v>
      </c>
      <c r="S126" s="43">
        <f>SUM(R126:R142)</f>
        <v>3.04</v>
      </c>
      <c r="T126" s="3">
        <f>S126*100/$S$143</f>
        <v>3.5019007026840225</v>
      </c>
    </row>
    <row r="127" spans="1:20" x14ac:dyDescent="0.2">
      <c r="A127" s="36" t="s">
        <v>257</v>
      </c>
      <c r="B127" s="36" t="s">
        <v>124</v>
      </c>
      <c r="C127" s="36">
        <v>90445200</v>
      </c>
      <c r="D127" s="36" t="s">
        <v>277</v>
      </c>
      <c r="E127" s="12">
        <v>25</v>
      </c>
      <c r="F127" s="12">
        <v>150</v>
      </c>
      <c r="G127" s="12">
        <v>10</v>
      </c>
      <c r="H127" s="12">
        <v>200</v>
      </c>
      <c r="I127" s="12"/>
      <c r="J127" s="12"/>
      <c r="K127" s="12">
        <v>400</v>
      </c>
      <c r="L127" s="12">
        <v>400</v>
      </c>
      <c r="M127" s="13"/>
      <c r="N127" s="12">
        <f t="shared" si="18"/>
        <v>800</v>
      </c>
      <c r="O127" s="12">
        <f t="shared" si="19"/>
        <v>4</v>
      </c>
      <c r="P127" s="57"/>
      <c r="Q127" s="15">
        <v>0.04</v>
      </c>
      <c r="R127" s="15">
        <f t="shared" si="20"/>
        <v>0.16</v>
      </c>
    </row>
    <row r="128" spans="1:20" x14ac:dyDescent="0.2">
      <c r="A128" s="11" t="s">
        <v>125</v>
      </c>
      <c r="B128" s="11" t="s">
        <v>126</v>
      </c>
      <c r="C128" s="11" t="s">
        <v>125</v>
      </c>
      <c r="D128" s="11" t="s">
        <v>275</v>
      </c>
      <c r="E128" s="12">
        <v>25</v>
      </c>
      <c r="F128" s="12">
        <v>300</v>
      </c>
      <c r="G128" s="12">
        <v>10</v>
      </c>
      <c r="H128" s="12">
        <v>100</v>
      </c>
      <c r="I128" s="12"/>
      <c r="J128" s="12"/>
      <c r="K128" s="12">
        <v>100</v>
      </c>
      <c r="L128" s="12"/>
      <c r="M128" s="13"/>
      <c r="N128" s="12">
        <f t="shared" si="18"/>
        <v>100</v>
      </c>
      <c r="O128" s="12">
        <f t="shared" si="19"/>
        <v>1</v>
      </c>
      <c r="P128" s="57"/>
      <c r="Q128" s="15">
        <v>0.04</v>
      </c>
      <c r="R128" s="15">
        <f t="shared" si="20"/>
        <v>0.04</v>
      </c>
    </row>
    <row r="129" spans="1:20" x14ac:dyDescent="0.2">
      <c r="A129" s="36" t="s">
        <v>127</v>
      </c>
      <c r="B129" s="36" t="s">
        <v>126</v>
      </c>
      <c r="C129" s="36">
        <v>90445300</v>
      </c>
      <c r="D129" s="36" t="s">
        <v>277</v>
      </c>
      <c r="E129" s="12" t="s">
        <v>63</v>
      </c>
      <c r="F129" s="12">
        <v>300</v>
      </c>
      <c r="G129" s="12">
        <v>10</v>
      </c>
      <c r="H129" s="12">
        <v>100</v>
      </c>
      <c r="I129" s="12">
        <v>200</v>
      </c>
      <c r="J129" s="12"/>
      <c r="K129" s="12">
        <v>300</v>
      </c>
      <c r="L129" s="12">
        <v>300</v>
      </c>
      <c r="M129" s="13"/>
      <c r="N129" s="12">
        <f t="shared" si="18"/>
        <v>800</v>
      </c>
      <c r="O129" s="12">
        <f t="shared" si="19"/>
        <v>8</v>
      </c>
      <c r="P129" s="57"/>
      <c r="Q129" s="15">
        <v>0.04</v>
      </c>
      <c r="R129" s="15">
        <f t="shared" si="20"/>
        <v>0.32</v>
      </c>
    </row>
    <row r="130" spans="1:20" x14ac:dyDescent="0.2">
      <c r="A130" s="11" t="s">
        <v>128</v>
      </c>
      <c r="B130" s="11" t="s">
        <v>129</v>
      </c>
      <c r="C130" s="11" t="s">
        <v>128</v>
      </c>
      <c r="D130" s="11" t="s">
        <v>275</v>
      </c>
      <c r="E130" s="12">
        <v>25</v>
      </c>
      <c r="F130" s="12">
        <v>450</v>
      </c>
      <c r="G130" s="12">
        <v>10</v>
      </c>
      <c r="H130" s="12">
        <v>100</v>
      </c>
      <c r="I130" s="12"/>
      <c r="J130" s="12"/>
      <c r="K130" s="12">
        <v>100</v>
      </c>
      <c r="L130" s="12">
        <v>100</v>
      </c>
      <c r="M130" s="13"/>
      <c r="N130" s="12">
        <f t="shared" si="18"/>
        <v>200</v>
      </c>
      <c r="O130" s="12">
        <f t="shared" si="19"/>
        <v>2</v>
      </c>
      <c r="P130" s="57"/>
      <c r="Q130" s="15">
        <v>0.06</v>
      </c>
      <c r="R130" s="15">
        <f t="shared" si="20"/>
        <v>0.12</v>
      </c>
    </row>
    <row r="131" spans="1:20" x14ac:dyDescent="0.2">
      <c r="A131" s="36" t="s">
        <v>190</v>
      </c>
      <c r="B131" s="36" t="s">
        <v>129</v>
      </c>
      <c r="C131" s="36">
        <v>90445400</v>
      </c>
      <c r="D131" s="36" t="s">
        <v>277</v>
      </c>
      <c r="E131" s="12" t="s">
        <v>63</v>
      </c>
      <c r="F131" s="12">
        <v>450</v>
      </c>
      <c r="G131" s="12">
        <v>10</v>
      </c>
      <c r="H131" s="12">
        <v>100</v>
      </c>
      <c r="I131" s="12"/>
      <c r="J131" s="12"/>
      <c r="K131" s="12">
        <v>300</v>
      </c>
      <c r="L131" s="12">
        <v>300</v>
      </c>
      <c r="M131" s="13"/>
      <c r="N131" s="12">
        <f t="shared" si="18"/>
        <v>600</v>
      </c>
      <c r="O131" s="12">
        <f t="shared" si="19"/>
        <v>6</v>
      </c>
      <c r="P131" s="57"/>
      <c r="Q131" s="15">
        <v>0.06</v>
      </c>
      <c r="R131" s="15">
        <f t="shared" si="20"/>
        <v>0.36</v>
      </c>
    </row>
    <row r="132" spans="1:20" x14ac:dyDescent="0.2">
      <c r="A132" s="11" t="s">
        <v>130</v>
      </c>
      <c r="B132" s="11" t="s">
        <v>131</v>
      </c>
      <c r="C132" s="11" t="s">
        <v>130</v>
      </c>
      <c r="D132" s="11" t="s">
        <v>275</v>
      </c>
      <c r="E132" s="12">
        <v>25</v>
      </c>
      <c r="F132" s="12">
        <v>600</v>
      </c>
      <c r="G132" s="12">
        <v>10</v>
      </c>
      <c r="H132" s="12">
        <v>50</v>
      </c>
      <c r="I132" s="12"/>
      <c r="J132" s="12"/>
      <c r="K132" s="12">
        <v>100</v>
      </c>
      <c r="L132" s="12"/>
      <c r="M132" s="13"/>
      <c r="N132" s="12">
        <f t="shared" si="18"/>
        <v>100</v>
      </c>
      <c r="O132" s="12">
        <f t="shared" si="19"/>
        <v>2</v>
      </c>
      <c r="P132" s="57"/>
      <c r="Q132" s="15">
        <v>0.04</v>
      </c>
      <c r="R132" s="15">
        <f t="shared" si="20"/>
        <v>0.08</v>
      </c>
    </row>
    <row r="133" spans="1:20" x14ac:dyDescent="0.2">
      <c r="A133" s="36" t="s">
        <v>211</v>
      </c>
      <c r="B133" s="36" t="s">
        <v>131</v>
      </c>
      <c r="C133" s="36">
        <v>90445600</v>
      </c>
      <c r="D133" s="36" t="s">
        <v>277</v>
      </c>
      <c r="E133" s="12">
        <v>25</v>
      </c>
      <c r="F133" s="12">
        <v>600</v>
      </c>
      <c r="G133" s="12">
        <v>10</v>
      </c>
      <c r="H133" s="12">
        <v>50</v>
      </c>
      <c r="I133" s="12"/>
      <c r="J133" s="12"/>
      <c r="K133" s="12">
        <v>300</v>
      </c>
      <c r="L133" s="12">
        <v>300</v>
      </c>
      <c r="M133" s="13"/>
      <c r="N133" s="12">
        <f t="shared" si="18"/>
        <v>600</v>
      </c>
      <c r="O133" s="12">
        <f t="shared" si="19"/>
        <v>12</v>
      </c>
      <c r="P133" s="57"/>
      <c r="Q133" s="15">
        <v>0.04</v>
      </c>
      <c r="R133" s="15">
        <f t="shared" si="20"/>
        <v>0.48</v>
      </c>
    </row>
    <row r="134" spans="1:20" x14ac:dyDescent="0.2">
      <c r="A134" s="11" t="s">
        <v>162</v>
      </c>
      <c r="B134" s="11" t="s">
        <v>163</v>
      </c>
      <c r="C134" s="11" t="s">
        <v>162</v>
      </c>
      <c r="D134" s="11" t="s">
        <v>275</v>
      </c>
      <c r="E134" s="12">
        <v>25</v>
      </c>
      <c r="F134" s="12">
        <v>750</v>
      </c>
      <c r="G134" s="12">
        <v>10</v>
      </c>
      <c r="H134" s="12">
        <v>50</v>
      </c>
      <c r="I134" s="12"/>
      <c r="J134" s="12"/>
      <c r="K134" s="12"/>
      <c r="L134" s="12"/>
      <c r="M134" s="13"/>
      <c r="N134" s="12">
        <f t="shared" si="18"/>
        <v>0</v>
      </c>
      <c r="O134" s="12">
        <f t="shared" si="19"/>
        <v>0</v>
      </c>
      <c r="P134" s="57"/>
      <c r="Q134" s="15">
        <v>0.04</v>
      </c>
      <c r="R134" s="15">
        <f t="shared" si="20"/>
        <v>0</v>
      </c>
    </row>
    <row r="135" spans="1:20" x14ac:dyDescent="0.2">
      <c r="A135" s="36" t="s">
        <v>218</v>
      </c>
      <c r="B135" s="36" t="s">
        <v>163</v>
      </c>
      <c r="C135" s="31" t="s">
        <v>219</v>
      </c>
      <c r="D135" s="36" t="s">
        <v>277</v>
      </c>
      <c r="E135" s="12">
        <v>25</v>
      </c>
      <c r="F135" s="12">
        <v>750</v>
      </c>
      <c r="G135" s="12">
        <v>10</v>
      </c>
      <c r="H135" s="12">
        <v>50</v>
      </c>
      <c r="I135" s="12"/>
      <c r="J135" s="12"/>
      <c r="K135" s="12">
        <v>300</v>
      </c>
      <c r="L135" s="12">
        <v>300</v>
      </c>
      <c r="M135" s="13"/>
      <c r="N135" s="12">
        <f t="shared" si="18"/>
        <v>600</v>
      </c>
      <c r="O135" s="12">
        <f t="shared" si="19"/>
        <v>12</v>
      </c>
      <c r="P135" s="57"/>
      <c r="Q135" s="15">
        <v>0.04</v>
      </c>
      <c r="R135" s="15">
        <f t="shared" si="20"/>
        <v>0.48</v>
      </c>
    </row>
    <row r="136" spans="1:20" x14ac:dyDescent="0.2">
      <c r="A136" s="11" t="s">
        <v>132</v>
      </c>
      <c r="B136" s="11" t="s">
        <v>133</v>
      </c>
      <c r="C136" s="11" t="s">
        <v>132</v>
      </c>
      <c r="D136" s="11" t="s">
        <v>275</v>
      </c>
      <c r="E136" s="12">
        <v>25</v>
      </c>
      <c r="F136" s="12">
        <v>900</v>
      </c>
      <c r="G136" s="12">
        <v>10</v>
      </c>
      <c r="H136" s="12">
        <v>50</v>
      </c>
      <c r="I136" s="12"/>
      <c r="J136" s="12"/>
      <c r="K136" s="12"/>
      <c r="L136" s="12">
        <v>100</v>
      </c>
      <c r="M136" s="13"/>
      <c r="N136" s="12">
        <f t="shared" si="18"/>
        <v>100</v>
      </c>
      <c r="O136" s="12">
        <f t="shared" si="19"/>
        <v>2</v>
      </c>
      <c r="P136" s="57"/>
      <c r="Q136" s="15">
        <v>0.06</v>
      </c>
      <c r="R136" s="15">
        <f t="shared" si="20"/>
        <v>0.12</v>
      </c>
    </row>
    <row r="137" spans="1:20" x14ac:dyDescent="0.2">
      <c r="A137" s="36" t="s">
        <v>264</v>
      </c>
      <c r="B137" s="36" t="s">
        <v>133</v>
      </c>
      <c r="C137" s="31" t="s">
        <v>265</v>
      </c>
      <c r="D137" s="36" t="s">
        <v>277</v>
      </c>
      <c r="E137" s="12">
        <v>25</v>
      </c>
      <c r="F137" s="12">
        <v>900</v>
      </c>
      <c r="G137" s="12">
        <v>10</v>
      </c>
      <c r="H137" s="12">
        <v>50</v>
      </c>
      <c r="I137" s="12"/>
      <c r="J137" s="12"/>
      <c r="K137" s="12">
        <v>300</v>
      </c>
      <c r="L137" s="12">
        <v>300</v>
      </c>
      <c r="M137" s="13"/>
      <c r="N137" s="12">
        <f t="shared" si="18"/>
        <v>600</v>
      </c>
      <c r="O137" s="12">
        <f t="shared" si="19"/>
        <v>12</v>
      </c>
      <c r="P137" s="57"/>
      <c r="Q137" s="15">
        <v>0.06</v>
      </c>
      <c r="R137" s="15">
        <f t="shared" si="20"/>
        <v>0.72</v>
      </c>
    </row>
    <row r="138" spans="1:20" x14ac:dyDescent="0.2">
      <c r="A138" s="11" t="s">
        <v>134</v>
      </c>
      <c r="B138" s="11" t="s">
        <v>135</v>
      </c>
      <c r="C138" s="11" t="s">
        <v>134</v>
      </c>
      <c r="D138" s="11" t="s">
        <v>275</v>
      </c>
      <c r="E138" s="12">
        <v>25</v>
      </c>
      <c r="F138" s="12">
        <v>1200</v>
      </c>
      <c r="G138" s="12">
        <v>10</v>
      </c>
      <c r="H138" s="12">
        <v>50</v>
      </c>
      <c r="I138" s="12"/>
      <c r="J138" s="12"/>
      <c r="K138" s="12">
        <v>100</v>
      </c>
      <c r="L138" s="12"/>
      <c r="M138" s="13"/>
      <c r="N138" s="12">
        <f t="shared" si="18"/>
        <v>100</v>
      </c>
      <c r="O138" s="12">
        <f t="shared" si="19"/>
        <v>2</v>
      </c>
      <c r="P138" s="57"/>
      <c r="Q138" s="15">
        <v>0.08</v>
      </c>
      <c r="R138" s="15">
        <f t="shared" si="20"/>
        <v>0.16</v>
      </c>
    </row>
    <row r="139" spans="1:20" x14ac:dyDescent="0.2">
      <c r="A139" s="11" t="s">
        <v>238</v>
      </c>
      <c r="B139" s="11" t="s">
        <v>239</v>
      </c>
      <c r="C139" s="11" t="s">
        <v>238</v>
      </c>
      <c r="D139" s="11" t="s">
        <v>275</v>
      </c>
      <c r="E139" s="12">
        <v>25</v>
      </c>
      <c r="F139" s="12">
        <v>1524</v>
      </c>
      <c r="G139" s="12">
        <v>10</v>
      </c>
      <c r="H139" s="12">
        <v>50</v>
      </c>
      <c r="I139" s="12"/>
      <c r="J139" s="12"/>
      <c r="K139" s="12"/>
      <c r="L139" s="12"/>
      <c r="M139" s="13"/>
      <c r="N139" s="12">
        <f t="shared" si="18"/>
        <v>0</v>
      </c>
      <c r="O139" s="12">
        <f t="shared" si="19"/>
        <v>0</v>
      </c>
      <c r="P139" s="57"/>
      <c r="Q139" s="15">
        <v>0.08</v>
      </c>
      <c r="R139" s="15">
        <f t="shared" si="20"/>
        <v>0</v>
      </c>
    </row>
    <row r="140" spans="1:20" x14ac:dyDescent="0.2">
      <c r="A140" s="11" t="s">
        <v>164</v>
      </c>
      <c r="B140" s="11" t="s">
        <v>165</v>
      </c>
      <c r="C140" s="11" t="s">
        <v>164</v>
      </c>
      <c r="D140" s="11" t="s">
        <v>275</v>
      </c>
      <c r="E140" s="12">
        <v>25</v>
      </c>
      <c r="F140" s="12">
        <v>1800</v>
      </c>
      <c r="G140" s="12">
        <v>10</v>
      </c>
      <c r="H140" s="12">
        <v>50</v>
      </c>
      <c r="I140" s="12"/>
      <c r="J140" s="12"/>
      <c r="K140" s="12"/>
      <c r="L140" s="12"/>
      <c r="M140" s="13"/>
      <c r="N140" s="12">
        <f t="shared" si="18"/>
        <v>0</v>
      </c>
      <c r="O140" s="12">
        <f t="shared" si="19"/>
        <v>0</v>
      </c>
      <c r="P140" s="57"/>
      <c r="Q140" s="15">
        <v>0.12</v>
      </c>
      <c r="R140" s="15">
        <f t="shared" si="20"/>
        <v>0</v>
      </c>
    </row>
    <row r="141" spans="1:20" x14ac:dyDescent="0.2">
      <c r="A141" s="36" t="s">
        <v>227</v>
      </c>
      <c r="B141" s="36" t="s">
        <v>165</v>
      </c>
      <c r="C141" s="36">
        <v>90445900</v>
      </c>
      <c r="D141" s="36" t="s">
        <v>277</v>
      </c>
      <c r="E141" s="12">
        <v>25</v>
      </c>
      <c r="F141" s="12">
        <v>1800</v>
      </c>
      <c r="G141" s="12">
        <v>10</v>
      </c>
      <c r="H141" s="12">
        <v>50</v>
      </c>
      <c r="I141" s="12"/>
      <c r="J141" s="12"/>
      <c r="K141" s="12"/>
      <c r="L141" s="12"/>
      <c r="M141" s="13"/>
      <c r="N141" s="12">
        <f t="shared" si="18"/>
        <v>0</v>
      </c>
      <c r="O141" s="12">
        <f t="shared" si="19"/>
        <v>0</v>
      </c>
      <c r="P141" s="57"/>
      <c r="Q141" s="15">
        <v>0.12</v>
      </c>
      <c r="R141" s="15">
        <f t="shared" si="20"/>
        <v>0</v>
      </c>
      <c r="S141" s="43"/>
    </row>
    <row r="142" spans="1:20" x14ac:dyDescent="0.2">
      <c r="A142" s="36" t="s">
        <v>301</v>
      </c>
      <c r="B142" s="36" t="s">
        <v>302</v>
      </c>
      <c r="C142" s="36">
        <v>90446000</v>
      </c>
      <c r="D142" s="36" t="s">
        <v>277</v>
      </c>
      <c r="E142" s="12">
        <v>25</v>
      </c>
      <c r="F142" s="12">
        <v>2400</v>
      </c>
      <c r="G142" s="12">
        <v>10</v>
      </c>
      <c r="H142" s="12">
        <v>50</v>
      </c>
      <c r="I142" s="12"/>
      <c r="J142" s="12"/>
      <c r="K142" s="12"/>
      <c r="L142" s="12"/>
      <c r="M142" s="13"/>
      <c r="N142" s="12">
        <f t="shared" si="18"/>
        <v>0</v>
      </c>
      <c r="O142" s="12">
        <f t="shared" si="19"/>
        <v>0</v>
      </c>
      <c r="P142" s="57"/>
      <c r="Q142" s="15">
        <v>0.12</v>
      </c>
      <c r="R142" s="15">
        <f t="shared" si="20"/>
        <v>0</v>
      </c>
      <c r="S142" s="43"/>
    </row>
    <row r="143" spans="1:20" x14ac:dyDescent="0.2">
      <c r="A143" s="305"/>
      <c r="B143" s="305"/>
      <c r="C143" s="305"/>
      <c r="D143" s="305"/>
      <c r="E143" s="305"/>
      <c r="F143" s="305"/>
      <c r="G143" s="305"/>
      <c r="H143" s="305"/>
      <c r="I143" s="36">
        <f t="shared" ref="I143:O143" si="21">SUBTOTAL(9,I5:I142)</f>
        <v>10600</v>
      </c>
      <c r="J143" s="36">
        <f t="shared" si="21"/>
        <v>33300</v>
      </c>
      <c r="K143" s="36">
        <f t="shared" si="21"/>
        <v>70775</v>
      </c>
      <c r="L143" s="36">
        <f t="shared" si="21"/>
        <v>70860</v>
      </c>
      <c r="M143" s="36">
        <f t="shared" si="21"/>
        <v>0</v>
      </c>
      <c r="N143" s="36">
        <f t="shared" si="21"/>
        <v>185535</v>
      </c>
      <c r="O143" s="36">
        <f t="shared" si="21"/>
        <v>2283</v>
      </c>
      <c r="P143" s="59"/>
      <c r="Q143" s="12"/>
      <c r="R143" s="36">
        <f>SUBTOTAL(9,R5:R142)</f>
        <v>127.35999999999996</v>
      </c>
      <c r="S143" s="3">
        <f>SUM(S13:S142)</f>
        <v>86.81</v>
      </c>
      <c r="T143" s="3">
        <f>SUM(T13:T142)</f>
        <v>100</v>
      </c>
    </row>
    <row r="144" spans="1:20" x14ac:dyDescent="0.2">
      <c r="A144" s="305"/>
      <c r="B144" s="305"/>
      <c r="C144" s="305"/>
      <c r="D144" s="305"/>
      <c r="E144" s="305"/>
      <c r="F144" s="305"/>
      <c r="G144" s="305"/>
      <c r="H144" s="305"/>
      <c r="I144" s="36">
        <v>102</v>
      </c>
      <c r="J144" s="36">
        <v>364</v>
      </c>
      <c r="K144" s="36">
        <v>903</v>
      </c>
      <c r="L144" s="36">
        <v>914</v>
      </c>
      <c r="M144" s="36"/>
      <c r="N144" s="36"/>
      <c r="O144" s="36">
        <f>SUM(I144:M144)</f>
        <v>2283</v>
      </c>
      <c r="R144" s="3">
        <f>R143/30</f>
        <v>4.2453333333333321</v>
      </c>
    </row>
    <row r="145" spans="1:18" x14ac:dyDescent="0.2">
      <c r="A145" s="305"/>
      <c r="B145" s="305"/>
      <c r="C145" s="305"/>
      <c r="D145" s="305"/>
      <c r="E145" s="305"/>
      <c r="F145" s="305"/>
      <c r="G145" s="305"/>
      <c r="H145" s="305"/>
      <c r="I145" s="36">
        <v>5.37</v>
      </c>
      <c r="J145" s="36">
        <v>18.329999999999998</v>
      </c>
      <c r="K145" s="36">
        <v>51.13</v>
      </c>
      <c r="L145" s="36">
        <v>52.53</v>
      </c>
      <c r="M145" s="36"/>
      <c r="N145" s="36"/>
      <c r="O145" s="36">
        <f>SUM(I145:M145)</f>
        <v>127.36</v>
      </c>
    </row>
    <row r="146" spans="1:18" x14ac:dyDescent="0.2">
      <c r="A146" s="34"/>
      <c r="B146" s="34"/>
      <c r="C146" s="34"/>
      <c r="D146" s="34"/>
      <c r="E146" s="34"/>
      <c r="F146" s="34"/>
      <c r="G146" s="34"/>
      <c r="H146" s="34"/>
    </row>
    <row r="147" spans="1:18" x14ac:dyDescent="0.2">
      <c r="A147" s="28" t="s">
        <v>136</v>
      </c>
      <c r="B147" s="28" t="s">
        <v>136</v>
      </c>
      <c r="C147" s="30"/>
      <c r="D147" s="30"/>
      <c r="E147" s="8" t="s">
        <v>10</v>
      </c>
      <c r="F147" s="8" t="s">
        <v>137</v>
      </c>
      <c r="G147" s="300" t="s">
        <v>138</v>
      </c>
      <c r="H147" s="301"/>
      <c r="I147" s="20"/>
      <c r="J147" s="20"/>
      <c r="K147" s="20"/>
      <c r="L147" s="20"/>
      <c r="M147" s="20"/>
      <c r="N147" s="12"/>
      <c r="O147" s="12"/>
      <c r="P147" s="35"/>
      <c r="Q147" s="12"/>
      <c r="R147" s="15"/>
    </row>
    <row r="148" spans="1:18" x14ac:dyDescent="0.2">
      <c r="A148" s="36"/>
      <c r="B148" s="36"/>
      <c r="C148" s="36"/>
      <c r="D148" s="36"/>
      <c r="E148" s="8"/>
      <c r="F148" s="8"/>
      <c r="G148" s="8" t="s">
        <v>139</v>
      </c>
      <c r="H148" s="8" t="s">
        <v>140</v>
      </c>
      <c r="I148" s="8" t="s">
        <v>140</v>
      </c>
      <c r="J148" s="8" t="s">
        <v>140</v>
      </c>
      <c r="K148" s="8" t="s">
        <v>140</v>
      </c>
      <c r="L148" s="8" t="s">
        <v>140</v>
      </c>
      <c r="M148" s="8" t="s">
        <v>140</v>
      </c>
      <c r="N148" s="36" t="s">
        <v>140</v>
      </c>
      <c r="O148" s="36" t="s">
        <v>12</v>
      </c>
      <c r="P148" s="37"/>
      <c r="Q148" s="12"/>
      <c r="R148" s="15"/>
    </row>
    <row r="149" spans="1:18" x14ac:dyDescent="0.2">
      <c r="A149" s="38" t="s">
        <v>142</v>
      </c>
      <c r="B149" s="38" t="s">
        <v>143</v>
      </c>
      <c r="C149" s="38" t="s">
        <v>142</v>
      </c>
      <c r="D149" s="38" t="s">
        <v>142</v>
      </c>
      <c r="E149" s="12">
        <v>13</v>
      </c>
      <c r="F149" s="12">
        <v>25</v>
      </c>
      <c r="G149" s="12">
        <v>5</v>
      </c>
      <c r="H149" s="12">
        <v>125</v>
      </c>
      <c r="I149" s="12"/>
      <c r="J149" s="12"/>
      <c r="K149" s="12"/>
      <c r="L149" s="12"/>
      <c r="M149" s="12"/>
      <c r="N149" s="12">
        <f>SUM(I149:M149)</f>
        <v>0</v>
      </c>
      <c r="O149" s="12">
        <f>$N149/$H149</f>
        <v>0</v>
      </c>
      <c r="P149" s="39"/>
      <c r="Q149" s="15">
        <v>0.09</v>
      </c>
      <c r="R149" s="15">
        <f>$O149*$Q149</f>
        <v>0</v>
      </c>
    </row>
    <row r="150" spans="1:18" x14ac:dyDescent="0.2">
      <c r="A150" s="38" t="s">
        <v>144</v>
      </c>
      <c r="B150" s="38" t="s">
        <v>145</v>
      </c>
      <c r="C150" s="38" t="s">
        <v>144</v>
      </c>
      <c r="D150" s="38" t="s">
        <v>144</v>
      </c>
      <c r="E150" s="12">
        <v>19</v>
      </c>
      <c r="F150" s="12">
        <v>25</v>
      </c>
      <c r="G150" s="12">
        <v>5</v>
      </c>
      <c r="H150" s="12">
        <v>125</v>
      </c>
      <c r="I150" s="12"/>
      <c r="J150" s="12"/>
      <c r="K150" s="12"/>
      <c r="L150" s="12"/>
      <c r="M150" s="12"/>
      <c r="N150" s="12">
        <f>SUM(I150:M150)</f>
        <v>0</v>
      </c>
      <c r="O150" s="12">
        <f>$N150/$H150</f>
        <v>0</v>
      </c>
      <c r="P150" s="39"/>
      <c r="Q150" s="15">
        <v>0.15</v>
      </c>
      <c r="R150" s="15">
        <f>$O150*$Q150</f>
        <v>0</v>
      </c>
    </row>
    <row r="151" spans="1:18" x14ac:dyDescent="0.2">
      <c r="B151" s="3"/>
      <c r="I151" s="36">
        <f t="shared" ref="I151:M151" si="22">SUM(I149:I150)</f>
        <v>0</v>
      </c>
      <c r="J151" s="36">
        <f t="shared" si="22"/>
        <v>0</v>
      </c>
      <c r="K151" s="36">
        <f t="shared" si="22"/>
        <v>0</v>
      </c>
      <c r="L151" s="36">
        <f t="shared" si="22"/>
        <v>0</v>
      </c>
      <c r="M151" s="36">
        <f t="shared" si="22"/>
        <v>0</v>
      </c>
      <c r="N151" s="36">
        <f>SUBTOTAL(9,N149:N150)</f>
        <v>0</v>
      </c>
      <c r="O151" s="36">
        <f>SUBTOTAL(9,O149:O150)</f>
        <v>0</v>
      </c>
      <c r="P151" s="37"/>
      <c r="Q151" s="12"/>
      <c r="R151" s="33">
        <f>SUBTOTAL(9,R149:R150)</f>
        <v>0</v>
      </c>
    </row>
    <row r="152" spans="1:18" x14ac:dyDescent="0.2">
      <c r="B152" s="3"/>
      <c r="I152" s="40"/>
      <c r="J152" s="40"/>
      <c r="K152" s="40"/>
      <c r="L152" s="40"/>
      <c r="M152" s="40"/>
      <c r="N152" s="36">
        <v>0</v>
      </c>
      <c r="O152" s="36">
        <v>0</v>
      </c>
      <c r="P152" s="35"/>
      <c r="Q152" s="12"/>
      <c r="R152" s="33">
        <v>0</v>
      </c>
    </row>
  </sheetData>
  <autoFilter ref="D3:D145"/>
  <mergeCells count="11">
    <mergeCell ref="A109:B109"/>
    <mergeCell ref="A143:H143"/>
    <mergeCell ref="A144:H144"/>
    <mergeCell ref="A145:H145"/>
    <mergeCell ref="G147:H147"/>
    <mergeCell ref="Q3:R3"/>
    <mergeCell ref="A1:H1"/>
    <mergeCell ref="A2:D2"/>
    <mergeCell ref="E2:H2"/>
    <mergeCell ref="G3:H3"/>
    <mergeCell ref="N3:O3"/>
  </mergeCells>
  <conditionalFormatting sqref="A5:XFD142">
    <cfRule type="expression" dxfId="233" priority="1">
      <formula>MOD(ROW(),2)</formula>
    </cfRule>
  </conditionalFormatting>
  <conditionalFormatting sqref="N5:N142">
    <cfRule type="cellIs" dxfId="232" priority="3" operator="greaterThan">
      <formula>10000</formula>
    </cfRule>
  </conditionalFormatting>
  <conditionalFormatting sqref="N110:N142">
    <cfRule type="cellIs" dxfId="231" priority="4" operator="greaterThan">
      <formula>2000</formula>
    </cfRule>
  </conditionalFormatting>
  <conditionalFormatting sqref="R5:R108">
    <cfRule type="cellIs" dxfId="230" priority="2" operator="greaterThan">
      <formula>10</formula>
    </cfRule>
  </conditionalFormatting>
  <pageMargins left="0.25" right="0.25" top="0.75" bottom="0.75" header="0.3" footer="0.3"/>
  <pageSetup paperSize="9" scale="69" fitToHeight="0" orientation="landscape" r:id="rId1"/>
  <headerFooter alignWithMargins="0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pageSetUpPr fitToPage="1"/>
  </sheetPr>
  <dimension ref="A1:T152"/>
  <sheetViews>
    <sheetView zoomScaleNormal="100" workbookViewId="0">
      <pane xSplit="4" ySplit="4" topLeftCell="E107" activePane="bottomRight" state="frozen"/>
      <selection pane="topRight" activeCell="D1" sqref="D1"/>
      <selection pane="bottomLeft" activeCell="A4" sqref="A4"/>
      <selection pane="bottomRight" activeCell="E5" sqref="E5"/>
    </sheetView>
  </sheetViews>
  <sheetFormatPr defaultColWidth="9.140625" defaultRowHeight="12.75" x14ac:dyDescent="0.2"/>
  <cols>
    <col min="1" max="1" width="12.5703125" style="3" customWidth="1"/>
    <col min="2" max="2" width="14" style="41" customWidth="1"/>
    <col min="3" max="3" width="14" style="3" bestFit="1" customWidth="1"/>
    <col min="4" max="4" width="12.28515625" style="3" customWidth="1"/>
    <col min="5" max="5" width="7.85546875" style="3" customWidth="1"/>
    <col min="6" max="6" width="8.5703125" style="3" customWidth="1"/>
    <col min="7" max="7" width="6.140625" style="3" customWidth="1"/>
    <col min="8" max="8" width="6.42578125" style="3" customWidth="1"/>
    <col min="9" max="12" width="10.140625" style="3" customWidth="1"/>
    <col min="13" max="13" width="8.28515625" style="3" customWidth="1"/>
    <col min="14" max="14" width="10.7109375" style="3" bestFit="1" customWidth="1"/>
    <col min="15" max="15" width="8.28515625" style="3" bestFit="1" customWidth="1"/>
    <col min="16" max="17" width="9.42578125" style="3" customWidth="1"/>
    <col min="18" max="18" width="9.28515625" style="3" customWidth="1"/>
    <col min="19" max="16384" width="9.140625" style="3"/>
  </cols>
  <sheetData>
    <row r="1" spans="1:20" x14ac:dyDescent="0.2">
      <c r="A1" s="303" t="s">
        <v>281</v>
      </c>
      <c r="B1" s="303"/>
      <c r="C1" s="303"/>
      <c r="D1" s="303"/>
      <c r="E1" s="303"/>
      <c r="F1" s="303"/>
      <c r="G1" s="303"/>
      <c r="H1" s="303"/>
      <c r="I1" s="30" t="s">
        <v>432</v>
      </c>
      <c r="J1" s="30" t="s">
        <v>438</v>
      </c>
      <c r="K1" s="30"/>
      <c r="L1" s="30"/>
      <c r="M1" s="20"/>
      <c r="N1" s="20"/>
      <c r="O1" s="20"/>
    </row>
    <row r="2" spans="1:20" x14ac:dyDescent="0.2">
      <c r="A2" s="303" t="s">
        <v>444</v>
      </c>
      <c r="B2" s="303"/>
      <c r="C2" s="303"/>
      <c r="D2" s="303"/>
      <c r="E2" s="303"/>
      <c r="F2" s="303"/>
      <c r="G2" s="303"/>
      <c r="H2" s="303"/>
      <c r="I2" s="10"/>
      <c r="J2" s="10"/>
      <c r="K2" s="10"/>
      <c r="L2" s="10"/>
      <c r="M2" s="8"/>
      <c r="N2" s="8"/>
      <c r="O2" s="8"/>
      <c r="P2" s="29"/>
      <c r="Q2" s="29"/>
      <c r="R2" s="30"/>
    </row>
    <row r="3" spans="1:20" x14ac:dyDescent="0.2">
      <c r="A3" s="8" t="s">
        <v>0</v>
      </c>
      <c r="B3" s="8" t="s">
        <v>1</v>
      </c>
      <c r="C3" s="8" t="s">
        <v>2</v>
      </c>
      <c r="D3" s="8" t="s">
        <v>274</v>
      </c>
      <c r="E3" s="8" t="s">
        <v>3</v>
      </c>
      <c r="F3" s="8" t="s">
        <v>4</v>
      </c>
      <c r="G3" s="302" t="s">
        <v>5</v>
      </c>
      <c r="H3" s="302"/>
      <c r="I3" s="31" t="s">
        <v>409</v>
      </c>
      <c r="J3" s="31" t="s">
        <v>427</v>
      </c>
      <c r="K3" s="31" t="s">
        <v>435</v>
      </c>
      <c r="L3" s="31" t="s">
        <v>441</v>
      </c>
      <c r="M3" s="36"/>
      <c r="N3" s="302" t="s">
        <v>6</v>
      </c>
      <c r="O3" s="302"/>
      <c r="P3" s="55"/>
      <c r="Q3" s="300" t="s">
        <v>7</v>
      </c>
      <c r="R3" s="301"/>
    </row>
    <row r="4" spans="1:20" x14ac:dyDescent="0.2">
      <c r="A4" s="36" t="s">
        <v>8</v>
      </c>
      <c r="B4" s="36"/>
      <c r="C4" s="36"/>
      <c r="D4" s="36"/>
      <c r="E4" s="7" t="s">
        <v>9</v>
      </c>
      <c r="F4" s="36" t="s">
        <v>10</v>
      </c>
      <c r="G4" s="8" t="s">
        <v>11</v>
      </c>
      <c r="H4" s="8" t="s">
        <v>12</v>
      </c>
      <c r="I4" s="36" t="s">
        <v>410</v>
      </c>
      <c r="J4" s="36" t="s">
        <v>428</v>
      </c>
      <c r="K4" s="36" t="s">
        <v>436</v>
      </c>
      <c r="L4" s="36" t="s">
        <v>442</v>
      </c>
      <c r="M4" s="36"/>
      <c r="N4" s="8" t="s">
        <v>13</v>
      </c>
      <c r="O4" s="8" t="s">
        <v>12</v>
      </c>
      <c r="P4" s="56"/>
      <c r="Q4" s="10" t="s">
        <v>14</v>
      </c>
      <c r="R4" s="10" t="s">
        <v>15</v>
      </c>
    </row>
    <row r="5" spans="1:20" x14ac:dyDescent="0.2">
      <c r="A5" s="11" t="s">
        <v>383</v>
      </c>
      <c r="B5" s="11" t="s">
        <v>384</v>
      </c>
      <c r="C5" s="11" t="s">
        <v>383</v>
      </c>
      <c r="D5" s="11" t="s">
        <v>275</v>
      </c>
      <c r="E5" s="12">
        <v>15</v>
      </c>
      <c r="F5" s="12">
        <v>225</v>
      </c>
      <c r="G5" s="12">
        <v>10</v>
      </c>
      <c r="H5" s="12">
        <v>400</v>
      </c>
      <c r="I5" s="12"/>
      <c r="J5" s="12"/>
      <c r="K5" s="12"/>
      <c r="L5" s="12"/>
      <c r="M5" s="13"/>
      <c r="N5" s="12">
        <f t="shared" ref="N5:N19" si="0">SUM(I5:M5)</f>
        <v>0</v>
      </c>
      <c r="O5" s="12">
        <f t="shared" ref="O5:O19" si="1">$N5/$H5</f>
        <v>0</v>
      </c>
      <c r="P5" s="57"/>
      <c r="Q5" s="15">
        <v>0.06</v>
      </c>
      <c r="R5" s="15">
        <f t="shared" ref="R5:R19" si="2">$O5*$Q5</f>
        <v>0</v>
      </c>
      <c r="S5" s="43">
        <f>SUM(R5:R19)</f>
        <v>44.22</v>
      </c>
      <c r="T5" s="3">
        <f>S5*100/$S$143</f>
        <v>47.284003421727967</v>
      </c>
    </row>
    <row r="6" spans="1:20" x14ac:dyDescent="0.2">
      <c r="A6" s="11" t="s">
        <v>385</v>
      </c>
      <c r="B6" s="11" t="s">
        <v>386</v>
      </c>
      <c r="C6" s="11" t="s">
        <v>385</v>
      </c>
      <c r="D6" s="11" t="s">
        <v>275</v>
      </c>
      <c r="E6" s="12">
        <v>15</v>
      </c>
      <c r="F6" s="12">
        <v>300</v>
      </c>
      <c r="G6" s="12">
        <v>10</v>
      </c>
      <c r="H6" s="12">
        <v>300</v>
      </c>
      <c r="I6" s="12"/>
      <c r="J6" s="12"/>
      <c r="K6" s="12"/>
      <c r="L6" s="12"/>
      <c r="M6" s="13"/>
      <c r="N6" s="12">
        <f t="shared" si="0"/>
        <v>0</v>
      </c>
      <c r="O6" s="12">
        <f t="shared" si="1"/>
        <v>0</v>
      </c>
      <c r="P6" s="57"/>
      <c r="Q6" s="15">
        <v>0.06</v>
      </c>
      <c r="R6" s="15">
        <f t="shared" si="2"/>
        <v>0</v>
      </c>
      <c r="S6" s="43"/>
    </row>
    <row r="7" spans="1:20" x14ac:dyDescent="0.2">
      <c r="A7" s="36" t="s">
        <v>387</v>
      </c>
      <c r="B7" s="36" t="s">
        <v>259</v>
      </c>
      <c r="C7" s="31" t="s">
        <v>388</v>
      </c>
      <c r="D7" s="36" t="s">
        <v>277</v>
      </c>
      <c r="E7" s="12" t="s">
        <v>167</v>
      </c>
      <c r="F7" s="12">
        <v>300</v>
      </c>
      <c r="G7" s="12">
        <v>10</v>
      </c>
      <c r="H7" s="12">
        <v>300</v>
      </c>
      <c r="I7" s="12"/>
      <c r="J7" s="12"/>
      <c r="K7" s="12"/>
      <c r="L7" s="12"/>
      <c r="M7" s="13"/>
      <c r="N7" s="12">
        <f t="shared" si="0"/>
        <v>0</v>
      </c>
      <c r="O7" s="12">
        <f t="shared" si="1"/>
        <v>0</v>
      </c>
      <c r="P7" s="57"/>
      <c r="Q7" s="15">
        <v>0.06</v>
      </c>
      <c r="R7" s="15">
        <f t="shared" si="2"/>
        <v>0</v>
      </c>
      <c r="S7" s="43"/>
    </row>
    <row r="8" spans="1:20" x14ac:dyDescent="0.2">
      <c r="A8" s="11" t="s">
        <v>258</v>
      </c>
      <c r="B8" s="11" t="s">
        <v>259</v>
      </c>
      <c r="C8" s="11" t="s">
        <v>258</v>
      </c>
      <c r="D8" s="11" t="s">
        <v>275</v>
      </c>
      <c r="E8" s="12">
        <v>15</v>
      </c>
      <c r="F8" s="12">
        <v>375</v>
      </c>
      <c r="G8" s="12">
        <v>10</v>
      </c>
      <c r="H8" s="12">
        <v>200</v>
      </c>
      <c r="I8" s="12"/>
      <c r="J8" s="12">
        <v>1000</v>
      </c>
      <c r="K8" s="12">
        <v>1000</v>
      </c>
      <c r="L8" s="12"/>
      <c r="M8" s="13"/>
      <c r="N8" s="12">
        <f t="shared" si="0"/>
        <v>2000</v>
      </c>
      <c r="O8" s="12">
        <f t="shared" si="1"/>
        <v>10</v>
      </c>
      <c r="P8" s="57"/>
      <c r="Q8" s="15">
        <v>0.06</v>
      </c>
      <c r="R8" s="15">
        <f t="shared" si="2"/>
        <v>0.6</v>
      </c>
      <c r="S8" s="43"/>
    </row>
    <row r="9" spans="1:20" x14ac:dyDescent="0.2">
      <c r="A9" s="11" t="s">
        <v>26</v>
      </c>
      <c r="B9" s="11" t="s">
        <v>27</v>
      </c>
      <c r="C9" s="11" t="s">
        <v>26</v>
      </c>
      <c r="D9" s="11" t="s">
        <v>275</v>
      </c>
      <c r="E9" s="12">
        <v>15</v>
      </c>
      <c r="F9" s="12">
        <v>457</v>
      </c>
      <c r="G9" s="12">
        <v>10</v>
      </c>
      <c r="H9" s="12">
        <v>200</v>
      </c>
      <c r="I9" s="12">
        <v>1800</v>
      </c>
      <c r="J9" s="12">
        <v>10000</v>
      </c>
      <c r="K9" s="12">
        <v>10000</v>
      </c>
      <c r="L9" s="12">
        <v>10000</v>
      </c>
      <c r="M9" s="13"/>
      <c r="N9" s="12">
        <f t="shared" si="0"/>
        <v>31800</v>
      </c>
      <c r="O9" s="12">
        <f t="shared" si="1"/>
        <v>159</v>
      </c>
      <c r="P9" s="57"/>
      <c r="Q9" s="15">
        <v>0.05</v>
      </c>
      <c r="R9" s="15">
        <f t="shared" si="2"/>
        <v>7.95</v>
      </c>
    </row>
    <row r="10" spans="1:20" x14ac:dyDescent="0.2">
      <c r="A10" s="36" t="s">
        <v>169</v>
      </c>
      <c r="B10" s="36" t="s">
        <v>27</v>
      </c>
      <c r="C10" s="36">
        <v>90441400</v>
      </c>
      <c r="D10" s="36" t="s">
        <v>277</v>
      </c>
      <c r="E10" s="12" t="s">
        <v>167</v>
      </c>
      <c r="F10" s="12">
        <v>450</v>
      </c>
      <c r="G10" s="12">
        <v>10</v>
      </c>
      <c r="H10" s="12">
        <v>200</v>
      </c>
      <c r="I10" s="12"/>
      <c r="J10" s="12"/>
      <c r="K10" s="12">
        <v>3000</v>
      </c>
      <c r="L10" s="12">
        <v>2000</v>
      </c>
      <c r="M10" s="13"/>
      <c r="N10" s="12">
        <f t="shared" si="0"/>
        <v>5000</v>
      </c>
      <c r="O10" s="12">
        <f t="shared" si="1"/>
        <v>25</v>
      </c>
      <c r="P10" s="57"/>
      <c r="Q10" s="15">
        <v>0.05</v>
      </c>
      <c r="R10" s="15">
        <f t="shared" si="2"/>
        <v>1.25</v>
      </c>
    </row>
    <row r="11" spans="1:20" x14ac:dyDescent="0.2">
      <c r="A11" s="11" t="s">
        <v>24</v>
      </c>
      <c r="B11" s="11" t="s">
        <v>25</v>
      </c>
      <c r="C11" s="11" t="s">
        <v>24</v>
      </c>
      <c r="D11" s="11" t="s">
        <v>275</v>
      </c>
      <c r="E11" s="12">
        <v>15</v>
      </c>
      <c r="F11" s="12">
        <v>610</v>
      </c>
      <c r="G11" s="12">
        <v>10</v>
      </c>
      <c r="H11" s="12">
        <v>100</v>
      </c>
      <c r="I11" s="12">
        <v>5800</v>
      </c>
      <c r="J11" s="12">
        <v>8000</v>
      </c>
      <c r="K11" s="12">
        <v>6000</v>
      </c>
      <c r="L11" s="12">
        <v>6000</v>
      </c>
      <c r="M11" s="13"/>
      <c r="N11" s="12">
        <f t="shared" si="0"/>
        <v>25800</v>
      </c>
      <c r="O11" s="12">
        <f t="shared" si="1"/>
        <v>258</v>
      </c>
      <c r="P11" s="57"/>
      <c r="Q11" s="15">
        <v>0.04</v>
      </c>
      <c r="R11" s="15">
        <f t="shared" si="2"/>
        <v>10.32</v>
      </c>
    </row>
    <row r="12" spans="1:20" x14ac:dyDescent="0.2">
      <c r="A12" s="36" t="s">
        <v>168</v>
      </c>
      <c r="B12" s="36" t="s">
        <v>25</v>
      </c>
      <c r="C12" s="36">
        <v>90441600</v>
      </c>
      <c r="D12" s="36" t="s">
        <v>277</v>
      </c>
      <c r="E12" s="12" t="s">
        <v>167</v>
      </c>
      <c r="F12" s="12">
        <v>600</v>
      </c>
      <c r="G12" s="12">
        <v>10</v>
      </c>
      <c r="H12" s="12">
        <v>100</v>
      </c>
      <c r="I12" s="12">
        <v>500</v>
      </c>
      <c r="J12" s="12"/>
      <c r="K12" s="12">
        <v>3000</v>
      </c>
      <c r="L12" s="12">
        <v>2000</v>
      </c>
      <c r="M12" s="13"/>
      <c r="N12" s="12">
        <f t="shared" si="0"/>
        <v>5500</v>
      </c>
      <c r="O12" s="12">
        <f t="shared" si="1"/>
        <v>55</v>
      </c>
      <c r="P12" s="57"/>
      <c r="Q12" s="15">
        <v>0.04</v>
      </c>
      <c r="R12" s="15">
        <f t="shared" si="2"/>
        <v>2.2000000000000002</v>
      </c>
    </row>
    <row r="13" spans="1:20" x14ac:dyDescent="0.2">
      <c r="A13" s="11" t="s">
        <v>150</v>
      </c>
      <c r="B13" s="11" t="s">
        <v>151</v>
      </c>
      <c r="C13" s="11" t="s">
        <v>150</v>
      </c>
      <c r="D13" s="11" t="s">
        <v>275</v>
      </c>
      <c r="E13" s="12">
        <v>15</v>
      </c>
      <c r="F13" s="12">
        <v>760</v>
      </c>
      <c r="G13" s="12">
        <v>10</v>
      </c>
      <c r="H13" s="12">
        <v>100</v>
      </c>
      <c r="I13" s="12">
        <v>500</v>
      </c>
      <c r="J13" s="12">
        <v>1000</v>
      </c>
      <c r="K13" s="12">
        <v>1000</v>
      </c>
      <c r="L13" s="12">
        <v>1000</v>
      </c>
      <c r="M13" s="13"/>
      <c r="N13" s="12">
        <f t="shared" si="0"/>
        <v>3500</v>
      </c>
      <c r="O13" s="12">
        <f t="shared" si="1"/>
        <v>35</v>
      </c>
      <c r="P13" s="57"/>
      <c r="Q13" s="15">
        <v>0.04</v>
      </c>
      <c r="R13" s="15">
        <f t="shared" si="2"/>
        <v>1.4000000000000001</v>
      </c>
    </row>
    <row r="14" spans="1:20" x14ac:dyDescent="0.2">
      <c r="A14" s="11" t="s">
        <v>20</v>
      </c>
      <c r="B14" s="11" t="s">
        <v>21</v>
      </c>
      <c r="C14" s="11" t="s">
        <v>20</v>
      </c>
      <c r="D14" s="11" t="s">
        <v>275</v>
      </c>
      <c r="E14" s="12">
        <v>15</v>
      </c>
      <c r="F14" s="12">
        <v>915</v>
      </c>
      <c r="G14" s="12">
        <v>10</v>
      </c>
      <c r="H14" s="12">
        <v>100</v>
      </c>
      <c r="I14" s="12"/>
      <c r="J14" s="12">
        <v>5000</v>
      </c>
      <c r="K14" s="12">
        <v>2000</v>
      </c>
      <c r="L14" s="12">
        <v>5000</v>
      </c>
      <c r="M14" s="13"/>
      <c r="N14" s="12">
        <f t="shared" si="0"/>
        <v>12000</v>
      </c>
      <c r="O14" s="12">
        <f t="shared" si="1"/>
        <v>120</v>
      </c>
      <c r="P14" s="57"/>
      <c r="Q14" s="15">
        <v>0.05</v>
      </c>
      <c r="R14" s="15">
        <f t="shared" si="2"/>
        <v>6</v>
      </c>
    </row>
    <row r="15" spans="1:20" x14ac:dyDescent="0.2">
      <c r="A15" s="13" t="s">
        <v>166</v>
      </c>
      <c r="B15" s="13" t="s">
        <v>21</v>
      </c>
      <c r="C15" s="13">
        <v>90441800</v>
      </c>
      <c r="D15" s="36" t="s">
        <v>277</v>
      </c>
      <c r="E15" s="12" t="s">
        <v>167</v>
      </c>
      <c r="F15" s="12">
        <v>900</v>
      </c>
      <c r="G15" s="12">
        <v>10</v>
      </c>
      <c r="H15" s="12">
        <v>100</v>
      </c>
      <c r="I15" s="12">
        <v>1000</v>
      </c>
      <c r="J15" s="12"/>
      <c r="K15" s="12">
        <v>2000</v>
      </c>
      <c r="L15" s="12">
        <v>2000</v>
      </c>
      <c r="M15" s="13"/>
      <c r="N15" s="12">
        <f t="shared" si="0"/>
        <v>5000</v>
      </c>
      <c r="O15" s="12">
        <f t="shared" si="1"/>
        <v>50</v>
      </c>
      <c r="P15" s="57"/>
      <c r="Q15" s="15">
        <v>0.05</v>
      </c>
      <c r="R15" s="15">
        <f t="shared" si="2"/>
        <v>2.5</v>
      </c>
    </row>
    <row r="16" spans="1:20" x14ac:dyDescent="0.2">
      <c r="A16" s="11" t="s">
        <v>16</v>
      </c>
      <c r="B16" s="11" t="s">
        <v>17</v>
      </c>
      <c r="C16" s="11" t="s">
        <v>16</v>
      </c>
      <c r="D16" s="11" t="s">
        <v>275</v>
      </c>
      <c r="E16" s="12">
        <v>15</v>
      </c>
      <c r="F16" s="12">
        <v>1220</v>
      </c>
      <c r="G16" s="12">
        <v>10</v>
      </c>
      <c r="H16" s="12">
        <v>50</v>
      </c>
      <c r="I16" s="12">
        <v>2000</v>
      </c>
      <c r="J16" s="12">
        <v>5000</v>
      </c>
      <c r="K16" s="12">
        <v>3000</v>
      </c>
      <c r="L16" s="12">
        <v>5000</v>
      </c>
      <c r="M16" s="13"/>
      <c r="N16" s="12">
        <f t="shared" si="0"/>
        <v>15000</v>
      </c>
      <c r="O16" s="12">
        <f t="shared" si="1"/>
        <v>300</v>
      </c>
      <c r="P16" s="57"/>
      <c r="Q16" s="15">
        <v>0.04</v>
      </c>
      <c r="R16" s="15">
        <f t="shared" si="2"/>
        <v>12</v>
      </c>
    </row>
    <row r="17" spans="1:20" x14ac:dyDescent="0.2">
      <c r="A17" s="11" t="s">
        <v>148</v>
      </c>
      <c r="B17" s="11" t="s">
        <v>149</v>
      </c>
      <c r="C17" s="11" t="s">
        <v>148</v>
      </c>
      <c r="D17" s="11" t="s">
        <v>275</v>
      </c>
      <c r="E17" s="12">
        <v>15</v>
      </c>
      <c r="F17" s="12">
        <v>1524</v>
      </c>
      <c r="G17" s="12">
        <v>10</v>
      </c>
      <c r="H17" s="12">
        <v>50</v>
      </c>
      <c r="I17" s="12"/>
      <c r="J17" s="12"/>
      <c r="K17" s="12"/>
      <c r="L17" s="12"/>
      <c r="M17" s="13"/>
      <c r="N17" s="12">
        <f t="shared" si="0"/>
        <v>0</v>
      </c>
      <c r="O17" s="12">
        <f t="shared" si="1"/>
        <v>0</v>
      </c>
      <c r="P17" s="57"/>
      <c r="Q17" s="15">
        <v>0.05</v>
      </c>
      <c r="R17" s="15">
        <f t="shared" si="2"/>
        <v>0</v>
      </c>
    </row>
    <row r="18" spans="1:20" x14ac:dyDescent="0.2">
      <c r="A18" s="11" t="s">
        <v>146</v>
      </c>
      <c r="B18" s="11" t="s">
        <v>147</v>
      </c>
      <c r="C18" s="11" t="s">
        <v>146</v>
      </c>
      <c r="D18" s="11" t="s">
        <v>275</v>
      </c>
      <c r="E18" s="12">
        <v>15</v>
      </c>
      <c r="F18" s="12">
        <v>1800</v>
      </c>
      <c r="G18" s="12">
        <v>10</v>
      </c>
      <c r="H18" s="12">
        <v>50</v>
      </c>
      <c r="I18" s="12"/>
      <c r="J18" s="12"/>
      <c r="K18" s="12"/>
      <c r="L18" s="12"/>
      <c r="M18" s="13"/>
      <c r="N18" s="12">
        <f t="shared" si="0"/>
        <v>0</v>
      </c>
      <c r="O18" s="12">
        <f t="shared" si="1"/>
        <v>0</v>
      </c>
      <c r="P18" s="57"/>
      <c r="Q18" s="15">
        <v>0.06</v>
      </c>
      <c r="R18" s="15">
        <f t="shared" si="2"/>
        <v>0</v>
      </c>
    </row>
    <row r="19" spans="1:20" x14ac:dyDescent="0.2">
      <c r="A19" s="11" t="s">
        <v>353</v>
      </c>
      <c r="B19" s="11" t="s">
        <v>354</v>
      </c>
      <c r="C19" s="11" t="s">
        <v>146</v>
      </c>
      <c r="D19" s="11" t="s">
        <v>275</v>
      </c>
      <c r="E19" s="12">
        <v>15</v>
      </c>
      <c r="F19" s="12">
        <v>2100</v>
      </c>
      <c r="G19" s="12">
        <v>10</v>
      </c>
      <c r="H19" s="12">
        <v>50</v>
      </c>
      <c r="I19" s="12"/>
      <c r="J19" s="12"/>
      <c r="K19" s="12"/>
      <c r="L19" s="12"/>
      <c r="M19" s="13"/>
      <c r="N19" s="12">
        <f t="shared" si="0"/>
        <v>0</v>
      </c>
      <c r="O19" s="12">
        <f t="shared" si="1"/>
        <v>0</v>
      </c>
      <c r="P19" s="57"/>
      <c r="Q19" s="15">
        <v>0.06</v>
      </c>
      <c r="R19" s="15">
        <f t="shared" si="2"/>
        <v>0</v>
      </c>
    </row>
    <row r="20" spans="1:20" ht="15" x14ac:dyDescent="0.2">
      <c r="A20" s="60" t="s">
        <v>28</v>
      </c>
      <c r="B20" s="60"/>
      <c r="C20" s="60"/>
      <c r="D20" s="60"/>
      <c r="E20" s="60"/>
      <c r="F20" s="12"/>
      <c r="G20" s="20"/>
      <c r="H20" s="20"/>
      <c r="I20" s="12"/>
      <c r="J20" s="12"/>
      <c r="K20" s="12"/>
      <c r="L20" s="12"/>
      <c r="M20" s="21"/>
      <c r="N20" s="12"/>
      <c r="O20" s="12"/>
      <c r="P20" s="57"/>
      <c r="Q20" s="12"/>
      <c r="R20" s="15"/>
    </row>
    <row r="21" spans="1:20" x14ac:dyDescent="0.2">
      <c r="A21" s="11" t="s">
        <v>260</v>
      </c>
      <c r="B21" s="11" t="s">
        <v>229</v>
      </c>
      <c r="C21" s="11" t="s">
        <v>260</v>
      </c>
      <c r="D21" s="11" t="s">
        <v>275</v>
      </c>
      <c r="E21" s="12">
        <v>20</v>
      </c>
      <c r="F21" s="12">
        <v>100</v>
      </c>
      <c r="G21" s="12">
        <v>10</v>
      </c>
      <c r="H21" s="12">
        <v>500</v>
      </c>
      <c r="I21" s="12"/>
      <c r="J21" s="12"/>
      <c r="K21" s="12"/>
      <c r="L21" s="12"/>
      <c r="M21" s="13"/>
      <c r="N21" s="12">
        <f t="shared" ref="N21:N37" si="3">SUM(I21:M21)</f>
        <v>0</v>
      </c>
      <c r="O21" s="12">
        <f t="shared" ref="O21:O37" si="4">$N21/$H21</f>
        <v>0</v>
      </c>
      <c r="P21" s="57"/>
      <c r="Q21" s="15">
        <v>0.06</v>
      </c>
      <c r="R21" s="15">
        <f t="shared" ref="R21:R37" si="5">$O21*$Q21</f>
        <v>0</v>
      </c>
      <c r="S21" s="43">
        <f>SUM(R21:R37)</f>
        <v>28.68</v>
      </c>
      <c r="T21" s="3">
        <f>S21*100/$S$143</f>
        <v>30.667236954662101</v>
      </c>
    </row>
    <row r="22" spans="1:20" x14ac:dyDescent="0.2">
      <c r="A22" s="36" t="s">
        <v>228</v>
      </c>
      <c r="B22" s="36" t="s">
        <v>229</v>
      </c>
      <c r="C22" s="36">
        <v>90442100</v>
      </c>
      <c r="D22" s="36" t="s">
        <v>277</v>
      </c>
      <c r="E22" s="12" t="s">
        <v>46</v>
      </c>
      <c r="F22" s="12">
        <v>100</v>
      </c>
      <c r="G22" s="12">
        <v>10</v>
      </c>
      <c r="H22" s="12">
        <v>500</v>
      </c>
      <c r="I22" s="12"/>
      <c r="J22" s="12"/>
      <c r="K22" s="12"/>
      <c r="L22" s="12"/>
      <c r="M22" s="13"/>
      <c r="N22" s="12">
        <f t="shared" si="3"/>
        <v>0</v>
      </c>
      <c r="O22" s="12">
        <f t="shared" si="4"/>
        <v>0</v>
      </c>
      <c r="P22" s="57"/>
      <c r="Q22" s="15">
        <v>0.06</v>
      </c>
      <c r="R22" s="15">
        <f t="shared" si="5"/>
        <v>0</v>
      </c>
      <c r="S22" s="43"/>
    </row>
    <row r="23" spans="1:20" x14ac:dyDescent="0.2">
      <c r="A23" s="36" t="s">
        <v>172</v>
      </c>
      <c r="B23" s="36" t="s">
        <v>173</v>
      </c>
      <c r="C23" s="36">
        <v>90447000</v>
      </c>
      <c r="D23" s="36" t="s">
        <v>277</v>
      </c>
      <c r="E23" s="12" t="s">
        <v>46</v>
      </c>
      <c r="F23" s="12">
        <v>240</v>
      </c>
      <c r="G23" s="12">
        <v>10</v>
      </c>
      <c r="H23" s="12">
        <v>250</v>
      </c>
      <c r="I23" s="12"/>
      <c r="J23" s="12"/>
      <c r="K23" s="12"/>
      <c r="L23" s="12"/>
      <c r="M23" s="13"/>
      <c r="N23" s="12">
        <f t="shared" si="3"/>
        <v>0</v>
      </c>
      <c r="O23" s="12">
        <f t="shared" si="4"/>
        <v>0</v>
      </c>
      <c r="P23" s="57"/>
      <c r="Q23" s="15">
        <v>0.06</v>
      </c>
      <c r="R23" s="15">
        <f t="shared" si="5"/>
        <v>0</v>
      </c>
    </row>
    <row r="24" spans="1:20" x14ac:dyDescent="0.2">
      <c r="A24" s="11" t="s">
        <v>389</v>
      </c>
      <c r="B24" s="11" t="s">
        <v>390</v>
      </c>
      <c r="C24" s="11" t="s">
        <v>389</v>
      </c>
      <c r="D24" s="11" t="s">
        <v>275</v>
      </c>
      <c r="E24" s="12">
        <v>20</v>
      </c>
      <c r="F24" s="12">
        <v>300</v>
      </c>
      <c r="G24" s="12">
        <v>10</v>
      </c>
      <c r="H24" s="12">
        <v>200</v>
      </c>
      <c r="I24" s="12"/>
      <c r="J24" s="12"/>
      <c r="K24" s="12"/>
      <c r="L24" s="12"/>
      <c r="M24" s="13"/>
      <c r="N24" s="12">
        <f t="shared" si="3"/>
        <v>0</v>
      </c>
      <c r="O24" s="12">
        <f t="shared" si="4"/>
        <v>0</v>
      </c>
      <c r="P24" s="57"/>
      <c r="Q24" s="15">
        <v>0.06</v>
      </c>
      <c r="R24" s="15">
        <f t="shared" si="5"/>
        <v>0</v>
      </c>
    </row>
    <row r="25" spans="1:20" x14ac:dyDescent="0.2">
      <c r="A25" s="11" t="s">
        <v>50</v>
      </c>
      <c r="B25" s="11" t="s">
        <v>51</v>
      </c>
      <c r="C25" s="11" t="s">
        <v>50</v>
      </c>
      <c r="D25" s="11" t="s">
        <v>275</v>
      </c>
      <c r="E25" s="12">
        <v>20</v>
      </c>
      <c r="F25" s="12">
        <v>457</v>
      </c>
      <c r="G25" s="12">
        <v>10</v>
      </c>
      <c r="H25" s="12">
        <v>100</v>
      </c>
      <c r="I25" s="12"/>
      <c r="J25" s="12"/>
      <c r="K25" s="12">
        <v>500</v>
      </c>
      <c r="L25" s="12">
        <v>500</v>
      </c>
      <c r="M25" s="13"/>
      <c r="N25" s="12">
        <f t="shared" si="3"/>
        <v>1000</v>
      </c>
      <c r="O25" s="12">
        <f t="shared" si="4"/>
        <v>10</v>
      </c>
      <c r="P25" s="57"/>
      <c r="Q25" s="15">
        <v>0.04</v>
      </c>
      <c r="R25" s="15">
        <f t="shared" si="5"/>
        <v>0.4</v>
      </c>
    </row>
    <row r="26" spans="1:20" x14ac:dyDescent="0.2">
      <c r="A26" s="36" t="s">
        <v>171</v>
      </c>
      <c r="B26" s="36" t="s">
        <v>51</v>
      </c>
      <c r="C26" s="36">
        <v>90442400</v>
      </c>
      <c r="D26" s="36" t="s">
        <v>277</v>
      </c>
      <c r="E26" s="12" t="s">
        <v>46</v>
      </c>
      <c r="F26" s="12">
        <v>450</v>
      </c>
      <c r="G26" s="12">
        <v>10</v>
      </c>
      <c r="H26" s="12">
        <v>100</v>
      </c>
      <c r="I26" s="12"/>
      <c r="J26" s="12"/>
      <c r="K26" s="12">
        <v>2000</v>
      </c>
      <c r="L26" s="12">
        <v>1000</v>
      </c>
      <c r="M26" s="13"/>
      <c r="N26" s="12">
        <f t="shared" si="3"/>
        <v>3000</v>
      </c>
      <c r="O26" s="12">
        <f t="shared" si="4"/>
        <v>30</v>
      </c>
      <c r="P26" s="57"/>
      <c r="Q26" s="15">
        <v>0.04</v>
      </c>
      <c r="R26" s="15">
        <f t="shared" si="5"/>
        <v>1.2</v>
      </c>
    </row>
    <row r="27" spans="1:20" x14ac:dyDescent="0.2">
      <c r="A27" s="11" t="s">
        <v>47</v>
      </c>
      <c r="B27" s="11" t="s">
        <v>48</v>
      </c>
      <c r="C27" s="11" t="s">
        <v>47</v>
      </c>
      <c r="D27" s="11" t="s">
        <v>275</v>
      </c>
      <c r="E27" s="12">
        <v>20</v>
      </c>
      <c r="F27" s="12">
        <v>610</v>
      </c>
      <c r="G27" s="12">
        <v>10</v>
      </c>
      <c r="H27" s="12">
        <v>100</v>
      </c>
      <c r="I27" s="12">
        <v>500</v>
      </c>
      <c r="J27" s="12">
        <v>2000</v>
      </c>
      <c r="K27" s="12">
        <v>1000</v>
      </c>
      <c r="L27" s="12">
        <v>1000</v>
      </c>
      <c r="M27" s="13"/>
      <c r="N27" s="12">
        <f t="shared" si="3"/>
        <v>4500</v>
      </c>
      <c r="O27" s="12">
        <f t="shared" si="4"/>
        <v>45</v>
      </c>
      <c r="P27" s="57"/>
      <c r="Q27" s="15">
        <v>0.06</v>
      </c>
      <c r="R27" s="15">
        <f t="shared" si="5"/>
        <v>2.6999999999999997</v>
      </c>
    </row>
    <row r="28" spans="1:20" x14ac:dyDescent="0.2">
      <c r="A28" s="36" t="s">
        <v>49</v>
      </c>
      <c r="B28" s="36" t="s">
        <v>48</v>
      </c>
      <c r="C28" s="36">
        <v>90442600</v>
      </c>
      <c r="D28" s="36" t="s">
        <v>277</v>
      </c>
      <c r="E28" s="12" t="s">
        <v>46</v>
      </c>
      <c r="F28" s="12">
        <v>600</v>
      </c>
      <c r="G28" s="12">
        <v>10</v>
      </c>
      <c r="H28" s="12">
        <v>100</v>
      </c>
      <c r="I28" s="12"/>
      <c r="J28" s="12"/>
      <c r="K28" s="12">
        <v>2000</v>
      </c>
      <c r="L28" s="12">
        <v>3000</v>
      </c>
      <c r="M28" s="13"/>
      <c r="N28" s="12">
        <f t="shared" si="3"/>
        <v>5000</v>
      </c>
      <c r="O28" s="12">
        <f t="shared" si="4"/>
        <v>50</v>
      </c>
      <c r="P28" s="57"/>
      <c r="Q28" s="15">
        <v>0.06</v>
      </c>
      <c r="R28" s="15">
        <f t="shared" si="5"/>
        <v>3</v>
      </c>
    </row>
    <row r="29" spans="1:20" x14ac:dyDescent="0.2">
      <c r="A29" s="11" t="s">
        <v>154</v>
      </c>
      <c r="B29" s="11" t="s">
        <v>43</v>
      </c>
      <c r="C29" s="11" t="s">
        <v>154</v>
      </c>
      <c r="D29" s="11" t="s">
        <v>275</v>
      </c>
      <c r="E29" s="12">
        <v>20</v>
      </c>
      <c r="F29" s="12">
        <v>760</v>
      </c>
      <c r="G29" s="12">
        <v>10</v>
      </c>
      <c r="H29" s="12">
        <v>100</v>
      </c>
      <c r="I29" s="12"/>
      <c r="J29" s="12"/>
      <c r="K29" s="12"/>
      <c r="L29" s="12"/>
      <c r="M29" s="13"/>
      <c r="N29" s="12">
        <f t="shared" si="3"/>
        <v>0</v>
      </c>
      <c r="O29" s="12">
        <f t="shared" si="4"/>
        <v>0</v>
      </c>
      <c r="P29" s="57"/>
      <c r="Q29" s="15">
        <v>7.0000000000000007E-2</v>
      </c>
      <c r="R29" s="15">
        <f t="shared" si="5"/>
        <v>0</v>
      </c>
    </row>
    <row r="30" spans="1:20" x14ac:dyDescent="0.2">
      <c r="A30" s="36" t="s">
        <v>45</v>
      </c>
      <c r="B30" s="36" t="s">
        <v>43</v>
      </c>
      <c r="C30" s="36">
        <v>90442700</v>
      </c>
      <c r="D30" s="36" t="s">
        <v>277</v>
      </c>
      <c r="E30" s="12" t="s">
        <v>46</v>
      </c>
      <c r="F30" s="12">
        <v>750</v>
      </c>
      <c r="G30" s="12">
        <v>10</v>
      </c>
      <c r="H30" s="12">
        <v>100</v>
      </c>
      <c r="I30" s="12"/>
      <c r="J30" s="12"/>
      <c r="K30" s="12"/>
      <c r="L30" s="12"/>
      <c r="M30" s="13"/>
      <c r="N30" s="12">
        <f t="shared" si="3"/>
        <v>0</v>
      </c>
      <c r="O30" s="12">
        <f t="shared" si="4"/>
        <v>0</v>
      </c>
      <c r="P30" s="57"/>
      <c r="Q30" s="15">
        <v>7.0000000000000007E-2</v>
      </c>
      <c r="R30" s="15">
        <f t="shared" si="5"/>
        <v>0</v>
      </c>
    </row>
    <row r="31" spans="1:20" x14ac:dyDescent="0.2">
      <c r="A31" s="11" t="s">
        <v>38</v>
      </c>
      <c r="B31" s="11" t="s">
        <v>39</v>
      </c>
      <c r="C31" s="11" t="s">
        <v>38</v>
      </c>
      <c r="D31" s="11" t="s">
        <v>275</v>
      </c>
      <c r="E31" s="12">
        <v>20</v>
      </c>
      <c r="F31" s="12">
        <v>915</v>
      </c>
      <c r="G31" s="12">
        <v>10</v>
      </c>
      <c r="H31" s="12">
        <v>50</v>
      </c>
      <c r="I31" s="12"/>
      <c r="J31" s="12">
        <v>2000</v>
      </c>
      <c r="K31" s="12">
        <v>2000</v>
      </c>
      <c r="L31" s="12">
        <v>2000</v>
      </c>
      <c r="M31" s="13"/>
      <c r="N31" s="12">
        <f t="shared" si="3"/>
        <v>6000</v>
      </c>
      <c r="O31" s="12">
        <f t="shared" si="4"/>
        <v>120</v>
      </c>
      <c r="P31" s="57"/>
      <c r="Q31" s="15">
        <v>0.04</v>
      </c>
      <c r="R31" s="15">
        <f t="shared" si="5"/>
        <v>4.8</v>
      </c>
    </row>
    <row r="32" spans="1:20" x14ac:dyDescent="0.2">
      <c r="A32" s="36" t="s">
        <v>170</v>
      </c>
      <c r="B32" s="36" t="s">
        <v>39</v>
      </c>
      <c r="C32" s="36">
        <v>90442800</v>
      </c>
      <c r="D32" s="36" t="s">
        <v>277</v>
      </c>
      <c r="E32" s="12" t="s">
        <v>46</v>
      </c>
      <c r="F32" s="12">
        <v>900</v>
      </c>
      <c r="G32" s="12">
        <v>10</v>
      </c>
      <c r="H32" s="12">
        <v>50</v>
      </c>
      <c r="I32" s="12"/>
      <c r="J32" s="12"/>
      <c r="K32" s="12">
        <v>5000</v>
      </c>
      <c r="L32" s="12">
        <v>5000</v>
      </c>
      <c r="M32" s="13"/>
      <c r="N32" s="12">
        <f t="shared" si="3"/>
        <v>10000</v>
      </c>
      <c r="O32" s="12">
        <f t="shared" si="4"/>
        <v>200</v>
      </c>
      <c r="P32" s="57"/>
      <c r="Q32" s="15">
        <v>0.04</v>
      </c>
      <c r="R32" s="15">
        <f t="shared" si="5"/>
        <v>8</v>
      </c>
    </row>
    <row r="33" spans="1:20" x14ac:dyDescent="0.2">
      <c r="A33" s="11" t="s">
        <v>34</v>
      </c>
      <c r="B33" s="11" t="s">
        <v>35</v>
      </c>
      <c r="C33" s="11" t="s">
        <v>34</v>
      </c>
      <c r="D33" s="11" t="s">
        <v>275</v>
      </c>
      <c r="E33" s="12">
        <v>20</v>
      </c>
      <c r="F33" s="12">
        <v>1220</v>
      </c>
      <c r="G33" s="12">
        <v>10</v>
      </c>
      <c r="H33" s="12">
        <v>50</v>
      </c>
      <c r="I33" s="12">
        <v>150</v>
      </c>
      <c r="J33" s="12">
        <v>3000</v>
      </c>
      <c r="K33" s="12">
        <v>2000</v>
      </c>
      <c r="L33" s="12">
        <v>2000</v>
      </c>
      <c r="M33" s="13"/>
      <c r="N33" s="12">
        <f t="shared" si="3"/>
        <v>7150</v>
      </c>
      <c r="O33" s="12">
        <f t="shared" si="4"/>
        <v>143</v>
      </c>
      <c r="P33" s="57"/>
      <c r="Q33" s="15">
        <v>0.06</v>
      </c>
      <c r="R33" s="15">
        <f t="shared" si="5"/>
        <v>8.58</v>
      </c>
    </row>
    <row r="34" spans="1:20" x14ac:dyDescent="0.2">
      <c r="A34" s="11" t="s">
        <v>32</v>
      </c>
      <c r="B34" s="11" t="s">
        <v>33</v>
      </c>
      <c r="C34" s="11" t="s">
        <v>32</v>
      </c>
      <c r="D34" s="11" t="s">
        <v>275</v>
      </c>
      <c r="E34" s="12">
        <v>20</v>
      </c>
      <c r="F34" s="12">
        <v>1524</v>
      </c>
      <c r="G34" s="12">
        <v>10</v>
      </c>
      <c r="H34" s="12">
        <v>50</v>
      </c>
      <c r="I34" s="12"/>
      <c r="J34" s="12"/>
      <c r="K34" s="12"/>
      <c r="L34" s="12"/>
      <c r="M34" s="13"/>
      <c r="N34" s="12">
        <f t="shared" si="3"/>
        <v>0</v>
      </c>
      <c r="O34" s="12">
        <f t="shared" si="4"/>
        <v>0</v>
      </c>
      <c r="P34" s="57"/>
      <c r="Q34" s="15">
        <v>7.0000000000000007E-2</v>
      </c>
      <c r="R34" s="15">
        <f t="shared" si="5"/>
        <v>0</v>
      </c>
    </row>
    <row r="35" spans="1:20" x14ac:dyDescent="0.2">
      <c r="A35" s="11" t="s">
        <v>214</v>
      </c>
      <c r="B35" s="11" t="s">
        <v>30</v>
      </c>
      <c r="C35" s="11" t="s">
        <v>214</v>
      </c>
      <c r="D35" s="11" t="s">
        <v>275</v>
      </c>
      <c r="E35" s="12">
        <v>20</v>
      </c>
      <c r="F35" s="12">
        <v>1800</v>
      </c>
      <c r="G35" s="12">
        <v>10</v>
      </c>
      <c r="H35" s="12">
        <v>50</v>
      </c>
      <c r="I35" s="12"/>
      <c r="J35" s="12"/>
      <c r="K35" s="12"/>
      <c r="L35" s="12"/>
      <c r="M35" s="13"/>
      <c r="N35" s="12">
        <f t="shared" si="3"/>
        <v>0</v>
      </c>
      <c r="O35" s="12">
        <f t="shared" si="4"/>
        <v>0</v>
      </c>
      <c r="P35" s="57"/>
      <c r="Q35" s="15">
        <v>0.09</v>
      </c>
      <c r="R35" s="15">
        <f t="shared" si="5"/>
        <v>0</v>
      </c>
    </row>
    <row r="36" spans="1:20" x14ac:dyDescent="0.2">
      <c r="A36" s="11" t="s">
        <v>212</v>
      </c>
      <c r="B36" s="11" t="s">
        <v>213</v>
      </c>
      <c r="C36" s="11" t="s">
        <v>212</v>
      </c>
      <c r="D36" s="11" t="s">
        <v>275</v>
      </c>
      <c r="E36" s="12">
        <v>20</v>
      </c>
      <c r="F36" s="12">
        <v>2100</v>
      </c>
      <c r="G36" s="12">
        <v>10</v>
      </c>
      <c r="H36" s="12">
        <v>50</v>
      </c>
      <c r="I36" s="12"/>
      <c r="J36" s="12"/>
      <c r="K36" s="12"/>
      <c r="L36" s="12"/>
      <c r="M36" s="13"/>
      <c r="N36" s="12">
        <f t="shared" si="3"/>
        <v>0</v>
      </c>
      <c r="O36" s="12">
        <f t="shared" si="4"/>
        <v>0</v>
      </c>
      <c r="P36" s="57"/>
      <c r="Q36" s="15">
        <v>7.0000000000000007E-2</v>
      </c>
      <c r="R36" s="15">
        <f t="shared" si="5"/>
        <v>0</v>
      </c>
    </row>
    <row r="37" spans="1:20" x14ac:dyDescent="0.2">
      <c r="A37" s="11" t="s">
        <v>242</v>
      </c>
      <c r="B37" s="11" t="s">
        <v>243</v>
      </c>
      <c r="C37" s="11" t="s">
        <v>242</v>
      </c>
      <c r="D37" s="11" t="s">
        <v>275</v>
      </c>
      <c r="E37" s="12">
        <v>20</v>
      </c>
      <c r="F37" s="12">
        <v>2400</v>
      </c>
      <c r="G37" s="12">
        <v>10</v>
      </c>
      <c r="H37" s="12">
        <v>50</v>
      </c>
      <c r="I37" s="12"/>
      <c r="J37" s="12"/>
      <c r="K37" s="12"/>
      <c r="L37" s="12"/>
      <c r="M37" s="13"/>
      <c r="N37" s="12">
        <f t="shared" si="3"/>
        <v>0</v>
      </c>
      <c r="O37" s="12">
        <f t="shared" si="4"/>
        <v>0</v>
      </c>
      <c r="P37" s="57"/>
      <c r="Q37" s="15">
        <v>7.0000000000000007E-2</v>
      </c>
      <c r="R37" s="15">
        <f t="shared" si="5"/>
        <v>0</v>
      </c>
    </row>
    <row r="38" spans="1:20" ht="15" x14ac:dyDescent="0.2">
      <c r="A38" s="60" t="s">
        <v>52</v>
      </c>
      <c r="B38" s="60"/>
      <c r="C38" s="60"/>
      <c r="D38" s="60"/>
      <c r="E38" s="60"/>
      <c r="F38" s="24"/>
      <c r="G38" s="10"/>
      <c r="H38" s="10"/>
      <c r="I38" s="12"/>
      <c r="J38" s="12"/>
      <c r="K38" s="12"/>
      <c r="L38" s="12"/>
      <c r="M38" s="25"/>
      <c r="N38" s="12"/>
      <c r="O38" s="12"/>
      <c r="P38" s="57"/>
      <c r="Q38" s="12"/>
      <c r="R38" s="15"/>
    </row>
    <row r="39" spans="1:20" x14ac:dyDescent="0.2">
      <c r="A39" s="11" t="s">
        <v>261</v>
      </c>
      <c r="B39" s="11" t="s">
        <v>262</v>
      </c>
      <c r="C39" s="11" t="s">
        <v>261</v>
      </c>
      <c r="D39" s="11" t="s">
        <v>275</v>
      </c>
      <c r="E39" s="12">
        <v>25</v>
      </c>
      <c r="F39" s="12">
        <v>200</v>
      </c>
      <c r="G39" s="12">
        <v>10</v>
      </c>
      <c r="H39" s="12">
        <v>150</v>
      </c>
      <c r="I39" s="12">
        <v>300</v>
      </c>
      <c r="J39" s="12">
        <v>600</v>
      </c>
      <c r="K39" s="12">
        <v>300</v>
      </c>
      <c r="L39" s="12">
        <v>300</v>
      </c>
      <c r="M39" s="13"/>
      <c r="N39" s="12">
        <f t="shared" ref="N39:N57" si="6">SUM(I39:M39)</f>
        <v>1500</v>
      </c>
      <c r="O39" s="12">
        <f t="shared" ref="O39:O57" si="7">$N39/$H39</f>
        <v>10</v>
      </c>
      <c r="P39" s="57"/>
      <c r="Q39" s="15">
        <v>0.06</v>
      </c>
      <c r="R39" s="15">
        <f t="shared" ref="R39:R57" si="8">$O39*$Q39</f>
        <v>0.6</v>
      </c>
      <c r="S39" s="43">
        <f>SUM(R39:R57)</f>
        <v>26.48</v>
      </c>
      <c r="T39" s="3">
        <f>S39*100/$S$143</f>
        <v>28.314798973481604</v>
      </c>
    </row>
    <row r="40" spans="1:20" x14ac:dyDescent="0.2">
      <c r="A40" s="36" t="s">
        <v>198</v>
      </c>
      <c r="B40" s="36" t="s">
        <v>199</v>
      </c>
      <c r="C40" s="36">
        <v>90448000</v>
      </c>
      <c r="D40" s="36" t="s">
        <v>277</v>
      </c>
      <c r="E40" s="12" t="s">
        <v>63</v>
      </c>
      <c r="F40" s="12">
        <v>270</v>
      </c>
      <c r="G40" s="12">
        <v>10</v>
      </c>
      <c r="H40" s="12">
        <v>100</v>
      </c>
      <c r="I40" s="12"/>
      <c r="J40" s="12"/>
      <c r="K40" s="12"/>
      <c r="L40" s="12"/>
      <c r="M40" s="13"/>
      <c r="N40" s="12">
        <f t="shared" si="6"/>
        <v>0</v>
      </c>
      <c r="O40" s="12">
        <f t="shared" si="7"/>
        <v>0</v>
      </c>
      <c r="P40" s="57"/>
      <c r="Q40" s="15">
        <v>0.06</v>
      </c>
      <c r="R40" s="15">
        <f t="shared" si="8"/>
        <v>0</v>
      </c>
    </row>
    <row r="41" spans="1:20" x14ac:dyDescent="0.2">
      <c r="A41" s="36" t="s">
        <v>392</v>
      </c>
      <c r="B41" s="36" t="s">
        <v>391</v>
      </c>
      <c r="C41" s="31" t="s">
        <v>393</v>
      </c>
      <c r="D41" s="36" t="s">
        <v>277</v>
      </c>
      <c r="E41" s="12" t="s">
        <v>63</v>
      </c>
      <c r="F41" s="12">
        <v>300</v>
      </c>
      <c r="G41" s="12">
        <v>10</v>
      </c>
      <c r="H41" s="12">
        <v>100</v>
      </c>
      <c r="I41" s="12"/>
      <c r="J41" s="12"/>
      <c r="K41" s="12"/>
      <c r="L41" s="12"/>
      <c r="M41" s="13"/>
      <c r="N41" s="12">
        <f t="shared" si="6"/>
        <v>0</v>
      </c>
      <c r="O41" s="12">
        <f t="shared" si="7"/>
        <v>0</v>
      </c>
      <c r="P41" s="57"/>
      <c r="Q41" s="15">
        <v>0.06</v>
      </c>
      <c r="R41" s="15">
        <f t="shared" si="8"/>
        <v>0</v>
      </c>
    </row>
    <row r="42" spans="1:20" x14ac:dyDescent="0.2">
      <c r="A42" s="27" t="s">
        <v>67</v>
      </c>
      <c r="B42" s="27" t="s">
        <v>68</v>
      </c>
      <c r="C42" s="27" t="s">
        <v>69</v>
      </c>
      <c r="D42" s="11" t="s">
        <v>275</v>
      </c>
      <c r="E42" s="12">
        <v>25</v>
      </c>
      <c r="F42" s="12">
        <v>375</v>
      </c>
      <c r="G42" s="12">
        <v>10</v>
      </c>
      <c r="H42" s="12">
        <v>100</v>
      </c>
      <c r="I42" s="12"/>
      <c r="J42" s="12"/>
      <c r="K42" s="12"/>
      <c r="L42" s="12"/>
      <c r="M42" s="13"/>
      <c r="N42" s="12">
        <f t="shared" si="6"/>
        <v>0</v>
      </c>
      <c r="O42" s="12">
        <f t="shared" si="7"/>
        <v>0</v>
      </c>
      <c r="P42" s="57"/>
      <c r="Q42" s="15">
        <v>0.06</v>
      </c>
      <c r="R42" s="15">
        <f t="shared" si="8"/>
        <v>0</v>
      </c>
    </row>
    <row r="43" spans="1:20" x14ac:dyDescent="0.2">
      <c r="A43" s="11" t="s">
        <v>64</v>
      </c>
      <c r="B43" s="11" t="s">
        <v>65</v>
      </c>
      <c r="C43" s="11" t="s">
        <v>64</v>
      </c>
      <c r="D43" s="11" t="s">
        <v>275</v>
      </c>
      <c r="E43" s="12">
        <v>25</v>
      </c>
      <c r="F43" s="12">
        <v>457</v>
      </c>
      <c r="G43" s="12">
        <v>10</v>
      </c>
      <c r="H43" s="12">
        <v>100</v>
      </c>
      <c r="I43" s="12"/>
      <c r="J43" s="12">
        <v>1000</v>
      </c>
      <c r="K43" s="12">
        <v>1000</v>
      </c>
      <c r="L43" s="12">
        <v>1000</v>
      </c>
      <c r="M43" s="13"/>
      <c r="N43" s="12">
        <f t="shared" si="6"/>
        <v>3000</v>
      </c>
      <c r="O43" s="12">
        <f t="shared" si="7"/>
        <v>30</v>
      </c>
      <c r="P43" s="57"/>
      <c r="Q43" s="15">
        <v>0.06</v>
      </c>
      <c r="R43" s="15">
        <f t="shared" si="8"/>
        <v>1.7999999999999998</v>
      </c>
    </row>
    <row r="44" spans="1:20" x14ac:dyDescent="0.2">
      <c r="A44" s="36" t="s">
        <v>66</v>
      </c>
      <c r="B44" s="36" t="s">
        <v>65</v>
      </c>
      <c r="C44" s="36">
        <v>90443400</v>
      </c>
      <c r="D44" s="36" t="s">
        <v>277</v>
      </c>
      <c r="E44" s="12" t="s">
        <v>63</v>
      </c>
      <c r="F44" s="12">
        <v>450</v>
      </c>
      <c r="G44" s="12">
        <v>10</v>
      </c>
      <c r="H44" s="12">
        <v>100</v>
      </c>
      <c r="I44" s="12"/>
      <c r="J44" s="12"/>
      <c r="K44" s="12">
        <v>2000</v>
      </c>
      <c r="L44" s="12">
        <v>2000</v>
      </c>
      <c r="M44" s="13"/>
      <c r="N44" s="12">
        <f t="shared" si="6"/>
        <v>4000</v>
      </c>
      <c r="O44" s="12">
        <f t="shared" si="7"/>
        <v>40</v>
      </c>
      <c r="P44" s="57"/>
      <c r="Q44" s="15">
        <v>0.06</v>
      </c>
      <c r="R44" s="15">
        <f t="shared" si="8"/>
        <v>2.4</v>
      </c>
    </row>
    <row r="45" spans="1:20" x14ac:dyDescent="0.2">
      <c r="A45" s="11" t="s">
        <v>60</v>
      </c>
      <c r="B45" s="11" t="s">
        <v>61</v>
      </c>
      <c r="C45" s="11" t="s">
        <v>60</v>
      </c>
      <c r="D45" s="11" t="s">
        <v>275</v>
      </c>
      <c r="E45" s="12">
        <v>25</v>
      </c>
      <c r="F45" s="12">
        <v>610</v>
      </c>
      <c r="G45" s="12">
        <v>10</v>
      </c>
      <c r="H45" s="12">
        <v>50</v>
      </c>
      <c r="I45" s="12"/>
      <c r="J45" s="12">
        <v>500</v>
      </c>
      <c r="K45" s="12">
        <v>500</v>
      </c>
      <c r="L45" s="12"/>
      <c r="M45" s="13"/>
      <c r="N45" s="12">
        <f t="shared" si="6"/>
        <v>1000</v>
      </c>
      <c r="O45" s="12">
        <f t="shared" si="7"/>
        <v>20</v>
      </c>
      <c r="P45" s="57"/>
      <c r="Q45" s="15">
        <v>0.04</v>
      </c>
      <c r="R45" s="15">
        <f t="shared" si="8"/>
        <v>0.8</v>
      </c>
    </row>
    <row r="46" spans="1:20" x14ac:dyDescent="0.2">
      <c r="A46" s="36" t="s">
        <v>62</v>
      </c>
      <c r="B46" s="36" t="s">
        <v>61</v>
      </c>
      <c r="C46" s="36">
        <v>90443600</v>
      </c>
      <c r="D46" s="36" t="s">
        <v>277</v>
      </c>
      <c r="E46" s="12" t="s">
        <v>63</v>
      </c>
      <c r="F46" s="12">
        <v>600</v>
      </c>
      <c r="G46" s="12">
        <v>10</v>
      </c>
      <c r="H46" s="12">
        <v>50</v>
      </c>
      <c r="I46" s="12"/>
      <c r="J46" s="12"/>
      <c r="K46" s="12">
        <v>2500</v>
      </c>
      <c r="L46" s="12">
        <v>2000</v>
      </c>
      <c r="M46" s="13"/>
      <c r="N46" s="12">
        <f t="shared" si="6"/>
        <v>4500</v>
      </c>
      <c r="O46" s="12">
        <f t="shared" si="7"/>
        <v>90</v>
      </c>
      <c r="P46" s="57"/>
      <c r="Q46" s="15">
        <v>0.04</v>
      </c>
      <c r="R46" s="15">
        <f t="shared" si="8"/>
        <v>3.6</v>
      </c>
    </row>
    <row r="47" spans="1:20" x14ac:dyDescent="0.2">
      <c r="A47" s="11" t="s">
        <v>195</v>
      </c>
      <c r="B47" s="11" t="s">
        <v>178</v>
      </c>
      <c r="C47" s="11" t="s">
        <v>195</v>
      </c>
      <c r="D47" s="11" t="s">
        <v>275</v>
      </c>
      <c r="E47" s="12">
        <v>25</v>
      </c>
      <c r="F47" s="12">
        <v>750</v>
      </c>
      <c r="G47" s="12">
        <v>10</v>
      </c>
      <c r="H47" s="12">
        <v>50</v>
      </c>
      <c r="I47" s="12"/>
      <c r="J47" s="12"/>
      <c r="K47" s="12">
        <v>500</v>
      </c>
      <c r="L47" s="12"/>
      <c r="M47" s="13"/>
      <c r="N47" s="12">
        <f t="shared" si="6"/>
        <v>500</v>
      </c>
      <c r="O47" s="12">
        <f t="shared" si="7"/>
        <v>10</v>
      </c>
      <c r="P47" s="57"/>
      <c r="Q47" s="15">
        <v>0.05</v>
      </c>
      <c r="R47" s="15">
        <f t="shared" si="8"/>
        <v>0.5</v>
      </c>
    </row>
    <row r="48" spans="1:20" x14ac:dyDescent="0.2">
      <c r="A48" s="36" t="s">
        <v>177</v>
      </c>
      <c r="B48" s="36" t="s">
        <v>178</v>
      </c>
      <c r="C48" s="36">
        <v>90443700</v>
      </c>
      <c r="D48" s="36" t="s">
        <v>277</v>
      </c>
      <c r="E48" s="12" t="s">
        <v>63</v>
      </c>
      <c r="F48" s="12">
        <v>750</v>
      </c>
      <c r="G48" s="12">
        <v>10</v>
      </c>
      <c r="H48" s="12">
        <v>50</v>
      </c>
      <c r="I48" s="12"/>
      <c r="J48" s="12"/>
      <c r="K48" s="12">
        <v>1500</v>
      </c>
      <c r="L48" s="12">
        <v>1000</v>
      </c>
      <c r="M48" s="13"/>
      <c r="N48" s="12">
        <f t="shared" si="6"/>
        <v>2500</v>
      </c>
      <c r="O48" s="12">
        <f t="shared" si="7"/>
        <v>50</v>
      </c>
      <c r="P48" s="57"/>
      <c r="Q48" s="15">
        <v>0.05</v>
      </c>
      <c r="R48" s="15">
        <f t="shared" si="8"/>
        <v>2.5</v>
      </c>
    </row>
    <row r="49" spans="1:20" x14ac:dyDescent="0.2">
      <c r="A49" s="11" t="s">
        <v>155</v>
      </c>
      <c r="B49" s="11" t="s">
        <v>58</v>
      </c>
      <c r="C49" s="11" t="s">
        <v>155</v>
      </c>
      <c r="D49" s="11" t="s">
        <v>275</v>
      </c>
      <c r="E49" s="12">
        <v>25</v>
      </c>
      <c r="F49" s="12">
        <v>915</v>
      </c>
      <c r="G49" s="12">
        <v>10</v>
      </c>
      <c r="H49" s="12">
        <v>50</v>
      </c>
      <c r="I49" s="12"/>
      <c r="J49" s="12"/>
      <c r="K49" s="12">
        <v>1000</v>
      </c>
      <c r="L49" s="12">
        <v>500</v>
      </c>
      <c r="M49" s="13"/>
      <c r="N49" s="12">
        <f t="shared" si="6"/>
        <v>1500</v>
      </c>
      <c r="O49" s="12">
        <f t="shared" si="7"/>
        <v>30</v>
      </c>
      <c r="P49" s="57"/>
      <c r="Q49" s="15">
        <v>0.06</v>
      </c>
      <c r="R49" s="15">
        <f t="shared" si="8"/>
        <v>1.7999999999999998</v>
      </c>
    </row>
    <row r="50" spans="1:20" x14ac:dyDescent="0.2">
      <c r="A50" s="36" t="s">
        <v>176</v>
      </c>
      <c r="B50" s="36" t="s">
        <v>58</v>
      </c>
      <c r="C50" s="36">
        <v>90443800</v>
      </c>
      <c r="D50" s="36" t="s">
        <v>277</v>
      </c>
      <c r="E50" s="12" t="s">
        <v>63</v>
      </c>
      <c r="F50" s="12">
        <v>900</v>
      </c>
      <c r="G50" s="12">
        <v>10</v>
      </c>
      <c r="H50" s="12">
        <v>50</v>
      </c>
      <c r="I50" s="12"/>
      <c r="J50" s="12"/>
      <c r="K50" s="12">
        <v>3000</v>
      </c>
      <c r="L50" s="12">
        <v>3000</v>
      </c>
      <c r="M50" s="13"/>
      <c r="N50" s="12">
        <f t="shared" si="6"/>
        <v>6000</v>
      </c>
      <c r="O50" s="12">
        <f t="shared" si="7"/>
        <v>120</v>
      </c>
      <c r="P50" s="57"/>
      <c r="Q50" s="15">
        <v>0.06</v>
      </c>
      <c r="R50" s="15">
        <f t="shared" si="8"/>
        <v>7.1999999999999993</v>
      </c>
    </row>
    <row r="51" spans="1:20" x14ac:dyDescent="0.2">
      <c r="A51" s="11" t="s">
        <v>53</v>
      </c>
      <c r="B51" s="11" t="s">
        <v>54</v>
      </c>
      <c r="C51" s="11" t="s">
        <v>53</v>
      </c>
      <c r="D51" s="11" t="s">
        <v>275</v>
      </c>
      <c r="E51" s="12">
        <v>25</v>
      </c>
      <c r="F51" s="12">
        <v>1220</v>
      </c>
      <c r="G51" s="12">
        <v>10</v>
      </c>
      <c r="H51" s="12">
        <v>50</v>
      </c>
      <c r="I51" s="12"/>
      <c r="J51" s="12">
        <v>500</v>
      </c>
      <c r="K51" s="12">
        <v>300</v>
      </c>
      <c r="L51" s="12">
        <v>500</v>
      </c>
      <c r="M51" s="13"/>
      <c r="N51" s="12">
        <f t="shared" si="6"/>
        <v>1300</v>
      </c>
      <c r="O51" s="12">
        <f t="shared" si="7"/>
        <v>26</v>
      </c>
      <c r="P51" s="57"/>
      <c r="Q51" s="15">
        <v>0.08</v>
      </c>
      <c r="R51" s="15">
        <f t="shared" si="8"/>
        <v>2.08</v>
      </c>
    </row>
    <row r="52" spans="1:20" x14ac:dyDescent="0.2">
      <c r="A52" s="26" t="s">
        <v>194</v>
      </c>
      <c r="B52" s="26" t="s">
        <v>54</v>
      </c>
      <c r="C52" s="26">
        <v>90444000</v>
      </c>
      <c r="D52" s="36" t="s">
        <v>277</v>
      </c>
      <c r="E52" s="12" t="s">
        <v>63</v>
      </c>
      <c r="F52" s="12">
        <v>1200</v>
      </c>
      <c r="G52" s="12">
        <v>10</v>
      </c>
      <c r="H52" s="12">
        <v>50</v>
      </c>
      <c r="I52" s="12"/>
      <c r="J52" s="12"/>
      <c r="K52" s="12">
        <v>1000</v>
      </c>
      <c r="L52" s="12">
        <v>1000</v>
      </c>
      <c r="M52" s="13"/>
      <c r="N52" s="12">
        <f t="shared" si="6"/>
        <v>2000</v>
      </c>
      <c r="O52" s="12">
        <f t="shared" si="7"/>
        <v>40</v>
      </c>
      <c r="P52" s="57"/>
      <c r="Q52" s="15">
        <v>0.08</v>
      </c>
      <c r="R52" s="15">
        <f t="shared" si="8"/>
        <v>3.2</v>
      </c>
    </row>
    <row r="53" spans="1:20" x14ac:dyDescent="0.2">
      <c r="A53" s="11" t="s">
        <v>230</v>
      </c>
      <c r="B53" s="11" t="s">
        <v>231</v>
      </c>
      <c r="C53" s="11" t="s">
        <v>230</v>
      </c>
      <c r="D53" s="11" t="s">
        <v>275</v>
      </c>
      <c r="E53" s="12">
        <v>25</v>
      </c>
      <c r="F53" s="12">
        <v>1500</v>
      </c>
      <c r="G53" s="12">
        <v>10</v>
      </c>
      <c r="H53" s="12">
        <v>50</v>
      </c>
      <c r="I53" s="12"/>
      <c r="J53" s="12"/>
      <c r="K53" s="12"/>
      <c r="L53" s="12"/>
      <c r="M53" s="13"/>
      <c r="N53" s="12">
        <f t="shared" si="6"/>
        <v>0</v>
      </c>
      <c r="O53" s="12">
        <f t="shared" si="7"/>
        <v>0</v>
      </c>
      <c r="P53" s="57"/>
      <c r="Q53" s="15">
        <v>0.11</v>
      </c>
      <c r="R53" s="15">
        <f t="shared" si="8"/>
        <v>0</v>
      </c>
    </row>
    <row r="54" spans="1:20" x14ac:dyDescent="0.2">
      <c r="A54" s="11" t="s">
        <v>254</v>
      </c>
      <c r="B54" s="11" t="s">
        <v>255</v>
      </c>
      <c r="C54" s="11" t="s">
        <v>254</v>
      </c>
      <c r="D54" s="11" t="s">
        <v>275</v>
      </c>
      <c r="E54" s="12">
        <v>25</v>
      </c>
      <c r="F54" s="12">
        <v>1650</v>
      </c>
      <c r="G54" s="12">
        <v>10</v>
      </c>
      <c r="H54" s="12">
        <v>50</v>
      </c>
      <c r="I54" s="12"/>
      <c r="J54" s="12"/>
      <c r="K54" s="12"/>
      <c r="L54" s="12"/>
      <c r="M54" s="13"/>
      <c r="N54" s="12">
        <f t="shared" si="6"/>
        <v>0</v>
      </c>
      <c r="O54" s="12">
        <f t="shared" si="7"/>
        <v>0</v>
      </c>
      <c r="P54" s="57"/>
      <c r="Q54" s="15">
        <v>0.12</v>
      </c>
      <c r="R54" s="15">
        <f t="shared" si="8"/>
        <v>0</v>
      </c>
    </row>
    <row r="55" spans="1:20" x14ac:dyDescent="0.2">
      <c r="A55" s="11" t="s">
        <v>193</v>
      </c>
      <c r="B55" s="11" t="s">
        <v>175</v>
      </c>
      <c r="C55" s="11" t="s">
        <v>193</v>
      </c>
      <c r="D55" s="11" t="s">
        <v>275</v>
      </c>
      <c r="E55" s="12">
        <v>25</v>
      </c>
      <c r="F55" s="12">
        <v>1800</v>
      </c>
      <c r="G55" s="12">
        <v>10</v>
      </c>
      <c r="H55" s="12">
        <v>50</v>
      </c>
      <c r="I55" s="12"/>
      <c r="J55" s="12"/>
      <c r="K55" s="12"/>
      <c r="L55" s="12"/>
      <c r="M55" s="13"/>
      <c r="N55" s="12">
        <f t="shared" si="6"/>
        <v>0</v>
      </c>
      <c r="O55" s="12">
        <f t="shared" si="7"/>
        <v>0</v>
      </c>
      <c r="P55" s="57"/>
      <c r="Q55" s="15">
        <v>0.12</v>
      </c>
      <c r="R55" s="15">
        <f t="shared" si="8"/>
        <v>0</v>
      </c>
    </row>
    <row r="56" spans="1:20" x14ac:dyDescent="0.2">
      <c r="A56" s="36" t="s">
        <v>174</v>
      </c>
      <c r="B56" s="36" t="s">
        <v>175</v>
      </c>
      <c r="C56" s="36">
        <v>90443900</v>
      </c>
      <c r="D56" s="36" t="s">
        <v>277</v>
      </c>
      <c r="E56" s="12" t="s">
        <v>63</v>
      </c>
      <c r="F56" s="12">
        <v>1800</v>
      </c>
      <c r="G56" s="12">
        <v>10</v>
      </c>
      <c r="H56" s="12">
        <v>50</v>
      </c>
      <c r="I56" s="12"/>
      <c r="J56" s="12"/>
      <c r="K56" s="12"/>
      <c r="L56" s="12"/>
      <c r="M56" s="13"/>
      <c r="N56" s="12">
        <f t="shared" si="6"/>
        <v>0</v>
      </c>
      <c r="O56" s="12">
        <f t="shared" si="7"/>
        <v>0</v>
      </c>
      <c r="P56" s="57"/>
      <c r="Q56" s="15">
        <v>0.12</v>
      </c>
      <c r="R56" s="15">
        <f>$O56*$Q56</f>
        <v>0</v>
      </c>
    </row>
    <row r="57" spans="1:20" x14ac:dyDescent="0.2">
      <c r="A57" s="36" t="s">
        <v>293</v>
      </c>
      <c r="B57" s="36" t="s">
        <v>294</v>
      </c>
      <c r="C57" s="36">
        <v>90443000</v>
      </c>
      <c r="D57" s="36" t="s">
        <v>277</v>
      </c>
      <c r="E57" s="12" t="s">
        <v>63</v>
      </c>
      <c r="F57" s="12">
        <v>2100</v>
      </c>
      <c r="G57" s="12">
        <v>10</v>
      </c>
      <c r="H57" s="12">
        <v>50</v>
      </c>
      <c r="I57" s="12"/>
      <c r="J57" s="12"/>
      <c r="K57" s="12"/>
      <c r="L57" s="12"/>
      <c r="M57" s="13"/>
      <c r="N57" s="12">
        <f t="shared" si="6"/>
        <v>0</v>
      </c>
      <c r="O57" s="12">
        <f t="shared" si="7"/>
        <v>0</v>
      </c>
      <c r="P57" s="57"/>
      <c r="Q57" s="15">
        <v>0.09</v>
      </c>
      <c r="R57" s="15">
        <f t="shared" si="8"/>
        <v>0</v>
      </c>
    </row>
    <row r="58" spans="1:20" x14ac:dyDescent="0.2">
      <c r="A58" s="8" t="s">
        <v>70</v>
      </c>
      <c r="B58" s="8"/>
      <c r="C58" s="8"/>
      <c r="D58" s="8"/>
      <c r="E58" s="8"/>
      <c r="F58" s="36"/>
      <c r="G58" s="20"/>
      <c r="H58" s="20"/>
      <c r="I58" s="12"/>
      <c r="J58" s="12"/>
      <c r="K58" s="12"/>
      <c r="L58" s="12"/>
      <c r="M58" s="20"/>
      <c r="N58" s="12"/>
      <c r="O58" s="12"/>
      <c r="P58" s="57"/>
      <c r="Q58" s="12"/>
      <c r="R58" s="15"/>
    </row>
    <row r="59" spans="1:20" x14ac:dyDescent="0.2">
      <c r="A59" s="11" t="s">
        <v>295</v>
      </c>
      <c r="B59" s="11" t="s">
        <v>296</v>
      </c>
      <c r="C59" s="11" t="s">
        <v>295</v>
      </c>
      <c r="D59" s="11" t="s">
        <v>275</v>
      </c>
      <c r="E59" s="12">
        <v>32</v>
      </c>
      <c r="F59" s="12">
        <v>100</v>
      </c>
      <c r="G59" s="12">
        <v>10</v>
      </c>
      <c r="H59" s="12">
        <v>300</v>
      </c>
      <c r="I59" s="12"/>
      <c r="J59" s="12"/>
      <c r="K59" s="12"/>
      <c r="L59" s="12"/>
      <c r="M59" s="13"/>
      <c r="N59" s="12">
        <f t="shared" ref="N59:N73" si="9">SUM(I59:M59)</f>
        <v>0</v>
      </c>
      <c r="O59" s="12">
        <f t="shared" ref="O59:O73" si="10">$N59/$H59</f>
        <v>0</v>
      </c>
      <c r="P59" s="57"/>
      <c r="Q59" s="15">
        <v>0.09</v>
      </c>
      <c r="R59" s="15">
        <f t="shared" ref="R59:R73" si="11">$O59*$Q59</f>
        <v>0</v>
      </c>
      <c r="S59" s="43">
        <f>SUM(R59:R73)</f>
        <v>5.5200000000000005</v>
      </c>
      <c r="T59" s="3">
        <f>S59*100/$S$143</f>
        <v>5.9024807527801535</v>
      </c>
    </row>
    <row r="60" spans="1:20" x14ac:dyDescent="0.2">
      <c r="A60" s="11" t="s">
        <v>71</v>
      </c>
      <c r="B60" s="11" t="s">
        <v>72</v>
      </c>
      <c r="C60" s="11" t="s">
        <v>71</v>
      </c>
      <c r="D60" s="11" t="s">
        <v>275</v>
      </c>
      <c r="E60" s="12">
        <v>32</v>
      </c>
      <c r="F60" s="12">
        <v>150</v>
      </c>
      <c r="G60" s="12">
        <v>10</v>
      </c>
      <c r="H60" s="12">
        <v>300</v>
      </c>
      <c r="I60" s="12"/>
      <c r="J60" s="12"/>
      <c r="K60" s="12"/>
      <c r="L60" s="12"/>
      <c r="M60" s="13"/>
      <c r="N60" s="12">
        <f t="shared" si="9"/>
        <v>0</v>
      </c>
      <c r="O60" s="12">
        <f t="shared" si="10"/>
        <v>0</v>
      </c>
      <c r="P60" s="57"/>
      <c r="Q60" s="15">
        <v>0.09</v>
      </c>
      <c r="R60" s="15">
        <f t="shared" si="11"/>
        <v>0</v>
      </c>
    </row>
    <row r="61" spans="1:20" x14ac:dyDescent="0.2">
      <c r="A61" s="36" t="s">
        <v>256</v>
      </c>
      <c r="B61" s="36" t="s">
        <v>72</v>
      </c>
      <c r="C61" s="36">
        <v>90446200</v>
      </c>
      <c r="D61" s="36" t="s">
        <v>277</v>
      </c>
      <c r="E61" s="12">
        <v>32</v>
      </c>
      <c r="F61" s="12">
        <v>150</v>
      </c>
      <c r="G61" s="12">
        <v>10</v>
      </c>
      <c r="H61" s="12">
        <v>300</v>
      </c>
      <c r="I61" s="12">
        <v>300</v>
      </c>
      <c r="J61" s="12"/>
      <c r="K61" s="12">
        <v>300</v>
      </c>
      <c r="L61" s="12">
        <v>300</v>
      </c>
      <c r="M61" s="13"/>
      <c r="N61" s="12">
        <f t="shared" si="9"/>
        <v>900</v>
      </c>
      <c r="O61" s="12">
        <f t="shared" si="10"/>
        <v>3</v>
      </c>
      <c r="P61" s="57"/>
      <c r="Q61" s="15">
        <v>0.09</v>
      </c>
      <c r="R61" s="15">
        <f t="shared" si="11"/>
        <v>0.27</v>
      </c>
    </row>
    <row r="62" spans="1:20" x14ac:dyDescent="0.2">
      <c r="A62" s="11" t="s">
        <v>200</v>
      </c>
      <c r="B62" s="11" t="s">
        <v>201</v>
      </c>
      <c r="C62" s="11" t="s">
        <v>200</v>
      </c>
      <c r="D62" s="11" t="s">
        <v>275</v>
      </c>
      <c r="E62" s="12">
        <v>32</v>
      </c>
      <c r="F62" s="12">
        <v>200</v>
      </c>
      <c r="G62" s="12">
        <v>10</v>
      </c>
      <c r="H62" s="12">
        <v>300</v>
      </c>
      <c r="I62" s="12"/>
      <c r="J62" s="12"/>
      <c r="K62" s="12"/>
      <c r="L62" s="12"/>
      <c r="M62" s="13"/>
      <c r="N62" s="12">
        <f t="shared" si="9"/>
        <v>0</v>
      </c>
      <c r="O62" s="12">
        <f t="shared" si="10"/>
        <v>0</v>
      </c>
      <c r="P62" s="57"/>
      <c r="Q62" s="15">
        <v>0.09</v>
      </c>
      <c r="R62" s="15">
        <f t="shared" si="11"/>
        <v>0</v>
      </c>
    </row>
    <row r="63" spans="1:20" x14ac:dyDescent="0.2">
      <c r="A63" s="11" t="s">
        <v>73</v>
      </c>
      <c r="B63" s="11" t="s">
        <v>74</v>
      </c>
      <c r="C63" s="11" t="s">
        <v>73</v>
      </c>
      <c r="D63" s="11" t="s">
        <v>275</v>
      </c>
      <c r="E63" s="12">
        <v>32</v>
      </c>
      <c r="F63" s="12">
        <v>300</v>
      </c>
      <c r="G63" s="12">
        <v>10</v>
      </c>
      <c r="H63" s="12">
        <v>150</v>
      </c>
      <c r="I63" s="12">
        <v>300</v>
      </c>
      <c r="J63" s="12"/>
      <c r="K63" s="12"/>
      <c r="L63" s="12">
        <v>150</v>
      </c>
      <c r="M63" s="13"/>
      <c r="N63" s="12">
        <f t="shared" si="9"/>
        <v>450</v>
      </c>
      <c r="O63" s="12">
        <f t="shared" si="10"/>
        <v>3</v>
      </c>
      <c r="P63" s="57"/>
      <c r="Q63" s="15">
        <v>0.09</v>
      </c>
      <c r="R63" s="15">
        <f t="shared" si="11"/>
        <v>0.27</v>
      </c>
    </row>
    <row r="64" spans="1:20" x14ac:dyDescent="0.2">
      <c r="A64" s="36" t="s">
        <v>232</v>
      </c>
      <c r="B64" s="36" t="s">
        <v>74</v>
      </c>
      <c r="C64" s="36">
        <v>90446300</v>
      </c>
      <c r="D64" s="36" t="s">
        <v>277</v>
      </c>
      <c r="E64" s="12" t="s">
        <v>180</v>
      </c>
      <c r="F64" s="12">
        <v>300</v>
      </c>
      <c r="G64" s="12">
        <v>10</v>
      </c>
      <c r="H64" s="12">
        <v>150</v>
      </c>
      <c r="I64" s="12">
        <v>300</v>
      </c>
      <c r="J64" s="12"/>
      <c r="K64" s="12">
        <v>600</v>
      </c>
      <c r="L64" s="12">
        <v>300</v>
      </c>
      <c r="M64" s="13"/>
      <c r="N64" s="12">
        <f t="shared" si="9"/>
        <v>1200</v>
      </c>
      <c r="O64" s="12">
        <f t="shared" si="10"/>
        <v>8</v>
      </c>
      <c r="P64" s="57"/>
      <c r="Q64" s="15">
        <v>0.09</v>
      </c>
      <c r="R64" s="15">
        <f t="shared" si="11"/>
        <v>0.72</v>
      </c>
    </row>
    <row r="65" spans="1:20" x14ac:dyDescent="0.2">
      <c r="A65" s="11" t="s">
        <v>75</v>
      </c>
      <c r="B65" s="11" t="s">
        <v>76</v>
      </c>
      <c r="C65" s="11" t="s">
        <v>75</v>
      </c>
      <c r="D65" s="11" t="s">
        <v>275</v>
      </c>
      <c r="E65" s="12">
        <v>32</v>
      </c>
      <c r="F65" s="12">
        <v>450</v>
      </c>
      <c r="G65" s="12">
        <v>10</v>
      </c>
      <c r="H65" s="12">
        <v>100</v>
      </c>
      <c r="I65" s="12">
        <v>300</v>
      </c>
      <c r="J65" s="12"/>
      <c r="K65" s="12"/>
      <c r="L65" s="12">
        <v>100</v>
      </c>
      <c r="M65" s="13"/>
      <c r="N65" s="12">
        <f t="shared" si="9"/>
        <v>400</v>
      </c>
      <c r="O65" s="12">
        <f t="shared" si="10"/>
        <v>4</v>
      </c>
      <c r="P65" s="57"/>
      <c r="Q65" s="15">
        <v>0.09</v>
      </c>
      <c r="R65" s="15">
        <f t="shared" si="11"/>
        <v>0.36</v>
      </c>
    </row>
    <row r="66" spans="1:20" x14ac:dyDescent="0.2">
      <c r="A66" s="36" t="s">
        <v>179</v>
      </c>
      <c r="B66" s="36" t="s">
        <v>76</v>
      </c>
      <c r="C66" s="36">
        <v>90446400</v>
      </c>
      <c r="D66" s="36" t="s">
        <v>277</v>
      </c>
      <c r="E66" s="12" t="s">
        <v>180</v>
      </c>
      <c r="F66" s="12">
        <v>450</v>
      </c>
      <c r="G66" s="12">
        <v>10</v>
      </c>
      <c r="H66" s="12">
        <v>100</v>
      </c>
      <c r="I66" s="12"/>
      <c r="J66" s="12"/>
      <c r="K66" s="12">
        <v>300</v>
      </c>
      <c r="L66" s="12">
        <v>300</v>
      </c>
      <c r="M66" s="13"/>
      <c r="N66" s="12">
        <f t="shared" si="9"/>
        <v>600</v>
      </c>
      <c r="O66" s="12">
        <f t="shared" si="10"/>
        <v>6</v>
      </c>
      <c r="P66" s="57"/>
      <c r="Q66" s="15">
        <v>0.09</v>
      </c>
      <c r="R66" s="15">
        <f t="shared" si="11"/>
        <v>0.54</v>
      </c>
    </row>
    <row r="67" spans="1:20" x14ac:dyDescent="0.2">
      <c r="A67" s="11" t="s">
        <v>156</v>
      </c>
      <c r="B67" s="11" t="s">
        <v>157</v>
      </c>
      <c r="C67" s="11" t="s">
        <v>156</v>
      </c>
      <c r="D67" s="11" t="s">
        <v>275</v>
      </c>
      <c r="E67" s="12">
        <v>32</v>
      </c>
      <c r="F67" s="12">
        <v>600</v>
      </c>
      <c r="G67" s="12">
        <v>10</v>
      </c>
      <c r="H67" s="12">
        <v>100</v>
      </c>
      <c r="I67" s="12"/>
      <c r="J67" s="12"/>
      <c r="K67" s="12"/>
      <c r="L67" s="12"/>
      <c r="M67" s="13"/>
      <c r="N67" s="12">
        <f t="shared" si="9"/>
        <v>0</v>
      </c>
      <c r="O67" s="12">
        <f t="shared" si="10"/>
        <v>0</v>
      </c>
      <c r="P67" s="57"/>
      <c r="Q67" s="15">
        <v>0.12</v>
      </c>
      <c r="R67" s="15">
        <f t="shared" si="11"/>
        <v>0</v>
      </c>
    </row>
    <row r="68" spans="1:20" x14ac:dyDescent="0.2">
      <c r="A68" s="36" t="s">
        <v>181</v>
      </c>
      <c r="B68" s="36" t="s">
        <v>157</v>
      </c>
      <c r="C68" s="36">
        <v>90446600</v>
      </c>
      <c r="D68" s="36" t="s">
        <v>277</v>
      </c>
      <c r="E68" s="12" t="s">
        <v>180</v>
      </c>
      <c r="F68" s="12">
        <v>600</v>
      </c>
      <c r="G68" s="12">
        <v>10</v>
      </c>
      <c r="H68" s="12">
        <v>100</v>
      </c>
      <c r="I68" s="12"/>
      <c r="J68" s="12"/>
      <c r="K68" s="12">
        <v>300</v>
      </c>
      <c r="L68" s="12">
        <v>500</v>
      </c>
      <c r="M68" s="13"/>
      <c r="N68" s="12">
        <f t="shared" si="9"/>
        <v>800</v>
      </c>
      <c r="O68" s="12">
        <f t="shared" si="10"/>
        <v>8</v>
      </c>
      <c r="P68" s="57"/>
      <c r="Q68" s="15">
        <v>0.12</v>
      </c>
      <c r="R68" s="15">
        <f t="shared" si="11"/>
        <v>0.96</v>
      </c>
    </row>
    <row r="69" spans="1:20" x14ac:dyDescent="0.2">
      <c r="A69" s="11" t="s">
        <v>222</v>
      </c>
      <c r="B69" s="11" t="s">
        <v>223</v>
      </c>
      <c r="C69" s="11" t="s">
        <v>222</v>
      </c>
      <c r="D69" s="11" t="s">
        <v>275</v>
      </c>
      <c r="E69" s="12">
        <v>32</v>
      </c>
      <c r="F69" s="12">
        <v>750</v>
      </c>
      <c r="G69" s="12">
        <v>10</v>
      </c>
      <c r="H69" s="12">
        <v>60</v>
      </c>
      <c r="I69" s="12"/>
      <c r="J69" s="12"/>
      <c r="K69" s="12"/>
      <c r="L69" s="12"/>
      <c r="M69" s="13"/>
      <c r="N69" s="12">
        <f t="shared" si="9"/>
        <v>0</v>
      </c>
      <c r="O69" s="12">
        <f t="shared" si="10"/>
        <v>0</v>
      </c>
      <c r="P69" s="57"/>
      <c r="Q69" s="15">
        <v>0.09</v>
      </c>
      <c r="R69" s="15">
        <f t="shared" si="11"/>
        <v>0</v>
      </c>
    </row>
    <row r="70" spans="1:20" x14ac:dyDescent="0.2">
      <c r="A70" s="11" t="s">
        <v>158</v>
      </c>
      <c r="B70" s="11" t="s">
        <v>159</v>
      </c>
      <c r="C70" s="11" t="s">
        <v>158</v>
      </c>
      <c r="D70" s="11" t="s">
        <v>275</v>
      </c>
      <c r="E70" s="12">
        <v>32</v>
      </c>
      <c r="F70" s="12">
        <v>900</v>
      </c>
      <c r="G70" s="12">
        <v>10</v>
      </c>
      <c r="H70" s="12">
        <v>50</v>
      </c>
      <c r="I70" s="12"/>
      <c r="J70" s="12">
        <v>100</v>
      </c>
      <c r="K70" s="12">
        <v>100</v>
      </c>
      <c r="L70" s="12">
        <v>100</v>
      </c>
      <c r="M70" s="13"/>
      <c r="N70" s="12">
        <f t="shared" si="9"/>
        <v>300</v>
      </c>
      <c r="O70" s="12">
        <f t="shared" si="10"/>
        <v>6</v>
      </c>
      <c r="P70" s="57"/>
      <c r="Q70" s="15">
        <v>0.09</v>
      </c>
      <c r="R70" s="15">
        <f t="shared" si="11"/>
        <v>0.54</v>
      </c>
    </row>
    <row r="71" spans="1:20" x14ac:dyDescent="0.2">
      <c r="A71" s="36" t="s">
        <v>182</v>
      </c>
      <c r="B71" s="36" t="s">
        <v>159</v>
      </c>
      <c r="C71" s="36">
        <v>90446700</v>
      </c>
      <c r="D71" s="36" t="s">
        <v>277</v>
      </c>
      <c r="E71" s="12" t="s">
        <v>180</v>
      </c>
      <c r="F71" s="12">
        <v>900</v>
      </c>
      <c r="G71" s="12">
        <v>10</v>
      </c>
      <c r="H71" s="12">
        <v>50</v>
      </c>
      <c r="I71" s="12">
        <v>100</v>
      </c>
      <c r="J71" s="12"/>
      <c r="K71" s="12">
        <v>300</v>
      </c>
      <c r="L71" s="12">
        <v>300</v>
      </c>
      <c r="M71" s="13"/>
      <c r="N71" s="12">
        <f t="shared" si="9"/>
        <v>700</v>
      </c>
      <c r="O71" s="12">
        <f t="shared" si="10"/>
        <v>14</v>
      </c>
      <c r="P71" s="57"/>
      <c r="Q71" s="15">
        <v>0.09</v>
      </c>
      <c r="R71" s="15">
        <f t="shared" si="11"/>
        <v>1.26</v>
      </c>
    </row>
    <row r="72" spans="1:20" x14ac:dyDescent="0.2">
      <c r="A72" s="11" t="s">
        <v>233</v>
      </c>
      <c r="B72" s="11" t="s">
        <v>234</v>
      </c>
      <c r="C72" s="11" t="s">
        <v>233</v>
      </c>
      <c r="D72" s="11" t="s">
        <v>275</v>
      </c>
      <c r="E72" s="12">
        <v>32</v>
      </c>
      <c r="F72" s="12">
        <v>1200</v>
      </c>
      <c r="G72" s="12">
        <v>10</v>
      </c>
      <c r="H72" s="12">
        <v>50</v>
      </c>
      <c r="I72" s="12"/>
      <c r="J72" s="12"/>
      <c r="K72" s="12"/>
      <c r="L72" s="12">
        <v>100</v>
      </c>
      <c r="M72" s="13"/>
      <c r="N72" s="12">
        <f t="shared" si="9"/>
        <v>100</v>
      </c>
      <c r="O72" s="12">
        <f t="shared" si="10"/>
        <v>2</v>
      </c>
      <c r="P72" s="57"/>
      <c r="Q72" s="15">
        <v>0.12</v>
      </c>
      <c r="R72" s="15">
        <f t="shared" si="11"/>
        <v>0.24</v>
      </c>
    </row>
    <row r="73" spans="1:20" x14ac:dyDescent="0.2">
      <c r="A73" s="36" t="s">
        <v>236</v>
      </c>
      <c r="B73" s="36" t="s">
        <v>237</v>
      </c>
      <c r="C73" s="36">
        <v>90446800</v>
      </c>
      <c r="D73" s="36" t="s">
        <v>277</v>
      </c>
      <c r="E73" s="12" t="s">
        <v>180</v>
      </c>
      <c r="F73" s="12">
        <v>1800</v>
      </c>
      <c r="G73" s="12">
        <v>10</v>
      </c>
      <c r="H73" s="12">
        <v>25</v>
      </c>
      <c r="I73" s="12"/>
      <c r="J73" s="12"/>
      <c r="K73" s="12"/>
      <c r="L73" s="12">
        <v>50</v>
      </c>
      <c r="M73" s="13"/>
      <c r="N73" s="12">
        <f t="shared" si="9"/>
        <v>50</v>
      </c>
      <c r="O73" s="12">
        <f t="shared" si="10"/>
        <v>2</v>
      </c>
      <c r="P73" s="57"/>
      <c r="Q73" s="15">
        <v>0.18</v>
      </c>
      <c r="R73" s="15">
        <f t="shared" si="11"/>
        <v>0.36</v>
      </c>
      <c r="S73" s="43"/>
    </row>
    <row r="74" spans="1:20" x14ac:dyDescent="0.2">
      <c r="A74" s="8" t="s">
        <v>77</v>
      </c>
      <c r="B74" s="8"/>
      <c r="C74" s="8"/>
      <c r="D74" s="8"/>
      <c r="E74" s="8"/>
      <c r="F74" s="36"/>
      <c r="G74" s="12"/>
      <c r="H74" s="12"/>
      <c r="I74" s="12"/>
      <c r="J74" s="12"/>
      <c r="K74" s="12"/>
      <c r="L74" s="12"/>
      <c r="M74" s="8"/>
      <c r="N74" s="12"/>
      <c r="O74" s="12"/>
      <c r="P74" s="57"/>
      <c r="Q74" s="12"/>
      <c r="R74" s="15"/>
    </row>
    <row r="75" spans="1:20" x14ac:dyDescent="0.2">
      <c r="A75" s="11" t="s">
        <v>297</v>
      </c>
      <c r="B75" s="11" t="s">
        <v>298</v>
      </c>
      <c r="C75" s="11" t="s">
        <v>297</v>
      </c>
      <c r="D75" s="11" t="s">
        <v>275</v>
      </c>
      <c r="E75" s="12">
        <v>40</v>
      </c>
      <c r="F75" s="12">
        <v>100</v>
      </c>
      <c r="G75" s="12">
        <v>10</v>
      </c>
      <c r="H75" s="12">
        <v>300</v>
      </c>
      <c r="I75" s="12"/>
      <c r="J75" s="12"/>
      <c r="K75" s="12"/>
      <c r="L75" s="12"/>
      <c r="M75" s="13"/>
      <c r="N75" s="12">
        <f t="shared" ref="N75:N90" si="12">SUM(I75:M75)</f>
        <v>0</v>
      </c>
      <c r="O75" s="12">
        <f t="shared" ref="O75:O90" si="13">$N75/$H75</f>
        <v>0</v>
      </c>
      <c r="P75" s="57"/>
      <c r="Q75" s="15">
        <v>0.13</v>
      </c>
      <c r="R75" s="15">
        <f t="shared" ref="R75:R90" si="14">$O75*$Q75</f>
        <v>0</v>
      </c>
      <c r="S75" s="43">
        <f>SUM(R75:R90)</f>
        <v>11.18</v>
      </c>
      <c r="T75" s="3">
        <f>S75*100/$S$143</f>
        <v>11.954662104362702</v>
      </c>
    </row>
    <row r="76" spans="1:20" x14ac:dyDescent="0.2">
      <c r="A76" s="11" t="s">
        <v>78</v>
      </c>
      <c r="B76" s="11" t="s">
        <v>79</v>
      </c>
      <c r="C76" s="11" t="s">
        <v>78</v>
      </c>
      <c r="D76" s="11" t="s">
        <v>275</v>
      </c>
      <c r="E76" s="12">
        <v>40</v>
      </c>
      <c r="F76" s="12">
        <v>150</v>
      </c>
      <c r="G76" s="12">
        <v>10</v>
      </c>
      <c r="H76" s="12">
        <v>300</v>
      </c>
      <c r="I76" s="12"/>
      <c r="J76" s="12">
        <v>300</v>
      </c>
      <c r="K76" s="12">
        <v>300</v>
      </c>
      <c r="L76" s="12">
        <v>300</v>
      </c>
      <c r="M76" s="13"/>
      <c r="N76" s="12">
        <f t="shared" si="12"/>
        <v>900</v>
      </c>
      <c r="O76" s="12">
        <f t="shared" si="13"/>
        <v>3</v>
      </c>
      <c r="P76" s="57"/>
      <c r="Q76" s="15">
        <v>0.13</v>
      </c>
      <c r="R76" s="15">
        <f t="shared" si="14"/>
        <v>0.39</v>
      </c>
    </row>
    <row r="77" spans="1:20" x14ac:dyDescent="0.2">
      <c r="A77" s="36" t="s">
        <v>240</v>
      </c>
      <c r="B77" s="36" t="s">
        <v>79</v>
      </c>
      <c r="C77" s="31" t="s">
        <v>241</v>
      </c>
      <c r="D77" s="36" t="s">
        <v>277</v>
      </c>
      <c r="E77" s="12">
        <v>40</v>
      </c>
      <c r="F77" s="12">
        <v>150</v>
      </c>
      <c r="G77" s="12">
        <v>10</v>
      </c>
      <c r="H77" s="12">
        <v>300</v>
      </c>
      <c r="I77" s="12">
        <v>300</v>
      </c>
      <c r="J77" s="12"/>
      <c r="K77" s="12">
        <v>300</v>
      </c>
      <c r="L77" s="12">
        <v>600</v>
      </c>
      <c r="M77" s="13"/>
      <c r="N77" s="12">
        <f t="shared" si="12"/>
        <v>1200</v>
      </c>
      <c r="O77" s="12">
        <f t="shared" si="13"/>
        <v>4</v>
      </c>
      <c r="P77" s="57"/>
      <c r="Q77" s="15">
        <v>0.13</v>
      </c>
      <c r="R77" s="15">
        <f t="shared" si="14"/>
        <v>0.52</v>
      </c>
    </row>
    <row r="78" spans="1:20" x14ac:dyDescent="0.2">
      <c r="A78" s="11" t="s">
        <v>80</v>
      </c>
      <c r="B78" s="11" t="s">
        <v>81</v>
      </c>
      <c r="C78" s="11" t="s">
        <v>80</v>
      </c>
      <c r="D78" s="11" t="s">
        <v>275</v>
      </c>
      <c r="E78" s="12">
        <v>40</v>
      </c>
      <c r="F78" s="12">
        <v>200</v>
      </c>
      <c r="G78" s="12">
        <v>10</v>
      </c>
      <c r="H78" s="12">
        <v>150</v>
      </c>
      <c r="I78" s="12"/>
      <c r="J78" s="12"/>
      <c r="K78" s="12"/>
      <c r="L78" s="12"/>
      <c r="M78" s="13"/>
      <c r="N78" s="12">
        <f t="shared" si="12"/>
        <v>0</v>
      </c>
      <c r="O78" s="12">
        <f t="shared" si="13"/>
        <v>0</v>
      </c>
      <c r="P78" s="57"/>
      <c r="Q78" s="15">
        <v>0.13</v>
      </c>
      <c r="R78" s="15">
        <f t="shared" si="14"/>
        <v>0</v>
      </c>
    </row>
    <row r="79" spans="1:20" x14ac:dyDescent="0.2">
      <c r="A79" s="11" t="s">
        <v>82</v>
      </c>
      <c r="B79" s="11" t="s">
        <v>83</v>
      </c>
      <c r="C79" s="11" t="s">
        <v>82</v>
      </c>
      <c r="D79" s="11" t="s">
        <v>275</v>
      </c>
      <c r="E79" s="12">
        <v>40</v>
      </c>
      <c r="F79" s="12">
        <v>300</v>
      </c>
      <c r="G79" s="12">
        <v>10</v>
      </c>
      <c r="H79" s="12">
        <v>150</v>
      </c>
      <c r="I79" s="12">
        <v>150</v>
      </c>
      <c r="J79" s="12">
        <v>300</v>
      </c>
      <c r="K79" s="12">
        <v>300</v>
      </c>
      <c r="L79" s="12">
        <v>300</v>
      </c>
      <c r="M79" s="13"/>
      <c r="N79" s="12">
        <f t="shared" si="12"/>
        <v>1050</v>
      </c>
      <c r="O79" s="12">
        <f t="shared" si="13"/>
        <v>7</v>
      </c>
      <c r="P79" s="57"/>
      <c r="Q79" s="15">
        <v>0.13</v>
      </c>
      <c r="R79" s="15">
        <f t="shared" si="14"/>
        <v>0.91</v>
      </c>
    </row>
    <row r="80" spans="1:20" x14ac:dyDescent="0.2">
      <c r="A80" s="36" t="s">
        <v>183</v>
      </c>
      <c r="B80" s="36" t="s">
        <v>83</v>
      </c>
      <c r="C80" s="36">
        <v>90447300</v>
      </c>
      <c r="D80" s="36" t="s">
        <v>277</v>
      </c>
      <c r="E80" s="12" t="s">
        <v>89</v>
      </c>
      <c r="F80" s="12">
        <v>300</v>
      </c>
      <c r="G80" s="12">
        <v>10</v>
      </c>
      <c r="H80" s="12">
        <v>150</v>
      </c>
      <c r="I80" s="12">
        <v>600</v>
      </c>
      <c r="J80" s="12"/>
      <c r="K80" s="12">
        <v>600</v>
      </c>
      <c r="L80" s="12">
        <v>600</v>
      </c>
      <c r="M80" s="13"/>
      <c r="N80" s="12">
        <f t="shared" si="12"/>
        <v>1800</v>
      </c>
      <c r="O80" s="12">
        <f t="shared" si="13"/>
        <v>12</v>
      </c>
      <c r="P80" s="57"/>
      <c r="Q80" s="15">
        <v>0.13</v>
      </c>
      <c r="R80" s="15">
        <f t="shared" si="14"/>
        <v>1.56</v>
      </c>
    </row>
    <row r="81" spans="1:20" x14ac:dyDescent="0.2">
      <c r="A81" s="11" t="s">
        <v>84</v>
      </c>
      <c r="B81" s="11" t="s">
        <v>85</v>
      </c>
      <c r="C81" s="11" t="s">
        <v>84</v>
      </c>
      <c r="D81" s="11" t="s">
        <v>275</v>
      </c>
      <c r="E81" s="12">
        <v>40</v>
      </c>
      <c r="F81" s="12">
        <v>450</v>
      </c>
      <c r="G81" s="12">
        <v>10</v>
      </c>
      <c r="H81" s="12">
        <v>100</v>
      </c>
      <c r="I81" s="12"/>
      <c r="J81" s="12"/>
      <c r="K81" s="12">
        <v>400</v>
      </c>
      <c r="L81" s="12"/>
      <c r="M81" s="13"/>
      <c r="N81" s="12">
        <f t="shared" si="12"/>
        <v>400</v>
      </c>
      <c r="O81" s="12">
        <f t="shared" si="13"/>
        <v>4</v>
      </c>
      <c r="P81" s="57"/>
      <c r="Q81" s="15">
        <v>0.13</v>
      </c>
      <c r="R81" s="15">
        <f t="shared" si="14"/>
        <v>0.52</v>
      </c>
    </row>
    <row r="82" spans="1:20" x14ac:dyDescent="0.2">
      <c r="A82" s="36" t="s">
        <v>184</v>
      </c>
      <c r="B82" s="36" t="s">
        <v>85</v>
      </c>
      <c r="C82" s="36">
        <v>90447400</v>
      </c>
      <c r="D82" s="36" t="s">
        <v>277</v>
      </c>
      <c r="E82" s="12" t="s">
        <v>89</v>
      </c>
      <c r="F82" s="12">
        <v>450</v>
      </c>
      <c r="G82" s="12">
        <v>10</v>
      </c>
      <c r="H82" s="12">
        <v>100</v>
      </c>
      <c r="I82" s="12"/>
      <c r="J82" s="12"/>
      <c r="K82" s="12">
        <v>400</v>
      </c>
      <c r="L82" s="12">
        <v>400</v>
      </c>
      <c r="M82" s="13"/>
      <c r="N82" s="12">
        <f t="shared" si="12"/>
        <v>800</v>
      </c>
      <c r="O82" s="12">
        <f t="shared" si="13"/>
        <v>8</v>
      </c>
      <c r="P82" s="57"/>
      <c r="Q82" s="15">
        <v>0.13</v>
      </c>
      <c r="R82" s="15">
        <f t="shared" si="14"/>
        <v>1.04</v>
      </c>
    </row>
    <row r="83" spans="1:20" x14ac:dyDescent="0.2">
      <c r="A83" s="11" t="s">
        <v>86</v>
      </c>
      <c r="B83" s="11" t="s">
        <v>87</v>
      </c>
      <c r="C83" s="11" t="s">
        <v>86</v>
      </c>
      <c r="D83" s="11" t="s">
        <v>275</v>
      </c>
      <c r="E83" s="12">
        <v>40</v>
      </c>
      <c r="F83" s="12">
        <v>600</v>
      </c>
      <c r="G83" s="12">
        <v>10</v>
      </c>
      <c r="H83" s="12">
        <v>50</v>
      </c>
      <c r="I83" s="12"/>
      <c r="J83" s="12">
        <v>200</v>
      </c>
      <c r="K83" s="12">
        <v>200</v>
      </c>
      <c r="L83" s="12">
        <v>200</v>
      </c>
      <c r="M83" s="13"/>
      <c r="N83" s="12">
        <f t="shared" si="12"/>
        <v>600</v>
      </c>
      <c r="O83" s="12">
        <f t="shared" si="13"/>
        <v>12</v>
      </c>
      <c r="P83" s="57"/>
      <c r="Q83" s="15">
        <v>0.09</v>
      </c>
      <c r="R83" s="15">
        <f t="shared" si="14"/>
        <v>1.08</v>
      </c>
    </row>
    <row r="84" spans="1:20" x14ac:dyDescent="0.2">
      <c r="A84" s="36" t="s">
        <v>88</v>
      </c>
      <c r="B84" s="36" t="s">
        <v>87</v>
      </c>
      <c r="C84" s="36">
        <v>90447600</v>
      </c>
      <c r="D84" s="36" t="s">
        <v>277</v>
      </c>
      <c r="E84" s="12" t="s">
        <v>89</v>
      </c>
      <c r="F84" s="12">
        <v>600</v>
      </c>
      <c r="G84" s="12">
        <v>10</v>
      </c>
      <c r="H84" s="12">
        <v>50</v>
      </c>
      <c r="I84" s="12">
        <v>200</v>
      </c>
      <c r="J84" s="12"/>
      <c r="K84" s="12">
        <v>400</v>
      </c>
      <c r="L84" s="12">
        <v>400</v>
      </c>
      <c r="M84" s="13"/>
      <c r="N84" s="12">
        <f t="shared" si="12"/>
        <v>1000</v>
      </c>
      <c r="O84" s="12">
        <f t="shared" si="13"/>
        <v>20</v>
      </c>
      <c r="P84" s="57"/>
      <c r="Q84" s="15">
        <v>0.09</v>
      </c>
      <c r="R84" s="15">
        <f t="shared" si="14"/>
        <v>1.7999999999999998</v>
      </c>
    </row>
    <row r="85" spans="1:20" x14ac:dyDescent="0.2">
      <c r="A85" s="11" t="s">
        <v>90</v>
      </c>
      <c r="B85" s="11" t="s">
        <v>91</v>
      </c>
      <c r="C85" s="11" t="s">
        <v>90</v>
      </c>
      <c r="D85" s="11" t="s">
        <v>275</v>
      </c>
      <c r="E85" s="12">
        <v>40</v>
      </c>
      <c r="F85" s="12">
        <v>750</v>
      </c>
      <c r="G85" s="12">
        <v>10</v>
      </c>
      <c r="H85" s="12">
        <v>50</v>
      </c>
      <c r="I85" s="12"/>
      <c r="J85" s="12">
        <v>400</v>
      </c>
      <c r="K85" s="12">
        <v>100</v>
      </c>
      <c r="L85" s="12">
        <v>100</v>
      </c>
      <c r="M85" s="13"/>
      <c r="N85" s="12">
        <f t="shared" si="12"/>
        <v>600</v>
      </c>
      <c r="O85" s="12">
        <f t="shared" si="13"/>
        <v>12</v>
      </c>
      <c r="P85" s="57"/>
      <c r="Q85" s="15">
        <v>0.13</v>
      </c>
      <c r="R85" s="15">
        <f t="shared" si="14"/>
        <v>1.56</v>
      </c>
    </row>
    <row r="86" spans="1:20" x14ac:dyDescent="0.2">
      <c r="A86" s="11" t="s">
        <v>92</v>
      </c>
      <c r="B86" s="11" t="s">
        <v>93</v>
      </c>
      <c r="C86" s="11" t="s">
        <v>92</v>
      </c>
      <c r="D86" s="11" t="s">
        <v>275</v>
      </c>
      <c r="E86" s="12">
        <v>40</v>
      </c>
      <c r="F86" s="12">
        <v>900</v>
      </c>
      <c r="G86" s="12">
        <v>10</v>
      </c>
      <c r="H86" s="12">
        <v>50</v>
      </c>
      <c r="I86" s="12"/>
      <c r="J86" s="12"/>
      <c r="K86" s="12"/>
      <c r="L86" s="12"/>
      <c r="M86" s="13"/>
      <c r="N86" s="12">
        <f t="shared" si="12"/>
        <v>0</v>
      </c>
      <c r="O86" s="12">
        <f t="shared" si="13"/>
        <v>0</v>
      </c>
      <c r="P86" s="57"/>
      <c r="Q86" s="15">
        <v>0.13</v>
      </c>
      <c r="R86" s="15">
        <f t="shared" si="14"/>
        <v>0</v>
      </c>
    </row>
    <row r="87" spans="1:20" x14ac:dyDescent="0.2">
      <c r="A87" s="36" t="s">
        <v>185</v>
      </c>
      <c r="B87" s="36" t="s">
        <v>93</v>
      </c>
      <c r="C87" s="36">
        <v>90447700</v>
      </c>
      <c r="D87" s="36" t="s">
        <v>277</v>
      </c>
      <c r="E87" s="12" t="s">
        <v>89</v>
      </c>
      <c r="F87" s="12">
        <v>900</v>
      </c>
      <c r="G87" s="12">
        <v>10</v>
      </c>
      <c r="H87" s="12">
        <v>50</v>
      </c>
      <c r="I87" s="12"/>
      <c r="J87" s="12"/>
      <c r="K87" s="12">
        <v>300</v>
      </c>
      <c r="L87" s="12">
        <v>300</v>
      </c>
      <c r="M87" s="13"/>
      <c r="N87" s="12">
        <f t="shared" si="12"/>
        <v>600</v>
      </c>
      <c r="O87" s="12">
        <f t="shared" si="13"/>
        <v>12</v>
      </c>
      <c r="P87" s="57"/>
      <c r="Q87" s="15">
        <v>0.13</v>
      </c>
      <c r="R87" s="15">
        <f t="shared" si="14"/>
        <v>1.56</v>
      </c>
    </row>
    <row r="88" spans="1:20" x14ac:dyDescent="0.2">
      <c r="A88" s="11" t="s">
        <v>94</v>
      </c>
      <c r="B88" s="11" t="s">
        <v>95</v>
      </c>
      <c r="C88" s="11" t="s">
        <v>94</v>
      </c>
      <c r="D88" s="11" t="s">
        <v>275</v>
      </c>
      <c r="E88" s="12">
        <v>40</v>
      </c>
      <c r="F88" s="12">
        <v>1200</v>
      </c>
      <c r="G88" s="12">
        <v>5</v>
      </c>
      <c r="H88" s="12">
        <v>25</v>
      </c>
      <c r="I88" s="12"/>
      <c r="J88" s="12"/>
      <c r="K88" s="12"/>
      <c r="L88" s="12"/>
      <c r="M88" s="13"/>
      <c r="N88" s="12">
        <f t="shared" si="12"/>
        <v>0</v>
      </c>
      <c r="O88" s="12">
        <f t="shared" si="13"/>
        <v>0</v>
      </c>
      <c r="P88" s="57"/>
      <c r="Q88" s="15">
        <v>0.08</v>
      </c>
      <c r="R88" s="15">
        <f t="shared" si="14"/>
        <v>0</v>
      </c>
    </row>
    <row r="89" spans="1:20" x14ac:dyDescent="0.2">
      <c r="A89" s="36" t="s">
        <v>376</v>
      </c>
      <c r="B89" s="36" t="s">
        <v>377</v>
      </c>
      <c r="C89" s="31" t="s">
        <v>378</v>
      </c>
      <c r="D89" s="36" t="s">
        <v>277</v>
      </c>
      <c r="E89" s="12">
        <v>40</v>
      </c>
      <c r="F89" s="12">
        <v>1800</v>
      </c>
      <c r="G89" s="12">
        <v>5</v>
      </c>
      <c r="H89" s="12">
        <v>20</v>
      </c>
      <c r="I89" s="12"/>
      <c r="J89" s="12"/>
      <c r="K89" s="12"/>
      <c r="L89" s="12">
        <v>60</v>
      </c>
      <c r="M89" s="13"/>
      <c r="N89" s="12">
        <f t="shared" si="12"/>
        <v>60</v>
      </c>
      <c r="O89" s="12">
        <f t="shared" si="13"/>
        <v>3</v>
      </c>
      <c r="P89" s="57"/>
      <c r="Q89" s="15">
        <v>0.08</v>
      </c>
      <c r="R89" s="15">
        <f t="shared" si="14"/>
        <v>0.24</v>
      </c>
    </row>
    <row r="90" spans="1:20" x14ac:dyDescent="0.2">
      <c r="A90" s="11" t="s">
        <v>220</v>
      </c>
      <c r="B90" s="11" t="s">
        <v>221</v>
      </c>
      <c r="C90" s="11" t="s">
        <v>220</v>
      </c>
      <c r="D90" s="11" t="s">
        <v>275</v>
      </c>
      <c r="E90" s="12">
        <v>40</v>
      </c>
      <c r="F90" s="12">
        <v>2000</v>
      </c>
      <c r="G90" s="12">
        <v>5</v>
      </c>
      <c r="H90" s="12">
        <v>25</v>
      </c>
      <c r="I90" s="12"/>
      <c r="J90" s="12"/>
      <c r="K90" s="12"/>
      <c r="L90" s="12"/>
      <c r="M90" s="13"/>
      <c r="N90" s="12">
        <f t="shared" si="12"/>
        <v>0</v>
      </c>
      <c r="O90" s="12">
        <f t="shared" si="13"/>
        <v>0</v>
      </c>
      <c r="P90" s="57"/>
      <c r="Q90" s="15">
        <v>0.08</v>
      </c>
      <c r="R90" s="15">
        <f t="shared" si="14"/>
        <v>0</v>
      </c>
      <c r="S90" s="43"/>
    </row>
    <row r="91" spans="1:20" x14ac:dyDescent="0.2">
      <c r="A91" s="8" t="s">
        <v>96</v>
      </c>
      <c r="B91" s="8"/>
      <c r="C91" s="8"/>
      <c r="D91" s="8"/>
      <c r="E91" s="20"/>
      <c r="F91" s="12"/>
      <c r="G91" s="12"/>
      <c r="H91" s="12"/>
      <c r="I91" s="12"/>
      <c r="J91" s="12"/>
      <c r="K91" s="12"/>
      <c r="L91" s="12"/>
      <c r="M91" s="8"/>
      <c r="N91" s="12"/>
      <c r="O91" s="12"/>
      <c r="P91" s="57"/>
      <c r="Q91" s="12"/>
      <c r="R91" s="15"/>
    </row>
    <row r="92" spans="1:20" x14ac:dyDescent="0.2">
      <c r="A92" s="11" t="s">
        <v>299</v>
      </c>
      <c r="B92" s="11" t="s">
        <v>300</v>
      </c>
      <c r="C92" s="11" t="s">
        <v>299</v>
      </c>
      <c r="D92" s="11" t="s">
        <v>275</v>
      </c>
      <c r="E92" s="12">
        <v>50</v>
      </c>
      <c r="F92" s="12">
        <v>100</v>
      </c>
      <c r="G92" s="12">
        <v>10</v>
      </c>
      <c r="H92" s="12">
        <v>150</v>
      </c>
      <c r="I92" s="12"/>
      <c r="J92" s="12"/>
      <c r="K92" s="12"/>
      <c r="L92" s="12"/>
      <c r="M92" s="13"/>
      <c r="N92" s="12">
        <f t="shared" ref="N92:N108" si="15">SUM(I92:M92)</f>
        <v>0</v>
      </c>
      <c r="O92" s="12">
        <f t="shared" ref="O92:O108" si="16">$N92/$H92</f>
        <v>0</v>
      </c>
      <c r="P92" s="57"/>
      <c r="Q92" s="15">
        <v>0.1</v>
      </c>
      <c r="R92" s="15">
        <f t="shared" ref="R92:R108" si="17">$O92*$Q92</f>
        <v>0</v>
      </c>
      <c r="S92" s="43">
        <f>SUM(R92:R108)</f>
        <v>17.380000000000003</v>
      </c>
      <c r="T92" s="3">
        <f>S92*100/$S$143</f>
        <v>18.58426005132592</v>
      </c>
    </row>
    <row r="93" spans="1:20" x14ac:dyDescent="0.2">
      <c r="A93" s="11" t="s">
        <v>97</v>
      </c>
      <c r="B93" s="11" t="s">
        <v>98</v>
      </c>
      <c r="C93" s="11" t="s">
        <v>97</v>
      </c>
      <c r="D93" s="11" t="s">
        <v>275</v>
      </c>
      <c r="E93" s="12">
        <v>50</v>
      </c>
      <c r="F93" s="12">
        <v>150</v>
      </c>
      <c r="G93" s="12">
        <v>10</v>
      </c>
      <c r="H93" s="12">
        <v>150</v>
      </c>
      <c r="I93" s="12"/>
      <c r="J93" s="12"/>
      <c r="K93" s="12">
        <v>300</v>
      </c>
      <c r="L93" s="12">
        <v>150</v>
      </c>
      <c r="M93" s="13"/>
      <c r="N93" s="12">
        <f t="shared" si="15"/>
        <v>450</v>
      </c>
      <c r="O93" s="12">
        <f t="shared" si="16"/>
        <v>3</v>
      </c>
      <c r="P93" s="57"/>
      <c r="Q93" s="15">
        <v>0.1</v>
      </c>
      <c r="R93" s="15">
        <f t="shared" si="17"/>
        <v>0.30000000000000004</v>
      </c>
    </row>
    <row r="94" spans="1:20" x14ac:dyDescent="0.2">
      <c r="A94" s="36" t="s">
        <v>235</v>
      </c>
      <c r="B94" s="36" t="s">
        <v>98</v>
      </c>
      <c r="C94" s="36">
        <v>90448200</v>
      </c>
      <c r="D94" s="36" t="s">
        <v>277</v>
      </c>
      <c r="E94" s="12" t="s">
        <v>102</v>
      </c>
      <c r="F94" s="12">
        <v>150</v>
      </c>
      <c r="G94" s="12">
        <v>10</v>
      </c>
      <c r="H94" s="12">
        <v>150</v>
      </c>
      <c r="I94" s="12"/>
      <c r="J94" s="12"/>
      <c r="K94" s="12">
        <v>600</v>
      </c>
      <c r="L94" s="12">
        <v>600</v>
      </c>
      <c r="M94" s="13"/>
      <c r="N94" s="12">
        <f t="shared" si="15"/>
        <v>1200</v>
      </c>
      <c r="O94" s="12">
        <f t="shared" si="16"/>
        <v>8</v>
      </c>
      <c r="P94" s="57"/>
      <c r="Q94" s="15">
        <v>0.1</v>
      </c>
      <c r="R94" s="15">
        <f t="shared" si="17"/>
        <v>0.8</v>
      </c>
    </row>
    <row r="95" spans="1:20" x14ac:dyDescent="0.2">
      <c r="A95" s="11" t="s">
        <v>224</v>
      </c>
      <c r="B95" s="11" t="s">
        <v>225</v>
      </c>
      <c r="C95" s="11" t="s">
        <v>224</v>
      </c>
      <c r="D95" s="11" t="s">
        <v>275</v>
      </c>
      <c r="E95" s="12">
        <v>50</v>
      </c>
      <c r="F95" s="12">
        <v>200</v>
      </c>
      <c r="G95" s="12">
        <v>10</v>
      </c>
      <c r="H95" s="12">
        <v>150</v>
      </c>
      <c r="I95" s="12"/>
      <c r="J95" s="12">
        <v>150</v>
      </c>
      <c r="K95" s="12">
        <v>150</v>
      </c>
      <c r="L95" s="12"/>
      <c r="M95" s="13"/>
      <c r="N95" s="12">
        <f t="shared" si="15"/>
        <v>300</v>
      </c>
      <c r="O95" s="12">
        <f t="shared" si="16"/>
        <v>2</v>
      </c>
      <c r="P95" s="57"/>
      <c r="Q95" s="15">
        <v>0.06</v>
      </c>
      <c r="R95" s="15">
        <f t="shared" si="17"/>
        <v>0.12</v>
      </c>
    </row>
    <row r="96" spans="1:20" x14ac:dyDescent="0.2">
      <c r="A96" s="11" t="s">
        <v>99</v>
      </c>
      <c r="B96" s="11" t="s">
        <v>100</v>
      </c>
      <c r="C96" s="11" t="s">
        <v>99</v>
      </c>
      <c r="D96" s="11" t="s">
        <v>275</v>
      </c>
      <c r="E96" s="12">
        <v>50</v>
      </c>
      <c r="F96" s="12">
        <v>300</v>
      </c>
      <c r="G96" s="12">
        <v>10</v>
      </c>
      <c r="H96" s="12">
        <v>75</v>
      </c>
      <c r="I96" s="12"/>
      <c r="J96" s="12">
        <v>150</v>
      </c>
      <c r="K96" s="12">
        <v>150</v>
      </c>
      <c r="L96" s="12">
        <v>300</v>
      </c>
      <c r="M96" s="13"/>
      <c r="N96" s="12">
        <f t="shared" si="15"/>
        <v>600</v>
      </c>
      <c r="O96" s="12">
        <f t="shared" si="16"/>
        <v>8</v>
      </c>
      <c r="P96" s="57"/>
      <c r="Q96" s="15">
        <v>0.1</v>
      </c>
      <c r="R96" s="15">
        <f t="shared" si="17"/>
        <v>0.8</v>
      </c>
    </row>
    <row r="97" spans="1:20" x14ac:dyDescent="0.2">
      <c r="A97" s="36" t="s">
        <v>101</v>
      </c>
      <c r="B97" s="36" t="s">
        <v>100</v>
      </c>
      <c r="C97" s="36">
        <v>90448300</v>
      </c>
      <c r="D97" s="36" t="s">
        <v>277</v>
      </c>
      <c r="E97" s="12" t="s">
        <v>102</v>
      </c>
      <c r="F97" s="12">
        <v>300</v>
      </c>
      <c r="G97" s="12">
        <v>10</v>
      </c>
      <c r="H97" s="12">
        <v>75</v>
      </c>
      <c r="I97" s="12"/>
      <c r="J97" s="12"/>
      <c r="K97" s="12">
        <v>600</v>
      </c>
      <c r="L97" s="12">
        <v>600</v>
      </c>
      <c r="M97" s="13"/>
      <c r="N97" s="12">
        <f t="shared" si="15"/>
        <v>1200</v>
      </c>
      <c r="O97" s="12">
        <f t="shared" si="16"/>
        <v>16</v>
      </c>
      <c r="P97" s="57"/>
      <c r="Q97" s="15">
        <v>0.1</v>
      </c>
      <c r="R97" s="15">
        <f t="shared" si="17"/>
        <v>1.6</v>
      </c>
    </row>
    <row r="98" spans="1:20" x14ac:dyDescent="0.2">
      <c r="A98" s="11" t="s">
        <v>103</v>
      </c>
      <c r="B98" s="11" t="s">
        <v>104</v>
      </c>
      <c r="C98" s="11" t="s">
        <v>103</v>
      </c>
      <c r="D98" s="11" t="s">
        <v>275</v>
      </c>
      <c r="E98" s="12">
        <v>50</v>
      </c>
      <c r="F98" s="12">
        <v>450</v>
      </c>
      <c r="G98" s="12">
        <v>10</v>
      </c>
      <c r="H98" s="12">
        <v>50</v>
      </c>
      <c r="I98" s="12"/>
      <c r="J98" s="12"/>
      <c r="K98" s="12">
        <v>300</v>
      </c>
      <c r="L98" s="12"/>
      <c r="M98" s="13"/>
      <c r="N98" s="12">
        <f t="shared" si="15"/>
        <v>300</v>
      </c>
      <c r="O98" s="12">
        <f t="shared" si="16"/>
        <v>6</v>
      </c>
      <c r="P98" s="57"/>
      <c r="Q98" s="15">
        <v>0.1</v>
      </c>
      <c r="R98" s="15">
        <f t="shared" si="17"/>
        <v>0.60000000000000009</v>
      </c>
    </row>
    <row r="99" spans="1:20" x14ac:dyDescent="0.2">
      <c r="A99" s="36" t="s">
        <v>186</v>
      </c>
      <c r="B99" s="36" t="s">
        <v>104</v>
      </c>
      <c r="C99" s="36">
        <v>90448400</v>
      </c>
      <c r="D99" s="36" t="s">
        <v>277</v>
      </c>
      <c r="E99" s="12" t="s">
        <v>102</v>
      </c>
      <c r="F99" s="12">
        <v>450</v>
      </c>
      <c r="G99" s="12">
        <v>10</v>
      </c>
      <c r="H99" s="12">
        <v>50</v>
      </c>
      <c r="I99" s="12"/>
      <c r="J99" s="12"/>
      <c r="K99" s="12">
        <v>500</v>
      </c>
      <c r="L99" s="12">
        <v>500</v>
      </c>
      <c r="M99" s="13"/>
      <c r="N99" s="12">
        <f t="shared" si="15"/>
        <v>1000</v>
      </c>
      <c r="O99" s="12">
        <f t="shared" si="16"/>
        <v>20</v>
      </c>
      <c r="P99" s="57"/>
      <c r="Q99" s="15">
        <v>0.1</v>
      </c>
      <c r="R99" s="15">
        <f t="shared" si="17"/>
        <v>2</v>
      </c>
    </row>
    <row r="100" spans="1:20" x14ac:dyDescent="0.2">
      <c r="A100" s="11" t="s">
        <v>105</v>
      </c>
      <c r="B100" s="11" t="s">
        <v>106</v>
      </c>
      <c r="C100" s="11" t="s">
        <v>105</v>
      </c>
      <c r="D100" s="11" t="s">
        <v>275</v>
      </c>
      <c r="E100" s="12">
        <v>50</v>
      </c>
      <c r="F100" s="12">
        <v>600</v>
      </c>
      <c r="G100" s="12">
        <v>10</v>
      </c>
      <c r="H100" s="12">
        <v>50</v>
      </c>
      <c r="I100" s="12"/>
      <c r="J100" s="12">
        <v>300</v>
      </c>
      <c r="K100" s="12">
        <v>300</v>
      </c>
      <c r="L100" s="12">
        <v>300</v>
      </c>
      <c r="M100" s="13"/>
      <c r="N100" s="12">
        <f t="shared" si="15"/>
        <v>900</v>
      </c>
      <c r="O100" s="12">
        <f t="shared" si="16"/>
        <v>18</v>
      </c>
      <c r="P100" s="57"/>
      <c r="Q100" s="15">
        <v>0.13</v>
      </c>
      <c r="R100" s="15">
        <f t="shared" si="17"/>
        <v>2.34</v>
      </c>
    </row>
    <row r="101" spans="1:20" x14ac:dyDescent="0.2">
      <c r="A101" s="36" t="s">
        <v>107</v>
      </c>
      <c r="B101" s="36" t="s">
        <v>106</v>
      </c>
      <c r="C101" s="36">
        <v>90448600</v>
      </c>
      <c r="D101" s="36" t="s">
        <v>277</v>
      </c>
      <c r="E101" s="12" t="s">
        <v>102</v>
      </c>
      <c r="F101" s="12">
        <v>600</v>
      </c>
      <c r="G101" s="12">
        <v>10</v>
      </c>
      <c r="H101" s="12">
        <v>50</v>
      </c>
      <c r="I101" s="12"/>
      <c r="J101" s="12"/>
      <c r="K101" s="12">
        <v>500</v>
      </c>
      <c r="L101" s="12">
        <v>600</v>
      </c>
      <c r="M101" s="13"/>
      <c r="N101" s="12">
        <f t="shared" si="15"/>
        <v>1100</v>
      </c>
      <c r="O101" s="12">
        <f t="shared" si="16"/>
        <v>22</v>
      </c>
      <c r="P101" s="57"/>
      <c r="Q101" s="15">
        <v>0.13</v>
      </c>
      <c r="R101" s="15">
        <f t="shared" si="17"/>
        <v>2.8600000000000003</v>
      </c>
    </row>
    <row r="102" spans="1:20" x14ac:dyDescent="0.2">
      <c r="A102" s="36" t="s">
        <v>266</v>
      </c>
      <c r="B102" s="36" t="s">
        <v>267</v>
      </c>
      <c r="C102" s="36">
        <v>90448605</v>
      </c>
      <c r="D102" s="36" t="s">
        <v>277</v>
      </c>
      <c r="E102" s="12" t="s">
        <v>102</v>
      </c>
      <c r="F102" s="12">
        <v>700</v>
      </c>
      <c r="G102" s="12">
        <v>5</v>
      </c>
      <c r="H102" s="12">
        <v>25</v>
      </c>
      <c r="I102" s="12"/>
      <c r="J102" s="12"/>
      <c r="K102" s="12"/>
      <c r="L102" s="12"/>
      <c r="M102" s="13"/>
      <c r="N102" s="12">
        <f t="shared" si="15"/>
        <v>0</v>
      </c>
      <c r="O102" s="12">
        <f t="shared" si="16"/>
        <v>0</v>
      </c>
      <c r="P102" s="57"/>
      <c r="Q102" s="15">
        <v>0.1</v>
      </c>
      <c r="R102" s="15">
        <f t="shared" si="17"/>
        <v>0</v>
      </c>
    </row>
    <row r="103" spans="1:20" x14ac:dyDescent="0.2">
      <c r="A103" s="11" t="s">
        <v>202</v>
      </c>
      <c r="B103" s="11" t="s">
        <v>203</v>
      </c>
      <c r="C103" s="11" t="s">
        <v>202</v>
      </c>
      <c r="D103" s="11" t="s">
        <v>275</v>
      </c>
      <c r="E103" s="12">
        <v>50</v>
      </c>
      <c r="F103" s="12">
        <v>750</v>
      </c>
      <c r="G103" s="12">
        <v>5</v>
      </c>
      <c r="H103" s="12">
        <v>25</v>
      </c>
      <c r="I103" s="12"/>
      <c r="J103" s="12">
        <v>200</v>
      </c>
      <c r="K103" s="12"/>
      <c r="L103" s="12"/>
      <c r="M103" s="13"/>
      <c r="N103" s="12">
        <f t="shared" si="15"/>
        <v>200</v>
      </c>
      <c r="O103" s="12">
        <f t="shared" si="16"/>
        <v>8</v>
      </c>
      <c r="P103" s="57"/>
      <c r="Q103" s="15">
        <v>0.1</v>
      </c>
      <c r="R103" s="15">
        <f t="shared" si="17"/>
        <v>0.8</v>
      </c>
    </row>
    <row r="104" spans="1:20" x14ac:dyDescent="0.2">
      <c r="A104" s="11" t="s">
        <v>108</v>
      </c>
      <c r="B104" s="11" t="s">
        <v>109</v>
      </c>
      <c r="C104" s="11" t="s">
        <v>108</v>
      </c>
      <c r="D104" s="11" t="s">
        <v>275</v>
      </c>
      <c r="E104" s="12">
        <v>50</v>
      </c>
      <c r="F104" s="12">
        <v>900</v>
      </c>
      <c r="G104" s="12">
        <v>5</v>
      </c>
      <c r="H104" s="12">
        <v>25</v>
      </c>
      <c r="I104" s="12"/>
      <c r="J104" s="12"/>
      <c r="K104" s="12">
        <v>100</v>
      </c>
      <c r="L104" s="12">
        <v>100</v>
      </c>
      <c r="M104" s="13"/>
      <c r="N104" s="12">
        <f t="shared" si="15"/>
        <v>200</v>
      </c>
      <c r="O104" s="12">
        <f t="shared" si="16"/>
        <v>8</v>
      </c>
      <c r="P104" s="57"/>
      <c r="Q104" s="15">
        <v>0.1</v>
      </c>
      <c r="R104" s="15">
        <f t="shared" si="17"/>
        <v>0.8</v>
      </c>
    </row>
    <row r="105" spans="1:20" x14ac:dyDescent="0.2">
      <c r="A105" s="36" t="s">
        <v>187</v>
      </c>
      <c r="B105" s="36" t="s">
        <v>109</v>
      </c>
      <c r="C105" s="36">
        <v>90448700</v>
      </c>
      <c r="D105" s="36" t="s">
        <v>277</v>
      </c>
      <c r="E105" s="12" t="s">
        <v>102</v>
      </c>
      <c r="F105" s="12">
        <v>900</v>
      </c>
      <c r="G105" s="12">
        <v>5</v>
      </c>
      <c r="H105" s="12">
        <v>25</v>
      </c>
      <c r="I105" s="12"/>
      <c r="J105" s="12"/>
      <c r="K105" s="12">
        <v>300</v>
      </c>
      <c r="L105" s="12">
        <v>400</v>
      </c>
      <c r="M105" s="13"/>
      <c r="N105" s="12">
        <f t="shared" si="15"/>
        <v>700</v>
      </c>
      <c r="O105" s="12">
        <f t="shared" si="16"/>
        <v>28</v>
      </c>
      <c r="P105" s="57"/>
      <c r="Q105" s="15">
        <v>0.1</v>
      </c>
      <c r="R105" s="15">
        <f t="shared" si="17"/>
        <v>2.8000000000000003</v>
      </c>
    </row>
    <row r="106" spans="1:20" x14ac:dyDescent="0.2">
      <c r="A106" s="11" t="s">
        <v>110</v>
      </c>
      <c r="B106" s="11" t="s">
        <v>111</v>
      </c>
      <c r="C106" s="11" t="s">
        <v>110</v>
      </c>
      <c r="D106" s="11" t="s">
        <v>275</v>
      </c>
      <c r="E106" s="12">
        <v>50</v>
      </c>
      <c r="F106" s="12">
        <v>1200</v>
      </c>
      <c r="G106" s="12">
        <v>5</v>
      </c>
      <c r="H106" s="12">
        <v>25</v>
      </c>
      <c r="I106" s="12"/>
      <c r="J106" s="12"/>
      <c r="K106" s="12"/>
      <c r="L106" s="12"/>
      <c r="M106" s="13"/>
      <c r="N106" s="12">
        <f t="shared" si="15"/>
        <v>0</v>
      </c>
      <c r="O106" s="12">
        <f t="shared" si="16"/>
        <v>0</v>
      </c>
      <c r="P106" s="57"/>
      <c r="Q106" s="15">
        <v>0.13</v>
      </c>
      <c r="R106" s="15">
        <f t="shared" si="17"/>
        <v>0</v>
      </c>
    </row>
    <row r="107" spans="1:20" x14ac:dyDescent="0.2">
      <c r="A107" s="36" t="s">
        <v>204</v>
      </c>
      <c r="B107" s="36" t="s">
        <v>111</v>
      </c>
      <c r="C107" s="31" t="s">
        <v>205</v>
      </c>
      <c r="D107" s="36" t="s">
        <v>277</v>
      </c>
      <c r="E107" s="12">
        <v>50</v>
      </c>
      <c r="F107" s="12">
        <v>1200</v>
      </c>
      <c r="G107" s="12">
        <v>5</v>
      </c>
      <c r="H107" s="12">
        <v>25</v>
      </c>
      <c r="I107" s="12"/>
      <c r="J107" s="12"/>
      <c r="K107" s="12">
        <v>100</v>
      </c>
      <c r="L107" s="12">
        <v>100</v>
      </c>
      <c r="M107" s="13"/>
      <c r="N107" s="12">
        <f t="shared" si="15"/>
        <v>200</v>
      </c>
      <c r="O107" s="12">
        <f t="shared" si="16"/>
        <v>8</v>
      </c>
      <c r="P107" s="57"/>
      <c r="Q107" s="15">
        <v>0.13</v>
      </c>
      <c r="R107" s="15">
        <f t="shared" si="17"/>
        <v>1.04</v>
      </c>
    </row>
    <row r="108" spans="1:20" x14ac:dyDescent="0.2">
      <c r="A108" s="36" t="s">
        <v>268</v>
      </c>
      <c r="B108" s="36" t="s">
        <v>269</v>
      </c>
      <c r="C108" s="31" t="s">
        <v>270</v>
      </c>
      <c r="D108" s="36" t="s">
        <v>277</v>
      </c>
      <c r="E108" s="12">
        <v>50</v>
      </c>
      <c r="F108" s="12">
        <v>2400</v>
      </c>
      <c r="G108" s="12">
        <v>5</v>
      </c>
      <c r="H108" s="12">
        <v>25</v>
      </c>
      <c r="I108" s="12"/>
      <c r="J108" s="12"/>
      <c r="K108" s="12">
        <v>50</v>
      </c>
      <c r="L108" s="12">
        <v>50</v>
      </c>
      <c r="M108" s="13"/>
      <c r="N108" s="12">
        <f t="shared" si="15"/>
        <v>100</v>
      </c>
      <c r="O108" s="12">
        <f t="shared" si="16"/>
        <v>4</v>
      </c>
      <c r="P108" s="57"/>
      <c r="Q108" s="15">
        <v>0.13</v>
      </c>
      <c r="R108" s="15">
        <f t="shared" si="17"/>
        <v>0.52</v>
      </c>
      <c r="S108" s="43"/>
    </row>
    <row r="109" spans="1:20" x14ac:dyDescent="0.2">
      <c r="A109" s="307" t="s">
        <v>112</v>
      </c>
      <c r="B109" s="307"/>
      <c r="C109" s="8"/>
      <c r="D109" s="8"/>
      <c r="E109" s="8"/>
      <c r="F109" s="12"/>
      <c r="G109" s="12"/>
      <c r="H109" s="12"/>
      <c r="I109" s="12"/>
      <c r="J109" s="12"/>
      <c r="K109" s="12"/>
      <c r="L109" s="12"/>
      <c r="M109" s="36"/>
      <c r="N109" s="12"/>
      <c r="O109" s="12"/>
      <c r="P109" s="57"/>
      <c r="Q109" s="12"/>
      <c r="R109" s="15"/>
    </row>
    <row r="110" spans="1:20" x14ac:dyDescent="0.2">
      <c r="A110" s="11" t="s">
        <v>216</v>
      </c>
      <c r="B110" s="11" t="s">
        <v>217</v>
      </c>
      <c r="C110" s="11" t="s">
        <v>216</v>
      </c>
      <c r="D110" s="11" t="s">
        <v>275</v>
      </c>
      <c r="E110" s="12">
        <v>20</v>
      </c>
      <c r="F110" s="12">
        <v>150</v>
      </c>
      <c r="G110" s="12">
        <v>10</v>
      </c>
      <c r="H110" s="12">
        <v>400</v>
      </c>
      <c r="I110" s="12"/>
      <c r="J110" s="12"/>
      <c r="K110" s="12"/>
      <c r="L110" s="12"/>
      <c r="M110" s="36"/>
      <c r="N110" s="12">
        <f t="shared" ref="N110:N142" si="18">SUM(I110:M110)</f>
        <v>0</v>
      </c>
      <c r="O110" s="12">
        <f t="shared" ref="O110:O142" si="19">$N110/$H110</f>
        <v>0</v>
      </c>
      <c r="P110" s="57"/>
      <c r="Q110" s="12">
        <v>0.06</v>
      </c>
      <c r="R110" s="15">
        <f t="shared" ref="R110:R142" si="20">$O110*$Q110</f>
        <v>0</v>
      </c>
      <c r="S110" s="43">
        <f>SUM(R110:R125)</f>
        <v>1.1600000000000001</v>
      </c>
      <c r="T110" s="3">
        <f>S110*100/$S$143</f>
        <v>1.2403763900769889</v>
      </c>
    </row>
    <row r="111" spans="1:20" x14ac:dyDescent="0.2">
      <c r="A111" s="36" t="s">
        <v>226</v>
      </c>
      <c r="B111" s="36" t="s">
        <v>217</v>
      </c>
      <c r="C111" s="36">
        <v>90444200</v>
      </c>
      <c r="D111" s="36" t="s">
        <v>277</v>
      </c>
      <c r="E111" s="12">
        <v>20</v>
      </c>
      <c r="F111" s="12">
        <v>150</v>
      </c>
      <c r="G111" s="12">
        <v>10</v>
      </c>
      <c r="H111" s="12">
        <v>400</v>
      </c>
      <c r="I111" s="12"/>
      <c r="J111" s="12"/>
      <c r="K111" s="12"/>
      <c r="L111" s="12"/>
      <c r="M111" s="36"/>
      <c r="N111" s="12">
        <f t="shared" si="18"/>
        <v>0</v>
      </c>
      <c r="O111" s="12">
        <f t="shared" si="19"/>
        <v>0</v>
      </c>
      <c r="P111" s="57"/>
      <c r="Q111" s="12">
        <v>0.06</v>
      </c>
      <c r="R111" s="15">
        <f t="shared" si="20"/>
        <v>0</v>
      </c>
    </row>
    <row r="112" spans="1:20" x14ac:dyDescent="0.2">
      <c r="A112" s="11" t="s">
        <v>191</v>
      </c>
      <c r="B112" s="11" t="s">
        <v>192</v>
      </c>
      <c r="C112" s="11" t="s">
        <v>191</v>
      </c>
      <c r="D112" s="11" t="s">
        <v>275</v>
      </c>
      <c r="E112" s="12">
        <v>20</v>
      </c>
      <c r="F112" s="12">
        <v>200</v>
      </c>
      <c r="G112" s="12">
        <v>10</v>
      </c>
      <c r="H112" s="12">
        <v>300</v>
      </c>
      <c r="I112" s="12"/>
      <c r="J112" s="12"/>
      <c r="K112" s="12"/>
      <c r="L112" s="12"/>
      <c r="M112" s="36"/>
      <c r="N112" s="12">
        <f t="shared" si="18"/>
        <v>0</v>
      </c>
      <c r="O112" s="12">
        <f t="shared" si="19"/>
        <v>0</v>
      </c>
      <c r="P112" s="57"/>
      <c r="Q112" s="12">
        <v>0.06</v>
      </c>
      <c r="R112" s="15">
        <f t="shared" si="20"/>
        <v>0</v>
      </c>
    </row>
    <row r="113" spans="1:20" x14ac:dyDescent="0.2">
      <c r="A113" s="11" t="s">
        <v>160</v>
      </c>
      <c r="B113" s="11" t="s">
        <v>161</v>
      </c>
      <c r="C113" s="11" t="s">
        <v>160</v>
      </c>
      <c r="D113" s="11" t="s">
        <v>275</v>
      </c>
      <c r="E113" s="12">
        <v>20</v>
      </c>
      <c r="F113" s="12">
        <v>300</v>
      </c>
      <c r="G113" s="12">
        <v>10</v>
      </c>
      <c r="H113" s="12">
        <v>200</v>
      </c>
      <c r="I113" s="12">
        <v>400</v>
      </c>
      <c r="J113" s="12">
        <v>600</v>
      </c>
      <c r="K113" s="12">
        <v>400</v>
      </c>
      <c r="L113" s="12">
        <v>400</v>
      </c>
      <c r="M113" s="13"/>
      <c r="N113" s="12">
        <f t="shared" si="18"/>
        <v>1800</v>
      </c>
      <c r="O113" s="12">
        <f t="shared" si="19"/>
        <v>9</v>
      </c>
      <c r="P113" s="57"/>
      <c r="Q113" s="15">
        <v>0.06</v>
      </c>
      <c r="R113" s="15">
        <f t="shared" si="20"/>
        <v>0.54</v>
      </c>
    </row>
    <row r="114" spans="1:20" x14ac:dyDescent="0.2">
      <c r="A114" s="36" t="s">
        <v>215</v>
      </c>
      <c r="B114" s="36" t="s">
        <v>161</v>
      </c>
      <c r="C114" s="36">
        <v>90444300</v>
      </c>
      <c r="D114" s="36" t="s">
        <v>277</v>
      </c>
      <c r="E114" s="12" t="s">
        <v>46</v>
      </c>
      <c r="F114" s="12">
        <v>300</v>
      </c>
      <c r="G114" s="12">
        <v>10</v>
      </c>
      <c r="H114" s="12">
        <v>200</v>
      </c>
      <c r="I114" s="12"/>
      <c r="J114" s="12"/>
      <c r="K114" s="12">
        <v>200</v>
      </c>
      <c r="L114" s="12"/>
      <c r="M114" s="13"/>
      <c r="N114" s="12">
        <f t="shared" si="18"/>
        <v>200</v>
      </c>
      <c r="O114" s="12">
        <f t="shared" si="19"/>
        <v>1</v>
      </c>
      <c r="P114" s="57"/>
      <c r="Q114" s="15">
        <v>0.06</v>
      </c>
      <c r="R114" s="15">
        <f t="shared" si="20"/>
        <v>0.06</v>
      </c>
    </row>
    <row r="115" spans="1:20" x14ac:dyDescent="0.2">
      <c r="A115" s="11" t="s">
        <v>206</v>
      </c>
      <c r="B115" s="11" t="s">
        <v>114</v>
      </c>
      <c r="C115" s="11" t="s">
        <v>206</v>
      </c>
      <c r="D115" s="11" t="s">
        <v>275</v>
      </c>
      <c r="E115" s="12">
        <v>20</v>
      </c>
      <c r="F115" s="12">
        <v>450</v>
      </c>
      <c r="G115" s="12">
        <v>10</v>
      </c>
      <c r="H115" s="12">
        <v>100</v>
      </c>
      <c r="I115" s="12"/>
      <c r="J115" s="12"/>
      <c r="K115" s="12"/>
      <c r="L115" s="12"/>
      <c r="M115" s="25"/>
      <c r="N115" s="12">
        <f t="shared" si="18"/>
        <v>0</v>
      </c>
      <c r="O115" s="12">
        <f t="shared" si="19"/>
        <v>0</v>
      </c>
      <c r="P115" s="57"/>
      <c r="Q115" s="15">
        <v>0.08</v>
      </c>
      <c r="R115" s="15">
        <f t="shared" si="20"/>
        <v>0</v>
      </c>
    </row>
    <row r="116" spans="1:20" x14ac:dyDescent="0.2">
      <c r="A116" s="36" t="s">
        <v>113</v>
      </c>
      <c r="B116" s="36" t="s">
        <v>114</v>
      </c>
      <c r="C116" s="36">
        <v>90444400</v>
      </c>
      <c r="D116" s="36" t="s">
        <v>277</v>
      </c>
      <c r="E116" s="12" t="s">
        <v>46</v>
      </c>
      <c r="F116" s="12">
        <v>450</v>
      </c>
      <c r="G116" s="12">
        <v>10</v>
      </c>
      <c r="H116" s="12">
        <v>100</v>
      </c>
      <c r="I116" s="12"/>
      <c r="J116" s="12"/>
      <c r="K116" s="12">
        <v>200</v>
      </c>
      <c r="L116" s="12">
        <v>200</v>
      </c>
      <c r="M116" s="13"/>
      <c r="N116" s="12">
        <f t="shared" si="18"/>
        <v>400</v>
      </c>
      <c r="O116" s="12">
        <f t="shared" si="19"/>
        <v>4</v>
      </c>
      <c r="P116" s="57"/>
      <c r="Q116" s="15">
        <v>0.08</v>
      </c>
      <c r="R116" s="15">
        <f t="shared" si="20"/>
        <v>0.32</v>
      </c>
    </row>
    <row r="117" spans="1:20" x14ac:dyDescent="0.2">
      <c r="A117" s="11" t="s">
        <v>115</v>
      </c>
      <c r="B117" s="11" t="s">
        <v>116</v>
      </c>
      <c r="C117" s="11" t="s">
        <v>115</v>
      </c>
      <c r="D117" s="11" t="s">
        <v>275</v>
      </c>
      <c r="E117" s="12">
        <v>20</v>
      </c>
      <c r="F117" s="12">
        <v>600</v>
      </c>
      <c r="G117" s="12">
        <v>10</v>
      </c>
      <c r="H117" s="12">
        <v>100</v>
      </c>
      <c r="I117" s="12"/>
      <c r="J117" s="12"/>
      <c r="K117" s="12"/>
      <c r="L117" s="12"/>
      <c r="M117" s="13"/>
      <c r="N117" s="12">
        <f t="shared" si="18"/>
        <v>0</v>
      </c>
      <c r="O117" s="12">
        <f t="shared" si="19"/>
        <v>0</v>
      </c>
      <c r="P117" s="57"/>
      <c r="Q117" s="15">
        <v>0.06</v>
      </c>
      <c r="R117" s="15">
        <f t="shared" si="20"/>
        <v>0</v>
      </c>
    </row>
    <row r="118" spans="1:20" x14ac:dyDescent="0.2">
      <c r="A118" s="36" t="s">
        <v>188</v>
      </c>
      <c r="B118" s="36" t="s">
        <v>116</v>
      </c>
      <c r="C118" s="36">
        <v>90444600</v>
      </c>
      <c r="D118" s="36" t="s">
        <v>277</v>
      </c>
      <c r="E118" s="12" t="s">
        <v>46</v>
      </c>
      <c r="F118" s="12">
        <v>600</v>
      </c>
      <c r="G118" s="12">
        <v>10</v>
      </c>
      <c r="H118" s="12">
        <v>100</v>
      </c>
      <c r="I118" s="12"/>
      <c r="J118" s="12"/>
      <c r="K118" s="12">
        <v>200</v>
      </c>
      <c r="L118" s="12">
        <v>200</v>
      </c>
      <c r="M118" s="13"/>
      <c r="N118" s="12">
        <f t="shared" si="18"/>
        <v>400</v>
      </c>
      <c r="O118" s="12">
        <f t="shared" si="19"/>
        <v>4</v>
      </c>
      <c r="P118" s="57"/>
      <c r="Q118" s="15">
        <v>0.06</v>
      </c>
      <c r="R118" s="15">
        <f t="shared" si="20"/>
        <v>0.24</v>
      </c>
    </row>
    <row r="119" spans="1:20" x14ac:dyDescent="0.2">
      <c r="A119" s="11" t="s">
        <v>117</v>
      </c>
      <c r="B119" s="11" t="s">
        <v>118</v>
      </c>
      <c r="C119" s="11" t="s">
        <v>117</v>
      </c>
      <c r="D119" s="11" t="s">
        <v>275</v>
      </c>
      <c r="E119" s="12">
        <v>20</v>
      </c>
      <c r="F119" s="12">
        <v>750</v>
      </c>
      <c r="G119" s="12">
        <v>10</v>
      </c>
      <c r="H119" s="12">
        <v>100</v>
      </c>
      <c r="I119" s="12"/>
      <c r="J119" s="12"/>
      <c r="K119" s="12"/>
      <c r="L119" s="12"/>
      <c r="M119" s="13"/>
      <c r="N119" s="12">
        <f t="shared" si="18"/>
        <v>0</v>
      </c>
      <c r="O119" s="12">
        <f t="shared" si="19"/>
        <v>0</v>
      </c>
      <c r="P119" s="57"/>
      <c r="Q119" s="15">
        <v>7.0000000000000007E-2</v>
      </c>
      <c r="R119" s="15">
        <f t="shared" si="20"/>
        <v>0</v>
      </c>
    </row>
    <row r="120" spans="1:20" x14ac:dyDescent="0.2">
      <c r="A120" s="36" t="s">
        <v>189</v>
      </c>
      <c r="B120" s="36" t="s">
        <v>118</v>
      </c>
      <c r="C120" s="36">
        <v>90444700</v>
      </c>
      <c r="D120" s="36" t="s">
        <v>277</v>
      </c>
      <c r="E120" s="12" t="s">
        <v>46</v>
      </c>
      <c r="F120" s="12">
        <v>750</v>
      </c>
      <c r="G120" s="12">
        <v>10</v>
      </c>
      <c r="H120" s="12">
        <v>100</v>
      </c>
      <c r="I120" s="12"/>
      <c r="J120" s="12"/>
      <c r="K120" s="12"/>
      <c r="L120" s="12"/>
      <c r="M120" s="13"/>
      <c r="N120" s="12">
        <f t="shared" si="18"/>
        <v>0</v>
      </c>
      <c r="O120" s="12">
        <f t="shared" si="19"/>
        <v>0</v>
      </c>
      <c r="P120" s="57"/>
      <c r="Q120" s="15">
        <v>7.0000000000000007E-2</v>
      </c>
      <c r="R120" s="15">
        <f t="shared" si="20"/>
        <v>0</v>
      </c>
    </row>
    <row r="121" spans="1:20" x14ac:dyDescent="0.2">
      <c r="A121" s="11" t="s">
        <v>119</v>
      </c>
      <c r="B121" s="11" t="s">
        <v>120</v>
      </c>
      <c r="C121" s="11" t="s">
        <v>119</v>
      </c>
      <c r="D121" s="11" t="s">
        <v>275</v>
      </c>
      <c r="E121" s="12">
        <v>20</v>
      </c>
      <c r="F121" s="12">
        <v>900</v>
      </c>
      <c r="G121" s="12">
        <v>10</v>
      </c>
      <c r="H121" s="12">
        <v>50</v>
      </c>
      <c r="I121" s="12"/>
      <c r="J121" s="12"/>
      <c r="K121" s="12"/>
      <c r="L121" s="12"/>
      <c r="M121" s="13"/>
      <c r="N121" s="12">
        <f t="shared" si="18"/>
        <v>0</v>
      </c>
      <c r="O121" s="12">
        <f t="shared" si="19"/>
        <v>0</v>
      </c>
      <c r="P121" s="57"/>
      <c r="Q121" s="15">
        <v>0.08</v>
      </c>
      <c r="R121" s="15">
        <f t="shared" si="20"/>
        <v>0</v>
      </c>
    </row>
    <row r="122" spans="1:20" x14ac:dyDescent="0.2">
      <c r="A122" s="36" t="s">
        <v>263</v>
      </c>
      <c r="B122" s="36" t="s">
        <v>120</v>
      </c>
      <c r="C122" s="36">
        <v>90444800</v>
      </c>
      <c r="D122" s="36" t="s">
        <v>277</v>
      </c>
      <c r="E122" s="12" t="s">
        <v>46</v>
      </c>
      <c r="F122" s="12">
        <v>900</v>
      </c>
      <c r="G122" s="12">
        <v>10</v>
      </c>
      <c r="H122" s="12">
        <v>50</v>
      </c>
      <c r="I122" s="12"/>
      <c r="J122" s="12"/>
      <c r="K122" s="12"/>
      <c r="L122" s="12"/>
      <c r="M122" s="13"/>
      <c r="N122" s="12">
        <f t="shared" si="18"/>
        <v>0</v>
      </c>
      <c r="O122" s="12">
        <f t="shared" si="19"/>
        <v>0</v>
      </c>
      <c r="P122" s="57"/>
      <c r="Q122" s="15">
        <v>0.08</v>
      </c>
      <c r="R122" s="15">
        <f t="shared" si="20"/>
        <v>0</v>
      </c>
    </row>
    <row r="123" spans="1:20" x14ac:dyDescent="0.2">
      <c r="A123" s="11" t="s">
        <v>121</v>
      </c>
      <c r="B123" s="11" t="s">
        <v>122</v>
      </c>
      <c r="C123" s="11" t="s">
        <v>121</v>
      </c>
      <c r="D123" s="11" t="s">
        <v>275</v>
      </c>
      <c r="E123" s="12">
        <v>20</v>
      </c>
      <c r="F123" s="12">
        <v>1200</v>
      </c>
      <c r="G123" s="12">
        <v>10</v>
      </c>
      <c r="H123" s="12">
        <v>50</v>
      </c>
      <c r="I123" s="12"/>
      <c r="J123" s="12"/>
      <c r="K123" s="12"/>
      <c r="L123" s="12"/>
      <c r="M123" s="13"/>
      <c r="N123" s="12">
        <f t="shared" si="18"/>
        <v>0</v>
      </c>
      <c r="O123" s="12">
        <f t="shared" si="19"/>
        <v>0</v>
      </c>
      <c r="P123" s="57"/>
      <c r="Q123" s="15">
        <v>0.11</v>
      </c>
      <c r="R123" s="15">
        <f t="shared" si="20"/>
        <v>0</v>
      </c>
    </row>
    <row r="124" spans="1:20" x14ac:dyDescent="0.2">
      <c r="A124" s="11" t="s">
        <v>207</v>
      </c>
      <c r="B124" s="11" t="s">
        <v>208</v>
      </c>
      <c r="C124" s="11" t="s">
        <v>207</v>
      </c>
      <c r="D124" s="11" t="s">
        <v>275</v>
      </c>
      <c r="E124" s="12">
        <v>20</v>
      </c>
      <c r="F124" s="12">
        <v>1500</v>
      </c>
      <c r="G124" s="12">
        <v>10</v>
      </c>
      <c r="H124" s="12">
        <v>50</v>
      </c>
      <c r="I124" s="12"/>
      <c r="J124" s="12"/>
      <c r="K124" s="12"/>
      <c r="L124" s="12"/>
      <c r="M124" s="13"/>
      <c r="N124" s="12">
        <f t="shared" si="18"/>
        <v>0</v>
      </c>
      <c r="O124" s="12">
        <f t="shared" si="19"/>
        <v>0</v>
      </c>
      <c r="P124" s="57"/>
      <c r="Q124" s="15">
        <v>7.0000000000000007E-2</v>
      </c>
      <c r="R124" s="15">
        <f t="shared" si="20"/>
        <v>0</v>
      </c>
    </row>
    <row r="125" spans="1:20" x14ac:dyDescent="0.2">
      <c r="A125" s="11" t="s">
        <v>209</v>
      </c>
      <c r="B125" s="11" t="s">
        <v>210</v>
      </c>
      <c r="C125" s="11" t="s">
        <v>209</v>
      </c>
      <c r="D125" s="11" t="s">
        <v>275</v>
      </c>
      <c r="E125" s="12">
        <v>20</v>
      </c>
      <c r="F125" s="12">
        <v>1800</v>
      </c>
      <c r="G125" s="12">
        <v>10</v>
      </c>
      <c r="H125" s="12">
        <v>50</v>
      </c>
      <c r="I125" s="12"/>
      <c r="J125" s="12"/>
      <c r="K125" s="12"/>
      <c r="L125" s="12"/>
      <c r="M125" s="13"/>
      <c r="N125" s="12">
        <f t="shared" si="18"/>
        <v>0</v>
      </c>
      <c r="O125" s="12">
        <f t="shared" si="19"/>
        <v>0</v>
      </c>
      <c r="P125" s="58"/>
      <c r="Q125" s="15">
        <v>0.09</v>
      </c>
      <c r="R125" s="15">
        <f t="shared" si="20"/>
        <v>0</v>
      </c>
      <c r="S125" s="43"/>
    </row>
    <row r="126" spans="1:20" x14ac:dyDescent="0.2">
      <c r="A126" s="11" t="s">
        <v>123</v>
      </c>
      <c r="B126" s="11" t="s">
        <v>124</v>
      </c>
      <c r="C126" s="11" t="s">
        <v>123</v>
      </c>
      <c r="D126" s="11" t="s">
        <v>275</v>
      </c>
      <c r="E126" s="12">
        <v>25</v>
      </c>
      <c r="F126" s="12">
        <v>150</v>
      </c>
      <c r="G126" s="12">
        <v>10</v>
      </c>
      <c r="H126" s="12">
        <v>200</v>
      </c>
      <c r="I126" s="12"/>
      <c r="J126" s="12"/>
      <c r="K126" s="12"/>
      <c r="L126" s="12"/>
      <c r="M126" s="13"/>
      <c r="N126" s="12">
        <f t="shared" si="18"/>
        <v>0</v>
      </c>
      <c r="O126" s="12">
        <f t="shared" si="19"/>
        <v>0</v>
      </c>
      <c r="P126" s="57"/>
      <c r="Q126" s="15">
        <v>0.04</v>
      </c>
      <c r="R126" s="15">
        <f t="shared" si="20"/>
        <v>0</v>
      </c>
      <c r="S126" s="43">
        <f>SUM(R126:R142)</f>
        <v>3.12</v>
      </c>
      <c r="T126" s="3">
        <f>S126*100/$S$143</f>
        <v>3.3361847733105217</v>
      </c>
    </row>
    <row r="127" spans="1:20" x14ac:dyDescent="0.2">
      <c r="A127" s="36" t="s">
        <v>257</v>
      </c>
      <c r="B127" s="36" t="s">
        <v>124</v>
      </c>
      <c r="C127" s="36">
        <v>90445200</v>
      </c>
      <c r="D127" s="36" t="s">
        <v>277</v>
      </c>
      <c r="E127" s="12">
        <v>25</v>
      </c>
      <c r="F127" s="12">
        <v>150</v>
      </c>
      <c r="G127" s="12">
        <v>10</v>
      </c>
      <c r="H127" s="12">
        <v>200</v>
      </c>
      <c r="I127" s="12"/>
      <c r="J127" s="12"/>
      <c r="K127" s="12">
        <v>400</v>
      </c>
      <c r="L127" s="12">
        <v>400</v>
      </c>
      <c r="M127" s="13"/>
      <c r="N127" s="12">
        <f t="shared" si="18"/>
        <v>800</v>
      </c>
      <c r="O127" s="12">
        <f t="shared" si="19"/>
        <v>4</v>
      </c>
      <c r="P127" s="57"/>
      <c r="Q127" s="15">
        <v>0.04</v>
      </c>
      <c r="R127" s="15">
        <f t="shared" si="20"/>
        <v>0.16</v>
      </c>
    </row>
    <row r="128" spans="1:20" x14ac:dyDescent="0.2">
      <c r="A128" s="11" t="s">
        <v>125</v>
      </c>
      <c r="B128" s="11" t="s">
        <v>126</v>
      </c>
      <c r="C128" s="11" t="s">
        <v>125</v>
      </c>
      <c r="D128" s="11" t="s">
        <v>275</v>
      </c>
      <c r="E128" s="12">
        <v>25</v>
      </c>
      <c r="F128" s="12">
        <v>300</v>
      </c>
      <c r="G128" s="12">
        <v>10</v>
      </c>
      <c r="H128" s="12">
        <v>100</v>
      </c>
      <c r="I128" s="12">
        <v>200</v>
      </c>
      <c r="J128" s="12"/>
      <c r="K128" s="12">
        <v>100</v>
      </c>
      <c r="L128" s="12"/>
      <c r="M128" s="13"/>
      <c r="N128" s="12">
        <f t="shared" si="18"/>
        <v>300</v>
      </c>
      <c r="O128" s="12">
        <f t="shared" si="19"/>
        <v>3</v>
      </c>
      <c r="P128" s="57"/>
      <c r="Q128" s="15">
        <v>0.04</v>
      </c>
      <c r="R128" s="15">
        <f t="shared" si="20"/>
        <v>0.12</v>
      </c>
    </row>
    <row r="129" spans="1:20" x14ac:dyDescent="0.2">
      <c r="A129" s="36" t="s">
        <v>127</v>
      </c>
      <c r="B129" s="36" t="s">
        <v>126</v>
      </c>
      <c r="C129" s="36">
        <v>90445300</v>
      </c>
      <c r="D129" s="36" t="s">
        <v>277</v>
      </c>
      <c r="E129" s="12" t="s">
        <v>63</v>
      </c>
      <c r="F129" s="12">
        <v>300</v>
      </c>
      <c r="G129" s="12">
        <v>10</v>
      </c>
      <c r="H129" s="12">
        <v>100</v>
      </c>
      <c r="I129" s="12">
        <v>200</v>
      </c>
      <c r="J129" s="12"/>
      <c r="K129" s="12">
        <v>300</v>
      </c>
      <c r="L129" s="12">
        <v>300</v>
      </c>
      <c r="M129" s="13"/>
      <c r="N129" s="12">
        <f t="shared" si="18"/>
        <v>800</v>
      </c>
      <c r="O129" s="12">
        <f t="shared" si="19"/>
        <v>8</v>
      </c>
      <c r="P129" s="57"/>
      <c r="Q129" s="15">
        <v>0.04</v>
      </c>
      <c r="R129" s="15">
        <f t="shared" si="20"/>
        <v>0.32</v>
      </c>
    </row>
    <row r="130" spans="1:20" x14ac:dyDescent="0.2">
      <c r="A130" s="11" t="s">
        <v>128</v>
      </c>
      <c r="B130" s="11" t="s">
        <v>129</v>
      </c>
      <c r="C130" s="11" t="s">
        <v>128</v>
      </c>
      <c r="D130" s="11" t="s">
        <v>275</v>
      </c>
      <c r="E130" s="12">
        <v>25</v>
      </c>
      <c r="F130" s="12">
        <v>450</v>
      </c>
      <c r="G130" s="12">
        <v>10</v>
      </c>
      <c r="H130" s="12">
        <v>100</v>
      </c>
      <c r="I130" s="12"/>
      <c r="J130" s="12"/>
      <c r="K130" s="12">
        <v>100</v>
      </c>
      <c r="L130" s="12">
        <v>100</v>
      </c>
      <c r="M130" s="13"/>
      <c r="N130" s="12">
        <f t="shared" si="18"/>
        <v>200</v>
      </c>
      <c r="O130" s="12">
        <f t="shared" si="19"/>
        <v>2</v>
      </c>
      <c r="P130" s="57"/>
      <c r="Q130" s="15">
        <v>0.06</v>
      </c>
      <c r="R130" s="15">
        <f t="shared" si="20"/>
        <v>0.12</v>
      </c>
    </row>
    <row r="131" spans="1:20" x14ac:dyDescent="0.2">
      <c r="A131" s="36" t="s">
        <v>190</v>
      </c>
      <c r="B131" s="36" t="s">
        <v>129</v>
      </c>
      <c r="C131" s="36">
        <v>90445400</v>
      </c>
      <c r="D131" s="36" t="s">
        <v>277</v>
      </c>
      <c r="E131" s="12" t="s">
        <v>63</v>
      </c>
      <c r="F131" s="12">
        <v>450</v>
      </c>
      <c r="G131" s="12">
        <v>10</v>
      </c>
      <c r="H131" s="12">
        <v>100</v>
      </c>
      <c r="I131" s="12"/>
      <c r="J131" s="12"/>
      <c r="K131" s="12">
        <v>300</v>
      </c>
      <c r="L131" s="12">
        <v>300</v>
      </c>
      <c r="M131" s="13"/>
      <c r="N131" s="12">
        <f t="shared" si="18"/>
        <v>600</v>
      </c>
      <c r="O131" s="12">
        <f t="shared" si="19"/>
        <v>6</v>
      </c>
      <c r="P131" s="57"/>
      <c r="Q131" s="15">
        <v>0.06</v>
      </c>
      <c r="R131" s="15">
        <f t="shared" si="20"/>
        <v>0.36</v>
      </c>
    </row>
    <row r="132" spans="1:20" x14ac:dyDescent="0.2">
      <c r="A132" s="11" t="s">
        <v>130</v>
      </c>
      <c r="B132" s="11" t="s">
        <v>131</v>
      </c>
      <c r="C132" s="11" t="s">
        <v>130</v>
      </c>
      <c r="D132" s="11" t="s">
        <v>275</v>
      </c>
      <c r="E132" s="12">
        <v>25</v>
      </c>
      <c r="F132" s="12">
        <v>600</v>
      </c>
      <c r="G132" s="12">
        <v>10</v>
      </c>
      <c r="H132" s="12">
        <v>50</v>
      </c>
      <c r="I132" s="12"/>
      <c r="J132" s="12"/>
      <c r="K132" s="12">
        <v>100</v>
      </c>
      <c r="L132" s="12"/>
      <c r="M132" s="13"/>
      <c r="N132" s="12">
        <f t="shared" si="18"/>
        <v>100</v>
      </c>
      <c r="O132" s="12">
        <f t="shared" si="19"/>
        <v>2</v>
      </c>
      <c r="P132" s="57"/>
      <c r="Q132" s="15">
        <v>0.04</v>
      </c>
      <c r="R132" s="15">
        <f t="shared" si="20"/>
        <v>0.08</v>
      </c>
    </row>
    <row r="133" spans="1:20" x14ac:dyDescent="0.2">
      <c r="A133" s="36" t="s">
        <v>211</v>
      </c>
      <c r="B133" s="36" t="s">
        <v>131</v>
      </c>
      <c r="C133" s="36">
        <v>90445600</v>
      </c>
      <c r="D133" s="36" t="s">
        <v>277</v>
      </c>
      <c r="E133" s="12">
        <v>25</v>
      </c>
      <c r="F133" s="12">
        <v>600</v>
      </c>
      <c r="G133" s="12">
        <v>10</v>
      </c>
      <c r="H133" s="12">
        <v>50</v>
      </c>
      <c r="I133" s="12"/>
      <c r="J133" s="12"/>
      <c r="K133" s="12">
        <v>300</v>
      </c>
      <c r="L133" s="12">
        <v>300</v>
      </c>
      <c r="M133" s="13"/>
      <c r="N133" s="12">
        <f t="shared" si="18"/>
        <v>600</v>
      </c>
      <c r="O133" s="12">
        <f t="shared" si="19"/>
        <v>12</v>
      </c>
      <c r="P133" s="57"/>
      <c r="Q133" s="15">
        <v>0.04</v>
      </c>
      <c r="R133" s="15">
        <f t="shared" si="20"/>
        <v>0.48</v>
      </c>
    </row>
    <row r="134" spans="1:20" x14ac:dyDescent="0.2">
      <c r="A134" s="11" t="s">
        <v>162</v>
      </c>
      <c r="B134" s="11" t="s">
        <v>163</v>
      </c>
      <c r="C134" s="11" t="s">
        <v>162</v>
      </c>
      <c r="D134" s="11" t="s">
        <v>275</v>
      </c>
      <c r="E134" s="12">
        <v>25</v>
      </c>
      <c r="F134" s="12">
        <v>750</v>
      </c>
      <c r="G134" s="12">
        <v>10</v>
      </c>
      <c r="H134" s="12">
        <v>50</v>
      </c>
      <c r="I134" s="12"/>
      <c r="J134" s="12"/>
      <c r="K134" s="12"/>
      <c r="L134" s="12"/>
      <c r="M134" s="13"/>
      <c r="N134" s="12">
        <f t="shared" si="18"/>
        <v>0</v>
      </c>
      <c r="O134" s="12">
        <f t="shared" si="19"/>
        <v>0</v>
      </c>
      <c r="P134" s="57"/>
      <c r="Q134" s="15">
        <v>0.04</v>
      </c>
      <c r="R134" s="15">
        <f t="shared" si="20"/>
        <v>0</v>
      </c>
    </row>
    <row r="135" spans="1:20" x14ac:dyDescent="0.2">
      <c r="A135" s="36" t="s">
        <v>218</v>
      </c>
      <c r="B135" s="36" t="s">
        <v>163</v>
      </c>
      <c r="C135" s="31" t="s">
        <v>219</v>
      </c>
      <c r="D135" s="36" t="s">
        <v>277</v>
      </c>
      <c r="E135" s="12">
        <v>25</v>
      </c>
      <c r="F135" s="12">
        <v>750</v>
      </c>
      <c r="G135" s="12">
        <v>10</v>
      </c>
      <c r="H135" s="12">
        <v>50</v>
      </c>
      <c r="I135" s="12"/>
      <c r="J135" s="12"/>
      <c r="K135" s="12">
        <v>300</v>
      </c>
      <c r="L135" s="12">
        <v>300</v>
      </c>
      <c r="M135" s="13"/>
      <c r="N135" s="12">
        <f t="shared" si="18"/>
        <v>600</v>
      </c>
      <c r="O135" s="12">
        <f t="shared" si="19"/>
        <v>12</v>
      </c>
      <c r="P135" s="57"/>
      <c r="Q135" s="15">
        <v>0.04</v>
      </c>
      <c r="R135" s="15">
        <f t="shared" si="20"/>
        <v>0.48</v>
      </c>
    </row>
    <row r="136" spans="1:20" x14ac:dyDescent="0.2">
      <c r="A136" s="11" t="s">
        <v>132</v>
      </c>
      <c r="B136" s="11" t="s">
        <v>133</v>
      </c>
      <c r="C136" s="11" t="s">
        <v>132</v>
      </c>
      <c r="D136" s="11" t="s">
        <v>275</v>
      </c>
      <c r="E136" s="12">
        <v>25</v>
      </c>
      <c r="F136" s="12">
        <v>900</v>
      </c>
      <c r="G136" s="12">
        <v>10</v>
      </c>
      <c r="H136" s="12">
        <v>50</v>
      </c>
      <c r="I136" s="12"/>
      <c r="J136" s="12"/>
      <c r="K136" s="12"/>
      <c r="L136" s="12">
        <v>100</v>
      </c>
      <c r="M136" s="13"/>
      <c r="N136" s="12">
        <f t="shared" si="18"/>
        <v>100</v>
      </c>
      <c r="O136" s="12">
        <f t="shared" si="19"/>
        <v>2</v>
      </c>
      <c r="P136" s="57"/>
      <c r="Q136" s="15">
        <v>0.06</v>
      </c>
      <c r="R136" s="15">
        <f t="shared" si="20"/>
        <v>0.12</v>
      </c>
    </row>
    <row r="137" spans="1:20" x14ac:dyDescent="0.2">
      <c r="A137" s="36" t="s">
        <v>264</v>
      </c>
      <c r="B137" s="36" t="s">
        <v>133</v>
      </c>
      <c r="C137" s="31" t="s">
        <v>265</v>
      </c>
      <c r="D137" s="36" t="s">
        <v>277</v>
      </c>
      <c r="E137" s="12">
        <v>25</v>
      </c>
      <c r="F137" s="12">
        <v>900</v>
      </c>
      <c r="G137" s="12">
        <v>10</v>
      </c>
      <c r="H137" s="12">
        <v>50</v>
      </c>
      <c r="I137" s="12"/>
      <c r="J137" s="12"/>
      <c r="K137" s="12">
        <v>300</v>
      </c>
      <c r="L137" s="12">
        <v>300</v>
      </c>
      <c r="M137" s="13"/>
      <c r="N137" s="12">
        <f t="shared" si="18"/>
        <v>600</v>
      </c>
      <c r="O137" s="12">
        <f t="shared" si="19"/>
        <v>12</v>
      </c>
      <c r="P137" s="57"/>
      <c r="Q137" s="15">
        <v>0.06</v>
      </c>
      <c r="R137" s="15">
        <f t="shared" si="20"/>
        <v>0.72</v>
      </c>
    </row>
    <row r="138" spans="1:20" x14ac:dyDescent="0.2">
      <c r="A138" s="11" t="s">
        <v>134</v>
      </c>
      <c r="B138" s="11" t="s">
        <v>135</v>
      </c>
      <c r="C138" s="11" t="s">
        <v>134</v>
      </c>
      <c r="D138" s="11" t="s">
        <v>275</v>
      </c>
      <c r="E138" s="12">
        <v>25</v>
      </c>
      <c r="F138" s="12">
        <v>1200</v>
      </c>
      <c r="G138" s="12">
        <v>10</v>
      </c>
      <c r="H138" s="12">
        <v>50</v>
      </c>
      <c r="I138" s="12"/>
      <c r="J138" s="12"/>
      <c r="K138" s="12">
        <v>100</v>
      </c>
      <c r="L138" s="12"/>
      <c r="M138" s="13"/>
      <c r="N138" s="12">
        <f t="shared" si="18"/>
        <v>100</v>
      </c>
      <c r="O138" s="12">
        <f t="shared" si="19"/>
        <v>2</v>
      </c>
      <c r="P138" s="57"/>
      <c r="Q138" s="15">
        <v>0.08</v>
      </c>
      <c r="R138" s="15">
        <f t="shared" si="20"/>
        <v>0.16</v>
      </c>
    </row>
    <row r="139" spans="1:20" x14ac:dyDescent="0.2">
      <c r="A139" s="11" t="s">
        <v>238</v>
      </c>
      <c r="B139" s="11" t="s">
        <v>239</v>
      </c>
      <c r="C139" s="11" t="s">
        <v>238</v>
      </c>
      <c r="D139" s="11" t="s">
        <v>275</v>
      </c>
      <c r="E139" s="12">
        <v>25</v>
      </c>
      <c r="F139" s="12">
        <v>1524</v>
      </c>
      <c r="G139" s="12">
        <v>10</v>
      </c>
      <c r="H139" s="12">
        <v>50</v>
      </c>
      <c r="I139" s="12"/>
      <c r="J139" s="12"/>
      <c r="K139" s="12"/>
      <c r="L139" s="12"/>
      <c r="M139" s="13"/>
      <c r="N139" s="12">
        <f t="shared" si="18"/>
        <v>0</v>
      </c>
      <c r="O139" s="12">
        <f t="shared" si="19"/>
        <v>0</v>
      </c>
      <c r="P139" s="57"/>
      <c r="Q139" s="15">
        <v>0.08</v>
      </c>
      <c r="R139" s="15">
        <f t="shared" si="20"/>
        <v>0</v>
      </c>
    </row>
    <row r="140" spans="1:20" x14ac:dyDescent="0.2">
      <c r="A140" s="11" t="s">
        <v>164</v>
      </c>
      <c r="B140" s="11" t="s">
        <v>165</v>
      </c>
      <c r="C140" s="11" t="s">
        <v>164</v>
      </c>
      <c r="D140" s="11" t="s">
        <v>275</v>
      </c>
      <c r="E140" s="12">
        <v>25</v>
      </c>
      <c r="F140" s="12">
        <v>1800</v>
      </c>
      <c r="G140" s="12">
        <v>10</v>
      </c>
      <c r="H140" s="12">
        <v>50</v>
      </c>
      <c r="I140" s="12"/>
      <c r="J140" s="12"/>
      <c r="K140" s="12"/>
      <c r="L140" s="12"/>
      <c r="M140" s="13"/>
      <c r="N140" s="12">
        <f t="shared" si="18"/>
        <v>0</v>
      </c>
      <c r="O140" s="12">
        <f t="shared" si="19"/>
        <v>0</v>
      </c>
      <c r="P140" s="57"/>
      <c r="Q140" s="15">
        <v>0.12</v>
      </c>
      <c r="R140" s="15">
        <f t="shared" si="20"/>
        <v>0</v>
      </c>
    </row>
    <row r="141" spans="1:20" x14ac:dyDescent="0.2">
      <c r="A141" s="36" t="s">
        <v>227</v>
      </c>
      <c r="B141" s="36" t="s">
        <v>165</v>
      </c>
      <c r="C141" s="36">
        <v>90445900</v>
      </c>
      <c r="D141" s="36" t="s">
        <v>277</v>
      </c>
      <c r="E141" s="12">
        <v>25</v>
      </c>
      <c r="F141" s="12">
        <v>1800</v>
      </c>
      <c r="G141" s="12">
        <v>10</v>
      </c>
      <c r="H141" s="12">
        <v>50</v>
      </c>
      <c r="I141" s="12"/>
      <c r="J141" s="12"/>
      <c r="K141" s="12"/>
      <c r="L141" s="12"/>
      <c r="M141" s="13"/>
      <c r="N141" s="12">
        <f t="shared" si="18"/>
        <v>0</v>
      </c>
      <c r="O141" s="12">
        <f t="shared" si="19"/>
        <v>0</v>
      </c>
      <c r="P141" s="57"/>
      <c r="Q141" s="15">
        <v>0.12</v>
      </c>
      <c r="R141" s="15">
        <f t="shared" si="20"/>
        <v>0</v>
      </c>
      <c r="S141" s="43"/>
    </row>
    <row r="142" spans="1:20" x14ac:dyDescent="0.2">
      <c r="A142" s="36" t="s">
        <v>301</v>
      </c>
      <c r="B142" s="36" t="s">
        <v>302</v>
      </c>
      <c r="C142" s="36">
        <v>90446000</v>
      </c>
      <c r="D142" s="36" t="s">
        <v>277</v>
      </c>
      <c r="E142" s="12">
        <v>25</v>
      </c>
      <c r="F142" s="12">
        <v>2400</v>
      </c>
      <c r="G142" s="12">
        <v>10</v>
      </c>
      <c r="H142" s="12">
        <v>50</v>
      </c>
      <c r="I142" s="12"/>
      <c r="J142" s="12"/>
      <c r="K142" s="12"/>
      <c r="L142" s="12"/>
      <c r="M142" s="13"/>
      <c r="N142" s="12">
        <f t="shared" si="18"/>
        <v>0</v>
      </c>
      <c r="O142" s="12">
        <f t="shared" si="19"/>
        <v>0</v>
      </c>
      <c r="P142" s="57"/>
      <c r="Q142" s="15">
        <v>0.12</v>
      </c>
      <c r="R142" s="15">
        <f t="shared" si="20"/>
        <v>0</v>
      </c>
      <c r="S142" s="43"/>
    </row>
    <row r="143" spans="1:20" x14ac:dyDescent="0.2">
      <c r="A143" s="305"/>
      <c r="B143" s="305"/>
      <c r="C143" s="305"/>
      <c r="D143" s="305"/>
      <c r="E143" s="305"/>
      <c r="F143" s="305"/>
      <c r="G143" s="305"/>
      <c r="H143" s="305"/>
      <c r="I143" s="36">
        <f t="shared" ref="I143:O143" si="21">SUBTOTAL(9,I5:I142)</f>
        <v>15900</v>
      </c>
      <c r="J143" s="36">
        <f t="shared" si="21"/>
        <v>42300</v>
      </c>
      <c r="K143" s="36">
        <f t="shared" si="21"/>
        <v>71550</v>
      </c>
      <c r="L143" s="36">
        <f t="shared" si="21"/>
        <v>70860</v>
      </c>
      <c r="M143" s="36">
        <f t="shared" si="21"/>
        <v>0</v>
      </c>
      <c r="N143" s="36">
        <f t="shared" si="21"/>
        <v>200610</v>
      </c>
      <c r="O143" s="36">
        <f t="shared" si="21"/>
        <v>2471</v>
      </c>
      <c r="P143" s="59"/>
      <c r="Q143" s="12"/>
      <c r="R143" s="36">
        <f>SUBTOTAL(9,R5:R142)</f>
        <v>137.73999999999998</v>
      </c>
      <c r="S143" s="3">
        <f>SUM(S13:S142)</f>
        <v>93.52000000000001</v>
      </c>
      <c r="T143" s="3">
        <f>SUM(T13:T142)</f>
        <v>99.999999999999972</v>
      </c>
    </row>
    <row r="144" spans="1:20" x14ac:dyDescent="0.2">
      <c r="A144" s="305"/>
      <c r="B144" s="305"/>
      <c r="C144" s="305"/>
      <c r="D144" s="305"/>
      <c r="E144" s="305"/>
      <c r="F144" s="305"/>
      <c r="G144" s="305"/>
      <c r="H144" s="305"/>
      <c r="I144" s="36">
        <v>163</v>
      </c>
      <c r="J144" s="36">
        <v>486</v>
      </c>
      <c r="K144" s="36">
        <v>908</v>
      </c>
      <c r="L144" s="36">
        <v>914</v>
      </c>
      <c r="M144" s="36"/>
      <c r="N144" s="36"/>
      <c r="O144" s="36">
        <f>SUM(I144:M144)</f>
        <v>2471</v>
      </c>
      <c r="R144" s="3">
        <f>R143/30</f>
        <v>4.591333333333333</v>
      </c>
    </row>
    <row r="145" spans="1:18" x14ac:dyDescent="0.2">
      <c r="A145" s="305"/>
      <c r="B145" s="305"/>
      <c r="C145" s="305"/>
      <c r="D145" s="305"/>
      <c r="E145" s="305"/>
      <c r="F145" s="305"/>
      <c r="G145" s="305"/>
      <c r="H145" s="305"/>
      <c r="I145" s="36">
        <v>8.19</v>
      </c>
      <c r="J145" s="36">
        <v>25.33</v>
      </c>
      <c r="K145" s="36">
        <v>51.03</v>
      </c>
      <c r="L145" s="36">
        <v>53.19</v>
      </c>
      <c r="M145" s="36"/>
      <c r="N145" s="36"/>
      <c r="O145" s="36">
        <f>SUM(I145:M145)</f>
        <v>137.74</v>
      </c>
    </row>
    <row r="146" spans="1:18" x14ac:dyDescent="0.2">
      <c r="A146" s="34"/>
      <c r="B146" s="34"/>
      <c r="C146" s="34"/>
      <c r="D146" s="34"/>
      <c r="E146" s="34"/>
      <c r="F146" s="34"/>
      <c r="G146" s="34"/>
      <c r="H146" s="34"/>
    </row>
    <row r="147" spans="1:18" x14ac:dyDescent="0.2">
      <c r="A147" s="28" t="s">
        <v>136</v>
      </c>
      <c r="B147" s="28" t="s">
        <v>136</v>
      </c>
      <c r="C147" s="30"/>
      <c r="D147" s="30"/>
      <c r="E147" s="8" t="s">
        <v>10</v>
      </c>
      <c r="F147" s="8" t="s">
        <v>137</v>
      </c>
      <c r="G147" s="300" t="s">
        <v>138</v>
      </c>
      <c r="H147" s="301"/>
      <c r="I147" s="20"/>
      <c r="J147" s="20"/>
      <c r="K147" s="20"/>
      <c r="L147" s="20"/>
      <c r="M147" s="20"/>
      <c r="N147" s="12"/>
      <c r="O147" s="12"/>
      <c r="P147" s="35"/>
      <c r="Q147" s="12"/>
      <c r="R147" s="15"/>
    </row>
    <row r="148" spans="1:18" x14ac:dyDescent="0.2">
      <c r="A148" s="36"/>
      <c r="B148" s="36"/>
      <c r="C148" s="36"/>
      <c r="D148" s="36"/>
      <c r="E148" s="8"/>
      <c r="F148" s="8"/>
      <c r="G148" s="8" t="s">
        <v>139</v>
      </c>
      <c r="H148" s="8" t="s">
        <v>140</v>
      </c>
      <c r="I148" s="8" t="s">
        <v>140</v>
      </c>
      <c r="J148" s="8" t="s">
        <v>140</v>
      </c>
      <c r="K148" s="8" t="s">
        <v>140</v>
      </c>
      <c r="L148" s="8" t="s">
        <v>140</v>
      </c>
      <c r="M148" s="8" t="s">
        <v>140</v>
      </c>
      <c r="N148" s="36" t="s">
        <v>140</v>
      </c>
      <c r="O148" s="36" t="s">
        <v>12</v>
      </c>
      <c r="P148" s="37"/>
      <c r="Q148" s="12"/>
      <c r="R148" s="15"/>
    </row>
    <row r="149" spans="1:18" x14ac:dyDescent="0.2">
      <c r="A149" s="38" t="s">
        <v>142</v>
      </c>
      <c r="B149" s="38" t="s">
        <v>143</v>
      </c>
      <c r="C149" s="38" t="s">
        <v>142</v>
      </c>
      <c r="D149" s="38" t="s">
        <v>142</v>
      </c>
      <c r="E149" s="12">
        <v>13</v>
      </c>
      <c r="F149" s="12">
        <v>25</v>
      </c>
      <c r="G149" s="12">
        <v>5</v>
      </c>
      <c r="H149" s="12">
        <v>125</v>
      </c>
      <c r="I149" s="12"/>
      <c r="J149" s="12"/>
      <c r="K149" s="12"/>
      <c r="L149" s="12"/>
      <c r="M149" s="12"/>
      <c r="N149" s="12">
        <f>SUM(I149:M149)</f>
        <v>0</v>
      </c>
      <c r="O149" s="12">
        <f>$N149/$H149</f>
        <v>0</v>
      </c>
      <c r="P149" s="39"/>
      <c r="Q149" s="15">
        <v>0.09</v>
      </c>
      <c r="R149" s="15">
        <f>$O149*$Q149</f>
        <v>0</v>
      </c>
    </row>
    <row r="150" spans="1:18" x14ac:dyDescent="0.2">
      <c r="A150" s="38" t="s">
        <v>144</v>
      </c>
      <c r="B150" s="38" t="s">
        <v>145</v>
      </c>
      <c r="C150" s="38" t="s">
        <v>144</v>
      </c>
      <c r="D150" s="38" t="s">
        <v>144</v>
      </c>
      <c r="E150" s="12">
        <v>19</v>
      </c>
      <c r="F150" s="12">
        <v>25</v>
      </c>
      <c r="G150" s="12">
        <v>5</v>
      </c>
      <c r="H150" s="12">
        <v>125</v>
      </c>
      <c r="I150" s="12"/>
      <c r="J150" s="12"/>
      <c r="K150" s="12"/>
      <c r="L150" s="12"/>
      <c r="M150" s="12"/>
      <c r="N150" s="12">
        <f>SUM(I150:M150)</f>
        <v>0</v>
      </c>
      <c r="O150" s="12">
        <f>$N150/$H150</f>
        <v>0</v>
      </c>
      <c r="P150" s="39"/>
      <c r="Q150" s="15">
        <v>0.15</v>
      </c>
      <c r="R150" s="15">
        <f>$O150*$Q150</f>
        <v>0</v>
      </c>
    </row>
    <row r="151" spans="1:18" x14ac:dyDescent="0.2">
      <c r="B151" s="3"/>
      <c r="I151" s="36">
        <f t="shared" ref="I151:M151" si="22">SUM(I149:I150)</f>
        <v>0</v>
      </c>
      <c r="J151" s="36">
        <f t="shared" si="22"/>
        <v>0</v>
      </c>
      <c r="K151" s="36">
        <f t="shared" si="22"/>
        <v>0</v>
      </c>
      <c r="L151" s="36">
        <f t="shared" si="22"/>
        <v>0</v>
      </c>
      <c r="M151" s="36">
        <f t="shared" si="22"/>
        <v>0</v>
      </c>
      <c r="N151" s="36">
        <f>SUBTOTAL(9,N149:N150)</f>
        <v>0</v>
      </c>
      <c r="O151" s="36">
        <f>SUBTOTAL(9,O149:O150)</f>
        <v>0</v>
      </c>
      <c r="P151" s="37"/>
      <c r="Q151" s="12"/>
      <c r="R151" s="33">
        <f>SUBTOTAL(9,R149:R150)</f>
        <v>0</v>
      </c>
    </row>
    <row r="152" spans="1:18" x14ac:dyDescent="0.2">
      <c r="B152" s="3"/>
      <c r="I152" s="40"/>
      <c r="J152" s="40"/>
      <c r="K152" s="40"/>
      <c r="L152" s="40"/>
      <c r="M152" s="40"/>
      <c r="N152" s="36">
        <v>0</v>
      </c>
      <c r="O152" s="36">
        <v>0</v>
      </c>
      <c r="P152" s="35"/>
      <c r="Q152" s="12"/>
      <c r="R152" s="33">
        <v>0</v>
      </c>
    </row>
  </sheetData>
  <autoFilter ref="D3:D145"/>
  <mergeCells count="11">
    <mergeCell ref="Q3:R3"/>
    <mergeCell ref="A1:H1"/>
    <mergeCell ref="A2:D2"/>
    <mergeCell ref="E2:H2"/>
    <mergeCell ref="G3:H3"/>
    <mergeCell ref="N3:O3"/>
    <mergeCell ref="A109:B109"/>
    <mergeCell ref="A143:H143"/>
    <mergeCell ref="A144:H144"/>
    <mergeCell ref="A145:H145"/>
    <mergeCell ref="G147:H147"/>
  </mergeCells>
  <conditionalFormatting sqref="A5:XFD142">
    <cfRule type="expression" dxfId="229" priority="1">
      <formula>MOD(ROW(),2)</formula>
    </cfRule>
  </conditionalFormatting>
  <conditionalFormatting sqref="N5:N142">
    <cfRule type="cellIs" dxfId="228" priority="3" operator="greaterThan">
      <formula>10000</formula>
    </cfRule>
  </conditionalFormatting>
  <conditionalFormatting sqref="N110:N142">
    <cfRule type="cellIs" dxfId="227" priority="4" operator="greaterThan">
      <formula>2000</formula>
    </cfRule>
  </conditionalFormatting>
  <conditionalFormatting sqref="R5:R108">
    <cfRule type="cellIs" dxfId="226" priority="2" operator="greaterThan">
      <formula>10</formula>
    </cfRule>
  </conditionalFormatting>
  <pageMargins left="0.25" right="0.25" top="0.75" bottom="0.75" header="0.3" footer="0.3"/>
  <pageSetup paperSize="9" scale="69" fitToHeight="0" orientation="landscape" r:id="rId1"/>
  <headerFooter alignWithMargins="0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pageSetUpPr fitToPage="1"/>
  </sheetPr>
  <dimension ref="A1:T152"/>
  <sheetViews>
    <sheetView zoomScaleNormal="100" workbookViewId="0">
      <pane xSplit="4" ySplit="4" topLeftCell="E5" activePane="bottomRight" state="frozen"/>
      <selection pane="topRight" activeCell="D1" sqref="D1"/>
      <selection pane="bottomLeft" activeCell="A4" sqref="A4"/>
      <selection pane="bottomRight" activeCell="E5" sqref="E5"/>
    </sheetView>
  </sheetViews>
  <sheetFormatPr defaultColWidth="9.140625" defaultRowHeight="12.75" x14ac:dyDescent="0.2"/>
  <cols>
    <col min="1" max="1" width="12.5703125" style="3" customWidth="1"/>
    <col min="2" max="2" width="14" style="41" customWidth="1"/>
    <col min="3" max="3" width="14" style="3" bestFit="1" customWidth="1"/>
    <col min="4" max="4" width="12.28515625" style="3" customWidth="1"/>
    <col min="5" max="5" width="7.85546875" style="3" customWidth="1"/>
    <col min="6" max="6" width="8.5703125" style="3" customWidth="1"/>
    <col min="7" max="7" width="6.140625" style="3" customWidth="1"/>
    <col min="8" max="8" width="6.42578125" style="3" customWidth="1"/>
    <col min="9" max="12" width="10.140625" style="3" customWidth="1"/>
    <col min="13" max="13" width="8.28515625" style="3" customWidth="1"/>
    <col min="14" max="14" width="10.7109375" style="3" bestFit="1" customWidth="1"/>
    <col min="15" max="15" width="8.28515625" style="3" bestFit="1" customWidth="1"/>
    <col min="16" max="17" width="9.42578125" style="3" customWidth="1"/>
    <col min="18" max="18" width="9.28515625" style="3" customWidth="1"/>
    <col min="19" max="16384" width="9.140625" style="3"/>
  </cols>
  <sheetData>
    <row r="1" spans="1:20" x14ac:dyDescent="0.2">
      <c r="A1" s="303" t="s">
        <v>281</v>
      </c>
      <c r="B1" s="303"/>
      <c r="C1" s="303"/>
      <c r="D1" s="303"/>
      <c r="E1" s="303"/>
      <c r="F1" s="303"/>
      <c r="G1" s="303"/>
      <c r="H1" s="303"/>
      <c r="I1" s="30" t="s">
        <v>432</v>
      </c>
      <c r="J1" s="30" t="s">
        <v>438</v>
      </c>
      <c r="K1" s="30"/>
      <c r="L1" s="30"/>
      <c r="M1" s="20"/>
      <c r="N1" s="20"/>
      <c r="O1" s="20"/>
    </row>
    <row r="2" spans="1:20" x14ac:dyDescent="0.2">
      <c r="A2" s="303" t="s">
        <v>443</v>
      </c>
      <c r="B2" s="303"/>
      <c r="C2" s="303"/>
      <c r="D2" s="303"/>
      <c r="E2" s="303"/>
      <c r="F2" s="303"/>
      <c r="G2" s="303"/>
      <c r="H2" s="303"/>
      <c r="I2" s="10"/>
      <c r="J2" s="10"/>
      <c r="K2" s="10"/>
      <c r="L2" s="10"/>
      <c r="M2" s="8"/>
      <c r="N2" s="8"/>
      <c r="O2" s="8"/>
      <c r="P2" s="29"/>
      <c r="Q2" s="29"/>
      <c r="R2" s="30"/>
    </row>
    <row r="3" spans="1:20" x14ac:dyDescent="0.2">
      <c r="A3" s="8" t="s">
        <v>0</v>
      </c>
      <c r="B3" s="8" t="s">
        <v>1</v>
      </c>
      <c r="C3" s="8" t="s">
        <v>2</v>
      </c>
      <c r="D3" s="8" t="s">
        <v>274</v>
      </c>
      <c r="E3" s="8" t="s">
        <v>3</v>
      </c>
      <c r="F3" s="8" t="s">
        <v>4</v>
      </c>
      <c r="G3" s="302" t="s">
        <v>5</v>
      </c>
      <c r="H3" s="302"/>
      <c r="I3" s="31" t="s">
        <v>409</v>
      </c>
      <c r="J3" s="31" t="s">
        <v>427</v>
      </c>
      <c r="K3" s="31" t="s">
        <v>435</v>
      </c>
      <c r="L3" s="31" t="s">
        <v>441</v>
      </c>
      <c r="M3" s="36"/>
      <c r="N3" s="302" t="s">
        <v>6</v>
      </c>
      <c r="O3" s="302"/>
      <c r="P3" s="55"/>
      <c r="Q3" s="300" t="s">
        <v>7</v>
      </c>
      <c r="R3" s="301"/>
    </row>
    <row r="4" spans="1:20" x14ac:dyDescent="0.2">
      <c r="A4" s="36" t="s">
        <v>8</v>
      </c>
      <c r="B4" s="36"/>
      <c r="C4" s="36"/>
      <c r="D4" s="36"/>
      <c r="E4" s="7" t="s">
        <v>9</v>
      </c>
      <c r="F4" s="36" t="s">
        <v>10</v>
      </c>
      <c r="G4" s="8" t="s">
        <v>11</v>
      </c>
      <c r="H4" s="8" t="s">
        <v>12</v>
      </c>
      <c r="I4" s="36" t="s">
        <v>410</v>
      </c>
      <c r="J4" s="36" t="s">
        <v>428</v>
      </c>
      <c r="K4" s="36" t="s">
        <v>436</v>
      </c>
      <c r="L4" s="36" t="s">
        <v>442</v>
      </c>
      <c r="M4" s="36"/>
      <c r="N4" s="8" t="s">
        <v>13</v>
      </c>
      <c r="O4" s="8" t="s">
        <v>12</v>
      </c>
      <c r="P4" s="56"/>
      <c r="Q4" s="10" t="s">
        <v>14</v>
      </c>
      <c r="R4" s="10" t="s">
        <v>15</v>
      </c>
    </row>
    <row r="5" spans="1:20" x14ac:dyDescent="0.2">
      <c r="A5" s="11" t="s">
        <v>383</v>
      </c>
      <c r="B5" s="11" t="s">
        <v>384</v>
      </c>
      <c r="C5" s="11" t="s">
        <v>383</v>
      </c>
      <c r="D5" s="11" t="s">
        <v>275</v>
      </c>
      <c r="E5" s="12">
        <v>15</v>
      </c>
      <c r="F5" s="12">
        <v>225</v>
      </c>
      <c r="G5" s="12">
        <v>10</v>
      </c>
      <c r="H5" s="12">
        <v>400</v>
      </c>
      <c r="I5" s="12"/>
      <c r="J5" s="12"/>
      <c r="K5" s="12"/>
      <c r="L5" s="12"/>
      <c r="M5" s="13"/>
      <c r="N5" s="12">
        <f t="shared" ref="N5:N19" si="0">SUM(I5:M5)</f>
        <v>0</v>
      </c>
      <c r="O5" s="12">
        <f t="shared" ref="O5:O19" si="1">$N5/$H5</f>
        <v>0</v>
      </c>
      <c r="P5" s="57"/>
      <c r="Q5" s="15">
        <v>0.06</v>
      </c>
      <c r="R5" s="15">
        <f t="shared" ref="R5:R19" si="2">$O5*$Q5</f>
        <v>0</v>
      </c>
      <c r="S5" s="43">
        <f>SUM(R5:R19)</f>
        <v>46.120000000000005</v>
      </c>
      <c r="T5" s="3">
        <f>S5*100/$S$143</f>
        <v>38.175647711282181</v>
      </c>
    </row>
    <row r="6" spans="1:20" x14ac:dyDescent="0.2">
      <c r="A6" s="11" t="s">
        <v>385</v>
      </c>
      <c r="B6" s="11" t="s">
        <v>386</v>
      </c>
      <c r="C6" s="11" t="s">
        <v>385</v>
      </c>
      <c r="D6" s="11" t="s">
        <v>275</v>
      </c>
      <c r="E6" s="12">
        <v>15</v>
      </c>
      <c r="F6" s="12">
        <v>300</v>
      </c>
      <c r="G6" s="12">
        <v>10</v>
      </c>
      <c r="H6" s="12">
        <v>300</v>
      </c>
      <c r="I6" s="12"/>
      <c r="J6" s="12"/>
      <c r="K6" s="12"/>
      <c r="L6" s="12"/>
      <c r="M6" s="13"/>
      <c r="N6" s="12">
        <f t="shared" si="0"/>
        <v>0</v>
      </c>
      <c r="O6" s="12">
        <f t="shared" si="1"/>
        <v>0</v>
      </c>
      <c r="P6" s="57"/>
      <c r="Q6" s="15">
        <v>0.06</v>
      </c>
      <c r="R6" s="15">
        <f t="shared" si="2"/>
        <v>0</v>
      </c>
      <c r="S6" s="43"/>
    </row>
    <row r="7" spans="1:20" x14ac:dyDescent="0.2">
      <c r="A7" s="36" t="s">
        <v>387</v>
      </c>
      <c r="B7" s="36" t="s">
        <v>259</v>
      </c>
      <c r="C7" s="31" t="s">
        <v>388</v>
      </c>
      <c r="D7" s="36" t="s">
        <v>277</v>
      </c>
      <c r="E7" s="12" t="s">
        <v>167</v>
      </c>
      <c r="F7" s="12">
        <v>300</v>
      </c>
      <c r="G7" s="12">
        <v>10</v>
      </c>
      <c r="H7" s="12">
        <v>300</v>
      </c>
      <c r="I7" s="12"/>
      <c r="J7" s="12"/>
      <c r="K7" s="12"/>
      <c r="L7" s="12"/>
      <c r="M7" s="13"/>
      <c r="N7" s="12">
        <f t="shared" si="0"/>
        <v>0</v>
      </c>
      <c r="O7" s="12">
        <f t="shared" si="1"/>
        <v>0</v>
      </c>
      <c r="P7" s="57"/>
      <c r="Q7" s="15">
        <v>0.06</v>
      </c>
      <c r="R7" s="15">
        <f t="shared" si="2"/>
        <v>0</v>
      </c>
      <c r="S7" s="43"/>
    </row>
    <row r="8" spans="1:20" x14ac:dyDescent="0.2">
      <c r="A8" s="11" t="s">
        <v>258</v>
      </c>
      <c r="B8" s="11" t="s">
        <v>259</v>
      </c>
      <c r="C8" s="11" t="s">
        <v>258</v>
      </c>
      <c r="D8" s="11" t="s">
        <v>275</v>
      </c>
      <c r="E8" s="12">
        <v>15</v>
      </c>
      <c r="F8" s="12">
        <v>375</v>
      </c>
      <c r="G8" s="12">
        <v>10</v>
      </c>
      <c r="H8" s="12">
        <v>200</v>
      </c>
      <c r="I8" s="12"/>
      <c r="J8" s="12">
        <v>1000</v>
      </c>
      <c r="K8" s="12">
        <v>1000</v>
      </c>
      <c r="L8" s="12"/>
      <c r="M8" s="13"/>
      <c r="N8" s="12">
        <f t="shared" si="0"/>
        <v>2000</v>
      </c>
      <c r="O8" s="12">
        <f t="shared" si="1"/>
        <v>10</v>
      </c>
      <c r="P8" s="57"/>
      <c r="Q8" s="15">
        <v>0.06</v>
      </c>
      <c r="R8" s="15">
        <f t="shared" si="2"/>
        <v>0.6</v>
      </c>
      <c r="S8" s="43"/>
    </row>
    <row r="9" spans="1:20" x14ac:dyDescent="0.2">
      <c r="A9" s="11" t="s">
        <v>26</v>
      </c>
      <c r="B9" s="11" t="s">
        <v>27</v>
      </c>
      <c r="C9" s="11" t="s">
        <v>26</v>
      </c>
      <c r="D9" s="11" t="s">
        <v>275</v>
      </c>
      <c r="E9" s="12">
        <v>15</v>
      </c>
      <c r="F9" s="12">
        <v>457</v>
      </c>
      <c r="G9" s="12">
        <v>10</v>
      </c>
      <c r="H9" s="12">
        <v>200</v>
      </c>
      <c r="I9" s="12">
        <v>1800</v>
      </c>
      <c r="J9" s="12">
        <v>10000</v>
      </c>
      <c r="K9" s="12">
        <v>10000</v>
      </c>
      <c r="L9" s="12">
        <v>10000</v>
      </c>
      <c r="M9" s="13"/>
      <c r="N9" s="12">
        <f t="shared" si="0"/>
        <v>31800</v>
      </c>
      <c r="O9" s="12">
        <f t="shared" si="1"/>
        <v>159</v>
      </c>
      <c r="P9" s="57"/>
      <c r="Q9" s="15">
        <v>0.05</v>
      </c>
      <c r="R9" s="15">
        <f t="shared" si="2"/>
        <v>7.95</v>
      </c>
    </row>
    <row r="10" spans="1:20" x14ac:dyDescent="0.2">
      <c r="A10" s="36" t="s">
        <v>169</v>
      </c>
      <c r="B10" s="36" t="s">
        <v>27</v>
      </c>
      <c r="C10" s="36">
        <v>90441400</v>
      </c>
      <c r="D10" s="36" t="s">
        <v>277</v>
      </c>
      <c r="E10" s="12" t="s">
        <v>167</v>
      </c>
      <c r="F10" s="12">
        <v>450</v>
      </c>
      <c r="G10" s="12">
        <v>10</v>
      </c>
      <c r="H10" s="12">
        <v>200</v>
      </c>
      <c r="I10" s="12"/>
      <c r="J10" s="12"/>
      <c r="K10" s="12">
        <v>3000</v>
      </c>
      <c r="L10" s="12">
        <v>2000</v>
      </c>
      <c r="M10" s="13"/>
      <c r="N10" s="12">
        <f t="shared" si="0"/>
        <v>5000</v>
      </c>
      <c r="O10" s="12">
        <f t="shared" si="1"/>
        <v>25</v>
      </c>
      <c r="P10" s="57"/>
      <c r="Q10" s="15">
        <v>0.05</v>
      </c>
      <c r="R10" s="15">
        <f t="shared" si="2"/>
        <v>1.25</v>
      </c>
    </row>
    <row r="11" spans="1:20" x14ac:dyDescent="0.2">
      <c r="A11" s="11" t="s">
        <v>24</v>
      </c>
      <c r="B11" s="11" t="s">
        <v>25</v>
      </c>
      <c r="C11" s="11" t="s">
        <v>24</v>
      </c>
      <c r="D11" s="11" t="s">
        <v>275</v>
      </c>
      <c r="E11" s="12">
        <v>15</v>
      </c>
      <c r="F11" s="12">
        <v>610</v>
      </c>
      <c r="G11" s="12">
        <v>10</v>
      </c>
      <c r="H11" s="12">
        <v>100</v>
      </c>
      <c r="I11" s="12">
        <v>5800</v>
      </c>
      <c r="J11" s="12">
        <v>8000</v>
      </c>
      <c r="K11" s="12">
        <v>6000</v>
      </c>
      <c r="L11" s="12">
        <v>6000</v>
      </c>
      <c r="M11" s="13"/>
      <c r="N11" s="12">
        <f t="shared" si="0"/>
        <v>25800</v>
      </c>
      <c r="O11" s="12">
        <f t="shared" si="1"/>
        <v>258</v>
      </c>
      <c r="P11" s="57"/>
      <c r="Q11" s="15">
        <v>0.04</v>
      </c>
      <c r="R11" s="15">
        <f t="shared" si="2"/>
        <v>10.32</v>
      </c>
    </row>
    <row r="12" spans="1:20" x14ac:dyDescent="0.2">
      <c r="A12" s="36" t="s">
        <v>168</v>
      </c>
      <c r="B12" s="36" t="s">
        <v>25</v>
      </c>
      <c r="C12" s="36">
        <v>90441600</v>
      </c>
      <c r="D12" s="36" t="s">
        <v>277</v>
      </c>
      <c r="E12" s="12" t="s">
        <v>167</v>
      </c>
      <c r="F12" s="12">
        <v>600</v>
      </c>
      <c r="G12" s="12">
        <v>10</v>
      </c>
      <c r="H12" s="12">
        <v>100</v>
      </c>
      <c r="I12" s="12">
        <v>1000</v>
      </c>
      <c r="J12" s="12">
        <v>3000</v>
      </c>
      <c r="K12" s="12">
        <v>3000</v>
      </c>
      <c r="L12" s="12">
        <v>2000</v>
      </c>
      <c r="M12" s="13"/>
      <c r="N12" s="12">
        <f t="shared" si="0"/>
        <v>9000</v>
      </c>
      <c r="O12" s="12">
        <f t="shared" si="1"/>
        <v>90</v>
      </c>
      <c r="P12" s="57"/>
      <c r="Q12" s="15">
        <v>0.04</v>
      </c>
      <c r="R12" s="15">
        <f t="shared" si="2"/>
        <v>3.6</v>
      </c>
    </row>
    <row r="13" spans="1:20" x14ac:dyDescent="0.2">
      <c r="A13" s="11" t="s">
        <v>150</v>
      </c>
      <c r="B13" s="11" t="s">
        <v>151</v>
      </c>
      <c r="C13" s="11" t="s">
        <v>150</v>
      </c>
      <c r="D13" s="11" t="s">
        <v>275</v>
      </c>
      <c r="E13" s="12">
        <v>15</v>
      </c>
      <c r="F13" s="12">
        <v>760</v>
      </c>
      <c r="G13" s="12">
        <v>10</v>
      </c>
      <c r="H13" s="12">
        <v>100</v>
      </c>
      <c r="I13" s="12">
        <v>500</v>
      </c>
      <c r="J13" s="12">
        <v>1000</v>
      </c>
      <c r="K13" s="12">
        <v>1000</v>
      </c>
      <c r="L13" s="12">
        <v>1000</v>
      </c>
      <c r="M13" s="13"/>
      <c r="N13" s="12">
        <f t="shared" si="0"/>
        <v>3500</v>
      </c>
      <c r="O13" s="12">
        <f t="shared" si="1"/>
        <v>35</v>
      </c>
      <c r="P13" s="57"/>
      <c r="Q13" s="15">
        <v>0.04</v>
      </c>
      <c r="R13" s="15">
        <f t="shared" si="2"/>
        <v>1.4000000000000001</v>
      </c>
    </row>
    <row r="14" spans="1:20" x14ac:dyDescent="0.2">
      <c r="A14" s="11" t="s">
        <v>20</v>
      </c>
      <c r="B14" s="11" t="s">
        <v>21</v>
      </c>
      <c r="C14" s="11" t="s">
        <v>20</v>
      </c>
      <c r="D14" s="11" t="s">
        <v>275</v>
      </c>
      <c r="E14" s="12">
        <v>15</v>
      </c>
      <c r="F14" s="12">
        <v>915</v>
      </c>
      <c r="G14" s="12">
        <v>10</v>
      </c>
      <c r="H14" s="12">
        <v>100</v>
      </c>
      <c r="I14" s="12"/>
      <c r="J14" s="12">
        <v>5000</v>
      </c>
      <c r="K14" s="12">
        <v>2000</v>
      </c>
      <c r="L14" s="12">
        <v>5000</v>
      </c>
      <c r="M14" s="13"/>
      <c r="N14" s="12">
        <f t="shared" si="0"/>
        <v>12000</v>
      </c>
      <c r="O14" s="12">
        <f t="shared" si="1"/>
        <v>120</v>
      </c>
      <c r="P14" s="57"/>
      <c r="Q14" s="15">
        <v>0.05</v>
      </c>
      <c r="R14" s="15">
        <f t="shared" si="2"/>
        <v>6</v>
      </c>
    </row>
    <row r="15" spans="1:20" x14ac:dyDescent="0.2">
      <c r="A15" s="13" t="s">
        <v>166</v>
      </c>
      <c r="B15" s="13" t="s">
        <v>21</v>
      </c>
      <c r="C15" s="13">
        <v>90441800</v>
      </c>
      <c r="D15" s="36" t="s">
        <v>277</v>
      </c>
      <c r="E15" s="12" t="s">
        <v>167</v>
      </c>
      <c r="F15" s="12">
        <v>900</v>
      </c>
      <c r="G15" s="12">
        <v>10</v>
      </c>
      <c r="H15" s="12">
        <v>100</v>
      </c>
      <c r="I15" s="12">
        <v>1000</v>
      </c>
      <c r="J15" s="12">
        <v>1000</v>
      </c>
      <c r="K15" s="12">
        <v>2000</v>
      </c>
      <c r="L15" s="12">
        <v>2000</v>
      </c>
      <c r="M15" s="13"/>
      <c r="N15" s="12">
        <f t="shared" si="0"/>
        <v>6000</v>
      </c>
      <c r="O15" s="12">
        <f t="shared" si="1"/>
        <v>60</v>
      </c>
      <c r="P15" s="57"/>
      <c r="Q15" s="15">
        <v>0.05</v>
      </c>
      <c r="R15" s="15">
        <f t="shared" si="2"/>
        <v>3</v>
      </c>
    </row>
    <row r="16" spans="1:20" x14ac:dyDescent="0.2">
      <c r="A16" s="11" t="s">
        <v>16</v>
      </c>
      <c r="B16" s="11" t="s">
        <v>17</v>
      </c>
      <c r="C16" s="11" t="s">
        <v>16</v>
      </c>
      <c r="D16" s="11" t="s">
        <v>275</v>
      </c>
      <c r="E16" s="12">
        <v>15</v>
      </c>
      <c r="F16" s="12">
        <v>1220</v>
      </c>
      <c r="G16" s="12">
        <v>10</v>
      </c>
      <c r="H16" s="12">
        <v>50</v>
      </c>
      <c r="I16" s="12">
        <v>2000</v>
      </c>
      <c r="J16" s="12">
        <v>5000</v>
      </c>
      <c r="K16" s="12">
        <v>3000</v>
      </c>
      <c r="L16" s="12">
        <v>5000</v>
      </c>
      <c r="M16" s="13"/>
      <c r="N16" s="12">
        <f t="shared" si="0"/>
        <v>15000</v>
      </c>
      <c r="O16" s="12">
        <f t="shared" si="1"/>
        <v>300</v>
      </c>
      <c r="P16" s="57"/>
      <c r="Q16" s="15">
        <v>0.04</v>
      </c>
      <c r="R16" s="15">
        <f t="shared" si="2"/>
        <v>12</v>
      </c>
    </row>
    <row r="17" spans="1:20" x14ac:dyDescent="0.2">
      <c r="A17" s="11" t="s">
        <v>148</v>
      </c>
      <c r="B17" s="11" t="s">
        <v>149</v>
      </c>
      <c r="C17" s="11" t="s">
        <v>148</v>
      </c>
      <c r="D17" s="11" t="s">
        <v>275</v>
      </c>
      <c r="E17" s="12">
        <v>15</v>
      </c>
      <c r="F17" s="12">
        <v>1524</v>
      </c>
      <c r="G17" s="12">
        <v>10</v>
      </c>
      <c r="H17" s="12">
        <v>50</v>
      </c>
      <c r="I17" s="12"/>
      <c r="J17" s="12"/>
      <c r="K17" s="12"/>
      <c r="L17" s="12"/>
      <c r="M17" s="13"/>
      <c r="N17" s="12">
        <f t="shared" si="0"/>
        <v>0</v>
      </c>
      <c r="O17" s="12">
        <f t="shared" si="1"/>
        <v>0</v>
      </c>
      <c r="P17" s="57"/>
      <c r="Q17" s="15">
        <v>0.05</v>
      </c>
      <c r="R17" s="15">
        <f t="shared" si="2"/>
        <v>0</v>
      </c>
    </row>
    <row r="18" spans="1:20" x14ac:dyDescent="0.2">
      <c r="A18" s="11" t="s">
        <v>146</v>
      </c>
      <c r="B18" s="11" t="s">
        <v>147</v>
      </c>
      <c r="C18" s="11" t="s">
        <v>146</v>
      </c>
      <c r="D18" s="11" t="s">
        <v>275</v>
      </c>
      <c r="E18" s="12">
        <v>15</v>
      </c>
      <c r="F18" s="12">
        <v>1800</v>
      </c>
      <c r="G18" s="12">
        <v>10</v>
      </c>
      <c r="H18" s="12">
        <v>50</v>
      </c>
      <c r="I18" s="12"/>
      <c r="J18" s="12"/>
      <c r="K18" s="12"/>
      <c r="L18" s="12"/>
      <c r="M18" s="13"/>
      <c r="N18" s="12">
        <f t="shared" si="0"/>
        <v>0</v>
      </c>
      <c r="O18" s="12">
        <f t="shared" si="1"/>
        <v>0</v>
      </c>
      <c r="P18" s="57"/>
      <c r="Q18" s="15">
        <v>0.06</v>
      </c>
      <c r="R18" s="15">
        <f t="shared" si="2"/>
        <v>0</v>
      </c>
    </row>
    <row r="19" spans="1:20" x14ac:dyDescent="0.2">
      <c r="A19" s="11" t="s">
        <v>353</v>
      </c>
      <c r="B19" s="11" t="s">
        <v>354</v>
      </c>
      <c r="C19" s="11" t="s">
        <v>146</v>
      </c>
      <c r="D19" s="11" t="s">
        <v>275</v>
      </c>
      <c r="E19" s="12">
        <v>15</v>
      </c>
      <c r="F19" s="12">
        <v>2100</v>
      </c>
      <c r="G19" s="12">
        <v>10</v>
      </c>
      <c r="H19" s="12">
        <v>50</v>
      </c>
      <c r="I19" s="12"/>
      <c r="J19" s="12"/>
      <c r="K19" s="12"/>
      <c r="L19" s="12"/>
      <c r="M19" s="13"/>
      <c r="N19" s="12">
        <f t="shared" si="0"/>
        <v>0</v>
      </c>
      <c r="O19" s="12">
        <f t="shared" si="1"/>
        <v>0</v>
      </c>
      <c r="P19" s="57"/>
      <c r="Q19" s="15">
        <v>0.06</v>
      </c>
      <c r="R19" s="15">
        <f t="shared" si="2"/>
        <v>0</v>
      </c>
    </row>
    <row r="20" spans="1:20" ht="15" x14ac:dyDescent="0.2">
      <c r="A20" s="60" t="s">
        <v>28</v>
      </c>
      <c r="B20" s="60"/>
      <c r="C20" s="60"/>
      <c r="D20" s="60"/>
      <c r="E20" s="60"/>
      <c r="F20" s="12"/>
      <c r="G20" s="20"/>
      <c r="H20" s="20"/>
      <c r="I20" s="12"/>
      <c r="J20" s="12"/>
      <c r="K20" s="12"/>
      <c r="L20" s="12"/>
      <c r="M20" s="21"/>
      <c r="N20" s="12"/>
      <c r="O20" s="12"/>
      <c r="P20" s="57"/>
      <c r="Q20" s="12"/>
      <c r="R20" s="15"/>
    </row>
    <row r="21" spans="1:20" x14ac:dyDescent="0.2">
      <c r="A21" s="11" t="s">
        <v>260</v>
      </c>
      <c r="B21" s="11" t="s">
        <v>229</v>
      </c>
      <c r="C21" s="11" t="s">
        <v>260</v>
      </c>
      <c r="D21" s="11" t="s">
        <v>275</v>
      </c>
      <c r="E21" s="12">
        <v>20</v>
      </c>
      <c r="F21" s="12">
        <v>100</v>
      </c>
      <c r="G21" s="12">
        <v>10</v>
      </c>
      <c r="H21" s="12">
        <v>500</v>
      </c>
      <c r="I21" s="12"/>
      <c r="J21" s="12"/>
      <c r="K21" s="12"/>
      <c r="L21" s="12"/>
      <c r="M21" s="13"/>
      <c r="N21" s="12">
        <f t="shared" ref="N21:N37" si="3">SUM(I21:M21)</f>
        <v>0</v>
      </c>
      <c r="O21" s="12">
        <f t="shared" ref="O21:O37" si="4">$N21/$H21</f>
        <v>0</v>
      </c>
      <c r="P21" s="57"/>
      <c r="Q21" s="15">
        <v>0.06</v>
      </c>
      <c r="R21" s="15">
        <f t="shared" ref="R21:R37" si="5">$O21*$Q21</f>
        <v>0</v>
      </c>
      <c r="S21" s="43">
        <f>SUM(R21:R37)</f>
        <v>35.96</v>
      </c>
      <c r="T21" s="3">
        <f>S21*100/$S$143</f>
        <v>29.76574786855393</v>
      </c>
    </row>
    <row r="22" spans="1:20" x14ac:dyDescent="0.2">
      <c r="A22" s="36" t="s">
        <v>228</v>
      </c>
      <c r="B22" s="36" t="s">
        <v>229</v>
      </c>
      <c r="C22" s="36">
        <v>90442100</v>
      </c>
      <c r="D22" s="36" t="s">
        <v>277</v>
      </c>
      <c r="E22" s="12" t="s">
        <v>46</v>
      </c>
      <c r="F22" s="12">
        <v>100</v>
      </c>
      <c r="G22" s="12">
        <v>10</v>
      </c>
      <c r="H22" s="12">
        <v>500</v>
      </c>
      <c r="I22" s="12"/>
      <c r="J22" s="12"/>
      <c r="K22" s="12"/>
      <c r="L22" s="12"/>
      <c r="M22" s="13"/>
      <c r="N22" s="12">
        <f t="shared" si="3"/>
        <v>0</v>
      </c>
      <c r="O22" s="12">
        <f t="shared" si="4"/>
        <v>0</v>
      </c>
      <c r="P22" s="57"/>
      <c r="Q22" s="15">
        <v>0.06</v>
      </c>
      <c r="R22" s="15">
        <f t="shared" si="5"/>
        <v>0</v>
      </c>
      <c r="S22" s="43"/>
    </row>
    <row r="23" spans="1:20" x14ac:dyDescent="0.2">
      <c r="A23" s="36" t="s">
        <v>172</v>
      </c>
      <c r="B23" s="36" t="s">
        <v>173</v>
      </c>
      <c r="C23" s="36">
        <v>90447000</v>
      </c>
      <c r="D23" s="36" t="s">
        <v>277</v>
      </c>
      <c r="E23" s="12" t="s">
        <v>46</v>
      </c>
      <c r="F23" s="12">
        <v>240</v>
      </c>
      <c r="G23" s="12">
        <v>10</v>
      </c>
      <c r="H23" s="12">
        <v>250</v>
      </c>
      <c r="I23" s="12"/>
      <c r="J23" s="12"/>
      <c r="K23" s="12"/>
      <c r="L23" s="12"/>
      <c r="M23" s="13"/>
      <c r="N23" s="12">
        <f t="shared" si="3"/>
        <v>0</v>
      </c>
      <c r="O23" s="12">
        <f t="shared" si="4"/>
        <v>0</v>
      </c>
      <c r="P23" s="57"/>
      <c r="Q23" s="15">
        <v>0.06</v>
      </c>
      <c r="R23" s="15">
        <f t="shared" si="5"/>
        <v>0</v>
      </c>
    </row>
    <row r="24" spans="1:20" x14ac:dyDescent="0.2">
      <c r="A24" s="11" t="s">
        <v>389</v>
      </c>
      <c r="B24" s="11" t="s">
        <v>390</v>
      </c>
      <c r="C24" s="11" t="s">
        <v>389</v>
      </c>
      <c r="D24" s="11" t="s">
        <v>275</v>
      </c>
      <c r="E24" s="12">
        <v>20</v>
      </c>
      <c r="F24" s="12">
        <v>300</v>
      </c>
      <c r="G24" s="12">
        <v>10</v>
      </c>
      <c r="H24" s="12">
        <v>200</v>
      </c>
      <c r="I24" s="12"/>
      <c r="J24" s="12"/>
      <c r="K24" s="12"/>
      <c r="L24" s="12"/>
      <c r="M24" s="13"/>
      <c r="N24" s="12">
        <f t="shared" si="3"/>
        <v>0</v>
      </c>
      <c r="O24" s="12">
        <f t="shared" si="4"/>
        <v>0</v>
      </c>
      <c r="P24" s="57"/>
      <c r="Q24" s="15">
        <v>0.06</v>
      </c>
      <c r="R24" s="15">
        <f t="shared" si="5"/>
        <v>0</v>
      </c>
    </row>
    <row r="25" spans="1:20" x14ac:dyDescent="0.2">
      <c r="A25" s="11" t="s">
        <v>50</v>
      </c>
      <c r="B25" s="11" t="s">
        <v>51</v>
      </c>
      <c r="C25" s="11" t="s">
        <v>50</v>
      </c>
      <c r="D25" s="11" t="s">
        <v>275</v>
      </c>
      <c r="E25" s="12">
        <v>20</v>
      </c>
      <c r="F25" s="12">
        <v>457</v>
      </c>
      <c r="G25" s="12">
        <v>10</v>
      </c>
      <c r="H25" s="12">
        <v>100</v>
      </c>
      <c r="I25" s="12"/>
      <c r="J25" s="12"/>
      <c r="K25" s="12">
        <v>500</v>
      </c>
      <c r="L25" s="12">
        <v>500</v>
      </c>
      <c r="M25" s="13"/>
      <c r="N25" s="12">
        <f t="shared" si="3"/>
        <v>1000</v>
      </c>
      <c r="O25" s="12">
        <f t="shared" si="4"/>
        <v>10</v>
      </c>
      <c r="P25" s="57"/>
      <c r="Q25" s="15">
        <v>0.04</v>
      </c>
      <c r="R25" s="15">
        <f t="shared" si="5"/>
        <v>0.4</v>
      </c>
    </row>
    <row r="26" spans="1:20" x14ac:dyDescent="0.2">
      <c r="A26" s="36" t="s">
        <v>171</v>
      </c>
      <c r="B26" s="36" t="s">
        <v>51</v>
      </c>
      <c r="C26" s="36">
        <v>90442400</v>
      </c>
      <c r="D26" s="36" t="s">
        <v>277</v>
      </c>
      <c r="E26" s="12" t="s">
        <v>46</v>
      </c>
      <c r="F26" s="12">
        <v>450</v>
      </c>
      <c r="G26" s="12">
        <v>10</v>
      </c>
      <c r="H26" s="12">
        <v>100</v>
      </c>
      <c r="I26" s="12">
        <v>200</v>
      </c>
      <c r="J26" s="12">
        <v>2000</v>
      </c>
      <c r="K26" s="12">
        <v>2000</v>
      </c>
      <c r="L26" s="12">
        <v>1000</v>
      </c>
      <c r="M26" s="13"/>
      <c r="N26" s="12">
        <f t="shared" si="3"/>
        <v>5200</v>
      </c>
      <c r="O26" s="12">
        <f t="shared" si="4"/>
        <v>52</v>
      </c>
      <c r="P26" s="57"/>
      <c r="Q26" s="15">
        <v>0.04</v>
      </c>
      <c r="R26" s="15">
        <f t="shared" si="5"/>
        <v>2.08</v>
      </c>
    </row>
    <row r="27" spans="1:20" x14ac:dyDescent="0.2">
      <c r="A27" s="11" t="s">
        <v>47</v>
      </c>
      <c r="B27" s="11" t="s">
        <v>48</v>
      </c>
      <c r="C27" s="11" t="s">
        <v>47</v>
      </c>
      <c r="D27" s="11" t="s">
        <v>275</v>
      </c>
      <c r="E27" s="12">
        <v>20</v>
      </c>
      <c r="F27" s="12">
        <v>610</v>
      </c>
      <c r="G27" s="12">
        <v>10</v>
      </c>
      <c r="H27" s="12">
        <v>100</v>
      </c>
      <c r="I27" s="12">
        <v>500</v>
      </c>
      <c r="J27" s="12">
        <v>2000</v>
      </c>
      <c r="K27" s="12">
        <v>1000</v>
      </c>
      <c r="L27" s="12">
        <v>1000</v>
      </c>
      <c r="M27" s="13"/>
      <c r="N27" s="12">
        <f t="shared" si="3"/>
        <v>4500</v>
      </c>
      <c r="O27" s="12">
        <f t="shared" si="4"/>
        <v>45</v>
      </c>
      <c r="P27" s="57"/>
      <c r="Q27" s="15">
        <v>0.06</v>
      </c>
      <c r="R27" s="15">
        <f t="shared" si="5"/>
        <v>2.6999999999999997</v>
      </c>
    </row>
    <row r="28" spans="1:20" x14ac:dyDescent="0.2">
      <c r="A28" s="36" t="s">
        <v>49</v>
      </c>
      <c r="B28" s="36" t="s">
        <v>48</v>
      </c>
      <c r="C28" s="36">
        <v>90442600</v>
      </c>
      <c r="D28" s="36" t="s">
        <v>277</v>
      </c>
      <c r="E28" s="12" t="s">
        <v>46</v>
      </c>
      <c r="F28" s="12">
        <v>600</v>
      </c>
      <c r="G28" s="12">
        <v>10</v>
      </c>
      <c r="H28" s="12">
        <v>100</v>
      </c>
      <c r="I28" s="12"/>
      <c r="J28" s="12">
        <v>4000</v>
      </c>
      <c r="K28" s="12">
        <v>2000</v>
      </c>
      <c r="L28" s="12">
        <v>3000</v>
      </c>
      <c r="M28" s="13"/>
      <c r="N28" s="12">
        <f t="shared" si="3"/>
        <v>9000</v>
      </c>
      <c r="O28" s="12">
        <f t="shared" si="4"/>
        <v>90</v>
      </c>
      <c r="P28" s="57"/>
      <c r="Q28" s="15">
        <v>0.06</v>
      </c>
      <c r="R28" s="15">
        <f t="shared" si="5"/>
        <v>5.3999999999999995</v>
      </c>
    </row>
    <row r="29" spans="1:20" x14ac:dyDescent="0.2">
      <c r="A29" s="11" t="s">
        <v>154</v>
      </c>
      <c r="B29" s="11" t="s">
        <v>43</v>
      </c>
      <c r="C29" s="11" t="s">
        <v>154</v>
      </c>
      <c r="D29" s="11" t="s">
        <v>275</v>
      </c>
      <c r="E29" s="12">
        <v>20</v>
      </c>
      <c r="F29" s="12">
        <v>760</v>
      </c>
      <c r="G29" s="12">
        <v>10</v>
      </c>
      <c r="H29" s="12">
        <v>100</v>
      </c>
      <c r="I29" s="12"/>
      <c r="J29" s="12"/>
      <c r="K29" s="12"/>
      <c r="L29" s="12"/>
      <c r="M29" s="13"/>
      <c r="N29" s="12">
        <f t="shared" si="3"/>
        <v>0</v>
      </c>
      <c r="O29" s="12">
        <f t="shared" si="4"/>
        <v>0</v>
      </c>
      <c r="P29" s="57"/>
      <c r="Q29" s="15">
        <v>7.0000000000000007E-2</v>
      </c>
      <c r="R29" s="15">
        <f t="shared" si="5"/>
        <v>0</v>
      </c>
    </row>
    <row r="30" spans="1:20" x14ac:dyDescent="0.2">
      <c r="A30" s="36" t="s">
        <v>45</v>
      </c>
      <c r="B30" s="36" t="s">
        <v>43</v>
      </c>
      <c r="C30" s="36">
        <v>90442700</v>
      </c>
      <c r="D30" s="36" t="s">
        <v>277</v>
      </c>
      <c r="E30" s="12" t="s">
        <v>46</v>
      </c>
      <c r="F30" s="12">
        <v>750</v>
      </c>
      <c r="G30" s="12">
        <v>10</v>
      </c>
      <c r="H30" s="12">
        <v>100</v>
      </c>
      <c r="I30" s="12"/>
      <c r="J30" s="12"/>
      <c r="K30" s="12"/>
      <c r="L30" s="12"/>
      <c r="M30" s="13"/>
      <c r="N30" s="12">
        <f t="shared" si="3"/>
        <v>0</v>
      </c>
      <c r="O30" s="12">
        <f t="shared" si="4"/>
        <v>0</v>
      </c>
      <c r="P30" s="57"/>
      <c r="Q30" s="15">
        <v>7.0000000000000007E-2</v>
      </c>
      <c r="R30" s="15">
        <f t="shared" si="5"/>
        <v>0</v>
      </c>
    </row>
    <row r="31" spans="1:20" x14ac:dyDescent="0.2">
      <c r="A31" s="11" t="s">
        <v>38</v>
      </c>
      <c r="B31" s="11" t="s">
        <v>39</v>
      </c>
      <c r="C31" s="11" t="s">
        <v>38</v>
      </c>
      <c r="D31" s="11" t="s">
        <v>275</v>
      </c>
      <c r="E31" s="12">
        <v>20</v>
      </c>
      <c r="F31" s="12">
        <v>915</v>
      </c>
      <c r="G31" s="12">
        <v>10</v>
      </c>
      <c r="H31" s="12">
        <v>50</v>
      </c>
      <c r="I31" s="12"/>
      <c r="J31" s="12">
        <v>2000</v>
      </c>
      <c r="K31" s="12">
        <v>2000</v>
      </c>
      <c r="L31" s="12">
        <v>2000</v>
      </c>
      <c r="M31" s="13"/>
      <c r="N31" s="12">
        <f t="shared" si="3"/>
        <v>6000</v>
      </c>
      <c r="O31" s="12">
        <f t="shared" si="4"/>
        <v>120</v>
      </c>
      <c r="P31" s="57"/>
      <c r="Q31" s="15">
        <v>0.04</v>
      </c>
      <c r="R31" s="15">
        <f t="shared" si="5"/>
        <v>4.8</v>
      </c>
    </row>
    <row r="32" spans="1:20" x14ac:dyDescent="0.2">
      <c r="A32" s="36" t="s">
        <v>170</v>
      </c>
      <c r="B32" s="36" t="s">
        <v>39</v>
      </c>
      <c r="C32" s="36">
        <v>90442800</v>
      </c>
      <c r="D32" s="36" t="s">
        <v>277</v>
      </c>
      <c r="E32" s="12" t="s">
        <v>46</v>
      </c>
      <c r="F32" s="12">
        <v>900</v>
      </c>
      <c r="G32" s="12">
        <v>10</v>
      </c>
      <c r="H32" s="12">
        <v>50</v>
      </c>
      <c r="I32" s="12"/>
      <c r="J32" s="12">
        <v>5000</v>
      </c>
      <c r="K32" s="12">
        <v>5000</v>
      </c>
      <c r="L32" s="12">
        <v>5000</v>
      </c>
      <c r="M32" s="13"/>
      <c r="N32" s="12">
        <f t="shared" si="3"/>
        <v>15000</v>
      </c>
      <c r="O32" s="12">
        <f t="shared" si="4"/>
        <v>300</v>
      </c>
      <c r="P32" s="57"/>
      <c r="Q32" s="15">
        <v>0.04</v>
      </c>
      <c r="R32" s="15">
        <f t="shared" si="5"/>
        <v>12</v>
      </c>
    </row>
    <row r="33" spans="1:20" x14ac:dyDescent="0.2">
      <c r="A33" s="11" t="s">
        <v>34</v>
      </c>
      <c r="B33" s="11" t="s">
        <v>35</v>
      </c>
      <c r="C33" s="11" t="s">
        <v>34</v>
      </c>
      <c r="D33" s="11" t="s">
        <v>275</v>
      </c>
      <c r="E33" s="12">
        <v>20</v>
      </c>
      <c r="F33" s="12">
        <v>1220</v>
      </c>
      <c r="G33" s="12">
        <v>10</v>
      </c>
      <c r="H33" s="12">
        <v>50</v>
      </c>
      <c r="I33" s="12">
        <v>150</v>
      </c>
      <c r="J33" s="12">
        <v>3000</v>
      </c>
      <c r="K33" s="12">
        <v>2000</v>
      </c>
      <c r="L33" s="12">
        <v>2000</v>
      </c>
      <c r="M33" s="13"/>
      <c r="N33" s="12">
        <f t="shared" si="3"/>
        <v>7150</v>
      </c>
      <c r="O33" s="12">
        <f t="shared" si="4"/>
        <v>143</v>
      </c>
      <c r="P33" s="57"/>
      <c r="Q33" s="15">
        <v>0.06</v>
      </c>
      <c r="R33" s="15">
        <f t="shared" si="5"/>
        <v>8.58</v>
      </c>
    </row>
    <row r="34" spans="1:20" x14ac:dyDescent="0.2">
      <c r="A34" s="11" t="s">
        <v>32</v>
      </c>
      <c r="B34" s="11" t="s">
        <v>33</v>
      </c>
      <c r="C34" s="11" t="s">
        <v>32</v>
      </c>
      <c r="D34" s="11" t="s">
        <v>275</v>
      </c>
      <c r="E34" s="12">
        <v>20</v>
      </c>
      <c r="F34" s="12">
        <v>1524</v>
      </c>
      <c r="G34" s="12">
        <v>10</v>
      </c>
      <c r="H34" s="12">
        <v>50</v>
      </c>
      <c r="I34" s="12"/>
      <c r="J34" s="12"/>
      <c r="K34" s="12"/>
      <c r="L34" s="12"/>
      <c r="M34" s="13"/>
      <c r="N34" s="12">
        <f t="shared" si="3"/>
        <v>0</v>
      </c>
      <c r="O34" s="12">
        <f t="shared" si="4"/>
        <v>0</v>
      </c>
      <c r="P34" s="57"/>
      <c r="Q34" s="15">
        <v>7.0000000000000007E-2</v>
      </c>
      <c r="R34" s="15">
        <f t="shared" si="5"/>
        <v>0</v>
      </c>
    </row>
    <row r="35" spans="1:20" x14ac:dyDescent="0.2">
      <c r="A35" s="11" t="s">
        <v>214</v>
      </c>
      <c r="B35" s="11" t="s">
        <v>30</v>
      </c>
      <c r="C35" s="11" t="s">
        <v>214</v>
      </c>
      <c r="D35" s="11" t="s">
        <v>275</v>
      </c>
      <c r="E35" s="12">
        <v>20</v>
      </c>
      <c r="F35" s="12">
        <v>1800</v>
      </c>
      <c r="G35" s="12">
        <v>10</v>
      </c>
      <c r="H35" s="12">
        <v>50</v>
      </c>
      <c r="I35" s="12"/>
      <c r="J35" s="12"/>
      <c r="K35" s="12"/>
      <c r="L35" s="12"/>
      <c r="M35" s="13"/>
      <c r="N35" s="12">
        <f t="shared" si="3"/>
        <v>0</v>
      </c>
      <c r="O35" s="12">
        <f t="shared" si="4"/>
        <v>0</v>
      </c>
      <c r="P35" s="57"/>
      <c r="Q35" s="15">
        <v>0.09</v>
      </c>
      <c r="R35" s="15">
        <f t="shared" si="5"/>
        <v>0</v>
      </c>
    </row>
    <row r="36" spans="1:20" x14ac:dyDescent="0.2">
      <c r="A36" s="11" t="s">
        <v>212</v>
      </c>
      <c r="B36" s="11" t="s">
        <v>213</v>
      </c>
      <c r="C36" s="11" t="s">
        <v>212</v>
      </c>
      <c r="D36" s="11" t="s">
        <v>275</v>
      </c>
      <c r="E36" s="12">
        <v>20</v>
      </c>
      <c r="F36" s="12">
        <v>2100</v>
      </c>
      <c r="G36" s="12">
        <v>10</v>
      </c>
      <c r="H36" s="12">
        <v>50</v>
      </c>
      <c r="I36" s="12"/>
      <c r="J36" s="12"/>
      <c r="K36" s="12"/>
      <c r="L36" s="12"/>
      <c r="M36" s="13"/>
      <c r="N36" s="12">
        <f t="shared" si="3"/>
        <v>0</v>
      </c>
      <c r="O36" s="12">
        <f t="shared" si="4"/>
        <v>0</v>
      </c>
      <c r="P36" s="57"/>
      <c r="Q36" s="15">
        <v>7.0000000000000007E-2</v>
      </c>
      <c r="R36" s="15">
        <f t="shared" si="5"/>
        <v>0</v>
      </c>
    </row>
    <row r="37" spans="1:20" x14ac:dyDescent="0.2">
      <c r="A37" s="11" t="s">
        <v>242</v>
      </c>
      <c r="B37" s="11" t="s">
        <v>243</v>
      </c>
      <c r="C37" s="11" t="s">
        <v>242</v>
      </c>
      <c r="D37" s="11" t="s">
        <v>275</v>
      </c>
      <c r="E37" s="12">
        <v>20</v>
      </c>
      <c r="F37" s="12">
        <v>2400</v>
      </c>
      <c r="G37" s="12">
        <v>10</v>
      </c>
      <c r="H37" s="12">
        <v>50</v>
      </c>
      <c r="I37" s="12"/>
      <c r="J37" s="12"/>
      <c r="K37" s="12"/>
      <c r="L37" s="12"/>
      <c r="M37" s="13"/>
      <c r="N37" s="12">
        <f t="shared" si="3"/>
        <v>0</v>
      </c>
      <c r="O37" s="12">
        <f t="shared" si="4"/>
        <v>0</v>
      </c>
      <c r="P37" s="57"/>
      <c r="Q37" s="15">
        <v>7.0000000000000007E-2</v>
      </c>
      <c r="R37" s="15">
        <f t="shared" si="5"/>
        <v>0</v>
      </c>
    </row>
    <row r="38" spans="1:20" ht="15" x14ac:dyDescent="0.2">
      <c r="A38" s="60" t="s">
        <v>52</v>
      </c>
      <c r="B38" s="60"/>
      <c r="C38" s="60"/>
      <c r="D38" s="60"/>
      <c r="E38" s="60"/>
      <c r="F38" s="24"/>
      <c r="G38" s="10"/>
      <c r="H38" s="10"/>
      <c r="I38" s="12"/>
      <c r="J38" s="12"/>
      <c r="K38" s="12"/>
      <c r="L38" s="12"/>
      <c r="M38" s="25"/>
      <c r="N38" s="12"/>
      <c r="O38" s="12"/>
      <c r="P38" s="57"/>
      <c r="Q38" s="12"/>
      <c r="R38" s="15"/>
    </row>
    <row r="39" spans="1:20" x14ac:dyDescent="0.2">
      <c r="A39" s="11" t="s">
        <v>261</v>
      </c>
      <c r="B39" s="11" t="s">
        <v>262</v>
      </c>
      <c r="C39" s="11" t="s">
        <v>261</v>
      </c>
      <c r="D39" s="11" t="s">
        <v>275</v>
      </c>
      <c r="E39" s="12">
        <v>25</v>
      </c>
      <c r="F39" s="12">
        <v>200</v>
      </c>
      <c r="G39" s="12">
        <v>10</v>
      </c>
      <c r="H39" s="12">
        <v>150</v>
      </c>
      <c r="I39" s="12">
        <v>300</v>
      </c>
      <c r="J39" s="12">
        <v>600</v>
      </c>
      <c r="K39" s="12">
        <v>300</v>
      </c>
      <c r="L39" s="12">
        <v>300</v>
      </c>
      <c r="M39" s="13"/>
      <c r="N39" s="12">
        <f t="shared" ref="N39:N57" si="6">SUM(I39:M39)</f>
        <v>1500</v>
      </c>
      <c r="O39" s="12">
        <f t="shared" ref="O39:O57" si="7">$N39/$H39</f>
        <v>10</v>
      </c>
      <c r="P39" s="57"/>
      <c r="Q39" s="15">
        <v>0.06</v>
      </c>
      <c r="R39" s="15">
        <f t="shared" ref="R39:R57" si="8">$O39*$Q39</f>
        <v>0.6</v>
      </c>
      <c r="S39" s="43">
        <f>SUM(R39:R57)</f>
        <v>34.179999999999993</v>
      </c>
      <c r="T39" s="3">
        <f>S39*100/$S$143</f>
        <v>28.292359903981453</v>
      </c>
    </row>
    <row r="40" spans="1:20" x14ac:dyDescent="0.2">
      <c r="A40" s="36" t="s">
        <v>198</v>
      </c>
      <c r="B40" s="36" t="s">
        <v>199</v>
      </c>
      <c r="C40" s="36">
        <v>90448000</v>
      </c>
      <c r="D40" s="36" t="s">
        <v>277</v>
      </c>
      <c r="E40" s="12" t="s">
        <v>63</v>
      </c>
      <c r="F40" s="12">
        <v>270</v>
      </c>
      <c r="G40" s="12">
        <v>10</v>
      </c>
      <c r="H40" s="12">
        <v>100</v>
      </c>
      <c r="I40" s="12">
        <v>500</v>
      </c>
      <c r="J40" s="12"/>
      <c r="K40" s="12"/>
      <c r="L40" s="12"/>
      <c r="M40" s="13"/>
      <c r="N40" s="12">
        <f t="shared" si="6"/>
        <v>500</v>
      </c>
      <c r="O40" s="12">
        <f t="shared" si="7"/>
        <v>5</v>
      </c>
      <c r="P40" s="57"/>
      <c r="Q40" s="15">
        <v>0.06</v>
      </c>
      <c r="R40" s="15">
        <f t="shared" si="8"/>
        <v>0.3</v>
      </c>
    </row>
    <row r="41" spans="1:20" x14ac:dyDescent="0.2">
      <c r="A41" s="36" t="s">
        <v>392</v>
      </c>
      <c r="B41" s="36" t="s">
        <v>391</v>
      </c>
      <c r="C41" s="31" t="s">
        <v>393</v>
      </c>
      <c r="D41" s="36" t="s">
        <v>277</v>
      </c>
      <c r="E41" s="12" t="s">
        <v>63</v>
      </c>
      <c r="F41" s="12">
        <v>300</v>
      </c>
      <c r="G41" s="12">
        <v>10</v>
      </c>
      <c r="H41" s="12">
        <v>100</v>
      </c>
      <c r="I41" s="12"/>
      <c r="J41" s="12"/>
      <c r="K41" s="12"/>
      <c r="L41" s="12"/>
      <c r="M41" s="13"/>
      <c r="N41" s="12">
        <f t="shared" si="6"/>
        <v>0</v>
      </c>
      <c r="O41" s="12">
        <f t="shared" si="7"/>
        <v>0</v>
      </c>
      <c r="P41" s="57"/>
      <c r="Q41" s="15">
        <v>0.06</v>
      </c>
      <c r="R41" s="15">
        <f t="shared" si="8"/>
        <v>0</v>
      </c>
    </row>
    <row r="42" spans="1:20" x14ac:dyDescent="0.2">
      <c r="A42" s="27" t="s">
        <v>67</v>
      </c>
      <c r="B42" s="27" t="s">
        <v>68</v>
      </c>
      <c r="C42" s="27" t="s">
        <v>69</v>
      </c>
      <c r="D42" s="11" t="s">
        <v>275</v>
      </c>
      <c r="E42" s="12">
        <v>25</v>
      </c>
      <c r="F42" s="12">
        <v>375</v>
      </c>
      <c r="G42" s="12">
        <v>10</v>
      </c>
      <c r="H42" s="12">
        <v>100</v>
      </c>
      <c r="I42" s="12"/>
      <c r="J42" s="12"/>
      <c r="K42" s="12"/>
      <c r="L42" s="12"/>
      <c r="M42" s="13"/>
      <c r="N42" s="12">
        <f t="shared" si="6"/>
        <v>0</v>
      </c>
      <c r="O42" s="12">
        <f t="shared" si="7"/>
        <v>0</v>
      </c>
      <c r="P42" s="57"/>
      <c r="Q42" s="15">
        <v>0.06</v>
      </c>
      <c r="R42" s="15">
        <f t="shared" si="8"/>
        <v>0</v>
      </c>
    </row>
    <row r="43" spans="1:20" x14ac:dyDescent="0.2">
      <c r="A43" s="11" t="s">
        <v>64</v>
      </c>
      <c r="B43" s="11" t="s">
        <v>65</v>
      </c>
      <c r="C43" s="11" t="s">
        <v>64</v>
      </c>
      <c r="D43" s="11" t="s">
        <v>275</v>
      </c>
      <c r="E43" s="12">
        <v>25</v>
      </c>
      <c r="F43" s="12">
        <v>457</v>
      </c>
      <c r="G43" s="12">
        <v>10</v>
      </c>
      <c r="H43" s="12">
        <v>100</v>
      </c>
      <c r="I43" s="12"/>
      <c r="J43" s="12">
        <v>1000</v>
      </c>
      <c r="K43" s="12">
        <v>1000</v>
      </c>
      <c r="L43" s="12">
        <v>1000</v>
      </c>
      <c r="M43" s="13"/>
      <c r="N43" s="12">
        <f t="shared" si="6"/>
        <v>3000</v>
      </c>
      <c r="O43" s="12">
        <f t="shared" si="7"/>
        <v>30</v>
      </c>
      <c r="P43" s="57"/>
      <c r="Q43" s="15">
        <v>0.06</v>
      </c>
      <c r="R43" s="15">
        <f t="shared" si="8"/>
        <v>1.7999999999999998</v>
      </c>
    </row>
    <row r="44" spans="1:20" x14ac:dyDescent="0.2">
      <c r="A44" s="36" t="s">
        <v>66</v>
      </c>
      <c r="B44" s="36" t="s">
        <v>65</v>
      </c>
      <c r="C44" s="36">
        <v>90443400</v>
      </c>
      <c r="D44" s="36" t="s">
        <v>277</v>
      </c>
      <c r="E44" s="12" t="s">
        <v>63</v>
      </c>
      <c r="F44" s="12">
        <v>450</v>
      </c>
      <c r="G44" s="12">
        <v>10</v>
      </c>
      <c r="H44" s="12">
        <v>100</v>
      </c>
      <c r="I44" s="12"/>
      <c r="J44" s="12">
        <v>1000</v>
      </c>
      <c r="K44" s="12">
        <v>2000</v>
      </c>
      <c r="L44" s="12">
        <v>2000</v>
      </c>
      <c r="M44" s="13"/>
      <c r="N44" s="12">
        <f t="shared" si="6"/>
        <v>5000</v>
      </c>
      <c r="O44" s="12">
        <f t="shared" si="7"/>
        <v>50</v>
      </c>
      <c r="P44" s="57"/>
      <c r="Q44" s="15">
        <v>0.06</v>
      </c>
      <c r="R44" s="15">
        <f t="shared" si="8"/>
        <v>3</v>
      </c>
    </row>
    <row r="45" spans="1:20" x14ac:dyDescent="0.2">
      <c r="A45" s="11" t="s">
        <v>60</v>
      </c>
      <c r="B45" s="11" t="s">
        <v>61</v>
      </c>
      <c r="C45" s="11" t="s">
        <v>60</v>
      </c>
      <c r="D45" s="11" t="s">
        <v>275</v>
      </c>
      <c r="E45" s="12">
        <v>25</v>
      </c>
      <c r="F45" s="12">
        <v>610</v>
      </c>
      <c r="G45" s="12">
        <v>10</v>
      </c>
      <c r="H45" s="12">
        <v>50</v>
      </c>
      <c r="I45" s="12"/>
      <c r="J45" s="12">
        <v>500</v>
      </c>
      <c r="K45" s="12">
        <v>500</v>
      </c>
      <c r="L45" s="12"/>
      <c r="M45" s="13"/>
      <c r="N45" s="12">
        <f t="shared" si="6"/>
        <v>1000</v>
      </c>
      <c r="O45" s="12">
        <f t="shared" si="7"/>
        <v>20</v>
      </c>
      <c r="P45" s="57"/>
      <c r="Q45" s="15">
        <v>0.04</v>
      </c>
      <c r="R45" s="15">
        <f t="shared" si="8"/>
        <v>0.8</v>
      </c>
    </row>
    <row r="46" spans="1:20" x14ac:dyDescent="0.2">
      <c r="A46" s="36" t="s">
        <v>62</v>
      </c>
      <c r="B46" s="36" t="s">
        <v>61</v>
      </c>
      <c r="C46" s="36">
        <v>90443600</v>
      </c>
      <c r="D46" s="36" t="s">
        <v>277</v>
      </c>
      <c r="E46" s="12" t="s">
        <v>63</v>
      </c>
      <c r="F46" s="12">
        <v>600</v>
      </c>
      <c r="G46" s="12">
        <v>10</v>
      </c>
      <c r="H46" s="12">
        <v>50</v>
      </c>
      <c r="I46" s="12"/>
      <c r="J46" s="12">
        <v>1000</v>
      </c>
      <c r="K46" s="12">
        <v>2500</v>
      </c>
      <c r="L46" s="12">
        <v>2000</v>
      </c>
      <c r="M46" s="13"/>
      <c r="N46" s="12">
        <f t="shared" si="6"/>
        <v>5500</v>
      </c>
      <c r="O46" s="12">
        <f t="shared" si="7"/>
        <v>110</v>
      </c>
      <c r="P46" s="57"/>
      <c r="Q46" s="15">
        <v>0.04</v>
      </c>
      <c r="R46" s="15">
        <f t="shared" si="8"/>
        <v>4.4000000000000004</v>
      </c>
    </row>
    <row r="47" spans="1:20" x14ac:dyDescent="0.2">
      <c r="A47" s="11" t="s">
        <v>195</v>
      </c>
      <c r="B47" s="11" t="s">
        <v>178</v>
      </c>
      <c r="C47" s="11" t="s">
        <v>195</v>
      </c>
      <c r="D47" s="11" t="s">
        <v>275</v>
      </c>
      <c r="E47" s="12">
        <v>25</v>
      </c>
      <c r="F47" s="12">
        <v>750</v>
      </c>
      <c r="G47" s="12">
        <v>10</v>
      </c>
      <c r="H47" s="12">
        <v>50</v>
      </c>
      <c r="I47" s="12"/>
      <c r="J47" s="12"/>
      <c r="K47" s="12">
        <v>500</v>
      </c>
      <c r="L47" s="12"/>
      <c r="M47" s="13"/>
      <c r="N47" s="12">
        <f t="shared" si="6"/>
        <v>500</v>
      </c>
      <c r="O47" s="12">
        <f t="shared" si="7"/>
        <v>10</v>
      </c>
      <c r="P47" s="57"/>
      <c r="Q47" s="15">
        <v>0.05</v>
      </c>
      <c r="R47" s="15">
        <f t="shared" si="8"/>
        <v>0.5</v>
      </c>
    </row>
    <row r="48" spans="1:20" x14ac:dyDescent="0.2">
      <c r="A48" s="36" t="s">
        <v>177</v>
      </c>
      <c r="B48" s="36" t="s">
        <v>178</v>
      </c>
      <c r="C48" s="36">
        <v>90443700</v>
      </c>
      <c r="D48" s="36" t="s">
        <v>277</v>
      </c>
      <c r="E48" s="12" t="s">
        <v>63</v>
      </c>
      <c r="F48" s="12">
        <v>750</v>
      </c>
      <c r="G48" s="12">
        <v>10</v>
      </c>
      <c r="H48" s="12">
        <v>50</v>
      </c>
      <c r="I48" s="12"/>
      <c r="J48" s="12">
        <v>2000</v>
      </c>
      <c r="K48" s="12">
        <v>1500</v>
      </c>
      <c r="L48" s="12">
        <v>1000</v>
      </c>
      <c r="M48" s="13"/>
      <c r="N48" s="12">
        <f t="shared" si="6"/>
        <v>4500</v>
      </c>
      <c r="O48" s="12">
        <f t="shared" si="7"/>
        <v>90</v>
      </c>
      <c r="P48" s="57"/>
      <c r="Q48" s="15">
        <v>0.05</v>
      </c>
      <c r="R48" s="15">
        <f t="shared" si="8"/>
        <v>4.5</v>
      </c>
    </row>
    <row r="49" spans="1:20" x14ac:dyDescent="0.2">
      <c r="A49" s="11" t="s">
        <v>155</v>
      </c>
      <c r="B49" s="11" t="s">
        <v>58</v>
      </c>
      <c r="C49" s="11" t="s">
        <v>155</v>
      </c>
      <c r="D49" s="11" t="s">
        <v>275</v>
      </c>
      <c r="E49" s="12">
        <v>25</v>
      </c>
      <c r="F49" s="12">
        <v>915</v>
      </c>
      <c r="G49" s="12">
        <v>10</v>
      </c>
      <c r="H49" s="12">
        <v>50</v>
      </c>
      <c r="I49" s="12"/>
      <c r="J49" s="12"/>
      <c r="K49" s="12">
        <v>1000</v>
      </c>
      <c r="L49" s="12">
        <v>500</v>
      </c>
      <c r="M49" s="13"/>
      <c r="N49" s="12">
        <f t="shared" si="6"/>
        <v>1500</v>
      </c>
      <c r="O49" s="12">
        <f t="shared" si="7"/>
        <v>30</v>
      </c>
      <c r="P49" s="57"/>
      <c r="Q49" s="15">
        <v>0.06</v>
      </c>
      <c r="R49" s="15">
        <f t="shared" si="8"/>
        <v>1.7999999999999998</v>
      </c>
    </row>
    <row r="50" spans="1:20" x14ac:dyDescent="0.2">
      <c r="A50" s="36" t="s">
        <v>176</v>
      </c>
      <c r="B50" s="36" t="s">
        <v>58</v>
      </c>
      <c r="C50" s="36">
        <v>90443800</v>
      </c>
      <c r="D50" s="36" t="s">
        <v>277</v>
      </c>
      <c r="E50" s="12" t="s">
        <v>63</v>
      </c>
      <c r="F50" s="12">
        <v>900</v>
      </c>
      <c r="G50" s="12">
        <v>10</v>
      </c>
      <c r="H50" s="12">
        <v>50</v>
      </c>
      <c r="I50" s="12"/>
      <c r="J50" s="12">
        <v>2000</v>
      </c>
      <c r="K50" s="12">
        <v>3000</v>
      </c>
      <c r="L50" s="12">
        <v>3000</v>
      </c>
      <c r="M50" s="13"/>
      <c r="N50" s="12">
        <f t="shared" si="6"/>
        <v>8000</v>
      </c>
      <c r="O50" s="12">
        <f t="shared" si="7"/>
        <v>160</v>
      </c>
      <c r="P50" s="57"/>
      <c r="Q50" s="15">
        <v>0.06</v>
      </c>
      <c r="R50" s="15">
        <f t="shared" si="8"/>
        <v>9.6</v>
      </c>
    </row>
    <row r="51" spans="1:20" x14ac:dyDescent="0.2">
      <c r="A51" s="11" t="s">
        <v>53</v>
      </c>
      <c r="B51" s="11" t="s">
        <v>54</v>
      </c>
      <c r="C51" s="11" t="s">
        <v>53</v>
      </c>
      <c r="D51" s="11" t="s">
        <v>275</v>
      </c>
      <c r="E51" s="12">
        <v>25</v>
      </c>
      <c r="F51" s="12">
        <v>1220</v>
      </c>
      <c r="G51" s="12">
        <v>10</v>
      </c>
      <c r="H51" s="12">
        <v>50</v>
      </c>
      <c r="I51" s="12"/>
      <c r="J51" s="12">
        <v>500</v>
      </c>
      <c r="K51" s="12">
        <v>300</v>
      </c>
      <c r="L51" s="12">
        <v>500</v>
      </c>
      <c r="M51" s="13"/>
      <c r="N51" s="12">
        <f t="shared" si="6"/>
        <v>1300</v>
      </c>
      <c r="O51" s="12">
        <f t="shared" si="7"/>
        <v>26</v>
      </c>
      <c r="P51" s="57"/>
      <c r="Q51" s="15">
        <v>0.08</v>
      </c>
      <c r="R51" s="15">
        <f t="shared" si="8"/>
        <v>2.08</v>
      </c>
    </row>
    <row r="52" spans="1:20" x14ac:dyDescent="0.2">
      <c r="A52" s="26" t="s">
        <v>194</v>
      </c>
      <c r="B52" s="26" t="s">
        <v>54</v>
      </c>
      <c r="C52" s="26">
        <v>90444000</v>
      </c>
      <c r="D52" s="36" t="s">
        <v>277</v>
      </c>
      <c r="E52" s="12" t="s">
        <v>63</v>
      </c>
      <c r="F52" s="12">
        <v>1200</v>
      </c>
      <c r="G52" s="12">
        <v>10</v>
      </c>
      <c r="H52" s="12">
        <v>50</v>
      </c>
      <c r="I52" s="12"/>
      <c r="J52" s="12">
        <v>1000</v>
      </c>
      <c r="K52" s="12">
        <v>1000</v>
      </c>
      <c r="L52" s="12">
        <v>1000</v>
      </c>
      <c r="M52" s="13"/>
      <c r="N52" s="12">
        <f t="shared" si="6"/>
        <v>3000</v>
      </c>
      <c r="O52" s="12">
        <f t="shared" si="7"/>
        <v>60</v>
      </c>
      <c r="P52" s="57"/>
      <c r="Q52" s="15">
        <v>0.08</v>
      </c>
      <c r="R52" s="15">
        <f t="shared" si="8"/>
        <v>4.8</v>
      </c>
    </row>
    <row r="53" spans="1:20" x14ac:dyDescent="0.2">
      <c r="A53" s="11" t="s">
        <v>230</v>
      </c>
      <c r="B53" s="11" t="s">
        <v>231</v>
      </c>
      <c r="C53" s="11" t="s">
        <v>230</v>
      </c>
      <c r="D53" s="11" t="s">
        <v>275</v>
      </c>
      <c r="E53" s="12">
        <v>25</v>
      </c>
      <c r="F53" s="12">
        <v>1500</v>
      </c>
      <c r="G53" s="12">
        <v>10</v>
      </c>
      <c r="H53" s="12">
        <v>50</v>
      </c>
      <c r="I53" s="12"/>
      <c r="J53" s="12"/>
      <c r="K53" s="12"/>
      <c r="L53" s="12"/>
      <c r="M53" s="13"/>
      <c r="N53" s="12">
        <f t="shared" si="6"/>
        <v>0</v>
      </c>
      <c r="O53" s="12">
        <f t="shared" si="7"/>
        <v>0</v>
      </c>
      <c r="P53" s="57"/>
      <c r="Q53" s="15">
        <v>0.11</v>
      </c>
      <c r="R53" s="15">
        <f t="shared" si="8"/>
        <v>0</v>
      </c>
    </row>
    <row r="54" spans="1:20" x14ac:dyDescent="0.2">
      <c r="A54" s="11" t="s">
        <v>254</v>
      </c>
      <c r="B54" s="11" t="s">
        <v>255</v>
      </c>
      <c r="C54" s="11" t="s">
        <v>254</v>
      </c>
      <c r="D54" s="11" t="s">
        <v>275</v>
      </c>
      <c r="E54" s="12">
        <v>25</v>
      </c>
      <c r="F54" s="12">
        <v>1650</v>
      </c>
      <c r="G54" s="12">
        <v>10</v>
      </c>
      <c r="H54" s="12">
        <v>50</v>
      </c>
      <c r="I54" s="12"/>
      <c r="J54" s="12"/>
      <c r="K54" s="12"/>
      <c r="L54" s="12"/>
      <c r="M54" s="13"/>
      <c r="N54" s="12">
        <f t="shared" si="6"/>
        <v>0</v>
      </c>
      <c r="O54" s="12">
        <f t="shared" si="7"/>
        <v>0</v>
      </c>
      <c r="P54" s="57"/>
      <c r="Q54" s="15">
        <v>0.12</v>
      </c>
      <c r="R54" s="15">
        <f t="shared" si="8"/>
        <v>0</v>
      </c>
    </row>
    <row r="55" spans="1:20" x14ac:dyDescent="0.2">
      <c r="A55" s="11" t="s">
        <v>193</v>
      </c>
      <c r="B55" s="11" t="s">
        <v>175</v>
      </c>
      <c r="C55" s="11" t="s">
        <v>193</v>
      </c>
      <c r="D55" s="11" t="s">
        <v>275</v>
      </c>
      <c r="E55" s="12">
        <v>25</v>
      </c>
      <c r="F55" s="12">
        <v>1800</v>
      </c>
      <c r="G55" s="12">
        <v>10</v>
      </c>
      <c r="H55" s="12">
        <v>50</v>
      </c>
      <c r="I55" s="12"/>
      <c r="J55" s="12"/>
      <c r="K55" s="12"/>
      <c r="L55" s="12"/>
      <c r="M55" s="13"/>
      <c r="N55" s="12">
        <f t="shared" si="6"/>
        <v>0</v>
      </c>
      <c r="O55" s="12">
        <f t="shared" si="7"/>
        <v>0</v>
      </c>
      <c r="P55" s="57"/>
      <c r="Q55" s="15">
        <v>0.12</v>
      </c>
      <c r="R55" s="15">
        <f t="shared" si="8"/>
        <v>0</v>
      </c>
    </row>
    <row r="56" spans="1:20" x14ac:dyDescent="0.2">
      <c r="A56" s="36" t="s">
        <v>174</v>
      </c>
      <c r="B56" s="36" t="s">
        <v>175</v>
      </c>
      <c r="C56" s="36">
        <v>90443900</v>
      </c>
      <c r="D56" s="36" t="s">
        <v>277</v>
      </c>
      <c r="E56" s="12" t="s">
        <v>63</v>
      </c>
      <c r="F56" s="12">
        <v>1800</v>
      </c>
      <c r="G56" s="12">
        <v>10</v>
      </c>
      <c r="H56" s="12">
        <v>50</v>
      </c>
      <c r="I56" s="12"/>
      <c r="J56" s="12"/>
      <c r="K56" s="12"/>
      <c r="L56" s="12"/>
      <c r="M56" s="13"/>
      <c r="N56" s="12">
        <f t="shared" si="6"/>
        <v>0</v>
      </c>
      <c r="O56" s="12">
        <f t="shared" si="7"/>
        <v>0</v>
      </c>
      <c r="P56" s="57"/>
      <c r="Q56" s="15">
        <v>0.12</v>
      </c>
      <c r="R56" s="15">
        <f>$O56*$Q56</f>
        <v>0</v>
      </c>
    </row>
    <row r="57" spans="1:20" x14ac:dyDescent="0.2">
      <c r="A57" s="36" t="s">
        <v>293</v>
      </c>
      <c r="B57" s="36" t="s">
        <v>294</v>
      </c>
      <c r="C57" s="36">
        <v>90443000</v>
      </c>
      <c r="D57" s="36" t="s">
        <v>277</v>
      </c>
      <c r="E57" s="12" t="s">
        <v>63</v>
      </c>
      <c r="F57" s="12">
        <v>2100</v>
      </c>
      <c r="G57" s="12">
        <v>10</v>
      </c>
      <c r="H57" s="12">
        <v>50</v>
      </c>
      <c r="I57" s="12"/>
      <c r="J57" s="12"/>
      <c r="K57" s="12"/>
      <c r="L57" s="12"/>
      <c r="M57" s="13"/>
      <c r="N57" s="12">
        <f t="shared" si="6"/>
        <v>0</v>
      </c>
      <c r="O57" s="12">
        <f t="shared" si="7"/>
        <v>0</v>
      </c>
      <c r="P57" s="57"/>
      <c r="Q57" s="15">
        <v>0.09</v>
      </c>
      <c r="R57" s="15">
        <f t="shared" si="8"/>
        <v>0</v>
      </c>
    </row>
    <row r="58" spans="1:20" x14ac:dyDescent="0.2">
      <c r="A58" s="8" t="s">
        <v>70</v>
      </c>
      <c r="B58" s="8"/>
      <c r="C58" s="8"/>
      <c r="D58" s="8"/>
      <c r="E58" s="8"/>
      <c r="F58" s="36"/>
      <c r="G58" s="20"/>
      <c r="H58" s="20"/>
      <c r="I58" s="12"/>
      <c r="J58" s="12"/>
      <c r="K58" s="12"/>
      <c r="L58" s="12"/>
      <c r="M58" s="20"/>
      <c r="N58" s="12"/>
      <c r="O58" s="12"/>
      <c r="P58" s="57"/>
      <c r="Q58" s="12"/>
      <c r="R58" s="15"/>
    </row>
    <row r="59" spans="1:20" x14ac:dyDescent="0.2">
      <c r="A59" s="11" t="s">
        <v>295</v>
      </c>
      <c r="B59" s="11" t="s">
        <v>296</v>
      </c>
      <c r="C59" s="11" t="s">
        <v>295</v>
      </c>
      <c r="D59" s="11" t="s">
        <v>275</v>
      </c>
      <c r="E59" s="12">
        <v>32</v>
      </c>
      <c r="F59" s="12">
        <v>100</v>
      </c>
      <c r="G59" s="12">
        <v>10</v>
      </c>
      <c r="H59" s="12">
        <v>300</v>
      </c>
      <c r="I59" s="12"/>
      <c r="J59" s="12"/>
      <c r="K59" s="12"/>
      <c r="L59" s="12"/>
      <c r="M59" s="13"/>
      <c r="N59" s="12">
        <f t="shared" ref="N59:N73" si="9">SUM(I59:M59)</f>
        <v>0</v>
      </c>
      <c r="O59" s="12">
        <f t="shared" ref="O59:O73" si="10">$N59/$H59</f>
        <v>0</v>
      </c>
      <c r="P59" s="57"/>
      <c r="Q59" s="15">
        <v>0.09</v>
      </c>
      <c r="R59" s="15">
        <f t="shared" ref="R59:R73" si="11">$O59*$Q59</f>
        <v>0</v>
      </c>
      <c r="S59" s="43">
        <f>SUM(R59:R73)</f>
        <v>6.78</v>
      </c>
      <c r="T59" s="3">
        <f>S59*100/$S$143</f>
        <v>5.6121182021355853</v>
      </c>
    </row>
    <row r="60" spans="1:20" x14ac:dyDescent="0.2">
      <c r="A60" s="11" t="s">
        <v>71</v>
      </c>
      <c r="B60" s="11" t="s">
        <v>72</v>
      </c>
      <c r="C60" s="11" t="s">
        <v>71</v>
      </c>
      <c r="D60" s="11" t="s">
        <v>275</v>
      </c>
      <c r="E60" s="12">
        <v>32</v>
      </c>
      <c r="F60" s="12">
        <v>150</v>
      </c>
      <c r="G60" s="12">
        <v>10</v>
      </c>
      <c r="H60" s="12">
        <v>300</v>
      </c>
      <c r="I60" s="12"/>
      <c r="J60" s="12"/>
      <c r="K60" s="12"/>
      <c r="L60" s="12"/>
      <c r="M60" s="13"/>
      <c r="N60" s="12">
        <f t="shared" si="9"/>
        <v>0</v>
      </c>
      <c r="O60" s="12">
        <f t="shared" si="10"/>
        <v>0</v>
      </c>
      <c r="P60" s="57"/>
      <c r="Q60" s="15">
        <v>0.09</v>
      </c>
      <c r="R60" s="15">
        <f t="shared" si="11"/>
        <v>0</v>
      </c>
    </row>
    <row r="61" spans="1:20" x14ac:dyDescent="0.2">
      <c r="A61" s="36" t="s">
        <v>256</v>
      </c>
      <c r="B61" s="36" t="s">
        <v>72</v>
      </c>
      <c r="C61" s="36">
        <v>90446200</v>
      </c>
      <c r="D61" s="36" t="s">
        <v>277</v>
      </c>
      <c r="E61" s="12">
        <v>32</v>
      </c>
      <c r="F61" s="12">
        <v>150</v>
      </c>
      <c r="G61" s="12">
        <v>10</v>
      </c>
      <c r="H61" s="12">
        <v>300</v>
      </c>
      <c r="I61" s="12">
        <v>300</v>
      </c>
      <c r="J61" s="12">
        <v>300</v>
      </c>
      <c r="K61" s="12">
        <v>300</v>
      </c>
      <c r="L61" s="12">
        <v>300</v>
      </c>
      <c r="M61" s="13"/>
      <c r="N61" s="12">
        <f t="shared" si="9"/>
        <v>1200</v>
      </c>
      <c r="O61" s="12">
        <f t="shared" si="10"/>
        <v>4</v>
      </c>
      <c r="P61" s="57"/>
      <c r="Q61" s="15">
        <v>0.09</v>
      </c>
      <c r="R61" s="15">
        <f t="shared" si="11"/>
        <v>0.36</v>
      </c>
    </row>
    <row r="62" spans="1:20" x14ac:dyDescent="0.2">
      <c r="A62" s="11" t="s">
        <v>200</v>
      </c>
      <c r="B62" s="11" t="s">
        <v>201</v>
      </c>
      <c r="C62" s="11" t="s">
        <v>200</v>
      </c>
      <c r="D62" s="11" t="s">
        <v>275</v>
      </c>
      <c r="E62" s="12">
        <v>32</v>
      </c>
      <c r="F62" s="12">
        <v>200</v>
      </c>
      <c r="G62" s="12">
        <v>10</v>
      </c>
      <c r="H62" s="12">
        <v>300</v>
      </c>
      <c r="I62" s="12"/>
      <c r="J62" s="12"/>
      <c r="K62" s="12"/>
      <c r="L62" s="12"/>
      <c r="M62" s="13"/>
      <c r="N62" s="12">
        <f t="shared" si="9"/>
        <v>0</v>
      </c>
      <c r="O62" s="12">
        <f t="shared" si="10"/>
        <v>0</v>
      </c>
      <c r="P62" s="57"/>
      <c r="Q62" s="15">
        <v>0.09</v>
      </c>
      <c r="R62" s="15">
        <f t="shared" si="11"/>
        <v>0</v>
      </c>
    </row>
    <row r="63" spans="1:20" x14ac:dyDescent="0.2">
      <c r="A63" s="11" t="s">
        <v>73</v>
      </c>
      <c r="B63" s="11" t="s">
        <v>74</v>
      </c>
      <c r="C63" s="11" t="s">
        <v>73</v>
      </c>
      <c r="D63" s="11" t="s">
        <v>275</v>
      </c>
      <c r="E63" s="12">
        <v>32</v>
      </c>
      <c r="F63" s="12">
        <v>300</v>
      </c>
      <c r="G63" s="12">
        <v>10</v>
      </c>
      <c r="H63" s="12">
        <v>150</v>
      </c>
      <c r="I63" s="12">
        <v>300</v>
      </c>
      <c r="J63" s="12"/>
      <c r="K63" s="12"/>
      <c r="L63" s="12">
        <v>150</v>
      </c>
      <c r="M63" s="13"/>
      <c r="N63" s="12">
        <f t="shared" si="9"/>
        <v>450</v>
      </c>
      <c r="O63" s="12">
        <f t="shared" si="10"/>
        <v>3</v>
      </c>
      <c r="P63" s="57"/>
      <c r="Q63" s="15">
        <v>0.09</v>
      </c>
      <c r="R63" s="15">
        <f t="shared" si="11"/>
        <v>0.27</v>
      </c>
    </row>
    <row r="64" spans="1:20" x14ac:dyDescent="0.2">
      <c r="A64" s="36" t="s">
        <v>232</v>
      </c>
      <c r="B64" s="36" t="s">
        <v>74</v>
      </c>
      <c r="C64" s="36">
        <v>90446300</v>
      </c>
      <c r="D64" s="36" t="s">
        <v>277</v>
      </c>
      <c r="E64" s="12" t="s">
        <v>180</v>
      </c>
      <c r="F64" s="12">
        <v>300</v>
      </c>
      <c r="G64" s="12">
        <v>10</v>
      </c>
      <c r="H64" s="12">
        <v>150</v>
      </c>
      <c r="I64" s="12">
        <v>300</v>
      </c>
      <c r="J64" s="12">
        <v>600</v>
      </c>
      <c r="K64" s="12">
        <v>600</v>
      </c>
      <c r="L64" s="12">
        <v>300</v>
      </c>
      <c r="M64" s="13"/>
      <c r="N64" s="12">
        <f t="shared" si="9"/>
        <v>1800</v>
      </c>
      <c r="O64" s="12">
        <f t="shared" si="10"/>
        <v>12</v>
      </c>
      <c r="P64" s="57"/>
      <c r="Q64" s="15">
        <v>0.09</v>
      </c>
      <c r="R64" s="15">
        <f t="shared" si="11"/>
        <v>1.08</v>
      </c>
    </row>
    <row r="65" spans="1:20" x14ac:dyDescent="0.2">
      <c r="A65" s="11" t="s">
        <v>75</v>
      </c>
      <c r="B65" s="11" t="s">
        <v>76</v>
      </c>
      <c r="C65" s="11" t="s">
        <v>75</v>
      </c>
      <c r="D65" s="11" t="s">
        <v>275</v>
      </c>
      <c r="E65" s="12">
        <v>32</v>
      </c>
      <c r="F65" s="12">
        <v>450</v>
      </c>
      <c r="G65" s="12">
        <v>10</v>
      </c>
      <c r="H65" s="12">
        <v>100</v>
      </c>
      <c r="I65" s="12">
        <v>300</v>
      </c>
      <c r="J65" s="12"/>
      <c r="K65" s="12"/>
      <c r="L65" s="12">
        <v>100</v>
      </c>
      <c r="M65" s="13"/>
      <c r="N65" s="12">
        <f t="shared" si="9"/>
        <v>400</v>
      </c>
      <c r="O65" s="12">
        <f t="shared" si="10"/>
        <v>4</v>
      </c>
      <c r="P65" s="57"/>
      <c r="Q65" s="15">
        <v>0.09</v>
      </c>
      <c r="R65" s="15">
        <f t="shared" si="11"/>
        <v>0.36</v>
      </c>
    </row>
    <row r="66" spans="1:20" x14ac:dyDescent="0.2">
      <c r="A66" s="36" t="s">
        <v>179</v>
      </c>
      <c r="B66" s="36" t="s">
        <v>76</v>
      </c>
      <c r="C66" s="36">
        <v>90446400</v>
      </c>
      <c r="D66" s="36" t="s">
        <v>277</v>
      </c>
      <c r="E66" s="12" t="s">
        <v>180</v>
      </c>
      <c r="F66" s="12">
        <v>450</v>
      </c>
      <c r="G66" s="12">
        <v>10</v>
      </c>
      <c r="H66" s="12">
        <v>100</v>
      </c>
      <c r="I66" s="12">
        <v>300</v>
      </c>
      <c r="J66" s="12"/>
      <c r="K66" s="12">
        <v>300</v>
      </c>
      <c r="L66" s="12">
        <v>300</v>
      </c>
      <c r="M66" s="13"/>
      <c r="N66" s="12">
        <f t="shared" si="9"/>
        <v>900</v>
      </c>
      <c r="O66" s="12">
        <f t="shared" si="10"/>
        <v>9</v>
      </c>
      <c r="P66" s="57"/>
      <c r="Q66" s="15">
        <v>0.09</v>
      </c>
      <c r="R66" s="15">
        <f t="shared" si="11"/>
        <v>0.80999999999999994</v>
      </c>
    </row>
    <row r="67" spans="1:20" x14ac:dyDescent="0.2">
      <c r="A67" s="11" t="s">
        <v>156</v>
      </c>
      <c r="B67" s="11" t="s">
        <v>157</v>
      </c>
      <c r="C67" s="11" t="s">
        <v>156</v>
      </c>
      <c r="D67" s="11" t="s">
        <v>275</v>
      </c>
      <c r="E67" s="12">
        <v>32</v>
      </c>
      <c r="F67" s="12">
        <v>600</v>
      </c>
      <c r="G67" s="12">
        <v>10</v>
      </c>
      <c r="H67" s="12">
        <v>100</v>
      </c>
      <c r="I67" s="12"/>
      <c r="J67" s="12"/>
      <c r="K67" s="12"/>
      <c r="L67" s="12"/>
      <c r="M67" s="13"/>
      <c r="N67" s="12">
        <f t="shared" si="9"/>
        <v>0</v>
      </c>
      <c r="O67" s="12">
        <f t="shared" si="10"/>
        <v>0</v>
      </c>
      <c r="P67" s="57"/>
      <c r="Q67" s="15">
        <v>0.12</v>
      </c>
      <c r="R67" s="15">
        <f t="shared" si="11"/>
        <v>0</v>
      </c>
    </row>
    <row r="68" spans="1:20" x14ac:dyDescent="0.2">
      <c r="A68" s="36" t="s">
        <v>181</v>
      </c>
      <c r="B68" s="36" t="s">
        <v>157</v>
      </c>
      <c r="C68" s="36">
        <v>90446600</v>
      </c>
      <c r="D68" s="36" t="s">
        <v>277</v>
      </c>
      <c r="E68" s="12" t="s">
        <v>180</v>
      </c>
      <c r="F68" s="12">
        <v>600</v>
      </c>
      <c r="G68" s="12">
        <v>10</v>
      </c>
      <c r="H68" s="12">
        <v>100</v>
      </c>
      <c r="I68" s="12"/>
      <c r="J68" s="12"/>
      <c r="K68" s="12">
        <v>300</v>
      </c>
      <c r="L68" s="12">
        <v>500</v>
      </c>
      <c r="M68" s="13"/>
      <c r="N68" s="12">
        <f t="shared" si="9"/>
        <v>800</v>
      </c>
      <c r="O68" s="12">
        <f t="shared" si="10"/>
        <v>8</v>
      </c>
      <c r="P68" s="57"/>
      <c r="Q68" s="15">
        <v>0.12</v>
      </c>
      <c r="R68" s="15">
        <f t="shared" si="11"/>
        <v>0.96</v>
      </c>
    </row>
    <row r="69" spans="1:20" x14ac:dyDescent="0.2">
      <c r="A69" s="11" t="s">
        <v>222</v>
      </c>
      <c r="B69" s="11" t="s">
        <v>223</v>
      </c>
      <c r="C69" s="11" t="s">
        <v>222</v>
      </c>
      <c r="D69" s="11" t="s">
        <v>275</v>
      </c>
      <c r="E69" s="12">
        <v>32</v>
      </c>
      <c r="F69" s="12">
        <v>750</v>
      </c>
      <c r="G69" s="12">
        <v>10</v>
      </c>
      <c r="H69" s="12">
        <v>60</v>
      </c>
      <c r="I69" s="12"/>
      <c r="J69" s="12"/>
      <c r="K69" s="12"/>
      <c r="L69" s="12"/>
      <c r="M69" s="13"/>
      <c r="N69" s="12">
        <f t="shared" si="9"/>
        <v>0</v>
      </c>
      <c r="O69" s="12">
        <f t="shared" si="10"/>
        <v>0</v>
      </c>
      <c r="P69" s="57"/>
      <c r="Q69" s="15">
        <v>0.09</v>
      </c>
      <c r="R69" s="15">
        <f t="shared" si="11"/>
        <v>0</v>
      </c>
    </row>
    <row r="70" spans="1:20" x14ac:dyDescent="0.2">
      <c r="A70" s="11" t="s">
        <v>158</v>
      </c>
      <c r="B70" s="11" t="s">
        <v>159</v>
      </c>
      <c r="C70" s="11" t="s">
        <v>158</v>
      </c>
      <c r="D70" s="11" t="s">
        <v>275</v>
      </c>
      <c r="E70" s="12">
        <v>32</v>
      </c>
      <c r="F70" s="12">
        <v>900</v>
      </c>
      <c r="G70" s="12">
        <v>10</v>
      </c>
      <c r="H70" s="12">
        <v>50</v>
      </c>
      <c r="I70" s="12"/>
      <c r="J70" s="12">
        <v>100</v>
      </c>
      <c r="K70" s="12">
        <v>100</v>
      </c>
      <c r="L70" s="12">
        <v>100</v>
      </c>
      <c r="M70" s="13"/>
      <c r="N70" s="12">
        <f t="shared" si="9"/>
        <v>300</v>
      </c>
      <c r="O70" s="12">
        <f t="shared" si="10"/>
        <v>6</v>
      </c>
      <c r="P70" s="57"/>
      <c r="Q70" s="15">
        <v>0.09</v>
      </c>
      <c r="R70" s="15">
        <f t="shared" si="11"/>
        <v>0.54</v>
      </c>
    </row>
    <row r="71" spans="1:20" x14ac:dyDescent="0.2">
      <c r="A71" s="36" t="s">
        <v>182</v>
      </c>
      <c r="B71" s="36" t="s">
        <v>159</v>
      </c>
      <c r="C71" s="36">
        <v>90446700</v>
      </c>
      <c r="D71" s="36" t="s">
        <v>277</v>
      </c>
      <c r="E71" s="12" t="s">
        <v>180</v>
      </c>
      <c r="F71" s="12">
        <v>900</v>
      </c>
      <c r="G71" s="12">
        <v>10</v>
      </c>
      <c r="H71" s="12">
        <v>50</v>
      </c>
      <c r="I71" s="12">
        <v>100</v>
      </c>
      <c r="J71" s="12">
        <v>300</v>
      </c>
      <c r="K71" s="12">
        <v>300</v>
      </c>
      <c r="L71" s="12">
        <v>300</v>
      </c>
      <c r="M71" s="13"/>
      <c r="N71" s="12">
        <f t="shared" si="9"/>
        <v>1000</v>
      </c>
      <c r="O71" s="12">
        <f t="shared" si="10"/>
        <v>20</v>
      </c>
      <c r="P71" s="57"/>
      <c r="Q71" s="15">
        <v>0.09</v>
      </c>
      <c r="R71" s="15">
        <f t="shared" si="11"/>
        <v>1.7999999999999998</v>
      </c>
    </row>
    <row r="72" spans="1:20" x14ac:dyDescent="0.2">
      <c r="A72" s="11" t="s">
        <v>233</v>
      </c>
      <c r="B72" s="11" t="s">
        <v>234</v>
      </c>
      <c r="C72" s="11" t="s">
        <v>233</v>
      </c>
      <c r="D72" s="11" t="s">
        <v>275</v>
      </c>
      <c r="E72" s="12">
        <v>32</v>
      </c>
      <c r="F72" s="12">
        <v>1200</v>
      </c>
      <c r="G72" s="12">
        <v>10</v>
      </c>
      <c r="H72" s="12">
        <v>50</v>
      </c>
      <c r="I72" s="12"/>
      <c r="J72" s="12"/>
      <c r="K72" s="12"/>
      <c r="L72" s="12">
        <v>100</v>
      </c>
      <c r="M72" s="13"/>
      <c r="N72" s="12">
        <f t="shared" si="9"/>
        <v>100</v>
      </c>
      <c r="O72" s="12">
        <f t="shared" si="10"/>
        <v>2</v>
      </c>
      <c r="P72" s="57"/>
      <c r="Q72" s="15">
        <v>0.12</v>
      </c>
      <c r="R72" s="15">
        <f t="shared" si="11"/>
        <v>0.24</v>
      </c>
    </row>
    <row r="73" spans="1:20" x14ac:dyDescent="0.2">
      <c r="A73" s="36" t="s">
        <v>236</v>
      </c>
      <c r="B73" s="36" t="s">
        <v>237</v>
      </c>
      <c r="C73" s="36">
        <v>90446800</v>
      </c>
      <c r="D73" s="36" t="s">
        <v>277</v>
      </c>
      <c r="E73" s="12" t="s">
        <v>180</v>
      </c>
      <c r="F73" s="12">
        <v>1800</v>
      </c>
      <c r="G73" s="12">
        <v>10</v>
      </c>
      <c r="H73" s="12">
        <v>25</v>
      </c>
      <c r="I73" s="12"/>
      <c r="J73" s="12"/>
      <c r="K73" s="12"/>
      <c r="L73" s="12">
        <v>50</v>
      </c>
      <c r="M73" s="13"/>
      <c r="N73" s="12">
        <f t="shared" si="9"/>
        <v>50</v>
      </c>
      <c r="O73" s="12">
        <f t="shared" si="10"/>
        <v>2</v>
      </c>
      <c r="P73" s="57"/>
      <c r="Q73" s="15">
        <v>0.18</v>
      </c>
      <c r="R73" s="15">
        <f t="shared" si="11"/>
        <v>0.36</v>
      </c>
      <c r="S73" s="43"/>
    </row>
    <row r="74" spans="1:20" x14ac:dyDescent="0.2">
      <c r="A74" s="8" t="s">
        <v>77</v>
      </c>
      <c r="B74" s="8"/>
      <c r="C74" s="8"/>
      <c r="D74" s="8"/>
      <c r="E74" s="8"/>
      <c r="F74" s="36"/>
      <c r="G74" s="12"/>
      <c r="H74" s="12"/>
      <c r="I74" s="12"/>
      <c r="J74" s="12"/>
      <c r="K74" s="12"/>
      <c r="L74" s="12"/>
      <c r="M74" s="8"/>
      <c r="N74" s="12"/>
      <c r="O74" s="12"/>
      <c r="P74" s="57"/>
      <c r="Q74" s="12"/>
      <c r="R74" s="15"/>
    </row>
    <row r="75" spans="1:20" x14ac:dyDescent="0.2">
      <c r="A75" s="11" t="s">
        <v>297</v>
      </c>
      <c r="B75" s="11" t="s">
        <v>298</v>
      </c>
      <c r="C75" s="11" t="s">
        <v>297</v>
      </c>
      <c r="D75" s="11" t="s">
        <v>275</v>
      </c>
      <c r="E75" s="12">
        <v>40</v>
      </c>
      <c r="F75" s="12">
        <v>100</v>
      </c>
      <c r="G75" s="12">
        <v>10</v>
      </c>
      <c r="H75" s="12">
        <v>300</v>
      </c>
      <c r="I75" s="12"/>
      <c r="J75" s="12"/>
      <c r="K75" s="12"/>
      <c r="L75" s="12"/>
      <c r="M75" s="13"/>
      <c r="N75" s="12">
        <f t="shared" ref="N75:N90" si="12">SUM(I75:M75)</f>
        <v>0</v>
      </c>
      <c r="O75" s="12">
        <f t="shared" ref="O75:O90" si="13">$N75/$H75</f>
        <v>0</v>
      </c>
      <c r="P75" s="57"/>
      <c r="Q75" s="15">
        <v>0.13</v>
      </c>
      <c r="R75" s="15">
        <f t="shared" ref="R75:R90" si="14">$O75*$Q75</f>
        <v>0</v>
      </c>
      <c r="S75" s="43">
        <f>SUM(R75:R90)</f>
        <v>14.75</v>
      </c>
      <c r="T75" s="3">
        <f>S75*100/$S$143</f>
        <v>12.209254200811193</v>
      </c>
    </row>
    <row r="76" spans="1:20" x14ac:dyDescent="0.2">
      <c r="A76" s="11" t="s">
        <v>78</v>
      </c>
      <c r="B76" s="11" t="s">
        <v>79</v>
      </c>
      <c r="C76" s="11" t="s">
        <v>78</v>
      </c>
      <c r="D76" s="11" t="s">
        <v>275</v>
      </c>
      <c r="E76" s="12">
        <v>40</v>
      </c>
      <c r="F76" s="12">
        <v>150</v>
      </c>
      <c r="G76" s="12">
        <v>10</v>
      </c>
      <c r="H76" s="12">
        <v>300</v>
      </c>
      <c r="I76" s="12"/>
      <c r="J76" s="12">
        <v>300</v>
      </c>
      <c r="K76" s="12">
        <v>300</v>
      </c>
      <c r="L76" s="12">
        <v>300</v>
      </c>
      <c r="M76" s="13"/>
      <c r="N76" s="12">
        <f t="shared" si="12"/>
        <v>900</v>
      </c>
      <c r="O76" s="12">
        <f t="shared" si="13"/>
        <v>3</v>
      </c>
      <c r="P76" s="57"/>
      <c r="Q76" s="15">
        <v>0.13</v>
      </c>
      <c r="R76" s="15">
        <f t="shared" si="14"/>
        <v>0.39</v>
      </c>
    </row>
    <row r="77" spans="1:20" x14ac:dyDescent="0.2">
      <c r="A77" s="36" t="s">
        <v>240</v>
      </c>
      <c r="B77" s="36" t="s">
        <v>79</v>
      </c>
      <c r="C77" s="31" t="s">
        <v>241</v>
      </c>
      <c r="D77" s="36" t="s">
        <v>277</v>
      </c>
      <c r="E77" s="12">
        <v>40</v>
      </c>
      <c r="F77" s="12">
        <v>150</v>
      </c>
      <c r="G77" s="12">
        <v>10</v>
      </c>
      <c r="H77" s="12">
        <v>300</v>
      </c>
      <c r="I77" s="12">
        <v>300</v>
      </c>
      <c r="J77" s="12">
        <v>600</v>
      </c>
      <c r="K77" s="12">
        <v>300</v>
      </c>
      <c r="L77" s="12">
        <v>600</v>
      </c>
      <c r="M77" s="13"/>
      <c r="N77" s="12">
        <f t="shared" si="12"/>
        <v>1800</v>
      </c>
      <c r="O77" s="12">
        <f t="shared" si="13"/>
        <v>6</v>
      </c>
      <c r="P77" s="57"/>
      <c r="Q77" s="15">
        <v>0.13</v>
      </c>
      <c r="R77" s="15">
        <f t="shared" si="14"/>
        <v>0.78</v>
      </c>
    </row>
    <row r="78" spans="1:20" x14ac:dyDescent="0.2">
      <c r="A78" s="11" t="s">
        <v>80</v>
      </c>
      <c r="B78" s="11" t="s">
        <v>81</v>
      </c>
      <c r="C78" s="11" t="s">
        <v>80</v>
      </c>
      <c r="D78" s="11" t="s">
        <v>275</v>
      </c>
      <c r="E78" s="12">
        <v>40</v>
      </c>
      <c r="F78" s="12">
        <v>200</v>
      </c>
      <c r="G78" s="12">
        <v>10</v>
      </c>
      <c r="H78" s="12">
        <v>150</v>
      </c>
      <c r="I78" s="12"/>
      <c r="J78" s="12"/>
      <c r="K78" s="12"/>
      <c r="L78" s="12"/>
      <c r="M78" s="13"/>
      <c r="N78" s="12">
        <f t="shared" si="12"/>
        <v>0</v>
      </c>
      <c r="O78" s="12">
        <f t="shared" si="13"/>
        <v>0</v>
      </c>
      <c r="P78" s="57"/>
      <c r="Q78" s="15">
        <v>0.13</v>
      </c>
      <c r="R78" s="15">
        <f t="shared" si="14"/>
        <v>0</v>
      </c>
    </row>
    <row r="79" spans="1:20" x14ac:dyDescent="0.2">
      <c r="A79" s="11" t="s">
        <v>82</v>
      </c>
      <c r="B79" s="11" t="s">
        <v>83</v>
      </c>
      <c r="C79" s="11" t="s">
        <v>82</v>
      </c>
      <c r="D79" s="11" t="s">
        <v>275</v>
      </c>
      <c r="E79" s="12">
        <v>40</v>
      </c>
      <c r="F79" s="12">
        <v>300</v>
      </c>
      <c r="G79" s="12">
        <v>10</v>
      </c>
      <c r="H79" s="12">
        <v>150</v>
      </c>
      <c r="I79" s="12">
        <v>150</v>
      </c>
      <c r="J79" s="12">
        <v>300</v>
      </c>
      <c r="K79" s="12">
        <v>300</v>
      </c>
      <c r="L79" s="12">
        <v>300</v>
      </c>
      <c r="M79" s="13"/>
      <c r="N79" s="12">
        <f t="shared" si="12"/>
        <v>1050</v>
      </c>
      <c r="O79" s="12">
        <f t="shared" si="13"/>
        <v>7</v>
      </c>
      <c r="P79" s="57"/>
      <c r="Q79" s="15">
        <v>0.13</v>
      </c>
      <c r="R79" s="15">
        <f t="shared" si="14"/>
        <v>0.91</v>
      </c>
    </row>
    <row r="80" spans="1:20" x14ac:dyDescent="0.2">
      <c r="A80" s="36" t="s">
        <v>183</v>
      </c>
      <c r="B80" s="36" t="s">
        <v>83</v>
      </c>
      <c r="C80" s="36">
        <v>90447300</v>
      </c>
      <c r="D80" s="36" t="s">
        <v>277</v>
      </c>
      <c r="E80" s="12" t="s">
        <v>89</v>
      </c>
      <c r="F80" s="12">
        <v>300</v>
      </c>
      <c r="G80" s="12">
        <v>10</v>
      </c>
      <c r="H80" s="12">
        <v>150</v>
      </c>
      <c r="I80" s="12">
        <v>600</v>
      </c>
      <c r="J80" s="12">
        <v>600</v>
      </c>
      <c r="K80" s="12">
        <v>600</v>
      </c>
      <c r="L80" s="12">
        <v>600</v>
      </c>
      <c r="M80" s="13"/>
      <c r="N80" s="12">
        <f t="shared" si="12"/>
        <v>2400</v>
      </c>
      <c r="O80" s="12">
        <f t="shared" si="13"/>
        <v>16</v>
      </c>
      <c r="P80" s="57"/>
      <c r="Q80" s="15">
        <v>0.13</v>
      </c>
      <c r="R80" s="15">
        <f t="shared" si="14"/>
        <v>2.08</v>
      </c>
    </row>
    <row r="81" spans="1:20" x14ac:dyDescent="0.2">
      <c r="A81" s="11" t="s">
        <v>84</v>
      </c>
      <c r="B81" s="11" t="s">
        <v>85</v>
      </c>
      <c r="C81" s="11" t="s">
        <v>84</v>
      </c>
      <c r="D81" s="11" t="s">
        <v>275</v>
      </c>
      <c r="E81" s="12">
        <v>40</v>
      </c>
      <c r="F81" s="12">
        <v>450</v>
      </c>
      <c r="G81" s="12">
        <v>10</v>
      </c>
      <c r="H81" s="12">
        <v>100</v>
      </c>
      <c r="I81" s="12"/>
      <c r="J81" s="12"/>
      <c r="K81" s="12">
        <v>200</v>
      </c>
      <c r="L81" s="12">
        <v>200</v>
      </c>
      <c r="M81" s="13"/>
      <c r="N81" s="12">
        <f t="shared" si="12"/>
        <v>400</v>
      </c>
      <c r="O81" s="12">
        <f t="shared" si="13"/>
        <v>4</v>
      </c>
      <c r="P81" s="57"/>
      <c r="Q81" s="15">
        <v>0.13</v>
      </c>
      <c r="R81" s="15">
        <f t="shared" si="14"/>
        <v>0.52</v>
      </c>
    </row>
    <row r="82" spans="1:20" x14ac:dyDescent="0.2">
      <c r="A82" s="36" t="s">
        <v>184</v>
      </c>
      <c r="B82" s="36" t="s">
        <v>85</v>
      </c>
      <c r="C82" s="36">
        <v>90447400</v>
      </c>
      <c r="D82" s="36" t="s">
        <v>277</v>
      </c>
      <c r="E82" s="12" t="s">
        <v>89</v>
      </c>
      <c r="F82" s="12">
        <v>450</v>
      </c>
      <c r="G82" s="12">
        <v>10</v>
      </c>
      <c r="H82" s="12">
        <v>100</v>
      </c>
      <c r="I82" s="12">
        <v>200</v>
      </c>
      <c r="J82" s="12">
        <v>300</v>
      </c>
      <c r="K82" s="12">
        <v>400</v>
      </c>
      <c r="L82" s="12">
        <v>400</v>
      </c>
      <c r="M82" s="13"/>
      <c r="N82" s="12">
        <f t="shared" si="12"/>
        <v>1300</v>
      </c>
      <c r="O82" s="12">
        <f t="shared" si="13"/>
        <v>13</v>
      </c>
      <c r="P82" s="57"/>
      <c r="Q82" s="15">
        <v>0.13</v>
      </c>
      <c r="R82" s="15">
        <f t="shared" si="14"/>
        <v>1.69</v>
      </c>
    </row>
    <row r="83" spans="1:20" x14ac:dyDescent="0.2">
      <c r="A83" s="11" t="s">
        <v>86</v>
      </c>
      <c r="B83" s="11" t="s">
        <v>87</v>
      </c>
      <c r="C83" s="11" t="s">
        <v>86</v>
      </c>
      <c r="D83" s="11" t="s">
        <v>275</v>
      </c>
      <c r="E83" s="12">
        <v>40</v>
      </c>
      <c r="F83" s="12">
        <v>600</v>
      </c>
      <c r="G83" s="12">
        <v>10</v>
      </c>
      <c r="H83" s="12">
        <v>50</v>
      </c>
      <c r="I83" s="12"/>
      <c r="J83" s="12">
        <v>200</v>
      </c>
      <c r="K83" s="12">
        <v>200</v>
      </c>
      <c r="L83" s="12">
        <v>200</v>
      </c>
      <c r="M83" s="13"/>
      <c r="N83" s="12">
        <f t="shared" si="12"/>
        <v>600</v>
      </c>
      <c r="O83" s="12">
        <f t="shared" si="13"/>
        <v>12</v>
      </c>
      <c r="P83" s="57"/>
      <c r="Q83" s="15">
        <v>0.09</v>
      </c>
      <c r="R83" s="15">
        <f t="shared" si="14"/>
        <v>1.08</v>
      </c>
    </row>
    <row r="84" spans="1:20" x14ac:dyDescent="0.2">
      <c r="A84" s="36" t="s">
        <v>88</v>
      </c>
      <c r="B84" s="36" t="s">
        <v>87</v>
      </c>
      <c r="C84" s="36">
        <v>90447600</v>
      </c>
      <c r="D84" s="36" t="s">
        <v>277</v>
      </c>
      <c r="E84" s="12" t="s">
        <v>89</v>
      </c>
      <c r="F84" s="12">
        <v>600</v>
      </c>
      <c r="G84" s="12">
        <v>10</v>
      </c>
      <c r="H84" s="12">
        <v>50</v>
      </c>
      <c r="I84" s="12">
        <v>200</v>
      </c>
      <c r="J84" s="12">
        <v>900</v>
      </c>
      <c r="K84" s="12">
        <v>400</v>
      </c>
      <c r="L84" s="12">
        <v>400</v>
      </c>
      <c r="M84" s="13"/>
      <c r="N84" s="12">
        <f t="shared" si="12"/>
        <v>1900</v>
      </c>
      <c r="O84" s="12">
        <f t="shared" si="13"/>
        <v>38</v>
      </c>
      <c r="P84" s="57"/>
      <c r="Q84" s="15">
        <v>0.09</v>
      </c>
      <c r="R84" s="15">
        <f t="shared" si="14"/>
        <v>3.42</v>
      </c>
    </row>
    <row r="85" spans="1:20" x14ac:dyDescent="0.2">
      <c r="A85" s="11" t="s">
        <v>90</v>
      </c>
      <c r="B85" s="11" t="s">
        <v>91</v>
      </c>
      <c r="C85" s="11" t="s">
        <v>90</v>
      </c>
      <c r="D85" s="11" t="s">
        <v>275</v>
      </c>
      <c r="E85" s="12">
        <v>40</v>
      </c>
      <c r="F85" s="12">
        <v>750</v>
      </c>
      <c r="G85" s="12">
        <v>10</v>
      </c>
      <c r="H85" s="12">
        <v>50</v>
      </c>
      <c r="I85" s="12"/>
      <c r="J85" s="12">
        <v>400</v>
      </c>
      <c r="K85" s="12">
        <v>100</v>
      </c>
      <c r="L85" s="12">
        <v>100</v>
      </c>
      <c r="M85" s="13"/>
      <c r="N85" s="12">
        <f t="shared" si="12"/>
        <v>600</v>
      </c>
      <c r="O85" s="12">
        <f t="shared" si="13"/>
        <v>12</v>
      </c>
      <c r="P85" s="57"/>
      <c r="Q85" s="15">
        <v>0.13</v>
      </c>
      <c r="R85" s="15">
        <f t="shared" si="14"/>
        <v>1.56</v>
      </c>
    </row>
    <row r="86" spans="1:20" x14ac:dyDescent="0.2">
      <c r="A86" s="11" t="s">
        <v>92</v>
      </c>
      <c r="B86" s="11" t="s">
        <v>93</v>
      </c>
      <c r="C86" s="11" t="s">
        <v>92</v>
      </c>
      <c r="D86" s="11" t="s">
        <v>275</v>
      </c>
      <c r="E86" s="12">
        <v>40</v>
      </c>
      <c r="F86" s="12">
        <v>900</v>
      </c>
      <c r="G86" s="12">
        <v>10</v>
      </c>
      <c r="H86" s="12">
        <v>50</v>
      </c>
      <c r="I86" s="12"/>
      <c r="J86" s="12"/>
      <c r="K86" s="12"/>
      <c r="L86" s="12"/>
      <c r="M86" s="13"/>
      <c r="N86" s="12">
        <f t="shared" si="12"/>
        <v>0</v>
      </c>
      <c r="O86" s="12">
        <f t="shared" si="13"/>
        <v>0</v>
      </c>
      <c r="P86" s="57"/>
      <c r="Q86" s="15">
        <v>0.13</v>
      </c>
      <c r="R86" s="15">
        <f t="shared" si="14"/>
        <v>0</v>
      </c>
    </row>
    <row r="87" spans="1:20" x14ac:dyDescent="0.2">
      <c r="A87" s="36" t="s">
        <v>185</v>
      </c>
      <c r="B87" s="36" t="s">
        <v>93</v>
      </c>
      <c r="C87" s="36">
        <v>90447700</v>
      </c>
      <c r="D87" s="36" t="s">
        <v>277</v>
      </c>
      <c r="E87" s="12" t="s">
        <v>89</v>
      </c>
      <c r="F87" s="12">
        <v>900</v>
      </c>
      <c r="G87" s="12">
        <v>10</v>
      </c>
      <c r="H87" s="12">
        <v>50</v>
      </c>
      <c r="I87" s="12"/>
      <c r="J87" s="12">
        <v>200</v>
      </c>
      <c r="K87" s="12">
        <v>300</v>
      </c>
      <c r="L87" s="12">
        <v>300</v>
      </c>
      <c r="M87" s="13"/>
      <c r="N87" s="12">
        <f t="shared" si="12"/>
        <v>800</v>
      </c>
      <c r="O87" s="12">
        <f t="shared" si="13"/>
        <v>16</v>
      </c>
      <c r="P87" s="57"/>
      <c r="Q87" s="15">
        <v>0.13</v>
      </c>
      <c r="R87" s="15">
        <f t="shared" si="14"/>
        <v>2.08</v>
      </c>
    </row>
    <row r="88" spans="1:20" x14ac:dyDescent="0.2">
      <c r="A88" s="11" t="s">
        <v>94</v>
      </c>
      <c r="B88" s="11" t="s">
        <v>95</v>
      </c>
      <c r="C88" s="11" t="s">
        <v>94</v>
      </c>
      <c r="D88" s="11" t="s">
        <v>275</v>
      </c>
      <c r="E88" s="12">
        <v>40</v>
      </c>
      <c r="F88" s="12">
        <v>1200</v>
      </c>
      <c r="G88" s="12">
        <v>5</v>
      </c>
      <c r="H88" s="12">
        <v>25</v>
      </c>
      <c r="I88" s="12"/>
      <c r="J88" s="12"/>
      <c r="K88" s="12"/>
      <c r="L88" s="12"/>
      <c r="M88" s="13"/>
      <c r="N88" s="12">
        <f t="shared" si="12"/>
        <v>0</v>
      </c>
      <c r="O88" s="12">
        <f t="shared" si="13"/>
        <v>0</v>
      </c>
      <c r="P88" s="57"/>
      <c r="Q88" s="15">
        <v>0.08</v>
      </c>
      <c r="R88" s="15">
        <f t="shared" si="14"/>
        <v>0</v>
      </c>
    </row>
    <row r="89" spans="1:20" x14ac:dyDescent="0.2">
      <c r="A89" s="36" t="s">
        <v>376</v>
      </c>
      <c r="B89" s="36" t="s">
        <v>377</v>
      </c>
      <c r="C89" s="31" t="s">
        <v>378</v>
      </c>
      <c r="D89" s="36" t="s">
        <v>277</v>
      </c>
      <c r="E89" s="12">
        <v>40</v>
      </c>
      <c r="F89" s="12">
        <v>1800</v>
      </c>
      <c r="G89" s="12">
        <v>5</v>
      </c>
      <c r="H89" s="12">
        <v>20</v>
      </c>
      <c r="I89" s="12"/>
      <c r="J89" s="12"/>
      <c r="K89" s="12"/>
      <c r="L89" s="12">
        <v>60</v>
      </c>
      <c r="M89" s="13"/>
      <c r="N89" s="12">
        <f t="shared" si="12"/>
        <v>60</v>
      </c>
      <c r="O89" s="12">
        <f t="shared" si="13"/>
        <v>3</v>
      </c>
      <c r="P89" s="57"/>
      <c r="Q89" s="15">
        <v>0.08</v>
      </c>
      <c r="R89" s="15">
        <f t="shared" si="14"/>
        <v>0.24</v>
      </c>
    </row>
    <row r="90" spans="1:20" x14ac:dyDescent="0.2">
      <c r="A90" s="11" t="s">
        <v>220</v>
      </c>
      <c r="B90" s="11" t="s">
        <v>221</v>
      </c>
      <c r="C90" s="11" t="s">
        <v>220</v>
      </c>
      <c r="D90" s="11" t="s">
        <v>275</v>
      </c>
      <c r="E90" s="12">
        <v>40</v>
      </c>
      <c r="F90" s="12">
        <v>2000</v>
      </c>
      <c r="G90" s="12">
        <v>5</v>
      </c>
      <c r="H90" s="12">
        <v>25</v>
      </c>
      <c r="I90" s="12"/>
      <c r="J90" s="12"/>
      <c r="K90" s="12"/>
      <c r="L90" s="12"/>
      <c r="M90" s="13"/>
      <c r="N90" s="12">
        <f t="shared" si="12"/>
        <v>0</v>
      </c>
      <c r="O90" s="12">
        <f t="shared" si="13"/>
        <v>0</v>
      </c>
      <c r="P90" s="57"/>
      <c r="Q90" s="15">
        <v>0.08</v>
      </c>
      <c r="R90" s="15">
        <f t="shared" si="14"/>
        <v>0</v>
      </c>
      <c r="S90" s="43"/>
    </row>
    <row r="91" spans="1:20" x14ac:dyDescent="0.2">
      <c r="A91" s="8" t="s">
        <v>96</v>
      </c>
      <c r="B91" s="8"/>
      <c r="C91" s="8"/>
      <c r="D91" s="8"/>
      <c r="E91" s="20"/>
      <c r="F91" s="12"/>
      <c r="G91" s="12"/>
      <c r="H91" s="12"/>
      <c r="I91" s="12"/>
      <c r="J91" s="12"/>
      <c r="K91" s="12"/>
      <c r="L91" s="12"/>
      <c r="M91" s="8"/>
      <c r="N91" s="12"/>
      <c r="O91" s="12"/>
      <c r="P91" s="57"/>
      <c r="Q91" s="12"/>
      <c r="R91" s="15"/>
    </row>
    <row r="92" spans="1:20" x14ac:dyDescent="0.2">
      <c r="A92" s="11" t="s">
        <v>299</v>
      </c>
      <c r="B92" s="11" t="s">
        <v>300</v>
      </c>
      <c r="C92" s="11" t="s">
        <v>299</v>
      </c>
      <c r="D92" s="11" t="s">
        <v>275</v>
      </c>
      <c r="E92" s="12">
        <v>50</v>
      </c>
      <c r="F92" s="12">
        <v>100</v>
      </c>
      <c r="G92" s="12">
        <v>10</v>
      </c>
      <c r="H92" s="12">
        <v>150</v>
      </c>
      <c r="I92" s="12"/>
      <c r="J92" s="12"/>
      <c r="K92" s="12"/>
      <c r="L92" s="12"/>
      <c r="M92" s="13"/>
      <c r="N92" s="12">
        <f t="shared" ref="N92:N108" si="15">SUM(I92:M92)</f>
        <v>0</v>
      </c>
      <c r="O92" s="12">
        <f t="shared" ref="O92:O108" si="16">$N92/$H92</f>
        <v>0</v>
      </c>
      <c r="P92" s="57"/>
      <c r="Q92" s="15">
        <v>0.1</v>
      </c>
      <c r="R92" s="15">
        <f t="shared" ref="R92:R108" si="17">$O92*$Q92</f>
        <v>0</v>
      </c>
      <c r="S92" s="43">
        <f>SUM(R92:R108)</f>
        <v>23.160000000000004</v>
      </c>
      <c r="T92" s="3">
        <f>S92*100/$S$143</f>
        <v>19.170598460392359</v>
      </c>
    </row>
    <row r="93" spans="1:20" x14ac:dyDescent="0.2">
      <c r="A93" s="11" t="s">
        <v>97</v>
      </c>
      <c r="B93" s="11" t="s">
        <v>98</v>
      </c>
      <c r="C93" s="11" t="s">
        <v>97</v>
      </c>
      <c r="D93" s="11" t="s">
        <v>275</v>
      </c>
      <c r="E93" s="12">
        <v>50</v>
      </c>
      <c r="F93" s="12">
        <v>150</v>
      </c>
      <c r="G93" s="12">
        <v>10</v>
      </c>
      <c r="H93" s="12">
        <v>150</v>
      </c>
      <c r="I93" s="12"/>
      <c r="J93" s="12"/>
      <c r="K93" s="12">
        <v>300</v>
      </c>
      <c r="L93" s="12">
        <v>150</v>
      </c>
      <c r="M93" s="13"/>
      <c r="N93" s="12">
        <f t="shared" si="15"/>
        <v>450</v>
      </c>
      <c r="O93" s="12">
        <f t="shared" si="16"/>
        <v>3</v>
      </c>
      <c r="P93" s="57"/>
      <c r="Q93" s="15">
        <v>0.1</v>
      </c>
      <c r="R93" s="15">
        <f t="shared" si="17"/>
        <v>0.30000000000000004</v>
      </c>
    </row>
    <row r="94" spans="1:20" x14ac:dyDescent="0.2">
      <c r="A94" s="36" t="s">
        <v>235</v>
      </c>
      <c r="B94" s="36" t="s">
        <v>98</v>
      </c>
      <c r="C94" s="36">
        <v>90448200</v>
      </c>
      <c r="D94" s="36" t="s">
        <v>277</v>
      </c>
      <c r="E94" s="12" t="s">
        <v>102</v>
      </c>
      <c r="F94" s="12">
        <v>150</v>
      </c>
      <c r="G94" s="12">
        <v>10</v>
      </c>
      <c r="H94" s="12">
        <v>150</v>
      </c>
      <c r="I94" s="12"/>
      <c r="J94" s="12">
        <v>600</v>
      </c>
      <c r="K94" s="12">
        <v>600</v>
      </c>
      <c r="L94" s="12">
        <v>600</v>
      </c>
      <c r="M94" s="13"/>
      <c r="N94" s="12">
        <f t="shared" si="15"/>
        <v>1800</v>
      </c>
      <c r="O94" s="12">
        <f t="shared" si="16"/>
        <v>12</v>
      </c>
      <c r="P94" s="57"/>
      <c r="Q94" s="15">
        <v>0.1</v>
      </c>
      <c r="R94" s="15">
        <f t="shared" si="17"/>
        <v>1.2000000000000002</v>
      </c>
    </row>
    <row r="95" spans="1:20" x14ac:dyDescent="0.2">
      <c r="A95" s="11" t="s">
        <v>224</v>
      </c>
      <c r="B95" s="11" t="s">
        <v>225</v>
      </c>
      <c r="C95" s="11" t="s">
        <v>224</v>
      </c>
      <c r="D95" s="11" t="s">
        <v>275</v>
      </c>
      <c r="E95" s="12">
        <v>50</v>
      </c>
      <c r="F95" s="12">
        <v>200</v>
      </c>
      <c r="G95" s="12">
        <v>10</v>
      </c>
      <c r="H95" s="12">
        <v>150</v>
      </c>
      <c r="I95" s="12"/>
      <c r="J95" s="12">
        <v>150</v>
      </c>
      <c r="K95" s="12">
        <v>150</v>
      </c>
      <c r="L95" s="12"/>
      <c r="M95" s="13"/>
      <c r="N95" s="12">
        <f t="shared" si="15"/>
        <v>300</v>
      </c>
      <c r="O95" s="12">
        <f t="shared" si="16"/>
        <v>2</v>
      </c>
      <c r="P95" s="57"/>
      <c r="Q95" s="15">
        <v>0.06</v>
      </c>
      <c r="R95" s="15">
        <f t="shared" si="17"/>
        <v>0.12</v>
      </c>
    </row>
    <row r="96" spans="1:20" x14ac:dyDescent="0.2">
      <c r="A96" s="11" t="s">
        <v>99</v>
      </c>
      <c r="B96" s="11" t="s">
        <v>100</v>
      </c>
      <c r="C96" s="11" t="s">
        <v>99</v>
      </c>
      <c r="D96" s="11" t="s">
        <v>275</v>
      </c>
      <c r="E96" s="12">
        <v>50</v>
      </c>
      <c r="F96" s="12">
        <v>300</v>
      </c>
      <c r="G96" s="12">
        <v>10</v>
      </c>
      <c r="H96" s="12">
        <v>75</v>
      </c>
      <c r="I96" s="12"/>
      <c r="J96" s="12">
        <v>150</v>
      </c>
      <c r="K96" s="12">
        <v>150</v>
      </c>
      <c r="L96" s="12">
        <v>300</v>
      </c>
      <c r="M96" s="13"/>
      <c r="N96" s="12">
        <f t="shared" si="15"/>
        <v>600</v>
      </c>
      <c r="O96" s="12">
        <f t="shared" si="16"/>
        <v>8</v>
      </c>
      <c r="P96" s="57"/>
      <c r="Q96" s="15">
        <v>0.1</v>
      </c>
      <c r="R96" s="15">
        <f t="shared" si="17"/>
        <v>0.8</v>
      </c>
    </row>
    <row r="97" spans="1:20" x14ac:dyDescent="0.2">
      <c r="A97" s="36" t="s">
        <v>101</v>
      </c>
      <c r="B97" s="36" t="s">
        <v>100</v>
      </c>
      <c r="C97" s="36">
        <v>90448300</v>
      </c>
      <c r="D97" s="36" t="s">
        <v>277</v>
      </c>
      <c r="E97" s="12" t="s">
        <v>102</v>
      </c>
      <c r="F97" s="12">
        <v>300</v>
      </c>
      <c r="G97" s="12">
        <v>10</v>
      </c>
      <c r="H97" s="12">
        <v>75</v>
      </c>
      <c r="I97" s="12"/>
      <c r="J97" s="12">
        <v>600</v>
      </c>
      <c r="K97" s="12">
        <v>600</v>
      </c>
      <c r="L97" s="12">
        <v>600</v>
      </c>
      <c r="M97" s="13"/>
      <c r="N97" s="12">
        <f t="shared" si="15"/>
        <v>1800</v>
      </c>
      <c r="O97" s="12">
        <f t="shared" si="16"/>
        <v>24</v>
      </c>
      <c r="P97" s="57"/>
      <c r="Q97" s="15">
        <v>0.1</v>
      </c>
      <c r="R97" s="15">
        <f t="shared" si="17"/>
        <v>2.4000000000000004</v>
      </c>
    </row>
    <row r="98" spans="1:20" x14ac:dyDescent="0.2">
      <c r="A98" s="11" t="s">
        <v>103</v>
      </c>
      <c r="B98" s="11" t="s">
        <v>104</v>
      </c>
      <c r="C98" s="11" t="s">
        <v>103</v>
      </c>
      <c r="D98" s="11" t="s">
        <v>275</v>
      </c>
      <c r="E98" s="12">
        <v>50</v>
      </c>
      <c r="F98" s="12">
        <v>450</v>
      </c>
      <c r="G98" s="12">
        <v>10</v>
      </c>
      <c r="H98" s="12">
        <v>50</v>
      </c>
      <c r="I98" s="12"/>
      <c r="J98" s="12"/>
      <c r="K98" s="12">
        <v>100</v>
      </c>
      <c r="L98" s="12">
        <v>200</v>
      </c>
      <c r="M98" s="13"/>
      <c r="N98" s="12">
        <f t="shared" si="15"/>
        <v>300</v>
      </c>
      <c r="O98" s="12">
        <f t="shared" si="16"/>
        <v>6</v>
      </c>
      <c r="P98" s="57"/>
      <c r="Q98" s="15">
        <v>0.1</v>
      </c>
      <c r="R98" s="15">
        <f t="shared" si="17"/>
        <v>0.60000000000000009</v>
      </c>
    </row>
    <row r="99" spans="1:20" x14ac:dyDescent="0.2">
      <c r="A99" s="36" t="s">
        <v>186</v>
      </c>
      <c r="B99" s="36" t="s">
        <v>104</v>
      </c>
      <c r="C99" s="36">
        <v>90448400</v>
      </c>
      <c r="D99" s="36" t="s">
        <v>277</v>
      </c>
      <c r="E99" s="12" t="s">
        <v>102</v>
      </c>
      <c r="F99" s="12">
        <v>450</v>
      </c>
      <c r="G99" s="12">
        <v>10</v>
      </c>
      <c r="H99" s="12">
        <v>50</v>
      </c>
      <c r="I99" s="12"/>
      <c r="J99" s="12">
        <v>600</v>
      </c>
      <c r="K99" s="12">
        <v>500</v>
      </c>
      <c r="L99" s="12">
        <v>500</v>
      </c>
      <c r="M99" s="13"/>
      <c r="N99" s="12">
        <f t="shared" si="15"/>
        <v>1600</v>
      </c>
      <c r="O99" s="12">
        <f t="shared" si="16"/>
        <v>32</v>
      </c>
      <c r="P99" s="57"/>
      <c r="Q99" s="15">
        <v>0.1</v>
      </c>
      <c r="R99" s="15">
        <f t="shared" si="17"/>
        <v>3.2</v>
      </c>
    </row>
    <row r="100" spans="1:20" x14ac:dyDescent="0.2">
      <c r="A100" s="11" t="s">
        <v>105</v>
      </c>
      <c r="B100" s="11" t="s">
        <v>106</v>
      </c>
      <c r="C100" s="11" t="s">
        <v>105</v>
      </c>
      <c r="D100" s="11" t="s">
        <v>275</v>
      </c>
      <c r="E100" s="12">
        <v>50</v>
      </c>
      <c r="F100" s="12">
        <v>600</v>
      </c>
      <c r="G100" s="12">
        <v>10</v>
      </c>
      <c r="H100" s="12">
        <v>50</v>
      </c>
      <c r="I100" s="12"/>
      <c r="J100" s="12">
        <v>300</v>
      </c>
      <c r="K100" s="12">
        <v>300</v>
      </c>
      <c r="L100" s="12">
        <v>300</v>
      </c>
      <c r="M100" s="13"/>
      <c r="N100" s="12">
        <f t="shared" si="15"/>
        <v>900</v>
      </c>
      <c r="O100" s="12">
        <f t="shared" si="16"/>
        <v>18</v>
      </c>
      <c r="P100" s="57"/>
      <c r="Q100" s="15">
        <v>0.13</v>
      </c>
      <c r="R100" s="15">
        <f t="shared" si="17"/>
        <v>2.34</v>
      </c>
    </row>
    <row r="101" spans="1:20" x14ac:dyDescent="0.2">
      <c r="A101" s="36" t="s">
        <v>107</v>
      </c>
      <c r="B101" s="36" t="s">
        <v>106</v>
      </c>
      <c r="C101" s="36">
        <v>90448600</v>
      </c>
      <c r="D101" s="36" t="s">
        <v>277</v>
      </c>
      <c r="E101" s="12" t="s">
        <v>102</v>
      </c>
      <c r="F101" s="12">
        <v>600</v>
      </c>
      <c r="G101" s="12">
        <v>10</v>
      </c>
      <c r="H101" s="12">
        <v>50</v>
      </c>
      <c r="I101" s="12"/>
      <c r="J101" s="12">
        <v>1000</v>
      </c>
      <c r="K101" s="12">
        <v>500</v>
      </c>
      <c r="L101" s="12">
        <v>600</v>
      </c>
      <c r="M101" s="13"/>
      <c r="N101" s="12">
        <f t="shared" si="15"/>
        <v>2100</v>
      </c>
      <c r="O101" s="12">
        <f t="shared" si="16"/>
        <v>42</v>
      </c>
      <c r="P101" s="57"/>
      <c r="Q101" s="15">
        <v>0.13</v>
      </c>
      <c r="R101" s="15">
        <f t="shared" si="17"/>
        <v>5.46</v>
      </c>
    </row>
    <row r="102" spans="1:20" x14ac:dyDescent="0.2">
      <c r="A102" s="36" t="s">
        <v>266</v>
      </c>
      <c r="B102" s="36" t="s">
        <v>267</v>
      </c>
      <c r="C102" s="36">
        <v>90448605</v>
      </c>
      <c r="D102" s="36" t="s">
        <v>277</v>
      </c>
      <c r="E102" s="12" t="s">
        <v>102</v>
      </c>
      <c r="F102" s="12">
        <v>700</v>
      </c>
      <c r="G102" s="12">
        <v>5</v>
      </c>
      <c r="H102" s="12">
        <v>25</v>
      </c>
      <c r="I102" s="12"/>
      <c r="J102" s="12"/>
      <c r="K102" s="12"/>
      <c r="L102" s="12"/>
      <c r="M102" s="13"/>
      <c r="N102" s="12">
        <f t="shared" si="15"/>
        <v>0</v>
      </c>
      <c r="O102" s="12">
        <f t="shared" si="16"/>
        <v>0</v>
      </c>
      <c r="P102" s="57"/>
      <c r="Q102" s="15">
        <v>0.1</v>
      </c>
      <c r="R102" s="15">
        <f t="shared" si="17"/>
        <v>0</v>
      </c>
    </row>
    <row r="103" spans="1:20" x14ac:dyDescent="0.2">
      <c r="A103" s="11" t="s">
        <v>202</v>
      </c>
      <c r="B103" s="11" t="s">
        <v>203</v>
      </c>
      <c r="C103" s="11" t="s">
        <v>202</v>
      </c>
      <c r="D103" s="11" t="s">
        <v>275</v>
      </c>
      <c r="E103" s="12">
        <v>50</v>
      </c>
      <c r="F103" s="12">
        <v>750</v>
      </c>
      <c r="G103" s="12">
        <v>5</v>
      </c>
      <c r="H103" s="12">
        <v>25</v>
      </c>
      <c r="I103" s="12"/>
      <c r="J103" s="12">
        <v>200</v>
      </c>
      <c r="K103" s="12"/>
      <c r="L103" s="12"/>
      <c r="M103" s="13"/>
      <c r="N103" s="12">
        <f t="shared" si="15"/>
        <v>200</v>
      </c>
      <c r="O103" s="12">
        <f t="shared" si="16"/>
        <v>8</v>
      </c>
      <c r="P103" s="57"/>
      <c r="Q103" s="15">
        <v>0.1</v>
      </c>
      <c r="R103" s="15">
        <f t="shared" si="17"/>
        <v>0.8</v>
      </c>
    </row>
    <row r="104" spans="1:20" x14ac:dyDescent="0.2">
      <c r="A104" s="11" t="s">
        <v>108</v>
      </c>
      <c r="B104" s="11" t="s">
        <v>109</v>
      </c>
      <c r="C104" s="11" t="s">
        <v>108</v>
      </c>
      <c r="D104" s="11" t="s">
        <v>275</v>
      </c>
      <c r="E104" s="12">
        <v>50</v>
      </c>
      <c r="F104" s="12">
        <v>900</v>
      </c>
      <c r="G104" s="12">
        <v>5</v>
      </c>
      <c r="H104" s="12">
        <v>25</v>
      </c>
      <c r="I104" s="12"/>
      <c r="J104" s="12"/>
      <c r="K104" s="12">
        <v>100</v>
      </c>
      <c r="L104" s="12">
        <v>100</v>
      </c>
      <c r="M104" s="13"/>
      <c r="N104" s="12">
        <f t="shared" si="15"/>
        <v>200</v>
      </c>
      <c r="O104" s="12">
        <f t="shared" si="16"/>
        <v>8</v>
      </c>
      <c r="P104" s="57"/>
      <c r="Q104" s="15">
        <v>0.1</v>
      </c>
      <c r="R104" s="15">
        <f t="shared" si="17"/>
        <v>0.8</v>
      </c>
    </row>
    <row r="105" spans="1:20" x14ac:dyDescent="0.2">
      <c r="A105" s="36" t="s">
        <v>187</v>
      </c>
      <c r="B105" s="36" t="s">
        <v>109</v>
      </c>
      <c r="C105" s="36">
        <v>90448700</v>
      </c>
      <c r="D105" s="36" t="s">
        <v>277</v>
      </c>
      <c r="E105" s="12" t="s">
        <v>102</v>
      </c>
      <c r="F105" s="12">
        <v>900</v>
      </c>
      <c r="G105" s="12">
        <v>5</v>
      </c>
      <c r="H105" s="12">
        <v>25</v>
      </c>
      <c r="I105" s="12"/>
      <c r="J105" s="12"/>
      <c r="K105" s="12">
        <v>300</v>
      </c>
      <c r="L105" s="12">
        <v>400</v>
      </c>
      <c r="M105" s="13"/>
      <c r="N105" s="12">
        <f t="shared" si="15"/>
        <v>700</v>
      </c>
      <c r="O105" s="12">
        <f t="shared" si="16"/>
        <v>28</v>
      </c>
      <c r="P105" s="57"/>
      <c r="Q105" s="15">
        <v>0.1</v>
      </c>
      <c r="R105" s="15">
        <f t="shared" si="17"/>
        <v>2.8000000000000003</v>
      </c>
    </row>
    <row r="106" spans="1:20" x14ac:dyDescent="0.2">
      <c r="A106" s="11" t="s">
        <v>110</v>
      </c>
      <c r="B106" s="11" t="s">
        <v>111</v>
      </c>
      <c r="C106" s="11" t="s">
        <v>110</v>
      </c>
      <c r="D106" s="11" t="s">
        <v>275</v>
      </c>
      <c r="E106" s="12">
        <v>50</v>
      </c>
      <c r="F106" s="12">
        <v>1200</v>
      </c>
      <c r="G106" s="12">
        <v>5</v>
      </c>
      <c r="H106" s="12">
        <v>25</v>
      </c>
      <c r="I106" s="12"/>
      <c r="J106" s="12"/>
      <c r="K106" s="12"/>
      <c r="L106" s="12"/>
      <c r="M106" s="13"/>
      <c r="N106" s="12">
        <f t="shared" si="15"/>
        <v>0</v>
      </c>
      <c r="O106" s="12">
        <f t="shared" si="16"/>
        <v>0</v>
      </c>
      <c r="P106" s="57"/>
      <c r="Q106" s="15">
        <v>0.13</v>
      </c>
      <c r="R106" s="15">
        <f t="shared" si="17"/>
        <v>0</v>
      </c>
    </row>
    <row r="107" spans="1:20" x14ac:dyDescent="0.2">
      <c r="A107" s="36" t="s">
        <v>204</v>
      </c>
      <c r="B107" s="36" t="s">
        <v>111</v>
      </c>
      <c r="C107" s="31" t="s">
        <v>205</v>
      </c>
      <c r="D107" s="36" t="s">
        <v>277</v>
      </c>
      <c r="E107" s="12">
        <v>50</v>
      </c>
      <c r="F107" s="12">
        <v>1200</v>
      </c>
      <c r="G107" s="12">
        <v>5</v>
      </c>
      <c r="H107" s="12">
        <v>25</v>
      </c>
      <c r="I107" s="12"/>
      <c r="J107" s="12">
        <v>100</v>
      </c>
      <c r="K107" s="12">
        <v>100</v>
      </c>
      <c r="L107" s="12">
        <v>100</v>
      </c>
      <c r="M107" s="13"/>
      <c r="N107" s="12">
        <f t="shared" si="15"/>
        <v>300</v>
      </c>
      <c r="O107" s="12">
        <f t="shared" si="16"/>
        <v>12</v>
      </c>
      <c r="P107" s="57"/>
      <c r="Q107" s="15">
        <v>0.13</v>
      </c>
      <c r="R107" s="15">
        <f t="shared" si="17"/>
        <v>1.56</v>
      </c>
    </row>
    <row r="108" spans="1:20" x14ac:dyDescent="0.2">
      <c r="A108" s="36" t="s">
        <v>268</v>
      </c>
      <c r="B108" s="36" t="s">
        <v>269</v>
      </c>
      <c r="C108" s="31" t="s">
        <v>270</v>
      </c>
      <c r="D108" s="36" t="s">
        <v>277</v>
      </c>
      <c r="E108" s="12">
        <v>50</v>
      </c>
      <c r="F108" s="12">
        <v>2400</v>
      </c>
      <c r="G108" s="12">
        <v>5</v>
      </c>
      <c r="H108" s="12">
        <v>25</v>
      </c>
      <c r="I108" s="12"/>
      <c r="J108" s="12">
        <v>50</v>
      </c>
      <c r="K108" s="12">
        <v>50</v>
      </c>
      <c r="L108" s="12">
        <v>50</v>
      </c>
      <c r="M108" s="13"/>
      <c r="N108" s="12">
        <f t="shared" si="15"/>
        <v>150</v>
      </c>
      <c r="O108" s="12">
        <f t="shared" si="16"/>
        <v>6</v>
      </c>
      <c r="P108" s="57"/>
      <c r="Q108" s="15">
        <v>0.13</v>
      </c>
      <c r="R108" s="15">
        <f t="shared" si="17"/>
        <v>0.78</v>
      </c>
      <c r="S108" s="43"/>
    </row>
    <row r="109" spans="1:20" x14ac:dyDescent="0.2">
      <c r="A109" s="307" t="s">
        <v>112</v>
      </c>
      <c r="B109" s="307"/>
      <c r="C109" s="8"/>
      <c r="D109" s="8"/>
      <c r="E109" s="8"/>
      <c r="F109" s="12"/>
      <c r="G109" s="12"/>
      <c r="H109" s="12"/>
      <c r="I109" s="12"/>
      <c r="J109" s="12"/>
      <c r="K109" s="12"/>
      <c r="L109" s="12"/>
      <c r="M109" s="36"/>
      <c r="N109" s="12"/>
      <c r="O109" s="12"/>
      <c r="P109" s="57"/>
      <c r="Q109" s="12"/>
      <c r="R109" s="15"/>
    </row>
    <row r="110" spans="1:20" x14ac:dyDescent="0.2">
      <c r="A110" s="11" t="s">
        <v>216</v>
      </c>
      <c r="B110" s="11" t="s">
        <v>217</v>
      </c>
      <c r="C110" s="11" t="s">
        <v>216</v>
      </c>
      <c r="D110" s="11" t="s">
        <v>275</v>
      </c>
      <c r="E110" s="12">
        <v>20</v>
      </c>
      <c r="F110" s="12">
        <v>150</v>
      </c>
      <c r="G110" s="12">
        <v>10</v>
      </c>
      <c r="H110" s="12">
        <v>400</v>
      </c>
      <c r="I110" s="12"/>
      <c r="J110" s="12"/>
      <c r="K110" s="12"/>
      <c r="L110" s="12"/>
      <c r="M110" s="36"/>
      <c r="N110" s="12">
        <f t="shared" ref="N110:N142" si="18">SUM(I110:M110)</f>
        <v>0</v>
      </c>
      <c r="O110" s="12">
        <f t="shared" ref="O110:O142" si="19">$N110/$H110</f>
        <v>0</v>
      </c>
      <c r="P110" s="57"/>
      <c r="Q110" s="12">
        <v>0.06</v>
      </c>
      <c r="R110" s="15">
        <f t="shared" ref="R110:R142" si="20">$O110*$Q110</f>
        <v>0</v>
      </c>
      <c r="S110" s="43">
        <f>SUM(R110:R125)</f>
        <v>1.7800000000000002</v>
      </c>
      <c r="T110" s="3">
        <f>S110*100/$S$143</f>
        <v>1.4733879645724695</v>
      </c>
    </row>
    <row r="111" spans="1:20" x14ac:dyDescent="0.2">
      <c r="A111" s="36" t="s">
        <v>226</v>
      </c>
      <c r="B111" s="36" t="s">
        <v>217</v>
      </c>
      <c r="C111" s="36">
        <v>90444200</v>
      </c>
      <c r="D111" s="36" t="s">
        <v>277</v>
      </c>
      <c r="E111" s="12">
        <v>20</v>
      </c>
      <c r="F111" s="12">
        <v>150</v>
      </c>
      <c r="G111" s="12">
        <v>10</v>
      </c>
      <c r="H111" s="12">
        <v>400</v>
      </c>
      <c r="I111" s="12"/>
      <c r="J111" s="12"/>
      <c r="K111" s="12"/>
      <c r="L111" s="12"/>
      <c r="M111" s="36"/>
      <c r="N111" s="12">
        <f t="shared" si="18"/>
        <v>0</v>
      </c>
      <c r="O111" s="12">
        <f t="shared" si="19"/>
        <v>0</v>
      </c>
      <c r="P111" s="57"/>
      <c r="Q111" s="12">
        <v>0.06</v>
      </c>
      <c r="R111" s="15">
        <f t="shared" si="20"/>
        <v>0</v>
      </c>
    </row>
    <row r="112" spans="1:20" x14ac:dyDescent="0.2">
      <c r="A112" s="11" t="s">
        <v>191</v>
      </c>
      <c r="B112" s="11" t="s">
        <v>192</v>
      </c>
      <c r="C112" s="11" t="s">
        <v>191</v>
      </c>
      <c r="D112" s="11" t="s">
        <v>275</v>
      </c>
      <c r="E112" s="12">
        <v>20</v>
      </c>
      <c r="F112" s="12">
        <v>200</v>
      </c>
      <c r="G112" s="12">
        <v>10</v>
      </c>
      <c r="H112" s="12">
        <v>300</v>
      </c>
      <c r="I112" s="12"/>
      <c r="J112" s="12"/>
      <c r="K112" s="12"/>
      <c r="L112" s="12"/>
      <c r="M112" s="36"/>
      <c r="N112" s="12">
        <f t="shared" si="18"/>
        <v>0</v>
      </c>
      <c r="O112" s="12">
        <f t="shared" si="19"/>
        <v>0</v>
      </c>
      <c r="P112" s="57"/>
      <c r="Q112" s="12">
        <v>0.06</v>
      </c>
      <c r="R112" s="15">
        <f t="shared" si="20"/>
        <v>0</v>
      </c>
    </row>
    <row r="113" spans="1:20" x14ac:dyDescent="0.2">
      <c r="A113" s="11" t="s">
        <v>160</v>
      </c>
      <c r="B113" s="11" t="s">
        <v>161</v>
      </c>
      <c r="C113" s="11" t="s">
        <v>160</v>
      </c>
      <c r="D113" s="11" t="s">
        <v>275</v>
      </c>
      <c r="E113" s="12">
        <v>20</v>
      </c>
      <c r="F113" s="12">
        <v>300</v>
      </c>
      <c r="G113" s="12">
        <v>10</v>
      </c>
      <c r="H113" s="12">
        <v>200</v>
      </c>
      <c r="I113" s="12">
        <v>400</v>
      </c>
      <c r="J113" s="12">
        <v>600</v>
      </c>
      <c r="K113" s="12">
        <v>400</v>
      </c>
      <c r="L113" s="12">
        <v>400</v>
      </c>
      <c r="M113" s="13"/>
      <c r="N113" s="12">
        <f t="shared" si="18"/>
        <v>1800</v>
      </c>
      <c r="O113" s="12">
        <f t="shared" si="19"/>
        <v>9</v>
      </c>
      <c r="P113" s="57"/>
      <c r="Q113" s="15">
        <v>0.06</v>
      </c>
      <c r="R113" s="15">
        <f t="shared" si="20"/>
        <v>0.54</v>
      </c>
    </row>
    <row r="114" spans="1:20" x14ac:dyDescent="0.2">
      <c r="A114" s="36" t="s">
        <v>215</v>
      </c>
      <c r="B114" s="36" t="s">
        <v>161</v>
      </c>
      <c r="C114" s="36">
        <v>90444300</v>
      </c>
      <c r="D114" s="36" t="s">
        <v>277</v>
      </c>
      <c r="E114" s="12" t="s">
        <v>46</v>
      </c>
      <c r="F114" s="12">
        <v>300</v>
      </c>
      <c r="G114" s="12">
        <v>10</v>
      </c>
      <c r="H114" s="12">
        <v>200</v>
      </c>
      <c r="I114" s="12"/>
      <c r="J114" s="12"/>
      <c r="K114" s="12">
        <v>200</v>
      </c>
      <c r="L114" s="12"/>
      <c r="M114" s="13"/>
      <c r="N114" s="12">
        <f t="shared" si="18"/>
        <v>200</v>
      </c>
      <c r="O114" s="12">
        <f t="shared" si="19"/>
        <v>1</v>
      </c>
      <c r="P114" s="57"/>
      <c r="Q114" s="15">
        <v>0.06</v>
      </c>
      <c r="R114" s="15">
        <f t="shared" si="20"/>
        <v>0.06</v>
      </c>
    </row>
    <row r="115" spans="1:20" x14ac:dyDescent="0.2">
      <c r="A115" s="11" t="s">
        <v>206</v>
      </c>
      <c r="B115" s="11" t="s">
        <v>114</v>
      </c>
      <c r="C115" s="11" t="s">
        <v>206</v>
      </c>
      <c r="D115" s="11" t="s">
        <v>275</v>
      </c>
      <c r="E115" s="12">
        <v>20</v>
      </c>
      <c r="F115" s="12">
        <v>450</v>
      </c>
      <c r="G115" s="12">
        <v>10</v>
      </c>
      <c r="H115" s="12">
        <v>100</v>
      </c>
      <c r="I115" s="12"/>
      <c r="J115" s="12"/>
      <c r="K115" s="12"/>
      <c r="L115" s="12"/>
      <c r="M115" s="25"/>
      <c r="N115" s="12">
        <f t="shared" si="18"/>
        <v>0</v>
      </c>
      <c r="O115" s="12">
        <f t="shared" si="19"/>
        <v>0</v>
      </c>
      <c r="P115" s="57"/>
      <c r="Q115" s="15">
        <v>0.08</v>
      </c>
      <c r="R115" s="15">
        <f t="shared" si="20"/>
        <v>0</v>
      </c>
    </row>
    <row r="116" spans="1:20" x14ac:dyDescent="0.2">
      <c r="A116" s="36" t="s">
        <v>113</v>
      </c>
      <c r="B116" s="36" t="s">
        <v>114</v>
      </c>
      <c r="C116" s="36">
        <v>90444400</v>
      </c>
      <c r="D116" s="36" t="s">
        <v>277</v>
      </c>
      <c r="E116" s="12" t="s">
        <v>46</v>
      </c>
      <c r="F116" s="12">
        <v>450</v>
      </c>
      <c r="G116" s="12">
        <v>10</v>
      </c>
      <c r="H116" s="12">
        <v>100</v>
      </c>
      <c r="I116" s="12">
        <v>400</v>
      </c>
      <c r="J116" s="12"/>
      <c r="K116" s="12">
        <v>200</v>
      </c>
      <c r="L116" s="12">
        <v>200</v>
      </c>
      <c r="M116" s="13"/>
      <c r="N116" s="12">
        <f t="shared" si="18"/>
        <v>800</v>
      </c>
      <c r="O116" s="12">
        <f t="shared" si="19"/>
        <v>8</v>
      </c>
      <c r="P116" s="57"/>
      <c r="Q116" s="15">
        <v>0.08</v>
      </c>
      <c r="R116" s="15">
        <f t="shared" si="20"/>
        <v>0.64</v>
      </c>
    </row>
    <row r="117" spans="1:20" x14ac:dyDescent="0.2">
      <c r="A117" s="11" t="s">
        <v>115</v>
      </c>
      <c r="B117" s="11" t="s">
        <v>116</v>
      </c>
      <c r="C117" s="11" t="s">
        <v>115</v>
      </c>
      <c r="D117" s="11" t="s">
        <v>275</v>
      </c>
      <c r="E117" s="12">
        <v>20</v>
      </c>
      <c r="F117" s="12">
        <v>600</v>
      </c>
      <c r="G117" s="12">
        <v>10</v>
      </c>
      <c r="H117" s="12">
        <v>100</v>
      </c>
      <c r="I117" s="12"/>
      <c r="J117" s="12"/>
      <c r="K117" s="12"/>
      <c r="L117" s="12"/>
      <c r="M117" s="13"/>
      <c r="N117" s="12">
        <f t="shared" si="18"/>
        <v>0</v>
      </c>
      <c r="O117" s="12">
        <f t="shared" si="19"/>
        <v>0</v>
      </c>
      <c r="P117" s="57"/>
      <c r="Q117" s="15">
        <v>0.06</v>
      </c>
      <c r="R117" s="15">
        <f t="shared" si="20"/>
        <v>0</v>
      </c>
    </row>
    <row r="118" spans="1:20" x14ac:dyDescent="0.2">
      <c r="A118" s="36" t="s">
        <v>188</v>
      </c>
      <c r="B118" s="36" t="s">
        <v>116</v>
      </c>
      <c r="C118" s="36">
        <v>90444600</v>
      </c>
      <c r="D118" s="36" t="s">
        <v>277</v>
      </c>
      <c r="E118" s="12" t="s">
        <v>46</v>
      </c>
      <c r="F118" s="12">
        <v>600</v>
      </c>
      <c r="G118" s="12">
        <v>10</v>
      </c>
      <c r="H118" s="12">
        <v>100</v>
      </c>
      <c r="I118" s="12"/>
      <c r="J118" s="12">
        <v>500</v>
      </c>
      <c r="K118" s="12">
        <v>200</v>
      </c>
      <c r="L118" s="12">
        <v>200</v>
      </c>
      <c r="M118" s="13"/>
      <c r="N118" s="12">
        <f t="shared" si="18"/>
        <v>900</v>
      </c>
      <c r="O118" s="12">
        <f t="shared" si="19"/>
        <v>9</v>
      </c>
      <c r="P118" s="57"/>
      <c r="Q118" s="15">
        <v>0.06</v>
      </c>
      <c r="R118" s="15">
        <f t="shared" si="20"/>
        <v>0.54</v>
      </c>
    </row>
    <row r="119" spans="1:20" x14ac:dyDescent="0.2">
      <c r="A119" s="11" t="s">
        <v>117</v>
      </c>
      <c r="B119" s="11" t="s">
        <v>118</v>
      </c>
      <c r="C119" s="11" t="s">
        <v>117</v>
      </c>
      <c r="D119" s="11" t="s">
        <v>275</v>
      </c>
      <c r="E119" s="12">
        <v>20</v>
      </c>
      <c r="F119" s="12">
        <v>750</v>
      </c>
      <c r="G119" s="12">
        <v>10</v>
      </c>
      <c r="H119" s="12">
        <v>100</v>
      </c>
      <c r="I119" s="12"/>
      <c r="J119" s="12"/>
      <c r="K119" s="12"/>
      <c r="L119" s="12"/>
      <c r="M119" s="13"/>
      <c r="N119" s="12">
        <f t="shared" si="18"/>
        <v>0</v>
      </c>
      <c r="O119" s="12">
        <f t="shared" si="19"/>
        <v>0</v>
      </c>
      <c r="P119" s="57"/>
      <c r="Q119" s="15">
        <v>7.0000000000000007E-2</v>
      </c>
      <c r="R119" s="15">
        <f t="shared" si="20"/>
        <v>0</v>
      </c>
    </row>
    <row r="120" spans="1:20" x14ac:dyDescent="0.2">
      <c r="A120" s="36" t="s">
        <v>189</v>
      </c>
      <c r="B120" s="36" t="s">
        <v>118</v>
      </c>
      <c r="C120" s="36">
        <v>90444700</v>
      </c>
      <c r="D120" s="36" t="s">
        <v>277</v>
      </c>
      <c r="E120" s="12" t="s">
        <v>46</v>
      </c>
      <c r="F120" s="12">
        <v>750</v>
      </c>
      <c r="G120" s="12">
        <v>10</v>
      </c>
      <c r="H120" s="12">
        <v>100</v>
      </c>
      <c r="I120" s="12"/>
      <c r="J120" s="12"/>
      <c r="K120" s="12"/>
      <c r="L120" s="12"/>
      <c r="M120" s="13"/>
      <c r="N120" s="12">
        <f t="shared" si="18"/>
        <v>0</v>
      </c>
      <c r="O120" s="12">
        <f t="shared" si="19"/>
        <v>0</v>
      </c>
      <c r="P120" s="57"/>
      <c r="Q120" s="15">
        <v>7.0000000000000007E-2</v>
      </c>
      <c r="R120" s="15">
        <f t="shared" si="20"/>
        <v>0</v>
      </c>
    </row>
    <row r="121" spans="1:20" x14ac:dyDescent="0.2">
      <c r="A121" s="11" t="s">
        <v>119</v>
      </c>
      <c r="B121" s="11" t="s">
        <v>120</v>
      </c>
      <c r="C121" s="11" t="s">
        <v>119</v>
      </c>
      <c r="D121" s="11" t="s">
        <v>275</v>
      </c>
      <c r="E121" s="12">
        <v>20</v>
      </c>
      <c r="F121" s="12">
        <v>900</v>
      </c>
      <c r="G121" s="12">
        <v>10</v>
      </c>
      <c r="H121" s="12">
        <v>50</v>
      </c>
      <c r="I121" s="12"/>
      <c r="J121" s="12"/>
      <c r="K121" s="12"/>
      <c r="L121" s="12"/>
      <c r="M121" s="13"/>
      <c r="N121" s="12">
        <f t="shared" si="18"/>
        <v>0</v>
      </c>
      <c r="O121" s="12">
        <f t="shared" si="19"/>
        <v>0</v>
      </c>
      <c r="P121" s="57"/>
      <c r="Q121" s="15">
        <v>0.08</v>
      </c>
      <c r="R121" s="15">
        <f t="shared" si="20"/>
        <v>0</v>
      </c>
    </row>
    <row r="122" spans="1:20" x14ac:dyDescent="0.2">
      <c r="A122" s="36" t="s">
        <v>263</v>
      </c>
      <c r="B122" s="36" t="s">
        <v>120</v>
      </c>
      <c r="C122" s="36">
        <v>90444800</v>
      </c>
      <c r="D122" s="36" t="s">
        <v>277</v>
      </c>
      <c r="E122" s="12" t="s">
        <v>46</v>
      </c>
      <c r="F122" s="12">
        <v>900</v>
      </c>
      <c r="G122" s="12">
        <v>10</v>
      </c>
      <c r="H122" s="12">
        <v>50</v>
      </c>
      <c r="I122" s="12"/>
      <c r="J122" s="12"/>
      <c r="K122" s="12"/>
      <c r="L122" s="12"/>
      <c r="M122" s="13"/>
      <c r="N122" s="12">
        <f t="shared" si="18"/>
        <v>0</v>
      </c>
      <c r="O122" s="12">
        <f t="shared" si="19"/>
        <v>0</v>
      </c>
      <c r="P122" s="57"/>
      <c r="Q122" s="15">
        <v>0.08</v>
      </c>
      <c r="R122" s="15">
        <f t="shared" si="20"/>
        <v>0</v>
      </c>
    </row>
    <row r="123" spans="1:20" x14ac:dyDescent="0.2">
      <c r="A123" s="11" t="s">
        <v>121</v>
      </c>
      <c r="B123" s="11" t="s">
        <v>122</v>
      </c>
      <c r="C123" s="11" t="s">
        <v>121</v>
      </c>
      <c r="D123" s="11" t="s">
        <v>275</v>
      </c>
      <c r="E123" s="12">
        <v>20</v>
      </c>
      <c r="F123" s="12">
        <v>1200</v>
      </c>
      <c r="G123" s="12">
        <v>10</v>
      </c>
      <c r="H123" s="12">
        <v>50</v>
      </c>
      <c r="I123" s="12"/>
      <c r="J123" s="12"/>
      <c r="K123" s="12"/>
      <c r="L123" s="12"/>
      <c r="M123" s="13"/>
      <c r="N123" s="12">
        <f t="shared" si="18"/>
        <v>0</v>
      </c>
      <c r="O123" s="12">
        <f t="shared" si="19"/>
        <v>0</v>
      </c>
      <c r="P123" s="57"/>
      <c r="Q123" s="15">
        <v>0.11</v>
      </c>
      <c r="R123" s="15">
        <f t="shared" si="20"/>
        <v>0</v>
      </c>
    </row>
    <row r="124" spans="1:20" x14ac:dyDescent="0.2">
      <c r="A124" s="11" t="s">
        <v>207</v>
      </c>
      <c r="B124" s="11" t="s">
        <v>208</v>
      </c>
      <c r="C124" s="11" t="s">
        <v>207</v>
      </c>
      <c r="D124" s="11" t="s">
        <v>275</v>
      </c>
      <c r="E124" s="12">
        <v>20</v>
      </c>
      <c r="F124" s="12">
        <v>1500</v>
      </c>
      <c r="G124" s="12">
        <v>10</v>
      </c>
      <c r="H124" s="12">
        <v>50</v>
      </c>
      <c r="I124" s="12"/>
      <c r="J124" s="12"/>
      <c r="K124" s="12"/>
      <c r="L124" s="12"/>
      <c r="M124" s="13"/>
      <c r="N124" s="12">
        <f t="shared" si="18"/>
        <v>0</v>
      </c>
      <c r="O124" s="12">
        <f t="shared" si="19"/>
        <v>0</v>
      </c>
      <c r="P124" s="57"/>
      <c r="Q124" s="15">
        <v>7.0000000000000007E-2</v>
      </c>
      <c r="R124" s="15">
        <f t="shared" si="20"/>
        <v>0</v>
      </c>
    </row>
    <row r="125" spans="1:20" x14ac:dyDescent="0.2">
      <c r="A125" s="11" t="s">
        <v>209</v>
      </c>
      <c r="B125" s="11" t="s">
        <v>210</v>
      </c>
      <c r="C125" s="11" t="s">
        <v>209</v>
      </c>
      <c r="D125" s="11" t="s">
        <v>275</v>
      </c>
      <c r="E125" s="12">
        <v>20</v>
      </c>
      <c r="F125" s="12">
        <v>1800</v>
      </c>
      <c r="G125" s="12">
        <v>10</v>
      </c>
      <c r="H125" s="12">
        <v>50</v>
      </c>
      <c r="I125" s="12"/>
      <c r="J125" s="12"/>
      <c r="K125" s="12"/>
      <c r="L125" s="12"/>
      <c r="M125" s="13"/>
      <c r="N125" s="12">
        <f t="shared" si="18"/>
        <v>0</v>
      </c>
      <c r="O125" s="12">
        <f t="shared" si="19"/>
        <v>0</v>
      </c>
      <c r="P125" s="58"/>
      <c r="Q125" s="15">
        <v>0.09</v>
      </c>
      <c r="R125" s="15">
        <f t="shared" si="20"/>
        <v>0</v>
      </c>
      <c r="S125" s="43"/>
    </row>
    <row r="126" spans="1:20" x14ac:dyDescent="0.2">
      <c r="A126" s="11" t="s">
        <v>123</v>
      </c>
      <c r="B126" s="11" t="s">
        <v>124</v>
      </c>
      <c r="C126" s="11" t="s">
        <v>123</v>
      </c>
      <c r="D126" s="11" t="s">
        <v>275</v>
      </c>
      <c r="E126" s="12">
        <v>25</v>
      </c>
      <c r="F126" s="12">
        <v>150</v>
      </c>
      <c r="G126" s="12">
        <v>10</v>
      </c>
      <c r="H126" s="12">
        <v>200</v>
      </c>
      <c r="I126" s="12"/>
      <c r="J126" s="12"/>
      <c r="K126" s="12"/>
      <c r="L126" s="12"/>
      <c r="M126" s="13"/>
      <c r="N126" s="12">
        <f t="shared" si="18"/>
        <v>0</v>
      </c>
      <c r="O126" s="12">
        <f t="shared" si="19"/>
        <v>0</v>
      </c>
      <c r="P126" s="57"/>
      <c r="Q126" s="15">
        <v>0.04</v>
      </c>
      <c r="R126" s="15">
        <f t="shared" si="20"/>
        <v>0</v>
      </c>
      <c r="S126" s="43">
        <f>SUM(R126:R142)</f>
        <v>4.2</v>
      </c>
      <c r="T126" s="3">
        <f>S126*100/$S$143</f>
        <v>3.4765333995530177</v>
      </c>
    </row>
    <row r="127" spans="1:20" x14ac:dyDescent="0.2">
      <c r="A127" s="36" t="s">
        <v>257</v>
      </c>
      <c r="B127" s="36" t="s">
        <v>124</v>
      </c>
      <c r="C127" s="36">
        <v>90445200</v>
      </c>
      <c r="D127" s="36" t="s">
        <v>277</v>
      </c>
      <c r="E127" s="12">
        <v>25</v>
      </c>
      <c r="F127" s="12">
        <v>150</v>
      </c>
      <c r="G127" s="12">
        <v>10</v>
      </c>
      <c r="H127" s="12">
        <v>200</v>
      </c>
      <c r="I127" s="12"/>
      <c r="J127" s="12">
        <v>400</v>
      </c>
      <c r="K127" s="12">
        <v>400</v>
      </c>
      <c r="L127" s="12">
        <v>400</v>
      </c>
      <c r="M127" s="13"/>
      <c r="N127" s="12">
        <f t="shared" si="18"/>
        <v>1200</v>
      </c>
      <c r="O127" s="12">
        <f t="shared" si="19"/>
        <v>6</v>
      </c>
      <c r="P127" s="57"/>
      <c r="Q127" s="15">
        <v>0.04</v>
      </c>
      <c r="R127" s="15">
        <f t="shared" si="20"/>
        <v>0.24</v>
      </c>
    </row>
    <row r="128" spans="1:20" x14ac:dyDescent="0.2">
      <c r="A128" s="11" t="s">
        <v>125</v>
      </c>
      <c r="B128" s="11" t="s">
        <v>126</v>
      </c>
      <c r="C128" s="11" t="s">
        <v>125</v>
      </c>
      <c r="D128" s="11" t="s">
        <v>275</v>
      </c>
      <c r="E128" s="12">
        <v>25</v>
      </c>
      <c r="F128" s="12">
        <v>300</v>
      </c>
      <c r="G128" s="12">
        <v>10</v>
      </c>
      <c r="H128" s="12">
        <v>100</v>
      </c>
      <c r="I128" s="12">
        <v>200</v>
      </c>
      <c r="J128" s="12"/>
      <c r="K128" s="12">
        <v>100</v>
      </c>
      <c r="L128" s="12"/>
      <c r="M128" s="13"/>
      <c r="N128" s="12">
        <f t="shared" si="18"/>
        <v>300</v>
      </c>
      <c r="O128" s="12">
        <f t="shared" si="19"/>
        <v>3</v>
      </c>
      <c r="P128" s="57"/>
      <c r="Q128" s="15">
        <v>0.04</v>
      </c>
      <c r="R128" s="15">
        <f t="shared" si="20"/>
        <v>0.12</v>
      </c>
    </row>
    <row r="129" spans="1:20" x14ac:dyDescent="0.2">
      <c r="A129" s="36" t="s">
        <v>127</v>
      </c>
      <c r="B129" s="36" t="s">
        <v>126</v>
      </c>
      <c r="C129" s="36">
        <v>90445300</v>
      </c>
      <c r="D129" s="36" t="s">
        <v>277</v>
      </c>
      <c r="E129" s="12" t="s">
        <v>63</v>
      </c>
      <c r="F129" s="12">
        <v>300</v>
      </c>
      <c r="G129" s="12">
        <v>10</v>
      </c>
      <c r="H129" s="12">
        <v>100</v>
      </c>
      <c r="I129" s="12">
        <v>200</v>
      </c>
      <c r="J129" s="12"/>
      <c r="K129" s="12">
        <v>300</v>
      </c>
      <c r="L129" s="12">
        <v>300</v>
      </c>
      <c r="M129" s="13"/>
      <c r="N129" s="12">
        <f t="shared" si="18"/>
        <v>800</v>
      </c>
      <c r="O129" s="12">
        <f t="shared" si="19"/>
        <v>8</v>
      </c>
      <c r="P129" s="57"/>
      <c r="Q129" s="15">
        <v>0.04</v>
      </c>
      <c r="R129" s="15">
        <f t="shared" si="20"/>
        <v>0.32</v>
      </c>
    </row>
    <row r="130" spans="1:20" x14ac:dyDescent="0.2">
      <c r="A130" s="11" t="s">
        <v>128</v>
      </c>
      <c r="B130" s="11" t="s">
        <v>129</v>
      </c>
      <c r="C130" s="11" t="s">
        <v>128</v>
      </c>
      <c r="D130" s="11" t="s">
        <v>275</v>
      </c>
      <c r="E130" s="12">
        <v>25</v>
      </c>
      <c r="F130" s="12">
        <v>450</v>
      </c>
      <c r="G130" s="12">
        <v>10</v>
      </c>
      <c r="H130" s="12">
        <v>100</v>
      </c>
      <c r="I130" s="12"/>
      <c r="J130" s="12"/>
      <c r="K130" s="12">
        <v>100</v>
      </c>
      <c r="L130" s="12">
        <v>100</v>
      </c>
      <c r="M130" s="13"/>
      <c r="N130" s="12">
        <f t="shared" si="18"/>
        <v>200</v>
      </c>
      <c r="O130" s="12">
        <f t="shared" si="19"/>
        <v>2</v>
      </c>
      <c r="P130" s="57"/>
      <c r="Q130" s="15">
        <v>0.06</v>
      </c>
      <c r="R130" s="15">
        <f t="shared" si="20"/>
        <v>0.12</v>
      </c>
    </row>
    <row r="131" spans="1:20" x14ac:dyDescent="0.2">
      <c r="A131" s="36" t="s">
        <v>190</v>
      </c>
      <c r="B131" s="36" t="s">
        <v>129</v>
      </c>
      <c r="C131" s="36">
        <v>90445400</v>
      </c>
      <c r="D131" s="36" t="s">
        <v>277</v>
      </c>
      <c r="E131" s="12" t="s">
        <v>63</v>
      </c>
      <c r="F131" s="12">
        <v>450</v>
      </c>
      <c r="G131" s="12">
        <v>10</v>
      </c>
      <c r="H131" s="12">
        <v>100</v>
      </c>
      <c r="I131" s="12"/>
      <c r="J131" s="12"/>
      <c r="K131" s="12">
        <v>300</v>
      </c>
      <c r="L131" s="12">
        <v>300</v>
      </c>
      <c r="M131" s="13"/>
      <c r="N131" s="12">
        <f t="shared" si="18"/>
        <v>600</v>
      </c>
      <c r="O131" s="12">
        <f t="shared" si="19"/>
        <v>6</v>
      </c>
      <c r="P131" s="57"/>
      <c r="Q131" s="15">
        <v>0.06</v>
      </c>
      <c r="R131" s="15">
        <f t="shared" si="20"/>
        <v>0.36</v>
      </c>
    </row>
    <row r="132" spans="1:20" x14ac:dyDescent="0.2">
      <c r="A132" s="11" t="s">
        <v>130</v>
      </c>
      <c r="B132" s="11" t="s">
        <v>131</v>
      </c>
      <c r="C132" s="11" t="s">
        <v>130</v>
      </c>
      <c r="D132" s="11" t="s">
        <v>275</v>
      </c>
      <c r="E132" s="12">
        <v>25</v>
      </c>
      <c r="F132" s="12">
        <v>600</v>
      </c>
      <c r="G132" s="12">
        <v>10</v>
      </c>
      <c r="H132" s="12">
        <v>50</v>
      </c>
      <c r="I132" s="12"/>
      <c r="J132" s="12"/>
      <c r="K132" s="12">
        <v>100</v>
      </c>
      <c r="L132" s="12"/>
      <c r="M132" s="13"/>
      <c r="N132" s="12">
        <f t="shared" si="18"/>
        <v>100</v>
      </c>
      <c r="O132" s="12">
        <f t="shared" si="19"/>
        <v>2</v>
      </c>
      <c r="P132" s="57"/>
      <c r="Q132" s="15">
        <v>0.04</v>
      </c>
      <c r="R132" s="15">
        <f t="shared" si="20"/>
        <v>0.08</v>
      </c>
    </row>
    <row r="133" spans="1:20" x14ac:dyDescent="0.2">
      <c r="A133" s="36" t="s">
        <v>211</v>
      </c>
      <c r="B133" s="36" t="s">
        <v>131</v>
      </c>
      <c r="C133" s="36">
        <v>90445600</v>
      </c>
      <c r="D133" s="36" t="s">
        <v>277</v>
      </c>
      <c r="E133" s="12">
        <v>25</v>
      </c>
      <c r="F133" s="12">
        <v>600</v>
      </c>
      <c r="G133" s="12">
        <v>10</v>
      </c>
      <c r="H133" s="12">
        <v>50</v>
      </c>
      <c r="I133" s="12"/>
      <c r="J133" s="12"/>
      <c r="K133" s="12">
        <v>300</v>
      </c>
      <c r="L133" s="12">
        <v>300</v>
      </c>
      <c r="M133" s="13"/>
      <c r="N133" s="12">
        <f t="shared" si="18"/>
        <v>600</v>
      </c>
      <c r="O133" s="12">
        <f t="shared" si="19"/>
        <v>12</v>
      </c>
      <c r="P133" s="57"/>
      <c r="Q133" s="15">
        <v>0.04</v>
      </c>
      <c r="R133" s="15">
        <f t="shared" si="20"/>
        <v>0.48</v>
      </c>
    </row>
    <row r="134" spans="1:20" x14ac:dyDescent="0.2">
      <c r="A134" s="11" t="s">
        <v>162</v>
      </c>
      <c r="B134" s="11" t="s">
        <v>163</v>
      </c>
      <c r="C134" s="11" t="s">
        <v>162</v>
      </c>
      <c r="D134" s="11" t="s">
        <v>275</v>
      </c>
      <c r="E134" s="12">
        <v>25</v>
      </c>
      <c r="F134" s="12">
        <v>750</v>
      </c>
      <c r="G134" s="12">
        <v>10</v>
      </c>
      <c r="H134" s="12">
        <v>50</v>
      </c>
      <c r="I134" s="12"/>
      <c r="J134" s="12"/>
      <c r="K134" s="12"/>
      <c r="L134" s="12"/>
      <c r="M134" s="13"/>
      <c r="N134" s="12">
        <f t="shared" si="18"/>
        <v>0</v>
      </c>
      <c r="O134" s="12">
        <f t="shared" si="19"/>
        <v>0</v>
      </c>
      <c r="P134" s="57"/>
      <c r="Q134" s="15">
        <v>0.04</v>
      </c>
      <c r="R134" s="15">
        <f t="shared" si="20"/>
        <v>0</v>
      </c>
    </row>
    <row r="135" spans="1:20" x14ac:dyDescent="0.2">
      <c r="A135" s="36" t="s">
        <v>218</v>
      </c>
      <c r="B135" s="36" t="s">
        <v>163</v>
      </c>
      <c r="C135" s="31" t="s">
        <v>219</v>
      </c>
      <c r="D135" s="36" t="s">
        <v>277</v>
      </c>
      <c r="E135" s="12">
        <v>25</v>
      </c>
      <c r="F135" s="12">
        <v>750</v>
      </c>
      <c r="G135" s="12">
        <v>10</v>
      </c>
      <c r="H135" s="12">
        <v>50</v>
      </c>
      <c r="I135" s="12"/>
      <c r="J135" s="12">
        <v>500</v>
      </c>
      <c r="K135" s="12">
        <v>300</v>
      </c>
      <c r="L135" s="12">
        <v>300</v>
      </c>
      <c r="M135" s="13"/>
      <c r="N135" s="12">
        <f t="shared" si="18"/>
        <v>1100</v>
      </c>
      <c r="O135" s="12">
        <f t="shared" si="19"/>
        <v>22</v>
      </c>
      <c r="P135" s="57"/>
      <c r="Q135" s="15">
        <v>0.04</v>
      </c>
      <c r="R135" s="15">
        <f t="shared" si="20"/>
        <v>0.88</v>
      </c>
    </row>
    <row r="136" spans="1:20" x14ac:dyDescent="0.2">
      <c r="A136" s="11" t="s">
        <v>132</v>
      </c>
      <c r="B136" s="11" t="s">
        <v>133</v>
      </c>
      <c r="C136" s="11" t="s">
        <v>132</v>
      </c>
      <c r="D136" s="11" t="s">
        <v>275</v>
      </c>
      <c r="E136" s="12">
        <v>25</v>
      </c>
      <c r="F136" s="12">
        <v>900</v>
      </c>
      <c r="G136" s="12">
        <v>10</v>
      </c>
      <c r="H136" s="12">
        <v>50</v>
      </c>
      <c r="I136" s="12"/>
      <c r="J136" s="12"/>
      <c r="K136" s="12"/>
      <c r="L136" s="12">
        <v>100</v>
      </c>
      <c r="M136" s="13"/>
      <c r="N136" s="12">
        <f t="shared" si="18"/>
        <v>100</v>
      </c>
      <c r="O136" s="12">
        <f t="shared" si="19"/>
        <v>2</v>
      </c>
      <c r="P136" s="57"/>
      <c r="Q136" s="15">
        <v>0.06</v>
      </c>
      <c r="R136" s="15">
        <f t="shared" si="20"/>
        <v>0.12</v>
      </c>
    </row>
    <row r="137" spans="1:20" x14ac:dyDescent="0.2">
      <c r="A137" s="36" t="s">
        <v>264</v>
      </c>
      <c r="B137" s="36" t="s">
        <v>133</v>
      </c>
      <c r="C137" s="31" t="s">
        <v>265</v>
      </c>
      <c r="D137" s="36" t="s">
        <v>277</v>
      </c>
      <c r="E137" s="12">
        <v>25</v>
      </c>
      <c r="F137" s="12">
        <v>900</v>
      </c>
      <c r="G137" s="12">
        <v>10</v>
      </c>
      <c r="H137" s="12">
        <v>50</v>
      </c>
      <c r="I137" s="12"/>
      <c r="J137" s="12">
        <v>500</v>
      </c>
      <c r="K137" s="12">
        <v>300</v>
      </c>
      <c r="L137" s="12">
        <v>300</v>
      </c>
      <c r="M137" s="13"/>
      <c r="N137" s="12">
        <f t="shared" si="18"/>
        <v>1100</v>
      </c>
      <c r="O137" s="12">
        <f t="shared" si="19"/>
        <v>22</v>
      </c>
      <c r="P137" s="57"/>
      <c r="Q137" s="15">
        <v>0.06</v>
      </c>
      <c r="R137" s="15">
        <f t="shared" si="20"/>
        <v>1.3199999999999998</v>
      </c>
    </row>
    <row r="138" spans="1:20" x14ac:dyDescent="0.2">
      <c r="A138" s="11" t="s">
        <v>134</v>
      </c>
      <c r="B138" s="11" t="s">
        <v>135</v>
      </c>
      <c r="C138" s="11" t="s">
        <v>134</v>
      </c>
      <c r="D138" s="11" t="s">
        <v>275</v>
      </c>
      <c r="E138" s="12">
        <v>25</v>
      </c>
      <c r="F138" s="12">
        <v>1200</v>
      </c>
      <c r="G138" s="12">
        <v>10</v>
      </c>
      <c r="H138" s="12">
        <v>50</v>
      </c>
      <c r="I138" s="12"/>
      <c r="J138" s="12"/>
      <c r="K138" s="12">
        <v>100</v>
      </c>
      <c r="L138" s="12"/>
      <c r="M138" s="13"/>
      <c r="N138" s="12">
        <f t="shared" si="18"/>
        <v>100</v>
      </c>
      <c r="O138" s="12">
        <f t="shared" si="19"/>
        <v>2</v>
      </c>
      <c r="P138" s="57"/>
      <c r="Q138" s="15">
        <v>0.08</v>
      </c>
      <c r="R138" s="15">
        <f t="shared" si="20"/>
        <v>0.16</v>
      </c>
    </row>
    <row r="139" spans="1:20" x14ac:dyDescent="0.2">
      <c r="A139" s="11" t="s">
        <v>238</v>
      </c>
      <c r="B139" s="11" t="s">
        <v>239</v>
      </c>
      <c r="C139" s="11" t="s">
        <v>238</v>
      </c>
      <c r="D139" s="11" t="s">
        <v>275</v>
      </c>
      <c r="E139" s="12">
        <v>25</v>
      </c>
      <c r="F139" s="12">
        <v>1524</v>
      </c>
      <c r="G139" s="12">
        <v>10</v>
      </c>
      <c r="H139" s="12">
        <v>50</v>
      </c>
      <c r="I139" s="12"/>
      <c r="J139" s="12"/>
      <c r="K139" s="12"/>
      <c r="L139" s="12"/>
      <c r="M139" s="13"/>
      <c r="N139" s="12">
        <f t="shared" si="18"/>
        <v>0</v>
      </c>
      <c r="O139" s="12">
        <f t="shared" si="19"/>
        <v>0</v>
      </c>
      <c r="P139" s="57"/>
      <c r="Q139" s="15">
        <v>0.08</v>
      </c>
      <c r="R139" s="15">
        <f t="shared" si="20"/>
        <v>0</v>
      </c>
    </row>
    <row r="140" spans="1:20" x14ac:dyDescent="0.2">
      <c r="A140" s="11" t="s">
        <v>164</v>
      </c>
      <c r="B140" s="11" t="s">
        <v>165</v>
      </c>
      <c r="C140" s="11" t="s">
        <v>164</v>
      </c>
      <c r="D140" s="11" t="s">
        <v>275</v>
      </c>
      <c r="E140" s="12">
        <v>25</v>
      </c>
      <c r="F140" s="12">
        <v>1800</v>
      </c>
      <c r="G140" s="12">
        <v>10</v>
      </c>
      <c r="H140" s="12">
        <v>50</v>
      </c>
      <c r="I140" s="12"/>
      <c r="J140" s="12"/>
      <c r="K140" s="12"/>
      <c r="L140" s="12"/>
      <c r="M140" s="13"/>
      <c r="N140" s="12">
        <f t="shared" si="18"/>
        <v>0</v>
      </c>
      <c r="O140" s="12">
        <f t="shared" si="19"/>
        <v>0</v>
      </c>
      <c r="P140" s="57"/>
      <c r="Q140" s="15">
        <v>0.12</v>
      </c>
      <c r="R140" s="15">
        <f t="shared" si="20"/>
        <v>0</v>
      </c>
    </row>
    <row r="141" spans="1:20" x14ac:dyDescent="0.2">
      <c r="A141" s="36" t="s">
        <v>227</v>
      </c>
      <c r="B141" s="36" t="s">
        <v>165</v>
      </c>
      <c r="C141" s="36">
        <v>90445900</v>
      </c>
      <c r="D141" s="36" t="s">
        <v>277</v>
      </c>
      <c r="E141" s="12">
        <v>25</v>
      </c>
      <c r="F141" s="12">
        <v>1800</v>
      </c>
      <c r="G141" s="12">
        <v>10</v>
      </c>
      <c r="H141" s="12">
        <v>50</v>
      </c>
      <c r="I141" s="12"/>
      <c r="J141" s="12"/>
      <c r="K141" s="12"/>
      <c r="L141" s="12"/>
      <c r="M141" s="13"/>
      <c r="N141" s="12">
        <f t="shared" si="18"/>
        <v>0</v>
      </c>
      <c r="O141" s="12">
        <f t="shared" si="19"/>
        <v>0</v>
      </c>
      <c r="P141" s="57"/>
      <c r="Q141" s="15">
        <v>0.12</v>
      </c>
      <c r="R141" s="15">
        <f t="shared" si="20"/>
        <v>0</v>
      </c>
      <c r="S141" s="43"/>
    </row>
    <row r="142" spans="1:20" x14ac:dyDescent="0.2">
      <c r="A142" s="36" t="s">
        <v>301</v>
      </c>
      <c r="B142" s="36" t="s">
        <v>302</v>
      </c>
      <c r="C142" s="36">
        <v>90446000</v>
      </c>
      <c r="D142" s="36" t="s">
        <v>277</v>
      </c>
      <c r="E142" s="12">
        <v>25</v>
      </c>
      <c r="F142" s="12">
        <v>2400</v>
      </c>
      <c r="G142" s="12">
        <v>10</v>
      </c>
      <c r="H142" s="12">
        <v>50</v>
      </c>
      <c r="I142" s="12"/>
      <c r="J142" s="12"/>
      <c r="K142" s="12"/>
      <c r="L142" s="12"/>
      <c r="M142" s="13"/>
      <c r="N142" s="12">
        <f t="shared" si="18"/>
        <v>0</v>
      </c>
      <c r="O142" s="12">
        <f t="shared" si="19"/>
        <v>0</v>
      </c>
      <c r="P142" s="57"/>
      <c r="Q142" s="15">
        <v>0.12</v>
      </c>
      <c r="R142" s="15">
        <f t="shared" si="20"/>
        <v>0</v>
      </c>
      <c r="S142" s="43"/>
    </row>
    <row r="143" spans="1:20" x14ac:dyDescent="0.2">
      <c r="A143" s="305"/>
      <c r="B143" s="305"/>
      <c r="C143" s="305"/>
      <c r="D143" s="305"/>
      <c r="E143" s="305"/>
      <c r="F143" s="305"/>
      <c r="G143" s="305"/>
      <c r="H143" s="305"/>
      <c r="I143" s="36">
        <f t="shared" ref="I143:O143" si="21">SUBTOTAL(9,I5:I142)</f>
        <v>18000</v>
      </c>
      <c r="J143" s="36">
        <f t="shared" si="21"/>
        <v>72950</v>
      </c>
      <c r="K143" s="36">
        <f t="shared" si="21"/>
        <v>71150</v>
      </c>
      <c r="L143" s="36">
        <f t="shared" si="21"/>
        <v>71260</v>
      </c>
      <c r="M143" s="36">
        <f t="shared" si="21"/>
        <v>0</v>
      </c>
      <c r="N143" s="36">
        <f t="shared" si="21"/>
        <v>233360</v>
      </c>
      <c r="O143" s="36">
        <f t="shared" si="21"/>
        <v>2941</v>
      </c>
      <c r="P143" s="59"/>
      <c r="Q143" s="12"/>
      <c r="R143" s="36">
        <f>SUBTOTAL(9,R5:R142)</f>
        <v>166.93000000000004</v>
      </c>
      <c r="S143" s="3">
        <f>SUM(S13:S142)</f>
        <v>120.80999999999999</v>
      </c>
      <c r="T143" s="3">
        <f>SUM(T13:T142)</f>
        <v>100</v>
      </c>
    </row>
    <row r="144" spans="1:20" x14ac:dyDescent="0.2">
      <c r="A144" s="305"/>
      <c r="B144" s="305"/>
      <c r="C144" s="305"/>
      <c r="D144" s="305"/>
      <c r="E144" s="305"/>
      <c r="F144" s="305"/>
      <c r="G144" s="305"/>
      <c r="H144" s="305"/>
      <c r="I144" s="36">
        <v>184</v>
      </c>
      <c r="J144" s="36">
        <v>935</v>
      </c>
      <c r="K144" s="36">
        <v>902</v>
      </c>
      <c r="L144" s="36">
        <v>920</v>
      </c>
      <c r="M144" s="36"/>
      <c r="N144" s="36"/>
      <c r="O144" s="36">
        <f>SUM(I144:M144)</f>
        <v>2941</v>
      </c>
      <c r="R144" s="3">
        <f>R143/30</f>
        <v>5.5643333333333347</v>
      </c>
    </row>
    <row r="145" spans="1:18" x14ac:dyDescent="0.2">
      <c r="A145" s="305"/>
      <c r="B145" s="305"/>
      <c r="C145" s="305"/>
      <c r="D145" s="305"/>
      <c r="E145" s="305"/>
      <c r="F145" s="305"/>
      <c r="G145" s="305"/>
      <c r="H145" s="305"/>
      <c r="I145" s="36">
        <v>9.6199999999999992</v>
      </c>
      <c r="J145" s="36">
        <v>53.09</v>
      </c>
      <c r="K145" s="36">
        <v>51.03</v>
      </c>
      <c r="L145" s="36">
        <v>53.19</v>
      </c>
      <c r="M145" s="36"/>
      <c r="N145" s="36"/>
      <c r="O145" s="36">
        <f>SUM(I145:M145)</f>
        <v>166.93</v>
      </c>
    </row>
    <row r="146" spans="1:18" x14ac:dyDescent="0.2">
      <c r="A146" s="34"/>
      <c r="B146" s="34"/>
      <c r="C146" s="34"/>
      <c r="D146" s="34"/>
      <c r="E146" s="34"/>
      <c r="F146" s="34"/>
      <c r="G146" s="34"/>
      <c r="H146" s="34"/>
    </row>
    <row r="147" spans="1:18" x14ac:dyDescent="0.2">
      <c r="A147" s="28" t="s">
        <v>136</v>
      </c>
      <c r="B147" s="28" t="s">
        <v>136</v>
      </c>
      <c r="C147" s="30"/>
      <c r="D147" s="30"/>
      <c r="E147" s="8" t="s">
        <v>10</v>
      </c>
      <c r="F147" s="8" t="s">
        <v>137</v>
      </c>
      <c r="G147" s="300" t="s">
        <v>138</v>
      </c>
      <c r="H147" s="301"/>
      <c r="I147" s="20"/>
      <c r="J147" s="20"/>
      <c r="K147" s="20"/>
      <c r="L147" s="20"/>
      <c r="M147" s="20"/>
      <c r="N147" s="12"/>
      <c r="O147" s="12"/>
      <c r="P147" s="35"/>
      <c r="Q147" s="12"/>
      <c r="R147" s="15"/>
    </row>
    <row r="148" spans="1:18" x14ac:dyDescent="0.2">
      <c r="A148" s="36"/>
      <c r="B148" s="36"/>
      <c r="C148" s="36"/>
      <c r="D148" s="36"/>
      <c r="E148" s="8"/>
      <c r="F148" s="8"/>
      <c r="G148" s="8" t="s">
        <v>139</v>
      </c>
      <c r="H148" s="8" t="s">
        <v>140</v>
      </c>
      <c r="I148" s="8" t="s">
        <v>140</v>
      </c>
      <c r="J148" s="8" t="s">
        <v>140</v>
      </c>
      <c r="K148" s="8" t="s">
        <v>140</v>
      </c>
      <c r="L148" s="8" t="s">
        <v>140</v>
      </c>
      <c r="M148" s="8" t="s">
        <v>140</v>
      </c>
      <c r="N148" s="36" t="s">
        <v>140</v>
      </c>
      <c r="O148" s="36" t="s">
        <v>12</v>
      </c>
      <c r="P148" s="37"/>
      <c r="Q148" s="12"/>
      <c r="R148" s="15"/>
    </row>
    <row r="149" spans="1:18" x14ac:dyDescent="0.2">
      <c r="A149" s="38" t="s">
        <v>142</v>
      </c>
      <c r="B149" s="38" t="s">
        <v>143</v>
      </c>
      <c r="C149" s="38" t="s">
        <v>142</v>
      </c>
      <c r="D149" s="38" t="s">
        <v>142</v>
      </c>
      <c r="E149" s="12">
        <v>13</v>
      </c>
      <c r="F149" s="12">
        <v>25</v>
      </c>
      <c r="G149" s="12">
        <v>5</v>
      </c>
      <c r="H149" s="12">
        <v>125</v>
      </c>
      <c r="I149" s="12"/>
      <c r="J149" s="12"/>
      <c r="K149" s="12"/>
      <c r="L149" s="12"/>
      <c r="M149" s="12"/>
      <c r="N149" s="12">
        <f>SUM(I149:M149)</f>
        <v>0</v>
      </c>
      <c r="O149" s="12">
        <f>$N149/$H149</f>
        <v>0</v>
      </c>
      <c r="P149" s="39"/>
      <c r="Q149" s="15">
        <v>0.09</v>
      </c>
      <c r="R149" s="15">
        <f>$O149*$Q149</f>
        <v>0</v>
      </c>
    </row>
    <row r="150" spans="1:18" x14ac:dyDescent="0.2">
      <c r="A150" s="38" t="s">
        <v>144</v>
      </c>
      <c r="B150" s="38" t="s">
        <v>145</v>
      </c>
      <c r="C150" s="38" t="s">
        <v>144</v>
      </c>
      <c r="D150" s="38" t="s">
        <v>144</v>
      </c>
      <c r="E150" s="12">
        <v>19</v>
      </c>
      <c r="F150" s="12">
        <v>25</v>
      </c>
      <c r="G150" s="12">
        <v>5</v>
      </c>
      <c r="H150" s="12">
        <v>125</v>
      </c>
      <c r="I150" s="12"/>
      <c r="J150" s="12"/>
      <c r="K150" s="12"/>
      <c r="L150" s="12"/>
      <c r="M150" s="12"/>
      <c r="N150" s="12">
        <f>SUM(I150:M150)</f>
        <v>0</v>
      </c>
      <c r="O150" s="12">
        <f>$N150/$H150</f>
        <v>0</v>
      </c>
      <c r="P150" s="39"/>
      <c r="Q150" s="15">
        <v>0.15</v>
      </c>
      <c r="R150" s="15">
        <f>$O150*$Q150</f>
        <v>0</v>
      </c>
    </row>
    <row r="151" spans="1:18" x14ac:dyDescent="0.2">
      <c r="B151" s="3"/>
      <c r="I151" s="36">
        <f t="shared" ref="I151:M151" si="22">SUM(I149:I150)</f>
        <v>0</v>
      </c>
      <c r="J151" s="36">
        <f t="shared" si="22"/>
        <v>0</v>
      </c>
      <c r="K151" s="36">
        <f t="shared" si="22"/>
        <v>0</v>
      </c>
      <c r="L151" s="36">
        <f t="shared" si="22"/>
        <v>0</v>
      </c>
      <c r="M151" s="36">
        <f t="shared" si="22"/>
        <v>0</v>
      </c>
      <c r="N151" s="36">
        <f>SUBTOTAL(9,N149:N150)</f>
        <v>0</v>
      </c>
      <c r="O151" s="36">
        <f>SUBTOTAL(9,O149:O150)</f>
        <v>0</v>
      </c>
      <c r="P151" s="37"/>
      <c r="Q151" s="12"/>
      <c r="R151" s="33">
        <f>SUBTOTAL(9,R149:R150)</f>
        <v>0</v>
      </c>
    </row>
    <row r="152" spans="1:18" x14ac:dyDescent="0.2">
      <c r="B152" s="3"/>
      <c r="I152" s="40"/>
      <c r="J152" s="40"/>
      <c r="K152" s="40"/>
      <c r="L152" s="40"/>
      <c r="M152" s="40"/>
      <c r="N152" s="36">
        <v>0</v>
      </c>
      <c r="O152" s="36">
        <v>0</v>
      </c>
      <c r="P152" s="35"/>
      <c r="Q152" s="12"/>
      <c r="R152" s="33">
        <v>0</v>
      </c>
    </row>
  </sheetData>
  <autoFilter ref="D3:D145"/>
  <mergeCells count="11">
    <mergeCell ref="A109:B109"/>
    <mergeCell ref="A143:H143"/>
    <mergeCell ref="A144:H144"/>
    <mergeCell ref="A145:H145"/>
    <mergeCell ref="G147:H147"/>
    <mergeCell ref="Q3:R3"/>
    <mergeCell ref="A1:H1"/>
    <mergeCell ref="A2:D2"/>
    <mergeCell ref="E2:H2"/>
    <mergeCell ref="G3:H3"/>
    <mergeCell ref="N3:O3"/>
  </mergeCells>
  <conditionalFormatting sqref="A5:XFD142">
    <cfRule type="expression" dxfId="225" priority="1">
      <formula>MOD(ROW(),2)</formula>
    </cfRule>
  </conditionalFormatting>
  <conditionalFormatting sqref="N5:N142">
    <cfRule type="cellIs" dxfId="224" priority="3" operator="greaterThan">
      <formula>10000</formula>
    </cfRule>
  </conditionalFormatting>
  <conditionalFormatting sqref="N110:N142">
    <cfRule type="cellIs" dxfId="223" priority="4" operator="greaterThan">
      <formula>2000</formula>
    </cfRule>
  </conditionalFormatting>
  <conditionalFormatting sqref="R5:R108">
    <cfRule type="cellIs" dxfId="222" priority="2" operator="greaterThan">
      <formula>10</formula>
    </cfRule>
  </conditionalFormatting>
  <pageMargins left="0.25" right="0.25" top="0.75" bottom="0.75" header="0.3" footer="0.3"/>
  <pageSetup paperSize="9" scale="69" fitToHeight="0" orientation="landscape" r:id="rId1"/>
  <headerFooter alignWithMargins="0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pageSetUpPr fitToPage="1"/>
  </sheetPr>
  <dimension ref="A1:T152"/>
  <sheetViews>
    <sheetView zoomScaleNormal="100" workbookViewId="0">
      <pane xSplit="4" ySplit="4" topLeftCell="E5" activePane="bottomRight" state="frozen"/>
      <selection pane="topRight" activeCell="D1" sqref="D1"/>
      <selection pane="bottomLeft" activeCell="A4" sqref="A4"/>
      <selection pane="bottomRight" activeCell="E5" sqref="E5"/>
    </sheetView>
  </sheetViews>
  <sheetFormatPr defaultColWidth="9.140625" defaultRowHeight="12.75" x14ac:dyDescent="0.2"/>
  <cols>
    <col min="1" max="1" width="12.5703125" style="3" customWidth="1"/>
    <col min="2" max="2" width="14" style="41" customWidth="1"/>
    <col min="3" max="3" width="14" style="3" bestFit="1" customWidth="1"/>
    <col min="4" max="4" width="12.28515625" style="3" customWidth="1"/>
    <col min="5" max="5" width="7.85546875" style="3" customWidth="1"/>
    <col min="6" max="6" width="8.5703125" style="3" customWidth="1"/>
    <col min="7" max="7" width="6.140625" style="3" customWidth="1"/>
    <col min="8" max="8" width="6.42578125" style="3" customWidth="1"/>
    <col min="9" max="12" width="10.140625" style="3" customWidth="1"/>
    <col min="13" max="13" width="8.28515625" style="3" customWidth="1"/>
    <col min="14" max="14" width="10.7109375" style="3" bestFit="1" customWidth="1"/>
    <col min="15" max="15" width="8.28515625" style="3" bestFit="1" customWidth="1"/>
    <col min="16" max="17" width="9.42578125" style="3" customWidth="1"/>
    <col min="18" max="18" width="9.28515625" style="3" customWidth="1"/>
    <col min="19" max="16384" width="9.140625" style="3"/>
  </cols>
  <sheetData>
    <row r="1" spans="1:20" x14ac:dyDescent="0.2">
      <c r="A1" s="303" t="s">
        <v>281</v>
      </c>
      <c r="B1" s="303"/>
      <c r="C1" s="303"/>
      <c r="D1" s="303"/>
      <c r="E1" s="303"/>
      <c r="F1" s="303"/>
      <c r="G1" s="303"/>
      <c r="H1" s="303"/>
      <c r="I1" s="30" t="s">
        <v>432</v>
      </c>
      <c r="J1" s="30" t="s">
        <v>438</v>
      </c>
      <c r="K1" s="30"/>
      <c r="L1" s="30"/>
      <c r="M1" s="20"/>
      <c r="N1" s="20"/>
      <c r="O1" s="20"/>
    </row>
    <row r="2" spans="1:20" x14ac:dyDescent="0.2">
      <c r="A2" s="303" t="s">
        <v>440</v>
      </c>
      <c r="B2" s="303"/>
      <c r="C2" s="303"/>
      <c r="D2" s="303"/>
      <c r="E2" s="303"/>
      <c r="F2" s="303"/>
      <c r="G2" s="303"/>
      <c r="H2" s="303"/>
      <c r="I2" s="10"/>
      <c r="J2" s="10"/>
      <c r="K2" s="10"/>
      <c r="L2" s="10"/>
      <c r="M2" s="8"/>
      <c r="N2" s="8"/>
      <c r="O2" s="8"/>
      <c r="P2" s="29"/>
      <c r="Q2" s="29"/>
      <c r="R2" s="30"/>
    </row>
    <row r="3" spans="1:20" x14ac:dyDescent="0.2">
      <c r="A3" s="8" t="s">
        <v>0</v>
      </c>
      <c r="B3" s="8" t="s">
        <v>1</v>
      </c>
      <c r="C3" s="8" t="s">
        <v>2</v>
      </c>
      <c r="D3" s="8" t="s">
        <v>274</v>
      </c>
      <c r="E3" s="8" t="s">
        <v>3</v>
      </c>
      <c r="F3" s="8" t="s">
        <v>4</v>
      </c>
      <c r="G3" s="302" t="s">
        <v>5</v>
      </c>
      <c r="H3" s="302"/>
      <c r="I3" s="31" t="s">
        <v>409</v>
      </c>
      <c r="J3" s="31" t="s">
        <v>427</v>
      </c>
      <c r="K3" s="31" t="s">
        <v>435</v>
      </c>
      <c r="L3" s="31" t="s">
        <v>441</v>
      </c>
      <c r="M3" s="36"/>
      <c r="N3" s="302" t="s">
        <v>6</v>
      </c>
      <c r="O3" s="302"/>
      <c r="P3" s="55"/>
      <c r="Q3" s="300" t="s">
        <v>7</v>
      </c>
      <c r="R3" s="301"/>
    </row>
    <row r="4" spans="1:20" x14ac:dyDescent="0.2">
      <c r="A4" s="36" t="s">
        <v>8</v>
      </c>
      <c r="B4" s="36"/>
      <c r="C4" s="36"/>
      <c r="D4" s="36"/>
      <c r="E4" s="7" t="s">
        <v>9</v>
      </c>
      <c r="F4" s="36" t="s">
        <v>10</v>
      </c>
      <c r="G4" s="8" t="s">
        <v>11</v>
      </c>
      <c r="H4" s="8" t="s">
        <v>12</v>
      </c>
      <c r="I4" s="36" t="s">
        <v>410</v>
      </c>
      <c r="J4" s="36" t="s">
        <v>428</v>
      </c>
      <c r="K4" s="36" t="s">
        <v>436</v>
      </c>
      <c r="L4" s="36" t="s">
        <v>442</v>
      </c>
      <c r="M4" s="36"/>
      <c r="N4" s="8" t="s">
        <v>13</v>
      </c>
      <c r="O4" s="8" t="s">
        <v>12</v>
      </c>
      <c r="P4" s="56"/>
      <c r="Q4" s="10" t="s">
        <v>14</v>
      </c>
      <c r="R4" s="10" t="s">
        <v>15</v>
      </c>
    </row>
    <row r="5" spans="1:20" x14ac:dyDescent="0.2">
      <c r="A5" s="11" t="s">
        <v>383</v>
      </c>
      <c r="B5" s="11" t="s">
        <v>384</v>
      </c>
      <c r="C5" s="11" t="s">
        <v>383</v>
      </c>
      <c r="D5" s="11" t="s">
        <v>275</v>
      </c>
      <c r="E5" s="12">
        <v>15</v>
      </c>
      <c r="F5" s="12">
        <v>225</v>
      </c>
      <c r="G5" s="12">
        <v>10</v>
      </c>
      <c r="H5" s="12">
        <v>400</v>
      </c>
      <c r="I5" s="12"/>
      <c r="J5" s="12"/>
      <c r="K5" s="12"/>
      <c r="L5" s="12"/>
      <c r="M5" s="13"/>
      <c r="N5" s="12">
        <f t="shared" ref="N5:N19" si="0">SUM(I5:M5)</f>
        <v>0</v>
      </c>
      <c r="O5" s="12">
        <f t="shared" ref="O5:O19" si="1">$N5/$H5</f>
        <v>0</v>
      </c>
      <c r="P5" s="57"/>
      <c r="Q5" s="15">
        <v>0.06</v>
      </c>
      <c r="R5" s="15">
        <f t="shared" ref="R5:R19" si="2">$O5*$Q5</f>
        <v>0</v>
      </c>
      <c r="S5" s="43">
        <f>SUM(R5:R19)</f>
        <v>50.6</v>
      </c>
      <c r="T5" s="3">
        <f>S5*100/$S$143</f>
        <v>39.466500272989627</v>
      </c>
    </row>
    <row r="6" spans="1:20" x14ac:dyDescent="0.2">
      <c r="A6" s="11" t="s">
        <v>385</v>
      </c>
      <c r="B6" s="11" t="s">
        <v>386</v>
      </c>
      <c r="C6" s="11" t="s">
        <v>385</v>
      </c>
      <c r="D6" s="11" t="s">
        <v>275</v>
      </c>
      <c r="E6" s="12">
        <v>15</v>
      </c>
      <c r="F6" s="12">
        <v>300</v>
      </c>
      <c r="G6" s="12">
        <v>10</v>
      </c>
      <c r="H6" s="12">
        <v>300</v>
      </c>
      <c r="I6" s="12"/>
      <c r="J6" s="12"/>
      <c r="K6" s="12"/>
      <c r="L6" s="12"/>
      <c r="M6" s="13"/>
      <c r="N6" s="12">
        <f t="shared" si="0"/>
        <v>0</v>
      </c>
      <c r="O6" s="12">
        <f t="shared" si="1"/>
        <v>0</v>
      </c>
      <c r="P6" s="57"/>
      <c r="Q6" s="15">
        <v>0.06</v>
      </c>
      <c r="R6" s="15">
        <f t="shared" si="2"/>
        <v>0</v>
      </c>
      <c r="S6" s="43"/>
    </row>
    <row r="7" spans="1:20" x14ac:dyDescent="0.2">
      <c r="A7" s="36" t="s">
        <v>387</v>
      </c>
      <c r="B7" s="36" t="s">
        <v>259</v>
      </c>
      <c r="C7" s="31" t="s">
        <v>388</v>
      </c>
      <c r="D7" s="36" t="s">
        <v>277</v>
      </c>
      <c r="E7" s="12" t="s">
        <v>167</v>
      </c>
      <c r="F7" s="12">
        <v>300</v>
      </c>
      <c r="G7" s="12">
        <v>10</v>
      </c>
      <c r="H7" s="12">
        <v>300</v>
      </c>
      <c r="I7" s="12"/>
      <c r="J7" s="12"/>
      <c r="K7" s="12"/>
      <c r="L7" s="12"/>
      <c r="M7" s="13"/>
      <c r="N7" s="12">
        <f t="shared" si="0"/>
        <v>0</v>
      </c>
      <c r="O7" s="12">
        <f t="shared" si="1"/>
        <v>0</v>
      </c>
      <c r="P7" s="57"/>
      <c r="Q7" s="15">
        <v>0.06</v>
      </c>
      <c r="R7" s="15">
        <f t="shared" si="2"/>
        <v>0</v>
      </c>
      <c r="S7" s="43"/>
    </row>
    <row r="8" spans="1:20" x14ac:dyDescent="0.2">
      <c r="A8" s="11" t="s">
        <v>258</v>
      </c>
      <c r="B8" s="11" t="s">
        <v>259</v>
      </c>
      <c r="C8" s="11" t="s">
        <v>258</v>
      </c>
      <c r="D8" s="11" t="s">
        <v>275</v>
      </c>
      <c r="E8" s="12">
        <v>15</v>
      </c>
      <c r="F8" s="12">
        <v>375</v>
      </c>
      <c r="G8" s="12">
        <v>10</v>
      </c>
      <c r="H8" s="12">
        <v>200</v>
      </c>
      <c r="I8" s="12"/>
      <c r="J8" s="12">
        <v>1000</v>
      </c>
      <c r="K8" s="12">
        <v>1000</v>
      </c>
      <c r="L8" s="12"/>
      <c r="M8" s="13"/>
      <c r="N8" s="12">
        <f t="shared" si="0"/>
        <v>2000</v>
      </c>
      <c r="O8" s="12">
        <f t="shared" si="1"/>
        <v>10</v>
      </c>
      <c r="P8" s="57"/>
      <c r="Q8" s="15">
        <v>0.06</v>
      </c>
      <c r="R8" s="15">
        <f t="shared" si="2"/>
        <v>0.6</v>
      </c>
      <c r="S8" s="43"/>
    </row>
    <row r="9" spans="1:20" x14ac:dyDescent="0.2">
      <c r="A9" s="11" t="s">
        <v>26</v>
      </c>
      <c r="B9" s="11" t="s">
        <v>27</v>
      </c>
      <c r="C9" s="11" t="s">
        <v>26</v>
      </c>
      <c r="D9" s="11" t="s">
        <v>275</v>
      </c>
      <c r="E9" s="12">
        <v>15</v>
      </c>
      <c r="F9" s="12">
        <v>457</v>
      </c>
      <c r="G9" s="12">
        <v>10</v>
      </c>
      <c r="H9" s="12">
        <v>200</v>
      </c>
      <c r="I9" s="12">
        <v>6600</v>
      </c>
      <c r="J9" s="12">
        <v>10000</v>
      </c>
      <c r="K9" s="12">
        <v>10000</v>
      </c>
      <c r="L9" s="12">
        <v>10000</v>
      </c>
      <c r="M9" s="13"/>
      <c r="N9" s="12">
        <f t="shared" si="0"/>
        <v>36600</v>
      </c>
      <c r="O9" s="12">
        <f t="shared" si="1"/>
        <v>183</v>
      </c>
      <c r="P9" s="57"/>
      <c r="Q9" s="15">
        <v>0.05</v>
      </c>
      <c r="R9" s="15">
        <f t="shared" si="2"/>
        <v>9.15</v>
      </c>
    </row>
    <row r="10" spans="1:20" x14ac:dyDescent="0.2">
      <c r="A10" s="36" t="s">
        <v>169</v>
      </c>
      <c r="B10" s="36" t="s">
        <v>27</v>
      </c>
      <c r="C10" s="36">
        <v>90441400</v>
      </c>
      <c r="D10" s="36" t="s">
        <v>277</v>
      </c>
      <c r="E10" s="12" t="s">
        <v>167</v>
      </c>
      <c r="F10" s="12">
        <v>450</v>
      </c>
      <c r="G10" s="12">
        <v>10</v>
      </c>
      <c r="H10" s="12">
        <v>200</v>
      </c>
      <c r="I10" s="12"/>
      <c r="J10" s="12"/>
      <c r="K10" s="12">
        <v>3000</v>
      </c>
      <c r="L10" s="12">
        <v>2000</v>
      </c>
      <c r="M10" s="13"/>
      <c r="N10" s="12">
        <f t="shared" si="0"/>
        <v>5000</v>
      </c>
      <c r="O10" s="12">
        <f t="shared" si="1"/>
        <v>25</v>
      </c>
      <c r="P10" s="57"/>
      <c r="Q10" s="15">
        <v>0.05</v>
      </c>
      <c r="R10" s="15">
        <f t="shared" si="2"/>
        <v>1.25</v>
      </c>
    </row>
    <row r="11" spans="1:20" x14ac:dyDescent="0.2">
      <c r="A11" s="11" t="s">
        <v>24</v>
      </c>
      <c r="B11" s="11" t="s">
        <v>25</v>
      </c>
      <c r="C11" s="11" t="s">
        <v>24</v>
      </c>
      <c r="D11" s="11" t="s">
        <v>275</v>
      </c>
      <c r="E11" s="12">
        <v>15</v>
      </c>
      <c r="F11" s="12">
        <v>610</v>
      </c>
      <c r="G11" s="12">
        <v>10</v>
      </c>
      <c r="H11" s="12">
        <v>100</v>
      </c>
      <c r="I11" s="12">
        <v>8000</v>
      </c>
      <c r="J11" s="12">
        <v>8000</v>
      </c>
      <c r="K11" s="12">
        <v>6000</v>
      </c>
      <c r="L11" s="12">
        <v>6000</v>
      </c>
      <c r="M11" s="13"/>
      <c r="N11" s="12">
        <f t="shared" si="0"/>
        <v>28000</v>
      </c>
      <c r="O11" s="12">
        <f t="shared" si="1"/>
        <v>280</v>
      </c>
      <c r="P11" s="57"/>
      <c r="Q11" s="15">
        <v>0.04</v>
      </c>
      <c r="R11" s="15">
        <f t="shared" si="2"/>
        <v>11.200000000000001</v>
      </c>
    </row>
    <row r="12" spans="1:20" x14ac:dyDescent="0.2">
      <c r="A12" s="36" t="s">
        <v>168</v>
      </c>
      <c r="B12" s="36" t="s">
        <v>25</v>
      </c>
      <c r="C12" s="36">
        <v>90441600</v>
      </c>
      <c r="D12" s="36" t="s">
        <v>277</v>
      </c>
      <c r="E12" s="12" t="s">
        <v>167</v>
      </c>
      <c r="F12" s="12">
        <v>600</v>
      </c>
      <c r="G12" s="12">
        <v>10</v>
      </c>
      <c r="H12" s="12">
        <v>100</v>
      </c>
      <c r="I12" s="12">
        <v>1000</v>
      </c>
      <c r="J12" s="12">
        <v>3000</v>
      </c>
      <c r="K12" s="12">
        <v>3000</v>
      </c>
      <c r="L12" s="12">
        <v>2000</v>
      </c>
      <c r="M12" s="13"/>
      <c r="N12" s="12">
        <f t="shared" si="0"/>
        <v>9000</v>
      </c>
      <c r="O12" s="12">
        <f t="shared" si="1"/>
        <v>90</v>
      </c>
      <c r="P12" s="57"/>
      <c r="Q12" s="15">
        <v>0.04</v>
      </c>
      <c r="R12" s="15">
        <f t="shared" si="2"/>
        <v>3.6</v>
      </c>
    </row>
    <row r="13" spans="1:20" x14ac:dyDescent="0.2">
      <c r="A13" s="11" t="s">
        <v>150</v>
      </c>
      <c r="B13" s="11" t="s">
        <v>151</v>
      </c>
      <c r="C13" s="11" t="s">
        <v>150</v>
      </c>
      <c r="D13" s="11" t="s">
        <v>275</v>
      </c>
      <c r="E13" s="12">
        <v>15</v>
      </c>
      <c r="F13" s="12">
        <v>760</v>
      </c>
      <c r="G13" s="12">
        <v>10</v>
      </c>
      <c r="H13" s="12">
        <v>100</v>
      </c>
      <c r="I13" s="12">
        <v>500</v>
      </c>
      <c r="J13" s="12">
        <v>1000</v>
      </c>
      <c r="K13" s="12">
        <v>1000</v>
      </c>
      <c r="L13" s="12">
        <v>1000</v>
      </c>
      <c r="M13" s="13"/>
      <c r="N13" s="12">
        <f t="shared" si="0"/>
        <v>3500</v>
      </c>
      <c r="O13" s="12">
        <f t="shared" si="1"/>
        <v>35</v>
      </c>
      <c r="P13" s="57"/>
      <c r="Q13" s="15">
        <v>0.04</v>
      </c>
      <c r="R13" s="15">
        <f t="shared" si="2"/>
        <v>1.4000000000000001</v>
      </c>
    </row>
    <row r="14" spans="1:20" x14ac:dyDescent="0.2">
      <c r="A14" s="11" t="s">
        <v>20</v>
      </c>
      <c r="B14" s="11" t="s">
        <v>21</v>
      </c>
      <c r="C14" s="11" t="s">
        <v>20</v>
      </c>
      <c r="D14" s="11" t="s">
        <v>275</v>
      </c>
      <c r="E14" s="12">
        <v>15</v>
      </c>
      <c r="F14" s="12">
        <v>915</v>
      </c>
      <c r="G14" s="12">
        <v>10</v>
      </c>
      <c r="H14" s="12">
        <v>100</v>
      </c>
      <c r="I14" s="12"/>
      <c r="J14" s="12">
        <v>5000</v>
      </c>
      <c r="K14" s="12">
        <v>2000</v>
      </c>
      <c r="L14" s="12">
        <v>5000</v>
      </c>
      <c r="M14" s="13"/>
      <c r="N14" s="12">
        <f t="shared" si="0"/>
        <v>12000</v>
      </c>
      <c r="O14" s="12">
        <f t="shared" si="1"/>
        <v>120</v>
      </c>
      <c r="P14" s="57"/>
      <c r="Q14" s="15">
        <v>0.05</v>
      </c>
      <c r="R14" s="15">
        <f t="shared" si="2"/>
        <v>6</v>
      </c>
    </row>
    <row r="15" spans="1:20" x14ac:dyDescent="0.2">
      <c r="A15" s="13" t="s">
        <v>166</v>
      </c>
      <c r="B15" s="13" t="s">
        <v>21</v>
      </c>
      <c r="C15" s="13">
        <v>90441800</v>
      </c>
      <c r="D15" s="36" t="s">
        <v>277</v>
      </c>
      <c r="E15" s="12" t="s">
        <v>167</v>
      </c>
      <c r="F15" s="12">
        <v>900</v>
      </c>
      <c r="G15" s="12">
        <v>10</v>
      </c>
      <c r="H15" s="12">
        <v>100</v>
      </c>
      <c r="I15" s="12">
        <v>1000</v>
      </c>
      <c r="J15" s="12">
        <v>1000</v>
      </c>
      <c r="K15" s="12">
        <v>2000</v>
      </c>
      <c r="L15" s="12">
        <v>2000</v>
      </c>
      <c r="M15" s="13"/>
      <c r="N15" s="12">
        <f t="shared" si="0"/>
        <v>6000</v>
      </c>
      <c r="O15" s="12">
        <f t="shared" si="1"/>
        <v>60</v>
      </c>
      <c r="P15" s="57"/>
      <c r="Q15" s="15">
        <v>0.05</v>
      </c>
      <c r="R15" s="15">
        <f t="shared" si="2"/>
        <v>3</v>
      </c>
    </row>
    <row r="16" spans="1:20" x14ac:dyDescent="0.2">
      <c r="A16" s="11" t="s">
        <v>16</v>
      </c>
      <c r="B16" s="11" t="s">
        <v>17</v>
      </c>
      <c r="C16" s="11" t="s">
        <v>16</v>
      </c>
      <c r="D16" s="11" t="s">
        <v>275</v>
      </c>
      <c r="E16" s="12">
        <v>15</v>
      </c>
      <c r="F16" s="12">
        <v>1220</v>
      </c>
      <c r="G16" s="12">
        <v>10</v>
      </c>
      <c r="H16" s="12">
        <v>50</v>
      </c>
      <c r="I16" s="12">
        <v>5000</v>
      </c>
      <c r="J16" s="12">
        <v>5000</v>
      </c>
      <c r="K16" s="12">
        <v>3000</v>
      </c>
      <c r="L16" s="12">
        <v>5000</v>
      </c>
      <c r="M16" s="13"/>
      <c r="N16" s="12">
        <f t="shared" si="0"/>
        <v>18000</v>
      </c>
      <c r="O16" s="12">
        <f t="shared" si="1"/>
        <v>360</v>
      </c>
      <c r="P16" s="57"/>
      <c r="Q16" s="15">
        <v>0.04</v>
      </c>
      <c r="R16" s="15">
        <f t="shared" si="2"/>
        <v>14.4</v>
      </c>
    </row>
    <row r="17" spans="1:20" x14ac:dyDescent="0.2">
      <c r="A17" s="11" t="s">
        <v>148</v>
      </c>
      <c r="B17" s="11" t="s">
        <v>149</v>
      </c>
      <c r="C17" s="11" t="s">
        <v>148</v>
      </c>
      <c r="D17" s="11" t="s">
        <v>275</v>
      </c>
      <c r="E17" s="12">
        <v>15</v>
      </c>
      <c r="F17" s="12">
        <v>1524</v>
      </c>
      <c r="G17" s="12">
        <v>10</v>
      </c>
      <c r="H17" s="12">
        <v>50</v>
      </c>
      <c r="I17" s="12"/>
      <c r="J17" s="12"/>
      <c r="K17" s="12"/>
      <c r="L17" s="12"/>
      <c r="M17" s="13"/>
      <c r="N17" s="12">
        <f t="shared" si="0"/>
        <v>0</v>
      </c>
      <c r="O17" s="12">
        <f t="shared" si="1"/>
        <v>0</v>
      </c>
      <c r="P17" s="57"/>
      <c r="Q17" s="15">
        <v>0.05</v>
      </c>
      <c r="R17" s="15">
        <f t="shared" si="2"/>
        <v>0</v>
      </c>
    </row>
    <row r="18" spans="1:20" x14ac:dyDescent="0.2">
      <c r="A18" s="11" t="s">
        <v>146</v>
      </c>
      <c r="B18" s="11" t="s">
        <v>147</v>
      </c>
      <c r="C18" s="11" t="s">
        <v>146</v>
      </c>
      <c r="D18" s="11" t="s">
        <v>275</v>
      </c>
      <c r="E18" s="12">
        <v>15</v>
      </c>
      <c r="F18" s="12">
        <v>1800</v>
      </c>
      <c r="G18" s="12">
        <v>10</v>
      </c>
      <c r="H18" s="12">
        <v>50</v>
      </c>
      <c r="I18" s="12"/>
      <c r="J18" s="12"/>
      <c r="K18" s="12"/>
      <c r="L18" s="12"/>
      <c r="M18" s="13"/>
      <c r="N18" s="12">
        <f t="shared" si="0"/>
        <v>0</v>
      </c>
      <c r="O18" s="12">
        <f t="shared" si="1"/>
        <v>0</v>
      </c>
      <c r="P18" s="57"/>
      <c r="Q18" s="15">
        <v>0.06</v>
      </c>
      <c r="R18" s="15">
        <f t="shared" si="2"/>
        <v>0</v>
      </c>
    </row>
    <row r="19" spans="1:20" x14ac:dyDescent="0.2">
      <c r="A19" s="11" t="s">
        <v>353</v>
      </c>
      <c r="B19" s="11" t="s">
        <v>354</v>
      </c>
      <c r="C19" s="11" t="s">
        <v>146</v>
      </c>
      <c r="D19" s="11" t="s">
        <v>275</v>
      </c>
      <c r="E19" s="12">
        <v>15</v>
      </c>
      <c r="F19" s="12">
        <v>2100</v>
      </c>
      <c r="G19" s="12">
        <v>10</v>
      </c>
      <c r="H19" s="12">
        <v>50</v>
      </c>
      <c r="I19" s="12"/>
      <c r="J19" s="12"/>
      <c r="K19" s="12"/>
      <c r="L19" s="12"/>
      <c r="M19" s="13"/>
      <c r="N19" s="12">
        <f t="shared" si="0"/>
        <v>0</v>
      </c>
      <c r="O19" s="12">
        <f t="shared" si="1"/>
        <v>0</v>
      </c>
      <c r="P19" s="57"/>
      <c r="Q19" s="15">
        <v>0.06</v>
      </c>
      <c r="R19" s="15">
        <f t="shared" si="2"/>
        <v>0</v>
      </c>
    </row>
    <row r="20" spans="1:20" ht="15" x14ac:dyDescent="0.2">
      <c r="A20" s="60" t="s">
        <v>28</v>
      </c>
      <c r="B20" s="60"/>
      <c r="C20" s="60"/>
      <c r="D20" s="60"/>
      <c r="E20" s="60"/>
      <c r="F20" s="12"/>
      <c r="G20" s="20"/>
      <c r="H20" s="20"/>
      <c r="I20" s="12"/>
      <c r="J20" s="12"/>
      <c r="K20" s="12"/>
      <c r="L20" s="12"/>
      <c r="M20" s="21"/>
      <c r="N20" s="12"/>
      <c r="O20" s="12"/>
      <c r="P20" s="57"/>
      <c r="Q20" s="12"/>
      <c r="R20" s="15"/>
    </row>
    <row r="21" spans="1:20" x14ac:dyDescent="0.2">
      <c r="A21" s="11" t="s">
        <v>260</v>
      </c>
      <c r="B21" s="11" t="s">
        <v>229</v>
      </c>
      <c r="C21" s="11" t="s">
        <v>260</v>
      </c>
      <c r="D21" s="11" t="s">
        <v>275</v>
      </c>
      <c r="E21" s="12">
        <v>20</v>
      </c>
      <c r="F21" s="12">
        <v>100</v>
      </c>
      <c r="G21" s="12">
        <v>10</v>
      </c>
      <c r="H21" s="12">
        <v>500</v>
      </c>
      <c r="I21" s="12"/>
      <c r="J21" s="12"/>
      <c r="K21" s="12"/>
      <c r="L21" s="12"/>
      <c r="M21" s="13"/>
      <c r="N21" s="12">
        <f t="shared" ref="N21:N37" si="3">SUM(I21:M21)</f>
        <v>0</v>
      </c>
      <c r="O21" s="12">
        <f t="shared" ref="O21:O37" si="4">$N21/$H21</f>
        <v>0</v>
      </c>
      <c r="P21" s="57"/>
      <c r="Q21" s="15">
        <v>0.06</v>
      </c>
      <c r="R21" s="15">
        <f t="shared" ref="R21:R37" si="5">$O21*$Q21</f>
        <v>0</v>
      </c>
      <c r="S21" s="43">
        <f>SUM(R21:R37)</f>
        <v>39.68</v>
      </c>
      <c r="T21" s="3">
        <f>S21*100/$S$143</f>
        <v>30.949223929490678</v>
      </c>
    </row>
    <row r="22" spans="1:20" x14ac:dyDescent="0.2">
      <c r="A22" s="36" t="s">
        <v>228</v>
      </c>
      <c r="B22" s="36" t="s">
        <v>229</v>
      </c>
      <c r="C22" s="36">
        <v>90442100</v>
      </c>
      <c r="D22" s="36" t="s">
        <v>277</v>
      </c>
      <c r="E22" s="12" t="s">
        <v>46</v>
      </c>
      <c r="F22" s="12">
        <v>100</v>
      </c>
      <c r="G22" s="12">
        <v>10</v>
      </c>
      <c r="H22" s="12">
        <v>500</v>
      </c>
      <c r="I22" s="12"/>
      <c r="J22" s="12"/>
      <c r="K22" s="12"/>
      <c r="L22" s="12"/>
      <c r="M22" s="13"/>
      <c r="N22" s="12">
        <f t="shared" si="3"/>
        <v>0</v>
      </c>
      <c r="O22" s="12">
        <f t="shared" si="4"/>
        <v>0</v>
      </c>
      <c r="P22" s="57"/>
      <c r="Q22" s="15">
        <v>0.06</v>
      </c>
      <c r="R22" s="15">
        <f t="shared" si="5"/>
        <v>0</v>
      </c>
      <c r="S22" s="43"/>
    </row>
    <row r="23" spans="1:20" x14ac:dyDescent="0.2">
      <c r="A23" s="36" t="s">
        <v>172</v>
      </c>
      <c r="B23" s="36" t="s">
        <v>173</v>
      </c>
      <c r="C23" s="36">
        <v>90447000</v>
      </c>
      <c r="D23" s="36" t="s">
        <v>277</v>
      </c>
      <c r="E23" s="12" t="s">
        <v>46</v>
      </c>
      <c r="F23" s="12">
        <v>240</v>
      </c>
      <c r="G23" s="12">
        <v>10</v>
      </c>
      <c r="H23" s="12">
        <v>250</v>
      </c>
      <c r="I23" s="12"/>
      <c r="J23" s="12"/>
      <c r="K23" s="12"/>
      <c r="L23" s="12"/>
      <c r="M23" s="13"/>
      <c r="N23" s="12">
        <f t="shared" si="3"/>
        <v>0</v>
      </c>
      <c r="O23" s="12">
        <f t="shared" si="4"/>
        <v>0</v>
      </c>
      <c r="P23" s="57"/>
      <c r="Q23" s="15">
        <v>0.06</v>
      </c>
      <c r="R23" s="15">
        <f t="shared" si="5"/>
        <v>0</v>
      </c>
    </row>
    <row r="24" spans="1:20" x14ac:dyDescent="0.2">
      <c r="A24" s="11" t="s">
        <v>389</v>
      </c>
      <c r="B24" s="11" t="s">
        <v>390</v>
      </c>
      <c r="C24" s="11" t="s">
        <v>389</v>
      </c>
      <c r="D24" s="11" t="s">
        <v>275</v>
      </c>
      <c r="E24" s="12">
        <v>20</v>
      </c>
      <c r="F24" s="12">
        <v>300</v>
      </c>
      <c r="G24" s="12">
        <v>10</v>
      </c>
      <c r="H24" s="12">
        <v>200</v>
      </c>
      <c r="I24" s="12"/>
      <c r="J24" s="12"/>
      <c r="K24" s="12"/>
      <c r="L24" s="12"/>
      <c r="M24" s="13"/>
      <c r="N24" s="12">
        <f t="shared" si="3"/>
        <v>0</v>
      </c>
      <c r="O24" s="12">
        <f t="shared" si="4"/>
        <v>0</v>
      </c>
      <c r="P24" s="57"/>
      <c r="Q24" s="15">
        <v>0.06</v>
      </c>
      <c r="R24" s="15">
        <f t="shared" si="5"/>
        <v>0</v>
      </c>
    </row>
    <row r="25" spans="1:20" x14ac:dyDescent="0.2">
      <c r="A25" s="11" t="s">
        <v>50</v>
      </c>
      <c r="B25" s="11" t="s">
        <v>51</v>
      </c>
      <c r="C25" s="11" t="s">
        <v>50</v>
      </c>
      <c r="D25" s="11" t="s">
        <v>275</v>
      </c>
      <c r="E25" s="12">
        <v>20</v>
      </c>
      <c r="F25" s="12">
        <v>457</v>
      </c>
      <c r="G25" s="12">
        <v>10</v>
      </c>
      <c r="H25" s="12">
        <v>100</v>
      </c>
      <c r="I25" s="12"/>
      <c r="J25" s="12"/>
      <c r="K25" s="12">
        <v>500</v>
      </c>
      <c r="L25" s="12">
        <v>500</v>
      </c>
      <c r="M25" s="13"/>
      <c r="N25" s="12">
        <f t="shared" si="3"/>
        <v>1000</v>
      </c>
      <c r="O25" s="12">
        <f t="shared" si="4"/>
        <v>10</v>
      </c>
      <c r="P25" s="57"/>
      <c r="Q25" s="15">
        <v>0.04</v>
      </c>
      <c r="R25" s="15">
        <f t="shared" si="5"/>
        <v>0.4</v>
      </c>
    </row>
    <row r="26" spans="1:20" x14ac:dyDescent="0.2">
      <c r="A26" s="36" t="s">
        <v>171</v>
      </c>
      <c r="B26" s="36" t="s">
        <v>51</v>
      </c>
      <c r="C26" s="36">
        <v>90442400</v>
      </c>
      <c r="D26" s="36" t="s">
        <v>277</v>
      </c>
      <c r="E26" s="12" t="s">
        <v>46</v>
      </c>
      <c r="F26" s="12">
        <v>450</v>
      </c>
      <c r="G26" s="12">
        <v>10</v>
      </c>
      <c r="H26" s="12">
        <v>100</v>
      </c>
      <c r="I26" s="12">
        <v>200</v>
      </c>
      <c r="J26" s="12">
        <v>2000</v>
      </c>
      <c r="K26" s="12">
        <v>2000</v>
      </c>
      <c r="L26" s="12">
        <v>1000</v>
      </c>
      <c r="M26" s="13"/>
      <c r="N26" s="12">
        <f t="shared" si="3"/>
        <v>5200</v>
      </c>
      <c r="O26" s="12">
        <f t="shared" si="4"/>
        <v>52</v>
      </c>
      <c r="P26" s="57"/>
      <c r="Q26" s="15">
        <v>0.04</v>
      </c>
      <c r="R26" s="15">
        <f t="shared" si="5"/>
        <v>2.08</v>
      </c>
    </row>
    <row r="27" spans="1:20" x14ac:dyDescent="0.2">
      <c r="A27" s="11" t="s">
        <v>47</v>
      </c>
      <c r="B27" s="11" t="s">
        <v>48</v>
      </c>
      <c r="C27" s="11" t="s">
        <v>47</v>
      </c>
      <c r="D27" s="11" t="s">
        <v>275</v>
      </c>
      <c r="E27" s="12">
        <v>20</v>
      </c>
      <c r="F27" s="12">
        <v>610</v>
      </c>
      <c r="G27" s="12">
        <v>10</v>
      </c>
      <c r="H27" s="12">
        <v>100</v>
      </c>
      <c r="I27" s="12">
        <v>1000</v>
      </c>
      <c r="J27" s="12">
        <v>2000</v>
      </c>
      <c r="K27" s="12">
        <v>1000</v>
      </c>
      <c r="L27" s="12">
        <v>1000</v>
      </c>
      <c r="M27" s="13"/>
      <c r="N27" s="12">
        <f t="shared" si="3"/>
        <v>5000</v>
      </c>
      <c r="O27" s="12">
        <f t="shared" si="4"/>
        <v>50</v>
      </c>
      <c r="P27" s="57"/>
      <c r="Q27" s="15">
        <v>0.06</v>
      </c>
      <c r="R27" s="15">
        <f t="shared" si="5"/>
        <v>3</v>
      </c>
    </row>
    <row r="28" spans="1:20" x14ac:dyDescent="0.2">
      <c r="A28" s="36" t="s">
        <v>49</v>
      </c>
      <c r="B28" s="36" t="s">
        <v>48</v>
      </c>
      <c r="C28" s="36">
        <v>90442600</v>
      </c>
      <c r="D28" s="36" t="s">
        <v>277</v>
      </c>
      <c r="E28" s="12" t="s">
        <v>46</v>
      </c>
      <c r="F28" s="12">
        <v>600</v>
      </c>
      <c r="G28" s="12">
        <v>10</v>
      </c>
      <c r="H28" s="12">
        <v>100</v>
      </c>
      <c r="I28" s="12"/>
      <c r="J28" s="12">
        <v>4000</v>
      </c>
      <c r="K28" s="12">
        <v>2000</v>
      </c>
      <c r="L28" s="12">
        <v>3000</v>
      </c>
      <c r="M28" s="13"/>
      <c r="N28" s="12">
        <f t="shared" si="3"/>
        <v>9000</v>
      </c>
      <c r="O28" s="12">
        <f t="shared" si="4"/>
        <v>90</v>
      </c>
      <c r="P28" s="57"/>
      <c r="Q28" s="15">
        <v>0.06</v>
      </c>
      <c r="R28" s="15">
        <f t="shared" si="5"/>
        <v>5.3999999999999995</v>
      </c>
    </row>
    <row r="29" spans="1:20" x14ac:dyDescent="0.2">
      <c r="A29" s="11" t="s">
        <v>154</v>
      </c>
      <c r="B29" s="11" t="s">
        <v>43</v>
      </c>
      <c r="C29" s="11" t="s">
        <v>154</v>
      </c>
      <c r="D29" s="11" t="s">
        <v>275</v>
      </c>
      <c r="E29" s="12">
        <v>20</v>
      </c>
      <c r="F29" s="12">
        <v>760</v>
      </c>
      <c r="G29" s="12">
        <v>10</v>
      </c>
      <c r="H29" s="12">
        <v>100</v>
      </c>
      <c r="I29" s="12"/>
      <c r="J29" s="12"/>
      <c r="K29" s="12"/>
      <c r="L29" s="12"/>
      <c r="M29" s="13"/>
      <c r="N29" s="12">
        <f t="shared" si="3"/>
        <v>0</v>
      </c>
      <c r="O29" s="12">
        <f t="shared" si="4"/>
        <v>0</v>
      </c>
      <c r="P29" s="57"/>
      <c r="Q29" s="15">
        <v>7.0000000000000007E-2</v>
      </c>
      <c r="R29" s="15">
        <f t="shared" si="5"/>
        <v>0</v>
      </c>
    </row>
    <row r="30" spans="1:20" x14ac:dyDescent="0.2">
      <c r="A30" s="36" t="s">
        <v>45</v>
      </c>
      <c r="B30" s="36" t="s">
        <v>43</v>
      </c>
      <c r="C30" s="36">
        <v>90442700</v>
      </c>
      <c r="D30" s="36" t="s">
        <v>277</v>
      </c>
      <c r="E30" s="12" t="s">
        <v>46</v>
      </c>
      <c r="F30" s="12">
        <v>750</v>
      </c>
      <c r="G30" s="12">
        <v>10</v>
      </c>
      <c r="H30" s="12">
        <v>100</v>
      </c>
      <c r="I30" s="12"/>
      <c r="J30" s="12"/>
      <c r="K30" s="12"/>
      <c r="L30" s="12"/>
      <c r="M30" s="13"/>
      <c r="N30" s="12">
        <f t="shared" si="3"/>
        <v>0</v>
      </c>
      <c r="O30" s="12">
        <f t="shared" si="4"/>
        <v>0</v>
      </c>
      <c r="P30" s="57"/>
      <c r="Q30" s="15">
        <v>7.0000000000000007E-2</v>
      </c>
      <c r="R30" s="15">
        <f t="shared" si="5"/>
        <v>0</v>
      </c>
    </row>
    <row r="31" spans="1:20" x14ac:dyDescent="0.2">
      <c r="A31" s="11" t="s">
        <v>38</v>
      </c>
      <c r="B31" s="11" t="s">
        <v>39</v>
      </c>
      <c r="C31" s="11" t="s">
        <v>38</v>
      </c>
      <c r="D31" s="11" t="s">
        <v>275</v>
      </c>
      <c r="E31" s="12">
        <v>20</v>
      </c>
      <c r="F31" s="12">
        <v>915</v>
      </c>
      <c r="G31" s="12">
        <v>10</v>
      </c>
      <c r="H31" s="12">
        <v>50</v>
      </c>
      <c r="I31" s="12"/>
      <c r="J31" s="12">
        <v>2000</v>
      </c>
      <c r="K31" s="12">
        <v>2000</v>
      </c>
      <c r="L31" s="12">
        <v>2000</v>
      </c>
      <c r="M31" s="13"/>
      <c r="N31" s="12">
        <f t="shared" si="3"/>
        <v>6000</v>
      </c>
      <c r="O31" s="12">
        <f t="shared" si="4"/>
        <v>120</v>
      </c>
      <c r="P31" s="57"/>
      <c r="Q31" s="15">
        <v>0.04</v>
      </c>
      <c r="R31" s="15">
        <f t="shared" si="5"/>
        <v>4.8</v>
      </c>
    </row>
    <row r="32" spans="1:20" x14ac:dyDescent="0.2">
      <c r="A32" s="36" t="s">
        <v>170</v>
      </c>
      <c r="B32" s="36" t="s">
        <v>39</v>
      </c>
      <c r="C32" s="36">
        <v>90442800</v>
      </c>
      <c r="D32" s="36" t="s">
        <v>277</v>
      </c>
      <c r="E32" s="12" t="s">
        <v>46</v>
      </c>
      <c r="F32" s="12">
        <v>900</v>
      </c>
      <c r="G32" s="12">
        <v>10</v>
      </c>
      <c r="H32" s="12">
        <v>50</v>
      </c>
      <c r="I32" s="12">
        <v>3000</v>
      </c>
      <c r="J32" s="12">
        <v>5000</v>
      </c>
      <c r="K32" s="12">
        <v>5000</v>
      </c>
      <c r="L32" s="12">
        <v>5000</v>
      </c>
      <c r="M32" s="13"/>
      <c r="N32" s="12">
        <f t="shared" si="3"/>
        <v>18000</v>
      </c>
      <c r="O32" s="12">
        <f t="shared" si="4"/>
        <v>360</v>
      </c>
      <c r="P32" s="57"/>
      <c r="Q32" s="15">
        <v>0.04</v>
      </c>
      <c r="R32" s="15">
        <f t="shared" si="5"/>
        <v>14.4</v>
      </c>
    </row>
    <row r="33" spans="1:20" x14ac:dyDescent="0.2">
      <c r="A33" s="11" t="s">
        <v>34</v>
      </c>
      <c r="B33" s="11" t="s">
        <v>35</v>
      </c>
      <c r="C33" s="11" t="s">
        <v>34</v>
      </c>
      <c r="D33" s="11" t="s">
        <v>275</v>
      </c>
      <c r="E33" s="12">
        <v>20</v>
      </c>
      <c r="F33" s="12">
        <v>1220</v>
      </c>
      <c r="G33" s="12">
        <v>10</v>
      </c>
      <c r="H33" s="12">
        <v>50</v>
      </c>
      <c r="I33" s="12">
        <v>1000</v>
      </c>
      <c r="J33" s="12">
        <v>3000</v>
      </c>
      <c r="K33" s="12">
        <v>2000</v>
      </c>
      <c r="L33" s="12">
        <v>2000</v>
      </c>
      <c r="M33" s="13"/>
      <c r="N33" s="12">
        <f t="shared" si="3"/>
        <v>8000</v>
      </c>
      <c r="O33" s="12">
        <f t="shared" si="4"/>
        <v>160</v>
      </c>
      <c r="P33" s="57"/>
      <c r="Q33" s="15">
        <v>0.06</v>
      </c>
      <c r="R33" s="15">
        <f t="shared" si="5"/>
        <v>9.6</v>
      </c>
    </row>
    <row r="34" spans="1:20" x14ac:dyDescent="0.2">
      <c r="A34" s="11" t="s">
        <v>32</v>
      </c>
      <c r="B34" s="11" t="s">
        <v>33</v>
      </c>
      <c r="C34" s="11" t="s">
        <v>32</v>
      </c>
      <c r="D34" s="11" t="s">
        <v>275</v>
      </c>
      <c r="E34" s="12">
        <v>20</v>
      </c>
      <c r="F34" s="12">
        <v>1524</v>
      </c>
      <c r="G34" s="12">
        <v>10</v>
      </c>
      <c r="H34" s="12">
        <v>50</v>
      </c>
      <c r="I34" s="12"/>
      <c r="J34" s="12"/>
      <c r="K34" s="12"/>
      <c r="L34" s="12"/>
      <c r="M34" s="13"/>
      <c r="N34" s="12">
        <f t="shared" si="3"/>
        <v>0</v>
      </c>
      <c r="O34" s="12">
        <f t="shared" si="4"/>
        <v>0</v>
      </c>
      <c r="P34" s="57"/>
      <c r="Q34" s="15">
        <v>7.0000000000000007E-2</v>
      </c>
      <c r="R34" s="15">
        <f t="shared" si="5"/>
        <v>0</v>
      </c>
    </row>
    <row r="35" spans="1:20" x14ac:dyDescent="0.2">
      <c r="A35" s="11" t="s">
        <v>214</v>
      </c>
      <c r="B35" s="11" t="s">
        <v>30</v>
      </c>
      <c r="C35" s="11" t="s">
        <v>214</v>
      </c>
      <c r="D35" s="11" t="s">
        <v>275</v>
      </c>
      <c r="E35" s="12">
        <v>20</v>
      </c>
      <c r="F35" s="12">
        <v>1800</v>
      </c>
      <c r="G35" s="12">
        <v>10</v>
      </c>
      <c r="H35" s="12">
        <v>50</v>
      </c>
      <c r="I35" s="12"/>
      <c r="J35" s="12"/>
      <c r="K35" s="12"/>
      <c r="L35" s="12"/>
      <c r="M35" s="13"/>
      <c r="N35" s="12">
        <f t="shared" si="3"/>
        <v>0</v>
      </c>
      <c r="O35" s="12">
        <f t="shared" si="4"/>
        <v>0</v>
      </c>
      <c r="P35" s="57"/>
      <c r="Q35" s="15">
        <v>0.09</v>
      </c>
      <c r="R35" s="15">
        <f t="shared" si="5"/>
        <v>0</v>
      </c>
    </row>
    <row r="36" spans="1:20" x14ac:dyDescent="0.2">
      <c r="A36" s="11" t="s">
        <v>212</v>
      </c>
      <c r="B36" s="11" t="s">
        <v>213</v>
      </c>
      <c r="C36" s="11" t="s">
        <v>212</v>
      </c>
      <c r="D36" s="11" t="s">
        <v>275</v>
      </c>
      <c r="E36" s="12">
        <v>20</v>
      </c>
      <c r="F36" s="12">
        <v>2100</v>
      </c>
      <c r="G36" s="12">
        <v>10</v>
      </c>
      <c r="H36" s="12">
        <v>50</v>
      </c>
      <c r="I36" s="12"/>
      <c r="J36" s="12"/>
      <c r="K36" s="12"/>
      <c r="L36" s="12"/>
      <c r="M36" s="13"/>
      <c r="N36" s="12">
        <f t="shared" si="3"/>
        <v>0</v>
      </c>
      <c r="O36" s="12">
        <f t="shared" si="4"/>
        <v>0</v>
      </c>
      <c r="P36" s="57"/>
      <c r="Q36" s="15">
        <v>7.0000000000000007E-2</v>
      </c>
      <c r="R36" s="15">
        <f t="shared" si="5"/>
        <v>0</v>
      </c>
    </row>
    <row r="37" spans="1:20" x14ac:dyDescent="0.2">
      <c r="A37" s="11" t="s">
        <v>242</v>
      </c>
      <c r="B37" s="11" t="s">
        <v>243</v>
      </c>
      <c r="C37" s="11" t="s">
        <v>242</v>
      </c>
      <c r="D37" s="11" t="s">
        <v>275</v>
      </c>
      <c r="E37" s="12">
        <v>20</v>
      </c>
      <c r="F37" s="12">
        <v>2400</v>
      </c>
      <c r="G37" s="12">
        <v>10</v>
      </c>
      <c r="H37" s="12">
        <v>50</v>
      </c>
      <c r="I37" s="12"/>
      <c r="J37" s="12"/>
      <c r="K37" s="12"/>
      <c r="L37" s="12"/>
      <c r="M37" s="13"/>
      <c r="N37" s="12">
        <f t="shared" si="3"/>
        <v>0</v>
      </c>
      <c r="O37" s="12">
        <f t="shared" si="4"/>
        <v>0</v>
      </c>
      <c r="P37" s="57"/>
      <c r="Q37" s="15">
        <v>7.0000000000000007E-2</v>
      </c>
      <c r="R37" s="15">
        <f t="shared" si="5"/>
        <v>0</v>
      </c>
    </row>
    <row r="38" spans="1:20" ht="15" x14ac:dyDescent="0.2">
      <c r="A38" s="60" t="s">
        <v>52</v>
      </c>
      <c r="B38" s="60"/>
      <c r="C38" s="60"/>
      <c r="D38" s="60"/>
      <c r="E38" s="60"/>
      <c r="F38" s="24"/>
      <c r="G38" s="10"/>
      <c r="H38" s="10"/>
      <c r="I38" s="12"/>
      <c r="J38" s="12"/>
      <c r="K38" s="12"/>
      <c r="L38" s="12"/>
      <c r="M38" s="25"/>
      <c r="N38" s="12"/>
      <c r="O38" s="12"/>
      <c r="P38" s="57"/>
      <c r="Q38" s="12"/>
      <c r="R38" s="15"/>
    </row>
    <row r="39" spans="1:20" x14ac:dyDescent="0.2">
      <c r="A39" s="11" t="s">
        <v>261</v>
      </c>
      <c r="B39" s="11" t="s">
        <v>262</v>
      </c>
      <c r="C39" s="11" t="s">
        <v>261</v>
      </c>
      <c r="D39" s="11" t="s">
        <v>275</v>
      </c>
      <c r="E39" s="12">
        <v>25</v>
      </c>
      <c r="F39" s="12">
        <v>200</v>
      </c>
      <c r="G39" s="12">
        <v>10</v>
      </c>
      <c r="H39" s="12">
        <v>150</v>
      </c>
      <c r="I39" s="12">
        <v>300</v>
      </c>
      <c r="J39" s="12">
        <v>600</v>
      </c>
      <c r="K39" s="12">
        <v>300</v>
      </c>
      <c r="L39" s="12">
        <v>300</v>
      </c>
      <c r="M39" s="13"/>
      <c r="N39" s="12">
        <f t="shared" ref="N39:N57" si="6">SUM(I39:M39)</f>
        <v>1500</v>
      </c>
      <c r="O39" s="12">
        <f t="shared" ref="O39:O57" si="7">$N39/$H39</f>
        <v>10</v>
      </c>
      <c r="P39" s="57"/>
      <c r="Q39" s="15">
        <v>0.06</v>
      </c>
      <c r="R39" s="15">
        <f t="shared" ref="R39:R57" si="8">$O39*$Q39</f>
        <v>0.6</v>
      </c>
      <c r="S39" s="43">
        <f>SUM(R39:R57)</f>
        <v>37.159999999999997</v>
      </c>
      <c r="T39" s="3">
        <f>S39*100/$S$143</f>
        <v>28.983698619452454</v>
      </c>
    </row>
    <row r="40" spans="1:20" x14ac:dyDescent="0.2">
      <c r="A40" s="36" t="s">
        <v>198</v>
      </c>
      <c r="B40" s="36" t="s">
        <v>199</v>
      </c>
      <c r="C40" s="36">
        <v>90448000</v>
      </c>
      <c r="D40" s="36" t="s">
        <v>277</v>
      </c>
      <c r="E40" s="12" t="s">
        <v>63</v>
      </c>
      <c r="F40" s="12">
        <v>270</v>
      </c>
      <c r="G40" s="12">
        <v>10</v>
      </c>
      <c r="H40" s="12">
        <v>100</v>
      </c>
      <c r="I40" s="12">
        <v>500</v>
      </c>
      <c r="J40" s="12"/>
      <c r="K40" s="12"/>
      <c r="L40" s="12"/>
      <c r="M40" s="13"/>
      <c r="N40" s="12">
        <f t="shared" si="6"/>
        <v>500</v>
      </c>
      <c r="O40" s="12">
        <f t="shared" si="7"/>
        <v>5</v>
      </c>
      <c r="P40" s="57"/>
      <c r="Q40" s="15">
        <v>0.06</v>
      </c>
      <c r="R40" s="15">
        <f t="shared" si="8"/>
        <v>0.3</v>
      </c>
    </row>
    <row r="41" spans="1:20" x14ac:dyDescent="0.2">
      <c r="A41" s="36" t="s">
        <v>392</v>
      </c>
      <c r="B41" s="36" t="s">
        <v>391</v>
      </c>
      <c r="C41" s="31" t="s">
        <v>393</v>
      </c>
      <c r="D41" s="36" t="s">
        <v>277</v>
      </c>
      <c r="E41" s="12" t="s">
        <v>63</v>
      </c>
      <c r="F41" s="12">
        <v>300</v>
      </c>
      <c r="G41" s="12">
        <v>10</v>
      </c>
      <c r="H41" s="12">
        <v>100</v>
      </c>
      <c r="I41" s="12"/>
      <c r="J41" s="12"/>
      <c r="K41" s="12"/>
      <c r="L41" s="12"/>
      <c r="M41" s="13"/>
      <c r="N41" s="12">
        <f t="shared" si="6"/>
        <v>0</v>
      </c>
      <c r="O41" s="12">
        <f t="shared" si="7"/>
        <v>0</v>
      </c>
      <c r="P41" s="57"/>
      <c r="Q41" s="15">
        <v>0.06</v>
      </c>
      <c r="R41" s="15">
        <f t="shared" si="8"/>
        <v>0</v>
      </c>
    </row>
    <row r="42" spans="1:20" x14ac:dyDescent="0.2">
      <c r="A42" s="27" t="s">
        <v>67</v>
      </c>
      <c r="B42" s="27" t="s">
        <v>68</v>
      </c>
      <c r="C42" s="27" t="s">
        <v>69</v>
      </c>
      <c r="D42" s="11" t="s">
        <v>275</v>
      </c>
      <c r="E42" s="12">
        <v>25</v>
      </c>
      <c r="F42" s="12">
        <v>375</v>
      </c>
      <c r="G42" s="12">
        <v>10</v>
      </c>
      <c r="H42" s="12">
        <v>100</v>
      </c>
      <c r="I42" s="12"/>
      <c r="J42" s="12"/>
      <c r="K42" s="12"/>
      <c r="L42" s="12"/>
      <c r="M42" s="13"/>
      <c r="N42" s="12">
        <f t="shared" si="6"/>
        <v>0</v>
      </c>
      <c r="O42" s="12">
        <f t="shared" si="7"/>
        <v>0</v>
      </c>
      <c r="P42" s="57"/>
      <c r="Q42" s="15">
        <v>0.06</v>
      </c>
      <c r="R42" s="15">
        <f t="shared" si="8"/>
        <v>0</v>
      </c>
    </row>
    <row r="43" spans="1:20" x14ac:dyDescent="0.2">
      <c r="A43" s="11" t="s">
        <v>64</v>
      </c>
      <c r="B43" s="11" t="s">
        <v>65</v>
      </c>
      <c r="C43" s="11" t="s">
        <v>64</v>
      </c>
      <c r="D43" s="11" t="s">
        <v>275</v>
      </c>
      <c r="E43" s="12">
        <v>25</v>
      </c>
      <c r="F43" s="12">
        <v>457</v>
      </c>
      <c r="G43" s="12">
        <v>10</v>
      </c>
      <c r="H43" s="12">
        <v>100</v>
      </c>
      <c r="I43" s="12">
        <v>300</v>
      </c>
      <c r="J43" s="12">
        <v>1000</v>
      </c>
      <c r="K43" s="12">
        <v>1000</v>
      </c>
      <c r="L43" s="12">
        <v>1000</v>
      </c>
      <c r="M43" s="13"/>
      <c r="N43" s="12">
        <f t="shared" si="6"/>
        <v>3300</v>
      </c>
      <c r="O43" s="12">
        <f t="shared" si="7"/>
        <v>33</v>
      </c>
      <c r="P43" s="57"/>
      <c r="Q43" s="15">
        <v>0.06</v>
      </c>
      <c r="R43" s="15">
        <f t="shared" si="8"/>
        <v>1.98</v>
      </c>
    </row>
    <row r="44" spans="1:20" x14ac:dyDescent="0.2">
      <c r="A44" s="36" t="s">
        <v>66</v>
      </c>
      <c r="B44" s="36" t="s">
        <v>65</v>
      </c>
      <c r="C44" s="36">
        <v>90443400</v>
      </c>
      <c r="D44" s="36" t="s">
        <v>277</v>
      </c>
      <c r="E44" s="12" t="s">
        <v>63</v>
      </c>
      <c r="F44" s="12">
        <v>450</v>
      </c>
      <c r="G44" s="12">
        <v>10</v>
      </c>
      <c r="H44" s="12">
        <v>100</v>
      </c>
      <c r="I44" s="12">
        <v>2000</v>
      </c>
      <c r="J44" s="12">
        <v>1000</v>
      </c>
      <c r="K44" s="12">
        <v>2000</v>
      </c>
      <c r="L44" s="12">
        <v>2000</v>
      </c>
      <c r="M44" s="13"/>
      <c r="N44" s="12">
        <f t="shared" si="6"/>
        <v>7000</v>
      </c>
      <c r="O44" s="12">
        <f t="shared" si="7"/>
        <v>70</v>
      </c>
      <c r="P44" s="57"/>
      <c r="Q44" s="15">
        <v>0.06</v>
      </c>
      <c r="R44" s="15">
        <f t="shared" si="8"/>
        <v>4.2</v>
      </c>
    </row>
    <row r="45" spans="1:20" x14ac:dyDescent="0.2">
      <c r="A45" s="11" t="s">
        <v>60</v>
      </c>
      <c r="B45" s="11" t="s">
        <v>61</v>
      </c>
      <c r="C45" s="11" t="s">
        <v>60</v>
      </c>
      <c r="D45" s="11" t="s">
        <v>275</v>
      </c>
      <c r="E45" s="12">
        <v>25</v>
      </c>
      <c r="F45" s="12">
        <v>610</v>
      </c>
      <c r="G45" s="12">
        <v>10</v>
      </c>
      <c r="H45" s="12">
        <v>50</v>
      </c>
      <c r="I45" s="12"/>
      <c r="J45" s="12">
        <v>500</v>
      </c>
      <c r="K45" s="12">
        <v>500</v>
      </c>
      <c r="L45" s="12"/>
      <c r="M45" s="13"/>
      <c r="N45" s="12">
        <f t="shared" si="6"/>
        <v>1000</v>
      </c>
      <c r="O45" s="12">
        <f t="shared" si="7"/>
        <v>20</v>
      </c>
      <c r="P45" s="57"/>
      <c r="Q45" s="15">
        <v>0.04</v>
      </c>
      <c r="R45" s="15">
        <f t="shared" si="8"/>
        <v>0.8</v>
      </c>
    </row>
    <row r="46" spans="1:20" x14ac:dyDescent="0.2">
      <c r="A46" s="36" t="s">
        <v>62</v>
      </c>
      <c r="B46" s="36" t="s">
        <v>61</v>
      </c>
      <c r="C46" s="36">
        <v>90443600</v>
      </c>
      <c r="D46" s="36" t="s">
        <v>277</v>
      </c>
      <c r="E46" s="12" t="s">
        <v>63</v>
      </c>
      <c r="F46" s="12">
        <v>600</v>
      </c>
      <c r="G46" s="12">
        <v>10</v>
      </c>
      <c r="H46" s="12">
        <v>50</v>
      </c>
      <c r="I46" s="12">
        <v>2000</v>
      </c>
      <c r="J46" s="12">
        <v>1000</v>
      </c>
      <c r="K46" s="12">
        <v>2500</v>
      </c>
      <c r="L46" s="12">
        <v>2000</v>
      </c>
      <c r="M46" s="13"/>
      <c r="N46" s="12">
        <f t="shared" si="6"/>
        <v>7500</v>
      </c>
      <c r="O46" s="12">
        <f t="shared" si="7"/>
        <v>150</v>
      </c>
      <c r="P46" s="57"/>
      <c r="Q46" s="15">
        <v>0.04</v>
      </c>
      <c r="R46" s="15">
        <f t="shared" si="8"/>
        <v>6</v>
      </c>
    </row>
    <row r="47" spans="1:20" x14ac:dyDescent="0.2">
      <c r="A47" s="11" t="s">
        <v>195</v>
      </c>
      <c r="B47" s="11" t="s">
        <v>178</v>
      </c>
      <c r="C47" s="11" t="s">
        <v>195</v>
      </c>
      <c r="D47" s="11" t="s">
        <v>275</v>
      </c>
      <c r="E47" s="12">
        <v>25</v>
      </c>
      <c r="F47" s="12">
        <v>750</v>
      </c>
      <c r="G47" s="12">
        <v>10</v>
      </c>
      <c r="H47" s="12">
        <v>50</v>
      </c>
      <c r="I47" s="12"/>
      <c r="J47" s="12"/>
      <c r="K47" s="12">
        <v>500</v>
      </c>
      <c r="L47" s="12"/>
      <c r="M47" s="13"/>
      <c r="N47" s="12">
        <f t="shared" si="6"/>
        <v>500</v>
      </c>
      <c r="O47" s="12">
        <f t="shared" si="7"/>
        <v>10</v>
      </c>
      <c r="P47" s="57"/>
      <c r="Q47" s="15">
        <v>0.05</v>
      </c>
      <c r="R47" s="15">
        <f t="shared" si="8"/>
        <v>0.5</v>
      </c>
    </row>
    <row r="48" spans="1:20" x14ac:dyDescent="0.2">
      <c r="A48" s="36" t="s">
        <v>177</v>
      </c>
      <c r="B48" s="36" t="s">
        <v>178</v>
      </c>
      <c r="C48" s="36">
        <v>90443700</v>
      </c>
      <c r="D48" s="36" t="s">
        <v>277</v>
      </c>
      <c r="E48" s="12" t="s">
        <v>63</v>
      </c>
      <c r="F48" s="12">
        <v>750</v>
      </c>
      <c r="G48" s="12">
        <v>10</v>
      </c>
      <c r="H48" s="12">
        <v>50</v>
      </c>
      <c r="I48" s="12"/>
      <c r="J48" s="12">
        <v>2000</v>
      </c>
      <c r="K48" s="12">
        <v>1500</v>
      </c>
      <c r="L48" s="12">
        <v>1000</v>
      </c>
      <c r="M48" s="13"/>
      <c r="N48" s="12">
        <f t="shared" si="6"/>
        <v>4500</v>
      </c>
      <c r="O48" s="12">
        <f t="shared" si="7"/>
        <v>90</v>
      </c>
      <c r="P48" s="57"/>
      <c r="Q48" s="15">
        <v>0.05</v>
      </c>
      <c r="R48" s="15">
        <f t="shared" si="8"/>
        <v>4.5</v>
      </c>
    </row>
    <row r="49" spans="1:20" x14ac:dyDescent="0.2">
      <c r="A49" s="11" t="s">
        <v>155</v>
      </c>
      <c r="B49" s="11" t="s">
        <v>58</v>
      </c>
      <c r="C49" s="11" t="s">
        <v>155</v>
      </c>
      <c r="D49" s="11" t="s">
        <v>275</v>
      </c>
      <c r="E49" s="12">
        <v>25</v>
      </c>
      <c r="F49" s="12">
        <v>915</v>
      </c>
      <c r="G49" s="12">
        <v>10</v>
      </c>
      <c r="H49" s="12">
        <v>50</v>
      </c>
      <c r="I49" s="12"/>
      <c r="J49" s="12"/>
      <c r="K49" s="12">
        <v>1000</v>
      </c>
      <c r="L49" s="12">
        <v>500</v>
      </c>
      <c r="M49" s="13"/>
      <c r="N49" s="12">
        <f t="shared" si="6"/>
        <v>1500</v>
      </c>
      <c r="O49" s="12">
        <f t="shared" si="7"/>
        <v>30</v>
      </c>
      <c r="P49" s="57"/>
      <c r="Q49" s="15">
        <v>0.06</v>
      </c>
      <c r="R49" s="15">
        <f t="shared" si="8"/>
        <v>1.7999999999999998</v>
      </c>
    </row>
    <row r="50" spans="1:20" x14ac:dyDescent="0.2">
      <c r="A50" s="36" t="s">
        <v>176</v>
      </c>
      <c r="B50" s="36" t="s">
        <v>58</v>
      </c>
      <c r="C50" s="36">
        <v>90443800</v>
      </c>
      <c r="D50" s="36" t="s">
        <v>277</v>
      </c>
      <c r="E50" s="12" t="s">
        <v>63</v>
      </c>
      <c r="F50" s="12">
        <v>900</v>
      </c>
      <c r="G50" s="12">
        <v>10</v>
      </c>
      <c r="H50" s="12">
        <v>50</v>
      </c>
      <c r="I50" s="12"/>
      <c r="J50" s="12">
        <v>2000</v>
      </c>
      <c r="K50" s="12">
        <v>3000</v>
      </c>
      <c r="L50" s="12">
        <v>3000</v>
      </c>
      <c r="M50" s="13"/>
      <c r="N50" s="12">
        <f t="shared" si="6"/>
        <v>8000</v>
      </c>
      <c r="O50" s="12">
        <f t="shared" si="7"/>
        <v>160</v>
      </c>
      <c r="P50" s="57"/>
      <c r="Q50" s="15">
        <v>0.06</v>
      </c>
      <c r="R50" s="15">
        <f t="shared" si="8"/>
        <v>9.6</v>
      </c>
    </row>
    <row r="51" spans="1:20" x14ac:dyDescent="0.2">
      <c r="A51" s="11" t="s">
        <v>53</v>
      </c>
      <c r="B51" s="11" t="s">
        <v>54</v>
      </c>
      <c r="C51" s="11" t="s">
        <v>53</v>
      </c>
      <c r="D51" s="11" t="s">
        <v>275</v>
      </c>
      <c r="E51" s="12">
        <v>25</v>
      </c>
      <c r="F51" s="12">
        <v>1220</v>
      </c>
      <c r="G51" s="12">
        <v>10</v>
      </c>
      <c r="H51" s="12">
        <v>50</v>
      </c>
      <c r="I51" s="12"/>
      <c r="J51" s="12">
        <v>500</v>
      </c>
      <c r="K51" s="12">
        <v>300</v>
      </c>
      <c r="L51" s="12">
        <v>500</v>
      </c>
      <c r="M51" s="13"/>
      <c r="N51" s="12">
        <f t="shared" si="6"/>
        <v>1300</v>
      </c>
      <c r="O51" s="12">
        <f t="shared" si="7"/>
        <v>26</v>
      </c>
      <c r="P51" s="57"/>
      <c r="Q51" s="15">
        <v>0.08</v>
      </c>
      <c r="R51" s="15">
        <f t="shared" si="8"/>
        <v>2.08</v>
      </c>
    </row>
    <row r="52" spans="1:20" x14ac:dyDescent="0.2">
      <c r="A52" s="26" t="s">
        <v>194</v>
      </c>
      <c r="B52" s="26" t="s">
        <v>54</v>
      </c>
      <c r="C52" s="26">
        <v>90444000</v>
      </c>
      <c r="D52" s="36" t="s">
        <v>277</v>
      </c>
      <c r="E52" s="12" t="s">
        <v>63</v>
      </c>
      <c r="F52" s="12">
        <v>1200</v>
      </c>
      <c r="G52" s="12">
        <v>10</v>
      </c>
      <c r="H52" s="12">
        <v>50</v>
      </c>
      <c r="I52" s="12"/>
      <c r="J52" s="12">
        <v>1000</v>
      </c>
      <c r="K52" s="12">
        <v>1000</v>
      </c>
      <c r="L52" s="12">
        <v>1000</v>
      </c>
      <c r="M52" s="13"/>
      <c r="N52" s="12">
        <f t="shared" si="6"/>
        <v>3000</v>
      </c>
      <c r="O52" s="12">
        <f t="shared" si="7"/>
        <v>60</v>
      </c>
      <c r="P52" s="57"/>
      <c r="Q52" s="15">
        <v>0.08</v>
      </c>
      <c r="R52" s="15">
        <f t="shared" si="8"/>
        <v>4.8</v>
      </c>
    </row>
    <row r="53" spans="1:20" x14ac:dyDescent="0.2">
      <c r="A53" s="11" t="s">
        <v>230</v>
      </c>
      <c r="B53" s="11" t="s">
        <v>231</v>
      </c>
      <c r="C53" s="11" t="s">
        <v>230</v>
      </c>
      <c r="D53" s="11" t="s">
        <v>275</v>
      </c>
      <c r="E53" s="12">
        <v>25</v>
      </c>
      <c r="F53" s="12">
        <v>1500</v>
      </c>
      <c r="G53" s="12">
        <v>10</v>
      </c>
      <c r="H53" s="12">
        <v>50</v>
      </c>
      <c r="I53" s="12"/>
      <c r="J53" s="12"/>
      <c r="K53" s="12"/>
      <c r="L53" s="12"/>
      <c r="M53" s="13"/>
      <c r="N53" s="12">
        <f t="shared" si="6"/>
        <v>0</v>
      </c>
      <c r="O53" s="12">
        <f t="shared" si="7"/>
        <v>0</v>
      </c>
      <c r="P53" s="57"/>
      <c r="Q53" s="15">
        <v>0.11</v>
      </c>
      <c r="R53" s="15">
        <f t="shared" si="8"/>
        <v>0</v>
      </c>
    </row>
    <row r="54" spans="1:20" x14ac:dyDescent="0.2">
      <c r="A54" s="11" t="s">
        <v>254</v>
      </c>
      <c r="B54" s="11" t="s">
        <v>255</v>
      </c>
      <c r="C54" s="11" t="s">
        <v>254</v>
      </c>
      <c r="D54" s="11" t="s">
        <v>275</v>
      </c>
      <c r="E54" s="12">
        <v>25</v>
      </c>
      <c r="F54" s="12">
        <v>1650</v>
      </c>
      <c r="G54" s="12">
        <v>10</v>
      </c>
      <c r="H54" s="12">
        <v>50</v>
      </c>
      <c r="I54" s="12"/>
      <c r="J54" s="12"/>
      <c r="K54" s="12"/>
      <c r="L54" s="12"/>
      <c r="M54" s="13"/>
      <c r="N54" s="12">
        <f t="shared" si="6"/>
        <v>0</v>
      </c>
      <c r="O54" s="12">
        <f t="shared" si="7"/>
        <v>0</v>
      </c>
      <c r="P54" s="57"/>
      <c r="Q54" s="15">
        <v>0.12</v>
      </c>
      <c r="R54" s="15">
        <f t="shared" si="8"/>
        <v>0</v>
      </c>
    </row>
    <row r="55" spans="1:20" x14ac:dyDescent="0.2">
      <c r="A55" s="11" t="s">
        <v>193</v>
      </c>
      <c r="B55" s="11" t="s">
        <v>175</v>
      </c>
      <c r="C55" s="11" t="s">
        <v>193</v>
      </c>
      <c r="D55" s="11" t="s">
        <v>275</v>
      </c>
      <c r="E55" s="12">
        <v>25</v>
      </c>
      <c r="F55" s="12">
        <v>1800</v>
      </c>
      <c r="G55" s="12">
        <v>10</v>
      </c>
      <c r="H55" s="12">
        <v>50</v>
      </c>
      <c r="I55" s="12"/>
      <c r="J55" s="12"/>
      <c r="K55" s="12"/>
      <c r="L55" s="12"/>
      <c r="M55" s="13"/>
      <c r="N55" s="12">
        <f t="shared" si="6"/>
        <v>0</v>
      </c>
      <c r="O55" s="12">
        <f t="shared" si="7"/>
        <v>0</v>
      </c>
      <c r="P55" s="57"/>
      <c r="Q55" s="15">
        <v>0.12</v>
      </c>
      <c r="R55" s="15">
        <f t="shared" si="8"/>
        <v>0</v>
      </c>
    </row>
    <row r="56" spans="1:20" x14ac:dyDescent="0.2">
      <c r="A56" s="36" t="s">
        <v>174</v>
      </c>
      <c r="B56" s="36" t="s">
        <v>175</v>
      </c>
      <c r="C56" s="36">
        <v>90443900</v>
      </c>
      <c r="D56" s="36" t="s">
        <v>277</v>
      </c>
      <c r="E56" s="12" t="s">
        <v>63</v>
      </c>
      <c r="F56" s="12">
        <v>1800</v>
      </c>
      <c r="G56" s="12">
        <v>10</v>
      </c>
      <c r="H56" s="12">
        <v>50</v>
      </c>
      <c r="I56" s="12"/>
      <c r="J56" s="12"/>
      <c r="K56" s="12"/>
      <c r="L56" s="12"/>
      <c r="M56" s="13"/>
      <c r="N56" s="12">
        <f t="shared" si="6"/>
        <v>0</v>
      </c>
      <c r="O56" s="12">
        <f t="shared" si="7"/>
        <v>0</v>
      </c>
      <c r="P56" s="57"/>
      <c r="Q56" s="15">
        <v>0.12</v>
      </c>
      <c r="R56" s="15">
        <f>$O56*$Q56</f>
        <v>0</v>
      </c>
    </row>
    <row r="57" spans="1:20" x14ac:dyDescent="0.2">
      <c r="A57" s="36" t="s">
        <v>293</v>
      </c>
      <c r="B57" s="36" t="s">
        <v>294</v>
      </c>
      <c r="C57" s="36">
        <v>90443000</v>
      </c>
      <c r="D57" s="36" t="s">
        <v>277</v>
      </c>
      <c r="E57" s="12" t="s">
        <v>63</v>
      </c>
      <c r="F57" s="12">
        <v>2100</v>
      </c>
      <c r="G57" s="12">
        <v>10</v>
      </c>
      <c r="H57" s="12">
        <v>50</v>
      </c>
      <c r="I57" s="12"/>
      <c r="J57" s="12"/>
      <c r="K57" s="12"/>
      <c r="L57" s="12"/>
      <c r="M57" s="13"/>
      <c r="N57" s="12">
        <f t="shared" si="6"/>
        <v>0</v>
      </c>
      <c r="O57" s="12">
        <f t="shared" si="7"/>
        <v>0</v>
      </c>
      <c r="P57" s="57"/>
      <c r="Q57" s="15">
        <v>0.09</v>
      </c>
      <c r="R57" s="15">
        <f t="shared" si="8"/>
        <v>0</v>
      </c>
    </row>
    <row r="58" spans="1:20" x14ac:dyDescent="0.2">
      <c r="A58" s="8" t="s">
        <v>70</v>
      </c>
      <c r="B58" s="8"/>
      <c r="C58" s="8"/>
      <c r="D58" s="8"/>
      <c r="E58" s="8"/>
      <c r="F58" s="36"/>
      <c r="G58" s="20"/>
      <c r="H58" s="20"/>
      <c r="I58" s="12"/>
      <c r="J58" s="12"/>
      <c r="K58" s="12"/>
      <c r="L58" s="12"/>
      <c r="M58" s="20"/>
      <c r="N58" s="12"/>
      <c r="O58" s="12"/>
      <c r="P58" s="57"/>
      <c r="Q58" s="12"/>
      <c r="R58" s="15"/>
    </row>
    <row r="59" spans="1:20" x14ac:dyDescent="0.2">
      <c r="A59" s="11" t="s">
        <v>295</v>
      </c>
      <c r="B59" s="11" t="s">
        <v>296</v>
      </c>
      <c r="C59" s="11" t="s">
        <v>295</v>
      </c>
      <c r="D59" s="11" t="s">
        <v>275</v>
      </c>
      <c r="E59" s="12">
        <v>32</v>
      </c>
      <c r="F59" s="12">
        <v>100</v>
      </c>
      <c r="G59" s="12">
        <v>10</v>
      </c>
      <c r="H59" s="12">
        <v>300</v>
      </c>
      <c r="I59" s="12"/>
      <c r="J59" s="12"/>
      <c r="K59" s="12"/>
      <c r="L59" s="12"/>
      <c r="M59" s="13"/>
      <c r="N59" s="12">
        <f t="shared" ref="N59:N73" si="9">SUM(I59:M59)</f>
        <v>0</v>
      </c>
      <c r="O59" s="12">
        <f t="shared" ref="O59:O73" si="10">$N59/$H59</f>
        <v>0</v>
      </c>
      <c r="P59" s="57"/>
      <c r="Q59" s="15">
        <v>0.09</v>
      </c>
      <c r="R59" s="15">
        <f t="shared" ref="R59:R73" si="11">$O59*$Q59</f>
        <v>0</v>
      </c>
      <c r="S59" s="43">
        <f>SUM(R59:R73)</f>
        <v>6.78</v>
      </c>
      <c r="T59" s="3">
        <f>S59*100/$S$143</f>
        <v>5.2881990484361587</v>
      </c>
    </row>
    <row r="60" spans="1:20" x14ac:dyDescent="0.2">
      <c r="A60" s="11" t="s">
        <v>71</v>
      </c>
      <c r="B60" s="11" t="s">
        <v>72</v>
      </c>
      <c r="C60" s="11" t="s">
        <v>71</v>
      </c>
      <c r="D60" s="11" t="s">
        <v>275</v>
      </c>
      <c r="E60" s="12">
        <v>32</v>
      </c>
      <c r="F60" s="12">
        <v>150</v>
      </c>
      <c r="G60" s="12">
        <v>10</v>
      </c>
      <c r="H60" s="12">
        <v>300</v>
      </c>
      <c r="I60" s="12"/>
      <c r="J60" s="12"/>
      <c r="K60" s="12"/>
      <c r="L60" s="12"/>
      <c r="M60" s="13"/>
      <c r="N60" s="12">
        <f t="shared" si="9"/>
        <v>0</v>
      </c>
      <c r="O60" s="12">
        <f t="shared" si="10"/>
        <v>0</v>
      </c>
      <c r="P60" s="57"/>
      <c r="Q60" s="15">
        <v>0.09</v>
      </c>
      <c r="R60" s="15">
        <f t="shared" si="11"/>
        <v>0</v>
      </c>
    </row>
    <row r="61" spans="1:20" x14ac:dyDescent="0.2">
      <c r="A61" s="36" t="s">
        <v>256</v>
      </c>
      <c r="B61" s="36" t="s">
        <v>72</v>
      </c>
      <c r="C61" s="36">
        <v>90446200</v>
      </c>
      <c r="D61" s="36" t="s">
        <v>277</v>
      </c>
      <c r="E61" s="12">
        <v>32</v>
      </c>
      <c r="F61" s="12">
        <v>150</v>
      </c>
      <c r="G61" s="12">
        <v>10</v>
      </c>
      <c r="H61" s="12">
        <v>300</v>
      </c>
      <c r="I61" s="12">
        <v>300</v>
      </c>
      <c r="J61" s="12">
        <v>300</v>
      </c>
      <c r="K61" s="12">
        <v>300</v>
      </c>
      <c r="L61" s="12">
        <v>300</v>
      </c>
      <c r="M61" s="13"/>
      <c r="N61" s="12">
        <f t="shared" si="9"/>
        <v>1200</v>
      </c>
      <c r="O61" s="12">
        <f t="shared" si="10"/>
        <v>4</v>
      </c>
      <c r="P61" s="57"/>
      <c r="Q61" s="15">
        <v>0.09</v>
      </c>
      <c r="R61" s="15">
        <f t="shared" si="11"/>
        <v>0.36</v>
      </c>
    </row>
    <row r="62" spans="1:20" x14ac:dyDescent="0.2">
      <c r="A62" s="11" t="s">
        <v>200</v>
      </c>
      <c r="B62" s="11" t="s">
        <v>201</v>
      </c>
      <c r="C62" s="11" t="s">
        <v>200</v>
      </c>
      <c r="D62" s="11" t="s">
        <v>275</v>
      </c>
      <c r="E62" s="12">
        <v>32</v>
      </c>
      <c r="F62" s="12">
        <v>200</v>
      </c>
      <c r="G62" s="12">
        <v>10</v>
      </c>
      <c r="H62" s="12">
        <v>300</v>
      </c>
      <c r="I62" s="12"/>
      <c r="J62" s="12"/>
      <c r="K62" s="12"/>
      <c r="L62" s="12"/>
      <c r="M62" s="13"/>
      <c r="N62" s="12">
        <f t="shared" si="9"/>
        <v>0</v>
      </c>
      <c r="O62" s="12">
        <f t="shared" si="10"/>
        <v>0</v>
      </c>
      <c r="P62" s="57"/>
      <c r="Q62" s="15">
        <v>0.09</v>
      </c>
      <c r="R62" s="15">
        <f t="shared" si="11"/>
        <v>0</v>
      </c>
    </row>
    <row r="63" spans="1:20" x14ac:dyDescent="0.2">
      <c r="A63" s="11" t="s">
        <v>73</v>
      </c>
      <c r="B63" s="11" t="s">
        <v>74</v>
      </c>
      <c r="C63" s="11" t="s">
        <v>73</v>
      </c>
      <c r="D63" s="11" t="s">
        <v>275</v>
      </c>
      <c r="E63" s="12">
        <v>32</v>
      </c>
      <c r="F63" s="12">
        <v>300</v>
      </c>
      <c r="G63" s="12">
        <v>10</v>
      </c>
      <c r="H63" s="12">
        <v>150</v>
      </c>
      <c r="I63" s="12">
        <v>300</v>
      </c>
      <c r="J63" s="12"/>
      <c r="K63" s="12"/>
      <c r="L63" s="12">
        <v>150</v>
      </c>
      <c r="M63" s="13"/>
      <c r="N63" s="12">
        <f t="shared" si="9"/>
        <v>450</v>
      </c>
      <c r="O63" s="12">
        <f t="shared" si="10"/>
        <v>3</v>
      </c>
      <c r="P63" s="57"/>
      <c r="Q63" s="15">
        <v>0.09</v>
      </c>
      <c r="R63" s="15">
        <f t="shared" si="11"/>
        <v>0.27</v>
      </c>
    </row>
    <row r="64" spans="1:20" x14ac:dyDescent="0.2">
      <c r="A64" s="36" t="s">
        <v>232</v>
      </c>
      <c r="B64" s="36" t="s">
        <v>74</v>
      </c>
      <c r="C64" s="36">
        <v>90446300</v>
      </c>
      <c r="D64" s="36" t="s">
        <v>277</v>
      </c>
      <c r="E64" s="12" t="s">
        <v>180</v>
      </c>
      <c r="F64" s="12">
        <v>300</v>
      </c>
      <c r="G64" s="12">
        <v>10</v>
      </c>
      <c r="H64" s="12">
        <v>150</v>
      </c>
      <c r="I64" s="12">
        <v>300</v>
      </c>
      <c r="J64" s="12">
        <v>600</v>
      </c>
      <c r="K64" s="12">
        <v>600</v>
      </c>
      <c r="L64" s="12">
        <v>300</v>
      </c>
      <c r="M64" s="13"/>
      <c r="N64" s="12">
        <f t="shared" si="9"/>
        <v>1800</v>
      </c>
      <c r="O64" s="12">
        <f t="shared" si="10"/>
        <v>12</v>
      </c>
      <c r="P64" s="57"/>
      <c r="Q64" s="15">
        <v>0.09</v>
      </c>
      <c r="R64" s="15">
        <f t="shared" si="11"/>
        <v>1.08</v>
      </c>
    </row>
    <row r="65" spans="1:20" x14ac:dyDescent="0.2">
      <c r="A65" s="11" t="s">
        <v>75</v>
      </c>
      <c r="B65" s="11" t="s">
        <v>76</v>
      </c>
      <c r="C65" s="11" t="s">
        <v>75</v>
      </c>
      <c r="D65" s="11" t="s">
        <v>275</v>
      </c>
      <c r="E65" s="12">
        <v>32</v>
      </c>
      <c r="F65" s="12">
        <v>450</v>
      </c>
      <c r="G65" s="12">
        <v>10</v>
      </c>
      <c r="H65" s="12">
        <v>100</v>
      </c>
      <c r="I65" s="12">
        <v>300</v>
      </c>
      <c r="J65" s="12"/>
      <c r="K65" s="12"/>
      <c r="L65" s="12">
        <v>100</v>
      </c>
      <c r="M65" s="13"/>
      <c r="N65" s="12">
        <f t="shared" si="9"/>
        <v>400</v>
      </c>
      <c r="O65" s="12">
        <f t="shared" si="10"/>
        <v>4</v>
      </c>
      <c r="P65" s="57"/>
      <c r="Q65" s="15">
        <v>0.09</v>
      </c>
      <c r="R65" s="15">
        <f t="shared" si="11"/>
        <v>0.36</v>
      </c>
    </row>
    <row r="66" spans="1:20" x14ac:dyDescent="0.2">
      <c r="A66" s="36" t="s">
        <v>179</v>
      </c>
      <c r="B66" s="36" t="s">
        <v>76</v>
      </c>
      <c r="C66" s="36">
        <v>90446400</v>
      </c>
      <c r="D66" s="36" t="s">
        <v>277</v>
      </c>
      <c r="E66" s="12" t="s">
        <v>180</v>
      </c>
      <c r="F66" s="12">
        <v>450</v>
      </c>
      <c r="G66" s="12">
        <v>10</v>
      </c>
      <c r="H66" s="12">
        <v>100</v>
      </c>
      <c r="I66" s="12">
        <v>300</v>
      </c>
      <c r="J66" s="12"/>
      <c r="K66" s="12">
        <v>300</v>
      </c>
      <c r="L66" s="12">
        <v>300</v>
      </c>
      <c r="M66" s="13"/>
      <c r="N66" s="12">
        <f t="shared" si="9"/>
        <v>900</v>
      </c>
      <c r="O66" s="12">
        <f t="shared" si="10"/>
        <v>9</v>
      </c>
      <c r="P66" s="57"/>
      <c r="Q66" s="15">
        <v>0.09</v>
      </c>
      <c r="R66" s="15">
        <f t="shared" si="11"/>
        <v>0.80999999999999994</v>
      </c>
    </row>
    <row r="67" spans="1:20" x14ac:dyDescent="0.2">
      <c r="A67" s="11" t="s">
        <v>156</v>
      </c>
      <c r="B67" s="11" t="s">
        <v>157</v>
      </c>
      <c r="C67" s="11" t="s">
        <v>156</v>
      </c>
      <c r="D67" s="11" t="s">
        <v>275</v>
      </c>
      <c r="E67" s="12">
        <v>32</v>
      </c>
      <c r="F67" s="12">
        <v>600</v>
      </c>
      <c r="G67" s="12">
        <v>10</v>
      </c>
      <c r="H67" s="12">
        <v>100</v>
      </c>
      <c r="I67" s="12"/>
      <c r="J67" s="12"/>
      <c r="K67" s="12"/>
      <c r="L67" s="12"/>
      <c r="M67" s="13"/>
      <c r="N67" s="12">
        <f t="shared" si="9"/>
        <v>0</v>
      </c>
      <c r="O67" s="12">
        <f t="shared" si="10"/>
        <v>0</v>
      </c>
      <c r="P67" s="57"/>
      <c r="Q67" s="15">
        <v>0.12</v>
      </c>
      <c r="R67" s="15">
        <f t="shared" si="11"/>
        <v>0</v>
      </c>
    </row>
    <row r="68" spans="1:20" x14ac:dyDescent="0.2">
      <c r="A68" s="36" t="s">
        <v>181</v>
      </c>
      <c r="B68" s="36" t="s">
        <v>157</v>
      </c>
      <c r="C68" s="36">
        <v>90446600</v>
      </c>
      <c r="D68" s="36" t="s">
        <v>277</v>
      </c>
      <c r="E68" s="12" t="s">
        <v>180</v>
      </c>
      <c r="F68" s="12">
        <v>600</v>
      </c>
      <c r="G68" s="12">
        <v>10</v>
      </c>
      <c r="H68" s="12">
        <v>100</v>
      </c>
      <c r="I68" s="12"/>
      <c r="J68" s="12"/>
      <c r="K68" s="12">
        <v>300</v>
      </c>
      <c r="L68" s="12">
        <v>500</v>
      </c>
      <c r="M68" s="13"/>
      <c r="N68" s="12">
        <f t="shared" si="9"/>
        <v>800</v>
      </c>
      <c r="O68" s="12">
        <f t="shared" si="10"/>
        <v>8</v>
      </c>
      <c r="P68" s="57"/>
      <c r="Q68" s="15">
        <v>0.12</v>
      </c>
      <c r="R68" s="15">
        <f t="shared" si="11"/>
        <v>0.96</v>
      </c>
    </row>
    <row r="69" spans="1:20" x14ac:dyDescent="0.2">
      <c r="A69" s="11" t="s">
        <v>222</v>
      </c>
      <c r="B69" s="11" t="s">
        <v>223</v>
      </c>
      <c r="C69" s="11" t="s">
        <v>222</v>
      </c>
      <c r="D69" s="11" t="s">
        <v>275</v>
      </c>
      <c r="E69" s="12">
        <v>32</v>
      </c>
      <c r="F69" s="12">
        <v>750</v>
      </c>
      <c r="G69" s="12">
        <v>10</v>
      </c>
      <c r="H69" s="12">
        <v>60</v>
      </c>
      <c r="I69" s="12"/>
      <c r="J69" s="12"/>
      <c r="K69" s="12"/>
      <c r="L69" s="12"/>
      <c r="M69" s="13"/>
      <c r="N69" s="12">
        <f t="shared" si="9"/>
        <v>0</v>
      </c>
      <c r="O69" s="12">
        <f t="shared" si="10"/>
        <v>0</v>
      </c>
      <c r="P69" s="57"/>
      <c r="Q69" s="15">
        <v>0.09</v>
      </c>
      <c r="R69" s="15">
        <f t="shared" si="11"/>
        <v>0</v>
      </c>
    </row>
    <row r="70" spans="1:20" x14ac:dyDescent="0.2">
      <c r="A70" s="11" t="s">
        <v>158</v>
      </c>
      <c r="B70" s="11" t="s">
        <v>159</v>
      </c>
      <c r="C70" s="11" t="s">
        <v>158</v>
      </c>
      <c r="D70" s="11" t="s">
        <v>275</v>
      </c>
      <c r="E70" s="12">
        <v>32</v>
      </c>
      <c r="F70" s="12">
        <v>900</v>
      </c>
      <c r="G70" s="12">
        <v>10</v>
      </c>
      <c r="H70" s="12">
        <v>50</v>
      </c>
      <c r="I70" s="12"/>
      <c r="J70" s="12">
        <v>100</v>
      </c>
      <c r="K70" s="12">
        <v>100</v>
      </c>
      <c r="L70" s="12">
        <v>100</v>
      </c>
      <c r="M70" s="13"/>
      <c r="N70" s="12">
        <f t="shared" si="9"/>
        <v>300</v>
      </c>
      <c r="O70" s="12">
        <f t="shared" si="10"/>
        <v>6</v>
      </c>
      <c r="P70" s="57"/>
      <c r="Q70" s="15">
        <v>0.09</v>
      </c>
      <c r="R70" s="15">
        <f t="shared" si="11"/>
        <v>0.54</v>
      </c>
    </row>
    <row r="71" spans="1:20" x14ac:dyDescent="0.2">
      <c r="A71" s="36" t="s">
        <v>182</v>
      </c>
      <c r="B71" s="36" t="s">
        <v>159</v>
      </c>
      <c r="C71" s="36">
        <v>90446700</v>
      </c>
      <c r="D71" s="36" t="s">
        <v>277</v>
      </c>
      <c r="E71" s="12" t="s">
        <v>180</v>
      </c>
      <c r="F71" s="12">
        <v>900</v>
      </c>
      <c r="G71" s="12">
        <v>10</v>
      </c>
      <c r="H71" s="12">
        <v>50</v>
      </c>
      <c r="I71" s="12">
        <v>100</v>
      </c>
      <c r="J71" s="12">
        <v>300</v>
      </c>
      <c r="K71" s="12">
        <v>300</v>
      </c>
      <c r="L71" s="12">
        <v>300</v>
      </c>
      <c r="M71" s="13"/>
      <c r="N71" s="12">
        <f t="shared" si="9"/>
        <v>1000</v>
      </c>
      <c r="O71" s="12">
        <f t="shared" si="10"/>
        <v>20</v>
      </c>
      <c r="P71" s="57"/>
      <c r="Q71" s="15">
        <v>0.09</v>
      </c>
      <c r="R71" s="15">
        <f t="shared" si="11"/>
        <v>1.7999999999999998</v>
      </c>
    </row>
    <row r="72" spans="1:20" x14ac:dyDescent="0.2">
      <c r="A72" s="11" t="s">
        <v>233</v>
      </c>
      <c r="B72" s="11" t="s">
        <v>234</v>
      </c>
      <c r="C72" s="11" t="s">
        <v>233</v>
      </c>
      <c r="D72" s="11" t="s">
        <v>275</v>
      </c>
      <c r="E72" s="12">
        <v>32</v>
      </c>
      <c r="F72" s="12">
        <v>1200</v>
      </c>
      <c r="G72" s="12">
        <v>10</v>
      </c>
      <c r="H72" s="12">
        <v>50</v>
      </c>
      <c r="I72" s="12"/>
      <c r="J72" s="12"/>
      <c r="K72" s="12"/>
      <c r="L72" s="12">
        <v>100</v>
      </c>
      <c r="M72" s="13"/>
      <c r="N72" s="12">
        <f t="shared" si="9"/>
        <v>100</v>
      </c>
      <c r="O72" s="12">
        <f t="shared" si="10"/>
        <v>2</v>
      </c>
      <c r="P72" s="57"/>
      <c r="Q72" s="15">
        <v>0.12</v>
      </c>
      <c r="R72" s="15">
        <f t="shared" si="11"/>
        <v>0.24</v>
      </c>
    </row>
    <row r="73" spans="1:20" x14ac:dyDescent="0.2">
      <c r="A73" s="36" t="s">
        <v>236</v>
      </c>
      <c r="B73" s="36" t="s">
        <v>237</v>
      </c>
      <c r="C73" s="36">
        <v>90446800</v>
      </c>
      <c r="D73" s="36" t="s">
        <v>277</v>
      </c>
      <c r="E73" s="12" t="s">
        <v>180</v>
      </c>
      <c r="F73" s="12">
        <v>1800</v>
      </c>
      <c r="G73" s="12">
        <v>10</v>
      </c>
      <c r="H73" s="12">
        <v>25</v>
      </c>
      <c r="I73" s="12"/>
      <c r="J73" s="12"/>
      <c r="K73" s="12"/>
      <c r="L73" s="12">
        <v>50</v>
      </c>
      <c r="M73" s="13"/>
      <c r="N73" s="12">
        <f t="shared" si="9"/>
        <v>50</v>
      </c>
      <c r="O73" s="12">
        <f t="shared" si="10"/>
        <v>2</v>
      </c>
      <c r="P73" s="57"/>
      <c r="Q73" s="15">
        <v>0.18</v>
      </c>
      <c r="R73" s="15">
        <f t="shared" si="11"/>
        <v>0.36</v>
      </c>
      <c r="S73" s="43"/>
    </row>
    <row r="74" spans="1:20" x14ac:dyDescent="0.2">
      <c r="A74" s="8" t="s">
        <v>77</v>
      </c>
      <c r="B74" s="8"/>
      <c r="C74" s="8"/>
      <c r="D74" s="8"/>
      <c r="E74" s="8"/>
      <c r="F74" s="36"/>
      <c r="G74" s="12"/>
      <c r="H74" s="12"/>
      <c r="I74" s="12"/>
      <c r="J74" s="12"/>
      <c r="K74" s="12"/>
      <c r="L74" s="12"/>
      <c r="M74" s="8"/>
      <c r="N74" s="12"/>
      <c r="O74" s="12"/>
      <c r="P74" s="57"/>
      <c r="Q74" s="12"/>
      <c r="R74" s="15"/>
    </row>
    <row r="75" spans="1:20" x14ac:dyDescent="0.2">
      <c r="A75" s="11" t="s">
        <v>297</v>
      </c>
      <c r="B75" s="11" t="s">
        <v>298</v>
      </c>
      <c r="C75" s="11" t="s">
        <v>297</v>
      </c>
      <c r="D75" s="11" t="s">
        <v>275</v>
      </c>
      <c r="E75" s="12">
        <v>40</v>
      </c>
      <c r="F75" s="12">
        <v>100</v>
      </c>
      <c r="G75" s="12">
        <v>10</v>
      </c>
      <c r="H75" s="12">
        <v>300</v>
      </c>
      <c r="I75" s="12"/>
      <c r="J75" s="12"/>
      <c r="K75" s="12"/>
      <c r="L75" s="12"/>
      <c r="M75" s="13"/>
      <c r="N75" s="12">
        <f t="shared" ref="N75:N90" si="12">SUM(I75:M75)</f>
        <v>0</v>
      </c>
      <c r="O75" s="12">
        <f t="shared" ref="O75:O90" si="13">$N75/$H75</f>
        <v>0</v>
      </c>
      <c r="P75" s="57"/>
      <c r="Q75" s="15">
        <v>0.13</v>
      </c>
      <c r="R75" s="15">
        <f t="shared" ref="R75:R90" si="14">$O75*$Q75</f>
        <v>0</v>
      </c>
      <c r="S75" s="43">
        <f>SUM(R75:R90)</f>
        <v>15.27</v>
      </c>
      <c r="T75" s="3">
        <f>S75*100/$S$143</f>
        <v>11.910147414398253</v>
      </c>
    </row>
    <row r="76" spans="1:20" x14ac:dyDescent="0.2">
      <c r="A76" s="11" t="s">
        <v>78</v>
      </c>
      <c r="B76" s="11" t="s">
        <v>79</v>
      </c>
      <c r="C76" s="11" t="s">
        <v>78</v>
      </c>
      <c r="D76" s="11" t="s">
        <v>275</v>
      </c>
      <c r="E76" s="12">
        <v>40</v>
      </c>
      <c r="F76" s="12">
        <v>150</v>
      </c>
      <c r="G76" s="12">
        <v>10</v>
      </c>
      <c r="H76" s="12">
        <v>300</v>
      </c>
      <c r="I76" s="12"/>
      <c r="J76" s="12">
        <v>300</v>
      </c>
      <c r="K76" s="12">
        <v>300</v>
      </c>
      <c r="L76" s="12">
        <v>300</v>
      </c>
      <c r="M76" s="13"/>
      <c r="N76" s="12">
        <f t="shared" si="12"/>
        <v>900</v>
      </c>
      <c r="O76" s="12">
        <f t="shared" si="13"/>
        <v>3</v>
      </c>
      <c r="P76" s="57"/>
      <c r="Q76" s="15">
        <v>0.13</v>
      </c>
      <c r="R76" s="15">
        <f t="shared" si="14"/>
        <v>0.39</v>
      </c>
    </row>
    <row r="77" spans="1:20" x14ac:dyDescent="0.2">
      <c r="A77" s="36" t="s">
        <v>240</v>
      </c>
      <c r="B77" s="36" t="s">
        <v>79</v>
      </c>
      <c r="C77" s="31" t="s">
        <v>241</v>
      </c>
      <c r="D77" s="36" t="s">
        <v>277</v>
      </c>
      <c r="E77" s="12">
        <v>40</v>
      </c>
      <c r="F77" s="12">
        <v>150</v>
      </c>
      <c r="G77" s="12">
        <v>10</v>
      </c>
      <c r="H77" s="12">
        <v>300</v>
      </c>
      <c r="I77" s="12">
        <v>300</v>
      </c>
      <c r="J77" s="12">
        <v>600</v>
      </c>
      <c r="K77" s="12">
        <v>300</v>
      </c>
      <c r="L77" s="12">
        <v>600</v>
      </c>
      <c r="M77" s="13"/>
      <c r="N77" s="12">
        <f t="shared" si="12"/>
        <v>1800</v>
      </c>
      <c r="O77" s="12">
        <f t="shared" si="13"/>
        <v>6</v>
      </c>
      <c r="P77" s="57"/>
      <c r="Q77" s="15">
        <v>0.13</v>
      </c>
      <c r="R77" s="15">
        <f t="shared" si="14"/>
        <v>0.78</v>
      </c>
    </row>
    <row r="78" spans="1:20" x14ac:dyDescent="0.2">
      <c r="A78" s="11" t="s">
        <v>80</v>
      </c>
      <c r="B78" s="11" t="s">
        <v>81</v>
      </c>
      <c r="C78" s="11" t="s">
        <v>80</v>
      </c>
      <c r="D78" s="11" t="s">
        <v>275</v>
      </c>
      <c r="E78" s="12">
        <v>40</v>
      </c>
      <c r="F78" s="12">
        <v>200</v>
      </c>
      <c r="G78" s="12">
        <v>10</v>
      </c>
      <c r="H78" s="12">
        <v>150</v>
      </c>
      <c r="I78" s="12"/>
      <c r="J78" s="12"/>
      <c r="K78" s="12"/>
      <c r="L78" s="12"/>
      <c r="M78" s="13"/>
      <c r="N78" s="12">
        <f t="shared" si="12"/>
        <v>0</v>
      </c>
      <c r="O78" s="12">
        <f t="shared" si="13"/>
        <v>0</v>
      </c>
      <c r="P78" s="57"/>
      <c r="Q78" s="15">
        <v>0.13</v>
      </c>
      <c r="R78" s="15">
        <f t="shared" si="14"/>
        <v>0</v>
      </c>
    </row>
    <row r="79" spans="1:20" x14ac:dyDescent="0.2">
      <c r="A79" s="11" t="s">
        <v>82</v>
      </c>
      <c r="B79" s="11" t="s">
        <v>83</v>
      </c>
      <c r="C79" s="11" t="s">
        <v>82</v>
      </c>
      <c r="D79" s="11" t="s">
        <v>275</v>
      </c>
      <c r="E79" s="12">
        <v>40</v>
      </c>
      <c r="F79" s="12">
        <v>300</v>
      </c>
      <c r="G79" s="12">
        <v>10</v>
      </c>
      <c r="H79" s="12">
        <v>150</v>
      </c>
      <c r="I79" s="12">
        <v>150</v>
      </c>
      <c r="J79" s="12">
        <v>300</v>
      </c>
      <c r="K79" s="12">
        <v>300</v>
      </c>
      <c r="L79" s="12">
        <v>300</v>
      </c>
      <c r="M79" s="13"/>
      <c r="N79" s="12">
        <f t="shared" si="12"/>
        <v>1050</v>
      </c>
      <c r="O79" s="12">
        <f t="shared" si="13"/>
        <v>7</v>
      </c>
      <c r="P79" s="57"/>
      <c r="Q79" s="15">
        <v>0.13</v>
      </c>
      <c r="R79" s="15">
        <f t="shared" si="14"/>
        <v>0.91</v>
      </c>
    </row>
    <row r="80" spans="1:20" x14ac:dyDescent="0.2">
      <c r="A80" s="36" t="s">
        <v>183</v>
      </c>
      <c r="B80" s="36" t="s">
        <v>83</v>
      </c>
      <c r="C80" s="36">
        <v>90447300</v>
      </c>
      <c r="D80" s="36" t="s">
        <v>277</v>
      </c>
      <c r="E80" s="12" t="s">
        <v>89</v>
      </c>
      <c r="F80" s="12">
        <v>300</v>
      </c>
      <c r="G80" s="12">
        <v>10</v>
      </c>
      <c r="H80" s="12">
        <v>150</v>
      </c>
      <c r="I80" s="12">
        <v>600</v>
      </c>
      <c r="J80" s="12">
        <v>600</v>
      </c>
      <c r="K80" s="12">
        <v>600</v>
      </c>
      <c r="L80" s="12">
        <v>600</v>
      </c>
      <c r="M80" s="13"/>
      <c r="N80" s="12">
        <f t="shared" si="12"/>
        <v>2400</v>
      </c>
      <c r="O80" s="12">
        <f t="shared" si="13"/>
        <v>16</v>
      </c>
      <c r="P80" s="57"/>
      <c r="Q80" s="15">
        <v>0.13</v>
      </c>
      <c r="R80" s="15">
        <f t="shared" si="14"/>
        <v>2.08</v>
      </c>
    </row>
    <row r="81" spans="1:20" x14ac:dyDescent="0.2">
      <c r="A81" s="11" t="s">
        <v>84</v>
      </c>
      <c r="B81" s="11" t="s">
        <v>85</v>
      </c>
      <c r="C81" s="11" t="s">
        <v>84</v>
      </c>
      <c r="D81" s="11" t="s">
        <v>275</v>
      </c>
      <c r="E81" s="12">
        <v>40</v>
      </c>
      <c r="F81" s="12">
        <v>450</v>
      </c>
      <c r="G81" s="12">
        <v>10</v>
      </c>
      <c r="H81" s="12">
        <v>100</v>
      </c>
      <c r="I81" s="12"/>
      <c r="J81" s="12"/>
      <c r="K81" s="12">
        <v>200</v>
      </c>
      <c r="L81" s="12">
        <v>200</v>
      </c>
      <c r="M81" s="13"/>
      <c r="N81" s="12">
        <f t="shared" si="12"/>
        <v>400</v>
      </c>
      <c r="O81" s="12">
        <f t="shared" si="13"/>
        <v>4</v>
      </c>
      <c r="P81" s="57"/>
      <c r="Q81" s="15">
        <v>0.13</v>
      </c>
      <c r="R81" s="15">
        <f t="shared" si="14"/>
        <v>0.52</v>
      </c>
    </row>
    <row r="82" spans="1:20" x14ac:dyDescent="0.2">
      <c r="A82" s="36" t="s">
        <v>184</v>
      </c>
      <c r="B82" s="36" t="s">
        <v>85</v>
      </c>
      <c r="C82" s="36">
        <v>90447400</v>
      </c>
      <c r="D82" s="36" t="s">
        <v>277</v>
      </c>
      <c r="E82" s="12" t="s">
        <v>89</v>
      </c>
      <c r="F82" s="12">
        <v>450</v>
      </c>
      <c r="G82" s="12">
        <v>10</v>
      </c>
      <c r="H82" s="12">
        <v>100</v>
      </c>
      <c r="I82" s="12">
        <v>200</v>
      </c>
      <c r="J82" s="12">
        <v>300</v>
      </c>
      <c r="K82" s="12">
        <v>400</v>
      </c>
      <c r="L82" s="12">
        <v>400</v>
      </c>
      <c r="M82" s="13"/>
      <c r="N82" s="12">
        <f t="shared" si="12"/>
        <v>1300</v>
      </c>
      <c r="O82" s="12">
        <f t="shared" si="13"/>
        <v>13</v>
      </c>
      <c r="P82" s="57"/>
      <c r="Q82" s="15">
        <v>0.13</v>
      </c>
      <c r="R82" s="15">
        <f t="shared" si="14"/>
        <v>1.69</v>
      </c>
    </row>
    <row r="83" spans="1:20" x14ac:dyDescent="0.2">
      <c r="A83" s="11" t="s">
        <v>86</v>
      </c>
      <c r="B83" s="11" t="s">
        <v>87</v>
      </c>
      <c r="C83" s="11" t="s">
        <v>86</v>
      </c>
      <c r="D83" s="11" t="s">
        <v>275</v>
      </c>
      <c r="E83" s="12">
        <v>40</v>
      </c>
      <c r="F83" s="12">
        <v>600</v>
      </c>
      <c r="G83" s="12">
        <v>10</v>
      </c>
      <c r="H83" s="12">
        <v>50</v>
      </c>
      <c r="I83" s="12"/>
      <c r="J83" s="12">
        <v>200</v>
      </c>
      <c r="K83" s="12">
        <v>200</v>
      </c>
      <c r="L83" s="12">
        <v>200</v>
      </c>
      <c r="M83" s="13"/>
      <c r="N83" s="12">
        <f t="shared" si="12"/>
        <v>600</v>
      </c>
      <c r="O83" s="12">
        <f t="shared" si="13"/>
        <v>12</v>
      </c>
      <c r="P83" s="57"/>
      <c r="Q83" s="15">
        <v>0.09</v>
      </c>
      <c r="R83" s="15">
        <f t="shared" si="14"/>
        <v>1.08</v>
      </c>
    </row>
    <row r="84" spans="1:20" x14ac:dyDescent="0.2">
      <c r="A84" s="36" t="s">
        <v>88</v>
      </c>
      <c r="B84" s="36" t="s">
        <v>87</v>
      </c>
      <c r="C84" s="36">
        <v>90447600</v>
      </c>
      <c r="D84" s="36" t="s">
        <v>277</v>
      </c>
      <c r="E84" s="12" t="s">
        <v>89</v>
      </c>
      <c r="F84" s="12">
        <v>600</v>
      </c>
      <c r="G84" s="12">
        <v>10</v>
      </c>
      <c r="H84" s="12">
        <v>50</v>
      </c>
      <c r="I84" s="12">
        <v>200</v>
      </c>
      <c r="J84" s="12">
        <v>900</v>
      </c>
      <c r="K84" s="12">
        <v>400</v>
      </c>
      <c r="L84" s="12">
        <v>400</v>
      </c>
      <c r="M84" s="13"/>
      <c r="N84" s="12">
        <f t="shared" si="12"/>
        <v>1900</v>
      </c>
      <c r="O84" s="12">
        <f t="shared" si="13"/>
        <v>38</v>
      </c>
      <c r="P84" s="57"/>
      <c r="Q84" s="15">
        <v>0.09</v>
      </c>
      <c r="R84" s="15">
        <f t="shared" si="14"/>
        <v>3.42</v>
      </c>
    </row>
    <row r="85" spans="1:20" x14ac:dyDescent="0.2">
      <c r="A85" s="11" t="s">
        <v>90</v>
      </c>
      <c r="B85" s="11" t="s">
        <v>91</v>
      </c>
      <c r="C85" s="11" t="s">
        <v>90</v>
      </c>
      <c r="D85" s="11" t="s">
        <v>275</v>
      </c>
      <c r="E85" s="12">
        <v>40</v>
      </c>
      <c r="F85" s="12">
        <v>750</v>
      </c>
      <c r="G85" s="12">
        <v>10</v>
      </c>
      <c r="H85" s="12">
        <v>50</v>
      </c>
      <c r="I85" s="12"/>
      <c r="J85" s="12">
        <v>400</v>
      </c>
      <c r="K85" s="12">
        <v>100</v>
      </c>
      <c r="L85" s="12">
        <v>100</v>
      </c>
      <c r="M85" s="13"/>
      <c r="N85" s="12">
        <f t="shared" si="12"/>
        <v>600</v>
      </c>
      <c r="O85" s="12">
        <f t="shared" si="13"/>
        <v>12</v>
      </c>
      <c r="P85" s="57"/>
      <c r="Q85" s="15">
        <v>0.13</v>
      </c>
      <c r="R85" s="15">
        <f t="shared" si="14"/>
        <v>1.56</v>
      </c>
    </row>
    <row r="86" spans="1:20" x14ac:dyDescent="0.2">
      <c r="A86" s="11" t="s">
        <v>92</v>
      </c>
      <c r="B86" s="11" t="s">
        <v>93</v>
      </c>
      <c r="C86" s="11" t="s">
        <v>92</v>
      </c>
      <c r="D86" s="11" t="s">
        <v>275</v>
      </c>
      <c r="E86" s="12">
        <v>40</v>
      </c>
      <c r="F86" s="12">
        <v>900</v>
      </c>
      <c r="G86" s="12">
        <v>10</v>
      </c>
      <c r="H86" s="12">
        <v>50</v>
      </c>
      <c r="I86" s="12"/>
      <c r="J86" s="12"/>
      <c r="K86" s="12">
        <v>100</v>
      </c>
      <c r="L86" s="12">
        <v>100</v>
      </c>
      <c r="M86" s="13"/>
      <c r="N86" s="12">
        <f t="shared" si="12"/>
        <v>200</v>
      </c>
      <c r="O86" s="12">
        <f t="shared" si="13"/>
        <v>4</v>
      </c>
      <c r="P86" s="57"/>
      <c r="Q86" s="15">
        <v>0.13</v>
      </c>
      <c r="R86" s="15">
        <f t="shared" si="14"/>
        <v>0.52</v>
      </c>
    </row>
    <row r="87" spans="1:20" x14ac:dyDescent="0.2">
      <c r="A87" s="36" t="s">
        <v>185</v>
      </c>
      <c r="B87" s="36" t="s">
        <v>93</v>
      </c>
      <c r="C87" s="36">
        <v>90447700</v>
      </c>
      <c r="D87" s="36" t="s">
        <v>277</v>
      </c>
      <c r="E87" s="12" t="s">
        <v>89</v>
      </c>
      <c r="F87" s="12">
        <v>900</v>
      </c>
      <c r="G87" s="12">
        <v>10</v>
      </c>
      <c r="H87" s="12">
        <v>50</v>
      </c>
      <c r="I87" s="12"/>
      <c r="J87" s="12">
        <v>200</v>
      </c>
      <c r="K87" s="12">
        <v>300</v>
      </c>
      <c r="L87" s="12">
        <v>300</v>
      </c>
      <c r="M87" s="13"/>
      <c r="N87" s="12">
        <f t="shared" si="12"/>
        <v>800</v>
      </c>
      <c r="O87" s="12">
        <f t="shared" si="13"/>
        <v>16</v>
      </c>
      <c r="P87" s="57"/>
      <c r="Q87" s="15">
        <v>0.13</v>
      </c>
      <c r="R87" s="15">
        <f t="shared" si="14"/>
        <v>2.08</v>
      </c>
    </row>
    <row r="88" spans="1:20" x14ac:dyDescent="0.2">
      <c r="A88" s="11" t="s">
        <v>94</v>
      </c>
      <c r="B88" s="11" t="s">
        <v>95</v>
      </c>
      <c r="C88" s="11" t="s">
        <v>94</v>
      </c>
      <c r="D88" s="11" t="s">
        <v>275</v>
      </c>
      <c r="E88" s="12">
        <v>40</v>
      </c>
      <c r="F88" s="12">
        <v>1200</v>
      </c>
      <c r="G88" s="12">
        <v>5</v>
      </c>
      <c r="H88" s="12">
        <v>25</v>
      </c>
      <c r="I88" s="12"/>
      <c r="J88" s="12"/>
      <c r="K88" s="12"/>
      <c r="L88" s="12"/>
      <c r="M88" s="13"/>
      <c r="N88" s="12">
        <f t="shared" si="12"/>
        <v>0</v>
      </c>
      <c r="O88" s="12">
        <f t="shared" si="13"/>
        <v>0</v>
      </c>
      <c r="P88" s="57"/>
      <c r="Q88" s="15">
        <v>0.08</v>
      </c>
      <c r="R88" s="15">
        <f t="shared" si="14"/>
        <v>0</v>
      </c>
    </row>
    <row r="89" spans="1:20" x14ac:dyDescent="0.2">
      <c r="A89" s="36" t="s">
        <v>376</v>
      </c>
      <c r="B89" s="36" t="s">
        <v>377</v>
      </c>
      <c r="C89" s="31" t="s">
        <v>378</v>
      </c>
      <c r="D89" s="36" t="s">
        <v>277</v>
      </c>
      <c r="E89" s="12">
        <v>40</v>
      </c>
      <c r="F89" s="12">
        <v>1800</v>
      </c>
      <c r="G89" s="12">
        <v>5</v>
      </c>
      <c r="H89" s="12">
        <v>20</v>
      </c>
      <c r="I89" s="12"/>
      <c r="J89" s="12"/>
      <c r="K89" s="12"/>
      <c r="L89" s="12">
        <v>60</v>
      </c>
      <c r="M89" s="13"/>
      <c r="N89" s="12">
        <f t="shared" si="12"/>
        <v>60</v>
      </c>
      <c r="O89" s="12">
        <f t="shared" si="13"/>
        <v>3</v>
      </c>
      <c r="P89" s="57"/>
      <c r="Q89" s="15">
        <v>0.08</v>
      </c>
      <c r="R89" s="15">
        <f t="shared" si="14"/>
        <v>0.24</v>
      </c>
    </row>
    <row r="90" spans="1:20" x14ac:dyDescent="0.2">
      <c r="A90" s="11" t="s">
        <v>220</v>
      </c>
      <c r="B90" s="11" t="s">
        <v>221</v>
      </c>
      <c r="C90" s="11" t="s">
        <v>220</v>
      </c>
      <c r="D90" s="11" t="s">
        <v>275</v>
      </c>
      <c r="E90" s="12">
        <v>40</v>
      </c>
      <c r="F90" s="12">
        <v>2000</v>
      </c>
      <c r="G90" s="12">
        <v>5</v>
      </c>
      <c r="H90" s="12">
        <v>25</v>
      </c>
      <c r="I90" s="12"/>
      <c r="J90" s="12"/>
      <c r="K90" s="12"/>
      <c r="L90" s="12"/>
      <c r="M90" s="13"/>
      <c r="N90" s="12">
        <f t="shared" si="12"/>
        <v>0</v>
      </c>
      <c r="O90" s="12">
        <f t="shared" si="13"/>
        <v>0</v>
      </c>
      <c r="P90" s="57"/>
      <c r="Q90" s="15">
        <v>0.08</v>
      </c>
      <c r="R90" s="15">
        <f t="shared" si="14"/>
        <v>0</v>
      </c>
      <c r="S90" s="43"/>
    </row>
    <row r="91" spans="1:20" x14ac:dyDescent="0.2">
      <c r="A91" s="8" t="s">
        <v>96</v>
      </c>
      <c r="B91" s="8"/>
      <c r="C91" s="8"/>
      <c r="D91" s="8"/>
      <c r="E91" s="20"/>
      <c r="F91" s="12"/>
      <c r="G91" s="12"/>
      <c r="H91" s="12"/>
      <c r="I91" s="12"/>
      <c r="J91" s="12"/>
      <c r="K91" s="12"/>
      <c r="L91" s="12"/>
      <c r="M91" s="8"/>
      <c r="N91" s="12"/>
      <c r="O91" s="12"/>
      <c r="P91" s="57"/>
      <c r="Q91" s="12"/>
      <c r="R91" s="15"/>
    </row>
    <row r="92" spans="1:20" x14ac:dyDescent="0.2">
      <c r="A92" s="11" t="s">
        <v>299</v>
      </c>
      <c r="B92" s="11" t="s">
        <v>300</v>
      </c>
      <c r="C92" s="11" t="s">
        <v>299</v>
      </c>
      <c r="D92" s="11" t="s">
        <v>275</v>
      </c>
      <c r="E92" s="12">
        <v>50</v>
      </c>
      <c r="F92" s="12">
        <v>100</v>
      </c>
      <c r="G92" s="12">
        <v>10</v>
      </c>
      <c r="H92" s="12">
        <v>150</v>
      </c>
      <c r="I92" s="12"/>
      <c r="J92" s="12"/>
      <c r="K92" s="12"/>
      <c r="L92" s="12"/>
      <c r="M92" s="13"/>
      <c r="N92" s="12">
        <f t="shared" ref="N92:N108" si="15">SUM(I92:M92)</f>
        <v>0</v>
      </c>
      <c r="O92" s="12">
        <f t="shared" ref="O92:O108" si="16">$N92/$H92</f>
        <v>0</v>
      </c>
      <c r="P92" s="57"/>
      <c r="Q92" s="15">
        <v>0.1</v>
      </c>
      <c r="R92" s="15">
        <f t="shared" ref="R92:R108" si="17">$O92*$Q92</f>
        <v>0</v>
      </c>
      <c r="S92" s="43">
        <f>SUM(R92:R108)</f>
        <v>23.160000000000004</v>
      </c>
      <c r="T92" s="3">
        <f>S92*100/$S$143</f>
        <v>18.064113563684582</v>
      </c>
    </row>
    <row r="93" spans="1:20" x14ac:dyDescent="0.2">
      <c r="A93" s="11" t="s">
        <v>97</v>
      </c>
      <c r="B93" s="11" t="s">
        <v>98</v>
      </c>
      <c r="C93" s="11" t="s">
        <v>97</v>
      </c>
      <c r="D93" s="11" t="s">
        <v>275</v>
      </c>
      <c r="E93" s="12">
        <v>50</v>
      </c>
      <c r="F93" s="12">
        <v>150</v>
      </c>
      <c r="G93" s="12">
        <v>10</v>
      </c>
      <c r="H93" s="12">
        <v>150</v>
      </c>
      <c r="I93" s="12"/>
      <c r="J93" s="12"/>
      <c r="K93" s="12">
        <v>300</v>
      </c>
      <c r="L93" s="12">
        <v>150</v>
      </c>
      <c r="M93" s="13"/>
      <c r="N93" s="12">
        <f t="shared" si="15"/>
        <v>450</v>
      </c>
      <c r="O93" s="12">
        <f t="shared" si="16"/>
        <v>3</v>
      </c>
      <c r="P93" s="57"/>
      <c r="Q93" s="15">
        <v>0.1</v>
      </c>
      <c r="R93" s="15">
        <f t="shared" si="17"/>
        <v>0.30000000000000004</v>
      </c>
    </row>
    <row r="94" spans="1:20" x14ac:dyDescent="0.2">
      <c r="A94" s="36" t="s">
        <v>235</v>
      </c>
      <c r="B94" s="36" t="s">
        <v>98</v>
      </c>
      <c r="C94" s="36">
        <v>90448200</v>
      </c>
      <c r="D94" s="36" t="s">
        <v>277</v>
      </c>
      <c r="E94" s="12" t="s">
        <v>102</v>
      </c>
      <c r="F94" s="12">
        <v>150</v>
      </c>
      <c r="G94" s="12">
        <v>10</v>
      </c>
      <c r="H94" s="12">
        <v>150</v>
      </c>
      <c r="I94" s="12"/>
      <c r="J94" s="12">
        <v>600</v>
      </c>
      <c r="K94" s="12">
        <v>600</v>
      </c>
      <c r="L94" s="12">
        <v>600</v>
      </c>
      <c r="M94" s="13"/>
      <c r="N94" s="12">
        <f t="shared" si="15"/>
        <v>1800</v>
      </c>
      <c r="O94" s="12">
        <f t="shared" si="16"/>
        <v>12</v>
      </c>
      <c r="P94" s="57"/>
      <c r="Q94" s="15">
        <v>0.1</v>
      </c>
      <c r="R94" s="15">
        <f t="shared" si="17"/>
        <v>1.2000000000000002</v>
      </c>
    </row>
    <row r="95" spans="1:20" x14ac:dyDescent="0.2">
      <c r="A95" s="11" t="s">
        <v>224</v>
      </c>
      <c r="B95" s="11" t="s">
        <v>225</v>
      </c>
      <c r="C95" s="11" t="s">
        <v>224</v>
      </c>
      <c r="D95" s="11" t="s">
        <v>275</v>
      </c>
      <c r="E95" s="12">
        <v>50</v>
      </c>
      <c r="F95" s="12">
        <v>200</v>
      </c>
      <c r="G95" s="12">
        <v>10</v>
      </c>
      <c r="H95" s="12">
        <v>150</v>
      </c>
      <c r="I95" s="12"/>
      <c r="J95" s="12">
        <v>150</v>
      </c>
      <c r="K95" s="12">
        <v>150</v>
      </c>
      <c r="L95" s="12"/>
      <c r="M95" s="13"/>
      <c r="N95" s="12">
        <f t="shared" si="15"/>
        <v>300</v>
      </c>
      <c r="O95" s="12">
        <f t="shared" si="16"/>
        <v>2</v>
      </c>
      <c r="P95" s="57"/>
      <c r="Q95" s="15">
        <v>0.06</v>
      </c>
      <c r="R95" s="15">
        <f t="shared" si="17"/>
        <v>0.12</v>
      </c>
    </row>
    <row r="96" spans="1:20" x14ac:dyDescent="0.2">
      <c r="A96" s="11" t="s">
        <v>99</v>
      </c>
      <c r="B96" s="11" t="s">
        <v>100</v>
      </c>
      <c r="C96" s="11" t="s">
        <v>99</v>
      </c>
      <c r="D96" s="11" t="s">
        <v>275</v>
      </c>
      <c r="E96" s="12">
        <v>50</v>
      </c>
      <c r="F96" s="12">
        <v>300</v>
      </c>
      <c r="G96" s="12">
        <v>10</v>
      </c>
      <c r="H96" s="12">
        <v>75</v>
      </c>
      <c r="I96" s="12"/>
      <c r="J96" s="12">
        <v>150</v>
      </c>
      <c r="K96" s="12">
        <v>150</v>
      </c>
      <c r="L96" s="12">
        <v>300</v>
      </c>
      <c r="M96" s="13"/>
      <c r="N96" s="12">
        <f t="shared" si="15"/>
        <v>600</v>
      </c>
      <c r="O96" s="12">
        <f t="shared" si="16"/>
        <v>8</v>
      </c>
      <c r="P96" s="57"/>
      <c r="Q96" s="15">
        <v>0.1</v>
      </c>
      <c r="R96" s="15">
        <f t="shared" si="17"/>
        <v>0.8</v>
      </c>
    </row>
    <row r="97" spans="1:20" x14ac:dyDescent="0.2">
      <c r="A97" s="36" t="s">
        <v>101</v>
      </c>
      <c r="B97" s="36" t="s">
        <v>100</v>
      </c>
      <c r="C97" s="36">
        <v>90448300</v>
      </c>
      <c r="D97" s="36" t="s">
        <v>277</v>
      </c>
      <c r="E97" s="12" t="s">
        <v>102</v>
      </c>
      <c r="F97" s="12">
        <v>300</v>
      </c>
      <c r="G97" s="12">
        <v>10</v>
      </c>
      <c r="H97" s="12">
        <v>75</v>
      </c>
      <c r="I97" s="12"/>
      <c r="J97" s="12">
        <v>600</v>
      </c>
      <c r="K97" s="12">
        <v>600</v>
      </c>
      <c r="L97" s="12">
        <v>600</v>
      </c>
      <c r="M97" s="13"/>
      <c r="N97" s="12">
        <f t="shared" si="15"/>
        <v>1800</v>
      </c>
      <c r="O97" s="12">
        <f t="shared" si="16"/>
        <v>24</v>
      </c>
      <c r="P97" s="57"/>
      <c r="Q97" s="15">
        <v>0.1</v>
      </c>
      <c r="R97" s="15">
        <f t="shared" si="17"/>
        <v>2.4000000000000004</v>
      </c>
    </row>
    <row r="98" spans="1:20" x14ac:dyDescent="0.2">
      <c r="A98" s="11" t="s">
        <v>103</v>
      </c>
      <c r="B98" s="11" t="s">
        <v>104</v>
      </c>
      <c r="C98" s="11" t="s">
        <v>103</v>
      </c>
      <c r="D98" s="11" t="s">
        <v>275</v>
      </c>
      <c r="E98" s="12">
        <v>50</v>
      </c>
      <c r="F98" s="12">
        <v>450</v>
      </c>
      <c r="G98" s="12">
        <v>10</v>
      </c>
      <c r="H98" s="12">
        <v>50</v>
      </c>
      <c r="I98" s="12"/>
      <c r="J98" s="12"/>
      <c r="K98" s="12">
        <v>100</v>
      </c>
      <c r="L98" s="12">
        <v>200</v>
      </c>
      <c r="M98" s="13"/>
      <c r="N98" s="12">
        <f t="shared" si="15"/>
        <v>300</v>
      </c>
      <c r="O98" s="12">
        <f t="shared" si="16"/>
        <v>6</v>
      </c>
      <c r="P98" s="57"/>
      <c r="Q98" s="15">
        <v>0.1</v>
      </c>
      <c r="R98" s="15">
        <f t="shared" si="17"/>
        <v>0.60000000000000009</v>
      </c>
    </row>
    <row r="99" spans="1:20" x14ac:dyDescent="0.2">
      <c r="A99" s="36" t="s">
        <v>186</v>
      </c>
      <c r="B99" s="36" t="s">
        <v>104</v>
      </c>
      <c r="C99" s="36">
        <v>90448400</v>
      </c>
      <c r="D99" s="36" t="s">
        <v>277</v>
      </c>
      <c r="E99" s="12" t="s">
        <v>102</v>
      </c>
      <c r="F99" s="12">
        <v>450</v>
      </c>
      <c r="G99" s="12">
        <v>10</v>
      </c>
      <c r="H99" s="12">
        <v>50</v>
      </c>
      <c r="I99" s="12"/>
      <c r="J99" s="12">
        <v>600</v>
      </c>
      <c r="K99" s="12">
        <v>500</v>
      </c>
      <c r="L99" s="12">
        <v>500</v>
      </c>
      <c r="M99" s="13"/>
      <c r="N99" s="12">
        <f t="shared" si="15"/>
        <v>1600</v>
      </c>
      <c r="O99" s="12">
        <f t="shared" si="16"/>
        <v>32</v>
      </c>
      <c r="P99" s="57"/>
      <c r="Q99" s="15">
        <v>0.1</v>
      </c>
      <c r="R99" s="15">
        <f t="shared" si="17"/>
        <v>3.2</v>
      </c>
    </row>
    <row r="100" spans="1:20" x14ac:dyDescent="0.2">
      <c r="A100" s="11" t="s">
        <v>105</v>
      </c>
      <c r="B100" s="11" t="s">
        <v>106</v>
      </c>
      <c r="C100" s="11" t="s">
        <v>105</v>
      </c>
      <c r="D100" s="11" t="s">
        <v>275</v>
      </c>
      <c r="E100" s="12">
        <v>50</v>
      </c>
      <c r="F100" s="12">
        <v>600</v>
      </c>
      <c r="G100" s="12">
        <v>10</v>
      </c>
      <c r="H100" s="12">
        <v>50</v>
      </c>
      <c r="I100" s="12"/>
      <c r="J100" s="12">
        <v>300</v>
      </c>
      <c r="K100" s="12">
        <v>300</v>
      </c>
      <c r="L100" s="12">
        <v>300</v>
      </c>
      <c r="M100" s="13"/>
      <c r="N100" s="12">
        <f t="shared" si="15"/>
        <v>900</v>
      </c>
      <c r="O100" s="12">
        <f t="shared" si="16"/>
        <v>18</v>
      </c>
      <c r="P100" s="57"/>
      <c r="Q100" s="15">
        <v>0.13</v>
      </c>
      <c r="R100" s="15">
        <f t="shared" si="17"/>
        <v>2.34</v>
      </c>
    </row>
    <row r="101" spans="1:20" x14ac:dyDescent="0.2">
      <c r="A101" s="36" t="s">
        <v>107</v>
      </c>
      <c r="B101" s="36" t="s">
        <v>106</v>
      </c>
      <c r="C101" s="36">
        <v>90448600</v>
      </c>
      <c r="D101" s="36" t="s">
        <v>277</v>
      </c>
      <c r="E101" s="12" t="s">
        <v>102</v>
      </c>
      <c r="F101" s="12">
        <v>600</v>
      </c>
      <c r="G101" s="12">
        <v>10</v>
      </c>
      <c r="H101" s="12">
        <v>50</v>
      </c>
      <c r="I101" s="12"/>
      <c r="J101" s="12">
        <v>1000</v>
      </c>
      <c r="K101" s="12">
        <v>500</v>
      </c>
      <c r="L101" s="12">
        <v>600</v>
      </c>
      <c r="M101" s="13"/>
      <c r="N101" s="12">
        <f t="shared" si="15"/>
        <v>2100</v>
      </c>
      <c r="O101" s="12">
        <f t="shared" si="16"/>
        <v>42</v>
      </c>
      <c r="P101" s="57"/>
      <c r="Q101" s="15">
        <v>0.13</v>
      </c>
      <c r="R101" s="15">
        <f t="shared" si="17"/>
        <v>5.46</v>
      </c>
    </row>
    <row r="102" spans="1:20" x14ac:dyDescent="0.2">
      <c r="A102" s="36" t="s">
        <v>266</v>
      </c>
      <c r="B102" s="36" t="s">
        <v>267</v>
      </c>
      <c r="C102" s="36">
        <v>90448605</v>
      </c>
      <c r="D102" s="36" t="s">
        <v>277</v>
      </c>
      <c r="E102" s="12" t="s">
        <v>102</v>
      </c>
      <c r="F102" s="12">
        <v>700</v>
      </c>
      <c r="G102" s="12">
        <v>5</v>
      </c>
      <c r="H102" s="12">
        <v>25</v>
      </c>
      <c r="I102" s="12"/>
      <c r="J102" s="12"/>
      <c r="K102" s="12"/>
      <c r="L102" s="12"/>
      <c r="M102" s="13"/>
      <c r="N102" s="12">
        <f t="shared" si="15"/>
        <v>0</v>
      </c>
      <c r="O102" s="12">
        <f t="shared" si="16"/>
        <v>0</v>
      </c>
      <c r="P102" s="57"/>
      <c r="Q102" s="15">
        <v>0.1</v>
      </c>
      <c r="R102" s="15">
        <f t="shared" si="17"/>
        <v>0</v>
      </c>
    </row>
    <row r="103" spans="1:20" x14ac:dyDescent="0.2">
      <c r="A103" s="11" t="s">
        <v>202</v>
      </c>
      <c r="B103" s="11" t="s">
        <v>203</v>
      </c>
      <c r="C103" s="11" t="s">
        <v>202</v>
      </c>
      <c r="D103" s="11" t="s">
        <v>275</v>
      </c>
      <c r="E103" s="12">
        <v>50</v>
      </c>
      <c r="F103" s="12">
        <v>750</v>
      </c>
      <c r="G103" s="12">
        <v>5</v>
      </c>
      <c r="H103" s="12">
        <v>25</v>
      </c>
      <c r="I103" s="12"/>
      <c r="J103" s="12">
        <v>200</v>
      </c>
      <c r="K103" s="12"/>
      <c r="L103" s="12"/>
      <c r="M103" s="13"/>
      <c r="N103" s="12">
        <f t="shared" si="15"/>
        <v>200</v>
      </c>
      <c r="O103" s="12">
        <f t="shared" si="16"/>
        <v>8</v>
      </c>
      <c r="P103" s="57"/>
      <c r="Q103" s="15">
        <v>0.1</v>
      </c>
      <c r="R103" s="15">
        <f t="shared" si="17"/>
        <v>0.8</v>
      </c>
    </row>
    <row r="104" spans="1:20" x14ac:dyDescent="0.2">
      <c r="A104" s="11" t="s">
        <v>108</v>
      </c>
      <c r="B104" s="11" t="s">
        <v>109</v>
      </c>
      <c r="C104" s="11" t="s">
        <v>108</v>
      </c>
      <c r="D104" s="11" t="s">
        <v>275</v>
      </c>
      <c r="E104" s="12">
        <v>50</v>
      </c>
      <c r="F104" s="12">
        <v>900</v>
      </c>
      <c r="G104" s="12">
        <v>5</v>
      </c>
      <c r="H104" s="12">
        <v>25</v>
      </c>
      <c r="I104" s="12"/>
      <c r="J104" s="12"/>
      <c r="K104" s="12">
        <v>100</v>
      </c>
      <c r="L104" s="12">
        <v>100</v>
      </c>
      <c r="M104" s="13"/>
      <c r="N104" s="12">
        <f t="shared" si="15"/>
        <v>200</v>
      </c>
      <c r="O104" s="12">
        <f t="shared" si="16"/>
        <v>8</v>
      </c>
      <c r="P104" s="57"/>
      <c r="Q104" s="15">
        <v>0.1</v>
      </c>
      <c r="R104" s="15">
        <f t="shared" si="17"/>
        <v>0.8</v>
      </c>
    </row>
    <row r="105" spans="1:20" x14ac:dyDescent="0.2">
      <c r="A105" s="36" t="s">
        <v>187</v>
      </c>
      <c r="B105" s="36" t="s">
        <v>109</v>
      </c>
      <c r="C105" s="36">
        <v>90448700</v>
      </c>
      <c r="D105" s="36" t="s">
        <v>277</v>
      </c>
      <c r="E105" s="12" t="s">
        <v>102</v>
      </c>
      <c r="F105" s="12">
        <v>900</v>
      </c>
      <c r="G105" s="12">
        <v>5</v>
      </c>
      <c r="H105" s="12">
        <v>25</v>
      </c>
      <c r="I105" s="12"/>
      <c r="J105" s="12"/>
      <c r="K105" s="12">
        <v>300</v>
      </c>
      <c r="L105" s="12">
        <v>400</v>
      </c>
      <c r="M105" s="13"/>
      <c r="N105" s="12">
        <f t="shared" si="15"/>
        <v>700</v>
      </c>
      <c r="O105" s="12">
        <f t="shared" si="16"/>
        <v>28</v>
      </c>
      <c r="P105" s="57"/>
      <c r="Q105" s="15">
        <v>0.1</v>
      </c>
      <c r="R105" s="15">
        <f t="shared" si="17"/>
        <v>2.8000000000000003</v>
      </c>
    </row>
    <row r="106" spans="1:20" x14ac:dyDescent="0.2">
      <c r="A106" s="11" t="s">
        <v>110</v>
      </c>
      <c r="B106" s="11" t="s">
        <v>111</v>
      </c>
      <c r="C106" s="11" t="s">
        <v>110</v>
      </c>
      <c r="D106" s="11" t="s">
        <v>275</v>
      </c>
      <c r="E106" s="12">
        <v>50</v>
      </c>
      <c r="F106" s="12">
        <v>1200</v>
      </c>
      <c r="G106" s="12">
        <v>5</v>
      </c>
      <c r="H106" s="12">
        <v>25</v>
      </c>
      <c r="I106" s="12"/>
      <c r="J106" s="12"/>
      <c r="K106" s="12"/>
      <c r="L106" s="12"/>
      <c r="M106" s="13"/>
      <c r="N106" s="12">
        <f t="shared" si="15"/>
        <v>0</v>
      </c>
      <c r="O106" s="12">
        <f t="shared" si="16"/>
        <v>0</v>
      </c>
      <c r="P106" s="57"/>
      <c r="Q106" s="15">
        <v>0.13</v>
      </c>
      <c r="R106" s="15">
        <f t="shared" si="17"/>
        <v>0</v>
      </c>
    </row>
    <row r="107" spans="1:20" x14ac:dyDescent="0.2">
      <c r="A107" s="36" t="s">
        <v>204</v>
      </c>
      <c r="B107" s="36" t="s">
        <v>111</v>
      </c>
      <c r="C107" s="31" t="s">
        <v>205</v>
      </c>
      <c r="D107" s="36" t="s">
        <v>277</v>
      </c>
      <c r="E107" s="12">
        <v>50</v>
      </c>
      <c r="F107" s="12">
        <v>1200</v>
      </c>
      <c r="G107" s="12">
        <v>5</v>
      </c>
      <c r="H107" s="12">
        <v>25</v>
      </c>
      <c r="I107" s="12"/>
      <c r="J107" s="12">
        <v>100</v>
      </c>
      <c r="K107" s="12">
        <v>100</v>
      </c>
      <c r="L107" s="12">
        <v>100</v>
      </c>
      <c r="M107" s="13"/>
      <c r="N107" s="12">
        <f t="shared" si="15"/>
        <v>300</v>
      </c>
      <c r="O107" s="12">
        <f t="shared" si="16"/>
        <v>12</v>
      </c>
      <c r="P107" s="57"/>
      <c r="Q107" s="15">
        <v>0.13</v>
      </c>
      <c r="R107" s="15">
        <f t="shared" si="17"/>
        <v>1.56</v>
      </c>
    </row>
    <row r="108" spans="1:20" x14ac:dyDescent="0.2">
      <c r="A108" s="36" t="s">
        <v>268</v>
      </c>
      <c r="B108" s="36" t="s">
        <v>269</v>
      </c>
      <c r="C108" s="31" t="s">
        <v>270</v>
      </c>
      <c r="D108" s="36" t="s">
        <v>277</v>
      </c>
      <c r="E108" s="12">
        <v>50</v>
      </c>
      <c r="F108" s="12">
        <v>2400</v>
      </c>
      <c r="G108" s="12">
        <v>5</v>
      </c>
      <c r="H108" s="12">
        <v>25</v>
      </c>
      <c r="I108" s="12"/>
      <c r="J108" s="12">
        <v>50</v>
      </c>
      <c r="K108" s="12">
        <v>50</v>
      </c>
      <c r="L108" s="12">
        <v>50</v>
      </c>
      <c r="M108" s="13"/>
      <c r="N108" s="12">
        <f t="shared" si="15"/>
        <v>150</v>
      </c>
      <c r="O108" s="12">
        <f t="shared" si="16"/>
        <v>6</v>
      </c>
      <c r="P108" s="57"/>
      <c r="Q108" s="15">
        <v>0.13</v>
      </c>
      <c r="R108" s="15">
        <f t="shared" si="17"/>
        <v>0.78</v>
      </c>
      <c r="S108" s="43"/>
    </row>
    <row r="109" spans="1:20" x14ac:dyDescent="0.2">
      <c r="A109" s="307" t="s">
        <v>112</v>
      </c>
      <c r="B109" s="307"/>
      <c r="C109" s="8"/>
      <c r="D109" s="8"/>
      <c r="E109" s="8"/>
      <c r="F109" s="12"/>
      <c r="G109" s="12"/>
      <c r="H109" s="12"/>
      <c r="I109" s="12"/>
      <c r="J109" s="12"/>
      <c r="K109" s="12"/>
      <c r="L109" s="12"/>
      <c r="M109" s="36"/>
      <c r="N109" s="12"/>
      <c r="O109" s="12"/>
      <c r="P109" s="57"/>
      <c r="Q109" s="12"/>
      <c r="R109" s="15"/>
    </row>
    <row r="110" spans="1:20" x14ac:dyDescent="0.2">
      <c r="A110" s="11" t="s">
        <v>216</v>
      </c>
      <c r="B110" s="11" t="s">
        <v>217</v>
      </c>
      <c r="C110" s="11" t="s">
        <v>216</v>
      </c>
      <c r="D110" s="11" t="s">
        <v>275</v>
      </c>
      <c r="E110" s="12">
        <v>20</v>
      </c>
      <c r="F110" s="12">
        <v>150</v>
      </c>
      <c r="G110" s="12">
        <v>10</v>
      </c>
      <c r="H110" s="12">
        <v>400</v>
      </c>
      <c r="I110" s="12"/>
      <c r="J110" s="12"/>
      <c r="K110" s="12"/>
      <c r="L110" s="12"/>
      <c r="M110" s="36"/>
      <c r="N110" s="12">
        <f t="shared" ref="N110:N142" si="18">SUM(I110:M110)</f>
        <v>0</v>
      </c>
      <c r="O110" s="12">
        <f t="shared" ref="O110:O142" si="19">$N110/$H110</f>
        <v>0</v>
      </c>
      <c r="P110" s="57"/>
      <c r="Q110" s="12">
        <v>0.06</v>
      </c>
      <c r="R110" s="15">
        <f t="shared" ref="R110:R142" si="20">$O110*$Q110</f>
        <v>0</v>
      </c>
      <c r="S110" s="43">
        <f>SUM(R110:R125)</f>
        <v>1.7800000000000002</v>
      </c>
      <c r="T110" s="3">
        <f>S110*100/$S$143</f>
        <v>1.3883472428047736</v>
      </c>
    </row>
    <row r="111" spans="1:20" x14ac:dyDescent="0.2">
      <c r="A111" s="36" t="s">
        <v>226</v>
      </c>
      <c r="B111" s="36" t="s">
        <v>217</v>
      </c>
      <c r="C111" s="36">
        <v>90444200</v>
      </c>
      <c r="D111" s="36" t="s">
        <v>277</v>
      </c>
      <c r="E111" s="12">
        <v>20</v>
      </c>
      <c r="F111" s="12">
        <v>150</v>
      </c>
      <c r="G111" s="12">
        <v>10</v>
      </c>
      <c r="H111" s="12">
        <v>400</v>
      </c>
      <c r="I111" s="12"/>
      <c r="J111" s="12"/>
      <c r="K111" s="12"/>
      <c r="L111" s="12"/>
      <c r="M111" s="36"/>
      <c r="N111" s="12">
        <f t="shared" si="18"/>
        <v>0</v>
      </c>
      <c r="O111" s="12">
        <f t="shared" si="19"/>
        <v>0</v>
      </c>
      <c r="P111" s="57"/>
      <c r="Q111" s="12">
        <v>0.06</v>
      </c>
      <c r="R111" s="15">
        <f t="shared" si="20"/>
        <v>0</v>
      </c>
    </row>
    <row r="112" spans="1:20" x14ac:dyDescent="0.2">
      <c r="A112" s="11" t="s">
        <v>191</v>
      </c>
      <c r="B112" s="11" t="s">
        <v>192</v>
      </c>
      <c r="C112" s="11" t="s">
        <v>191</v>
      </c>
      <c r="D112" s="11" t="s">
        <v>275</v>
      </c>
      <c r="E112" s="12">
        <v>20</v>
      </c>
      <c r="F112" s="12">
        <v>200</v>
      </c>
      <c r="G112" s="12">
        <v>10</v>
      </c>
      <c r="H112" s="12">
        <v>300</v>
      </c>
      <c r="I112" s="12"/>
      <c r="J112" s="12"/>
      <c r="K112" s="12"/>
      <c r="L112" s="12"/>
      <c r="M112" s="36"/>
      <c r="N112" s="12">
        <f t="shared" si="18"/>
        <v>0</v>
      </c>
      <c r="O112" s="12">
        <f t="shared" si="19"/>
        <v>0</v>
      </c>
      <c r="P112" s="57"/>
      <c r="Q112" s="12">
        <v>0.06</v>
      </c>
      <c r="R112" s="15">
        <f t="shared" si="20"/>
        <v>0</v>
      </c>
    </row>
    <row r="113" spans="1:20" x14ac:dyDescent="0.2">
      <c r="A113" s="11" t="s">
        <v>160</v>
      </c>
      <c r="B113" s="11" t="s">
        <v>161</v>
      </c>
      <c r="C113" s="11" t="s">
        <v>160</v>
      </c>
      <c r="D113" s="11" t="s">
        <v>275</v>
      </c>
      <c r="E113" s="12">
        <v>20</v>
      </c>
      <c r="F113" s="12">
        <v>300</v>
      </c>
      <c r="G113" s="12">
        <v>10</v>
      </c>
      <c r="H113" s="12">
        <v>200</v>
      </c>
      <c r="I113" s="12">
        <v>400</v>
      </c>
      <c r="J113" s="12">
        <v>600</v>
      </c>
      <c r="K113" s="12">
        <v>400</v>
      </c>
      <c r="L113" s="12">
        <v>400</v>
      </c>
      <c r="M113" s="13"/>
      <c r="N113" s="12">
        <f t="shared" si="18"/>
        <v>1800</v>
      </c>
      <c r="O113" s="12">
        <f t="shared" si="19"/>
        <v>9</v>
      </c>
      <c r="P113" s="57"/>
      <c r="Q113" s="15">
        <v>0.06</v>
      </c>
      <c r="R113" s="15">
        <f t="shared" si="20"/>
        <v>0.54</v>
      </c>
    </row>
    <row r="114" spans="1:20" x14ac:dyDescent="0.2">
      <c r="A114" s="36" t="s">
        <v>215</v>
      </c>
      <c r="B114" s="36" t="s">
        <v>161</v>
      </c>
      <c r="C114" s="36">
        <v>90444300</v>
      </c>
      <c r="D114" s="36" t="s">
        <v>277</v>
      </c>
      <c r="E114" s="12" t="s">
        <v>46</v>
      </c>
      <c r="F114" s="12">
        <v>300</v>
      </c>
      <c r="G114" s="12">
        <v>10</v>
      </c>
      <c r="H114" s="12">
        <v>200</v>
      </c>
      <c r="I114" s="12"/>
      <c r="J114" s="12"/>
      <c r="K114" s="12">
        <v>200</v>
      </c>
      <c r="L114" s="12"/>
      <c r="M114" s="13"/>
      <c r="N114" s="12">
        <f t="shared" si="18"/>
        <v>200</v>
      </c>
      <c r="O114" s="12">
        <f t="shared" si="19"/>
        <v>1</v>
      </c>
      <c r="P114" s="57"/>
      <c r="Q114" s="15">
        <v>0.06</v>
      </c>
      <c r="R114" s="15">
        <f t="shared" si="20"/>
        <v>0.06</v>
      </c>
    </row>
    <row r="115" spans="1:20" x14ac:dyDescent="0.2">
      <c r="A115" s="11" t="s">
        <v>206</v>
      </c>
      <c r="B115" s="11" t="s">
        <v>114</v>
      </c>
      <c r="C115" s="11" t="s">
        <v>206</v>
      </c>
      <c r="D115" s="11" t="s">
        <v>275</v>
      </c>
      <c r="E115" s="12">
        <v>20</v>
      </c>
      <c r="F115" s="12">
        <v>450</v>
      </c>
      <c r="G115" s="12">
        <v>10</v>
      </c>
      <c r="H115" s="12">
        <v>100</v>
      </c>
      <c r="I115" s="12"/>
      <c r="J115" s="12"/>
      <c r="K115" s="12"/>
      <c r="L115" s="12"/>
      <c r="M115" s="25"/>
      <c r="N115" s="12">
        <f t="shared" si="18"/>
        <v>0</v>
      </c>
      <c r="O115" s="12">
        <f t="shared" si="19"/>
        <v>0</v>
      </c>
      <c r="P115" s="57"/>
      <c r="Q115" s="15">
        <v>0.08</v>
      </c>
      <c r="R115" s="15">
        <f t="shared" si="20"/>
        <v>0</v>
      </c>
    </row>
    <row r="116" spans="1:20" x14ac:dyDescent="0.2">
      <c r="A116" s="36" t="s">
        <v>113</v>
      </c>
      <c r="B116" s="36" t="s">
        <v>114</v>
      </c>
      <c r="C116" s="36">
        <v>90444400</v>
      </c>
      <c r="D116" s="36" t="s">
        <v>277</v>
      </c>
      <c r="E116" s="12" t="s">
        <v>46</v>
      </c>
      <c r="F116" s="12">
        <v>450</v>
      </c>
      <c r="G116" s="12">
        <v>10</v>
      </c>
      <c r="H116" s="12">
        <v>100</v>
      </c>
      <c r="I116" s="12">
        <v>400</v>
      </c>
      <c r="J116" s="12"/>
      <c r="K116" s="12">
        <v>200</v>
      </c>
      <c r="L116" s="12">
        <v>200</v>
      </c>
      <c r="M116" s="13"/>
      <c r="N116" s="12">
        <f t="shared" si="18"/>
        <v>800</v>
      </c>
      <c r="O116" s="12">
        <f t="shared" si="19"/>
        <v>8</v>
      </c>
      <c r="P116" s="57"/>
      <c r="Q116" s="15">
        <v>0.08</v>
      </c>
      <c r="R116" s="15">
        <f t="shared" si="20"/>
        <v>0.64</v>
      </c>
    </row>
    <row r="117" spans="1:20" x14ac:dyDescent="0.2">
      <c r="A117" s="11" t="s">
        <v>115</v>
      </c>
      <c r="B117" s="11" t="s">
        <v>116</v>
      </c>
      <c r="C117" s="11" t="s">
        <v>115</v>
      </c>
      <c r="D117" s="11" t="s">
        <v>275</v>
      </c>
      <c r="E117" s="12">
        <v>20</v>
      </c>
      <c r="F117" s="12">
        <v>600</v>
      </c>
      <c r="G117" s="12">
        <v>10</v>
      </c>
      <c r="H117" s="12">
        <v>100</v>
      </c>
      <c r="I117" s="12"/>
      <c r="J117" s="12"/>
      <c r="K117" s="12"/>
      <c r="L117" s="12"/>
      <c r="M117" s="13"/>
      <c r="N117" s="12">
        <f t="shared" si="18"/>
        <v>0</v>
      </c>
      <c r="O117" s="12">
        <f t="shared" si="19"/>
        <v>0</v>
      </c>
      <c r="P117" s="57"/>
      <c r="Q117" s="15">
        <v>0.06</v>
      </c>
      <c r="R117" s="15">
        <f t="shared" si="20"/>
        <v>0</v>
      </c>
    </row>
    <row r="118" spans="1:20" x14ac:dyDescent="0.2">
      <c r="A118" s="36" t="s">
        <v>188</v>
      </c>
      <c r="B118" s="36" t="s">
        <v>116</v>
      </c>
      <c r="C118" s="36">
        <v>90444600</v>
      </c>
      <c r="D118" s="36" t="s">
        <v>277</v>
      </c>
      <c r="E118" s="12" t="s">
        <v>46</v>
      </c>
      <c r="F118" s="12">
        <v>600</v>
      </c>
      <c r="G118" s="12">
        <v>10</v>
      </c>
      <c r="H118" s="12">
        <v>100</v>
      </c>
      <c r="I118" s="12"/>
      <c r="J118" s="12">
        <v>500</v>
      </c>
      <c r="K118" s="12">
        <v>200</v>
      </c>
      <c r="L118" s="12">
        <v>200</v>
      </c>
      <c r="M118" s="13"/>
      <c r="N118" s="12">
        <f t="shared" si="18"/>
        <v>900</v>
      </c>
      <c r="O118" s="12">
        <f t="shared" si="19"/>
        <v>9</v>
      </c>
      <c r="P118" s="57"/>
      <c r="Q118" s="15">
        <v>0.06</v>
      </c>
      <c r="R118" s="15">
        <f t="shared" si="20"/>
        <v>0.54</v>
      </c>
    </row>
    <row r="119" spans="1:20" x14ac:dyDescent="0.2">
      <c r="A119" s="11" t="s">
        <v>117</v>
      </c>
      <c r="B119" s="11" t="s">
        <v>118</v>
      </c>
      <c r="C119" s="11" t="s">
        <v>117</v>
      </c>
      <c r="D119" s="11" t="s">
        <v>275</v>
      </c>
      <c r="E119" s="12">
        <v>20</v>
      </c>
      <c r="F119" s="12">
        <v>750</v>
      </c>
      <c r="G119" s="12">
        <v>10</v>
      </c>
      <c r="H119" s="12">
        <v>100</v>
      </c>
      <c r="I119" s="12"/>
      <c r="J119" s="12"/>
      <c r="K119" s="12"/>
      <c r="L119" s="12"/>
      <c r="M119" s="13"/>
      <c r="N119" s="12">
        <f t="shared" si="18"/>
        <v>0</v>
      </c>
      <c r="O119" s="12">
        <f t="shared" si="19"/>
        <v>0</v>
      </c>
      <c r="P119" s="57"/>
      <c r="Q119" s="15">
        <v>7.0000000000000007E-2</v>
      </c>
      <c r="R119" s="15">
        <f t="shared" si="20"/>
        <v>0</v>
      </c>
    </row>
    <row r="120" spans="1:20" x14ac:dyDescent="0.2">
      <c r="A120" s="36" t="s">
        <v>189</v>
      </c>
      <c r="B120" s="36" t="s">
        <v>118</v>
      </c>
      <c r="C120" s="36">
        <v>90444700</v>
      </c>
      <c r="D120" s="36" t="s">
        <v>277</v>
      </c>
      <c r="E120" s="12" t="s">
        <v>46</v>
      </c>
      <c r="F120" s="12">
        <v>750</v>
      </c>
      <c r="G120" s="12">
        <v>10</v>
      </c>
      <c r="H120" s="12">
        <v>100</v>
      </c>
      <c r="I120" s="12"/>
      <c r="J120" s="12"/>
      <c r="K120" s="12"/>
      <c r="L120" s="12"/>
      <c r="M120" s="13"/>
      <c r="N120" s="12">
        <f t="shared" si="18"/>
        <v>0</v>
      </c>
      <c r="O120" s="12">
        <f t="shared" si="19"/>
        <v>0</v>
      </c>
      <c r="P120" s="57"/>
      <c r="Q120" s="15">
        <v>7.0000000000000007E-2</v>
      </c>
      <c r="R120" s="15">
        <f t="shared" si="20"/>
        <v>0</v>
      </c>
    </row>
    <row r="121" spans="1:20" x14ac:dyDescent="0.2">
      <c r="A121" s="11" t="s">
        <v>119</v>
      </c>
      <c r="B121" s="11" t="s">
        <v>120</v>
      </c>
      <c r="C121" s="11" t="s">
        <v>119</v>
      </c>
      <c r="D121" s="11" t="s">
        <v>275</v>
      </c>
      <c r="E121" s="12">
        <v>20</v>
      </c>
      <c r="F121" s="12">
        <v>900</v>
      </c>
      <c r="G121" s="12">
        <v>10</v>
      </c>
      <c r="H121" s="12">
        <v>50</v>
      </c>
      <c r="I121" s="12"/>
      <c r="J121" s="12"/>
      <c r="K121" s="12"/>
      <c r="L121" s="12"/>
      <c r="M121" s="13"/>
      <c r="N121" s="12">
        <f t="shared" si="18"/>
        <v>0</v>
      </c>
      <c r="O121" s="12">
        <f t="shared" si="19"/>
        <v>0</v>
      </c>
      <c r="P121" s="57"/>
      <c r="Q121" s="15">
        <v>0.08</v>
      </c>
      <c r="R121" s="15">
        <f t="shared" si="20"/>
        <v>0</v>
      </c>
    </row>
    <row r="122" spans="1:20" x14ac:dyDescent="0.2">
      <c r="A122" s="36" t="s">
        <v>263</v>
      </c>
      <c r="B122" s="36" t="s">
        <v>120</v>
      </c>
      <c r="C122" s="36">
        <v>90444800</v>
      </c>
      <c r="D122" s="36" t="s">
        <v>277</v>
      </c>
      <c r="E122" s="12" t="s">
        <v>46</v>
      </c>
      <c r="F122" s="12">
        <v>900</v>
      </c>
      <c r="G122" s="12">
        <v>10</v>
      </c>
      <c r="H122" s="12">
        <v>50</v>
      </c>
      <c r="I122" s="12"/>
      <c r="J122" s="12"/>
      <c r="K122" s="12"/>
      <c r="L122" s="12"/>
      <c r="M122" s="13"/>
      <c r="N122" s="12">
        <f t="shared" si="18"/>
        <v>0</v>
      </c>
      <c r="O122" s="12">
        <f t="shared" si="19"/>
        <v>0</v>
      </c>
      <c r="P122" s="57"/>
      <c r="Q122" s="15">
        <v>0.08</v>
      </c>
      <c r="R122" s="15">
        <f t="shared" si="20"/>
        <v>0</v>
      </c>
    </row>
    <row r="123" spans="1:20" x14ac:dyDescent="0.2">
      <c r="A123" s="11" t="s">
        <v>121</v>
      </c>
      <c r="B123" s="11" t="s">
        <v>122</v>
      </c>
      <c r="C123" s="11" t="s">
        <v>121</v>
      </c>
      <c r="D123" s="11" t="s">
        <v>275</v>
      </c>
      <c r="E123" s="12">
        <v>20</v>
      </c>
      <c r="F123" s="12">
        <v>1200</v>
      </c>
      <c r="G123" s="12">
        <v>10</v>
      </c>
      <c r="H123" s="12">
        <v>50</v>
      </c>
      <c r="I123" s="12"/>
      <c r="J123" s="12"/>
      <c r="K123" s="12"/>
      <c r="L123" s="12"/>
      <c r="M123" s="13"/>
      <c r="N123" s="12">
        <f t="shared" si="18"/>
        <v>0</v>
      </c>
      <c r="O123" s="12">
        <f t="shared" si="19"/>
        <v>0</v>
      </c>
      <c r="P123" s="57"/>
      <c r="Q123" s="15">
        <v>0.11</v>
      </c>
      <c r="R123" s="15">
        <f t="shared" si="20"/>
        <v>0</v>
      </c>
    </row>
    <row r="124" spans="1:20" x14ac:dyDescent="0.2">
      <c r="A124" s="11" t="s">
        <v>207</v>
      </c>
      <c r="B124" s="11" t="s">
        <v>208</v>
      </c>
      <c r="C124" s="11" t="s">
        <v>207</v>
      </c>
      <c r="D124" s="11" t="s">
        <v>275</v>
      </c>
      <c r="E124" s="12">
        <v>20</v>
      </c>
      <c r="F124" s="12">
        <v>1500</v>
      </c>
      <c r="G124" s="12">
        <v>10</v>
      </c>
      <c r="H124" s="12">
        <v>50</v>
      </c>
      <c r="I124" s="12"/>
      <c r="J124" s="12"/>
      <c r="K124" s="12"/>
      <c r="L124" s="12"/>
      <c r="M124" s="13"/>
      <c r="N124" s="12">
        <f t="shared" si="18"/>
        <v>0</v>
      </c>
      <c r="O124" s="12">
        <f t="shared" si="19"/>
        <v>0</v>
      </c>
      <c r="P124" s="57"/>
      <c r="Q124" s="15">
        <v>7.0000000000000007E-2</v>
      </c>
      <c r="R124" s="15">
        <f t="shared" si="20"/>
        <v>0</v>
      </c>
    </row>
    <row r="125" spans="1:20" x14ac:dyDescent="0.2">
      <c r="A125" s="11" t="s">
        <v>209</v>
      </c>
      <c r="B125" s="11" t="s">
        <v>210</v>
      </c>
      <c r="C125" s="11" t="s">
        <v>209</v>
      </c>
      <c r="D125" s="11" t="s">
        <v>275</v>
      </c>
      <c r="E125" s="12">
        <v>20</v>
      </c>
      <c r="F125" s="12">
        <v>1800</v>
      </c>
      <c r="G125" s="12">
        <v>10</v>
      </c>
      <c r="H125" s="12">
        <v>50</v>
      </c>
      <c r="I125" s="12"/>
      <c r="J125" s="12"/>
      <c r="K125" s="12"/>
      <c r="L125" s="12"/>
      <c r="M125" s="13"/>
      <c r="N125" s="12">
        <f t="shared" si="18"/>
        <v>0</v>
      </c>
      <c r="O125" s="12">
        <f t="shared" si="19"/>
        <v>0</v>
      </c>
      <c r="P125" s="58"/>
      <c r="Q125" s="15">
        <v>0.09</v>
      </c>
      <c r="R125" s="15">
        <f t="shared" si="20"/>
        <v>0</v>
      </c>
      <c r="S125" s="43"/>
    </row>
    <row r="126" spans="1:20" x14ac:dyDescent="0.2">
      <c r="A126" s="11" t="s">
        <v>123</v>
      </c>
      <c r="B126" s="11" t="s">
        <v>124</v>
      </c>
      <c r="C126" s="11" t="s">
        <v>123</v>
      </c>
      <c r="D126" s="11" t="s">
        <v>275</v>
      </c>
      <c r="E126" s="12">
        <v>25</v>
      </c>
      <c r="F126" s="12">
        <v>150</v>
      </c>
      <c r="G126" s="12">
        <v>10</v>
      </c>
      <c r="H126" s="12">
        <v>200</v>
      </c>
      <c r="I126" s="12"/>
      <c r="J126" s="12"/>
      <c r="K126" s="12"/>
      <c r="L126" s="12"/>
      <c r="M126" s="13"/>
      <c r="N126" s="12">
        <f t="shared" si="18"/>
        <v>0</v>
      </c>
      <c r="O126" s="12">
        <f t="shared" si="19"/>
        <v>0</v>
      </c>
      <c r="P126" s="57"/>
      <c r="Q126" s="15">
        <v>0.04</v>
      </c>
      <c r="R126" s="15">
        <f t="shared" si="20"/>
        <v>0</v>
      </c>
      <c r="S126" s="43">
        <f>SUM(R126:R142)</f>
        <v>4.38</v>
      </c>
      <c r="T126" s="3">
        <f>S126*100/$S$143</f>
        <v>3.4162701817330938</v>
      </c>
    </row>
    <row r="127" spans="1:20" x14ac:dyDescent="0.2">
      <c r="A127" s="36" t="s">
        <v>257</v>
      </c>
      <c r="B127" s="36" t="s">
        <v>124</v>
      </c>
      <c r="C127" s="36">
        <v>90445200</v>
      </c>
      <c r="D127" s="36" t="s">
        <v>277</v>
      </c>
      <c r="E127" s="12">
        <v>25</v>
      </c>
      <c r="F127" s="12">
        <v>150</v>
      </c>
      <c r="G127" s="12">
        <v>10</v>
      </c>
      <c r="H127" s="12">
        <v>200</v>
      </c>
      <c r="I127" s="12"/>
      <c r="J127" s="12">
        <v>400</v>
      </c>
      <c r="K127" s="12">
        <v>400</v>
      </c>
      <c r="L127" s="12">
        <v>400</v>
      </c>
      <c r="M127" s="13"/>
      <c r="N127" s="12">
        <f t="shared" si="18"/>
        <v>1200</v>
      </c>
      <c r="O127" s="12">
        <f t="shared" si="19"/>
        <v>6</v>
      </c>
      <c r="P127" s="57"/>
      <c r="Q127" s="15">
        <v>0.04</v>
      </c>
      <c r="R127" s="15">
        <f t="shared" si="20"/>
        <v>0.24</v>
      </c>
    </row>
    <row r="128" spans="1:20" x14ac:dyDescent="0.2">
      <c r="A128" s="11" t="s">
        <v>125</v>
      </c>
      <c r="B128" s="11" t="s">
        <v>126</v>
      </c>
      <c r="C128" s="11" t="s">
        <v>125</v>
      </c>
      <c r="D128" s="11" t="s">
        <v>275</v>
      </c>
      <c r="E128" s="12">
        <v>25</v>
      </c>
      <c r="F128" s="12">
        <v>300</v>
      </c>
      <c r="G128" s="12">
        <v>10</v>
      </c>
      <c r="H128" s="12">
        <v>100</v>
      </c>
      <c r="I128" s="12">
        <v>200</v>
      </c>
      <c r="J128" s="12"/>
      <c r="K128" s="12">
        <v>100</v>
      </c>
      <c r="L128" s="12"/>
      <c r="M128" s="13"/>
      <c r="N128" s="12">
        <f t="shared" si="18"/>
        <v>300</v>
      </c>
      <c r="O128" s="12">
        <f t="shared" si="19"/>
        <v>3</v>
      </c>
      <c r="P128" s="57"/>
      <c r="Q128" s="15">
        <v>0.04</v>
      </c>
      <c r="R128" s="15">
        <f t="shared" si="20"/>
        <v>0.12</v>
      </c>
    </row>
    <row r="129" spans="1:20" x14ac:dyDescent="0.2">
      <c r="A129" s="36" t="s">
        <v>127</v>
      </c>
      <c r="B129" s="36" t="s">
        <v>126</v>
      </c>
      <c r="C129" s="36">
        <v>90445300</v>
      </c>
      <c r="D129" s="36" t="s">
        <v>277</v>
      </c>
      <c r="E129" s="12" t="s">
        <v>63</v>
      </c>
      <c r="F129" s="12">
        <v>300</v>
      </c>
      <c r="G129" s="12">
        <v>10</v>
      </c>
      <c r="H129" s="12">
        <v>100</v>
      </c>
      <c r="I129" s="12">
        <v>200</v>
      </c>
      <c r="J129" s="12"/>
      <c r="K129" s="12">
        <v>300</v>
      </c>
      <c r="L129" s="12">
        <v>300</v>
      </c>
      <c r="M129" s="13"/>
      <c r="N129" s="12">
        <f t="shared" si="18"/>
        <v>800</v>
      </c>
      <c r="O129" s="12">
        <f t="shared" si="19"/>
        <v>8</v>
      </c>
      <c r="P129" s="57"/>
      <c r="Q129" s="15">
        <v>0.04</v>
      </c>
      <c r="R129" s="15">
        <f t="shared" si="20"/>
        <v>0.32</v>
      </c>
    </row>
    <row r="130" spans="1:20" x14ac:dyDescent="0.2">
      <c r="A130" s="11" t="s">
        <v>128</v>
      </c>
      <c r="B130" s="11" t="s">
        <v>129</v>
      </c>
      <c r="C130" s="11" t="s">
        <v>128</v>
      </c>
      <c r="D130" s="11" t="s">
        <v>275</v>
      </c>
      <c r="E130" s="12">
        <v>25</v>
      </c>
      <c r="F130" s="12">
        <v>450</v>
      </c>
      <c r="G130" s="12">
        <v>10</v>
      </c>
      <c r="H130" s="12">
        <v>100</v>
      </c>
      <c r="I130" s="12"/>
      <c r="J130" s="12"/>
      <c r="K130" s="12">
        <v>100</v>
      </c>
      <c r="L130" s="12">
        <v>100</v>
      </c>
      <c r="M130" s="13"/>
      <c r="N130" s="12">
        <f t="shared" si="18"/>
        <v>200</v>
      </c>
      <c r="O130" s="12">
        <f t="shared" si="19"/>
        <v>2</v>
      </c>
      <c r="P130" s="57"/>
      <c r="Q130" s="15">
        <v>0.06</v>
      </c>
      <c r="R130" s="15">
        <f t="shared" si="20"/>
        <v>0.12</v>
      </c>
    </row>
    <row r="131" spans="1:20" x14ac:dyDescent="0.2">
      <c r="A131" s="36" t="s">
        <v>190</v>
      </c>
      <c r="B131" s="36" t="s">
        <v>129</v>
      </c>
      <c r="C131" s="36">
        <v>90445400</v>
      </c>
      <c r="D131" s="36" t="s">
        <v>277</v>
      </c>
      <c r="E131" s="12" t="s">
        <v>63</v>
      </c>
      <c r="F131" s="12">
        <v>450</v>
      </c>
      <c r="G131" s="12">
        <v>10</v>
      </c>
      <c r="H131" s="12">
        <v>100</v>
      </c>
      <c r="I131" s="12"/>
      <c r="J131" s="12"/>
      <c r="K131" s="12">
        <v>300</v>
      </c>
      <c r="L131" s="12">
        <v>300</v>
      </c>
      <c r="M131" s="13"/>
      <c r="N131" s="12">
        <f t="shared" si="18"/>
        <v>600</v>
      </c>
      <c r="O131" s="12">
        <f t="shared" si="19"/>
        <v>6</v>
      </c>
      <c r="P131" s="57"/>
      <c r="Q131" s="15">
        <v>0.06</v>
      </c>
      <c r="R131" s="15">
        <f t="shared" si="20"/>
        <v>0.36</v>
      </c>
    </row>
    <row r="132" spans="1:20" x14ac:dyDescent="0.2">
      <c r="A132" s="11" t="s">
        <v>130</v>
      </c>
      <c r="B132" s="11" t="s">
        <v>131</v>
      </c>
      <c r="C132" s="11" t="s">
        <v>130</v>
      </c>
      <c r="D132" s="11" t="s">
        <v>275</v>
      </c>
      <c r="E132" s="12">
        <v>25</v>
      </c>
      <c r="F132" s="12">
        <v>600</v>
      </c>
      <c r="G132" s="12">
        <v>10</v>
      </c>
      <c r="H132" s="12">
        <v>50</v>
      </c>
      <c r="I132" s="12"/>
      <c r="J132" s="12"/>
      <c r="K132" s="12">
        <v>100</v>
      </c>
      <c r="L132" s="12"/>
      <c r="M132" s="13"/>
      <c r="N132" s="12">
        <f t="shared" si="18"/>
        <v>100</v>
      </c>
      <c r="O132" s="12">
        <f t="shared" si="19"/>
        <v>2</v>
      </c>
      <c r="P132" s="57"/>
      <c r="Q132" s="15">
        <v>0.04</v>
      </c>
      <c r="R132" s="15">
        <f t="shared" si="20"/>
        <v>0.08</v>
      </c>
    </row>
    <row r="133" spans="1:20" x14ac:dyDescent="0.2">
      <c r="A133" s="36" t="s">
        <v>211</v>
      </c>
      <c r="B133" s="36" t="s">
        <v>131</v>
      </c>
      <c r="C133" s="36">
        <v>90445600</v>
      </c>
      <c r="D133" s="36" t="s">
        <v>277</v>
      </c>
      <c r="E133" s="12">
        <v>25</v>
      </c>
      <c r="F133" s="12">
        <v>600</v>
      </c>
      <c r="G133" s="12">
        <v>10</v>
      </c>
      <c r="H133" s="12">
        <v>50</v>
      </c>
      <c r="I133" s="12"/>
      <c r="J133" s="12"/>
      <c r="K133" s="12">
        <v>300</v>
      </c>
      <c r="L133" s="12">
        <v>300</v>
      </c>
      <c r="M133" s="13"/>
      <c r="N133" s="12">
        <f t="shared" si="18"/>
        <v>600</v>
      </c>
      <c r="O133" s="12">
        <f t="shared" si="19"/>
        <v>12</v>
      </c>
      <c r="P133" s="57"/>
      <c r="Q133" s="15">
        <v>0.04</v>
      </c>
      <c r="R133" s="15">
        <f t="shared" si="20"/>
        <v>0.48</v>
      </c>
    </row>
    <row r="134" spans="1:20" x14ac:dyDescent="0.2">
      <c r="A134" s="11" t="s">
        <v>162</v>
      </c>
      <c r="B134" s="11" t="s">
        <v>163</v>
      </c>
      <c r="C134" s="11" t="s">
        <v>162</v>
      </c>
      <c r="D134" s="11" t="s">
        <v>275</v>
      </c>
      <c r="E134" s="12">
        <v>25</v>
      </c>
      <c r="F134" s="12">
        <v>750</v>
      </c>
      <c r="G134" s="12">
        <v>10</v>
      </c>
      <c r="H134" s="12">
        <v>50</v>
      </c>
      <c r="I134" s="12"/>
      <c r="J134" s="12"/>
      <c r="K134" s="12"/>
      <c r="L134" s="12"/>
      <c r="M134" s="13"/>
      <c r="N134" s="12">
        <f t="shared" si="18"/>
        <v>0</v>
      </c>
      <c r="O134" s="12">
        <f t="shared" si="19"/>
        <v>0</v>
      </c>
      <c r="P134" s="57"/>
      <c r="Q134" s="15">
        <v>0.04</v>
      </c>
      <c r="R134" s="15">
        <f t="shared" si="20"/>
        <v>0</v>
      </c>
    </row>
    <row r="135" spans="1:20" x14ac:dyDescent="0.2">
      <c r="A135" s="36" t="s">
        <v>218</v>
      </c>
      <c r="B135" s="36" t="s">
        <v>163</v>
      </c>
      <c r="C135" s="31" t="s">
        <v>219</v>
      </c>
      <c r="D135" s="36" t="s">
        <v>277</v>
      </c>
      <c r="E135" s="12">
        <v>25</v>
      </c>
      <c r="F135" s="12">
        <v>750</v>
      </c>
      <c r="G135" s="12">
        <v>10</v>
      </c>
      <c r="H135" s="12">
        <v>50</v>
      </c>
      <c r="I135" s="12"/>
      <c r="J135" s="12">
        <v>500</v>
      </c>
      <c r="K135" s="12">
        <v>300</v>
      </c>
      <c r="L135" s="12">
        <v>300</v>
      </c>
      <c r="M135" s="13"/>
      <c r="N135" s="12">
        <f t="shared" si="18"/>
        <v>1100</v>
      </c>
      <c r="O135" s="12">
        <f t="shared" si="19"/>
        <v>22</v>
      </c>
      <c r="P135" s="57"/>
      <c r="Q135" s="15">
        <v>0.04</v>
      </c>
      <c r="R135" s="15">
        <f t="shared" si="20"/>
        <v>0.88</v>
      </c>
    </row>
    <row r="136" spans="1:20" x14ac:dyDescent="0.2">
      <c r="A136" s="11" t="s">
        <v>132</v>
      </c>
      <c r="B136" s="11" t="s">
        <v>133</v>
      </c>
      <c r="C136" s="11" t="s">
        <v>132</v>
      </c>
      <c r="D136" s="11" t="s">
        <v>275</v>
      </c>
      <c r="E136" s="12">
        <v>25</v>
      </c>
      <c r="F136" s="12">
        <v>900</v>
      </c>
      <c r="G136" s="12">
        <v>10</v>
      </c>
      <c r="H136" s="12">
        <v>50</v>
      </c>
      <c r="I136" s="12"/>
      <c r="J136" s="12"/>
      <c r="K136" s="12">
        <v>150</v>
      </c>
      <c r="L136" s="12">
        <v>100</v>
      </c>
      <c r="M136" s="13"/>
      <c r="N136" s="12">
        <f t="shared" si="18"/>
        <v>250</v>
      </c>
      <c r="O136" s="12">
        <f t="shared" si="19"/>
        <v>5</v>
      </c>
      <c r="P136" s="57"/>
      <c r="Q136" s="15">
        <v>0.06</v>
      </c>
      <c r="R136" s="15">
        <f t="shared" si="20"/>
        <v>0.3</v>
      </c>
    </row>
    <row r="137" spans="1:20" x14ac:dyDescent="0.2">
      <c r="A137" s="36" t="s">
        <v>264</v>
      </c>
      <c r="B137" s="36" t="s">
        <v>133</v>
      </c>
      <c r="C137" s="31" t="s">
        <v>265</v>
      </c>
      <c r="D137" s="36" t="s">
        <v>277</v>
      </c>
      <c r="E137" s="12">
        <v>25</v>
      </c>
      <c r="F137" s="12">
        <v>900</v>
      </c>
      <c r="G137" s="12">
        <v>10</v>
      </c>
      <c r="H137" s="12">
        <v>50</v>
      </c>
      <c r="I137" s="12"/>
      <c r="J137" s="12">
        <v>500</v>
      </c>
      <c r="K137" s="12">
        <v>300</v>
      </c>
      <c r="L137" s="12">
        <v>300</v>
      </c>
      <c r="M137" s="13"/>
      <c r="N137" s="12">
        <f t="shared" si="18"/>
        <v>1100</v>
      </c>
      <c r="O137" s="12">
        <f t="shared" si="19"/>
        <v>22</v>
      </c>
      <c r="P137" s="57"/>
      <c r="Q137" s="15">
        <v>0.06</v>
      </c>
      <c r="R137" s="15">
        <f t="shared" si="20"/>
        <v>1.3199999999999998</v>
      </c>
    </row>
    <row r="138" spans="1:20" x14ac:dyDescent="0.2">
      <c r="A138" s="11" t="s">
        <v>134</v>
      </c>
      <c r="B138" s="11" t="s">
        <v>135</v>
      </c>
      <c r="C138" s="11" t="s">
        <v>134</v>
      </c>
      <c r="D138" s="11" t="s">
        <v>275</v>
      </c>
      <c r="E138" s="12">
        <v>25</v>
      </c>
      <c r="F138" s="12">
        <v>1200</v>
      </c>
      <c r="G138" s="12">
        <v>10</v>
      </c>
      <c r="H138" s="12">
        <v>50</v>
      </c>
      <c r="I138" s="12"/>
      <c r="J138" s="12"/>
      <c r="K138" s="12">
        <v>100</v>
      </c>
      <c r="L138" s="12"/>
      <c r="M138" s="13"/>
      <c r="N138" s="12">
        <f t="shared" si="18"/>
        <v>100</v>
      </c>
      <c r="O138" s="12">
        <f t="shared" si="19"/>
        <v>2</v>
      </c>
      <c r="P138" s="57"/>
      <c r="Q138" s="15">
        <v>0.08</v>
      </c>
      <c r="R138" s="15">
        <f t="shared" si="20"/>
        <v>0.16</v>
      </c>
    </row>
    <row r="139" spans="1:20" x14ac:dyDescent="0.2">
      <c r="A139" s="11" t="s">
        <v>238</v>
      </c>
      <c r="B139" s="11" t="s">
        <v>239</v>
      </c>
      <c r="C139" s="11" t="s">
        <v>238</v>
      </c>
      <c r="D139" s="11" t="s">
        <v>275</v>
      </c>
      <c r="E139" s="12">
        <v>25</v>
      </c>
      <c r="F139" s="12">
        <v>1524</v>
      </c>
      <c r="G139" s="12">
        <v>10</v>
      </c>
      <c r="H139" s="12">
        <v>50</v>
      </c>
      <c r="I139" s="12"/>
      <c r="J139" s="12"/>
      <c r="K139" s="12"/>
      <c r="L139" s="12"/>
      <c r="M139" s="13"/>
      <c r="N139" s="12">
        <f t="shared" si="18"/>
        <v>0</v>
      </c>
      <c r="O139" s="12">
        <f t="shared" si="19"/>
        <v>0</v>
      </c>
      <c r="P139" s="57"/>
      <c r="Q139" s="15">
        <v>0.08</v>
      </c>
      <c r="R139" s="15">
        <f t="shared" si="20"/>
        <v>0</v>
      </c>
    </row>
    <row r="140" spans="1:20" x14ac:dyDescent="0.2">
      <c r="A140" s="11" t="s">
        <v>164</v>
      </c>
      <c r="B140" s="11" t="s">
        <v>165</v>
      </c>
      <c r="C140" s="11" t="s">
        <v>164</v>
      </c>
      <c r="D140" s="11" t="s">
        <v>275</v>
      </c>
      <c r="E140" s="12">
        <v>25</v>
      </c>
      <c r="F140" s="12">
        <v>1800</v>
      </c>
      <c r="G140" s="12">
        <v>10</v>
      </c>
      <c r="H140" s="12">
        <v>50</v>
      </c>
      <c r="I140" s="12"/>
      <c r="J140" s="12"/>
      <c r="K140" s="12"/>
      <c r="L140" s="12"/>
      <c r="M140" s="13"/>
      <c r="N140" s="12">
        <f t="shared" si="18"/>
        <v>0</v>
      </c>
      <c r="O140" s="12">
        <f t="shared" si="19"/>
        <v>0</v>
      </c>
      <c r="P140" s="57"/>
      <c r="Q140" s="15">
        <v>0.12</v>
      </c>
      <c r="R140" s="15">
        <f t="shared" si="20"/>
        <v>0</v>
      </c>
    </row>
    <row r="141" spans="1:20" x14ac:dyDescent="0.2">
      <c r="A141" s="36" t="s">
        <v>227</v>
      </c>
      <c r="B141" s="36" t="s">
        <v>165</v>
      </c>
      <c r="C141" s="36">
        <v>90445900</v>
      </c>
      <c r="D141" s="36" t="s">
        <v>277</v>
      </c>
      <c r="E141" s="12">
        <v>25</v>
      </c>
      <c r="F141" s="12">
        <v>1800</v>
      </c>
      <c r="G141" s="12">
        <v>10</v>
      </c>
      <c r="H141" s="12">
        <v>50</v>
      </c>
      <c r="I141" s="12"/>
      <c r="J141" s="12"/>
      <c r="K141" s="12"/>
      <c r="L141" s="12"/>
      <c r="M141" s="13"/>
      <c r="N141" s="12">
        <f t="shared" si="18"/>
        <v>0</v>
      </c>
      <c r="O141" s="12">
        <f t="shared" si="19"/>
        <v>0</v>
      </c>
      <c r="P141" s="57"/>
      <c r="Q141" s="15">
        <v>0.12</v>
      </c>
      <c r="R141" s="15">
        <f t="shared" si="20"/>
        <v>0</v>
      </c>
      <c r="S141" s="43"/>
    </row>
    <row r="142" spans="1:20" x14ac:dyDescent="0.2">
      <c r="A142" s="36" t="s">
        <v>301</v>
      </c>
      <c r="B142" s="36" t="s">
        <v>302</v>
      </c>
      <c r="C142" s="36">
        <v>90446000</v>
      </c>
      <c r="D142" s="36" t="s">
        <v>277</v>
      </c>
      <c r="E142" s="12">
        <v>25</v>
      </c>
      <c r="F142" s="12">
        <v>2400</v>
      </c>
      <c r="G142" s="12">
        <v>10</v>
      </c>
      <c r="H142" s="12">
        <v>50</v>
      </c>
      <c r="I142" s="12"/>
      <c r="J142" s="12"/>
      <c r="K142" s="12"/>
      <c r="L142" s="12"/>
      <c r="M142" s="13"/>
      <c r="N142" s="12">
        <f t="shared" si="18"/>
        <v>0</v>
      </c>
      <c r="O142" s="12">
        <f t="shared" si="19"/>
        <v>0</v>
      </c>
      <c r="P142" s="57"/>
      <c r="Q142" s="15">
        <v>0.12</v>
      </c>
      <c r="R142" s="15">
        <f t="shared" si="20"/>
        <v>0</v>
      </c>
      <c r="S142" s="43"/>
    </row>
    <row r="143" spans="1:20" x14ac:dyDescent="0.2">
      <c r="A143" s="305"/>
      <c r="B143" s="305"/>
      <c r="C143" s="305"/>
      <c r="D143" s="305"/>
      <c r="E143" s="305"/>
      <c r="F143" s="305"/>
      <c r="G143" s="305"/>
      <c r="H143" s="305"/>
      <c r="I143" s="36">
        <f t="shared" ref="I143:O143" si="21">SUBTOTAL(9,I5:I142)</f>
        <v>36650</v>
      </c>
      <c r="J143" s="36">
        <f t="shared" si="21"/>
        <v>72950</v>
      </c>
      <c r="K143" s="36">
        <f t="shared" si="21"/>
        <v>71400</v>
      </c>
      <c r="L143" s="36">
        <f t="shared" ref="L143" si="22">SUBTOTAL(9,L5:L142)</f>
        <v>71360</v>
      </c>
      <c r="M143" s="36">
        <f t="shared" si="21"/>
        <v>0</v>
      </c>
      <c r="N143" s="36">
        <f t="shared" si="21"/>
        <v>252360</v>
      </c>
      <c r="O143" s="36">
        <f t="shared" si="21"/>
        <v>3199</v>
      </c>
      <c r="P143" s="59"/>
      <c r="Q143" s="12"/>
      <c r="R143" s="36">
        <f>SUBTOTAL(9,R5:R142)</f>
        <v>178.81000000000014</v>
      </c>
      <c r="S143" s="3">
        <f>SUM(S13:S142)</f>
        <v>128.21</v>
      </c>
      <c r="T143" s="3">
        <f>SUM(T13:T142)</f>
        <v>100</v>
      </c>
    </row>
    <row r="144" spans="1:20" x14ac:dyDescent="0.2">
      <c r="A144" s="305"/>
      <c r="B144" s="305"/>
      <c r="C144" s="305"/>
      <c r="D144" s="305"/>
      <c r="E144" s="305"/>
      <c r="F144" s="305"/>
      <c r="G144" s="305"/>
      <c r="H144" s="305"/>
      <c r="I144" s="36">
        <v>435</v>
      </c>
      <c r="J144" s="36">
        <v>935</v>
      </c>
      <c r="K144" s="36">
        <v>907</v>
      </c>
      <c r="L144" s="36">
        <v>922</v>
      </c>
      <c r="M144" s="36"/>
      <c r="N144" s="36"/>
      <c r="O144" s="36">
        <f>SUM(I144:M144)</f>
        <v>3199</v>
      </c>
      <c r="R144" s="3">
        <f>R143/30</f>
        <v>5.9603333333333381</v>
      </c>
    </row>
    <row r="145" spans="1:18" x14ac:dyDescent="0.2">
      <c r="A145" s="305"/>
      <c r="B145" s="305"/>
      <c r="C145" s="305"/>
      <c r="D145" s="305"/>
      <c r="E145" s="305"/>
      <c r="F145" s="305"/>
      <c r="G145" s="305"/>
      <c r="H145" s="305"/>
      <c r="I145" s="36">
        <v>20.8</v>
      </c>
      <c r="J145" s="36">
        <v>53.09</v>
      </c>
      <c r="K145" s="36">
        <v>51.47</v>
      </c>
      <c r="L145" s="36">
        <v>53.45</v>
      </c>
      <c r="M145" s="36"/>
      <c r="N145" s="36"/>
      <c r="O145" s="36">
        <f>SUM(I145:M145)</f>
        <v>178.81</v>
      </c>
    </row>
    <row r="146" spans="1:18" x14ac:dyDescent="0.2">
      <c r="A146" s="34"/>
      <c r="B146" s="34"/>
      <c r="C146" s="34"/>
      <c r="D146" s="34"/>
      <c r="E146" s="34"/>
      <c r="F146" s="34"/>
      <c r="G146" s="34"/>
      <c r="H146" s="34"/>
    </row>
    <row r="147" spans="1:18" x14ac:dyDescent="0.2">
      <c r="A147" s="28" t="s">
        <v>136</v>
      </c>
      <c r="B147" s="28" t="s">
        <v>136</v>
      </c>
      <c r="C147" s="30"/>
      <c r="D147" s="30"/>
      <c r="E147" s="8" t="s">
        <v>10</v>
      </c>
      <c r="F147" s="8" t="s">
        <v>137</v>
      </c>
      <c r="G147" s="300" t="s">
        <v>138</v>
      </c>
      <c r="H147" s="301"/>
      <c r="I147" s="20"/>
      <c r="J147" s="20"/>
      <c r="K147" s="20"/>
      <c r="L147" s="20"/>
      <c r="M147" s="20"/>
      <c r="N147" s="12"/>
      <c r="O147" s="12"/>
      <c r="P147" s="35"/>
      <c r="Q147" s="12"/>
      <c r="R147" s="15"/>
    </row>
    <row r="148" spans="1:18" x14ac:dyDescent="0.2">
      <c r="A148" s="36"/>
      <c r="B148" s="36"/>
      <c r="C148" s="36"/>
      <c r="D148" s="36"/>
      <c r="E148" s="8"/>
      <c r="F148" s="8"/>
      <c r="G148" s="8" t="s">
        <v>139</v>
      </c>
      <c r="H148" s="8" t="s">
        <v>140</v>
      </c>
      <c r="I148" s="8" t="s">
        <v>140</v>
      </c>
      <c r="J148" s="8" t="s">
        <v>140</v>
      </c>
      <c r="K148" s="8" t="s">
        <v>140</v>
      </c>
      <c r="L148" s="8" t="s">
        <v>140</v>
      </c>
      <c r="M148" s="8" t="s">
        <v>140</v>
      </c>
      <c r="N148" s="36" t="s">
        <v>140</v>
      </c>
      <c r="O148" s="36" t="s">
        <v>12</v>
      </c>
      <c r="P148" s="37"/>
      <c r="Q148" s="12"/>
      <c r="R148" s="15"/>
    </row>
    <row r="149" spans="1:18" x14ac:dyDescent="0.2">
      <c r="A149" s="38" t="s">
        <v>142</v>
      </c>
      <c r="B149" s="38" t="s">
        <v>143</v>
      </c>
      <c r="C149" s="38" t="s">
        <v>142</v>
      </c>
      <c r="D149" s="38" t="s">
        <v>142</v>
      </c>
      <c r="E149" s="12">
        <v>13</v>
      </c>
      <c r="F149" s="12">
        <v>25</v>
      </c>
      <c r="G149" s="12">
        <v>5</v>
      </c>
      <c r="H149" s="12">
        <v>125</v>
      </c>
      <c r="I149" s="12"/>
      <c r="J149" s="12"/>
      <c r="K149" s="12"/>
      <c r="L149" s="12"/>
      <c r="M149" s="12"/>
      <c r="N149" s="12">
        <f>SUM(I149:M149)</f>
        <v>0</v>
      </c>
      <c r="O149" s="12">
        <f>$N149/$H149</f>
        <v>0</v>
      </c>
      <c r="P149" s="39"/>
      <c r="Q149" s="15">
        <v>0.09</v>
      </c>
      <c r="R149" s="15">
        <f>$O149*$Q149</f>
        <v>0</v>
      </c>
    </row>
    <row r="150" spans="1:18" x14ac:dyDescent="0.2">
      <c r="A150" s="38" t="s">
        <v>144</v>
      </c>
      <c r="B150" s="38" t="s">
        <v>145</v>
      </c>
      <c r="C150" s="38" t="s">
        <v>144</v>
      </c>
      <c r="D150" s="38" t="s">
        <v>144</v>
      </c>
      <c r="E150" s="12">
        <v>19</v>
      </c>
      <c r="F150" s="12">
        <v>25</v>
      </c>
      <c r="G150" s="12">
        <v>5</v>
      </c>
      <c r="H150" s="12">
        <v>125</v>
      </c>
      <c r="I150" s="12"/>
      <c r="J150" s="12"/>
      <c r="K150" s="12"/>
      <c r="L150" s="12"/>
      <c r="M150" s="12"/>
      <c r="N150" s="12">
        <f>SUM(I150:M150)</f>
        <v>0</v>
      </c>
      <c r="O150" s="12">
        <f>$N150/$H150</f>
        <v>0</v>
      </c>
      <c r="P150" s="39"/>
      <c r="Q150" s="15">
        <v>0.15</v>
      </c>
      <c r="R150" s="15">
        <f>$O150*$Q150</f>
        <v>0</v>
      </c>
    </row>
    <row r="151" spans="1:18" x14ac:dyDescent="0.2">
      <c r="B151" s="3"/>
      <c r="I151" s="36">
        <f t="shared" ref="I151:M151" si="23">SUM(I149:I150)</f>
        <v>0</v>
      </c>
      <c r="J151" s="36">
        <f t="shared" si="23"/>
        <v>0</v>
      </c>
      <c r="K151" s="36">
        <f t="shared" ref="K151:L151" si="24">SUM(K149:K150)</f>
        <v>0</v>
      </c>
      <c r="L151" s="36">
        <f t="shared" si="24"/>
        <v>0</v>
      </c>
      <c r="M151" s="36">
        <f t="shared" si="23"/>
        <v>0</v>
      </c>
      <c r="N151" s="36">
        <f>SUBTOTAL(9,N149:N150)</f>
        <v>0</v>
      </c>
      <c r="O151" s="36">
        <f>SUBTOTAL(9,O149:O150)</f>
        <v>0</v>
      </c>
      <c r="P151" s="37"/>
      <c r="Q151" s="12"/>
      <c r="R151" s="33">
        <f>SUBTOTAL(9,R149:R150)</f>
        <v>0</v>
      </c>
    </row>
    <row r="152" spans="1:18" x14ac:dyDescent="0.2">
      <c r="B152" s="3"/>
      <c r="I152" s="40"/>
      <c r="J152" s="40"/>
      <c r="K152" s="40"/>
      <c r="L152" s="40"/>
      <c r="M152" s="40"/>
      <c r="N152" s="36">
        <v>0</v>
      </c>
      <c r="O152" s="36">
        <v>0</v>
      </c>
      <c r="P152" s="35"/>
      <c r="Q152" s="12"/>
      <c r="R152" s="33">
        <v>0</v>
      </c>
    </row>
  </sheetData>
  <autoFilter ref="D3:D145"/>
  <mergeCells count="11">
    <mergeCell ref="A109:B109"/>
    <mergeCell ref="A143:H143"/>
    <mergeCell ref="A144:H144"/>
    <mergeCell ref="A145:H145"/>
    <mergeCell ref="G147:H147"/>
    <mergeCell ref="Q3:R3"/>
    <mergeCell ref="A1:H1"/>
    <mergeCell ref="A2:D2"/>
    <mergeCell ref="E2:H2"/>
    <mergeCell ref="G3:H3"/>
    <mergeCell ref="N3:O3"/>
  </mergeCells>
  <conditionalFormatting sqref="A5:XFD142">
    <cfRule type="expression" dxfId="221" priority="1">
      <formula>MOD(ROW(),2)</formula>
    </cfRule>
  </conditionalFormatting>
  <conditionalFormatting sqref="N5:N142">
    <cfRule type="cellIs" dxfId="220" priority="3" operator="greaterThan">
      <formula>10000</formula>
    </cfRule>
  </conditionalFormatting>
  <conditionalFormatting sqref="N110:N142">
    <cfRule type="cellIs" dxfId="219" priority="4" operator="greaterThan">
      <formula>2000</formula>
    </cfRule>
  </conditionalFormatting>
  <conditionalFormatting sqref="R5:R108">
    <cfRule type="cellIs" dxfId="218" priority="2" operator="greaterThan">
      <formula>10</formula>
    </cfRule>
  </conditionalFormatting>
  <pageMargins left="0.25" right="0.25" top="0.75" bottom="0.75" header="0.3" footer="0.3"/>
  <pageSetup paperSize="9" scale="69" fitToHeight="0" orientation="landscape" r:id="rId1"/>
  <headerFooter alignWithMargins="0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pageSetUpPr fitToPage="1"/>
  </sheetPr>
  <dimension ref="A1:S152"/>
  <sheetViews>
    <sheetView zoomScaleNormal="100" workbookViewId="0">
      <pane xSplit="4" ySplit="4" topLeftCell="E5" activePane="bottomRight" state="frozen"/>
      <selection pane="topRight" activeCell="D1" sqref="D1"/>
      <selection pane="bottomLeft" activeCell="A4" sqref="A4"/>
      <selection pane="bottomRight" activeCell="E5" sqref="E5"/>
    </sheetView>
  </sheetViews>
  <sheetFormatPr defaultColWidth="9.140625" defaultRowHeight="12.75" x14ac:dyDescent="0.2"/>
  <cols>
    <col min="1" max="1" width="12.5703125" style="3" customWidth="1"/>
    <col min="2" max="2" width="14" style="41" customWidth="1"/>
    <col min="3" max="3" width="14" style="3" bestFit="1" customWidth="1"/>
    <col min="4" max="4" width="12.28515625" style="3" customWidth="1"/>
    <col min="5" max="5" width="7.85546875" style="3" customWidth="1"/>
    <col min="6" max="6" width="8.5703125" style="3" customWidth="1"/>
    <col min="7" max="7" width="6.140625" style="3" customWidth="1"/>
    <col min="8" max="8" width="6.42578125" style="3" customWidth="1"/>
    <col min="9" max="11" width="10.140625" style="3" customWidth="1"/>
    <col min="12" max="12" width="8.28515625" style="3" customWidth="1"/>
    <col min="13" max="13" width="10.7109375" style="3" bestFit="1" customWidth="1"/>
    <col min="14" max="14" width="8.28515625" style="3" bestFit="1" customWidth="1"/>
    <col min="15" max="16" width="9.42578125" style="3" customWidth="1"/>
    <col min="17" max="17" width="9.28515625" style="3" customWidth="1"/>
    <col min="18" max="16384" width="9.140625" style="3"/>
  </cols>
  <sheetData>
    <row r="1" spans="1:19" x14ac:dyDescent="0.2">
      <c r="A1" s="303" t="s">
        <v>281</v>
      </c>
      <c r="B1" s="303"/>
      <c r="C1" s="303"/>
      <c r="D1" s="303"/>
      <c r="E1" s="303"/>
      <c r="F1" s="303"/>
      <c r="G1" s="303"/>
      <c r="H1" s="303"/>
      <c r="I1" s="30" t="s">
        <v>432</v>
      </c>
      <c r="J1" s="30" t="s">
        <v>438</v>
      </c>
      <c r="K1" s="30"/>
      <c r="L1" s="20"/>
      <c r="M1" s="20"/>
      <c r="N1" s="20"/>
    </row>
    <row r="2" spans="1:19" x14ac:dyDescent="0.2">
      <c r="A2" s="303" t="s">
        <v>439</v>
      </c>
      <c r="B2" s="303"/>
      <c r="C2" s="303"/>
      <c r="D2" s="303"/>
      <c r="E2" s="303"/>
      <c r="F2" s="303"/>
      <c r="G2" s="303"/>
      <c r="H2" s="303"/>
      <c r="I2" s="10"/>
      <c r="J2" s="10"/>
      <c r="K2" s="10"/>
      <c r="L2" s="8"/>
      <c r="M2" s="8"/>
      <c r="N2" s="8"/>
      <c r="O2" s="29"/>
      <c r="P2" s="29"/>
      <c r="Q2" s="30"/>
    </row>
    <row r="3" spans="1:19" x14ac:dyDescent="0.2">
      <c r="A3" s="8" t="s">
        <v>0</v>
      </c>
      <c r="B3" s="8" t="s">
        <v>1</v>
      </c>
      <c r="C3" s="8" t="s">
        <v>2</v>
      </c>
      <c r="D3" s="8" t="s">
        <v>274</v>
      </c>
      <c r="E3" s="8" t="s">
        <v>3</v>
      </c>
      <c r="F3" s="8" t="s">
        <v>4</v>
      </c>
      <c r="G3" s="302" t="s">
        <v>5</v>
      </c>
      <c r="H3" s="302"/>
      <c r="I3" s="31" t="s">
        <v>409</v>
      </c>
      <c r="J3" s="31" t="s">
        <v>427</v>
      </c>
      <c r="K3" s="31" t="s">
        <v>435</v>
      </c>
      <c r="L3" s="36"/>
      <c r="M3" s="302" t="s">
        <v>6</v>
      </c>
      <c r="N3" s="302"/>
      <c r="O3" s="55"/>
      <c r="P3" s="300" t="s">
        <v>7</v>
      </c>
      <c r="Q3" s="301"/>
    </row>
    <row r="4" spans="1:19" x14ac:dyDescent="0.2">
      <c r="A4" s="36" t="s">
        <v>8</v>
      </c>
      <c r="B4" s="36"/>
      <c r="C4" s="36"/>
      <c r="D4" s="36"/>
      <c r="E4" s="7" t="s">
        <v>9</v>
      </c>
      <c r="F4" s="36" t="s">
        <v>10</v>
      </c>
      <c r="G4" s="8" t="s">
        <v>11</v>
      </c>
      <c r="H4" s="8" t="s">
        <v>12</v>
      </c>
      <c r="I4" s="36" t="s">
        <v>410</v>
      </c>
      <c r="J4" s="36" t="s">
        <v>428</v>
      </c>
      <c r="K4" s="36" t="s">
        <v>436</v>
      </c>
      <c r="L4" s="36"/>
      <c r="M4" s="8" t="s">
        <v>13</v>
      </c>
      <c r="N4" s="8" t="s">
        <v>12</v>
      </c>
      <c r="O4" s="56"/>
      <c r="P4" s="10" t="s">
        <v>14</v>
      </c>
      <c r="Q4" s="10" t="s">
        <v>15</v>
      </c>
    </row>
    <row r="5" spans="1:19" x14ac:dyDescent="0.2">
      <c r="A5" s="11" t="s">
        <v>383</v>
      </c>
      <c r="B5" s="11" t="s">
        <v>384</v>
      </c>
      <c r="C5" s="11" t="s">
        <v>383</v>
      </c>
      <c r="D5" s="11" t="s">
        <v>275</v>
      </c>
      <c r="E5" s="12">
        <v>15</v>
      </c>
      <c r="F5" s="12">
        <v>225</v>
      </c>
      <c r="G5" s="12">
        <v>10</v>
      </c>
      <c r="H5" s="12">
        <v>400</v>
      </c>
      <c r="I5" s="12"/>
      <c r="J5" s="12"/>
      <c r="K5" s="12"/>
      <c r="L5" s="13"/>
      <c r="M5" s="12">
        <f t="shared" ref="M5:M19" si="0">SUM(I5:L5)</f>
        <v>0</v>
      </c>
      <c r="N5" s="12">
        <f t="shared" ref="N5:N19" si="1">$M5/$H5</f>
        <v>0</v>
      </c>
      <c r="O5" s="57"/>
      <c r="P5" s="15">
        <v>0.06</v>
      </c>
      <c r="Q5" s="15">
        <f t="shared" ref="Q5:Q19" si="2">$N5*$P5</f>
        <v>0</v>
      </c>
      <c r="R5" s="43">
        <f>SUM(Q5:Q19)</f>
        <v>36.5</v>
      </c>
      <c r="S5" s="3">
        <f>R5*100/$R$143</f>
        <v>41.075849651136622</v>
      </c>
    </row>
    <row r="6" spans="1:19" x14ac:dyDescent="0.2">
      <c r="A6" s="11" t="s">
        <v>385</v>
      </c>
      <c r="B6" s="11" t="s">
        <v>386</v>
      </c>
      <c r="C6" s="11" t="s">
        <v>385</v>
      </c>
      <c r="D6" s="11" t="s">
        <v>275</v>
      </c>
      <c r="E6" s="12">
        <v>15</v>
      </c>
      <c r="F6" s="12">
        <v>300</v>
      </c>
      <c r="G6" s="12">
        <v>10</v>
      </c>
      <c r="H6" s="12">
        <v>300</v>
      </c>
      <c r="I6" s="12"/>
      <c r="J6" s="12"/>
      <c r="K6" s="12"/>
      <c r="L6" s="13"/>
      <c r="M6" s="12">
        <f t="shared" si="0"/>
        <v>0</v>
      </c>
      <c r="N6" s="12">
        <f t="shared" si="1"/>
        <v>0</v>
      </c>
      <c r="O6" s="57"/>
      <c r="P6" s="15">
        <v>0.06</v>
      </c>
      <c r="Q6" s="15">
        <f t="shared" si="2"/>
        <v>0</v>
      </c>
      <c r="R6" s="43"/>
    </row>
    <row r="7" spans="1:19" x14ac:dyDescent="0.2">
      <c r="A7" s="36" t="s">
        <v>387</v>
      </c>
      <c r="B7" s="36" t="s">
        <v>259</v>
      </c>
      <c r="C7" s="31" t="s">
        <v>388</v>
      </c>
      <c r="D7" s="36" t="s">
        <v>277</v>
      </c>
      <c r="E7" s="12" t="s">
        <v>167</v>
      </c>
      <c r="F7" s="12">
        <v>300</v>
      </c>
      <c r="G7" s="12">
        <v>10</v>
      </c>
      <c r="H7" s="12">
        <v>300</v>
      </c>
      <c r="I7" s="12"/>
      <c r="J7" s="12"/>
      <c r="K7" s="12"/>
      <c r="L7" s="13"/>
      <c r="M7" s="12">
        <f t="shared" si="0"/>
        <v>0</v>
      </c>
      <c r="N7" s="12">
        <f t="shared" si="1"/>
        <v>0</v>
      </c>
      <c r="O7" s="57"/>
      <c r="P7" s="15">
        <v>0.06</v>
      </c>
      <c r="Q7" s="15">
        <f t="shared" si="2"/>
        <v>0</v>
      </c>
      <c r="R7" s="43"/>
    </row>
    <row r="8" spans="1:19" x14ac:dyDescent="0.2">
      <c r="A8" s="11" t="s">
        <v>258</v>
      </c>
      <c r="B8" s="11" t="s">
        <v>259</v>
      </c>
      <c r="C8" s="11" t="s">
        <v>258</v>
      </c>
      <c r="D8" s="11" t="s">
        <v>275</v>
      </c>
      <c r="E8" s="12">
        <v>15</v>
      </c>
      <c r="F8" s="12">
        <v>375</v>
      </c>
      <c r="G8" s="12">
        <v>10</v>
      </c>
      <c r="H8" s="12">
        <v>200</v>
      </c>
      <c r="I8" s="12"/>
      <c r="J8" s="12">
        <v>1000</v>
      </c>
      <c r="K8" s="12">
        <v>1000</v>
      </c>
      <c r="L8" s="13"/>
      <c r="M8" s="12">
        <f t="shared" si="0"/>
        <v>2000</v>
      </c>
      <c r="N8" s="12">
        <f t="shared" si="1"/>
        <v>10</v>
      </c>
      <c r="O8" s="57"/>
      <c r="P8" s="15">
        <v>0.06</v>
      </c>
      <c r="Q8" s="15">
        <f t="shared" si="2"/>
        <v>0.6</v>
      </c>
      <c r="R8" s="43"/>
    </row>
    <row r="9" spans="1:19" x14ac:dyDescent="0.2">
      <c r="A9" s="11" t="s">
        <v>26</v>
      </c>
      <c r="B9" s="11" t="s">
        <v>27</v>
      </c>
      <c r="C9" s="11" t="s">
        <v>26</v>
      </c>
      <c r="D9" s="11" t="s">
        <v>275</v>
      </c>
      <c r="E9" s="12">
        <v>15</v>
      </c>
      <c r="F9" s="12">
        <v>457</v>
      </c>
      <c r="G9" s="12">
        <v>10</v>
      </c>
      <c r="H9" s="12">
        <v>200</v>
      </c>
      <c r="I9" s="12">
        <v>6600</v>
      </c>
      <c r="J9" s="12">
        <v>10000</v>
      </c>
      <c r="K9" s="12">
        <v>10000</v>
      </c>
      <c r="L9" s="13"/>
      <c r="M9" s="12">
        <f t="shared" si="0"/>
        <v>26600</v>
      </c>
      <c r="N9" s="12">
        <f t="shared" si="1"/>
        <v>133</v>
      </c>
      <c r="O9" s="57"/>
      <c r="P9" s="15">
        <v>0.05</v>
      </c>
      <c r="Q9" s="15">
        <f t="shared" si="2"/>
        <v>6.65</v>
      </c>
    </row>
    <row r="10" spans="1:19" x14ac:dyDescent="0.2">
      <c r="A10" s="36" t="s">
        <v>169</v>
      </c>
      <c r="B10" s="36" t="s">
        <v>27</v>
      </c>
      <c r="C10" s="36">
        <v>90441400</v>
      </c>
      <c r="D10" s="36" t="s">
        <v>277</v>
      </c>
      <c r="E10" s="12" t="s">
        <v>167</v>
      </c>
      <c r="F10" s="12">
        <v>450</v>
      </c>
      <c r="G10" s="12">
        <v>10</v>
      </c>
      <c r="H10" s="12">
        <v>200</v>
      </c>
      <c r="I10" s="12"/>
      <c r="J10" s="12"/>
      <c r="K10" s="12">
        <v>3000</v>
      </c>
      <c r="L10" s="13"/>
      <c r="M10" s="12">
        <f t="shared" si="0"/>
        <v>3000</v>
      </c>
      <c r="N10" s="12">
        <f t="shared" si="1"/>
        <v>15</v>
      </c>
      <c r="O10" s="57"/>
      <c r="P10" s="15">
        <v>0.05</v>
      </c>
      <c r="Q10" s="15">
        <f t="shared" si="2"/>
        <v>0.75</v>
      </c>
    </row>
    <row r="11" spans="1:19" x14ac:dyDescent="0.2">
      <c r="A11" s="11" t="s">
        <v>24</v>
      </c>
      <c r="B11" s="11" t="s">
        <v>25</v>
      </c>
      <c r="C11" s="11" t="s">
        <v>24</v>
      </c>
      <c r="D11" s="11" t="s">
        <v>275</v>
      </c>
      <c r="E11" s="12">
        <v>15</v>
      </c>
      <c r="F11" s="12">
        <v>610</v>
      </c>
      <c r="G11" s="12">
        <v>10</v>
      </c>
      <c r="H11" s="12">
        <v>100</v>
      </c>
      <c r="I11" s="12">
        <v>8000</v>
      </c>
      <c r="J11" s="12">
        <v>8000</v>
      </c>
      <c r="K11" s="12">
        <v>6000</v>
      </c>
      <c r="L11" s="13"/>
      <c r="M11" s="12">
        <f t="shared" si="0"/>
        <v>22000</v>
      </c>
      <c r="N11" s="12">
        <f t="shared" si="1"/>
        <v>220</v>
      </c>
      <c r="O11" s="57"/>
      <c r="P11" s="15">
        <v>0.04</v>
      </c>
      <c r="Q11" s="15">
        <f t="shared" si="2"/>
        <v>8.8000000000000007</v>
      </c>
    </row>
    <row r="12" spans="1:19" x14ac:dyDescent="0.2">
      <c r="A12" s="36" t="s">
        <v>168</v>
      </c>
      <c r="B12" s="36" t="s">
        <v>25</v>
      </c>
      <c r="C12" s="36">
        <v>90441600</v>
      </c>
      <c r="D12" s="36" t="s">
        <v>277</v>
      </c>
      <c r="E12" s="12" t="s">
        <v>167</v>
      </c>
      <c r="F12" s="12">
        <v>600</v>
      </c>
      <c r="G12" s="12">
        <v>10</v>
      </c>
      <c r="H12" s="12">
        <v>100</v>
      </c>
      <c r="I12" s="12">
        <v>1000</v>
      </c>
      <c r="J12" s="12">
        <v>3000</v>
      </c>
      <c r="K12" s="12">
        <v>3000</v>
      </c>
      <c r="L12" s="13"/>
      <c r="M12" s="12">
        <f t="shared" si="0"/>
        <v>7000</v>
      </c>
      <c r="N12" s="12">
        <f t="shared" si="1"/>
        <v>70</v>
      </c>
      <c r="O12" s="57"/>
      <c r="P12" s="15">
        <v>0.04</v>
      </c>
      <c r="Q12" s="15">
        <f t="shared" si="2"/>
        <v>2.8000000000000003</v>
      </c>
    </row>
    <row r="13" spans="1:19" x14ac:dyDescent="0.2">
      <c r="A13" s="11" t="s">
        <v>150</v>
      </c>
      <c r="B13" s="11" t="s">
        <v>151</v>
      </c>
      <c r="C13" s="11" t="s">
        <v>150</v>
      </c>
      <c r="D13" s="11" t="s">
        <v>275</v>
      </c>
      <c r="E13" s="12">
        <v>15</v>
      </c>
      <c r="F13" s="12">
        <v>760</v>
      </c>
      <c r="G13" s="12">
        <v>10</v>
      </c>
      <c r="H13" s="12">
        <v>100</v>
      </c>
      <c r="I13" s="12">
        <v>500</v>
      </c>
      <c r="J13" s="12">
        <v>1000</v>
      </c>
      <c r="K13" s="12">
        <v>1000</v>
      </c>
      <c r="L13" s="13"/>
      <c r="M13" s="12">
        <f t="shared" si="0"/>
        <v>2500</v>
      </c>
      <c r="N13" s="12">
        <f t="shared" si="1"/>
        <v>25</v>
      </c>
      <c r="O13" s="57"/>
      <c r="P13" s="15">
        <v>0.04</v>
      </c>
      <c r="Q13" s="15">
        <f t="shared" si="2"/>
        <v>1</v>
      </c>
    </row>
    <row r="14" spans="1:19" x14ac:dyDescent="0.2">
      <c r="A14" s="11" t="s">
        <v>20</v>
      </c>
      <c r="B14" s="11" t="s">
        <v>21</v>
      </c>
      <c r="C14" s="11" t="s">
        <v>20</v>
      </c>
      <c r="D14" s="11" t="s">
        <v>275</v>
      </c>
      <c r="E14" s="12">
        <v>15</v>
      </c>
      <c r="F14" s="12">
        <v>915</v>
      </c>
      <c r="G14" s="12">
        <v>10</v>
      </c>
      <c r="H14" s="12">
        <v>100</v>
      </c>
      <c r="I14" s="12"/>
      <c r="J14" s="12">
        <v>5000</v>
      </c>
      <c r="K14" s="12">
        <v>2000</v>
      </c>
      <c r="L14" s="13"/>
      <c r="M14" s="12">
        <f t="shared" si="0"/>
        <v>7000</v>
      </c>
      <c r="N14" s="12">
        <f t="shared" si="1"/>
        <v>70</v>
      </c>
      <c r="O14" s="57"/>
      <c r="P14" s="15">
        <v>0.05</v>
      </c>
      <c r="Q14" s="15">
        <f t="shared" si="2"/>
        <v>3.5</v>
      </c>
    </row>
    <row r="15" spans="1:19" x14ac:dyDescent="0.2">
      <c r="A15" s="13" t="s">
        <v>166</v>
      </c>
      <c r="B15" s="13" t="s">
        <v>21</v>
      </c>
      <c r="C15" s="13">
        <v>90441800</v>
      </c>
      <c r="D15" s="36" t="s">
        <v>277</v>
      </c>
      <c r="E15" s="12" t="s">
        <v>167</v>
      </c>
      <c r="F15" s="12">
        <v>900</v>
      </c>
      <c r="G15" s="12">
        <v>10</v>
      </c>
      <c r="H15" s="12">
        <v>100</v>
      </c>
      <c r="I15" s="12">
        <v>1000</v>
      </c>
      <c r="J15" s="12">
        <v>1000</v>
      </c>
      <c r="K15" s="12">
        <v>2000</v>
      </c>
      <c r="L15" s="13"/>
      <c r="M15" s="12">
        <f t="shared" si="0"/>
        <v>4000</v>
      </c>
      <c r="N15" s="12">
        <f t="shared" si="1"/>
        <v>40</v>
      </c>
      <c r="O15" s="57"/>
      <c r="P15" s="15">
        <v>0.05</v>
      </c>
      <c r="Q15" s="15">
        <f t="shared" si="2"/>
        <v>2</v>
      </c>
    </row>
    <row r="16" spans="1:19" x14ac:dyDescent="0.2">
      <c r="A16" s="11" t="s">
        <v>16</v>
      </c>
      <c r="B16" s="11" t="s">
        <v>17</v>
      </c>
      <c r="C16" s="11" t="s">
        <v>16</v>
      </c>
      <c r="D16" s="11" t="s">
        <v>275</v>
      </c>
      <c r="E16" s="12">
        <v>15</v>
      </c>
      <c r="F16" s="12">
        <v>1220</v>
      </c>
      <c r="G16" s="12">
        <v>10</v>
      </c>
      <c r="H16" s="12">
        <v>50</v>
      </c>
      <c r="I16" s="12">
        <v>5000</v>
      </c>
      <c r="J16" s="12">
        <v>5000</v>
      </c>
      <c r="K16" s="12">
        <v>3000</v>
      </c>
      <c r="L16" s="13"/>
      <c r="M16" s="12">
        <f t="shared" si="0"/>
        <v>13000</v>
      </c>
      <c r="N16" s="12">
        <f t="shared" si="1"/>
        <v>260</v>
      </c>
      <c r="O16" s="57"/>
      <c r="P16" s="15">
        <v>0.04</v>
      </c>
      <c r="Q16" s="15">
        <f t="shared" si="2"/>
        <v>10.4</v>
      </c>
    </row>
    <row r="17" spans="1:19" x14ac:dyDescent="0.2">
      <c r="A17" s="11" t="s">
        <v>148</v>
      </c>
      <c r="B17" s="11" t="s">
        <v>149</v>
      </c>
      <c r="C17" s="11" t="s">
        <v>148</v>
      </c>
      <c r="D17" s="11" t="s">
        <v>275</v>
      </c>
      <c r="E17" s="12">
        <v>15</v>
      </c>
      <c r="F17" s="12">
        <v>1524</v>
      </c>
      <c r="G17" s="12">
        <v>10</v>
      </c>
      <c r="H17" s="12">
        <v>50</v>
      </c>
      <c r="I17" s="12"/>
      <c r="J17" s="12"/>
      <c r="K17" s="12"/>
      <c r="L17" s="13"/>
      <c r="M17" s="12">
        <f t="shared" si="0"/>
        <v>0</v>
      </c>
      <c r="N17" s="12">
        <f t="shared" si="1"/>
        <v>0</v>
      </c>
      <c r="O17" s="57"/>
      <c r="P17" s="15">
        <v>0.05</v>
      </c>
      <c r="Q17" s="15">
        <f t="shared" si="2"/>
        <v>0</v>
      </c>
    </row>
    <row r="18" spans="1:19" x14ac:dyDescent="0.2">
      <c r="A18" s="11" t="s">
        <v>146</v>
      </c>
      <c r="B18" s="11" t="s">
        <v>147</v>
      </c>
      <c r="C18" s="11" t="s">
        <v>146</v>
      </c>
      <c r="D18" s="11" t="s">
        <v>275</v>
      </c>
      <c r="E18" s="12">
        <v>15</v>
      </c>
      <c r="F18" s="12">
        <v>1800</v>
      </c>
      <c r="G18" s="12">
        <v>10</v>
      </c>
      <c r="H18" s="12">
        <v>50</v>
      </c>
      <c r="I18" s="12"/>
      <c r="J18" s="12"/>
      <c r="K18" s="12"/>
      <c r="L18" s="13"/>
      <c r="M18" s="12">
        <f t="shared" si="0"/>
        <v>0</v>
      </c>
      <c r="N18" s="12">
        <f t="shared" si="1"/>
        <v>0</v>
      </c>
      <c r="O18" s="57"/>
      <c r="P18" s="15">
        <v>0.06</v>
      </c>
      <c r="Q18" s="15">
        <f t="shared" si="2"/>
        <v>0</v>
      </c>
    </row>
    <row r="19" spans="1:19" x14ac:dyDescent="0.2">
      <c r="A19" s="11" t="s">
        <v>353</v>
      </c>
      <c r="B19" s="11" t="s">
        <v>354</v>
      </c>
      <c r="C19" s="11" t="s">
        <v>146</v>
      </c>
      <c r="D19" s="11" t="s">
        <v>275</v>
      </c>
      <c r="E19" s="12">
        <v>15</v>
      </c>
      <c r="F19" s="12">
        <v>2100</v>
      </c>
      <c r="G19" s="12">
        <v>10</v>
      </c>
      <c r="H19" s="12">
        <v>50</v>
      </c>
      <c r="I19" s="12"/>
      <c r="J19" s="12"/>
      <c r="K19" s="12"/>
      <c r="L19" s="13"/>
      <c r="M19" s="12">
        <f t="shared" si="0"/>
        <v>0</v>
      </c>
      <c r="N19" s="12">
        <f t="shared" si="1"/>
        <v>0</v>
      </c>
      <c r="O19" s="57"/>
      <c r="P19" s="15">
        <v>0.06</v>
      </c>
      <c r="Q19" s="15">
        <f t="shared" si="2"/>
        <v>0</v>
      </c>
    </row>
    <row r="20" spans="1:19" ht="15" x14ac:dyDescent="0.2">
      <c r="A20" s="60" t="s">
        <v>28</v>
      </c>
      <c r="B20" s="60"/>
      <c r="C20" s="60"/>
      <c r="D20" s="60"/>
      <c r="E20" s="60"/>
      <c r="F20" s="12"/>
      <c r="G20" s="20"/>
      <c r="H20" s="20"/>
      <c r="I20" s="12"/>
      <c r="J20" s="12"/>
      <c r="K20" s="12"/>
      <c r="L20" s="21"/>
      <c r="M20" s="12"/>
      <c r="N20" s="12"/>
      <c r="O20" s="57"/>
      <c r="P20" s="12"/>
      <c r="Q20" s="15"/>
    </row>
    <row r="21" spans="1:19" x14ac:dyDescent="0.2">
      <c r="A21" s="11" t="s">
        <v>260</v>
      </c>
      <c r="B21" s="11" t="s">
        <v>229</v>
      </c>
      <c r="C21" s="11" t="s">
        <v>260</v>
      </c>
      <c r="D21" s="11" t="s">
        <v>275</v>
      </c>
      <c r="E21" s="12">
        <v>20</v>
      </c>
      <c r="F21" s="12">
        <v>100</v>
      </c>
      <c r="G21" s="12">
        <v>10</v>
      </c>
      <c r="H21" s="12">
        <v>500</v>
      </c>
      <c r="I21" s="12"/>
      <c r="J21" s="12"/>
      <c r="K21" s="12"/>
      <c r="L21" s="13"/>
      <c r="M21" s="12">
        <f t="shared" ref="M21:M37" si="3">SUM(I21:L21)</f>
        <v>0</v>
      </c>
      <c r="N21" s="12">
        <f t="shared" ref="N21:N37" si="4">$M21/$H21</f>
        <v>0</v>
      </c>
      <c r="O21" s="57"/>
      <c r="P21" s="15">
        <v>0.06</v>
      </c>
      <c r="Q21" s="15">
        <f t="shared" ref="Q21:Q37" si="5">$N21*$P21</f>
        <v>0</v>
      </c>
      <c r="R21" s="43">
        <f>SUM(Q21:Q37)</f>
        <v>28.679999999999996</v>
      </c>
      <c r="S21" s="3">
        <f>R21*100/$R$143</f>
        <v>32.275489534098575</v>
      </c>
    </row>
    <row r="22" spans="1:19" x14ac:dyDescent="0.2">
      <c r="A22" s="36" t="s">
        <v>228</v>
      </c>
      <c r="B22" s="36" t="s">
        <v>229</v>
      </c>
      <c r="C22" s="36">
        <v>90442100</v>
      </c>
      <c r="D22" s="36" t="s">
        <v>277</v>
      </c>
      <c r="E22" s="12" t="s">
        <v>46</v>
      </c>
      <c r="F22" s="12">
        <v>100</v>
      </c>
      <c r="G22" s="12">
        <v>10</v>
      </c>
      <c r="H22" s="12">
        <v>500</v>
      </c>
      <c r="I22" s="12"/>
      <c r="J22" s="12"/>
      <c r="K22" s="12"/>
      <c r="L22" s="13"/>
      <c r="M22" s="12">
        <f t="shared" si="3"/>
        <v>0</v>
      </c>
      <c r="N22" s="12">
        <f t="shared" si="4"/>
        <v>0</v>
      </c>
      <c r="O22" s="57"/>
      <c r="P22" s="15">
        <v>0.06</v>
      </c>
      <c r="Q22" s="15">
        <f t="shared" si="5"/>
        <v>0</v>
      </c>
      <c r="R22" s="43"/>
    </row>
    <row r="23" spans="1:19" x14ac:dyDescent="0.2">
      <c r="A23" s="36" t="s">
        <v>172</v>
      </c>
      <c r="B23" s="36" t="s">
        <v>173</v>
      </c>
      <c r="C23" s="36">
        <v>90447000</v>
      </c>
      <c r="D23" s="36" t="s">
        <v>277</v>
      </c>
      <c r="E23" s="12" t="s">
        <v>46</v>
      </c>
      <c r="F23" s="12">
        <v>240</v>
      </c>
      <c r="G23" s="12">
        <v>10</v>
      </c>
      <c r="H23" s="12">
        <v>250</v>
      </c>
      <c r="I23" s="12"/>
      <c r="J23" s="12"/>
      <c r="K23" s="12"/>
      <c r="L23" s="13"/>
      <c r="M23" s="12">
        <f t="shared" si="3"/>
        <v>0</v>
      </c>
      <c r="N23" s="12">
        <f t="shared" si="4"/>
        <v>0</v>
      </c>
      <c r="O23" s="57"/>
      <c r="P23" s="15">
        <v>0.06</v>
      </c>
      <c r="Q23" s="15">
        <f t="shared" si="5"/>
        <v>0</v>
      </c>
    </row>
    <row r="24" spans="1:19" x14ac:dyDescent="0.2">
      <c r="A24" s="11" t="s">
        <v>389</v>
      </c>
      <c r="B24" s="11" t="s">
        <v>390</v>
      </c>
      <c r="C24" s="11" t="s">
        <v>389</v>
      </c>
      <c r="D24" s="11" t="s">
        <v>275</v>
      </c>
      <c r="E24" s="12">
        <v>20</v>
      </c>
      <c r="F24" s="12">
        <v>300</v>
      </c>
      <c r="G24" s="12">
        <v>10</v>
      </c>
      <c r="H24" s="12">
        <v>200</v>
      </c>
      <c r="I24" s="12"/>
      <c r="J24" s="12"/>
      <c r="K24" s="12"/>
      <c r="L24" s="13"/>
      <c r="M24" s="12">
        <f t="shared" si="3"/>
        <v>0</v>
      </c>
      <c r="N24" s="12">
        <f t="shared" si="4"/>
        <v>0</v>
      </c>
      <c r="O24" s="57"/>
      <c r="P24" s="15">
        <v>0.06</v>
      </c>
      <c r="Q24" s="15">
        <f t="shared" si="5"/>
        <v>0</v>
      </c>
    </row>
    <row r="25" spans="1:19" x14ac:dyDescent="0.2">
      <c r="A25" s="11" t="s">
        <v>50</v>
      </c>
      <c r="B25" s="11" t="s">
        <v>51</v>
      </c>
      <c r="C25" s="11" t="s">
        <v>50</v>
      </c>
      <c r="D25" s="11" t="s">
        <v>275</v>
      </c>
      <c r="E25" s="12">
        <v>20</v>
      </c>
      <c r="F25" s="12">
        <v>457</v>
      </c>
      <c r="G25" s="12">
        <v>10</v>
      </c>
      <c r="H25" s="12">
        <v>100</v>
      </c>
      <c r="I25" s="12"/>
      <c r="J25" s="12"/>
      <c r="K25" s="12">
        <v>500</v>
      </c>
      <c r="L25" s="13"/>
      <c r="M25" s="12">
        <f t="shared" si="3"/>
        <v>500</v>
      </c>
      <c r="N25" s="12">
        <f t="shared" si="4"/>
        <v>5</v>
      </c>
      <c r="O25" s="57"/>
      <c r="P25" s="15">
        <v>0.04</v>
      </c>
      <c r="Q25" s="15">
        <f t="shared" si="5"/>
        <v>0.2</v>
      </c>
    </row>
    <row r="26" spans="1:19" x14ac:dyDescent="0.2">
      <c r="A26" s="36" t="s">
        <v>171</v>
      </c>
      <c r="B26" s="36" t="s">
        <v>51</v>
      </c>
      <c r="C26" s="36">
        <v>90442400</v>
      </c>
      <c r="D26" s="36" t="s">
        <v>277</v>
      </c>
      <c r="E26" s="12" t="s">
        <v>46</v>
      </c>
      <c r="F26" s="12">
        <v>450</v>
      </c>
      <c r="G26" s="12">
        <v>10</v>
      </c>
      <c r="H26" s="12">
        <v>100</v>
      </c>
      <c r="I26" s="12">
        <v>200</v>
      </c>
      <c r="J26" s="12">
        <v>2000</v>
      </c>
      <c r="K26" s="12">
        <v>2000</v>
      </c>
      <c r="L26" s="13"/>
      <c r="M26" s="12">
        <f t="shared" si="3"/>
        <v>4200</v>
      </c>
      <c r="N26" s="12">
        <f t="shared" si="4"/>
        <v>42</v>
      </c>
      <c r="O26" s="57"/>
      <c r="P26" s="15">
        <v>0.04</v>
      </c>
      <c r="Q26" s="15">
        <f t="shared" si="5"/>
        <v>1.68</v>
      </c>
    </row>
    <row r="27" spans="1:19" x14ac:dyDescent="0.2">
      <c r="A27" s="11" t="s">
        <v>47</v>
      </c>
      <c r="B27" s="11" t="s">
        <v>48</v>
      </c>
      <c r="C27" s="11" t="s">
        <v>47</v>
      </c>
      <c r="D27" s="11" t="s">
        <v>275</v>
      </c>
      <c r="E27" s="12">
        <v>20</v>
      </c>
      <c r="F27" s="12">
        <v>610</v>
      </c>
      <c r="G27" s="12">
        <v>10</v>
      </c>
      <c r="H27" s="12">
        <v>100</v>
      </c>
      <c r="I27" s="12">
        <v>1000</v>
      </c>
      <c r="J27" s="12">
        <v>2000</v>
      </c>
      <c r="K27" s="12">
        <v>1000</v>
      </c>
      <c r="L27" s="13"/>
      <c r="M27" s="12">
        <f t="shared" si="3"/>
        <v>4000</v>
      </c>
      <c r="N27" s="12">
        <f t="shared" si="4"/>
        <v>40</v>
      </c>
      <c r="O27" s="57"/>
      <c r="P27" s="15">
        <v>0.06</v>
      </c>
      <c r="Q27" s="15">
        <f t="shared" si="5"/>
        <v>2.4</v>
      </c>
    </row>
    <row r="28" spans="1:19" x14ac:dyDescent="0.2">
      <c r="A28" s="36" t="s">
        <v>49</v>
      </c>
      <c r="B28" s="36" t="s">
        <v>48</v>
      </c>
      <c r="C28" s="36">
        <v>90442600</v>
      </c>
      <c r="D28" s="36" t="s">
        <v>277</v>
      </c>
      <c r="E28" s="12" t="s">
        <v>46</v>
      </c>
      <c r="F28" s="12">
        <v>600</v>
      </c>
      <c r="G28" s="12">
        <v>10</v>
      </c>
      <c r="H28" s="12">
        <v>100</v>
      </c>
      <c r="I28" s="12"/>
      <c r="J28" s="12">
        <v>4000</v>
      </c>
      <c r="K28" s="12">
        <v>2000</v>
      </c>
      <c r="L28" s="13"/>
      <c r="M28" s="12">
        <f t="shared" si="3"/>
        <v>6000</v>
      </c>
      <c r="N28" s="12">
        <f t="shared" si="4"/>
        <v>60</v>
      </c>
      <c r="O28" s="57"/>
      <c r="P28" s="15">
        <v>0.06</v>
      </c>
      <c r="Q28" s="15">
        <f t="shared" si="5"/>
        <v>3.5999999999999996</v>
      </c>
    </row>
    <row r="29" spans="1:19" x14ac:dyDescent="0.2">
      <c r="A29" s="11" t="s">
        <v>154</v>
      </c>
      <c r="B29" s="11" t="s">
        <v>43</v>
      </c>
      <c r="C29" s="11" t="s">
        <v>154</v>
      </c>
      <c r="D29" s="11" t="s">
        <v>275</v>
      </c>
      <c r="E29" s="12">
        <v>20</v>
      </c>
      <c r="F29" s="12">
        <v>760</v>
      </c>
      <c r="G29" s="12">
        <v>10</v>
      </c>
      <c r="H29" s="12">
        <v>100</v>
      </c>
      <c r="I29" s="12"/>
      <c r="J29" s="12"/>
      <c r="K29" s="12"/>
      <c r="L29" s="13"/>
      <c r="M29" s="12">
        <f t="shared" si="3"/>
        <v>0</v>
      </c>
      <c r="N29" s="12">
        <f t="shared" si="4"/>
        <v>0</v>
      </c>
      <c r="O29" s="57"/>
      <c r="P29" s="15">
        <v>7.0000000000000007E-2</v>
      </c>
      <c r="Q29" s="15">
        <f t="shared" si="5"/>
        <v>0</v>
      </c>
    </row>
    <row r="30" spans="1:19" x14ac:dyDescent="0.2">
      <c r="A30" s="36" t="s">
        <v>45</v>
      </c>
      <c r="B30" s="36" t="s">
        <v>43</v>
      </c>
      <c r="C30" s="36">
        <v>90442700</v>
      </c>
      <c r="D30" s="36" t="s">
        <v>277</v>
      </c>
      <c r="E30" s="12" t="s">
        <v>46</v>
      </c>
      <c r="F30" s="12">
        <v>750</v>
      </c>
      <c r="G30" s="12">
        <v>10</v>
      </c>
      <c r="H30" s="12">
        <v>100</v>
      </c>
      <c r="I30" s="12"/>
      <c r="J30" s="12"/>
      <c r="K30" s="12"/>
      <c r="L30" s="13"/>
      <c r="M30" s="12">
        <f t="shared" si="3"/>
        <v>0</v>
      </c>
      <c r="N30" s="12">
        <f t="shared" si="4"/>
        <v>0</v>
      </c>
      <c r="O30" s="57"/>
      <c r="P30" s="15">
        <v>7.0000000000000007E-2</v>
      </c>
      <c r="Q30" s="15">
        <f t="shared" si="5"/>
        <v>0</v>
      </c>
    </row>
    <row r="31" spans="1:19" x14ac:dyDescent="0.2">
      <c r="A31" s="11" t="s">
        <v>38</v>
      </c>
      <c r="B31" s="11" t="s">
        <v>39</v>
      </c>
      <c r="C31" s="11" t="s">
        <v>38</v>
      </c>
      <c r="D31" s="11" t="s">
        <v>275</v>
      </c>
      <c r="E31" s="12">
        <v>20</v>
      </c>
      <c r="F31" s="12">
        <v>915</v>
      </c>
      <c r="G31" s="12">
        <v>10</v>
      </c>
      <c r="H31" s="12">
        <v>50</v>
      </c>
      <c r="I31" s="12"/>
      <c r="J31" s="12">
        <v>2000</v>
      </c>
      <c r="K31" s="12">
        <v>2000</v>
      </c>
      <c r="L31" s="13"/>
      <c r="M31" s="12">
        <f t="shared" si="3"/>
        <v>4000</v>
      </c>
      <c r="N31" s="12">
        <f t="shared" si="4"/>
        <v>80</v>
      </c>
      <c r="O31" s="57"/>
      <c r="P31" s="15">
        <v>0.04</v>
      </c>
      <c r="Q31" s="15">
        <f t="shared" si="5"/>
        <v>3.2</v>
      </c>
    </row>
    <row r="32" spans="1:19" x14ac:dyDescent="0.2">
      <c r="A32" s="36" t="s">
        <v>170</v>
      </c>
      <c r="B32" s="36" t="s">
        <v>39</v>
      </c>
      <c r="C32" s="36">
        <v>90442800</v>
      </c>
      <c r="D32" s="36" t="s">
        <v>277</v>
      </c>
      <c r="E32" s="12" t="s">
        <v>46</v>
      </c>
      <c r="F32" s="12">
        <v>900</v>
      </c>
      <c r="G32" s="12">
        <v>10</v>
      </c>
      <c r="H32" s="12">
        <v>50</v>
      </c>
      <c r="I32" s="12">
        <v>3000</v>
      </c>
      <c r="J32" s="12">
        <v>5000</v>
      </c>
      <c r="K32" s="12">
        <v>5000</v>
      </c>
      <c r="L32" s="13"/>
      <c r="M32" s="12">
        <f t="shared" si="3"/>
        <v>13000</v>
      </c>
      <c r="N32" s="12">
        <f t="shared" si="4"/>
        <v>260</v>
      </c>
      <c r="O32" s="57"/>
      <c r="P32" s="15">
        <v>0.04</v>
      </c>
      <c r="Q32" s="15">
        <f t="shared" si="5"/>
        <v>10.4</v>
      </c>
    </row>
    <row r="33" spans="1:19" x14ac:dyDescent="0.2">
      <c r="A33" s="11" t="s">
        <v>34</v>
      </c>
      <c r="B33" s="11" t="s">
        <v>35</v>
      </c>
      <c r="C33" s="11" t="s">
        <v>34</v>
      </c>
      <c r="D33" s="11" t="s">
        <v>275</v>
      </c>
      <c r="E33" s="12">
        <v>20</v>
      </c>
      <c r="F33" s="12">
        <v>1220</v>
      </c>
      <c r="G33" s="12">
        <v>10</v>
      </c>
      <c r="H33" s="12">
        <v>50</v>
      </c>
      <c r="I33" s="12">
        <v>1000</v>
      </c>
      <c r="J33" s="12">
        <v>3000</v>
      </c>
      <c r="K33" s="12">
        <v>2000</v>
      </c>
      <c r="L33" s="13"/>
      <c r="M33" s="12">
        <f t="shared" si="3"/>
        <v>6000</v>
      </c>
      <c r="N33" s="12">
        <f t="shared" si="4"/>
        <v>120</v>
      </c>
      <c r="O33" s="57"/>
      <c r="P33" s="15">
        <v>0.06</v>
      </c>
      <c r="Q33" s="15">
        <f t="shared" si="5"/>
        <v>7.1999999999999993</v>
      </c>
    </row>
    <row r="34" spans="1:19" x14ac:dyDescent="0.2">
      <c r="A34" s="11" t="s">
        <v>32</v>
      </c>
      <c r="B34" s="11" t="s">
        <v>33</v>
      </c>
      <c r="C34" s="11" t="s">
        <v>32</v>
      </c>
      <c r="D34" s="11" t="s">
        <v>275</v>
      </c>
      <c r="E34" s="12">
        <v>20</v>
      </c>
      <c r="F34" s="12">
        <v>1524</v>
      </c>
      <c r="G34" s="12">
        <v>10</v>
      </c>
      <c r="H34" s="12">
        <v>50</v>
      </c>
      <c r="I34" s="12"/>
      <c r="J34" s="12"/>
      <c r="K34" s="12"/>
      <c r="L34" s="13"/>
      <c r="M34" s="12">
        <f t="shared" si="3"/>
        <v>0</v>
      </c>
      <c r="N34" s="12">
        <f t="shared" si="4"/>
        <v>0</v>
      </c>
      <c r="O34" s="57"/>
      <c r="P34" s="15">
        <v>7.0000000000000007E-2</v>
      </c>
      <c r="Q34" s="15">
        <f t="shared" si="5"/>
        <v>0</v>
      </c>
    </row>
    <row r="35" spans="1:19" x14ac:dyDescent="0.2">
      <c r="A35" s="11" t="s">
        <v>214</v>
      </c>
      <c r="B35" s="11" t="s">
        <v>30</v>
      </c>
      <c r="C35" s="11" t="s">
        <v>214</v>
      </c>
      <c r="D35" s="11" t="s">
        <v>275</v>
      </c>
      <c r="E35" s="12">
        <v>20</v>
      </c>
      <c r="F35" s="12">
        <v>1800</v>
      </c>
      <c r="G35" s="12">
        <v>10</v>
      </c>
      <c r="H35" s="12">
        <v>50</v>
      </c>
      <c r="I35" s="12"/>
      <c r="J35" s="12"/>
      <c r="K35" s="12"/>
      <c r="L35" s="13"/>
      <c r="M35" s="12">
        <f t="shared" si="3"/>
        <v>0</v>
      </c>
      <c r="N35" s="12">
        <f t="shared" si="4"/>
        <v>0</v>
      </c>
      <c r="O35" s="57"/>
      <c r="P35" s="15">
        <v>0.09</v>
      </c>
      <c r="Q35" s="15">
        <f t="shared" si="5"/>
        <v>0</v>
      </c>
    </row>
    <row r="36" spans="1:19" x14ac:dyDescent="0.2">
      <c r="A36" s="11" t="s">
        <v>212</v>
      </c>
      <c r="B36" s="11" t="s">
        <v>213</v>
      </c>
      <c r="C36" s="11" t="s">
        <v>212</v>
      </c>
      <c r="D36" s="11" t="s">
        <v>275</v>
      </c>
      <c r="E36" s="12">
        <v>20</v>
      </c>
      <c r="F36" s="12">
        <v>2100</v>
      </c>
      <c r="G36" s="12">
        <v>10</v>
      </c>
      <c r="H36" s="12">
        <v>50</v>
      </c>
      <c r="I36" s="12"/>
      <c r="J36" s="12"/>
      <c r="K36" s="12"/>
      <c r="L36" s="13"/>
      <c r="M36" s="12">
        <f t="shared" si="3"/>
        <v>0</v>
      </c>
      <c r="N36" s="12">
        <f t="shared" si="4"/>
        <v>0</v>
      </c>
      <c r="O36" s="57"/>
      <c r="P36" s="15">
        <v>7.0000000000000007E-2</v>
      </c>
      <c r="Q36" s="15">
        <f t="shared" si="5"/>
        <v>0</v>
      </c>
    </row>
    <row r="37" spans="1:19" x14ac:dyDescent="0.2">
      <c r="A37" s="11" t="s">
        <v>242</v>
      </c>
      <c r="B37" s="11" t="s">
        <v>243</v>
      </c>
      <c r="C37" s="11" t="s">
        <v>242</v>
      </c>
      <c r="D37" s="11" t="s">
        <v>275</v>
      </c>
      <c r="E37" s="12">
        <v>20</v>
      </c>
      <c r="F37" s="12">
        <v>2400</v>
      </c>
      <c r="G37" s="12">
        <v>10</v>
      </c>
      <c r="H37" s="12">
        <v>50</v>
      </c>
      <c r="I37" s="12"/>
      <c r="J37" s="12"/>
      <c r="K37" s="12"/>
      <c r="L37" s="13"/>
      <c r="M37" s="12">
        <f t="shared" si="3"/>
        <v>0</v>
      </c>
      <c r="N37" s="12">
        <f t="shared" si="4"/>
        <v>0</v>
      </c>
      <c r="O37" s="57"/>
      <c r="P37" s="15">
        <v>7.0000000000000007E-2</v>
      </c>
      <c r="Q37" s="15">
        <f t="shared" si="5"/>
        <v>0</v>
      </c>
    </row>
    <row r="38" spans="1:19" ht="15" x14ac:dyDescent="0.2">
      <c r="A38" s="60" t="s">
        <v>52</v>
      </c>
      <c r="B38" s="60"/>
      <c r="C38" s="60"/>
      <c r="D38" s="60"/>
      <c r="E38" s="60"/>
      <c r="F38" s="24"/>
      <c r="G38" s="10"/>
      <c r="H38" s="10"/>
      <c r="I38" s="12"/>
      <c r="J38" s="12"/>
      <c r="K38" s="12"/>
      <c r="L38" s="25"/>
      <c r="M38" s="12"/>
      <c r="N38" s="12"/>
      <c r="O38" s="57"/>
      <c r="P38" s="12"/>
      <c r="Q38" s="15"/>
    </row>
    <row r="39" spans="1:19" x14ac:dyDescent="0.2">
      <c r="A39" s="11" t="s">
        <v>261</v>
      </c>
      <c r="B39" s="11" t="s">
        <v>262</v>
      </c>
      <c r="C39" s="11" t="s">
        <v>261</v>
      </c>
      <c r="D39" s="11" t="s">
        <v>275</v>
      </c>
      <c r="E39" s="12">
        <v>25</v>
      </c>
      <c r="F39" s="12">
        <v>200</v>
      </c>
      <c r="G39" s="12">
        <v>10</v>
      </c>
      <c r="H39" s="12">
        <v>150</v>
      </c>
      <c r="I39" s="12">
        <v>300</v>
      </c>
      <c r="J39" s="12">
        <v>600</v>
      </c>
      <c r="K39" s="12">
        <v>300</v>
      </c>
      <c r="L39" s="13"/>
      <c r="M39" s="12">
        <f t="shared" ref="M39:M57" si="6">SUM(I39:L39)</f>
        <v>1200</v>
      </c>
      <c r="N39" s="12">
        <f t="shared" ref="N39:N57" si="7">$M39/$H39</f>
        <v>8</v>
      </c>
      <c r="O39" s="57"/>
      <c r="P39" s="15">
        <v>0.06</v>
      </c>
      <c r="Q39" s="15">
        <f t="shared" ref="Q39:Q57" si="8">$N39*$P39</f>
        <v>0.48</v>
      </c>
      <c r="R39" s="43">
        <f>SUM(Q39:Q57)</f>
        <v>26.04</v>
      </c>
      <c r="S39" s="3">
        <f>R39*100/$R$143</f>
        <v>29.304523970290344</v>
      </c>
    </row>
    <row r="40" spans="1:19" x14ac:dyDescent="0.2">
      <c r="A40" s="36" t="s">
        <v>198</v>
      </c>
      <c r="B40" s="36" t="s">
        <v>199</v>
      </c>
      <c r="C40" s="36">
        <v>90448000</v>
      </c>
      <c r="D40" s="36" t="s">
        <v>277</v>
      </c>
      <c r="E40" s="12" t="s">
        <v>63</v>
      </c>
      <c r="F40" s="12">
        <v>270</v>
      </c>
      <c r="G40" s="12">
        <v>10</v>
      </c>
      <c r="H40" s="12">
        <v>100</v>
      </c>
      <c r="I40" s="12">
        <v>500</v>
      </c>
      <c r="J40" s="12"/>
      <c r="K40" s="12"/>
      <c r="L40" s="13"/>
      <c r="M40" s="12">
        <f t="shared" si="6"/>
        <v>500</v>
      </c>
      <c r="N40" s="12">
        <f t="shared" si="7"/>
        <v>5</v>
      </c>
      <c r="O40" s="57"/>
      <c r="P40" s="15">
        <v>0.06</v>
      </c>
      <c r="Q40" s="15">
        <f t="shared" si="8"/>
        <v>0.3</v>
      </c>
    </row>
    <row r="41" spans="1:19" x14ac:dyDescent="0.2">
      <c r="A41" s="36" t="s">
        <v>392</v>
      </c>
      <c r="B41" s="36" t="s">
        <v>391</v>
      </c>
      <c r="C41" s="31" t="s">
        <v>393</v>
      </c>
      <c r="D41" s="36" t="s">
        <v>277</v>
      </c>
      <c r="E41" s="12" t="s">
        <v>63</v>
      </c>
      <c r="F41" s="12">
        <v>300</v>
      </c>
      <c r="G41" s="12">
        <v>10</v>
      </c>
      <c r="H41" s="12">
        <v>100</v>
      </c>
      <c r="I41" s="12"/>
      <c r="J41" s="12"/>
      <c r="K41" s="12"/>
      <c r="L41" s="13"/>
      <c r="M41" s="12">
        <f t="shared" si="6"/>
        <v>0</v>
      </c>
      <c r="N41" s="12">
        <f t="shared" si="7"/>
        <v>0</v>
      </c>
      <c r="O41" s="57"/>
      <c r="P41" s="15">
        <v>0.06</v>
      </c>
      <c r="Q41" s="15">
        <f t="shared" si="8"/>
        <v>0</v>
      </c>
    </row>
    <row r="42" spans="1:19" x14ac:dyDescent="0.2">
      <c r="A42" s="27" t="s">
        <v>67</v>
      </c>
      <c r="B42" s="27" t="s">
        <v>68</v>
      </c>
      <c r="C42" s="27" t="s">
        <v>69</v>
      </c>
      <c r="D42" s="11" t="s">
        <v>275</v>
      </c>
      <c r="E42" s="12">
        <v>25</v>
      </c>
      <c r="F42" s="12">
        <v>375</v>
      </c>
      <c r="G42" s="12">
        <v>10</v>
      </c>
      <c r="H42" s="12">
        <v>100</v>
      </c>
      <c r="I42" s="12"/>
      <c r="J42" s="12"/>
      <c r="K42" s="12"/>
      <c r="L42" s="13"/>
      <c r="M42" s="12">
        <f t="shared" si="6"/>
        <v>0</v>
      </c>
      <c r="N42" s="12">
        <f t="shared" si="7"/>
        <v>0</v>
      </c>
      <c r="O42" s="57"/>
      <c r="P42" s="15">
        <v>0.06</v>
      </c>
      <c r="Q42" s="15">
        <f t="shared" si="8"/>
        <v>0</v>
      </c>
    </row>
    <row r="43" spans="1:19" x14ac:dyDescent="0.2">
      <c r="A43" s="11" t="s">
        <v>64</v>
      </c>
      <c r="B43" s="11" t="s">
        <v>65</v>
      </c>
      <c r="C43" s="11" t="s">
        <v>64</v>
      </c>
      <c r="D43" s="11" t="s">
        <v>275</v>
      </c>
      <c r="E43" s="12">
        <v>25</v>
      </c>
      <c r="F43" s="12">
        <v>457</v>
      </c>
      <c r="G43" s="12">
        <v>10</v>
      </c>
      <c r="H43" s="12">
        <v>100</v>
      </c>
      <c r="I43" s="12">
        <v>300</v>
      </c>
      <c r="J43" s="12">
        <v>1000</v>
      </c>
      <c r="K43" s="12">
        <v>1000</v>
      </c>
      <c r="L43" s="13"/>
      <c r="M43" s="12">
        <f t="shared" si="6"/>
        <v>2300</v>
      </c>
      <c r="N43" s="12">
        <f t="shared" si="7"/>
        <v>23</v>
      </c>
      <c r="O43" s="57"/>
      <c r="P43" s="15">
        <v>0.06</v>
      </c>
      <c r="Q43" s="15">
        <f t="shared" si="8"/>
        <v>1.38</v>
      </c>
    </row>
    <row r="44" spans="1:19" x14ac:dyDescent="0.2">
      <c r="A44" s="36" t="s">
        <v>66</v>
      </c>
      <c r="B44" s="36" t="s">
        <v>65</v>
      </c>
      <c r="C44" s="36">
        <v>90443400</v>
      </c>
      <c r="D44" s="36" t="s">
        <v>277</v>
      </c>
      <c r="E44" s="12" t="s">
        <v>63</v>
      </c>
      <c r="F44" s="12">
        <v>450</v>
      </c>
      <c r="G44" s="12">
        <v>10</v>
      </c>
      <c r="H44" s="12">
        <v>100</v>
      </c>
      <c r="I44" s="12">
        <v>2000</v>
      </c>
      <c r="J44" s="12">
        <v>1000</v>
      </c>
      <c r="K44" s="12">
        <v>2000</v>
      </c>
      <c r="L44" s="13"/>
      <c r="M44" s="12">
        <f t="shared" si="6"/>
        <v>5000</v>
      </c>
      <c r="N44" s="12">
        <f t="shared" si="7"/>
        <v>50</v>
      </c>
      <c r="O44" s="57"/>
      <c r="P44" s="15">
        <v>0.06</v>
      </c>
      <c r="Q44" s="15">
        <f t="shared" si="8"/>
        <v>3</v>
      </c>
    </row>
    <row r="45" spans="1:19" x14ac:dyDescent="0.2">
      <c r="A45" s="11" t="s">
        <v>60</v>
      </c>
      <c r="B45" s="11" t="s">
        <v>61</v>
      </c>
      <c r="C45" s="11" t="s">
        <v>60</v>
      </c>
      <c r="D45" s="11" t="s">
        <v>275</v>
      </c>
      <c r="E45" s="12">
        <v>25</v>
      </c>
      <c r="F45" s="12">
        <v>610</v>
      </c>
      <c r="G45" s="12">
        <v>10</v>
      </c>
      <c r="H45" s="12">
        <v>50</v>
      </c>
      <c r="I45" s="12"/>
      <c r="J45" s="12">
        <v>500</v>
      </c>
      <c r="K45" s="12">
        <v>500</v>
      </c>
      <c r="L45" s="13"/>
      <c r="M45" s="12">
        <f t="shared" si="6"/>
        <v>1000</v>
      </c>
      <c r="N45" s="12">
        <f t="shared" si="7"/>
        <v>20</v>
      </c>
      <c r="O45" s="57"/>
      <c r="P45" s="15">
        <v>0.04</v>
      </c>
      <c r="Q45" s="15">
        <f t="shared" si="8"/>
        <v>0.8</v>
      </c>
    </row>
    <row r="46" spans="1:19" x14ac:dyDescent="0.2">
      <c r="A46" s="36" t="s">
        <v>62</v>
      </c>
      <c r="B46" s="36" t="s">
        <v>61</v>
      </c>
      <c r="C46" s="36">
        <v>90443600</v>
      </c>
      <c r="D46" s="36" t="s">
        <v>277</v>
      </c>
      <c r="E46" s="12" t="s">
        <v>63</v>
      </c>
      <c r="F46" s="12">
        <v>600</v>
      </c>
      <c r="G46" s="12">
        <v>10</v>
      </c>
      <c r="H46" s="12">
        <v>50</v>
      </c>
      <c r="I46" s="12">
        <v>2000</v>
      </c>
      <c r="J46" s="12">
        <v>1000</v>
      </c>
      <c r="K46" s="12">
        <v>2500</v>
      </c>
      <c r="L46" s="13"/>
      <c r="M46" s="12">
        <f t="shared" si="6"/>
        <v>5500</v>
      </c>
      <c r="N46" s="12">
        <f t="shared" si="7"/>
        <v>110</v>
      </c>
      <c r="O46" s="57"/>
      <c r="P46" s="15">
        <v>0.04</v>
      </c>
      <c r="Q46" s="15">
        <f t="shared" si="8"/>
        <v>4.4000000000000004</v>
      </c>
    </row>
    <row r="47" spans="1:19" x14ac:dyDescent="0.2">
      <c r="A47" s="11" t="s">
        <v>195</v>
      </c>
      <c r="B47" s="11" t="s">
        <v>178</v>
      </c>
      <c r="C47" s="11" t="s">
        <v>195</v>
      </c>
      <c r="D47" s="11" t="s">
        <v>275</v>
      </c>
      <c r="E47" s="12">
        <v>25</v>
      </c>
      <c r="F47" s="12">
        <v>750</v>
      </c>
      <c r="G47" s="12">
        <v>10</v>
      </c>
      <c r="H47" s="12">
        <v>50</v>
      </c>
      <c r="I47" s="12"/>
      <c r="J47" s="12"/>
      <c r="K47" s="12">
        <v>500</v>
      </c>
      <c r="L47" s="13"/>
      <c r="M47" s="12">
        <f t="shared" si="6"/>
        <v>500</v>
      </c>
      <c r="N47" s="12">
        <f t="shared" si="7"/>
        <v>10</v>
      </c>
      <c r="O47" s="57"/>
      <c r="P47" s="15">
        <v>0.05</v>
      </c>
      <c r="Q47" s="15">
        <f t="shared" si="8"/>
        <v>0.5</v>
      </c>
    </row>
    <row r="48" spans="1:19" x14ac:dyDescent="0.2">
      <c r="A48" s="36" t="s">
        <v>177</v>
      </c>
      <c r="B48" s="36" t="s">
        <v>178</v>
      </c>
      <c r="C48" s="36">
        <v>90443700</v>
      </c>
      <c r="D48" s="36" t="s">
        <v>277</v>
      </c>
      <c r="E48" s="12" t="s">
        <v>63</v>
      </c>
      <c r="F48" s="12">
        <v>750</v>
      </c>
      <c r="G48" s="12">
        <v>10</v>
      </c>
      <c r="H48" s="12">
        <v>50</v>
      </c>
      <c r="I48" s="12"/>
      <c r="J48" s="12">
        <v>2000</v>
      </c>
      <c r="K48" s="12">
        <v>1500</v>
      </c>
      <c r="L48" s="13"/>
      <c r="M48" s="12">
        <f t="shared" si="6"/>
        <v>3500</v>
      </c>
      <c r="N48" s="12">
        <f t="shared" si="7"/>
        <v>70</v>
      </c>
      <c r="O48" s="57"/>
      <c r="P48" s="15">
        <v>0.05</v>
      </c>
      <c r="Q48" s="15">
        <f t="shared" si="8"/>
        <v>3.5</v>
      </c>
    </row>
    <row r="49" spans="1:19" x14ac:dyDescent="0.2">
      <c r="A49" s="11" t="s">
        <v>155</v>
      </c>
      <c r="B49" s="11" t="s">
        <v>58</v>
      </c>
      <c r="C49" s="11" t="s">
        <v>155</v>
      </c>
      <c r="D49" s="11" t="s">
        <v>275</v>
      </c>
      <c r="E49" s="12">
        <v>25</v>
      </c>
      <c r="F49" s="12">
        <v>915</v>
      </c>
      <c r="G49" s="12">
        <v>10</v>
      </c>
      <c r="H49" s="12">
        <v>50</v>
      </c>
      <c r="I49" s="12"/>
      <c r="J49" s="12"/>
      <c r="K49" s="12">
        <v>1000</v>
      </c>
      <c r="L49" s="13"/>
      <c r="M49" s="12">
        <f t="shared" si="6"/>
        <v>1000</v>
      </c>
      <c r="N49" s="12">
        <f t="shared" si="7"/>
        <v>20</v>
      </c>
      <c r="O49" s="57"/>
      <c r="P49" s="15">
        <v>0.06</v>
      </c>
      <c r="Q49" s="15">
        <f t="shared" si="8"/>
        <v>1.2</v>
      </c>
    </row>
    <row r="50" spans="1:19" x14ac:dyDescent="0.2">
      <c r="A50" s="36" t="s">
        <v>176</v>
      </c>
      <c r="B50" s="36" t="s">
        <v>58</v>
      </c>
      <c r="C50" s="36">
        <v>90443800</v>
      </c>
      <c r="D50" s="36" t="s">
        <v>277</v>
      </c>
      <c r="E50" s="12" t="s">
        <v>63</v>
      </c>
      <c r="F50" s="12">
        <v>900</v>
      </c>
      <c r="G50" s="12">
        <v>10</v>
      </c>
      <c r="H50" s="12">
        <v>50</v>
      </c>
      <c r="I50" s="12"/>
      <c r="J50" s="12">
        <v>2000</v>
      </c>
      <c r="K50" s="12">
        <v>3000</v>
      </c>
      <c r="L50" s="13"/>
      <c r="M50" s="12">
        <f t="shared" si="6"/>
        <v>5000</v>
      </c>
      <c r="N50" s="12">
        <f t="shared" si="7"/>
        <v>100</v>
      </c>
      <c r="O50" s="57"/>
      <c r="P50" s="15">
        <v>0.06</v>
      </c>
      <c r="Q50" s="15">
        <f t="shared" si="8"/>
        <v>6</v>
      </c>
    </row>
    <row r="51" spans="1:19" x14ac:dyDescent="0.2">
      <c r="A51" s="11" t="s">
        <v>53</v>
      </c>
      <c r="B51" s="11" t="s">
        <v>54</v>
      </c>
      <c r="C51" s="11" t="s">
        <v>53</v>
      </c>
      <c r="D51" s="11" t="s">
        <v>275</v>
      </c>
      <c r="E51" s="12">
        <v>25</v>
      </c>
      <c r="F51" s="12">
        <v>1220</v>
      </c>
      <c r="G51" s="12">
        <v>10</v>
      </c>
      <c r="H51" s="12">
        <v>50</v>
      </c>
      <c r="I51" s="12"/>
      <c r="J51" s="12">
        <v>500</v>
      </c>
      <c r="K51" s="12">
        <v>300</v>
      </c>
      <c r="L51" s="13"/>
      <c r="M51" s="12">
        <f t="shared" si="6"/>
        <v>800</v>
      </c>
      <c r="N51" s="12">
        <f t="shared" si="7"/>
        <v>16</v>
      </c>
      <c r="O51" s="57"/>
      <c r="P51" s="15">
        <v>0.08</v>
      </c>
      <c r="Q51" s="15">
        <f t="shared" si="8"/>
        <v>1.28</v>
      </c>
    </row>
    <row r="52" spans="1:19" x14ac:dyDescent="0.2">
      <c r="A52" s="26" t="s">
        <v>194</v>
      </c>
      <c r="B52" s="26" t="s">
        <v>54</v>
      </c>
      <c r="C52" s="26">
        <v>90444000</v>
      </c>
      <c r="D52" s="36" t="s">
        <v>277</v>
      </c>
      <c r="E52" s="12" t="s">
        <v>63</v>
      </c>
      <c r="F52" s="12">
        <v>1200</v>
      </c>
      <c r="G52" s="12">
        <v>10</v>
      </c>
      <c r="H52" s="12">
        <v>50</v>
      </c>
      <c r="I52" s="12"/>
      <c r="J52" s="12">
        <v>1000</v>
      </c>
      <c r="K52" s="12">
        <v>1000</v>
      </c>
      <c r="L52" s="13"/>
      <c r="M52" s="12">
        <f t="shared" si="6"/>
        <v>2000</v>
      </c>
      <c r="N52" s="12">
        <f t="shared" si="7"/>
        <v>40</v>
      </c>
      <c r="O52" s="57"/>
      <c r="P52" s="15">
        <v>0.08</v>
      </c>
      <c r="Q52" s="15">
        <f t="shared" si="8"/>
        <v>3.2</v>
      </c>
    </row>
    <row r="53" spans="1:19" x14ac:dyDescent="0.2">
      <c r="A53" s="11" t="s">
        <v>230</v>
      </c>
      <c r="B53" s="11" t="s">
        <v>231</v>
      </c>
      <c r="C53" s="11" t="s">
        <v>230</v>
      </c>
      <c r="D53" s="11" t="s">
        <v>275</v>
      </c>
      <c r="E53" s="12">
        <v>25</v>
      </c>
      <c r="F53" s="12">
        <v>1500</v>
      </c>
      <c r="G53" s="12">
        <v>10</v>
      </c>
      <c r="H53" s="12">
        <v>50</v>
      </c>
      <c r="I53" s="12"/>
      <c r="J53" s="12"/>
      <c r="K53" s="12"/>
      <c r="L53" s="13"/>
      <c r="M53" s="12">
        <f t="shared" si="6"/>
        <v>0</v>
      </c>
      <c r="N53" s="12">
        <f t="shared" si="7"/>
        <v>0</v>
      </c>
      <c r="O53" s="57"/>
      <c r="P53" s="15">
        <v>0.11</v>
      </c>
      <c r="Q53" s="15">
        <f t="shared" si="8"/>
        <v>0</v>
      </c>
    </row>
    <row r="54" spans="1:19" x14ac:dyDescent="0.2">
      <c r="A54" s="11" t="s">
        <v>254</v>
      </c>
      <c r="B54" s="11" t="s">
        <v>255</v>
      </c>
      <c r="C54" s="11" t="s">
        <v>254</v>
      </c>
      <c r="D54" s="11" t="s">
        <v>275</v>
      </c>
      <c r="E54" s="12">
        <v>25</v>
      </c>
      <c r="F54" s="12">
        <v>1650</v>
      </c>
      <c r="G54" s="12">
        <v>10</v>
      </c>
      <c r="H54" s="12">
        <v>50</v>
      </c>
      <c r="I54" s="12"/>
      <c r="J54" s="12"/>
      <c r="K54" s="12"/>
      <c r="L54" s="13"/>
      <c r="M54" s="12">
        <f t="shared" si="6"/>
        <v>0</v>
      </c>
      <c r="N54" s="12">
        <f t="shared" si="7"/>
        <v>0</v>
      </c>
      <c r="O54" s="57"/>
      <c r="P54" s="15">
        <v>0.12</v>
      </c>
      <c r="Q54" s="15">
        <f t="shared" si="8"/>
        <v>0</v>
      </c>
    </row>
    <row r="55" spans="1:19" x14ac:dyDescent="0.2">
      <c r="A55" s="11" t="s">
        <v>193</v>
      </c>
      <c r="B55" s="11" t="s">
        <v>175</v>
      </c>
      <c r="C55" s="11" t="s">
        <v>193</v>
      </c>
      <c r="D55" s="11" t="s">
        <v>275</v>
      </c>
      <c r="E55" s="12">
        <v>25</v>
      </c>
      <c r="F55" s="12">
        <v>1800</v>
      </c>
      <c r="G55" s="12">
        <v>10</v>
      </c>
      <c r="H55" s="12">
        <v>50</v>
      </c>
      <c r="I55" s="12"/>
      <c r="J55" s="12"/>
      <c r="K55" s="12"/>
      <c r="L55" s="13"/>
      <c r="M55" s="12">
        <f t="shared" si="6"/>
        <v>0</v>
      </c>
      <c r="N55" s="12">
        <f t="shared" si="7"/>
        <v>0</v>
      </c>
      <c r="O55" s="57"/>
      <c r="P55" s="15">
        <v>0.12</v>
      </c>
      <c r="Q55" s="15">
        <f t="shared" si="8"/>
        <v>0</v>
      </c>
    </row>
    <row r="56" spans="1:19" x14ac:dyDescent="0.2">
      <c r="A56" s="36" t="s">
        <v>174</v>
      </c>
      <c r="B56" s="36" t="s">
        <v>175</v>
      </c>
      <c r="C56" s="36">
        <v>90443900</v>
      </c>
      <c r="D56" s="36" t="s">
        <v>277</v>
      </c>
      <c r="E56" s="12" t="s">
        <v>63</v>
      </c>
      <c r="F56" s="12">
        <v>1800</v>
      </c>
      <c r="G56" s="12">
        <v>10</v>
      </c>
      <c r="H56" s="12">
        <v>50</v>
      </c>
      <c r="I56" s="12"/>
      <c r="J56" s="12"/>
      <c r="K56" s="12"/>
      <c r="L56" s="13"/>
      <c r="M56" s="12">
        <f t="shared" si="6"/>
        <v>0</v>
      </c>
      <c r="N56" s="12">
        <f t="shared" si="7"/>
        <v>0</v>
      </c>
      <c r="O56" s="57"/>
      <c r="P56" s="15">
        <v>0.12</v>
      </c>
      <c r="Q56" s="15">
        <f>$N56*$P56</f>
        <v>0</v>
      </c>
    </row>
    <row r="57" spans="1:19" x14ac:dyDescent="0.2">
      <c r="A57" s="36" t="s">
        <v>293</v>
      </c>
      <c r="B57" s="36" t="s">
        <v>294</v>
      </c>
      <c r="C57" s="36">
        <v>90443000</v>
      </c>
      <c r="D57" s="36" t="s">
        <v>277</v>
      </c>
      <c r="E57" s="12" t="s">
        <v>63</v>
      </c>
      <c r="F57" s="12">
        <v>2100</v>
      </c>
      <c r="G57" s="12">
        <v>10</v>
      </c>
      <c r="H57" s="12">
        <v>50</v>
      </c>
      <c r="I57" s="12"/>
      <c r="J57" s="12"/>
      <c r="K57" s="12"/>
      <c r="L57" s="13"/>
      <c r="M57" s="12">
        <f t="shared" si="6"/>
        <v>0</v>
      </c>
      <c r="N57" s="12">
        <f t="shared" si="7"/>
        <v>0</v>
      </c>
      <c r="O57" s="57"/>
      <c r="P57" s="15">
        <v>0.09</v>
      </c>
      <c r="Q57" s="15">
        <f t="shared" si="8"/>
        <v>0</v>
      </c>
    </row>
    <row r="58" spans="1:19" x14ac:dyDescent="0.2">
      <c r="A58" s="8" t="s">
        <v>70</v>
      </c>
      <c r="B58" s="8"/>
      <c r="C58" s="8"/>
      <c r="D58" s="8"/>
      <c r="E58" s="8"/>
      <c r="F58" s="36"/>
      <c r="G58" s="20"/>
      <c r="H58" s="20"/>
      <c r="I58" s="12"/>
      <c r="J58" s="12"/>
      <c r="K58" s="12"/>
      <c r="L58" s="20"/>
      <c r="M58" s="12"/>
      <c r="N58" s="12"/>
      <c r="O58" s="57"/>
      <c r="P58" s="12"/>
      <c r="Q58" s="15"/>
    </row>
    <row r="59" spans="1:19" x14ac:dyDescent="0.2">
      <c r="A59" s="11" t="s">
        <v>295</v>
      </c>
      <c r="B59" s="11" t="s">
        <v>296</v>
      </c>
      <c r="C59" s="11" t="s">
        <v>295</v>
      </c>
      <c r="D59" s="11" t="s">
        <v>275</v>
      </c>
      <c r="E59" s="12">
        <v>32</v>
      </c>
      <c r="F59" s="12">
        <v>100</v>
      </c>
      <c r="G59" s="12">
        <v>10</v>
      </c>
      <c r="H59" s="12">
        <v>300</v>
      </c>
      <c r="I59" s="12"/>
      <c r="J59" s="12"/>
      <c r="K59" s="12"/>
      <c r="L59" s="13"/>
      <c r="M59" s="12">
        <f t="shared" ref="M59:M73" si="9">SUM(I59:L59)</f>
        <v>0</v>
      </c>
      <c r="N59" s="12">
        <f t="shared" ref="N59:N73" si="10">$M59/$H59</f>
        <v>0</v>
      </c>
      <c r="O59" s="57"/>
      <c r="P59" s="15">
        <v>0.09</v>
      </c>
      <c r="Q59" s="15">
        <f t="shared" ref="Q59:Q73" si="11">$N59*$P59</f>
        <v>0</v>
      </c>
      <c r="R59" s="43">
        <f>SUM(Q59:Q73)</f>
        <v>4.1399999999999997</v>
      </c>
      <c r="S59" s="3">
        <f>R59*100/$R$143</f>
        <v>4.6590141796083717</v>
      </c>
    </row>
    <row r="60" spans="1:19" x14ac:dyDescent="0.2">
      <c r="A60" s="11" t="s">
        <v>71</v>
      </c>
      <c r="B60" s="11" t="s">
        <v>72</v>
      </c>
      <c r="C60" s="11" t="s">
        <v>71</v>
      </c>
      <c r="D60" s="11" t="s">
        <v>275</v>
      </c>
      <c r="E60" s="12">
        <v>32</v>
      </c>
      <c r="F60" s="12">
        <v>150</v>
      </c>
      <c r="G60" s="12">
        <v>10</v>
      </c>
      <c r="H60" s="12">
        <v>300</v>
      </c>
      <c r="I60" s="12"/>
      <c r="J60" s="12"/>
      <c r="K60" s="12"/>
      <c r="L60" s="13"/>
      <c r="M60" s="12">
        <f t="shared" si="9"/>
        <v>0</v>
      </c>
      <c r="N60" s="12">
        <f t="shared" si="10"/>
        <v>0</v>
      </c>
      <c r="O60" s="57"/>
      <c r="P60" s="15">
        <v>0.09</v>
      </c>
      <c r="Q60" s="15">
        <f t="shared" si="11"/>
        <v>0</v>
      </c>
    </row>
    <row r="61" spans="1:19" x14ac:dyDescent="0.2">
      <c r="A61" s="36" t="s">
        <v>256</v>
      </c>
      <c r="B61" s="36" t="s">
        <v>72</v>
      </c>
      <c r="C61" s="36">
        <v>90446200</v>
      </c>
      <c r="D61" s="36" t="s">
        <v>277</v>
      </c>
      <c r="E61" s="12">
        <v>32</v>
      </c>
      <c r="F61" s="12">
        <v>150</v>
      </c>
      <c r="G61" s="12">
        <v>10</v>
      </c>
      <c r="H61" s="12">
        <v>300</v>
      </c>
      <c r="I61" s="12">
        <v>300</v>
      </c>
      <c r="J61" s="12">
        <v>300</v>
      </c>
      <c r="K61" s="12">
        <v>300</v>
      </c>
      <c r="L61" s="13"/>
      <c r="M61" s="12">
        <f t="shared" si="9"/>
        <v>900</v>
      </c>
      <c r="N61" s="12">
        <f t="shared" si="10"/>
        <v>3</v>
      </c>
      <c r="O61" s="57"/>
      <c r="P61" s="15">
        <v>0.09</v>
      </c>
      <c r="Q61" s="15">
        <f t="shared" si="11"/>
        <v>0.27</v>
      </c>
    </row>
    <row r="62" spans="1:19" x14ac:dyDescent="0.2">
      <c r="A62" s="11" t="s">
        <v>200</v>
      </c>
      <c r="B62" s="11" t="s">
        <v>201</v>
      </c>
      <c r="C62" s="11" t="s">
        <v>200</v>
      </c>
      <c r="D62" s="11" t="s">
        <v>275</v>
      </c>
      <c r="E62" s="12">
        <v>32</v>
      </c>
      <c r="F62" s="12">
        <v>200</v>
      </c>
      <c r="G62" s="12">
        <v>10</v>
      </c>
      <c r="H62" s="12">
        <v>300</v>
      </c>
      <c r="I62" s="12"/>
      <c r="J62" s="12"/>
      <c r="K62" s="12"/>
      <c r="L62" s="13"/>
      <c r="M62" s="12">
        <f t="shared" si="9"/>
        <v>0</v>
      </c>
      <c r="N62" s="12">
        <f t="shared" si="10"/>
        <v>0</v>
      </c>
      <c r="O62" s="57"/>
      <c r="P62" s="15">
        <v>0.09</v>
      </c>
      <c r="Q62" s="15">
        <f t="shared" si="11"/>
        <v>0</v>
      </c>
    </row>
    <row r="63" spans="1:19" x14ac:dyDescent="0.2">
      <c r="A63" s="11" t="s">
        <v>73</v>
      </c>
      <c r="B63" s="11" t="s">
        <v>74</v>
      </c>
      <c r="C63" s="11" t="s">
        <v>73</v>
      </c>
      <c r="D63" s="11" t="s">
        <v>275</v>
      </c>
      <c r="E63" s="12">
        <v>32</v>
      </c>
      <c r="F63" s="12">
        <v>300</v>
      </c>
      <c r="G63" s="12">
        <v>10</v>
      </c>
      <c r="H63" s="12">
        <v>150</v>
      </c>
      <c r="I63" s="12">
        <v>300</v>
      </c>
      <c r="J63" s="12"/>
      <c r="K63" s="12"/>
      <c r="L63" s="13"/>
      <c r="M63" s="12">
        <f t="shared" si="9"/>
        <v>300</v>
      </c>
      <c r="N63" s="12">
        <f t="shared" si="10"/>
        <v>2</v>
      </c>
      <c r="O63" s="57"/>
      <c r="P63" s="15">
        <v>0.09</v>
      </c>
      <c r="Q63" s="15">
        <f t="shared" si="11"/>
        <v>0.18</v>
      </c>
    </row>
    <row r="64" spans="1:19" x14ac:dyDescent="0.2">
      <c r="A64" s="36" t="s">
        <v>232</v>
      </c>
      <c r="B64" s="36" t="s">
        <v>74</v>
      </c>
      <c r="C64" s="36">
        <v>90446300</v>
      </c>
      <c r="D64" s="36" t="s">
        <v>277</v>
      </c>
      <c r="E64" s="12" t="s">
        <v>180</v>
      </c>
      <c r="F64" s="12">
        <v>300</v>
      </c>
      <c r="G64" s="12">
        <v>10</v>
      </c>
      <c r="H64" s="12">
        <v>150</v>
      </c>
      <c r="I64" s="12">
        <v>300</v>
      </c>
      <c r="J64" s="12">
        <v>600</v>
      </c>
      <c r="K64" s="12">
        <v>600</v>
      </c>
      <c r="L64" s="13"/>
      <c r="M64" s="12">
        <f t="shared" si="9"/>
        <v>1500</v>
      </c>
      <c r="N64" s="12">
        <f t="shared" si="10"/>
        <v>10</v>
      </c>
      <c r="O64" s="57"/>
      <c r="P64" s="15">
        <v>0.09</v>
      </c>
      <c r="Q64" s="15">
        <f t="shared" si="11"/>
        <v>0.89999999999999991</v>
      </c>
    </row>
    <row r="65" spans="1:19" x14ac:dyDescent="0.2">
      <c r="A65" s="11" t="s">
        <v>75</v>
      </c>
      <c r="B65" s="11" t="s">
        <v>76</v>
      </c>
      <c r="C65" s="11" t="s">
        <v>75</v>
      </c>
      <c r="D65" s="11" t="s">
        <v>275</v>
      </c>
      <c r="E65" s="12">
        <v>32</v>
      </c>
      <c r="F65" s="12">
        <v>450</v>
      </c>
      <c r="G65" s="12">
        <v>10</v>
      </c>
      <c r="H65" s="12">
        <v>100</v>
      </c>
      <c r="I65" s="12">
        <v>300</v>
      </c>
      <c r="J65" s="12"/>
      <c r="K65" s="12"/>
      <c r="L65" s="13"/>
      <c r="M65" s="12">
        <f t="shared" si="9"/>
        <v>300</v>
      </c>
      <c r="N65" s="12">
        <f t="shared" si="10"/>
        <v>3</v>
      </c>
      <c r="O65" s="57"/>
      <c r="P65" s="15">
        <v>0.09</v>
      </c>
      <c r="Q65" s="15">
        <f t="shared" si="11"/>
        <v>0.27</v>
      </c>
    </row>
    <row r="66" spans="1:19" x14ac:dyDescent="0.2">
      <c r="A66" s="36" t="s">
        <v>179</v>
      </c>
      <c r="B66" s="36" t="s">
        <v>76</v>
      </c>
      <c r="C66" s="36">
        <v>90446400</v>
      </c>
      <c r="D66" s="36" t="s">
        <v>277</v>
      </c>
      <c r="E66" s="12" t="s">
        <v>180</v>
      </c>
      <c r="F66" s="12">
        <v>450</v>
      </c>
      <c r="G66" s="12">
        <v>10</v>
      </c>
      <c r="H66" s="12">
        <v>100</v>
      </c>
      <c r="I66" s="12">
        <v>300</v>
      </c>
      <c r="J66" s="12"/>
      <c r="K66" s="12">
        <v>300</v>
      </c>
      <c r="L66" s="13"/>
      <c r="M66" s="12">
        <f t="shared" si="9"/>
        <v>600</v>
      </c>
      <c r="N66" s="12">
        <f t="shared" si="10"/>
        <v>6</v>
      </c>
      <c r="O66" s="57"/>
      <c r="P66" s="15">
        <v>0.09</v>
      </c>
      <c r="Q66" s="15">
        <f t="shared" si="11"/>
        <v>0.54</v>
      </c>
    </row>
    <row r="67" spans="1:19" x14ac:dyDescent="0.2">
      <c r="A67" s="11" t="s">
        <v>156</v>
      </c>
      <c r="B67" s="11" t="s">
        <v>157</v>
      </c>
      <c r="C67" s="11" t="s">
        <v>156</v>
      </c>
      <c r="D67" s="11" t="s">
        <v>275</v>
      </c>
      <c r="E67" s="12">
        <v>32</v>
      </c>
      <c r="F67" s="12">
        <v>600</v>
      </c>
      <c r="G67" s="12">
        <v>10</v>
      </c>
      <c r="H67" s="12">
        <v>100</v>
      </c>
      <c r="I67" s="12"/>
      <c r="J67" s="12"/>
      <c r="K67" s="12"/>
      <c r="L67" s="13"/>
      <c r="M67" s="12">
        <f t="shared" si="9"/>
        <v>0</v>
      </c>
      <c r="N67" s="12">
        <f t="shared" si="10"/>
        <v>0</v>
      </c>
      <c r="O67" s="57"/>
      <c r="P67" s="15">
        <v>0.12</v>
      </c>
      <c r="Q67" s="15">
        <f t="shared" si="11"/>
        <v>0</v>
      </c>
    </row>
    <row r="68" spans="1:19" x14ac:dyDescent="0.2">
      <c r="A68" s="36" t="s">
        <v>181</v>
      </c>
      <c r="B68" s="36" t="s">
        <v>157</v>
      </c>
      <c r="C68" s="36">
        <v>90446600</v>
      </c>
      <c r="D68" s="36" t="s">
        <v>277</v>
      </c>
      <c r="E68" s="12" t="s">
        <v>180</v>
      </c>
      <c r="F68" s="12">
        <v>600</v>
      </c>
      <c r="G68" s="12">
        <v>10</v>
      </c>
      <c r="H68" s="12">
        <v>100</v>
      </c>
      <c r="I68" s="12"/>
      <c r="J68" s="12"/>
      <c r="K68" s="12">
        <v>300</v>
      </c>
      <c r="L68" s="13"/>
      <c r="M68" s="12">
        <f t="shared" si="9"/>
        <v>300</v>
      </c>
      <c r="N68" s="12">
        <f t="shared" si="10"/>
        <v>3</v>
      </c>
      <c r="O68" s="57"/>
      <c r="P68" s="15">
        <v>0.12</v>
      </c>
      <c r="Q68" s="15">
        <f t="shared" si="11"/>
        <v>0.36</v>
      </c>
    </row>
    <row r="69" spans="1:19" x14ac:dyDescent="0.2">
      <c r="A69" s="11" t="s">
        <v>222</v>
      </c>
      <c r="B69" s="11" t="s">
        <v>223</v>
      </c>
      <c r="C69" s="11" t="s">
        <v>222</v>
      </c>
      <c r="D69" s="11" t="s">
        <v>275</v>
      </c>
      <c r="E69" s="12">
        <v>32</v>
      </c>
      <c r="F69" s="12">
        <v>750</v>
      </c>
      <c r="G69" s="12">
        <v>10</v>
      </c>
      <c r="H69" s="12">
        <v>60</v>
      </c>
      <c r="I69" s="12"/>
      <c r="J69" s="12"/>
      <c r="K69" s="12"/>
      <c r="L69" s="13"/>
      <c r="M69" s="12">
        <f t="shared" si="9"/>
        <v>0</v>
      </c>
      <c r="N69" s="12">
        <f t="shared" si="10"/>
        <v>0</v>
      </c>
      <c r="O69" s="57"/>
      <c r="P69" s="15">
        <v>0.09</v>
      </c>
      <c r="Q69" s="15">
        <f t="shared" si="11"/>
        <v>0</v>
      </c>
    </row>
    <row r="70" spans="1:19" x14ac:dyDescent="0.2">
      <c r="A70" s="11" t="s">
        <v>158</v>
      </c>
      <c r="B70" s="11" t="s">
        <v>159</v>
      </c>
      <c r="C70" s="11" t="s">
        <v>158</v>
      </c>
      <c r="D70" s="11" t="s">
        <v>275</v>
      </c>
      <c r="E70" s="12">
        <v>32</v>
      </c>
      <c r="F70" s="12">
        <v>900</v>
      </c>
      <c r="G70" s="12">
        <v>10</v>
      </c>
      <c r="H70" s="12">
        <v>50</v>
      </c>
      <c r="I70" s="12"/>
      <c r="J70" s="12">
        <v>100</v>
      </c>
      <c r="K70" s="12">
        <v>100</v>
      </c>
      <c r="L70" s="13"/>
      <c r="M70" s="12">
        <f t="shared" si="9"/>
        <v>200</v>
      </c>
      <c r="N70" s="12">
        <f t="shared" si="10"/>
        <v>4</v>
      </c>
      <c r="O70" s="57"/>
      <c r="P70" s="15">
        <v>0.09</v>
      </c>
      <c r="Q70" s="15">
        <f t="shared" si="11"/>
        <v>0.36</v>
      </c>
    </row>
    <row r="71" spans="1:19" x14ac:dyDescent="0.2">
      <c r="A71" s="36" t="s">
        <v>182</v>
      </c>
      <c r="B71" s="36" t="s">
        <v>159</v>
      </c>
      <c r="C71" s="36">
        <v>90446700</v>
      </c>
      <c r="D71" s="36" t="s">
        <v>277</v>
      </c>
      <c r="E71" s="12" t="s">
        <v>180</v>
      </c>
      <c r="F71" s="12">
        <v>900</v>
      </c>
      <c r="G71" s="12">
        <v>10</v>
      </c>
      <c r="H71" s="12">
        <v>50</v>
      </c>
      <c r="I71" s="12">
        <v>100</v>
      </c>
      <c r="J71" s="12">
        <v>300</v>
      </c>
      <c r="K71" s="12">
        <v>300</v>
      </c>
      <c r="L71" s="13"/>
      <c r="M71" s="12">
        <f t="shared" si="9"/>
        <v>700</v>
      </c>
      <c r="N71" s="12">
        <f t="shared" si="10"/>
        <v>14</v>
      </c>
      <c r="O71" s="57"/>
      <c r="P71" s="15">
        <v>0.09</v>
      </c>
      <c r="Q71" s="15">
        <f t="shared" si="11"/>
        <v>1.26</v>
      </c>
    </row>
    <row r="72" spans="1:19" x14ac:dyDescent="0.2">
      <c r="A72" s="11" t="s">
        <v>233</v>
      </c>
      <c r="B72" s="11" t="s">
        <v>234</v>
      </c>
      <c r="C72" s="11" t="s">
        <v>233</v>
      </c>
      <c r="D72" s="11" t="s">
        <v>275</v>
      </c>
      <c r="E72" s="12">
        <v>32</v>
      </c>
      <c r="F72" s="12">
        <v>1200</v>
      </c>
      <c r="G72" s="12">
        <v>10</v>
      </c>
      <c r="H72" s="12">
        <v>50</v>
      </c>
      <c r="I72" s="12"/>
      <c r="J72" s="12"/>
      <c r="K72" s="12"/>
      <c r="L72" s="13"/>
      <c r="M72" s="12">
        <f t="shared" si="9"/>
        <v>0</v>
      </c>
      <c r="N72" s="12">
        <f t="shared" si="10"/>
        <v>0</v>
      </c>
      <c r="O72" s="57"/>
      <c r="P72" s="15">
        <v>0.12</v>
      </c>
      <c r="Q72" s="15">
        <f t="shared" si="11"/>
        <v>0</v>
      </c>
    </row>
    <row r="73" spans="1:19" x14ac:dyDescent="0.2">
      <c r="A73" s="36" t="s">
        <v>236</v>
      </c>
      <c r="B73" s="36" t="s">
        <v>237</v>
      </c>
      <c r="C73" s="36">
        <v>90446800</v>
      </c>
      <c r="D73" s="36" t="s">
        <v>277</v>
      </c>
      <c r="E73" s="12" t="s">
        <v>180</v>
      </c>
      <c r="F73" s="12">
        <v>1800</v>
      </c>
      <c r="G73" s="12">
        <v>10</v>
      </c>
      <c r="H73" s="12">
        <v>25</v>
      </c>
      <c r="I73" s="12"/>
      <c r="J73" s="12"/>
      <c r="K73" s="12"/>
      <c r="L73" s="13"/>
      <c r="M73" s="12">
        <f t="shared" si="9"/>
        <v>0</v>
      </c>
      <c r="N73" s="12">
        <f t="shared" si="10"/>
        <v>0</v>
      </c>
      <c r="O73" s="57"/>
      <c r="P73" s="15">
        <v>0.18</v>
      </c>
      <c r="Q73" s="15">
        <f t="shared" si="11"/>
        <v>0</v>
      </c>
      <c r="R73" s="43"/>
    </row>
    <row r="74" spans="1:19" x14ac:dyDescent="0.2">
      <c r="A74" s="8" t="s">
        <v>77</v>
      </c>
      <c r="B74" s="8"/>
      <c r="C74" s="8"/>
      <c r="D74" s="8"/>
      <c r="E74" s="8"/>
      <c r="F74" s="36"/>
      <c r="G74" s="12"/>
      <c r="H74" s="12"/>
      <c r="I74" s="12"/>
      <c r="J74" s="12"/>
      <c r="K74" s="12"/>
      <c r="L74" s="8"/>
      <c r="M74" s="12"/>
      <c r="N74" s="12"/>
      <c r="O74" s="57"/>
      <c r="P74" s="12"/>
      <c r="Q74" s="15"/>
    </row>
    <row r="75" spans="1:19" x14ac:dyDescent="0.2">
      <c r="A75" s="11" t="s">
        <v>297</v>
      </c>
      <c r="B75" s="11" t="s">
        <v>298</v>
      </c>
      <c r="C75" s="11" t="s">
        <v>297</v>
      </c>
      <c r="D75" s="11" t="s">
        <v>275</v>
      </c>
      <c r="E75" s="12">
        <v>40</v>
      </c>
      <c r="F75" s="12">
        <v>100</v>
      </c>
      <c r="G75" s="12">
        <v>10</v>
      </c>
      <c r="H75" s="12">
        <v>300</v>
      </c>
      <c r="I75" s="12"/>
      <c r="J75" s="12"/>
      <c r="K75" s="12"/>
      <c r="L75" s="13"/>
      <c r="M75" s="12">
        <f t="shared" ref="M75:M90" si="12">SUM(I75:L75)</f>
        <v>0</v>
      </c>
      <c r="N75" s="12">
        <f t="shared" ref="N75:N90" si="13">$M75/$H75</f>
        <v>0</v>
      </c>
      <c r="O75" s="57"/>
      <c r="P75" s="15">
        <v>0.13</v>
      </c>
      <c r="Q75" s="15">
        <f t="shared" ref="Q75:Q90" si="14">$N75*$P75</f>
        <v>0</v>
      </c>
      <c r="R75" s="43">
        <f>SUM(Q75:Q90)</f>
        <v>10.700000000000001</v>
      </c>
      <c r="S75" s="3">
        <f>R75*100/$R$143</f>
        <v>12.041413459374297</v>
      </c>
    </row>
    <row r="76" spans="1:19" x14ac:dyDescent="0.2">
      <c r="A76" s="11" t="s">
        <v>78</v>
      </c>
      <c r="B76" s="11" t="s">
        <v>79</v>
      </c>
      <c r="C76" s="11" t="s">
        <v>78</v>
      </c>
      <c r="D76" s="11" t="s">
        <v>275</v>
      </c>
      <c r="E76" s="12">
        <v>40</v>
      </c>
      <c r="F76" s="12">
        <v>150</v>
      </c>
      <c r="G76" s="12">
        <v>10</v>
      </c>
      <c r="H76" s="12">
        <v>300</v>
      </c>
      <c r="I76" s="12"/>
      <c r="J76" s="12">
        <v>300</v>
      </c>
      <c r="K76" s="12">
        <v>300</v>
      </c>
      <c r="L76" s="13"/>
      <c r="M76" s="12">
        <f t="shared" si="12"/>
        <v>600</v>
      </c>
      <c r="N76" s="12">
        <f t="shared" si="13"/>
        <v>2</v>
      </c>
      <c r="O76" s="57"/>
      <c r="P76" s="15">
        <v>0.13</v>
      </c>
      <c r="Q76" s="15">
        <f t="shared" si="14"/>
        <v>0.26</v>
      </c>
    </row>
    <row r="77" spans="1:19" x14ac:dyDescent="0.2">
      <c r="A77" s="36" t="s">
        <v>240</v>
      </c>
      <c r="B77" s="36" t="s">
        <v>79</v>
      </c>
      <c r="C77" s="31" t="s">
        <v>241</v>
      </c>
      <c r="D77" s="36" t="s">
        <v>277</v>
      </c>
      <c r="E77" s="12">
        <v>40</v>
      </c>
      <c r="F77" s="12">
        <v>150</v>
      </c>
      <c r="G77" s="12">
        <v>10</v>
      </c>
      <c r="H77" s="12">
        <v>300</v>
      </c>
      <c r="I77" s="12">
        <v>300</v>
      </c>
      <c r="J77" s="12">
        <v>600</v>
      </c>
      <c r="K77" s="12">
        <v>300</v>
      </c>
      <c r="L77" s="13"/>
      <c r="M77" s="12">
        <f t="shared" si="12"/>
        <v>1200</v>
      </c>
      <c r="N77" s="12">
        <f t="shared" si="13"/>
        <v>4</v>
      </c>
      <c r="O77" s="57"/>
      <c r="P77" s="15">
        <v>0.13</v>
      </c>
      <c r="Q77" s="15">
        <f t="shared" si="14"/>
        <v>0.52</v>
      </c>
    </row>
    <row r="78" spans="1:19" x14ac:dyDescent="0.2">
      <c r="A78" s="11" t="s">
        <v>80</v>
      </c>
      <c r="B78" s="11" t="s">
        <v>81</v>
      </c>
      <c r="C78" s="11" t="s">
        <v>80</v>
      </c>
      <c r="D78" s="11" t="s">
        <v>275</v>
      </c>
      <c r="E78" s="12">
        <v>40</v>
      </c>
      <c r="F78" s="12">
        <v>200</v>
      </c>
      <c r="G78" s="12">
        <v>10</v>
      </c>
      <c r="H78" s="12">
        <v>150</v>
      </c>
      <c r="I78" s="12"/>
      <c r="J78" s="12"/>
      <c r="K78" s="12"/>
      <c r="L78" s="13"/>
      <c r="M78" s="12">
        <f t="shared" si="12"/>
        <v>0</v>
      </c>
      <c r="N78" s="12">
        <f t="shared" si="13"/>
        <v>0</v>
      </c>
      <c r="O78" s="57"/>
      <c r="P78" s="15">
        <v>0.13</v>
      </c>
      <c r="Q78" s="15">
        <f t="shared" si="14"/>
        <v>0</v>
      </c>
    </row>
    <row r="79" spans="1:19" x14ac:dyDescent="0.2">
      <c r="A79" s="11" t="s">
        <v>82</v>
      </c>
      <c r="B79" s="11" t="s">
        <v>83</v>
      </c>
      <c r="C79" s="11" t="s">
        <v>82</v>
      </c>
      <c r="D79" s="11" t="s">
        <v>275</v>
      </c>
      <c r="E79" s="12">
        <v>40</v>
      </c>
      <c r="F79" s="12">
        <v>300</v>
      </c>
      <c r="G79" s="12">
        <v>10</v>
      </c>
      <c r="H79" s="12">
        <v>150</v>
      </c>
      <c r="I79" s="12">
        <v>150</v>
      </c>
      <c r="J79" s="12">
        <v>300</v>
      </c>
      <c r="K79" s="12">
        <v>300</v>
      </c>
      <c r="L79" s="13"/>
      <c r="M79" s="12">
        <f t="shared" si="12"/>
        <v>750</v>
      </c>
      <c r="N79" s="12">
        <f t="shared" si="13"/>
        <v>5</v>
      </c>
      <c r="O79" s="57"/>
      <c r="P79" s="15">
        <v>0.13</v>
      </c>
      <c r="Q79" s="15">
        <f t="shared" si="14"/>
        <v>0.65</v>
      </c>
    </row>
    <row r="80" spans="1:19" x14ac:dyDescent="0.2">
      <c r="A80" s="36" t="s">
        <v>183</v>
      </c>
      <c r="B80" s="36" t="s">
        <v>83</v>
      </c>
      <c r="C80" s="36">
        <v>90447300</v>
      </c>
      <c r="D80" s="36" t="s">
        <v>277</v>
      </c>
      <c r="E80" s="12" t="s">
        <v>89</v>
      </c>
      <c r="F80" s="12">
        <v>300</v>
      </c>
      <c r="G80" s="12">
        <v>10</v>
      </c>
      <c r="H80" s="12">
        <v>150</v>
      </c>
      <c r="I80" s="12">
        <v>600</v>
      </c>
      <c r="J80" s="12">
        <v>600</v>
      </c>
      <c r="K80" s="12">
        <v>600</v>
      </c>
      <c r="L80" s="13"/>
      <c r="M80" s="12">
        <f t="shared" si="12"/>
        <v>1800</v>
      </c>
      <c r="N80" s="12">
        <f t="shared" si="13"/>
        <v>12</v>
      </c>
      <c r="O80" s="57"/>
      <c r="P80" s="15">
        <v>0.13</v>
      </c>
      <c r="Q80" s="15">
        <f t="shared" si="14"/>
        <v>1.56</v>
      </c>
    </row>
    <row r="81" spans="1:19" x14ac:dyDescent="0.2">
      <c r="A81" s="11" t="s">
        <v>84</v>
      </c>
      <c r="B81" s="11" t="s">
        <v>85</v>
      </c>
      <c r="C81" s="11" t="s">
        <v>84</v>
      </c>
      <c r="D81" s="11" t="s">
        <v>275</v>
      </c>
      <c r="E81" s="12">
        <v>40</v>
      </c>
      <c r="F81" s="12">
        <v>450</v>
      </c>
      <c r="G81" s="12">
        <v>10</v>
      </c>
      <c r="H81" s="12">
        <v>100</v>
      </c>
      <c r="I81" s="12"/>
      <c r="J81" s="12"/>
      <c r="K81" s="12">
        <v>200</v>
      </c>
      <c r="L81" s="13"/>
      <c r="M81" s="12">
        <f t="shared" si="12"/>
        <v>200</v>
      </c>
      <c r="N81" s="12">
        <f t="shared" si="13"/>
        <v>2</v>
      </c>
      <c r="O81" s="57"/>
      <c r="P81" s="15">
        <v>0.13</v>
      </c>
      <c r="Q81" s="15">
        <f t="shared" si="14"/>
        <v>0.26</v>
      </c>
    </row>
    <row r="82" spans="1:19" x14ac:dyDescent="0.2">
      <c r="A82" s="36" t="s">
        <v>184</v>
      </c>
      <c r="B82" s="36" t="s">
        <v>85</v>
      </c>
      <c r="C82" s="36">
        <v>90447400</v>
      </c>
      <c r="D82" s="36" t="s">
        <v>277</v>
      </c>
      <c r="E82" s="12" t="s">
        <v>89</v>
      </c>
      <c r="F82" s="12">
        <v>450</v>
      </c>
      <c r="G82" s="12">
        <v>10</v>
      </c>
      <c r="H82" s="12">
        <v>100</v>
      </c>
      <c r="I82" s="12">
        <v>200</v>
      </c>
      <c r="J82" s="12">
        <v>300</v>
      </c>
      <c r="K82" s="12">
        <v>400</v>
      </c>
      <c r="L82" s="13"/>
      <c r="M82" s="12">
        <f t="shared" si="12"/>
        <v>900</v>
      </c>
      <c r="N82" s="12">
        <f t="shared" si="13"/>
        <v>9</v>
      </c>
      <c r="O82" s="57"/>
      <c r="P82" s="15">
        <v>0.13</v>
      </c>
      <c r="Q82" s="15">
        <f t="shared" si="14"/>
        <v>1.17</v>
      </c>
    </row>
    <row r="83" spans="1:19" x14ac:dyDescent="0.2">
      <c r="A83" s="11" t="s">
        <v>86</v>
      </c>
      <c r="B83" s="11" t="s">
        <v>87</v>
      </c>
      <c r="C83" s="11" t="s">
        <v>86</v>
      </c>
      <c r="D83" s="11" t="s">
        <v>275</v>
      </c>
      <c r="E83" s="12">
        <v>40</v>
      </c>
      <c r="F83" s="12">
        <v>600</v>
      </c>
      <c r="G83" s="12">
        <v>10</v>
      </c>
      <c r="H83" s="12">
        <v>50</v>
      </c>
      <c r="I83" s="12"/>
      <c r="J83" s="12">
        <v>200</v>
      </c>
      <c r="K83" s="12">
        <v>200</v>
      </c>
      <c r="L83" s="13"/>
      <c r="M83" s="12">
        <f t="shared" si="12"/>
        <v>400</v>
      </c>
      <c r="N83" s="12">
        <f t="shared" si="13"/>
        <v>8</v>
      </c>
      <c r="O83" s="57"/>
      <c r="P83" s="15">
        <v>0.09</v>
      </c>
      <c r="Q83" s="15">
        <f t="shared" si="14"/>
        <v>0.72</v>
      </c>
    </row>
    <row r="84" spans="1:19" x14ac:dyDescent="0.2">
      <c r="A84" s="36" t="s">
        <v>88</v>
      </c>
      <c r="B84" s="36" t="s">
        <v>87</v>
      </c>
      <c r="C84" s="36">
        <v>90447600</v>
      </c>
      <c r="D84" s="36" t="s">
        <v>277</v>
      </c>
      <c r="E84" s="12" t="s">
        <v>89</v>
      </c>
      <c r="F84" s="12">
        <v>600</v>
      </c>
      <c r="G84" s="12">
        <v>10</v>
      </c>
      <c r="H84" s="12">
        <v>50</v>
      </c>
      <c r="I84" s="12">
        <v>200</v>
      </c>
      <c r="J84" s="12">
        <v>900</v>
      </c>
      <c r="K84" s="12">
        <v>400</v>
      </c>
      <c r="L84" s="13"/>
      <c r="M84" s="12">
        <f t="shared" si="12"/>
        <v>1500</v>
      </c>
      <c r="N84" s="12">
        <f t="shared" si="13"/>
        <v>30</v>
      </c>
      <c r="O84" s="57"/>
      <c r="P84" s="15">
        <v>0.09</v>
      </c>
      <c r="Q84" s="15">
        <f t="shared" si="14"/>
        <v>2.6999999999999997</v>
      </c>
    </row>
    <row r="85" spans="1:19" x14ac:dyDescent="0.2">
      <c r="A85" s="11" t="s">
        <v>90</v>
      </c>
      <c r="B85" s="11" t="s">
        <v>91</v>
      </c>
      <c r="C85" s="11" t="s">
        <v>90</v>
      </c>
      <c r="D85" s="11" t="s">
        <v>275</v>
      </c>
      <c r="E85" s="12">
        <v>40</v>
      </c>
      <c r="F85" s="12">
        <v>750</v>
      </c>
      <c r="G85" s="12">
        <v>10</v>
      </c>
      <c r="H85" s="12">
        <v>50</v>
      </c>
      <c r="I85" s="12"/>
      <c r="J85" s="12">
        <v>400</v>
      </c>
      <c r="K85" s="12">
        <v>100</v>
      </c>
      <c r="L85" s="13"/>
      <c r="M85" s="12">
        <f t="shared" si="12"/>
        <v>500</v>
      </c>
      <c r="N85" s="12">
        <f t="shared" si="13"/>
        <v>10</v>
      </c>
      <c r="O85" s="57"/>
      <c r="P85" s="15">
        <v>0.13</v>
      </c>
      <c r="Q85" s="15">
        <f t="shared" si="14"/>
        <v>1.3</v>
      </c>
    </row>
    <row r="86" spans="1:19" x14ac:dyDescent="0.2">
      <c r="A86" s="11" t="s">
        <v>92</v>
      </c>
      <c r="B86" s="11" t="s">
        <v>93</v>
      </c>
      <c r="C86" s="11" t="s">
        <v>92</v>
      </c>
      <c r="D86" s="11" t="s">
        <v>275</v>
      </c>
      <c r="E86" s="12">
        <v>40</v>
      </c>
      <c r="F86" s="12">
        <v>900</v>
      </c>
      <c r="G86" s="12">
        <v>10</v>
      </c>
      <c r="H86" s="12">
        <v>50</v>
      </c>
      <c r="I86" s="12"/>
      <c r="J86" s="12"/>
      <c r="K86" s="12">
        <v>100</v>
      </c>
      <c r="L86" s="13"/>
      <c r="M86" s="12">
        <f t="shared" si="12"/>
        <v>100</v>
      </c>
      <c r="N86" s="12">
        <f t="shared" si="13"/>
        <v>2</v>
      </c>
      <c r="O86" s="57"/>
      <c r="P86" s="15">
        <v>0.13</v>
      </c>
      <c r="Q86" s="15">
        <f t="shared" si="14"/>
        <v>0.26</v>
      </c>
    </row>
    <row r="87" spans="1:19" x14ac:dyDescent="0.2">
      <c r="A87" s="36" t="s">
        <v>185</v>
      </c>
      <c r="B87" s="36" t="s">
        <v>93</v>
      </c>
      <c r="C87" s="36">
        <v>90447700</v>
      </c>
      <c r="D87" s="36" t="s">
        <v>277</v>
      </c>
      <c r="E87" s="12" t="s">
        <v>89</v>
      </c>
      <c r="F87" s="12">
        <v>900</v>
      </c>
      <c r="G87" s="12">
        <v>10</v>
      </c>
      <c r="H87" s="12">
        <v>50</v>
      </c>
      <c r="I87" s="12"/>
      <c r="J87" s="12">
        <v>200</v>
      </c>
      <c r="K87" s="12">
        <v>300</v>
      </c>
      <c r="L87" s="13"/>
      <c r="M87" s="12">
        <f t="shared" si="12"/>
        <v>500</v>
      </c>
      <c r="N87" s="12">
        <f t="shared" si="13"/>
        <v>10</v>
      </c>
      <c r="O87" s="57"/>
      <c r="P87" s="15">
        <v>0.13</v>
      </c>
      <c r="Q87" s="15">
        <f t="shared" si="14"/>
        <v>1.3</v>
      </c>
    </row>
    <row r="88" spans="1:19" x14ac:dyDescent="0.2">
      <c r="A88" s="11" t="s">
        <v>94</v>
      </c>
      <c r="B88" s="11" t="s">
        <v>95</v>
      </c>
      <c r="C88" s="11" t="s">
        <v>94</v>
      </c>
      <c r="D88" s="11" t="s">
        <v>275</v>
      </c>
      <c r="E88" s="12">
        <v>40</v>
      </c>
      <c r="F88" s="12">
        <v>1200</v>
      </c>
      <c r="G88" s="12">
        <v>5</v>
      </c>
      <c r="H88" s="12">
        <v>25</v>
      </c>
      <c r="I88" s="12"/>
      <c r="J88" s="12"/>
      <c r="K88" s="12"/>
      <c r="L88" s="13"/>
      <c r="M88" s="12">
        <f t="shared" si="12"/>
        <v>0</v>
      </c>
      <c r="N88" s="12">
        <f t="shared" si="13"/>
        <v>0</v>
      </c>
      <c r="O88" s="57"/>
      <c r="P88" s="15">
        <v>0.08</v>
      </c>
      <c r="Q88" s="15">
        <f t="shared" si="14"/>
        <v>0</v>
      </c>
    </row>
    <row r="89" spans="1:19" x14ac:dyDescent="0.2">
      <c r="A89" s="36" t="s">
        <v>376</v>
      </c>
      <c r="B89" s="36" t="s">
        <v>377</v>
      </c>
      <c r="C89" s="31" t="s">
        <v>378</v>
      </c>
      <c r="D89" s="36" t="s">
        <v>277</v>
      </c>
      <c r="E89" s="12">
        <v>40</v>
      </c>
      <c r="F89" s="12">
        <v>1800</v>
      </c>
      <c r="G89" s="12">
        <v>5</v>
      </c>
      <c r="H89" s="12">
        <v>20</v>
      </c>
      <c r="I89" s="12"/>
      <c r="J89" s="12"/>
      <c r="K89" s="12"/>
      <c r="L89" s="13"/>
      <c r="M89" s="12">
        <f t="shared" si="12"/>
        <v>0</v>
      </c>
      <c r="N89" s="12">
        <f t="shared" si="13"/>
        <v>0</v>
      </c>
      <c r="O89" s="57"/>
      <c r="P89" s="15">
        <v>0.08</v>
      </c>
      <c r="Q89" s="15">
        <f t="shared" si="14"/>
        <v>0</v>
      </c>
    </row>
    <row r="90" spans="1:19" x14ac:dyDescent="0.2">
      <c r="A90" s="11" t="s">
        <v>220</v>
      </c>
      <c r="B90" s="11" t="s">
        <v>221</v>
      </c>
      <c r="C90" s="11" t="s">
        <v>220</v>
      </c>
      <c r="D90" s="11" t="s">
        <v>275</v>
      </c>
      <c r="E90" s="12">
        <v>40</v>
      </c>
      <c r="F90" s="12">
        <v>2000</v>
      </c>
      <c r="G90" s="12">
        <v>5</v>
      </c>
      <c r="H90" s="12">
        <v>25</v>
      </c>
      <c r="I90" s="12"/>
      <c r="J90" s="12"/>
      <c r="K90" s="12"/>
      <c r="L90" s="13"/>
      <c r="M90" s="12">
        <f t="shared" si="12"/>
        <v>0</v>
      </c>
      <c r="N90" s="12">
        <f t="shared" si="13"/>
        <v>0</v>
      </c>
      <c r="O90" s="57"/>
      <c r="P90" s="15">
        <v>0.08</v>
      </c>
      <c r="Q90" s="15">
        <f t="shared" si="14"/>
        <v>0</v>
      </c>
      <c r="R90" s="43"/>
    </row>
    <row r="91" spans="1:19" x14ac:dyDescent="0.2">
      <c r="A91" s="8" t="s">
        <v>96</v>
      </c>
      <c r="B91" s="8"/>
      <c r="C91" s="8"/>
      <c r="D91" s="8"/>
      <c r="E91" s="20"/>
      <c r="F91" s="12"/>
      <c r="G91" s="12"/>
      <c r="H91" s="12"/>
      <c r="I91" s="12"/>
      <c r="J91" s="12"/>
      <c r="K91" s="12"/>
      <c r="L91" s="8"/>
      <c r="M91" s="12"/>
      <c r="N91" s="12"/>
      <c r="O91" s="57"/>
      <c r="P91" s="12"/>
      <c r="Q91" s="15"/>
    </row>
    <row r="92" spans="1:19" x14ac:dyDescent="0.2">
      <c r="A92" s="11" t="s">
        <v>299</v>
      </c>
      <c r="B92" s="11" t="s">
        <v>300</v>
      </c>
      <c r="C92" s="11" t="s">
        <v>299</v>
      </c>
      <c r="D92" s="11" t="s">
        <v>275</v>
      </c>
      <c r="E92" s="12">
        <v>50</v>
      </c>
      <c r="F92" s="12">
        <v>100</v>
      </c>
      <c r="G92" s="12">
        <v>10</v>
      </c>
      <c r="H92" s="12">
        <v>150</v>
      </c>
      <c r="I92" s="12"/>
      <c r="J92" s="12"/>
      <c r="K92" s="12"/>
      <c r="L92" s="13"/>
      <c r="M92" s="12">
        <f t="shared" ref="M92:M108" si="15">SUM(I92:L92)</f>
        <v>0</v>
      </c>
      <c r="N92" s="12">
        <f t="shared" ref="N92:N108" si="16">$M92/$H92</f>
        <v>0</v>
      </c>
      <c r="O92" s="57"/>
      <c r="P92" s="15">
        <v>0.1</v>
      </c>
      <c r="Q92" s="15">
        <f t="shared" ref="Q92:Q108" si="17">$N92*$P92</f>
        <v>0</v>
      </c>
      <c r="R92" s="43">
        <f>SUM(Q92:Q108)</f>
        <v>14.940000000000001</v>
      </c>
      <c r="S92" s="3">
        <f>R92*100/$R$143</f>
        <v>16.812964213369348</v>
      </c>
    </row>
    <row r="93" spans="1:19" x14ac:dyDescent="0.2">
      <c r="A93" s="11" t="s">
        <v>97</v>
      </c>
      <c r="B93" s="11" t="s">
        <v>98</v>
      </c>
      <c r="C93" s="11" t="s">
        <v>97</v>
      </c>
      <c r="D93" s="11" t="s">
        <v>275</v>
      </c>
      <c r="E93" s="12">
        <v>50</v>
      </c>
      <c r="F93" s="12">
        <v>150</v>
      </c>
      <c r="G93" s="12">
        <v>10</v>
      </c>
      <c r="H93" s="12">
        <v>150</v>
      </c>
      <c r="I93" s="12"/>
      <c r="J93" s="12"/>
      <c r="K93" s="12">
        <v>300</v>
      </c>
      <c r="L93" s="13"/>
      <c r="M93" s="12">
        <f t="shared" si="15"/>
        <v>300</v>
      </c>
      <c r="N93" s="12">
        <f t="shared" si="16"/>
        <v>2</v>
      </c>
      <c r="O93" s="57"/>
      <c r="P93" s="15">
        <v>0.1</v>
      </c>
      <c r="Q93" s="15">
        <f t="shared" si="17"/>
        <v>0.2</v>
      </c>
    </row>
    <row r="94" spans="1:19" x14ac:dyDescent="0.2">
      <c r="A94" s="36" t="s">
        <v>235</v>
      </c>
      <c r="B94" s="36" t="s">
        <v>98</v>
      </c>
      <c r="C94" s="36">
        <v>90448200</v>
      </c>
      <c r="D94" s="36" t="s">
        <v>277</v>
      </c>
      <c r="E94" s="12" t="s">
        <v>102</v>
      </c>
      <c r="F94" s="12">
        <v>150</v>
      </c>
      <c r="G94" s="12">
        <v>10</v>
      </c>
      <c r="H94" s="12">
        <v>150</v>
      </c>
      <c r="I94" s="12"/>
      <c r="J94" s="12">
        <v>600</v>
      </c>
      <c r="K94" s="12">
        <v>600</v>
      </c>
      <c r="L94" s="13"/>
      <c r="M94" s="12">
        <f t="shared" si="15"/>
        <v>1200</v>
      </c>
      <c r="N94" s="12">
        <f t="shared" si="16"/>
        <v>8</v>
      </c>
      <c r="O94" s="57"/>
      <c r="P94" s="15">
        <v>0.1</v>
      </c>
      <c r="Q94" s="15">
        <f t="shared" si="17"/>
        <v>0.8</v>
      </c>
    </row>
    <row r="95" spans="1:19" x14ac:dyDescent="0.2">
      <c r="A95" s="11" t="s">
        <v>224</v>
      </c>
      <c r="B95" s="11" t="s">
        <v>225</v>
      </c>
      <c r="C95" s="11" t="s">
        <v>224</v>
      </c>
      <c r="D95" s="11" t="s">
        <v>275</v>
      </c>
      <c r="E95" s="12">
        <v>50</v>
      </c>
      <c r="F95" s="12">
        <v>200</v>
      </c>
      <c r="G95" s="12">
        <v>10</v>
      </c>
      <c r="H95" s="12">
        <v>150</v>
      </c>
      <c r="I95" s="12"/>
      <c r="J95" s="12">
        <v>150</v>
      </c>
      <c r="K95" s="12">
        <v>150</v>
      </c>
      <c r="L95" s="13"/>
      <c r="M95" s="12">
        <f t="shared" si="15"/>
        <v>300</v>
      </c>
      <c r="N95" s="12">
        <f t="shared" si="16"/>
        <v>2</v>
      </c>
      <c r="O95" s="57"/>
      <c r="P95" s="15">
        <v>0.06</v>
      </c>
      <c r="Q95" s="15">
        <f t="shared" si="17"/>
        <v>0.12</v>
      </c>
    </row>
    <row r="96" spans="1:19" x14ac:dyDescent="0.2">
      <c r="A96" s="11" t="s">
        <v>99</v>
      </c>
      <c r="B96" s="11" t="s">
        <v>100</v>
      </c>
      <c r="C96" s="11" t="s">
        <v>99</v>
      </c>
      <c r="D96" s="11" t="s">
        <v>275</v>
      </c>
      <c r="E96" s="12">
        <v>50</v>
      </c>
      <c r="F96" s="12">
        <v>300</v>
      </c>
      <c r="G96" s="12">
        <v>10</v>
      </c>
      <c r="H96" s="12">
        <v>75</v>
      </c>
      <c r="I96" s="12"/>
      <c r="J96" s="12">
        <v>150</v>
      </c>
      <c r="K96" s="12">
        <v>150</v>
      </c>
      <c r="L96" s="13"/>
      <c r="M96" s="12">
        <f t="shared" si="15"/>
        <v>300</v>
      </c>
      <c r="N96" s="12">
        <f t="shared" si="16"/>
        <v>4</v>
      </c>
      <c r="O96" s="57"/>
      <c r="P96" s="15">
        <v>0.1</v>
      </c>
      <c r="Q96" s="15">
        <f t="shared" si="17"/>
        <v>0.4</v>
      </c>
    </row>
    <row r="97" spans="1:19" x14ac:dyDescent="0.2">
      <c r="A97" s="36" t="s">
        <v>101</v>
      </c>
      <c r="B97" s="36" t="s">
        <v>100</v>
      </c>
      <c r="C97" s="36">
        <v>90448300</v>
      </c>
      <c r="D97" s="36" t="s">
        <v>277</v>
      </c>
      <c r="E97" s="12" t="s">
        <v>102</v>
      </c>
      <c r="F97" s="12">
        <v>300</v>
      </c>
      <c r="G97" s="12">
        <v>10</v>
      </c>
      <c r="H97" s="12">
        <v>75</v>
      </c>
      <c r="I97" s="12"/>
      <c r="J97" s="12">
        <v>600</v>
      </c>
      <c r="K97" s="12">
        <v>600</v>
      </c>
      <c r="L97" s="13"/>
      <c r="M97" s="12">
        <f t="shared" si="15"/>
        <v>1200</v>
      </c>
      <c r="N97" s="12">
        <f t="shared" si="16"/>
        <v>16</v>
      </c>
      <c r="O97" s="57"/>
      <c r="P97" s="15">
        <v>0.1</v>
      </c>
      <c r="Q97" s="15">
        <f t="shared" si="17"/>
        <v>1.6</v>
      </c>
    </row>
    <row r="98" spans="1:19" x14ac:dyDescent="0.2">
      <c r="A98" s="11" t="s">
        <v>103</v>
      </c>
      <c r="B98" s="11" t="s">
        <v>104</v>
      </c>
      <c r="C98" s="11" t="s">
        <v>103</v>
      </c>
      <c r="D98" s="11" t="s">
        <v>275</v>
      </c>
      <c r="E98" s="12">
        <v>50</v>
      </c>
      <c r="F98" s="12">
        <v>450</v>
      </c>
      <c r="G98" s="12">
        <v>10</v>
      </c>
      <c r="H98" s="12">
        <v>50</v>
      </c>
      <c r="I98" s="12"/>
      <c r="J98" s="12"/>
      <c r="K98" s="12">
        <v>100</v>
      </c>
      <c r="L98" s="13"/>
      <c r="M98" s="12">
        <f t="shared" si="15"/>
        <v>100</v>
      </c>
      <c r="N98" s="12">
        <f t="shared" si="16"/>
        <v>2</v>
      </c>
      <c r="O98" s="57"/>
      <c r="P98" s="15">
        <v>0.1</v>
      </c>
      <c r="Q98" s="15">
        <f t="shared" si="17"/>
        <v>0.2</v>
      </c>
    </row>
    <row r="99" spans="1:19" x14ac:dyDescent="0.2">
      <c r="A99" s="36" t="s">
        <v>186</v>
      </c>
      <c r="B99" s="36" t="s">
        <v>104</v>
      </c>
      <c r="C99" s="36">
        <v>90448400</v>
      </c>
      <c r="D99" s="36" t="s">
        <v>277</v>
      </c>
      <c r="E99" s="12" t="s">
        <v>102</v>
      </c>
      <c r="F99" s="12">
        <v>450</v>
      </c>
      <c r="G99" s="12">
        <v>10</v>
      </c>
      <c r="H99" s="12">
        <v>50</v>
      </c>
      <c r="I99" s="12"/>
      <c r="J99" s="12">
        <v>600</v>
      </c>
      <c r="K99" s="12">
        <v>500</v>
      </c>
      <c r="L99" s="13"/>
      <c r="M99" s="12">
        <f t="shared" si="15"/>
        <v>1100</v>
      </c>
      <c r="N99" s="12">
        <f t="shared" si="16"/>
        <v>22</v>
      </c>
      <c r="O99" s="57"/>
      <c r="P99" s="15">
        <v>0.1</v>
      </c>
      <c r="Q99" s="15">
        <f t="shared" si="17"/>
        <v>2.2000000000000002</v>
      </c>
    </row>
    <row r="100" spans="1:19" x14ac:dyDescent="0.2">
      <c r="A100" s="11" t="s">
        <v>105</v>
      </c>
      <c r="B100" s="11" t="s">
        <v>106</v>
      </c>
      <c r="C100" s="11" t="s">
        <v>105</v>
      </c>
      <c r="D100" s="11" t="s">
        <v>275</v>
      </c>
      <c r="E100" s="12">
        <v>50</v>
      </c>
      <c r="F100" s="12">
        <v>600</v>
      </c>
      <c r="G100" s="12">
        <v>10</v>
      </c>
      <c r="H100" s="12">
        <v>50</v>
      </c>
      <c r="I100" s="12"/>
      <c r="J100" s="12">
        <v>300</v>
      </c>
      <c r="K100" s="12">
        <v>300</v>
      </c>
      <c r="L100" s="13"/>
      <c r="M100" s="12">
        <f t="shared" si="15"/>
        <v>600</v>
      </c>
      <c r="N100" s="12">
        <f t="shared" si="16"/>
        <v>12</v>
      </c>
      <c r="O100" s="57"/>
      <c r="P100" s="15">
        <v>0.13</v>
      </c>
      <c r="Q100" s="15">
        <f t="shared" si="17"/>
        <v>1.56</v>
      </c>
    </row>
    <row r="101" spans="1:19" x14ac:dyDescent="0.2">
      <c r="A101" s="36" t="s">
        <v>107</v>
      </c>
      <c r="B101" s="36" t="s">
        <v>106</v>
      </c>
      <c r="C101" s="36">
        <v>90448600</v>
      </c>
      <c r="D101" s="36" t="s">
        <v>277</v>
      </c>
      <c r="E101" s="12" t="s">
        <v>102</v>
      </c>
      <c r="F101" s="12">
        <v>600</v>
      </c>
      <c r="G101" s="12">
        <v>10</v>
      </c>
      <c r="H101" s="12">
        <v>50</v>
      </c>
      <c r="I101" s="12"/>
      <c r="J101" s="12">
        <v>1000</v>
      </c>
      <c r="K101" s="12">
        <v>500</v>
      </c>
      <c r="L101" s="13"/>
      <c r="M101" s="12">
        <f t="shared" si="15"/>
        <v>1500</v>
      </c>
      <c r="N101" s="12">
        <f t="shared" si="16"/>
        <v>30</v>
      </c>
      <c r="O101" s="57"/>
      <c r="P101" s="15">
        <v>0.13</v>
      </c>
      <c r="Q101" s="15">
        <f t="shared" si="17"/>
        <v>3.9000000000000004</v>
      </c>
    </row>
    <row r="102" spans="1:19" x14ac:dyDescent="0.2">
      <c r="A102" s="36" t="s">
        <v>266</v>
      </c>
      <c r="B102" s="36" t="s">
        <v>267</v>
      </c>
      <c r="C102" s="36">
        <v>90448605</v>
      </c>
      <c r="D102" s="36" t="s">
        <v>277</v>
      </c>
      <c r="E102" s="12" t="s">
        <v>102</v>
      </c>
      <c r="F102" s="12">
        <v>700</v>
      </c>
      <c r="G102" s="12">
        <v>5</v>
      </c>
      <c r="H102" s="12">
        <v>25</v>
      </c>
      <c r="I102" s="12"/>
      <c r="J102" s="12"/>
      <c r="K102" s="12"/>
      <c r="L102" s="13"/>
      <c r="M102" s="12">
        <f t="shared" si="15"/>
        <v>0</v>
      </c>
      <c r="N102" s="12">
        <f t="shared" si="16"/>
        <v>0</v>
      </c>
      <c r="O102" s="57"/>
      <c r="P102" s="15">
        <v>0.1</v>
      </c>
      <c r="Q102" s="15">
        <f t="shared" si="17"/>
        <v>0</v>
      </c>
    </row>
    <row r="103" spans="1:19" x14ac:dyDescent="0.2">
      <c r="A103" s="11" t="s">
        <v>202</v>
      </c>
      <c r="B103" s="11" t="s">
        <v>203</v>
      </c>
      <c r="C103" s="11" t="s">
        <v>202</v>
      </c>
      <c r="D103" s="11" t="s">
        <v>275</v>
      </c>
      <c r="E103" s="12">
        <v>50</v>
      </c>
      <c r="F103" s="12">
        <v>750</v>
      </c>
      <c r="G103" s="12">
        <v>5</v>
      </c>
      <c r="H103" s="12">
        <v>25</v>
      </c>
      <c r="I103" s="12"/>
      <c r="J103" s="12">
        <v>200</v>
      </c>
      <c r="K103" s="12"/>
      <c r="L103" s="13"/>
      <c r="M103" s="12">
        <f t="shared" si="15"/>
        <v>200</v>
      </c>
      <c r="N103" s="12">
        <f t="shared" si="16"/>
        <v>8</v>
      </c>
      <c r="O103" s="57"/>
      <c r="P103" s="15">
        <v>0.1</v>
      </c>
      <c r="Q103" s="15">
        <f t="shared" si="17"/>
        <v>0.8</v>
      </c>
    </row>
    <row r="104" spans="1:19" x14ac:dyDescent="0.2">
      <c r="A104" s="11" t="s">
        <v>108</v>
      </c>
      <c r="B104" s="11" t="s">
        <v>109</v>
      </c>
      <c r="C104" s="11" t="s">
        <v>108</v>
      </c>
      <c r="D104" s="11" t="s">
        <v>275</v>
      </c>
      <c r="E104" s="12">
        <v>50</v>
      </c>
      <c r="F104" s="12">
        <v>900</v>
      </c>
      <c r="G104" s="12">
        <v>5</v>
      </c>
      <c r="H104" s="12">
        <v>25</v>
      </c>
      <c r="I104" s="12"/>
      <c r="J104" s="12"/>
      <c r="K104" s="12">
        <v>100</v>
      </c>
      <c r="L104" s="13"/>
      <c r="M104" s="12">
        <f t="shared" si="15"/>
        <v>100</v>
      </c>
      <c r="N104" s="12">
        <f t="shared" si="16"/>
        <v>4</v>
      </c>
      <c r="O104" s="57"/>
      <c r="P104" s="15">
        <v>0.1</v>
      </c>
      <c r="Q104" s="15">
        <f t="shared" si="17"/>
        <v>0.4</v>
      </c>
    </row>
    <row r="105" spans="1:19" x14ac:dyDescent="0.2">
      <c r="A105" s="36" t="s">
        <v>187</v>
      </c>
      <c r="B105" s="36" t="s">
        <v>109</v>
      </c>
      <c r="C105" s="36">
        <v>90448700</v>
      </c>
      <c r="D105" s="36" t="s">
        <v>277</v>
      </c>
      <c r="E105" s="12" t="s">
        <v>102</v>
      </c>
      <c r="F105" s="12">
        <v>900</v>
      </c>
      <c r="G105" s="12">
        <v>5</v>
      </c>
      <c r="H105" s="12">
        <v>25</v>
      </c>
      <c r="I105" s="12"/>
      <c r="J105" s="12"/>
      <c r="K105" s="12">
        <v>300</v>
      </c>
      <c r="L105" s="13"/>
      <c r="M105" s="12">
        <f t="shared" si="15"/>
        <v>300</v>
      </c>
      <c r="N105" s="12">
        <f t="shared" si="16"/>
        <v>12</v>
      </c>
      <c r="O105" s="57"/>
      <c r="P105" s="15">
        <v>0.1</v>
      </c>
      <c r="Q105" s="15">
        <f t="shared" si="17"/>
        <v>1.2000000000000002</v>
      </c>
    </row>
    <row r="106" spans="1:19" x14ac:dyDescent="0.2">
      <c r="A106" s="11" t="s">
        <v>110</v>
      </c>
      <c r="B106" s="11" t="s">
        <v>111</v>
      </c>
      <c r="C106" s="11" t="s">
        <v>110</v>
      </c>
      <c r="D106" s="11" t="s">
        <v>275</v>
      </c>
      <c r="E106" s="12">
        <v>50</v>
      </c>
      <c r="F106" s="12">
        <v>1200</v>
      </c>
      <c r="G106" s="12">
        <v>5</v>
      </c>
      <c r="H106" s="12">
        <v>25</v>
      </c>
      <c r="I106" s="12"/>
      <c r="J106" s="12"/>
      <c r="K106" s="12"/>
      <c r="L106" s="13"/>
      <c r="M106" s="12">
        <f t="shared" si="15"/>
        <v>0</v>
      </c>
      <c r="N106" s="12">
        <f t="shared" si="16"/>
        <v>0</v>
      </c>
      <c r="O106" s="57"/>
      <c r="P106" s="15">
        <v>0.13</v>
      </c>
      <c r="Q106" s="15">
        <f t="shared" si="17"/>
        <v>0</v>
      </c>
    </row>
    <row r="107" spans="1:19" x14ac:dyDescent="0.2">
      <c r="A107" s="36" t="s">
        <v>204</v>
      </c>
      <c r="B107" s="36" t="s">
        <v>111</v>
      </c>
      <c r="C107" s="31" t="s">
        <v>205</v>
      </c>
      <c r="D107" s="36" t="s">
        <v>277</v>
      </c>
      <c r="E107" s="12">
        <v>50</v>
      </c>
      <c r="F107" s="12">
        <v>1200</v>
      </c>
      <c r="G107" s="12">
        <v>5</v>
      </c>
      <c r="H107" s="12">
        <v>25</v>
      </c>
      <c r="I107" s="12"/>
      <c r="J107" s="12">
        <v>100</v>
      </c>
      <c r="K107" s="12">
        <v>100</v>
      </c>
      <c r="L107" s="13"/>
      <c r="M107" s="12">
        <f t="shared" si="15"/>
        <v>200</v>
      </c>
      <c r="N107" s="12">
        <f t="shared" si="16"/>
        <v>8</v>
      </c>
      <c r="O107" s="57"/>
      <c r="P107" s="15">
        <v>0.13</v>
      </c>
      <c r="Q107" s="15">
        <f t="shared" si="17"/>
        <v>1.04</v>
      </c>
    </row>
    <row r="108" spans="1:19" x14ac:dyDescent="0.2">
      <c r="A108" s="36" t="s">
        <v>268</v>
      </c>
      <c r="B108" s="36" t="s">
        <v>269</v>
      </c>
      <c r="C108" s="31" t="s">
        <v>270</v>
      </c>
      <c r="D108" s="36" t="s">
        <v>277</v>
      </c>
      <c r="E108" s="12">
        <v>50</v>
      </c>
      <c r="F108" s="12">
        <v>2400</v>
      </c>
      <c r="G108" s="12">
        <v>5</v>
      </c>
      <c r="H108" s="12">
        <v>25</v>
      </c>
      <c r="I108" s="12"/>
      <c r="J108" s="12">
        <v>50</v>
      </c>
      <c r="K108" s="12">
        <v>50</v>
      </c>
      <c r="L108" s="13"/>
      <c r="M108" s="12">
        <f t="shared" si="15"/>
        <v>100</v>
      </c>
      <c r="N108" s="12">
        <f t="shared" si="16"/>
        <v>4</v>
      </c>
      <c r="O108" s="57"/>
      <c r="P108" s="15">
        <v>0.13</v>
      </c>
      <c r="Q108" s="15">
        <f t="shared" si="17"/>
        <v>0.52</v>
      </c>
      <c r="R108" s="43"/>
    </row>
    <row r="109" spans="1:19" x14ac:dyDescent="0.2">
      <c r="A109" s="307" t="s">
        <v>112</v>
      </c>
      <c r="B109" s="307"/>
      <c r="C109" s="8"/>
      <c r="D109" s="8"/>
      <c r="E109" s="8"/>
      <c r="F109" s="12"/>
      <c r="G109" s="12"/>
      <c r="H109" s="12"/>
      <c r="I109" s="12"/>
      <c r="J109" s="12"/>
      <c r="K109" s="12"/>
      <c r="L109" s="36"/>
      <c r="M109" s="12"/>
      <c r="N109" s="12"/>
      <c r="O109" s="57"/>
      <c r="P109" s="12"/>
      <c r="Q109" s="15"/>
    </row>
    <row r="110" spans="1:19" x14ac:dyDescent="0.2">
      <c r="A110" s="11" t="s">
        <v>216</v>
      </c>
      <c r="B110" s="11" t="s">
        <v>217</v>
      </c>
      <c r="C110" s="11" t="s">
        <v>216</v>
      </c>
      <c r="D110" s="11" t="s">
        <v>275</v>
      </c>
      <c r="E110" s="12">
        <v>20</v>
      </c>
      <c r="F110" s="12">
        <v>150</v>
      </c>
      <c r="G110" s="12">
        <v>10</v>
      </c>
      <c r="H110" s="12">
        <v>400</v>
      </c>
      <c r="I110" s="12"/>
      <c r="J110" s="12"/>
      <c r="K110" s="12"/>
      <c r="L110" s="36"/>
      <c r="M110" s="12">
        <f t="shared" ref="M110:M142" si="18">SUM(I110:L110)</f>
        <v>0</v>
      </c>
      <c r="N110" s="12">
        <f t="shared" ref="N110:N142" si="19">$M110/$H110</f>
        <v>0</v>
      </c>
      <c r="O110" s="57"/>
      <c r="P110" s="12">
        <v>0.06</v>
      </c>
      <c r="Q110" s="15">
        <f t="shared" ref="Q110:Q142" si="20">$N110*$P110</f>
        <v>0</v>
      </c>
      <c r="R110" s="43">
        <f>SUM(Q110:Q125)</f>
        <v>1.38</v>
      </c>
      <c r="S110" s="3">
        <f>R110*100/$R$143</f>
        <v>1.5530047265361242</v>
      </c>
    </row>
    <row r="111" spans="1:19" x14ac:dyDescent="0.2">
      <c r="A111" s="36" t="s">
        <v>226</v>
      </c>
      <c r="B111" s="36" t="s">
        <v>217</v>
      </c>
      <c r="C111" s="36">
        <v>90444200</v>
      </c>
      <c r="D111" s="36" t="s">
        <v>277</v>
      </c>
      <c r="E111" s="12">
        <v>20</v>
      </c>
      <c r="F111" s="12">
        <v>150</v>
      </c>
      <c r="G111" s="12">
        <v>10</v>
      </c>
      <c r="H111" s="12">
        <v>400</v>
      </c>
      <c r="I111" s="12"/>
      <c r="J111" s="12"/>
      <c r="K111" s="12"/>
      <c r="L111" s="36"/>
      <c r="M111" s="12">
        <f t="shared" si="18"/>
        <v>0</v>
      </c>
      <c r="N111" s="12">
        <f t="shared" si="19"/>
        <v>0</v>
      </c>
      <c r="O111" s="57"/>
      <c r="P111" s="12">
        <v>0.06</v>
      </c>
      <c r="Q111" s="15">
        <f t="shared" si="20"/>
        <v>0</v>
      </c>
    </row>
    <row r="112" spans="1:19" x14ac:dyDescent="0.2">
      <c r="A112" s="11" t="s">
        <v>191</v>
      </c>
      <c r="B112" s="11" t="s">
        <v>192</v>
      </c>
      <c r="C112" s="11" t="s">
        <v>191</v>
      </c>
      <c r="D112" s="11" t="s">
        <v>275</v>
      </c>
      <c r="E112" s="12">
        <v>20</v>
      </c>
      <c r="F112" s="12">
        <v>200</v>
      </c>
      <c r="G112" s="12">
        <v>10</v>
      </c>
      <c r="H112" s="12">
        <v>300</v>
      </c>
      <c r="I112" s="12"/>
      <c r="J112" s="12"/>
      <c r="K112" s="12"/>
      <c r="L112" s="36"/>
      <c r="M112" s="12">
        <f t="shared" si="18"/>
        <v>0</v>
      </c>
      <c r="N112" s="12">
        <f t="shared" si="19"/>
        <v>0</v>
      </c>
      <c r="O112" s="57"/>
      <c r="P112" s="12">
        <v>0.06</v>
      </c>
      <c r="Q112" s="15">
        <f t="shared" si="20"/>
        <v>0</v>
      </c>
    </row>
    <row r="113" spans="1:19" x14ac:dyDescent="0.2">
      <c r="A113" s="11" t="s">
        <v>160</v>
      </c>
      <c r="B113" s="11" t="s">
        <v>161</v>
      </c>
      <c r="C113" s="11" t="s">
        <v>160</v>
      </c>
      <c r="D113" s="11" t="s">
        <v>275</v>
      </c>
      <c r="E113" s="12">
        <v>20</v>
      </c>
      <c r="F113" s="12">
        <v>300</v>
      </c>
      <c r="G113" s="12">
        <v>10</v>
      </c>
      <c r="H113" s="12">
        <v>200</v>
      </c>
      <c r="I113" s="12">
        <v>400</v>
      </c>
      <c r="J113" s="12">
        <v>600</v>
      </c>
      <c r="K113" s="12">
        <v>400</v>
      </c>
      <c r="L113" s="13"/>
      <c r="M113" s="12">
        <f t="shared" si="18"/>
        <v>1400</v>
      </c>
      <c r="N113" s="12">
        <f t="shared" si="19"/>
        <v>7</v>
      </c>
      <c r="O113" s="57"/>
      <c r="P113" s="15">
        <v>0.06</v>
      </c>
      <c r="Q113" s="15">
        <f t="shared" si="20"/>
        <v>0.42</v>
      </c>
    </row>
    <row r="114" spans="1:19" x14ac:dyDescent="0.2">
      <c r="A114" s="36" t="s">
        <v>215</v>
      </c>
      <c r="B114" s="36" t="s">
        <v>161</v>
      </c>
      <c r="C114" s="36">
        <v>90444300</v>
      </c>
      <c r="D114" s="36" t="s">
        <v>277</v>
      </c>
      <c r="E114" s="12" t="s">
        <v>46</v>
      </c>
      <c r="F114" s="12">
        <v>300</v>
      </c>
      <c r="G114" s="12">
        <v>10</v>
      </c>
      <c r="H114" s="12">
        <v>200</v>
      </c>
      <c r="I114" s="12"/>
      <c r="J114" s="12"/>
      <c r="K114" s="12">
        <v>200</v>
      </c>
      <c r="L114" s="13"/>
      <c r="M114" s="12">
        <f t="shared" si="18"/>
        <v>200</v>
      </c>
      <c r="N114" s="12">
        <f t="shared" si="19"/>
        <v>1</v>
      </c>
      <c r="O114" s="57"/>
      <c r="P114" s="15">
        <v>0.06</v>
      </c>
      <c r="Q114" s="15">
        <f t="shared" si="20"/>
        <v>0.06</v>
      </c>
    </row>
    <row r="115" spans="1:19" x14ac:dyDescent="0.2">
      <c r="A115" s="11" t="s">
        <v>206</v>
      </c>
      <c r="B115" s="11" t="s">
        <v>114</v>
      </c>
      <c r="C115" s="11" t="s">
        <v>206</v>
      </c>
      <c r="D115" s="11" t="s">
        <v>275</v>
      </c>
      <c r="E115" s="12">
        <v>20</v>
      </c>
      <c r="F115" s="12">
        <v>450</v>
      </c>
      <c r="G115" s="12">
        <v>10</v>
      </c>
      <c r="H115" s="12">
        <v>100</v>
      </c>
      <c r="I115" s="12"/>
      <c r="J115" s="12"/>
      <c r="K115" s="12"/>
      <c r="L115" s="25"/>
      <c r="M115" s="12">
        <f t="shared" si="18"/>
        <v>0</v>
      </c>
      <c r="N115" s="12">
        <f t="shared" si="19"/>
        <v>0</v>
      </c>
      <c r="O115" s="57"/>
      <c r="P115" s="15">
        <v>0.08</v>
      </c>
      <c r="Q115" s="15">
        <f t="shared" si="20"/>
        <v>0</v>
      </c>
    </row>
    <row r="116" spans="1:19" x14ac:dyDescent="0.2">
      <c r="A116" s="36" t="s">
        <v>113</v>
      </c>
      <c r="B116" s="36" t="s">
        <v>114</v>
      </c>
      <c r="C116" s="36">
        <v>90444400</v>
      </c>
      <c r="D116" s="36" t="s">
        <v>277</v>
      </c>
      <c r="E116" s="12" t="s">
        <v>46</v>
      </c>
      <c r="F116" s="12">
        <v>450</v>
      </c>
      <c r="G116" s="12">
        <v>10</v>
      </c>
      <c r="H116" s="12">
        <v>100</v>
      </c>
      <c r="I116" s="12">
        <v>400</v>
      </c>
      <c r="J116" s="12"/>
      <c r="K116" s="12">
        <v>200</v>
      </c>
      <c r="L116" s="13"/>
      <c r="M116" s="12">
        <f t="shared" si="18"/>
        <v>600</v>
      </c>
      <c r="N116" s="12">
        <f t="shared" si="19"/>
        <v>6</v>
      </c>
      <c r="O116" s="57"/>
      <c r="P116" s="15">
        <v>0.08</v>
      </c>
      <c r="Q116" s="15">
        <f t="shared" si="20"/>
        <v>0.48</v>
      </c>
    </row>
    <row r="117" spans="1:19" x14ac:dyDescent="0.2">
      <c r="A117" s="11" t="s">
        <v>115</v>
      </c>
      <c r="B117" s="11" t="s">
        <v>116</v>
      </c>
      <c r="C117" s="11" t="s">
        <v>115</v>
      </c>
      <c r="D117" s="11" t="s">
        <v>275</v>
      </c>
      <c r="E117" s="12">
        <v>20</v>
      </c>
      <c r="F117" s="12">
        <v>600</v>
      </c>
      <c r="G117" s="12">
        <v>10</v>
      </c>
      <c r="H117" s="12">
        <v>100</v>
      </c>
      <c r="I117" s="12"/>
      <c r="J117" s="12"/>
      <c r="K117" s="12"/>
      <c r="L117" s="13"/>
      <c r="M117" s="12">
        <f t="shared" si="18"/>
        <v>0</v>
      </c>
      <c r="N117" s="12">
        <f t="shared" si="19"/>
        <v>0</v>
      </c>
      <c r="O117" s="57"/>
      <c r="P117" s="15">
        <v>0.06</v>
      </c>
      <c r="Q117" s="15">
        <f t="shared" si="20"/>
        <v>0</v>
      </c>
    </row>
    <row r="118" spans="1:19" x14ac:dyDescent="0.2">
      <c r="A118" s="36" t="s">
        <v>188</v>
      </c>
      <c r="B118" s="36" t="s">
        <v>116</v>
      </c>
      <c r="C118" s="36">
        <v>90444600</v>
      </c>
      <c r="D118" s="36" t="s">
        <v>277</v>
      </c>
      <c r="E118" s="12" t="s">
        <v>46</v>
      </c>
      <c r="F118" s="12">
        <v>600</v>
      </c>
      <c r="G118" s="12">
        <v>10</v>
      </c>
      <c r="H118" s="12">
        <v>100</v>
      </c>
      <c r="I118" s="12"/>
      <c r="J118" s="12">
        <v>500</v>
      </c>
      <c r="K118" s="12">
        <v>200</v>
      </c>
      <c r="L118" s="13"/>
      <c r="M118" s="12">
        <f t="shared" si="18"/>
        <v>700</v>
      </c>
      <c r="N118" s="12">
        <f t="shared" si="19"/>
        <v>7</v>
      </c>
      <c r="O118" s="57"/>
      <c r="P118" s="15">
        <v>0.06</v>
      </c>
      <c r="Q118" s="15">
        <f t="shared" si="20"/>
        <v>0.42</v>
      </c>
    </row>
    <row r="119" spans="1:19" x14ac:dyDescent="0.2">
      <c r="A119" s="11" t="s">
        <v>117</v>
      </c>
      <c r="B119" s="11" t="s">
        <v>118</v>
      </c>
      <c r="C119" s="11" t="s">
        <v>117</v>
      </c>
      <c r="D119" s="11" t="s">
        <v>275</v>
      </c>
      <c r="E119" s="12">
        <v>20</v>
      </c>
      <c r="F119" s="12">
        <v>750</v>
      </c>
      <c r="G119" s="12">
        <v>10</v>
      </c>
      <c r="H119" s="12">
        <v>100</v>
      </c>
      <c r="I119" s="12"/>
      <c r="J119" s="12"/>
      <c r="K119" s="12"/>
      <c r="L119" s="13"/>
      <c r="M119" s="12">
        <f t="shared" si="18"/>
        <v>0</v>
      </c>
      <c r="N119" s="12">
        <f t="shared" si="19"/>
        <v>0</v>
      </c>
      <c r="O119" s="57"/>
      <c r="P119" s="15">
        <v>7.0000000000000007E-2</v>
      </c>
      <c r="Q119" s="15">
        <f t="shared" si="20"/>
        <v>0</v>
      </c>
    </row>
    <row r="120" spans="1:19" x14ac:dyDescent="0.2">
      <c r="A120" s="36" t="s">
        <v>189</v>
      </c>
      <c r="B120" s="36" t="s">
        <v>118</v>
      </c>
      <c r="C120" s="36">
        <v>90444700</v>
      </c>
      <c r="D120" s="36" t="s">
        <v>277</v>
      </c>
      <c r="E120" s="12" t="s">
        <v>46</v>
      </c>
      <c r="F120" s="12">
        <v>750</v>
      </c>
      <c r="G120" s="12">
        <v>10</v>
      </c>
      <c r="H120" s="12">
        <v>100</v>
      </c>
      <c r="I120" s="12"/>
      <c r="J120" s="12"/>
      <c r="K120" s="12"/>
      <c r="L120" s="13"/>
      <c r="M120" s="12">
        <f t="shared" si="18"/>
        <v>0</v>
      </c>
      <c r="N120" s="12">
        <f t="shared" si="19"/>
        <v>0</v>
      </c>
      <c r="O120" s="57"/>
      <c r="P120" s="15">
        <v>7.0000000000000007E-2</v>
      </c>
      <c r="Q120" s="15">
        <f t="shared" si="20"/>
        <v>0</v>
      </c>
    </row>
    <row r="121" spans="1:19" x14ac:dyDescent="0.2">
      <c r="A121" s="11" t="s">
        <v>119</v>
      </c>
      <c r="B121" s="11" t="s">
        <v>120</v>
      </c>
      <c r="C121" s="11" t="s">
        <v>119</v>
      </c>
      <c r="D121" s="11" t="s">
        <v>275</v>
      </c>
      <c r="E121" s="12">
        <v>20</v>
      </c>
      <c r="F121" s="12">
        <v>900</v>
      </c>
      <c r="G121" s="12">
        <v>10</v>
      </c>
      <c r="H121" s="12">
        <v>50</v>
      </c>
      <c r="I121" s="12"/>
      <c r="J121" s="12"/>
      <c r="K121" s="12"/>
      <c r="L121" s="13"/>
      <c r="M121" s="12">
        <f t="shared" si="18"/>
        <v>0</v>
      </c>
      <c r="N121" s="12">
        <f t="shared" si="19"/>
        <v>0</v>
      </c>
      <c r="O121" s="57"/>
      <c r="P121" s="15">
        <v>0.08</v>
      </c>
      <c r="Q121" s="15">
        <f t="shared" si="20"/>
        <v>0</v>
      </c>
    </row>
    <row r="122" spans="1:19" x14ac:dyDescent="0.2">
      <c r="A122" s="36" t="s">
        <v>263</v>
      </c>
      <c r="B122" s="36" t="s">
        <v>120</v>
      </c>
      <c r="C122" s="36">
        <v>90444800</v>
      </c>
      <c r="D122" s="36" t="s">
        <v>277</v>
      </c>
      <c r="E122" s="12" t="s">
        <v>46</v>
      </c>
      <c r="F122" s="12">
        <v>900</v>
      </c>
      <c r="G122" s="12">
        <v>10</v>
      </c>
      <c r="H122" s="12">
        <v>50</v>
      </c>
      <c r="I122" s="12"/>
      <c r="J122" s="12"/>
      <c r="K122" s="12"/>
      <c r="L122" s="13"/>
      <c r="M122" s="12">
        <f t="shared" si="18"/>
        <v>0</v>
      </c>
      <c r="N122" s="12">
        <f t="shared" si="19"/>
        <v>0</v>
      </c>
      <c r="O122" s="57"/>
      <c r="P122" s="15">
        <v>0.08</v>
      </c>
      <c r="Q122" s="15">
        <f t="shared" si="20"/>
        <v>0</v>
      </c>
    </row>
    <row r="123" spans="1:19" x14ac:dyDescent="0.2">
      <c r="A123" s="11" t="s">
        <v>121</v>
      </c>
      <c r="B123" s="11" t="s">
        <v>122</v>
      </c>
      <c r="C123" s="11" t="s">
        <v>121</v>
      </c>
      <c r="D123" s="11" t="s">
        <v>275</v>
      </c>
      <c r="E123" s="12">
        <v>20</v>
      </c>
      <c r="F123" s="12">
        <v>1200</v>
      </c>
      <c r="G123" s="12">
        <v>10</v>
      </c>
      <c r="H123" s="12">
        <v>50</v>
      </c>
      <c r="I123" s="12"/>
      <c r="J123" s="12"/>
      <c r="K123" s="12"/>
      <c r="L123" s="13"/>
      <c r="M123" s="12">
        <f t="shared" si="18"/>
        <v>0</v>
      </c>
      <c r="N123" s="12">
        <f t="shared" si="19"/>
        <v>0</v>
      </c>
      <c r="O123" s="57"/>
      <c r="P123" s="15">
        <v>0.11</v>
      </c>
      <c r="Q123" s="15">
        <f t="shared" si="20"/>
        <v>0</v>
      </c>
    </row>
    <row r="124" spans="1:19" x14ac:dyDescent="0.2">
      <c r="A124" s="11" t="s">
        <v>207</v>
      </c>
      <c r="B124" s="11" t="s">
        <v>208</v>
      </c>
      <c r="C124" s="11" t="s">
        <v>207</v>
      </c>
      <c r="D124" s="11" t="s">
        <v>275</v>
      </c>
      <c r="E124" s="12">
        <v>20</v>
      </c>
      <c r="F124" s="12">
        <v>1500</v>
      </c>
      <c r="G124" s="12">
        <v>10</v>
      </c>
      <c r="H124" s="12">
        <v>50</v>
      </c>
      <c r="I124" s="12"/>
      <c r="J124" s="12"/>
      <c r="K124" s="12"/>
      <c r="L124" s="13"/>
      <c r="M124" s="12">
        <f t="shared" si="18"/>
        <v>0</v>
      </c>
      <c r="N124" s="12">
        <f t="shared" si="19"/>
        <v>0</v>
      </c>
      <c r="O124" s="57"/>
      <c r="P124" s="15">
        <v>7.0000000000000007E-2</v>
      </c>
      <c r="Q124" s="15">
        <f t="shared" si="20"/>
        <v>0</v>
      </c>
    </row>
    <row r="125" spans="1:19" x14ac:dyDescent="0.2">
      <c r="A125" s="11" t="s">
        <v>209</v>
      </c>
      <c r="B125" s="11" t="s">
        <v>210</v>
      </c>
      <c r="C125" s="11" t="s">
        <v>209</v>
      </c>
      <c r="D125" s="11" t="s">
        <v>275</v>
      </c>
      <c r="E125" s="12">
        <v>20</v>
      </c>
      <c r="F125" s="12">
        <v>1800</v>
      </c>
      <c r="G125" s="12">
        <v>10</v>
      </c>
      <c r="H125" s="12">
        <v>50</v>
      </c>
      <c r="I125" s="12"/>
      <c r="J125" s="12"/>
      <c r="K125" s="12"/>
      <c r="L125" s="13"/>
      <c r="M125" s="12">
        <f t="shared" si="18"/>
        <v>0</v>
      </c>
      <c r="N125" s="12">
        <f t="shared" si="19"/>
        <v>0</v>
      </c>
      <c r="O125" s="58"/>
      <c r="P125" s="15">
        <v>0.09</v>
      </c>
      <c r="Q125" s="15">
        <f t="shared" si="20"/>
        <v>0</v>
      </c>
      <c r="R125" s="43"/>
    </row>
    <row r="126" spans="1:19" x14ac:dyDescent="0.2">
      <c r="A126" s="11" t="s">
        <v>123</v>
      </c>
      <c r="B126" s="11" t="s">
        <v>124</v>
      </c>
      <c r="C126" s="11" t="s">
        <v>123</v>
      </c>
      <c r="D126" s="11" t="s">
        <v>275</v>
      </c>
      <c r="E126" s="12">
        <v>25</v>
      </c>
      <c r="F126" s="12">
        <v>150</v>
      </c>
      <c r="G126" s="12">
        <v>10</v>
      </c>
      <c r="H126" s="12">
        <v>200</v>
      </c>
      <c r="I126" s="12"/>
      <c r="J126" s="12"/>
      <c r="K126" s="12"/>
      <c r="L126" s="13"/>
      <c r="M126" s="12">
        <f t="shared" si="18"/>
        <v>0</v>
      </c>
      <c r="N126" s="12">
        <f t="shared" si="19"/>
        <v>0</v>
      </c>
      <c r="O126" s="57"/>
      <c r="P126" s="15">
        <v>0.04</v>
      </c>
      <c r="Q126" s="15">
        <f t="shared" si="20"/>
        <v>0</v>
      </c>
      <c r="R126" s="43">
        <f>SUM(Q126:Q142)</f>
        <v>2.9800000000000004</v>
      </c>
      <c r="S126" s="3">
        <f>R126*100/$R$143</f>
        <v>3.3535899167229357</v>
      </c>
    </row>
    <row r="127" spans="1:19" x14ac:dyDescent="0.2">
      <c r="A127" s="36" t="s">
        <v>257</v>
      </c>
      <c r="B127" s="36" t="s">
        <v>124</v>
      </c>
      <c r="C127" s="36">
        <v>90445200</v>
      </c>
      <c r="D127" s="36" t="s">
        <v>277</v>
      </c>
      <c r="E127" s="12">
        <v>25</v>
      </c>
      <c r="F127" s="12">
        <v>150</v>
      </c>
      <c r="G127" s="12">
        <v>10</v>
      </c>
      <c r="H127" s="12">
        <v>200</v>
      </c>
      <c r="I127" s="12"/>
      <c r="J127" s="12">
        <v>400</v>
      </c>
      <c r="K127" s="12">
        <v>400</v>
      </c>
      <c r="L127" s="13"/>
      <c r="M127" s="12">
        <f t="shared" si="18"/>
        <v>800</v>
      </c>
      <c r="N127" s="12">
        <f t="shared" si="19"/>
        <v>4</v>
      </c>
      <c r="O127" s="57"/>
      <c r="P127" s="15">
        <v>0.04</v>
      </c>
      <c r="Q127" s="15">
        <f t="shared" si="20"/>
        <v>0.16</v>
      </c>
    </row>
    <row r="128" spans="1:19" x14ac:dyDescent="0.2">
      <c r="A128" s="11" t="s">
        <v>125</v>
      </c>
      <c r="B128" s="11" t="s">
        <v>126</v>
      </c>
      <c r="C128" s="11" t="s">
        <v>125</v>
      </c>
      <c r="D128" s="11" t="s">
        <v>275</v>
      </c>
      <c r="E128" s="12">
        <v>25</v>
      </c>
      <c r="F128" s="12">
        <v>300</v>
      </c>
      <c r="G128" s="12">
        <v>10</v>
      </c>
      <c r="H128" s="12">
        <v>100</v>
      </c>
      <c r="I128" s="12">
        <v>200</v>
      </c>
      <c r="J128" s="12"/>
      <c r="K128" s="12">
        <v>100</v>
      </c>
      <c r="L128" s="13"/>
      <c r="M128" s="12">
        <f t="shared" si="18"/>
        <v>300</v>
      </c>
      <c r="N128" s="12">
        <f t="shared" si="19"/>
        <v>3</v>
      </c>
      <c r="O128" s="57"/>
      <c r="P128" s="15">
        <v>0.04</v>
      </c>
      <c r="Q128" s="15">
        <f t="shared" si="20"/>
        <v>0.12</v>
      </c>
    </row>
    <row r="129" spans="1:19" x14ac:dyDescent="0.2">
      <c r="A129" s="36" t="s">
        <v>127</v>
      </c>
      <c r="B129" s="36" t="s">
        <v>126</v>
      </c>
      <c r="C129" s="36">
        <v>90445300</v>
      </c>
      <c r="D129" s="36" t="s">
        <v>277</v>
      </c>
      <c r="E129" s="12" t="s">
        <v>63</v>
      </c>
      <c r="F129" s="12">
        <v>300</v>
      </c>
      <c r="G129" s="12">
        <v>10</v>
      </c>
      <c r="H129" s="12">
        <v>100</v>
      </c>
      <c r="I129" s="12">
        <v>200</v>
      </c>
      <c r="J129" s="12"/>
      <c r="K129" s="12">
        <v>300</v>
      </c>
      <c r="L129" s="13"/>
      <c r="M129" s="12">
        <f t="shared" si="18"/>
        <v>500</v>
      </c>
      <c r="N129" s="12">
        <f t="shared" si="19"/>
        <v>5</v>
      </c>
      <c r="O129" s="57"/>
      <c r="P129" s="15">
        <v>0.04</v>
      </c>
      <c r="Q129" s="15">
        <f t="shared" si="20"/>
        <v>0.2</v>
      </c>
    </row>
    <row r="130" spans="1:19" x14ac:dyDescent="0.2">
      <c r="A130" s="11" t="s">
        <v>128</v>
      </c>
      <c r="B130" s="11" t="s">
        <v>129</v>
      </c>
      <c r="C130" s="11" t="s">
        <v>128</v>
      </c>
      <c r="D130" s="11" t="s">
        <v>275</v>
      </c>
      <c r="E130" s="12">
        <v>25</v>
      </c>
      <c r="F130" s="12">
        <v>450</v>
      </c>
      <c r="G130" s="12">
        <v>10</v>
      </c>
      <c r="H130" s="12">
        <v>100</v>
      </c>
      <c r="I130" s="12"/>
      <c r="J130" s="12"/>
      <c r="K130" s="12">
        <v>100</v>
      </c>
      <c r="L130" s="13"/>
      <c r="M130" s="12">
        <f t="shared" si="18"/>
        <v>100</v>
      </c>
      <c r="N130" s="12">
        <f t="shared" si="19"/>
        <v>1</v>
      </c>
      <c r="O130" s="57"/>
      <c r="P130" s="15">
        <v>0.06</v>
      </c>
      <c r="Q130" s="15">
        <f t="shared" si="20"/>
        <v>0.06</v>
      </c>
    </row>
    <row r="131" spans="1:19" x14ac:dyDescent="0.2">
      <c r="A131" s="36" t="s">
        <v>190</v>
      </c>
      <c r="B131" s="36" t="s">
        <v>129</v>
      </c>
      <c r="C131" s="36">
        <v>90445400</v>
      </c>
      <c r="D131" s="36" t="s">
        <v>277</v>
      </c>
      <c r="E131" s="12" t="s">
        <v>63</v>
      </c>
      <c r="F131" s="12">
        <v>450</v>
      </c>
      <c r="G131" s="12">
        <v>10</v>
      </c>
      <c r="H131" s="12">
        <v>100</v>
      </c>
      <c r="I131" s="12"/>
      <c r="J131" s="12"/>
      <c r="K131" s="12">
        <v>300</v>
      </c>
      <c r="L131" s="13"/>
      <c r="M131" s="12">
        <f t="shared" si="18"/>
        <v>300</v>
      </c>
      <c r="N131" s="12">
        <f t="shared" si="19"/>
        <v>3</v>
      </c>
      <c r="O131" s="57"/>
      <c r="P131" s="15">
        <v>0.06</v>
      </c>
      <c r="Q131" s="15">
        <f t="shared" si="20"/>
        <v>0.18</v>
      </c>
    </row>
    <row r="132" spans="1:19" x14ac:dyDescent="0.2">
      <c r="A132" s="11" t="s">
        <v>130</v>
      </c>
      <c r="B132" s="11" t="s">
        <v>131</v>
      </c>
      <c r="C132" s="11" t="s">
        <v>130</v>
      </c>
      <c r="D132" s="11" t="s">
        <v>275</v>
      </c>
      <c r="E132" s="12">
        <v>25</v>
      </c>
      <c r="F132" s="12">
        <v>600</v>
      </c>
      <c r="G132" s="12">
        <v>10</v>
      </c>
      <c r="H132" s="12">
        <v>50</v>
      </c>
      <c r="I132" s="12"/>
      <c r="J132" s="12"/>
      <c r="K132" s="12">
        <v>100</v>
      </c>
      <c r="L132" s="13"/>
      <c r="M132" s="12">
        <f t="shared" si="18"/>
        <v>100</v>
      </c>
      <c r="N132" s="12">
        <f t="shared" si="19"/>
        <v>2</v>
      </c>
      <c r="O132" s="57"/>
      <c r="P132" s="15">
        <v>0.04</v>
      </c>
      <c r="Q132" s="15">
        <f t="shared" si="20"/>
        <v>0.08</v>
      </c>
    </row>
    <row r="133" spans="1:19" x14ac:dyDescent="0.2">
      <c r="A133" s="36" t="s">
        <v>211</v>
      </c>
      <c r="B133" s="36" t="s">
        <v>131</v>
      </c>
      <c r="C133" s="36">
        <v>90445600</v>
      </c>
      <c r="D133" s="36" t="s">
        <v>277</v>
      </c>
      <c r="E133" s="12">
        <v>25</v>
      </c>
      <c r="F133" s="12">
        <v>600</v>
      </c>
      <c r="G133" s="12">
        <v>10</v>
      </c>
      <c r="H133" s="12">
        <v>50</v>
      </c>
      <c r="I133" s="12"/>
      <c r="J133" s="12"/>
      <c r="K133" s="12">
        <v>300</v>
      </c>
      <c r="L133" s="13"/>
      <c r="M133" s="12">
        <f t="shared" si="18"/>
        <v>300</v>
      </c>
      <c r="N133" s="12">
        <f t="shared" si="19"/>
        <v>6</v>
      </c>
      <c r="O133" s="57"/>
      <c r="P133" s="15">
        <v>0.04</v>
      </c>
      <c r="Q133" s="15">
        <f t="shared" si="20"/>
        <v>0.24</v>
      </c>
    </row>
    <row r="134" spans="1:19" x14ac:dyDescent="0.2">
      <c r="A134" s="11" t="s">
        <v>162</v>
      </c>
      <c r="B134" s="11" t="s">
        <v>163</v>
      </c>
      <c r="C134" s="11" t="s">
        <v>162</v>
      </c>
      <c r="D134" s="11" t="s">
        <v>275</v>
      </c>
      <c r="E134" s="12">
        <v>25</v>
      </c>
      <c r="F134" s="12">
        <v>750</v>
      </c>
      <c r="G134" s="12">
        <v>10</v>
      </c>
      <c r="H134" s="12">
        <v>50</v>
      </c>
      <c r="I134" s="12"/>
      <c r="J134" s="12"/>
      <c r="K134" s="12"/>
      <c r="L134" s="13"/>
      <c r="M134" s="12">
        <f t="shared" si="18"/>
        <v>0</v>
      </c>
      <c r="N134" s="12">
        <f t="shared" si="19"/>
        <v>0</v>
      </c>
      <c r="O134" s="57"/>
      <c r="P134" s="15">
        <v>0.04</v>
      </c>
      <c r="Q134" s="15">
        <f t="shared" si="20"/>
        <v>0</v>
      </c>
    </row>
    <row r="135" spans="1:19" x14ac:dyDescent="0.2">
      <c r="A135" s="36" t="s">
        <v>218</v>
      </c>
      <c r="B135" s="36" t="s">
        <v>163</v>
      </c>
      <c r="C135" s="31" t="s">
        <v>219</v>
      </c>
      <c r="D135" s="36" t="s">
        <v>277</v>
      </c>
      <c r="E135" s="12">
        <v>25</v>
      </c>
      <c r="F135" s="12">
        <v>750</v>
      </c>
      <c r="G135" s="12">
        <v>10</v>
      </c>
      <c r="H135" s="12">
        <v>50</v>
      </c>
      <c r="I135" s="12"/>
      <c r="J135" s="12">
        <v>500</v>
      </c>
      <c r="K135" s="12">
        <v>300</v>
      </c>
      <c r="L135" s="13"/>
      <c r="M135" s="12">
        <f t="shared" si="18"/>
        <v>800</v>
      </c>
      <c r="N135" s="12">
        <f t="shared" si="19"/>
        <v>16</v>
      </c>
      <c r="O135" s="57"/>
      <c r="P135" s="15">
        <v>0.04</v>
      </c>
      <c r="Q135" s="15">
        <f t="shared" si="20"/>
        <v>0.64</v>
      </c>
    </row>
    <row r="136" spans="1:19" x14ac:dyDescent="0.2">
      <c r="A136" s="11" t="s">
        <v>132</v>
      </c>
      <c r="B136" s="11" t="s">
        <v>133</v>
      </c>
      <c r="C136" s="11" t="s">
        <v>132</v>
      </c>
      <c r="D136" s="11" t="s">
        <v>275</v>
      </c>
      <c r="E136" s="12">
        <v>25</v>
      </c>
      <c r="F136" s="12">
        <v>900</v>
      </c>
      <c r="G136" s="12">
        <v>10</v>
      </c>
      <c r="H136" s="12">
        <v>50</v>
      </c>
      <c r="I136" s="12"/>
      <c r="J136" s="12"/>
      <c r="K136" s="12">
        <v>150</v>
      </c>
      <c r="L136" s="13"/>
      <c r="M136" s="12">
        <f t="shared" si="18"/>
        <v>150</v>
      </c>
      <c r="N136" s="12">
        <f t="shared" si="19"/>
        <v>3</v>
      </c>
      <c r="O136" s="57"/>
      <c r="P136" s="15">
        <v>0.06</v>
      </c>
      <c r="Q136" s="15">
        <f t="shared" si="20"/>
        <v>0.18</v>
      </c>
    </row>
    <row r="137" spans="1:19" x14ac:dyDescent="0.2">
      <c r="A137" s="36" t="s">
        <v>264</v>
      </c>
      <c r="B137" s="36" t="s">
        <v>133</v>
      </c>
      <c r="C137" s="31" t="s">
        <v>265</v>
      </c>
      <c r="D137" s="36" t="s">
        <v>277</v>
      </c>
      <c r="E137" s="12">
        <v>25</v>
      </c>
      <c r="F137" s="12">
        <v>900</v>
      </c>
      <c r="G137" s="12">
        <v>10</v>
      </c>
      <c r="H137" s="12">
        <v>50</v>
      </c>
      <c r="I137" s="12"/>
      <c r="J137" s="12">
        <v>500</v>
      </c>
      <c r="K137" s="12">
        <v>300</v>
      </c>
      <c r="L137" s="13"/>
      <c r="M137" s="12">
        <f t="shared" si="18"/>
        <v>800</v>
      </c>
      <c r="N137" s="12">
        <f t="shared" si="19"/>
        <v>16</v>
      </c>
      <c r="O137" s="57"/>
      <c r="P137" s="15">
        <v>0.06</v>
      </c>
      <c r="Q137" s="15">
        <f t="shared" si="20"/>
        <v>0.96</v>
      </c>
    </row>
    <row r="138" spans="1:19" x14ac:dyDescent="0.2">
      <c r="A138" s="11" t="s">
        <v>134</v>
      </c>
      <c r="B138" s="11" t="s">
        <v>135</v>
      </c>
      <c r="C138" s="11" t="s">
        <v>134</v>
      </c>
      <c r="D138" s="11" t="s">
        <v>275</v>
      </c>
      <c r="E138" s="12">
        <v>25</v>
      </c>
      <c r="F138" s="12">
        <v>1200</v>
      </c>
      <c r="G138" s="12">
        <v>10</v>
      </c>
      <c r="H138" s="12">
        <v>50</v>
      </c>
      <c r="I138" s="12"/>
      <c r="J138" s="12"/>
      <c r="K138" s="12">
        <v>100</v>
      </c>
      <c r="L138" s="13"/>
      <c r="M138" s="12">
        <f t="shared" si="18"/>
        <v>100</v>
      </c>
      <c r="N138" s="12">
        <f t="shared" si="19"/>
        <v>2</v>
      </c>
      <c r="O138" s="57"/>
      <c r="P138" s="15">
        <v>0.08</v>
      </c>
      <c r="Q138" s="15">
        <f t="shared" si="20"/>
        <v>0.16</v>
      </c>
    </row>
    <row r="139" spans="1:19" x14ac:dyDescent="0.2">
      <c r="A139" s="11" t="s">
        <v>238</v>
      </c>
      <c r="B139" s="11" t="s">
        <v>239</v>
      </c>
      <c r="C139" s="11" t="s">
        <v>238</v>
      </c>
      <c r="D139" s="11" t="s">
        <v>275</v>
      </c>
      <c r="E139" s="12">
        <v>25</v>
      </c>
      <c r="F139" s="12">
        <v>1524</v>
      </c>
      <c r="G139" s="12">
        <v>10</v>
      </c>
      <c r="H139" s="12">
        <v>50</v>
      </c>
      <c r="I139" s="12"/>
      <c r="J139" s="12"/>
      <c r="K139" s="12"/>
      <c r="L139" s="13"/>
      <c r="M139" s="12">
        <f t="shared" si="18"/>
        <v>0</v>
      </c>
      <c r="N139" s="12">
        <f t="shared" si="19"/>
        <v>0</v>
      </c>
      <c r="O139" s="57"/>
      <c r="P139" s="15">
        <v>0.08</v>
      </c>
      <c r="Q139" s="15">
        <f t="shared" si="20"/>
        <v>0</v>
      </c>
    </row>
    <row r="140" spans="1:19" x14ac:dyDescent="0.2">
      <c r="A140" s="11" t="s">
        <v>164</v>
      </c>
      <c r="B140" s="11" t="s">
        <v>165</v>
      </c>
      <c r="C140" s="11" t="s">
        <v>164</v>
      </c>
      <c r="D140" s="11" t="s">
        <v>275</v>
      </c>
      <c r="E140" s="12">
        <v>25</v>
      </c>
      <c r="F140" s="12">
        <v>1800</v>
      </c>
      <c r="G140" s="12">
        <v>10</v>
      </c>
      <c r="H140" s="12">
        <v>50</v>
      </c>
      <c r="I140" s="12"/>
      <c r="J140" s="12"/>
      <c r="K140" s="12"/>
      <c r="L140" s="13"/>
      <c r="M140" s="12">
        <f t="shared" si="18"/>
        <v>0</v>
      </c>
      <c r="N140" s="12">
        <f t="shared" si="19"/>
        <v>0</v>
      </c>
      <c r="O140" s="57"/>
      <c r="P140" s="15">
        <v>0.12</v>
      </c>
      <c r="Q140" s="15">
        <f t="shared" si="20"/>
        <v>0</v>
      </c>
    </row>
    <row r="141" spans="1:19" x14ac:dyDescent="0.2">
      <c r="A141" s="36" t="s">
        <v>227</v>
      </c>
      <c r="B141" s="36" t="s">
        <v>165</v>
      </c>
      <c r="C141" s="36">
        <v>90445900</v>
      </c>
      <c r="D141" s="36" t="s">
        <v>277</v>
      </c>
      <c r="E141" s="12">
        <v>25</v>
      </c>
      <c r="F141" s="12">
        <v>1800</v>
      </c>
      <c r="G141" s="12">
        <v>10</v>
      </c>
      <c r="H141" s="12">
        <v>50</v>
      </c>
      <c r="I141" s="12"/>
      <c r="J141" s="12"/>
      <c r="K141" s="12"/>
      <c r="L141" s="13"/>
      <c r="M141" s="12">
        <f t="shared" si="18"/>
        <v>0</v>
      </c>
      <c r="N141" s="12">
        <f t="shared" si="19"/>
        <v>0</v>
      </c>
      <c r="O141" s="57"/>
      <c r="P141" s="15">
        <v>0.12</v>
      </c>
      <c r="Q141" s="15">
        <f t="shared" si="20"/>
        <v>0</v>
      </c>
      <c r="R141" s="43"/>
    </row>
    <row r="142" spans="1:19" x14ac:dyDescent="0.2">
      <c r="A142" s="36" t="s">
        <v>301</v>
      </c>
      <c r="B142" s="36" t="s">
        <v>302</v>
      </c>
      <c r="C142" s="36">
        <v>90446000</v>
      </c>
      <c r="D142" s="36" t="s">
        <v>277</v>
      </c>
      <c r="E142" s="12">
        <v>25</v>
      </c>
      <c r="F142" s="12">
        <v>2400</v>
      </c>
      <c r="G142" s="12">
        <v>10</v>
      </c>
      <c r="H142" s="12">
        <v>50</v>
      </c>
      <c r="I142" s="12"/>
      <c r="J142" s="12"/>
      <c r="K142" s="12"/>
      <c r="L142" s="13"/>
      <c r="M142" s="12">
        <f t="shared" si="18"/>
        <v>0</v>
      </c>
      <c r="N142" s="12">
        <f t="shared" si="19"/>
        <v>0</v>
      </c>
      <c r="O142" s="57"/>
      <c r="P142" s="15">
        <v>0.12</v>
      </c>
      <c r="Q142" s="15">
        <f t="shared" si="20"/>
        <v>0</v>
      </c>
      <c r="R142" s="43"/>
    </row>
    <row r="143" spans="1:19" x14ac:dyDescent="0.2">
      <c r="A143" s="305"/>
      <c r="B143" s="305"/>
      <c r="C143" s="305"/>
      <c r="D143" s="305"/>
      <c r="E143" s="305"/>
      <c r="F143" s="305"/>
      <c r="G143" s="305"/>
      <c r="H143" s="305"/>
      <c r="I143" s="36">
        <f t="shared" ref="I143:N143" si="21">SUBTOTAL(9,I5:I142)</f>
        <v>36650</v>
      </c>
      <c r="J143" s="36">
        <f t="shared" si="21"/>
        <v>72950</v>
      </c>
      <c r="K143" s="36">
        <f t="shared" si="21"/>
        <v>71400</v>
      </c>
      <c r="L143" s="36">
        <f t="shared" si="21"/>
        <v>0</v>
      </c>
      <c r="M143" s="36">
        <f t="shared" si="21"/>
        <v>181000</v>
      </c>
      <c r="N143" s="36">
        <f t="shared" si="21"/>
        <v>2277</v>
      </c>
      <c r="O143" s="59"/>
      <c r="P143" s="12"/>
      <c r="Q143" s="36">
        <f>SUBTOTAL(9,Q5:Q142)</f>
        <v>125.36000000000008</v>
      </c>
      <c r="R143" s="3">
        <f>SUM(R13:R142)</f>
        <v>88.86</v>
      </c>
      <c r="S143" s="3">
        <f>SUM(S13:S142)</f>
        <v>100</v>
      </c>
    </row>
    <row r="144" spans="1:19" x14ac:dyDescent="0.2">
      <c r="A144" s="305"/>
      <c r="B144" s="305"/>
      <c r="C144" s="305"/>
      <c r="D144" s="305"/>
      <c r="E144" s="305"/>
      <c r="F144" s="305"/>
      <c r="G144" s="305"/>
      <c r="H144" s="305"/>
      <c r="I144" s="36">
        <v>435</v>
      </c>
      <c r="J144" s="36">
        <v>935</v>
      </c>
      <c r="K144" s="36">
        <v>907</v>
      </c>
      <c r="L144" s="36"/>
      <c r="M144" s="36"/>
      <c r="N144" s="36">
        <f>SUM(I144:L144)</f>
        <v>2277</v>
      </c>
      <c r="Q144" s="3">
        <f>Q143/30</f>
        <v>4.1786666666666692</v>
      </c>
    </row>
    <row r="145" spans="1:17" x14ac:dyDescent="0.2">
      <c r="A145" s="305"/>
      <c r="B145" s="305"/>
      <c r="C145" s="305"/>
      <c r="D145" s="305"/>
      <c r="E145" s="305"/>
      <c r="F145" s="305"/>
      <c r="G145" s="305"/>
      <c r="H145" s="305"/>
      <c r="I145" s="36">
        <v>20.8</v>
      </c>
      <c r="J145" s="36">
        <v>53.09</v>
      </c>
      <c r="K145" s="36">
        <v>51.47</v>
      </c>
      <c r="L145" s="36"/>
      <c r="M145" s="36"/>
      <c r="N145" s="36">
        <f>SUM(I145:L145)</f>
        <v>125.36</v>
      </c>
    </row>
    <row r="146" spans="1:17" x14ac:dyDescent="0.2">
      <c r="A146" s="34"/>
      <c r="B146" s="34"/>
      <c r="C146" s="34"/>
      <c r="D146" s="34"/>
      <c r="E146" s="34"/>
      <c r="F146" s="34"/>
      <c r="G146" s="34"/>
      <c r="H146" s="34"/>
    </row>
    <row r="147" spans="1:17" x14ac:dyDescent="0.2">
      <c r="A147" s="28" t="s">
        <v>136</v>
      </c>
      <c r="B147" s="28" t="s">
        <v>136</v>
      </c>
      <c r="C147" s="30"/>
      <c r="D147" s="30"/>
      <c r="E147" s="8" t="s">
        <v>10</v>
      </c>
      <c r="F147" s="8" t="s">
        <v>137</v>
      </c>
      <c r="G147" s="300" t="s">
        <v>138</v>
      </c>
      <c r="H147" s="301"/>
      <c r="I147" s="20"/>
      <c r="J147" s="20"/>
      <c r="K147" s="20"/>
      <c r="L147" s="20"/>
      <c r="M147" s="12"/>
      <c r="N147" s="12"/>
      <c r="O147" s="35"/>
      <c r="P147" s="12"/>
      <c r="Q147" s="15"/>
    </row>
    <row r="148" spans="1:17" x14ac:dyDescent="0.2">
      <c r="A148" s="36"/>
      <c r="B148" s="36"/>
      <c r="C148" s="36"/>
      <c r="D148" s="36"/>
      <c r="E148" s="8"/>
      <c r="F148" s="8"/>
      <c r="G148" s="8" t="s">
        <v>139</v>
      </c>
      <c r="H148" s="8" t="s">
        <v>140</v>
      </c>
      <c r="I148" s="8" t="s">
        <v>140</v>
      </c>
      <c r="J148" s="8" t="s">
        <v>140</v>
      </c>
      <c r="K148" s="8"/>
      <c r="L148" s="8" t="s">
        <v>140</v>
      </c>
      <c r="M148" s="36" t="s">
        <v>140</v>
      </c>
      <c r="N148" s="36" t="s">
        <v>12</v>
      </c>
      <c r="O148" s="37"/>
      <c r="P148" s="12"/>
      <c r="Q148" s="15"/>
    </row>
    <row r="149" spans="1:17" x14ac:dyDescent="0.2">
      <c r="A149" s="38" t="s">
        <v>142</v>
      </c>
      <c r="B149" s="38" t="s">
        <v>143</v>
      </c>
      <c r="C149" s="38" t="s">
        <v>142</v>
      </c>
      <c r="D149" s="38" t="s">
        <v>142</v>
      </c>
      <c r="E149" s="12">
        <v>13</v>
      </c>
      <c r="F149" s="12">
        <v>25</v>
      </c>
      <c r="G149" s="12">
        <v>5</v>
      </c>
      <c r="H149" s="12">
        <v>125</v>
      </c>
      <c r="I149" s="12"/>
      <c r="J149" s="12"/>
      <c r="K149" s="12"/>
      <c r="L149" s="12"/>
      <c r="M149" s="12">
        <f>SUM(I149:L149)</f>
        <v>0</v>
      </c>
      <c r="N149" s="12">
        <f>$M149/$H149</f>
        <v>0</v>
      </c>
      <c r="O149" s="39"/>
      <c r="P149" s="15">
        <v>0.09</v>
      </c>
      <c r="Q149" s="15">
        <f>$N149*$P149</f>
        <v>0</v>
      </c>
    </row>
    <row r="150" spans="1:17" x14ac:dyDescent="0.2">
      <c r="A150" s="38" t="s">
        <v>144</v>
      </c>
      <c r="B150" s="38" t="s">
        <v>145</v>
      </c>
      <c r="C150" s="38" t="s">
        <v>144</v>
      </c>
      <c r="D150" s="38" t="s">
        <v>144</v>
      </c>
      <c r="E150" s="12">
        <v>19</v>
      </c>
      <c r="F150" s="12">
        <v>25</v>
      </c>
      <c r="G150" s="12">
        <v>5</v>
      </c>
      <c r="H150" s="12">
        <v>125</v>
      </c>
      <c r="I150" s="12"/>
      <c r="J150" s="12"/>
      <c r="K150" s="12"/>
      <c r="L150" s="12"/>
      <c r="M150" s="12">
        <f>SUM(I150:L150)</f>
        <v>0</v>
      </c>
      <c r="N150" s="12">
        <f>$M150/$H150</f>
        <v>0</v>
      </c>
      <c r="O150" s="39"/>
      <c r="P150" s="15">
        <v>0.15</v>
      </c>
      <c r="Q150" s="15">
        <f>$N150*$P150</f>
        <v>0</v>
      </c>
    </row>
    <row r="151" spans="1:17" x14ac:dyDescent="0.2">
      <c r="B151" s="3"/>
      <c r="I151" s="36">
        <f t="shared" ref="I151:L151" si="22">SUM(I149:I150)</f>
        <v>0</v>
      </c>
      <c r="J151" s="36">
        <f t="shared" si="22"/>
        <v>0</v>
      </c>
      <c r="K151" s="36"/>
      <c r="L151" s="36">
        <f t="shared" si="22"/>
        <v>0</v>
      </c>
      <c r="M151" s="36">
        <f>SUBTOTAL(9,M149:M150)</f>
        <v>0</v>
      </c>
      <c r="N151" s="36">
        <f>SUBTOTAL(9,N149:N150)</f>
        <v>0</v>
      </c>
      <c r="O151" s="37"/>
      <c r="P151" s="12"/>
      <c r="Q151" s="33">
        <f>SUBTOTAL(9,Q149:Q150)</f>
        <v>0</v>
      </c>
    </row>
    <row r="152" spans="1:17" x14ac:dyDescent="0.2">
      <c r="B152" s="3"/>
      <c r="I152" s="40"/>
      <c r="J152" s="40"/>
      <c r="K152" s="40"/>
      <c r="L152" s="40"/>
      <c r="M152" s="36">
        <v>0</v>
      </c>
      <c r="N152" s="36">
        <v>0</v>
      </c>
      <c r="O152" s="35"/>
      <c r="P152" s="12"/>
      <c r="Q152" s="33">
        <v>0</v>
      </c>
    </row>
  </sheetData>
  <autoFilter ref="D3:D145"/>
  <mergeCells count="11">
    <mergeCell ref="A109:B109"/>
    <mergeCell ref="A143:H143"/>
    <mergeCell ref="A144:H144"/>
    <mergeCell ref="A145:H145"/>
    <mergeCell ref="G147:H147"/>
    <mergeCell ref="P3:Q3"/>
    <mergeCell ref="A1:H1"/>
    <mergeCell ref="A2:D2"/>
    <mergeCell ref="E2:H2"/>
    <mergeCell ref="G3:H3"/>
    <mergeCell ref="M3:N3"/>
  </mergeCells>
  <conditionalFormatting sqref="A5:XFD142">
    <cfRule type="expression" dxfId="217" priority="1">
      <formula>MOD(ROW(),2)</formula>
    </cfRule>
  </conditionalFormatting>
  <conditionalFormatting sqref="M5:M142">
    <cfRule type="cellIs" dxfId="216" priority="3" operator="greaterThan">
      <formula>10000</formula>
    </cfRule>
  </conditionalFormatting>
  <conditionalFormatting sqref="M110:M142">
    <cfRule type="cellIs" dxfId="215" priority="4" operator="greaterThan">
      <formula>2000</formula>
    </cfRule>
  </conditionalFormatting>
  <conditionalFormatting sqref="Q5:Q108">
    <cfRule type="cellIs" dxfId="214" priority="2" operator="greaterThan">
      <formula>10</formula>
    </cfRule>
  </conditionalFormatting>
  <pageMargins left="0.25" right="0.25" top="0.75" bottom="0.75" header="0.3" footer="0.3"/>
  <pageSetup paperSize="9" scale="69" fitToHeight="0" orientation="landscape" r:id="rId1"/>
  <headerFooter alignWithMargins="0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pageSetUpPr fitToPage="1"/>
  </sheetPr>
  <dimension ref="A1:T152"/>
  <sheetViews>
    <sheetView zoomScaleNormal="100" workbookViewId="0">
      <pane xSplit="4" ySplit="4" topLeftCell="E5" activePane="bottomRight" state="frozen"/>
      <selection pane="topRight" activeCell="D1" sqref="D1"/>
      <selection pane="bottomLeft" activeCell="A4" sqref="A4"/>
      <selection pane="bottomRight" activeCell="E5" sqref="E5"/>
    </sheetView>
  </sheetViews>
  <sheetFormatPr defaultColWidth="9.140625" defaultRowHeight="12.75" x14ac:dyDescent="0.2"/>
  <cols>
    <col min="1" max="1" width="12.5703125" style="3" customWidth="1"/>
    <col min="2" max="2" width="14" style="41" customWidth="1"/>
    <col min="3" max="3" width="14" style="3" bestFit="1" customWidth="1"/>
    <col min="4" max="4" width="12.28515625" style="3" customWidth="1"/>
    <col min="5" max="5" width="7.85546875" style="3" customWidth="1"/>
    <col min="6" max="6" width="8.5703125" style="3" customWidth="1"/>
    <col min="7" max="7" width="6.140625" style="3" customWidth="1"/>
    <col min="8" max="8" width="6.42578125" style="3" customWidth="1"/>
    <col min="9" max="12" width="10.140625" style="3" customWidth="1"/>
    <col min="13" max="13" width="8.28515625" style="3" customWidth="1"/>
    <col min="14" max="14" width="10.7109375" style="3" bestFit="1" customWidth="1"/>
    <col min="15" max="15" width="8.28515625" style="3" bestFit="1" customWidth="1"/>
    <col min="16" max="17" width="9.42578125" style="3" customWidth="1"/>
    <col min="18" max="18" width="9.28515625" style="3" customWidth="1"/>
    <col min="19" max="16384" width="9.140625" style="3"/>
  </cols>
  <sheetData>
    <row r="1" spans="1:20" x14ac:dyDescent="0.2">
      <c r="A1" s="303" t="s">
        <v>281</v>
      </c>
      <c r="B1" s="303"/>
      <c r="C1" s="303"/>
      <c r="D1" s="303"/>
      <c r="E1" s="303"/>
      <c r="F1" s="303"/>
      <c r="G1" s="303"/>
      <c r="H1" s="303"/>
      <c r="I1" s="54" t="s">
        <v>413</v>
      </c>
      <c r="J1" s="30" t="s">
        <v>432</v>
      </c>
      <c r="K1" s="30" t="s">
        <v>438</v>
      </c>
      <c r="L1" s="30"/>
      <c r="M1" s="20"/>
      <c r="N1" s="20"/>
      <c r="O1" s="20"/>
    </row>
    <row r="2" spans="1:20" x14ac:dyDescent="0.2">
      <c r="A2" s="303" t="s">
        <v>437</v>
      </c>
      <c r="B2" s="303"/>
      <c r="C2" s="303"/>
      <c r="D2" s="303"/>
      <c r="E2" s="303"/>
      <c r="F2" s="303"/>
      <c r="G2" s="303"/>
      <c r="H2" s="303"/>
      <c r="I2" s="10"/>
      <c r="J2" s="10"/>
      <c r="K2" s="10"/>
      <c r="L2" s="10"/>
      <c r="M2" s="8"/>
      <c r="N2" s="8"/>
      <c r="O2" s="8"/>
      <c r="P2" s="29"/>
      <c r="Q2" s="29"/>
      <c r="R2" s="30"/>
    </row>
    <row r="3" spans="1:20" x14ac:dyDescent="0.2">
      <c r="A3" s="8" t="s">
        <v>0</v>
      </c>
      <c r="B3" s="8" t="s">
        <v>1</v>
      </c>
      <c r="C3" s="8" t="s">
        <v>2</v>
      </c>
      <c r="D3" s="8" t="s">
        <v>274</v>
      </c>
      <c r="E3" s="8" t="s">
        <v>3</v>
      </c>
      <c r="F3" s="8" t="s">
        <v>4</v>
      </c>
      <c r="G3" s="302" t="s">
        <v>5</v>
      </c>
      <c r="H3" s="302"/>
      <c r="I3" s="50" t="s">
        <v>398</v>
      </c>
      <c r="J3" s="31" t="s">
        <v>409</v>
      </c>
      <c r="K3" s="31" t="s">
        <v>427</v>
      </c>
      <c r="L3" s="31" t="s">
        <v>435</v>
      </c>
      <c r="M3" s="36"/>
      <c r="N3" s="302" t="s">
        <v>6</v>
      </c>
      <c r="O3" s="302"/>
      <c r="P3" s="55"/>
      <c r="Q3" s="300" t="s">
        <v>7</v>
      </c>
      <c r="R3" s="301"/>
    </row>
    <row r="4" spans="1:20" x14ac:dyDescent="0.2">
      <c r="A4" s="36" t="s">
        <v>8</v>
      </c>
      <c r="B4" s="36"/>
      <c r="C4" s="36"/>
      <c r="D4" s="36"/>
      <c r="E4" s="7" t="s">
        <v>9</v>
      </c>
      <c r="F4" s="36" t="s">
        <v>10</v>
      </c>
      <c r="G4" s="8" t="s">
        <v>11</v>
      </c>
      <c r="H4" s="8" t="s">
        <v>12</v>
      </c>
      <c r="I4" s="36" t="s">
        <v>399</v>
      </c>
      <c r="J4" s="36" t="s">
        <v>410</v>
      </c>
      <c r="K4" s="36" t="s">
        <v>428</v>
      </c>
      <c r="L4" s="36" t="s">
        <v>436</v>
      </c>
      <c r="M4" s="36"/>
      <c r="N4" s="8" t="s">
        <v>13</v>
      </c>
      <c r="O4" s="8" t="s">
        <v>12</v>
      </c>
      <c r="P4" s="56"/>
      <c r="Q4" s="10" t="s">
        <v>14</v>
      </c>
      <c r="R4" s="10" t="s">
        <v>15</v>
      </c>
    </row>
    <row r="5" spans="1:20" x14ac:dyDescent="0.2">
      <c r="A5" s="11" t="s">
        <v>383</v>
      </c>
      <c r="B5" s="11" t="s">
        <v>384</v>
      </c>
      <c r="C5" s="11" t="s">
        <v>383</v>
      </c>
      <c r="D5" s="11" t="s">
        <v>275</v>
      </c>
      <c r="E5" s="12">
        <v>15</v>
      </c>
      <c r="F5" s="12">
        <v>225</v>
      </c>
      <c r="G5" s="12">
        <v>10</v>
      </c>
      <c r="H5" s="12">
        <v>400</v>
      </c>
      <c r="I5" s="12"/>
      <c r="J5" s="12"/>
      <c r="K5" s="12"/>
      <c r="L5" s="12"/>
      <c r="M5" s="13"/>
      <c r="N5" s="12">
        <f t="shared" ref="N5:N19" si="0">SUM(I5:M5)</f>
        <v>0</v>
      </c>
      <c r="O5" s="12">
        <f t="shared" ref="O5:O19" si="1">$N5/$H5</f>
        <v>0</v>
      </c>
      <c r="P5" s="57"/>
      <c r="Q5" s="15">
        <v>0.06</v>
      </c>
      <c r="R5" s="15">
        <f t="shared" ref="R5:R19" si="2">$O5*$Q5</f>
        <v>0</v>
      </c>
      <c r="S5" s="43">
        <f>SUM(R5:R19)</f>
        <v>37.760000000000005</v>
      </c>
      <c r="T5" s="3">
        <f>S5*100/$S$143</f>
        <v>35.982466171145418</v>
      </c>
    </row>
    <row r="6" spans="1:20" x14ac:dyDescent="0.2">
      <c r="A6" s="11" t="s">
        <v>385</v>
      </c>
      <c r="B6" s="11" t="s">
        <v>386</v>
      </c>
      <c r="C6" s="11" t="s">
        <v>385</v>
      </c>
      <c r="D6" s="11" t="s">
        <v>275</v>
      </c>
      <c r="E6" s="12">
        <v>15</v>
      </c>
      <c r="F6" s="12">
        <v>300</v>
      </c>
      <c r="G6" s="12">
        <v>10</v>
      </c>
      <c r="H6" s="12">
        <v>300</v>
      </c>
      <c r="I6" s="12"/>
      <c r="J6" s="12"/>
      <c r="K6" s="12"/>
      <c r="L6" s="12"/>
      <c r="M6" s="13"/>
      <c r="N6" s="12">
        <f t="shared" si="0"/>
        <v>0</v>
      </c>
      <c r="O6" s="12">
        <f t="shared" si="1"/>
        <v>0</v>
      </c>
      <c r="P6" s="57"/>
      <c r="Q6" s="15">
        <v>0.06</v>
      </c>
      <c r="R6" s="15">
        <f t="shared" si="2"/>
        <v>0</v>
      </c>
      <c r="S6" s="43"/>
    </row>
    <row r="7" spans="1:20" x14ac:dyDescent="0.2">
      <c r="A7" s="36" t="s">
        <v>387</v>
      </c>
      <c r="B7" s="36" t="s">
        <v>259</v>
      </c>
      <c r="C7" s="31" t="s">
        <v>388</v>
      </c>
      <c r="D7" s="36" t="s">
        <v>277</v>
      </c>
      <c r="E7" s="12" t="s">
        <v>167</v>
      </c>
      <c r="F7" s="12">
        <v>300</v>
      </c>
      <c r="G7" s="12">
        <v>10</v>
      </c>
      <c r="H7" s="12">
        <v>300</v>
      </c>
      <c r="I7" s="12"/>
      <c r="J7" s="12"/>
      <c r="K7" s="12"/>
      <c r="L7" s="12"/>
      <c r="M7" s="13"/>
      <c r="N7" s="12">
        <f t="shared" si="0"/>
        <v>0</v>
      </c>
      <c r="O7" s="12">
        <f t="shared" si="1"/>
        <v>0</v>
      </c>
      <c r="P7" s="57"/>
      <c r="Q7" s="15">
        <v>0.06</v>
      </c>
      <c r="R7" s="15">
        <f t="shared" si="2"/>
        <v>0</v>
      </c>
      <c r="S7" s="43"/>
    </row>
    <row r="8" spans="1:20" x14ac:dyDescent="0.2">
      <c r="A8" s="11" t="s">
        <v>258</v>
      </c>
      <c r="B8" s="11" t="s">
        <v>259</v>
      </c>
      <c r="C8" s="11" t="s">
        <v>258</v>
      </c>
      <c r="D8" s="11" t="s">
        <v>275</v>
      </c>
      <c r="E8" s="12">
        <v>15</v>
      </c>
      <c r="F8" s="12">
        <v>375</v>
      </c>
      <c r="G8" s="12">
        <v>10</v>
      </c>
      <c r="H8" s="12">
        <v>200</v>
      </c>
      <c r="I8" s="12"/>
      <c r="J8" s="12"/>
      <c r="K8" s="12">
        <v>1000</v>
      </c>
      <c r="L8" s="12">
        <v>1000</v>
      </c>
      <c r="M8" s="13"/>
      <c r="N8" s="12">
        <f t="shared" si="0"/>
        <v>2000</v>
      </c>
      <c r="O8" s="12">
        <f t="shared" si="1"/>
        <v>10</v>
      </c>
      <c r="P8" s="57"/>
      <c r="Q8" s="15">
        <v>0.06</v>
      </c>
      <c r="R8" s="15">
        <f t="shared" si="2"/>
        <v>0.6</v>
      </c>
      <c r="S8" s="43"/>
    </row>
    <row r="9" spans="1:20" x14ac:dyDescent="0.2">
      <c r="A9" s="11" t="s">
        <v>26</v>
      </c>
      <c r="B9" s="11" t="s">
        <v>27</v>
      </c>
      <c r="C9" s="11" t="s">
        <v>26</v>
      </c>
      <c r="D9" s="11" t="s">
        <v>275</v>
      </c>
      <c r="E9" s="12">
        <v>15</v>
      </c>
      <c r="F9" s="12">
        <v>457</v>
      </c>
      <c r="G9" s="12">
        <v>10</v>
      </c>
      <c r="H9" s="12">
        <v>200</v>
      </c>
      <c r="I9" s="12">
        <v>600</v>
      </c>
      <c r="J9" s="12">
        <v>8000</v>
      </c>
      <c r="K9" s="12">
        <v>10000</v>
      </c>
      <c r="L9" s="12">
        <v>10000</v>
      </c>
      <c r="M9" s="13"/>
      <c r="N9" s="12">
        <f t="shared" si="0"/>
        <v>28600</v>
      </c>
      <c r="O9" s="12">
        <f t="shared" si="1"/>
        <v>143</v>
      </c>
      <c r="P9" s="57"/>
      <c r="Q9" s="15">
        <v>0.05</v>
      </c>
      <c r="R9" s="15">
        <f t="shared" si="2"/>
        <v>7.15</v>
      </c>
    </row>
    <row r="10" spans="1:20" x14ac:dyDescent="0.2">
      <c r="A10" s="36" t="s">
        <v>169</v>
      </c>
      <c r="B10" s="36" t="s">
        <v>27</v>
      </c>
      <c r="C10" s="36">
        <v>90441400</v>
      </c>
      <c r="D10" s="36" t="s">
        <v>277</v>
      </c>
      <c r="E10" s="12" t="s">
        <v>167</v>
      </c>
      <c r="F10" s="12">
        <v>450</v>
      </c>
      <c r="G10" s="12">
        <v>10</v>
      </c>
      <c r="H10" s="12">
        <v>200</v>
      </c>
      <c r="I10" s="12"/>
      <c r="J10" s="12"/>
      <c r="K10" s="12"/>
      <c r="L10" s="12">
        <v>3000</v>
      </c>
      <c r="M10" s="13"/>
      <c r="N10" s="12">
        <f t="shared" si="0"/>
        <v>3000</v>
      </c>
      <c r="O10" s="12">
        <f t="shared" si="1"/>
        <v>15</v>
      </c>
      <c r="P10" s="57"/>
      <c r="Q10" s="15">
        <v>0.05</v>
      </c>
      <c r="R10" s="15">
        <f t="shared" si="2"/>
        <v>0.75</v>
      </c>
    </row>
    <row r="11" spans="1:20" x14ac:dyDescent="0.2">
      <c r="A11" s="11" t="s">
        <v>24</v>
      </c>
      <c r="B11" s="11" t="s">
        <v>25</v>
      </c>
      <c r="C11" s="11" t="s">
        <v>24</v>
      </c>
      <c r="D11" s="11" t="s">
        <v>275</v>
      </c>
      <c r="E11" s="12">
        <v>15</v>
      </c>
      <c r="F11" s="12">
        <v>610</v>
      </c>
      <c r="G11" s="12">
        <v>10</v>
      </c>
      <c r="H11" s="12">
        <v>100</v>
      </c>
      <c r="I11" s="12">
        <v>1900</v>
      </c>
      <c r="J11" s="12">
        <v>8000</v>
      </c>
      <c r="K11" s="12">
        <v>8000</v>
      </c>
      <c r="L11" s="12">
        <v>6000</v>
      </c>
      <c r="M11" s="13"/>
      <c r="N11" s="12">
        <f t="shared" si="0"/>
        <v>23900</v>
      </c>
      <c r="O11" s="12">
        <f t="shared" si="1"/>
        <v>239</v>
      </c>
      <c r="P11" s="57"/>
      <c r="Q11" s="15">
        <v>0.04</v>
      </c>
      <c r="R11" s="15">
        <f t="shared" si="2"/>
        <v>9.56</v>
      </c>
    </row>
    <row r="12" spans="1:20" x14ac:dyDescent="0.2">
      <c r="A12" s="36" t="s">
        <v>168</v>
      </c>
      <c r="B12" s="36" t="s">
        <v>25</v>
      </c>
      <c r="C12" s="36">
        <v>90441600</v>
      </c>
      <c r="D12" s="36" t="s">
        <v>277</v>
      </c>
      <c r="E12" s="12" t="s">
        <v>167</v>
      </c>
      <c r="F12" s="12">
        <v>600</v>
      </c>
      <c r="G12" s="12">
        <v>10</v>
      </c>
      <c r="H12" s="12">
        <v>100</v>
      </c>
      <c r="I12" s="12"/>
      <c r="J12" s="12">
        <v>1000</v>
      </c>
      <c r="K12" s="12">
        <v>3000</v>
      </c>
      <c r="L12" s="12">
        <v>3000</v>
      </c>
      <c r="M12" s="13"/>
      <c r="N12" s="12">
        <f t="shared" si="0"/>
        <v>7000</v>
      </c>
      <c r="O12" s="12">
        <f t="shared" si="1"/>
        <v>70</v>
      </c>
      <c r="P12" s="57"/>
      <c r="Q12" s="15">
        <v>0.04</v>
      </c>
      <c r="R12" s="15">
        <f t="shared" si="2"/>
        <v>2.8000000000000003</v>
      </c>
    </row>
    <row r="13" spans="1:20" x14ac:dyDescent="0.2">
      <c r="A13" s="11" t="s">
        <v>150</v>
      </c>
      <c r="B13" s="11" t="s">
        <v>151</v>
      </c>
      <c r="C13" s="11" t="s">
        <v>150</v>
      </c>
      <c r="D13" s="11" t="s">
        <v>275</v>
      </c>
      <c r="E13" s="12">
        <v>15</v>
      </c>
      <c r="F13" s="12">
        <v>760</v>
      </c>
      <c r="G13" s="12">
        <v>10</v>
      </c>
      <c r="H13" s="12">
        <v>100</v>
      </c>
      <c r="I13" s="12"/>
      <c r="J13" s="12">
        <v>500</v>
      </c>
      <c r="K13" s="12">
        <v>1000</v>
      </c>
      <c r="L13" s="12">
        <v>1000</v>
      </c>
      <c r="M13" s="13"/>
      <c r="N13" s="12">
        <f t="shared" si="0"/>
        <v>2500</v>
      </c>
      <c r="O13" s="12">
        <f t="shared" si="1"/>
        <v>25</v>
      </c>
      <c r="P13" s="57"/>
      <c r="Q13" s="15">
        <v>0.04</v>
      </c>
      <c r="R13" s="15">
        <f t="shared" si="2"/>
        <v>1</v>
      </c>
    </row>
    <row r="14" spans="1:20" x14ac:dyDescent="0.2">
      <c r="A14" s="11" t="s">
        <v>20</v>
      </c>
      <c r="B14" s="11" t="s">
        <v>21</v>
      </c>
      <c r="C14" s="11" t="s">
        <v>20</v>
      </c>
      <c r="D14" s="11" t="s">
        <v>275</v>
      </c>
      <c r="E14" s="12">
        <v>15</v>
      </c>
      <c r="F14" s="12">
        <v>915</v>
      </c>
      <c r="G14" s="12">
        <v>10</v>
      </c>
      <c r="H14" s="12">
        <v>100</v>
      </c>
      <c r="I14" s="12"/>
      <c r="J14" s="12"/>
      <c r="K14" s="12">
        <v>5000</v>
      </c>
      <c r="L14" s="12">
        <v>2000</v>
      </c>
      <c r="M14" s="13"/>
      <c r="N14" s="12">
        <f t="shared" si="0"/>
        <v>7000</v>
      </c>
      <c r="O14" s="12">
        <f t="shared" si="1"/>
        <v>70</v>
      </c>
      <c r="P14" s="57"/>
      <c r="Q14" s="15">
        <v>0.05</v>
      </c>
      <c r="R14" s="15">
        <f t="shared" si="2"/>
        <v>3.5</v>
      </c>
    </row>
    <row r="15" spans="1:20" x14ac:dyDescent="0.2">
      <c r="A15" s="13" t="s">
        <v>166</v>
      </c>
      <c r="B15" s="13" t="s">
        <v>21</v>
      </c>
      <c r="C15" s="13">
        <v>90441800</v>
      </c>
      <c r="D15" s="36" t="s">
        <v>277</v>
      </c>
      <c r="E15" s="12" t="s">
        <v>167</v>
      </c>
      <c r="F15" s="12">
        <v>900</v>
      </c>
      <c r="G15" s="12">
        <v>10</v>
      </c>
      <c r="H15" s="12">
        <v>100</v>
      </c>
      <c r="I15" s="12"/>
      <c r="J15" s="12">
        <v>1000</v>
      </c>
      <c r="K15" s="12">
        <v>1000</v>
      </c>
      <c r="L15" s="12">
        <v>2000</v>
      </c>
      <c r="M15" s="13"/>
      <c r="N15" s="12">
        <f t="shared" si="0"/>
        <v>4000</v>
      </c>
      <c r="O15" s="12">
        <f t="shared" si="1"/>
        <v>40</v>
      </c>
      <c r="P15" s="57"/>
      <c r="Q15" s="15">
        <v>0.05</v>
      </c>
      <c r="R15" s="15">
        <f t="shared" si="2"/>
        <v>2</v>
      </c>
    </row>
    <row r="16" spans="1:20" x14ac:dyDescent="0.2">
      <c r="A16" s="11" t="s">
        <v>16</v>
      </c>
      <c r="B16" s="11" t="s">
        <v>17</v>
      </c>
      <c r="C16" s="11" t="s">
        <v>16</v>
      </c>
      <c r="D16" s="11" t="s">
        <v>275</v>
      </c>
      <c r="E16" s="12">
        <v>15</v>
      </c>
      <c r="F16" s="12">
        <v>1220</v>
      </c>
      <c r="G16" s="12">
        <v>10</v>
      </c>
      <c r="H16" s="12">
        <v>50</v>
      </c>
      <c r="I16" s="12"/>
      <c r="J16" s="12">
        <v>5000</v>
      </c>
      <c r="K16" s="12">
        <v>5000</v>
      </c>
      <c r="L16" s="12">
        <v>3000</v>
      </c>
      <c r="M16" s="13"/>
      <c r="N16" s="12">
        <f t="shared" si="0"/>
        <v>13000</v>
      </c>
      <c r="O16" s="12">
        <f t="shared" si="1"/>
        <v>260</v>
      </c>
      <c r="P16" s="57"/>
      <c r="Q16" s="15">
        <v>0.04</v>
      </c>
      <c r="R16" s="15">
        <f t="shared" si="2"/>
        <v>10.4</v>
      </c>
    </row>
    <row r="17" spans="1:20" x14ac:dyDescent="0.2">
      <c r="A17" s="11" t="s">
        <v>148</v>
      </c>
      <c r="B17" s="11" t="s">
        <v>149</v>
      </c>
      <c r="C17" s="11" t="s">
        <v>148</v>
      </c>
      <c r="D17" s="11" t="s">
        <v>275</v>
      </c>
      <c r="E17" s="12">
        <v>15</v>
      </c>
      <c r="F17" s="12">
        <v>1524</v>
      </c>
      <c r="G17" s="12">
        <v>10</v>
      </c>
      <c r="H17" s="12">
        <v>50</v>
      </c>
      <c r="I17" s="12"/>
      <c r="J17" s="12"/>
      <c r="K17" s="12"/>
      <c r="L17" s="12"/>
      <c r="M17" s="13"/>
      <c r="N17" s="12">
        <f t="shared" si="0"/>
        <v>0</v>
      </c>
      <c r="O17" s="12">
        <f t="shared" si="1"/>
        <v>0</v>
      </c>
      <c r="P17" s="57"/>
      <c r="Q17" s="15">
        <v>0.05</v>
      </c>
      <c r="R17" s="15">
        <f t="shared" si="2"/>
        <v>0</v>
      </c>
    </row>
    <row r="18" spans="1:20" x14ac:dyDescent="0.2">
      <c r="A18" s="11" t="s">
        <v>146</v>
      </c>
      <c r="B18" s="11" t="s">
        <v>147</v>
      </c>
      <c r="C18" s="11" t="s">
        <v>146</v>
      </c>
      <c r="D18" s="11" t="s">
        <v>275</v>
      </c>
      <c r="E18" s="12">
        <v>15</v>
      </c>
      <c r="F18" s="12">
        <v>1800</v>
      </c>
      <c r="G18" s="12">
        <v>10</v>
      </c>
      <c r="H18" s="12">
        <v>50</v>
      </c>
      <c r="I18" s="12"/>
      <c r="J18" s="12"/>
      <c r="K18" s="12"/>
      <c r="L18" s="12"/>
      <c r="M18" s="13"/>
      <c r="N18" s="12">
        <f t="shared" si="0"/>
        <v>0</v>
      </c>
      <c r="O18" s="12">
        <f t="shared" si="1"/>
        <v>0</v>
      </c>
      <c r="P18" s="57"/>
      <c r="Q18" s="15">
        <v>0.06</v>
      </c>
      <c r="R18" s="15">
        <f t="shared" si="2"/>
        <v>0</v>
      </c>
    </row>
    <row r="19" spans="1:20" x14ac:dyDescent="0.2">
      <c r="A19" s="11" t="s">
        <v>353</v>
      </c>
      <c r="B19" s="11" t="s">
        <v>354</v>
      </c>
      <c r="C19" s="11" t="s">
        <v>146</v>
      </c>
      <c r="D19" s="11" t="s">
        <v>275</v>
      </c>
      <c r="E19" s="12">
        <v>15</v>
      </c>
      <c r="F19" s="12">
        <v>2100</v>
      </c>
      <c r="G19" s="12">
        <v>10</v>
      </c>
      <c r="H19" s="12">
        <v>50</v>
      </c>
      <c r="I19" s="12"/>
      <c r="J19" s="12"/>
      <c r="K19" s="12"/>
      <c r="L19" s="12"/>
      <c r="M19" s="13"/>
      <c r="N19" s="12">
        <f t="shared" si="0"/>
        <v>0</v>
      </c>
      <c r="O19" s="12">
        <f t="shared" si="1"/>
        <v>0</v>
      </c>
      <c r="P19" s="57"/>
      <c r="Q19" s="15">
        <v>0.06</v>
      </c>
      <c r="R19" s="15">
        <f t="shared" si="2"/>
        <v>0</v>
      </c>
    </row>
    <row r="20" spans="1:20" ht="15" x14ac:dyDescent="0.2">
      <c r="A20" s="60" t="s">
        <v>28</v>
      </c>
      <c r="B20" s="60"/>
      <c r="C20" s="60"/>
      <c r="D20" s="60"/>
      <c r="E20" s="60"/>
      <c r="F20" s="12"/>
      <c r="G20" s="20"/>
      <c r="H20" s="20"/>
      <c r="I20" s="12"/>
      <c r="J20" s="12"/>
      <c r="K20" s="12"/>
      <c r="L20" s="12"/>
      <c r="M20" s="21"/>
      <c r="N20" s="12"/>
      <c r="O20" s="12"/>
      <c r="P20" s="57"/>
      <c r="Q20" s="12"/>
      <c r="R20" s="15"/>
    </row>
    <row r="21" spans="1:20" x14ac:dyDescent="0.2">
      <c r="A21" s="11" t="s">
        <v>260</v>
      </c>
      <c r="B21" s="11" t="s">
        <v>229</v>
      </c>
      <c r="C21" s="11" t="s">
        <v>260</v>
      </c>
      <c r="D21" s="11" t="s">
        <v>275</v>
      </c>
      <c r="E21" s="12">
        <v>20</v>
      </c>
      <c r="F21" s="12">
        <v>100</v>
      </c>
      <c r="G21" s="12">
        <v>10</v>
      </c>
      <c r="H21" s="12">
        <v>500</v>
      </c>
      <c r="I21" s="12"/>
      <c r="J21" s="12"/>
      <c r="K21" s="12"/>
      <c r="L21" s="12"/>
      <c r="M21" s="13"/>
      <c r="N21" s="12">
        <f t="shared" ref="N21:N37" si="3">SUM(I21:M21)</f>
        <v>0</v>
      </c>
      <c r="O21" s="12">
        <f t="shared" ref="O21:O37" si="4">$N21/$H21</f>
        <v>0</v>
      </c>
      <c r="P21" s="57"/>
      <c r="Q21" s="15">
        <v>0.06</v>
      </c>
      <c r="R21" s="15">
        <f t="shared" ref="R21:R37" si="5">$O21*$Q21</f>
        <v>0</v>
      </c>
      <c r="S21" s="43">
        <f>SUM(R21:R37)</f>
        <v>32.08</v>
      </c>
      <c r="T21" s="3">
        <f>S21*100/$S$143</f>
        <v>30.569849437773968</v>
      </c>
    </row>
    <row r="22" spans="1:20" x14ac:dyDescent="0.2">
      <c r="A22" s="36" t="s">
        <v>228</v>
      </c>
      <c r="B22" s="36" t="s">
        <v>229</v>
      </c>
      <c r="C22" s="36">
        <v>90442100</v>
      </c>
      <c r="D22" s="36" t="s">
        <v>277</v>
      </c>
      <c r="E22" s="12" t="s">
        <v>46</v>
      </c>
      <c r="F22" s="12">
        <v>100</v>
      </c>
      <c r="G22" s="12">
        <v>10</v>
      </c>
      <c r="H22" s="12">
        <v>500</v>
      </c>
      <c r="I22" s="12"/>
      <c r="J22" s="12"/>
      <c r="K22" s="12"/>
      <c r="L22" s="12"/>
      <c r="M22" s="13"/>
      <c r="N22" s="12">
        <f t="shared" si="3"/>
        <v>0</v>
      </c>
      <c r="O22" s="12">
        <f t="shared" si="4"/>
        <v>0</v>
      </c>
      <c r="P22" s="57"/>
      <c r="Q22" s="15">
        <v>0.06</v>
      </c>
      <c r="R22" s="15">
        <f t="shared" si="5"/>
        <v>0</v>
      </c>
      <c r="S22" s="43"/>
    </row>
    <row r="23" spans="1:20" x14ac:dyDescent="0.2">
      <c r="A23" s="36" t="s">
        <v>172</v>
      </c>
      <c r="B23" s="36" t="s">
        <v>173</v>
      </c>
      <c r="C23" s="36">
        <v>90447000</v>
      </c>
      <c r="D23" s="36" t="s">
        <v>277</v>
      </c>
      <c r="E23" s="12" t="s">
        <v>46</v>
      </c>
      <c r="F23" s="12">
        <v>240</v>
      </c>
      <c r="G23" s="12">
        <v>10</v>
      </c>
      <c r="H23" s="12">
        <v>250</v>
      </c>
      <c r="I23" s="12"/>
      <c r="J23" s="12"/>
      <c r="K23" s="12"/>
      <c r="L23" s="12"/>
      <c r="M23" s="13"/>
      <c r="N23" s="12">
        <f t="shared" si="3"/>
        <v>0</v>
      </c>
      <c r="O23" s="12">
        <f t="shared" si="4"/>
        <v>0</v>
      </c>
      <c r="P23" s="57"/>
      <c r="Q23" s="15">
        <v>0.06</v>
      </c>
      <c r="R23" s="15">
        <f t="shared" si="5"/>
        <v>0</v>
      </c>
    </row>
    <row r="24" spans="1:20" x14ac:dyDescent="0.2">
      <c r="A24" s="11" t="s">
        <v>389</v>
      </c>
      <c r="B24" s="11" t="s">
        <v>390</v>
      </c>
      <c r="C24" s="11" t="s">
        <v>389</v>
      </c>
      <c r="D24" s="11" t="s">
        <v>275</v>
      </c>
      <c r="E24" s="12">
        <v>20</v>
      </c>
      <c r="F24" s="12">
        <v>300</v>
      </c>
      <c r="G24" s="12">
        <v>10</v>
      </c>
      <c r="H24" s="12">
        <v>200</v>
      </c>
      <c r="I24" s="12"/>
      <c r="J24" s="12"/>
      <c r="K24" s="12"/>
      <c r="L24" s="12"/>
      <c r="M24" s="13"/>
      <c r="N24" s="12">
        <f t="shared" si="3"/>
        <v>0</v>
      </c>
      <c r="O24" s="12">
        <f t="shared" si="4"/>
        <v>0</v>
      </c>
      <c r="P24" s="57"/>
      <c r="Q24" s="15">
        <v>0.06</v>
      </c>
      <c r="R24" s="15">
        <f t="shared" si="5"/>
        <v>0</v>
      </c>
    </row>
    <row r="25" spans="1:20" x14ac:dyDescent="0.2">
      <c r="A25" s="11" t="s">
        <v>50</v>
      </c>
      <c r="B25" s="11" t="s">
        <v>51</v>
      </c>
      <c r="C25" s="11" t="s">
        <v>50</v>
      </c>
      <c r="D25" s="11" t="s">
        <v>275</v>
      </c>
      <c r="E25" s="12">
        <v>20</v>
      </c>
      <c r="F25" s="12">
        <v>457</v>
      </c>
      <c r="G25" s="12">
        <v>10</v>
      </c>
      <c r="H25" s="12">
        <v>100</v>
      </c>
      <c r="I25" s="12"/>
      <c r="J25" s="12"/>
      <c r="K25" s="12"/>
      <c r="L25" s="12">
        <v>500</v>
      </c>
      <c r="M25" s="13"/>
      <c r="N25" s="12">
        <f t="shared" si="3"/>
        <v>500</v>
      </c>
      <c r="O25" s="12">
        <f t="shared" si="4"/>
        <v>5</v>
      </c>
      <c r="P25" s="57"/>
      <c r="Q25" s="15">
        <v>0.04</v>
      </c>
      <c r="R25" s="15">
        <f t="shared" si="5"/>
        <v>0.2</v>
      </c>
    </row>
    <row r="26" spans="1:20" x14ac:dyDescent="0.2">
      <c r="A26" s="36" t="s">
        <v>171</v>
      </c>
      <c r="B26" s="36" t="s">
        <v>51</v>
      </c>
      <c r="C26" s="36">
        <v>90442400</v>
      </c>
      <c r="D26" s="36" t="s">
        <v>277</v>
      </c>
      <c r="E26" s="12" t="s">
        <v>46</v>
      </c>
      <c r="F26" s="12">
        <v>450</v>
      </c>
      <c r="G26" s="12">
        <v>10</v>
      </c>
      <c r="H26" s="12">
        <v>100</v>
      </c>
      <c r="I26" s="12"/>
      <c r="J26" s="12">
        <v>200</v>
      </c>
      <c r="K26" s="12">
        <v>2000</v>
      </c>
      <c r="L26" s="12">
        <v>2000</v>
      </c>
      <c r="M26" s="13"/>
      <c r="N26" s="12">
        <f t="shared" si="3"/>
        <v>4200</v>
      </c>
      <c r="O26" s="12">
        <f t="shared" si="4"/>
        <v>42</v>
      </c>
      <c r="P26" s="57"/>
      <c r="Q26" s="15">
        <v>0.04</v>
      </c>
      <c r="R26" s="15">
        <f t="shared" si="5"/>
        <v>1.68</v>
      </c>
    </row>
    <row r="27" spans="1:20" x14ac:dyDescent="0.2">
      <c r="A27" s="11" t="s">
        <v>47</v>
      </c>
      <c r="B27" s="11" t="s">
        <v>48</v>
      </c>
      <c r="C27" s="11" t="s">
        <v>47</v>
      </c>
      <c r="D27" s="11" t="s">
        <v>275</v>
      </c>
      <c r="E27" s="12">
        <v>20</v>
      </c>
      <c r="F27" s="12">
        <v>610</v>
      </c>
      <c r="G27" s="12">
        <v>10</v>
      </c>
      <c r="H27" s="12">
        <v>100</v>
      </c>
      <c r="I27" s="12"/>
      <c r="J27" s="12">
        <v>2000</v>
      </c>
      <c r="K27" s="12">
        <v>2000</v>
      </c>
      <c r="L27" s="12">
        <v>1000</v>
      </c>
      <c r="M27" s="13"/>
      <c r="N27" s="12">
        <f t="shared" si="3"/>
        <v>5000</v>
      </c>
      <c r="O27" s="12">
        <f t="shared" si="4"/>
        <v>50</v>
      </c>
      <c r="P27" s="57"/>
      <c r="Q27" s="15">
        <v>0.06</v>
      </c>
      <c r="R27" s="15">
        <f t="shared" si="5"/>
        <v>3</v>
      </c>
    </row>
    <row r="28" spans="1:20" x14ac:dyDescent="0.2">
      <c r="A28" s="36" t="s">
        <v>49</v>
      </c>
      <c r="B28" s="36" t="s">
        <v>48</v>
      </c>
      <c r="C28" s="36">
        <v>90442600</v>
      </c>
      <c r="D28" s="36" t="s">
        <v>277</v>
      </c>
      <c r="E28" s="12" t="s">
        <v>46</v>
      </c>
      <c r="F28" s="12">
        <v>600</v>
      </c>
      <c r="G28" s="12">
        <v>10</v>
      </c>
      <c r="H28" s="12">
        <v>100</v>
      </c>
      <c r="I28" s="12"/>
      <c r="J28" s="12"/>
      <c r="K28" s="12">
        <v>4000</v>
      </c>
      <c r="L28" s="12">
        <v>2000</v>
      </c>
      <c r="M28" s="13"/>
      <c r="N28" s="12">
        <f t="shared" si="3"/>
        <v>6000</v>
      </c>
      <c r="O28" s="12">
        <f t="shared" si="4"/>
        <v>60</v>
      </c>
      <c r="P28" s="57"/>
      <c r="Q28" s="15">
        <v>0.06</v>
      </c>
      <c r="R28" s="15">
        <f t="shared" si="5"/>
        <v>3.5999999999999996</v>
      </c>
    </row>
    <row r="29" spans="1:20" x14ac:dyDescent="0.2">
      <c r="A29" s="11" t="s">
        <v>154</v>
      </c>
      <c r="B29" s="11" t="s">
        <v>43</v>
      </c>
      <c r="C29" s="11" t="s">
        <v>154</v>
      </c>
      <c r="D29" s="11" t="s">
        <v>275</v>
      </c>
      <c r="E29" s="12">
        <v>20</v>
      </c>
      <c r="F29" s="12">
        <v>760</v>
      </c>
      <c r="G29" s="12">
        <v>10</v>
      </c>
      <c r="H29" s="12">
        <v>100</v>
      </c>
      <c r="I29" s="12"/>
      <c r="J29" s="12"/>
      <c r="K29" s="12"/>
      <c r="L29" s="12"/>
      <c r="M29" s="13"/>
      <c r="N29" s="12">
        <f t="shared" si="3"/>
        <v>0</v>
      </c>
      <c r="O29" s="12">
        <f t="shared" si="4"/>
        <v>0</v>
      </c>
      <c r="P29" s="57"/>
      <c r="Q29" s="15">
        <v>7.0000000000000007E-2</v>
      </c>
      <c r="R29" s="15">
        <f t="shared" si="5"/>
        <v>0</v>
      </c>
    </row>
    <row r="30" spans="1:20" x14ac:dyDescent="0.2">
      <c r="A30" s="36" t="s">
        <v>45</v>
      </c>
      <c r="B30" s="36" t="s">
        <v>43</v>
      </c>
      <c r="C30" s="36">
        <v>90442700</v>
      </c>
      <c r="D30" s="36" t="s">
        <v>277</v>
      </c>
      <c r="E30" s="12" t="s">
        <v>46</v>
      </c>
      <c r="F30" s="12">
        <v>750</v>
      </c>
      <c r="G30" s="12">
        <v>10</v>
      </c>
      <c r="H30" s="12">
        <v>100</v>
      </c>
      <c r="I30" s="12"/>
      <c r="J30" s="12"/>
      <c r="K30" s="12"/>
      <c r="L30" s="12"/>
      <c r="M30" s="13"/>
      <c r="N30" s="12">
        <f t="shared" si="3"/>
        <v>0</v>
      </c>
      <c r="O30" s="12">
        <f t="shared" si="4"/>
        <v>0</v>
      </c>
      <c r="P30" s="57"/>
      <c r="Q30" s="15">
        <v>7.0000000000000007E-2</v>
      </c>
      <c r="R30" s="15">
        <f t="shared" si="5"/>
        <v>0</v>
      </c>
    </row>
    <row r="31" spans="1:20" x14ac:dyDescent="0.2">
      <c r="A31" s="11" t="s">
        <v>38</v>
      </c>
      <c r="B31" s="11" t="s">
        <v>39</v>
      </c>
      <c r="C31" s="11" t="s">
        <v>38</v>
      </c>
      <c r="D31" s="11" t="s">
        <v>275</v>
      </c>
      <c r="E31" s="12">
        <v>20</v>
      </c>
      <c r="F31" s="12">
        <v>915</v>
      </c>
      <c r="G31" s="12">
        <v>10</v>
      </c>
      <c r="H31" s="12">
        <v>50</v>
      </c>
      <c r="I31" s="12"/>
      <c r="J31" s="12">
        <v>2000</v>
      </c>
      <c r="K31" s="12">
        <v>2000</v>
      </c>
      <c r="L31" s="12">
        <v>2000</v>
      </c>
      <c r="M31" s="13"/>
      <c r="N31" s="12">
        <f t="shared" si="3"/>
        <v>6000</v>
      </c>
      <c r="O31" s="12">
        <f t="shared" si="4"/>
        <v>120</v>
      </c>
      <c r="P31" s="57"/>
      <c r="Q31" s="15">
        <v>0.04</v>
      </c>
      <c r="R31" s="15">
        <f t="shared" si="5"/>
        <v>4.8</v>
      </c>
    </row>
    <row r="32" spans="1:20" x14ac:dyDescent="0.2">
      <c r="A32" s="36" t="s">
        <v>170</v>
      </c>
      <c r="B32" s="36" t="s">
        <v>39</v>
      </c>
      <c r="C32" s="36">
        <v>90442800</v>
      </c>
      <c r="D32" s="36" t="s">
        <v>277</v>
      </c>
      <c r="E32" s="12" t="s">
        <v>46</v>
      </c>
      <c r="F32" s="12">
        <v>900</v>
      </c>
      <c r="G32" s="12">
        <v>10</v>
      </c>
      <c r="H32" s="12">
        <v>50</v>
      </c>
      <c r="I32" s="12"/>
      <c r="J32" s="12">
        <v>3000</v>
      </c>
      <c r="K32" s="12">
        <v>5000</v>
      </c>
      <c r="L32" s="12">
        <v>5000</v>
      </c>
      <c r="M32" s="13"/>
      <c r="N32" s="12">
        <f t="shared" si="3"/>
        <v>13000</v>
      </c>
      <c r="O32" s="12">
        <f t="shared" si="4"/>
        <v>260</v>
      </c>
      <c r="P32" s="57"/>
      <c r="Q32" s="15">
        <v>0.04</v>
      </c>
      <c r="R32" s="15">
        <f t="shared" si="5"/>
        <v>10.4</v>
      </c>
    </row>
    <row r="33" spans="1:20" x14ac:dyDescent="0.2">
      <c r="A33" s="11" t="s">
        <v>34</v>
      </c>
      <c r="B33" s="11" t="s">
        <v>35</v>
      </c>
      <c r="C33" s="11" t="s">
        <v>34</v>
      </c>
      <c r="D33" s="11" t="s">
        <v>275</v>
      </c>
      <c r="E33" s="12">
        <v>20</v>
      </c>
      <c r="F33" s="12">
        <v>1220</v>
      </c>
      <c r="G33" s="12">
        <v>10</v>
      </c>
      <c r="H33" s="12">
        <v>50</v>
      </c>
      <c r="I33" s="12"/>
      <c r="J33" s="12">
        <v>2000</v>
      </c>
      <c r="K33" s="12">
        <v>3000</v>
      </c>
      <c r="L33" s="12">
        <v>2000</v>
      </c>
      <c r="M33" s="13"/>
      <c r="N33" s="12">
        <f t="shared" si="3"/>
        <v>7000</v>
      </c>
      <c r="O33" s="12">
        <f t="shared" si="4"/>
        <v>140</v>
      </c>
      <c r="P33" s="57"/>
      <c r="Q33" s="15">
        <v>0.06</v>
      </c>
      <c r="R33" s="15">
        <f t="shared" si="5"/>
        <v>8.4</v>
      </c>
    </row>
    <row r="34" spans="1:20" x14ac:dyDescent="0.2">
      <c r="A34" s="11" t="s">
        <v>32</v>
      </c>
      <c r="B34" s="11" t="s">
        <v>33</v>
      </c>
      <c r="C34" s="11" t="s">
        <v>32</v>
      </c>
      <c r="D34" s="11" t="s">
        <v>275</v>
      </c>
      <c r="E34" s="12">
        <v>20</v>
      </c>
      <c r="F34" s="12">
        <v>1524</v>
      </c>
      <c r="G34" s="12">
        <v>10</v>
      </c>
      <c r="H34" s="12">
        <v>50</v>
      </c>
      <c r="I34" s="12"/>
      <c r="J34" s="12"/>
      <c r="K34" s="12"/>
      <c r="L34" s="12"/>
      <c r="M34" s="13"/>
      <c r="N34" s="12">
        <f t="shared" si="3"/>
        <v>0</v>
      </c>
      <c r="O34" s="12">
        <f t="shared" si="4"/>
        <v>0</v>
      </c>
      <c r="P34" s="57"/>
      <c r="Q34" s="15">
        <v>7.0000000000000007E-2</v>
      </c>
      <c r="R34" s="15">
        <f t="shared" si="5"/>
        <v>0</v>
      </c>
    </row>
    <row r="35" spans="1:20" x14ac:dyDescent="0.2">
      <c r="A35" s="11" t="s">
        <v>214</v>
      </c>
      <c r="B35" s="11" t="s">
        <v>30</v>
      </c>
      <c r="C35" s="11" t="s">
        <v>214</v>
      </c>
      <c r="D35" s="11" t="s">
        <v>275</v>
      </c>
      <c r="E35" s="12">
        <v>20</v>
      </c>
      <c r="F35" s="12">
        <v>1800</v>
      </c>
      <c r="G35" s="12">
        <v>10</v>
      </c>
      <c r="H35" s="12">
        <v>50</v>
      </c>
      <c r="I35" s="12"/>
      <c r="J35" s="12"/>
      <c r="K35" s="12"/>
      <c r="L35" s="12"/>
      <c r="M35" s="13"/>
      <c r="N35" s="12">
        <f t="shared" si="3"/>
        <v>0</v>
      </c>
      <c r="O35" s="12">
        <f t="shared" si="4"/>
        <v>0</v>
      </c>
      <c r="P35" s="57"/>
      <c r="Q35" s="15">
        <v>0.09</v>
      </c>
      <c r="R35" s="15">
        <f t="shared" si="5"/>
        <v>0</v>
      </c>
    </row>
    <row r="36" spans="1:20" x14ac:dyDescent="0.2">
      <c r="A36" s="11" t="s">
        <v>212</v>
      </c>
      <c r="B36" s="11" t="s">
        <v>213</v>
      </c>
      <c r="C36" s="11" t="s">
        <v>212</v>
      </c>
      <c r="D36" s="11" t="s">
        <v>275</v>
      </c>
      <c r="E36" s="12">
        <v>20</v>
      </c>
      <c r="F36" s="12">
        <v>2100</v>
      </c>
      <c r="G36" s="12">
        <v>10</v>
      </c>
      <c r="H36" s="12">
        <v>50</v>
      </c>
      <c r="I36" s="12"/>
      <c r="J36" s="12"/>
      <c r="K36" s="12"/>
      <c r="L36" s="12"/>
      <c r="M36" s="13"/>
      <c r="N36" s="12">
        <f t="shared" si="3"/>
        <v>0</v>
      </c>
      <c r="O36" s="12">
        <f t="shared" si="4"/>
        <v>0</v>
      </c>
      <c r="P36" s="57"/>
      <c r="Q36" s="15">
        <v>7.0000000000000007E-2</v>
      </c>
      <c r="R36" s="15">
        <f t="shared" si="5"/>
        <v>0</v>
      </c>
    </row>
    <row r="37" spans="1:20" x14ac:dyDescent="0.2">
      <c r="A37" s="11" t="s">
        <v>242</v>
      </c>
      <c r="B37" s="11" t="s">
        <v>243</v>
      </c>
      <c r="C37" s="11" t="s">
        <v>242</v>
      </c>
      <c r="D37" s="11" t="s">
        <v>275</v>
      </c>
      <c r="E37" s="12">
        <v>20</v>
      </c>
      <c r="F37" s="12">
        <v>2400</v>
      </c>
      <c r="G37" s="12">
        <v>10</v>
      </c>
      <c r="H37" s="12">
        <v>50</v>
      </c>
      <c r="I37" s="12"/>
      <c r="J37" s="12"/>
      <c r="K37" s="12"/>
      <c r="L37" s="12"/>
      <c r="M37" s="13"/>
      <c r="N37" s="12">
        <f t="shared" si="3"/>
        <v>0</v>
      </c>
      <c r="O37" s="12">
        <f t="shared" si="4"/>
        <v>0</v>
      </c>
      <c r="P37" s="57"/>
      <c r="Q37" s="15">
        <v>7.0000000000000007E-2</v>
      </c>
      <c r="R37" s="15">
        <f t="shared" si="5"/>
        <v>0</v>
      </c>
    </row>
    <row r="38" spans="1:20" ht="15" x14ac:dyDescent="0.2">
      <c r="A38" s="60" t="s">
        <v>52</v>
      </c>
      <c r="B38" s="60"/>
      <c r="C38" s="60"/>
      <c r="D38" s="60"/>
      <c r="E38" s="60"/>
      <c r="F38" s="24"/>
      <c r="G38" s="10"/>
      <c r="H38" s="10"/>
      <c r="I38" s="12"/>
      <c r="J38" s="12"/>
      <c r="K38" s="12"/>
      <c r="L38" s="12"/>
      <c r="M38" s="25"/>
      <c r="N38" s="12"/>
      <c r="O38" s="12"/>
      <c r="P38" s="57"/>
      <c r="Q38" s="12"/>
      <c r="R38" s="15"/>
    </row>
    <row r="39" spans="1:20" x14ac:dyDescent="0.2">
      <c r="A39" s="11" t="s">
        <v>261</v>
      </c>
      <c r="B39" s="11" t="s">
        <v>262</v>
      </c>
      <c r="C39" s="11" t="s">
        <v>261</v>
      </c>
      <c r="D39" s="11" t="s">
        <v>275</v>
      </c>
      <c r="E39" s="12">
        <v>25</v>
      </c>
      <c r="F39" s="12">
        <v>200</v>
      </c>
      <c r="G39" s="12">
        <v>10</v>
      </c>
      <c r="H39" s="12">
        <v>150</v>
      </c>
      <c r="I39" s="12">
        <v>600</v>
      </c>
      <c r="J39" s="12">
        <v>300</v>
      </c>
      <c r="K39" s="12">
        <v>600</v>
      </c>
      <c r="L39" s="12">
        <v>300</v>
      </c>
      <c r="M39" s="13"/>
      <c r="N39" s="12">
        <f t="shared" ref="N39:N57" si="6">SUM(I39:M39)</f>
        <v>1800</v>
      </c>
      <c r="O39" s="12">
        <f t="shared" ref="O39:O57" si="7">$N39/$H39</f>
        <v>12</v>
      </c>
      <c r="P39" s="57"/>
      <c r="Q39" s="15">
        <v>0.06</v>
      </c>
      <c r="R39" s="15">
        <f t="shared" ref="R39:R57" si="8">$O39*$Q39</f>
        <v>0.72</v>
      </c>
      <c r="S39" s="43">
        <f>SUM(R39:R57)</f>
        <v>32.200000000000003</v>
      </c>
      <c r="T39" s="3">
        <f>S39*100/$S$143</f>
        <v>30.684200495521257</v>
      </c>
    </row>
    <row r="40" spans="1:20" x14ac:dyDescent="0.2">
      <c r="A40" s="36" t="s">
        <v>198</v>
      </c>
      <c r="B40" s="36" t="s">
        <v>199</v>
      </c>
      <c r="C40" s="36">
        <v>90448000</v>
      </c>
      <c r="D40" s="36" t="s">
        <v>277</v>
      </c>
      <c r="E40" s="12" t="s">
        <v>63</v>
      </c>
      <c r="F40" s="12">
        <v>270</v>
      </c>
      <c r="G40" s="12">
        <v>10</v>
      </c>
      <c r="H40" s="12">
        <v>100</v>
      </c>
      <c r="I40" s="12"/>
      <c r="J40" s="12">
        <v>500</v>
      </c>
      <c r="K40" s="12"/>
      <c r="L40" s="12"/>
      <c r="M40" s="13"/>
      <c r="N40" s="12">
        <f t="shared" si="6"/>
        <v>500</v>
      </c>
      <c r="O40" s="12">
        <f t="shared" si="7"/>
        <v>5</v>
      </c>
      <c r="P40" s="57"/>
      <c r="Q40" s="15">
        <v>0.06</v>
      </c>
      <c r="R40" s="15">
        <f t="shared" si="8"/>
        <v>0.3</v>
      </c>
    </row>
    <row r="41" spans="1:20" x14ac:dyDescent="0.2">
      <c r="A41" s="36" t="s">
        <v>392</v>
      </c>
      <c r="B41" s="36" t="s">
        <v>391</v>
      </c>
      <c r="C41" s="31" t="s">
        <v>393</v>
      </c>
      <c r="D41" s="36" t="s">
        <v>277</v>
      </c>
      <c r="E41" s="12" t="s">
        <v>63</v>
      </c>
      <c r="F41" s="12">
        <v>300</v>
      </c>
      <c r="G41" s="12">
        <v>10</v>
      </c>
      <c r="H41" s="12">
        <v>100</v>
      </c>
      <c r="I41" s="12"/>
      <c r="J41" s="12"/>
      <c r="K41" s="12"/>
      <c r="L41" s="12"/>
      <c r="M41" s="13"/>
      <c r="N41" s="12">
        <f t="shared" si="6"/>
        <v>0</v>
      </c>
      <c r="O41" s="12">
        <f t="shared" si="7"/>
        <v>0</v>
      </c>
      <c r="P41" s="57"/>
      <c r="Q41" s="15">
        <v>0.06</v>
      </c>
      <c r="R41" s="15">
        <f t="shared" si="8"/>
        <v>0</v>
      </c>
    </row>
    <row r="42" spans="1:20" x14ac:dyDescent="0.2">
      <c r="A42" s="27" t="s">
        <v>67</v>
      </c>
      <c r="B42" s="27" t="s">
        <v>68</v>
      </c>
      <c r="C42" s="27" t="s">
        <v>69</v>
      </c>
      <c r="D42" s="11" t="s">
        <v>275</v>
      </c>
      <c r="E42" s="12">
        <v>25</v>
      </c>
      <c r="F42" s="12">
        <v>375</v>
      </c>
      <c r="G42" s="12">
        <v>10</v>
      </c>
      <c r="H42" s="12">
        <v>100</v>
      </c>
      <c r="I42" s="12"/>
      <c r="J42" s="12"/>
      <c r="K42" s="12"/>
      <c r="L42" s="12"/>
      <c r="M42" s="13"/>
      <c r="N42" s="12">
        <f t="shared" si="6"/>
        <v>0</v>
      </c>
      <c r="O42" s="12">
        <f t="shared" si="7"/>
        <v>0</v>
      </c>
      <c r="P42" s="57"/>
      <c r="Q42" s="15">
        <v>0.06</v>
      </c>
      <c r="R42" s="15">
        <f t="shared" si="8"/>
        <v>0</v>
      </c>
    </row>
    <row r="43" spans="1:20" x14ac:dyDescent="0.2">
      <c r="A43" s="11" t="s">
        <v>64</v>
      </c>
      <c r="B43" s="11" t="s">
        <v>65</v>
      </c>
      <c r="C43" s="11" t="s">
        <v>64</v>
      </c>
      <c r="D43" s="11" t="s">
        <v>275</v>
      </c>
      <c r="E43" s="12">
        <v>25</v>
      </c>
      <c r="F43" s="12">
        <v>457</v>
      </c>
      <c r="G43" s="12">
        <v>10</v>
      </c>
      <c r="H43" s="12">
        <v>100</v>
      </c>
      <c r="I43" s="12">
        <v>500</v>
      </c>
      <c r="J43" s="12">
        <v>1000</v>
      </c>
      <c r="K43" s="12">
        <v>1000</v>
      </c>
      <c r="L43" s="12">
        <v>1000</v>
      </c>
      <c r="M43" s="13"/>
      <c r="N43" s="12">
        <f t="shared" si="6"/>
        <v>3500</v>
      </c>
      <c r="O43" s="12">
        <f t="shared" si="7"/>
        <v>35</v>
      </c>
      <c r="P43" s="57"/>
      <c r="Q43" s="15">
        <v>0.06</v>
      </c>
      <c r="R43" s="15">
        <f t="shared" si="8"/>
        <v>2.1</v>
      </c>
    </row>
    <row r="44" spans="1:20" x14ac:dyDescent="0.2">
      <c r="A44" s="36" t="s">
        <v>66</v>
      </c>
      <c r="B44" s="36" t="s">
        <v>65</v>
      </c>
      <c r="C44" s="36">
        <v>90443400</v>
      </c>
      <c r="D44" s="36" t="s">
        <v>277</v>
      </c>
      <c r="E44" s="12" t="s">
        <v>63</v>
      </c>
      <c r="F44" s="12">
        <v>450</v>
      </c>
      <c r="G44" s="12">
        <v>10</v>
      </c>
      <c r="H44" s="12">
        <v>100</v>
      </c>
      <c r="I44" s="12">
        <v>2000</v>
      </c>
      <c r="J44" s="12">
        <v>2000</v>
      </c>
      <c r="K44" s="12">
        <v>1000</v>
      </c>
      <c r="L44" s="12">
        <v>2000</v>
      </c>
      <c r="M44" s="13"/>
      <c r="N44" s="12">
        <f t="shared" si="6"/>
        <v>7000</v>
      </c>
      <c r="O44" s="12">
        <f t="shared" si="7"/>
        <v>70</v>
      </c>
      <c r="P44" s="57"/>
      <c r="Q44" s="15">
        <v>0.06</v>
      </c>
      <c r="R44" s="15">
        <f t="shared" si="8"/>
        <v>4.2</v>
      </c>
    </row>
    <row r="45" spans="1:20" x14ac:dyDescent="0.2">
      <c r="A45" s="11" t="s">
        <v>60</v>
      </c>
      <c r="B45" s="11" t="s">
        <v>61</v>
      </c>
      <c r="C45" s="11" t="s">
        <v>60</v>
      </c>
      <c r="D45" s="11" t="s">
        <v>275</v>
      </c>
      <c r="E45" s="12">
        <v>25</v>
      </c>
      <c r="F45" s="12">
        <v>610</v>
      </c>
      <c r="G45" s="12">
        <v>10</v>
      </c>
      <c r="H45" s="12">
        <v>50</v>
      </c>
      <c r="I45" s="12"/>
      <c r="J45" s="12"/>
      <c r="K45" s="12">
        <v>500</v>
      </c>
      <c r="L45" s="12">
        <v>500</v>
      </c>
      <c r="M45" s="13"/>
      <c r="N45" s="12">
        <f t="shared" si="6"/>
        <v>1000</v>
      </c>
      <c r="O45" s="12">
        <f t="shared" si="7"/>
        <v>20</v>
      </c>
      <c r="P45" s="57"/>
      <c r="Q45" s="15">
        <v>0.04</v>
      </c>
      <c r="R45" s="15">
        <f t="shared" si="8"/>
        <v>0.8</v>
      </c>
    </row>
    <row r="46" spans="1:20" x14ac:dyDescent="0.2">
      <c r="A46" s="36" t="s">
        <v>62</v>
      </c>
      <c r="B46" s="36" t="s">
        <v>61</v>
      </c>
      <c r="C46" s="36">
        <v>90443600</v>
      </c>
      <c r="D46" s="36" t="s">
        <v>277</v>
      </c>
      <c r="E46" s="12" t="s">
        <v>63</v>
      </c>
      <c r="F46" s="12">
        <v>600</v>
      </c>
      <c r="G46" s="12">
        <v>10</v>
      </c>
      <c r="H46" s="12">
        <v>50</v>
      </c>
      <c r="I46" s="12">
        <v>1000</v>
      </c>
      <c r="J46" s="12">
        <v>2000</v>
      </c>
      <c r="K46" s="12">
        <v>1000</v>
      </c>
      <c r="L46" s="12">
        <v>2500</v>
      </c>
      <c r="M46" s="13"/>
      <c r="N46" s="12">
        <f t="shared" si="6"/>
        <v>6500</v>
      </c>
      <c r="O46" s="12">
        <f t="shared" si="7"/>
        <v>130</v>
      </c>
      <c r="P46" s="57"/>
      <c r="Q46" s="15">
        <v>0.04</v>
      </c>
      <c r="R46" s="15">
        <f t="shared" si="8"/>
        <v>5.2</v>
      </c>
    </row>
    <row r="47" spans="1:20" x14ac:dyDescent="0.2">
      <c r="A47" s="11" t="s">
        <v>195</v>
      </c>
      <c r="B47" s="11" t="s">
        <v>178</v>
      </c>
      <c r="C47" s="11" t="s">
        <v>195</v>
      </c>
      <c r="D47" s="11" t="s">
        <v>275</v>
      </c>
      <c r="E47" s="12">
        <v>25</v>
      </c>
      <c r="F47" s="12">
        <v>750</v>
      </c>
      <c r="G47" s="12">
        <v>10</v>
      </c>
      <c r="H47" s="12">
        <v>50</v>
      </c>
      <c r="I47" s="12"/>
      <c r="J47" s="12"/>
      <c r="K47" s="12"/>
      <c r="L47" s="12">
        <v>500</v>
      </c>
      <c r="M47" s="13"/>
      <c r="N47" s="12">
        <f t="shared" si="6"/>
        <v>500</v>
      </c>
      <c r="O47" s="12">
        <f t="shared" si="7"/>
        <v>10</v>
      </c>
      <c r="P47" s="57"/>
      <c r="Q47" s="15">
        <v>0.05</v>
      </c>
      <c r="R47" s="15">
        <f t="shared" si="8"/>
        <v>0.5</v>
      </c>
    </row>
    <row r="48" spans="1:20" x14ac:dyDescent="0.2">
      <c r="A48" s="36" t="s">
        <v>177</v>
      </c>
      <c r="B48" s="36" t="s">
        <v>178</v>
      </c>
      <c r="C48" s="36">
        <v>90443700</v>
      </c>
      <c r="D48" s="36" t="s">
        <v>277</v>
      </c>
      <c r="E48" s="12" t="s">
        <v>63</v>
      </c>
      <c r="F48" s="12">
        <v>750</v>
      </c>
      <c r="G48" s="12">
        <v>10</v>
      </c>
      <c r="H48" s="12">
        <v>50</v>
      </c>
      <c r="I48" s="12"/>
      <c r="J48" s="12"/>
      <c r="K48" s="12">
        <v>2000</v>
      </c>
      <c r="L48" s="12">
        <v>1500</v>
      </c>
      <c r="M48" s="13"/>
      <c r="N48" s="12">
        <f t="shared" si="6"/>
        <v>3500</v>
      </c>
      <c r="O48" s="12">
        <f t="shared" si="7"/>
        <v>70</v>
      </c>
      <c r="P48" s="57"/>
      <c r="Q48" s="15">
        <v>0.05</v>
      </c>
      <c r="R48" s="15">
        <f t="shared" si="8"/>
        <v>3.5</v>
      </c>
    </row>
    <row r="49" spans="1:20" x14ac:dyDescent="0.2">
      <c r="A49" s="11" t="s">
        <v>155</v>
      </c>
      <c r="B49" s="11" t="s">
        <v>58</v>
      </c>
      <c r="C49" s="11" t="s">
        <v>155</v>
      </c>
      <c r="D49" s="11" t="s">
        <v>275</v>
      </c>
      <c r="E49" s="12">
        <v>25</v>
      </c>
      <c r="F49" s="12">
        <v>915</v>
      </c>
      <c r="G49" s="12">
        <v>10</v>
      </c>
      <c r="H49" s="12">
        <v>50</v>
      </c>
      <c r="I49" s="12"/>
      <c r="J49" s="12"/>
      <c r="K49" s="12">
        <v>1000</v>
      </c>
      <c r="L49" s="12">
        <v>1000</v>
      </c>
      <c r="M49" s="13"/>
      <c r="N49" s="12">
        <f t="shared" si="6"/>
        <v>2000</v>
      </c>
      <c r="O49" s="12">
        <f t="shared" si="7"/>
        <v>40</v>
      </c>
      <c r="P49" s="57"/>
      <c r="Q49" s="15">
        <v>0.06</v>
      </c>
      <c r="R49" s="15">
        <f t="shared" si="8"/>
        <v>2.4</v>
      </c>
    </row>
    <row r="50" spans="1:20" x14ac:dyDescent="0.2">
      <c r="A50" s="36" t="s">
        <v>176</v>
      </c>
      <c r="B50" s="36" t="s">
        <v>58</v>
      </c>
      <c r="C50" s="36">
        <v>90443800</v>
      </c>
      <c r="D50" s="36" t="s">
        <v>277</v>
      </c>
      <c r="E50" s="12" t="s">
        <v>63</v>
      </c>
      <c r="F50" s="12">
        <v>900</v>
      </c>
      <c r="G50" s="12">
        <v>10</v>
      </c>
      <c r="H50" s="12">
        <v>50</v>
      </c>
      <c r="I50" s="12"/>
      <c r="J50" s="12"/>
      <c r="K50" s="12">
        <v>3000</v>
      </c>
      <c r="L50" s="12">
        <v>3000</v>
      </c>
      <c r="M50" s="13"/>
      <c r="N50" s="12">
        <f t="shared" si="6"/>
        <v>6000</v>
      </c>
      <c r="O50" s="12">
        <f t="shared" si="7"/>
        <v>120</v>
      </c>
      <c r="P50" s="57"/>
      <c r="Q50" s="15">
        <v>0.06</v>
      </c>
      <c r="R50" s="15">
        <f t="shared" si="8"/>
        <v>7.1999999999999993</v>
      </c>
    </row>
    <row r="51" spans="1:20" x14ac:dyDescent="0.2">
      <c r="A51" s="11" t="s">
        <v>53</v>
      </c>
      <c r="B51" s="11" t="s">
        <v>54</v>
      </c>
      <c r="C51" s="11" t="s">
        <v>53</v>
      </c>
      <c r="D51" s="11" t="s">
        <v>275</v>
      </c>
      <c r="E51" s="12">
        <v>25</v>
      </c>
      <c r="F51" s="12">
        <v>1220</v>
      </c>
      <c r="G51" s="12">
        <v>10</v>
      </c>
      <c r="H51" s="12">
        <v>50</v>
      </c>
      <c r="I51" s="12"/>
      <c r="J51" s="12"/>
      <c r="K51" s="12">
        <v>500</v>
      </c>
      <c r="L51" s="12">
        <v>300</v>
      </c>
      <c r="M51" s="13"/>
      <c r="N51" s="12">
        <f t="shared" si="6"/>
        <v>800</v>
      </c>
      <c r="O51" s="12">
        <f t="shared" si="7"/>
        <v>16</v>
      </c>
      <c r="P51" s="57"/>
      <c r="Q51" s="15">
        <v>0.08</v>
      </c>
      <c r="R51" s="15">
        <f t="shared" si="8"/>
        <v>1.28</v>
      </c>
    </row>
    <row r="52" spans="1:20" x14ac:dyDescent="0.2">
      <c r="A52" s="26" t="s">
        <v>194</v>
      </c>
      <c r="B52" s="26" t="s">
        <v>54</v>
      </c>
      <c r="C52" s="26">
        <v>90444000</v>
      </c>
      <c r="D52" s="36" t="s">
        <v>277</v>
      </c>
      <c r="E52" s="12" t="s">
        <v>63</v>
      </c>
      <c r="F52" s="12">
        <v>1200</v>
      </c>
      <c r="G52" s="12">
        <v>10</v>
      </c>
      <c r="H52" s="12">
        <v>50</v>
      </c>
      <c r="I52" s="12"/>
      <c r="J52" s="12">
        <v>500</v>
      </c>
      <c r="K52" s="12">
        <v>1000</v>
      </c>
      <c r="L52" s="12">
        <v>1000</v>
      </c>
      <c r="M52" s="13"/>
      <c r="N52" s="12">
        <f t="shared" si="6"/>
        <v>2500</v>
      </c>
      <c r="O52" s="12">
        <f t="shared" si="7"/>
        <v>50</v>
      </c>
      <c r="P52" s="57"/>
      <c r="Q52" s="15">
        <v>0.08</v>
      </c>
      <c r="R52" s="15">
        <f t="shared" si="8"/>
        <v>4</v>
      </c>
    </row>
    <row r="53" spans="1:20" x14ac:dyDescent="0.2">
      <c r="A53" s="11" t="s">
        <v>230</v>
      </c>
      <c r="B53" s="11" t="s">
        <v>231</v>
      </c>
      <c r="C53" s="11" t="s">
        <v>230</v>
      </c>
      <c r="D53" s="11" t="s">
        <v>275</v>
      </c>
      <c r="E53" s="12">
        <v>25</v>
      </c>
      <c r="F53" s="12">
        <v>1500</v>
      </c>
      <c r="G53" s="12">
        <v>10</v>
      </c>
      <c r="H53" s="12">
        <v>50</v>
      </c>
      <c r="I53" s="12"/>
      <c r="J53" s="12"/>
      <c r="K53" s="12"/>
      <c r="L53" s="12"/>
      <c r="M53" s="13"/>
      <c r="N53" s="12">
        <f t="shared" si="6"/>
        <v>0</v>
      </c>
      <c r="O53" s="12">
        <f t="shared" si="7"/>
        <v>0</v>
      </c>
      <c r="P53" s="57"/>
      <c r="Q53" s="15">
        <v>0.11</v>
      </c>
      <c r="R53" s="15">
        <f t="shared" si="8"/>
        <v>0</v>
      </c>
    </row>
    <row r="54" spans="1:20" x14ac:dyDescent="0.2">
      <c r="A54" s="11" t="s">
        <v>254</v>
      </c>
      <c r="B54" s="11" t="s">
        <v>255</v>
      </c>
      <c r="C54" s="11" t="s">
        <v>254</v>
      </c>
      <c r="D54" s="11" t="s">
        <v>275</v>
      </c>
      <c r="E54" s="12">
        <v>25</v>
      </c>
      <c r="F54" s="12">
        <v>1650</v>
      </c>
      <c r="G54" s="12">
        <v>10</v>
      </c>
      <c r="H54" s="12">
        <v>50</v>
      </c>
      <c r="I54" s="12"/>
      <c r="J54" s="12"/>
      <c r="K54" s="12"/>
      <c r="L54" s="12"/>
      <c r="M54" s="13"/>
      <c r="N54" s="12">
        <f t="shared" si="6"/>
        <v>0</v>
      </c>
      <c r="O54" s="12">
        <f t="shared" si="7"/>
        <v>0</v>
      </c>
      <c r="P54" s="57"/>
      <c r="Q54" s="15">
        <v>0.12</v>
      </c>
      <c r="R54" s="15">
        <f t="shared" si="8"/>
        <v>0</v>
      </c>
    </row>
    <row r="55" spans="1:20" x14ac:dyDescent="0.2">
      <c r="A55" s="11" t="s">
        <v>193</v>
      </c>
      <c r="B55" s="11" t="s">
        <v>175</v>
      </c>
      <c r="C55" s="11" t="s">
        <v>193</v>
      </c>
      <c r="D55" s="11" t="s">
        <v>275</v>
      </c>
      <c r="E55" s="12">
        <v>25</v>
      </c>
      <c r="F55" s="12">
        <v>1800</v>
      </c>
      <c r="G55" s="12">
        <v>10</v>
      </c>
      <c r="H55" s="12">
        <v>50</v>
      </c>
      <c r="I55" s="12"/>
      <c r="J55" s="12"/>
      <c r="K55" s="12"/>
      <c r="L55" s="12"/>
      <c r="M55" s="13"/>
      <c r="N55" s="12">
        <f t="shared" si="6"/>
        <v>0</v>
      </c>
      <c r="O55" s="12">
        <f t="shared" si="7"/>
        <v>0</v>
      </c>
      <c r="P55" s="57"/>
      <c r="Q55" s="15">
        <v>0.12</v>
      </c>
      <c r="R55" s="15">
        <f t="shared" si="8"/>
        <v>0</v>
      </c>
    </row>
    <row r="56" spans="1:20" x14ac:dyDescent="0.2">
      <c r="A56" s="36" t="s">
        <v>174</v>
      </c>
      <c r="B56" s="36" t="s">
        <v>175</v>
      </c>
      <c r="C56" s="36">
        <v>90443900</v>
      </c>
      <c r="D56" s="36" t="s">
        <v>277</v>
      </c>
      <c r="E56" s="12" t="s">
        <v>63</v>
      </c>
      <c r="F56" s="12">
        <v>1800</v>
      </c>
      <c r="G56" s="12">
        <v>10</v>
      </c>
      <c r="H56" s="12">
        <v>50</v>
      </c>
      <c r="I56" s="12"/>
      <c r="J56" s="12"/>
      <c r="K56" s="12"/>
      <c r="L56" s="12"/>
      <c r="M56" s="13"/>
      <c r="N56" s="12">
        <f t="shared" si="6"/>
        <v>0</v>
      </c>
      <c r="O56" s="12">
        <f t="shared" si="7"/>
        <v>0</v>
      </c>
      <c r="P56" s="57"/>
      <c r="Q56" s="15">
        <v>0.12</v>
      </c>
      <c r="R56" s="15">
        <f>$O56*$Q56</f>
        <v>0</v>
      </c>
    </row>
    <row r="57" spans="1:20" x14ac:dyDescent="0.2">
      <c r="A57" s="36" t="s">
        <v>293</v>
      </c>
      <c r="B57" s="36" t="s">
        <v>294</v>
      </c>
      <c r="C57" s="36">
        <v>90443000</v>
      </c>
      <c r="D57" s="36" t="s">
        <v>277</v>
      </c>
      <c r="E57" s="12" t="s">
        <v>63</v>
      </c>
      <c r="F57" s="12">
        <v>2100</v>
      </c>
      <c r="G57" s="12">
        <v>10</v>
      </c>
      <c r="H57" s="12">
        <v>50</v>
      </c>
      <c r="I57" s="12"/>
      <c r="J57" s="12"/>
      <c r="K57" s="12"/>
      <c r="L57" s="12"/>
      <c r="M57" s="13"/>
      <c r="N57" s="12">
        <f t="shared" si="6"/>
        <v>0</v>
      </c>
      <c r="O57" s="12">
        <f t="shared" si="7"/>
        <v>0</v>
      </c>
      <c r="P57" s="57"/>
      <c r="Q57" s="15">
        <v>0.09</v>
      </c>
      <c r="R57" s="15">
        <f t="shared" si="8"/>
        <v>0</v>
      </c>
    </row>
    <row r="58" spans="1:20" x14ac:dyDescent="0.2">
      <c r="A58" s="8" t="s">
        <v>70</v>
      </c>
      <c r="B58" s="8"/>
      <c r="C58" s="8"/>
      <c r="D58" s="8"/>
      <c r="E58" s="8"/>
      <c r="F58" s="36"/>
      <c r="G58" s="20"/>
      <c r="H58" s="20"/>
      <c r="I58" s="12"/>
      <c r="J58" s="12"/>
      <c r="K58" s="12"/>
      <c r="L58" s="12"/>
      <c r="M58" s="20"/>
      <c r="N58" s="12"/>
      <c r="O58" s="12"/>
      <c r="P58" s="57"/>
      <c r="Q58" s="12"/>
      <c r="R58" s="15"/>
    </row>
    <row r="59" spans="1:20" x14ac:dyDescent="0.2">
      <c r="A59" s="11" t="s">
        <v>295</v>
      </c>
      <c r="B59" s="11" t="s">
        <v>296</v>
      </c>
      <c r="C59" s="11" t="s">
        <v>295</v>
      </c>
      <c r="D59" s="11" t="s">
        <v>275</v>
      </c>
      <c r="E59" s="12">
        <v>32</v>
      </c>
      <c r="F59" s="12">
        <v>100</v>
      </c>
      <c r="G59" s="12">
        <v>10</v>
      </c>
      <c r="H59" s="12">
        <v>300</v>
      </c>
      <c r="I59" s="12"/>
      <c r="J59" s="12"/>
      <c r="K59" s="12"/>
      <c r="L59" s="12"/>
      <c r="M59" s="13"/>
      <c r="N59" s="12">
        <f t="shared" ref="N59:N73" si="9">SUM(I59:M59)</f>
        <v>0</v>
      </c>
      <c r="O59" s="12">
        <f t="shared" ref="O59:O73" si="10">$N59/$H59</f>
        <v>0</v>
      </c>
      <c r="P59" s="57"/>
      <c r="Q59" s="15">
        <v>0.09</v>
      </c>
      <c r="R59" s="15">
        <f t="shared" ref="R59:R73" si="11">$O59*$Q59</f>
        <v>0</v>
      </c>
      <c r="S59" s="43">
        <f>SUM(R59:R73)</f>
        <v>4.83</v>
      </c>
      <c r="T59" s="3">
        <f>S59*100/$S$143</f>
        <v>4.6026300743281876</v>
      </c>
    </row>
    <row r="60" spans="1:20" x14ac:dyDescent="0.2">
      <c r="A60" s="11" t="s">
        <v>71</v>
      </c>
      <c r="B60" s="11" t="s">
        <v>72</v>
      </c>
      <c r="C60" s="11" t="s">
        <v>71</v>
      </c>
      <c r="D60" s="11" t="s">
        <v>275</v>
      </c>
      <c r="E60" s="12">
        <v>32</v>
      </c>
      <c r="F60" s="12">
        <v>150</v>
      </c>
      <c r="G60" s="12">
        <v>10</v>
      </c>
      <c r="H60" s="12">
        <v>300</v>
      </c>
      <c r="I60" s="12"/>
      <c r="J60" s="12"/>
      <c r="K60" s="12"/>
      <c r="L60" s="12"/>
      <c r="M60" s="13"/>
      <c r="N60" s="12">
        <f t="shared" si="9"/>
        <v>0</v>
      </c>
      <c r="O60" s="12">
        <f t="shared" si="10"/>
        <v>0</v>
      </c>
      <c r="P60" s="57"/>
      <c r="Q60" s="15">
        <v>0.09</v>
      </c>
      <c r="R60" s="15">
        <f t="shared" si="11"/>
        <v>0</v>
      </c>
    </row>
    <row r="61" spans="1:20" x14ac:dyDescent="0.2">
      <c r="A61" s="36" t="s">
        <v>256</v>
      </c>
      <c r="B61" s="36" t="s">
        <v>72</v>
      </c>
      <c r="C61" s="36">
        <v>90446200</v>
      </c>
      <c r="D61" s="36" t="s">
        <v>277</v>
      </c>
      <c r="E61" s="12">
        <v>32</v>
      </c>
      <c r="F61" s="12">
        <v>150</v>
      </c>
      <c r="G61" s="12">
        <v>10</v>
      </c>
      <c r="H61" s="12">
        <v>300</v>
      </c>
      <c r="I61" s="12"/>
      <c r="J61" s="12">
        <v>300</v>
      </c>
      <c r="K61" s="12">
        <v>300</v>
      </c>
      <c r="L61" s="12">
        <v>300</v>
      </c>
      <c r="M61" s="13"/>
      <c r="N61" s="12">
        <f t="shared" si="9"/>
        <v>900</v>
      </c>
      <c r="O61" s="12">
        <f t="shared" si="10"/>
        <v>3</v>
      </c>
      <c r="P61" s="57"/>
      <c r="Q61" s="15">
        <v>0.09</v>
      </c>
      <c r="R61" s="15">
        <f t="shared" si="11"/>
        <v>0.27</v>
      </c>
    </row>
    <row r="62" spans="1:20" x14ac:dyDescent="0.2">
      <c r="A62" s="11" t="s">
        <v>200</v>
      </c>
      <c r="B62" s="11" t="s">
        <v>201</v>
      </c>
      <c r="C62" s="11" t="s">
        <v>200</v>
      </c>
      <c r="D62" s="11" t="s">
        <v>275</v>
      </c>
      <c r="E62" s="12">
        <v>32</v>
      </c>
      <c r="F62" s="12">
        <v>200</v>
      </c>
      <c r="G62" s="12">
        <v>10</v>
      </c>
      <c r="H62" s="12">
        <v>300</v>
      </c>
      <c r="I62" s="12"/>
      <c r="J62" s="12"/>
      <c r="K62" s="12"/>
      <c r="L62" s="12"/>
      <c r="M62" s="13"/>
      <c r="N62" s="12">
        <f t="shared" si="9"/>
        <v>0</v>
      </c>
      <c r="O62" s="12">
        <f t="shared" si="10"/>
        <v>0</v>
      </c>
      <c r="P62" s="57"/>
      <c r="Q62" s="15">
        <v>0.09</v>
      </c>
      <c r="R62" s="15">
        <f t="shared" si="11"/>
        <v>0</v>
      </c>
    </row>
    <row r="63" spans="1:20" x14ac:dyDescent="0.2">
      <c r="A63" s="11" t="s">
        <v>73</v>
      </c>
      <c r="B63" s="11" t="s">
        <v>74</v>
      </c>
      <c r="C63" s="11" t="s">
        <v>73</v>
      </c>
      <c r="D63" s="11" t="s">
        <v>275</v>
      </c>
      <c r="E63" s="12">
        <v>32</v>
      </c>
      <c r="F63" s="12">
        <v>300</v>
      </c>
      <c r="G63" s="12">
        <v>10</v>
      </c>
      <c r="H63" s="12">
        <v>150</v>
      </c>
      <c r="I63" s="12"/>
      <c r="J63" s="12">
        <v>300</v>
      </c>
      <c r="K63" s="12"/>
      <c r="L63" s="12"/>
      <c r="M63" s="13"/>
      <c r="N63" s="12">
        <f t="shared" si="9"/>
        <v>300</v>
      </c>
      <c r="O63" s="12">
        <f t="shared" si="10"/>
        <v>2</v>
      </c>
      <c r="P63" s="57"/>
      <c r="Q63" s="15">
        <v>0.09</v>
      </c>
      <c r="R63" s="15">
        <f t="shared" si="11"/>
        <v>0.18</v>
      </c>
    </row>
    <row r="64" spans="1:20" x14ac:dyDescent="0.2">
      <c r="A64" s="36" t="s">
        <v>232</v>
      </c>
      <c r="B64" s="36" t="s">
        <v>74</v>
      </c>
      <c r="C64" s="36">
        <v>90446300</v>
      </c>
      <c r="D64" s="36" t="s">
        <v>277</v>
      </c>
      <c r="E64" s="12" t="s">
        <v>180</v>
      </c>
      <c r="F64" s="12">
        <v>300</v>
      </c>
      <c r="G64" s="12">
        <v>10</v>
      </c>
      <c r="H64" s="12">
        <v>150</v>
      </c>
      <c r="I64" s="12"/>
      <c r="J64" s="12">
        <v>300</v>
      </c>
      <c r="K64" s="12">
        <v>600</v>
      </c>
      <c r="L64" s="12">
        <v>600</v>
      </c>
      <c r="M64" s="13"/>
      <c r="N64" s="12">
        <f t="shared" si="9"/>
        <v>1500</v>
      </c>
      <c r="O64" s="12">
        <f t="shared" si="10"/>
        <v>10</v>
      </c>
      <c r="P64" s="57"/>
      <c r="Q64" s="15">
        <v>0.09</v>
      </c>
      <c r="R64" s="15">
        <f t="shared" si="11"/>
        <v>0.89999999999999991</v>
      </c>
    </row>
    <row r="65" spans="1:20" x14ac:dyDescent="0.2">
      <c r="A65" s="11" t="s">
        <v>75</v>
      </c>
      <c r="B65" s="11" t="s">
        <v>76</v>
      </c>
      <c r="C65" s="11" t="s">
        <v>75</v>
      </c>
      <c r="D65" s="11" t="s">
        <v>275</v>
      </c>
      <c r="E65" s="12">
        <v>32</v>
      </c>
      <c r="F65" s="12">
        <v>450</v>
      </c>
      <c r="G65" s="12">
        <v>10</v>
      </c>
      <c r="H65" s="12">
        <v>100</v>
      </c>
      <c r="I65" s="12"/>
      <c r="J65" s="12">
        <v>300</v>
      </c>
      <c r="K65" s="12"/>
      <c r="L65" s="12"/>
      <c r="M65" s="13"/>
      <c r="N65" s="12">
        <f t="shared" si="9"/>
        <v>300</v>
      </c>
      <c r="O65" s="12">
        <f t="shared" si="10"/>
        <v>3</v>
      </c>
      <c r="P65" s="57"/>
      <c r="Q65" s="15">
        <v>0.09</v>
      </c>
      <c r="R65" s="15">
        <f t="shared" si="11"/>
        <v>0.27</v>
      </c>
    </row>
    <row r="66" spans="1:20" x14ac:dyDescent="0.2">
      <c r="A66" s="36" t="s">
        <v>179</v>
      </c>
      <c r="B66" s="36" t="s">
        <v>76</v>
      </c>
      <c r="C66" s="36">
        <v>90446400</v>
      </c>
      <c r="D66" s="36" t="s">
        <v>277</v>
      </c>
      <c r="E66" s="12" t="s">
        <v>180</v>
      </c>
      <c r="F66" s="12">
        <v>450</v>
      </c>
      <c r="G66" s="12">
        <v>10</v>
      </c>
      <c r="H66" s="12">
        <v>100</v>
      </c>
      <c r="I66" s="12"/>
      <c r="J66" s="12">
        <v>300</v>
      </c>
      <c r="K66" s="12"/>
      <c r="L66" s="12">
        <v>300</v>
      </c>
      <c r="M66" s="13"/>
      <c r="N66" s="12">
        <f t="shared" si="9"/>
        <v>600</v>
      </c>
      <c r="O66" s="12">
        <f t="shared" si="10"/>
        <v>6</v>
      </c>
      <c r="P66" s="57"/>
      <c r="Q66" s="15">
        <v>0.09</v>
      </c>
      <c r="R66" s="15">
        <f t="shared" si="11"/>
        <v>0.54</v>
      </c>
    </row>
    <row r="67" spans="1:20" x14ac:dyDescent="0.2">
      <c r="A67" s="11" t="s">
        <v>156</v>
      </c>
      <c r="B67" s="11" t="s">
        <v>157</v>
      </c>
      <c r="C67" s="11" t="s">
        <v>156</v>
      </c>
      <c r="D67" s="11" t="s">
        <v>275</v>
      </c>
      <c r="E67" s="12">
        <v>32</v>
      </c>
      <c r="F67" s="12">
        <v>600</v>
      </c>
      <c r="G67" s="12">
        <v>10</v>
      </c>
      <c r="H67" s="12">
        <v>100</v>
      </c>
      <c r="I67" s="12"/>
      <c r="J67" s="12"/>
      <c r="K67" s="12"/>
      <c r="L67" s="12"/>
      <c r="M67" s="13"/>
      <c r="N67" s="12">
        <f t="shared" si="9"/>
        <v>0</v>
      </c>
      <c r="O67" s="12">
        <f t="shared" si="10"/>
        <v>0</v>
      </c>
      <c r="P67" s="57"/>
      <c r="Q67" s="15">
        <v>0.12</v>
      </c>
      <c r="R67" s="15">
        <f t="shared" si="11"/>
        <v>0</v>
      </c>
    </row>
    <row r="68" spans="1:20" x14ac:dyDescent="0.2">
      <c r="A68" s="36" t="s">
        <v>181</v>
      </c>
      <c r="B68" s="36" t="s">
        <v>157</v>
      </c>
      <c r="C68" s="36">
        <v>90446600</v>
      </c>
      <c r="D68" s="36" t="s">
        <v>277</v>
      </c>
      <c r="E68" s="12" t="s">
        <v>180</v>
      </c>
      <c r="F68" s="12">
        <v>600</v>
      </c>
      <c r="G68" s="12">
        <v>10</v>
      </c>
      <c r="H68" s="12">
        <v>100</v>
      </c>
      <c r="I68" s="12"/>
      <c r="J68" s="12">
        <v>200</v>
      </c>
      <c r="K68" s="12"/>
      <c r="L68" s="12">
        <v>300</v>
      </c>
      <c r="M68" s="13"/>
      <c r="N68" s="12">
        <f t="shared" si="9"/>
        <v>500</v>
      </c>
      <c r="O68" s="12">
        <f t="shared" si="10"/>
        <v>5</v>
      </c>
      <c r="P68" s="57"/>
      <c r="Q68" s="15">
        <v>0.12</v>
      </c>
      <c r="R68" s="15">
        <f t="shared" si="11"/>
        <v>0.6</v>
      </c>
    </row>
    <row r="69" spans="1:20" x14ac:dyDescent="0.2">
      <c r="A69" s="11" t="s">
        <v>222</v>
      </c>
      <c r="B69" s="11" t="s">
        <v>223</v>
      </c>
      <c r="C69" s="11" t="s">
        <v>222</v>
      </c>
      <c r="D69" s="11" t="s">
        <v>275</v>
      </c>
      <c r="E69" s="12">
        <v>32</v>
      </c>
      <c r="F69" s="12">
        <v>750</v>
      </c>
      <c r="G69" s="12">
        <v>10</v>
      </c>
      <c r="H69" s="12">
        <v>60</v>
      </c>
      <c r="I69" s="12"/>
      <c r="J69" s="12"/>
      <c r="K69" s="12"/>
      <c r="L69" s="12"/>
      <c r="M69" s="13"/>
      <c r="N69" s="12">
        <f t="shared" si="9"/>
        <v>0</v>
      </c>
      <c r="O69" s="12">
        <f t="shared" si="10"/>
        <v>0</v>
      </c>
      <c r="P69" s="57"/>
      <c r="Q69" s="15">
        <v>0.09</v>
      </c>
      <c r="R69" s="15">
        <f t="shared" si="11"/>
        <v>0</v>
      </c>
    </row>
    <row r="70" spans="1:20" x14ac:dyDescent="0.2">
      <c r="A70" s="11" t="s">
        <v>158</v>
      </c>
      <c r="B70" s="11" t="s">
        <v>159</v>
      </c>
      <c r="C70" s="11" t="s">
        <v>158</v>
      </c>
      <c r="D70" s="11" t="s">
        <v>275</v>
      </c>
      <c r="E70" s="12">
        <v>32</v>
      </c>
      <c r="F70" s="12">
        <v>900</v>
      </c>
      <c r="G70" s="12">
        <v>10</v>
      </c>
      <c r="H70" s="12">
        <v>50</v>
      </c>
      <c r="I70" s="12"/>
      <c r="J70" s="12"/>
      <c r="K70" s="12">
        <v>100</v>
      </c>
      <c r="L70" s="12">
        <v>100</v>
      </c>
      <c r="M70" s="13"/>
      <c r="N70" s="12">
        <f t="shared" si="9"/>
        <v>200</v>
      </c>
      <c r="O70" s="12">
        <f t="shared" si="10"/>
        <v>4</v>
      </c>
      <c r="P70" s="57"/>
      <c r="Q70" s="15">
        <v>0.09</v>
      </c>
      <c r="R70" s="15">
        <f t="shared" si="11"/>
        <v>0.36</v>
      </c>
    </row>
    <row r="71" spans="1:20" x14ac:dyDescent="0.2">
      <c r="A71" s="36" t="s">
        <v>182</v>
      </c>
      <c r="B71" s="36" t="s">
        <v>159</v>
      </c>
      <c r="C71" s="36">
        <v>90446700</v>
      </c>
      <c r="D71" s="36" t="s">
        <v>277</v>
      </c>
      <c r="E71" s="12" t="s">
        <v>180</v>
      </c>
      <c r="F71" s="12">
        <v>900</v>
      </c>
      <c r="G71" s="12">
        <v>10</v>
      </c>
      <c r="H71" s="12">
        <v>50</v>
      </c>
      <c r="I71" s="12">
        <v>150</v>
      </c>
      <c r="J71" s="12">
        <v>200</v>
      </c>
      <c r="K71" s="12">
        <v>300</v>
      </c>
      <c r="L71" s="12">
        <v>300</v>
      </c>
      <c r="M71" s="13"/>
      <c r="N71" s="12">
        <f t="shared" si="9"/>
        <v>950</v>
      </c>
      <c r="O71" s="12">
        <f t="shared" si="10"/>
        <v>19</v>
      </c>
      <c r="P71" s="57"/>
      <c r="Q71" s="15">
        <v>0.09</v>
      </c>
      <c r="R71" s="15">
        <f t="shared" si="11"/>
        <v>1.71</v>
      </c>
    </row>
    <row r="72" spans="1:20" x14ac:dyDescent="0.2">
      <c r="A72" s="11" t="s">
        <v>233</v>
      </c>
      <c r="B72" s="11" t="s">
        <v>234</v>
      </c>
      <c r="C72" s="11" t="s">
        <v>233</v>
      </c>
      <c r="D72" s="11" t="s">
        <v>275</v>
      </c>
      <c r="E72" s="12">
        <v>32</v>
      </c>
      <c r="F72" s="12">
        <v>1200</v>
      </c>
      <c r="G72" s="12">
        <v>10</v>
      </c>
      <c r="H72" s="12">
        <v>50</v>
      </c>
      <c r="I72" s="12"/>
      <c r="J72" s="12"/>
      <c r="K72" s="12"/>
      <c r="L72" s="12"/>
      <c r="M72" s="13"/>
      <c r="N72" s="12">
        <f t="shared" si="9"/>
        <v>0</v>
      </c>
      <c r="O72" s="12">
        <f t="shared" si="10"/>
        <v>0</v>
      </c>
      <c r="P72" s="57"/>
      <c r="Q72" s="15">
        <v>0.12</v>
      </c>
      <c r="R72" s="15">
        <f t="shared" si="11"/>
        <v>0</v>
      </c>
    </row>
    <row r="73" spans="1:20" x14ac:dyDescent="0.2">
      <c r="A73" s="36" t="s">
        <v>236</v>
      </c>
      <c r="B73" s="36" t="s">
        <v>237</v>
      </c>
      <c r="C73" s="36">
        <v>90446800</v>
      </c>
      <c r="D73" s="36" t="s">
        <v>277</v>
      </c>
      <c r="E73" s="12" t="s">
        <v>180</v>
      </c>
      <c r="F73" s="12">
        <v>1800</v>
      </c>
      <c r="G73" s="12">
        <v>10</v>
      </c>
      <c r="H73" s="12">
        <v>25</v>
      </c>
      <c r="I73" s="12"/>
      <c r="J73" s="12"/>
      <c r="K73" s="12"/>
      <c r="L73" s="12"/>
      <c r="M73" s="13"/>
      <c r="N73" s="12">
        <f t="shared" si="9"/>
        <v>0</v>
      </c>
      <c r="O73" s="12">
        <f t="shared" si="10"/>
        <v>0</v>
      </c>
      <c r="P73" s="57"/>
      <c r="Q73" s="15">
        <v>0.18</v>
      </c>
      <c r="R73" s="15">
        <f t="shared" si="11"/>
        <v>0</v>
      </c>
      <c r="S73" s="43"/>
    </row>
    <row r="74" spans="1:20" x14ac:dyDescent="0.2">
      <c r="A74" s="8" t="s">
        <v>77</v>
      </c>
      <c r="B74" s="8"/>
      <c r="C74" s="8"/>
      <c r="D74" s="8"/>
      <c r="E74" s="8"/>
      <c r="F74" s="36"/>
      <c r="G74" s="12"/>
      <c r="H74" s="12"/>
      <c r="I74" s="12"/>
      <c r="J74" s="12"/>
      <c r="K74" s="12"/>
      <c r="L74" s="12"/>
      <c r="M74" s="8"/>
      <c r="N74" s="12"/>
      <c r="O74" s="12"/>
      <c r="P74" s="57"/>
      <c r="Q74" s="12"/>
      <c r="R74" s="15"/>
    </row>
    <row r="75" spans="1:20" x14ac:dyDescent="0.2">
      <c r="A75" s="11" t="s">
        <v>297</v>
      </c>
      <c r="B75" s="11" t="s">
        <v>298</v>
      </c>
      <c r="C75" s="11" t="s">
        <v>297</v>
      </c>
      <c r="D75" s="11" t="s">
        <v>275</v>
      </c>
      <c r="E75" s="12">
        <v>40</v>
      </c>
      <c r="F75" s="12">
        <v>100</v>
      </c>
      <c r="G75" s="12">
        <v>10</v>
      </c>
      <c r="H75" s="12">
        <v>300</v>
      </c>
      <c r="I75" s="12"/>
      <c r="J75" s="12"/>
      <c r="K75" s="12"/>
      <c r="L75" s="12"/>
      <c r="M75" s="13"/>
      <c r="N75" s="12">
        <f t="shared" ref="N75:N90" si="12">SUM(I75:M75)</f>
        <v>0</v>
      </c>
      <c r="O75" s="12">
        <f t="shared" ref="O75:O90" si="13">$N75/$H75</f>
        <v>0</v>
      </c>
      <c r="P75" s="57"/>
      <c r="Q75" s="15">
        <v>0.13</v>
      </c>
      <c r="R75" s="15">
        <f t="shared" ref="R75:R90" si="14">$O75*$Q75</f>
        <v>0</v>
      </c>
      <c r="S75" s="43">
        <f>SUM(R75:R90)</f>
        <v>12.93</v>
      </c>
      <c r="T75" s="3">
        <f>S75*100/$S$143</f>
        <v>12.321326472269869</v>
      </c>
    </row>
    <row r="76" spans="1:20" x14ac:dyDescent="0.2">
      <c r="A76" s="11" t="s">
        <v>78</v>
      </c>
      <c r="B76" s="11" t="s">
        <v>79</v>
      </c>
      <c r="C76" s="11" t="s">
        <v>78</v>
      </c>
      <c r="D76" s="11" t="s">
        <v>275</v>
      </c>
      <c r="E76" s="12">
        <v>40</v>
      </c>
      <c r="F76" s="12">
        <v>150</v>
      </c>
      <c r="G76" s="12">
        <v>10</v>
      </c>
      <c r="H76" s="12">
        <v>300</v>
      </c>
      <c r="I76" s="12"/>
      <c r="J76" s="12">
        <v>300</v>
      </c>
      <c r="K76" s="12">
        <v>300</v>
      </c>
      <c r="L76" s="12">
        <v>300</v>
      </c>
      <c r="M76" s="13"/>
      <c r="N76" s="12">
        <f t="shared" si="12"/>
        <v>900</v>
      </c>
      <c r="O76" s="12">
        <f t="shared" si="13"/>
        <v>3</v>
      </c>
      <c r="P76" s="57"/>
      <c r="Q76" s="15">
        <v>0.13</v>
      </c>
      <c r="R76" s="15">
        <f t="shared" si="14"/>
        <v>0.39</v>
      </c>
    </row>
    <row r="77" spans="1:20" x14ac:dyDescent="0.2">
      <c r="A77" s="36" t="s">
        <v>240</v>
      </c>
      <c r="B77" s="36" t="s">
        <v>79</v>
      </c>
      <c r="C77" s="31" t="s">
        <v>241</v>
      </c>
      <c r="D77" s="36" t="s">
        <v>277</v>
      </c>
      <c r="E77" s="12">
        <v>40</v>
      </c>
      <c r="F77" s="12">
        <v>150</v>
      </c>
      <c r="G77" s="12">
        <v>10</v>
      </c>
      <c r="H77" s="12">
        <v>300</v>
      </c>
      <c r="I77" s="12"/>
      <c r="J77" s="12">
        <v>600</v>
      </c>
      <c r="K77" s="12">
        <v>600</v>
      </c>
      <c r="L77" s="12">
        <v>300</v>
      </c>
      <c r="M77" s="13"/>
      <c r="N77" s="12">
        <f t="shared" si="12"/>
        <v>1500</v>
      </c>
      <c r="O77" s="12">
        <f t="shared" si="13"/>
        <v>5</v>
      </c>
      <c r="P77" s="57"/>
      <c r="Q77" s="15">
        <v>0.13</v>
      </c>
      <c r="R77" s="15">
        <f t="shared" si="14"/>
        <v>0.65</v>
      </c>
    </row>
    <row r="78" spans="1:20" x14ac:dyDescent="0.2">
      <c r="A78" s="11" t="s">
        <v>80</v>
      </c>
      <c r="B78" s="11" t="s">
        <v>81</v>
      </c>
      <c r="C78" s="11" t="s">
        <v>80</v>
      </c>
      <c r="D78" s="11" t="s">
        <v>275</v>
      </c>
      <c r="E78" s="12">
        <v>40</v>
      </c>
      <c r="F78" s="12">
        <v>200</v>
      </c>
      <c r="G78" s="12">
        <v>10</v>
      </c>
      <c r="H78" s="12">
        <v>150</v>
      </c>
      <c r="I78" s="12"/>
      <c r="J78" s="12"/>
      <c r="K78" s="12"/>
      <c r="L78" s="12"/>
      <c r="M78" s="13"/>
      <c r="N78" s="12">
        <f t="shared" si="12"/>
        <v>0</v>
      </c>
      <c r="O78" s="12">
        <f t="shared" si="13"/>
        <v>0</v>
      </c>
      <c r="P78" s="57"/>
      <c r="Q78" s="15">
        <v>0.13</v>
      </c>
      <c r="R78" s="15">
        <f t="shared" si="14"/>
        <v>0</v>
      </c>
    </row>
    <row r="79" spans="1:20" x14ac:dyDescent="0.2">
      <c r="A79" s="11" t="s">
        <v>82</v>
      </c>
      <c r="B79" s="11" t="s">
        <v>83</v>
      </c>
      <c r="C79" s="11" t="s">
        <v>82</v>
      </c>
      <c r="D79" s="11" t="s">
        <v>275</v>
      </c>
      <c r="E79" s="12">
        <v>40</v>
      </c>
      <c r="F79" s="12">
        <v>300</v>
      </c>
      <c r="G79" s="12">
        <v>10</v>
      </c>
      <c r="H79" s="12">
        <v>150</v>
      </c>
      <c r="I79" s="12"/>
      <c r="J79" s="12">
        <v>300</v>
      </c>
      <c r="K79" s="12">
        <v>300</v>
      </c>
      <c r="L79" s="12">
        <v>300</v>
      </c>
      <c r="M79" s="13"/>
      <c r="N79" s="12">
        <f t="shared" si="12"/>
        <v>900</v>
      </c>
      <c r="O79" s="12">
        <f t="shared" si="13"/>
        <v>6</v>
      </c>
      <c r="P79" s="57"/>
      <c r="Q79" s="15">
        <v>0.13</v>
      </c>
      <c r="R79" s="15">
        <f t="shared" si="14"/>
        <v>0.78</v>
      </c>
    </row>
    <row r="80" spans="1:20" x14ac:dyDescent="0.2">
      <c r="A80" s="36" t="s">
        <v>183</v>
      </c>
      <c r="B80" s="36" t="s">
        <v>83</v>
      </c>
      <c r="C80" s="36">
        <v>90447300</v>
      </c>
      <c r="D80" s="36" t="s">
        <v>277</v>
      </c>
      <c r="E80" s="12" t="s">
        <v>89</v>
      </c>
      <c r="F80" s="12">
        <v>300</v>
      </c>
      <c r="G80" s="12">
        <v>10</v>
      </c>
      <c r="H80" s="12">
        <v>150</v>
      </c>
      <c r="I80" s="12"/>
      <c r="J80" s="12">
        <v>600</v>
      </c>
      <c r="K80" s="12">
        <v>600</v>
      </c>
      <c r="L80" s="12">
        <v>600</v>
      </c>
      <c r="M80" s="13"/>
      <c r="N80" s="12">
        <f t="shared" si="12"/>
        <v>1800</v>
      </c>
      <c r="O80" s="12">
        <f t="shared" si="13"/>
        <v>12</v>
      </c>
      <c r="P80" s="57"/>
      <c r="Q80" s="15">
        <v>0.13</v>
      </c>
      <c r="R80" s="15">
        <f t="shared" si="14"/>
        <v>1.56</v>
      </c>
    </row>
    <row r="81" spans="1:20" x14ac:dyDescent="0.2">
      <c r="A81" s="11" t="s">
        <v>84</v>
      </c>
      <c r="B81" s="11" t="s">
        <v>85</v>
      </c>
      <c r="C81" s="11" t="s">
        <v>84</v>
      </c>
      <c r="D81" s="11" t="s">
        <v>275</v>
      </c>
      <c r="E81" s="12">
        <v>40</v>
      </c>
      <c r="F81" s="12">
        <v>450</v>
      </c>
      <c r="G81" s="12">
        <v>10</v>
      </c>
      <c r="H81" s="12">
        <v>100</v>
      </c>
      <c r="I81" s="12"/>
      <c r="J81" s="12">
        <v>300</v>
      </c>
      <c r="K81" s="12"/>
      <c r="L81" s="12">
        <v>200</v>
      </c>
      <c r="M81" s="13"/>
      <c r="N81" s="12">
        <f t="shared" si="12"/>
        <v>500</v>
      </c>
      <c r="O81" s="12">
        <f t="shared" si="13"/>
        <v>5</v>
      </c>
      <c r="P81" s="57"/>
      <c r="Q81" s="15">
        <v>0.13</v>
      </c>
      <c r="R81" s="15">
        <f t="shared" si="14"/>
        <v>0.65</v>
      </c>
    </row>
    <row r="82" spans="1:20" x14ac:dyDescent="0.2">
      <c r="A82" s="36" t="s">
        <v>184</v>
      </c>
      <c r="B82" s="36" t="s">
        <v>85</v>
      </c>
      <c r="C82" s="36">
        <v>90447400</v>
      </c>
      <c r="D82" s="36" t="s">
        <v>277</v>
      </c>
      <c r="E82" s="12" t="s">
        <v>89</v>
      </c>
      <c r="F82" s="12">
        <v>450</v>
      </c>
      <c r="G82" s="12">
        <v>10</v>
      </c>
      <c r="H82" s="12">
        <v>100</v>
      </c>
      <c r="I82" s="12"/>
      <c r="J82" s="12">
        <v>500</v>
      </c>
      <c r="K82" s="12">
        <v>300</v>
      </c>
      <c r="L82" s="12">
        <v>400</v>
      </c>
      <c r="M82" s="13"/>
      <c r="N82" s="12">
        <f t="shared" si="12"/>
        <v>1200</v>
      </c>
      <c r="O82" s="12">
        <f t="shared" si="13"/>
        <v>12</v>
      </c>
      <c r="P82" s="57"/>
      <c r="Q82" s="15">
        <v>0.13</v>
      </c>
      <c r="R82" s="15">
        <f t="shared" si="14"/>
        <v>1.56</v>
      </c>
    </row>
    <row r="83" spans="1:20" x14ac:dyDescent="0.2">
      <c r="A83" s="11" t="s">
        <v>86</v>
      </c>
      <c r="B83" s="11" t="s">
        <v>87</v>
      </c>
      <c r="C83" s="11" t="s">
        <v>86</v>
      </c>
      <c r="D83" s="11" t="s">
        <v>275</v>
      </c>
      <c r="E83" s="12">
        <v>40</v>
      </c>
      <c r="F83" s="12">
        <v>600</v>
      </c>
      <c r="G83" s="12">
        <v>10</v>
      </c>
      <c r="H83" s="12">
        <v>50</v>
      </c>
      <c r="I83" s="12"/>
      <c r="J83" s="12">
        <v>200</v>
      </c>
      <c r="K83" s="12">
        <v>300</v>
      </c>
      <c r="L83" s="12">
        <v>200</v>
      </c>
      <c r="M83" s="13"/>
      <c r="N83" s="12">
        <f t="shared" si="12"/>
        <v>700</v>
      </c>
      <c r="O83" s="12">
        <f t="shared" si="13"/>
        <v>14</v>
      </c>
      <c r="P83" s="57"/>
      <c r="Q83" s="15">
        <v>0.09</v>
      </c>
      <c r="R83" s="15">
        <f t="shared" si="14"/>
        <v>1.26</v>
      </c>
    </row>
    <row r="84" spans="1:20" x14ac:dyDescent="0.2">
      <c r="A84" s="36" t="s">
        <v>88</v>
      </c>
      <c r="B84" s="36" t="s">
        <v>87</v>
      </c>
      <c r="C84" s="36">
        <v>90447600</v>
      </c>
      <c r="D84" s="36" t="s">
        <v>277</v>
      </c>
      <c r="E84" s="12" t="s">
        <v>89</v>
      </c>
      <c r="F84" s="12">
        <v>600</v>
      </c>
      <c r="G84" s="12">
        <v>10</v>
      </c>
      <c r="H84" s="12">
        <v>50</v>
      </c>
      <c r="I84" s="12"/>
      <c r="J84" s="12">
        <v>200</v>
      </c>
      <c r="K84" s="12">
        <v>900</v>
      </c>
      <c r="L84" s="12">
        <v>400</v>
      </c>
      <c r="M84" s="13"/>
      <c r="N84" s="12">
        <f t="shared" si="12"/>
        <v>1500</v>
      </c>
      <c r="O84" s="12">
        <f t="shared" si="13"/>
        <v>30</v>
      </c>
      <c r="P84" s="57"/>
      <c r="Q84" s="15">
        <v>0.09</v>
      </c>
      <c r="R84" s="15">
        <f t="shared" si="14"/>
        <v>2.6999999999999997</v>
      </c>
    </row>
    <row r="85" spans="1:20" x14ac:dyDescent="0.2">
      <c r="A85" s="11" t="s">
        <v>90</v>
      </c>
      <c r="B85" s="11" t="s">
        <v>91</v>
      </c>
      <c r="C85" s="11" t="s">
        <v>90</v>
      </c>
      <c r="D85" s="11" t="s">
        <v>275</v>
      </c>
      <c r="E85" s="12">
        <v>40</v>
      </c>
      <c r="F85" s="12">
        <v>750</v>
      </c>
      <c r="G85" s="12">
        <v>10</v>
      </c>
      <c r="H85" s="12">
        <v>50</v>
      </c>
      <c r="I85" s="12"/>
      <c r="J85" s="12">
        <v>100</v>
      </c>
      <c r="K85" s="12">
        <v>500</v>
      </c>
      <c r="L85" s="12">
        <v>100</v>
      </c>
      <c r="M85" s="13"/>
      <c r="N85" s="12">
        <f t="shared" si="12"/>
        <v>700</v>
      </c>
      <c r="O85" s="12">
        <f t="shared" si="13"/>
        <v>14</v>
      </c>
      <c r="P85" s="57"/>
      <c r="Q85" s="15">
        <v>0.13</v>
      </c>
      <c r="R85" s="15">
        <f t="shared" si="14"/>
        <v>1.82</v>
      </c>
    </row>
    <row r="86" spans="1:20" x14ac:dyDescent="0.2">
      <c r="A86" s="11" t="s">
        <v>92</v>
      </c>
      <c r="B86" s="11" t="s">
        <v>93</v>
      </c>
      <c r="C86" s="11" t="s">
        <v>92</v>
      </c>
      <c r="D86" s="11" t="s">
        <v>275</v>
      </c>
      <c r="E86" s="12">
        <v>40</v>
      </c>
      <c r="F86" s="12">
        <v>900</v>
      </c>
      <c r="G86" s="12">
        <v>10</v>
      </c>
      <c r="H86" s="12">
        <v>50</v>
      </c>
      <c r="I86" s="12"/>
      <c r="J86" s="12"/>
      <c r="K86" s="12"/>
      <c r="L86" s="12">
        <v>100</v>
      </c>
      <c r="M86" s="13"/>
      <c r="N86" s="12">
        <f t="shared" si="12"/>
        <v>100</v>
      </c>
      <c r="O86" s="12">
        <f t="shared" si="13"/>
        <v>2</v>
      </c>
      <c r="P86" s="57"/>
      <c r="Q86" s="15">
        <v>0.13</v>
      </c>
      <c r="R86" s="15">
        <f t="shared" si="14"/>
        <v>0.26</v>
      </c>
    </row>
    <row r="87" spans="1:20" x14ac:dyDescent="0.2">
      <c r="A87" s="36" t="s">
        <v>185</v>
      </c>
      <c r="B87" s="36" t="s">
        <v>93</v>
      </c>
      <c r="C87" s="36">
        <v>90447700</v>
      </c>
      <c r="D87" s="36" t="s">
        <v>277</v>
      </c>
      <c r="E87" s="12" t="s">
        <v>89</v>
      </c>
      <c r="F87" s="12">
        <v>900</v>
      </c>
      <c r="G87" s="12">
        <v>10</v>
      </c>
      <c r="H87" s="12">
        <v>50</v>
      </c>
      <c r="I87" s="12"/>
      <c r="J87" s="12"/>
      <c r="K87" s="12">
        <v>200</v>
      </c>
      <c r="L87" s="12">
        <v>300</v>
      </c>
      <c r="M87" s="13"/>
      <c r="N87" s="12">
        <f t="shared" si="12"/>
        <v>500</v>
      </c>
      <c r="O87" s="12">
        <f t="shared" si="13"/>
        <v>10</v>
      </c>
      <c r="P87" s="57"/>
      <c r="Q87" s="15">
        <v>0.13</v>
      </c>
      <c r="R87" s="15">
        <f t="shared" si="14"/>
        <v>1.3</v>
      </c>
    </row>
    <row r="88" spans="1:20" x14ac:dyDescent="0.2">
      <c r="A88" s="11" t="s">
        <v>94</v>
      </c>
      <c r="B88" s="11" t="s">
        <v>95</v>
      </c>
      <c r="C88" s="11" t="s">
        <v>94</v>
      </c>
      <c r="D88" s="11" t="s">
        <v>275</v>
      </c>
      <c r="E88" s="12">
        <v>40</v>
      </c>
      <c r="F88" s="12">
        <v>1200</v>
      </c>
      <c r="G88" s="12">
        <v>5</v>
      </c>
      <c r="H88" s="12">
        <v>25</v>
      </c>
      <c r="I88" s="12"/>
      <c r="J88" s="12"/>
      <c r="K88" s="12"/>
      <c r="L88" s="12"/>
      <c r="M88" s="13"/>
      <c r="N88" s="12">
        <f t="shared" si="12"/>
        <v>0</v>
      </c>
      <c r="O88" s="12">
        <f t="shared" si="13"/>
        <v>0</v>
      </c>
      <c r="P88" s="57"/>
      <c r="Q88" s="15">
        <v>0.08</v>
      </c>
      <c r="R88" s="15">
        <f t="shared" si="14"/>
        <v>0</v>
      </c>
    </row>
    <row r="89" spans="1:20" x14ac:dyDescent="0.2">
      <c r="A89" s="36" t="s">
        <v>376</v>
      </c>
      <c r="B89" s="36" t="s">
        <v>377</v>
      </c>
      <c r="C89" s="31" t="s">
        <v>378</v>
      </c>
      <c r="D89" s="36" t="s">
        <v>277</v>
      </c>
      <c r="E89" s="12">
        <v>40</v>
      </c>
      <c r="F89" s="12">
        <v>1800</v>
      </c>
      <c r="G89" s="12">
        <v>5</v>
      </c>
      <c r="H89" s="12">
        <v>20</v>
      </c>
      <c r="I89" s="12"/>
      <c r="J89" s="12"/>
      <c r="K89" s="12"/>
      <c r="L89" s="12"/>
      <c r="M89" s="13"/>
      <c r="N89" s="12">
        <f t="shared" si="12"/>
        <v>0</v>
      </c>
      <c r="O89" s="12">
        <f t="shared" si="13"/>
        <v>0</v>
      </c>
      <c r="P89" s="57"/>
      <c r="Q89" s="15">
        <v>0.08</v>
      </c>
      <c r="R89" s="15">
        <f t="shared" si="14"/>
        <v>0</v>
      </c>
    </row>
    <row r="90" spans="1:20" x14ac:dyDescent="0.2">
      <c r="A90" s="11" t="s">
        <v>220</v>
      </c>
      <c r="B90" s="11" t="s">
        <v>221</v>
      </c>
      <c r="C90" s="11" t="s">
        <v>220</v>
      </c>
      <c r="D90" s="11" t="s">
        <v>275</v>
      </c>
      <c r="E90" s="12">
        <v>40</v>
      </c>
      <c r="F90" s="12">
        <v>2000</v>
      </c>
      <c r="G90" s="12">
        <v>5</v>
      </c>
      <c r="H90" s="12">
        <v>25</v>
      </c>
      <c r="I90" s="12"/>
      <c r="J90" s="12"/>
      <c r="K90" s="12"/>
      <c r="L90" s="12"/>
      <c r="M90" s="13"/>
      <c r="N90" s="12">
        <f t="shared" si="12"/>
        <v>0</v>
      </c>
      <c r="O90" s="12">
        <f t="shared" si="13"/>
        <v>0</v>
      </c>
      <c r="P90" s="57"/>
      <c r="Q90" s="15">
        <v>0.08</v>
      </c>
      <c r="R90" s="15">
        <f t="shared" si="14"/>
        <v>0</v>
      </c>
      <c r="S90" s="43"/>
    </row>
    <row r="91" spans="1:20" x14ac:dyDescent="0.2">
      <c r="A91" s="8" t="s">
        <v>96</v>
      </c>
      <c r="B91" s="8"/>
      <c r="C91" s="8"/>
      <c r="D91" s="8"/>
      <c r="E91" s="20"/>
      <c r="F91" s="12"/>
      <c r="G91" s="12"/>
      <c r="H91" s="12"/>
      <c r="I91" s="12"/>
      <c r="J91" s="12"/>
      <c r="K91" s="12"/>
      <c r="L91" s="12"/>
      <c r="M91" s="8"/>
      <c r="N91" s="12"/>
      <c r="O91" s="12"/>
      <c r="P91" s="57"/>
      <c r="Q91" s="12"/>
      <c r="R91" s="15"/>
    </row>
    <row r="92" spans="1:20" x14ac:dyDescent="0.2">
      <c r="A92" s="11" t="s">
        <v>299</v>
      </c>
      <c r="B92" s="11" t="s">
        <v>300</v>
      </c>
      <c r="C92" s="11" t="s">
        <v>299</v>
      </c>
      <c r="D92" s="11" t="s">
        <v>275</v>
      </c>
      <c r="E92" s="12">
        <v>50</v>
      </c>
      <c r="F92" s="12">
        <v>100</v>
      </c>
      <c r="G92" s="12">
        <v>10</v>
      </c>
      <c r="H92" s="12">
        <v>150</v>
      </c>
      <c r="I92" s="12">
        <v>300</v>
      </c>
      <c r="J92" s="12"/>
      <c r="K92" s="12"/>
      <c r="L92" s="12"/>
      <c r="M92" s="13"/>
      <c r="N92" s="12">
        <f t="shared" ref="N92:N108" si="15">SUM(I92:M92)</f>
        <v>300</v>
      </c>
      <c r="O92" s="12">
        <f t="shared" ref="O92:O108" si="16">$N92/$H92</f>
        <v>2</v>
      </c>
      <c r="P92" s="57"/>
      <c r="Q92" s="15">
        <v>0.1</v>
      </c>
      <c r="R92" s="15">
        <f t="shared" ref="R92:R108" si="17">$O92*$Q92</f>
        <v>0.2</v>
      </c>
      <c r="S92" s="43">
        <f>SUM(R92:R108)</f>
        <v>18.12</v>
      </c>
      <c r="T92" s="3">
        <f>S92*100/$S$143</f>
        <v>17.267009719839908</v>
      </c>
    </row>
    <row r="93" spans="1:20" x14ac:dyDescent="0.2">
      <c r="A93" s="11" t="s">
        <v>97</v>
      </c>
      <c r="B93" s="11" t="s">
        <v>98</v>
      </c>
      <c r="C93" s="11" t="s">
        <v>97</v>
      </c>
      <c r="D93" s="11" t="s">
        <v>275</v>
      </c>
      <c r="E93" s="12">
        <v>50</v>
      </c>
      <c r="F93" s="12">
        <v>150</v>
      </c>
      <c r="G93" s="12">
        <v>10</v>
      </c>
      <c r="H93" s="12">
        <v>150</v>
      </c>
      <c r="I93" s="12"/>
      <c r="J93" s="12"/>
      <c r="K93" s="12">
        <v>300</v>
      </c>
      <c r="L93" s="12">
        <v>300</v>
      </c>
      <c r="M93" s="13"/>
      <c r="N93" s="12">
        <f t="shared" si="15"/>
        <v>600</v>
      </c>
      <c r="O93" s="12">
        <f t="shared" si="16"/>
        <v>4</v>
      </c>
      <c r="P93" s="57"/>
      <c r="Q93" s="15">
        <v>0.1</v>
      </c>
      <c r="R93" s="15">
        <f t="shared" si="17"/>
        <v>0.4</v>
      </c>
    </row>
    <row r="94" spans="1:20" x14ac:dyDescent="0.2">
      <c r="A94" s="36" t="s">
        <v>235</v>
      </c>
      <c r="B94" s="36" t="s">
        <v>98</v>
      </c>
      <c r="C94" s="36">
        <v>90448200</v>
      </c>
      <c r="D94" s="36" t="s">
        <v>277</v>
      </c>
      <c r="E94" s="12" t="s">
        <v>102</v>
      </c>
      <c r="F94" s="12">
        <v>150</v>
      </c>
      <c r="G94" s="12">
        <v>10</v>
      </c>
      <c r="H94" s="12">
        <v>150</v>
      </c>
      <c r="I94" s="12"/>
      <c r="J94" s="12"/>
      <c r="K94" s="12">
        <v>900</v>
      </c>
      <c r="L94" s="12">
        <v>600</v>
      </c>
      <c r="M94" s="13"/>
      <c r="N94" s="12">
        <f t="shared" si="15"/>
        <v>1500</v>
      </c>
      <c r="O94" s="12">
        <f t="shared" si="16"/>
        <v>10</v>
      </c>
      <c r="P94" s="57"/>
      <c r="Q94" s="15">
        <v>0.1</v>
      </c>
      <c r="R94" s="15">
        <f t="shared" si="17"/>
        <v>1</v>
      </c>
    </row>
    <row r="95" spans="1:20" x14ac:dyDescent="0.2">
      <c r="A95" s="11" t="s">
        <v>224</v>
      </c>
      <c r="B95" s="11" t="s">
        <v>225</v>
      </c>
      <c r="C95" s="11" t="s">
        <v>224</v>
      </c>
      <c r="D95" s="11" t="s">
        <v>275</v>
      </c>
      <c r="E95" s="12">
        <v>50</v>
      </c>
      <c r="F95" s="12">
        <v>200</v>
      </c>
      <c r="G95" s="12">
        <v>10</v>
      </c>
      <c r="H95" s="12">
        <v>150</v>
      </c>
      <c r="I95" s="12">
        <v>150</v>
      </c>
      <c r="J95" s="12"/>
      <c r="K95" s="12">
        <v>150</v>
      </c>
      <c r="L95" s="12">
        <v>150</v>
      </c>
      <c r="M95" s="13"/>
      <c r="N95" s="12">
        <f t="shared" si="15"/>
        <v>450</v>
      </c>
      <c r="O95" s="12">
        <f t="shared" si="16"/>
        <v>3</v>
      </c>
      <c r="P95" s="57"/>
      <c r="Q95" s="15">
        <v>0.06</v>
      </c>
      <c r="R95" s="15">
        <f t="shared" si="17"/>
        <v>0.18</v>
      </c>
    </row>
    <row r="96" spans="1:20" x14ac:dyDescent="0.2">
      <c r="A96" s="11" t="s">
        <v>99</v>
      </c>
      <c r="B96" s="11" t="s">
        <v>100</v>
      </c>
      <c r="C96" s="11" t="s">
        <v>99</v>
      </c>
      <c r="D96" s="11" t="s">
        <v>275</v>
      </c>
      <c r="E96" s="12">
        <v>50</v>
      </c>
      <c r="F96" s="12">
        <v>300</v>
      </c>
      <c r="G96" s="12">
        <v>10</v>
      </c>
      <c r="H96" s="12">
        <v>75</v>
      </c>
      <c r="I96" s="12"/>
      <c r="J96" s="12"/>
      <c r="K96" s="12">
        <v>300</v>
      </c>
      <c r="L96" s="12">
        <v>150</v>
      </c>
      <c r="M96" s="13"/>
      <c r="N96" s="12">
        <f t="shared" si="15"/>
        <v>450</v>
      </c>
      <c r="O96" s="12">
        <f t="shared" si="16"/>
        <v>6</v>
      </c>
      <c r="P96" s="57"/>
      <c r="Q96" s="15">
        <v>0.1</v>
      </c>
      <c r="R96" s="15">
        <f t="shared" si="17"/>
        <v>0.60000000000000009</v>
      </c>
    </row>
    <row r="97" spans="1:20" x14ac:dyDescent="0.2">
      <c r="A97" s="36" t="s">
        <v>101</v>
      </c>
      <c r="B97" s="36" t="s">
        <v>100</v>
      </c>
      <c r="C97" s="36">
        <v>90448300</v>
      </c>
      <c r="D97" s="36" t="s">
        <v>277</v>
      </c>
      <c r="E97" s="12" t="s">
        <v>102</v>
      </c>
      <c r="F97" s="12">
        <v>300</v>
      </c>
      <c r="G97" s="12">
        <v>10</v>
      </c>
      <c r="H97" s="12">
        <v>75</v>
      </c>
      <c r="I97" s="12"/>
      <c r="J97" s="12"/>
      <c r="K97" s="12">
        <v>600</v>
      </c>
      <c r="L97" s="12">
        <v>600</v>
      </c>
      <c r="M97" s="13"/>
      <c r="N97" s="12">
        <f t="shared" si="15"/>
        <v>1200</v>
      </c>
      <c r="O97" s="12">
        <f t="shared" si="16"/>
        <v>16</v>
      </c>
      <c r="P97" s="57"/>
      <c r="Q97" s="15">
        <v>0.1</v>
      </c>
      <c r="R97" s="15">
        <f t="shared" si="17"/>
        <v>1.6</v>
      </c>
    </row>
    <row r="98" spans="1:20" x14ac:dyDescent="0.2">
      <c r="A98" s="11" t="s">
        <v>103</v>
      </c>
      <c r="B98" s="11" t="s">
        <v>104</v>
      </c>
      <c r="C98" s="11" t="s">
        <v>103</v>
      </c>
      <c r="D98" s="11" t="s">
        <v>275</v>
      </c>
      <c r="E98" s="12">
        <v>50</v>
      </c>
      <c r="F98" s="12">
        <v>450</v>
      </c>
      <c r="G98" s="12">
        <v>10</v>
      </c>
      <c r="H98" s="12">
        <v>50</v>
      </c>
      <c r="I98" s="12"/>
      <c r="J98" s="12"/>
      <c r="K98" s="12">
        <v>300</v>
      </c>
      <c r="L98" s="12">
        <v>100</v>
      </c>
      <c r="M98" s="13"/>
      <c r="N98" s="12">
        <f t="shared" si="15"/>
        <v>400</v>
      </c>
      <c r="O98" s="12">
        <f t="shared" si="16"/>
        <v>8</v>
      </c>
      <c r="P98" s="57"/>
      <c r="Q98" s="15">
        <v>0.1</v>
      </c>
      <c r="R98" s="15">
        <f t="shared" si="17"/>
        <v>0.8</v>
      </c>
    </row>
    <row r="99" spans="1:20" x14ac:dyDescent="0.2">
      <c r="A99" s="36" t="s">
        <v>186</v>
      </c>
      <c r="B99" s="36" t="s">
        <v>104</v>
      </c>
      <c r="C99" s="36">
        <v>90448400</v>
      </c>
      <c r="D99" s="36" t="s">
        <v>277</v>
      </c>
      <c r="E99" s="12" t="s">
        <v>102</v>
      </c>
      <c r="F99" s="12">
        <v>450</v>
      </c>
      <c r="G99" s="12">
        <v>10</v>
      </c>
      <c r="H99" s="12">
        <v>50</v>
      </c>
      <c r="I99" s="12"/>
      <c r="J99" s="12">
        <v>600</v>
      </c>
      <c r="K99" s="12">
        <v>600</v>
      </c>
      <c r="L99" s="12">
        <v>500</v>
      </c>
      <c r="M99" s="13"/>
      <c r="N99" s="12">
        <f t="shared" si="15"/>
        <v>1700</v>
      </c>
      <c r="O99" s="12">
        <f t="shared" si="16"/>
        <v>34</v>
      </c>
      <c r="P99" s="57"/>
      <c r="Q99" s="15">
        <v>0.1</v>
      </c>
      <c r="R99" s="15">
        <f t="shared" si="17"/>
        <v>3.4000000000000004</v>
      </c>
    </row>
    <row r="100" spans="1:20" x14ac:dyDescent="0.2">
      <c r="A100" s="11" t="s">
        <v>105</v>
      </c>
      <c r="B100" s="11" t="s">
        <v>106</v>
      </c>
      <c r="C100" s="11" t="s">
        <v>105</v>
      </c>
      <c r="D100" s="11" t="s">
        <v>275</v>
      </c>
      <c r="E100" s="12">
        <v>50</v>
      </c>
      <c r="F100" s="12">
        <v>600</v>
      </c>
      <c r="G100" s="12">
        <v>10</v>
      </c>
      <c r="H100" s="12">
        <v>50</v>
      </c>
      <c r="I100" s="12"/>
      <c r="J100" s="12"/>
      <c r="K100" s="12">
        <v>300</v>
      </c>
      <c r="L100" s="12">
        <v>300</v>
      </c>
      <c r="M100" s="13"/>
      <c r="N100" s="12">
        <f t="shared" si="15"/>
        <v>600</v>
      </c>
      <c r="O100" s="12">
        <f t="shared" si="16"/>
        <v>12</v>
      </c>
      <c r="P100" s="57"/>
      <c r="Q100" s="15">
        <v>0.13</v>
      </c>
      <c r="R100" s="15">
        <f t="shared" si="17"/>
        <v>1.56</v>
      </c>
    </row>
    <row r="101" spans="1:20" x14ac:dyDescent="0.2">
      <c r="A101" s="36" t="s">
        <v>107</v>
      </c>
      <c r="B101" s="36" t="s">
        <v>106</v>
      </c>
      <c r="C101" s="36">
        <v>90448600</v>
      </c>
      <c r="D101" s="36" t="s">
        <v>277</v>
      </c>
      <c r="E101" s="12" t="s">
        <v>102</v>
      </c>
      <c r="F101" s="12">
        <v>600</v>
      </c>
      <c r="G101" s="12">
        <v>10</v>
      </c>
      <c r="H101" s="12">
        <v>50</v>
      </c>
      <c r="I101" s="12"/>
      <c r="J101" s="12"/>
      <c r="K101" s="12">
        <v>1000</v>
      </c>
      <c r="L101" s="12">
        <v>500</v>
      </c>
      <c r="M101" s="13"/>
      <c r="N101" s="12">
        <f t="shared" si="15"/>
        <v>1500</v>
      </c>
      <c r="O101" s="12">
        <f t="shared" si="16"/>
        <v>30</v>
      </c>
      <c r="P101" s="57"/>
      <c r="Q101" s="15">
        <v>0.13</v>
      </c>
      <c r="R101" s="15">
        <f t="shared" si="17"/>
        <v>3.9000000000000004</v>
      </c>
    </row>
    <row r="102" spans="1:20" x14ac:dyDescent="0.2">
      <c r="A102" s="36" t="s">
        <v>266</v>
      </c>
      <c r="B102" s="36" t="s">
        <v>267</v>
      </c>
      <c r="C102" s="36">
        <v>90448605</v>
      </c>
      <c r="D102" s="36" t="s">
        <v>277</v>
      </c>
      <c r="E102" s="12" t="s">
        <v>102</v>
      </c>
      <c r="F102" s="12">
        <v>700</v>
      </c>
      <c r="G102" s="12">
        <v>5</v>
      </c>
      <c r="H102" s="12">
        <v>25</v>
      </c>
      <c r="I102" s="12"/>
      <c r="J102" s="12"/>
      <c r="K102" s="12"/>
      <c r="L102" s="12"/>
      <c r="M102" s="13"/>
      <c r="N102" s="12">
        <f t="shared" si="15"/>
        <v>0</v>
      </c>
      <c r="O102" s="12">
        <f t="shared" si="16"/>
        <v>0</v>
      </c>
      <c r="P102" s="57"/>
      <c r="Q102" s="15">
        <v>0.1</v>
      </c>
      <c r="R102" s="15">
        <f t="shared" si="17"/>
        <v>0</v>
      </c>
    </row>
    <row r="103" spans="1:20" x14ac:dyDescent="0.2">
      <c r="A103" s="11" t="s">
        <v>202</v>
      </c>
      <c r="B103" s="11" t="s">
        <v>203</v>
      </c>
      <c r="C103" s="11" t="s">
        <v>202</v>
      </c>
      <c r="D103" s="11" t="s">
        <v>275</v>
      </c>
      <c r="E103" s="12">
        <v>50</v>
      </c>
      <c r="F103" s="12">
        <v>750</v>
      </c>
      <c r="G103" s="12">
        <v>5</v>
      </c>
      <c r="H103" s="12">
        <v>25</v>
      </c>
      <c r="I103" s="12"/>
      <c r="J103" s="12"/>
      <c r="K103" s="12">
        <v>200</v>
      </c>
      <c r="L103" s="12"/>
      <c r="M103" s="13"/>
      <c r="N103" s="12">
        <f t="shared" si="15"/>
        <v>200</v>
      </c>
      <c r="O103" s="12">
        <f t="shared" si="16"/>
        <v>8</v>
      </c>
      <c r="P103" s="57"/>
      <c r="Q103" s="15">
        <v>0.1</v>
      </c>
      <c r="R103" s="15">
        <f t="shared" si="17"/>
        <v>0.8</v>
      </c>
    </row>
    <row r="104" spans="1:20" x14ac:dyDescent="0.2">
      <c r="A104" s="11" t="s">
        <v>108</v>
      </c>
      <c r="B104" s="11" t="s">
        <v>109</v>
      </c>
      <c r="C104" s="11" t="s">
        <v>108</v>
      </c>
      <c r="D104" s="11" t="s">
        <v>275</v>
      </c>
      <c r="E104" s="12">
        <v>50</v>
      </c>
      <c r="F104" s="12">
        <v>900</v>
      </c>
      <c r="G104" s="12">
        <v>5</v>
      </c>
      <c r="H104" s="12">
        <v>25</v>
      </c>
      <c r="I104" s="12"/>
      <c r="J104" s="12"/>
      <c r="K104" s="12"/>
      <c r="L104" s="12">
        <v>100</v>
      </c>
      <c r="M104" s="13"/>
      <c r="N104" s="12">
        <f t="shared" si="15"/>
        <v>100</v>
      </c>
      <c r="O104" s="12">
        <f t="shared" si="16"/>
        <v>4</v>
      </c>
      <c r="P104" s="57"/>
      <c r="Q104" s="15">
        <v>0.1</v>
      </c>
      <c r="R104" s="15">
        <f t="shared" si="17"/>
        <v>0.4</v>
      </c>
    </row>
    <row r="105" spans="1:20" x14ac:dyDescent="0.2">
      <c r="A105" s="36" t="s">
        <v>187</v>
      </c>
      <c r="B105" s="36" t="s">
        <v>109</v>
      </c>
      <c r="C105" s="36">
        <v>90448700</v>
      </c>
      <c r="D105" s="36" t="s">
        <v>277</v>
      </c>
      <c r="E105" s="12" t="s">
        <v>102</v>
      </c>
      <c r="F105" s="12">
        <v>900</v>
      </c>
      <c r="G105" s="12">
        <v>5</v>
      </c>
      <c r="H105" s="12">
        <v>25</v>
      </c>
      <c r="I105" s="12"/>
      <c r="J105" s="12"/>
      <c r="K105" s="12"/>
      <c r="L105" s="12">
        <v>300</v>
      </c>
      <c r="M105" s="13"/>
      <c r="N105" s="12">
        <f t="shared" si="15"/>
        <v>300</v>
      </c>
      <c r="O105" s="12">
        <f t="shared" si="16"/>
        <v>12</v>
      </c>
      <c r="P105" s="57"/>
      <c r="Q105" s="15">
        <v>0.1</v>
      </c>
      <c r="R105" s="15">
        <f t="shared" si="17"/>
        <v>1.2000000000000002</v>
      </c>
    </row>
    <row r="106" spans="1:20" x14ac:dyDescent="0.2">
      <c r="A106" s="11" t="s">
        <v>110</v>
      </c>
      <c r="B106" s="11" t="s">
        <v>111</v>
      </c>
      <c r="C106" s="11" t="s">
        <v>110</v>
      </c>
      <c r="D106" s="11" t="s">
        <v>275</v>
      </c>
      <c r="E106" s="12">
        <v>50</v>
      </c>
      <c r="F106" s="12">
        <v>1200</v>
      </c>
      <c r="G106" s="12">
        <v>5</v>
      </c>
      <c r="H106" s="12">
        <v>25</v>
      </c>
      <c r="I106" s="12"/>
      <c r="J106" s="12"/>
      <c r="K106" s="12"/>
      <c r="L106" s="12"/>
      <c r="M106" s="13"/>
      <c r="N106" s="12">
        <f t="shared" si="15"/>
        <v>0</v>
      </c>
      <c r="O106" s="12">
        <f t="shared" si="16"/>
        <v>0</v>
      </c>
      <c r="P106" s="57"/>
      <c r="Q106" s="15">
        <v>0.13</v>
      </c>
      <c r="R106" s="15">
        <f t="shared" si="17"/>
        <v>0</v>
      </c>
    </row>
    <row r="107" spans="1:20" x14ac:dyDescent="0.2">
      <c r="A107" s="36" t="s">
        <v>204</v>
      </c>
      <c r="B107" s="36" t="s">
        <v>111</v>
      </c>
      <c r="C107" s="31" t="s">
        <v>205</v>
      </c>
      <c r="D107" s="36" t="s">
        <v>277</v>
      </c>
      <c r="E107" s="12">
        <v>50</v>
      </c>
      <c r="F107" s="12">
        <v>1200</v>
      </c>
      <c r="G107" s="12">
        <v>5</v>
      </c>
      <c r="H107" s="12">
        <v>25</v>
      </c>
      <c r="I107" s="12"/>
      <c r="J107" s="12">
        <v>100</v>
      </c>
      <c r="K107" s="12">
        <v>100</v>
      </c>
      <c r="L107" s="12">
        <v>100</v>
      </c>
      <c r="M107" s="13"/>
      <c r="N107" s="12">
        <f t="shared" si="15"/>
        <v>300</v>
      </c>
      <c r="O107" s="12">
        <f t="shared" si="16"/>
        <v>12</v>
      </c>
      <c r="P107" s="57"/>
      <c r="Q107" s="15">
        <v>0.13</v>
      </c>
      <c r="R107" s="15">
        <f t="shared" si="17"/>
        <v>1.56</v>
      </c>
    </row>
    <row r="108" spans="1:20" x14ac:dyDescent="0.2">
      <c r="A108" s="36" t="s">
        <v>268</v>
      </c>
      <c r="B108" s="36" t="s">
        <v>269</v>
      </c>
      <c r="C108" s="31" t="s">
        <v>270</v>
      </c>
      <c r="D108" s="36" t="s">
        <v>277</v>
      </c>
      <c r="E108" s="12">
        <v>50</v>
      </c>
      <c r="F108" s="12">
        <v>2400</v>
      </c>
      <c r="G108" s="12">
        <v>5</v>
      </c>
      <c r="H108" s="12">
        <v>25</v>
      </c>
      <c r="I108" s="12"/>
      <c r="J108" s="12"/>
      <c r="K108" s="12">
        <v>50</v>
      </c>
      <c r="L108" s="12">
        <v>50</v>
      </c>
      <c r="M108" s="13"/>
      <c r="N108" s="12">
        <f t="shared" si="15"/>
        <v>100</v>
      </c>
      <c r="O108" s="12">
        <f t="shared" si="16"/>
        <v>4</v>
      </c>
      <c r="P108" s="57"/>
      <c r="Q108" s="15">
        <v>0.13</v>
      </c>
      <c r="R108" s="15">
        <f t="shared" si="17"/>
        <v>0.52</v>
      </c>
      <c r="S108" s="43"/>
    </row>
    <row r="109" spans="1:20" x14ac:dyDescent="0.2">
      <c r="A109" s="307" t="s">
        <v>112</v>
      </c>
      <c r="B109" s="307"/>
      <c r="C109" s="8"/>
      <c r="D109" s="8"/>
      <c r="E109" s="8"/>
      <c r="F109" s="12"/>
      <c r="G109" s="12"/>
      <c r="H109" s="12"/>
      <c r="I109" s="12"/>
      <c r="J109" s="12"/>
      <c r="K109" s="12"/>
      <c r="L109" s="12"/>
      <c r="M109" s="36"/>
      <c r="N109" s="12"/>
      <c r="O109" s="12"/>
      <c r="P109" s="57"/>
      <c r="Q109" s="12"/>
      <c r="R109" s="15"/>
    </row>
    <row r="110" spans="1:20" x14ac:dyDescent="0.2">
      <c r="A110" s="11" t="s">
        <v>216</v>
      </c>
      <c r="B110" s="11" t="s">
        <v>217</v>
      </c>
      <c r="C110" s="11" t="s">
        <v>216</v>
      </c>
      <c r="D110" s="11" t="s">
        <v>275</v>
      </c>
      <c r="E110" s="12">
        <v>20</v>
      </c>
      <c r="F110" s="12">
        <v>150</v>
      </c>
      <c r="G110" s="12">
        <v>10</v>
      </c>
      <c r="H110" s="12">
        <v>400</v>
      </c>
      <c r="I110" s="12"/>
      <c r="J110" s="12"/>
      <c r="K110" s="12"/>
      <c r="L110" s="12"/>
      <c r="M110" s="36"/>
      <c r="N110" s="12">
        <f t="shared" ref="N110:N142" si="18">SUM(I110:M110)</f>
        <v>0</v>
      </c>
      <c r="O110" s="12">
        <f t="shared" ref="O110:O142" si="19">$N110/$H110</f>
        <v>0</v>
      </c>
      <c r="P110" s="57"/>
      <c r="Q110" s="12">
        <v>0.06</v>
      </c>
      <c r="R110" s="15">
        <f t="shared" ref="R110:R142" si="20">$O110*$Q110</f>
        <v>0</v>
      </c>
      <c r="S110" s="43">
        <f>SUM(R110:R125)</f>
        <v>1.5</v>
      </c>
      <c r="T110" s="3">
        <f>S110*100/$S$143</f>
        <v>1.4293882218410521</v>
      </c>
    </row>
    <row r="111" spans="1:20" x14ac:dyDescent="0.2">
      <c r="A111" s="36" t="s">
        <v>226</v>
      </c>
      <c r="B111" s="36" t="s">
        <v>217</v>
      </c>
      <c r="C111" s="36">
        <v>90444200</v>
      </c>
      <c r="D111" s="36" t="s">
        <v>277</v>
      </c>
      <c r="E111" s="12">
        <v>20</v>
      </c>
      <c r="F111" s="12">
        <v>150</v>
      </c>
      <c r="G111" s="12">
        <v>10</v>
      </c>
      <c r="H111" s="12">
        <v>400</v>
      </c>
      <c r="I111" s="12"/>
      <c r="J111" s="12"/>
      <c r="K111" s="12"/>
      <c r="L111" s="12"/>
      <c r="M111" s="36"/>
      <c r="N111" s="12">
        <f t="shared" si="18"/>
        <v>0</v>
      </c>
      <c r="O111" s="12">
        <f t="shared" si="19"/>
        <v>0</v>
      </c>
      <c r="P111" s="57"/>
      <c r="Q111" s="12">
        <v>0.06</v>
      </c>
      <c r="R111" s="15">
        <f t="shared" si="20"/>
        <v>0</v>
      </c>
    </row>
    <row r="112" spans="1:20" x14ac:dyDescent="0.2">
      <c r="A112" s="11" t="s">
        <v>191</v>
      </c>
      <c r="B112" s="11" t="s">
        <v>192</v>
      </c>
      <c r="C112" s="11" t="s">
        <v>191</v>
      </c>
      <c r="D112" s="11" t="s">
        <v>275</v>
      </c>
      <c r="E112" s="12">
        <v>20</v>
      </c>
      <c r="F112" s="12">
        <v>200</v>
      </c>
      <c r="G112" s="12">
        <v>10</v>
      </c>
      <c r="H112" s="12">
        <v>300</v>
      </c>
      <c r="I112" s="12"/>
      <c r="J112" s="12"/>
      <c r="K112" s="12"/>
      <c r="L112" s="12"/>
      <c r="M112" s="36"/>
      <c r="N112" s="12">
        <f t="shared" si="18"/>
        <v>0</v>
      </c>
      <c r="O112" s="12">
        <f t="shared" si="19"/>
        <v>0</v>
      </c>
      <c r="P112" s="57"/>
      <c r="Q112" s="12">
        <v>0.06</v>
      </c>
      <c r="R112" s="15">
        <f t="shared" si="20"/>
        <v>0</v>
      </c>
    </row>
    <row r="113" spans="1:20" x14ac:dyDescent="0.2">
      <c r="A113" s="11" t="s">
        <v>160</v>
      </c>
      <c r="B113" s="11" t="s">
        <v>161</v>
      </c>
      <c r="C113" s="11" t="s">
        <v>160</v>
      </c>
      <c r="D113" s="11" t="s">
        <v>275</v>
      </c>
      <c r="E113" s="12">
        <v>20</v>
      </c>
      <c r="F113" s="12">
        <v>300</v>
      </c>
      <c r="G113" s="12">
        <v>10</v>
      </c>
      <c r="H113" s="12">
        <v>200</v>
      </c>
      <c r="I113" s="12">
        <v>400</v>
      </c>
      <c r="J113" s="12">
        <v>400</v>
      </c>
      <c r="K113" s="12">
        <v>600</v>
      </c>
      <c r="L113" s="12">
        <v>400</v>
      </c>
      <c r="M113" s="13"/>
      <c r="N113" s="12">
        <f t="shared" si="18"/>
        <v>1800</v>
      </c>
      <c r="O113" s="12">
        <f t="shared" si="19"/>
        <v>9</v>
      </c>
      <c r="P113" s="57"/>
      <c r="Q113" s="15">
        <v>0.06</v>
      </c>
      <c r="R113" s="15">
        <f t="shared" si="20"/>
        <v>0.54</v>
      </c>
    </row>
    <row r="114" spans="1:20" x14ac:dyDescent="0.2">
      <c r="A114" s="36" t="s">
        <v>215</v>
      </c>
      <c r="B114" s="36" t="s">
        <v>161</v>
      </c>
      <c r="C114" s="36">
        <v>90444300</v>
      </c>
      <c r="D114" s="36" t="s">
        <v>277</v>
      </c>
      <c r="E114" s="12" t="s">
        <v>46</v>
      </c>
      <c r="F114" s="12">
        <v>300</v>
      </c>
      <c r="G114" s="12">
        <v>10</v>
      </c>
      <c r="H114" s="12">
        <v>200</v>
      </c>
      <c r="I114" s="12"/>
      <c r="J114" s="12"/>
      <c r="K114" s="12"/>
      <c r="L114" s="12">
        <v>200</v>
      </c>
      <c r="M114" s="13"/>
      <c r="N114" s="12">
        <f t="shared" si="18"/>
        <v>200</v>
      </c>
      <c r="O114" s="12">
        <f t="shared" si="19"/>
        <v>1</v>
      </c>
      <c r="P114" s="57"/>
      <c r="Q114" s="15">
        <v>0.06</v>
      </c>
      <c r="R114" s="15">
        <f t="shared" si="20"/>
        <v>0.06</v>
      </c>
    </row>
    <row r="115" spans="1:20" x14ac:dyDescent="0.2">
      <c r="A115" s="11" t="s">
        <v>206</v>
      </c>
      <c r="B115" s="11" t="s">
        <v>114</v>
      </c>
      <c r="C115" s="11" t="s">
        <v>206</v>
      </c>
      <c r="D115" s="11" t="s">
        <v>275</v>
      </c>
      <c r="E115" s="12">
        <v>20</v>
      </c>
      <c r="F115" s="12">
        <v>450</v>
      </c>
      <c r="G115" s="12">
        <v>10</v>
      </c>
      <c r="H115" s="12">
        <v>100</v>
      </c>
      <c r="I115" s="12"/>
      <c r="J115" s="12"/>
      <c r="K115" s="12"/>
      <c r="L115" s="12"/>
      <c r="M115" s="25"/>
      <c r="N115" s="12">
        <f t="shared" si="18"/>
        <v>0</v>
      </c>
      <c r="O115" s="12">
        <f t="shared" si="19"/>
        <v>0</v>
      </c>
      <c r="P115" s="57"/>
      <c r="Q115" s="15">
        <v>0.08</v>
      </c>
      <c r="R115" s="15">
        <f t="shared" si="20"/>
        <v>0</v>
      </c>
    </row>
    <row r="116" spans="1:20" x14ac:dyDescent="0.2">
      <c r="A116" s="36" t="s">
        <v>113</v>
      </c>
      <c r="B116" s="36" t="s">
        <v>114</v>
      </c>
      <c r="C116" s="36">
        <v>90444400</v>
      </c>
      <c r="D116" s="36" t="s">
        <v>277</v>
      </c>
      <c r="E116" s="12" t="s">
        <v>46</v>
      </c>
      <c r="F116" s="12">
        <v>450</v>
      </c>
      <c r="G116" s="12">
        <v>10</v>
      </c>
      <c r="H116" s="12">
        <v>100</v>
      </c>
      <c r="I116" s="12"/>
      <c r="J116" s="12">
        <v>400</v>
      </c>
      <c r="K116" s="12"/>
      <c r="L116" s="12">
        <v>200</v>
      </c>
      <c r="M116" s="13"/>
      <c r="N116" s="12">
        <f t="shared" si="18"/>
        <v>600</v>
      </c>
      <c r="O116" s="12">
        <f t="shared" si="19"/>
        <v>6</v>
      </c>
      <c r="P116" s="57"/>
      <c r="Q116" s="15">
        <v>0.08</v>
      </c>
      <c r="R116" s="15">
        <f t="shared" si="20"/>
        <v>0.48</v>
      </c>
    </row>
    <row r="117" spans="1:20" x14ac:dyDescent="0.2">
      <c r="A117" s="11" t="s">
        <v>115</v>
      </c>
      <c r="B117" s="11" t="s">
        <v>116</v>
      </c>
      <c r="C117" s="11" t="s">
        <v>115</v>
      </c>
      <c r="D117" s="11" t="s">
        <v>275</v>
      </c>
      <c r="E117" s="12">
        <v>20</v>
      </c>
      <c r="F117" s="12">
        <v>600</v>
      </c>
      <c r="G117" s="12">
        <v>10</v>
      </c>
      <c r="H117" s="12">
        <v>100</v>
      </c>
      <c r="I117" s="12"/>
      <c r="J117" s="12"/>
      <c r="K117" s="12"/>
      <c r="L117" s="12"/>
      <c r="M117" s="13"/>
      <c r="N117" s="12">
        <f t="shared" si="18"/>
        <v>0</v>
      </c>
      <c r="O117" s="12">
        <f t="shared" si="19"/>
        <v>0</v>
      </c>
      <c r="P117" s="57"/>
      <c r="Q117" s="15">
        <v>0.06</v>
      </c>
      <c r="R117" s="15">
        <f t="shared" si="20"/>
        <v>0</v>
      </c>
    </row>
    <row r="118" spans="1:20" x14ac:dyDescent="0.2">
      <c r="A118" s="36" t="s">
        <v>188</v>
      </c>
      <c r="B118" s="36" t="s">
        <v>116</v>
      </c>
      <c r="C118" s="36">
        <v>90444600</v>
      </c>
      <c r="D118" s="36" t="s">
        <v>277</v>
      </c>
      <c r="E118" s="12" t="s">
        <v>46</v>
      </c>
      <c r="F118" s="12">
        <v>600</v>
      </c>
      <c r="G118" s="12">
        <v>10</v>
      </c>
      <c r="H118" s="12">
        <v>100</v>
      </c>
      <c r="I118" s="12"/>
      <c r="J118" s="12"/>
      <c r="K118" s="12">
        <v>500</v>
      </c>
      <c r="L118" s="12">
        <v>200</v>
      </c>
      <c r="M118" s="13"/>
      <c r="N118" s="12">
        <f t="shared" si="18"/>
        <v>700</v>
      </c>
      <c r="O118" s="12">
        <f t="shared" si="19"/>
        <v>7</v>
      </c>
      <c r="P118" s="57"/>
      <c r="Q118" s="15">
        <v>0.06</v>
      </c>
      <c r="R118" s="15">
        <f t="shared" si="20"/>
        <v>0.42</v>
      </c>
    </row>
    <row r="119" spans="1:20" x14ac:dyDescent="0.2">
      <c r="A119" s="11" t="s">
        <v>117</v>
      </c>
      <c r="B119" s="11" t="s">
        <v>118</v>
      </c>
      <c r="C119" s="11" t="s">
        <v>117</v>
      </c>
      <c r="D119" s="11" t="s">
        <v>275</v>
      </c>
      <c r="E119" s="12">
        <v>20</v>
      </c>
      <c r="F119" s="12">
        <v>750</v>
      </c>
      <c r="G119" s="12">
        <v>10</v>
      </c>
      <c r="H119" s="12">
        <v>100</v>
      </c>
      <c r="I119" s="12"/>
      <c r="J119" s="12"/>
      <c r="K119" s="12"/>
      <c r="L119" s="12"/>
      <c r="M119" s="13"/>
      <c r="N119" s="12">
        <f t="shared" si="18"/>
        <v>0</v>
      </c>
      <c r="O119" s="12">
        <f t="shared" si="19"/>
        <v>0</v>
      </c>
      <c r="P119" s="57"/>
      <c r="Q119" s="15">
        <v>7.0000000000000007E-2</v>
      </c>
      <c r="R119" s="15">
        <f t="shared" si="20"/>
        <v>0</v>
      </c>
    </row>
    <row r="120" spans="1:20" x14ac:dyDescent="0.2">
      <c r="A120" s="36" t="s">
        <v>189</v>
      </c>
      <c r="B120" s="36" t="s">
        <v>118</v>
      </c>
      <c r="C120" s="36">
        <v>90444700</v>
      </c>
      <c r="D120" s="36" t="s">
        <v>277</v>
      </c>
      <c r="E120" s="12" t="s">
        <v>46</v>
      </c>
      <c r="F120" s="12">
        <v>750</v>
      </c>
      <c r="G120" s="12">
        <v>10</v>
      </c>
      <c r="H120" s="12">
        <v>100</v>
      </c>
      <c r="I120" s="12"/>
      <c r="J120" s="12"/>
      <c r="K120" s="12"/>
      <c r="L120" s="12"/>
      <c r="M120" s="13"/>
      <c r="N120" s="12">
        <f t="shared" si="18"/>
        <v>0</v>
      </c>
      <c r="O120" s="12">
        <f t="shared" si="19"/>
        <v>0</v>
      </c>
      <c r="P120" s="57"/>
      <c r="Q120" s="15">
        <v>7.0000000000000007E-2</v>
      </c>
      <c r="R120" s="15">
        <f t="shared" si="20"/>
        <v>0</v>
      </c>
    </row>
    <row r="121" spans="1:20" x14ac:dyDescent="0.2">
      <c r="A121" s="11" t="s">
        <v>119</v>
      </c>
      <c r="B121" s="11" t="s">
        <v>120</v>
      </c>
      <c r="C121" s="11" t="s">
        <v>119</v>
      </c>
      <c r="D121" s="11" t="s">
        <v>275</v>
      </c>
      <c r="E121" s="12">
        <v>20</v>
      </c>
      <c r="F121" s="12">
        <v>900</v>
      </c>
      <c r="G121" s="12">
        <v>10</v>
      </c>
      <c r="H121" s="12">
        <v>50</v>
      </c>
      <c r="I121" s="12"/>
      <c r="J121" s="12"/>
      <c r="K121" s="12"/>
      <c r="L121" s="12"/>
      <c r="M121" s="13"/>
      <c r="N121" s="12">
        <f t="shared" si="18"/>
        <v>0</v>
      </c>
      <c r="O121" s="12">
        <f t="shared" si="19"/>
        <v>0</v>
      </c>
      <c r="P121" s="57"/>
      <c r="Q121" s="15">
        <v>0.08</v>
      </c>
      <c r="R121" s="15">
        <f t="shared" si="20"/>
        <v>0</v>
      </c>
    </row>
    <row r="122" spans="1:20" x14ac:dyDescent="0.2">
      <c r="A122" s="36" t="s">
        <v>263</v>
      </c>
      <c r="B122" s="36" t="s">
        <v>120</v>
      </c>
      <c r="C122" s="36">
        <v>90444800</v>
      </c>
      <c r="D122" s="36" t="s">
        <v>277</v>
      </c>
      <c r="E122" s="12" t="s">
        <v>46</v>
      </c>
      <c r="F122" s="12">
        <v>900</v>
      </c>
      <c r="G122" s="12">
        <v>10</v>
      </c>
      <c r="H122" s="12">
        <v>50</v>
      </c>
      <c r="I122" s="12"/>
      <c r="J122" s="12"/>
      <c r="K122" s="12"/>
      <c r="L122" s="12"/>
      <c r="M122" s="13"/>
      <c r="N122" s="12">
        <f t="shared" si="18"/>
        <v>0</v>
      </c>
      <c r="O122" s="12">
        <f t="shared" si="19"/>
        <v>0</v>
      </c>
      <c r="P122" s="57"/>
      <c r="Q122" s="15">
        <v>0.08</v>
      </c>
      <c r="R122" s="15">
        <f t="shared" si="20"/>
        <v>0</v>
      </c>
    </row>
    <row r="123" spans="1:20" x14ac:dyDescent="0.2">
      <c r="A123" s="11" t="s">
        <v>121</v>
      </c>
      <c r="B123" s="11" t="s">
        <v>122</v>
      </c>
      <c r="C123" s="11" t="s">
        <v>121</v>
      </c>
      <c r="D123" s="11" t="s">
        <v>275</v>
      </c>
      <c r="E123" s="12">
        <v>20</v>
      </c>
      <c r="F123" s="12">
        <v>1200</v>
      </c>
      <c r="G123" s="12">
        <v>10</v>
      </c>
      <c r="H123" s="12">
        <v>50</v>
      </c>
      <c r="I123" s="12"/>
      <c r="J123" s="12"/>
      <c r="K123" s="12"/>
      <c r="L123" s="12"/>
      <c r="M123" s="13"/>
      <c r="N123" s="12">
        <f t="shared" si="18"/>
        <v>0</v>
      </c>
      <c r="O123" s="12">
        <f t="shared" si="19"/>
        <v>0</v>
      </c>
      <c r="P123" s="57"/>
      <c r="Q123" s="15">
        <v>0.11</v>
      </c>
      <c r="R123" s="15">
        <f t="shared" si="20"/>
        <v>0</v>
      </c>
    </row>
    <row r="124" spans="1:20" x14ac:dyDescent="0.2">
      <c r="A124" s="11" t="s">
        <v>207</v>
      </c>
      <c r="B124" s="11" t="s">
        <v>208</v>
      </c>
      <c r="C124" s="11" t="s">
        <v>207</v>
      </c>
      <c r="D124" s="11" t="s">
        <v>275</v>
      </c>
      <c r="E124" s="12">
        <v>20</v>
      </c>
      <c r="F124" s="12">
        <v>1500</v>
      </c>
      <c r="G124" s="12">
        <v>10</v>
      </c>
      <c r="H124" s="12">
        <v>50</v>
      </c>
      <c r="I124" s="12"/>
      <c r="J124" s="12"/>
      <c r="K124" s="12"/>
      <c r="L124" s="12"/>
      <c r="M124" s="13"/>
      <c r="N124" s="12">
        <f t="shared" si="18"/>
        <v>0</v>
      </c>
      <c r="O124" s="12">
        <f t="shared" si="19"/>
        <v>0</v>
      </c>
      <c r="P124" s="57"/>
      <c r="Q124" s="15">
        <v>7.0000000000000007E-2</v>
      </c>
      <c r="R124" s="15">
        <f t="shared" si="20"/>
        <v>0</v>
      </c>
    </row>
    <row r="125" spans="1:20" x14ac:dyDescent="0.2">
      <c r="A125" s="11" t="s">
        <v>209</v>
      </c>
      <c r="B125" s="11" t="s">
        <v>210</v>
      </c>
      <c r="C125" s="11" t="s">
        <v>209</v>
      </c>
      <c r="D125" s="11" t="s">
        <v>275</v>
      </c>
      <c r="E125" s="12">
        <v>20</v>
      </c>
      <c r="F125" s="12">
        <v>1800</v>
      </c>
      <c r="G125" s="12">
        <v>10</v>
      </c>
      <c r="H125" s="12">
        <v>50</v>
      </c>
      <c r="I125" s="12"/>
      <c r="J125" s="12"/>
      <c r="K125" s="12"/>
      <c r="L125" s="12"/>
      <c r="M125" s="13"/>
      <c r="N125" s="12">
        <f t="shared" si="18"/>
        <v>0</v>
      </c>
      <c r="O125" s="12">
        <f t="shared" si="19"/>
        <v>0</v>
      </c>
      <c r="P125" s="58"/>
      <c r="Q125" s="15">
        <v>0.09</v>
      </c>
      <c r="R125" s="15">
        <f t="shared" si="20"/>
        <v>0</v>
      </c>
      <c r="S125" s="43"/>
    </row>
    <row r="126" spans="1:20" x14ac:dyDescent="0.2">
      <c r="A126" s="11" t="s">
        <v>123</v>
      </c>
      <c r="B126" s="11" t="s">
        <v>124</v>
      </c>
      <c r="C126" s="11" t="s">
        <v>123</v>
      </c>
      <c r="D126" s="11" t="s">
        <v>275</v>
      </c>
      <c r="E126" s="12">
        <v>25</v>
      </c>
      <c r="F126" s="12">
        <v>150</v>
      </c>
      <c r="G126" s="12">
        <v>10</v>
      </c>
      <c r="H126" s="12">
        <v>200</v>
      </c>
      <c r="I126" s="12"/>
      <c r="J126" s="12"/>
      <c r="K126" s="12"/>
      <c r="L126" s="12"/>
      <c r="M126" s="13"/>
      <c r="N126" s="12">
        <f t="shared" si="18"/>
        <v>0</v>
      </c>
      <c r="O126" s="12">
        <f t="shared" si="19"/>
        <v>0</v>
      </c>
      <c r="P126" s="57"/>
      <c r="Q126" s="15">
        <v>0.04</v>
      </c>
      <c r="R126" s="15">
        <f t="shared" si="20"/>
        <v>0</v>
      </c>
      <c r="S126" s="43">
        <f>SUM(R126:R142)</f>
        <v>3.2800000000000002</v>
      </c>
      <c r="T126" s="3">
        <f>S126*100/$S$143</f>
        <v>3.125595578425767</v>
      </c>
    </row>
    <row r="127" spans="1:20" x14ac:dyDescent="0.2">
      <c r="A127" s="36" t="s">
        <v>257</v>
      </c>
      <c r="B127" s="36" t="s">
        <v>124</v>
      </c>
      <c r="C127" s="36">
        <v>90445200</v>
      </c>
      <c r="D127" s="36" t="s">
        <v>277</v>
      </c>
      <c r="E127" s="12">
        <v>25</v>
      </c>
      <c r="F127" s="12">
        <v>150</v>
      </c>
      <c r="G127" s="12">
        <v>10</v>
      </c>
      <c r="H127" s="12">
        <v>200</v>
      </c>
      <c r="I127" s="12"/>
      <c r="J127" s="12"/>
      <c r="K127" s="12">
        <v>400</v>
      </c>
      <c r="L127" s="12">
        <v>400</v>
      </c>
      <c r="M127" s="13"/>
      <c r="N127" s="12">
        <f t="shared" si="18"/>
        <v>800</v>
      </c>
      <c r="O127" s="12">
        <f t="shared" si="19"/>
        <v>4</v>
      </c>
      <c r="P127" s="57"/>
      <c r="Q127" s="15">
        <v>0.04</v>
      </c>
      <c r="R127" s="15">
        <f t="shared" si="20"/>
        <v>0.16</v>
      </c>
    </row>
    <row r="128" spans="1:20" x14ac:dyDescent="0.2">
      <c r="A128" s="11" t="s">
        <v>125</v>
      </c>
      <c r="B128" s="11" t="s">
        <v>126</v>
      </c>
      <c r="C128" s="11" t="s">
        <v>125</v>
      </c>
      <c r="D128" s="11" t="s">
        <v>275</v>
      </c>
      <c r="E128" s="12">
        <v>25</v>
      </c>
      <c r="F128" s="12">
        <v>300</v>
      </c>
      <c r="G128" s="12">
        <v>10</v>
      </c>
      <c r="H128" s="12">
        <v>100</v>
      </c>
      <c r="I128" s="12"/>
      <c r="J128" s="12">
        <v>200</v>
      </c>
      <c r="K128" s="12"/>
      <c r="L128" s="12">
        <v>100</v>
      </c>
      <c r="M128" s="13"/>
      <c r="N128" s="12">
        <f t="shared" si="18"/>
        <v>300</v>
      </c>
      <c r="O128" s="12">
        <f t="shared" si="19"/>
        <v>3</v>
      </c>
      <c r="P128" s="57"/>
      <c r="Q128" s="15">
        <v>0.04</v>
      </c>
      <c r="R128" s="15">
        <f t="shared" si="20"/>
        <v>0.12</v>
      </c>
    </row>
    <row r="129" spans="1:20" x14ac:dyDescent="0.2">
      <c r="A129" s="36" t="s">
        <v>127</v>
      </c>
      <c r="B129" s="36" t="s">
        <v>126</v>
      </c>
      <c r="C129" s="36">
        <v>90445300</v>
      </c>
      <c r="D129" s="36" t="s">
        <v>277</v>
      </c>
      <c r="E129" s="12" t="s">
        <v>63</v>
      </c>
      <c r="F129" s="12">
        <v>300</v>
      </c>
      <c r="G129" s="12">
        <v>10</v>
      </c>
      <c r="H129" s="12">
        <v>100</v>
      </c>
      <c r="I129" s="12"/>
      <c r="J129" s="12">
        <v>200</v>
      </c>
      <c r="K129" s="12"/>
      <c r="L129" s="12">
        <v>300</v>
      </c>
      <c r="M129" s="13"/>
      <c r="N129" s="12">
        <f t="shared" si="18"/>
        <v>500</v>
      </c>
      <c r="O129" s="12">
        <f t="shared" si="19"/>
        <v>5</v>
      </c>
      <c r="P129" s="57"/>
      <c r="Q129" s="15">
        <v>0.04</v>
      </c>
      <c r="R129" s="15">
        <f t="shared" si="20"/>
        <v>0.2</v>
      </c>
    </row>
    <row r="130" spans="1:20" x14ac:dyDescent="0.2">
      <c r="A130" s="11" t="s">
        <v>128</v>
      </c>
      <c r="B130" s="11" t="s">
        <v>129</v>
      </c>
      <c r="C130" s="11" t="s">
        <v>128</v>
      </c>
      <c r="D130" s="11" t="s">
        <v>275</v>
      </c>
      <c r="E130" s="12">
        <v>25</v>
      </c>
      <c r="F130" s="12">
        <v>450</v>
      </c>
      <c r="G130" s="12">
        <v>10</v>
      </c>
      <c r="H130" s="12">
        <v>100</v>
      </c>
      <c r="I130" s="12"/>
      <c r="J130" s="12"/>
      <c r="K130" s="12"/>
      <c r="L130" s="12">
        <v>100</v>
      </c>
      <c r="M130" s="13"/>
      <c r="N130" s="12">
        <f t="shared" si="18"/>
        <v>100</v>
      </c>
      <c r="O130" s="12">
        <f t="shared" si="19"/>
        <v>1</v>
      </c>
      <c r="P130" s="57"/>
      <c r="Q130" s="15">
        <v>0.06</v>
      </c>
      <c r="R130" s="15">
        <f t="shared" si="20"/>
        <v>0.06</v>
      </c>
    </row>
    <row r="131" spans="1:20" x14ac:dyDescent="0.2">
      <c r="A131" s="36" t="s">
        <v>190</v>
      </c>
      <c r="B131" s="36" t="s">
        <v>129</v>
      </c>
      <c r="C131" s="36">
        <v>90445400</v>
      </c>
      <c r="D131" s="36" t="s">
        <v>277</v>
      </c>
      <c r="E131" s="12" t="s">
        <v>63</v>
      </c>
      <c r="F131" s="12">
        <v>450</v>
      </c>
      <c r="G131" s="12">
        <v>10</v>
      </c>
      <c r="H131" s="12">
        <v>100</v>
      </c>
      <c r="I131" s="12"/>
      <c r="J131" s="12"/>
      <c r="K131" s="12"/>
      <c r="L131" s="12">
        <v>300</v>
      </c>
      <c r="M131" s="13"/>
      <c r="N131" s="12">
        <f t="shared" si="18"/>
        <v>300</v>
      </c>
      <c r="O131" s="12">
        <f t="shared" si="19"/>
        <v>3</v>
      </c>
      <c r="P131" s="57"/>
      <c r="Q131" s="15">
        <v>0.06</v>
      </c>
      <c r="R131" s="15">
        <f t="shared" si="20"/>
        <v>0.18</v>
      </c>
    </row>
    <row r="132" spans="1:20" x14ac:dyDescent="0.2">
      <c r="A132" s="11" t="s">
        <v>130</v>
      </c>
      <c r="B132" s="11" t="s">
        <v>131</v>
      </c>
      <c r="C132" s="11" t="s">
        <v>130</v>
      </c>
      <c r="D132" s="11" t="s">
        <v>275</v>
      </c>
      <c r="E132" s="12">
        <v>25</v>
      </c>
      <c r="F132" s="12">
        <v>600</v>
      </c>
      <c r="G132" s="12">
        <v>10</v>
      </c>
      <c r="H132" s="12">
        <v>50</v>
      </c>
      <c r="I132" s="12"/>
      <c r="J132" s="12"/>
      <c r="K132" s="12"/>
      <c r="L132" s="12">
        <v>100</v>
      </c>
      <c r="M132" s="13"/>
      <c r="N132" s="12">
        <f t="shared" si="18"/>
        <v>100</v>
      </c>
      <c r="O132" s="12">
        <f t="shared" si="19"/>
        <v>2</v>
      </c>
      <c r="P132" s="57"/>
      <c r="Q132" s="15">
        <v>0.04</v>
      </c>
      <c r="R132" s="15">
        <f t="shared" si="20"/>
        <v>0.08</v>
      </c>
    </row>
    <row r="133" spans="1:20" x14ac:dyDescent="0.2">
      <c r="A133" s="36" t="s">
        <v>211</v>
      </c>
      <c r="B133" s="36" t="s">
        <v>131</v>
      </c>
      <c r="C133" s="36">
        <v>90445600</v>
      </c>
      <c r="D133" s="36" t="s">
        <v>277</v>
      </c>
      <c r="E133" s="12">
        <v>25</v>
      </c>
      <c r="F133" s="12">
        <v>600</v>
      </c>
      <c r="G133" s="12">
        <v>10</v>
      </c>
      <c r="H133" s="12">
        <v>50</v>
      </c>
      <c r="I133" s="12"/>
      <c r="J133" s="12"/>
      <c r="K133" s="12"/>
      <c r="L133" s="12">
        <v>300</v>
      </c>
      <c r="M133" s="13"/>
      <c r="N133" s="12">
        <f t="shared" si="18"/>
        <v>300</v>
      </c>
      <c r="O133" s="12">
        <f t="shared" si="19"/>
        <v>6</v>
      </c>
      <c r="P133" s="57"/>
      <c r="Q133" s="15">
        <v>0.04</v>
      </c>
      <c r="R133" s="15">
        <f t="shared" si="20"/>
        <v>0.24</v>
      </c>
    </row>
    <row r="134" spans="1:20" x14ac:dyDescent="0.2">
      <c r="A134" s="11" t="s">
        <v>162</v>
      </c>
      <c r="B134" s="11" t="s">
        <v>163</v>
      </c>
      <c r="C134" s="11" t="s">
        <v>162</v>
      </c>
      <c r="D134" s="11" t="s">
        <v>275</v>
      </c>
      <c r="E134" s="12">
        <v>25</v>
      </c>
      <c r="F134" s="12">
        <v>750</v>
      </c>
      <c r="G134" s="12">
        <v>10</v>
      </c>
      <c r="H134" s="12">
        <v>50</v>
      </c>
      <c r="I134" s="12"/>
      <c r="J134" s="12"/>
      <c r="K134" s="12"/>
      <c r="L134" s="12"/>
      <c r="M134" s="13"/>
      <c r="N134" s="12">
        <f t="shared" si="18"/>
        <v>0</v>
      </c>
      <c r="O134" s="12">
        <f t="shared" si="19"/>
        <v>0</v>
      </c>
      <c r="P134" s="57"/>
      <c r="Q134" s="15">
        <v>0.04</v>
      </c>
      <c r="R134" s="15">
        <f t="shared" si="20"/>
        <v>0</v>
      </c>
    </row>
    <row r="135" spans="1:20" x14ac:dyDescent="0.2">
      <c r="A135" s="36" t="s">
        <v>218</v>
      </c>
      <c r="B135" s="36" t="s">
        <v>163</v>
      </c>
      <c r="C135" s="31" t="s">
        <v>219</v>
      </c>
      <c r="D135" s="36" t="s">
        <v>277</v>
      </c>
      <c r="E135" s="12">
        <v>25</v>
      </c>
      <c r="F135" s="12">
        <v>750</v>
      </c>
      <c r="G135" s="12">
        <v>10</v>
      </c>
      <c r="H135" s="12">
        <v>50</v>
      </c>
      <c r="I135" s="12"/>
      <c r="J135" s="12"/>
      <c r="K135" s="12">
        <v>500</v>
      </c>
      <c r="L135" s="12">
        <v>300</v>
      </c>
      <c r="M135" s="13"/>
      <c r="N135" s="12">
        <f t="shared" si="18"/>
        <v>800</v>
      </c>
      <c r="O135" s="12">
        <f t="shared" si="19"/>
        <v>16</v>
      </c>
      <c r="P135" s="57"/>
      <c r="Q135" s="15">
        <v>0.04</v>
      </c>
      <c r="R135" s="15">
        <f t="shared" si="20"/>
        <v>0.64</v>
      </c>
    </row>
    <row r="136" spans="1:20" x14ac:dyDescent="0.2">
      <c r="A136" s="11" t="s">
        <v>132</v>
      </c>
      <c r="B136" s="11" t="s">
        <v>133</v>
      </c>
      <c r="C136" s="11" t="s">
        <v>132</v>
      </c>
      <c r="D136" s="11" t="s">
        <v>275</v>
      </c>
      <c r="E136" s="12">
        <v>25</v>
      </c>
      <c r="F136" s="12">
        <v>900</v>
      </c>
      <c r="G136" s="12">
        <v>10</v>
      </c>
      <c r="H136" s="12">
        <v>50</v>
      </c>
      <c r="I136" s="12"/>
      <c r="J136" s="12">
        <v>200</v>
      </c>
      <c r="K136" s="12"/>
      <c r="L136" s="12">
        <v>200</v>
      </c>
      <c r="M136" s="13"/>
      <c r="N136" s="12">
        <f t="shared" si="18"/>
        <v>400</v>
      </c>
      <c r="O136" s="12">
        <f t="shared" si="19"/>
        <v>8</v>
      </c>
      <c r="P136" s="57"/>
      <c r="Q136" s="15">
        <v>0.06</v>
      </c>
      <c r="R136" s="15">
        <f t="shared" si="20"/>
        <v>0.48</v>
      </c>
    </row>
    <row r="137" spans="1:20" x14ac:dyDescent="0.2">
      <c r="A137" s="36" t="s">
        <v>264</v>
      </c>
      <c r="B137" s="36" t="s">
        <v>133</v>
      </c>
      <c r="C137" s="31" t="s">
        <v>265</v>
      </c>
      <c r="D137" s="36" t="s">
        <v>277</v>
      </c>
      <c r="E137" s="12">
        <v>25</v>
      </c>
      <c r="F137" s="12">
        <v>900</v>
      </c>
      <c r="G137" s="12">
        <v>10</v>
      </c>
      <c r="H137" s="12">
        <v>50</v>
      </c>
      <c r="I137" s="12"/>
      <c r="J137" s="12"/>
      <c r="K137" s="12">
        <v>500</v>
      </c>
      <c r="L137" s="12">
        <v>300</v>
      </c>
      <c r="M137" s="13"/>
      <c r="N137" s="12">
        <f t="shared" si="18"/>
        <v>800</v>
      </c>
      <c r="O137" s="12">
        <f t="shared" si="19"/>
        <v>16</v>
      </c>
      <c r="P137" s="57"/>
      <c r="Q137" s="15">
        <v>0.06</v>
      </c>
      <c r="R137" s="15">
        <f t="shared" si="20"/>
        <v>0.96</v>
      </c>
    </row>
    <row r="138" spans="1:20" x14ac:dyDescent="0.2">
      <c r="A138" s="11" t="s">
        <v>134</v>
      </c>
      <c r="B138" s="11" t="s">
        <v>135</v>
      </c>
      <c r="C138" s="11" t="s">
        <v>134</v>
      </c>
      <c r="D138" s="11" t="s">
        <v>275</v>
      </c>
      <c r="E138" s="12">
        <v>25</v>
      </c>
      <c r="F138" s="12">
        <v>1200</v>
      </c>
      <c r="G138" s="12">
        <v>10</v>
      </c>
      <c r="H138" s="12">
        <v>50</v>
      </c>
      <c r="I138" s="12"/>
      <c r="J138" s="12"/>
      <c r="K138" s="12"/>
      <c r="L138" s="12">
        <v>100</v>
      </c>
      <c r="M138" s="13"/>
      <c r="N138" s="12">
        <f t="shared" si="18"/>
        <v>100</v>
      </c>
      <c r="O138" s="12">
        <f t="shared" si="19"/>
        <v>2</v>
      </c>
      <c r="P138" s="57"/>
      <c r="Q138" s="15">
        <v>0.08</v>
      </c>
      <c r="R138" s="15">
        <f t="shared" si="20"/>
        <v>0.16</v>
      </c>
    </row>
    <row r="139" spans="1:20" x14ac:dyDescent="0.2">
      <c r="A139" s="11" t="s">
        <v>238</v>
      </c>
      <c r="B139" s="11" t="s">
        <v>239</v>
      </c>
      <c r="C139" s="11" t="s">
        <v>238</v>
      </c>
      <c r="D139" s="11" t="s">
        <v>275</v>
      </c>
      <c r="E139" s="12">
        <v>25</v>
      </c>
      <c r="F139" s="12">
        <v>1524</v>
      </c>
      <c r="G139" s="12">
        <v>10</v>
      </c>
      <c r="H139" s="12">
        <v>50</v>
      </c>
      <c r="I139" s="12"/>
      <c r="J139" s="12"/>
      <c r="K139" s="12"/>
      <c r="L139" s="12"/>
      <c r="M139" s="13"/>
      <c r="N139" s="12">
        <f t="shared" si="18"/>
        <v>0</v>
      </c>
      <c r="O139" s="12">
        <f t="shared" si="19"/>
        <v>0</v>
      </c>
      <c r="P139" s="57"/>
      <c r="Q139" s="15">
        <v>0.08</v>
      </c>
      <c r="R139" s="15">
        <f t="shared" si="20"/>
        <v>0</v>
      </c>
    </row>
    <row r="140" spans="1:20" x14ac:dyDescent="0.2">
      <c r="A140" s="11" t="s">
        <v>164</v>
      </c>
      <c r="B140" s="11" t="s">
        <v>165</v>
      </c>
      <c r="C140" s="11" t="s">
        <v>164</v>
      </c>
      <c r="D140" s="11" t="s">
        <v>275</v>
      </c>
      <c r="E140" s="12">
        <v>25</v>
      </c>
      <c r="F140" s="12">
        <v>1800</v>
      </c>
      <c r="G140" s="12">
        <v>10</v>
      </c>
      <c r="H140" s="12">
        <v>50</v>
      </c>
      <c r="I140" s="12"/>
      <c r="J140" s="12"/>
      <c r="K140" s="12"/>
      <c r="L140" s="12"/>
      <c r="M140" s="13"/>
      <c r="N140" s="12">
        <f t="shared" si="18"/>
        <v>0</v>
      </c>
      <c r="O140" s="12">
        <f t="shared" si="19"/>
        <v>0</v>
      </c>
      <c r="P140" s="57"/>
      <c r="Q140" s="15">
        <v>0.12</v>
      </c>
      <c r="R140" s="15">
        <f t="shared" si="20"/>
        <v>0</v>
      </c>
    </row>
    <row r="141" spans="1:20" x14ac:dyDescent="0.2">
      <c r="A141" s="36" t="s">
        <v>227</v>
      </c>
      <c r="B141" s="36" t="s">
        <v>165</v>
      </c>
      <c r="C141" s="36">
        <v>90445900</v>
      </c>
      <c r="D141" s="36" t="s">
        <v>277</v>
      </c>
      <c r="E141" s="12">
        <v>25</v>
      </c>
      <c r="F141" s="12">
        <v>1800</v>
      </c>
      <c r="G141" s="12">
        <v>10</v>
      </c>
      <c r="H141" s="12">
        <v>50</v>
      </c>
      <c r="I141" s="12"/>
      <c r="J141" s="12"/>
      <c r="K141" s="12"/>
      <c r="L141" s="12"/>
      <c r="M141" s="13"/>
      <c r="N141" s="12">
        <f t="shared" si="18"/>
        <v>0</v>
      </c>
      <c r="O141" s="12">
        <f t="shared" si="19"/>
        <v>0</v>
      </c>
      <c r="P141" s="57"/>
      <c r="Q141" s="15">
        <v>0.12</v>
      </c>
      <c r="R141" s="15">
        <f t="shared" si="20"/>
        <v>0</v>
      </c>
      <c r="S141" s="43"/>
    </row>
    <row r="142" spans="1:20" x14ac:dyDescent="0.2">
      <c r="A142" s="36" t="s">
        <v>301</v>
      </c>
      <c r="B142" s="36" t="s">
        <v>302</v>
      </c>
      <c r="C142" s="36">
        <v>90446000</v>
      </c>
      <c r="D142" s="36" t="s">
        <v>277</v>
      </c>
      <c r="E142" s="12">
        <v>25</v>
      </c>
      <c r="F142" s="12">
        <v>2400</v>
      </c>
      <c r="G142" s="12">
        <v>10</v>
      </c>
      <c r="H142" s="12">
        <v>50</v>
      </c>
      <c r="I142" s="12"/>
      <c r="J142" s="12"/>
      <c r="K142" s="12"/>
      <c r="L142" s="12"/>
      <c r="M142" s="13"/>
      <c r="N142" s="12">
        <f t="shared" si="18"/>
        <v>0</v>
      </c>
      <c r="O142" s="12">
        <f t="shared" si="19"/>
        <v>0</v>
      </c>
      <c r="P142" s="57"/>
      <c r="Q142" s="15">
        <v>0.12</v>
      </c>
      <c r="R142" s="15">
        <f t="shared" si="20"/>
        <v>0</v>
      </c>
      <c r="S142" s="43"/>
    </row>
    <row r="143" spans="1:20" x14ac:dyDescent="0.2">
      <c r="A143" s="305"/>
      <c r="B143" s="305"/>
      <c r="C143" s="305"/>
      <c r="D143" s="305"/>
      <c r="E143" s="305"/>
      <c r="F143" s="305"/>
      <c r="G143" s="305"/>
      <c r="H143" s="305"/>
      <c r="I143" s="36">
        <f t="shared" ref="I143:O143" si="21">SUBTOTAL(9,I5:I142)</f>
        <v>7600</v>
      </c>
      <c r="J143" s="36">
        <f t="shared" si="21"/>
        <v>46100</v>
      </c>
      <c r="K143" s="36">
        <f t="shared" si="21"/>
        <v>76200</v>
      </c>
      <c r="L143" s="36">
        <f t="shared" si="21"/>
        <v>71450</v>
      </c>
      <c r="M143" s="36">
        <f t="shared" si="21"/>
        <v>0</v>
      </c>
      <c r="N143" s="36">
        <f t="shared" si="21"/>
        <v>201350</v>
      </c>
      <c r="O143" s="36">
        <f t="shared" si="21"/>
        <v>2546</v>
      </c>
      <c r="P143" s="59"/>
      <c r="Q143" s="12"/>
      <c r="R143" s="36">
        <f>SUBTOTAL(9,R5:R142)</f>
        <v>142.70000000000002</v>
      </c>
      <c r="S143" s="3">
        <f>SUM(S13:S142)</f>
        <v>104.94</v>
      </c>
      <c r="T143" s="3">
        <f>SUM(T13:T142)</f>
        <v>100.00000000000001</v>
      </c>
    </row>
    <row r="144" spans="1:20" x14ac:dyDescent="0.2">
      <c r="A144" s="305"/>
      <c r="B144" s="305"/>
      <c r="C144" s="305"/>
      <c r="D144" s="305"/>
      <c r="E144" s="305"/>
      <c r="F144" s="305"/>
      <c r="G144" s="305"/>
      <c r="H144" s="305"/>
      <c r="I144" s="36">
        <v>79</v>
      </c>
      <c r="J144" s="36">
        <v>568</v>
      </c>
      <c r="K144" s="36">
        <v>991</v>
      </c>
      <c r="L144" s="36">
        <v>908</v>
      </c>
      <c r="M144" s="36"/>
      <c r="N144" s="36"/>
      <c r="O144" s="36">
        <f>SUM(I144:M144)</f>
        <v>2546</v>
      </c>
      <c r="R144" s="3">
        <f>R143/30</f>
        <v>4.7566666666666668</v>
      </c>
    </row>
    <row r="145" spans="1:18" x14ac:dyDescent="0.2">
      <c r="A145" s="305"/>
      <c r="B145" s="305"/>
      <c r="C145" s="305"/>
      <c r="D145" s="305"/>
      <c r="E145" s="305"/>
      <c r="F145" s="305"/>
      <c r="G145" s="305"/>
      <c r="H145" s="305"/>
      <c r="I145" s="36">
        <v>4.0999999999999996</v>
      </c>
      <c r="J145" s="36">
        <v>29.94</v>
      </c>
      <c r="K145" s="36">
        <v>57.13</v>
      </c>
      <c r="L145" s="36">
        <v>51.51</v>
      </c>
      <c r="M145" s="36"/>
      <c r="N145" s="36"/>
      <c r="O145" s="36">
        <f>SUM(I145:M145)</f>
        <v>142.68</v>
      </c>
    </row>
    <row r="146" spans="1:18" x14ac:dyDescent="0.2">
      <c r="A146" s="34"/>
      <c r="B146" s="34"/>
      <c r="C146" s="34"/>
      <c r="D146" s="34"/>
      <c r="E146" s="34"/>
      <c r="F146" s="34"/>
      <c r="G146" s="34"/>
      <c r="H146" s="34"/>
    </row>
    <row r="147" spans="1:18" x14ac:dyDescent="0.2">
      <c r="A147" s="28" t="s">
        <v>136</v>
      </c>
      <c r="B147" s="28" t="s">
        <v>136</v>
      </c>
      <c r="C147" s="30"/>
      <c r="D147" s="30"/>
      <c r="E147" s="8" t="s">
        <v>10</v>
      </c>
      <c r="F147" s="8" t="s">
        <v>137</v>
      </c>
      <c r="G147" s="300" t="s">
        <v>138</v>
      </c>
      <c r="H147" s="301"/>
      <c r="I147" s="20"/>
      <c r="J147" s="20"/>
      <c r="K147" s="20"/>
      <c r="L147" s="20"/>
      <c r="M147" s="20"/>
      <c r="N147" s="12"/>
      <c r="O147" s="12"/>
      <c r="P147" s="35"/>
      <c r="Q147" s="12"/>
      <c r="R147" s="15"/>
    </row>
    <row r="148" spans="1:18" x14ac:dyDescent="0.2">
      <c r="A148" s="36"/>
      <c r="B148" s="36"/>
      <c r="C148" s="36"/>
      <c r="D148" s="36"/>
      <c r="E148" s="8"/>
      <c r="F148" s="8"/>
      <c r="G148" s="8" t="s">
        <v>139</v>
      </c>
      <c r="H148" s="8" t="s">
        <v>140</v>
      </c>
      <c r="I148" s="8" t="s">
        <v>140</v>
      </c>
      <c r="J148" s="8" t="s">
        <v>140</v>
      </c>
      <c r="K148" s="8" t="s">
        <v>140</v>
      </c>
      <c r="L148" s="8"/>
      <c r="M148" s="8" t="s">
        <v>140</v>
      </c>
      <c r="N148" s="36" t="s">
        <v>140</v>
      </c>
      <c r="O148" s="36" t="s">
        <v>12</v>
      </c>
      <c r="P148" s="37"/>
      <c r="Q148" s="12"/>
      <c r="R148" s="15"/>
    </row>
    <row r="149" spans="1:18" x14ac:dyDescent="0.2">
      <c r="A149" s="38" t="s">
        <v>142</v>
      </c>
      <c r="B149" s="38" t="s">
        <v>143</v>
      </c>
      <c r="C149" s="38" t="s">
        <v>142</v>
      </c>
      <c r="D149" s="38" t="s">
        <v>142</v>
      </c>
      <c r="E149" s="12">
        <v>13</v>
      </c>
      <c r="F149" s="12">
        <v>25</v>
      </c>
      <c r="G149" s="12">
        <v>5</v>
      </c>
      <c r="H149" s="12">
        <v>125</v>
      </c>
      <c r="I149" s="12"/>
      <c r="J149" s="12"/>
      <c r="K149" s="12"/>
      <c r="L149" s="12"/>
      <c r="M149" s="12"/>
      <c r="N149" s="12">
        <f>SUM(I149:M149)</f>
        <v>0</v>
      </c>
      <c r="O149" s="12">
        <f>$N149/$H149</f>
        <v>0</v>
      </c>
      <c r="P149" s="39"/>
      <c r="Q149" s="15">
        <v>0.09</v>
      </c>
      <c r="R149" s="15">
        <f>$O149*$Q149</f>
        <v>0</v>
      </c>
    </row>
    <row r="150" spans="1:18" x14ac:dyDescent="0.2">
      <c r="A150" s="38" t="s">
        <v>144</v>
      </c>
      <c r="B150" s="38" t="s">
        <v>145</v>
      </c>
      <c r="C150" s="38" t="s">
        <v>144</v>
      </c>
      <c r="D150" s="38" t="s">
        <v>144</v>
      </c>
      <c r="E150" s="12">
        <v>19</v>
      </c>
      <c r="F150" s="12">
        <v>25</v>
      </c>
      <c r="G150" s="12">
        <v>5</v>
      </c>
      <c r="H150" s="12">
        <v>125</v>
      </c>
      <c r="I150" s="12"/>
      <c r="J150" s="12"/>
      <c r="K150" s="12"/>
      <c r="L150" s="12"/>
      <c r="M150" s="12"/>
      <c r="N150" s="12">
        <f>SUM(I150:M150)</f>
        <v>0</v>
      </c>
      <c r="O150" s="12">
        <f>$N150/$H150</f>
        <v>0</v>
      </c>
      <c r="P150" s="39"/>
      <c r="Q150" s="15">
        <v>0.15</v>
      </c>
      <c r="R150" s="15">
        <f>$O150*$Q150</f>
        <v>0</v>
      </c>
    </row>
    <row r="151" spans="1:18" x14ac:dyDescent="0.2">
      <c r="B151" s="3"/>
      <c r="I151" s="36">
        <f t="shared" ref="I151:M151" si="22">SUM(I149:I150)</f>
        <v>0</v>
      </c>
      <c r="J151" s="36">
        <f t="shared" si="22"/>
        <v>0</v>
      </c>
      <c r="K151" s="36">
        <f t="shared" si="22"/>
        <v>0</v>
      </c>
      <c r="L151" s="36"/>
      <c r="M151" s="36">
        <f t="shared" si="22"/>
        <v>0</v>
      </c>
      <c r="N151" s="36">
        <f>SUBTOTAL(9,N149:N150)</f>
        <v>0</v>
      </c>
      <c r="O151" s="36">
        <f>SUBTOTAL(9,O149:O150)</f>
        <v>0</v>
      </c>
      <c r="P151" s="37"/>
      <c r="Q151" s="12"/>
      <c r="R151" s="33">
        <f>SUBTOTAL(9,R149:R150)</f>
        <v>0</v>
      </c>
    </row>
    <row r="152" spans="1:18" x14ac:dyDescent="0.2">
      <c r="B152" s="3"/>
      <c r="I152" s="40"/>
      <c r="J152" s="40"/>
      <c r="K152" s="40"/>
      <c r="L152" s="40"/>
      <c r="M152" s="40"/>
      <c r="N152" s="36">
        <v>0</v>
      </c>
      <c r="O152" s="36">
        <v>0</v>
      </c>
      <c r="P152" s="35"/>
      <c r="Q152" s="12"/>
      <c r="R152" s="33">
        <v>0</v>
      </c>
    </row>
  </sheetData>
  <autoFilter ref="D3:D145"/>
  <mergeCells count="11">
    <mergeCell ref="A109:B109"/>
    <mergeCell ref="A143:H143"/>
    <mergeCell ref="A144:H144"/>
    <mergeCell ref="A145:H145"/>
    <mergeCell ref="G147:H147"/>
    <mergeCell ref="Q3:R3"/>
    <mergeCell ref="A1:H1"/>
    <mergeCell ref="A2:D2"/>
    <mergeCell ref="E2:H2"/>
    <mergeCell ref="G3:H3"/>
    <mergeCell ref="N3:O3"/>
  </mergeCells>
  <conditionalFormatting sqref="A5:XFD142">
    <cfRule type="expression" dxfId="213" priority="1">
      <formula>MOD(ROW(),2)</formula>
    </cfRule>
  </conditionalFormatting>
  <conditionalFormatting sqref="N5:N142">
    <cfRule type="cellIs" dxfId="212" priority="3" operator="greaterThan">
      <formula>10000</formula>
    </cfRule>
  </conditionalFormatting>
  <conditionalFormatting sqref="N110:N142">
    <cfRule type="cellIs" dxfId="211" priority="4" operator="greaterThan">
      <formula>2000</formula>
    </cfRule>
  </conditionalFormatting>
  <conditionalFormatting sqref="R5:R108">
    <cfRule type="cellIs" dxfId="210" priority="2" operator="greaterThan">
      <formula>10</formula>
    </cfRule>
  </conditionalFormatting>
  <pageMargins left="0.25" right="0.25" top="0.75" bottom="0.75" header="0.3" footer="0.3"/>
  <pageSetup paperSize="9" scale="69" fitToHeight="0" orientation="landscape" r:id="rId1"/>
  <headerFooter alignWithMargins="0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pageSetUpPr fitToPage="1"/>
  </sheetPr>
  <dimension ref="A1:V152"/>
  <sheetViews>
    <sheetView zoomScaleNormal="100" workbookViewId="0">
      <pane xSplit="4" ySplit="4" topLeftCell="E29" activePane="bottomRight" state="frozen"/>
      <selection pane="topRight" activeCell="D1" sqref="D1"/>
      <selection pane="bottomLeft" activeCell="A4" sqref="A4"/>
      <selection pane="bottomRight" activeCell="I45" sqref="I45"/>
    </sheetView>
  </sheetViews>
  <sheetFormatPr defaultColWidth="9.140625" defaultRowHeight="12.75" x14ac:dyDescent="0.2"/>
  <cols>
    <col min="1" max="1" width="12.5703125" style="3" customWidth="1"/>
    <col min="2" max="2" width="14" style="41" customWidth="1"/>
    <col min="3" max="3" width="14" style="3" bestFit="1" customWidth="1"/>
    <col min="4" max="4" width="12.28515625" style="3" customWidth="1"/>
    <col min="5" max="5" width="7.85546875" style="3" customWidth="1"/>
    <col min="6" max="6" width="8.5703125" style="3" customWidth="1"/>
    <col min="7" max="7" width="6.140625" style="3" customWidth="1"/>
    <col min="8" max="8" width="6.42578125" style="3" customWidth="1"/>
    <col min="9" max="14" width="10.140625" style="3" customWidth="1"/>
    <col min="15" max="15" width="8.28515625" style="3" customWidth="1"/>
    <col min="16" max="16" width="10.7109375" style="3" bestFit="1" customWidth="1"/>
    <col min="17" max="17" width="8.28515625" style="3" bestFit="1" customWidth="1"/>
    <col min="18" max="19" width="9.42578125" style="3" customWidth="1"/>
    <col min="20" max="20" width="9.28515625" style="3" customWidth="1"/>
    <col min="21" max="16384" width="9.140625" style="3"/>
  </cols>
  <sheetData>
    <row r="1" spans="1:22" x14ac:dyDescent="0.2">
      <c r="A1" s="303" t="s">
        <v>281</v>
      </c>
      <c r="B1" s="303"/>
      <c r="C1" s="303"/>
      <c r="D1" s="303"/>
      <c r="E1" s="303"/>
      <c r="F1" s="303"/>
      <c r="G1" s="303"/>
      <c r="H1" s="303"/>
      <c r="I1" s="54" t="s">
        <v>413</v>
      </c>
      <c r="J1" s="52" t="s">
        <v>426</v>
      </c>
      <c r="K1" s="52" t="s">
        <v>430</v>
      </c>
      <c r="L1" s="30" t="s">
        <v>432</v>
      </c>
      <c r="M1" s="30"/>
      <c r="N1" s="30"/>
      <c r="O1" s="20"/>
      <c r="P1" s="20"/>
      <c r="Q1" s="20"/>
    </row>
    <row r="2" spans="1:22" x14ac:dyDescent="0.2">
      <c r="A2" s="303" t="s">
        <v>434</v>
      </c>
      <c r="B2" s="303"/>
      <c r="C2" s="303"/>
      <c r="D2" s="303"/>
      <c r="E2" s="303"/>
      <c r="F2" s="303"/>
      <c r="G2" s="303"/>
      <c r="H2" s="303"/>
      <c r="I2" s="10"/>
      <c r="J2" s="10"/>
      <c r="K2" s="10"/>
      <c r="L2" s="10"/>
      <c r="M2" s="10"/>
      <c r="N2" s="10"/>
      <c r="O2" s="8"/>
      <c r="P2" s="8"/>
      <c r="Q2" s="8"/>
      <c r="R2" s="29"/>
      <c r="S2" s="29"/>
      <c r="T2" s="30"/>
    </row>
    <row r="3" spans="1:22" x14ac:dyDescent="0.2">
      <c r="A3" s="8" t="s">
        <v>0</v>
      </c>
      <c r="B3" s="8" t="s">
        <v>1</v>
      </c>
      <c r="C3" s="8" t="s">
        <v>2</v>
      </c>
      <c r="D3" s="8" t="s">
        <v>274</v>
      </c>
      <c r="E3" s="8" t="s">
        <v>3</v>
      </c>
      <c r="F3" s="8" t="s">
        <v>4</v>
      </c>
      <c r="G3" s="302" t="s">
        <v>5</v>
      </c>
      <c r="H3" s="302"/>
      <c r="I3" s="50" t="s">
        <v>398</v>
      </c>
      <c r="J3" s="31" t="s">
        <v>424</v>
      </c>
      <c r="K3" s="31" t="s">
        <v>429</v>
      </c>
      <c r="L3" s="31" t="s">
        <v>409</v>
      </c>
      <c r="M3" s="31" t="s">
        <v>427</v>
      </c>
      <c r="N3" s="31" t="s">
        <v>435</v>
      </c>
      <c r="O3" s="36"/>
      <c r="P3" s="302" t="s">
        <v>6</v>
      </c>
      <c r="Q3" s="302"/>
      <c r="R3" s="55"/>
      <c r="S3" s="300" t="s">
        <v>7</v>
      </c>
      <c r="T3" s="301"/>
    </row>
    <row r="4" spans="1:22" x14ac:dyDescent="0.2">
      <c r="A4" s="36" t="s">
        <v>8</v>
      </c>
      <c r="B4" s="36"/>
      <c r="C4" s="36"/>
      <c r="D4" s="36"/>
      <c r="E4" s="7" t="s">
        <v>9</v>
      </c>
      <c r="F4" s="36" t="s">
        <v>10</v>
      </c>
      <c r="G4" s="8" t="s">
        <v>11</v>
      </c>
      <c r="H4" s="8" t="s">
        <v>12</v>
      </c>
      <c r="I4" s="36" t="s">
        <v>399</v>
      </c>
      <c r="J4" s="36" t="s">
        <v>410</v>
      </c>
      <c r="K4" s="36" t="s">
        <v>410</v>
      </c>
      <c r="L4" s="36" t="s">
        <v>410</v>
      </c>
      <c r="M4" s="36" t="s">
        <v>428</v>
      </c>
      <c r="N4" s="36" t="s">
        <v>436</v>
      </c>
      <c r="O4" s="36"/>
      <c r="P4" s="8" t="s">
        <v>13</v>
      </c>
      <c r="Q4" s="8" t="s">
        <v>12</v>
      </c>
      <c r="R4" s="56"/>
      <c r="S4" s="10" t="s">
        <v>14</v>
      </c>
      <c r="T4" s="10" t="s">
        <v>15</v>
      </c>
    </row>
    <row r="5" spans="1:22" x14ac:dyDescent="0.2">
      <c r="A5" s="11" t="s">
        <v>383</v>
      </c>
      <c r="B5" s="11" t="s">
        <v>384</v>
      </c>
      <c r="C5" s="11" t="s">
        <v>383</v>
      </c>
      <c r="D5" s="11" t="s">
        <v>275</v>
      </c>
      <c r="E5" s="12">
        <v>15</v>
      </c>
      <c r="F5" s="12">
        <v>225</v>
      </c>
      <c r="G5" s="12">
        <v>10</v>
      </c>
      <c r="H5" s="12">
        <v>400</v>
      </c>
      <c r="I5" s="12"/>
      <c r="J5" s="12"/>
      <c r="K5" s="12"/>
      <c r="L5" s="12"/>
      <c r="M5" s="12"/>
      <c r="N5" s="12"/>
      <c r="O5" s="13"/>
      <c r="P5" s="12">
        <f t="shared" ref="P5:P19" si="0">SUM(I5:O5)</f>
        <v>0</v>
      </c>
      <c r="Q5" s="12">
        <f t="shared" ref="Q5:Q19" si="1">$P5/$H5</f>
        <v>0</v>
      </c>
      <c r="R5" s="57"/>
      <c r="S5" s="15">
        <v>0.06</v>
      </c>
      <c r="T5" s="15">
        <f t="shared" ref="T5:T19" si="2">$Q5*$S5</f>
        <v>0</v>
      </c>
      <c r="U5" s="43">
        <f>SUM(T5:T19)</f>
        <v>42.18</v>
      </c>
      <c r="V5" s="3">
        <f>U5*100/$U$143</f>
        <v>35.109039453970375</v>
      </c>
    </row>
    <row r="6" spans="1:22" x14ac:dyDescent="0.2">
      <c r="A6" s="11" t="s">
        <v>385</v>
      </c>
      <c r="B6" s="11" t="s">
        <v>386</v>
      </c>
      <c r="C6" s="11" t="s">
        <v>385</v>
      </c>
      <c r="D6" s="11" t="s">
        <v>275</v>
      </c>
      <c r="E6" s="12">
        <v>15</v>
      </c>
      <c r="F6" s="12">
        <v>300</v>
      </c>
      <c r="G6" s="12">
        <v>10</v>
      </c>
      <c r="H6" s="12">
        <v>300</v>
      </c>
      <c r="I6" s="12"/>
      <c r="J6" s="12">
        <v>8100</v>
      </c>
      <c r="K6" s="12"/>
      <c r="L6" s="12"/>
      <c r="M6" s="12"/>
      <c r="N6" s="12"/>
      <c r="O6" s="13"/>
      <c r="P6" s="12">
        <f t="shared" si="0"/>
        <v>8100</v>
      </c>
      <c r="Q6" s="12">
        <f t="shared" si="1"/>
        <v>27</v>
      </c>
      <c r="R6" s="57"/>
      <c r="S6" s="15">
        <v>0.06</v>
      </c>
      <c r="T6" s="15">
        <f t="shared" si="2"/>
        <v>1.6199999999999999</v>
      </c>
      <c r="U6" s="43"/>
    </row>
    <row r="7" spans="1:22" x14ac:dyDescent="0.2">
      <c r="A7" s="36" t="s">
        <v>387</v>
      </c>
      <c r="B7" s="36" t="s">
        <v>259</v>
      </c>
      <c r="C7" s="31" t="s">
        <v>388</v>
      </c>
      <c r="D7" s="36" t="s">
        <v>277</v>
      </c>
      <c r="E7" s="12" t="s">
        <v>167</v>
      </c>
      <c r="F7" s="12">
        <v>300</v>
      </c>
      <c r="G7" s="12">
        <v>10</v>
      </c>
      <c r="H7" s="12">
        <v>300</v>
      </c>
      <c r="I7" s="12"/>
      <c r="J7" s="12"/>
      <c r="K7" s="12"/>
      <c r="L7" s="12"/>
      <c r="M7" s="12"/>
      <c r="N7" s="12"/>
      <c r="O7" s="13"/>
      <c r="P7" s="12">
        <f t="shared" si="0"/>
        <v>0</v>
      </c>
      <c r="Q7" s="12">
        <f t="shared" si="1"/>
        <v>0</v>
      </c>
      <c r="R7" s="57"/>
      <c r="S7" s="15">
        <v>0.06</v>
      </c>
      <c r="T7" s="15">
        <f t="shared" si="2"/>
        <v>0</v>
      </c>
      <c r="U7" s="43"/>
    </row>
    <row r="8" spans="1:22" x14ac:dyDescent="0.2">
      <c r="A8" s="11" t="s">
        <v>258</v>
      </c>
      <c r="B8" s="11" t="s">
        <v>259</v>
      </c>
      <c r="C8" s="11" t="s">
        <v>258</v>
      </c>
      <c r="D8" s="11" t="s">
        <v>275</v>
      </c>
      <c r="E8" s="12">
        <v>15</v>
      </c>
      <c r="F8" s="12">
        <v>375</v>
      </c>
      <c r="G8" s="12">
        <v>10</v>
      </c>
      <c r="H8" s="12">
        <v>200</v>
      </c>
      <c r="I8" s="12"/>
      <c r="J8" s="12"/>
      <c r="K8" s="12"/>
      <c r="L8" s="12"/>
      <c r="M8" s="12">
        <v>1000</v>
      </c>
      <c r="N8" s="12">
        <v>1000</v>
      </c>
      <c r="O8" s="13"/>
      <c r="P8" s="12">
        <f t="shared" si="0"/>
        <v>2000</v>
      </c>
      <c r="Q8" s="12">
        <f t="shared" si="1"/>
        <v>10</v>
      </c>
      <c r="R8" s="57"/>
      <c r="S8" s="15">
        <v>0.06</v>
      </c>
      <c r="T8" s="15">
        <f t="shared" si="2"/>
        <v>0.6</v>
      </c>
      <c r="U8" s="43"/>
    </row>
    <row r="9" spans="1:22" x14ac:dyDescent="0.2">
      <c r="A9" s="11" t="s">
        <v>26</v>
      </c>
      <c r="B9" s="11" t="s">
        <v>27</v>
      </c>
      <c r="C9" s="11" t="s">
        <v>26</v>
      </c>
      <c r="D9" s="11" t="s">
        <v>275</v>
      </c>
      <c r="E9" s="12">
        <v>15</v>
      </c>
      <c r="F9" s="12">
        <v>457</v>
      </c>
      <c r="G9" s="12">
        <v>10</v>
      </c>
      <c r="H9" s="12">
        <v>200</v>
      </c>
      <c r="I9" s="12">
        <v>2600</v>
      </c>
      <c r="J9" s="12"/>
      <c r="K9" s="12"/>
      <c r="L9" s="12">
        <v>8000</v>
      </c>
      <c r="M9" s="12">
        <v>10000</v>
      </c>
      <c r="N9" s="12">
        <v>10000</v>
      </c>
      <c r="O9" s="13"/>
      <c r="P9" s="12">
        <f t="shared" si="0"/>
        <v>30600</v>
      </c>
      <c r="Q9" s="12">
        <f t="shared" si="1"/>
        <v>153</v>
      </c>
      <c r="R9" s="57"/>
      <c r="S9" s="15">
        <v>0.05</v>
      </c>
      <c r="T9" s="15">
        <f t="shared" si="2"/>
        <v>7.65</v>
      </c>
    </row>
    <row r="10" spans="1:22" x14ac:dyDescent="0.2">
      <c r="A10" s="36" t="s">
        <v>169</v>
      </c>
      <c r="B10" s="36" t="s">
        <v>27</v>
      </c>
      <c r="C10" s="36">
        <v>90441400</v>
      </c>
      <c r="D10" s="36" t="s">
        <v>277</v>
      </c>
      <c r="E10" s="12" t="s">
        <v>167</v>
      </c>
      <c r="F10" s="12">
        <v>450</v>
      </c>
      <c r="G10" s="12">
        <v>10</v>
      </c>
      <c r="H10" s="12">
        <v>200</v>
      </c>
      <c r="I10" s="12"/>
      <c r="J10" s="12"/>
      <c r="K10" s="12"/>
      <c r="L10" s="12"/>
      <c r="M10" s="12"/>
      <c r="N10" s="12">
        <v>3000</v>
      </c>
      <c r="O10" s="13"/>
      <c r="P10" s="12">
        <f t="shared" si="0"/>
        <v>3000</v>
      </c>
      <c r="Q10" s="12">
        <f t="shared" si="1"/>
        <v>15</v>
      </c>
      <c r="R10" s="57"/>
      <c r="S10" s="15">
        <v>0.05</v>
      </c>
      <c r="T10" s="15">
        <f t="shared" si="2"/>
        <v>0.75</v>
      </c>
    </row>
    <row r="11" spans="1:22" x14ac:dyDescent="0.2">
      <c r="A11" s="11" t="s">
        <v>24</v>
      </c>
      <c r="B11" s="11" t="s">
        <v>25</v>
      </c>
      <c r="C11" s="11" t="s">
        <v>24</v>
      </c>
      <c r="D11" s="11" t="s">
        <v>275</v>
      </c>
      <c r="E11" s="12">
        <v>15</v>
      </c>
      <c r="F11" s="12">
        <v>610</v>
      </c>
      <c r="G11" s="12">
        <v>10</v>
      </c>
      <c r="H11" s="12">
        <v>100</v>
      </c>
      <c r="I11" s="12">
        <v>4500</v>
      </c>
      <c r="J11" s="12"/>
      <c r="K11" s="12"/>
      <c r="L11" s="12">
        <v>8000</v>
      </c>
      <c r="M11" s="12">
        <v>8000</v>
      </c>
      <c r="N11" s="12">
        <v>6000</v>
      </c>
      <c r="O11" s="13"/>
      <c r="P11" s="12">
        <f t="shared" si="0"/>
        <v>26500</v>
      </c>
      <c r="Q11" s="12">
        <f t="shared" si="1"/>
        <v>265</v>
      </c>
      <c r="R11" s="57"/>
      <c r="S11" s="15">
        <v>0.04</v>
      </c>
      <c r="T11" s="15">
        <f t="shared" si="2"/>
        <v>10.6</v>
      </c>
    </row>
    <row r="12" spans="1:22" x14ac:dyDescent="0.2">
      <c r="A12" s="36" t="s">
        <v>168</v>
      </c>
      <c r="B12" s="36" t="s">
        <v>25</v>
      </c>
      <c r="C12" s="36">
        <v>90441600</v>
      </c>
      <c r="D12" s="36" t="s">
        <v>277</v>
      </c>
      <c r="E12" s="12" t="s">
        <v>167</v>
      </c>
      <c r="F12" s="12">
        <v>600</v>
      </c>
      <c r="G12" s="12">
        <v>10</v>
      </c>
      <c r="H12" s="12">
        <v>100</v>
      </c>
      <c r="I12" s="12"/>
      <c r="J12" s="12"/>
      <c r="K12" s="12"/>
      <c r="L12" s="12">
        <v>1000</v>
      </c>
      <c r="M12" s="12">
        <v>3000</v>
      </c>
      <c r="N12" s="12">
        <v>3000</v>
      </c>
      <c r="O12" s="13"/>
      <c r="P12" s="12">
        <f t="shared" si="0"/>
        <v>7000</v>
      </c>
      <c r="Q12" s="12">
        <f t="shared" si="1"/>
        <v>70</v>
      </c>
      <c r="R12" s="57"/>
      <c r="S12" s="15">
        <v>0.04</v>
      </c>
      <c r="T12" s="15">
        <f t="shared" si="2"/>
        <v>2.8000000000000003</v>
      </c>
    </row>
    <row r="13" spans="1:22" x14ac:dyDescent="0.2">
      <c r="A13" s="11" t="s">
        <v>150</v>
      </c>
      <c r="B13" s="11" t="s">
        <v>151</v>
      </c>
      <c r="C13" s="11" t="s">
        <v>150</v>
      </c>
      <c r="D13" s="11" t="s">
        <v>275</v>
      </c>
      <c r="E13" s="12">
        <v>15</v>
      </c>
      <c r="F13" s="12">
        <v>760</v>
      </c>
      <c r="G13" s="12">
        <v>10</v>
      </c>
      <c r="H13" s="12">
        <v>100</v>
      </c>
      <c r="I13" s="12"/>
      <c r="J13" s="12"/>
      <c r="K13" s="12"/>
      <c r="L13" s="12">
        <v>500</v>
      </c>
      <c r="M13" s="12">
        <v>1000</v>
      </c>
      <c r="N13" s="12">
        <v>1000</v>
      </c>
      <c r="O13" s="13"/>
      <c r="P13" s="12">
        <f t="shared" si="0"/>
        <v>2500</v>
      </c>
      <c r="Q13" s="12">
        <f t="shared" si="1"/>
        <v>25</v>
      </c>
      <c r="R13" s="57"/>
      <c r="S13" s="15">
        <v>0.04</v>
      </c>
      <c r="T13" s="15">
        <f t="shared" si="2"/>
        <v>1</v>
      </c>
    </row>
    <row r="14" spans="1:22" x14ac:dyDescent="0.2">
      <c r="A14" s="11" t="s">
        <v>20</v>
      </c>
      <c r="B14" s="11" t="s">
        <v>21</v>
      </c>
      <c r="C14" s="11" t="s">
        <v>20</v>
      </c>
      <c r="D14" s="11" t="s">
        <v>275</v>
      </c>
      <c r="E14" s="12">
        <v>15</v>
      </c>
      <c r="F14" s="12">
        <v>915</v>
      </c>
      <c r="G14" s="12">
        <v>10</v>
      </c>
      <c r="H14" s="12">
        <v>100</v>
      </c>
      <c r="I14" s="12"/>
      <c r="J14" s="12"/>
      <c r="K14" s="12"/>
      <c r="L14" s="12"/>
      <c r="M14" s="12">
        <v>5000</v>
      </c>
      <c r="N14" s="12">
        <v>2000</v>
      </c>
      <c r="O14" s="13"/>
      <c r="P14" s="12">
        <f t="shared" si="0"/>
        <v>7000</v>
      </c>
      <c r="Q14" s="12">
        <f t="shared" si="1"/>
        <v>70</v>
      </c>
      <c r="R14" s="57"/>
      <c r="S14" s="15">
        <v>0.05</v>
      </c>
      <c r="T14" s="15">
        <f t="shared" si="2"/>
        <v>3.5</v>
      </c>
    </row>
    <row r="15" spans="1:22" x14ac:dyDescent="0.2">
      <c r="A15" s="13" t="s">
        <v>166</v>
      </c>
      <c r="B15" s="13" t="s">
        <v>21</v>
      </c>
      <c r="C15" s="13">
        <v>90441800</v>
      </c>
      <c r="D15" s="36" t="s">
        <v>277</v>
      </c>
      <c r="E15" s="12" t="s">
        <v>167</v>
      </c>
      <c r="F15" s="12">
        <v>900</v>
      </c>
      <c r="G15" s="12">
        <v>10</v>
      </c>
      <c r="H15" s="12">
        <v>100</v>
      </c>
      <c r="I15" s="12">
        <v>1000</v>
      </c>
      <c r="J15" s="12"/>
      <c r="K15" s="12"/>
      <c r="L15" s="12">
        <v>1000</v>
      </c>
      <c r="M15" s="12">
        <v>1000</v>
      </c>
      <c r="N15" s="12">
        <v>2000</v>
      </c>
      <c r="O15" s="13"/>
      <c r="P15" s="12">
        <f t="shared" si="0"/>
        <v>5000</v>
      </c>
      <c r="Q15" s="12">
        <f t="shared" si="1"/>
        <v>50</v>
      </c>
      <c r="R15" s="57"/>
      <c r="S15" s="15">
        <v>0.05</v>
      </c>
      <c r="T15" s="15">
        <f t="shared" si="2"/>
        <v>2.5</v>
      </c>
    </row>
    <row r="16" spans="1:22" x14ac:dyDescent="0.2">
      <c r="A16" s="11" t="s">
        <v>16</v>
      </c>
      <c r="B16" s="11" t="s">
        <v>17</v>
      </c>
      <c r="C16" s="11" t="s">
        <v>16</v>
      </c>
      <c r="D16" s="11" t="s">
        <v>275</v>
      </c>
      <c r="E16" s="12">
        <v>15</v>
      </c>
      <c r="F16" s="12">
        <v>1220</v>
      </c>
      <c r="G16" s="12">
        <v>10</v>
      </c>
      <c r="H16" s="12">
        <v>50</v>
      </c>
      <c r="I16" s="12">
        <v>950</v>
      </c>
      <c r="J16" s="12"/>
      <c r="K16" s="12"/>
      <c r="L16" s="12">
        <v>5000</v>
      </c>
      <c r="M16" s="12">
        <v>5000</v>
      </c>
      <c r="N16" s="12">
        <v>3000</v>
      </c>
      <c r="O16" s="13"/>
      <c r="P16" s="12">
        <f t="shared" si="0"/>
        <v>13950</v>
      </c>
      <c r="Q16" s="12">
        <f t="shared" si="1"/>
        <v>279</v>
      </c>
      <c r="R16" s="57"/>
      <c r="S16" s="15">
        <v>0.04</v>
      </c>
      <c r="T16" s="15">
        <f t="shared" si="2"/>
        <v>11.16</v>
      </c>
    </row>
    <row r="17" spans="1:22" x14ac:dyDescent="0.2">
      <c r="A17" s="11" t="s">
        <v>148</v>
      </c>
      <c r="B17" s="11" t="s">
        <v>149</v>
      </c>
      <c r="C17" s="11" t="s">
        <v>148</v>
      </c>
      <c r="D17" s="11" t="s">
        <v>275</v>
      </c>
      <c r="E17" s="12">
        <v>15</v>
      </c>
      <c r="F17" s="12">
        <v>1524</v>
      </c>
      <c r="G17" s="12">
        <v>10</v>
      </c>
      <c r="H17" s="12">
        <v>50</v>
      </c>
      <c r="I17" s="12"/>
      <c r="J17" s="12"/>
      <c r="K17" s="12"/>
      <c r="L17" s="12"/>
      <c r="M17" s="12"/>
      <c r="N17" s="12"/>
      <c r="O17" s="13"/>
      <c r="P17" s="12">
        <f t="shared" si="0"/>
        <v>0</v>
      </c>
      <c r="Q17" s="12">
        <f t="shared" si="1"/>
        <v>0</v>
      </c>
      <c r="R17" s="57"/>
      <c r="S17" s="15">
        <v>0.05</v>
      </c>
      <c r="T17" s="15">
        <f t="shared" si="2"/>
        <v>0</v>
      </c>
    </row>
    <row r="18" spans="1:22" x14ac:dyDescent="0.2">
      <c r="A18" s="11" t="s">
        <v>146</v>
      </c>
      <c r="B18" s="11" t="s">
        <v>147</v>
      </c>
      <c r="C18" s="11" t="s">
        <v>146</v>
      </c>
      <c r="D18" s="11" t="s">
        <v>275</v>
      </c>
      <c r="E18" s="12">
        <v>15</v>
      </c>
      <c r="F18" s="12">
        <v>1800</v>
      </c>
      <c r="G18" s="12">
        <v>10</v>
      </c>
      <c r="H18" s="12">
        <v>50</v>
      </c>
      <c r="I18" s="12"/>
      <c r="J18" s="12"/>
      <c r="K18" s="12"/>
      <c r="L18" s="12"/>
      <c r="M18" s="12"/>
      <c r="N18" s="12"/>
      <c r="O18" s="13"/>
      <c r="P18" s="12">
        <f t="shared" si="0"/>
        <v>0</v>
      </c>
      <c r="Q18" s="12">
        <f t="shared" si="1"/>
        <v>0</v>
      </c>
      <c r="R18" s="57"/>
      <c r="S18" s="15">
        <v>0.06</v>
      </c>
      <c r="T18" s="15">
        <f t="shared" si="2"/>
        <v>0</v>
      </c>
    </row>
    <row r="19" spans="1:22" x14ac:dyDescent="0.2">
      <c r="A19" s="11" t="s">
        <v>353</v>
      </c>
      <c r="B19" s="11" t="s">
        <v>354</v>
      </c>
      <c r="C19" s="11" t="s">
        <v>146</v>
      </c>
      <c r="D19" s="11" t="s">
        <v>275</v>
      </c>
      <c r="E19" s="12">
        <v>15</v>
      </c>
      <c r="F19" s="12">
        <v>2100</v>
      </c>
      <c r="G19" s="12">
        <v>10</v>
      </c>
      <c r="H19" s="12">
        <v>50</v>
      </c>
      <c r="I19" s="12"/>
      <c r="J19" s="12"/>
      <c r="K19" s="12"/>
      <c r="L19" s="12"/>
      <c r="M19" s="12"/>
      <c r="N19" s="12"/>
      <c r="O19" s="13"/>
      <c r="P19" s="12">
        <f t="shared" si="0"/>
        <v>0</v>
      </c>
      <c r="Q19" s="12">
        <f t="shared" si="1"/>
        <v>0</v>
      </c>
      <c r="R19" s="57"/>
      <c r="S19" s="15">
        <v>0.06</v>
      </c>
      <c r="T19" s="15">
        <f t="shared" si="2"/>
        <v>0</v>
      </c>
    </row>
    <row r="20" spans="1:22" ht="15" x14ac:dyDescent="0.2">
      <c r="A20" s="60" t="s">
        <v>28</v>
      </c>
      <c r="B20" s="60"/>
      <c r="C20" s="60"/>
      <c r="D20" s="60"/>
      <c r="E20" s="60"/>
      <c r="F20" s="12"/>
      <c r="G20" s="20"/>
      <c r="H20" s="20"/>
      <c r="I20" s="12"/>
      <c r="J20" s="12"/>
      <c r="K20" s="12"/>
      <c r="L20" s="12"/>
      <c r="M20" s="12"/>
      <c r="N20" s="12"/>
      <c r="O20" s="21"/>
      <c r="P20" s="12"/>
      <c r="Q20" s="12"/>
      <c r="R20" s="57"/>
      <c r="S20" s="12"/>
      <c r="T20" s="15"/>
    </row>
    <row r="21" spans="1:22" x14ac:dyDescent="0.2">
      <c r="A21" s="11" t="s">
        <v>260</v>
      </c>
      <c r="B21" s="11" t="s">
        <v>229</v>
      </c>
      <c r="C21" s="11" t="s">
        <v>260</v>
      </c>
      <c r="D21" s="11" t="s">
        <v>275</v>
      </c>
      <c r="E21" s="12">
        <v>20</v>
      </c>
      <c r="F21" s="12">
        <v>100</v>
      </c>
      <c r="G21" s="12">
        <v>10</v>
      </c>
      <c r="H21" s="12">
        <v>500</v>
      </c>
      <c r="I21" s="12"/>
      <c r="J21" s="12"/>
      <c r="K21" s="12"/>
      <c r="L21" s="12"/>
      <c r="M21" s="12"/>
      <c r="N21" s="12"/>
      <c r="O21" s="13"/>
      <c r="P21" s="12">
        <f t="shared" ref="P21:P37" si="3">SUM(I21:O21)</f>
        <v>0</v>
      </c>
      <c r="Q21" s="12">
        <f t="shared" ref="Q21:Q37" si="4">$P21/$H21</f>
        <v>0</v>
      </c>
      <c r="R21" s="57"/>
      <c r="S21" s="15">
        <v>0.06</v>
      </c>
      <c r="T21" s="15">
        <f t="shared" ref="T21:T37" si="5">$Q21*$S21</f>
        <v>0</v>
      </c>
      <c r="U21" s="43">
        <f>SUM(T21:T37)</f>
        <v>35</v>
      </c>
      <c r="V21" s="3">
        <f>U21*100/$U$143</f>
        <v>29.132678541701353</v>
      </c>
    </row>
    <row r="22" spans="1:22" x14ac:dyDescent="0.2">
      <c r="A22" s="36" t="s">
        <v>228</v>
      </c>
      <c r="B22" s="36" t="s">
        <v>229</v>
      </c>
      <c r="C22" s="36">
        <v>90442100</v>
      </c>
      <c r="D22" s="36" t="s">
        <v>277</v>
      </c>
      <c r="E22" s="12" t="s">
        <v>46</v>
      </c>
      <c r="F22" s="12">
        <v>100</v>
      </c>
      <c r="G22" s="12">
        <v>10</v>
      </c>
      <c r="H22" s="12">
        <v>500</v>
      </c>
      <c r="I22" s="12"/>
      <c r="J22" s="12"/>
      <c r="K22" s="12"/>
      <c r="L22" s="12"/>
      <c r="M22" s="12"/>
      <c r="N22" s="12"/>
      <c r="O22" s="13"/>
      <c r="P22" s="12">
        <f t="shared" si="3"/>
        <v>0</v>
      </c>
      <c r="Q22" s="12">
        <f t="shared" si="4"/>
        <v>0</v>
      </c>
      <c r="R22" s="57"/>
      <c r="S22" s="15">
        <v>0.06</v>
      </c>
      <c r="T22" s="15">
        <f t="shared" si="5"/>
        <v>0</v>
      </c>
      <c r="U22" s="43"/>
    </row>
    <row r="23" spans="1:22" x14ac:dyDescent="0.2">
      <c r="A23" s="36" t="s">
        <v>172</v>
      </c>
      <c r="B23" s="36" t="s">
        <v>173</v>
      </c>
      <c r="C23" s="36">
        <v>90447000</v>
      </c>
      <c r="D23" s="36" t="s">
        <v>277</v>
      </c>
      <c r="E23" s="12" t="s">
        <v>46</v>
      </c>
      <c r="F23" s="12">
        <v>240</v>
      </c>
      <c r="G23" s="12">
        <v>10</v>
      </c>
      <c r="H23" s="12">
        <v>250</v>
      </c>
      <c r="I23" s="12"/>
      <c r="J23" s="12"/>
      <c r="K23" s="12"/>
      <c r="L23" s="12"/>
      <c r="M23" s="12"/>
      <c r="N23" s="12"/>
      <c r="O23" s="13"/>
      <c r="P23" s="12">
        <f t="shared" si="3"/>
        <v>0</v>
      </c>
      <c r="Q23" s="12">
        <f t="shared" si="4"/>
        <v>0</v>
      </c>
      <c r="R23" s="57"/>
      <c r="S23" s="15">
        <v>0.06</v>
      </c>
      <c r="T23" s="15">
        <f t="shared" si="5"/>
        <v>0</v>
      </c>
    </row>
    <row r="24" spans="1:22" x14ac:dyDescent="0.2">
      <c r="A24" s="11" t="s">
        <v>389</v>
      </c>
      <c r="B24" s="11" t="s">
        <v>390</v>
      </c>
      <c r="C24" s="11" t="s">
        <v>389</v>
      </c>
      <c r="D24" s="11" t="s">
        <v>275</v>
      </c>
      <c r="E24" s="12">
        <v>20</v>
      </c>
      <c r="F24" s="12">
        <v>300</v>
      </c>
      <c r="G24" s="12">
        <v>10</v>
      </c>
      <c r="H24" s="12">
        <v>200</v>
      </c>
      <c r="I24" s="12"/>
      <c r="J24" s="12"/>
      <c r="K24" s="12"/>
      <c r="L24" s="12"/>
      <c r="M24" s="12"/>
      <c r="N24" s="12"/>
      <c r="O24" s="13"/>
      <c r="P24" s="12">
        <f t="shared" si="3"/>
        <v>0</v>
      </c>
      <c r="Q24" s="12">
        <f t="shared" si="4"/>
        <v>0</v>
      </c>
      <c r="R24" s="57"/>
      <c r="S24" s="15">
        <v>0.06</v>
      </c>
      <c r="T24" s="15">
        <f t="shared" si="5"/>
        <v>0</v>
      </c>
    </row>
    <row r="25" spans="1:22" x14ac:dyDescent="0.2">
      <c r="A25" s="11" t="s">
        <v>50</v>
      </c>
      <c r="B25" s="11" t="s">
        <v>51</v>
      </c>
      <c r="C25" s="11" t="s">
        <v>50</v>
      </c>
      <c r="D25" s="11" t="s">
        <v>275</v>
      </c>
      <c r="E25" s="12">
        <v>20</v>
      </c>
      <c r="F25" s="12">
        <v>457</v>
      </c>
      <c r="G25" s="12">
        <v>10</v>
      </c>
      <c r="H25" s="12">
        <v>100</v>
      </c>
      <c r="I25" s="12"/>
      <c r="J25" s="12"/>
      <c r="K25" s="12"/>
      <c r="L25" s="12"/>
      <c r="M25" s="12"/>
      <c r="N25" s="12">
        <v>500</v>
      </c>
      <c r="O25" s="13"/>
      <c r="P25" s="12">
        <f t="shared" si="3"/>
        <v>500</v>
      </c>
      <c r="Q25" s="12">
        <f t="shared" si="4"/>
        <v>5</v>
      </c>
      <c r="R25" s="57"/>
      <c r="S25" s="15">
        <v>0.04</v>
      </c>
      <c r="T25" s="15">
        <f t="shared" si="5"/>
        <v>0.2</v>
      </c>
    </row>
    <row r="26" spans="1:22" x14ac:dyDescent="0.2">
      <c r="A26" s="36" t="s">
        <v>171</v>
      </c>
      <c r="B26" s="36" t="s">
        <v>51</v>
      </c>
      <c r="C26" s="36">
        <v>90442400</v>
      </c>
      <c r="D26" s="36" t="s">
        <v>277</v>
      </c>
      <c r="E26" s="12" t="s">
        <v>46</v>
      </c>
      <c r="F26" s="12">
        <v>450</v>
      </c>
      <c r="G26" s="12">
        <v>10</v>
      </c>
      <c r="H26" s="12">
        <v>100</v>
      </c>
      <c r="I26" s="12">
        <v>1000</v>
      </c>
      <c r="J26" s="12"/>
      <c r="K26" s="12"/>
      <c r="L26" s="12">
        <v>1000</v>
      </c>
      <c r="M26" s="12">
        <v>2000</v>
      </c>
      <c r="N26" s="12">
        <v>2000</v>
      </c>
      <c r="O26" s="13"/>
      <c r="P26" s="12">
        <f t="shared" si="3"/>
        <v>6000</v>
      </c>
      <c r="Q26" s="12">
        <f t="shared" si="4"/>
        <v>60</v>
      </c>
      <c r="R26" s="57"/>
      <c r="S26" s="15">
        <v>0.04</v>
      </c>
      <c r="T26" s="15">
        <f t="shared" si="5"/>
        <v>2.4</v>
      </c>
    </row>
    <row r="27" spans="1:22" x14ac:dyDescent="0.2">
      <c r="A27" s="11" t="s">
        <v>47</v>
      </c>
      <c r="B27" s="11" t="s">
        <v>48</v>
      </c>
      <c r="C27" s="11" t="s">
        <v>47</v>
      </c>
      <c r="D27" s="11" t="s">
        <v>275</v>
      </c>
      <c r="E27" s="12">
        <v>20</v>
      </c>
      <c r="F27" s="12">
        <v>610</v>
      </c>
      <c r="G27" s="12">
        <v>10</v>
      </c>
      <c r="H27" s="12">
        <v>100</v>
      </c>
      <c r="I27" s="12">
        <v>1000</v>
      </c>
      <c r="J27" s="12"/>
      <c r="K27" s="12"/>
      <c r="L27" s="12">
        <v>2000</v>
      </c>
      <c r="M27" s="12">
        <v>2000</v>
      </c>
      <c r="N27" s="12">
        <v>1000</v>
      </c>
      <c r="O27" s="13"/>
      <c r="P27" s="12">
        <f t="shared" si="3"/>
        <v>6000</v>
      </c>
      <c r="Q27" s="12">
        <f t="shared" si="4"/>
        <v>60</v>
      </c>
      <c r="R27" s="57"/>
      <c r="S27" s="15">
        <v>0.06</v>
      </c>
      <c r="T27" s="15">
        <f t="shared" si="5"/>
        <v>3.5999999999999996</v>
      </c>
    </row>
    <row r="28" spans="1:22" x14ac:dyDescent="0.2">
      <c r="A28" s="36" t="s">
        <v>49</v>
      </c>
      <c r="B28" s="36" t="s">
        <v>48</v>
      </c>
      <c r="C28" s="36">
        <v>90442600</v>
      </c>
      <c r="D28" s="36" t="s">
        <v>277</v>
      </c>
      <c r="E28" s="12" t="s">
        <v>46</v>
      </c>
      <c r="F28" s="12">
        <v>600</v>
      </c>
      <c r="G28" s="12">
        <v>10</v>
      </c>
      <c r="H28" s="12">
        <v>100</v>
      </c>
      <c r="I28" s="12"/>
      <c r="J28" s="12"/>
      <c r="K28" s="12"/>
      <c r="L28" s="12"/>
      <c r="M28" s="12">
        <v>4000</v>
      </c>
      <c r="N28" s="12">
        <v>2000</v>
      </c>
      <c r="O28" s="13"/>
      <c r="P28" s="12">
        <f t="shared" si="3"/>
        <v>6000</v>
      </c>
      <c r="Q28" s="12">
        <f t="shared" si="4"/>
        <v>60</v>
      </c>
      <c r="R28" s="57"/>
      <c r="S28" s="15">
        <v>0.06</v>
      </c>
      <c r="T28" s="15">
        <f t="shared" si="5"/>
        <v>3.5999999999999996</v>
      </c>
    </row>
    <row r="29" spans="1:22" x14ac:dyDescent="0.2">
      <c r="A29" s="11" t="s">
        <v>154</v>
      </c>
      <c r="B29" s="11" t="s">
        <v>43</v>
      </c>
      <c r="C29" s="11" t="s">
        <v>154</v>
      </c>
      <c r="D29" s="11" t="s">
        <v>275</v>
      </c>
      <c r="E29" s="12">
        <v>20</v>
      </c>
      <c r="F29" s="12">
        <v>760</v>
      </c>
      <c r="G29" s="12">
        <v>10</v>
      </c>
      <c r="H29" s="12">
        <v>100</v>
      </c>
      <c r="I29" s="12"/>
      <c r="J29" s="12"/>
      <c r="K29" s="12"/>
      <c r="L29" s="12"/>
      <c r="M29" s="12"/>
      <c r="N29" s="12"/>
      <c r="O29" s="13"/>
      <c r="P29" s="12">
        <f t="shared" si="3"/>
        <v>0</v>
      </c>
      <c r="Q29" s="12">
        <f t="shared" si="4"/>
        <v>0</v>
      </c>
      <c r="R29" s="57"/>
      <c r="S29" s="15">
        <v>7.0000000000000007E-2</v>
      </c>
      <c r="T29" s="15">
        <f t="shared" si="5"/>
        <v>0</v>
      </c>
    </row>
    <row r="30" spans="1:22" x14ac:dyDescent="0.2">
      <c r="A30" s="36" t="s">
        <v>45</v>
      </c>
      <c r="B30" s="36" t="s">
        <v>43</v>
      </c>
      <c r="C30" s="36">
        <v>90442700</v>
      </c>
      <c r="D30" s="36" t="s">
        <v>277</v>
      </c>
      <c r="E30" s="12" t="s">
        <v>46</v>
      </c>
      <c r="F30" s="12">
        <v>750</v>
      </c>
      <c r="G30" s="12">
        <v>10</v>
      </c>
      <c r="H30" s="12">
        <v>100</v>
      </c>
      <c r="I30" s="12"/>
      <c r="J30" s="12"/>
      <c r="K30" s="12"/>
      <c r="L30" s="12"/>
      <c r="M30" s="12"/>
      <c r="N30" s="12"/>
      <c r="O30" s="13"/>
      <c r="P30" s="12">
        <f t="shared" si="3"/>
        <v>0</v>
      </c>
      <c r="Q30" s="12">
        <f t="shared" si="4"/>
        <v>0</v>
      </c>
      <c r="R30" s="57"/>
      <c r="S30" s="15">
        <v>7.0000000000000007E-2</v>
      </c>
      <c r="T30" s="15">
        <f t="shared" si="5"/>
        <v>0</v>
      </c>
    </row>
    <row r="31" spans="1:22" x14ac:dyDescent="0.2">
      <c r="A31" s="11" t="s">
        <v>38</v>
      </c>
      <c r="B31" s="11" t="s">
        <v>39</v>
      </c>
      <c r="C31" s="11" t="s">
        <v>38</v>
      </c>
      <c r="D31" s="11" t="s">
        <v>275</v>
      </c>
      <c r="E31" s="12">
        <v>20</v>
      </c>
      <c r="F31" s="12">
        <v>915</v>
      </c>
      <c r="G31" s="12">
        <v>10</v>
      </c>
      <c r="H31" s="12">
        <v>50</v>
      </c>
      <c r="I31" s="12"/>
      <c r="J31" s="12"/>
      <c r="K31" s="12"/>
      <c r="L31" s="12">
        <v>2000</v>
      </c>
      <c r="M31" s="12">
        <v>2000</v>
      </c>
      <c r="N31" s="12">
        <v>2000</v>
      </c>
      <c r="O31" s="13"/>
      <c r="P31" s="12">
        <f t="shared" si="3"/>
        <v>6000</v>
      </c>
      <c r="Q31" s="12">
        <f t="shared" si="4"/>
        <v>120</v>
      </c>
      <c r="R31" s="57"/>
      <c r="S31" s="15">
        <v>0.04</v>
      </c>
      <c r="T31" s="15">
        <f t="shared" si="5"/>
        <v>4.8</v>
      </c>
    </row>
    <row r="32" spans="1:22" x14ac:dyDescent="0.2">
      <c r="A32" s="36" t="s">
        <v>170</v>
      </c>
      <c r="B32" s="36" t="s">
        <v>39</v>
      </c>
      <c r="C32" s="36">
        <v>90442800</v>
      </c>
      <c r="D32" s="36" t="s">
        <v>277</v>
      </c>
      <c r="E32" s="12" t="s">
        <v>46</v>
      </c>
      <c r="F32" s="12">
        <v>900</v>
      </c>
      <c r="G32" s="12">
        <v>10</v>
      </c>
      <c r="H32" s="12">
        <v>50</v>
      </c>
      <c r="I32" s="12">
        <v>2000</v>
      </c>
      <c r="J32" s="12"/>
      <c r="K32" s="12"/>
      <c r="L32" s="12">
        <v>3000</v>
      </c>
      <c r="M32" s="12">
        <v>5000</v>
      </c>
      <c r="N32" s="12">
        <v>5000</v>
      </c>
      <c r="O32" s="13"/>
      <c r="P32" s="12">
        <f t="shared" si="3"/>
        <v>15000</v>
      </c>
      <c r="Q32" s="12">
        <f t="shared" si="4"/>
        <v>300</v>
      </c>
      <c r="R32" s="57"/>
      <c r="S32" s="15">
        <v>0.04</v>
      </c>
      <c r="T32" s="15">
        <f t="shared" si="5"/>
        <v>12</v>
      </c>
    </row>
    <row r="33" spans="1:22" x14ac:dyDescent="0.2">
      <c r="A33" s="11" t="s">
        <v>34</v>
      </c>
      <c r="B33" s="11" t="s">
        <v>35</v>
      </c>
      <c r="C33" s="11" t="s">
        <v>34</v>
      </c>
      <c r="D33" s="11" t="s">
        <v>275</v>
      </c>
      <c r="E33" s="12">
        <v>20</v>
      </c>
      <c r="F33" s="12">
        <v>1220</v>
      </c>
      <c r="G33" s="12">
        <v>10</v>
      </c>
      <c r="H33" s="12">
        <v>50</v>
      </c>
      <c r="I33" s="12"/>
      <c r="J33" s="12"/>
      <c r="K33" s="12"/>
      <c r="L33" s="12">
        <v>2000</v>
      </c>
      <c r="M33" s="12">
        <v>3000</v>
      </c>
      <c r="N33" s="12">
        <v>2000</v>
      </c>
      <c r="O33" s="13"/>
      <c r="P33" s="12">
        <f t="shared" si="3"/>
        <v>7000</v>
      </c>
      <c r="Q33" s="12">
        <f t="shared" si="4"/>
        <v>140</v>
      </c>
      <c r="R33" s="57"/>
      <c r="S33" s="15">
        <v>0.06</v>
      </c>
      <c r="T33" s="15">
        <f t="shared" si="5"/>
        <v>8.4</v>
      </c>
    </row>
    <row r="34" spans="1:22" x14ac:dyDescent="0.2">
      <c r="A34" s="11" t="s">
        <v>32</v>
      </c>
      <c r="B34" s="11" t="s">
        <v>33</v>
      </c>
      <c r="C34" s="11" t="s">
        <v>32</v>
      </c>
      <c r="D34" s="11" t="s">
        <v>275</v>
      </c>
      <c r="E34" s="12">
        <v>20</v>
      </c>
      <c r="F34" s="12">
        <v>1524</v>
      </c>
      <c r="G34" s="12">
        <v>10</v>
      </c>
      <c r="H34" s="12">
        <v>50</v>
      </c>
      <c r="I34" s="12"/>
      <c r="J34" s="12"/>
      <c r="K34" s="12"/>
      <c r="L34" s="12"/>
      <c r="M34" s="12"/>
      <c r="N34" s="12"/>
      <c r="O34" s="13"/>
      <c r="P34" s="12">
        <f t="shared" si="3"/>
        <v>0</v>
      </c>
      <c r="Q34" s="12">
        <f t="shared" si="4"/>
        <v>0</v>
      </c>
      <c r="R34" s="57"/>
      <c r="S34" s="15">
        <v>7.0000000000000007E-2</v>
      </c>
      <c r="T34" s="15">
        <f t="shared" si="5"/>
        <v>0</v>
      </c>
    </row>
    <row r="35" spans="1:22" x14ac:dyDescent="0.2">
      <c r="A35" s="11" t="s">
        <v>214</v>
      </c>
      <c r="B35" s="11" t="s">
        <v>30</v>
      </c>
      <c r="C35" s="11" t="s">
        <v>214</v>
      </c>
      <c r="D35" s="11" t="s">
        <v>275</v>
      </c>
      <c r="E35" s="12">
        <v>20</v>
      </c>
      <c r="F35" s="12">
        <v>1800</v>
      </c>
      <c r="G35" s="12">
        <v>10</v>
      </c>
      <c r="H35" s="12">
        <v>50</v>
      </c>
      <c r="I35" s="12"/>
      <c r="J35" s="12"/>
      <c r="K35" s="12"/>
      <c r="L35" s="12"/>
      <c r="M35" s="12"/>
      <c r="N35" s="12"/>
      <c r="O35" s="13"/>
      <c r="P35" s="12">
        <f t="shared" si="3"/>
        <v>0</v>
      </c>
      <c r="Q35" s="12">
        <f t="shared" si="4"/>
        <v>0</v>
      </c>
      <c r="R35" s="57"/>
      <c r="S35" s="15">
        <v>0.09</v>
      </c>
      <c r="T35" s="15">
        <f t="shared" si="5"/>
        <v>0</v>
      </c>
    </row>
    <row r="36" spans="1:22" x14ac:dyDescent="0.2">
      <c r="A36" s="11" t="s">
        <v>212</v>
      </c>
      <c r="B36" s="11" t="s">
        <v>213</v>
      </c>
      <c r="C36" s="11" t="s">
        <v>212</v>
      </c>
      <c r="D36" s="11" t="s">
        <v>275</v>
      </c>
      <c r="E36" s="12">
        <v>20</v>
      </c>
      <c r="F36" s="12">
        <v>2100</v>
      </c>
      <c r="G36" s="12">
        <v>10</v>
      </c>
      <c r="H36" s="12">
        <v>50</v>
      </c>
      <c r="I36" s="12"/>
      <c r="J36" s="12"/>
      <c r="K36" s="12"/>
      <c r="L36" s="12"/>
      <c r="M36" s="12"/>
      <c r="N36" s="12"/>
      <c r="O36" s="13"/>
      <c r="P36" s="12">
        <f t="shared" si="3"/>
        <v>0</v>
      </c>
      <c r="Q36" s="12">
        <f t="shared" si="4"/>
        <v>0</v>
      </c>
      <c r="R36" s="57"/>
      <c r="S36" s="15">
        <v>7.0000000000000007E-2</v>
      </c>
      <c r="T36" s="15">
        <f t="shared" si="5"/>
        <v>0</v>
      </c>
    </row>
    <row r="37" spans="1:22" x14ac:dyDescent="0.2">
      <c r="A37" s="11" t="s">
        <v>242</v>
      </c>
      <c r="B37" s="11" t="s">
        <v>243</v>
      </c>
      <c r="C37" s="11" t="s">
        <v>242</v>
      </c>
      <c r="D37" s="11" t="s">
        <v>275</v>
      </c>
      <c r="E37" s="12">
        <v>20</v>
      </c>
      <c r="F37" s="12">
        <v>2400</v>
      </c>
      <c r="G37" s="12">
        <v>10</v>
      </c>
      <c r="H37" s="12">
        <v>50</v>
      </c>
      <c r="I37" s="12"/>
      <c r="J37" s="12"/>
      <c r="K37" s="12"/>
      <c r="L37" s="12"/>
      <c r="M37" s="12"/>
      <c r="N37" s="12"/>
      <c r="O37" s="13"/>
      <c r="P37" s="12">
        <f t="shared" si="3"/>
        <v>0</v>
      </c>
      <c r="Q37" s="12">
        <f t="shared" si="4"/>
        <v>0</v>
      </c>
      <c r="R37" s="57"/>
      <c r="S37" s="15">
        <v>7.0000000000000007E-2</v>
      </c>
      <c r="T37" s="15">
        <f t="shared" si="5"/>
        <v>0</v>
      </c>
    </row>
    <row r="38" spans="1:22" ht="15" x14ac:dyDescent="0.2">
      <c r="A38" s="60" t="s">
        <v>52</v>
      </c>
      <c r="B38" s="60"/>
      <c r="C38" s="60"/>
      <c r="D38" s="60"/>
      <c r="E38" s="60"/>
      <c r="F38" s="24"/>
      <c r="G38" s="10"/>
      <c r="H38" s="10"/>
      <c r="I38" s="12"/>
      <c r="J38" s="12"/>
      <c r="K38" s="12"/>
      <c r="L38" s="12"/>
      <c r="M38" s="12"/>
      <c r="N38" s="12"/>
      <c r="O38" s="25"/>
      <c r="P38" s="12"/>
      <c r="Q38" s="12"/>
      <c r="R38" s="57"/>
      <c r="S38" s="12"/>
      <c r="T38" s="15"/>
    </row>
    <row r="39" spans="1:22" x14ac:dyDescent="0.2">
      <c r="A39" s="11" t="s">
        <v>261</v>
      </c>
      <c r="B39" s="11" t="s">
        <v>262</v>
      </c>
      <c r="C39" s="11" t="s">
        <v>261</v>
      </c>
      <c r="D39" s="11" t="s">
        <v>275</v>
      </c>
      <c r="E39" s="12">
        <v>25</v>
      </c>
      <c r="F39" s="12">
        <v>200</v>
      </c>
      <c r="G39" s="12">
        <v>10</v>
      </c>
      <c r="H39" s="12">
        <v>150</v>
      </c>
      <c r="I39" s="12">
        <v>600</v>
      </c>
      <c r="J39" s="12"/>
      <c r="K39" s="12"/>
      <c r="L39" s="12">
        <v>300</v>
      </c>
      <c r="M39" s="12">
        <v>600</v>
      </c>
      <c r="N39" s="12">
        <v>300</v>
      </c>
      <c r="O39" s="13"/>
      <c r="P39" s="12">
        <f t="shared" ref="P39:P57" si="6">SUM(I39:O39)</f>
        <v>1800</v>
      </c>
      <c r="Q39" s="12">
        <f t="shared" ref="Q39:Q57" si="7">$P39/$H39</f>
        <v>12</v>
      </c>
      <c r="R39" s="57"/>
      <c r="S39" s="15">
        <v>0.06</v>
      </c>
      <c r="T39" s="15">
        <f t="shared" ref="T39:T57" si="8">$Q39*$S39</f>
        <v>0.72</v>
      </c>
      <c r="U39" s="43">
        <f>SUM(T39:T57)</f>
        <v>35.699999999999996</v>
      </c>
      <c r="V39" s="3">
        <f>U39*100/$U$143</f>
        <v>29.715332112535375</v>
      </c>
    </row>
    <row r="40" spans="1:22" x14ac:dyDescent="0.2">
      <c r="A40" s="36" t="s">
        <v>198</v>
      </c>
      <c r="B40" s="36" t="s">
        <v>199</v>
      </c>
      <c r="C40" s="36">
        <v>90448000</v>
      </c>
      <c r="D40" s="36" t="s">
        <v>277</v>
      </c>
      <c r="E40" s="12" t="s">
        <v>63</v>
      </c>
      <c r="F40" s="12">
        <v>270</v>
      </c>
      <c r="G40" s="12">
        <v>10</v>
      </c>
      <c r="H40" s="12">
        <v>100</v>
      </c>
      <c r="I40" s="12"/>
      <c r="J40" s="12"/>
      <c r="K40" s="12"/>
      <c r="L40" s="12">
        <v>500</v>
      </c>
      <c r="M40" s="12"/>
      <c r="N40" s="12"/>
      <c r="O40" s="13"/>
      <c r="P40" s="12">
        <f t="shared" si="6"/>
        <v>500</v>
      </c>
      <c r="Q40" s="12">
        <f t="shared" si="7"/>
        <v>5</v>
      </c>
      <c r="R40" s="57"/>
      <c r="S40" s="15">
        <v>0.06</v>
      </c>
      <c r="T40" s="15">
        <f t="shared" si="8"/>
        <v>0.3</v>
      </c>
    </row>
    <row r="41" spans="1:22" x14ac:dyDescent="0.2">
      <c r="A41" s="36" t="s">
        <v>392</v>
      </c>
      <c r="B41" s="36" t="s">
        <v>391</v>
      </c>
      <c r="C41" s="31" t="s">
        <v>393</v>
      </c>
      <c r="D41" s="36" t="s">
        <v>277</v>
      </c>
      <c r="E41" s="12" t="s">
        <v>63</v>
      </c>
      <c r="F41" s="12">
        <v>300</v>
      </c>
      <c r="G41" s="12">
        <v>10</v>
      </c>
      <c r="H41" s="12">
        <v>100</v>
      </c>
      <c r="I41" s="12"/>
      <c r="J41" s="12"/>
      <c r="K41" s="12"/>
      <c r="L41" s="12"/>
      <c r="M41" s="12"/>
      <c r="N41" s="12"/>
      <c r="O41" s="13"/>
      <c r="P41" s="12">
        <f t="shared" si="6"/>
        <v>0</v>
      </c>
      <c r="Q41" s="12">
        <f t="shared" si="7"/>
        <v>0</v>
      </c>
      <c r="R41" s="57"/>
      <c r="S41" s="15">
        <v>0.06</v>
      </c>
      <c r="T41" s="15">
        <f t="shared" si="8"/>
        <v>0</v>
      </c>
    </row>
    <row r="42" spans="1:22" x14ac:dyDescent="0.2">
      <c r="A42" s="27" t="s">
        <v>67</v>
      </c>
      <c r="B42" s="27" t="s">
        <v>68</v>
      </c>
      <c r="C42" s="27" t="s">
        <v>69</v>
      </c>
      <c r="D42" s="11" t="s">
        <v>275</v>
      </c>
      <c r="E42" s="12">
        <v>25</v>
      </c>
      <c r="F42" s="12">
        <v>375</v>
      </c>
      <c r="G42" s="12">
        <v>10</v>
      </c>
      <c r="H42" s="12">
        <v>100</v>
      </c>
      <c r="I42" s="12"/>
      <c r="J42" s="12"/>
      <c r="K42" s="12"/>
      <c r="L42" s="12"/>
      <c r="M42" s="12"/>
      <c r="N42" s="12"/>
      <c r="O42" s="13"/>
      <c r="P42" s="12">
        <f t="shared" si="6"/>
        <v>0</v>
      </c>
      <c r="Q42" s="12">
        <f t="shared" si="7"/>
        <v>0</v>
      </c>
      <c r="R42" s="57"/>
      <c r="S42" s="15">
        <v>0.06</v>
      </c>
      <c r="T42" s="15">
        <f t="shared" si="8"/>
        <v>0</v>
      </c>
    </row>
    <row r="43" spans="1:22" x14ac:dyDescent="0.2">
      <c r="A43" s="11" t="s">
        <v>64</v>
      </c>
      <c r="B43" s="11" t="s">
        <v>65</v>
      </c>
      <c r="C43" s="11" t="s">
        <v>64</v>
      </c>
      <c r="D43" s="11" t="s">
        <v>275</v>
      </c>
      <c r="E43" s="12">
        <v>25</v>
      </c>
      <c r="F43" s="12">
        <v>457</v>
      </c>
      <c r="G43" s="12">
        <v>10</v>
      </c>
      <c r="H43" s="12">
        <v>100</v>
      </c>
      <c r="I43" s="12">
        <v>1000</v>
      </c>
      <c r="J43" s="12"/>
      <c r="K43" s="12"/>
      <c r="L43" s="12">
        <v>1000</v>
      </c>
      <c r="M43" s="12">
        <v>1000</v>
      </c>
      <c r="N43" s="12">
        <v>1000</v>
      </c>
      <c r="O43" s="13"/>
      <c r="P43" s="12">
        <f t="shared" si="6"/>
        <v>4000</v>
      </c>
      <c r="Q43" s="12">
        <f t="shared" si="7"/>
        <v>40</v>
      </c>
      <c r="R43" s="57"/>
      <c r="S43" s="15">
        <v>0.06</v>
      </c>
      <c r="T43" s="15">
        <f t="shared" si="8"/>
        <v>2.4</v>
      </c>
    </row>
    <row r="44" spans="1:22" x14ac:dyDescent="0.2">
      <c r="A44" s="36" t="s">
        <v>66</v>
      </c>
      <c r="B44" s="36" t="s">
        <v>65</v>
      </c>
      <c r="C44" s="36">
        <v>90443400</v>
      </c>
      <c r="D44" s="36" t="s">
        <v>277</v>
      </c>
      <c r="E44" s="12" t="s">
        <v>63</v>
      </c>
      <c r="F44" s="12">
        <v>450</v>
      </c>
      <c r="G44" s="12">
        <v>10</v>
      </c>
      <c r="H44" s="12">
        <v>100</v>
      </c>
      <c r="I44" s="12">
        <v>2000</v>
      </c>
      <c r="J44" s="12"/>
      <c r="K44" s="12"/>
      <c r="L44" s="12">
        <v>2000</v>
      </c>
      <c r="M44" s="12">
        <v>1000</v>
      </c>
      <c r="N44" s="12">
        <v>2000</v>
      </c>
      <c r="O44" s="13"/>
      <c r="P44" s="12">
        <f t="shared" si="6"/>
        <v>7000</v>
      </c>
      <c r="Q44" s="12">
        <f t="shared" si="7"/>
        <v>70</v>
      </c>
      <c r="R44" s="57"/>
      <c r="S44" s="15">
        <v>0.06</v>
      </c>
      <c r="T44" s="15">
        <f t="shared" si="8"/>
        <v>4.2</v>
      </c>
    </row>
    <row r="45" spans="1:22" x14ac:dyDescent="0.2">
      <c r="A45" s="11" t="s">
        <v>60</v>
      </c>
      <c r="B45" s="11" t="s">
        <v>61</v>
      </c>
      <c r="C45" s="11" t="s">
        <v>60</v>
      </c>
      <c r="D45" s="11" t="s">
        <v>275</v>
      </c>
      <c r="E45" s="12">
        <v>25</v>
      </c>
      <c r="F45" s="12">
        <v>610</v>
      </c>
      <c r="G45" s="12">
        <v>10</v>
      </c>
      <c r="H45" s="12">
        <v>50</v>
      </c>
      <c r="I45" s="12">
        <v>500</v>
      </c>
      <c r="J45" s="12"/>
      <c r="K45" s="12"/>
      <c r="L45" s="12">
        <v>500</v>
      </c>
      <c r="M45" s="12">
        <v>500</v>
      </c>
      <c r="N45" s="12">
        <v>500</v>
      </c>
      <c r="O45" s="13"/>
      <c r="P45" s="12">
        <f t="shared" si="6"/>
        <v>2000</v>
      </c>
      <c r="Q45" s="12">
        <f t="shared" si="7"/>
        <v>40</v>
      </c>
      <c r="R45" s="57"/>
      <c r="S45" s="15">
        <v>0.04</v>
      </c>
      <c r="T45" s="15">
        <f t="shared" si="8"/>
        <v>1.6</v>
      </c>
    </row>
    <row r="46" spans="1:22" x14ac:dyDescent="0.2">
      <c r="A46" s="36" t="s">
        <v>62</v>
      </c>
      <c r="B46" s="36" t="s">
        <v>61</v>
      </c>
      <c r="C46" s="36">
        <v>90443600</v>
      </c>
      <c r="D46" s="36" t="s">
        <v>277</v>
      </c>
      <c r="E46" s="12" t="s">
        <v>63</v>
      </c>
      <c r="F46" s="12">
        <v>600</v>
      </c>
      <c r="G46" s="12">
        <v>10</v>
      </c>
      <c r="H46" s="12">
        <v>50</v>
      </c>
      <c r="I46" s="12">
        <v>2000</v>
      </c>
      <c r="J46" s="12"/>
      <c r="K46" s="12"/>
      <c r="L46" s="12">
        <v>2000</v>
      </c>
      <c r="M46" s="12">
        <v>1000</v>
      </c>
      <c r="N46" s="12">
        <v>2500</v>
      </c>
      <c r="O46" s="13"/>
      <c r="P46" s="12">
        <f t="shared" si="6"/>
        <v>7500</v>
      </c>
      <c r="Q46" s="12">
        <f t="shared" si="7"/>
        <v>150</v>
      </c>
      <c r="R46" s="57"/>
      <c r="S46" s="15">
        <v>0.04</v>
      </c>
      <c r="T46" s="15">
        <f t="shared" si="8"/>
        <v>6</v>
      </c>
    </row>
    <row r="47" spans="1:22" x14ac:dyDescent="0.2">
      <c r="A47" s="11" t="s">
        <v>195</v>
      </c>
      <c r="B47" s="11" t="s">
        <v>178</v>
      </c>
      <c r="C47" s="11" t="s">
        <v>195</v>
      </c>
      <c r="D47" s="11" t="s">
        <v>275</v>
      </c>
      <c r="E47" s="12">
        <v>25</v>
      </c>
      <c r="F47" s="12">
        <v>750</v>
      </c>
      <c r="G47" s="12">
        <v>10</v>
      </c>
      <c r="H47" s="12">
        <v>50</v>
      </c>
      <c r="I47" s="12"/>
      <c r="J47" s="12"/>
      <c r="K47" s="12"/>
      <c r="L47" s="12"/>
      <c r="M47" s="12"/>
      <c r="N47" s="12">
        <v>500</v>
      </c>
      <c r="O47" s="13"/>
      <c r="P47" s="12">
        <f t="shared" si="6"/>
        <v>500</v>
      </c>
      <c r="Q47" s="12">
        <f t="shared" si="7"/>
        <v>10</v>
      </c>
      <c r="R47" s="57"/>
      <c r="S47" s="15">
        <v>0.05</v>
      </c>
      <c r="T47" s="15">
        <f t="shared" si="8"/>
        <v>0.5</v>
      </c>
    </row>
    <row r="48" spans="1:22" x14ac:dyDescent="0.2">
      <c r="A48" s="36" t="s">
        <v>177</v>
      </c>
      <c r="B48" s="36" t="s">
        <v>178</v>
      </c>
      <c r="C48" s="36">
        <v>90443700</v>
      </c>
      <c r="D48" s="36" t="s">
        <v>277</v>
      </c>
      <c r="E48" s="12" t="s">
        <v>63</v>
      </c>
      <c r="F48" s="12">
        <v>750</v>
      </c>
      <c r="G48" s="12">
        <v>10</v>
      </c>
      <c r="H48" s="12">
        <v>50</v>
      </c>
      <c r="I48" s="12"/>
      <c r="J48" s="12"/>
      <c r="K48" s="12"/>
      <c r="L48" s="12"/>
      <c r="M48" s="12">
        <v>2000</v>
      </c>
      <c r="N48" s="12">
        <v>1500</v>
      </c>
      <c r="O48" s="13"/>
      <c r="P48" s="12">
        <f t="shared" si="6"/>
        <v>3500</v>
      </c>
      <c r="Q48" s="12">
        <f t="shared" si="7"/>
        <v>70</v>
      </c>
      <c r="R48" s="57"/>
      <c r="S48" s="15">
        <v>0.05</v>
      </c>
      <c r="T48" s="15">
        <f t="shared" si="8"/>
        <v>3.5</v>
      </c>
    </row>
    <row r="49" spans="1:22" x14ac:dyDescent="0.2">
      <c r="A49" s="11" t="s">
        <v>155</v>
      </c>
      <c r="B49" s="11" t="s">
        <v>58</v>
      </c>
      <c r="C49" s="11" t="s">
        <v>155</v>
      </c>
      <c r="D49" s="11" t="s">
        <v>275</v>
      </c>
      <c r="E49" s="12">
        <v>25</v>
      </c>
      <c r="F49" s="12">
        <v>915</v>
      </c>
      <c r="G49" s="12">
        <v>10</v>
      </c>
      <c r="H49" s="12">
        <v>50</v>
      </c>
      <c r="I49" s="12"/>
      <c r="J49" s="12"/>
      <c r="K49" s="12"/>
      <c r="L49" s="12"/>
      <c r="M49" s="12">
        <v>1000</v>
      </c>
      <c r="N49" s="12">
        <v>1000</v>
      </c>
      <c r="O49" s="13"/>
      <c r="P49" s="12">
        <f t="shared" si="6"/>
        <v>2000</v>
      </c>
      <c r="Q49" s="12">
        <f t="shared" si="7"/>
        <v>40</v>
      </c>
      <c r="R49" s="57"/>
      <c r="S49" s="15">
        <v>0.06</v>
      </c>
      <c r="T49" s="15">
        <f t="shared" si="8"/>
        <v>2.4</v>
      </c>
    </row>
    <row r="50" spans="1:22" x14ac:dyDescent="0.2">
      <c r="A50" s="36" t="s">
        <v>176</v>
      </c>
      <c r="B50" s="36" t="s">
        <v>58</v>
      </c>
      <c r="C50" s="36">
        <v>90443800</v>
      </c>
      <c r="D50" s="36" t="s">
        <v>277</v>
      </c>
      <c r="E50" s="12" t="s">
        <v>63</v>
      </c>
      <c r="F50" s="12">
        <v>900</v>
      </c>
      <c r="G50" s="12">
        <v>10</v>
      </c>
      <c r="H50" s="12">
        <v>50</v>
      </c>
      <c r="I50" s="12"/>
      <c r="J50" s="12"/>
      <c r="K50" s="12"/>
      <c r="L50" s="12"/>
      <c r="M50" s="12">
        <v>3000</v>
      </c>
      <c r="N50" s="12">
        <v>3000</v>
      </c>
      <c r="O50" s="13"/>
      <c r="P50" s="12">
        <f t="shared" si="6"/>
        <v>6000</v>
      </c>
      <c r="Q50" s="12">
        <f t="shared" si="7"/>
        <v>120</v>
      </c>
      <c r="R50" s="57"/>
      <c r="S50" s="15">
        <v>0.06</v>
      </c>
      <c r="T50" s="15">
        <f t="shared" si="8"/>
        <v>7.1999999999999993</v>
      </c>
    </row>
    <row r="51" spans="1:22" x14ac:dyDescent="0.2">
      <c r="A51" s="11" t="s">
        <v>53</v>
      </c>
      <c r="B51" s="11" t="s">
        <v>54</v>
      </c>
      <c r="C51" s="11" t="s">
        <v>53</v>
      </c>
      <c r="D51" s="11" t="s">
        <v>275</v>
      </c>
      <c r="E51" s="12">
        <v>25</v>
      </c>
      <c r="F51" s="12">
        <v>1220</v>
      </c>
      <c r="G51" s="12">
        <v>10</v>
      </c>
      <c r="H51" s="12">
        <v>50</v>
      </c>
      <c r="I51" s="12"/>
      <c r="J51" s="12"/>
      <c r="K51" s="12"/>
      <c r="L51" s="12">
        <v>500</v>
      </c>
      <c r="M51" s="12">
        <v>500</v>
      </c>
      <c r="N51" s="12">
        <v>300</v>
      </c>
      <c r="O51" s="13"/>
      <c r="P51" s="12">
        <f t="shared" si="6"/>
        <v>1300</v>
      </c>
      <c r="Q51" s="12">
        <f t="shared" si="7"/>
        <v>26</v>
      </c>
      <c r="R51" s="57"/>
      <c r="S51" s="15">
        <v>0.08</v>
      </c>
      <c r="T51" s="15">
        <f t="shared" si="8"/>
        <v>2.08</v>
      </c>
    </row>
    <row r="52" spans="1:22" x14ac:dyDescent="0.2">
      <c r="A52" s="26" t="s">
        <v>194</v>
      </c>
      <c r="B52" s="26" t="s">
        <v>54</v>
      </c>
      <c r="C52" s="26">
        <v>90444000</v>
      </c>
      <c r="D52" s="36" t="s">
        <v>277</v>
      </c>
      <c r="E52" s="12" t="s">
        <v>63</v>
      </c>
      <c r="F52" s="12">
        <v>1200</v>
      </c>
      <c r="G52" s="12">
        <v>10</v>
      </c>
      <c r="H52" s="12">
        <v>50</v>
      </c>
      <c r="I52" s="12">
        <v>500</v>
      </c>
      <c r="J52" s="12"/>
      <c r="K52" s="12"/>
      <c r="L52" s="12">
        <v>500</v>
      </c>
      <c r="M52" s="12">
        <v>1000</v>
      </c>
      <c r="N52" s="12">
        <v>1000</v>
      </c>
      <c r="O52" s="13"/>
      <c r="P52" s="12">
        <f t="shared" si="6"/>
        <v>3000</v>
      </c>
      <c r="Q52" s="12">
        <f t="shared" si="7"/>
        <v>60</v>
      </c>
      <c r="R52" s="57"/>
      <c r="S52" s="15">
        <v>0.08</v>
      </c>
      <c r="T52" s="15">
        <f t="shared" si="8"/>
        <v>4.8</v>
      </c>
    </row>
    <row r="53" spans="1:22" x14ac:dyDescent="0.2">
      <c r="A53" s="11" t="s">
        <v>230</v>
      </c>
      <c r="B53" s="11" t="s">
        <v>231</v>
      </c>
      <c r="C53" s="11" t="s">
        <v>230</v>
      </c>
      <c r="D53" s="11" t="s">
        <v>275</v>
      </c>
      <c r="E53" s="12">
        <v>25</v>
      </c>
      <c r="F53" s="12">
        <v>1500</v>
      </c>
      <c r="G53" s="12">
        <v>10</v>
      </c>
      <c r="H53" s="12">
        <v>50</v>
      </c>
      <c r="I53" s="12"/>
      <c r="J53" s="12"/>
      <c r="K53" s="12"/>
      <c r="L53" s="12"/>
      <c r="M53" s="12"/>
      <c r="N53" s="12"/>
      <c r="O53" s="13"/>
      <c r="P53" s="12">
        <f t="shared" si="6"/>
        <v>0</v>
      </c>
      <c r="Q53" s="12">
        <f t="shared" si="7"/>
        <v>0</v>
      </c>
      <c r="R53" s="57"/>
      <c r="S53" s="15">
        <v>0.11</v>
      </c>
      <c r="T53" s="15">
        <f t="shared" si="8"/>
        <v>0</v>
      </c>
    </row>
    <row r="54" spans="1:22" x14ac:dyDescent="0.2">
      <c r="A54" s="11" t="s">
        <v>254</v>
      </c>
      <c r="B54" s="11" t="s">
        <v>255</v>
      </c>
      <c r="C54" s="11" t="s">
        <v>254</v>
      </c>
      <c r="D54" s="11" t="s">
        <v>275</v>
      </c>
      <c r="E54" s="12">
        <v>25</v>
      </c>
      <c r="F54" s="12">
        <v>1650</v>
      </c>
      <c r="G54" s="12">
        <v>10</v>
      </c>
      <c r="H54" s="12">
        <v>50</v>
      </c>
      <c r="I54" s="12"/>
      <c r="J54" s="12"/>
      <c r="K54" s="12"/>
      <c r="L54" s="12"/>
      <c r="M54" s="12"/>
      <c r="N54" s="12"/>
      <c r="O54" s="13"/>
      <c r="P54" s="12">
        <f t="shared" si="6"/>
        <v>0</v>
      </c>
      <c r="Q54" s="12">
        <f t="shared" si="7"/>
        <v>0</v>
      </c>
      <c r="R54" s="57"/>
      <c r="S54" s="15">
        <v>0.12</v>
      </c>
      <c r="T54" s="15">
        <f t="shared" si="8"/>
        <v>0</v>
      </c>
    </row>
    <row r="55" spans="1:22" x14ac:dyDescent="0.2">
      <c r="A55" s="11" t="s">
        <v>193</v>
      </c>
      <c r="B55" s="11" t="s">
        <v>175</v>
      </c>
      <c r="C55" s="11" t="s">
        <v>193</v>
      </c>
      <c r="D55" s="11" t="s">
        <v>275</v>
      </c>
      <c r="E55" s="12">
        <v>25</v>
      </c>
      <c r="F55" s="12">
        <v>1800</v>
      </c>
      <c r="G55" s="12">
        <v>10</v>
      </c>
      <c r="H55" s="12">
        <v>50</v>
      </c>
      <c r="I55" s="12"/>
      <c r="J55" s="12"/>
      <c r="K55" s="12"/>
      <c r="L55" s="12"/>
      <c r="M55" s="12"/>
      <c r="N55" s="12"/>
      <c r="O55" s="13"/>
      <c r="P55" s="12">
        <f t="shared" si="6"/>
        <v>0</v>
      </c>
      <c r="Q55" s="12">
        <f t="shared" si="7"/>
        <v>0</v>
      </c>
      <c r="R55" s="57"/>
      <c r="S55" s="15">
        <v>0.12</v>
      </c>
      <c r="T55" s="15">
        <f t="shared" si="8"/>
        <v>0</v>
      </c>
    </row>
    <row r="56" spans="1:22" x14ac:dyDescent="0.2">
      <c r="A56" s="36" t="s">
        <v>174</v>
      </c>
      <c r="B56" s="36" t="s">
        <v>175</v>
      </c>
      <c r="C56" s="36">
        <v>90443900</v>
      </c>
      <c r="D56" s="36" t="s">
        <v>277</v>
      </c>
      <c r="E56" s="12" t="s">
        <v>63</v>
      </c>
      <c r="F56" s="12">
        <v>1800</v>
      </c>
      <c r="G56" s="12">
        <v>10</v>
      </c>
      <c r="H56" s="12">
        <v>50</v>
      </c>
      <c r="I56" s="12"/>
      <c r="J56" s="12"/>
      <c r="K56" s="12"/>
      <c r="L56" s="12"/>
      <c r="M56" s="12"/>
      <c r="N56" s="12"/>
      <c r="O56" s="13"/>
      <c r="P56" s="12">
        <f t="shared" si="6"/>
        <v>0</v>
      </c>
      <c r="Q56" s="12">
        <f t="shared" si="7"/>
        <v>0</v>
      </c>
      <c r="R56" s="57"/>
      <c r="S56" s="15">
        <v>0.12</v>
      </c>
      <c r="T56" s="15">
        <f>$Q56*$S56</f>
        <v>0</v>
      </c>
    </row>
    <row r="57" spans="1:22" x14ac:dyDescent="0.2">
      <c r="A57" s="36" t="s">
        <v>293</v>
      </c>
      <c r="B57" s="36" t="s">
        <v>294</v>
      </c>
      <c r="C57" s="36">
        <v>90443000</v>
      </c>
      <c r="D57" s="36" t="s">
        <v>277</v>
      </c>
      <c r="E57" s="12" t="s">
        <v>63</v>
      </c>
      <c r="F57" s="12">
        <v>2100</v>
      </c>
      <c r="G57" s="12">
        <v>10</v>
      </c>
      <c r="H57" s="12">
        <v>50</v>
      </c>
      <c r="I57" s="12"/>
      <c r="J57" s="12"/>
      <c r="K57" s="12"/>
      <c r="L57" s="12"/>
      <c r="M57" s="12"/>
      <c r="N57" s="12"/>
      <c r="O57" s="13"/>
      <c r="P57" s="12">
        <f t="shared" si="6"/>
        <v>0</v>
      </c>
      <c r="Q57" s="12">
        <f t="shared" si="7"/>
        <v>0</v>
      </c>
      <c r="R57" s="57"/>
      <c r="S57" s="15">
        <v>0.09</v>
      </c>
      <c r="T57" s="15">
        <f t="shared" si="8"/>
        <v>0</v>
      </c>
    </row>
    <row r="58" spans="1:22" x14ac:dyDescent="0.2">
      <c r="A58" s="8" t="s">
        <v>70</v>
      </c>
      <c r="B58" s="8"/>
      <c r="C58" s="8"/>
      <c r="D58" s="8"/>
      <c r="E58" s="8"/>
      <c r="F58" s="36"/>
      <c r="G58" s="20"/>
      <c r="H58" s="20"/>
      <c r="I58" s="12"/>
      <c r="J58" s="12"/>
      <c r="K58" s="12"/>
      <c r="L58" s="12"/>
      <c r="M58" s="12"/>
      <c r="N58" s="12"/>
      <c r="O58" s="20"/>
      <c r="P58" s="12"/>
      <c r="Q58" s="12"/>
      <c r="R58" s="57"/>
      <c r="S58" s="12"/>
      <c r="T58" s="15"/>
    </row>
    <row r="59" spans="1:22" x14ac:dyDescent="0.2">
      <c r="A59" s="11" t="s">
        <v>295</v>
      </c>
      <c r="B59" s="11" t="s">
        <v>296</v>
      </c>
      <c r="C59" s="11" t="s">
        <v>295</v>
      </c>
      <c r="D59" s="11" t="s">
        <v>275</v>
      </c>
      <c r="E59" s="12">
        <v>32</v>
      </c>
      <c r="F59" s="12">
        <v>100</v>
      </c>
      <c r="G59" s="12">
        <v>10</v>
      </c>
      <c r="H59" s="12">
        <v>300</v>
      </c>
      <c r="I59" s="12">
        <v>300</v>
      </c>
      <c r="J59" s="12"/>
      <c r="K59" s="12"/>
      <c r="L59" s="12"/>
      <c r="M59" s="12"/>
      <c r="N59" s="12"/>
      <c r="O59" s="13"/>
      <c r="P59" s="12">
        <f t="shared" ref="P59:P73" si="9">SUM(I59:O59)</f>
        <v>300</v>
      </c>
      <c r="Q59" s="12">
        <f t="shared" ref="Q59:Q73" si="10">$P59/$H59</f>
        <v>1</v>
      </c>
      <c r="R59" s="57"/>
      <c r="S59" s="15">
        <v>0.09</v>
      </c>
      <c r="T59" s="15">
        <f t="shared" ref="T59:T73" si="11">$Q59*$S59</f>
        <v>0.09</v>
      </c>
      <c r="U59" s="43">
        <f>SUM(T59:T73)</f>
        <v>5.8500000000000005</v>
      </c>
      <c r="V59" s="3">
        <f>U59*100/$U$143</f>
        <v>4.8693191276843688</v>
      </c>
    </row>
    <row r="60" spans="1:22" x14ac:dyDescent="0.2">
      <c r="A60" s="11" t="s">
        <v>71</v>
      </c>
      <c r="B60" s="11" t="s">
        <v>72</v>
      </c>
      <c r="C60" s="11" t="s">
        <v>71</v>
      </c>
      <c r="D60" s="11" t="s">
        <v>275</v>
      </c>
      <c r="E60" s="12">
        <v>32</v>
      </c>
      <c r="F60" s="12">
        <v>150</v>
      </c>
      <c r="G60" s="12">
        <v>10</v>
      </c>
      <c r="H60" s="12">
        <v>300</v>
      </c>
      <c r="I60" s="12"/>
      <c r="J60" s="12"/>
      <c r="K60" s="12"/>
      <c r="L60" s="12"/>
      <c r="M60" s="12"/>
      <c r="N60" s="12"/>
      <c r="O60" s="13"/>
      <c r="P60" s="12">
        <f t="shared" si="9"/>
        <v>0</v>
      </c>
      <c r="Q60" s="12">
        <f t="shared" si="10"/>
        <v>0</v>
      </c>
      <c r="R60" s="57"/>
      <c r="S60" s="15">
        <v>0.09</v>
      </c>
      <c r="T60" s="15">
        <f t="shared" si="11"/>
        <v>0</v>
      </c>
    </row>
    <row r="61" spans="1:22" x14ac:dyDescent="0.2">
      <c r="A61" s="36" t="s">
        <v>256</v>
      </c>
      <c r="B61" s="36" t="s">
        <v>72</v>
      </c>
      <c r="C61" s="36">
        <v>90446200</v>
      </c>
      <c r="D61" s="36" t="s">
        <v>277</v>
      </c>
      <c r="E61" s="12">
        <v>32</v>
      </c>
      <c r="F61" s="12">
        <v>150</v>
      </c>
      <c r="G61" s="12">
        <v>10</v>
      </c>
      <c r="H61" s="12">
        <v>300</v>
      </c>
      <c r="I61" s="12"/>
      <c r="J61" s="12"/>
      <c r="K61" s="12"/>
      <c r="L61" s="12">
        <v>300</v>
      </c>
      <c r="M61" s="12">
        <v>300</v>
      </c>
      <c r="N61" s="12">
        <v>300</v>
      </c>
      <c r="O61" s="13"/>
      <c r="P61" s="12">
        <f t="shared" si="9"/>
        <v>900</v>
      </c>
      <c r="Q61" s="12">
        <f t="shared" si="10"/>
        <v>3</v>
      </c>
      <c r="R61" s="57"/>
      <c r="S61" s="15">
        <v>0.09</v>
      </c>
      <c r="T61" s="15">
        <f t="shared" si="11"/>
        <v>0.27</v>
      </c>
    </row>
    <row r="62" spans="1:22" x14ac:dyDescent="0.2">
      <c r="A62" s="11" t="s">
        <v>200</v>
      </c>
      <c r="B62" s="11" t="s">
        <v>201</v>
      </c>
      <c r="C62" s="11" t="s">
        <v>200</v>
      </c>
      <c r="D62" s="11" t="s">
        <v>275</v>
      </c>
      <c r="E62" s="12">
        <v>32</v>
      </c>
      <c r="F62" s="12">
        <v>200</v>
      </c>
      <c r="G62" s="12">
        <v>10</v>
      </c>
      <c r="H62" s="12">
        <v>300</v>
      </c>
      <c r="I62" s="12"/>
      <c r="J62" s="12"/>
      <c r="K62" s="12"/>
      <c r="L62" s="12"/>
      <c r="M62" s="12"/>
      <c r="N62" s="12"/>
      <c r="O62" s="13"/>
      <c r="P62" s="12">
        <f t="shared" si="9"/>
        <v>0</v>
      </c>
      <c r="Q62" s="12">
        <f t="shared" si="10"/>
        <v>0</v>
      </c>
      <c r="R62" s="57"/>
      <c r="S62" s="15">
        <v>0.09</v>
      </c>
      <c r="T62" s="15">
        <f t="shared" si="11"/>
        <v>0</v>
      </c>
    </row>
    <row r="63" spans="1:22" x14ac:dyDescent="0.2">
      <c r="A63" s="11" t="s">
        <v>73</v>
      </c>
      <c r="B63" s="11" t="s">
        <v>74</v>
      </c>
      <c r="C63" s="11" t="s">
        <v>73</v>
      </c>
      <c r="D63" s="11" t="s">
        <v>275</v>
      </c>
      <c r="E63" s="12">
        <v>32</v>
      </c>
      <c r="F63" s="12">
        <v>300</v>
      </c>
      <c r="G63" s="12">
        <v>10</v>
      </c>
      <c r="H63" s="12">
        <v>150</v>
      </c>
      <c r="I63" s="12">
        <v>300</v>
      </c>
      <c r="J63" s="12"/>
      <c r="K63" s="12"/>
      <c r="L63" s="12">
        <v>300</v>
      </c>
      <c r="M63" s="12"/>
      <c r="N63" s="12"/>
      <c r="O63" s="13"/>
      <c r="P63" s="12">
        <f t="shared" si="9"/>
        <v>600</v>
      </c>
      <c r="Q63" s="12">
        <f t="shared" si="10"/>
        <v>4</v>
      </c>
      <c r="R63" s="57"/>
      <c r="S63" s="15">
        <v>0.09</v>
      </c>
      <c r="T63" s="15">
        <f t="shared" si="11"/>
        <v>0.36</v>
      </c>
    </row>
    <row r="64" spans="1:22" x14ac:dyDescent="0.2">
      <c r="A64" s="36" t="s">
        <v>232</v>
      </c>
      <c r="B64" s="36" t="s">
        <v>74</v>
      </c>
      <c r="C64" s="36">
        <v>90446300</v>
      </c>
      <c r="D64" s="36" t="s">
        <v>277</v>
      </c>
      <c r="E64" s="12" t="s">
        <v>180</v>
      </c>
      <c r="F64" s="12">
        <v>300</v>
      </c>
      <c r="G64" s="12">
        <v>10</v>
      </c>
      <c r="H64" s="12">
        <v>150</v>
      </c>
      <c r="I64" s="12">
        <v>300</v>
      </c>
      <c r="J64" s="12"/>
      <c r="K64" s="12"/>
      <c r="L64" s="12">
        <v>300</v>
      </c>
      <c r="M64" s="12">
        <v>600</v>
      </c>
      <c r="N64" s="12">
        <v>600</v>
      </c>
      <c r="O64" s="13"/>
      <c r="P64" s="12">
        <f t="shared" si="9"/>
        <v>1800</v>
      </c>
      <c r="Q64" s="12">
        <f t="shared" si="10"/>
        <v>12</v>
      </c>
      <c r="R64" s="57"/>
      <c r="S64" s="15">
        <v>0.09</v>
      </c>
      <c r="T64" s="15">
        <f t="shared" si="11"/>
        <v>1.08</v>
      </c>
    </row>
    <row r="65" spans="1:22" x14ac:dyDescent="0.2">
      <c r="A65" s="11" t="s">
        <v>75</v>
      </c>
      <c r="B65" s="11" t="s">
        <v>76</v>
      </c>
      <c r="C65" s="11" t="s">
        <v>75</v>
      </c>
      <c r="D65" s="11" t="s">
        <v>275</v>
      </c>
      <c r="E65" s="12">
        <v>32</v>
      </c>
      <c r="F65" s="12">
        <v>450</v>
      </c>
      <c r="G65" s="12">
        <v>10</v>
      </c>
      <c r="H65" s="12">
        <v>100</v>
      </c>
      <c r="I65" s="12"/>
      <c r="J65" s="12"/>
      <c r="K65" s="12"/>
      <c r="L65" s="12">
        <v>300</v>
      </c>
      <c r="M65" s="12"/>
      <c r="N65" s="12"/>
      <c r="O65" s="13"/>
      <c r="P65" s="12">
        <f t="shared" si="9"/>
        <v>300</v>
      </c>
      <c r="Q65" s="12">
        <f t="shared" si="10"/>
        <v>3</v>
      </c>
      <c r="R65" s="57"/>
      <c r="S65" s="15">
        <v>0.09</v>
      </c>
      <c r="T65" s="15">
        <f t="shared" si="11"/>
        <v>0.27</v>
      </c>
    </row>
    <row r="66" spans="1:22" x14ac:dyDescent="0.2">
      <c r="A66" s="36" t="s">
        <v>179</v>
      </c>
      <c r="B66" s="36" t="s">
        <v>76</v>
      </c>
      <c r="C66" s="36">
        <v>90446400</v>
      </c>
      <c r="D66" s="36" t="s">
        <v>277</v>
      </c>
      <c r="E66" s="12" t="s">
        <v>180</v>
      </c>
      <c r="F66" s="12">
        <v>450</v>
      </c>
      <c r="G66" s="12">
        <v>10</v>
      </c>
      <c r="H66" s="12">
        <v>100</v>
      </c>
      <c r="I66" s="12"/>
      <c r="J66" s="12"/>
      <c r="K66" s="12"/>
      <c r="L66" s="12">
        <v>300</v>
      </c>
      <c r="M66" s="12"/>
      <c r="N66" s="12">
        <v>300</v>
      </c>
      <c r="O66" s="13"/>
      <c r="P66" s="12">
        <f t="shared" si="9"/>
        <v>600</v>
      </c>
      <c r="Q66" s="12">
        <f t="shared" si="10"/>
        <v>6</v>
      </c>
      <c r="R66" s="57"/>
      <c r="S66" s="15">
        <v>0.09</v>
      </c>
      <c r="T66" s="15">
        <f t="shared" si="11"/>
        <v>0.54</v>
      </c>
    </row>
    <row r="67" spans="1:22" x14ac:dyDescent="0.2">
      <c r="A67" s="11" t="s">
        <v>156</v>
      </c>
      <c r="B67" s="11" t="s">
        <v>157</v>
      </c>
      <c r="C67" s="11" t="s">
        <v>156</v>
      </c>
      <c r="D67" s="11" t="s">
        <v>275</v>
      </c>
      <c r="E67" s="12">
        <v>32</v>
      </c>
      <c r="F67" s="12">
        <v>600</v>
      </c>
      <c r="G67" s="12">
        <v>10</v>
      </c>
      <c r="H67" s="12">
        <v>100</v>
      </c>
      <c r="I67" s="12"/>
      <c r="J67" s="12"/>
      <c r="K67" s="12"/>
      <c r="L67" s="12"/>
      <c r="M67" s="12"/>
      <c r="N67" s="12"/>
      <c r="O67" s="13"/>
      <c r="P67" s="12">
        <f t="shared" si="9"/>
        <v>0</v>
      </c>
      <c r="Q67" s="12">
        <f t="shared" si="10"/>
        <v>0</v>
      </c>
      <c r="R67" s="57"/>
      <c r="S67" s="15">
        <v>0.12</v>
      </c>
      <c r="T67" s="15">
        <f t="shared" si="11"/>
        <v>0</v>
      </c>
    </row>
    <row r="68" spans="1:22" x14ac:dyDescent="0.2">
      <c r="A68" s="36" t="s">
        <v>181</v>
      </c>
      <c r="B68" s="36" t="s">
        <v>157</v>
      </c>
      <c r="C68" s="36">
        <v>90446600</v>
      </c>
      <c r="D68" s="36" t="s">
        <v>277</v>
      </c>
      <c r="E68" s="12" t="s">
        <v>180</v>
      </c>
      <c r="F68" s="12">
        <v>600</v>
      </c>
      <c r="G68" s="12">
        <v>10</v>
      </c>
      <c r="H68" s="12">
        <v>100</v>
      </c>
      <c r="I68" s="12"/>
      <c r="J68" s="12"/>
      <c r="K68" s="12"/>
      <c r="L68" s="12">
        <v>600</v>
      </c>
      <c r="M68" s="12"/>
      <c r="N68" s="12">
        <v>300</v>
      </c>
      <c r="O68" s="13"/>
      <c r="P68" s="12">
        <f t="shared" si="9"/>
        <v>900</v>
      </c>
      <c r="Q68" s="12">
        <f t="shared" si="10"/>
        <v>9</v>
      </c>
      <c r="R68" s="57"/>
      <c r="S68" s="15">
        <v>0.12</v>
      </c>
      <c r="T68" s="15">
        <f t="shared" si="11"/>
        <v>1.08</v>
      </c>
    </row>
    <row r="69" spans="1:22" x14ac:dyDescent="0.2">
      <c r="A69" s="11" t="s">
        <v>222</v>
      </c>
      <c r="B69" s="11" t="s">
        <v>223</v>
      </c>
      <c r="C69" s="11" t="s">
        <v>222</v>
      </c>
      <c r="D69" s="11" t="s">
        <v>275</v>
      </c>
      <c r="E69" s="12">
        <v>32</v>
      </c>
      <c r="F69" s="12">
        <v>750</v>
      </c>
      <c r="G69" s="12">
        <v>10</v>
      </c>
      <c r="H69" s="12">
        <v>60</v>
      </c>
      <c r="I69" s="12"/>
      <c r="J69" s="12"/>
      <c r="K69" s="12"/>
      <c r="L69" s="12"/>
      <c r="M69" s="12"/>
      <c r="N69" s="12"/>
      <c r="O69" s="13"/>
      <c r="P69" s="12">
        <f t="shared" si="9"/>
        <v>0</v>
      </c>
      <c r="Q69" s="12">
        <f t="shared" si="10"/>
        <v>0</v>
      </c>
      <c r="R69" s="57"/>
      <c r="S69" s="15">
        <v>0.09</v>
      </c>
      <c r="T69" s="15">
        <f t="shared" si="11"/>
        <v>0</v>
      </c>
    </row>
    <row r="70" spans="1:22" x14ac:dyDescent="0.2">
      <c r="A70" s="11" t="s">
        <v>158</v>
      </c>
      <c r="B70" s="11" t="s">
        <v>159</v>
      </c>
      <c r="C70" s="11" t="s">
        <v>158</v>
      </c>
      <c r="D70" s="11" t="s">
        <v>275</v>
      </c>
      <c r="E70" s="12">
        <v>32</v>
      </c>
      <c r="F70" s="12">
        <v>900</v>
      </c>
      <c r="G70" s="12">
        <v>10</v>
      </c>
      <c r="H70" s="12">
        <v>50</v>
      </c>
      <c r="I70" s="12"/>
      <c r="J70" s="12"/>
      <c r="K70" s="12"/>
      <c r="L70" s="12"/>
      <c r="M70" s="12">
        <v>100</v>
      </c>
      <c r="N70" s="12">
        <v>100</v>
      </c>
      <c r="O70" s="13"/>
      <c r="P70" s="12">
        <f t="shared" si="9"/>
        <v>200</v>
      </c>
      <c r="Q70" s="12">
        <f t="shared" si="10"/>
        <v>4</v>
      </c>
      <c r="R70" s="57"/>
      <c r="S70" s="15">
        <v>0.09</v>
      </c>
      <c r="T70" s="15">
        <f t="shared" si="11"/>
        <v>0.36</v>
      </c>
    </row>
    <row r="71" spans="1:22" x14ac:dyDescent="0.2">
      <c r="A71" s="36" t="s">
        <v>182</v>
      </c>
      <c r="B71" s="36" t="s">
        <v>159</v>
      </c>
      <c r="C71" s="36">
        <v>90446700</v>
      </c>
      <c r="D71" s="36" t="s">
        <v>277</v>
      </c>
      <c r="E71" s="12" t="s">
        <v>180</v>
      </c>
      <c r="F71" s="12">
        <v>900</v>
      </c>
      <c r="G71" s="12">
        <v>10</v>
      </c>
      <c r="H71" s="12">
        <v>50</v>
      </c>
      <c r="I71" s="12">
        <v>200</v>
      </c>
      <c r="J71" s="12"/>
      <c r="K71" s="12"/>
      <c r="L71" s="12">
        <v>200</v>
      </c>
      <c r="M71" s="12">
        <v>300</v>
      </c>
      <c r="N71" s="12">
        <v>300</v>
      </c>
      <c r="O71" s="13"/>
      <c r="P71" s="12">
        <f t="shared" si="9"/>
        <v>1000</v>
      </c>
      <c r="Q71" s="12">
        <f t="shared" si="10"/>
        <v>20</v>
      </c>
      <c r="R71" s="57"/>
      <c r="S71" s="15">
        <v>0.09</v>
      </c>
      <c r="T71" s="15">
        <f t="shared" si="11"/>
        <v>1.7999999999999998</v>
      </c>
    </row>
    <row r="72" spans="1:22" x14ac:dyDescent="0.2">
      <c r="A72" s="11" t="s">
        <v>233</v>
      </c>
      <c r="B72" s="11" t="s">
        <v>234</v>
      </c>
      <c r="C72" s="11" t="s">
        <v>233</v>
      </c>
      <c r="D72" s="11" t="s">
        <v>275</v>
      </c>
      <c r="E72" s="12">
        <v>32</v>
      </c>
      <c r="F72" s="12">
        <v>1200</v>
      </c>
      <c r="G72" s="12">
        <v>10</v>
      </c>
      <c r="H72" s="12">
        <v>50</v>
      </c>
      <c r="I72" s="12"/>
      <c r="J72" s="12"/>
      <c r="K72" s="12"/>
      <c r="L72" s="12"/>
      <c r="M72" s="12"/>
      <c r="N72" s="12"/>
      <c r="O72" s="13"/>
      <c r="P72" s="12">
        <f t="shared" si="9"/>
        <v>0</v>
      </c>
      <c r="Q72" s="12">
        <f t="shared" si="10"/>
        <v>0</v>
      </c>
      <c r="R72" s="57"/>
      <c r="S72" s="15">
        <v>0.12</v>
      </c>
      <c r="T72" s="15">
        <f t="shared" si="11"/>
        <v>0</v>
      </c>
    </row>
    <row r="73" spans="1:22" x14ac:dyDescent="0.2">
      <c r="A73" s="36" t="s">
        <v>236</v>
      </c>
      <c r="B73" s="36" t="s">
        <v>237</v>
      </c>
      <c r="C73" s="36">
        <v>90446800</v>
      </c>
      <c r="D73" s="36" t="s">
        <v>277</v>
      </c>
      <c r="E73" s="12" t="s">
        <v>180</v>
      </c>
      <c r="F73" s="12">
        <v>1800</v>
      </c>
      <c r="G73" s="12">
        <v>10</v>
      </c>
      <c r="H73" s="12">
        <v>25</v>
      </c>
      <c r="I73" s="12"/>
      <c r="J73" s="12"/>
      <c r="K73" s="12"/>
      <c r="L73" s="12"/>
      <c r="M73" s="12"/>
      <c r="N73" s="12"/>
      <c r="O73" s="13"/>
      <c r="P73" s="12">
        <f t="shared" si="9"/>
        <v>0</v>
      </c>
      <c r="Q73" s="12">
        <f t="shared" si="10"/>
        <v>0</v>
      </c>
      <c r="R73" s="57"/>
      <c r="S73" s="15">
        <v>0.18</v>
      </c>
      <c r="T73" s="15">
        <f t="shared" si="11"/>
        <v>0</v>
      </c>
      <c r="U73" s="43"/>
    </row>
    <row r="74" spans="1:22" x14ac:dyDescent="0.2">
      <c r="A74" s="8" t="s">
        <v>77</v>
      </c>
      <c r="B74" s="8"/>
      <c r="C74" s="8"/>
      <c r="D74" s="8"/>
      <c r="E74" s="8"/>
      <c r="F74" s="36"/>
      <c r="G74" s="12"/>
      <c r="H74" s="12"/>
      <c r="I74" s="12"/>
      <c r="J74" s="12"/>
      <c r="K74" s="12"/>
      <c r="L74" s="12"/>
      <c r="M74" s="12"/>
      <c r="N74" s="12"/>
      <c r="O74" s="8"/>
      <c r="P74" s="12"/>
      <c r="Q74" s="12"/>
      <c r="R74" s="57"/>
      <c r="S74" s="12"/>
      <c r="T74" s="15"/>
    </row>
    <row r="75" spans="1:22" x14ac:dyDescent="0.2">
      <c r="A75" s="11" t="s">
        <v>297</v>
      </c>
      <c r="B75" s="11" t="s">
        <v>298</v>
      </c>
      <c r="C75" s="11" t="s">
        <v>297</v>
      </c>
      <c r="D75" s="11" t="s">
        <v>275</v>
      </c>
      <c r="E75" s="12">
        <v>40</v>
      </c>
      <c r="F75" s="12">
        <v>100</v>
      </c>
      <c r="G75" s="12">
        <v>10</v>
      </c>
      <c r="H75" s="12">
        <v>300</v>
      </c>
      <c r="I75" s="12"/>
      <c r="J75" s="12"/>
      <c r="K75" s="12"/>
      <c r="L75" s="12"/>
      <c r="M75" s="12"/>
      <c r="N75" s="12"/>
      <c r="O75" s="13"/>
      <c r="P75" s="12">
        <f t="shared" ref="P75:P90" si="12">SUM(I75:O75)</f>
        <v>0</v>
      </c>
      <c r="Q75" s="12">
        <f t="shared" ref="Q75:Q90" si="13">$P75/$H75</f>
        <v>0</v>
      </c>
      <c r="R75" s="57"/>
      <c r="S75" s="15">
        <v>0.13</v>
      </c>
      <c r="T75" s="15">
        <f t="shared" ref="T75:T90" si="14">$Q75*$S75</f>
        <v>0</v>
      </c>
      <c r="U75" s="43">
        <f>SUM(T75:T90)</f>
        <v>13.860000000000001</v>
      </c>
      <c r="V75" s="3">
        <f>U75*100/$U$143</f>
        <v>11.536540702513737</v>
      </c>
    </row>
    <row r="76" spans="1:22" x14ac:dyDescent="0.2">
      <c r="A76" s="11" t="s">
        <v>78</v>
      </c>
      <c r="B76" s="11" t="s">
        <v>79</v>
      </c>
      <c r="C76" s="11" t="s">
        <v>78</v>
      </c>
      <c r="D76" s="11" t="s">
        <v>275</v>
      </c>
      <c r="E76" s="12">
        <v>40</v>
      </c>
      <c r="F76" s="12">
        <v>150</v>
      </c>
      <c r="G76" s="12">
        <v>10</v>
      </c>
      <c r="H76" s="12">
        <v>300</v>
      </c>
      <c r="I76" s="12"/>
      <c r="J76" s="12"/>
      <c r="K76" s="12"/>
      <c r="L76" s="12">
        <v>300</v>
      </c>
      <c r="M76" s="12">
        <v>300</v>
      </c>
      <c r="N76" s="12">
        <v>300</v>
      </c>
      <c r="O76" s="13"/>
      <c r="P76" s="12">
        <f t="shared" si="12"/>
        <v>900</v>
      </c>
      <c r="Q76" s="12">
        <f t="shared" si="13"/>
        <v>3</v>
      </c>
      <c r="R76" s="57"/>
      <c r="S76" s="15">
        <v>0.13</v>
      </c>
      <c r="T76" s="15">
        <f t="shared" si="14"/>
        <v>0.39</v>
      </c>
    </row>
    <row r="77" spans="1:22" x14ac:dyDescent="0.2">
      <c r="A77" s="36" t="s">
        <v>240</v>
      </c>
      <c r="B77" s="36" t="s">
        <v>79</v>
      </c>
      <c r="C77" s="31" t="s">
        <v>241</v>
      </c>
      <c r="D77" s="36" t="s">
        <v>277</v>
      </c>
      <c r="E77" s="12">
        <v>40</v>
      </c>
      <c r="F77" s="12">
        <v>150</v>
      </c>
      <c r="G77" s="12">
        <v>10</v>
      </c>
      <c r="H77" s="12">
        <v>300</v>
      </c>
      <c r="I77" s="12"/>
      <c r="J77" s="12"/>
      <c r="K77" s="12"/>
      <c r="L77" s="12">
        <v>600</v>
      </c>
      <c r="M77" s="12">
        <v>600</v>
      </c>
      <c r="N77" s="12">
        <v>300</v>
      </c>
      <c r="O77" s="13"/>
      <c r="P77" s="12">
        <f t="shared" si="12"/>
        <v>1500</v>
      </c>
      <c r="Q77" s="12">
        <f t="shared" si="13"/>
        <v>5</v>
      </c>
      <c r="R77" s="57"/>
      <c r="S77" s="15">
        <v>0.13</v>
      </c>
      <c r="T77" s="15">
        <f t="shared" si="14"/>
        <v>0.65</v>
      </c>
    </row>
    <row r="78" spans="1:22" x14ac:dyDescent="0.2">
      <c r="A78" s="11" t="s">
        <v>80</v>
      </c>
      <c r="B78" s="11" t="s">
        <v>81</v>
      </c>
      <c r="C78" s="11" t="s">
        <v>80</v>
      </c>
      <c r="D78" s="11" t="s">
        <v>275</v>
      </c>
      <c r="E78" s="12">
        <v>40</v>
      </c>
      <c r="F78" s="12">
        <v>200</v>
      </c>
      <c r="G78" s="12">
        <v>10</v>
      </c>
      <c r="H78" s="12">
        <v>150</v>
      </c>
      <c r="I78" s="12"/>
      <c r="J78" s="12"/>
      <c r="K78" s="12"/>
      <c r="L78" s="12"/>
      <c r="M78" s="12"/>
      <c r="N78" s="12"/>
      <c r="O78" s="13"/>
      <c r="P78" s="12">
        <f t="shared" si="12"/>
        <v>0</v>
      </c>
      <c r="Q78" s="12">
        <f t="shared" si="13"/>
        <v>0</v>
      </c>
      <c r="R78" s="57"/>
      <c r="S78" s="15">
        <v>0.13</v>
      </c>
      <c r="T78" s="15">
        <f t="shared" si="14"/>
        <v>0</v>
      </c>
    </row>
    <row r="79" spans="1:22" x14ac:dyDescent="0.2">
      <c r="A79" s="11" t="s">
        <v>82</v>
      </c>
      <c r="B79" s="11" t="s">
        <v>83</v>
      </c>
      <c r="C79" s="11" t="s">
        <v>82</v>
      </c>
      <c r="D79" s="11" t="s">
        <v>275</v>
      </c>
      <c r="E79" s="12">
        <v>40</v>
      </c>
      <c r="F79" s="12">
        <v>300</v>
      </c>
      <c r="G79" s="12">
        <v>10</v>
      </c>
      <c r="H79" s="12">
        <v>150</v>
      </c>
      <c r="I79" s="12">
        <v>150</v>
      </c>
      <c r="J79" s="12"/>
      <c r="K79" s="12"/>
      <c r="L79" s="12">
        <v>300</v>
      </c>
      <c r="M79" s="12">
        <v>300</v>
      </c>
      <c r="N79" s="12">
        <v>300</v>
      </c>
      <c r="O79" s="13"/>
      <c r="P79" s="12">
        <f t="shared" si="12"/>
        <v>1050</v>
      </c>
      <c r="Q79" s="12">
        <f t="shared" si="13"/>
        <v>7</v>
      </c>
      <c r="R79" s="57"/>
      <c r="S79" s="15">
        <v>0.13</v>
      </c>
      <c r="T79" s="15">
        <f t="shared" si="14"/>
        <v>0.91</v>
      </c>
    </row>
    <row r="80" spans="1:22" x14ac:dyDescent="0.2">
      <c r="A80" s="36" t="s">
        <v>183</v>
      </c>
      <c r="B80" s="36" t="s">
        <v>83</v>
      </c>
      <c r="C80" s="36">
        <v>90447300</v>
      </c>
      <c r="D80" s="36" t="s">
        <v>277</v>
      </c>
      <c r="E80" s="12" t="s">
        <v>89</v>
      </c>
      <c r="F80" s="12">
        <v>300</v>
      </c>
      <c r="G80" s="12">
        <v>10</v>
      </c>
      <c r="H80" s="12">
        <v>150</v>
      </c>
      <c r="I80" s="12">
        <v>300</v>
      </c>
      <c r="J80" s="12"/>
      <c r="K80" s="12"/>
      <c r="L80" s="12">
        <v>600</v>
      </c>
      <c r="M80" s="12">
        <v>600</v>
      </c>
      <c r="N80" s="12">
        <v>600</v>
      </c>
      <c r="O80" s="13"/>
      <c r="P80" s="12">
        <f t="shared" si="12"/>
        <v>2100</v>
      </c>
      <c r="Q80" s="12">
        <f t="shared" si="13"/>
        <v>14</v>
      </c>
      <c r="R80" s="57"/>
      <c r="S80" s="15">
        <v>0.13</v>
      </c>
      <c r="T80" s="15">
        <f t="shared" si="14"/>
        <v>1.82</v>
      </c>
    </row>
    <row r="81" spans="1:22" x14ac:dyDescent="0.2">
      <c r="A81" s="11" t="s">
        <v>84</v>
      </c>
      <c r="B81" s="11" t="s">
        <v>85</v>
      </c>
      <c r="C81" s="11" t="s">
        <v>84</v>
      </c>
      <c r="D81" s="11" t="s">
        <v>275</v>
      </c>
      <c r="E81" s="12">
        <v>40</v>
      </c>
      <c r="F81" s="12">
        <v>450</v>
      </c>
      <c r="G81" s="12">
        <v>10</v>
      </c>
      <c r="H81" s="12">
        <v>100</v>
      </c>
      <c r="I81" s="12"/>
      <c r="J81" s="12"/>
      <c r="K81" s="12"/>
      <c r="L81" s="12">
        <v>300</v>
      </c>
      <c r="M81" s="12"/>
      <c r="N81" s="12">
        <v>200</v>
      </c>
      <c r="O81" s="13"/>
      <c r="P81" s="12">
        <f t="shared" si="12"/>
        <v>500</v>
      </c>
      <c r="Q81" s="12">
        <f t="shared" si="13"/>
        <v>5</v>
      </c>
      <c r="R81" s="57"/>
      <c r="S81" s="15">
        <v>0.13</v>
      </c>
      <c r="T81" s="15">
        <f t="shared" si="14"/>
        <v>0.65</v>
      </c>
    </row>
    <row r="82" spans="1:22" x14ac:dyDescent="0.2">
      <c r="A82" s="36" t="s">
        <v>184</v>
      </c>
      <c r="B82" s="36" t="s">
        <v>85</v>
      </c>
      <c r="C82" s="36">
        <v>90447400</v>
      </c>
      <c r="D82" s="36" t="s">
        <v>277</v>
      </c>
      <c r="E82" s="12" t="s">
        <v>89</v>
      </c>
      <c r="F82" s="12">
        <v>450</v>
      </c>
      <c r="G82" s="12">
        <v>10</v>
      </c>
      <c r="H82" s="12">
        <v>100</v>
      </c>
      <c r="I82" s="12"/>
      <c r="J82" s="12"/>
      <c r="K82" s="12"/>
      <c r="L82" s="12">
        <v>500</v>
      </c>
      <c r="M82" s="12">
        <v>300</v>
      </c>
      <c r="N82" s="12">
        <v>400</v>
      </c>
      <c r="O82" s="13"/>
      <c r="P82" s="12">
        <f t="shared" si="12"/>
        <v>1200</v>
      </c>
      <c r="Q82" s="12">
        <f t="shared" si="13"/>
        <v>12</v>
      </c>
      <c r="R82" s="57"/>
      <c r="S82" s="15">
        <v>0.13</v>
      </c>
      <c r="T82" s="15">
        <f t="shared" si="14"/>
        <v>1.56</v>
      </c>
    </row>
    <row r="83" spans="1:22" x14ac:dyDescent="0.2">
      <c r="A83" s="11" t="s">
        <v>86</v>
      </c>
      <c r="B83" s="11" t="s">
        <v>87</v>
      </c>
      <c r="C83" s="11" t="s">
        <v>86</v>
      </c>
      <c r="D83" s="11" t="s">
        <v>275</v>
      </c>
      <c r="E83" s="12">
        <v>40</v>
      </c>
      <c r="F83" s="12">
        <v>600</v>
      </c>
      <c r="G83" s="12">
        <v>10</v>
      </c>
      <c r="H83" s="12">
        <v>50</v>
      </c>
      <c r="I83" s="12"/>
      <c r="J83" s="12"/>
      <c r="K83" s="12"/>
      <c r="L83" s="12">
        <v>200</v>
      </c>
      <c r="M83" s="12">
        <v>300</v>
      </c>
      <c r="N83" s="12">
        <v>200</v>
      </c>
      <c r="O83" s="13"/>
      <c r="P83" s="12">
        <f t="shared" si="12"/>
        <v>700</v>
      </c>
      <c r="Q83" s="12">
        <f t="shared" si="13"/>
        <v>14</v>
      </c>
      <c r="R83" s="57"/>
      <c r="S83" s="15">
        <v>0.09</v>
      </c>
      <c r="T83" s="15">
        <f t="shared" si="14"/>
        <v>1.26</v>
      </c>
    </row>
    <row r="84" spans="1:22" x14ac:dyDescent="0.2">
      <c r="A84" s="36" t="s">
        <v>88</v>
      </c>
      <c r="B84" s="36" t="s">
        <v>87</v>
      </c>
      <c r="C84" s="36">
        <v>90447600</v>
      </c>
      <c r="D84" s="36" t="s">
        <v>277</v>
      </c>
      <c r="E84" s="12" t="s">
        <v>89</v>
      </c>
      <c r="F84" s="12">
        <v>600</v>
      </c>
      <c r="G84" s="12">
        <v>10</v>
      </c>
      <c r="H84" s="12">
        <v>50</v>
      </c>
      <c r="I84" s="12"/>
      <c r="J84" s="12"/>
      <c r="K84" s="12">
        <v>300</v>
      </c>
      <c r="L84" s="12">
        <v>200</v>
      </c>
      <c r="M84" s="12">
        <v>900</v>
      </c>
      <c r="N84" s="12">
        <v>400</v>
      </c>
      <c r="O84" s="13"/>
      <c r="P84" s="12">
        <f t="shared" si="12"/>
        <v>1800</v>
      </c>
      <c r="Q84" s="12">
        <f t="shared" si="13"/>
        <v>36</v>
      </c>
      <c r="R84" s="57"/>
      <c r="S84" s="15">
        <v>0.09</v>
      </c>
      <c r="T84" s="15">
        <f t="shared" si="14"/>
        <v>3.2399999999999998</v>
      </c>
    </row>
    <row r="85" spans="1:22" x14ac:dyDescent="0.2">
      <c r="A85" s="11" t="s">
        <v>90</v>
      </c>
      <c r="B85" s="11" t="s">
        <v>91</v>
      </c>
      <c r="C85" s="11" t="s">
        <v>90</v>
      </c>
      <c r="D85" s="11" t="s">
        <v>275</v>
      </c>
      <c r="E85" s="12">
        <v>40</v>
      </c>
      <c r="F85" s="12">
        <v>750</v>
      </c>
      <c r="G85" s="12">
        <v>10</v>
      </c>
      <c r="H85" s="12">
        <v>50</v>
      </c>
      <c r="I85" s="12"/>
      <c r="J85" s="12"/>
      <c r="K85" s="12"/>
      <c r="L85" s="12">
        <v>100</v>
      </c>
      <c r="M85" s="12">
        <v>500</v>
      </c>
      <c r="N85" s="12">
        <v>100</v>
      </c>
      <c r="O85" s="13"/>
      <c r="P85" s="12">
        <f t="shared" si="12"/>
        <v>700</v>
      </c>
      <c r="Q85" s="12">
        <f t="shared" si="13"/>
        <v>14</v>
      </c>
      <c r="R85" s="57"/>
      <c r="S85" s="15">
        <v>0.13</v>
      </c>
      <c r="T85" s="15">
        <f t="shared" si="14"/>
        <v>1.82</v>
      </c>
    </row>
    <row r="86" spans="1:22" x14ac:dyDescent="0.2">
      <c r="A86" s="11" t="s">
        <v>92</v>
      </c>
      <c r="B86" s="11" t="s">
        <v>93</v>
      </c>
      <c r="C86" s="11" t="s">
        <v>92</v>
      </c>
      <c r="D86" s="11" t="s">
        <v>275</v>
      </c>
      <c r="E86" s="12">
        <v>40</v>
      </c>
      <c r="F86" s="12">
        <v>900</v>
      </c>
      <c r="G86" s="12">
        <v>10</v>
      </c>
      <c r="H86" s="12">
        <v>50</v>
      </c>
      <c r="I86" s="12"/>
      <c r="J86" s="12"/>
      <c r="K86" s="12"/>
      <c r="L86" s="12"/>
      <c r="M86" s="12"/>
      <c r="N86" s="12">
        <v>100</v>
      </c>
      <c r="O86" s="13"/>
      <c r="P86" s="12">
        <f t="shared" si="12"/>
        <v>100</v>
      </c>
      <c r="Q86" s="12">
        <f t="shared" si="13"/>
        <v>2</v>
      </c>
      <c r="R86" s="57"/>
      <c r="S86" s="15">
        <v>0.13</v>
      </c>
      <c r="T86" s="15">
        <f t="shared" si="14"/>
        <v>0.26</v>
      </c>
    </row>
    <row r="87" spans="1:22" x14ac:dyDescent="0.2">
      <c r="A87" s="36" t="s">
        <v>185</v>
      </c>
      <c r="B87" s="36" t="s">
        <v>93</v>
      </c>
      <c r="C87" s="36">
        <v>90447700</v>
      </c>
      <c r="D87" s="36" t="s">
        <v>277</v>
      </c>
      <c r="E87" s="12" t="s">
        <v>89</v>
      </c>
      <c r="F87" s="12">
        <v>900</v>
      </c>
      <c r="G87" s="12">
        <v>10</v>
      </c>
      <c r="H87" s="12">
        <v>50</v>
      </c>
      <c r="I87" s="12"/>
      <c r="J87" s="12"/>
      <c r="K87" s="12"/>
      <c r="L87" s="12"/>
      <c r="M87" s="12">
        <v>200</v>
      </c>
      <c r="N87" s="12">
        <v>300</v>
      </c>
      <c r="O87" s="13"/>
      <c r="P87" s="12">
        <f t="shared" si="12"/>
        <v>500</v>
      </c>
      <c r="Q87" s="12">
        <f t="shared" si="13"/>
        <v>10</v>
      </c>
      <c r="R87" s="57"/>
      <c r="S87" s="15">
        <v>0.13</v>
      </c>
      <c r="T87" s="15">
        <f t="shared" si="14"/>
        <v>1.3</v>
      </c>
    </row>
    <row r="88" spans="1:22" x14ac:dyDescent="0.2">
      <c r="A88" s="11" t="s">
        <v>94</v>
      </c>
      <c r="B88" s="11" t="s">
        <v>95</v>
      </c>
      <c r="C88" s="11" t="s">
        <v>94</v>
      </c>
      <c r="D88" s="11" t="s">
        <v>275</v>
      </c>
      <c r="E88" s="12">
        <v>40</v>
      </c>
      <c r="F88" s="12">
        <v>1200</v>
      </c>
      <c r="G88" s="12">
        <v>5</v>
      </c>
      <c r="H88" s="12">
        <v>25</v>
      </c>
      <c r="I88" s="12"/>
      <c r="J88" s="12"/>
      <c r="K88" s="12"/>
      <c r="L88" s="12"/>
      <c r="M88" s="12"/>
      <c r="N88" s="12"/>
      <c r="O88" s="13"/>
      <c r="P88" s="12">
        <f t="shared" si="12"/>
        <v>0</v>
      </c>
      <c r="Q88" s="12">
        <f t="shared" si="13"/>
        <v>0</v>
      </c>
      <c r="R88" s="57"/>
      <c r="S88" s="15">
        <v>0.08</v>
      </c>
      <c r="T88" s="15">
        <f t="shared" si="14"/>
        <v>0</v>
      </c>
    </row>
    <row r="89" spans="1:22" x14ac:dyDescent="0.2">
      <c r="A89" s="36" t="s">
        <v>376</v>
      </c>
      <c r="B89" s="36" t="s">
        <v>377</v>
      </c>
      <c r="C89" s="31" t="s">
        <v>378</v>
      </c>
      <c r="D89" s="36" t="s">
        <v>277</v>
      </c>
      <c r="E89" s="12">
        <v>40</v>
      </c>
      <c r="F89" s="12">
        <v>1800</v>
      </c>
      <c r="G89" s="12">
        <v>5</v>
      </c>
      <c r="H89" s="12">
        <v>20</v>
      </c>
      <c r="I89" s="12"/>
      <c r="J89" s="12"/>
      <c r="K89" s="12"/>
      <c r="L89" s="12"/>
      <c r="M89" s="12"/>
      <c r="N89" s="12"/>
      <c r="O89" s="13"/>
      <c r="P89" s="12">
        <f t="shared" si="12"/>
        <v>0</v>
      </c>
      <c r="Q89" s="12">
        <f t="shared" si="13"/>
        <v>0</v>
      </c>
      <c r="R89" s="57"/>
      <c r="S89" s="15">
        <v>0.08</v>
      </c>
      <c r="T89" s="15">
        <f t="shared" si="14"/>
        <v>0</v>
      </c>
    </row>
    <row r="90" spans="1:22" x14ac:dyDescent="0.2">
      <c r="A90" s="11" t="s">
        <v>220</v>
      </c>
      <c r="B90" s="11" t="s">
        <v>221</v>
      </c>
      <c r="C90" s="11" t="s">
        <v>220</v>
      </c>
      <c r="D90" s="11" t="s">
        <v>275</v>
      </c>
      <c r="E90" s="12">
        <v>40</v>
      </c>
      <c r="F90" s="12">
        <v>2000</v>
      </c>
      <c r="G90" s="12">
        <v>5</v>
      </c>
      <c r="H90" s="12">
        <v>25</v>
      </c>
      <c r="I90" s="12"/>
      <c r="J90" s="12"/>
      <c r="K90" s="12"/>
      <c r="L90" s="12"/>
      <c r="M90" s="12"/>
      <c r="N90" s="12"/>
      <c r="O90" s="13"/>
      <c r="P90" s="12">
        <f t="shared" si="12"/>
        <v>0</v>
      </c>
      <c r="Q90" s="12">
        <f t="shared" si="13"/>
        <v>0</v>
      </c>
      <c r="R90" s="57"/>
      <c r="S90" s="15">
        <v>0.08</v>
      </c>
      <c r="T90" s="15">
        <f t="shared" si="14"/>
        <v>0</v>
      </c>
      <c r="U90" s="43"/>
    </row>
    <row r="91" spans="1:22" x14ac:dyDescent="0.2">
      <c r="A91" s="8" t="s">
        <v>96</v>
      </c>
      <c r="B91" s="8"/>
      <c r="C91" s="8"/>
      <c r="D91" s="8"/>
      <c r="E91" s="20"/>
      <c r="F91" s="12"/>
      <c r="G91" s="12"/>
      <c r="H91" s="12"/>
      <c r="I91" s="12"/>
      <c r="J91" s="12"/>
      <c r="K91" s="12"/>
      <c r="L91" s="12"/>
      <c r="M91" s="12"/>
      <c r="N91" s="12"/>
      <c r="O91" s="8"/>
      <c r="P91" s="12"/>
      <c r="Q91" s="12"/>
      <c r="R91" s="57"/>
      <c r="S91" s="12"/>
      <c r="T91" s="15"/>
    </row>
    <row r="92" spans="1:22" x14ac:dyDescent="0.2">
      <c r="A92" s="11" t="s">
        <v>299</v>
      </c>
      <c r="B92" s="11" t="s">
        <v>300</v>
      </c>
      <c r="C92" s="11" t="s">
        <v>299</v>
      </c>
      <c r="D92" s="11" t="s">
        <v>275</v>
      </c>
      <c r="E92" s="12">
        <v>50</v>
      </c>
      <c r="F92" s="12">
        <v>100</v>
      </c>
      <c r="G92" s="12">
        <v>10</v>
      </c>
      <c r="H92" s="12">
        <v>150</v>
      </c>
      <c r="I92" s="12">
        <v>300</v>
      </c>
      <c r="J92" s="12"/>
      <c r="K92" s="12"/>
      <c r="L92" s="12"/>
      <c r="M92" s="12"/>
      <c r="N92" s="12"/>
      <c r="O92" s="13"/>
      <c r="P92" s="12">
        <f t="shared" ref="P92:P108" si="15">SUM(I92:O92)</f>
        <v>300</v>
      </c>
      <c r="Q92" s="12">
        <f t="shared" ref="Q92:Q108" si="16">$P92/$H92</f>
        <v>2</v>
      </c>
      <c r="R92" s="57"/>
      <c r="S92" s="15">
        <v>0.1</v>
      </c>
      <c r="T92" s="15">
        <f t="shared" ref="T92:T108" si="17">$Q92*$S92</f>
        <v>0.2</v>
      </c>
      <c r="U92" s="43">
        <f>SUM(T92:T108)</f>
        <v>23.97</v>
      </c>
      <c r="V92" s="3">
        <f>U92*100/$U$143</f>
        <v>19.951722989845184</v>
      </c>
    </row>
    <row r="93" spans="1:22" x14ac:dyDescent="0.2">
      <c r="A93" s="11" t="s">
        <v>97</v>
      </c>
      <c r="B93" s="11" t="s">
        <v>98</v>
      </c>
      <c r="C93" s="11" t="s">
        <v>97</v>
      </c>
      <c r="D93" s="11" t="s">
        <v>275</v>
      </c>
      <c r="E93" s="12">
        <v>50</v>
      </c>
      <c r="F93" s="12">
        <v>150</v>
      </c>
      <c r="G93" s="12">
        <v>10</v>
      </c>
      <c r="H93" s="12">
        <v>150</v>
      </c>
      <c r="I93" s="12"/>
      <c r="J93" s="12"/>
      <c r="K93" s="12"/>
      <c r="L93" s="12"/>
      <c r="M93" s="12">
        <v>300</v>
      </c>
      <c r="N93" s="12">
        <v>300</v>
      </c>
      <c r="O93" s="13"/>
      <c r="P93" s="12">
        <f t="shared" si="15"/>
        <v>600</v>
      </c>
      <c r="Q93" s="12">
        <f t="shared" si="16"/>
        <v>4</v>
      </c>
      <c r="R93" s="57"/>
      <c r="S93" s="15">
        <v>0.1</v>
      </c>
      <c r="T93" s="15">
        <f t="shared" si="17"/>
        <v>0.4</v>
      </c>
    </row>
    <row r="94" spans="1:22" x14ac:dyDescent="0.2">
      <c r="A94" s="36" t="s">
        <v>235</v>
      </c>
      <c r="B94" s="36" t="s">
        <v>98</v>
      </c>
      <c r="C94" s="36">
        <v>90448200</v>
      </c>
      <c r="D94" s="36" t="s">
        <v>277</v>
      </c>
      <c r="E94" s="12" t="s">
        <v>102</v>
      </c>
      <c r="F94" s="12">
        <v>150</v>
      </c>
      <c r="G94" s="12">
        <v>10</v>
      </c>
      <c r="H94" s="12">
        <v>150</v>
      </c>
      <c r="I94" s="12"/>
      <c r="J94" s="12"/>
      <c r="K94" s="12"/>
      <c r="L94" s="12"/>
      <c r="M94" s="12">
        <v>900</v>
      </c>
      <c r="N94" s="12">
        <v>600</v>
      </c>
      <c r="O94" s="13"/>
      <c r="P94" s="12">
        <f t="shared" si="15"/>
        <v>1500</v>
      </c>
      <c r="Q94" s="12">
        <f t="shared" si="16"/>
        <v>10</v>
      </c>
      <c r="R94" s="57"/>
      <c r="S94" s="15">
        <v>0.1</v>
      </c>
      <c r="T94" s="15">
        <f t="shared" si="17"/>
        <v>1</v>
      </c>
    </row>
    <row r="95" spans="1:22" x14ac:dyDescent="0.2">
      <c r="A95" s="11" t="s">
        <v>224</v>
      </c>
      <c r="B95" s="11" t="s">
        <v>225</v>
      </c>
      <c r="C95" s="11" t="s">
        <v>224</v>
      </c>
      <c r="D95" s="11" t="s">
        <v>275</v>
      </c>
      <c r="E95" s="12">
        <v>50</v>
      </c>
      <c r="F95" s="12">
        <v>200</v>
      </c>
      <c r="G95" s="12">
        <v>10</v>
      </c>
      <c r="H95" s="12">
        <v>150</v>
      </c>
      <c r="I95" s="12">
        <v>150</v>
      </c>
      <c r="J95" s="12"/>
      <c r="K95" s="12"/>
      <c r="L95" s="12"/>
      <c r="M95" s="12">
        <v>150</v>
      </c>
      <c r="N95" s="12">
        <v>150</v>
      </c>
      <c r="O95" s="13"/>
      <c r="P95" s="12">
        <f t="shared" si="15"/>
        <v>450</v>
      </c>
      <c r="Q95" s="12">
        <f t="shared" si="16"/>
        <v>3</v>
      </c>
      <c r="R95" s="57"/>
      <c r="S95" s="15">
        <v>0.06</v>
      </c>
      <c r="T95" s="15">
        <f t="shared" si="17"/>
        <v>0.18</v>
      </c>
    </row>
    <row r="96" spans="1:22" x14ac:dyDescent="0.2">
      <c r="A96" s="11" t="s">
        <v>99</v>
      </c>
      <c r="B96" s="11" t="s">
        <v>100</v>
      </c>
      <c r="C96" s="11" t="s">
        <v>99</v>
      </c>
      <c r="D96" s="11" t="s">
        <v>275</v>
      </c>
      <c r="E96" s="12">
        <v>50</v>
      </c>
      <c r="F96" s="12">
        <v>300</v>
      </c>
      <c r="G96" s="12">
        <v>10</v>
      </c>
      <c r="H96" s="12">
        <v>75</v>
      </c>
      <c r="I96" s="12"/>
      <c r="J96" s="12"/>
      <c r="K96" s="12"/>
      <c r="L96" s="12">
        <v>150</v>
      </c>
      <c r="M96" s="12">
        <v>300</v>
      </c>
      <c r="N96" s="12">
        <v>150</v>
      </c>
      <c r="O96" s="13"/>
      <c r="P96" s="12">
        <f t="shared" si="15"/>
        <v>600</v>
      </c>
      <c r="Q96" s="12">
        <f t="shared" si="16"/>
        <v>8</v>
      </c>
      <c r="R96" s="57"/>
      <c r="S96" s="15">
        <v>0.1</v>
      </c>
      <c r="T96" s="15">
        <f t="shared" si="17"/>
        <v>0.8</v>
      </c>
    </row>
    <row r="97" spans="1:22" x14ac:dyDescent="0.2">
      <c r="A97" s="36" t="s">
        <v>101</v>
      </c>
      <c r="B97" s="36" t="s">
        <v>100</v>
      </c>
      <c r="C97" s="36">
        <v>90448300</v>
      </c>
      <c r="D97" s="36" t="s">
        <v>277</v>
      </c>
      <c r="E97" s="12" t="s">
        <v>102</v>
      </c>
      <c r="F97" s="12">
        <v>300</v>
      </c>
      <c r="G97" s="12">
        <v>10</v>
      </c>
      <c r="H97" s="12">
        <v>75</v>
      </c>
      <c r="I97" s="12"/>
      <c r="J97" s="12"/>
      <c r="K97" s="12"/>
      <c r="L97" s="12">
        <v>600</v>
      </c>
      <c r="M97" s="12">
        <v>600</v>
      </c>
      <c r="N97" s="12">
        <v>600</v>
      </c>
      <c r="O97" s="13"/>
      <c r="P97" s="12">
        <f t="shared" si="15"/>
        <v>1800</v>
      </c>
      <c r="Q97" s="12">
        <f t="shared" si="16"/>
        <v>24</v>
      </c>
      <c r="R97" s="57"/>
      <c r="S97" s="15">
        <v>0.1</v>
      </c>
      <c r="T97" s="15">
        <f t="shared" si="17"/>
        <v>2.4000000000000004</v>
      </c>
    </row>
    <row r="98" spans="1:22" x14ac:dyDescent="0.2">
      <c r="A98" s="11" t="s">
        <v>103</v>
      </c>
      <c r="B98" s="11" t="s">
        <v>104</v>
      </c>
      <c r="C98" s="11" t="s">
        <v>103</v>
      </c>
      <c r="D98" s="11" t="s">
        <v>275</v>
      </c>
      <c r="E98" s="12">
        <v>50</v>
      </c>
      <c r="F98" s="12">
        <v>450</v>
      </c>
      <c r="G98" s="12">
        <v>10</v>
      </c>
      <c r="H98" s="12">
        <v>50</v>
      </c>
      <c r="I98" s="12"/>
      <c r="J98" s="12"/>
      <c r="K98" s="12"/>
      <c r="L98" s="12"/>
      <c r="M98" s="12">
        <v>300</v>
      </c>
      <c r="N98" s="12">
        <v>100</v>
      </c>
      <c r="O98" s="13"/>
      <c r="P98" s="12">
        <f t="shared" si="15"/>
        <v>400</v>
      </c>
      <c r="Q98" s="12">
        <f t="shared" si="16"/>
        <v>8</v>
      </c>
      <c r="R98" s="57"/>
      <c r="S98" s="15">
        <v>0.1</v>
      </c>
      <c r="T98" s="15">
        <f t="shared" si="17"/>
        <v>0.8</v>
      </c>
    </row>
    <row r="99" spans="1:22" x14ac:dyDescent="0.2">
      <c r="A99" s="36" t="s">
        <v>186</v>
      </c>
      <c r="B99" s="36" t="s">
        <v>104</v>
      </c>
      <c r="C99" s="36">
        <v>90448400</v>
      </c>
      <c r="D99" s="36" t="s">
        <v>277</v>
      </c>
      <c r="E99" s="12" t="s">
        <v>102</v>
      </c>
      <c r="F99" s="12">
        <v>450</v>
      </c>
      <c r="G99" s="12">
        <v>10</v>
      </c>
      <c r="H99" s="12">
        <v>50</v>
      </c>
      <c r="I99" s="12"/>
      <c r="J99" s="12"/>
      <c r="K99" s="12"/>
      <c r="L99" s="12">
        <v>600</v>
      </c>
      <c r="M99" s="12">
        <v>600</v>
      </c>
      <c r="N99" s="12">
        <v>500</v>
      </c>
      <c r="O99" s="13"/>
      <c r="P99" s="12">
        <f t="shared" si="15"/>
        <v>1700</v>
      </c>
      <c r="Q99" s="12">
        <f t="shared" si="16"/>
        <v>34</v>
      </c>
      <c r="R99" s="57"/>
      <c r="S99" s="15">
        <v>0.1</v>
      </c>
      <c r="T99" s="15">
        <f t="shared" si="17"/>
        <v>3.4000000000000004</v>
      </c>
    </row>
    <row r="100" spans="1:22" x14ac:dyDescent="0.2">
      <c r="A100" s="11" t="s">
        <v>105</v>
      </c>
      <c r="B100" s="11" t="s">
        <v>106</v>
      </c>
      <c r="C100" s="11" t="s">
        <v>105</v>
      </c>
      <c r="D100" s="11" t="s">
        <v>275</v>
      </c>
      <c r="E100" s="12">
        <v>50</v>
      </c>
      <c r="F100" s="12">
        <v>600</v>
      </c>
      <c r="G100" s="12">
        <v>10</v>
      </c>
      <c r="H100" s="12">
        <v>50</v>
      </c>
      <c r="I100" s="12">
        <v>300</v>
      </c>
      <c r="J100" s="12"/>
      <c r="K100" s="12"/>
      <c r="L100" s="12"/>
      <c r="M100" s="12">
        <v>300</v>
      </c>
      <c r="N100" s="12">
        <v>300</v>
      </c>
      <c r="O100" s="13"/>
      <c r="P100" s="12">
        <f t="shared" si="15"/>
        <v>900</v>
      </c>
      <c r="Q100" s="12">
        <f t="shared" si="16"/>
        <v>18</v>
      </c>
      <c r="R100" s="57"/>
      <c r="S100" s="15">
        <v>0.13</v>
      </c>
      <c r="T100" s="15">
        <f t="shared" si="17"/>
        <v>2.34</v>
      </c>
    </row>
    <row r="101" spans="1:22" x14ac:dyDescent="0.2">
      <c r="A101" s="36" t="s">
        <v>107</v>
      </c>
      <c r="B101" s="36" t="s">
        <v>106</v>
      </c>
      <c r="C101" s="36">
        <v>90448600</v>
      </c>
      <c r="D101" s="36" t="s">
        <v>277</v>
      </c>
      <c r="E101" s="12" t="s">
        <v>102</v>
      </c>
      <c r="F101" s="12">
        <v>600</v>
      </c>
      <c r="G101" s="12">
        <v>10</v>
      </c>
      <c r="H101" s="12">
        <v>50</v>
      </c>
      <c r="I101" s="12">
        <v>350</v>
      </c>
      <c r="J101" s="12"/>
      <c r="K101" s="12"/>
      <c r="L101" s="12">
        <v>600</v>
      </c>
      <c r="M101" s="12">
        <v>1000</v>
      </c>
      <c r="N101" s="12">
        <v>500</v>
      </c>
      <c r="O101" s="13"/>
      <c r="P101" s="12">
        <f t="shared" si="15"/>
        <v>2450</v>
      </c>
      <c r="Q101" s="12">
        <f t="shared" si="16"/>
        <v>49</v>
      </c>
      <c r="R101" s="57"/>
      <c r="S101" s="15">
        <v>0.13</v>
      </c>
      <c r="T101" s="15">
        <f t="shared" si="17"/>
        <v>6.37</v>
      </c>
    </row>
    <row r="102" spans="1:22" x14ac:dyDescent="0.2">
      <c r="A102" s="36" t="s">
        <v>266</v>
      </c>
      <c r="B102" s="36" t="s">
        <v>267</v>
      </c>
      <c r="C102" s="36">
        <v>90448605</v>
      </c>
      <c r="D102" s="36" t="s">
        <v>277</v>
      </c>
      <c r="E102" s="12" t="s">
        <v>102</v>
      </c>
      <c r="F102" s="12">
        <v>700</v>
      </c>
      <c r="G102" s="12">
        <v>5</v>
      </c>
      <c r="H102" s="12">
        <v>25</v>
      </c>
      <c r="I102" s="12"/>
      <c r="J102" s="12"/>
      <c r="K102" s="12"/>
      <c r="L102" s="12"/>
      <c r="M102" s="12"/>
      <c r="N102" s="12"/>
      <c r="O102" s="13"/>
      <c r="P102" s="12">
        <f t="shared" si="15"/>
        <v>0</v>
      </c>
      <c r="Q102" s="12">
        <f t="shared" si="16"/>
        <v>0</v>
      </c>
      <c r="R102" s="57"/>
      <c r="S102" s="15">
        <v>0.1</v>
      </c>
      <c r="T102" s="15">
        <f t="shared" si="17"/>
        <v>0</v>
      </c>
    </row>
    <row r="103" spans="1:22" x14ac:dyDescent="0.2">
      <c r="A103" s="11" t="s">
        <v>202</v>
      </c>
      <c r="B103" s="11" t="s">
        <v>203</v>
      </c>
      <c r="C103" s="11" t="s">
        <v>202</v>
      </c>
      <c r="D103" s="11" t="s">
        <v>275</v>
      </c>
      <c r="E103" s="12">
        <v>50</v>
      </c>
      <c r="F103" s="12">
        <v>750</v>
      </c>
      <c r="G103" s="12">
        <v>5</v>
      </c>
      <c r="H103" s="12">
        <v>25</v>
      </c>
      <c r="I103" s="12"/>
      <c r="J103" s="12"/>
      <c r="K103" s="12"/>
      <c r="L103" s="12"/>
      <c r="M103" s="12">
        <v>200</v>
      </c>
      <c r="N103" s="12"/>
      <c r="O103" s="13"/>
      <c r="P103" s="12">
        <f t="shared" si="15"/>
        <v>200</v>
      </c>
      <c r="Q103" s="12">
        <f t="shared" si="16"/>
        <v>8</v>
      </c>
      <c r="R103" s="57"/>
      <c r="S103" s="15">
        <v>0.1</v>
      </c>
      <c r="T103" s="15">
        <f t="shared" si="17"/>
        <v>0.8</v>
      </c>
    </row>
    <row r="104" spans="1:22" x14ac:dyDescent="0.2">
      <c r="A104" s="11" t="s">
        <v>108</v>
      </c>
      <c r="B104" s="11" t="s">
        <v>109</v>
      </c>
      <c r="C104" s="11" t="s">
        <v>108</v>
      </c>
      <c r="D104" s="11" t="s">
        <v>275</v>
      </c>
      <c r="E104" s="12">
        <v>50</v>
      </c>
      <c r="F104" s="12">
        <v>900</v>
      </c>
      <c r="G104" s="12">
        <v>5</v>
      </c>
      <c r="H104" s="12">
        <v>25</v>
      </c>
      <c r="I104" s="12">
        <v>100</v>
      </c>
      <c r="J104" s="12"/>
      <c r="K104" s="12"/>
      <c r="L104" s="12"/>
      <c r="M104" s="12"/>
      <c r="N104" s="12">
        <v>100</v>
      </c>
      <c r="O104" s="13"/>
      <c r="P104" s="12">
        <f t="shared" si="15"/>
        <v>200</v>
      </c>
      <c r="Q104" s="12">
        <f t="shared" si="16"/>
        <v>8</v>
      </c>
      <c r="R104" s="57"/>
      <c r="S104" s="15">
        <v>0.1</v>
      </c>
      <c r="T104" s="15">
        <f t="shared" si="17"/>
        <v>0.8</v>
      </c>
    </row>
    <row r="105" spans="1:22" x14ac:dyDescent="0.2">
      <c r="A105" s="36" t="s">
        <v>187</v>
      </c>
      <c r="B105" s="36" t="s">
        <v>109</v>
      </c>
      <c r="C105" s="36">
        <v>90448700</v>
      </c>
      <c r="D105" s="36" t="s">
        <v>277</v>
      </c>
      <c r="E105" s="12" t="s">
        <v>102</v>
      </c>
      <c r="F105" s="12">
        <v>900</v>
      </c>
      <c r="G105" s="12">
        <v>5</v>
      </c>
      <c r="H105" s="12">
        <v>25</v>
      </c>
      <c r="I105" s="12"/>
      <c r="J105" s="12"/>
      <c r="K105" s="12"/>
      <c r="L105" s="12">
        <v>300</v>
      </c>
      <c r="M105" s="12"/>
      <c r="N105" s="12">
        <v>300</v>
      </c>
      <c r="O105" s="13"/>
      <c r="P105" s="12">
        <f t="shared" si="15"/>
        <v>600</v>
      </c>
      <c r="Q105" s="12">
        <f t="shared" si="16"/>
        <v>24</v>
      </c>
      <c r="R105" s="57"/>
      <c r="S105" s="15">
        <v>0.1</v>
      </c>
      <c r="T105" s="15">
        <f t="shared" si="17"/>
        <v>2.4000000000000004</v>
      </c>
    </row>
    <row r="106" spans="1:22" x14ac:dyDescent="0.2">
      <c r="A106" s="11" t="s">
        <v>110</v>
      </c>
      <c r="B106" s="11" t="s">
        <v>111</v>
      </c>
      <c r="C106" s="11" t="s">
        <v>110</v>
      </c>
      <c r="D106" s="11" t="s">
        <v>275</v>
      </c>
      <c r="E106" s="12">
        <v>50</v>
      </c>
      <c r="F106" s="12">
        <v>1200</v>
      </c>
      <c r="G106" s="12">
        <v>5</v>
      </c>
      <c r="H106" s="12">
        <v>25</v>
      </c>
      <c r="I106" s="12"/>
      <c r="J106" s="12"/>
      <c r="K106" s="12"/>
      <c r="L106" s="12"/>
      <c r="M106" s="12"/>
      <c r="N106" s="12"/>
      <c r="O106" s="13"/>
      <c r="P106" s="12">
        <f t="shared" si="15"/>
        <v>0</v>
      </c>
      <c r="Q106" s="12">
        <f t="shared" si="16"/>
        <v>0</v>
      </c>
      <c r="R106" s="57"/>
      <c r="S106" s="15">
        <v>0.13</v>
      </c>
      <c r="T106" s="15">
        <f t="shared" si="17"/>
        <v>0</v>
      </c>
    </row>
    <row r="107" spans="1:22" x14ac:dyDescent="0.2">
      <c r="A107" s="36" t="s">
        <v>204</v>
      </c>
      <c r="B107" s="36" t="s">
        <v>111</v>
      </c>
      <c r="C107" s="31" t="s">
        <v>205</v>
      </c>
      <c r="D107" s="36" t="s">
        <v>277</v>
      </c>
      <c r="E107" s="12">
        <v>50</v>
      </c>
      <c r="F107" s="12">
        <v>1200</v>
      </c>
      <c r="G107" s="12">
        <v>5</v>
      </c>
      <c r="H107" s="12">
        <v>25</v>
      </c>
      <c r="I107" s="12"/>
      <c r="J107" s="12"/>
      <c r="K107" s="12"/>
      <c r="L107" s="12">
        <v>100</v>
      </c>
      <c r="M107" s="12">
        <v>100</v>
      </c>
      <c r="N107" s="12">
        <v>100</v>
      </c>
      <c r="O107" s="13"/>
      <c r="P107" s="12">
        <f t="shared" si="15"/>
        <v>300</v>
      </c>
      <c r="Q107" s="12">
        <f t="shared" si="16"/>
        <v>12</v>
      </c>
      <c r="R107" s="57"/>
      <c r="S107" s="15">
        <v>0.13</v>
      </c>
      <c r="T107" s="15">
        <f t="shared" si="17"/>
        <v>1.56</v>
      </c>
    </row>
    <row r="108" spans="1:22" x14ac:dyDescent="0.2">
      <c r="A108" s="36" t="s">
        <v>268</v>
      </c>
      <c r="B108" s="36" t="s">
        <v>269</v>
      </c>
      <c r="C108" s="31" t="s">
        <v>270</v>
      </c>
      <c r="D108" s="36" t="s">
        <v>277</v>
      </c>
      <c r="E108" s="12">
        <v>50</v>
      </c>
      <c r="F108" s="12">
        <v>2400</v>
      </c>
      <c r="G108" s="12">
        <v>5</v>
      </c>
      <c r="H108" s="12">
        <v>25</v>
      </c>
      <c r="I108" s="12"/>
      <c r="J108" s="12"/>
      <c r="K108" s="12"/>
      <c r="L108" s="12"/>
      <c r="M108" s="12">
        <v>50</v>
      </c>
      <c r="N108" s="12">
        <v>50</v>
      </c>
      <c r="O108" s="13"/>
      <c r="P108" s="12">
        <f t="shared" si="15"/>
        <v>100</v>
      </c>
      <c r="Q108" s="12">
        <f t="shared" si="16"/>
        <v>4</v>
      </c>
      <c r="R108" s="57"/>
      <c r="S108" s="15">
        <v>0.13</v>
      </c>
      <c r="T108" s="15">
        <f t="shared" si="17"/>
        <v>0.52</v>
      </c>
      <c r="U108" s="43"/>
    </row>
    <row r="109" spans="1:22" x14ac:dyDescent="0.2">
      <c r="A109" s="307" t="s">
        <v>112</v>
      </c>
      <c r="B109" s="307"/>
      <c r="C109" s="8"/>
      <c r="D109" s="8"/>
      <c r="E109" s="8"/>
      <c r="F109" s="12"/>
      <c r="G109" s="12"/>
      <c r="H109" s="12"/>
      <c r="I109" s="12"/>
      <c r="J109" s="12"/>
      <c r="K109" s="12"/>
      <c r="L109" s="12"/>
      <c r="M109" s="12"/>
      <c r="N109" s="12"/>
      <c r="O109" s="36"/>
      <c r="P109" s="12"/>
      <c r="Q109" s="12"/>
      <c r="R109" s="57"/>
      <c r="S109" s="12"/>
      <c r="T109" s="15"/>
    </row>
    <row r="110" spans="1:22" x14ac:dyDescent="0.2">
      <c r="A110" s="11" t="s">
        <v>216</v>
      </c>
      <c r="B110" s="11" t="s">
        <v>217</v>
      </c>
      <c r="C110" s="11" t="s">
        <v>216</v>
      </c>
      <c r="D110" s="11" t="s">
        <v>275</v>
      </c>
      <c r="E110" s="12">
        <v>20</v>
      </c>
      <c r="F110" s="12">
        <v>150</v>
      </c>
      <c r="G110" s="12">
        <v>10</v>
      </c>
      <c r="H110" s="12">
        <v>400</v>
      </c>
      <c r="I110" s="12"/>
      <c r="J110" s="12"/>
      <c r="K110" s="12"/>
      <c r="L110" s="12"/>
      <c r="M110" s="12"/>
      <c r="N110" s="12"/>
      <c r="O110" s="36"/>
      <c r="P110" s="12">
        <f t="shared" ref="P110:P142" si="18">SUM(I110:O110)</f>
        <v>0</v>
      </c>
      <c r="Q110" s="12">
        <f t="shared" ref="Q110:Q142" si="19">$P110/$H110</f>
        <v>0</v>
      </c>
      <c r="R110" s="57"/>
      <c r="S110" s="12">
        <v>0.06</v>
      </c>
      <c r="T110" s="15">
        <f t="shared" ref="T110:T142" si="20">$Q110*$S110</f>
        <v>0</v>
      </c>
      <c r="U110" s="43">
        <f>SUM(T110:T125)</f>
        <v>1.5</v>
      </c>
      <c r="V110" s="3">
        <f>U110*100/$U$143</f>
        <v>1.2485433660729151</v>
      </c>
    </row>
    <row r="111" spans="1:22" x14ac:dyDescent="0.2">
      <c r="A111" s="36" t="s">
        <v>226</v>
      </c>
      <c r="B111" s="36" t="s">
        <v>217</v>
      </c>
      <c r="C111" s="36">
        <v>90444200</v>
      </c>
      <c r="D111" s="36" t="s">
        <v>277</v>
      </c>
      <c r="E111" s="12">
        <v>20</v>
      </c>
      <c r="F111" s="12">
        <v>150</v>
      </c>
      <c r="G111" s="12">
        <v>10</v>
      </c>
      <c r="H111" s="12">
        <v>400</v>
      </c>
      <c r="I111" s="12"/>
      <c r="J111" s="12"/>
      <c r="K111" s="12"/>
      <c r="L111" s="12"/>
      <c r="M111" s="12"/>
      <c r="N111" s="12"/>
      <c r="O111" s="36"/>
      <c r="P111" s="12">
        <f t="shared" si="18"/>
        <v>0</v>
      </c>
      <c r="Q111" s="12">
        <f t="shared" si="19"/>
        <v>0</v>
      </c>
      <c r="R111" s="57"/>
      <c r="S111" s="12">
        <v>0.06</v>
      </c>
      <c r="T111" s="15">
        <f t="shared" si="20"/>
        <v>0</v>
      </c>
    </row>
    <row r="112" spans="1:22" x14ac:dyDescent="0.2">
      <c r="A112" s="11" t="s">
        <v>191</v>
      </c>
      <c r="B112" s="11" t="s">
        <v>192</v>
      </c>
      <c r="C112" s="11" t="s">
        <v>191</v>
      </c>
      <c r="D112" s="11" t="s">
        <v>275</v>
      </c>
      <c r="E112" s="12">
        <v>20</v>
      </c>
      <c r="F112" s="12">
        <v>200</v>
      </c>
      <c r="G112" s="12">
        <v>10</v>
      </c>
      <c r="H112" s="12">
        <v>300</v>
      </c>
      <c r="I112" s="12"/>
      <c r="J112" s="12"/>
      <c r="K112" s="12"/>
      <c r="L112" s="12"/>
      <c r="M112" s="12"/>
      <c r="N112" s="12"/>
      <c r="O112" s="36"/>
      <c r="P112" s="12">
        <f t="shared" si="18"/>
        <v>0</v>
      </c>
      <c r="Q112" s="12">
        <f t="shared" si="19"/>
        <v>0</v>
      </c>
      <c r="R112" s="57"/>
      <c r="S112" s="12">
        <v>0.06</v>
      </c>
      <c r="T112" s="15">
        <f t="shared" si="20"/>
        <v>0</v>
      </c>
    </row>
    <row r="113" spans="1:22" x14ac:dyDescent="0.2">
      <c r="A113" s="11" t="s">
        <v>160</v>
      </c>
      <c r="B113" s="11" t="s">
        <v>161</v>
      </c>
      <c r="C113" s="11" t="s">
        <v>160</v>
      </c>
      <c r="D113" s="11" t="s">
        <v>275</v>
      </c>
      <c r="E113" s="12">
        <v>20</v>
      </c>
      <c r="F113" s="12">
        <v>300</v>
      </c>
      <c r="G113" s="12">
        <v>10</v>
      </c>
      <c r="H113" s="12">
        <v>200</v>
      </c>
      <c r="I113" s="12">
        <v>400</v>
      </c>
      <c r="J113" s="12"/>
      <c r="K113" s="12"/>
      <c r="L113" s="12">
        <v>400</v>
      </c>
      <c r="M113" s="12">
        <v>600</v>
      </c>
      <c r="N113" s="12">
        <v>400</v>
      </c>
      <c r="O113" s="13"/>
      <c r="P113" s="12">
        <f t="shared" si="18"/>
        <v>1800</v>
      </c>
      <c r="Q113" s="12">
        <f t="shared" si="19"/>
        <v>9</v>
      </c>
      <c r="R113" s="57"/>
      <c r="S113" s="15">
        <v>0.06</v>
      </c>
      <c r="T113" s="15">
        <f t="shared" si="20"/>
        <v>0.54</v>
      </c>
    </row>
    <row r="114" spans="1:22" x14ac:dyDescent="0.2">
      <c r="A114" s="36" t="s">
        <v>215</v>
      </c>
      <c r="B114" s="36" t="s">
        <v>161</v>
      </c>
      <c r="C114" s="36">
        <v>90444300</v>
      </c>
      <c r="D114" s="36" t="s">
        <v>277</v>
      </c>
      <c r="E114" s="12" t="s">
        <v>46</v>
      </c>
      <c r="F114" s="12">
        <v>300</v>
      </c>
      <c r="G114" s="12">
        <v>10</v>
      </c>
      <c r="H114" s="12">
        <v>200</v>
      </c>
      <c r="I114" s="12"/>
      <c r="J114" s="12"/>
      <c r="K114" s="12"/>
      <c r="L114" s="12"/>
      <c r="M114" s="12"/>
      <c r="N114" s="12">
        <v>200</v>
      </c>
      <c r="O114" s="13"/>
      <c r="P114" s="12">
        <f t="shared" si="18"/>
        <v>200</v>
      </c>
      <c r="Q114" s="12">
        <f t="shared" si="19"/>
        <v>1</v>
      </c>
      <c r="R114" s="57"/>
      <c r="S114" s="15">
        <v>0.06</v>
      </c>
      <c r="T114" s="15">
        <f t="shared" si="20"/>
        <v>0.06</v>
      </c>
    </row>
    <row r="115" spans="1:22" x14ac:dyDescent="0.2">
      <c r="A115" s="11" t="s">
        <v>206</v>
      </c>
      <c r="B115" s="11" t="s">
        <v>114</v>
      </c>
      <c r="C115" s="11" t="s">
        <v>206</v>
      </c>
      <c r="D115" s="11" t="s">
        <v>275</v>
      </c>
      <c r="E115" s="12">
        <v>20</v>
      </c>
      <c r="F115" s="12">
        <v>450</v>
      </c>
      <c r="G115" s="12">
        <v>10</v>
      </c>
      <c r="H115" s="12">
        <v>100</v>
      </c>
      <c r="I115" s="12"/>
      <c r="J115" s="12"/>
      <c r="K115" s="12"/>
      <c r="L115" s="12"/>
      <c r="M115" s="12"/>
      <c r="N115" s="12"/>
      <c r="O115" s="25"/>
      <c r="P115" s="12">
        <f t="shared" si="18"/>
        <v>0</v>
      </c>
      <c r="Q115" s="12">
        <f t="shared" si="19"/>
        <v>0</v>
      </c>
      <c r="R115" s="57"/>
      <c r="S115" s="15">
        <v>0.08</v>
      </c>
      <c r="T115" s="15">
        <f t="shared" si="20"/>
        <v>0</v>
      </c>
    </row>
    <row r="116" spans="1:22" x14ac:dyDescent="0.2">
      <c r="A116" s="36" t="s">
        <v>113</v>
      </c>
      <c r="B116" s="36" t="s">
        <v>114</v>
      </c>
      <c r="C116" s="36">
        <v>90444400</v>
      </c>
      <c r="D116" s="36" t="s">
        <v>277</v>
      </c>
      <c r="E116" s="12" t="s">
        <v>46</v>
      </c>
      <c r="F116" s="12">
        <v>450</v>
      </c>
      <c r="G116" s="12">
        <v>10</v>
      </c>
      <c r="H116" s="12">
        <v>100</v>
      </c>
      <c r="I116" s="12"/>
      <c r="J116" s="12"/>
      <c r="K116" s="12"/>
      <c r="L116" s="12">
        <v>400</v>
      </c>
      <c r="M116" s="12"/>
      <c r="N116" s="12">
        <v>200</v>
      </c>
      <c r="O116" s="13"/>
      <c r="P116" s="12">
        <f t="shared" si="18"/>
        <v>600</v>
      </c>
      <c r="Q116" s="12">
        <f t="shared" si="19"/>
        <v>6</v>
      </c>
      <c r="R116" s="57"/>
      <c r="S116" s="15">
        <v>0.08</v>
      </c>
      <c r="T116" s="15">
        <f t="shared" si="20"/>
        <v>0.48</v>
      </c>
    </row>
    <row r="117" spans="1:22" x14ac:dyDescent="0.2">
      <c r="A117" s="11" t="s">
        <v>115</v>
      </c>
      <c r="B117" s="11" t="s">
        <v>116</v>
      </c>
      <c r="C117" s="11" t="s">
        <v>115</v>
      </c>
      <c r="D117" s="11" t="s">
        <v>275</v>
      </c>
      <c r="E117" s="12">
        <v>20</v>
      </c>
      <c r="F117" s="12">
        <v>600</v>
      </c>
      <c r="G117" s="12">
        <v>10</v>
      </c>
      <c r="H117" s="12">
        <v>100</v>
      </c>
      <c r="I117" s="12"/>
      <c r="J117" s="12"/>
      <c r="K117" s="12"/>
      <c r="L117" s="12"/>
      <c r="M117" s="12"/>
      <c r="N117" s="12"/>
      <c r="O117" s="13"/>
      <c r="P117" s="12">
        <f t="shared" si="18"/>
        <v>0</v>
      </c>
      <c r="Q117" s="12">
        <f t="shared" si="19"/>
        <v>0</v>
      </c>
      <c r="R117" s="57"/>
      <c r="S117" s="15">
        <v>0.06</v>
      </c>
      <c r="T117" s="15">
        <f t="shared" si="20"/>
        <v>0</v>
      </c>
    </row>
    <row r="118" spans="1:22" x14ac:dyDescent="0.2">
      <c r="A118" s="36" t="s">
        <v>188</v>
      </c>
      <c r="B118" s="36" t="s">
        <v>116</v>
      </c>
      <c r="C118" s="36">
        <v>90444600</v>
      </c>
      <c r="D118" s="36" t="s">
        <v>277</v>
      </c>
      <c r="E118" s="12" t="s">
        <v>46</v>
      </c>
      <c r="F118" s="12">
        <v>600</v>
      </c>
      <c r="G118" s="12">
        <v>10</v>
      </c>
      <c r="H118" s="12">
        <v>100</v>
      </c>
      <c r="I118" s="12"/>
      <c r="J118" s="12"/>
      <c r="K118" s="12"/>
      <c r="L118" s="12"/>
      <c r="M118" s="12">
        <v>500</v>
      </c>
      <c r="N118" s="12">
        <v>200</v>
      </c>
      <c r="O118" s="13"/>
      <c r="P118" s="12">
        <f t="shared" si="18"/>
        <v>700</v>
      </c>
      <c r="Q118" s="12">
        <f t="shared" si="19"/>
        <v>7</v>
      </c>
      <c r="R118" s="57"/>
      <c r="S118" s="15">
        <v>0.06</v>
      </c>
      <c r="T118" s="15">
        <f t="shared" si="20"/>
        <v>0.42</v>
      </c>
    </row>
    <row r="119" spans="1:22" x14ac:dyDescent="0.2">
      <c r="A119" s="11" t="s">
        <v>117</v>
      </c>
      <c r="B119" s="11" t="s">
        <v>118</v>
      </c>
      <c r="C119" s="11" t="s">
        <v>117</v>
      </c>
      <c r="D119" s="11" t="s">
        <v>275</v>
      </c>
      <c r="E119" s="12">
        <v>20</v>
      </c>
      <c r="F119" s="12">
        <v>750</v>
      </c>
      <c r="G119" s="12">
        <v>10</v>
      </c>
      <c r="H119" s="12">
        <v>100</v>
      </c>
      <c r="I119" s="12"/>
      <c r="J119" s="12"/>
      <c r="K119" s="12"/>
      <c r="L119" s="12"/>
      <c r="M119" s="12"/>
      <c r="N119" s="12"/>
      <c r="O119" s="13"/>
      <c r="P119" s="12">
        <f t="shared" si="18"/>
        <v>0</v>
      </c>
      <c r="Q119" s="12">
        <f t="shared" si="19"/>
        <v>0</v>
      </c>
      <c r="R119" s="57"/>
      <c r="S119" s="15">
        <v>7.0000000000000007E-2</v>
      </c>
      <c r="T119" s="15">
        <f t="shared" si="20"/>
        <v>0</v>
      </c>
    </row>
    <row r="120" spans="1:22" x14ac:dyDescent="0.2">
      <c r="A120" s="36" t="s">
        <v>189</v>
      </c>
      <c r="B120" s="36" t="s">
        <v>118</v>
      </c>
      <c r="C120" s="36">
        <v>90444700</v>
      </c>
      <c r="D120" s="36" t="s">
        <v>277</v>
      </c>
      <c r="E120" s="12" t="s">
        <v>46</v>
      </c>
      <c r="F120" s="12">
        <v>750</v>
      </c>
      <c r="G120" s="12">
        <v>10</v>
      </c>
      <c r="H120" s="12">
        <v>100</v>
      </c>
      <c r="I120" s="12"/>
      <c r="J120" s="12"/>
      <c r="K120" s="12"/>
      <c r="L120" s="12"/>
      <c r="M120" s="12"/>
      <c r="N120" s="12"/>
      <c r="O120" s="13"/>
      <c r="P120" s="12">
        <f t="shared" si="18"/>
        <v>0</v>
      </c>
      <c r="Q120" s="12">
        <f t="shared" si="19"/>
        <v>0</v>
      </c>
      <c r="R120" s="57"/>
      <c r="S120" s="15">
        <v>7.0000000000000007E-2</v>
      </c>
      <c r="T120" s="15">
        <f t="shared" si="20"/>
        <v>0</v>
      </c>
    </row>
    <row r="121" spans="1:22" x14ac:dyDescent="0.2">
      <c r="A121" s="11" t="s">
        <v>119</v>
      </c>
      <c r="B121" s="11" t="s">
        <v>120</v>
      </c>
      <c r="C121" s="11" t="s">
        <v>119</v>
      </c>
      <c r="D121" s="11" t="s">
        <v>275</v>
      </c>
      <c r="E121" s="12">
        <v>20</v>
      </c>
      <c r="F121" s="12">
        <v>900</v>
      </c>
      <c r="G121" s="12">
        <v>10</v>
      </c>
      <c r="H121" s="12">
        <v>50</v>
      </c>
      <c r="I121" s="12"/>
      <c r="J121" s="12"/>
      <c r="K121" s="12"/>
      <c r="L121" s="12"/>
      <c r="M121" s="12"/>
      <c r="N121" s="12"/>
      <c r="O121" s="13"/>
      <c r="P121" s="12">
        <f t="shared" si="18"/>
        <v>0</v>
      </c>
      <c r="Q121" s="12">
        <f t="shared" si="19"/>
        <v>0</v>
      </c>
      <c r="R121" s="57"/>
      <c r="S121" s="15">
        <v>0.08</v>
      </c>
      <c r="T121" s="15">
        <f t="shared" si="20"/>
        <v>0</v>
      </c>
    </row>
    <row r="122" spans="1:22" x14ac:dyDescent="0.2">
      <c r="A122" s="36" t="s">
        <v>263</v>
      </c>
      <c r="B122" s="36" t="s">
        <v>120</v>
      </c>
      <c r="C122" s="36">
        <v>90444800</v>
      </c>
      <c r="D122" s="36" t="s">
        <v>277</v>
      </c>
      <c r="E122" s="12" t="s">
        <v>46</v>
      </c>
      <c r="F122" s="12">
        <v>900</v>
      </c>
      <c r="G122" s="12">
        <v>10</v>
      </c>
      <c r="H122" s="12">
        <v>50</v>
      </c>
      <c r="I122" s="12"/>
      <c r="J122" s="12"/>
      <c r="K122" s="12"/>
      <c r="L122" s="12"/>
      <c r="M122" s="12"/>
      <c r="N122" s="12"/>
      <c r="O122" s="13"/>
      <c r="P122" s="12">
        <f t="shared" si="18"/>
        <v>0</v>
      </c>
      <c r="Q122" s="12">
        <f t="shared" si="19"/>
        <v>0</v>
      </c>
      <c r="R122" s="57"/>
      <c r="S122" s="15">
        <v>0.08</v>
      </c>
      <c r="T122" s="15">
        <f t="shared" si="20"/>
        <v>0</v>
      </c>
    </row>
    <row r="123" spans="1:22" x14ac:dyDescent="0.2">
      <c r="A123" s="11" t="s">
        <v>121</v>
      </c>
      <c r="B123" s="11" t="s">
        <v>122</v>
      </c>
      <c r="C123" s="11" t="s">
        <v>121</v>
      </c>
      <c r="D123" s="11" t="s">
        <v>275</v>
      </c>
      <c r="E123" s="12">
        <v>20</v>
      </c>
      <c r="F123" s="12">
        <v>1200</v>
      </c>
      <c r="G123" s="12">
        <v>10</v>
      </c>
      <c r="H123" s="12">
        <v>50</v>
      </c>
      <c r="I123" s="12"/>
      <c r="J123" s="12"/>
      <c r="K123" s="12"/>
      <c r="L123" s="12"/>
      <c r="M123" s="12"/>
      <c r="N123" s="12"/>
      <c r="O123" s="13"/>
      <c r="P123" s="12">
        <f t="shared" si="18"/>
        <v>0</v>
      </c>
      <c r="Q123" s="12">
        <f t="shared" si="19"/>
        <v>0</v>
      </c>
      <c r="R123" s="57"/>
      <c r="S123" s="15">
        <v>0.11</v>
      </c>
      <c r="T123" s="15">
        <f t="shared" si="20"/>
        <v>0</v>
      </c>
    </row>
    <row r="124" spans="1:22" x14ac:dyDescent="0.2">
      <c r="A124" s="11" t="s">
        <v>207</v>
      </c>
      <c r="B124" s="11" t="s">
        <v>208</v>
      </c>
      <c r="C124" s="11" t="s">
        <v>207</v>
      </c>
      <c r="D124" s="11" t="s">
        <v>275</v>
      </c>
      <c r="E124" s="12">
        <v>20</v>
      </c>
      <c r="F124" s="12">
        <v>1500</v>
      </c>
      <c r="G124" s="12">
        <v>10</v>
      </c>
      <c r="H124" s="12">
        <v>50</v>
      </c>
      <c r="I124" s="12"/>
      <c r="J124" s="12"/>
      <c r="K124" s="12"/>
      <c r="L124" s="12"/>
      <c r="M124" s="12"/>
      <c r="N124" s="12"/>
      <c r="O124" s="13"/>
      <c r="P124" s="12">
        <f t="shared" si="18"/>
        <v>0</v>
      </c>
      <c r="Q124" s="12">
        <f t="shared" si="19"/>
        <v>0</v>
      </c>
      <c r="R124" s="57"/>
      <c r="S124" s="15">
        <v>7.0000000000000007E-2</v>
      </c>
      <c r="T124" s="15">
        <f t="shared" si="20"/>
        <v>0</v>
      </c>
    </row>
    <row r="125" spans="1:22" x14ac:dyDescent="0.2">
      <c r="A125" s="11" t="s">
        <v>209</v>
      </c>
      <c r="B125" s="11" t="s">
        <v>210</v>
      </c>
      <c r="C125" s="11" t="s">
        <v>209</v>
      </c>
      <c r="D125" s="11" t="s">
        <v>275</v>
      </c>
      <c r="E125" s="12">
        <v>20</v>
      </c>
      <c r="F125" s="12">
        <v>1800</v>
      </c>
      <c r="G125" s="12">
        <v>10</v>
      </c>
      <c r="H125" s="12">
        <v>50</v>
      </c>
      <c r="I125" s="12"/>
      <c r="J125" s="12"/>
      <c r="K125" s="12"/>
      <c r="L125" s="12"/>
      <c r="M125" s="12"/>
      <c r="N125" s="12"/>
      <c r="O125" s="13"/>
      <c r="P125" s="12">
        <f t="shared" si="18"/>
        <v>0</v>
      </c>
      <c r="Q125" s="12">
        <f t="shared" si="19"/>
        <v>0</v>
      </c>
      <c r="R125" s="58"/>
      <c r="S125" s="15">
        <v>0.09</v>
      </c>
      <c r="T125" s="15">
        <f t="shared" si="20"/>
        <v>0</v>
      </c>
      <c r="U125" s="43"/>
    </row>
    <row r="126" spans="1:22" x14ac:dyDescent="0.2">
      <c r="A126" s="11" t="s">
        <v>123</v>
      </c>
      <c r="B126" s="11" t="s">
        <v>124</v>
      </c>
      <c r="C126" s="11" t="s">
        <v>123</v>
      </c>
      <c r="D126" s="11" t="s">
        <v>275</v>
      </c>
      <c r="E126" s="12">
        <v>25</v>
      </c>
      <c r="F126" s="12">
        <v>150</v>
      </c>
      <c r="G126" s="12">
        <v>10</v>
      </c>
      <c r="H126" s="12">
        <v>200</v>
      </c>
      <c r="I126" s="12"/>
      <c r="J126" s="12"/>
      <c r="K126" s="12"/>
      <c r="L126" s="12"/>
      <c r="M126" s="12"/>
      <c r="N126" s="12"/>
      <c r="O126" s="13"/>
      <c r="P126" s="12">
        <f t="shared" si="18"/>
        <v>0</v>
      </c>
      <c r="Q126" s="12">
        <f t="shared" si="19"/>
        <v>0</v>
      </c>
      <c r="R126" s="57"/>
      <c r="S126" s="15">
        <v>0.04</v>
      </c>
      <c r="T126" s="15">
        <f t="shared" si="20"/>
        <v>0</v>
      </c>
      <c r="U126" s="43">
        <f>SUM(T126:T142)</f>
        <v>4.26</v>
      </c>
      <c r="V126" s="3">
        <f>U126*100/$U$143</f>
        <v>3.5458631596470789</v>
      </c>
    </row>
    <row r="127" spans="1:22" x14ac:dyDescent="0.2">
      <c r="A127" s="36" t="s">
        <v>257</v>
      </c>
      <c r="B127" s="36" t="s">
        <v>124</v>
      </c>
      <c r="C127" s="36">
        <v>90445200</v>
      </c>
      <c r="D127" s="36" t="s">
        <v>277</v>
      </c>
      <c r="E127" s="12">
        <v>25</v>
      </c>
      <c r="F127" s="12">
        <v>150</v>
      </c>
      <c r="G127" s="12">
        <v>10</v>
      </c>
      <c r="H127" s="12">
        <v>200</v>
      </c>
      <c r="I127" s="12"/>
      <c r="J127" s="12"/>
      <c r="K127" s="12"/>
      <c r="L127" s="12"/>
      <c r="M127" s="12">
        <v>400</v>
      </c>
      <c r="N127" s="12">
        <v>400</v>
      </c>
      <c r="O127" s="13"/>
      <c r="P127" s="12">
        <f t="shared" si="18"/>
        <v>800</v>
      </c>
      <c r="Q127" s="12">
        <f t="shared" si="19"/>
        <v>4</v>
      </c>
      <c r="R127" s="57"/>
      <c r="S127" s="15">
        <v>0.04</v>
      </c>
      <c r="T127" s="15">
        <f t="shared" si="20"/>
        <v>0.16</v>
      </c>
    </row>
    <row r="128" spans="1:22" x14ac:dyDescent="0.2">
      <c r="A128" s="11" t="s">
        <v>125</v>
      </c>
      <c r="B128" s="11" t="s">
        <v>126</v>
      </c>
      <c r="C128" s="11" t="s">
        <v>125</v>
      </c>
      <c r="D128" s="11" t="s">
        <v>275</v>
      </c>
      <c r="E128" s="12">
        <v>25</v>
      </c>
      <c r="F128" s="12">
        <v>300</v>
      </c>
      <c r="G128" s="12">
        <v>10</v>
      </c>
      <c r="H128" s="12">
        <v>100</v>
      </c>
      <c r="I128" s="12">
        <v>200</v>
      </c>
      <c r="J128" s="12"/>
      <c r="K128" s="12"/>
      <c r="L128" s="12">
        <v>200</v>
      </c>
      <c r="M128" s="12"/>
      <c r="N128" s="12">
        <v>100</v>
      </c>
      <c r="O128" s="13"/>
      <c r="P128" s="12">
        <f t="shared" si="18"/>
        <v>500</v>
      </c>
      <c r="Q128" s="12">
        <f t="shared" si="19"/>
        <v>5</v>
      </c>
      <c r="R128" s="57"/>
      <c r="S128" s="15">
        <v>0.04</v>
      </c>
      <c r="T128" s="15">
        <f t="shared" si="20"/>
        <v>0.2</v>
      </c>
    </row>
    <row r="129" spans="1:22" x14ac:dyDescent="0.2">
      <c r="A129" s="36" t="s">
        <v>127</v>
      </c>
      <c r="B129" s="36" t="s">
        <v>126</v>
      </c>
      <c r="C129" s="36">
        <v>90445300</v>
      </c>
      <c r="D129" s="36" t="s">
        <v>277</v>
      </c>
      <c r="E129" s="12" t="s">
        <v>63</v>
      </c>
      <c r="F129" s="12">
        <v>300</v>
      </c>
      <c r="G129" s="12">
        <v>10</v>
      </c>
      <c r="H129" s="12">
        <v>100</v>
      </c>
      <c r="I129" s="12">
        <v>200</v>
      </c>
      <c r="J129" s="12"/>
      <c r="K129" s="12"/>
      <c r="L129" s="12">
        <v>200</v>
      </c>
      <c r="M129" s="12"/>
      <c r="N129" s="12">
        <v>300</v>
      </c>
      <c r="O129" s="13"/>
      <c r="P129" s="12">
        <f t="shared" si="18"/>
        <v>700</v>
      </c>
      <c r="Q129" s="12">
        <f t="shared" si="19"/>
        <v>7</v>
      </c>
      <c r="R129" s="57"/>
      <c r="S129" s="15">
        <v>0.04</v>
      </c>
      <c r="T129" s="15">
        <f t="shared" si="20"/>
        <v>0.28000000000000003</v>
      </c>
    </row>
    <row r="130" spans="1:22" x14ac:dyDescent="0.2">
      <c r="A130" s="11" t="s">
        <v>128</v>
      </c>
      <c r="B130" s="11" t="s">
        <v>129</v>
      </c>
      <c r="C130" s="11" t="s">
        <v>128</v>
      </c>
      <c r="D130" s="11" t="s">
        <v>275</v>
      </c>
      <c r="E130" s="12">
        <v>25</v>
      </c>
      <c r="F130" s="12">
        <v>450</v>
      </c>
      <c r="G130" s="12">
        <v>10</v>
      </c>
      <c r="H130" s="12">
        <v>100</v>
      </c>
      <c r="I130" s="12">
        <v>100</v>
      </c>
      <c r="J130" s="12"/>
      <c r="K130" s="12"/>
      <c r="L130" s="12"/>
      <c r="M130" s="12"/>
      <c r="N130" s="12">
        <v>100</v>
      </c>
      <c r="O130" s="13"/>
      <c r="P130" s="12">
        <f t="shared" si="18"/>
        <v>200</v>
      </c>
      <c r="Q130" s="12">
        <f t="shared" si="19"/>
        <v>2</v>
      </c>
      <c r="R130" s="57"/>
      <c r="S130" s="15">
        <v>0.06</v>
      </c>
      <c r="T130" s="15">
        <f t="shared" si="20"/>
        <v>0.12</v>
      </c>
    </row>
    <row r="131" spans="1:22" x14ac:dyDescent="0.2">
      <c r="A131" s="36" t="s">
        <v>190</v>
      </c>
      <c r="B131" s="36" t="s">
        <v>129</v>
      </c>
      <c r="C131" s="36">
        <v>90445400</v>
      </c>
      <c r="D131" s="36" t="s">
        <v>277</v>
      </c>
      <c r="E131" s="12" t="s">
        <v>63</v>
      </c>
      <c r="F131" s="12">
        <v>450</v>
      </c>
      <c r="G131" s="12">
        <v>10</v>
      </c>
      <c r="H131" s="12">
        <v>100</v>
      </c>
      <c r="I131" s="12"/>
      <c r="J131" s="12"/>
      <c r="K131" s="12"/>
      <c r="L131" s="12"/>
      <c r="M131" s="12"/>
      <c r="N131" s="12">
        <v>300</v>
      </c>
      <c r="O131" s="13"/>
      <c r="P131" s="12">
        <f t="shared" si="18"/>
        <v>300</v>
      </c>
      <c r="Q131" s="12">
        <f t="shared" si="19"/>
        <v>3</v>
      </c>
      <c r="R131" s="57"/>
      <c r="S131" s="15">
        <v>0.06</v>
      </c>
      <c r="T131" s="15">
        <f t="shared" si="20"/>
        <v>0.18</v>
      </c>
    </row>
    <row r="132" spans="1:22" x14ac:dyDescent="0.2">
      <c r="A132" s="11" t="s">
        <v>130</v>
      </c>
      <c r="B132" s="11" t="s">
        <v>131</v>
      </c>
      <c r="C132" s="11" t="s">
        <v>130</v>
      </c>
      <c r="D132" s="11" t="s">
        <v>275</v>
      </c>
      <c r="E132" s="12">
        <v>25</v>
      </c>
      <c r="F132" s="12">
        <v>600</v>
      </c>
      <c r="G132" s="12">
        <v>10</v>
      </c>
      <c r="H132" s="12">
        <v>50</v>
      </c>
      <c r="I132" s="12"/>
      <c r="J132" s="12"/>
      <c r="K132" s="12"/>
      <c r="L132" s="12"/>
      <c r="M132" s="12"/>
      <c r="N132" s="12">
        <v>100</v>
      </c>
      <c r="O132" s="13"/>
      <c r="P132" s="12">
        <f t="shared" si="18"/>
        <v>100</v>
      </c>
      <c r="Q132" s="12">
        <f t="shared" si="19"/>
        <v>2</v>
      </c>
      <c r="R132" s="57"/>
      <c r="S132" s="15">
        <v>0.04</v>
      </c>
      <c r="T132" s="15">
        <f t="shared" si="20"/>
        <v>0.08</v>
      </c>
    </row>
    <row r="133" spans="1:22" x14ac:dyDescent="0.2">
      <c r="A133" s="36" t="s">
        <v>211</v>
      </c>
      <c r="B133" s="36" t="s">
        <v>131</v>
      </c>
      <c r="C133" s="36">
        <v>90445600</v>
      </c>
      <c r="D133" s="36" t="s">
        <v>277</v>
      </c>
      <c r="E133" s="12">
        <v>25</v>
      </c>
      <c r="F133" s="12">
        <v>600</v>
      </c>
      <c r="G133" s="12">
        <v>10</v>
      </c>
      <c r="H133" s="12">
        <v>50</v>
      </c>
      <c r="I133" s="12"/>
      <c r="J133" s="12"/>
      <c r="K133" s="12"/>
      <c r="L133" s="12">
        <v>200</v>
      </c>
      <c r="M133" s="12"/>
      <c r="N133" s="12">
        <v>300</v>
      </c>
      <c r="O133" s="13"/>
      <c r="P133" s="12">
        <f t="shared" si="18"/>
        <v>500</v>
      </c>
      <c r="Q133" s="12">
        <f t="shared" si="19"/>
        <v>10</v>
      </c>
      <c r="R133" s="57"/>
      <c r="S133" s="15">
        <v>0.04</v>
      </c>
      <c r="T133" s="15">
        <f t="shared" si="20"/>
        <v>0.4</v>
      </c>
    </row>
    <row r="134" spans="1:22" x14ac:dyDescent="0.2">
      <c r="A134" s="11" t="s">
        <v>162</v>
      </c>
      <c r="B134" s="11" t="s">
        <v>163</v>
      </c>
      <c r="C134" s="11" t="s">
        <v>162</v>
      </c>
      <c r="D134" s="11" t="s">
        <v>275</v>
      </c>
      <c r="E134" s="12">
        <v>25</v>
      </c>
      <c r="F134" s="12">
        <v>750</v>
      </c>
      <c r="G134" s="12">
        <v>10</v>
      </c>
      <c r="H134" s="12">
        <v>50</v>
      </c>
      <c r="I134" s="12"/>
      <c r="J134" s="12"/>
      <c r="K134" s="12"/>
      <c r="L134" s="12"/>
      <c r="M134" s="12"/>
      <c r="N134" s="12"/>
      <c r="O134" s="13"/>
      <c r="P134" s="12">
        <f t="shared" si="18"/>
        <v>0</v>
      </c>
      <c r="Q134" s="12">
        <f t="shared" si="19"/>
        <v>0</v>
      </c>
      <c r="R134" s="57"/>
      <c r="S134" s="15">
        <v>0.04</v>
      </c>
      <c r="T134" s="15">
        <f t="shared" si="20"/>
        <v>0</v>
      </c>
    </row>
    <row r="135" spans="1:22" x14ac:dyDescent="0.2">
      <c r="A135" s="36" t="s">
        <v>218</v>
      </c>
      <c r="B135" s="36" t="s">
        <v>163</v>
      </c>
      <c r="C135" s="31" t="s">
        <v>219</v>
      </c>
      <c r="D135" s="36" t="s">
        <v>277</v>
      </c>
      <c r="E135" s="12">
        <v>25</v>
      </c>
      <c r="F135" s="12">
        <v>750</v>
      </c>
      <c r="G135" s="12">
        <v>10</v>
      </c>
      <c r="H135" s="12">
        <v>50</v>
      </c>
      <c r="I135" s="12"/>
      <c r="J135" s="12"/>
      <c r="K135" s="12"/>
      <c r="L135" s="12"/>
      <c r="M135" s="12">
        <v>500</v>
      </c>
      <c r="N135" s="12">
        <v>300</v>
      </c>
      <c r="O135" s="13"/>
      <c r="P135" s="12">
        <f t="shared" si="18"/>
        <v>800</v>
      </c>
      <c r="Q135" s="12">
        <f t="shared" si="19"/>
        <v>16</v>
      </c>
      <c r="R135" s="57"/>
      <c r="S135" s="15">
        <v>0.04</v>
      </c>
      <c r="T135" s="15">
        <f t="shared" si="20"/>
        <v>0.64</v>
      </c>
    </row>
    <row r="136" spans="1:22" x14ac:dyDescent="0.2">
      <c r="A136" s="11" t="s">
        <v>132</v>
      </c>
      <c r="B136" s="11" t="s">
        <v>133</v>
      </c>
      <c r="C136" s="11" t="s">
        <v>132</v>
      </c>
      <c r="D136" s="11" t="s">
        <v>275</v>
      </c>
      <c r="E136" s="12">
        <v>25</v>
      </c>
      <c r="F136" s="12">
        <v>900</v>
      </c>
      <c r="G136" s="12">
        <v>10</v>
      </c>
      <c r="H136" s="12">
        <v>50</v>
      </c>
      <c r="I136" s="12"/>
      <c r="J136" s="12"/>
      <c r="K136" s="12"/>
      <c r="L136" s="12">
        <v>200</v>
      </c>
      <c r="M136" s="12"/>
      <c r="N136" s="12">
        <v>200</v>
      </c>
      <c r="O136" s="13"/>
      <c r="P136" s="12">
        <f t="shared" si="18"/>
        <v>400</v>
      </c>
      <c r="Q136" s="12">
        <f t="shared" si="19"/>
        <v>8</v>
      </c>
      <c r="R136" s="57"/>
      <c r="S136" s="15">
        <v>0.06</v>
      </c>
      <c r="T136" s="15">
        <f t="shared" si="20"/>
        <v>0.48</v>
      </c>
    </row>
    <row r="137" spans="1:22" x14ac:dyDescent="0.2">
      <c r="A137" s="36" t="s">
        <v>264</v>
      </c>
      <c r="B137" s="36" t="s">
        <v>133</v>
      </c>
      <c r="C137" s="31" t="s">
        <v>265</v>
      </c>
      <c r="D137" s="36" t="s">
        <v>277</v>
      </c>
      <c r="E137" s="12">
        <v>25</v>
      </c>
      <c r="F137" s="12">
        <v>900</v>
      </c>
      <c r="G137" s="12">
        <v>10</v>
      </c>
      <c r="H137" s="12">
        <v>50</v>
      </c>
      <c r="I137" s="12"/>
      <c r="J137" s="12"/>
      <c r="K137" s="12">
        <v>500</v>
      </c>
      <c r="L137" s="12"/>
      <c r="M137" s="12">
        <v>500</v>
      </c>
      <c r="N137" s="12">
        <v>300</v>
      </c>
      <c r="O137" s="13"/>
      <c r="P137" s="12">
        <f t="shared" si="18"/>
        <v>1300</v>
      </c>
      <c r="Q137" s="12">
        <f t="shared" si="19"/>
        <v>26</v>
      </c>
      <c r="R137" s="57"/>
      <c r="S137" s="15">
        <v>0.06</v>
      </c>
      <c r="T137" s="15">
        <f t="shared" si="20"/>
        <v>1.56</v>
      </c>
    </row>
    <row r="138" spans="1:22" x14ac:dyDescent="0.2">
      <c r="A138" s="11" t="s">
        <v>134</v>
      </c>
      <c r="B138" s="11" t="s">
        <v>135</v>
      </c>
      <c r="C138" s="11" t="s">
        <v>134</v>
      </c>
      <c r="D138" s="11" t="s">
        <v>275</v>
      </c>
      <c r="E138" s="12">
        <v>25</v>
      </c>
      <c r="F138" s="12">
        <v>1200</v>
      </c>
      <c r="G138" s="12">
        <v>10</v>
      </c>
      <c r="H138" s="12">
        <v>50</v>
      </c>
      <c r="I138" s="12"/>
      <c r="J138" s="12"/>
      <c r="K138" s="12"/>
      <c r="L138" s="12"/>
      <c r="M138" s="12"/>
      <c r="N138" s="12">
        <v>100</v>
      </c>
      <c r="O138" s="13"/>
      <c r="P138" s="12">
        <f t="shared" si="18"/>
        <v>100</v>
      </c>
      <c r="Q138" s="12">
        <f t="shared" si="19"/>
        <v>2</v>
      </c>
      <c r="R138" s="57"/>
      <c r="S138" s="15">
        <v>0.08</v>
      </c>
      <c r="T138" s="15">
        <f t="shared" si="20"/>
        <v>0.16</v>
      </c>
    </row>
    <row r="139" spans="1:22" x14ac:dyDescent="0.2">
      <c r="A139" s="11" t="s">
        <v>238</v>
      </c>
      <c r="B139" s="11" t="s">
        <v>239</v>
      </c>
      <c r="C139" s="11" t="s">
        <v>238</v>
      </c>
      <c r="D139" s="11" t="s">
        <v>275</v>
      </c>
      <c r="E139" s="12">
        <v>25</v>
      </c>
      <c r="F139" s="12">
        <v>1524</v>
      </c>
      <c r="G139" s="12">
        <v>10</v>
      </c>
      <c r="H139" s="12">
        <v>50</v>
      </c>
      <c r="I139" s="12"/>
      <c r="J139" s="12"/>
      <c r="K139" s="12"/>
      <c r="L139" s="12"/>
      <c r="M139" s="12"/>
      <c r="N139" s="12"/>
      <c r="O139" s="13"/>
      <c r="P139" s="12">
        <f t="shared" si="18"/>
        <v>0</v>
      </c>
      <c r="Q139" s="12">
        <f t="shared" si="19"/>
        <v>0</v>
      </c>
      <c r="R139" s="57"/>
      <c r="S139" s="15">
        <v>0.08</v>
      </c>
      <c r="T139" s="15">
        <f t="shared" si="20"/>
        <v>0</v>
      </c>
    </row>
    <row r="140" spans="1:22" x14ac:dyDescent="0.2">
      <c r="A140" s="11" t="s">
        <v>164</v>
      </c>
      <c r="B140" s="11" t="s">
        <v>165</v>
      </c>
      <c r="C140" s="11" t="s">
        <v>164</v>
      </c>
      <c r="D140" s="11" t="s">
        <v>275</v>
      </c>
      <c r="E140" s="12">
        <v>25</v>
      </c>
      <c r="F140" s="12">
        <v>1800</v>
      </c>
      <c r="G140" s="12">
        <v>10</v>
      </c>
      <c r="H140" s="12">
        <v>50</v>
      </c>
      <c r="I140" s="12"/>
      <c r="J140" s="12"/>
      <c r="K140" s="12"/>
      <c r="L140" s="12"/>
      <c r="M140" s="12"/>
      <c r="N140" s="12"/>
      <c r="O140" s="13"/>
      <c r="P140" s="12">
        <f t="shared" si="18"/>
        <v>0</v>
      </c>
      <c r="Q140" s="12">
        <f t="shared" si="19"/>
        <v>0</v>
      </c>
      <c r="R140" s="57"/>
      <c r="S140" s="15">
        <v>0.12</v>
      </c>
      <c r="T140" s="15">
        <f t="shared" si="20"/>
        <v>0</v>
      </c>
    </row>
    <row r="141" spans="1:22" x14ac:dyDescent="0.2">
      <c r="A141" s="36" t="s">
        <v>227</v>
      </c>
      <c r="B141" s="36" t="s">
        <v>165</v>
      </c>
      <c r="C141" s="36">
        <v>90445900</v>
      </c>
      <c r="D141" s="36" t="s">
        <v>277</v>
      </c>
      <c r="E141" s="12">
        <v>25</v>
      </c>
      <c r="F141" s="12">
        <v>1800</v>
      </c>
      <c r="G141" s="12">
        <v>10</v>
      </c>
      <c r="H141" s="12">
        <v>50</v>
      </c>
      <c r="I141" s="12"/>
      <c r="J141" s="12"/>
      <c r="K141" s="12"/>
      <c r="L141" s="12"/>
      <c r="M141" s="12"/>
      <c r="N141" s="12"/>
      <c r="O141" s="13"/>
      <c r="P141" s="12">
        <f t="shared" si="18"/>
        <v>0</v>
      </c>
      <c r="Q141" s="12">
        <f t="shared" si="19"/>
        <v>0</v>
      </c>
      <c r="R141" s="57"/>
      <c r="S141" s="15">
        <v>0.12</v>
      </c>
      <c r="T141" s="15">
        <f t="shared" si="20"/>
        <v>0</v>
      </c>
      <c r="U141" s="43"/>
    </row>
    <row r="142" spans="1:22" x14ac:dyDescent="0.2">
      <c r="A142" s="36" t="s">
        <v>301</v>
      </c>
      <c r="B142" s="36" t="s">
        <v>302</v>
      </c>
      <c r="C142" s="36">
        <v>90446000</v>
      </c>
      <c r="D142" s="36" t="s">
        <v>277</v>
      </c>
      <c r="E142" s="12">
        <v>25</v>
      </c>
      <c r="F142" s="12">
        <v>2400</v>
      </c>
      <c r="G142" s="12">
        <v>10</v>
      </c>
      <c r="H142" s="12">
        <v>50</v>
      </c>
      <c r="I142" s="12"/>
      <c r="J142" s="12"/>
      <c r="K142" s="12"/>
      <c r="L142" s="12"/>
      <c r="M142" s="12"/>
      <c r="N142" s="12"/>
      <c r="O142" s="13"/>
      <c r="P142" s="12">
        <f t="shared" si="18"/>
        <v>0</v>
      </c>
      <c r="Q142" s="12">
        <f t="shared" si="19"/>
        <v>0</v>
      </c>
      <c r="R142" s="57"/>
      <c r="S142" s="15">
        <v>0.12</v>
      </c>
      <c r="T142" s="15">
        <f t="shared" si="20"/>
        <v>0</v>
      </c>
      <c r="U142" s="43"/>
    </row>
    <row r="143" spans="1:22" x14ac:dyDescent="0.2">
      <c r="A143" s="305"/>
      <c r="B143" s="305"/>
      <c r="C143" s="305"/>
      <c r="D143" s="305"/>
      <c r="E143" s="305"/>
      <c r="F143" s="305"/>
      <c r="G143" s="305"/>
      <c r="H143" s="305"/>
      <c r="I143" s="36">
        <f t="shared" ref="I143:Q143" si="21">SUBTOTAL(9,I5:I142)</f>
        <v>23300</v>
      </c>
      <c r="J143" s="36">
        <f t="shared" si="21"/>
        <v>8100</v>
      </c>
      <c r="K143" s="36">
        <f t="shared" si="21"/>
        <v>800</v>
      </c>
      <c r="L143" s="36">
        <f t="shared" si="21"/>
        <v>50150</v>
      </c>
      <c r="M143" s="36">
        <f t="shared" si="21"/>
        <v>76200</v>
      </c>
      <c r="N143" s="36">
        <f t="shared" ref="N143" si="22">SUBTOTAL(9,N5:N142)</f>
        <v>71450</v>
      </c>
      <c r="O143" s="36">
        <f t="shared" si="21"/>
        <v>0</v>
      </c>
      <c r="P143" s="36">
        <f t="shared" si="21"/>
        <v>230000</v>
      </c>
      <c r="Q143" s="36">
        <f t="shared" si="21"/>
        <v>2860</v>
      </c>
      <c r="R143" s="59"/>
      <c r="S143" s="12"/>
      <c r="T143" s="36">
        <f>SUBTOTAL(9,T5:T142)</f>
        <v>162.32000000000005</v>
      </c>
      <c r="U143" s="3">
        <f>SUM(U13:U142)</f>
        <v>120.13999999999999</v>
      </c>
      <c r="V143" s="3">
        <f>SUM(V13:V142)</f>
        <v>100.00000000000001</v>
      </c>
    </row>
    <row r="144" spans="1:22" x14ac:dyDescent="0.2">
      <c r="A144" s="305"/>
      <c r="B144" s="305"/>
      <c r="C144" s="305"/>
      <c r="D144" s="305"/>
      <c r="E144" s="305"/>
      <c r="F144" s="305"/>
      <c r="G144" s="305"/>
      <c r="H144" s="305"/>
      <c r="I144" s="36">
        <v>280</v>
      </c>
      <c r="J144" s="36">
        <v>27</v>
      </c>
      <c r="K144" s="36">
        <v>16</v>
      </c>
      <c r="L144" s="36">
        <v>638</v>
      </c>
      <c r="M144" s="36">
        <v>991</v>
      </c>
      <c r="N144" s="36">
        <v>908</v>
      </c>
      <c r="O144" s="36"/>
      <c r="P144" s="36"/>
      <c r="Q144" s="36">
        <f>SUM(I144:O144)</f>
        <v>2860</v>
      </c>
      <c r="T144" s="3">
        <f>T143/30</f>
        <v>5.4106666666666685</v>
      </c>
    </row>
    <row r="145" spans="1:20" x14ac:dyDescent="0.2">
      <c r="A145" s="305"/>
      <c r="B145" s="305"/>
      <c r="C145" s="305"/>
      <c r="D145" s="305"/>
      <c r="E145" s="305"/>
      <c r="F145" s="305"/>
      <c r="G145" s="305"/>
      <c r="H145" s="305"/>
      <c r="I145" s="36">
        <v>15.04</v>
      </c>
      <c r="J145" s="36">
        <v>1.62</v>
      </c>
      <c r="K145" s="36">
        <v>1.1399999999999999</v>
      </c>
      <c r="L145" s="36">
        <v>35.86</v>
      </c>
      <c r="M145" s="36">
        <v>57.13</v>
      </c>
      <c r="N145" s="36">
        <v>51.51</v>
      </c>
      <c r="O145" s="36"/>
      <c r="P145" s="36"/>
      <c r="Q145" s="36">
        <f>SUM(I145:O145)</f>
        <v>162.29999999999998</v>
      </c>
    </row>
    <row r="146" spans="1:20" x14ac:dyDescent="0.2">
      <c r="A146" s="34"/>
      <c r="B146" s="34"/>
      <c r="C146" s="34"/>
      <c r="D146" s="34"/>
      <c r="E146" s="34"/>
      <c r="F146" s="34"/>
      <c r="G146" s="34"/>
      <c r="H146" s="34"/>
    </row>
    <row r="147" spans="1:20" x14ac:dyDescent="0.2">
      <c r="A147" s="28" t="s">
        <v>136</v>
      </c>
      <c r="B147" s="28" t="s">
        <v>136</v>
      </c>
      <c r="C147" s="30"/>
      <c r="D147" s="30"/>
      <c r="E147" s="8" t="s">
        <v>10</v>
      </c>
      <c r="F147" s="8" t="s">
        <v>137</v>
      </c>
      <c r="G147" s="300" t="s">
        <v>138</v>
      </c>
      <c r="H147" s="301"/>
      <c r="I147" s="20"/>
      <c r="J147" s="20"/>
      <c r="K147" s="20"/>
      <c r="L147" s="20"/>
      <c r="M147" s="20"/>
      <c r="N147" s="20"/>
      <c r="O147" s="20"/>
      <c r="P147" s="12"/>
      <c r="Q147" s="12"/>
      <c r="R147" s="35"/>
      <c r="S147" s="12"/>
      <c r="T147" s="15"/>
    </row>
    <row r="148" spans="1:20" x14ac:dyDescent="0.2">
      <c r="A148" s="36"/>
      <c r="B148" s="36"/>
      <c r="C148" s="36"/>
      <c r="D148" s="36"/>
      <c r="E148" s="8"/>
      <c r="F148" s="8"/>
      <c r="G148" s="8" t="s">
        <v>139</v>
      </c>
      <c r="H148" s="8" t="s">
        <v>140</v>
      </c>
      <c r="I148" s="8" t="s">
        <v>140</v>
      </c>
      <c r="J148" s="8" t="s">
        <v>140</v>
      </c>
      <c r="K148" s="8" t="s">
        <v>140</v>
      </c>
      <c r="L148" s="8" t="s">
        <v>140</v>
      </c>
      <c r="M148" s="8" t="s">
        <v>140</v>
      </c>
      <c r="N148" s="8"/>
      <c r="O148" s="8" t="s">
        <v>140</v>
      </c>
      <c r="P148" s="36" t="s">
        <v>140</v>
      </c>
      <c r="Q148" s="36" t="s">
        <v>12</v>
      </c>
      <c r="R148" s="37"/>
      <c r="S148" s="12"/>
      <c r="T148" s="15"/>
    </row>
    <row r="149" spans="1:20" x14ac:dyDescent="0.2">
      <c r="A149" s="38" t="s">
        <v>142</v>
      </c>
      <c r="B149" s="38" t="s">
        <v>143</v>
      </c>
      <c r="C149" s="38" t="s">
        <v>142</v>
      </c>
      <c r="D149" s="38" t="s">
        <v>142</v>
      </c>
      <c r="E149" s="12">
        <v>13</v>
      </c>
      <c r="F149" s="12">
        <v>25</v>
      </c>
      <c r="G149" s="12">
        <v>5</v>
      </c>
      <c r="H149" s="12">
        <v>125</v>
      </c>
      <c r="I149" s="12"/>
      <c r="J149" s="12"/>
      <c r="K149" s="12"/>
      <c r="L149" s="12"/>
      <c r="M149" s="12"/>
      <c r="N149" s="12"/>
      <c r="O149" s="12"/>
      <c r="P149" s="12">
        <f>SUM(I149:O149)</f>
        <v>0</v>
      </c>
      <c r="Q149" s="12">
        <f>$P149/$H149</f>
        <v>0</v>
      </c>
      <c r="R149" s="39"/>
      <c r="S149" s="15">
        <v>0.09</v>
      </c>
      <c r="T149" s="15">
        <f>$Q149*$S149</f>
        <v>0</v>
      </c>
    </row>
    <row r="150" spans="1:20" x14ac:dyDescent="0.2">
      <c r="A150" s="38" t="s">
        <v>144</v>
      </c>
      <c r="B150" s="38" t="s">
        <v>145</v>
      </c>
      <c r="C150" s="38" t="s">
        <v>144</v>
      </c>
      <c r="D150" s="38" t="s">
        <v>144</v>
      </c>
      <c r="E150" s="12">
        <v>19</v>
      </c>
      <c r="F150" s="12">
        <v>25</v>
      </c>
      <c r="G150" s="12">
        <v>5</v>
      </c>
      <c r="H150" s="12">
        <v>125</v>
      </c>
      <c r="I150" s="12"/>
      <c r="J150" s="12"/>
      <c r="K150" s="12"/>
      <c r="L150" s="12"/>
      <c r="M150" s="12"/>
      <c r="N150" s="12"/>
      <c r="O150" s="12"/>
      <c r="P150" s="12">
        <f>SUM(I150:O150)</f>
        <v>0</v>
      </c>
      <c r="Q150" s="12">
        <f>$P150/$H150</f>
        <v>0</v>
      </c>
      <c r="R150" s="39"/>
      <c r="S150" s="15">
        <v>0.15</v>
      </c>
      <c r="T150" s="15">
        <f>$Q150*$S150</f>
        <v>0</v>
      </c>
    </row>
    <row r="151" spans="1:20" x14ac:dyDescent="0.2">
      <c r="B151" s="3"/>
      <c r="I151" s="36">
        <f t="shared" ref="I151:O151" si="23">SUM(I149:I150)</f>
        <v>0</v>
      </c>
      <c r="J151" s="36">
        <f t="shared" si="23"/>
        <v>0</v>
      </c>
      <c r="K151" s="36">
        <f t="shared" si="23"/>
        <v>0</v>
      </c>
      <c r="L151" s="36">
        <f t="shared" si="23"/>
        <v>0</v>
      </c>
      <c r="M151" s="36">
        <f t="shared" si="23"/>
        <v>0</v>
      </c>
      <c r="N151" s="36"/>
      <c r="O151" s="36">
        <f t="shared" si="23"/>
        <v>0</v>
      </c>
      <c r="P151" s="36">
        <f>SUBTOTAL(9,P149:P150)</f>
        <v>0</v>
      </c>
      <c r="Q151" s="36">
        <f>SUBTOTAL(9,Q149:Q150)</f>
        <v>0</v>
      </c>
      <c r="R151" s="37"/>
      <c r="S151" s="12"/>
      <c r="T151" s="33">
        <f>SUBTOTAL(9,T149:T150)</f>
        <v>0</v>
      </c>
    </row>
    <row r="152" spans="1:20" x14ac:dyDescent="0.2">
      <c r="B152" s="3"/>
      <c r="I152" s="40"/>
      <c r="J152" s="40"/>
      <c r="K152" s="40"/>
      <c r="L152" s="40"/>
      <c r="M152" s="40"/>
      <c r="N152" s="40"/>
      <c r="O152" s="40"/>
      <c r="P152" s="36">
        <v>0</v>
      </c>
      <c r="Q152" s="36">
        <v>0</v>
      </c>
      <c r="R152" s="35"/>
      <c r="S152" s="12"/>
      <c r="T152" s="33">
        <v>0</v>
      </c>
    </row>
  </sheetData>
  <autoFilter ref="D3:D145"/>
  <mergeCells count="11">
    <mergeCell ref="A109:B109"/>
    <mergeCell ref="A143:H143"/>
    <mergeCell ref="A144:H144"/>
    <mergeCell ref="A145:H145"/>
    <mergeCell ref="G147:H147"/>
    <mergeCell ref="S3:T3"/>
    <mergeCell ref="A1:H1"/>
    <mergeCell ref="A2:D2"/>
    <mergeCell ref="E2:H2"/>
    <mergeCell ref="G3:H3"/>
    <mergeCell ref="P3:Q3"/>
  </mergeCells>
  <conditionalFormatting sqref="A5:XFD142">
    <cfRule type="expression" dxfId="209" priority="1">
      <formula>MOD(ROW(),2)</formula>
    </cfRule>
  </conditionalFormatting>
  <conditionalFormatting sqref="P5:P142">
    <cfRule type="cellIs" dxfId="208" priority="3" operator="greaterThan">
      <formula>10000</formula>
    </cfRule>
  </conditionalFormatting>
  <conditionalFormatting sqref="P110:P142">
    <cfRule type="cellIs" dxfId="207" priority="4" operator="greaterThan">
      <formula>2000</formula>
    </cfRule>
  </conditionalFormatting>
  <conditionalFormatting sqref="T5:T108">
    <cfRule type="cellIs" dxfId="206" priority="2" operator="greaterThan">
      <formula>10</formula>
    </cfRule>
  </conditionalFormatting>
  <pageMargins left="0.25" right="0.25" top="0.75" bottom="0.75" header="0.3" footer="0.3"/>
  <pageSetup paperSize="9" scale="69" fitToHeight="0" orientation="landscape" r:id="rId1"/>
  <headerFooter alignWithMargins="0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pageSetUpPr fitToPage="1"/>
  </sheetPr>
  <dimension ref="A1:U152"/>
  <sheetViews>
    <sheetView zoomScaleNormal="100" workbookViewId="0">
      <pane xSplit="4" ySplit="4" topLeftCell="E5" activePane="bottomRight" state="frozen"/>
      <selection pane="topRight" activeCell="D1" sqref="D1"/>
      <selection pane="bottomLeft" activeCell="A4" sqref="A4"/>
      <selection pane="bottomRight" activeCell="E5" sqref="E5"/>
    </sheetView>
  </sheetViews>
  <sheetFormatPr defaultColWidth="9.140625" defaultRowHeight="12.75" x14ac:dyDescent="0.2"/>
  <cols>
    <col min="1" max="1" width="12.5703125" style="3" customWidth="1"/>
    <col min="2" max="2" width="14" style="41" customWidth="1"/>
    <col min="3" max="3" width="14" style="3" bestFit="1" customWidth="1"/>
    <col min="4" max="4" width="12.28515625" style="3" customWidth="1"/>
    <col min="5" max="5" width="7.85546875" style="3" customWidth="1"/>
    <col min="6" max="6" width="8.5703125" style="3" customWidth="1"/>
    <col min="7" max="7" width="6.140625" style="3" customWidth="1"/>
    <col min="8" max="8" width="6.42578125" style="3" customWidth="1"/>
    <col min="9" max="13" width="10.140625" style="3" customWidth="1"/>
    <col min="14" max="14" width="8.28515625" style="3" customWidth="1"/>
    <col min="15" max="15" width="10.7109375" style="3" bestFit="1" customWidth="1"/>
    <col min="16" max="16" width="8.28515625" style="3" bestFit="1" customWidth="1"/>
    <col min="17" max="18" width="9.42578125" style="3" customWidth="1"/>
    <col min="19" max="19" width="9.28515625" style="3" customWidth="1"/>
    <col min="20" max="16384" width="9.140625" style="3"/>
  </cols>
  <sheetData>
    <row r="1" spans="1:21" x14ac:dyDescent="0.2">
      <c r="A1" s="303" t="s">
        <v>281</v>
      </c>
      <c r="B1" s="303"/>
      <c r="C1" s="303"/>
      <c r="D1" s="303"/>
      <c r="E1" s="303"/>
      <c r="F1" s="303"/>
      <c r="G1" s="303"/>
      <c r="H1" s="303"/>
      <c r="I1" s="54" t="s">
        <v>413</v>
      </c>
      <c r="J1" s="52" t="s">
        <v>426</v>
      </c>
      <c r="K1" s="52" t="s">
        <v>430</v>
      </c>
      <c r="L1" s="30" t="s">
        <v>432</v>
      </c>
      <c r="M1" s="30"/>
      <c r="N1" s="20"/>
      <c r="O1" s="20"/>
      <c r="P1" s="20"/>
    </row>
    <row r="2" spans="1:21" x14ac:dyDescent="0.2">
      <c r="A2" s="303" t="s">
        <v>433</v>
      </c>
      <c r="B2" s="303"/>
      <c r="C2" s="303"/>
      <c r="D2" s="303"/>
      <c r="E2" s="303"/>
      <c r="F2" s="303"/>
      <c r="G2" s="303"/>
      <c r="H2" s="303"/>
      <c r="I2" s="10"/>
      <c r="J2" s="10"/>
      <c r="K2" s="10"/>
      <c r="L2" s="10"/>
      <c r="M2" s="10"/>
      <c r="N2" s="8"/>
      <c r="O2" s="8"/>
      <c r="P2" s="8"/>
      <c r="Q2" s="29"/>
      <c r="R2" s="29"/>
      <c r="S2" s="30"/>
    </row>
    <row r="3" spans="1:21" x14ac:dyDescent="0.2">
      <c r="A3" s="8" t="s">
        <v>0</v>
      </c>
      <c r="B3" s="8" t="s">
        <v>1</v>
      </c>
      <c r="C3" s="8" t="s">
        <v>2</v>
      </c>
      <c r="D3" s="8" t="s">
        <v>274</v>
      </c>
      <c r="E3" s="8" t="s">
        <v>3</v>
      </c>
      <c r="F3" s="8" t="s">
        <v>4</v>
      </c>
      <c r="G3" s="302" t="s">
        <v>5</v>
      </c>
      <c r="H3" s="302"/>
      <c r="I3" s="50" t="s">
        <v>398</v>
      </c>
      <c r="J3" s="31" t="s">
        <v>424</v>
      </c>
      <c r="K3" s="31" t="s">
        <v>429</v>
      </c>
      <c r="L3" s="31" t="s">
        <v>409</v>
      </c>
      <c r="M3" s="31" t="s">
        <v>427</v>
      </c>
      <c r="N3" s="36"/>
      <c r="O3" s="302" t="s">
        <v>6</v>
      </c>
      <c r="P3" s="302"/>
      <c r="Q3" s="55"/>
      <c r="R3" s="300" t="s">
        <v>7</v>
      </c>
      <c r="S3" s="301"/>
    </row>
    <row r="4" spans="1:21" x14ac:dyDescent="0.2">
      <c r="A4" s="36" t="s">
        <v>8</v>
      </c>
      <c r="B4" s="36"/>
      <c r="C4" s="36"/>
      <c r="D4" s="36"/>
      <c r="E4" s="7" t="s">
        <v>9</v>
      </c>
      <c r="F4" s="36" t="s">
        <v>10</v>
      </c>
      <c r="G4" s="8" t="s">
        <v>11</v>
      </c>
      <c r="H4" s="8" t="s">
        <v>12</v>
      </c>
      <c r="I4" s="36" t="s">
        <v>399</v>
      </c>
      <c r="J4" s="36" t="s">
        <v>410</v>
      </c>
      <c r="K4" s="36" t="s">
        <v>410</v>
      </c>
      <c r="L4" s="36" t="s">
        <v>410</v>
      </c>
      <c r="M4" s="36" t="s">
        <v>428</v>
      </c>
      <c r="N4" s="36"/>
      <c r="O4" s="8" t="s">
        <v>13</v>
      </c>
      <c r="P4" s="8" t="s">
        <v>12</v>
      </c>
      <c r="Q4" s="56"/>
      <c r="R4" s="10" t="s">
        <v>14</v>
      </c>
      <c r="S4" s="10" t="s">
        <v>15</v>
      </c>
    </row>
    <row r="5" spans="1:21" x14ac:dyDescent="0.2">
      <c r="A5" s="11" t="s">
        <v>383</v>
      </c>
      <c r="B5" s="11" t="s">
        <v>384</v>
      </c>
      <c r="C5" s="11" t="s">
        <v>383</v>
      </c>
      <c r="D5" s="11" t="s">
        <v>275</v>
      </c>
      <c r="E5" s="12">
        <v>15</v>
      </c>
      <c r="F5" s="12">
        <v>225</v>
      </c>
      <c r="G5" s="12">
        <v>10</v>
      </c>
      <c r="H5" s="12">
        <v>400</v>
      </c>
      <c r="I5" s="12"/>
      <c r="J5" s="12"/>
      <c r="K5" s="12"/>
      <c r="L5" s="12"/>
      <c r="M5" s="12"/>
      <c r="N5" s="13"/>
      <c r="O5" s="12">
        <f t="shared" ref="O5:O19" si="0">SUM(I5:N5)</f>
        <v>0</v>
      </c>
      <c r="P5" s="12">
        <f t="shared" ref="P5:P19" si="1">$O5/$H5</f>
        <v>0</v>
      </c>
      <c r="Q5" s="57"/>
      <c r="R5" s="15">
        <v>0.06</v>
      </c>
      <c r="S5" s="15">
        <f t="shared" ref="S5:S19" si="2">$P5*$R5</f>
        <v>0</v>
      </c>
      <c r="T5" s="43">
        <f>SUM(S5:S19)</f>
        <v>30.230000000000004</v>
      </c>
      <c r="U5" s="3">
        <f>T5*100/$T$143</f>
        <v>37.524826216484612</v>
      </c>
    </row>
    <row r="6" spans="1:21" x14ac:dyDescent="0.2">
      <c r="A6" s="11" t="s">
        <v>385</v>
      </c>
      <c r="B6" s="11" t="s">
        <v>386</v>
      </c>
      <c r="C6" s="11" t="s">
        <v>385</v>
      </c>
      <c r="D6" s="11" t="s">
        <v>275</v>
      </c>
      <c r="E6" s="12">
        <v>15</v>
      </c>
      <c r="F6" s="12">
        <v>300</v>
      </c>
      <c r="G6" s="12">
        <v>10</v>
      </c>
      <c r="H6" s="12">
        <v>300</v>
      </c>
      <c r="I6" s="12"/>
      <c r="J6" s="12">
        <v>8100</v>
      </c>
      <c r="K6" s="12"/>
      <c r="L6" s="12"/>
      <c r="M6" s="12"/>
      <c r="N6" s="13"/>
      <c r="O6" s="12">
        <f t="shared" si="0"/>
        <v>8100</v>
      </c>
      <c r="P6" s="12">
        <f t="shared" si="1"/>
        <v>27</v>
      </c>
      <c r="Q6" s="57"/>
      <c r="R6" s="15">
        <v>0.06</v>
      </c>
      <c r="S6" s="15">
        <f t="shared" si="2"/>
        <v>1.6199999999999999</v>
      </c>
      <c r="T6" s="43"/>
    </row>
    <row r="7" spans="1:21" x14ac:dyDescent="0.2">
      <c r="A7" s="36" t="s">
        <v>387</v>
      </c>
      <c r="B7" s="36" t="s">
        <v>259</v>
      </c>
      <c r="C7" s="31" t="s">
        <v>388</v>
      </c>
      <c r="D7" s="36" t="s">
        <v>277</v>
      </c>
      <c r="E7" s="12" t="s">
        <v>167</v>
      </c>
      <c r="F7" s="12">
        <v>300</v>
      </c>
      <c r="G7" s="12">
        <v>10</v>
      </c>
      <c r="H7" s="12">
        <v>300</v>
      </c>
      <c r="I7" s="12"/>
      <c r="J7" s="12"/>
      <c r="K7" s="12"/>
      <c r="L7" s="12"/>
      <c r="M7" s="12"/>
      <c r="N7" s="13"/>
      <c r="O7" s="12">
        <f t="shared" si="0"/>
        <v>0</v>
      </c>
      <c r="P7" s="12">
        <f t="shared" si="1"/>
        <v>0</v>
      </c>
      <c r="Q7" s="57"/>
      <c r="R7" s="15">
        <v>0.06</v>
      </c>
      <c r="S7" s="15">
        <f t="shared" si="2"/>
        <v>0</v>
      </c>
      <c r="T7" s="43"/>
    </row>
    <row r="8" spans="1:21" x14ac:dyDescent="0.2">
      <c r="A8" s="11" t="s">
        <v>258</v>
      </c>
      <c r="B8" s="11" t="s">
        <v>259</v>
      </c>
      <c r="C8" s="11" t="s">
        <v>258</v>
      </c>
      <c r="D8" s="11" t="s">
        <v>275</v>
      </c>
      <c r="E8" s="12">
        <v>15</v>
      </c>
      <c r="F8" s="12">
        <v>375</v>
      </c>
      <c r="G8" s="12">
        <v>10</v>
      </c>
      <c r="H8" s="12">
        <v>200</v>
      </c>
      <c r="I8" s="12"/>
      <c r="J8" s="12"/>
      <c r="K8" s="12"/>
      <c r="L8" s="12"/>
      <c r="M8" s="12">
        <v>1000</v>
      </c>
      <c r="N8" s="13"/>
      <c r="O8" s="12">
        <f t="shared" si="0"/>
        <v>1000</v>
      </c>
      <c r="P8" s="12">
        <f t="shared" si="1"/>
        <v>5</v>
      </c>
      <c r="Q8" s="57"/>
      <c r="R8" s="15">
        <v>0.06</v>
      </c>
      <c r="S8" s="15">
        <f t="shared" si="2"/>
        <v>0.3</v>
      </c>
      <c r="T8" s="43"/>
    </row>
    <row r="9" spans="1:21" x14ac:dyDescent="0.2">
      <c r="A9" s="11" t="s">
        <v>26</v>
      </c>
      <c r="B9" s="11" t="s">
        <v>27</v>
      </c>
      <c r="C9" s="11" t="s">
        <v>26</v>
      </c>
      <c r="D9" s="11" t="s">
        <v>275</v>
      </c>
      <c r="E9" s="12">
        <v>15</v>
      </c>
      <c r="F9" s="12">
        <v>457</v>
      </c>
      <c r="G9" s="12">
        <v>10</v>
      </c>
      <c r="H9" s="12">
        <v>200</v>
      </c>
      <c r="I9" s="12">
        <v>2600</v>
      </c>
      <c r="J9" s="12"/>
      <c r="K9" s="12"/>
      <c r="L9" s="12">
        <v>8000</v>
      </c>
      <c r="M9" s="12">
        <v>10000</v>
      </c>
      <c r="N9" s="13"/>
      <c r="O9" s="12">
        <f t="shared" si="0"/>
        <v>20600</v>
      </c>
      <c r="P9" s="12">
        <f t="shared" si="1"/>
        <v>103</v>
      </c>
      <c r="Q9" s="57"/>
      <c r="R9" s="15">
        <v>0.05</v>
      </c>
      <c r="S9" s="15">
        <f t="shared" si="2"/>
        <v>5.15</v>
      </c>
    </row>
    <row r="10" spans="1:21" x14ac:dyDescent="0.2">
      <c r="A10" s="36" t="s">
        <v>169</v>
      </c>
      <c r="B10" s="36" t="s">
        <v>27</v>
      </c>
      <c r="C10" s="36">
        <v>90441400</v>
      </c>
      <c r="D10" s="36" t="s">
        <v>277</v>
      </c>
      <c r="E10" s="12" t="s">
        <v>167</v>
      </c>
      <c r="F10" s="12">
        <v>450</v>
      </c>
      <c r="G10" s="12">
        <v>10</v>
      </c>
      <c r="H10" s="12">
        <v>200</v>
      </c>
      <c r="I10" s="12"/>
      <c r="J10" s="12"/>
      <c r="K10" s="12"/>
      <c r="L10" s="12"/>
      <c r="M10" s="12"/>
      <c r="N10" s="13"/>
      <c r="O10" s="12">
        <f t="shared" si="0"/>
        <v>0</v>
      </c>
      <c r="P10" s="12">
        <f t="shared" si="1"/>
        <v>0</v>
      </c>
      <c r="Q10" s="57"/>
      <c r="R10" s="15">
        <v>0.05</v>
      </c>
      <c r="S10" s="15">
        <f t="shared" si="2"/>
        <v>0</v>
      </c>
    </row>
    <row r="11" spans="1:21" x14ac:dyDescent="0.2">
      <c r="A11" s="11" t="s">
        <v>24</v>
      </c>
      <c r="B11" s="11" t="s">
        <v>25</v>
      </c>
      <c r="C11" s="11" t="s">
        <v>24</v>
      </c>
      <c r="D11" s="11" t="s">
        <v>275</v>
      </c>
      <c r="E11" s="12">
        <v>15</v>
      </c>
      <c r="F11" s="12">
        <v>610</v>
      </c>
      <c r="G11" s="12">
        <v>10</v>
      </c>
      <c r="H11" s="12">
        <v>100</v>
      </c>
      <c r="I11" s="12">
        <v>4500</v>
      </c>
      <c r="J11" s="12"/>
      <c r="K11" s="12"/>
      <c r="L11" s="12">
        <v>8000</v>
      </c>
      <c r="M11" s="12">
        <v>8000</v>
      </c>
      <c r="N11" s="13"/>
      <c r="O11" s="12">
        <f t="shared" si="0"/>
        <v>20500</v>
      </c>
      <c r="P11" s="12">
        <f t="shared" si="1"/>
        <v>205</v>
      </c>
      <c r="Q11" s="57"/>
      <c r="R11" s="15">
        <v>0.04</v>
      </c>
      <c r="S11" s="15">
        <f t="shared" si="2"/>
        <v>8.1999999999999993</v>
      </c>
    </row>
    <row r="12" spans="1:21" x14ac:dyDescent="0.2">
      <c r="A12" s="36" t="s">
        <v>168</v>
      </c>
      <c r="B12" s="36" t="s">
        <v>25</v>
      </c>
      <c r="C12" s="36">
        <v>90441600</v>
      </c>
      <c r="D12" s="36" t="s">
        <v>277</v>
      </c>
      <c r="E12" s="12" t="s">
        <v>167</v>
      </c>
      <c r="F12" s="12">
        <v>600</v>
      </c>
      <c r="G12" s="12">
        <v>10</v>
      </c>
      <c r="H12" s="12">
        <v>100</v>
      </c>
      <c r="I12" s="12"/>
      <c r="J12" s="12"/>
      <c r="K12" s="12"/>
      <c r="L12" s="12">
        <v>1000</v>
      </c>
      <c r="M12" s="12">
        <v>3000</v>
      </c>
      <c r="N12" s="13"/>
      <c r="O12" s="12">
        <f t="shared" si="0"/>
        <v>4000</v>
      </c>
      <c r="P12" s="12">
        <f t="shared" si="1"/>
        <v>40</v>
      </c>
      <c r="Q12" s="57"/>
      <c r="R12" s="15">
        <v>0.04</v>
      </c>
      <c r="S12" s="15">
        <f t="shared" si="2"/>
        <v>1.6</v>
      </c>
    </row>
    <row r="13" spans="1:21" x14ac:dyDescent="0.2">
      <c r="A13" s="11" t="s">
        <v>150</v>
      </c>
      <c r="B13" s="11" t="s">
        <v>151</v>
      </c>
      <c r="C13" s="11" t="s">
        <v>150</v>
      </c>
      <c r="D13" s="11" t="s">
        <v>275</v>
      </c>
      <c r="E13" s="12">
        <v>15</v>
      </c>
      <c r="F13" s="12">
        <v>760</v>
      </c>
      <c r="G13" s="12">
        <v>10</v>
      </c>
      <c r="H13" s="12">
        <v>100</v>
      </c>
      <c r="I13" s="12"/>
      <c r="J13" s="12"/>
      <c r="K13" s="12"/>
      <c r="L13" s="12">
        <v>500</v>
      </c>
      <c r="M13" s="12">
        <v>1000</v>
      </c>
      <c r="N13" s="13"/>
      <c r="O13" s="12">
        <f t="shared" si="0"/>
        <v>1500</v>
      </c>
      <c r="P13" s="12">
        <f t="shared" si="1"/>
        <v>15</v>
      </c>
      <c r="Q13" s="57"/>
      <c r="R13" s="15">
        <v>0.04</v>
      </c>
      <c r="S13" s="15">
        <f t="shared" si="2"/>
        <v>0.6</v>
      </c>
    </row>
    <row r="14" spans="1:21" x14ac:dyDescent="0.2">
      <c r="A14" s="11" t="s">
        <v>20</v>
      </c>
      <c r="B14" s="11" t="s">
        <v>21</v>
      </c>
      <c r="C14" s="11" t="s">
        <v>20</v>
      </c>
      <c r="D14" s="11" t="s">
        <v>275</v>
      </c>
      <c r="E14" s="12">
        <v>15</v>
      </c>
      <c r="F14" s="12">
        <v>915</v>
      </c>
      <c r="G14" s="12">
        <v>10</v>
      </c>
      <c r="H14" s="12">
        <v>100</v>
      </c>
      <c r="I14" s="12"/>
      <c r="J14" s="12"/>
      <c r="K14" s="12"/>
      <c r="L14" s="12"/>
      <c r="M14" s="12">
        <v>5000</v>
      </c>
      <c r="N14" s="13"/>
      <c r="O14" s="12">
        <f t="shared" si="0"/>
        <v>5000</v>
      </c>
      <c r="P14" s="12">
        <f t="shared" si="1"/>
        <v>50</v>
      </c>
      <c r="Q14" s="57"/>
      <c r="R14" s="15">
        <v>0.05</v>
      </c>
      <c r="S14" s="15">
        <f t="shared" si="2"/>
        <v>2.5</v>
      </c>
    </row>
    <row r="15" spans="1:21" x14ac:dyDescent="0.2">
      <c r="A15" s="13" t="s">
        <v>166</v>
      </c>
      <c r="B15" s="13" t="s">
        <v>21</v>
      </c>
      <c r="C15" s="13">
        <v>90441800</v>
      </c>
      <c r="D15" s="36" t="s">
        <v>277</v>
      </c>
      <c r="E15" s="12" t="s">
        <v>167</v>
      </c>
      <c r="F15" s="12">
        <v>900</v>
      </c>
      <c r="G15" s="12">
        <v>10</v>
      </c>
      <c r="H15" s="12">
        <v>100</v>
      </c>
      <c r="I15" s="12">
        <v>1000</v>
      </c>
      <c r="J15" s="12"/>
      <c r="K15" s="12"/>
      <c r="L15" s="12">
        <v>1000</v>
      </c>
      <c r="M15" s="12">
        <v>1000</v>
      </c>
      <c r="N15" s="13"/>
      <c r="O15" s="12">
        <f t="shared" si="0"/>
        <v>3000</v>
      </c>
      <c r="P15" s="12">
        <f t="shared" si="1"/>
        <v>30</v>
      </c>
      <c r="Q15" s="57"/>
      <c r="R15" s="15">
        <v>0.05</v>
      </c>
      <c r="S15" s="15">
        <f t="shared" si="2"/>
        <v>1.5</v>
      </c>
    </row>
    <row r="16" spans="1:21" x14ac:dyDescent="0.2">
      <c r="A16" s="11" t="s">
        <v>16</v>
      </c>
      <c r="B16" s="11" t="s">
        <v>17</v>
      </c>
      <c r="C16" s="11" t="s">
        <v>16</v>
      </c>
      <c r="D16" s="11" t="s">
        <v>275</v>
      </c>
      <c r="E16" s="12">
        <v>15</v>
      </c>
      <c r="F16" s="12">
        <v>1220</v>
      </c>
      <c r="G16" s="12">
        <v>10</v>
      </c>
      <c r="H16" s="12">
        <v>50</v>
      </c>
      <c r="I16" s="12">
        <v>950</v>
      </c>
      <c r="J16" s="12"/>
      <c r="K16" s="12"/>
      <c r="L16" s="12">
        <v>5000</v>
      </c>
      <c r="M16" s="12">
        <v>5000</v>
      </c>
      <c r="N16" s="13"/>
      <c r="O16" s="12">
        <f t="shared" si="0"/>
        <v>10950</v>
      </c>
      <c r="P16" s="12">
        <f t="shared" si="1"/>
        <v>219</v>
      </c>
      <c r="Q16" s="57"/>
      <c r="R16" s="15">
        <v>0.04</v>
      </c>
      <c r="S16" s="15">
        <f t="shared" si="2"/>
        <v>8.76</v>
      </c>
    </row>
    <row r="17" spans="1:21" x14ac:dyDescent="0.2">
      <c r="A17" s="11" t="s">
        <v>148</v>
      </c>
      <c r="B17" s="11" t="s">
        <v>149</v>
      </c>
      <c r="C17" s="11" t="s">
        <v>148</v>
      </c>
      <c r="D17" s="11" t="s">
        <v>275</v>
      </c>
      <c r="E17" s="12">
        <v>15</v>
      </c>
      <c r="F17" s="12">
        <v>1524</v>
      </c>
      <c r="G17" s="12">
        <v>10</v>
      </c>
      <c r="H17" s="12">
        <v>50</v>
      </c>
      <c r="I17" s="12"/>
      <c r="J17" s="12"/>
      <c r="K17" s="12"/>
      <c r="L17" s="12"/>
      <c r="M17" s="12"/>
      <c r="N17" s="13"/>
      <c r="O17" s="12">
        <f t="shared" si="0"/>
        <v>0</v>
      </c>
      <c r="P17" s="12">
        <f t="shared" si="1"/>
        <v>0</v>
      </c>
      <c r="Q17" s="57"/>
      <c r="R17" s="15">
        <v>0.05</v>
      </c>
      <c r="S17" s="15">
        <f t="shared" si="2"/>
        <v>0</v>
      </c>
    </row>
    <row r="18" spans="1:21" x14ac:dyDescent="0.2">
      <c r="A18" s="11" t="s">
        <v>146</v>
      </c>
      <c r="B18" s="11" t="s">
        <v>147</v>
      </c>
      <c r="C18" s="11" t="s">
        <v>146</v>
      </c>
      <c r="D18" s="11" t="s">
        <v>275</v>
      </c>
      <c r="E18" s="12">
        <v>15</v>
      </c>
      <c r="F18" s="12">
        <v>1800</v>
      </c>
      <c r="G18" s="12">
        <v>10</v>
      </c>
      <c r="H18" s="12">
        <v>50</v>
      </c>
      <c r="I18" s="12"/>
      <c r="J18" s="12"/>
      <c r="K18" s="12"/>
      <c r="L18" s="12"/>
      <c r="M18" s="12"/>
      <c r="N18" s="13"/>
      <c r="O18" s="12">
        <f t="shared" si="0"/>
        <v>0</v>
      </c>
      <c r="P18" s="12">
        <f t="shared" si="1"/>
        <v>0</v>
      </c>
      <c r="Q18" s="57"/>
      <c r="R18" s="15">
        <v>0.06</v>
      </c>
      <c r="S18" s="15">
        <f t="shared" si="2"/>
        <v>0</v>
      </c>
    </row>
    <row r="19" spans="1:21" x14ac:dyDescent="0.2">
      <c r="A19" s="11" t="s">
        <v>353</v>
      </c>
      <c r="B19" s="11" t="s">
        <v>354</v>
      </c>
      <c r="C19" s="11" t="s">
        <v>146</v>
      </c>
      <c r="D19" s="11" t="s">
        <v>275</v>
      </c>
      <c r="E19" s="12">
        <v>15</v>
      </c>
      <c r="F19" s="12">
        <v>2100</v>
      </c>
      <c r="G19" s="12">
        <v>10</v>
      </c>
      <c r="H19" s="12">
        <v>50</v>
      </c>
      <c r="I19" s="12"/>
      <c r="J19" s="12"/>
      <c r="K19" s="12"/>
      <c r="L19" s="12"/>
      <c r="M19" s="12"/>
      <c r="N19" s="13"/>
      <c r="O19" s="12">
        <f t="shared" si="0"/>
        <v>0</v>
      </c>
      <c r="P19" s="12">
        <f t="shared" si="1"/>
        <v>0</v>
      </c>
      <c r="Q19" s="57"/>
      <c r="R19" s="15">
        <v>0.06</v>
      </c>
      <c r="S19" s="15">
        <f t="shared" si="2"/>
        <v>0</v>
      </c>
    </row>
    <row r="20" spans="1:21" ht="15" x14ac:dyDescent="0.2">
      <c r="A20" s="60" t="s">
        <v>28</v>
      </c>
      <c r="B20" s="60"/>
      <c r="C20" s="60"/>
      <c r="D20" s="60"/>
      <c r="E20" s="60"/>
      <c r="F20" s="12"/>
      <c r="G20" s="20"/>
      <c r="H20" s="20"/>
      <c r="I20" s="12"/>
      <c r="J20" s="12"/>
      <c r="K20" s="12"/>
      <c r="L20" s="12"/>
      <c r="M20" s="12"/>
      <c r="N20" s="21"/>
      <c r="O20" s="12"/>
      <c r="P20" s="12"/>
      <c r="Q20" s="57"/>
      <c r="R20" s="12"/>
      <c r="S20" s="15"/>
    </row>
    <row r="21" spans="1:21" x14ac:dyDescent="0.2">
      <c r="A21" s="11" t="s">
        <v>260</v>
      </c>
      <c r="B21" s="11" t="s">
        <v>229</v>
      </c>
      <c r="C21" s="11" t="s">
        <v>260</v>
      </c>
      <c r="D21" s="11" t="s">
        <v>275</v>
      </c>
      <c r="E21" s="12">
        <v>20</v>
      </c>
      <c r="F21" s="12">
        <v>100</v>
      </c>
      <c r="G21" s="12">
        <v>10</v>
      </c>
      <c r="H21" s="12">
        <v>500</v>
      </c>
      <c r="I21" s="12"/>
      <c r="J21" s="12"/>
      <c r="K21" s="12"/>
      <c r="L21" s="12"/>
      <c r="M21" s="12"/>
      <c r="N21" s="13"/>
      <c r="O21" s="12">
        <f t="shared" ref="O21:O37" si="3">SUM(I21:N21)</f>
        <v>0</v>
      </c>
      <c r="P21" s="12">
        <f t="shared" ref="P21:P37" si="4">$O21/$H21</f>
        <v>0</v>
      </c>
      <c r="Q21" s="57"/>
      <c r="R21" s="15">
        <v>0.06</v>
      </c>
      <c r="S21" s="15">
        <f t="shared" ref="S21:S37" si="5">$P21*$R21</f>
        <v>0</v>
      </c>
      <c r="T21" s="43">
        <f>SUM(S21:S37)</f>
        <v>24.2</v>
      </c>
      <c r="U21" s="3">
        <f>T21*100/$T$143</f>
        <v>30.039721946375373</v>
      </c>
    </row>
    <row r="22" spans="1:21" x14ac:dyDescent="0.2">
      <c r="A22" s="36" t="s">
        <v>228</v>
      </c>
      <c r="B22" s="36" t="s">
        <v>229</v>
      </c>
      <c r="C22" s="36">
        <v>90442100</v>
      </c>
      <c r="D22" s="36" t="s">
        <v>277</v>
      </c>
      <c r="E22" s="12" t="s">
        <v>46</v>
      </c>
      <c r="F22" s="12">
        <v>100</v>
      </c>
      <c r="G22" s="12">
        <v>10</v>
      </c>
      <c r="H22" s="12">
        <v>500</v>
      </c>
      <c r="I22" s="12"/>
      <c r="J22" s="12"/>
      <c r="K22" s="12"/>
      <c r="L22" s="12"/>
      <c r="M22" s="12"/>
      <c r="N22" s="13"/>
      <c r="O22" s="12">
        <f t="shared" si="3"/>
        <v>0</v>
      </c>
      <c r="P22" s="12">
        <f t="shared" si="4"/>
        <v>0</v>
      </c>
      <c r="Q22" s="57"/>
      <c r="R22" s="15">
        <v>0.06</v>
      </c>
      <c r="S22" s="15">
        <f t="shared" si="5"/>
        <v>0</v>
      </c>
      <c r="T22" s="43"/>
    </row>
    <row r="23" spans="1:21" x14ac:dyDescent="0.2">
      <c r="A23" s="36" t="s">
        <v>172</v>
      </c>
      <c r="B23" s="36" t="s">
        <v>173</v>
      </c>
      <c r="C23" s="36">
        <v>90447000</v>
      </c>
      <c r="D23" s="36" t="s">
        <v>277</v>
      </c>
      <c r="E23" s="12" t="s">
        <v>46</v>
      </c>
      <c r="F23" s="12">
        <v>240</v>
      </c>
      <c r="G23" s="12">
        <v>10</v>
      </c>
      <c r="H23" s="12">
        <v>250</v>
      </c>
      <c r="I23" s="12"/>
      <c r="J23" s="12"/>
      <c r="K23" s="12"/>
      <c r="L23" s="12"/>
      <c r="M23" s="12"/>
      <c r="N23" s="13"/>
      <c r="O23" s="12">
        <f t="shared" si="3"/>
        <v>0</v>
      </c>
      <c r="P23" s="12">
        <f t="shared" si="4"/>
        <v>0</v>
      </c>
      <c r="Q23" s="57"/>
      <c r="R23" s="15">
        <v>0.06</v>
      </c>
      <c r="S23" s="15">
        <f t="shared" si="5"/>
        <v>0</v>
      </c>
    </row>
    <row r="24" spans="1:21" x14ac:dyDescent="0.2">
      <c r="A24" s="11" t="s">
        <v>389</v>
      </c>
      <c r="B24" s="11" t="s">
        <v>390</v>
      </c>
      <c r="C24" s="11" t="s">
        <v>389</v>
      </c>
      <c r="D24" s="11" t="s">
        <v>275</v>
      </c>
      <c r="E24" s="12">
        <v>20</v>
      </c>
      <c r="F24" s="12">
        <v>300</v>
      </c>
      <c r="G24" s="12">
        <v>10</v>
      </c>
      <c r="H24" s="12">
        <v>200</v>
      </c>
      <c r="I24" s="12"/>
      <c r="J24" s="12"/>
      <c r="K24" s="12"/>
      <c r="L24" s="12"/>
      <c r="M24" s="12"/>
      <c r="N24" s="13"/>
      <c r="O24" s="12">
        <f t="shared" si="3"/>
        <v>0</v>
      </c>
      <c r="P24" s="12">
        <f t="shared" si="4"/>
        <v>0</v>
      </c>
      <c r="Q24" s="57"/>
      <c r="R24" s="15">
        <v>0.06</v>
      </c>
      <c r="S24" s="15">
        <f t="shared" si="5"/>
        <v>0</v>
      </c>
    </row>
    <row r="25" spans="1:21" x14ac:dyDescent="0.2">
      <c r="A25" s="11" t="s">
        <v>50</v>
      </c>
      <c r="B25" s="11" t="s">
        <v>51</v>
      </c>
      <c r="C25" s="11" t="s">
        <v>50</v>
      </c>
      <c r="D25" s="11" t="s">
        <v>275</v>
      </c>
      <c r="E25" s="12">
        <v>20</v>
      </c>
      <c r="F25" s="12">
        <v>457</v>
      </c>
      <c r="G25" s="12">
        <v>10</v>
      </c>
      <c r="H25" s="12">
        <v>100</v>
      </c>
      <c r="I25" s="12"/>
      <c r="J25" s="12"/>
      <c r="K25" s="12"/>
      <c r="L25" s="12"/>
      <c r="M25" s="12"/>
      <c r="N25" s="13"/>
      <c r="O25" s="12">
        <f t="shared" si="3"/>
        <v>0</v>
      </c>
      <c r="P25" s="12">
        <f t="shared" si="4"/>
        <v>0</v>
      </c>
      <c r="Q25" s="57"/>
      <c r="R25" s="15">
        <v>0.04</v>
      </c>
      <c r="S25" s="15">
        <f t="shared" si="5"/>
        <v>0</v>
      </c>
    </row>
    <row r="26" spans="1:21" x14ac:dyDescent="0.2">
      <c r="A26" s="36" t="s">
        <v>171</v>
      </c>
      <c r="B26" s="36" t="s">
        <v>51</v>
      </c>
      <c r="C26" s="36">
        <v>90442400</v>
      </c>
      <c r="D26" s="36" t="s">
        <v>277</v>
      </c>
      <c r="E26" s="12" t="s">
        <v>46</v>
      </c>
      <c r="F26" s="12">
        <v>450</v>
      </c>
      <c r="G26" s="12">
        <v>10</v>
      </c>
      <c r="H26" s="12">
        <v>100</v>
      </c>
      <c r="I26" s="12">
        <v>1000</v>
      </c>
      <c r="J26" s="12"/>
      <c r="K26" s="12"/>
      <c r="L26" s="12">
        <v>1000</v>
      </c>
      <c r="M26" s="12">
        <v>2000</v>
      </c>
      <c r="N26" s="13"/>
      <c r="O26" s="12">
        <f t="shared" si="3"/>
        <v>4000</v>
      </c>
      <c r="P26" s="12">
        <f t="shared" si="4"/>
        <v>40</v>
      </c>
      <c r="Q26" s="57"/>
      <c r="R26" s="15">
        <v>0.04</v>
      </c>
      <c r="S26" s="15">
        <f t="shared" si="5"/>
        <v>1.6</v>
      </c>
    </row>
    <row r="27" spans="1:21" x14ac:dyDescent="0.2">
      <c r="A27" s="11" t="s">
        <v>47</v>
      </c>
      <c r="B27" s="11" t="s">
        <v>48</v>
      </c>
      <c r="C27" s="11" t="s">
        <v>47</v>
      </c>
      <c r="D27" s="11" t="s">
        <v>275</v>
      </c>
      <c r="E27" s="12">
        <v>20</v>
      </c>
      <c r="F27" s="12">
        <v>610</v>
      </c>
      <c r="G27" s="12">
        <v>10</v>
      </c>
      <c r="H27" s="12">
        <v>100</v>
      </c>
      <c r="I27" s="12">
        <v>1000</v>
      </c>
      <c r="J27" s="12"/>
      <c r="K27" s="12"/>
      <c r="L27" s="12">
        <v>2000</v>
      </c>
      <c r="M27" s="12">
        <v>2000</v>
      </c>
      <c r="N27" s="13"/>
      <c r="O27" s="12">
        <f t="shared" si="3"/>
        <v>5000</v>
      </c>
      <c r="P27" s="12">
        <f t="shared" si="4"/>
        <v>50</v>
      </c>
      <c r="Q27" s="57"/>
      <c r="R27" s="15">
        <v>0.06</v>
      </c>
      <c r="S27" s="15">
        <f t="shared" si="5"/>
        <v>3</v>
      </c>
    </row>
    <row r="28" spans="1:21" x14ac:dyDescent="0.2">
      <c r="A28" s="36" t="s">
        <v>49</v>
      </c>
      <c r="B28" s="36" t="s">
        <v>48</v>
      </c>
      <c r="C28" s="36">
        <v>90442600</v>
      </c>
      <c r="D28" s="36" t="s">
        <v>277</v>
      </c>
      <c r="E28" s="12" t="s">
        <v>46</v>
      </c>
      <c r="F28" s="12">
        <v>600</v>
      </c>
      <c r="G28" s="12">
        <v>10</v>
      </c>
      <c r="H28" s="12">
        <v>100</v>
      </c>
      <c r="I28" s="12"/>
      <c r="J28" s="12"/>
      <c r="K28" s="12"/>
      <c r="L28" s="12"/>
      <c r="M28" s="12">
        <v>4000</v>
      </c>
      <c r="N28" s="13"/>
      <c r="O28" s="12">
        <f t="shared" si="3"/>
        <v>4000</v>
      </c>
      <c r="P28" s="12">
        <f t="shared" si="4"/>
        <v>40</v>
      </c>
      <c r="Q28" s="57"/>
      <c r="R28" s="15">
        <v>0.06</v>
      </c>
      <c r="S28" s="15">
        <f t="shared" si="5"/>
        <v>2.4</v>
      </c>
    </row>
    <row r="29" spans="1:21" x14ac:dyDescent="0.2">
      <c r="A29" s="11" t="s">
        <v>154</v>
      </c>
      <c r="B29" s="11" t="s">
        <v>43</v>
      </c>
      <c r="C29" s="11" t="s">
        <v>154</v>
      </c>
      <c r="D29" s="11" t="s">
        <v>275</v>
      </c>
      <c r="E29" s="12">
        <v>20</v>
      </c>
      <c r="F29" s="12">
        <v>760</v>
      </c>
      <c r="G29" s="12">
        <v>10</v>
      </c>
      <c r="H29" s="12">
        <v>100</v>
      </c>
      <c r="I29" s="12"/>
      <c r="J29" s="12"/>
      <c r="K29" s="12"/>
      <c r="L29" s="12"/>
      <c r="M29" s="12"/>
      <c r="N29" s="13"/>
      <c r="O29" s="12">
        <f t="shared" si="3"/>
        <v>0</v>
      </c>
      <c r="P29" s="12">
        <f t="shared" si="4"/>
        <v>0</v>
      </c>
      <c r="Q29" s="57"/>
      <c r="R29" s="15">
        <v>7.0000000000000007E-2</v>
      </c>
      <c r="S29" s="15">
        <f t="shared" si="5"/>
        <v>0</v>
      </c>
    </row>
    <row r="30" spans="1:21" x14ac:dyDescent="0.2">
      <c r="A30" s="36" t="s">
        <v>45</v>
      </c>
      <c r="B30" s="36" t="s">
        <v>43</v>
      </c>
      <c r="C30" s="36">
        <v>90442700</v>
      </c>
      <c r="D30" s="36" t="s">
        <v>277</v>
      </c>
      <c r="E30" s="12" t="s">
        <v>46</v>
      </c>
      <c r="F30" s="12">
        <v>750</v>
      </c>
      <c r="G30" s="12">
        <v>10</v>
      </c>
      <c r="H30" s="12">
        <v>100</v>
      </c>
      <c r="I30" s="12"/>
      <c r="J30" s="12"/>
      <c r="K30" s="12"/>
      <c r="L30" s="12"/>
      <c r="M30" s="12"/>
      <c r="N30" s="13"/>
      <c r="O30" s="12">
        <f t="shared" si="3"/>
        <v>0</v>
      </c>
      <c r="P30" s="12">
        <f t="shared" si="4"/>
        <v>0</v>
      </c>
      <c r="Q30" s="57"/>
      <c r="R30" s="15">
        <v>7.0000000000000007E-2</v>
      </c>
      <c r="S30" s="15">
        <f t="shared" si="5"/>
        <v>0</v>
      </c>
    </row>
    <row r="31" spans="1:21" x14ac:dyDescent="0.2">
      <c r="A31" s="11" t="s">
        <v>38</v>
      </c>
      <c r="B31" s="11" t="s">
        <v>39</v>
      </c>
      <c r="C31" s="11" t="s">
        <v>38</v>
      </c>
      <c r="D31" s="11" t="s">
        <v>275</v>
      </c>
      <c r="E31" s="12">
        <v>20</v>
      </c>
      <c r="F31" s="12">
        <v>915</v>
      </c>
      <c r="G31" s="12">
        <v>10</v>
      </c>
      <c r="H31" s="12">
        <v>50</v>
      </c>
      <c r="I31" s="12"/>
      <c r="J31" s="12"/>
      <c r="K31" s="12"/>
      <c r="L31" s="12">
        <v>2000</v>
      </c>
      <c r="M31" s="12">
        <v>2000</v>
      </c>
      <c r="N31" s="13"/>
      <c r="O31" s="12">
        <f t="shared" si="3"/>
        <v>4000</v>
      </c>
      <c r="P31" s="12">
        <f t="shared" si="4"/>
        <v>80</v>
      </c>
      <c r="Q31" s="57"/>
      <c r="R31" s="15">
        <v>0.04</v>
      </c>
      <c r="S31" s="15">
        <f t="shared" si="5"/>
        <v>3.2</v>
      </c>
    </row>
    <row r="32" spans="1:21" x14ac:dyDescent="0.2">
      <c r="A32" s="36" t="s">
        <v>170</v>
      </c>
      <c r="B32" s="36" t="s">
        <v>39</v>
      </c>
      <c r="C32" s="36">
        <v>90442800</v>
      </c>
      <c r="D32" s="36" t="s">
        <v>277</v>
      </c>
      <c r="E32" s="12" t="s">
        <v>46</v>
      </c>
      <c r="F32" s="12">
        <v>900</v>
      </c>
      <c r="G32" s="12">
        <v>10</v>
      </c>
      <c r="H32" s="12">
        <v>50</v>
      </c>
      <c r="I32" s="12">
        <v>2000</v>
      </c>
      <c r="J32" s="12"/>
      <c r="K32" s="12"/>
      <c r="L32" s="12">
        <v>3000</v>
      </c>
      <c r="M32" s="12">
        <v>5000</v>
      </c>
      <c r="N32" s="13"/>
      <c r="O32" s="12">
        <f t="shared" si="3"/>
        <v>10000</v>
      </c>
      <c r="P32" s="12">
        <f t="shared" si="4"/>
        <v>200</v>
      </c>
      <c r="Q32" s="57"/>
      <c r="R32" s="15">
        <v>0.04</v>
      </c>
      <c r="S32" s="15">
        <f t="shared" si="5"/>
        <v>8</v>
      </c>
    </row>
    <row r="33" spans="1:21" x14ac:dyDescent="0.2">
      <c r="A33" s="11" t="s">
        <v>34</v>
      </c>
      <c r="B33" s="11" t="s">
        <v>35</v>
      </c>
      <c r="C33" s="11" t="s">
        <v>34</v>
      </c>
      <c r="D33" s="11" t="s">
        <v>275</v>
      </c>
      <c r="E33" s="12">
        <v>20</v>
      </c>
      <c r="F33" s="12">
        <v>1220</v>
      </c>
      <c r="G33" s="12">
        <v>10</v>
      </c>
      <c r="H33" s="12">
        <v>50</v>
      </c>
      <c r="I33" s="12"/>
      <c r="J33" s="12"/>
      <c r="K33" s="12"/>
      <c r="L33" s="12">
        <v>2000</v>
      </c>
      <c r="M33" s="12">
        <v>3000</v>
      </c>
      <c r="N33" s="13"/>
      <c r="O33" s="12">
        <f t="shared" si="3"/>
        <v>5000</v>
      </c>
      <c r="P33" s="12">
        <f t="shared" si="4"/>
        <v>100</v>
      </c>
      <c r="Q33" s="57"/>
      <c r="R33" s="15">
        <v>0.06</v>
      </c>
      <c r="S33" s="15">
        <f t="shared" si="5"/>
        <v>6</v>
      </c>
    </row>
    <row r="34" spans="1:21" x14ac:dyDescent="0.2">
      <c r="A34" s="11" t="s">
        <v>32</v>
      </c>
      <c r="B34" s="11" t="s">
        <v>33</v>
      </c>
      <c r="C34" s="11" t="s">
        <v>32</v>
      </c>
      <c r="D34" s="11" t="s">
        <v>275</v>
      </c>
      <c r="E34" s="12">
        <v>20</v>
      </c>
      <c r="F34" s="12">
        <v>1524</v>
      </c>
      <c r="G34" s="12">
        <v>10</v>
      </c>
      <c r="H34" s="12">
        <v>50</v>
      </c>
      <c r="I34" s="12"/>
      <c r="J34" s="12"/>
      <c r="K34" s="12"/>
      <c r="L34" s="12"/>
      <c r="M34" s="12"/>
      <c r="N34" s="13"/>
      <c r="O34" s="12">
        <f t="shared" si="3"/>
        <v>0</v>
      </c>
      <c r="P34" s="12">
        <f t="shared" si="4"/>
        <v>0</v>
      </c>
      <c r="Q34" s="57"/>
      <c r="R34" s="15">
        <v>7.0000000000000007E-2</v>
      </c>
      <c r="S34" s="15">
        <f t="shared" si="5"/>
        <v>0</v>
      </c>
    </row>
    <row r="35" spans="1:21" x14ac:dyDescent="0.2">
      <c r="A35" s="11" t="s">
        <v>214</v>
      </c>
      <c r="B35" s="11" t="s">
        <v>30</v>
      </c>
      <c r="C35" s="11" t="s">
        <v>214</v>
      </c>
      <c r="D35" s="11" t="s">
        <v>275</v>
      </c>
      <c r="E35" s="12">
        <v>20</v>
      </c>
      <c r="F35" s="12">
        <v>1800</v>
      </c>
      <c r="G35" s="12">
        <v>10</v>
      </c>
      <c r="H35" s="12">
        <v>50</v>
      </c>
      <c r="I35" s="12"/>
      <c r="J35" s="12"/>
      <c r="K35" s="12"/>
      <c r="L35" s="12"/>
      <c r="M35" s="12"/>
      <c r="N35" s="13"/>
      <c r="O35" s="12">
        <f t="shared" si="3"/>
        <v>0</v>
      </c>
      <c r="P35" s="12">
        <f t="shared" si="4"/>
        <v>0</v>
      </c>
      <c r="Q35" s="57"/>
      <c r="R35" s="15">
        <v>0.09</v>
      </c>
      <c r="S35" s="15">
        <f t="shared" si="5"/>
        <v>0</v>
      </c>
    </row>
    <row r="36" spans="1:21" x14ac:dyDescent="0.2">
      <c r="A36" s="11" t="s">
        <v>212</v>
      </c>
      <c r="B36" s="11" t="s">
        <v>213</v>
      </c>
      <c r="C36" s="11" t="s">
        <v>212</v>
      </c>
      <c r="D36" s="11" t="s">
        <v>275</v>
      </c>
      <c r="E36" s="12">
        <v>20</v>
      </c>
      <c r="F36" s="12">
        <v>2100</v>
      </c>
      <c r="G36" s="12">
        <v>10</v>
      </c>
      <c r="H36" s="12">
        <v>50</v>
      </c>
      <c r="I36" s="12"/>
      <c r="J36" s="12"/>
      <c r="K36" s="12"/>
      <c r="L36" s="12"/>
      <c r="M36" s="12"/>
      <c r="N36" s="13"/>
      <c r="O36" s="12">
        <f t="shared" si="3"/>
        <v>0</v>
      </c>
      <c r="P36" s="12">
        <f t="shared" si="4"/>
        <v>0</v>
      </c>
      <c r="Q36" s="57"/>
      <c r="R36" s="15">
        <v>7.0000000000000007E-2</v>
      </c>
      <c r="S36" s="15">
        <f t="shared" si="5"/>
        <v>0</v>
      </c>
    </row>
    <row r="37" spans="1:21" x14ac:dyDescent="0.2">
      <c r="A37" s="11" t="s">
        <v>242</v>
      </c>
      <c r="B37" s="11" t="s">
        <v>243</v>
      </c>
      <c r="C37" s="11" t="s">
        <v>242</v>
      </c>
      <c r="D37" s="11" t="s">
        <v>275</v>
      </c>
      <c r="E37" s="12">
        <v>20</v>
      </c>
      <c r="F37" s="12">
        <v>2400</v>
      </c>
      <c r="G37" s="12">
        <v>10</v>
      </c>
      <c r="H37" s="12">
        <v>50</v>
      </c>
      <c r="I37" s="12"/>
      <c r="J37" s="12"/>
      <c r="K37" s="12"/>
      <c r="L37" s="12"/>
      <c r="M37" s="12"/>
      <c r="N37" s="13"/>
      <c r="O37" s="12">
        <f t="shared" si="3"/>
        <v>0</v>
      </c>
      <c r="P37" s="12">
        <f t="shared" si="4"/>
        <v>0</v>
      </c>
      <c r="Q37" s="57"/>
      <c r="R37" s="15">
        <v>7.0000000000000007E-2</v>
      </c>
      <c r="S37" s="15">
        <f t="shared" si="5"/>
        <v>0</v>
      </c>
    </row>
    <row r="38" spans="1:21" ht="15" x14ac:dyDescent="0.2">
      <c r="A38" s="60" t="s">
        <v>52</v>
      </c>
      <c r="B38" s="60"/>
      <c r="C38" s="60"/>
      <c r="D38" s="60"/>
      <c r="E38" s="60"/>
      <c r="F38" s="24"/>
      <c r="G38" s="10"/>
      <c r="H38" s="10"/>
      <c r="I38" s="12"/>
      <c r="J38" s="12"/>
      <c r="K38" s="12"/>
      <c r="L38" s="12"/>
      <c r="M38" s="12"/>
      <c r="N38" s="25"/>
      <c r="O38" s="12"/>
      <c r="P38" s="12"/>
      <c r="Q38" s="57"/>
      <c r="R38" s="12"/>
      <c r="S38" s="15"/>
    </row>
    <row r="39" spans="1:21" x14ac:dyDescent="0.2">
      <c r="A39" s="11" t="s">
        <v>261</v>
      </c>
      <c r="B39" s="11" t="s">
        <v>262</v>
      </c>
      <c r="C39" s="11" t="s">
        <v>261</v>
      </c>
      <c r="D39" s="11" t="s">
        <v>275</v>
      </c>
      <c r="E39" s="12">
        <v>25</v>
      </c>
      <c r="F39" s="12">
        <v>200</v>
      </c>
      <c r="G39" s="12">
        <v>10</v>
      </c>
      <c r="H39" s="12">
        <v>150</v>
      </c>
      <c r="I39" s="12">
        <v>600</v>
      </c>
      <c r="J39" s="12"/>
      <c r="K39" s="12"/>
      <c r="L39" s="12">
        <v>300</v>
      </c>
      <c r="M39" s="12">
        <v>600</v>
      </c>
      <c r="N39" s="13"/>
      <c r="O39" s="12">
        <f t="shared" ref="O39:O57" si="6">SUM(I39:N39)</f>
        <v>1500</v>
      </c>
      <c r="P39" s="12">
        <f t="shared" ref="P39:P57" si="7">$O39/$H39</f>
        <v>10</v>
      </c>
      <c r="Q39" s="57"/>
      <c r="R39" s="15">
        <v>0.06</v>
      </c>
      <c r="S39" s="15">
        <f t="shared" ref="S39:S57" si="8">$P39*$R39</f>
        <v>0.6</v>
      </c>
      <c r="T39" s="43">
        <f>SUM(S39:S57)</f>
        <v>22.499999999999996</v>
      </c>
      <c r="U39" s="3">
        <f>T39*100/$T$143</f>
        <v>27.929493545183707</v>
      </c>
    </row>
    <row r="40" spans="1:21" x14ac:dyDescent="0.2">
      <c r="A40" s="36" t="s">
        <v>198</v>
      </c>
      <c r="B40" s="36" t="s">
        <v>199</v>
      </c>
      <c r="C40" s="36">
        <v>90448000</v>
      </c>
      <c r="D40" s="36" t="s">
        <v>277</v>
      </c>
      <c r="E40" s="12" t="s">
        <v>63</v>
      </c>
      <c r="F40" s="12">
        <v>270</v>
      </c>
      <c r="G40" s="12">
        <v>10</v>
      </c>
      <c r="H40" s="12">
        <v>100</v>
      </c>
      <c r="I40" s="12"/>
      <c r="J40" s="12"/>
      <c r="K40" s="12"/>
      <c r="L40" s="12">
        <v>500</v>
      </c>
      <c r="M40" s="12"/>
      <c r="N40" s="13"/>
      <c r="O40" s="12">
        <f t="shared" si="6"/>
        <v>500</v>
      </c>
      <c r="P40" s="12">
        <f t="shared" si="7"/>
        <v>5</v>
      </c>
      <c r="Q40" s="57"/>
      <c r="R40" s="15">
        <v>0.06</v>
      </c>
      <c r="S40" s="15">
        <f t="shared" si="8"/>
        <v>0.3</v>
      </c>
    </row>
    <row r="41" spans="1:21" x14ac:dyDescent="0.2">
      <c r="A41" s="36" t="s">
        <v>392</v>
      </c>
      <c r="B41" s="36" t="s">
        <v>391</v>
      </c>
      <c r="C41" s="31" t="s">
        <v>393</v>
      </c>
      <c r="D41" s="36" t="s">
        <v>277</v>
      </c>
      <c r="E41" s="12" t="s">
        <v>63</v>
      </c>
      <c r="F41" s="12">
        <v>300</v>
      </c>
      <c r="G41" s="12">
        <v>10</v>
      </c>
      <c r="H41" s="12">
        <v>100</v>
      </c>
      <c r="I41" s="12"/>
      <c r="J41" s="12"/>
      <c r="K41" s="12"/>
      <c r="L41" s="12"/>
      <c r="M41" s="12"/>
      <c r="N41" s="13"/>
      <c r="O41" s="12">
        <f t="shared" si="6"/>
        <v>0</v>
      </c>
      <c r="P41" s="12">
        <f t="shared" si="7"/>
        <v>0</v>
      </c>
      <c r="Q41" s="57"/>
      <c r="R41" s="15">
        <v>0.06</v>
      </c>
      <c r="S41" s="15">
        <f t="shared" si="8"/>
        <v>0</v>
      </c>
    </row>
    <row r="42" spans="1:21" x14ac:dyDescent="0.2">
      <c r="A42" s="27" t="s">
        <v>67</v>
      </c>
      <c r="B42" s="27" t="s">
        <v>68</v>
      </c>
      <c r="C42" s="27" t="s">
        <v>69</v>
      </c>
      <c r="D42" s="11" t="s">
        <v>275</v>
      </c>
      <c r="E42" s="12">
        <v>25</v>
      </c>
      <c r="F42" s="12">
        <v>375</v>
      </c>
      <c r="G42" s="12">
        <v>10</v>
      </c>
      <c r="H42" s="12">
        <v>100</v>
      </c>
      <c r="I42" s="12"/>
      <c r="J42" s="12"/>
      <c r="K42" s="12"/>
      <c r="L42" s="12"/>
      <c r="M42" s="12"/>
      <c r="N42" s="13"/>
      <c r="O42" s="12">
        <f t="shared" si="6"/>
        <v>0</v>
      </c>
      <c r="P42" s="12">
        <f t="shared" si="7"/>
        <v>0</v>
      </c>
      <c r="Q42" s="57"/>
      <c r="R42" s="15">
        <v>0.06</v>
      </c>
      <c r="S42" s="15">
        <f t="shared" si="8"/>
        <v>0</v>
      </c>
    </row>
    <row r="43" spans="1:21" x14ac:dyDescent="0.2">
      <c r="A43" s="11" t="s">
        <v>64</v>
      </c>
      <c r="B43" s="11" t="s">
        <v>65</v>
      </c>
      <c r="C43" s="11" t="s">
        <v>64</v>
      </c>
      <c r="D43" s="11" t="s">
        <v>275</v>
      </c>
      <c r="E43" s="12">
        <v>25</v>
      </c>
      <c r="F43" s="12">
        <v>457</v>
      </c>
      <c r="G43" s="12">
        <v>10</v>
      </c>
      <c r="H43" s="12">
        <v>100</v>
      </c>
      <c r="I43" s="12">
        <v>1000</v>
      </c>
      <c r="J43" s="12"/>
      <c r="K43" s="12"/>
      <c r="L43" s="12">
        <v>1000</v>
      </c>
      <c r="M43" s="12">
        <v>1000</v>
      </c>
      <c r="N43" s="13"/>
      <c r="O43" s="12">
        <f t="shared" si="6"/>
        <v>3000</v>
      </c>
      <c r="P43" s="12">
        <f t="shared" si="7"/>
        <v>30</v>
      </c>
      <c r="Q43" s="57"/>
      <c r="R43" s="15">
        <v>0.06</v>
      </c>
      <c r="S43" s="15">
        <f t="shared" si="8"/>
        <v>1.7999999999999998</v>
      </c>
    </row>
    <row r="44" spans="1:21" x14ac:dyDescent="0.2">
      <c r="A44" s="36" t="s">
        <v>66</v>
      </c>
      <c r="B44" s="36" t="s">
        <v>65</v>
      </c>
      <c r="C44" s="36">
        <v>90443400</v>
      </c>
      <c r="D44" s="36" t="s">
        <v>277</v>
      </c>
      <c r="E44" s="12" t="s">
        <v>63</v>
      </c>
      <c r="F44" s="12">
        <v>450</v>
      </c>
      <c r="G44" s="12">
        <v>10</v>
      </c>
      <c r="H44" s="12">
        <v>100</v>
      </c>
      <c r="I44" s="12">
        <v>2000</v>
      </c>
      <c r="J44" s="12"/>
      <c r="K44" s="12"/>
      <c r="L44" s="12">
        <v>2000</v>
      </c>
      <c r="M44" s="12">
        <v>1000</v>
      </c>
      <c r="N44" s="13"/>
      <c r="O44" s="12">
        <f t="shared" si="6"/>
        <v>5000</v>
      </c>
      <c r="P44" s="12">
        <f t="shared" si="7"/>
        <v>50</v>
      </c>
      <c r="Q44" s="57"/>
      <c r="R44" s="15">
        <v>0.06</v>
      </c>
      <c r="S44" s="15">
        <f t="shared" si="8"/>
        <v>3</v>
      </c>
    </row>
    <row r="45" spans="1:21" x14ac:dyDescent="0.2">
      <c r="A45" s="11" t="s">
        <v>60</v>
      </c>
      <c r="B45" s="11" t="s">
        <v>61</v>
      </c>
      <c r="C45" s="11" t="s">
        <v>60</v>
      </c>
      <c r="D45" s="11" t="s">
        <v>275</v>
      </c>
      <c r="E45" s="12">
        <v>25</v>
      </c>
      <c r="F45" s="12">
        <v>610</v>
      </c>
      <c r="G45" s="12">
        <v>10</v>
      </c>
      <c r="H45" s="12">
        <v>50</v>
      </c>
      <c r="I45" s="12">
        <v>500</v>
      </c>
      <c r="J45" s="12"/>
      <c r="K45" s="12"/>
      <c r="L45" s="12">
        <v>500</v>
      </c>
      <c r="M45" s="12">
        <v>500</v>
      </c>
      <c r="N45" s="13"/>
      <c r="O45" s="12">
        <f t="shared" si="6"/>
        <v>1500</v>
      </c>
      <c r="P45" s="12">
        <f t="shared" si="7"/>
        <v>30</v>
      </c>
      <c r="Q45" s="57"/>
      <c r="R45" s="15">
        <v>0.04</v>
      </c>
      <c r="S45" s="15">
        <f t="shared" si="8"/>
        <v>1.2</v>
      </c>
    </row>
    <row r="46" spans="1:21" x14ac:dyDescent="0.2">
      <c r="A46" s="36" t="s">
        <v>62</v>
      </c>
      <c r="B46" s="36" t="s">
        <v>61</v>
      </c>
      <c r="C46" s="36">
        <v>90443600</v>
      </c>
      <c r="D46" s="36" t="s">
        <v>277</v>
      </c>
      <c r="E46" s="12" t="s">
        <v>63</v>
      </c>
      <c r="F46" s="12">
        <v>600</v>
      </c>
      <c r="G46" s="12">
        <v>10</v>
      </c>
      <c r="H46" s="12">
        <v>50</v>
      </c>
      <c r="I46" s="12">
        <v>2000</v>
      </c>
      <c r="J46" s="12"/>
      <c r="K46" s="12"/>
      <c r="L46" s="12">
        <v>2000</v>
      </c>
      <c r="M46" s="12">
        <v>1000</v>
      </c>
      <c r="N46" s="13"/>
      <c r="O46" s="12">
        <f t="shared" si="6"/>
        <v>5000</v>
      </c>
      <c r="P46" s="12">
        <f t="shared" si="7"/>
        <v>100</v>
      </c>
      <c r="Q46" s="57"/>
      <c r="R46" s="15">
        <v>0.04</v>
      </c>
      <c r="S46" s="15">
        <f t="shared" si="8"/>
        <v>4</v>
      </c>
    </row>
    <row r="47" spans="1:21" x14ac:dyDescent="0.2">
      <c r="A47" s="11" t="s">
        <v>195</v>
      </c>
      <c r="B47" s="11" t="s">
        <v>178</v>
      </c>
      <c r="C47" s="11" t="s">
        <v>195</v>
      </c>
      <c r="D47" s="11" t="s">
        <v>275</v>
      </c>
      <c r="E47" s="12">
        <v>25</v>
      </c>
      <c r="F47" s="12">
        <v>750</v>
      </c>
      <c r="G47" s="12">
        <v>10</v>
      </c>
      <c r="H47" s="12">
        <v>50</v>
      </c>
      <c r="I47" s="12"/>
      <c r="J47" s="12"/>
      <c r="K47" s="12"/>
      <c r="L47" s="12"/>
      <c r="M47" s="12"/>
      <c r="N47" s="13"/>
      <c r="O47" s="12">
        <f t="shared" si="6"/>
        <v>0</v>
      </c>
      <c r="P47" s="12">
        <f t="shared" si="7"/>
        <v>0</v>
      </c>
      <c r="Q47" s="57"/>
      <c r="R47" s="15">
        <v>0.05</v>
      </c>
      <c r="S47" s="15">
        <f t="shared" si="8"/>
        <v>0</v>
      </c>
    </row>
    <row r="48" spans="1:21" x14ac:dyDescent="0.2">
      <c r="A48" s="36" t="s">
        <v>177</v>
      </c>
      <c r="B48" s="36" t="s">
        <v>178</v>
      </c>
      <c r="C48" s="36">
        <v>90443700</v>
      </c>
      <c r="D48" s="36" t="s">
        <v>277</v>
      </c>
      <c r="E48" s="12" t="s">
        <v>63</v>
      </c>
      <c r="F48" s="12">
        <v>750</v>
      </c>
      <c r="G48" s="12">
        <v>10</v>
      </c>
      <c r="H48" s="12">
        <v>50</v>
      </c>
      <c r="I48" s="12"/>
      <c r="J48" s="12"/>
      <c r="K48" s="12"/>
      <c r="L48" s="12"/>
      <c r="M48" s="12">
        <v>2000</v>
      </c>
      <c r="N48" s="13"/>
      <c r="O48" s="12">
        <f t="shared" si="6"/>
        <v>2000</v>
      </c>
      <c r="P48" s="12">
        <f t="shared" si="7"/>
        <v>40</v>
      </c>
      <c r="Q48" s="57"/>
      <c r="R48" s="15">
        <v>0.05</v>
      </c>
      <c r="S48" s="15">
        <f t="shared" si="8"/>
        <v>2</v>
      </c>
    </row>
    <row r="49" spans="1:21" x14ac:dyDescent="0.2">
      <c r="A49" s="11" t="s">
        <v>155</v>
      </c>
      <c r="B49" s="11" t="s">
        <v>58</v>
      </c>
      <c r="C49" s="11" t="s">
        <v>155</v>
      </c>
      <c r="D49" s="11" t="s">
        <v>275</v>
      </c>
      <c r="E49" s="12">
        <v>25</v>
      </c>
      <c r="F49" s="12">
        <v>915</v>
      </c>
      <c r="G49" s="12">
        <v>10</v>
      </c>
      <c r="H49" s="12">
        <v>50</v>
      </c>
      <c r="I49" s="12"/>
      <c r="J49" s="12"/>
      <c r="K49" s="12"/>
      <c r="L49" s="12"/>
      <c r="M49" s="12">
        <v>1000</v>
      </c>
      <c r="N49" s="13"/>
      <c r="O49" s="12">
        <f t="shared" si="6"/>
        <v>1000</v>
      </c>
      <c r="P49" s="12">
        <f t="shared" si="7"/>
        <v>20</v>
      </c>
      <c r="Q49" s="57"/>
      <c r="R49" s="15">
        <v>0.06</v>
      </c>
      <c r="S49" s="15">
        <f t="shared" si="8"/>
        <v>1.2</v>
      </c>
    </row>
    <row r="50" spans="1:21" x14ac:dyDescent="0.2">
      <c r="A50" s="36" t="s">
        <v>176</v>
      </c>
      <c r="B50" s="36" t="s">
        <v>58</v>
      </c>
      <c r="C50" s="36">
        <v>90443800</v>
      </c>
      <c r="D50" s="36" t="s">
        <v>277</v>
      </c>
      <c r="E50" s="12" t="s">
        <v>63</v>
      </c>
      <c r="F50" s="12">
        <v>900</v>
      </c>
      <c r="G50" s="12">
        <v>10</v>
      </c>
      <c r="H50" s="12">
        <v>50</v>
      </c>
      <c r="I50" s="12"/>
      <c r="J50" s="12"/>
      <c r="K50" s="12"/>
      <c r="L50" s="12"/>
      <c r="M50" s="12">
        <v>3000</v>
      </c>
      <c r="N50" s="13"/>
      <c r="O50" s="12">
        <f t="shared" si="6"/>
        <v>3000</v>
      </c>
      <c r="P50" s="12">
        <f t="shared" si="7"/>
        <v>60</v>
      </c>
      <c r="Q50" s="57"/>
      <c r="R50" s="15">
        <v>0.06</v>
      </c>
      <c r="S50" s="15">
        <f t="shared" si="8"/>
        <v>3.5999999999999996</v>
      </c>
    </row>
    <row r="51" spans="1:21" x14ac:dyDescent="0.2">
      <c r="A51" s="11" t="s">
        <v>53</v>
      </c>
      <c r="B51" s="11" t="s">
        <v>54</v>
      </c>
      <c r="C51" s="11" t="s">
        <v>53</v>
      </c>
      <c r="D51" s="11" t="s">
        <v>275</v>
      </c>
      <c r="E51" s="12">
        <v>25</v>
      </c>
      <c r="F51" s="12">
        <v>1220</v>
      </c>
      <c r="G51" s="12">
        <v>10</v>
      </c>
      <c r="H51" s="12">
        <v>50</v>
      </c>
      <c r="I51" s="12"/>
      <c r="J51" s="12"/>
      <c r="K51" s="12"/>
      <c r="L51" s="12">
        <v>500</v>
      </c>
      <c r="M51" s="12">
        <v>500</v>
      </c>
      <c r="N51" s="13"/>
      <c r="O51" s="12">
        <f t="shared" si="6"/>
        <v>1000</v>
      </c>
      <c r="P51" s="12">
        <f t="shared" si="7"/>
        <v>20</v>
      </c>
      <c r="Q51" s="57"/>
      <c r="R51" s="15">
        <v>0.08</v>
      </c>
      <c r="S51" s="15">
        <f t="shared" si="8"/>
        <v>1.6</v>
      </c>
    </row>
    <row r="52" spans="1:21" x14ac:dyDescent="0.2">
      <c r="A52" s="26" t="s">
        <v>194</v>
      </c>
      <c r="B52" s="26" t="s">
        <v>54</v>
      </c>
      <c r="C52" s="26">
        <v>90444000</v>
      </c>
      <c r="D52" s="36" t="s">
        <v>277</v>
      </c>
      <c r="E52" s="12" t="s">
        <v>63</v>
      </c>
      <c r="F52" s="12">
        <v>1200</v>
      </c>
      <c r="G52" s="12">
        <v>10</v>
      </c>
      <c r="H52" s="12">
        <v>50</v>
      </c>
      <c r="I52" s="12">
        <v>500</v>
      </c>
      <c r="J52" s="12"/>
      <c r="K52" s="12"/>
      <c r="L52" s="12">
        <v>500</v>
      </c>
      <c r="M52" s="12">
        <v>1000</v>
      </c>
      <c r="N52" s="13"/>
      <c r="O52" s="12">
        <f t="shared" si="6"/>
        <v>2000</v>
      </c>
      <c r="P52" s="12">
        <f t="shared" si="7"/>
        <v>40</v>
      </c>
      <c r="Q52" s="57"/>
      <c r="R52" s="15">
        <v>0.08</v>
      </c>
      <c r="S52" s="15">
        <f t="shared" si="8"/>
        <v>3.2</v>
      </c>
    </row>
    <row r="53" spans="1:21" x14ac:dyDescent="0.2">
      <c r="A53" s="11" t="s">
        <v>230</v>
      </c>
      <c r="B53" s="11" t="s">
        <v>231</v>
      </c>
      <c r="C53" s="11" t="s">
        <v>230</v>
      </c>
      <c r="D53" s="11" t="s">
        <v>275</v>
      </c>
      <c r="E53" s="12">
        <v>25</v>
      </c>
      <c r="F53" s="12">
        <v>1500</v>
      </c>
      <c r="G53" s="12">
        <v>10</v>
      </c>
      <c r="H53" s="12">
        <v>50</v>
      </c>
      <c r="I53" s="12"/>
      <c r="J53" s="12"/>
      <c r="K53" s="12"/>
      <c r="L53" s="12"/>
      <c r="M53" s="12"/>
      <c r="N53" s="13"/>
      <c r="O53" s="12">
        <f t="shared" si="6"/>
        <v>0</v>
      </c>
      <c r="P53" s="12">
        <f t="shared" si="7"/>
        <v>0</v>
      </c>
      <c r="Q53" s="57"/>
      <c r="R53" s="15">
        <v>0.11</v>
      </c>
      <c r="S53" s="15">
        <f t="shared" si="8"/>
        <v>0</v>
      </c>
    </row>
    <row r="54" spans="1:21" x14ac:dyDescent="0.2">
      <c r="A54" s="11" t="s">
        <v>254</v>
      </c>
      <c r="B54" s="11" t="s">
        <v>255</v>
      </c>
      <c r="C54" s="11" t="s">
        <v>254</v>
      </c>
      <c r="D54" s="11" t="s">
        <v>275</v>
      </c>
      <c r="E54" s="12">
        <v>25</v>
      </c>
      <c r="F54" s="12">
        <v>1650</v>
      </c>
      <c r="G54" s="12">
        <v>10</v>
      </c>
      <c r="H54" s="12">
        <v>50</v>
      </c>
      <c r="I54" s="12"/>
      <c r="J54" s="12"/>
      <c r="K54" s="12"/>
      <c r="L54" s="12"/>
      <c r="M54" s="12"/>
      <c r="N54" s="13"/>
      <c r="O54" s="12">
        <f t="shared" si="6"/>
        <v>0</v>
      </c>
      <c r="P54" s="12">
        <f t="shared" si="7"/>
        <v>0</v>
      </c>
      <c r="Q54" s="57"/>
      <c r="R54" s="15">
        <v>0.12</v>
      </c>
      <c r="S54" s="15">
        <f t="shared" si="8"/>
        <v>0</v>
      </c>
    </row>
    <row r="55" spans="1:21" x14ac:dyDescent="0.2">
      <c r="A55" s="11" t="s">
        <v>193</v>
      </c>
      <c r="B55" s="11" t="s">
        <v>175</v>
      </c>
      <c r="C55" s="11" t="s">
        <v>193</v>
      </c>
      <c r="D55" s="11" t="s">
        <v>275</v>
      </c>
      <c r="E55" s="12">
        <v>25</v>
      </c>
      <c r="F55" s="12">
        <v>1800</v>
      </c>
      <c r="G55" s="12">
        <v>10</v>
      </c>
      <c r="H55" s="12">
        <v>50</v>
      </c>
      <c r="I55" s="12"/>
      <c r="J55" s="12"/>
      <c r="K55" s="12"/>
      <c r="L55" s="12"/>
      <c r="M55" s="12"/>
      <c r="N55" s="13"/>
      <c r="O55" s="12">
        <f t="shared" si="6"/>
        <v>0</v>
      </c>
      <c r="P55" s="12">
        <f t="shared" si="7"/>
        <v>0</v>
      </c>
      <c r="Q55" s="57"/>
      <c r="R55" s="15">
        <v>0.12</v>
      </c>
      <c r="S55" s="15">
        <f t="shared" si="8"/>
        <v>0</v>
      </c>
    </row>
    <row r="56" spans="1:21" x14ac:dyDescent="0.2">
      <c r="A56" s="36" t="s">
        <v>174</v>
      </c>
      <c r="B56" s="36" t="s">
        <v>175</v>
      </c>
      <c r="C56" s="36">
        <v>90443900</v>
      </c>
      <c r="D56" s="36" t="s">
        <v>277</v>
      </c>
      <c r="E56" s="12" t="s">
        <v>63</v>
      </c>
      <c r="F56" s="12">
        <v>1800</v>
      </c>
      <c r="G56" s="12">
        <v>10</v>
      </c>
      <c r="H56" s="12">
        <v>50</v>
      </c>
      <c r="I56" s="12"/>
      <c r="J56" s="12"/>
      <c r="K56" s="12"/>
      <c r="L56" s="12"/>
      <c r="M56" s="12"/>
      <c r="N56" s="13"/>
      <c r="O56" s="12">
        <f t="shared" si="6"/>
        <v>0</v>
      </c>
      <c r="P56" s="12">
        <f t="shared" si="7"/>
        <v>0</v>
      </c>
      <c r="Q56" s="57"/>
      <c r="R56" s="15">
        <v>0.12</v>
      </c>
      <c r="S56" s="15">
        <f>$P56*$R56</f>
        <v>0</v>
      </c>
    </row>
    <row r="57" spans="1:21" x14ac:dyDescent="0.2">
      <c r="A57" s="36" t="s">
        <v>293</v>
      </c>
      <c r="B57" s="36" t="s">
        <v>294</v>
      </c>
      <c r="C57" s="36">
        <v>90443000</v>
      </c>
      <c r="D57" s="36" t="s">
        <v>277</v>
      </c>
      <c r="E57" s="12" t="s">
        <v>63</v>
      </c>
      <c r="F57" s="12">
        <v>2100</v>
      </c>
      <c r="G57" s="12">
        <v>10</v>
      </c>
      <c r="H57" s="12">
        <v>50</v>
      </c>
      <c r="I57" s="12"/>
      <c r="J57" s="12"/>
      <c r="K57" s="12"/>
      <c r="L57" s="12"/>
      <c r="M57" s="12"/>
      <c r="N57" s="13"/>
      <c r="O57" s="12">
        <f t="shared" si="6"/>
        <v>0</v>
      </c>
      <c r="P57" s="12">
        <f t="shared" si="7"/>
        <v>0</v>
      </c>
      <c r="Q57" s="57"/>
      <c r="R57" s="15">
        <v>0.09</v>
      </c>
      <c r="S57" s="15">
        <f t="shared" si="8"/>
        <v>0</v>
      </c>
    </row>
    <row r="58" spans="1:21" x14ac:dyDescent="0.2">
      <c r="A58" s="8" t="s">
        <v>70</v>
      </c>
      <c r="B58" s="8"/>
      <c r="C58" s="8"/>
      <c r="D58" s="8"/>
      <c r="E58" s="8"/>
      <c r="F58" s="36"/>
      <c r="G58" s="20"/>
      <c r="H58" s="20"/>
      <c r="I58" s="12"/>
      <c r="J58" s="12"/>
      <c r="K58" s="12"/>
      <c r="L58" s="12"/>
      <c r="M58" s="12"/>
      <c r="N58" s="20"/>
      <c r="O58" s="12"/>
      <c r="P58" s="12"/>
      <c r="Q58" s="57"/>
      <c r="R58" s="12"/>
      <c r="S58" s="15"/>
    </row>
    <row r="59" spans="1:21" x14ac:dyDescent="0.2">
      <c r="A59" s="11" t="s">
        <v>295</v>
      </c>
      <c r="B59" s="11" t="s">
        <v>296</v>
      </c>
      <c r="C59" s="11" t="s">
        <v>295</v>
      </c>
      <c r="D59" s="11" t="s">
        <v>275</v>
      </c>
      <c r="E59" s="12">
        <v>32</v>
      </c>
      <c r="F59" s="12">
        <v>100</v>
      </c>
      <c r="G59" s="12">
        <v>10</v>
      </c>
      <c r="H59" s="12">
        <v>300</v>
      </c>
      <c r="I59" s="12">
        <v>300</v>
      </c>
      <c r="J59" s="12"/>
      <c r="K59" s="12"/>
      <c r="L59" s="12"/>
      <c r="M59" s="12"/>
      <c r="N59" s="13"/>
      <c r="O59" s="12">
        <f t="shared" ref="O59:O73" si="9">SUM(I59:N59)</f>
        <v>300</v>
      </c>
      <c r="P59" s="12">
        <f t="shared" ref="P59:P73" si="10">$O59/$H59</f>
        <v>1</v>
      </c>
      <c r="Q59" s="57"/>
      <c r="R59" s="15">
        <v>0.09</v>
      </c>
      <c r="S59" s="15">
        <f t="shared" ref="S59:S73" si="11">$P59*$R59</f>
        <v>0.09</v>
      </c>
      <c r="T59" s="43">
        <f>SUM(S59:S73)</f>
        <v>4.0500000000000007</v>
      </c>
      <c r="U59" s="3">
        <f>T59*100/$T$143</f>
        <v>5.0273088381330693</v>
      </c>
    </row>
    <row r="60" spans="1:21" x14ac:dyDescent="0.2">
      <c r="A60" s="11" t="s">
        <v>71</v>
      </c>
      <c r="B60" s="11" t="s">
        <v>72</v>
      </c>
      <c r="C60" s="11" t="s">
        <v>71</v>
      </c>
      <c r="D60" s="11" t="s">
        <v>275</v>
      </c>
      <c r="E60" s="12">
        <v>32</v>
      </c>
      <c r="F60" s="12">
        <v>150</v>
      </c>
      <c r="G60" s="12">
        <v>10</v>
      </c>
      <c r="H60" s="12">
        <v>300</v>
      </c>
      <c r="I60" s="12"/>
      <c r="J60" s="12"/>
      <c r="K60" s="12"/>
      <c r="L60" s="12"/>
      <c r="M60" s="12"/>
      <c r="N60" s="13"/>
      <c r="O60" s="12">
        <f t="shared" si="9"/>
        <v>0</v>
      </c>
      <c r="P60" s="12">
        <f t="shared" si="10"/>
        <v>0</v>
      </c>
      <c r="Q60" s="57"/>
      <c r="R60" s="15">
        <v>0.09</v>
      </c>
      <c r="S60" s="15">
        <f t="shared" si="11"/>
        <v>0</v>
      </c>
    </row>
    <row r="61" spans="1:21" x14ac:dyDescent="0.2">
      <c r="A61" s="36" t="s">
        <v>256</v>
      </c>
      <c r="B61" s="36" t="s">
        <v>72</v>
      </c>
      <c r="C61" s="36">
        <v>90446200</v>
      </c>
      <c r="D61" s="36" t="s">
        <v>277</v>
      </c>
      <c r="E61" s="12">
        <v>32</v>
      </c>
      <c r="F61" s="12">
        <v>150</v>
      </c>
      <c r="G61" s="12">
        <v>10</v>
      </c>
      <c r="H61" s="12">
        <v>300</v>
      </c>
      <c r="I61" s="12"/>
      <c r="J61" s="12"/>
      <c r="K61" s="12"/>
      <c r="L61" s="12">
        <v>300</v>
      </c>
      <c r="M61" s="12">
        <v>300</v>
      </c>
      <c r="N61" s="13"/>
      <c r="O61" s="12">
        <f t="shared" si="9"/>
        <v>600</v>
      </c>
      <c r="P61" s="12">
        <f t="shared" si="10"/>
        <v>2</v>
      </c>
      <c r="Q61" s="57"/>
      <c r="R61" s="15">
        <v>0.09</v>
      </c>
      <c r="S61" s="15">
        <f t="shared" si="11"/>
        <v>0.18</v>
      </c>
    </row>
    <row r="62" spans="1:21" x14ac:dyDescent="0.2">
      <c r="A62" s="11" t="s">
        <v>200</v>
      </c>
      <c r="B62" s="11" t="s">
        <v>201</v>
      </c>
      <c r="C62" s="11" t="s">
        <v>200</v>
      </c>
      <c r="D62" s="11" t="s">
        <v>275</v>
      </c>
      <c r="E62" s="12">
        <v>32</v>
      </c>
      <c r="F62" s="12">
        <v>200</v>
      </c>
      <c r="G62" s="12">
        <v>10</v>
      </c>
      <c r="H62" s="12">
        <v>300</v>
      </c>
      <c r="I62" s="12"/>
      <c r="J62" s="12"/>
      <c r="K62" s="12"/>
      <c r="L62" s="12"/>
      <c r="M62" s="12"/>
      <c r="N62" s="13"/>
      <c r="O62" s="12">
        <f t="shared" si="9"/>
        <v>0</v>
      </c>
      <c r="P62" s="12">
        <f t="shared" si="10"/>
        <v>0</v>
      </c>
      <c r="Q62" s="57"/>
      <c r="R62" s="15">
        <v>0.09</v>
      </c>
      <c r="S62" s="15">
        <f t="shared" si="11"/>
        <v>0</v>
      </c>
    </row>
    <row r="63" spans="1:21" x14ac:dyDescent="0.2">
      <c r="A63" s="11" t="s">
        <v>73</v>
      </c>
      <c r="B63" s="11" t="s">
        <v>74</v>
      </c>
      <c r="C63" s="11" t="s">
        <v>73</v>
      </c>
      <c r="D63" s="11" t="s">
        <v>275</v>
      </c>
      <c r="E63" s="12">
        <v>32</v>
      </c>
      <c r="F63" s="12">
        <v>300</v>
      </c>
      <c r="G63" s="12">
        <v>10</v>
      </c>
      <c r="H63" s="12">
        <v>150</v>
      </c>
      <c r="I63" s="12">
        <v>300</v>
      </c>
      <c r="J63" s="12"/>
      <c r="K63" s="12"/>
      <c r="L63" s="12">
        <v>300</v>
      </c>
      <c r="M63" s="12"/>
      <c r="N63" s="13"/>
      <c r="O63" s="12">
        <f t="shared" si="9"/>
        <v>600</v>
      </c>
      <c r="P63" s="12">
        <f t="shared" si="10"/>
        <v>4</v>
      </c>
      <c r="Q63" s="57"/>
      <c r="R63" s="15">
        <v>0.09</v>
      </c>
      <c r="S63" s="15">
        <f t="shared" si="11"/>
        <v>0.36</v>
      </c>
    </row>
    <row r="64" spans="1:21" x14ac:dyDescent="0.2">
      <c r="A64" s="36" t="s">
        <v>232</v>
      </c>
      <c r="B64" s="36" t="s">
        <v>74</v>
      </c>
      <c r="C64" s="36">
        <v>90446300</v>
      </c>
      <c r="D64" s="36" t="s">
        <v>277</v>
      </c>
      <c r="E64" s="12" t="s">
        <v>180</v>
      </c>
      <c r="F64" s="12">
        <v>300</v>
      </c>
      <c r="G64" s="12">
        <v>10</v>
      </c>
      <c r="H64" s="12">
        <v>150</v>
      </c>
      <c r="I64" s="12">
        <v>300</v>
      </c>
      <c r="J64" s="12"/>
      <c r="K64" s="12"/>
      <c r="L64" s="12">
        <v>300</v>
      </c>
      <c r="M64" s="12">
        <v>600</v>
      </c>
      <c r="N64" s="13"/>
      <c r="O64" s="12">
        <f t="shared" si="9"/>
        <v>1200</v>
      </c>
      <c r="P64" s="12">
        <f t="shared" si="10"/>
        <v>8</v>
      </c>
      <c r="Q64" s="57"/>
      <c r="R64" s="15">
        <v>0.09</v>
      </c>
      <c r="S64" s="15">
        <f t="shared" si="11"/>
        <v>0.72</v>
      </c>
    </row>
    <row r="65" spans="1:21" x14ac:dyDescent="0.2">
      <c r="A65" s="11" t="s">
        <v>75</v>
      </c>
      <c r="B65" s="11" t="s">
        <v>76</v>
      </c>
      <c r="C65" s="11" t="s">
        <v>75</v>
      </c>
      <c r="D65" s="11" t="s">
        <v>275</v>
      </c>
      <c r="E65" s="12">
        <v>32</v>
      </c>
      <c r="F65" s="12">
        <v>450</v>
      </c>
      <c r="G65" s="12">
        <v>10</v>
      </c>
      <c r="H65" s="12">
        <v>100</v>
      </c>
      <c r="I65" s="12"/>
      <c r="J65" s="12"/>
      <c r="K65" s="12"/>
      <c r="L65" s="12">
        <v>300</v>
      </c>
      <c r="M65" s="12"/>
      <c r="N65" s="13"/>
      <c r="O65" s="12">
        <f t="shared" si="9"/>
        <v>300</v>
      </c>
      <c r="P65" s="12">
        <f t="shared" si="10"/>
        <v>3</v>
      </c>
      <c r="Q65" s="57"/>
      <c r="R65" s="15">
        <v>0.09</v>
      </c>
      <c r="S65" s="15">
        <f t="shared" si="11"/>
        <v>0.27</v>
      </c>
    </row>
    <row r="66" spans="1:21" x14ac:dyDescent="0.2">
      <c r="A66" s="36" t="s">
        <v>179</v>
      </c>
      <c r="B66" s="36" t="s">
        <v>76</v>
      </c>
      <c r="C66" s="36">
        <v>90446400</v>
      </c>
      <c r="D66" s="36" t="s">
        <v>277</v>
      </c>
      <c r="E66" s="12" t="s">
        <v>180</v>
      </c>
      <c r="F66" s="12">
        <v>450</v>
      </c>
      <c r="G66" s="12">
        <v>10</v>
      </c>
      <c r="H66" s="12">
        <v>100</v>
      </c>
      <c r="I66" s="12"/>
      <c r="J66" s="12"/>
      <c r="K66" s="12"/>
      <c r="L66" s="12">
        <v>300</v>
      </c>
      <c r="M66" s="12"/>
      <c r="N66" s="13"/>
      <c r="O66" s="12">
        <f t="shared" si="9"/>
        <v>300</v>
      </c>
      <c r="P66" s="12">
        <f t="shared" si="10"/>
        <v>3</v>
      </c>
      <c r="Q66" s="57"/>
      <c r="R66" s="15">
        <v>0.09</v>
      </c>
      <c r="S66" s="15">
        <f t="shared" si="11"/>
        <v>0.27</v>
      </c>
    </row>
    <row r="67" spans="1:21" x14ac:dyDescent="0.2">
      <c r="A67" s="11" t="s">
        <v>156</v>
      </c>
      <c r="B67" s="11" t="s">
        <v>157</v>
      </c>
      <c r="C67" s="11" t="s">
        <v>156</v>
      </c>
      <c r="D67" s="11" t="s">
        <v>275</v>
      </c>
      <c r="E67" s="12">
        <v>32</v>
      </c>
      <c r="F67" s="12">
        <v>600</v>
      </c>
      <c r="G67" s="12">
        <v>10</v>
      </c>
      <c r="H67" s="12">
        <v>100</v>
      </c>
      <c r="I67" s="12"/>
      <c r="J67" s="12"/>
      <c r="K67" s="12"/>
      <c r="L67" s="12"/>
      <c r="M67" s="12"/>
      <c r="N67" s="13"/>
      <c r="O67" s="12">
        <f t="shared" si="9"/>
        <v>0</v>
      </c>
      <c r="P67" s="12">
        <f t="shared" si="10"/>
        <v>0</v>
      </c>
      <c r="Q67" s="57"/>
      <c r="R67" s="15">
        <v>0.12</v>
      </c>
      <c r="S67" s="15">
        <f t="shared" si="11"/>
        <v>0</v>
      </c>
    </row>
    <row r="68" spans="1:21" x14ac:dyDescent="0.2">
      <c r="A68" s="36" t="s">
        <v>181</v>
      </c>
      <c r="B68" s="36" t="s">
        <v>157</v>
      </c>
      <c r="C68" s="36">
        <v>90446600</v>
      </c>
      <c r="D68" s="36" t="s">
        <v>277</v>
      </c>
      <c r="E68" s="12" t="s">
        <v>180</v>
      </c>
      <c r="F68" s="12">
        <v>600</v>
      </c>
      <c r="G68" s="12">
        <v>10</v>
      </c>
      <c r="H68" s="12">
        <v>100</v>
      </c>
      <c r="I68" s="12"/>
      <c r="J68" s="12"/>
      <c r="K68" s="12"/>
      <c r="L68" s="12">
        <v>600</v>
      </c>
      <c r="M68" s="12"/>
      <c r="N68" s="13"/>
      <c r="O68" s="12">
        <f t="shared" si="9"/>
        <v>600</v>
      </c>
      <c r="P68" s="12">
        <f t="shared" si="10"/>
        <v>6</v>
      </c>
      <c r="Q68" s="57"/>
      <c r="R68" s="15">
        <v>0.12</v>
      </c>
      <c r="S68" s="15">
        <f t="shared" si="11"/>
        <v>0.72</v>
      </c>
    </row>
    <row r="69" spans="1:21" x14ac:dyDescent="0.2">
      <c r="A69" s="11" t="s">
        <v>222</v>
      </c>
      <c r="B69" s="11" t="s">
        <v>223</v>
      </c>
      <c r="C69" s="11" t="s">
        <v>222</v>
      </c>
      <c r="D69" s="11" t="s">
        <v>275</v>
      </c>
      <c r="E69" s="12">
        <v>32</v>
      </c>
      <c r="F69" s="12">
        <v>750</v>
      </c>
      <c r="G69" s="12">
        <v>10</v>
      </c>
      <c r="H69" s="12">
        <v>60</v>
      </c>
      <c r="I69" s="12"/>
      <c r="J69" s="12"/>
      <c r="K69" s="12"/>
      <c r="L69" s="12"/>
      <c r="M69" s="12"/>
      <c r="N69" s="13"/>
      <c r="O69" s="12">
        <f t="shared" si="9"/>
        <v>0</v>
      </c>
      <c r="P69" s="12">
        <f t="shared" si="10"/>
        <v>0</v>
      </c>
      <c r="Q69" s="57"/>
      <c r="R69" s="15">
        <v>0.09</v>
      </c>
      <c r="S69" s="15">
        <f t="shared" si="11"/>
        <v>0</v>
      </c>
    </row>
    <row r="70" spans="1:21" x14ac:dyDescent="0.2">
      <c r="A70" s="11" t="s">
        <v>158</v>
      </c>
      <c r="B70" s="11" t="s">
        <v>159</v>
      </c>
      <c r="C70" s="11" t="s">
        <v>158</v>
      </c>
      <c r="D70" s="11" t="s">
        <v>275</v>
      </c>
      <c r="E70" s="12">
        <v>32</v>
      </c>
      <c r="F70" s="12">
        <v>900</v>
      </c>
      <c r="G70" s="12">
        <v>10</v>
      </c>
      <c r="H70" s="12">
        <v>50</v>
      </c>
      <c r="I70" s="12"/>
      <c r="J70" s="12"/>
      <c r="K70" s="12"/>
      <c r="L70" s="12"/>
      <c r="M70" s="12">
        <v>100</v>
      </c>
      <c r="N70" s="13"/>
      <c r="O70" s="12">
        <f t="shared" si="9"/>
        <v>100</v>
      </c>
      <c r="P70" s="12">
        <f t="shared" si="10"/>
        <v>2</v>
      </c>
      <c r="Q70" s="57"/>
      <c r="R70" s="15">
        <v>0.09</v>
      </c>
      <c r="S70" s="15">
        <f t="shared" si="11"/>
        <v>0.18</v>
      </c>
    </row>
    <row r="71" spans="1:21" x14ac:dyDescent="0.2">
      <c r="A71" s="36" t="s">
        <v>182</v>
      </c>
      <c r="B71" s="36" t="s">
        <v>159</v>
      </c>
      <c r="C71" s="36">
        <v>90446700</v>
      </c>
      <c r="D71" s="36" t="s">
        <v>277</v>
      </c>
      <c r="E71" s="12" t="s">
        <v>180</v>
      </c>
      <c r="F71" s="12">
        <v>900</v>
      </c>
      <c r="G71" s="12">
        <v>10</v>
      </c>
      <c r="H71" s="12">
        <v>50</v>
      </c>
      <c r="I71" s="12">
        <v>200</v>
      </c>
      <c r="J71" s="12"/>
      <c r="K71" s="12"/>
      <c r="L71" s="12">
        <v>200</v>
      </c>
      <c r="M71" s="12">
        <v>300</v>
      </c>
      <c r="N71" s="13"/>
      <c r="O71" s="12">
        <f t="shared" si="9"/>
        <v>700</v>
      </c>
      <c r="P71" s="12">
        <f t="shared" si="10"/>
        <v>14</v>
      </c>
      <c r="Q71" s="57"/>
      <c r="R71" s="15">
        <v>0.09</v>
      </c>
      <c r="S71" s="15">
        <f t="shared" si="11"/>
        <v>1.26</v>
      </c>
    </row>
    <row r="72" spans="1:21" x14ac:dyDescent="0.2">
      <c r="A72" s="11" t="s">
        <v>233</v>
      </c>
      <c r="B72" s="11" t="s">
        <v>234</v>
      </c>
      <c r="C72" s="11" t="s">
        <v>233</v>
      </c>
      <c r="D72" s="11" t="s">
        <v>275</v>
      </c>
      <c r="E72" s="12">
        <v>32</v>
      </c>
      <c r="F72" s="12">
        <v>1200</v>
      </c>
      <c r="G72" s="12">
        <v>10</v>
      </c>
      <c r="H72" s="12">
        <v>50</v>
      </c>
      <c r="I72" s="12"/>
      <c r="J72" s="12"/>
      <c r="K72" s="12"/>
      <c r="L72" s="12"/>
      <c r="M72" s="12"/>
      <c r="N72" s="13"/>
      <c r="O72" s="12">
        <f t="shared" si="9"/>
        <v>0</v>
      </c>
      <c r="P72" s="12">
        <f t="shared" si="10"/>
        <v>0</v>
      </c>
      <c r="Q72" s="57"/>
      <c r="R72" s="15">
        <v>0.12</v>
      </c>
      <c r="S72" s="15">
        <f t="shared" si="11"/>
        <v>0</v>
      </c>
    </row>
    <row r="73" spans="1:21" x14ac:dyDescent="0.2">
      <c r="A73" s="36" t="s">
        <v>236</v>
      </c>
      <c r="B73" s="36" t="s">
        <v>237</v>
      </c>
      <c r="C73" s="36">
        <v>90446800</v>
      </c>
      <c r="D73" s="36" t="s">
        <v>277</v>
      </c>
      <c r="E73" s="12" t="s">
        <v>180</v>
      </c>
      <c r="F73" s="12">
        <v>1800</v>
      </c>
      <c r="G73" s="12">
        <v>10</v>
      </c>
      <c r="H73" s="12">
        <v>25</v>
      </c>
      <c r="I73" s="12"/>
      <c r="J73" s="12"/>
      <c r="K73" s="12"/>
      <c r="L73" s="12"/>
      <c r="M73" s="12"/>
      <c r="N73" s="13"/>
      <c r="O73" s="12">
        <f t="shared" si="9"/>
        <v>0</v>
      </c>
      <c r="P73" s="12">
        <f t="shared" si="10"/>
        <v>0</v>
      </c>
      <c r="Q73" s="57"/>
      <c r="R73" s="15">
        <v>0.18</v>
      </c>
      <c r="S73" s="15">
        <f t="shared" si="11"/>
        <v>0</v>
      </c>
      <c r="T73" s="43"/>
    </row>
    <row r="74" spans="1:21" x14ac:dyDescent="0.2">
      <c r="A74" s="8" t="s">
        <v>77</v>
      </c>
      <c r="B74" s="8"/>
      <c r="C74" s="8"/>
      <c r="D74" s="8"/>
      <c r="E74" s="8"/>
      <c r="F74" s="36"/>
      <c r="G74" s="12"/>
      <c r="H74" s="12"/>
      <c r="I74" s="12"/>
      <c r="J74" s="12"/>
      <c r="K74" s="12"/>
      <c r="L74" s="12"/>
      <c r="M74" s="12"/>
      <c r="N74" s="8"/>
      <c r="O74" s="12"/>
      <c r="P74" s="12"/>
      <c r="Q74" s="57"/>
      <c r="R74" s="12"/>
      <c r="S74" s="15"/>
    </row>
    <row r="75" spans="1:21" x14ac:dyDescent="0.2">
      <c r="A75" s="11" t="s">
        <v>297</v>
      </c>
      <c r="B75" s="11" t="s">
        <v>298</v>
      </c>
      <c r="C75" s="11" t="s">
        <v>297</v>
      </c>
      <c r="D75" s="11" t="s">
        <v>275</v>
      </c>
      <c r="E75" s="12">
        <v>40</v>
      </c>
      <c r="F75" s="12">
        <v>100</v>
      </c>
      <c r="G75" s="12">
        <v>10</v>
      </c>
      <c r="H75" s="12">
        <v>300</v>
      </c>
      <c r="I75" s="12"/>
      <c r="J75" s="12"/>
      <c r="K75" s="12"/>
      <c r="L75" s="12"/>
      <c r="M75" s="12"/>
      <c r="N75" s="13"/>
      <c r="O75" s="12">
        <f t="shared" ref="O75:O90" si="12">SUM(I75:N75)</f>
        <v>0</v>
      </c>
      <c r="P75" s="12">
        <f t="shared" ref="P75:P90" si="13">$O75/$H75</f>
        <v>0</v>
      </c>
      <c r="Q75" s="57"/>
      <c r="R75" s="15">
        <v>0.13</v>
      </c>
      <c r="S75" s="15">
        <f t="shared" ref="S75:S90" si="14">$P75*$R75</f>
        <v>0</v>
      </c>
      <c r="T75" s="43">
        <f>SUM(S75:S90)</f>
        <v>9.66</v>
      </c>
      <c r="U75" s="3">
        <f>T75*100/$T$143</f>
        <v>11.99106256206554</v>
      </c>
    </row>
    <row r="76" spans="1:21" x14ac:dyDescent="0.2">
      <c r="A76" s="11" t="s">
        <v>78</v>
      </c>
      <c r="B76" s="11" t="s">
        <v>79</v>
      </c>
      <c r="C76" s="11" t="s">
        <v>78</v>
      </c>
      <c r="D76" s="11" t="s">
        <v>275</v>
      </c>
      <c r="E76" s="12">
        <v>40</v>
      </c>
      <c r="F76" s="12">
        <v>150</v>
      </c>
      <c r="G76" s="12">
        <v>10</v>
      </c>
      <c r="H76" s="12">
        <v>300</v>
      </c>
      <c r="I76" s="12"/>
      <c r="J76" s="12"/>
      <c r="K76" s="12"/>
      <c r="L76" s="12">
        <v>300</v>
      </c>
      <c r="M76" s="12">
        <v>300</v>
      </c>
      <c r="N76" s="13"/>
      <c r="O76" s="12">
        <f t="shared" si="12"/>
        <v>600</v>
      </c>
      <c r="P76" s="12">
        <f t="shared" si="13"/>
        <v>2</v>
      </c>
      <c r="Q76" s="57"/>
      <c r="R76" s="15">
        <v>0.13</v>
      </c>
      <c r="S76" s="15">
        <f t="shared" si="14"/>
        <v>0.26</v>
      </c>
    </row>
    <row r="77" spans="1:21" x14ac:dyDescent="0.2">
      <c r="A77" s="36" t="s">
        <v>240</v>
      </c>
      <c r="B77" s="36" t="s">
        <v>79</v>
      </c>
      <c r="C77" s="31" t="s">
        <v>241</v>
      </c>
      <c r="D77" s="36" t="s">
        <v>277</v>
      </c>
      <c r="E77" s="12">
        <v>40</v>
      </c>
      <c r="F77" s="12">
        <v>150</v>
      </c>
      <c r="G77" s="12">
        <v>10</v>
      </c>
      <c r="H77" s="12">
        <v>300</v>
      </c>
      <c r="I77" s="12"/>
      <c r="J77" s="12"/>
      <c r="K77" s="12"/>
      <c r="L77" s="12">
        <v>600</v>
      </c>
      <c r="M77" s="12">
        <v>600</v>
      </c>
      <c r="N77" s="13"/>
      <c r="O77" s="12">
        <f t="shared" si="12"/>
        <v>1200</v>
      </c>
      <c r="P77" s="12">
        <f t="shared" si="13"/>
        <v>4</v>
      </c>
      <c r="Q77" s="57"/>
      <c r="R77" s="15">
        <v>0.13</v>
      </c>
      <c r="S77" s="15">
        <f t="shared" si="14"/>
        <v>0.52</v>
      </c>
    </row>
    <row r="78" spans="1:21" x14ac:dyDescent="0.2">
      <c r="A78" s="11" t="s">
        <v>80</v>
      </c>
      <c r="B78" s="11" t="s">
        <v>81</v>
      </c>
      <c r="C78" s="11" t="s">
        <v>80</v>
      </c>
      <c r="D78" s="11" t="s">
        <v>275</v>
      </c>
      <c r="E78" s="12">
        <v>40</v>
      </c>
      <c r="F78" s="12">
        <v>200</v>
      </c>
      <c r="G78" s="12">
        <v>10</v>
      </c>
      <c r="H78" s="12">
        <v>150</v>
      </c>
      <c r="I78" s="12"/>
      <c r="J78" s="12"/>
      <c r="K78" s="12"/>
      <c r="L78" s="12"/>
      <c r="M78" s="12"/>
      <c r="N78" s="13"/>
      <c r="O78" s="12">
        <f t="shared" si="12"/>
        <v>0</v>
      </c>
      <c r="P78" s="12">
        <f t="shared" si="13"/>
        <v>0</v>
      </c>
      <c r="Q78" s="57"/>
      <c r="R78" s="15">
        <v>0.13</v>
      </c>
      <c r="S78" s="15">
        <f t="shared" si="14"/>
        <v>0</v>
      </c>
    </row>
    <row r="79" spans="1:21" x14ac:dyDescent="0.2">
      <c r="A79" s="11" t="s">
        <v>82</v>
      </c>
      <c r="B79" s="11" t="s">
        <v>83</v>
      </c>
      <c r="C79" s="11" t="s">
        <v>82</v>
      </c>
      <c r="D79" s="11" t="s">
        <v>275</v>
      </c>
      <c r="E79" s="12">
        <v>40</v>
      </c>
      <c r="F79" s="12">
        <v>300</v>
      </c>
      <c r="G79" s="12">
        <v>10</v>
      </c>
      <c r="H79" s="12">
        <v>150</v>
      </c>
      <c r="I79" s="12">
        <v>150</v>
      </c>
      <c r="J79" s="12"/>
      <c r="K79" s="12"/>
      <c r="L79" s="12">
        <v>300</v>
      </c>
      <c r="M79" s="12">
        <v>300</v>
      </c>
      <c r="N79" s="13"/>
      <c r="O79" s="12">
        <f t="shared" si="12"/>
        <v>750</v>
      </c>
      <c r="P79" s="12">
        <f t="shared" si="13"/>
        <v>5</v>
      </c>
      <c r="Q79" s="57"/>
      <c r="R79" s="15">
        <v>0.13</v>
      </c>
      <c r="S79" s="15">
        <f t="shared" si="14"/>
        <v>0.65</v>
      </c>
    </row>
    <row r="80" spans="1:21" x14ac:dyDescent="0.2">
      <c r="A80" s="36" t="s">
        <v>183</v>
      </c>
      <c r="B80" s="36" t="s">
        <v>83</v>
      </c>
      <c r="C80" s="36">
        <v>90447300</v>
      </c>
      <c r="D80" s="36" t="s">
        <v>277</v>
      </c>
      <c r="E80" s="12" t="s">
        <v>89</v>
      </c>
      <c r="F80" s="12">
        <v>300</v>
      </c>
      <c r="G80" s="12">
        <v>10</v>
      </c>
      <c r="H80" s="12">
        <v>150</v>
      </c>
      <c r="I80" s="12">
        <v>300</v>
      </c>
      <c r="J80" s="12"/>
      <c r="K80" s="12"/>
      <c r="L80" s="12">
        <v>600</v>
      </c>
      <c r="M80" s="12">
        <v>600</v>
      </c>
      <c r="N80" s="13"/>
      <c r="O80" s="12">
        <f t="shared" si="12"/>
        <v>1500</v>
      </c>
      <c r="P80" s="12">
        <f t="shared" si="13"/>
        <v>10</v>
      </c>
      <c r="Q80" s="57"/>
      <c r="R80" s="15">
        <v>0.13</v>
      </c>
      <c r="S80" s="15">
        <f t="shared" si="14"/>
        <v>1.3</v>
      </c>
    </row>
    <row r="81" spans="1:21" x14ac:dyDescent="0.2">
      <c r="A81" s="11" t="s">
        <v>84</v>
      </c>
      <c r="B81" s="11" t="s">
        <v>85</v>
      </c>
      <c r="C81" s="11" t="s">
        <v>84</v>
      </c>
      <c r="D81" s="11" t="s">
        <v>275</v>
      </c>
      <c r="E81" s="12">
        <v>40</v>
      </c>
      <c r="F81" s="12">
        <v>450</v>
      </c>
      <c r="G81" s="12">
        <v>10</v>
      </c>
      <c r="H81" s="12">
        <v>100</v>
      </c>
      <c r="I81" s="12"/>
      <c r="J81" s="12"/>
      <c r="K81" s="12"/>
      <c r="L81" s="12">
        <v>300</v>
      </c>
      <c r="M81" s="12"/>
      <c r="N81" s="13"/>
      <c r="O81" s="12">
        <f t="shared" si="12"/>
        <v>300</v>
      </c>
      <c r="P81" s="12">
        <f t="shared" si="13"/>
        <v>3</v>
      </c>
      <c r="Q81" s="57"/>
      <c r="R81" s="15">
        <v>0.13</v>
      </c>
      <c r="S81" s="15">
        <f t="shared" si="14"/>
        <v>0.39</v>
      </c>
    </row>
    <row r="82" spans="1:21" x14ac:dyDescent="0.2">
      <c r="A82" s="36" t="s">
        <v>184</v>
      </c>
      <c r="B82" s="36" t="s">
        <v>85</v>
      </c>
      <c r="C82" s="36">
        <v>90447400</v>
      </c>
      <c r="D82" s="36" t="s">
        <v>277</v>
      </c>
      <c r="E82" s="12" t="s">
        <v>89</v>
      </c>
      <c r="F82" s="12">
        <v>450</v>
      </c>
      <c r="G82" s="12">
        <v>10</v>
      </c>
      <c r="H82" s="12">
        <v>100</v>
      </c>
      <c r="I82" s="12"/>
      <c r="J82" s="12"/>
      <c r="K82" s="12"/>
      <c r="L82" s="12">
        <v>500</v>
      </c>
      <c r="M82" s="12">
        <v>300</v>
      </c>
      <c r="N82" s="13"/>
      <c r="O82" s="12">
        <f t="shared" si="12"/>
        <v>800</v>
      </c>
      <c r="P82" s="12">
        <f t="shared" si="13"/>
        <v>8</v>
      </c>
      <c r="Q82" s="57"/>
      <c r="R82" s="15">
        <v>0.13</v>
      </c>
      <c r="S82" s="15">
        <f t="shared" si="14"/>
        <v>1.04</v>
      </c>
    </row>
    <row r="83" spans="1:21" x14ac:dyDescent="0.2">
      <c r="A83" s="11" t="s">
        <v>86</v>
      </c>
      <c r="B83" s="11" t="s">
        <v>87</v>
      </c>
      <c r="C83" s="11" t="s">
        <v>86</v>
      </c>
      <c r="D83" s="11" t="s">
        <v>275</v>
      </c>
      <c r="E83" s="12">
        <v>40</v>
      </c>
      <c r="F83" s="12">
        <v>600</v>
      </c>
      <c r="G83" s="12">
        <v>10</v>
      </c>
      <c r="H83" s="12">
        <v>50</v>
      </c>
      <c r="I83" s="12"/>
      <c r="J83" s="12"/>
      <c r="K83" s="12"/>
      <c r="L83" s="12">
        <v>200</v>
      </c>
      <c r="M83" s="12">
        <v>300</v>
      </c>
      <c r="N83" s="13"/>
      <c r="O83" s="12">
        <f t="shared" si="12"/>
        <v>500</v>
      </c>
      <c r="P83" s="12">
        <f t="shared" si="13"/>
        <v>10</v>
      </c>
      <c r="Q83" s="57"/>
      <c r="R83" s="15">
        <v>0.09</v>
      </c>
      <c r="S83" s="15">
        <f t="shared" si="14"/>
        <v>0.89999999999999991</v>
      </c>
    </row>
    <row r="84" spans="1:21" x14ac:dyDescent="0.2">
      <c r="A84" s="36" t="s">
        <v>88</v>
      </c>
      <c r="B84" s="36" t="s">
        <v>87</v>
      </c>
      <c r="C84" s="36">
        <v>90447600</v>
      </c>
      <c r="D84" s="36" t="s">
        <v>277</v>
      </c>
      <c r="E84" s="12" t="s">
        <v>89</v>
      </c>
      <c r="F84" s="12">
        <v>600</v>
      </c>
      <c r="G84" s="12">
        <v>10</v>
      </c>
      <c r="H84" s="12">
        <v>50</v>
      </c>
      <c r="I84" s="12"/>
      <c r="J84" s="12"/>
      <c r="K84" s="12">
        <v>300</v>
      </c>
      <c r="L84" s="12">
        <v>200</v>
      </c>
      <c r="M84" s="12">
        <v>900</v>
      </c>
      <c r="N84" s="13"/>
      <c r="O84" s="12">
        <f t="shared" si="12"/>
        <v>1400</v>
      </c>
      <c r="P84" s="12">
        <f t="shared" si="13"/>
        <v>28</v>
      </c>
      <c r="Q84" s="57"/>
      <c r="R84" s="15">
        <v>0.09</v>
      </c>
      <c r="S84" s="15">
        <f t="shared" si="14"/>
        <v>2.52</v>
      </c>
    </row>
    <row r="85" spans="1:21" x14ac:dyDescent="0.2">
      <c r="A85" s="11" t="s">
        <v>90</v>
      </c>
      <c r="B85" s="11" t="s">
        <v>91</v>
      </c>
      <c r="C85" s="11" t="s">
        <v>90</v>
      </c>
      <c r="D85" s="11" t="s">
        <v>275</v>
      </c>
      <c r="E85" s="12">
        <v>40</v>
      </c>
      <c r="F85" s="12">
        <v>750</v>
      </c>
      <c r="G85" s="12">
        <v>10</v>
      </c>
      <c r="H85" s="12">
        <v>50</v>
      </c>
      <c r="I85" s="12"/>
      <c r="J85" s="12"/>
      <c r="K85" s="12"/>
      <c r="L85" s="12">
        <v>100</v>
      </c>
      <c r="M85" s="12">
        <v>500</v>
      </c>
      <c r="N85" s="13"/>
      <c r="O85" s="12">
        <f t="shared" si="12"/>
        <v>600</v>
      </c>
      <c r="P85" s="12">
        <f t="shared" si="13"/>
        <v>12</v>
      </c>
      <c r="Q85" s="57"/>
      <c r="R85" s="15">
        <v>0.13</v>
      </c>
      <c r="S85" s="15">
        <f t="shared" si="14"/>
        <v>1.56</v>
      </c>
    </row>
    <row r="86" spans="1:21" x14ac:dyDescent="0.2">
      <c r="A86" s="11" t="s">
        <v>92</v>
      </c>
      <c r="B86" s="11" t="s">
        <v>93</v>
      </c>
      <c r="C86" s="11" t="s">
        <v>92</v>
      </c>
      <c r="D86" s="11" t="s">
        <v>275</v>
      </c>
      <c r="E86" s="12">
        <v>40</v>
      </c>
      <c r="F86" s="12">
        <v>900</v>
      </c>
      <c r="G86" s="12">
        <v>10</v>
      </c>
      <c r="H86" s="12">
        <v>50</v>
      </c>
      <c r="I86" s="12"/>
      <c r="J86" s="12"/>
      <c r="K86" s="12"/>
      <c r="L86" s="12"/>
      <c r="M86" s="12"/>
      <c r="N86" s="13"/>
      <c r="O86" s="12">
        <f t="shared" si="12"/>
        <v>0</v>
      </c>
      <c r="P86" s="12">
        <f t="shared" si="13"/>
        <v>0</v>
      </c>
      <c r="Q86" s="57"/>
      <c r="R86" s="15">
        <v>0.13</v>
      </c>
      <c r="S86" s="15">
        <f t="shared" si="14"/>
        <v>0</v>
      </c>
    </row>
    <row r="87" spans="1:21" x14ac:dyDescent="0.2">
      <c r="A87" s="36" t="s">
        <v>185</v>
      </c>
      <c r="B87" s="36" t="s">
        <v>93</v>
      </c>
      <c r="C87" s="36">
        <v>90447700</v>
      </c>
      <c r="D87" s="36" t="s">
        <v>277</v>
      </c>
      <c r="E87" s="12" t="s">
        <v>89</v>
      </c>
      <c r="F87" s="12">
        <v>900</v>
      </c>
      <c r="G87" s="12">
        <v>10</v>
      </c>
      <c r="H87" s="12">
        <v>50</v>
      </c>
      <c r="I87" s="12"/>
      <c r="J87" s="12"/>
      <c r="K87" s="12"/>
      <c r="L87" s="12"/>
      <c r="M87" s="12">
        <v>200</v>
      </c>
      <c r="N87" s="13"/>
      <c r="O87" s="12">
        <f t="shared" si="12"/>
        <v>200</v>
      </c>
      <c r="P87" s="12">
        <f t="shared" si="13"/>
        <v>4</v>
      </c>
      <c r="Q87" s="57"/>
      <c r="R87" s="15">
        <v>0.13</v>
      </c>
      <c r="S87" s="15">
        <f t="shared" si="14"/>
        <v>0.52</v>
      </c>
    </row>
    <row r="88" spans="1:21" x14ac:dyDescent="0.2">
      <c r="A88" s="11" t="s">
        <v>94</v>
      </c>
      <c r="B88" s="11" t="s">
        <v>95</v>
      </c>
      <c r="C88" s="11" t="s">
        <v>94</v>
      </c>
      <c r="D88" s="11" t="s">
        <v>275</v>
      </c>
      <c r="E88" s="12">
        <v>40</v>
      </c>
      <c r="F88" s="12">
        <v>1200</v>
      </c>
      <c r="G88" s="12">
        <v>5</v>
      </c>
      <c r="H88" s="12">
        <v>25</v>
      </c>
      <c r="I88" s="12"/>
      <c r="J88" s="12"/>
      <c r="K88" s="12"/>
      <c r="L88" s="12"/>
      <c r="M88" s="12"/>
      <c r="N88" s="13"/>
      <c r="O88" s="12">
        <f t="shared" si="12"/>
        <v>0</v>
      </c>
      <c r="P88" s="12">
        <f t="shared" si="13"/>
        <v>0</v>
      </c>
      <c r="Q88" s="57"/>
      <c r="R88" s="15">
        <v>0.08</v>
      </c>
      <c r="S88" s="15">
        <f t="shared" si="14"/>
        <v>0</v>
      </c>
    </row>
    <row r="89" spans="1:21" x14ac:dyDescent="0.2">
      <c r="A89" s="36" t="s">
        <v>376</v>
      </c>
      <c r="B89" s="36" t="s">
        <v>377</v>
      </c>
      <c r="C89" s="31" t="s">
        <v>378</v>
      </c>
      <c r="D89" s="36" t="s">
        <v>277</v>
      </c>
      <c r="E89" s="12">
        <v>40</v>
      </c>
      <c r="F89" s="12">
        <v>1800</v>
      </c>
      <c r="G89" s="12">
        <v>5</v>
      </c>
      <c r="H89" s="12">
        <v>20</v>
      </c>
      <c r="I89" s="12"/>
      <c r="J89" s="12"/>
      <c r="K89" s="12"/>
      <c r="L89" s="12"/>
      <c r="M89" s="12"/>
      <c r="N89" s="13"/>
      <c r="O89" s="12">
        <f t="shared" si="12"/>
        <v>0</v>
      </c>
      <c r="P89" s="12">
        <f t="shared" si="13"/>
        <v>0</v>
      </c>
      <c r="Q89" s="57"/>
      <c r="R89" s="15">
        <v>0.08</v>
      </c>
      <c r="S89" s="15">
        <f t="shared" si="14"/>
        <v>0</v>
      </c>
    </row>
    <row r="90" spans="1:21" x14ac:dyDescent="0.2">
      <c r="A90" s="11" t="s">
        <v>220</v>
      </c>
      <c r="B90" s="11" t="s">
        <v>221</v>
      </c>
      <c r="C90" s="11" t="s">
        <v>220</v>
      </c>
      <c r="D90" s="11" t="s">
        <v>275</v>
      </c>
      <c r="E90" s="12">
        <v>40</v>
      </c>
      <c r="F90" s="12">
        <v>2000</v>
      </c>
      <c r="G90" s="12">
        <v>5</v>
      </c>
      <c r="H90" s="12">
        <v>25</v>
      </c>
      <c r="I90" s="12"/>
      <c r="J90" s="12"/>
      <c r="K90" s="12"/>
      <c r="L90" s="12"/>
      <c r="M90" s="12"/>
      <c r="N90" s="13"/>
      <c r="O90" s="12">
        <f t="shared" si="12"/>
        <v>0</v>
      </c>
      <c r="P90" s="12">
        <f t="shared" si="13"/>
        <v>0</v>
      </c>
      <c r="Q90" s="57"/>
      <c r="R90" s="15">
        <v>0.08</v>
      </c>
      <c r="S90" s="15">
        <f t="shared" si="14"/>
        <v>0</v>
      </c>
      <c r="T90" s="43"/>
    </row>
    <row r="91" spans="1:21" x14ac:dyDescent="0.2">
      <c r="A91" s="8" t="s">
        <v>96</v>
      </c>
      <c r="B91" s="8"/>
      <c r="C91" s="8"/>
      <c r="D91" s="8"/>
      <c r="E91" s="20"/>
      <c r="F91" s="12"/>
      <c r="G91" s="12"/>
      <c r="H91" s="12"/>
      <c r="I91" s="12"/>
      <c r="J91" s="12"/>
      <c r="K91" s="12"/>
      <c r="L91" s="12"/>
      <c r="M91" s="12"/>
      <c r="N91" s="8"/>
      <c r="O91" s="12"/>
      <c r="P91" s="12"/>
      <c r="Q91" s="57"/>
      <c r="R91" s="12"/>
      <c r="S91" s="15"/>
    </row>
    <row r="92" spans="1:21" x14ac:dyDescent="0.2">
      <c r="A92" s="11" t="s">
        <v>299</v>
      </c>
      <c r="B92" s="11" t="s">
        <v>300</v>
      </c>
      <c r="C92" s="11" t="s">
        <v>299</v>
      </c>
      <c r="D92" s="11" t="s">
        <v>275</v>
      </c>
      <c r="E92" s="12">
        <v>50</v>
      </c>
      <c r="F92" s="12">
        <v>100</v>
      </c>
      <c r="G92" s="12">
        <v>10</v>
      </c>
      <c r="H92" s="12">
        <v>150</v>
      </c>
      <c r="I92" s="12">
        <v>300</v>
      </c>
      <c r="J92" s="12"/>
      <c r="K92" s="12"/>
      <c r="L92" s="12"/>
      <c r="M92" s="12"/>
      <c r="N92" s="13"/>
      <c r="O92" s="12">
        <f t="shared" ref="O92:O108" si="15">SUM(I92:N92)</f>
        <v>300</v>
      </c>
      <c r="P92" s="12">
        <f t="shared" ref="P92:P108" si="16">$O92/$H92</f>
        <v>2</v>
      </c>
      <c r="Q92" s="57"/>
      <c r="R92" s="15">
        <v>0.1</v>
      </c>
      <c r="S92" s="15">
        <f t="shared" ref="S92:S108" si="17">$P92*$R92</f>
        <v>0.2</v>
      </c>
      <c r="T92" s="43">
        <f>SUM(S92:S108)</f>
        <v>16.650000000000002</v>
      </c>
      <c r="U92" s="3">
        <f>T92*100/$T$143</f>
        <v>20.667825223435951</v>
      </c>
    </row>
    <row r="93" spans="1:21" x14ac:dyDescent="0.2">
      <c r="A93" s="11" t="s">
        <v>97</v>
      </c>
      <c r="B93" s="11" t="s">
        <v>98</v>
      </c>
      <c r="C93" s="11" t="s">
        <v>97</v>
      </c>
      <c r="D93" s="11" t="s">
        <v>275</v>
      </c>
      <c r="E93" s="12">
        <v>50</v>
      </c>
      <c r="F93" s="12">
        <v>150</v>
      </c>
      <c r="G93" s="12">
        <v>10</v>
      </c>
      <c r="H93" s="12">
        <v>150</v>
      </c>
      <c r="I93" s="12"/>
      <c r="J93" s="12"/>
      <c r="K93" s="12"/>
      <c r="L93" s="12"/>
      <c r="M93" s="12">
        <v>300</v>
      </c>
      <c r="N93" s="13"/>
      <c r="O93" s="12">
        <f t="shared" si="15"/>
        <v>300</v>
      </c>
      <c r="P93" s="12">
        <f t="shared" si="16"/>
        <v>2</v>
      </c>
      <c r="Q93" s="57"/>
      <c r="R93" s="15">
        <v>0.1</v>
      </c>
      <c r="S93" s="15">
        <f t="shared" si="17"/>
        <v>0.2</v>
      </c>
    </row>
    <row r="94" spans="1:21" x14ac:dyDescent="0.2">
      <c r="A94" s="36" t="s">
        <v>235</v>
      </c>
      <c r="B94" s="36" t="s">
        <v>98</v>
      </c>
      <c r="C94" s="36">
        <v>90448200</v>
      </c>
      <c r="D94" s="36" t="s">
        <v>277</v>
      </c>
      <c r="E94" s="12" t="s">
        <v>102</v>
      </c>
      <c r="F94" s="12">
        <v>150</v>
      </c>
      <c r="G94" s="12">
        <v>10</v>
      </c>
      <c r="H94" s="12">
        <v>150</v>
      </c>
      <c r="I94" s="12"/>
      <c r="J94" s="12"/>
      <c r="K94" s="12"/>
      <c r="L94" s="12"/>
      <c r="M94" s="12">
        <v>900</v>
      </c>
      <c r="N94" s="13"/>
      <c r="O94" s="12">
        <f t="shared" si="15"/>
        <v>900</v>
      </c>
      <c r="P94" s="12">
        <f t="shared" si="16"/>
        <v>6</v>
      </c>
      <c r="Q94" s="57"/>
      <c r="R94" s="15">
        <v>0.1</v>
      </c>
      <c r="S94" s="15">
        <f t="shared" si="17"/>
        <v>0.60000000000000009</v>
      </c>
    </row>
    <row r="95" spans="1:21" x14ac:dyDescent="0.2">
      <c r="A95" s="11" t="s">
        <v>224</v>
      </c>
      <c r="B95" s="11" t="s">
        <v>225</v>
      </c>
      <c r="C95" s="11" t="s">
        <v>224</v>
      </c>
      <c r="D95" s="11" t="s">
        <v>275</v>
      </c>
      <c r="E95" s="12">
        <v>50</v>
      </c>
      <c r="F95" s="12">
        <v>200</v>
      </c>
      <c r="G95" s="12">
        <v>10</v>
      </c>
      <c r="H95" s="12">
        <v>150</v>
      </c>
      <c r="I95" s="12">
        <v>150</v>
      </c>
      <c r="J95" s="12"/>
      <c r="K95" s="12"/>
      <c r="L95" s="12"/>
      <c r="M95" s="12">
        <v>150</v>
      </c>
      <c r="N95" s="13"/>
      <c r="O95" s="12">
        <f t="shared" si="15"/>
        <v>300</v>
      </c>
      <c r="P95" s="12">
        <f t="shared" si="16"/>
        <v>2</v>
      </c>
      <c r="Q95" s="57"/>
      <c r="R95" s="15">
        <v>0.06</v>
      </c>
      <c r="S95" s="15">
        <f t="shared" si="17"/>
        <v>0.12</v>
      </c>
    </row>
    <row r="96" spans="1:21" x14ac:dyDescent="0.2">
      <c r="A96" s="11" t="s">
        <v>99</v>
      </c>
      <c r="B96" s="11" t="s">
        <v>100</v>
      </c>
      <c r="C96" s="11" t="s">
        <v>99</v>
      </c>
      <c r="D96" s="11" t="s">
        <v>275</v>
      </c>
      <c r="E96" s="12">
        <v>50</v>
      </c>
      <c r="F96" s="12">
        <v>300</v>
      </c>
      <c r="G96" s="12">
        <v>10</v>
      </c>
      <c r="H96" s="12">
        <v>75</v>
      </c>
      <c r="I96" s="12"/>
      <c r="J96" s="12"/>
      <c r="K96" s="12"/>
      <c r="L96" s="12">
        <v>150</v>
      </c>
      <c r="M96" s="12">
        <v>300</v>
      </c>
      <c r="N96" s="13"/>
      <c r="O96" s="12">
        <f t="shared" si="15"/>
        <v>450</v>
      </c>
      <c r="P96" s="12">
        <f t="shared" si="16"/>
        <v>6</v>
      </c>
      <c r="Q96" s="57"/>
      <c r="R96" s="15">
        <v>0.1</v>
      </c>
      <c r="S96" s="15">
        <f t="shared" si="17"/>
        <v>0.60000000000000009</v>
      </c>
    </row>
    <row r="97" spans="1:21" x14ac:dyDescent="0.2">
      <c r="A97" s="36" t="s">
        <v>101</v>
      </c>
      <c r="B97" s="36" t="s">
        <v>100</v>
      </c>
      <c r="C97" s="36">
        <v>90448300</v>
      </c>
      <c r="D97" s="36" t="s">
        <v>277</v>
      </c>
      <c r="E97" s="12" t="s">
        <v>102</v>
      </c>
      <c r="F97" s="12">
        <v>300</v>
      </c>
      <c r="G97" s="12">
        <v>10</v>
      </c>
      <c r="H97" s="12">
        <v>75</v>
      </c>
      <c r="I97" s="12"/>
      <c r="J97" s="12"/>
      <c r="K97" s="12"/>
      <c r="L97" s="12">
        <v>600</v>
      </c>
      <c r="M97" s="12">
        <v>600</v>
      </c>
      <c r="N97" s="13"/>
      <c r="O97" s="12">
        <f t="shared" si="15"/>
        <v>1200</v>
      </c>
      <c r="P97" s="12">
        <f t="shared" si="16"/>
        <v>16</v>
      </c>
      <c r="Q97" s="57"/>
      <c r="R97" s="15">
        <v>0.1</v>
      </c>
      <c r="S97" s="15">
        <f t="shared" si="17"/>
        <v>1.6</v>
      </c>
    </row>
    <row r="98" spans="1:21" x14ac:dyDescent="0.2">
      <c r="A98" s="11" t="s">
        <v>103</v>
      </c>
      <c r="B98" s="11" t="s">
        <v>104</v>
      </c>
      <c r="C98" s="11" t="s">
        <v>103</v>
      </c>
      <c r="D98" s="11" t="s">
        <v>275</v>
      </c>
      <c r="E98" s="12">
        <v>50</v>
      </c>
      <c r="F98" s="12">
        <v>450</v>
      </c>
      <c r="G98" s="12">
        <v>10</v>
      </c>
      <c r="H98" s="12">
        <v>50</v>
      </c>
      <c r="I98" s="12"/>
      <c r="J98" s="12"/>
      <c r="K98" s="12"/>
      <c r="L98" s="12"/>
      <c r="M98" s="12">
        <v>300</v>
      </c>
      <c r="N98" s="13"/>
      <c r="O98" s="12">
        <f t="shared" si="15"/>
        <v>300</v>
      </c>
      <c r="P98" s="12">
        <f t="shared" si="16"/>
        <v>6</v>
      </c>
      <c r="Q98" s="57"/>
      <c r="R98" s="15">
        <v>0.1</v>
      </c>
      <c r="S98" s="15">
        <f t="shared" si="17"/>
        <v>0.60000000000000009</v>
      </c>
    </row>
    <row r="99" spans="1:21" x14ac:dyDescent="0.2">
      <c r="A99" s="36" t="s">
        <v>186</v>
      </c>
      <c r="B99" s="36" t="s">
        <v>104</v>
      </c>
      <c r="C99" s="36">
        <v>90448400</v>
      </c>
      <c r="D99" s="36" t="s">
        <v>277</v>
      </c>
      <c r="E99" s="12" t="s">
        <v>102</v>
      </c>
      <c r="F99" s="12">
        <v>450</v>
      </c>
      <c r="G99" s="12">
        <v>10</v>
      </c>
      <c r="H99" s="12">
        <v>50</v>
      </c>
      <c r="I99" s="12"/>
      <c r="J99" s="12"/>
      <c r="K99" s="12"/>
      <c r="L99" s="12">
        <v>600</v>
      </c>
      <c r="M99" s="12">
        <v>600</v>
      </c>
      <c r="N99" s="13"/>
      <c r="O99" s="12">
        <f t="shared" si="15"/>
        <v>1200</v>
      </c>
      <c r="P99" s="12">
        <f t="shared" si="16"/>
        <v>24</v>
      </c>
      <c r="Q99" s="57"/>
      <c r="R99" s="15">
        <v>0.1</v>
      </c>
      <c r="S99" s="15">
        <f t="shared" si="17"/>
        <v>2.4000000000000004</v>
      </c>
    </row>
    <row r="100" spans="1:21" x14ac:dyDescent="0.2">
      <c r="A100" s="11" t="s">
        <v>105</v>
      </c>
      <c r="B100" s="11" t="s">
        <v>106</v>
      </c>
      <c r="C100" s="11" t="s">
        <v>105</v>
      </c>
      <c r="D100" s="11" t="s">
        <v>275</v>
      </c>
      <c r="E100" s="12">
        <v>50</v>
      </c>
      <c r="F100" s="12">
        <v>600</v>
      </c>
      <c r="G100" s="12">
        <v>10</v>
      </c>
      <c r="H100" s="12">
        <v>50</v>
      </c>
      <c r="I100" s="12">
        <v>300</v>
      </c>
      <c r="J100" s="12"/>
      <c r="K100" s="12"/>
      <c r="L100" s="12"/>
      <c r="M100" s="12">
        <v>300</v>
      </c>
      <c r="N100" s="13"/>
      <c r="O100" s="12">
        <f t="shared" si="15"/>
        <v>600</v>
      </c>
      <c r="P100" s="12">
        <f t="shared" si="16"/>
        <v>12</v>
      </c>
      <c r="Q100" s="57"/>
      <c r="R100" s="15">
        <v>0.13</v>
      </c>
      <c r="S100" s="15">
        <f t="shared" si="17"/>
        <v>1.56</v>
      </c>
    </row>
    <row r="101" spans="1:21" x14ac:dyDescent="0.2">
      <c r="A101" s="36" t="s">
        <v>107</v>
      </c>
      <c r="B101" s="36" t="s">
        <v>106</v>
      </c>
      <c r="C101" s="36">
        <v>90448600</v>
      </c>
      <c r="D101" s="36" t="s">
        <v>277</v>
      </c>
      <c r="E101" s="12" t="s">
        <v>102</v>
      </c>
      <c r="F101" s="12">
        <v>600</v>
      </c>
      <c r="G101" s="12">
        <v>10</v>
      </c>
      <c r="H101" s="12">
        <v>50</v>
      </c>
      <c r="I101" s="12">
        <v>350</v>
      </c>
      <c r="J101" s="12"/>
      <c r="K101" s="12"/>
      <c r="L101" s="12">
        <v>600</v>
      </c>
      <c r="M101" s="12">
        <v>1000</v>
      </c>
      <c r="N101" s="13"/>
      <c r="O101" s="12">
        <f t="shared" si="15"/>
        <v>1950</v>
      </c>
      <c r="P101" s="12">
        <f t="shared" si="16"/>
        <v>39</v>
      </c>
      <c r="Q101" s="57"/>
      <c r="R101" s="15">
        <v>0.13</v>
      </c>
      <c r="S101" s="15">
        <f t="shared" si="17"/>
        <v>5.07</v>
      </c>
    </row>
    <row r="102" spans="1:21" x14ac:dyDescent="0.2">
      <c r="A102" s="36" t="s">
        <v>266</v>
      </c>
      <c r="B102" s="36" t="s">
        <v>267</v>
      </c>
      <c r="C102" s="36">
        <v>90448605</v>
      </c>
      <c r="D102" s="36" t="s">
        <v>277</v>
      </c>
      <c r="E102" s="12" t="s">
        <v>102</v>
      </c>
      <c r="F102" s="12">
        <v>700</v>
      </c>
      <c r="G102" s="12">
        <v>5</v>
      </c>
      <c r="H102" s="12">
        <v>25</v>
      </c>
      <c r="I102" s="12"/>
      <c r="J102" s="12"/>
      <c r="K102" s="12"/>
      <c r="L102" s="12"/>
      <c r="M102" s="12"/>
      <c r="N102" s="13"/>
      <c r="O102" s="12">
        <f t="shared" si="15"/>
        <v>0</v>
      </c>
      <c r="P102" s="12">
        <f t="shared" si="16"/>
        <v>0</v>
      </c>
      <c r="Q102" s="57"/>
      <c r="R102" s="15">
        <v>0.1</v>
      </c>
      <c r="S102" s="15">
        <f t="shared" si="17"/>
        <v>0</v>
      </c>
    </row>
    <row r="103" spans="1:21" x14ac:dyDescent="0.2">
      <c r="A103" s="11" t="s">
        <v>202</v>
      </c>
      <c r="B103" s="11" t="s">
        <v>203</v>
      </c>
      <c r="C103" s="11" t="s">
        <v>202</v>
      </c>
      <c r="D103" s="11" t="s">
        <v>275</v>
      </c>
      <c r="E103" s="12">
        <v>50</v>
      </c>
      <c r="F103" s="12">
        <v>750</v>
      </c>
      <c r="G103" s="12">
        <v>5</v>
      </c>
      <c r="H103" s="12">
        <v>25</v>
      </c>
      <c r="I103" s="12"/>
      <c r="J103" s="12"/>
      <c r="K103" s="12"/>
      <c r="L103" s="12"/>
      <c r="M103" s="12">
        <v>200</v>
      </c>
      <c r="N103" s="13"/>
      <c r="O103" s="12">
        <f t="shared" si="15"/>
        <v>200</v>
      </c>
      <c r="P103" s="12">
        <f t="shared" si="16"/>
        <v>8</v>
      </c>
      <c r="Q103" s="57"/>
      <c r="R103" s="15">
        <v>0.1</v>
      </c>
      <c r="S103" s="15">
        <f t="shared" si="17"/>
        <v>0.8</v>
      </c>
    </row>
    <row r="104" spans="1:21" x14ac:dyDescent="0.2">
      <c r="A104" s="11" t="s">
        <v>108</v>
      </c>
      <c r="B104" s="11" t="s">
        <v>109</v>
      </c>
      <c r="C104" s="11" t="s">
        <v>108</v>
      </c>
      <c r="D104" s="11" t="s">
        <v>275</v>
      </c>
      <c r="E104" s="12">
        <v>50</v>
      </c>
      <c r="F104" s="12">
        <v>900</v>
      </c>
      <c r="G104" s="12">
        <v>5</v>
      </c>
      <c r="H104" s="12">
        <v>25</v>
      </c>
      <c r="I104" s="12">
        <v>100</v>
      </c>
      <c r="J104" s="12"/>
      <c r="K104" s="12"/>
      <c r="L104" s="12"/>
      <c r="M104" s="12"/>
      <c r="N104" s="13"/>
      <c r="O104" s="12">
        <f t="shared" si="15"/>
        <v>100</v>
      </c>
      <c r="P104" s="12">
        <f t="shared" si="16"/>
        <v>4</v>
      </c>
      <c r="Q104" s="57"/>
      <c r="R104" s="15">
        <v>0.1</v>
      </c>
      <c r="S104" s="15">
        <f t="shared" si="17"/>
        <v>0.4</v>
      </c>
    </row>
    <row r="105" spans="1:21" x14ac:dyDescent="0.2">
      <c r="A105" s="36" t="s">
        <v>187</v>
      </c>
      <c r="B105" s="36" t="s">
        <v>109</v>
      </c>
      <c r="C105" s="36">
        <v>90448700</v>
      </c>
      <c r="D105" s="36" t="s">
        <v>277</v>
      </c>
      <c r="E105" s="12" t="s">
        <v>102</v>
      </c>
      <c r="F105" s="12">
        <v>900</v>
      </c>
      <c r="G105" s="12">
        <v>5</v>
      </c>
      <c r="H105" s="12">
        <v>25</v>
      </c>
      <c r="I105" s="12"/>
      <c r="J105" s="12"/>
      <c r="K105" s="12"/>
      <c r="L105" s="12">
        <v>300</v>
      </c>
      <c r="M105" s="12"/>
      <c r="N105" s="13"/>
      <c r="O105" s="12">
        <f t="shared" si="15"/>
        <v>300</v>
      </c>
      <c r="P105" s="12">
        <f t="shared" si="16"/>
        <v>12</v>
      </c>
      <c r="Q105" s="57"/>
      <c r="R105" s="15">
        <v>0.1</v>
      </c>
      <c r="S105" s="15">
        <f t="shared" si="17"/>
        <v>1.2000000000000002</v>
      </c>
    </row>
    <row r="106" spans="1:21" x14ac:dyDescent="0.2">
      <c r="A106" s="11" t="s">
        <v>110</v>
      </c>
      <c r="B106" s="11" t="s">
        <v>111</v>
      </c>
      <c r="C106" s="11" t="s">
        <v>110</v>
      </c>
      <c r="D106" s="11" t="s">
        <v>275</v>
      </c>
      <c r="E106" s="12">
        <v>50</v>
      </c>
      <c r="F106" s="12">
        <v>1200</v>
      </c>
      <c r="G106" s="12">
        <v>5</v>
      </c>
      <c r="H106" s="12">
        <v>25</v>
      </c>
      <c r="I106" s="12"/>
      <c r="J106" s="12"/>
      <c r="K106" s="12"/>
      <c r="L106" s="12"/>
      <c r="M106" s="12"/>
      <c r="N106" s="13"/>
      <c r="O106" s="12">
        <f t="shared" si="15"/>
        <v>0</v>
      </c>
      <c r="P106" s="12">
        <f t="shared" si="16"/>
        <v>0</v>
      </c>
      <c r="Q106" s="57"/>
      <c r="R106" s="15">
        <v>0.13</v>
      </c>
      <c r="S106" s="15">
        <f t="shared" si="17"/>
        <v>0</v>
      </c>
    </row>
    <row r="107" spans="1:21" x14ac:dyDescent="0.2">
      <c r="A107" s="36" t="s">
        <v>204</v>
      </c>
      <c r="B107" s="36" t="s">
        <v>111</v>
      </c>
      <c r="C107" s="31" t="s">
        <v>205</v>
      </c>
      <c r="D107" s="36" t="s">
        <v>277</v>
      </c>
      <c r="E107" s="12">
        <v>50</v>
      </c>
      <c r="F107" s="12">
        <v>1200</v>
      </c>
      <c r="G107" s="12">
        <v>5</v>
      </c>
      <c r="H107" s="12">
        <v>25</v>
      </c>
      <c r="I107" s="12"/>
      <c r="J107" s="12"/>
      <c r="K107" s="12"/>
      <c r="L107" s="12">
        <v>100</v>
      </c>
      <c r="M107" s="12">
        <v>100</v>
      </c>
      <c r="N107" s="13"/>
      <c r="O107" s="12">
        <f t="shared" si="15"/>
        <v>200</v>
      </c>
      <c r="P107" s="12">
        <f t="shared" si="16"/>
        <v>8</v>
      </c>
      <c r="Q107" s="57"/>
      <c r="R107" s="15">
        <v>0.13</v>
      </c>
      <c r="S107" s="15">
        <f t="shared" si="17"/>
        <v>1.04</v>
      </c>
    </row>
    <row r="108" spans="1:21" x14ac:dyDescent="0.2">
      <c r="A108" s="36" t="s">
        <v>268</v>
      </c>
      <c r="B108" s="36" t="s">
        <v>269</v>
      </c>
      <c r="C108" s="31" t="s">
        <v>270</v>
      </c>
      <c r="D108" s="36" t="s">
        <v>277</v>
      </c>
      <c r="E108" s="12">
        <v>50</v>
      </c>
      <c r="F108" s="12">
        <v>2400</v>
      </c>
      <c r="G108" s="12">
        <v>5</v>
      </c>
      <c r="H108" s="12">
        <v>25</v>
      </c>
      <c r="I108" s="12"/>
      <c r="J108" s="12"/>
      <c r="K108" s="12"/>
      <c r="L108" s="12"/>
      <c r="M108" s="12">
        <v>50</v>
      </c>
      <c r="N108" s="13"/>
      <c r="O108" s="12">
        <f t="shared" si="15"/>
        <v>50</v>
      </c>
      <c r="P108" s="12">
        <f t="shared" si="16"/>
        <v>2</v>
      </c>
      <c r="Q108" s="57"/>
      <c r="R108" s="15">
        <v>0.13</v>
      </c>
      <c r="S108" s="15">
        <f t="shared" si="17"/>
        <v>0.26</v>
      </c>
      <c r="T108" s="43"/>
    </row>
    <row r="109" spans="1:21" x14ac:dyDescent="0.2">
      <c r="A109" s="307" t="s">
        <v>112</v>
      </c>
      <c r="B109" s="307"/>
      <c r="C109" s="8"/>
      <c r="D109" s="8"/>
      <c r="E109" s="8"/>
      <c r="F109" s="12"/>
      <c r="G109" s="12"/>
      <c r="H109" s="12"/>
      <c r="I109" s="12"/>
      <c r="J109" s="12"/>
      <c r="K109" s="12"/>
      <c r="L109" s="12"/>
      <c r="M109" s="12"/>
      <c r="N109" s="36"/>
      <c r="O109" s="12"/>
      <c r="P109" s="12"/>
      <c r="Q109" s="57"/>
      <c r="R109" s="12"/>
      <c r="S109" s="15"/>
    </row>
    <row r="110" spans="1:21" x14ac:dyDescent="0.2">
      <c r="A110" s="11" t="s">
        <v>216</v>
      </c>
      <c r="B110" s="11" t="s">
        <v>217</v>
      </c>
      <c r="C110" s="11" t="s">
        <v>216</v>
      </c>
      <c r="D110" s="11" t="s">
        <v>275</v>
      </c>
      <c r="E110" s="12">
        <v>20</v>
      </c>
      <c r="F110" s="12">
        <v>150</v>
      </c>
      <c r="G110" s="12">
        <v>10</v>
      </c>
      <c r="H110" s="12">
        <v>400</v>
      </c>
      <c r="I110" s="12"/>
      <c r="J110" s="12"/>
      <c r="K110" s="12"/>
      <c r="L110" s="12"/>
      <c r="M110" s="12"/>
      <c r="N110" s="36"/>
      <c r="O110" s="12">
        <f t="shared" ref="O110:O142" si="18">SUM(I110:N110)</f>
        <v>0</v>
      </c>
      <c r="P110" s="12">
        <f t="shared" ref="P110:P142" si="19">$O110/$H110</f>
        <v>0</v>
      </c>
      <c r="Q110" s="57"/>
      <c r="R110" s="12">
        <v>0.06</v>
      </c>
      <c r="S110" s="15">
        <f t="shared" ref="S110:S142" si="20">$P110*$R110</f>
        <v>0</v>
      </c>
      <c r="T110" s="43">
        <f>SUM(S110:S125)</f>
        <v>1.04</v>
      </c>
      <c r="U110" s="3">
        <f>T110*100/$T$143</f>
        <v>1.2909632571996028</v>
      </c>
    </row>
    <row r="111" spans="1:21" x14ac:dyDescent="0.2">
      <c r="A111" s="36" t="s">
        <v>226</v>
      </c>
      <c r="B111" s="36" t="s">
        <v>217</v>
      </c>
      <c r="C111" s="36">
        <v>90444200</v>
      </c>
      <c r="D111" s="36" t="s">
        <v>277</v>
      </c>
      <c r="E111" s="12">
        <v>20</v>
      </c>
      <c r="F111" s="12">
        <v>150</v>
      </c>
      <c r="G111" s="12">
        <v>10</v>
      </c>
      <c r="H111" s="12">
        <v>400</v>
      </c>
      <c r="I111" s="12"/>
      <c r="J111" s="12"/>
      <c r="K111" s="12"/>
      <c r="L111" s="12"/>
      <c r="M111" s="12"/>
      <c r="N111" s="36"/>
      <c r="O111" s="12">
        <f t="shared" si="18"/>
        <v>0</v>
      </c>
      <c r="P111" s="12">
        <f t="shared" si="19"/>
        <v>0</v>
      </c>
      <c r="Q111" s="57"/>
      <c r="R111" s="12">
        <v>0.06</v>
      </c>
      <c r="S111" s="15">
        <f t="shared" si="20"/>
        <v>0</v>
      </c>
    </row>
    <row r="112" spans="1:21" x14ac:dyDescent="0.2">
      <c r="A112" s="11" t="s">
        <v>191</v>
      </c>
      <c r="B112" s="11" t="s">
        <v>192</v>
      </c>
      <c r="C112" s="11" t="s">
        <v>191</v>
      </c>
      <c r="D112" s="11" t="s">
        <v>275</v>
      </c>
      <c r="E112" s="12">
        <v>20</v>
      </c>
      <c r="F112" s="12">
        <v>200</v>
      </c>
      <c r="G112" s="12">
        <v>10</v>
      </c>
      <c r="H112" s="12">
        <v>300</v>
      </c>
      <c r="I112" s="12"/>
      <c r="J112" s="12"/>
      <c r="K112" s="12"/>
      <c r="L112" s="12"/>
      <c r="M112" s="12"/>
      <c r="N112" s="36"/>
      <c r="O112" s="12">
        <f t="shared" si="18"/>
        <v>0</v>
      </c>
      <c r="P112" s="12">
        <f t="shared" si="19"/>
        <v>0</v>
      </c>
      <c r="Q112" s="57"/>
      <c r="R112" s="12">
        <v>0.06</v>
      </c>
      <c r="S112" s="15">
        <f t="shared" si="20"/>
        <v>0</v>
      </c>
    </row>
    <row r="113" spans="1:21" x14ac:dyDescent="0.2">
      <c r="A113" s="11" t="s">
        <v>160</v>
      </c>
      <c r="B113" s="11" t="s">
        <v>161</v>
      </c>
      <c r="C113" s="11" t="s">
        <v>160</v>
      </c>
      <c r="D113" s="11" t="s">
        <v>275</v>
      </c>
      <c r="E113" s="12">
        <v>20</v>
      </c>
      <c r="F113" s="12">
        <v>300</v>
      </c>
      <c r="G113" s="12">
        <v>10</v>
      </c>
      <c r="H113" s="12">
        <v>200</v>
      </c>
      <c r="I113" s="12">
        <v>400</v>
      </c>
      <c r="J113" s="12"/>
      <c r="K113" s="12"/>
      <c r="L113" s="12">
        <v>400</v>
      </c>
      <c r="M113" s="12">
        <v>600</v>
      </c>
      <c r="N113" s="13"/>
      <c r="O113" s="12">
        <f t="shared" si="18"/>
        <v>1400</v>
      </c>
      <c r="P113" s="12">
        <f t="shared" si="19"/>
        <v>7</v>
      </c>
      <c r="Q113" s="57"/>
      <c r="R113" s="15">
        <v>0.06</v>
      </c>
      <c r="S113" s="15">
        <f t="shared" si="20"/>
        <v>0.42</v>
      </c>
    </row>
    <row r="114" spans="1:21" x14ac:dyDescent="0.2">
      <c r="A114" s="36" t="s">
        <v>215</v>
      </c>
      <c r="B114" s="36" t="s">
        <v>161</v>
      </c>
      <c r="C114" s="36">
        <v>90444300</v>
      </c>
      <c r="D114" s="36" t="s">
        <v>277</v>
      </c>
      <c r="E114" s="12" t="s">
        <v>46</v>
      </c>
      <c r="F114" s="12">
        <v>300</v>
      </c>
      <c r="G114" s="12">
        <v>10</v>
      </c>
      <c r="H114" s="12">
        <v>200</v>
      </c>
      <c r="I114" s="12"/>
      <c r="J114" s="12"/>
      <c r="K114" s="12"/>
      <c r="L114" s="12"/>
      <c r="M114" s="12"/>
      <c r="N114" s="13"/>
      <c r="O114" s="12">
        <f t="shared" si="18"/>
        <v>0</v>
      </c>
      <c r="P114" s="12">
        <f t="shared" si="19"/>
        <v>0</v>
      </c>
      <c r="Q114" s="57"/>
      <c r="R114" s="15">
        <v>0.06</v>
      </c>
      <c r="S114" s="15">
        <f t="shared" si="20"/>
        <v>0</v>
      </c>
    </row>
    <row r="115" spans="1:21" x14ac:dyDescent="0.2">
      <c r="A115" s="11" t="s">
        <v>206</v>
      </c>
      <c r="B115" s="11" t="s">
        <v>114</v>
      </c>
      <c r="C115" s="11" t="s">
        <v>206</v>
      </c>
      <c r="D115" s="11" t="s">
        <v>275</v>
      </c>
      <c r="E115" s="12">
        <v>20</v>
      </c>
      <c r="F115" s="12">
        <v>450</v>
      </c>
      <c r="G115" s="12">
        <v>10</v>
      </c>
      <c r="H115" s="12">
        <v>100</v>
      </c>
      <c r="I115" s="12"/>
      <c r="J115" s="12"/>
      <c r="K115" s="12"/>
      <c r="L115" s="12"/>
      <c r="M115" s="12"/>
      <c r="N115" s="25"/>
      <c r="O115" s="12">
        <f t="shared" si="18"/>
        <v>0</v>
      </c>
      <c r="P115" s="12">
        <f t="shared" si="19"/>
        <v>0</v>
      </c>
      <c r="Q115" s="57"/>
      <c r="R115" s="15">
        <v>0.08</v>
      </c>
      <c r="S115" s="15">
        <f t="shared" si="20"/>
        <v>0</v>
      </c>
    </row>
    <row r="116" spans="1:21" x14ac:dyDescent="0.2">
      <c r="A116" s="36" t="s">
        <v>113</v>
      </c>
      <c r="B116" s="36" t="s">
        <v>114</v>
      </c>
      <c r="C116" s="36">
        <v>90444400</v>
      </c>
      <c r="D116" s="36" t="s">
        <v>277</v>
      </c>
      <c r="E116" s="12" t="s">
        <v>46</v>
      </c>
      <c r="F116" s="12">
        <v>450</v>
      </c>
      <c r="G116" s="12">
        <v>10</v>
      </c>
      <c r="H116" s="12">
        <v>100</v>
      </c>
      <c r="I116" s="12"/>
      <c r="J116" s="12"/>
      <c r="K116" s="12"/>
      <c r="L116" s="12">
        <v>400</v>
      </c>
      <c r="M116" s="12"/>
      <c r="N116" s="13"/>
      <c r="O116" s="12">
        <f t="shared" si="18"/>
        <v>400</v>
      </c>
      <c r="P116" s="12">
        <f t="shared" si="19"/>
        <v>4</v>
      </c>
      <c r="Q116" s="57"/>
      <c r="R116" s="15">
        <v>0.08</v>
      </c>
      <c r="S116" s="15">
        <f t="shared" si="20"/>
        <v>0.32</v>
      </c>
    </row>
    <row r="117" spans="1:21" x14ac:dyDescent="0.2">
      <c r="A117" s="11" t="s">
        <v>115</v>
      </c>
      <c r="B117" s="11" t="s">
        <v>116</v>
      </c>
      <c r="C117" s="11" t="s">
        <v>115</v>
      </c>
      <c r="D117" s="11" t="s">
        <v>275</v>
      </c>
      <c r="E117" s="12">
        <v>20</v>
      </c>
      <c r="F117" s="12">
        <v>600</v>
      </c>
      <c r="G117" s="12">
        <v>10</v>
      </c>
      <c r="H117" s="12">
        <v>100</v>
      </c>
      <c r="I117" s="12"/>
      <c r="J117" s="12"/>
      <c r="K117" s="12"/>
      <c r="L117" s="12"/>
      <c r="M117" s="12"/>
      <c r="N117" s="13"/>
      <c r="O117" s="12">
        <f t="shared" si="18"/>
        <v>0</v>
      </c>
      <c r="P117" s="12">
        <f t="shared" si="19"/>
        <v>0</v>
      </c>
      <c r="Q117" s="57"/>
      <c r="R117" s="15">
        <v>0.06</v>
      </c>
      <c r="S117" s="15">
        <f t="shared" si="20"/>
        <v>0</v>
      </c>
    </row>
    <row r="118" spans="1:21" x14ac:dyDescent="0.2">
      <c r="A118" s="36" t="s">
        <v>188</v>
      </c>
      <c r="B118" s="36" t="s">
        <v>116</v>
      </c>
      <c r="C118" s="36">
        <v>90444600</v>
      </c>
      <c r="D118" s="36" t="s">
        <v>277</v>
      </c>
      <c r="E118" s="12" t="s">
        <v>46</v>
      </c>
      <c r="F118" s="12">
        <v>600</v>
      </c>
      <c r="G118" s="12">
        <v>10</v>
      </c>
      <c r="H118" s="12">
        <v>100</v>
      </c>
      <c r="I118" s="12"/>
      <c r="J118" s="12"/>
      <c r="K118" s="12"/>
      <c r="L118" s="12"/>
      <c r="M118" s="12">
        <v>500</v>
      </c>
      <c r="N118" s="13"/>
      <c r="O118" s="12">
        <f t="shared" si="18"/>
        <v>500</v>
      </c>
      <c r="P118" s="12">
        <f t="shared" si="19"/>
        <v>5</v>
      </c>
      <c r="Q118" s="57"/>
      <c r="R118" s="15">
        <v>0.06</v>
      </c>
      <c r="S118" s="15">
        <f t="shared" si="20"/>
        <v>0.3</v>
      </c>
    </row>
    <row r="119" spans="1:21" x14ac:dyDescent="0.2">
      <c r="A119" s="11" t="s">
        <v>117</v>
      </c>
      <c r="B119" s="11" t="s">
        <v>118</v>
      </c>
      <c r="C119" s="11" t="s">
        <v>117</v>
      </c>
      <c r="D119" s="11" t="s">
        <v>275</v>
      </c>
      <c r="E119" s="12">
        <v>20</v>
      </c>
      <c r="F119" s="12">
        <v>750</v>
      </c>
      <c r="G119" s="12">
        <v>10</v>
      </c>
      <c r="H119" s="12">
        <v>100</v>
      </c>
      <c r="I119" s="12"/>
      <c r="J119" s="12"/>
      <c r="K119" s="12"/>
      <c r="L119" s="12"/>
      <c r="M119" s="12"/>
      <c r="N119" s="13"/>
      <c r="O119" s="12">
        <f t="shared" si="18"/>
        <v>0</v>
      </c>
      <c r="P119" s="12">
        <f t="shared" si="19"/>
        <v>0</v>
      </c>
      <c r="Q119" s="57"/>
      <c r="R119" s="15">
        <v>7.0000000000000007E-2</v>
      </c>
      <c r="S119" s="15">
        <f t="shared" si="20"/>
        <v>0</v>
      </c>
    </row>
    <row r="120" spans="1:21" x14ac:dyDescent="0.2">
      <c r="A120" s="36" t="s">
        <v>189</v>
      </c>
      <c r="B120" s="36" t="s">
        <v>118</v>
      </c>
      <c r="C120" s="36">
        <v>90444700</v>
      </c>
      <c r="D120" s="36" t="s">
        <v>277</v>
      </c>
      <c r="E120" s="12" t="s">
        <v>46</v>
      </c>
      <c r="F120" s="12">
        <v>750</v>
      </c>
      <c r="G120" s="12">
        <v>10</v>
      </c>
      <c r="H120" s="12">
        <v>100</v>
      </c>
      <c r="I120" s="12"/>
      <c r="J120" s="12"/>
      <c r="K120" s="12"/>
      <c r="L120" s="12"/>
      <c r="M120" s="12"/>
      <c r="N120" s="13"/>
      <c r="O120" s="12">
        <f t="shared" si="18"/>
        <v>0</v>
      </c>
      <c r="P120" s="12">
        <f t="shared" si="19"/>
        <v>0</v>
      </c>
      <c r="Q120" s="57"/>
      <c r="R120" s="15">
        <v>7.0000000000000007E-2</v>
      </c>
      <c r="S120" s="15">
        <f t="shared" si="20"/>
        <v>0</v>
      </c>
    </row>
    <row r="121" spans="1:21" x14ac:dyDescent="0.2">
      <c r="A121" s="11" t="s">
        <v>119</v>
      </c>
      <c r="B121" s="11" t="s">
        <v>120</v>
      </c>
      <c r="C121" s="11" t="s">
        <v>119</v>
      </c>
      <c r="D121" s="11" t="s">
        <v>275</v>
      </c>
      <c r="E121" s="12">
        <v>20</v>
      </c>
      <c r="F121" s="12">
        <v>900</v>
      </c>
      <c r="G121" s="12">
        <v>10</v>
      </c>
      <c r="H121" s="12">
        <v>50</v>
      </c>
      <c r="I121" s="12"/>
      <c r="J121" s="12"/>
      <c r="K121" s="12"/>
      <c r="L121" s="12"/>
      <c r="M121" s="12"/>
      <c r="N121" s="13"/>
      <c r="O121" s="12">
        <f t="shared" si="18"/>
        <v>0</v>
      </c>
      <c r="P121" s="12">
        <f t="shared" si="19"/>
        <v>0</v>
      </c>
      <c r="Q121" s="57"/>
      <c r="R121" s="15">
        <v>0.08</v>
      </c>
      <c r="S121" s="15">
        <f t="shared" si="20"/>
        <v>0</v>
      </c>
    </row>
    <row r="122" spans="1:21" x14ac:dyDescent="0.2">
      <c r="A122" s="36" t="s">
        <v>263</v>
      </c>
      <c r="B122" s="36" t="s">
        <v>120</v>
      </c>
      <c r="C122" s="36">
        <v>90444800</v>
      </c>
      <c r="D122" s="36" t="s">
        <v>277</v>
      </c>
      <c r="E122" s="12" t="s">
        <v>46</v>
      </c>
      <c r="F122" s="12">
        <v>900</v>
      </c>
      <c r="G122" s="12">
        <v>10</v>
      </c>
      <c r="H122" s="12">
        <v>50</v>
      </c>
      <c r="I122" s="12"/>
      <c r="J122" s="12"/>
      <c r="K122" s="12"/>
      <c r="L122" s="12"/>
      <c r="M122" s="12"/>
      <c r="N122" s="13"/>
      <c r="O122" s="12">
        <f t="shared" si="18"/>
        <v>0</v>
      </c>
      <c r="P122" s="12">
        <f t="shared" si="19"/>
        <v>0</v>
      </c>
      <c r="Q122" s="57"/>
      <c r="R122" s="15">
        <v>0.08</v>
      </c>
      <c r="S122" s="15">
        <f t="shared" si="20"/>
        <v>0</v>
      </c>
    </row>
    <row r="123" spans="1:21" x14ac:dyDescent="0.2">
      <c r="A123" s="11" t="s">
        <v>121</v>
      </c>
      <c r="B123" s="11" t="s">
        <v>122</v>
      </c>
      <c r="C123" s="11" t="s">
        <v>121</v>
      </c>
      <c r="D123" s="11" t="s">
        <v>275</v>
      </c>
      <c r="E123" s="12">
        <v>20</v>
      </c>
      <c r="F123" s="12">
        <v>1200</v>
      </c>
      <c r="G123" s="12">
        <v>10</v>
      </c>
      <c r="H123" s="12">
        <v>50</v>
      </c>
      <c r="I123" s="12"/>
      <c r="J123" s="12"/>
      <c r="K123" s="12"/>
      <c r="L123" s="12"/>
      <c r="M123" s="12"/>
      <c r="N123" s="13"/>
      <c r="O123" s="12">
        <f t="shared" si="18"/>
        <v>0</v>
      </c>
      <c r="P123" s="12">
        <f t="shared" si="19"/>
        <v>0</v>
      </c>
      <c r="Q123" s="57"/>
      <c r="R123" s="15">
        <v>0.11</v>
      </c>
      <c r="S123" s="15">
        <f t="shared" si="20"/>
        <v>0</v>
      </c>
    </row>
    <row r="124" spans="1:21" x14ac:dyDescent="0.2">
      <c r="A124" s="11" t="s">
        <v>207</v>
      </c>
      <c r="B124" s="11" t="s">
        <v>208</v>
      </c>
      <c r="C124" s="11" t="s">
        <v>207</v>
      </c>
      <c r="D124" s="11" t="s">
        <v>275</v>
      </c>
      <c r="E124" s="12">
        <v>20</v>
      </c>
      <c r="F124" s="12">
        <v>1500</v>
      </c>
      <c r="G124" s="12">
        <v>10</v>
      </c>
      <c r="H124" s="12">
        <v>50</v>
      </c>
      <c r="I124" s="12"/>
      <c r="J124" s="12"/>
      <c r="K124" s="12"/>
      <c r="L124" s="12"/>
      <c r="M124" s="12"/>
      <c r="N124" s="13"/>
      <c r="O124" s="12">
        <f t="shared" si="18"/>
        <v>0</v>
      </c>
      <c r="P124" s="12">
        <f t="shared" si="19"/>
        <v>0</v>
      </c>
      <c r="Q124" s="57"/>
      <c r="R124" s="15">
        <v>7.0000000000000007E-2</v>
      </c>
      <c r="S124" s="15">
        <f t="shared" si="20"/>
        <v>0</v>
      </c>
    </row>
    <row r="125" spans="1:21" x14ac:dyDescent="0.2">
      <c r="A125" s="11" t="s">
        <v>209</v>
      </c>
      <c r="B125" s="11" t="s">
        <v>210</v>
      </c>
      <c r="C125" s="11" t="s">
        <v>209</v>
      </c>
      <c r="D125" s="11" t="s">
        <v>275</v>
      </c>
      <c r="E125" s="12">
        <v>20</v>
      </c>
      <c r="F125" s="12">
        <v>1800</v>
      </c>
      <c r="G125" s="12">
        <v>10</v>
      </c>
      <c r="H125" s="12">
        <v>50</v>
      </c>
      <c r="I125" s="12"/>
      <c r="J125" s="12"/>
      <c r="K125" s="12"/>
      <c r="L125" s="12"/>
      <c r="M125" s="12"/>
      <c r="N125" s="13"/>
      <c r="O125" s="12">
        <f t="shared" si="18"/>
        <v>0</v>
      </c>
      <c r="P125" s="12">
        <f t="shared" si="19"/>
        <v>0</v>
      </c>
      <c r="Q125" s="58"/>
      <c r="R125" s="15">
        <v>0.09</v>
      </c>
      <c r="S125" s="15">
        <f t="shared" si="20"/>
        <v>0</v>
      </c>
      <c r="T125" s="43"/>
    </row>
    <row r="126" spans="1:21" x14ac:dyDescent="0.2">
      <c r="A126" s="11" t="s">
        <v>123</v>
      </c>
      <c r="B126" s="11" t="s">
        <v>124</v>
      </c>
      <c r="C126" s="11" t="s">
        <v>123</v>
      </c>
      <c r="D126" s="11" t="s">
        <v>275</v>
      </c>
      <c r="E126" s="12">
        <v>25</v>
      </c>
      <c r="F126" s="12">
        <v>150</v>
      </c>
      <c r="G126" s="12">
        <v>10</v>
      </c>
      <c r="H126" s="12">
        <v>200</v>
      </c>
      <c r="I126" s="12"/>
      <c r="J126" s="12"/>
      <c r="K126" s="12"/>
      <c r="L126" s="12"/>
      <c r="M126" s="12"/>
      <c r="N126" s="13"/>
      <c r="O126" s="12">
        <f t="shared" si="18"/>
        <v>0</v>
      </c>
      <c r="P126" s="12">
        <f t="shared" si="19"/>
        <v>0</v>
      </c>
      <c r="Q126" s="57"/>
      <c r="R126" s="15">
        <v>0.04</v>
      </c>
      <c r="S126" s="15">
        <f t="shared" si="20"/>
        <v>0</v>
      </c>
      <c r="T126" s="43">
        <f>SUM(S126:S142)</f>
        <v>2.46</v>
      </c>
      <c r="U126" s="3">
        <f>T126*100/$T$143</f>
        <v>3.0536246276067525</v>
      </c>
    </row>
    <row r="127" spans="1:21" x14ac:dyDescent="0.2">
      <c r="A127" s="36" t="s">
        <v>257</v>
      </c>
      <c r="B127" s="36" t="s">
        <v>124</v>
      </c>
      <c r="C127" s="36">
        <v>90445200</v>
      </c>
      <c r="D127" s="36" t="s">
        <v>277</v>
      </c>
      <c r="E127" s="12">
        <v>25</v>
      </c>
      <c r="F127" s="12">
        <v>150</v>
      </c>
      <c r="G127" s="12">
        <v>10</v>
      </c>
      <c r="H127" s="12">
        <v>200</v>
      </c>
      <c r="I127" s="12"/>
      <c r="J127" s="12"/>
      <c r="K127" s="12"/>
      <c r="L127" s="12"/>
      <c r="M127" s="12">
        <v>400</v>
      </c>
      <c r="N127" s="13"/>
      <c r="O127" s="12">
        <f t="shared" si="18"/>
        <v>400</v>
      </c>
      <c r="P127" s="12">
        <f t="shared" si="19"/>
        <v>2</v>
      </c>
      <c r="Q127" s="57"/>
      <c r="R127" s="15">
        <v>0.04</v>
      </c>
      <c r="S127" s="15">
        <f t="shared" si="20"/>
        <v>0.08</v>
      </c>
    </row>
    <row r="128" spans="1:21" x14ac:dyDescent="0.2">
      <c r="A128" s="11" t="s">
        <v>125</v>
      </c>
      <c r="B128" s="11" t="s">
        <v>126</v>
      </c>
      <c r="C128" s="11" t="s">
        <v>125</v>
      </c>
      <c r="D128" s="11" t="s">
        <v>275</v>
      </c>
      <c r="E128" s="12">
        <v>25</v>
      </c>
      <c r="F128" s="12">
        <v>300</v>
      </c>
      <c r="G128" s="12">
        <v>10</v>
      </c>
      <c r="H128" s="12">
        <v>100</v>
      </c>
      <c r="I128" s="12">
        <v>200</v>
      </c>
      <c r="J128" s="12"/>
      <c r="K128" s="12"/>
      <c r="L128" s="12">
        <v>200</v>
      </c>
      <c r="M128" s="12"/>
      <c r="N128" s="13"/>
      <c r="O128" s="12">
        <f t="shared" si="18"/>
        <v>400</v>
      </c>
      <c r="P128" s="12">
        <f t="shared" si="19"/>
        <v>4</v>
      </c>
      <c r="Q128" s="57"/>
      <c r="R128" s="15">
        <v>0.04</v>
      </c>
      <c r="S128" s="15">
        <f t="shared" si="20"/>
        <v>0.16</v>
      </c>
    </row>
    <row r="129" spans="1:21" x14ac:dyDescent="0.2">
      <c r="A129" s="36" t="s">
        <v>127</v>
      </c>
      <c r="B129" s="36" t="s">
        <v>126</v>
      </c>
      <c r="C129" s="36">
        <v>90445300</v>
      </c>
      <c r="D129" s="36" t="s">
        <v>277</v>
      </c>
      <c r="E129" s="12" t="s">
        <v>63</v>
      </c>
      <c r="F129" s="12">
        <v>300</v>
      </c>
      <c r="G129" s="12">
        <v>10</v>
      </c>
      <c r="H129" s="12">
        <v>100</v>
      </c>
      <c r="I129" s="12">
        <v>200</v>
      </c>
      <c r="J129" s="12"/>
      <c r="K129" s="12"/>
      <c r="L129" s="12">
        <v>200</v>
      </c>
      <c r="M129" s="12"/>
      <c r="N129" s="13"/>
      <c r="O129" s="12">
        <f t="shared" si="18"/>
        <v>400</v>
      </c>
      <c r="P129" s="12">
        <f t="shared" si="19"/>
        <v>4</v>
      </c>
      <c r="Q129" s="57"/>
      <c r="R129" s="15">
        <v>0.04</v>
      </c>
      <c r="S129" s="15">
        <f t="shared" si="20"/>
        <v>0.16</v>
      </c>
    </row>
    <row r="130" spans="1:21" x14ac:dyDescent="0.2">
      <c r="A130" s="11" t="s">
        <v>128</v>
      </c>
      <c r="B130" s="11" t="s">
        <v>129</v>
      </c>
      <c r="C130" s="11" t="s">
        <v>128</v>
      </c>
      <c r="D130" s="11" t="s">
        <v>275</v>
      </c>
      <c r="E130" s="12">
        <v>25</v>
      </c>
      <c r="F130" s="12">
        <v>450</v>
      </c>
      <c r="G130" s="12">
        <v>10</v>
      </c>
      <c r="H130" s="12">
        <v>100</v>
      </c>
      <c r="I130" s="12">
        <v>100</v>
      </c>
      <c r="J130" s="12"/>
      <c r="K130" s="12"/>
      <c r="L130" s="12"/>
      <c r="M130" s="12"/>
      <c r="N130" s="13"/>
      <c r="O130" s="12">
        <f t="shared" si="18"/>
        <v>100</v>
      </c>
      <c r="P130" s="12">
        <f t="shared" si="19"/>
        <v>1</v>
      </c>
      <c r="Q130" s="57"/>
      <c r="R130" s="15">
        <v>0.06</v>
      </c>
      <c r="S130" s="15">
        <f t="shared" si="20"/>
        <v>0.06</v>
      </c>
    </row>
    <row r="131" spans="1:21" x14ac:dyDescent="0.2">
      <c r="A131" s="36" t="s">
        <v>190</v>
      </c>
      <c r="B131" s="36" t="s">
        <v>129</v>
      </c>
      <c r="C131" s="36">
        <v>90445400</v>
      </c>
      <c r="D131" s="36" t="s">
        <v>277</v>
      </c>
      <c r="E131" s="12" t="s">
        <v>63</v>
      </c>
      <c r="F131" s="12">
        <v>450</v>
      </c>
      <c r="G131" s="12">
        <v>10</v>
      </c>
      <c r="H131" s="12">
        <v>100</v>
      </c>
      <c r="I131" s="12"/>
      <c r="J131" s="12"/>
      <c r="K131" s="12"/>
      <c r="L131" s="12"/>
      <c r="M131" s="12"/>
      <c r="N131" s="13"/>
      <c r="O131" s="12">
        <f t="shared" si="18"/>
        <v>0</v>
      </c>
      <c r="P131" s="12">
        <f t="shared" si="19"/>
        <v>0</v>
      </c>
      <c r="Q131" s="57"/>
      <c r="R131" s="15">
        <v>0.06</v>
      </c>
      <c r="S131" s="15">
        <f t="shared" si="20"/>
        <v>0</v>
      </c>
    </row>
    <row r="132" spans="1:21" x14ac:dyDescent="0.2">
      <c r="A132" s="11" t="s">
        <v>130</v>
      </c>
      <c r="B132" s="11" t="s">
        <v>131</v>
      </c>
      <c r="C132" s="11" t="s">
        <v>130</v>
      </c>
      <c r="D132" s="11" t="s">
        <v>275</v>
      </c>
      <c r="E132" s="12">
        <v>25</v>
      </c>
      <c r="F132" s="12">
        <v>600</v>
      </c>
      <c r="G132" s="12">
        <v>10</v>
      </c>
      <c r="H132" s="12">
        <v>50</v>
      </c>
      <c r="I132" s="12"/>
      <c r="J132" s="12"/>
      <c r="K132" s="12"/>
      <c r="L132" s="12"/>
      <c r="M132" s="12"/>
      <c r="N132" s="13"/>
      <c r="O132" s="12">
        <f t="shared" si="18"/>
        <v>0</v>
      </c>
      <c r="P132" s="12">
        <f t="shared" si="19"/>
        <v>0</v>
      </c>
      <c r="Q132" s="57"/>
      <c r="R132" s="15">
        <v>0.04</v>
      </c>
      <c r="S132" s="15">
        <f t="shared" si="20"/>
        <v>0</v>
      </c>
    </row>
    <row r="133" spans="1:21" x14ac:dyDescent="0.2">
      <c r="A133" s="36" t="s">
        <v>211</v>
      </c>
      <c r="B133" s="36" t="s">
        <v>131</v>
      </c>
      <c r="C133" s="36">
        <v>90445600</v>
      </c>
      <c r="D133" s="36" t="s">
        <v>277</v>
      </c>
      <c r="E133" s="12">
        <v>25</v>
      </c>
      <c r="F133" s="12">
        <v>600</v>
      </c>
      <c r="G133" s="12">
        <v>10</v>
      </c>
      <c r="H133" s="12">
        <v>50</v>
      </c>
      <c r="I133" s="12"/>
      <c r="J133" s="12"/>
      <c r="K133" s="12"/>
      <c r="L133" s="12">
        <v>200</v>
      </c>
      <c r="M133" s="12"/>
      <c r="N133" s="13"/>
      <c r="O133" s="12">
        <f t="shared" si="18"/>
        <v>200</v>
      </c>
      <c r="P133" s="12">
        <f t="shared" si="19"/>
        <v>4</v>
      </c>
      <c r="Q133" s="57"/>
      <c r="R133" s="15">
        <v>0.04</v>
      </c>
      <c r="S133" s="15">
        <f t="shared" si="20"/>
        <v>0.16</v>
      </c>
    </row>
    <row r="134" spans="1:21" x14ac:dyDescent="0.2">
      <c r="A134" s="11" t="s">
        <v>162</v>
      </c>
      <c r="B134" s="11" t="s">
        <v>163</v>
      </c>
      <c r="C134" s="11" t="s">
        <v>162</v>
      </c>
      <c r="D134" s="11" t="s">
        <v>275</v>
      </c>
      <c r="E134" s="12">
        <v>25</v>
      </c>
      <c r="F134" s="12">
        <v>750</v>
      </c>
      <c r="G134" s="12">
        <v>10</v>
      </c>
      <c r="H134" s="12">
        <v>50</v>
      </c>
      <c r="I134" s="12"/>
      <c r="J134" s="12"/>
      <c r="K134" s="12"/>
      <c r="L134" s="12"/>
      <c r="M134" s="12"/>
      <c r="N134" s="13"/>
      <c r="O134" s="12">
        <f t="shared" si="18"/>
        <v>0</v>
      </c>
      <c r="P134" s="12">
        <f t="shared" si="19"/>
        <v>0</v>
      </c>
      <c r="Q134" s="57"/>
      <c r="R134" s="15">
        <v>0.04</v>
      </c>
      <c r="S134" s="15">
        <f t="shared" si="20"/>
        <v>0</v>
      </c>
    </row>
    <row r="135" spans="1:21" x14ac:dyDescent="0.2">
      <c r="A135" s="36" t="s">
        <v>218</v>
      </c>
      <c r="B135" s="36" t="s">
        <v>163</v>
      </c>
      <c r="C135" s="31" t="s">
        <v>219</v>
      </c>
      <c r="D135" s="36" t="s">
        <v>277</v>
      </c>
      <c r="E135" s="12">
        <v>25</v>
      </c>
      <c r="F135" s="12">
        <v>750</v>
      </c>
      <c r="G135" s="12">
        <v>10</v>
      </c>
      <c r="H135" s="12">
        <v>50</v>
      </c>
      <c r="I135" s="12"/>
      <c r="J135" s="12"/>
      <c r="K135" s="12"/>
      <c r="L135" s="12"/>
      <c r="M135" s="12">
        <v>500</v>
      </c>
      <c r="N135" s="13"/>
      <c r="O135" s="12">
        <f t="shared" si="18"/>
        <v>500</v>
      </c>
      <c r="P135" s="12">
        <f t="shared" si="19"/>
        <v>10</v>
      </c>
      <c r="Q135" s="57"/>
      <c r="R135" s="15">
        <v>0.04</v>
      </c>
      <c r="S135" s="15">
        <f t="shared" si="20"/>
        <v>0.4</v>
      </c>
    </row>
    <row r="136" spans="1:21" x14ac:dyDescent="0.2">
      <c r="A136" s="11" t="s">
        <v>132</v>
      </c>
      <c r="B136" s="11" t="s">
        <v>133</v>
      </c>
      <c r="C136" s="11" t="s">
        <v>132</v>
      </c>
      <c r="D136" s="11" t="s">
        <v>275</v>
      </c>
      <c r="E136" s="12">
        <v>25</v>
      </c>
      <c r="F136" s="12">
        <v>900</v>
      </c>
      <c r="G136" s="12">
        <v>10</v>
      </c>
      <c r="H136" s="12">
        <v>50</v>
      </c>
      <c r="I136" s="12"/>
      <c r="J136" s="12"/>
      <c r="K136" s="12"/>
      <c r="L136" s="12">
        <v>200</v>
      </c>
      <c r="M136" s="12"/>
      <c r="N136" s="13"/>
      <c r="O136" s="12">
        <f t="shared" si="18"/>
        <v>200</v>
      </c>
      <c r="P136" s="12">
        <f t="shared" si="19"/>
        <v>4</v>
      </c>
      <c r="Q136" s="57"/>
      <c r="R136" s="15">
        <v>0.06</v>
      </c>
      <c r="S136" s="15">
        <f t="shared" si="20"/>
        <v>0.24</v>
      </c>
    </row>
    <row r="137" spans="1:21" x14ac:dyDescent="0.2">
      <c r="A137" s="36" t="s">
        <v>264</v>
      </c>
      <c r="B137" s="36" t="s">
        <v>133</v>
      </c>
      <c r="C137" s="31" t="s">
        <v>265</v>
      </c>
      <c r="D137" s="36" t="s">
        <v>277</v>
      </c>
      <c r="E137" s="12">
        <v>25</v>
      </c>
      <c r="F137" s="12">
        <v>900</v>
      </c>
      <c r="G137" s="12">
        <v>10</v>
      </c>
      <c r="H137" s="12">
        <v>50</v>
      </c>
      <c r="I137" s="12"/>
      <c r="J137" s="12"/>
      <c r="K137" s="12">
        <v>500</v>
      </c>
      <c r="L137" s="12"/>
      <c r="M137" s="12">
        <v>500</v>
      </c>
      <c r="N137" s="13"/>
      <c r="O137" s="12">
        <f t="shared" si="18"/>
        <v>1000</v>
      </c>
      <c r="P137" s="12">
        <f t="shared" si="19"/>
        <v>20</v>
      </c>
      <c r="Q137" s="57"/>
      <c r="R137" s="15">
        <v>0.06</v>
      </c>
      <c r="S137" s="15">
        <f t="shared" si="20"/>
        <v>1.2</v>
      </c>
    </row>
    <row r="138" spans="1:21" x14ac:dyDescent="0.2">
      <c r="A138" s="11" t="s">
        <v>134</v>
      </c>
      <c r="B138" s="11" t="s">
        <v>135</v>
      </c>
      <c r="C138" s="11" t="s">
        <v>134</v>
      </c>
      <c r="D138" s="11" t="s">
        <v>275</v>
      </c>
      <c r="E138" s="12">
        <v>25</v>
      </c>
      <c r="F138" s="12">
        <v>1200</v>
      </c>
      <c r="G138" s="12">
        <v>10</v>
      </c>
      <c r="H138" s="12">
        <v>50</v>
      </c>
      <c r="I138" s="12"/>
      <c r="J138" s="12"/>
      <c r="K138" s="12"/>
      <c r="L138" s="12"/>
      <c r="M138" s="12"/>
      <c r="N138" s="13"/>
      <c r="O138" s="12">
        <f t="shared" si="18"/>
        <v>0</v>
      </c>
      <c r="P138" s="12">
        <f t="shared" si="19"/>
        <v>0</v>
      </c>
      <c r="Q138" s="57"/>
      <c r="R138" s="15">
        <v>0.08</v>
      </c>
      <c r="S138" s="15">
        <f t="shared" si="20"/>
        <v>0</v>
      </c>
    </row>
    <row r="139" spans="1:21" x14ac:dyDescent="0.2">
      <c r="A139" s="11" t="s">
        <v>238</v>
      </c>
      <c r="B139" s="11" t="s">
        <v>239</v>
      </c>
      <c r="C139" s="11" t="s">
        <v>238</v>
      </c>
      <c r="D139" s="11" t="s">
        <v>275</v>
      </c>
      <c r="E139" s="12">
        <v>25</v>
      </c>
      <c r="F139" s="12">
        <v>1524</v>
      </c>
      <c r="G139" s="12">
        <v>10</v>
      </c>
      <c r="H139" s="12">
        <v>50</v>
      </c>
      <c r="I139" s="12"/>
      <c r="J139" s="12"/>
      <c r="K139" s="12"/>
      <c r="L139" s="12"/>
      <c r="M139" s="12"/>
      <c r="N139" s="13"/>
      <c r="O139" s="12">
        <f t="shared" si="18"/>
        <v>0</v>
      </c>
      <c r="P139" s="12">
        <f t="shared" si="19"/>
        <v>0</v>
      </c>
      <c r="Q139" s="57"/>
      <c r="R139" s="15">
        <v>0.08</v>
      </c>
      <c r="S139" s="15">
        <f t="shared" si="20"/>
        <v>0</v>
      </c>
    </row>
    <row r="140" spans="1:21" x14ac:dyDescent="0.2">
      <c r="A140" s="11" t="s">
        <v>164</v>
      </c>
      <c r="B140" s="11" t="s">
        <v>165</v>
      </c>
      <c r="C140" s="11" t="s">
        <v>164</v>
      </c>
      <c r="D140" s="11" t="s">
        <v>275</v>
      </c>
      <c r="E140" s="12">
        <v>25</v>
      </c>
      <c r="F140" s="12">
        <v>1800</v>
      </c>
      <c r="G140" s="12">
        <v>10</v>
      </c>
      <c r="H140" s="12">
        <v>50</v>
      </c>
      <c r="I140" s="12"/>
      <c r="J140" s="12"/>
      <c r="K140" s="12"/>
      <c r="L140" s="12"/>
      <c r="M140" s="12"/>
      <c r="N140" s="13"/>
      <c r="O140" s="12">
        <f t="shared" si="18"/>
        <v>0</v>
      </c>
      <c r="P140" s="12">
        <f t="shared" si="19"/>
        <v>0</v>
      </c>
      <c r="Q140" s="57"/>
      <c r="R140" s="15">
        <v>0.12</v>
      </c>
      <c r="S140" s="15">
        <f t="shared" si="20"/>
        <v>0</v>
      </c>
    </row>
    <row r="141" spans="1:21" x14ac:dyDescent="0.2">
      <c r="A141" s="36" t="s">
        <v>227</v>
      </c>
      <c r="B141" s="36" t="s">
        <v>165</v>
      </c>
      <c r="C141" s="36">
        <v>90445900</v>
      </c>
      <c r="D141" s="36" t="s">
        <v>277</v>
      </c>
      <c r="E141" s="12">
        <v>25</v>
      </c>
      <c r="F141" s="12">
        <v>1800</v>
      </c>
      <c r="G141" s="12">
        <v>10</v>
      </c>
      <c r="H141" s="12">
        <v>50</v>
      </c>
      <c r="I141" s="12"/>
      <c r="J141" s="12"/>
      <c r="K141" s="12"/>
      <c r="L141" s="12"/>
      <c r="M141" s="12"/>
      <c r="N141" s="13"/>
      <c r="O141" s="12">
        <f t="shared" si="18"/>
        <v>0</v>
      </c>
      <c r="P141" s="12">
        <f t="shared" si="19"/>
        <v>0</v>
      </c>
      <c r="Q141" s="57"/>
      <c r="R141" s="15">
        <v>0.12</v>
      </c>
      <c r="S141" s="15">
        <f t="shared" si="20"/>
        <v>0</v>
      </c>
      <c r="T141" s="43"/>
    </row>
    <row r="142" spans="1:21" x14ac:dyDescent="0.2">
      <c r="A142" s="36" t="s">
        <v>301</v>
      </c>
      <c r="B142" s="36" t="s">
        <v>302</v>
      </c>
      <c r="C142" s="36">
        <v>90446000</v>
      </c>
      <c r="D142" s="36" t="s">
        <v>277</v>
      </c>
      <c r="E142" s="12">
        <v>25</v>
      </c>
      <c r="F142" s="12">
        <v>2400</v>
      </c>
      <c r="G142" s="12">
        <v>10</v>
      </c>
      <c r="H142" s="12">
        <v>50</v>
      </c>
      <c r="I142" s="12"/>
      <c r="J142" s="12"/>
      <c r="K142" s="12"/>
      <c r="L142" s="12"/>
      <c r="M142" s="12"/>
      <c r="N142" s="13"/>
      <c r="O142" s="12">
        <f t="shared" si="18"/>
        <v>0</v>
      </c>
      <c r="P142" s="12">
        <f t="shared" si="19"/>
        <v>0</v>
      </c>
      <c r="Q142" s="57"/>
      <c r="R142" s="15">
        <v>0.12</v>
      </c>
      <c r="S142" s="15">
        <f t="shared" si="20"/>
        <v>0</v>
      </c>
      <c r="T142" s="43"/>
    </row>
    <row r="143" spans="1:21" x14ac:dyDescent="0.2">
      <c r="A143" s="305"/>
      <c r="B143" s="305"/>
      <c r="C143" s="305"/>
      <c r="D143" s="305"/>
      <c r="E143" s="305"/>
      <c r="F143" s="305"/>
      <c r="G143" s="305"/>
      <c r="H143" s="305"/>
      <c r="I143" s="36">
        <f t="shared" ref="I143:P143" si="21">SUBTOTAL(9,I5:I142)</f>
        <v>23300</v>
      </c>
      <c r="J143" s="36">
        <f t="shared" si="21"/>
        <v>8100</v>
      </c>
      <c r="K143" s="36">
        <f t="shared" si="21"/>
        <v>800</v>
      </c>
      <c r="L143" s="36">
        <f t="shared" si="21"/>
        <v>50150</v>
      </c>
      <c r="M143" s="36">
        <f t="shared" si="21"/>
        <v>76200</v>
      </c>
      <c r="N143" s="36">
        <f t="shared" si="21"/>
        <v>0</v>
      </c>
      <c r="O143" s="36">
        <f t="shared" si="21"/>
        <v>158550</v>
      </c>
      <c r="P143" s="36">
        <f t="shared" si="21"/>
        <v>1952</v>
      </c>
      <c r="Q143" s="59"/>
      <c r="R143" s="12"/>
      <c r="S143" s="36">
        <f>SUBTOTAL(9,S5:S142)</f>
        <v>110.79000000000003</v>
      </c>
      <c r="T143" s="3">
        <f>SUM(T13:T142)</f>
        <v>80.56</v>
      </c>
      <c r="U143" s="3">
        <f>SUM(U13:U142)</f>
        <v>100</v>
      </c>
    </row>
    <row r="144" spans="1:21" x14ac:dyDescent="0.2">
      <c r="A144" s="305"/>
      <c r="B144" s="305"/>
      <c r="C144" s="305"/>
      <c r="D144" s="305"/>
      <c r="E144" s="305"/>
      <c r="F144" s="305"/>
      <c r="G144" s="305"/>
      <c r="H144" s="305"/>
      <c r="I144" s="36">
        <v>280</v>
      </c>
      <c r="J144" s="36">
        <v>27</v>
      </c>
      <c r="K144" s="36">
        <v>16</v>
      </c>
      <c r="L144" s="36">
        <v>638</v>
      </c>
      <c r="M144" s="36">
        <v>991</v>
      </c>
      <c r="N144" s="36"/>
      <c r="O144" s="36"/>
      <c r="P144" s="36">
        <f>SUM(I144:N144)</f>
        <v>1952</v>
      </c>
      <c r="S144" s="3">
        <f>S143/30</f>
        <v>3.6930000000000009</v>
      </c>
    </row>
    <row r="145" spans="1:19" x14ac:dyDescent="0.2">
      <c r="A145" s="305"/>
      <c r="B145" s="305"/>
      <c r="C145" s="305"/>
      <c r="D145" s="305"/>
      <c r="E145" s="305"/>
      <c r="F145" s="305"/>
      <c r="G145" s="305"/>
      <c r="H145" s="305"/>
      <c r="I145" s="36">
        <v>15.04</v>
      </c>
      <c r="J145" s="36">
        <v>1.62</v>
      </c>
      <c r="K145" s="36">
        <v>1.1399999999999999</v>
      </c>
      <c r="L145" s="36">
        <v>35.86</v>
      </c>
      <c r="M145" s="36">
        <v>57.13</v>
      </c>
      <c r="N145" s="36"/>
      <c r="O145" s="36"/>
      <c r="P145" s="36">
        <f>SUM(I145:N145)</f>
        <v>110.78999999999999</v>
      </c>
    </row>
    <row r="146" spans="1:19" x14ac:dyDescent="0.2">
      <c r="A146" s="34"/>
      <c r="B146" s="34"/>
      <c r="C146" s="34"/>
      <c r="D146" s="34"/>
      <c r="E146" s="34"/>
      <c r="F146" s="34"/>
      <c r="G146" s="34"/>
      <c r="H146" s="34"/>
    </row>
    <row r="147" spans="1:19" x14ac:dyDescent="0.2">
      <c r="A147" s="28" t="s">
        <v>136</v>
      </c>
      <c r="B147" s="28" t="s">
        <v>136</v>
      </c>
      <c r="C147" s="30"/>
      <c r="D147" s="30"/>
      <c r="E147" s="8" t="s">
        <v>10</v>
      </c>
      <c r="F147" s="8" t="s">
        <v>137</v>
      </c>
      <c r="G147" s="300" t="s">
        <v>138</v>
      </c>
      <c r="H147" s="301"/>
      <c r="I147" s="20"/>
      <c r="J147" s="20"/>
      <c r="K147" s="20"/>
      <c r="L147" s="20"/>
      <c r="M147" s="20"/>
      <c r="N147" s="20"/>
      <c r="O147" s="12"/>
      <c r="P147" s="12"/>
      <c r="Q147" s="35"/>
      <c r="R147" s="12"/>
      <c r="S147" s="15"/>
    </row>
    <row r="148" spans="1:19" x14ac:dyDescent="0.2">
      <c r="A148" s="36"/>
      <c r="B148" s="36"/>
      <c r="C148" s="36"/>
      <c r="D148" s="36"/>
      <c r="E148" s="8"/>
      <c r="F148" s="8"/>
      <c r="G148" s="8" t="s">
        <v>139</v>
      </c>
      <c r="H148" s="8" t="s">
        <v>140</v>
      </c>
      <c r="I148" s="8" t="s">
        <v>140</v>
      </c>
      <c r="J148" s="8" t="s">
        <v>140</v>
      </c>
      <c r="K148" s="8" t="s">
        <v>140</v>
      </c>
      <c r="L148" s="8" t="s">
        <v>140</v>
      </c>
      <c r="M148" s="8" t="s">
        <v>140</v>
      </c>
      <c r="N148" s="8" t="s">
        <v>140</v>
      </c>
      <c r="O148" s="36" t="s">
        <v>140</v>
      </c>
      <c r="P148" s="36" t="s">
        <v>12</v>
      </c>
      <c r="Q148" s="37"/>
      <c r="R148" s="12"/>
      <c r="S148" s="15"/>
    </row>
    <row r="149" spans="1:19" x14ac:dyDescent="0.2">
      <c r="A149" s="38" t="s">
        <v>142</v>
      </c>
      <c r="B149" s="38" t="s">
        <v>143</v>
      </c>
      <c r="C149" s="38" t="s">
        <v>142</v>
      </c>
      <c r="D149" s="38" t="s">
        <v>142</v>
      </c>
      <c r="E149" s="12">
        <v>13</v>
      </c>
      <c r="F149" s="12">
        <v>25</v>
      </c>
      <c r="G149" s="12">
        <v>5</v>
      </c>
      <c r="H149" s="12">
        <v>125</v>
      </c>
      <c r="I149" s="12"/>
      <c r="J149" s="12"/>
      <c r="K149" s="12"/>
      <c r="L149" s="12"/>
      <c r="M149" s="12"/>
      <c r="N149" s="12"/>
      <c r="O149" s="12">
        <f>SUM(I149:N149)</f>
        <v>0</v>
      </c>
      <c r="P149" s="12">
        <f>$O149/$H149</f>
        <v>0</v>
      </c>
      <c r="Q149" s="39"/>
      <c r="R149" s="15">
        <v>0.09</v>
      </c>
      <c r="S149" s="15">
        <f>$P149*$R149</f>
        <v>0</v>
      </c>
    </row>
    <row r="150" spans="1:19" x14ac:dyDescent="0.2">
      <c r="A150" s="38" t="s">
        <v>144</v>
      </c>
      <c r="B150" s="38" t="s">
        <v>145</v>
      </c>
      <c r="C150" s="38" t="s">
        <v>144</v>
      </c>
      <c r="D150" s="38" t="s">
        <v>144</v>
      </c>
      <c r="E150" s="12">
        <v>19</v>
      </c>
      <c r="F150" s="12">
        <v>25</v>
      </c>
      <c r="G150" s="12">
        <v>5</v>
      </c>
      <c r="H150" s="12">
        <v>125</v>
      </c>
      <c r="I150" s="12"/>
      <c r="J150" s="12"/>
      <c r="K150" s="12"/>
      <c r="L150" s="12"/>
      <c r="M150" s="12"/>
      <c r="N150" s="12"/>
      <c r="O150" s="12">
        <f>SUM(I150:N150)</f>
        <v>0</v>
      </c>
      <c r="P150" s="12">
        <f>$O150/$H150</f>
        <v>0</v>
      </c>
      <c r="Q150" s="39"/>
      <c r="R150" s="15">
        <v>0.15</v>
      </c>
      <c r="S150" s="15">
        <f>$P150*$R150</f>
        <v>0</v>
      </c>
    </row>
    <row r="151" spans="1:19" x14ac:dyDescent="0.2">
      <c r="B151" s="3"/>
      <c r="I151" s="36">
        <f t="shared" ref="I151:N151" si="22">SUM(I149:I150)</f>
        <v>0</v>
      </c>
      <c r="J151" s="36">
        <f t="shared" si="22"/>
        <v>0</v>
      </c>
      <c r="K151" s="36">
        <f t="shared" si="22"/>
        <v>0</v>
      </c>
      <c r="L151" s="36">
        <f t="shared" si="22"/>
        <v>0</v>
      </c>
      <c r="M151" s="36">
        <f t="shared" si="22"/>
        <v>0</v>
      </c>
      <c r="N151" s="36">
        <f t="shared" si="22"/>
        <v>0</v>
      </c>
      <c r="O151" s="36">
        <f>SUBTOTAL(9,O149:O150)</f>
        <v>0</v>
      </c>
      <c r="P151" s="36">
        <f>SUBTOTAL(9,P149:P150)</f>
        <v>0</v>
      </c>
      <c r="Q151" s="37"/>
      <c r="R151" s="12"/>
      <c r="S151" s="33">
        <f>SUBTOTAL(9,S149:S150)</f>
        <v>0</v>
      </c>
    </row>
    <row r="152" spans="1:19" x14ac:dyDescent="0.2">
      <c r="B152" s="3"/>
      <c r="I152" s="40"/>
      <c r="J152" s="40"/>
      <c r="K152" s="40"/>
      <c r="L152" s="40"/>
      <c r="M152" s="40"/>
      <c r="N152" s="40"/>
      <c r="O152" s="36">
        <v>0</v>
      </c>
      <c r="P152" s="36">
        <v>0</v>
      </c>
      <c r="Q152" s="35"/>
      <c r="R152" s="12"/>
      <c r="S152" s="33">
        <v>0</v>
      </c>
    </row>
  </sheetData>
  <autoFilter ref="D3:D145"/>
  <mergeCells count="11">
    <mergeCell ref="A109:B109"/>
    <mergeCell ref="A143:H143"/>
    <mergeCell ref="A144:H144"/>
    <mergeCell ref="A145:H145"/>
    <mergeCell ref="G147:H147"/>
    <mergeCell ref="R3:S3"/>
    <mergeCell ref="A1:H1"/>
    <mergeCell ref="A2:D2"/>
    <mergeCell ref="E2:H2"/>
    <mergeCell ref="G3:H3"/>
    <mergeCell ref="O3:P3"/>
  </mergeCells>
  <conditionalFormatting sqref="A5:XFD142">
    <cfRule type="expression" dxfId="205" priority="1">
      <formula>MOD(ROW(),2)</formula>
    </cfRule>
  </conditionalFormatting>
  <conditionalFormatting sqref="O5:O142">
    <cfRule type="cellIs" dxfId="204" priority="3" operator="greaterThan">
      <formula>10000</formula>
    </cfRule>
  </conditionalFormatting>
  <conditionalFormatting sqref="O110:O142">
    <cfRule type="cellIs" dxfId="203" priority="4" operator="greaterThan">
      <formula>2000</formula>
    </cfRule>
  </conditionalFormatting>
  <conditionalFormatting sqref="S5:S108">
    <cfRule type="cellIs" dxfId="202" priority="2" operator="greaterThan">
      <formula>10</formula>
    </cfRule>
  </conditionalFormatting>
  <pageMargins left="0.25" right="0.25" top="0.75" bottom="0.75" header="0.3" footer="0.3"/>
  <pageSetup paperSize="9" scale="69" fitToHeight="0" orientation="landscape" r:id="rId1"/>
  <headerFooter alignWithMargins="0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pageSetUpPr fitToPage="1"/>
  </sheetPr>
  <dimension ref="A1:W152"/>
  <sheetViews>
    <sheetView zoomScaleNormal="100" workbookViewId="0">
      <pane xSplit="4" ySplit="4" topLeftCell="E5" activePane="bottomRight" state="frozen"/>
      <selection pane="topRight" activeCell="D1" sqref="D1"/>
      <selection pane="bottomLeft" activeCell="A4" sqref="A4"/>
      <selection pane="bottomRight" activeCell="E5" sqref="E5"/>
    </sheetView>
  </sheetViews>
  <sheetFormatPr defaultColWidth="9.140625" defaultRowHeight="12.75" x14ac:dyDescent="0.2"/>
  <cols>
    <col min="1" max="1" width="12.5703125" style="3" customWidth="1"/>
    <col min="2" max="2" width="14" style="41" customWidth="1"/>
    <col min="3" max="3" width="14" style="3" bestFit="1" customWidth="1"/>
    <col min="4" max="4" width="12.28515625" style="3" customWidth="1"/>
    <col min="5" max="5" width="7.85546875" style="3" customWidth="1"/>
    <col min="6" max="6" width="8.5703125" style="3" customWidth="1"/>
    <col min="7" max="7" width="6.140625" style="3" customWidth="1"/>
    <col min="8" max="8" width="6.42578125" style="3" customWidth="1"/>
    <col min="9" max="15" width="10.140625" style="3" customWidth="1"/>
    <col min="16" max="16" width="8.28515625" style="3" customWidth="1"/>
    <col min="17" max="17" width="10.7109375" style="3" bestFit="1" customWidth="1"/>
    <col min="18" max="18" width="8.28515625" style="3" bestFit="1" customWidth="1"/>
    <col min="19" max="20" width="9.42578125" style="3" customWidth="1"/>
    <col min="21" max="21" width="9.28515625" style="3" customWidth="1"/>
    <col min="22" max="16384" width="9.140625" style="3"/>
  </cols>
  <sheetData>
    <row r="1" spans="1:23" x14ac:dyDescent="0.2">
      <c r="A1" s="303" t="s">
        <v>281</v>
      </c>
      <c r="B1" s="303"/>
      <c r="C1" s="303"/>
      <c r="D1" s="303"/>
      <c r="E1" s="303"/>
      <c r="F1" s="303"/>
      <c r="G1" s="303"/>
      <c r="H1" s="303"/>
      <c r="I1" s="54" t="s">
        <v>413</v>
      </c>
      <c r="J1" s="52" t="s">
        <v>426</v>
      </c>
      <c r="K1" s="52" t="s">
        <v>430</v>
      </c>
      <c r="L1" s="30" t="s">
        <v>432</v>
      </c>
      <c r="M1" s="30" t="s">
        <v>425</v>
      </c>
      <c r="N1" s="30" t="s">
        <v>430</v>
      </c>
      <c r="O1" s="30"/>
      <c r="P1" s="20"/>
      <c r="Q1" s="20"/>
      <c r="R1" s="20"/>
    </row>
    <row r="2" spans="1:23" x14ac:dyDescent="0.2">
      <c r="A2" s="303" t="s">
        <v>423</v>
      </c>
      <c r="B2" s="303"/>
      <c r="C2" s="303"/>
      <c r="D2" s="303"/>
      <c r="E2" s="303"/>
      <c r="F2" s="303"/>
      <c r="G2" s="303"/>
      <c r="H2" s="303"/>
      <c r="I2" s="10"/>
      <c r="J2" s="10"/>
      <c r="K2" s="10"/>
      <c r="L2" s="10"/>
      <c r="M2" s="10"/>
      <c r="N2" s="10"/>
      <c r="O2" s="10"/>
      <c r="P2" s="8"/>
      <c r="Q2" s="8"/>
      <c r="R2" s="8"/>
      <c r="S2" s="29"/>
      <c r="T2" s="29"/>
      <c r="U2" s="30"/>
    </row>
    <row r="3" spans="1:23" x14ac:dyDescent="0.2">
      <c r="A3" s="8" t="s">
        <v>0</v>
      </c>
      <c r="B3" s="8" t="s">
        <v>1</v>
      </c>
      <c r="C3" s="8" t="s">
        <v>2</v>
      </c>
      <c r="D3" s="8" t="s">
        <v>274</v>
      </c>
      <c r="E3" s="8" t="s">
        <v>3</v>
      </c>
      <c r="F3" s="8" t="s">
        <v>4</v>
      </c>
      <c r="G3" s="302" t="s">
        <v>5</v>
      </c>
      <c r="H3" s="302"/>
      <c r="I3" s="50" t="s">
        <v>398</v>
      </c>
      <c r="J3" s="31" t="s">
        <v>424</v>
      </c>
      <c r="K3" s="31" t="s">
        <v>429</v>
      </c>
      <c r="L3" s="31" t="s">
        <v>409</v>
      </c>
      <c r="M3" s="31" t="s">
        <v>421</v>
      </c>
      <c r="N3" s="31" t="s">
        <v>431</v>
      </c>
      <c r="O3" s="31" t="s">
        <v>427</v>
      </c>
      <c r="P3" s="36"/>
      <c r="Q3" s="302" t="s">
        <v>6</v>
      </c>
      <c r="R3" s="302"/>
      <c r="S3" s="55"/>
      <c r="T3" s="300" t="s">
        <v>7</v>
      </c>
      <c r="U3" s="301"/>
    </row>
    <row r="4" spans="1:23" x14ac:dyDescent="0.2">
      <c r="A4" s="36" t="s">
        <v>8</v>
      </c>
      <c r="B4" s="36"/>
      <c r="C4" s="36"/>
      <c r="D4" s="36"/>
      <c r="E4" s="7" t="s">
        <v>9</v>
      </c>
      <c r="F4" s="36" t="s">
        <v>10</v>
      </c>
      <c r="G4" s="8" t="s">
        <v>11</v>
      </c>
      <c r="H4" s="8" t="s">
        <v>12</v>
      </c>
      <c r="I4" s="36" t="s">
        <v>399</v>
      </c>
      <c r="J4" s="36" t="s">
        <v>410</v>
      </c>
      <c r="K4" s="36" t="s">
        <v>410</v>
      </c>
      <c r="L4" s="36" t="s">
        <v>410</v>
      </c>
      <c r="M4" s="36" t="s">
        <v>422</v>
      </c>
      <c r="N4" s="36" t="s">
        <v>428</v>
      </c>
      <c r="O4" s="36" t="s">
        <v>428</v>
      </c>
      <c r="P4" s="36"/>
      <c r="Q4" s="8" t="s">
        <v>13</v>
      </c>
      <c r="R4" s="8" t="s">
        <v>12</v>
      </c>
      <c r="S4" s="56"/>
      <c r="T4" s="10" t="s">
        <v>14</v>
      </c>
      <c r="U4" s="10" t="s">
        <v>15</v>
      </c>
    </row>
    <row r="5" spans="1:23" x14ac:dyDescent="0.2">
      <c r="A5" s="11" t="s">
        <v>383</v>
      </c>
      <c r="B5" s="11" t="s">
        <v>384</v>
      </c>
      <c r="C5" s="11" t="s">
        <v>383</v>
      </c>
      <c r="D5" s="11" t="s">
        <v>275</v>
      </c>
      <c r="E5" s="12">
        <v>15</v>
      </c>
      <c r="F5" s="12">
        <v>225</v>
      </c>
      <c r="G5" s="12">
        <v>10</v>
      </c>
      <c r="H5" s="12">
        <v>400</v>
      </c>
      <c r="I5" s="12"/>
      <c r="J5" s="12"/>
      <c r="K5" s="12"/>
      <c r="L5" s="12"/>
      <c r="M5" s="12"/>
      <c r="N5" s="12"/>
      <c r="O5" s="12"/>
      <c r="P5" s="13"/>
      <c r="Q5" s="12">
        <f t="shared" ref="Q5:Q19" si="0">SUM(I5:P5)</f>
        <v>0</v>
      </c>
      <c r="R5" s="12">
        <f t="shared" ref="R5:R19" si="1">$Q5/$H5</f>
        <v>0</v>
      </c>
      <c r="S5" s="57"/>
      <c r="T5" s="15">
        <v>0.06</v>
      </c>
      <c r="U5" s="15">
        <f t="shared" ref="U5:U19" si="2">$R5*$T5</f>
        <v>0</v>
      </c>
      <c r="V5" s="43">
        <f>SUM(U5:U19)</f>
        <v>34.85</v>
      </c>
      <c r="W5" s="3">
        <f>V5*100/$V$143</f>
        <v>41.315945465323061</v>
      </c>
    </row>
    <row r="6" spans="1:23" x14ac:dyDescent="0.2">
      <c r="A6" s="11" t="s">
        <v>385</v>
      </c>
      <c r="B6" s="11" t="s">
        <v>386</v>
      </c>
      <c r="C6" s="11" t="s">
        <v>385</v>
      </c>
      <c r="D6" s="11" t="s">
        <v>275</v>
      </c>
      <c r="E6" s="12">
        <v>15</v>
      </c>
      <c r="F6" s="12">
        <v>300</v>
      </c>
      <c r="G6" s="12">
        <v>10</v>
      </c>
      <c r="H6" s="12">
        <v>300</v>
      </c>
      <c r="I6" s="12"/>
      <c r="J6" s="12">
        <v>12000</v>
      </c>
      <c r="K6" s="12"/>
      <c r="L6" s="12"/>
      <c r="M6" s="12"/>
      <c r="N6" s="12"/>
      <c r="O6" s="12"/>
      <c r="P6" s="13"/>
      <c r="Q6" s="12">
        <f t="shared" si="0"/>
        <v>12000</v>
      </c>
      <c r="R6" s="12">
        <f t="shared" si="1"/>
        <v>40</v>
      </c>
      <c r="S6" s="57"/>
      <c r="T6" s="15">
        <v>0.06</v>
      </c>
      <c r="U6" s="15">
        <f t="shared" si="2"/>
        <v>2.4</v>
      </c>
      <c r="V6" s="43"/>
    </row>
    <row r="7" spans="1:23" x14ac:dyDescent="0.2">
      <c r="A7" s="36" t="s">
        <v>387</v>
      </c>
      <c r="B7" s="36" t="s">
        <v>259</v>
      </c>
      <c r="C7" s="31" t="s">
        <v>388</v>
      </c>
      <c r="D7" s="36" t="s">
        <v>277</v>
      </c>
      <c r="E7" s="12" t="s">
        <v>167</v>
      </c>
      <c r="F7" s="12">
        <v>300</v>
      </c>
      <c r="G7" s="12">
        <v>10</v>
      </c>
      <c r="H7" s="12">
        <v>300</v>
      </c>
      <c r="I7" s="12"/>
      <c r="J7" s="12"/>
      <c r="K7" s="12"/>
      <c r="L7" s="12"/>
      <c r="M7" s="12"/>
      <c r="N7" s="12"/>
      <c r="O7" s="12"/>
      <c r="P7" s="13"/>
      <c r="Q7" s="12">
        <f t="shared" si="0"/>
        <v>0</v>
      </c>
      <c r="R7" s="12">
        <f t="shared" si="1"/>
        <v>0</v>
      </c>
      <c r="S7" s="57"/>
      <c r="T7" s="15">
        <v>0.06</v>
      </c>
      <c r="U7" s="15">
        <f t="shared" si="2"/>
        <v>0</v>
      </c>
      <c r="V7" s="43"/>
    </row>
    <row r="8" spans="1:23" x14ac:dyDescent="0.2">
      <c r="A8" s="11" t="s">
        <v>258</v>
      </c>
      <c r="B8" s="11" t="s">
        <v>259</v>
      </c>
      <c r="C8" s="11" t="s">
        <v>258</v>
      </c>
      <c r="D8" s="11" t="s">
        <v>275</v>
      </c>
      <c r="E8" s="12">
        <v>15</v>
      </c>
      <c r="F8" s="12">
        <v>375</v>
      </c>
      <c r="G8" s="12">
        <v>10</v>
      </c>
      <c r="H8" s="12">
        <v>200</v>
      </c>
      <c r="I8" s="12"/>
      <c r="J8" s="12"/>
      <c r="K8" s="12"/>
      <c r="L8" s="12"/>
      <c r="M8" s="12"/>
      <c r="N8" s="12"/>
      <c r="O8" s="12">
        <v>1000</v>
      </c>
      <c r="P8" s="13"/>
      <c r="Q8" s="12">
        <f t="shared" si="0"/>
        <v>1000</v>
      </c>
      <c r="R8" s="12">
        <f t="shared" si="1"/>
        <v>5</v>
      </c>
      <c r="S8" s="57"/>
      <c r="T8" s="15">
        <v>0.06</v>
      </c>
      <c r="U8" s="15">
        <f t="shared" si="2"/>
        <v>0.3</v>
      </c>
      <c r="V8" s="43"/>
    </row>
    <row r="9" spans="1:23" x14ac:dyDescent="0.2">
      <c r="A9" s="11" t="s">
        <v>26</v>
      </c>
      <c r="B9" s="11" t="s">
        <v>27</v>
      </c>
      <c r="C9" s="11" t="s">
        <v>26</v>
      </c>
      <c r="D9" s="11" t="s">
        <v>275</v>
      </c>
      <c r="E9" s="12">
        <v>15</v>
      </c>
      <c r="F9" s="12">
        <v>457</v>
      </c>
      <c r="G9" s="12">
        <v>10</v>
      </c>
      <c r="H9" s="12">
        <v>200</v>
      </c>
      <c r="I9" s="12">
        <v>6000</v>
      </c>
      <c r="J9" s="12"/>
      <c r="K9" s="12"/>
      <c r="L9" s="12">
        <v>8000</v>
      </c>
      <c r="M9" s="12">
        <v>600</v>
      </c>
      <c r="N9" s="12"/>
      <c r="O9" s="12">
        <v>10000</v>
      </c>
      <c r="P9" s="13"/>
      <c r="Q9" s="12">
        <f t="shared" si="0"/>
        <v>24600</v>
      </c>
      <c r="R9" s="12">
        <f t="shared" si="1"/>
        <v>123</v>
      </c>
      <c r="S9" s="57"/>
      <c r="T9" s="15">
        <v>0.05</v>
      </c>
      <c r="U9" s="15">
        <f t="shared" si="2"/>
        <v>6.15</v>
      </c>
    </row>
    <row r="10" spans="1:23" x14ac:dyDescent="0.2">
      <c r="A10" s="36" t="s">
        <v>169</v>
      </c>
      <c r="B10" s="36" t="s">
        <v>27</v>
      </c>
      <c r="C10" s="36">
        <v>90441400</v>
      </c>
      <c r="D10" s="36" t="s">
        <v>277</v>
      </c>
      <c r="E10" s="12" t="s">
        <v>167</v>
      </c>
      <c r="F10" s="12">
        <v>450</v>
      </c>
      <c r="G10" s="12">
        <v>10</v>
      </c>
      <c r="H10" s="12">
        <v>200</v>
      </c>
      <c r="I10" s="12"/>
      <c r="J10" s="12"/>
      <c r="K10" s="12"/>
      <c r="L10" s="12"/>
      <c r="M10" s="12"/>
      <c r="N10" s="12"/>
      <c r="O10" s="12"/>
      <c r="P10" s="13"/>
      <c r="Q10" s="12">
        <f t="shared" si="0"/>
        <v>0</v>
      </c>
      <c r="R10" s="12">
        <f t="shared" si="1"/>
        <v>0</v>
      </c>
      <c r="S10" s="57"/>
      <c r="T10" s="15">
        <v>0.05</v>
      </c>
      <c r="U10" s="15">
        <f t="shared" si="2"/>
        <v>0</v>
      </c>
    </row>
    <row r="11" spans="1:23" x14ac:dyDescent="0.2">
      <c r="A11" s="11" t="s">
        <v>24</v>
      </c>
      <c r="B11" s="11" t="s">
        <v>25</v>
      </c>
      <c r="C11" s="11" t="s">
        <v>24</v>
      </c>
      <c r="D11" s="11" t="s">
        <v>275</v>
      </c>
      <c r="E11" s="12">
        <v>15</v>
      </c>
      <c r="F11" s="12">
        <v>610</v>
      </c>
      <c r="G11" s="12">
        <v>10</v>
      </c>
      <c r="H11" s="12">
        <v>100</v>
      </c>
      <c r="I11" s="12">
        <v>6000</v>
      </c>
      <c r="J11" s="12"/>
      <c r="K11" s="12"/>
      <c r="L11" s="12">
        <v>8000</v>
      </c>
      <c r="M11" s="12">
        <v>3000</v>
      </c>
      <c r="N11" s="12"/>
      <c r="O11" s="12">
        <v>8000</v>
      </c>
      <c r="P11" s="13"/>
      <c r="Q11" s="12">
        <f t="shared" si="0"/>
        <v>25000</v>
      </c>
      <c r="R11" s="12">
        <f t="shared" si="1"/>
        <v>250</v>
      </c>
      <c r="S11" s="57"/>
      <c r="T11" s="15">
        <v>0.04</v>
      </c>
      <c r="U11" s="15">
        <f t="shared" si="2"/>
        <v>10</v>
      </c>
    </row>
    <row r="12" spans="1:23" x14ac:dyDescent="0.2">
      <c r="A12" s="36" t="s">
        <v>168</v>
      </c>
      <c r="B12" s="36" t="s">
        <v>25</v>
      </c>
      <c r="C12" s="36">
        <v>90441600</v>
      </c>
      <c r="D12" s="36" t="s">
        <v>277</v>
      </c>
      <c r="E12" s="12" t="s">
        <v>167</v>
      </c>
      <c r="F12" s="12">
        <v>600</v>
      </c>
      <c r="G12" s="12">
        <v>10</v>
      </c>
      <c r="H12" s="12">
        <v>100</v>
      </c>
      <c r="I12" s="12"/>
      <c r="J12" s="12"/>
      <c r="K12" s="12"/>
      <c r="L12" s="12">
        <v>1000</v>
      </c>
      <c r="M12" s="12"/>
      <c r="N12" s="12"/>
      <c r="O12" s="12">
        <v>3000</v>
      </c>
      <c r="P12" s="13"/>
      <c r="Q12" s="12">
        <f t="shared" si="0"/>
        <v>4000</v>
      </c>
      <c r="R12" s="12">
        <f t="shared" si="1"/>
        <v>40</v>
      </c>
      <c r="S12" s="57"/>
      <c r="T12" s="15">
        <v>0.04</v>
      </c>
      <c r="U12" s="15">
        <f t="shared" si="2"/>
        <v>1.6</v>
      </c>
    </row>
    <row r="13" spans="1:23" x14ac:dyDescent="0.2">
      <c r="A13" s="11" t="s">
        <v>150</v>
      </c>
      <c r="B13" s="11" t="s">
        <v>151</v>
      </c>
      <c r="C13" s="11" t="s">
        <v>150</v>
      </c>
      <c r="D13" s="11" t="s">
        <v>275</v>
      </c>
      <c r="E13" s="12">
        <v>15</v>
      </c>
      <c r="F13" s="12">
        <v>760</v>
      </c>
      <c r="G13" s="12">
        <v>10</v>
      </c>
      <c r="H13" s="12">
        <v>100</v>
      </c>
      <c r="I13" s="12">
        <v>500</v>
      </c>
      <c r="J13" s="12"/>
      <c r="K13" s="12"/>
      <c r="L13" s="12">
        <v>500</v>
      </c>
      <c r="M13" s="12"/>
      <c r="N13" s="12"/>
      <c r="O13" s="12">
        <v>1000</v>
      </c>
      <c r="P13" s="13"/>
      <c r="Q13" s="12">
        <f t="shared" si="0"/>
        <v>2000</v>
      </c>
      <c r="R13" s="12">
        <f t="shared" si="1"/>
        <v>20</v>
      </c>
      <c r="S13" s="57"/>
      <c r="T13" s="15">
        <v>0.04</v>
      </c>
      <c r="U13" s="15">
        <f t="shared" si="2"/>
        <v>0.8</v>
      </c>
    </row>
    <row r="14" spans="1:23" x14ac:dyDescent="0.2">
      <c r="A14" s="11" t="s">
        <v>20</v>
      </c>
      <c r="B14" s="11" t="s">
        <v>21</v>
      </c>
      <c r="C14" s="11" t="s">
        <v>20</v>
      </c>
      <c r="D14" s="11" t="s">
        <v>275</v>
      </c>
      <c r="E14" s="12">
        <v>15</v>
      </c>
      <c r="F14" s="12">
        <v>915</v>
      </c>
      <c r="G14" s="12">
        <v>10</v>
      </c>
      <c r="H14" s="12">
        <v>100</v>
      </c>
      <c r="I14" s="12"/>
      <c r="J14" s="12"/>
      <c r="K14" s="12"/>
      <c r="L14" s="12"/>
      <c r="M14" s="12"/>
      <c r="N14" s="12"/>
      <c r="O14" s="12">
        <v>5000</v>
      </c>
      <c r="P14" s="13"/>
      <c r="Q14" s="12">
        <f t="shared" si="0"/>
        <v>5000</v>
      </c>
      <c r="R14" s="12">
        <f t="shared" si="1"/>
        <v>50</v>
      </c>
      <c r="S14" s="57"/>
      <c r="T14" s="15">
        <v>0.05</v>
      </c>
      <c r="U14" s="15">
        <f t="shared" si="2"/>
        <v>2.5</v>
      </c>
    </row>
    <row r="15" spans="1:23" x14ac:dyDescent="0.2">
      <c r="A15" s="13" t="s">
        <v>166</v>
      </c>
      <c r="B15" s="13" t="s">
        <v>21</v>
      </c>
      <c r="C15" s="13">
        <v>90441800</v>
      </c>
      <c r="D15" s="36" t="s">
        <v>277</v>
      </c>
      <c r="E15" s="12" t="s">
        <v>167</v>
      </c>
      <c r="F15" s="12">
        <v>900</v>
      </c>
      <c r="G15" s="12">
        <v>10</v>
      </c>
      <c r="H15" s="12">
        <v>100</v>
      </c>
      <c r="I15" s="12">
        <v>1000</v>
      </c>
      <c r="J15" s="12"/>
      <c r="K15" s="12"/>
      <c r="L15" s="12">
        <v>1000</v>
      </c>
      <c r="M15" s="12"/>
      <c r="N15" s="12"/>
      <c r="O15" s="12">
        <v>1000</v>
      </c>
      <c r="P15" s="13"/>
      <c r="Q15" s="12">
        <f t="shared" si="0"/>
        <v>3000</v>
      </c>
      <c r="R15" s="12">
        <f t="shared" si="1"/>
        <v>30</v>
      </c>
      <c r="S15" s="57"/>
      <c r="T15" s="15">
        <v>0.05</v>
      </c>
      <c r="U15" s="15">
        <f t="shared" si="2"/>
        <v>1.5</v>
      </c>
    </row>
    <row r="16" spans="1:23" x14ac:dyDescent="0.2">
      <c r="A16" s="11" t="s">
        <v>16</v>
      </c>
      <c r="B16" s="11" t="s">
        <v>17</v>
      </c>
      <c r="C16" s="11" t="s">
        <v>16</v>
      </c>
      <c r="D16" s="11" t="s">
        <v>275</v>
      </c>
      <c r="E16" s="12">
        <v>15</v>
      </c>
      <c r="F16" s="12">
        <v>1220</v>
      </c>
      <c r="G16" s="12">
        <v>10</v>
      </c>
      <c r="H16" s="12">
        <v>50</v>
      </c>
      <c r="I16" s="12">
        <v>2000</v>
      </c>
      <c r="J16" s="12"/>
      <c r="K16" s="12"/>
      <c r="L16" s="12">
        <v>5000</v>
      </c>
      <c r="M16" s="12"/>
      <c r="N16" s="12"/>
      <c r="O16" s="12">
        <v>5000</v>
      </c>
      <c r="P16" s="13"/>
      <c r="Q16" s="12">
        <f t="shared" si="0"/>
        <v>12000</v>
      </c>
      <c r="R16" s="12">
        <f t="shared" si="1"/>
        <v>240</v>
      </c>
      <c r="S16" s="57"/>
      <c r="T16" s="15">
        <v>0.04</v>
      </c>
      <c r="U16" s="15">
        <f t="shared" si="2"/>
        <v>9.6</v>
      </c>
    </row>
    <row r="17" spans="1:23" x14ac:dyDescent="0.2">
      <c r="A17" s="11" t="s">
        <v>148</v>
      </c>
      <c r="B17" s="11" t="s">
        <v>149</v>
      </c>
      <c r="C17" s="11" t="s">
        <v>148</v>
      </c>
      <c r="D17" s="11" t="s">
        <v>275</v>
      </c>
      <c r="E17" s="12">
        <v>15</v>
      </c>
      <c r="F17" s="12">
        <v>1524</v>
      </c>
      <c r="G17" s="12">
        <v>10</v>
      </c>
      <c r="H17" s="12">
        <v>50</v>
      </c>
      <c r="I17" s="12"/>
      <c r="J17" s="12"/>
      <c r="K17" s="12"/>
      <c r="L17" s="12"/>
      <c r="M17" s="12"/>
      <c r="N17" s="12"/>
      <c r="O17" s="12"/>
      <c r="P17" s="13"/>
      <c r="Q17" s="12">
        <f t="shared" si="0"/>
        <v>0</v>
      </c>
      <c r="R17" s="12">
        <f t="shared" si="1"/>
        <v>0</v>
      </c>
      <c r="S17" s="57"/>
      <c r="T17" s="15">
        <v>0.05</v>
      </c>
      <c r="U17" s="15">
        <f t="shared" si="2"/>
        <v>0</v>
      </c>
    </row>
    <row r="18" spans="1:23" x14ac:dyDescent="0.2">
      <c r="A18" s="11" t="s">
        <v>146</v>
      </c>
      <c r="B18" s="11" t="s">
        <v>147</v>
      </c>
      <c r="C18" s="11" t="s">
        <v>146</v>
      </c>
      <c r="D18" s="11" t="s">
        <v>275</v>
      </c>
      <c r="E18" s="12">
        <v>15</v>
      </c>
      <c r="F18" s="12">
        <v>1800</v>
      </c>
      <c r="G18" s="12">
        <v>10</v>
      </c>
      <c r="H18" s="12">
        <v>50</v>
      </c>
      <c r="I18" s="12"/>
      <c r="J18" s="12"/>
      <c r="K18" s="12"/>
      <c r="L18" s="12"/>
      <c r="M18" s="12"/>
      <c r="N18" s="12"/>
      <c r="O18" s="12"/>
      <c r="P18" s="13"/>
      <c r="Q18" s="12">
        <f t="shared" si="0"/>
        <v>0</v>
      </c>
      <c r="R18" s="12">
        <f t="shared" si="1"/>
        <v>0</v>
      </c>
      <c r="S18" s="57"/>
      <c r="T18" s="15">
        <v>0.06</v>
      </c>
      <c r="U18" s="15">
        <f t="shared" si="2"/>
        <v>0</v>
      </c>
    </row>
    <row r="19" spans="1:23" x14ac:dyDescent="0.2">
      <c r="A19" s="11" t="s">
        <v>353</v>
      </c>
      <c r="B19" s="11" t="s">
        <v>354</v>
      </c>
      <c r="C19" s="11" t="s">
        <v>146</v>
      </c>
      <c r="D19" s="11" t="s">
        <v>275</v>
      </c>
      <c r="E19" s="12">
        <v>15</v>
      </c>
      <c r="F19" s="12">
        <v>2100</v>
      </c>
      <c r="G19" s="12">
        <v>10</v>
      </c>
      <c r="H19" s="12">
        <v>50</v>
      </c>
      <c r="I19" s="12"/>
      <c r="J19" s="12"/>
      <c r="K19" s="12"/>
      <c r="L19" s="12"/>
      <c r="M19" s="12"/>
      <c r="N19" s="12"/>
      <c r="O19" s="12"/>
      <c r="P19" s="13"/>
      <c r="Q19" s="12">
        <f t="shared" si="0"/>
        <v>0</v>
      </c>
      <c r="R19" s="12">
        <f t="shared" si="1"/>
        <v>0</v>
      </c>
      <c r="S19" s="57"/>
      <c r="T19" s="15">
        <v>0.06</v>
      </c>
      <c r="U19" s="15">
        <f t="shared" si="2"/>
        <v>0</v>
      </c>
    </row>
    <row r="20" spans="1:23" ht="15" x14ac:dyDescent="0.2">
      <c r="A20" s="60" t="s">
        <v>28</v>
      </c>
      <c r="B20" s="60"/>
      <c r="C20" s="60"/>
      <c r="D20" s="60"/>
      <c r="E20" s="60"/>
      <c r="F20" s="12"/>
      <c r="G20" s="20"/>
      <c r="H20" s="20"/>
      <c r="I20" s="12"/>
      <c r="J20" s="12"/>
      <c r="K20" s="12"/>
      <c r="L20" s="12"/>
      <c r="M20" s="12"/>
      <c r="N20" s="12"/>
      <c r="O20" s="12"/>
      <c r="P20" s="21"/>
      <c r="Q20" s="12"/>
      <c r="R20" s="12"/>
      <c r="S20" s="57"/>
      <c r="T20" s="12"/>
      <c r="U20" s="15"/>
    </row>
    <row r="21" spans="1:23" x14ac:dyDescent="0.2">
      <c r="A21" s="11" t="s">
        <v>260</v>
      </c>
      <c r="B21" s="11" t="s">
        <v>229</v>
      </c>
      <c r="C21" s="11" t="s">
        <v>260</v>
      </c>
      <c r="D21" s="11" t="s">
        <v>275</v>
      </c>
      <c r="E21" s="12">
        <v>20</v>
      </c>
      <c r="F21" s="12">
        <v>100</v>
      </c>
      <c r="G21" s="12">
        <v>10</v>
      </c>
      <c r="H21" s="12">
        <v>500</v>
      </c>
      <c r="I21" s="12"/>
      <c r="J21" s="12"/>
      <c r="K21" s="12"/>
      <c r="L21" s="12"/>
      <c r="M21" s="12"/>
      <c r="N21" s="12"/>
      <c r="O21" s="12"/>
      <c r="P21" s="13"/>
      <c r="Q21" s="12">
        <f t="shared" ref="Q21:Q37" si="3">SUM(I21:P21)</f>
        <v>0</v>
      </c>
      <c r="R21" s="12">
        <f t="shared" ref="R21:R37" si="4">$Q21/$H21</f>
        <v>0</v>
      </c>
      <c r="S21" s="57"/>
      <c r="T21" s="15">
        <v>0.06</v>
      </c>
      <c r="U21" s="15">
        <f t="shared" ref="U21:U37" si="5">$R21*$T21</f>
        <v>0</v>
      </c>
      <c r="V21" s="43">
        <f>SUM(U21:U37)</f>
        <v>24.2</v>
      </c>
      <c r="W21" s="3">
        <f>V21*100/$V$143</f>
        <v>28.689982216953172</v>
      </c>
    </row>
    <row r="22" spans="1:23" x14ac:dyDescent="0.2">
      <c r="A22" s="36" t="s">
        <v>228</v>
      </c>
      <c r="B22" s="36" t="s">
        <v>229</v>
      </c>
      <c r="C22" s="36">
        <v>90442100</v>
      </c>
      <c r="D22" s="36" t="s">
        <v>277</v>
      </c>
      <c r="E22" s="12" t="s">
        <v>46</v>
      </c>
      <c r="F22" s="12">
        <v>100</v>
      </c>
      <c r="G22" s="12">
        <v>10</v>
      </c>
      <c r="H22" s="12">
        <v>500</v>
      </c>
      <c r="I22" s="12"/>
      <c r="J22" s="12"/>
      <c r="K22" s="12"/>
      <c r="L22" s="12"/>
      <c r="M22" s="12"/>
      <c r="N22" s="12"/>
      <c r="O22" s="12"/>
      <c r="P22" s="13"/>
      <c r="Q22" s="12">
        <f t="shared" si="3"/>
        <v>0</v>
      </c>
      <c r="R22" s="12">
        <f t="shared" si="4"/>
        <v>0</v>
      </c>
      <c r="S22" s="57"/>
      <c r="T22" s="15">
        <v>0.06</v>
      </c>
      <c r="U22" s="15">
        <f t="shared" si="5"/>
        <v>0</v>
      </c>
      <c r="V22" s="43"/>
    </row>
    <row r="23" spans="1:23" x14ac:dyDescent="0.2">
      <c r="A23" s="36" t="s">
        <v>172</v>
      </c>
      <c r="B23" s="36" t="s">
        <v>173</v>
      </c>
      <c r="C23" s="36">
        <v>90447000</v>
      </c>
      <c r="D23" s="36" t="s">
        <v>277</v>
      </c>
      <c r="E23" s="12" t="s">
        <v>46</v>
      </c>
      <c r="F23" s="12">
        <v>240</v>
      </c>
      <c r="G23" s="12">
        <v>10</v>
      </c>
      <c r="H23" s="12">
        <v>250</v>
      </c>
      <c r="I23" s="12"/>
      <c r="J23" s="12"/>
      <c r="K23" s="12"/>
      <c r="L23" s="12"/>
      <c r="M23" s="12"/>
      <c r="N23" s="12"/>
      <c r="O23" s="12"/>
      <c r="P23" s="13"/>
      <c r="Q23" s="12">
        <f t="shared" si="3"/>
        <v>0</v>
      </c>
      <c r="R23" s="12">
        <f t="shared" si="4"/>
        <v>0</v>
      </c>
      <c r="S23" s="57"/>
      <c r="T23" s="15">
        <v>0.06</v>
      </c>
      <c r="U23" s="15">
        <f t="shared" si="5"/>
        <v>0</v>
      </c>
    </row>
    <row r="24" spans="1:23" x14ac:dyDescent="0.2">
      <c r="A24" s="11" t="s">
        <v>389</v>
      </c>
      <c r="B24" s="11" t="s">
        <v>390</v>
      </c>
      <c r="C24" s="11" t="s">
        <v>389</v>
      </c>
      <c r="D24" s="11" t="s">
        <v>275</v>
      </c>
      <c r="E24" s="12">
        <v>20</v>
      </c>
      <c r="F24" s="12">
        <v>300</v>
      </c>
      <c r="G24" s="12">
        <v>10</v>
      </c>
      <c r="H24" s="12">
        <v>200</v>
      </c>
      <c r="I24" s="12"/>
      <c r="J24" s="12"/>
      <c r="K24" s="12"/>
      <c r="L24" s="12"/>
      <c r="M24" s="12"/>
      <c r="N24" s="12"/>
      <c r="O24" s="12"/>
      <c r="P24" s="13"/>
      <c r="Q24" s="12">
        <f t="shared" si="3"/>
        <v>0</v>
      </c>
      <c r="R24" s="12">
        <f t="shared" si="4"/>
        <v>0</v>
      </c>
      <c r="S24" s="57"/>
      <c r="T24" s="15">
        <v>0.06</v>
      </c>
      <c r="U24" s="15">
        <f t="shared" si="5"/>
        <v>0</v>
      </c>
    </row>
    <row r="25" spans="1:23" x14ac:dyDescent="0.2">
      <c r="A25" s="11" t="s">
        <v>50</v>
      </c>
      <c r="B25" s="11" t="s">
        <v>51</v>
      </c>
      <c r="C25" s="11" t="s">
        <v>50</v>
      </c>
      <c r="D25" s="11" t="s">
        <v>275</v>
      </c>
      <c r="E25" s="12">
        <v>20</v>
      </c>
      <c r="F25" s="12">
        <v>457</v>
      </c>
      <c r="G25" s="12">
        <v>10</v>
      </c>
      <c r="H25" s="12">
        <v>100</v>
      </c>
      <c r="I25" s="12"/>
      <c r="J25" s="12"/>
      <c r="K25" s="12"/>
      <c r="L25" s="12"/>
      <c r="M25" s="12"/>
      <c r="N25" s="12"/>
      <c r="O25" s="12"/>
      <c r="P25" s="13"/>
      <c r="Q25" s="12">
        <f t="shared" si="3"/>
        <v>0</v>
      </c>
      <c r="R25" s="12">
        <f t="shared" si="4"/>
        <v>0</v>
      </c>
      <c r="S25" s="57"/>
      <c r="T25" s="15">
        <v>0.04</v>
      </c>
      <c r="U25" s="15">
        <f t="shared" si="5"/>
        <v>0</v>
      </c>
    </row>
    <row r="26" spans="1:23" x14ac:dyDescent="0.2">
      <c r="A26" s="36" t="s">
        <v>171</v>
      </c>
      <c r="B26" s="36" t="s">
        <v>51</v>
      </c>
      <c r="C26" s="36">
        <v>90442400</v>
      </c>
      <c r="D26" s="36" t="s">
        <v>277</v>
      </c>
      <c r="E26" s="12" t="s">
        <v>46</v>
      </c>
      <c r="F26" s="12">
        <v>450</v>
      </c>
      <c r="G26" s="12">
        <v>10</v>
      </c>
      <c r="H26" s="12">
        <v>100</v>
      </c>
      <c r="I26" s="12">
        <v>1000</v>
      </c>
      <c r="J26" s="12"/>
      <c r="K26" s="12"/>
      <c r="L26" s="12">
        <v>1000</v>
      </c>
      <c r="M26" s="12"/>
      <c r="N26" s="12"/>
      <c r="O26" s="12">
        <v>2000</v>
      </c>
      <c r="P26" s="13"/>
      <c r="Q26" s="12">
        <f t="shared" si="3"/>
        <v>4000</v>
      </c>
      <c r="R26" s="12">
        <f t="shared" si="4"/>
        <v>40</v>
      </c>
      <c r="S26" s="57"/>
      <c r="T26" s="15">
        <v>0.04</v>
      </c>
      <c r="U26" s="15">
        <f t="shared" si="5"/>
        <v>1.6</v>
      </c>
    </row>
    <row r="27" spans="1:23" x14ac:dyDescent="0.2">
      <c r="A27" s="11" t="s">
        <v>47</v>
      </c>
      <c r="B27" s="11" t="s">
        <v>48</v>
      </c>
      <c r="C27" s="11" t="s">
        <v>47</v>
      </c>
      <c r="D27" s="11" t="s">
        <v>275</v>
      </c>
      <c r="E27" s="12">
        <v>20</v>
      </c>
      <c r="F27" s="12">
        <v>610</v>
      </c>
      <c r="G27" s="12">
        <v>10</v>
      </c>
      <c r="H27" s="12">
        <v>100</v>
      </c>
      <c r="I27" s="12">
        <v>1000</v>
      </c>
      <c r="J27" s="12"/>
      <c r="K27" s="12"/>
      <c r="L27" s="12">
        <v>2000</v>
      </c>
      <c r="M27" s="12"/>
      <c r="N27" s="12"/>
      <c r="O27" s="12">
        <v>2000</v>
      </c>
      <c r="P27" s="13"/>
      <c r="Q27" s="12">
        <f t="shared" si="3"/>
        <v>5000</v>
      </c>
      <c r="R27" s="12">
        <f t="shared" si="4"/>
        <v>50</v>
      </c>
      <c r="S27" s="57"/>
      <c r="T27" s="15">
        <v>0.06</v>
      </c>
      <c r="U27" s="15">
        <f t="shared" si="5"/>
        <v>3</v>
      </c>
    </row>
    <row r="28" spans="1:23" x14ac:dyDescent="0.2">
      <c r="A28" s="36" t="s">
        <v>49</v>
      </c>
      <c r="B28" s="36" t="s">
        <v>48</v>
      </c>
      <c r="C28" s="36">
        <v>90442600</v>
      </c>
      <c r="D28" s="36" t="s">
        <v>277</v>
      </c>
      <c r="E28" s="12" t="s">
        <v>46</v>
      </c>
      <c r="F28" s="12">
        <v>600</v>
      </c>
      <c r="G28" s="12">
        <v>10</v>
      </c>
      <c r="H28" s="12">
        <v>100</v>
      </c>
      <c r="I28" s="12"/>
      <c r="J28" s="12"/>
      <c r="K28" s="12"/>
      <c r="L28" s="12"/>
      <c r="M28" s="12"/>
      <c r="N28" s="12"/>
      <c r="O28" s="12">
        <v>4000</v>
      </c>
      <c r="P28" s="13"/>
      <c r="Q28" s="12">
        <f t="shared" si="3"/>
        <v>4000</v>
      </c>
      <c r="R28" s="12">
        <f t="shared" si="4"/>
        <v>40</v>
      </c>
      <c r="S28" s="57"/>
      <c r="T28" s="15">
        <v>0.06</v>
      </c>
      <c r="U28" s="15">
        <f t="shared" si="5"/>
        <v>2.4</v>
      </c>
    </row>
    <row r="29" spans="1:23" x14ac:dyDescent="0.2">
      <c r="A29" s="11" t="s">
        <v>154</v>
      </c>
      <c r="B29" s="11" t="s">
        <v>43</v>
      </c>
      <c r="C29" s="11" t="s">
        <v>154</v>
      </c>
      <c r="D29" s="11" t="s">
        <v>275</v>
      </c>
      <c r="E29" s="12">
        <v>20</v>
      </c>
      <c r="F29" s="12">
        <v>760</v>
      </c>
      <c r="G29" s="12">
        <v>10</v>
      </c>
      <c r="H29" s="12">
        <v>100</v>
      </c>
      <c r="I29" s="12"/>
      <c r="J29" s="12"/>
      <c r="K29" s="12"/>
      <c r="L29" s="12"/>
      <c r="M29" s="12"/>
      <c r="N29" s="12"/>
      <c r="O29" s="12"/>
      <c r="P29" s="13"/>
      <c r="Q29" s="12">
        <f t="shared" si="3"/>
        <v>0</v>
      </c>
      <c r="R29" s="12">
        <f t="shared" si="4"/>
        <v>0</v>
      </c>
      <c r="S29" s="57"/>
      <c r="T29" s="15">
        <v>7.0000000000000007E-2</v>
      </c>
      <c r="U29" s="15">
        <f t="shared" si="5"/>
        <v>0</v>
      </c>
    </row>
    <row r="30" spans="1:23" x14ac:dyDescent="0.2">
      <c r="A30" s="36" t="s">
        <v>45</v>
      </c>
      <c r="B30" s="36" t="s">
        <v>43</v>
      </c>
      <c r="C30" s="36">
        <v>90442700</v>
      </c>
      <c r="D30" s="36" t="s">
        <v>277</v>
      </c>
      <c r="E30" s="12" t="s">
        <v>46</v>
      </c>
      <c r="F30" s="12">
        <v>750</v>
      </c>
      <c r="G30" s="12">
        <v>10</v>
      </c>
      <c r="H30" s="12">
        <v>100</v>
      </c>
      <c r="I30" s="12"/>
      <c r="J30" s="12"/>
      <c r="K30" s="12"/>
      <c r="L30" s="12"/>
      <c r="M30" s="12"/>
      <c r="N30" s="12"/>
      <c r="O30" s="12"/>
      <c r="P30" s="13"/>
      <c r="Q30" s="12">
        <f t="shared" si="3"/>
        <v>0</v>
      </c>
      <c r="R30" s="12">
        <f t="shared" si="4"/>
        <v>0</v>
      </c>
      <c r="S30" s="57"/>
      <c r="T30" s="15">
        <v>7.0000000000000007E-2</v>
      </c>
      <c r="U30" s="15">
        <f t="shared" si="5"/>
        <v>0</v>
      </c>
    </row>
    <row r="31" spans="1:23" x14ac:dyDescent="0.2">
      <c r="A31" s="11" t="s">
        <v>38</v>
      </c>
      <c r="B31" s="11" t="s">
        <v>39</v>
      </c>
      <c r="C31" s="11" t="s">
        <v>38</v>
      </c>
      <c r="D31" s="11" t="s">
        <v>275</v>
      </c>
      <c r="E31" s="12">
        <v>20</v>
      </c>
      <c r="F31" s="12">
        <v>915</v>
      </c>
      <c r="G31" s="12">
        <v>10</v>
      </c>
      <c r="H31" s="12">
        <v>50</v>
      </c>
      <c r="I31" s="12"/>
      <c r="J31" s="12"/>
      <c r="K31" s="12"/>
      <c r="L31" s="12">
        <v>2000</v>
      </c>
      <c r="M31" s="12"/>
      <c r="N31" s="12"/>
      <c r="O31" s="12">
        <v>2000</v>
      </c>
      <c r="P31" s="13"/>
      <c r="Q31" s="12">
        <f t="shared" si="3"/>
        <v>4000</v>
      </c>
      <c r="R31" s="12">
        <f t="shared" si="4"/>
        <v>80</v>
      </c>
      <c r="S31" s="57"/>
      <c r="T31" s="15">
        <v>0.04</v>
      </c>
      <c r="U31" s="15">
        <f t="shared" si="5"/>
        <v>3.2</v>
      </c>
    </row>
    <row r="32" spans="1:23" x14ac:dyDescent="0.2">
      <c r="A32" s="36" t="s">
        <v>170</v>
      </c>
      <c r="B32" s="36" t="s">
        <v>39</v>
      </c>
      <c r="C32" s="36">
        <v>90442800</v>
      </c>
      <c r="D32" s="36" t="s">
        <v>277</v>
      </c>
      <c r="E32" s="12" t="s">
        <v>46</v>
      </c>
      <c r="F32" s="12">
        <v>900</v>
      </c>
      <c r="G32" s="12">
        <v>10</v>
      </c>
      <c r="H32" s="12">
        <v>50</v>
      </c>
      <c r="I32" s="12">
        <v>2000</v>
      </c>
      <c r="J32" s="12"/>
      <c r="K32" s="12"/>
      <c r="L32" s="12">
        <v>3000</v>
      </c>
      <c r="M32" s="12"/>
      <c r="N32" s="12"/>
      <c r="O32" s="12">
        <v>5000</v>
      </c>
      <c r="P32" s="13"/>
      <c r="Q32" s="12">
        <f t="shared" si="3"/>
        <v>10000</v>
      </c>
      <c r="R32" s="12">
        <f t="shared" si="4"/>
        <v>200</v>
      </c>
      <c r="S32" s="57"/>
      <c r="T32" s="15">
        <v>0.04</v>
      </c>
      <c r="U32" s="15">
        <f t="shared" si="5"/>
        <v>8</v>
      </c>
    </row>
    <row r="33" spans="1:23" x14ac:dyDescent="0.2">
      <c r="A33" s="11" t="s">
        <v>34</v>
      </c>
      <c r="B33" s="11" t="s">
        <v>35</v>
      </c>
      <c r="C33" s="11" t="s">
        <v>34</v>
      </c>
      <c r="D33" s="11" t="s">
        <v>275</v>
      </c>
      <c r="E33" s="12">
        <v>20</v>
      </c>
      <c r="F33" s="12">
        <v>1220</v>
      </c>
      <c r="G33" s="12">
        <v>10</v>
      </c>
      <c r="H33" s="12">
        <v>50</v>
      </c>
      <c r="I33" s="12"/>
      <c r="J33" s="12"/>
      <c r="K33" s="12"/>
      <c r="L33" s="12">
        <v>2000</v>
      </c>
      <c r="M33" s="12"/>
      <c r="N33" s="12"/>
      <c r="O33" s="12">
        <v>3000</v>
      </c>
      <c r="P33" s="13"/>
      <c r="Q33" s="12">
        <f t="shared" si="3"/>
        <v>5000</v>
      </c>
      <c r="R33" s="12">
        <f t="shared" si="4"/>
        <v>100</v>
      </c>
      <c r="S33" s="57"/>
      <c r="T33" s="15">
        <v>0.06</v>
      </c>
      <c r="U33" s="15">
        <f t="shared" si="5"/>
        <v>6</v>
      </c>
    </row>
    <row r="34" spans="1:23" x14ac:dyDescent="0.2">
      <c r="A34" s="11" t="s">
        <v>32</v>
      </c>
      <c r="B34" s="11" t="s">
        <v>33</v>
      </c>
      <c r="C34" s="11" t="s">
        <v>32</v>
      </c>
      <c r="D34" s="11" t="s">
        <v>275</v>
      </c>
      <c r="E34" s="12">
        <v>20</v>
      </c>
      <c r="F34" s="12">
        <v>1524</v>
      </c>
      <c r="G34" s="12">
        <v>10</v>
      </c>
      <c r="H34" s="12">
        <v>50</v>
      </c>
      <c r="I34" s="12"/>
      <c r="J34" s="12"/>
      <c r="K34" s="12"/>
      <c r="L34" s="12"/>
      <c r="M34" s="12"/>
      <c r="N34" s="12"/>
      <c r="O34" s="12"/>
      <c r="P34" s="13"/>
      <c r="Q34" s="12">
        <f t="shared" si="3"/>
        <v>0</v>
      </c>
      <c r="R34" s="12">
        <f t="shared" si="4"/>
        <v>0</v>
      </c>
      <c r="S34" s="57"/>
      <c r="T34" s="15">
        <v>7.0000000000000007E-2</v>
      </c>
      <c r="U34" s="15">
        <f t="shared" si="5"/>
        <v>0</v>
      </c>
    </row>
    <row r="35" spans="1:23" x14ac:dyDescent="0.2">
      <c r="A35" s="11" t="s">
        <v>214</v>
      </c>
      <c r="B35" s="11" t="s">
        <v>30</v>
      </c>
      <c r="C35" s="11" t="s">
        <v>214</v>
      </c>
      <c r="D35" s="11" t="s">
        <v>275</v>
      </c>
      <c r="E35" s="12">
        <v>20</v>
      </c>
      <c r="F35" s="12">
        <v>1800</v>
      </c>
      <c r="G35" s="12">
        <v>10</v>
      </c>
      <c r="H35" s="12">
        <v>50</v>
      </c>
      <c r="I35" s="12"/>
      <c r="J35" s="12"/>
      <c r="K35" s="12"/>
      <c r="L35" s="12"/>
      <c r="M35" s="12"/>
      <c r="N35" s="12"/>
      <c r="O35" s="12"/>
      <c r="P35" s="13"/>
      <c r="Q35" s="12">
        <f t="shared" si="3"/>
        <v>0</v>
      </c>
      <c r="R35" s="12">
        <f t="shared" si="4"/>
        <v>0</v>
      </c>
      <c r="S35" s="57"/>
      <c r="T35" s="15">
        <v>0.09</v>
      </c>
      <c r="U35" s="15">
        <f t="shared" si="5"/>
        <v>0</v>
      </c>
    </row>
    <row r="36" spans="1:23" x14ac:dyDescent="0.2">
      <c r="A36" s="11" t="s">
        <v>212</v>
      </c>
      <c r="B36" s="11" t="s">
        <v>213</v>
      </c>
      <c r="C36" s="11" t="s">
        <v>212</v>
      </c>
      <c r="D36" s="11" t="s">
        <v>275</v>
      </c>
      <c r="E36" s="12">
        <v>20</v>
      </c>
      <c r="F36" s="12">
        <v>2100</v>
      </c>
      <c r="G36" s="12">
        <v>10</v>
      </c>
      <c r="H36" s="12">
        <v>50</v>
      </c>
      <c r="I36" s="12"/>
      <c r="J36" s="12"/>
      <c r="K36" s="12"/>
      <c r="L36" s="12"/>
      <c r="M36" s="12"/>
      <c r="N36" s="12"/>
      <c r="O36" s="12"/>
      <c r="P36" s="13"/>
      <c r="Q36" s="12">
        <f t="shared" si="3"/>
        <v>0</v>
      </c>
      <c r="R36" s="12">
        <f t="shared" si="4"/>
        <v>0</v>
      </c>
      <c r="S36" s="57"/>
      <c r="T36" s="15">
        <v>7.0000000000000007E-2</v>
      </c>
      <c r="U36" s="15">
        <f t="shared" si="5"/>
        <v>0</v>
      </c>
    </row>
    <row r="37" spans="1:23" x14ac:dyDescent="0.2">
      <c r="A37" s="11" t="s">
        <v>242</v>
      </c>
      <c r="B37" s="11" t="s">
        <v>243</v>
      </c>
      <c r="C37" s="11" t="s">
        <v>242</v>
      </c>
      <c r="D37" s="11" t="s">
        <v>275</v>
      </c>
      <c r="E37" s="12">
        <v>20</v>
      </c>
      <c r="F37" s="12">
        <v>2400</v>
      </c>
      <c r="G37" s="12">
        <v>10</v>
      </c>
      <c r="H37" s="12">
        <v>50</v>
      </c>
      <c r="I37" s="12"/>
      <c r="J37" s="12"/>
      <c r="K37" s="12"/>
      <c r="L37" s="12"/>
      <c r="M37" s="12"/>
      <c r="N37" s="12"/>
      <c r="O37" s="12"/>
      <c r="P37" s="13"/>
      <c r="Q37" s="12">
        <f t="shared" si="3"/>
        <v>0</v>
      </c>
      <c r="R37" s="12">
        <f t="shared" si="4"/>
        <v>0</v>
      </c>
      <c r="S37" s="57"/>
      <c r="T37" s="15">
        <v>7.0000000000000007E-2</v>
      </c>
      <c r="U37" s="15">
        <f t="shared" si="5"/>
        <v>0</v>
      </c>
    </row>
    <row r="38" spans="1:23" ht="15" x14ac:dyDescent="0.2">
      <c r="A38" s="60" t="s">
        <v>52</v>
      </c>
      <c r="B38" s="60"/>
      <c r="C38" s="60"/>
      <c r="D38" s="60"/>
      <c r="E38" s="60"/>
      <c r="F38" s="24"/>
      <c r="G38" s="10"/>
      <c r="H38" s="10"/>
      <c r="I38" s="12"/>
      <c r="J38" s="12"/>
      <c r="K38" s="12"/>
      <c r="L38" s="12"/>
      <c r="M38" s="12"/>
      <c r="N38" s="12"/>
      <c r="O38" s="12"/>
      <c r="P38" s="25"/>
      <c r="Q38" s="12"/>
      <c r="R38" s="12"/>
      <c r="S38" s="57"/>
      <c r="T38" s="12"/>
      <c r="U38" s="15"/>
    </row>
    <row r="39" spans="1:23" x14ac:dyDescent="0.2">
      <c r="A39" s="11" t="s">
        <v>261</v>
      </c>
      <c r="B39" s="11" t="s">
        <v>262</v>
      </c>
      <c r="C39" s="11" t="s">
        <v>261</v>
      </c>
      <c r="D39" s="11" t="s">
        <v>275</v>
      </c>
      <c r="E39" s="12">
        <v>25</v>
      </c>
      <c r="F39" s="12">
        <v>200</v>
      </c>
      <c r="G39" s="12">
        <v>10</v>
      </c>
      <c r="H39" s="12">
        <v>150</v>
      </c>
      <c r="I39" s="12">
        <v>600</v>
      </c>
      <c r="J39" s="12"/>
      <c r="K39" s="12"/>
      <c r="L39" s="12">
        <v>300</v>
      </c>
      <c r="M39" s="12"/>
      <c r="N39" s="12"/>
      <c r="O39" s="12">
        <v>600</v>
      </c>
      <c r="P39" s="13"/>
      <c r="Q39" s="12">
        <f t="shared" ref="Q39:Q57" si="6">SUM(I39:P39)</f>
        <v>1500</v>
      </c>
      <c r="R39" s="12">
        <f t="shared" ref="R39:R57" si="7">$Q39/$H39</f>
        <v>10</v>
      </c>
      <c r="S39" s="57"/>
      <c r="T39" s="15">
        <v>0.06</v>
      </c>
      <c r="U39" s="15">
        <f t="shared" ref="U39:U57" si="8">$R39*$T39</f>
        <v>0.6</v>
      </c>
      <c r="V39" s="43">
        <f>SUM(U39:U57)</f>
        <v>24.9</v>
      </c>
      <c r="W39" s="3">
        <f>V39*100/$V$143</f>
        <v>29.519857735625372</v>
      </c>
    </row>
    <row r="40" spans="1:23" x14ac:dyDescent="0.2">
      <c r="A40" s="36" t="s">
        <v>198</v>
      </c>
      <c r="B40" s="36" t="s">
        <v>199</v>
      </c>
      <c r="C40" s="36">
        <v>90448000</v>
      </c>
      <c r="D40" s="36" t="s">
        <v>277</v>
      </c>
      <c r="E40" s="12" t="s">
        <v>63</v>
      </c>
      <c r="F40" s="12">
        <v>270</v>
      </c>
      <c r="G40" s="12">
        <v>10</v>
      </c>
      <c r="H40" s="12">
        <v>100</v>
      </c>
      <c r="I40" s="12"/>
      <c r="J40" s="12"/>
      <c r="K40" s="12"/>
      <c r="L40" s="12">
        <v>500</v>
      </c>
      <c r="M40" s="12"/>
      <c r="N40" s="12"/>
      <c r="O40" s="12"/>
      <c r="P40" s="13"/>
      <c r="Q40" s="12">
        <f t="shared" si="6"/>
        <v>500</v>
      </c>
      <c r="R40" s="12">
        <f t="shared" si="7"/>
        <v>5</v>
      </c>
      <c r="S40" s="57"/>
      <c r="T40" s="15">
        <v>0.06</v>
      </c>
      <c r="U40" s="15">
        <f t="shared" si="8"/>
        <v>0.3</v>
      </c>
    </row>
    <row r="41" spans="1:23" x14ac:dyDescent="0.2">
      <c r="A41" s="36" t="s">
        <v>392</v>
      </c>
      <c r="B41" s="36" t="s">
        <v>391</v>
      </c>
      <c r="C41" s="31" t="s">
        <v>393</v>
      </c>
      <c r="D41" s="36" t="s">
        <v>277</v>
      </c>
      <c r="E41" s="12" t="s">
        <v>63</v>
      </c>
      <c r="F41" s="12">
        <v>300</v>
      </c>
      <c r="G41" s="12">
        <v>10</v>
      </c>
      <c r="H41" s="12">
        <v>100</v>
      </c>
      <c r="I41" s="12"/>
      <c r="J41" s="12"/>
      <c r="K41" s="12"/>
      <c r="L41" s="12"/>
      <c r="M41" s="12"/>
      <c r="N41" s="12"/>
      <c r="O41" s="12"/>
      <c r="P41" s="13"/>
      <c r="Q41" s="12">
        <f t="shared" si="6"/>
        <v>0</v>
      </c>
      <c r="R41" s="12">
        <f t="shared" si="7"/>
        <v>0</v>
      </c>
      <c r="S41" s="57"/>
      <c r="T41" s="15">
        <v>0.06</v>
      </c>
      <c r="U41" s="15">
        <f t="shared" si="8"/>
        <v>0</v>
      </c>
    </row>
    <row r="42" spans="1:23" x14ac:dyDescent="0.2">
      <c r="A42" s="27" t="s">
        <v>67</v>
      </c>
      <c r="B42" s="27" t="s">
        <v>68</v>
      </c>
      <c r="C42" s="27" t="s">
        <v>69</v>
      </c>
      <c r="D42" s="11" t="s">
        <v>275</v>
      </c>
      <c r="E42" s="12">
        <v>25</v>
      </c>
      <c r="F42" s="12">
        <v>375</v>
      </c>
      <c r="G42" s="12">
        <v>10</v>
      </c>
      <c r="H42" s="12">
        <v>100</v>
      </c>
      <c r="I42" s="12"/>
      <c r="J42" s="12"/>
      <c r="K42" s="12"/>
      <c r="L42" s="12"/>
      <c r="M42" s="12"/>
      <c r="N42" s="12"/>
      <c r="O42" s="12"/>
      <c r="P42" s="13"/>
      <c r="Q42" s="12">
        <f t="shared" si="6"/>
        <v>0</v>
      </c>
      <c r="R42" s="12">
        <f t="shared" si="7"/>
        <v>0</v>
      </c>
      <c r="S42" s="57"/>
      <c r="T42" s="15">
        <v>0.06</v>
      </c>
      <c r="U42" s="15">
        <f t="shared" si="8"/>
        <v>0</v>
      </c>
    </row>
    <row r="43" spans="1:23" x14ac:dyDescent="0.2">
      <c r="A43" s="11" t="s">
        <v>64</v>
      </c>
      <c r="B43" s="11" t="s">
        <v>65</v>
      </c>
      <c r="C43" s="11" t="s">
        <v>64</v>
      </c>
      <c r="D43" s="11" t="s">
        <v>275</v>
      </c>
      <c r="E43" s="12">
        <v>25</v>
      </c>
      <c r="F43" s="12">
        <v>457</v>
      </c>
      <c r="G43" s="12">
        <v>10</v>
      </c>
      <c r="H43" s="12">
        <v>100</v>
      </c>
      <c r="I43" s="12">
        <v>1000</v>
      </c>
      <c r="J43" s="12"/>
      <c r="K43" s="12"/>
      <c r="L43" s="12">
        <v>1000</v>
      </c>
      <c r="M43" s="12"/>
      <c r="N43" s="12"/>
      <c r="O43" s="12">
        <v>1000</v>
      </c>
      <c r="P43" s="13"/>
      <c r="Q43" s="12">
        <f t="shared" si="6"/>
        <v>3000</v>
      </c>
      <c r="R43" s="12">
        <f t="shared" si="7"/>
        <v>30</v>
      </c>
      <c r="S43" s="57"/>
      <c r="T43" s="15">
        <v>0.06</v>
      </c>
      <c r="U43" s="15">
        <f t="shared" si="8"/>
        <v>1.7999999999999998</v>
      </c>
    </row>
    <row r="44" spans="1:23" x14ac:dyDescent="0.2">
      <c r="A44" s="36" t="s">
        <v>66</v>
      </c>
      <c r="B44" s="36" t="s">
        <v>65</v>
      </c>
      <c r="C44" s="36">
        <v>90443400</v>
      </c>
      <c r="D44" s="36" t="s">
        <v>277</v>
      </c>
      <c r="E44" s="12" t="s">
        <v>63</v>
      </c>
      <c r="F44" s="12">
        <v>450</v>
      </c>
      <c r="G44" s="12">
        <v>10</v>
      </c>
      <c r="H44" s="12">
        <v>100</v>
      </c>
      <c r="I44" s="12">
        <v>2000</v>
      </c>
      <c r="J44" s="12"/>
      <c r="K44" s="12"/>
      <c r="L44" s="12">
        <v>2000</v>
      </c>
      <c r="M44" s="12"/>
      <c r="N44" s="12"/>
      <c r="O44" s="12">
        <v>1000</v>
      </c>
      <c r="P44" s="13"/>
      <c r="Q44" s="12">
        <f t="shared" si="6"/>
        <v>5000</v>
      </c>
      <c r="R44" s="12">
        <f t="shared" si="7"/>
        <v>50</v>
      </c>
      <c r="S44" s="57"/>
      <c r="T44" s="15">
        <v>0.06</v>
      </c>
      <c r="U44" s="15">
        <f t="shared" si="8"/>
        <v>3</v>
      </c>
    </row>
    <row r="45" spans="1:23" x14ac:dyDescent="0.2">
      <c r="A45" s="11" t="s">
        <v>60</v>
      </c>
      <c r="B45" s="11" t="s">
        <v>61</v>
      </c>
      <c r="C45" s="11" t="s">
        <v>60</v>
      </c>
      <c r="D45" s="11" t="s">
        <v>275</v>
      </c>
      <c r="E45" s="12">
        <v>25</v>
      </c>
      <c r="F45" s="12">
        <v>610</v>
      </c>
      <c r="G45" s="12">
        <v>10</v>
      </c>
      <c r="H45" s="12">
        <v>50</v>
      </c>
      <c r="I45" s="12">
        <v>500</v>
      </c>
      <c r="J45" s="12"/>
      <c r="K45" s="12"/>
      <c r="L45" s="12">
        <v>500</v>
      </c>
      <c r="M45" s="12"/>
      <c r="N45" s="12"/>
      <c r="O45" s="12">
        <v>500</v>
      </c>
      <c r="P45" s="13"/>
      <c r="Q45" s="12">
        <f t="shared" si="6"/>
        <v>1500</v>
      </c>
      <c r="R45" s="12">
        <f t="shared" si="7"/>
        <v>30</v>
      </c>
      <c r="S45" s="57"/>
      <c r="T45" s="15">
        <v>0.04</v>
      </c>
      <c r="U45" s="15">
        <f t="shared" si="8"/>
        <v>1.2</v>
      </c>
    </row>
    <row r="46" spans="1:23" x14ac:dyDescent="0.2">
      <c r="A46" s="36" t="s">
        <v>62</v>
      </c>
      <c r="B46" s="36" t="s">
        <v>61</v>
      </c>
      <c r="C46" s="36">
        <v>90443600</v>
      </c>
      <c r="D46" s="36" t="s">
        <v>277</v>
      </c>
      <c r="E46" s="12" t="s">
        <v>63</v>
      </c>
      <c r="F46" s="12">
        <v>600</v>
      </c>
      <c r="G46" s="12">
        <v>10</v>
      </c>
      <c r="H46" s="12">
        <v>50</v>
      </c>
      <c r="I46" s="12">
        <v>2000</v>
      </c>
      <c r="J46" s="12"/>
      <c r="K46" s="12"/>
      <c r="L46" s="12">
        <v>2000</v>
      </c>
      <c r="M46" s="12"/>
      <c r="N46" s="12"/>
      <c r="O46" s="12">
        <v>1000</v>
      </c>
      <c r="P46" s="13"/>
      <c r="Q46" s="12">
        <f t="shared" si="6"/>
        <v>5000</v>
      </c>
      <c r="R46" s="12">
        <f t="shared" si="7"/>
        <v>100</v>
      </c>
      <c r="S46" s="57"/>
      <c r="T46" s="15">
        <v>0.04</v>
      </c>
      <c r="U46" s="15">
        <f t="shared" si="8"/>
        <v>4</v>
      </c>
    </row>
    <row r="47" spans="1:23" x14ac:dyDescent="0.2">
      <c r="A47" s="11" t="s">
        <v>195</v>
      </c>
      <c r="B47" s="11" t="s">
        <v>178</v>
      </c>
      <c r="C47" s="11" t="s">
        <v>195</v>
      </c>
      <c r="D47" s="11" t="s">
        <v>275</v>
      </c>
      <c r="E47" s="12">
        <v>25</v>
      </c>
      <c r="F47" s="12">
        <v>750</v>
      </c>
      <c r="G47" s="12">
        <v>10</v>
      </c>
      <c r="H47" s="12">
        <v>50</v>
      </c>
      <c r="I47" s="12"/>
      <c r="J47" s="12"/>
      <c r="K47" s="12"/>
      <c r="L47" s="12"/>
      <c r="M47" s="12"/>
      <c r="N47" s="12"/>
      <c r="O47" s="12"/>
      <c r="P47" s="13"/>
      <c r="Q47" s="12">
        <f t="shared" si="6"/>
        <v>0</v>
      </c>
      <c r="R47" s="12">
        <f t="shared" si="7"/>
        <v>0</v>
      </c>
      <c r="S47" s="57"/>
      <c r="T47" s="15">
        <v>0.05</v>
      </c>
      <c r="U47" s="15">
        <f t="shared" si="8"/>
        <v>0</v>
      </c>
    </row>
    <row r="48" spans="1:23" x14ac:dyDescent="0.2">
      <c r="A48" s="36" t="s">
        <v>177</v>
      </c>
      <c r="B48" s="36" t="s">
        <v>178</v>
      </c>
      <c r="C48" s="36">
        <v>90443700</v>
      </c>
      <c r="D48" s="36" t="s">
        <v>277</v>
      </c>
      <c r="E48" s="12" t="s">
        <v>63</v>
      </c>
      <c r="F48" s="12">
        <v>750</v>
      </c>
      <c r="G48" s="12">
        <v>10</v>
      </c>
      <c r="H48" s="12">
        <v>50</v>
      </c>
      <c r="I48" s="12"/>
      <c r="J48" s="12"/>
      <c r="K48" s="12"/>
      <c r="L48" s="12"/>
      <c r="M48" s="12"/>
      <c r="N48" s="12"/>
      <c r="O48" s="12">
        <v>2000</v>
      </c>
      <c r="P48" s="13"/>
      <c r="Q48" s="12">
        <f t="shared" si="6"/>
        <v>2000</v>
      </c>
      <c r="R48" s="12">
        <f t="shared" si="7"/>
        <v>40</v>
      </c>
      <c r="S48" s="57"/>
      <c r="T48" s="15">
        <v>0.05</v>
      </c>
      <c r="U48" s="15">
        <f t="shared" si="8"/>
        <v>2</v>
      </c>
    </row>
    <row r="49" spans="1:23" x14ac:dyDescent="0.2">
      <c r="A49" s="11" t="s">
        <v>155</v>
      </c>
      <c r="B49" s="11" t="s">
        <v>58</v>
      </c>
      <c r="C49" s="11" t="s">
        <v>155</v>
      </c>
      <c r="D49" s="11" t="s">
        <v>275</v>
      </c>
      <c r="E49" s="12">
        <v>25</v>
      </c>
      <c r="F49" s="12">
        <v>915</v>
      </c>
      <c r="G49" s="12">
        <v>10</v>
      </c>
      <c r="H49" s="12">
        <v>50</v>
      </c>
      <c r="I49" s="12"/>
      <c r="J49" s="12"/>
      <c r="K49" s="12"/>
      <c r="L49" s="12"/>
      <c r="M49" s="12"/>
      <c r="N49" s="12"/>
      <c r="O49" s="12">
        <v>1000</v>
      </c>
      <c r="P49" s="13"/>
      <c r="Q49" s="12">
        <f t="shared" si="6"/>
        <v>1000</v>
      </c>
      <c r="R49" s="12">
        <f t="shared" si="7"/>
        <v>20</v>
      </c>
      <c r="S49" s="57"/>
      <c r="T49" s="15">
        <v>0.06</v>
      </c>
      <c r="U49" s="15">
        <f t="shared" si="8"/>
        <v>1.2</v>
      </c>
    </row>
    <row r="50" spans="1:23" x14ac:dyDescent="0.2">
      <c r="A50" s="36" t="s">
        <v>176</v>
      </c>
      <c r="B50" s="36" t="s">
        <v>58</v>
      </c>
      <c r="C50" s="36">
        <v>90443800</v>
      </c>
      <c r="D50" s="36" t="s">
        <v>277</v>
      </c>
      <c r="E50" s="12" t="s">
        <v>63</v>
      </c>
      <c r="F50" s="12">
        <v>900</v>
      </c>
      <c r="G50" s="12">
        <v>10</v>
      </c>
      <c r="H50" s="12">
        <v>50</v>
      </c>
      <c r="I50" s="12"/>
      <c r="J50" s="12"/>
      <c r="K50" s="12">
        <v>2000</v>
      </c>
      <c r="L50" s="12"/>
      <c r="M50" s="12"/>
      <c r="N50" s="12"/>
      <c r="O50" s="12">
        <v>3000</v>
      </c>
      <c r="P50" s="13"/>
      <c r="Q50" s="12">
        <f t="shared" si="6"/>
        <v>5000</v>
      </c>
      <c r="R50" s="12">
        <f t="shared" si="7"/>
        <v>100</v>
      </c>
      <c r="S50" s="57"/>
      <c r="T50" s="15">
        <v>0.06</v>
      </c>
      <c r="U50" s="15">
        <f t="shared" si="8"/>
        <v>6</v>
      </c>
    </row>
    <row r="51" spans="1:23" x14ac:dyDescent="0.2">
      <c r="A51" s="11" t="s">
        <v>53</v>
      </c>
      <c r="B51" s="11" t="s">
        <v>54</v>
      </c>
      <c r="C51" s="11" t="s">
        <v>53</v>
      </c>
      <c r="D51" s="11" t="s">
        <v>275</v>
      </c>
      <c r="E51" s="12">
        <v>25</v>
      </c>
      <c r="F51" s="12">
        <v>1220</v>
      </c>
      <c r="G51" s="12">
        <v>10</v>
      </c>
      <c r="H51" s="12">
        <v>50</v>
      </c>
      <c r="I51" s="12"/>
      <c r="J51" s="12"/>
      <c r="K51" s="12"/>
      <c r="L51" s="12">
        <v>500</v>
      </c>
      <c r="M51" s="12"/>
      <c r="N51" s="12"/>
      <c r="O51" s="12">
        <v>500</v>
      </c>
      <c r="P51" s="13"/>
      <c r="Q51" s="12">
        <f t="shared" si="6"/>
        <v>1000</v>
      </c>
      <c r="R51" s="12">
        <f t="shared" si="7"/>
        <v>20</v>
      </c>
      <c r="S51" s="57"/>
      <c r="T51" s="15">
        <v>0.08</v>
      </c>
      <c r="U51" s="15">
        <f t="shared" si="8"/>
        <v>1.6</v>
      </c>
    </row>
    <row r="52" spans="1:23" x14ac:dyDescent="0.2">
      <c r="A52" s="26" t="s">
        <v>194</v>
      </c>
      <c r="B52" s="26" t="s">
        <v>54</v>
      </c>
      <c r="C52" s="26">
        <v>90444000</v>
      </c>
      <c r="D52" s="36" t="s">
        <v>277</v>
      </c>
      <c r="E52" s="12" t="s">
        <v>63</v>
      </c>
      <c r="F52" s="12">
        <v>1200</v>
      </c>
      <c r="G52" s="12">
        <v>10</v>
      </c>
      <c r="H52" s="12">
        <v>50</v>
      </c>
      <c r="I52" s="12">
        <v>500</v>
      </c>
      <c r="J52" s="12"/>
      <c r="K52" s="12"/>
      <c r="L52" s="12">
        <v>500</v>
      </c>
      <c r="M52" s="12"/>
      <c r="N52" s="12"/>
      <c r="O52" s="12">
        <v>1000</v>
      </c>
      <c r="P52" s="13"/>
      <c r="Q52" s="12">
        <f t="shared" si="6"/>
        <v>2000</v>
      </c>
      <c r="R52" s="12">
        <f t="shared" si="7"/>
        <v>40</v>
      </c>
      <c r="S52" s="57"/>
      <c r="T52" s="15">
        <v>0.08</v>
      </c>
      <c r="U52" s="15">
        <f t="shared" si="8"/>
        <v>3.2</v>
      </c>
    </row>
    <row r="53" spans="1:23" x14ac:dyDescent="0.2">
      <c r="A53" s="11" t="s">
        <v>230</v>
      </c>
      <c r="B53" s="11" t="s">
        <v>231</v>
      </c>
      <c r="C53" s="11" t="s">
        <v>230</v>
      </c>
      <c r="D53" s="11" t="s">
        <v>275</v>
      </c>
      <c r="E53" s="12">
        <v>25</v>
      </c>
      <c r="F53" s="12">
        <v>1500</v>
      </c>
      <c r="G53" s="12">
        <v>10</v>
      </c>
      <c r="H53" s="12">
        <v>50</v>
      </c>
      <c r="I53" s="12"/>
      <c r="J53" s="12"/>
      <c r="K53" s="12"/>
      <c r="L53" s="12"/>
      <c r="M53" s="12"/>
      <c r="N53" s="12"/>
      <c r="O53" s="12"/>
      <c r="P53" s="13"/>
      <c r="Q53" s="12">
        <f t="shared" si="6"/>
        <v>0</v>
      </c>
      <c r="R53" s="12">
        <f t="shared" si="7"/>
        <v>0</v>
      </c>
      <c r="S53" s="57"/>
      <c r="T53" s="15">
        <v>0.11</v>
      </c>
      <c r="U53" s="15">
        <f t="shared" si="8"/>
        <v>0</v>
      </c>
    </row>
    <row r="54" spans="1:23" x14ac:dyDescent="0.2">
      <c r="A54" s="11" t="s">
        <v>254</v>
      </c>
      <c r="B54" s="11" t="s">
        <v>255</v>
      </c>
      <c r="C54" s="11" t="s">
        <v>254</v>
      </c>
      <c r="D54" s="11" t="s">
        <v>275</v>
      </c>
      <c r="E54" s="12">
        <v>25</v>
      </c>
      <c r="F54" s="12">
        <v>1650</v>
      </c>
      <c r="G54" s="12">
        <v>10</v>
      </c>
      <c r="H54" s="12">
        <v>50</v>
      </c>
      <c r="I54" s="12"/>
      <c r="J54" s="12"/>
      <c r="K54" s="12"/>
      <c r="L54" s="12"/>
      <c r="M54" s="12"/>
      <c r="N54" s="12"/>
      <c r="O54" s="12"/>
      <c r="P54" s="13"/>
      <c r="Q54" s="12">
        <f t="shared" si="6"/>
        <v>0</v>
      </c>
      <c r="R54" s="12">
        <f t="shared" si="7"/>
        <v>0</v>
      </c>
      <c r="S54" s="57"/>
      <c r="T54" s="15">
        <v>0.12</v>
      </c>
      <c r="U54" s="15">
        <f t="shared" si="8"/>
        <v>0</v>
      </c>
    </row>
    <row r="55" spans="1:23" x14ac:dyDescent="0.2">
      <c r="A55" s="11" t="s">
        <v>193</v>
      </c>
      <c r="B55" s="11" t="s">
        <v>175</v>
      </c>
      <c r="C55" s="11" t="s">
        <v>193</v>
      </c>
      <c r="D55" s="11" t="s">
        <v>275</v>
      </c>
      <c r="E55" s="12">
        <v>25</v>
      </c>
      <c r="F55" s="12">
        <v>1800</v>
      </c>
      <c r="G55" s="12">
        <v>10</v>
      </c>
      <c r="H55" s="12">
        <v>50</v>
      </c>
      <c r="I55" s="12"/>
      <c r="J55" s="12"/>
      <c r="K55" s="12"/>
      <c r="L55" s="12"/>
      <c r="M55" s="12"/>
      <c r="N55" s="12"/>
      <c r="O55" s="12"/>
      <c r="P55" s="13"/>
      <c r="Q55" s="12">
        <f t="shared" si="6"/>
        <v>0</v>
      </c>
      <c r="R55" s="12">
        <f t="shared" si="7"/>
        <v>0</v>
      </c>
      <c r="S55" s="57"/>
      <c r="T55" s="15">
        <v>0.12</v>
      </c>
      <c r="U55" s="15">
        <f t="shared" si="8"/>
        <v>0</v>
      </c>
    </row>
    <row r="56" spans="1:23" x14ac:dyDescent="0.2">
      <c r="A56" s="36" t="s">
        <v>174</v>
      </c>
      <c r="B56" s="36" t="s">
        <v>175</v>
      </c>
      <c r="C56" s="36">
        <v>90443900</v>
      </c>
      <c r="D56" s="36" t="s">
        <v>277</v>
      </c>
      <c r="E56" s="12" t="s">
        <v>63</v>
      </c>
      <c r="F56" s="12">
        <v>1800</v>
      </c>
      <c r="G56" s="12">
        <v>10</v>
      </c>
      <c r="H56" s="12">
        <v>50</v>
      </c>
      <c r="I56" s="12"/>
      <c r="J56" s="12"/>
      <c r="K56" s="12"/>
      <c r="L56" s="12"/>
      <c r="M56" s="12"/>
      <c r="N56" s="12"/>
      <c r="O56" s="12"/>
      <c r="P56" s="13"/>
      <c r="Q56" s="12">
        <f t="shared" si="6"/>
        <v>0</v>
      </c>
      <c r="R56" s="12">
        <f t="shared" si="7"/>
        <v>0</v>
      </c>
      <c r="S56" s="57"/>
      <c r="T56" s="15">
        <v>0.12</v>
      </c>
      <c r="U56" s="15">
        <f>$R56*$T56</f>
        <v>0</v>
      </c>
    </row>
    <row r="57" spans="1:23" x14ac:dyDescent="0.2">
      <c r="A57" s="36" t="s">
        <v>293</v>
      </c>
      <c r="B57" s="36" t="s">
        <v>294</v>
      </c>
      <c r="C57" s="36">
        <v>90443000</v>
      </c>
      <c r="D57" s="36" t="s">
        <v>277</v>
      </c>
      <c r="E57" s="12" t="s">
        <v>63</v>
      </c>
      <c r="F57" s="12">
        <v>2100</v>
      </c>
      <c r="G57" s="12">
        <v>10</v>
      </c>
      <c r="H57" s="12">
        <v>50</v>
      </c>
      <c r="I57" s="12"/>
      <c r="J57" s="12"/>
      <c r="K57" s="12"/>
      <c r="L57" s="12"/>
      <c r="M57" s="12"/>
      <c r="N57" s="12"/>
      <c r="O57" s="12"/>
      <c r="P57" s="13"/>
      <c r="Q57" s="12">
        <f t="shared" si="6"/>
        <v>0</v>
      </c>
      <c r="R57" s="12">
        <f t="shared" si="7"/>
        <v>0</v>
      </c>
      <c r="S57" s="57"/>
      <c r="T57" s="15">
        <v>0.09</v>
      </c>
      <c r="U57" s="15">
        <f t="shared" si="8"/>
        <v>0</v>
      </c>
    </row>
    <row r="58" spans="1:23" x14ac:dyDescent="0.2">
      <c r="A58" s="8" t="s">
        <v>70</v>
      </c>
      <c r="B58" s="8"/>
      <c r="C58" s="8"/>
      <c r="D58" s="8"/>
      <c r="E58" s="8"/>
      <c r="F58" s="36"/>
      <c r="G58" s="20"/>
      <c r="H58" s="20"/>
      <c r="I58" s="12"/>
      <c r="J58" s="12"/>
      <c r="K58" s="12"/>
      <c r="L58" s="12"/>
      <c r="M58" s="12"/>
      <c r="N58" s="12"/>
      <c r="O58" s="12"/>
      <c r="P58" s="20"/>
      <c r="Q58" s="12"/>
      <c r="R58" s="12"/>
      <c r="S58" s="57"/>
      <c r="T58" s="12"/>
      <c r="U58" s="15"/>
    </row>
    <row r="59" spans="1:23" x14ac:dyDescent="0.2">
      <c r="A59" s="11" t="s">
        <v>295</v>
      </c>
      <c r="B59" s="11" t="s">
        <v>296</v>
      </c>
      <c r="C59" s="11" t="s">
        <v>295</v>
      </c>
      <c r="D59" s="11" t="s">
        <v>275</v>
      </c>
      <c r="E59" s="12">
        <v>32</v>
      </c>
      <c r="F59" s="12">
        <v>100</v>
      </c>
      <c r="G59" s="12">
        <v>10</v>
      </c>
      <c r="H59" s="12">
        <v>300</v>
      </c>
      <c r="I59" s="12">
        <v>300</v>
      </c>
      <c r="J59" s="12"/>
      <c r="K59" s="12"/>
      <c r="L59" s="12"/>
      <c r="M59" s="12"/>
      <c r="N59" s="12"/>
      <c r="O59" s="12"/>
      <c r="P59" s="13"/>
      <c r="Q59" s="12">
        <f t="shared" ref="Q59:Q73" si="9">SUM(I59:P59)</f>
        <v>300</v>
      </c>
      <c r="R59" s="12">
        <f t="shared" ref="R59:R73" si="10">$Q59/$H59</f>
        <v>1</v>
      </c>
      <c r="S59" s="57"/>
      <c r="T59" s="15">
        <v>0.09</v>
      </c>
      <c r="U59" s="15">
        <f t="shared" ref="U59:U73" si="11">$R59*$T59</f>
        <v>0.09</v>
      </c>
      <c r="V59" s="43">
        <f>SUM(U59:U73)</f>
        <v>4.0500000000000007</v>
      </c>
      <c r="W59" s="3">
        <f>V59*100/$V$143</f>
        <v>4.8014226437462959</v>
      </c>
    </row>
    <row r="60" spans="1:23" x14ac:dyDescent="0.2">
      <c r="A60" s="11" t="s">
        <v>71</v>
      </c>
      <c r="B60" s="11" t="s">
        <v>72</v>
      </c>
      <c r="C60" s="11" t="s">
        <v>71</v>
      </c>
      <c r="D60" s="11" t="s">
        <v>275</v>
      </c>
      <c r="E60" s="12">
        <v>32</v>
      </c>
      <c r="F60" s="12">
        <v>150</v>
      </c>
      <c r="G60" s="12">
        <v>10</v>
      </c>
      <c r="H60" s="12">
        <v>300</v>
      </c>
      <c r="I60" s="12"/>
      <c r="J60" s="12"/>
      <c r="K60" s="12"/>
      <c r="L60" s="12"/>
      <c r="M60" s="12"/>
      <c r="N60" s="12"/>
      <c r="O60" s="12"/>
      <c r="P60" s="13"/>
      <c r="Q60" s="12">
        <f t="shared" si="9"/>
        <v>0</v>
      </c>
      <c r="R60" s="12">
        <f t="shared" si="10"/>
        <v>0</v>
      </c>
      <c r="S60" s="57"/>
      <c r="T60" s="15">
        <v>0.09</v>
      </c>
      <c r="U60" s="15">
        <f t="shared" si="11"/>
        <v>0</v>
      </c>
    </row>
    <row r="61" spans="1:23" x14ac:dyDescent="0.2">
      <c r="A61" s="36" t="s">
        <v>256</v>
      </c>
      <c r="B61" s="36" t="s">
        <v>72</v>
      </c>
      <c r="C61" s="36">
        <v>90446200</v>
      </c>
      <c r="D61" s="36" t="s">
        <v>277</v>
      </c>
      <c r="E61" s="12">
        <v>32</v>
      </c>
      <c r="F61" s="12">
        <v>150</v>
      </c>
      <c r="G61" s="12">
        <v>10</v>
      </c>
      <c r="H61" s="12">
        <v>300</v>
      </c>
      <c r="I61" s="12"/>
      <c r="J61" s="12"/>
      <c r="K61" s="12"/>
      <c r="L61" s="12">
        <v>300</v>
      </c>
      <c r="M61" s="12"/>
      <c r="N61" s="12"/>
      <c r="O61" s="12">
        <v>300</v>
      </c>
      <c r="P61" s="13"/>
      <c r="Q61" s="12">
        <f t="shared" si="9"/>
        <v>600</v>
      </c>
      <c r="R61" s="12">
        <f t="shared" si="10"/>
        <v>2</v>
      </c>
      <c r="S61" s="57"/>
      <c r="T61" s="15">
        <v>0.09</v>
      </c>
      <c r="U61" s="15">
        <f t="shared" si="11"/>
        <v>0.18</v>
      </c>
    </row>
    <row r="62" spans="1:23" x14ac:dyDescent="0.2">
      <c r="A62" s="11" t="s">
        <v>200</v>
      </c>
      <c r="B62" s="11" t="s">
        <v>201</v>
      </c>
      <c r="C62" s="11" t="s">
        <v>200</v>
      </c>
      <c r="D62" s="11" t="s">
        <v>275</v>
      </c>
      <c r="E62" s="12">
        <v>32</v>
      </c>
      <c r="F62" s="12">
        <v>200</v>
      </c>
      <c r="G62" s="12">
        <v>10</v>
      </c>
      <c r="H62" s="12">
        <v>300</v>
      </c>
      <c r="I62" s="12"/>
      <c r="J62" s="12"/>
      <c r="K62" s="12"/>
      <c r="L62" s="12"/>
      <c r="M62" s="12"/>
      <c r="N62" s="12"/>
      <c r="O62" s="12"/>
      <c r="P62" s="13"/>
      <c r="Q62" s="12">
        <f t="shared" si="9"/>
        <v>0</v>
      </c>
      <c r="R62" s="12">
        <f t="shared" si="10"/>
        <v>0</v>
      </c>
      <c r="S62" s="57"/>
      <c r="T62" s="15">
        <v>0.09</v>
      </c>
      <c r="U62" s="15">
        <f t="shared" si="11"/>
        <v>0</v>
      </c>
    </row>
    <row r="63" spans="1:23" x14ac:dyDescent="0.2">
      <c r="A63" s="11" t="s">
        <v>73</v>
      </c>
      <c r="B63" s="11" t="s">
        <v>74</v>
      </c>
      <c r="C63" s="11" t="s">
        <v>73</v>
      </c>
      <c r="D63" s="11" t="s">
        <v>275</v>
      </c>
      <c r="E63" s="12">
        <v>32</v>
      </c>
      <c r="F63" s="12">
        <v>300</v>
      </c>
      <c r="G63" s="12">
        <v>10</v>
      </c>
      <c r="H63" s="12">
        <v>150</v>
      </c>
      <c r="I63" s="12">
        <v>300</v>
      </c>
      <c r="J63" s="12"/>
      <c r="K63" s="12"/>
      <c r="L63" s="12">
        <v>300</v>
      </c>
      <c r="M63" s="12"/>
      <c r="N63" s="12"/>
      <c r="O63" s="12"/>
      <c r="P63" s="13"/>
      <c r="Q63" s="12">
        <f t="shared" si="9"/>
        <v>600</v>
      </c>
      <c r="R63" s="12">
        <f t="shared" si="10"/>
        <v>4</v>
      </c>
      <c r="S63" s="57"/>
      <c r="T63" s="15">
        <v>0.09</v>
      </c>
      <c r="U63" s="15">
        <f t="shared" si="11"/>
        <v>0.36</v>
      </c>
    </row>
    <row r="64" spans="1:23" x14ac:dyDescent="0.2">
      <c r="A64" s="36" t="s">
        <v>232</v>
      </c>
      <c r="B64" s="36" t="s">
        <v>74</v>
      </c>
      <c r="C64" s="36">
        <v>90446300</v>
      </c>
      <c r="D64" s="36" t="s">
        <v>277</v>
      </c>
      <c r="E64" s="12" t="s">
        <v>180</v>
      </c>
      <c r="F64" s="12">
        <v>300</v>
      </c>
      <c r="G64" s="12">
        <v>10</v>
      </c>
      <c r="H64" s="12">
        <v>150</v>
      </c>
      <c r="I64" s="12">
        <v>300</v>
      </c>
      <c r="J64" s="12"/>
      <c r="K64" s="12"/>
      <c r="L64" s="12">
        <v>300</v>
      </c>
      <c r="M64" s="12"/>
      <c r="N64" s="12"/>
      <c r="O64" s="12">
        <v>600</v>
      </c>
      <c r="P64" s="13"/>
      <c r="Q64" s="12">
        <f t="shared" si="9"/>
        <v>1200</v>
      </c>
      <c r="R64" s="12">
        <f t="shared" si="10"/>
        <v>8</v>
      </c>
      <c r="S64" s="57"/>
      <c r="T64" s="15">
        <v>0.09</v>
      </c>
      <c r="U64" s="15">
        <f t="shared" si="11"/>
        <v>0.72</v>
      </c>
    </row>
    <row r="65" spans="1:23" x14ac:dyDescent="0.2">
      <c r="A65" s="11" t="s">
        <v>75</v>
      </c>
      <c r="B65" s="11" t="s">
        <v>76</v>
      </c>
      <c r="C65" s="11" t="s">
        <v>75</v>
      </c>
      <c r="D65" s="11" t="s">
        <v>275</v>
      </c>
      <c r="E65" s="12">
        <v>32</v>
      </c>
      <c r="F65" s="12">
        <v>450</v>
      </c>
      <c r="G65" s="12">
        <v>10</v>
      </c>
      <c r="H65" s="12">
        <v>100</v>
      </c>
      <c r="I65" s="12"/>
      <c r="J65" s="12"/>
      <c r="K65" s="12"/>
      <c r="L65" s="12">
        <v>300</v>
      </c>
      <c r="M65" s="12"/>
      <c r="N65" s="12"/>
      <c r="O65" s="12"/>
      <c r="P65" s="13"/>
      <c r="Q65" s="12">
        <f t="shared" si="9"/>
        <v>300</v>
      </c>
      <c r="R65" s="12">
        <f t="shared" si="10"/>
        <v>3</v>
      </c>
      <c r="S65" s="57"/>
      <c r="T65" s="15">
        <v>0.09</v>
      </c>
      <c r="U65" s="15">
        <f t="shared" si="11"/>
        <v>0.27</v>
      </c>
    </row>
    <row r="66" spans="1:23" x14ac:dyDescent="0.2">
      <c r="A66" s="36" t="s">
        <v>179</v>
      </c>
      <c r="B66" s="36" t="s">
        <v>76</v>
      </c>
      <c r="C66" s="36">
        <v>90446400</v>
      </c>
      <c r="D66" s="36" t="s">
        <v>277</v>
      </c>
      <c r="E66" s="12" t="s">
        <v>180</v>
      </c>
      <c r="F66" s="12">
        <v>450</v>
      </c>
      <c r="G66" s="12">
        <v>10</v>
      </c>
      <c r="H66" s="12">
        <v>100</v>
      </c>
      <c r="I66" s="12"/>
      <c r="J66" s="12"/>
      <c r="K66" s="12"/>
      <c r="L66" s="12">
        <v>300</v>
      </c>
      <c r="M66" s="12"/>
      <c r="N66" s="12"/>
      <c r="O66" s="12"/>
      <c r="P66" s="13"/>
      <c r="Q66" s="12">
        <f t="shared" si="9"/>
        <v>300</v>
      </c>
      <c r="R66" s="12">
        <f t="shared" si="10"/>
        <v>3</v>
      </c>
      <c r="S66" s="57"/>
      <c r="T66" s="15">
        <v>0.09</v>
      </c>
      <c r="U66" s="15">
        <f t="shared" si="11"/>
        <v>0.27</v>
      </c>
    </row>
    <row r="67" spans="1:23" x14ac:dyDescent="0.2">
      <c r="A67" s="11" t="s">
        <v>156</v>
      </c>
      <c r="B67" s="11" t="s">
        <v>157</v>
      </c>
      <c r="C67" s="11" t="s">
        <v>156</v>
      </c>
      <c r="D67" s="11" t="s">
        <v>275</v>
      </c>
      <c r="E67" s="12">
        <v>32</v>
      </c>
      <c r="F67" s="12">
        <v>600</v>
      </c>
      <c r="G67" s="12">
        <v>10</v>
      </c>
      <c r="H67" s="12">
        <v>100</v>
      </c>
      <c r="I67" s="12"/>
      <c r="J67" s="12"/>
      <c r="K67" s="12"/>
      <c r="L67" s="12"/>
      <c r="M67" s="12"/>
      <c r="N67" s="12"/>
      <c r="O67" s="12"/>
      <c r="P67" s="13"/>
      <c r="Q67" s="12">
        <f t="shared" si="9"/>
        <v>0</v>
      </c>
      <c r="R67" s="12">
        <f t="shared" si="10"/>
        <v>0</v>
      </c>
      <c r="S67" s="57"/>
      <c r="T67" s="15">
        <v>0.12</v>
      </c>
      <c r="U67" s="15">
        <f t="shared" si="11"/>
        <v>0</v>
      </c>
    </row>
    <row r="68" spans="1:23" x14ac:dyDescent="0.2">
      <c r="A68" s="36" t="s">
        <v>181</v>
      </c>
      <c r="B68" s="36" t="s">
        <v>157</v>
      </c>
      <c r="C68" s="36">
        <v>90446600</v>
      </c>
      <c r="D68" s="36" t="s">
        <v>277</v>
      </c>
      <c r="E68" s="12" t="s">
        <v>180</v>
      </c>
      <c r="F68" s="12">
        <v>600</v>
      </c>
      <c r="G68" s="12">
        <v>10</v>
      </c>
      <c r="H68" s="12">
        <v>100</v>
      </c>
      <c r="I68" s="12"/>
      <c r="J68" s="12"/>
      <c r="K68" s="12"/>
      <c r="L68" s="12">
        <v>600</v>
      </c>
      <c r="M68" s="12"/>
      <c r="N68" s="12"/>
      <c r="O68" s="12"/>
      <c r="P68" s="13"/>
      <c r="Q68" s="12">
        <f t="shared" si="9"/>
        <v>600</v>
      </c>
      <c r="R68" s="12">
        <f t="shared" si="10"/>
        <v>6</v>
      </c>
      <c r="S68" s="57"/>
      <c r="T68" s="15">
        <v>0.12</v>
      </c>
      <c r="U68" s="15">
        <f t="shared" si="11"/>
        <v>0.72</v>
      </c>
    </row>
    <row r="69" spans="1:23" x14ac:dyDescent="0.2">
      <c r="A69" s="11" t="s">
        <v>222</v>
      </c>
      <c r="B69" s="11" t="s">
        <v>223</v>
      </c>
      <c r="C69" s="11" t="s">
        <v>222</v>
      </c>
      <c r="D69" s="11" t="s">
        <v>275</v>
      </c>
      <c r="E69" s="12">
        <v>32</v>
      </c>
      <c r="F69" s="12">
        <v>750</v>
      </c>
      <c r="G69" s="12">
        <v>10</v>
      </c>
      <c r="H69" s="12">
        <v>60</v>
      </c>
      <c r="I69" s="12"/>
      <c r="J69" s="12"/>
      <c r="K69" s="12"/>
      <c r="L69" s="12"/>
      <c r="M69" s="12"/>
      <c r="N69" s="12"/>
      <c r="O69" s="12"/>
      <c r="P69" s="13"/>
      <c r="Q69" s="12">
        <f t="shared" si="9"/>
        <v>0</v>
      </c>
      <c r="R69" s="12">
        <f t="shared" si="10"/>
        <v>0</v>
      </c>
      <c r="S69" s="57"/>
      <c r="T69" s="15">
        <v>0.09</v>
      </c>
      <c r="U69" s="15">
        <f t="shared" si="11"/>
        <v>0</v>
      </c>
    </row>
    <row r="70" spans="1:23" x14ac:dyDescent="0.2">
      <c r="A70" s="11" t="s">
        <v>158</v>
      </c>
      <c r="B70" s="11" t="s">
        <v>159</v>
      </c>
      <c r="C70" s="11" t="s">
        <v>158</v>
      </c>
      <c r="D70" s="11" t="s">
        <v>275</v>
      </c>
      <c r="E70" s="12">
        <v>32</v>
      </c>
      <c r="F70" s="12">
        <v>900</v>
      </c>
      <c r="G70" s="12">
        <v>10</v>
      </c>
      <c r="H70" s="12">
        <v>50</v>
      </c>
      <c r="I70" s="12"/>
      <c r="J70" s="12"/>
      <c r="K70" s="12"/>
      <c r="L70" s="12"/>
      <c r="M70" s="12"/>
      <c r="N70" s="12"/>
      <c r="O70" s="12">
        <v>100</v>
      </c>
      <c r="P70" s="13"/>
      <c r="Q70" s="12">
        <f t="shared" si="9"/>
        <v>100</v>
      </c>
      <c r="R70" s="12">
        <f t="shared" si="10"/>
        <v>2</v>
      </c>
      <c r="S70" s="57"/>
      <c r="T70" s="15">
        <v>0.09</v>
      </c>
      <c r="U70" s="15">
        <f t="shared" si="11"/>
        <v>0.18</v>
      </c>
    </row>
    <row r="71" spans="1:23" x14ac:dyDescent="0.2">
      <c r="A71" s="36" t="s">
        <v>182</v>
      </c>
      <c r="B71" s="36" t="s">
        <v>159</v>
      </c>
      <c r="C71" s="36">
        <v>90446700</v>
      </c>
      <c r="D71" s="36" t="s">
        <v>277</v>
      </c>
      <c r="E71" s="12" t="s">
        <v>180</v>
      </c>
      <c r="F71" s="12">
        <v>900</v>
      </c>
      <c r="G71" s="12">
        <v>10</v>
      </c>
      <c r="H71" s="12">
        <v>50</v>
      </c>
      <c r="I71" s="12">
        <v>200</v>
      </c>
      <c r="J71" s="12"/>
      <c r="K71" s="12"/>
      <c r="L71" s="12">
        <v>200</v>
      </c>
      <c r="M71" s="12"/>
      <c r="N71" s="12"/>
      <c r="O71" s="12">
        <v>300</v>
      </c>
      <c r="P71" s="13"/>
      <c r="Q71" s="12">
        <f t="shared" si="9"/>
        <v>700</v>
      </c>
      <c r="R71" s="12">
        <f t="shared" si="10"/>
        <v>14</v>
      </c>
      <c r="S71" s="57"/>
      <c r="T71" s="15">
        <v>0.09</v>
      </c>
      <c r="U71" s="15">
        <f t="shared" si="11"/>
        <v>1.26</v>
      </c>
    </row>
    <row r="72" spans="1:23" x14ac:dyDescent="0.2">
      <c r="A72" s="11" t="s">
        <v>233</v>
      </c>
      <c r="B72" s="11" t="s">
        <v>234</v>
      </c>
      <c r="C72" s="11" t="s">
        <v>233</v>
      </c>
      <c r="D72" s="11" t="s">
        <v>275</v>
      </c>
      <c r="E72" s="12">
        <v>32</v>
      </c>
      <c r="F72" s="12">
        <v>1200</v>
      </c>
      <c r="G72" s="12">
        <v>10</v>
      </c>
      <c r="H72" s="12">
        <v>50</v>
      </c>
      <c r="I72" s="12"/>
      <c r="J72" s="12"/>
      <c r="K72" s="12"/>
      <c r="L72" s="12"/>
      <c r="M72" s="12"/>
      <c r="N72" s="12"/>
      <c r="O72" s="12"/>
      <c r="P72" s="13"/>
      <c r="Q72" s="12">
        <f t="shared" si="9"/>
        <v>0</v>
      </c>
      <c r="R72" s="12">
        <f t="shared" si="10"/>
        <v>0</v>
      </c>
      <c r="S72" s="57"/>
      <c r="T72" s="15">
        <v>0.12</v>
      </c>
      <c r="U72" s="15">
        <f t="shared" si="11"/>
        <v>0</v>
      </c>
    </row>
    <row r="73" spans="1:23" x14ac:dyDescent="0.2">
      <c r="A73" s="36" t="s">
        <v>236</v>
      </c>
      <c r="B73" s="36" t="s">
        <v>237</v>
      </c>
      <c r="C73" s="36">
        <v>90446800</v>
      </c>
      <c r="D73" s="36" t="s">
        <v>277</v>
      </c>
      <c r="E73" s="12" t="s">
        <v>180</v>
      </c>
      <c r="F73" s="12">
        <v>1800</v>
      </c>
      <c r="G73" s="12">
        <v>10</v>
      </c>
      <c r="H73" s="12">
        <v>25</v>
      </c>
      <c r="I73" s="12"/>
      <c r="J73" s="12"/>
      <c r="K73" s="12"/>
      <c r="L73" s="12"/>
      <c r="M73" s="12"/>
      <c r="N73" s="12"/>
      <c r="O73" s="12"/>
      <c r="P73" s="13"/>
      <c r="Q73" s="12">
        <f t="shared" si="9"/>
        <v>0</v>
      </c>
      <c r="R73" s="12">
        <f t="shared" si="10"/>
        <v>0</v>
      </c>
      <c r="S73" s="57"/>
      <c r="T73" s="15">
        <v>0.18</v>
      </c>
      <c r="U73" s="15">
        <f t="shared" si="11"/>
        <v>0</v>
      </c>
      <c r="V73" s="43"/>
    </row>
    <row r="74" spans="1:23" x14ac:dyDescent="0.2">
      <c r="A74" s="8" t="s">
        <v>77</v>
      </c>
      <c r="B74" s="8"/>
      <c r="C74" s="8"/>
      <c r="D74" s="8"/>
      <c r="E74" s="8"/>
      <c r="F74" s="36"/>
      <c r="G74" s="12"/>
      <c r="H74" s="12"/>
      <c r="I74" s="12"/>
      <c r="J74" s="12"/>
      <c r="K74" s="12"/>
      <c r="L74" s="12"/>
      <c r="M74" s="12"/>
      <c r="N74" s="12"/>
      <c r="O74" s="12"/>
      <c r="P74" s="8"/>
      <c r="Q74" s="12"/>
      <c r="R74" s="12"/>
      <c r="S74" s="57"/>
      <c r="T74" s="12"/>
      <c r="U74" s="15"/>
    </row>
    <row r="75" spans="1:23" x14ac:dyDescent="0.2">
      <c r="A75" s="11" t="s">
        <v>297</v>
      </c>
      <c r="B75" s="11" t="s">
        <v>298</v>
      </c>
      <c r="C75" s="11" t="s">
        <v>297</v>
      </c>
      <c r="D75" s="11" t="s">
        <v>275</v>
      </c>
      <c r="E75" s="12">
        <v>40</v>
      </c>
      <c r="F75" s="12">
        <v>100</v>
      </c>
      <c r="G75" s="12">
        <v>10</v>
      </c>
      <c r="H75" s="12">
        <v>300</v>
      </c>
      <c r="I75" s="12"/>
      <c r="J75" s="12"/>
      <c r="K75" s="12"/>
      <c r="L75" s="12"/>
      <c r="M75" s="12"/>
      <c r="N75" s="12"/>
      <c r="O75" s="12"/>
      <c r="P75" s="13"/>
      <c r="Q75" s="12">
        <f t="shared" ref="Q75:Q90" si="12">SUM(I75:P75)</f>
        <v>0</v>
      </c>
      <c r="R75" s="12">
        <f t="shared" ref="R75:R90" si="13">$Q75/$H75</f>
        <v>0</v>
      </c>
      <c r="S75" s="57"/>
      <c r="T75" s="15">
        <v>0.13</v>
      </c>
      <c r="U75" s="15">
        <f t="shared" ref="U75:U90" si="14">$R75*$T75</f>
        <v>0</v>
      </c>
      <c r="V75" s="43">
        <f>SUM(U75:U90)</f>
        <v>10.050000000000001</v>
      </c>
      <c r="W75" s="3">
        <f>V75*100/$V$143</f>
        <v>11.91464137522229</v>
      </c>
    </row>
    <row r="76" spans="1:23" x14ac:dyDescent="0.2">
      <c r="A76" s="11" t="s">
        <v>78</v>
      </c>
      <c r="B76" s="11" t="s">
        <v>79</v>
      </c>
      <c r="C76" s="11" t="s">
        <v>78</v>
      </c>
      <c r="D76" s="11" t="s">
        <v>275</v>
      </c>
      <c r="E76" s="12">
        <v>40</v>
      </c>
      <c r="F76" s="12">
        <v>150</v>
      </c>
      <c r="G76" s="12">
        <v>10</v>
      </c>
      <c r="H76" s="12">
        <v>300</v>
      </c>
      <c r="I76" s="12"/>
      <c r="J76" s="12"/>
      <c r="K76" s="12"/>
      <c r="L76" s="12">
        <v>300</v>
      </c>
      <c r="M76" s="12"/>
      <c r="N76" s="12"/>
      <c r="O76" s="12">
        <v>300</v>
      </c>
      <c r="P76" s="13"/>
      <c r="Q76" s="12">
        <f t="shared" si="12"/>
        <v>600</v>
      </c>
      <c r="R76" s="12">
        <f t="shared" si="13"/>
        <v>2</v>
      </c>
      <c r="S76" s="57"/>
      <c r="T76" s="15">
        <v>0.13</v>
      </c>
      <c r="U76" s="15">
        <f t="shared" si="14"/>
        <v>0.26</v>
      </c>
    </row>
    <row r="77" spans="1:23" x14ac:dyDescent="0.2">
      <c r="A77" s="36" t="s">
        <v>240</v>
      </c>
      <c r="B77" s="36" t="s">
        <v>79</v>
      </c>
      <c r="C77" s="31" t="s">
        <v>241</v>
      </c>
      <c r="D77" s="36" t="s">
        <v>277</v>
      </c>
      <c r="E77" s="12">
        <v>40</v>
      </c>
      <c r="F77" s="12">
        <v>150</v>
      </c>
      <c r="G77" s="12">
        <v>10</v>
      </c>
      <c r="H77" s="12">
        <v>300</v>
      </c>
      <c r="I77" s="12"/>
      <c r="J77" s="12"/>
      <c r="K77" s="12"/>
      <c r="L77" s="12">
        <v>600</v>
      </c>
      <c r="M77" s="12"/>
      <c r="N77" s="12"/>
      <c r="O77" s="12">
        <v>600</v>
      </c>
      <c r="P77" s="13"/>
      <c r="Q77" s="12">
        <f t="shared" si="12"/>
        <v>1200</v>
      </c>
      <c r="R77" s="12">
        <f t="shared" si="13"/>
        <v>4</v>
      </c>
      <c r="S77" s="57"/>
      <c r="T77" s="15">
        <v>0.13</v>
      </c>
      <c r="U77" s="15">
        <f t="shared" si="14"/>
        <v>0.52</v>
      </c>
    </row>
    <row r="78" spans="1:23" x14ac:dyDescent="0.2">
      <c r="A78" s="11" t="s">
        <v>80</v>
      </c>
      <c r="B78" s="11" t="s">
        <v>81</v>
      </c>
      <c r="C78" s="11" t="s">
        <v>80</v>
      </c>
      <c r="D78" s="11" t="s">
        <v>275</v>
      </c>
      <c r="E78" s="12">
        <v>40</v>
      </c>
      <c r="F78" s="12">
        <v>200</v>
      </c>
      <c r="G78" s="12">
        <v>10</v>
      </c>
      <c r="H78" s="12">
        <v>150</v>
      </c>
      <c r="I78" s="12"/>
      <c r="J78" s="12"/>
      <c r="K78" s="12"/>
      <c r="L78" s="12"/>
      <c r="M78" s="12"/>
      <c r="N78" s="12"/>
      <c r="O78" s="12"/>
      <c r="P78" s="13"/>
      <c r="Q78" s="12">
        <f t="shared" si="12"/>
        <v>0</v>
      </c>
      <c r="R78" s="12">
        <f t="shared" si="13"/>
        <v>0</v>
      </c>
      <c r="S78" s="57"/>
      <c r="T78" s="15">
        <v>0.13</v>
      </c>
      <c r="U78" s="15">
        <f t="shared" si="14"/>
        <v>0</v>
      </c>
    </row>
    <row r="79" spans="1:23" x14ac:dyDescent="0.2">
      <c r="A79" s="11" t="s">
        <v>82</v>
      </c>
      <c r="B79" s="11" t="s">
        <v>83</v>
      </c>
      <c r="C79" s="11" t="s">
        <v>82</v>
      </c>
      <c r="D79" s="11" t="s">
        <v>275</v>
      </c>
      <c r="E79" s="12">
        <v>40</v>
      </c>
      <c r="F79" s="12">
        <v>300</v>
      </c>
      <c r="G79" s="12">
        <v>10</v>
      </c>
      <c r="H79" s="12">
        <v>150</v>
      </c>
      <c r="I79" s="12">
        <v>150</v>
      </c>
      <c r="J79" s="12"/>
      <c r="K79" s="12"/>
      <c r="L79" s="12">
        <v>300</v>
      </c>
      <c r="M79" s="12"/>
      <c r="N79" s="12"/>
      <c r="O79" s="12">
        <v>300</v>
      </c>
      <c r="P79" s="13"/>
      <c r="Q79" s="12">
        <f t="shared" si="12"/>
        <v>750</v>
      </c>
      <c r="R79" s="12">
        <f t="shared" si="13"/>
        <v>5</v>
      </c>
      <c r="S79" s="57"/>
      <c r="T79" s="15">
        <v>0.13</v>
      </c>
      <c r="U79" s="15">
        <f t="shared" si="14"/>
        <v>0.65</v>
      </c>
    </row>
    <row r="80" spans="1:23" x14ac:dyDescent="0.2">
      <c r="A80" s="36" t="s">
        <v>183</v>
      </c>
      <c r="B80" s="36" t="s">
        <v>83</v>
      </c>
      <c r="C80" s="36">
        <v>90447300</v>
      </c>
      <c r="D80" s="36" t="s">
        <v>277</v>
      </c>
      <c r="E80" s="12" t="s">
        <v>89</v>
      </c>
      <c r="F80" s="12">
        <v>300</v>
      </c>
      <c r="G80" s="12">
        <v>10</v>
      </c>
      <c r="H80" s="12">
        <v>150</v>
      </c>
      <c r="I80" s="12">
        <v>300</v>
      </c>
      <c r="J80" s="12"/>
      <c r="K80" s="12"/>
      <c r="L80" s="12">
        <v>600</v>
      </c>
      <c r="M80" s="12"/>
      <c r="N80" s="12"/>
      <c r="O80" s="12">
        <v>600</v>
      </c>
      <c r="P80" s="13"/>
      <c r="Q80" s="12">
        <f t="shared" si="12"/>
        <v>1500</v>
      </c>
      <c r="R80" s="12">
        <f t="shared" si="13"/>
        <v>10</v>
      </c>
      <c r="S80" s="57"/>
      <c r="T80" s="15">
        <v>0.13</v>
      </c>
      <c r="U80" s="15">
        <f t="shared" si="14"/>
        <v>1.3</v>
      </c>
    </row>
    <row r="81" spans="1:23" x14ac:dyDescent="0.2">
      <c r="A81" s="11" t="s">
        <v>84</v>
      </c>
      <c r="B81" s="11" t="s">
        <v>85</v>
      </c>
      <c r="C81" s="11" t="s">
        <v>84</v>
      </c>
      <c r="D81" s="11" t="s">
        <v>275</v>
      </c>
      <c r="E81" s="12">
        <v>40</v>
      </c>
      <c r="F81" s="12">
        <v>450</v>
      </c>
      <c r="G81" s="12">
        <v>10</v>
      </c>
      <c r="H81" s="12">
        <v>100</v>
      </c>
      <c r="I81" s="12"/>
      <c r="J81" s="12"/>
      <c r="K81" s="12"/>
      <c r="L81" s="12">
        <v>300</v>
      </c>
      <c r="M81" s="12"/>
      <c r="N81" s="12"/>
      <c r="O81" s="12"/>
      <c r="P81" s="13"/>
      <c r="Q81" s="12">
        <f t="shared" si="12"/>
        <v>300</v>
      </c>
      <c r="R81" s="12">
        <f t="shared" si="13"/>
        <v>3</v>
      </c>
      <c r="S81" s="57"/>
      <c r="T81" s="15">
        <v>0.13</v>
      </c>
      <c r="U81" s="15">
        <f t="shared" si="14"/>
        <v>0.39</v>
      </c>
    </row>
    <row r="82" spans="1:23" x14ac:dyDescent="0.2">
      <c r="A82" s="36" t="s">
        <v>184</v>
      </c>
      <c r="B82" s="36" t="s">
        <v>85</v>
      </c>
      <c r="C82" s="36">
        <v>90447400</v>
      </c>
      <c r="D82" s="36" t="s">
        <v>277</v>
      </c>
      <c r="E82" s="12" t="s">
        <v>89</v>
      </c>
      <c r="F82" s="12">
        <v>450</v>
      </c>
      <c r="G82" s="12">
        <v>10</v>
      </c>
      <c r="H82" s="12">
        <v>100</v>
      </c>
      <c r="I82" s="12">
        <v>300</v>
      </c>
      <c r="J82" s="12"/>
      <c r="K82" s="12"/>
      <c r="L82" s="12">
        <v>500</v>
      </c>
      <c r="M82" s="12"/>
      <c r="N82" s="12"/>
      <c r="O82" s="12">
        <v>300</v>
      </c>
      <c r="P82" s="13"/>
      <c r="Q82" s="12">
        <f t="shared" si="12"/>
        <v>1100</v>
      </c>
      <c r="R82" s="12">
        <f t="shared" si="13"/>
        <v>11</v>
      </c>
      <c r="S82" s="57"/>
      <c r="T82" s="15">
        <v>0.13</v>
      </c>
      <c r="U82" s="15">
        <f t="shared" si="14"/>
        <v>1.4300000000000002</v>
      </c>
    </row>
    <row r="83" spans="1:23" x14ac:dyDescent="0.2">
      <c r="A83" s="11" t="s">
        <v>86</v>
      </c>
      <c r="B83" s="11" t="s">
        <v>87</v>
      </c>
      <c r="C83" s="11" t="s">
        <v>86</v>
      </c>
      <c r="D83" s="11" t="s">
        <v>275</v>
      </c>
      <c r="E83" s="12">
        <v>40</v>
      </c>
      <c r="F83" s="12">
        <v>600</v>
      </c>
      <c r="G83" s="12">
        <v>10</v>
      </c>
      <c r="H83" s="12">
        <v>50</v>
      </c>
      <c r="I83" s="12"/>
      <c r="J83" s="12"/>
      <c r="K83" s="12"/>
      <c r="L83" s="12">
        <v>200</v>
      </c>
      <c r="M83" s="12"/>
      <c r="N83" s="12"/>
      <c r="O83" s="12">
        <v>300</v>
      </c>
      <c r="P83" s="13"/>
      <c r="Q83" s="12">
        <f t="shared" si="12"/>
        <v>500</v>
      </c>
      <c r="R83" s="12">
        <f t="shared" si="13"/>
        <v>10</v>
      </c>
      <c r="S83" s="57"/>
      <c r="T83" s="15">
        <v>0.09</v>
      </c>
      <c r="U83" s="15">
        <f t="shared" si="14"/>
        <v>0.89999999999999991</v>
      </c>
    </row>
    <row r="84" spans="1:23" x14ac:dyDescent="0.2">
      <c r="A84" s="36" t="s">
        <v>88</v>
      </c>
      <c r="B84" s="36" t="s">
        <v>87</v>
      </c>
      <c r="C84" s="36">
        <v>90447600</v>
      </c>
      <c r="D84" s="36" t="s">
        <v>277</v>
      </c>
      <c r="E84" s="12" t="s">
        <v>89</v>
      </c>
      <c r="F84" s="12">
        <v>600</v>
      </c>
      <c r="G84" s="12">
        <v>10</v>
      </c>
      <c r="H84" s="12">
        <v>50</v>
      </c>
      <c r="I84" s="12"/>
      <c r="J84" s="12"/>
      <c r="K84" s="12">
        <v>300</v>
      </c>
      <c r="L84" s="12">
        <v>200</v>
      </c>
      <c r="M84" s="12"/>
      <c r="N84" s="12"/>
      <c r="O84" s="12">
        <v>900</v>
      </c>
      <c r="P84" s="13"/>
      <c r="Q84" s="12">
        <f t="shared" si="12"/>
        <v>1400</v>
      </c>
      <c r="R84" s="12">
        <f t="shared" si="13"/>
        <v>28</v>
      </c>
      <c r="S84" s="57"/>
      <c r="T84" s="15">
        <v>0.09</v>
      </c>
      <c r="U84" s="15">
        <f t="shared" si="14"/>
        <v>2.52</v>
      </c>
    </row>
    <row r="85" spans="1:23" x14ac:dyDescent="0.2">
      <c r="A85" s="11" t="s">
        <v>90</v>
      </c>
      <c r="B85" s="11" t="s">
        <v>91</v>
      </c>
      <c r="C85" s="11" t="s">
        <v>90</v>
      </c>
      <c r="D85" s="11" t="s">
        <v>275</v>
      </c>
      <c r="E85" s="12">
        <v>40</v>
      </c>
      <c r="F85" s="12">
        <v>750</v>
      </c>
      <c r="G85" s="12">
        <v>10</v>
      </c>
      <c r="H85" s="12">
        <v>50</v>
      </c>
      <c r="I85" s="12"/>
      <c r="J85" s="12"/>
      <c r="K85" s="12"/>
      <c r="L85" s="12">
        <v>100</v>
      </c>
      <c r="M85" s="12"/>
      <c r="N85" s="12"/>
      <c r="O85" s="12">
        <v>500</v>
      </c>
      <c r="P85" s="13"/>
      <c r="Q85" s="12">
        <f t="shared" si="12"/>
        <v>600</v>
      </c>
      <c r="R85" s="12">
        <f t="shared" si="13"/>
        <v>12</v>
      </c>
      <c r="S85" s="57"/>
      <c r="T85" s="15">
        <v>0.13</v>
      </c>
      <c r="U85" s="15">
        <f t="shared" si="14"/>
        <v>1.56</v>
      </c>
    </row>
    <row r="86" spans="1:23" x14ac:dyDescent="0.2">
      <c r="A86" s="11" t="s">
        <v>92</v>
      </c>
      <c r="B86" s="11" t="s">
        <v>93</v>
      </c>
      <c r="C86" s="11" t="s">
        <v>92</v>
      </c>
      <c r="D86" s="11" t="s">
        <v>275</v>
      </c>
      <c r="E86" s="12">
        <v>40</v>
      </c>
      <c r="F86" s="12">
        <v>900</v>
      </c>
      <c r="G86" s="12">
        <v>10</v>
      </c>
      <c r="H86" s="12">
        <v>50</v>
      </c>
      <c r="I86" s="12"/>
      <c r="J86" s="12"/>
      <c r="K86" s="12"/>
      <c r="L86" s="12"/>
      <c r="M86" s="12"/>
      <c r="N86" s="12"/>
      <c r="O86" s="12"/>
      <c r="P86" s="13"/>
      <c r="Q86" s="12">
        <f t="shared" si="12"/>
        <v>0</v>
      </c>
      <c r="R86" s="12">
        <f t="shared" si="13"/>
        <v>0</v>
      </c>
      <c r="S86" s="57"/>
      <c r="T86" s="15">
        <v>0.13</v>
      </c>
      <c r="U86" s="15">
        <f t="shared" si="14"/>
        <v>0</v>
      </c>
    </row>
    <row r="87" spans="1:23" x14ac:dyDescent="0.2">
      <c r="A87" s="36" t="s">
        <v>185</v>
      </c>
      <c r="B87" s="36" t="s">
        <v>93</v>
      </c>
      <c r="C87" s="36">
        <v>90447700</v>
      </c>
      <c r="D87" s="36" t="s">
        <v>277</v>
      </c>
      <c r="E87" s="12" t="s">
        <v>89</v>
      </c>
      <c r="F87" s="12">
        <v>900</v>
      </c>
      <c r="G87" s="12">
        <v>10</v>
      </c>
      <c r="H87" s="12">
        <v>50</v>
      </c>
      <c r="I87" s="12"/>
      <c r="J87" s="12"/>
      <c r="K87" s="12"/>
      <c r="L87" s="12"/>
      <c r="M87" s="12"/>
      <c r="N87" s="12"/>
      <c r="O87" s="12">
        <v>200</v>
      </c>
      <c r="P87" s="13"/>
      <c r="Q87" s="12">
        <f t="shared" si="12"/>
        <v>200</v>
      </c>
      <c r="R87" s="12">
        <f t="shared" si="13"/>
        <v>4</v>
      </c>
      <c r="S87" s="57"/>
      <c r="T87" s="15">
        <v>0.13</v>
      </c>
      <c r="U87" s="15">
        <f t="shared" si="14"/>
        <v>0.52</v>
      </c>
    </row>
    <row r="88" spans="1:23" x14ac:dyDescent="0.2">
      <c r="A88" s="11" t="s">
        <v>94</v>
      </c>
      <c r="B88" s="11" t="s">
        <v>95</v>
      </c>
      <c r="C88" s="11" t="s">
        <v>94</v>
      </c>
      <c r="D88" s="11" t="s">
        <v>275</v>
      </c>
      <c r="E88" s="12">
        <v>40</v>
      </c>
      <c r="F88" s="12">
        <v>1200</v>
      </c>
      <c r="G88" s="12">
        <v>5</v>
      </c>
      <c r="H88" s="12">
        <v>25</v>
      </c>
      <c r="I88" s="12"/>
      <c r="J88" s="12"/>
      <c r="K88" s="12"/>
      <c r="L88" s="12"/>
      <c r="M88" s="12"/>
      <c r="N88" s="12"/>
      <c r="O88" s="12"/>
      <c r="P88" s="13"/>
      <c r="Q88" s="12">
        <f t="shared" si="12"/>
        <v>0</v>
      </c>
      <c r="R88" s="12">
        <f t="shared" si="13"/>
        <v>0</v>
      </c>
      <c r="S88" s="57"/>
      <c r="T88" s="15">
        <v>0.08</v>
      </c>
      <c r="U88" s="15">
        <f t="shared" si="14"/>
        <v>0</v>
      </c>
    </row>
    <row r="89" spans="1:23" x14ac:dyDescent="0.2">
      <c r="A89" s="36" t="s">
        <v>376</v>
      </c>
      <c r="B89" s="36" t="s">
        <v>377</v>
      </c>
      <c r="C89" s="31" t="s">
        <v>378</v>
      </c>
      <c r="D89" s="36" t="s">
        <v>277</v>
      </c>
      <c r="E89" s="12">
        <v>40</v>
      </c>
      <c r="F89" s="12">
        <v>1800</v>
      </c>
      <c r="G89" s="12">
        <v>5</v>
      </c>
      <c r="H89" s="12">
        <v>20</v>
      </c>
      <c r="I89" s="12"/>
      <c r="J89" s="12"/>
      <c r="K89" s="12"/>
      <c r="L89" s="12"/>
      <c r="M89" s="12"/>
      <c r="N89" s="12"/>
      <c r="O89" s="12"/>
      <c r="P89" s="13"/>
      <c r="Q89" s="12">
        <f t="shared" si="12"/>
        <v>0</v>
      </c>
      <c r="R89" s="12">
        <f t="shared" si="13"/>
        <v>0</v>
      </c>
      <c r="S89" s="57"/>
      <c r="T89" s="15">
        <v>0.08</v>
      </c>
      <c r="U89" s="15">
        <f t="shared" si="14"/>
        <v>0</v>
      </c>
    </row>
    <row r="90" spans="1:23" x14ac:dyDescent="0.2">
      <c r="A90" s="11" t="s">
        <v>220</v>
      </c>
      <c r="B90" s="11" t="s">
        <v>221</v>
      </c>
      <c r="C90" s="11" t="s">
        <v>220</v>
      </c>
      <c r="D90" s="11" t="s">
        <v>275</v>
      </c>
      <c r="E90" s="12">
        <v>40</v>
      </c>
      <c r="F90" s="12">
        <v>2000</v>
      </c>
      <c r="G90" s="12">
        <v>5</v>
      </c>
      <c r="H90" s="12">
        <v>25</v>
      </c>
      <c r="I90" s="12"/>
      <c r="J90" s="12"/>
      <c r="K90" s="12"/>
      <c r="L90" s="12"/>
      <c r="M90" s="12"/>
      <c r="N90" s="12"/>
      <c r="O90" s="12"/>
      <c r="P90" s="13"/>
      <c r="Q90" s="12">
        <f t="shared" si="12"/>
        <v>0</v>
      </c>
      <c r="R90" s="12">
        <f t="shared" si="13"/>
        <v>0</v>
      </c>
      <c r="S90" s="57"/>
      <c r="T90" s="15">
        <v>0.08</v>
      </c>
      <c r="U90" s="15">
        <f t="shared" si="14"/>
        <v>0</v>
      </c>
      <c r="V90" s="43"/>
    </row>
    <row r="91" spans="1:23" x14ac:dyDescent="0.2">
      <c r="A91" s="8" t="s">
        <v>96</v>
      </c>
      <c r="B91" s="8"/>
      <c r="C91" s="8"/>
      <c r="D91" s="8"/>
      <c r="E91" s="20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8"/>
      <c r="Q91" s="12"/>
      <c r="R91" s="12"/>
      <c r="S91" s="57"/>
      <c r="T91" s="12"/>
      <c r="U91" s="15"/>
    </row>
    <row r="92" spans="1:23" x14ac:dyDescent="0.2">
      <c r="A92" s="11" t="s">
        <v>299</v>
      </c>
      <c r="B92" s="11" t="s">
        <v>300</v>
      </c>
      <c r="C92" s="11" t="s">
        <v>299</v>
      </c>
      <c r="D92" s="11" t="s">
        <v>275</v>
      </c>
      <c r="E92" s="12">
        <v>50</v>
      </c>
      <c r="F92" s="12">
        <v>100</v>
      </c>
      <c r="G92" s="12">
        <v>10</v>
      </c>
      <c r="H92" s="12">
        <v>150</v>
      </c>
      <c r="I92" s="12">
        <v>300</v>
      </c>
      <c r="J92" s="12"/>
      <c r="K92" s="12"/>
      <c r="L92" s="12"/>
      <c r="M92" s="12"/>
      <c r="N92" s="12"/>
      <c r="O92" s="12"/>
      <c r="P92" s="13"/>
      <c r="Q92" s="12">
        <f t="shared" ref="Q92:Q108" si="15">SUM(I92:P92)</f>
        <v>300</v>
      </c>
      <c r="R92" s="12">
        <f t="shared" ref="R92:R108" si="16">$Q92/$H92</f>
        <v>2</v>
      </c>
      <c r="S92" s="57"/>
      <c r="T92" s="15">
        <v>0.1</v>
      </c>
      <c r="U92" s="15">
        <f t="shared" ref="U92:U108" si="17">$R92*$T92</f>
        <v>0.2</v>
      </c>
      <c r="V92" s="43">
        <f>SUM(U92:U108)</f>
        <v>17.650000000000002</v>
      </c>
      <c r="W92" s="3">
        <f>V92*100/$V$143</f>
        <v>20.924718435091883</v>
      </c>
    </row>
    <row r="93" spans="1:23" x14ac:dyDescent="0.2">
      <c r="A93" s="11" t="s">
        <v>97</v>
      </c>
      <c r="B93" s="11" t="s">
        <v>98</v>
      </c>
      <c r="C93" s="11" t="s">
        <v>97</v>
      </c>
      <c r="D93" s="11" t="s">
        <v>275</v>
      </c>
      <c r="E93" s="12">
        <v>50</v>
      </c>
      <c r="F93" s="12">
        <v>150</v>
      </c>
      <c r="G93" s="12">
        <v>10</v>
      </c>
      <c r="H93" s="12">
        <v>150</v>
      </c>
      <c r="I93" s="12"/>
      <c r="J93" s="12"/>
      <c r="K93" s="12"/>
      <c r="L93" s="12"/>
      <c r="M93" s="12"/>
      <c r="N93" s="12"/>
      <c r="O93" s="12">
        <v>300</v>
      </c>
      <c r="P93" s="13"/>
      <c r="Q93" s="12">
        <f t="shared" si="15"/>
        <v>300</v>
      </c>
      <c r="R93" s="12">
        <f t="shared" si="16"/>
        <v>2</v>
      </c>
      <c r="S93" s="57"/>
      <c r="T93" s="15">
        <v>0.1</v>
      </c>
      <c r="U93" s="15">
        <f t="shared" si="17"/>
        <v>0.2</v>
      </c>
    </row>
    <row r="94" spans="1:23" x14ac:dyDescent="0.2">
      <c r="A94" s="36" t="s">
        <v>235</v>
      </c>
      <c r="B94" s="36" t="s">
        <v>98</v>
      </c>
      <c r="C94" s="36">
        <v>90448200</v>
      </c>
      <c r="D94" s="36" t="s">
        <v>277</v>
      </c>
      <c r="E94" s="12" t="s">
        <v>102</v>
      </c>
      <c r="F94" s="12">
        <v>150</v>
      </c>
      <c r="G94" s="12">
        <v>10</v>
      </c>
      <c r="H94" s="12">
        <v>150</v>
      </c>
      <c r="I94" s="12"/>
      <c r="J94" s="12"/>
      <c r="K94" s="12">
        <v>300</v>
      </c>
      <c r="L94" s="12"/>
      <c r="M94" s="12"/>
      <c r="N94" s="12">
        <v>300</v>
      </c>
      <c r="O94" s="12">
        <v>900</v>
      </c>
      <c r="P94" s="13"/>
      <c r="Q94" s="12">
        <f t="shared" si="15"/>
        <v>1500</v>
      </c>
      <c r="R94" s="12">
        <f t="shared" si="16"/>
        <v>10</v>
      </c>
      <c r="S94" s="57"/>
      <c r="T94" s="15">
        <v>0.1</v>
      </c>
      <c r="U94" s="15">
        <f t="shared" si="17"/>
        <v>1</v>
      </c>
    </row>
    <row r="95" spans="1:23" x14ac:dyDescent="0.2">
      <c r="A95" s="11" t="s">
        <v>224</v>
      </c>
      <c r="B95" s="11" t="s">
        <v>225</v>
      </c>
      <c r="C95" s="11" t="s">
        <v>224</v>
      </c>
      <c r="D95" s="11" t="s">
        <v>275</v>
      </c>
      <c r="E95" s="12">
        <v>50</v>
      </c>
      <c r="F95" s="12">
        <v>200</v>
      </c>
      <c r="G95" s="12">
        <v>10</v>
      </c>
      <c r="H95" s="12">
        <v>150</v>
      </c>
      <c r="I95" s="12">
        <v>150</v>
      </c>
      <c r="J95" s="12"/>
      <c r="K95" s="12"/>
      <c r="L95" s="12"/>
      <c r="M95" s="12"/>
      <c r="N95" s="12"/>
      <c r="O95" s="12">
        <v>150</v>
      </c>
      <c r="P95" s="13"/>
      <c r="Q95" s="12">
        <f t="shared" si="15"/>
        <v>300</v>
      </c>
      <c r="R95" s="12">
        <f t="shared" si="16"/>
        <v>2</v>
      </c>
      <c r="S95" s="57"/>
      <c r="T95" s="15">
        <v>0.06</v>
      </c>
      <c r="U95" s="15">
        <f t="shared" si="17"/>
        <v>0.12</v>
      </c>
    </row>
    <row r="96" spans="1:23" x14ac:dyDescent="0.2">
      <c r="A96" s="11" t="s">
        <v>99</v>
      </c>
      <c r="B96" s="11" t="s">
        <v>100</v>
      </c>
      <c r="C96" s="11" t="s">
        <v>99</v>
      </c>
      <c r="D96" s="11" t="s">
        <v>275</v>
      </c>
      <c r="E96" s="12">
        <v>50</v>
      </c>
      <c r="F96" s="12">
        <v>300</v>
      </c>
      <c r="G96" s="12">
        <v>10</v>
      </c>
      <c r="H96" s="12">
        <v>75</v>
      </c>
      <c r="I96" s="12"/>
      <c r="J96" s="12"/>
      <c r="K96" s="12"/>
      <c r="L96" s="12">
        <v>150</v>
      </c>
      <c r="M96" s="12"/>
      <c r="N96" s="12"/>
      <c r="O96" s="12">
        <v>300</v>
      </c>
      <c r="P96" s="13"/>
      <c r="Q96" s="12">
        <f t="shared" si="15"/>
        <v>450</v>
      </c>
      <c r="R96" s="12">
        <f t="shared" si="16"/>
        <v>6</v>
      </c>
      <c r="S96" s="57"/>
      <c r="T96" s="15">
        <v>0.1</v>
      </c>
      <c r="U96" s="15">
        <f t="shared" si="17"/>
        <v>0.60000000000000009</v>
      </c>
    </row>
    <row r="97" spans="1:23" x14ac:dyDescent="0.2">
      <c r="A97" s="36" t="s">
        <v>101</v>
      </c>
      <c r="B97" s="36" t="s">
        <v>100</v>
      </c>
      <c r="C97" s="36">
        <v>90448300</v>
      </c>
      <c r="D97" s="36" t="s">
        <v>277</v>
      </c>
      <c r="E97" s="12" t="s">
        <v>102</v>
      </c>
      <c r="F97" s="12">
        <v>300</v>
      </c>
      <c r="G97" s="12">
        <v>10</v>
      </c>
      <c r="H97" s="12">
        <v>75</v>
      </c>
      <c r="I97" s="12"/>
      <c r="J97" s="12"/>
      <c r="K97" s="12"/>
      <c r="L97" s="12">
        <v>600</v>
      </c>
      <c r="M97" s="12"/>
      <c r="N97" s="12"/>
      <c r="O97" s="12">
        <v>600</v>
      </c>
      <c r="P97" s="13"/>
      <c r="Q97" s="12">
        <f t="shared" si="15"/>
        <v>1200</v>
      </c>
      <c r="R97" s="12">
        <f t="shared" si="16"/>
        <v>16</v>
      </c>
      <c r="S97" s="57"/>
      <c r="T97" s="15">
        <v>0.1</v>
      </c>
      <c r="U97" s="15">
        <f t="shared" si="17"/>
        <v>1.6</v>
      </c>
    </row>
    <row r="98" spans="1:23" x14ac:dyDescent="0.2">
      <c r="A98" s="11" t="s">
        <v>103</v>
      </c>
      <c r="B98" s="11" t="s">
        <v>104</v>
      </c>
      <c r="C98" s="11" t="s">
        <v>103</v>
      </c>
      <c r="D98" s="11" t="s">
        <v>275</v>
      </c>
      <c r="E98" s="12">
        <v>50</v>
      </c>
      <c r="F98" s="12">
        <v>450</v>
      </c>
      <c r="G98" s="12">
        <v>10</v>
      </c>
      <c r="H98" s="12">
        <v>50</v>
      </c>
      <c r="I98" s="12"/>
      <c r="J98" s="12"/>
      <c r="K98" s="12"/>
      <c r="L98" s="12"/>
      <c r="M98" s="12"/>
      <c r="N98" s="12"/>
      <c r="O98" s="12">
        <v>300</v>
      </c>
      <c r="P98" s="13"/>
      <c r="Q98" s="12">
        <f t="shared" si="15"/>
        <v>300</v>
      </c>
      <c r="R98" s="12">
        <f t="shared" si="16"/>
        <v>6</v>
      </c>
      <c r="S98" s="57"/>
      <c r="T98" s="15">
        <v>0.1</v>
      </c>
      <c r="U98" s="15">
        <f t="shared" si="17"/>
        <v>0.60000000000000009</v>
      </c>
    </row>
    <row r="99" spans="1:23" x14ac:dyDescent="0.2">
      <c r="A99" s="36" t="s">
        <v>186</v>
      </c>
      <c r="B99" s="36" t="s">
        <v>104</v>
      </c>
      <c r="C99" s="36">
        <v>90448400</v>
      </c>
      <c r="D99" s="36" t="s">
        <v>277</v>
      </c>
      <c r="E99" s="12" t="s">
        <v>102</v>
      </c>
      <c r="F99" s="12">
        <v>450</v>
      </c>
      <c r="G99" s="12">
        <v>10</v>
      </c>
      <c r="H99" s="12">
        <v>50</v>
      </c>
      <c r="I99" s="12">
        <v>300</v>
      </c>
      <c r="J99" s="12"/>
      <c r="K99" s="12"/>
      <c r="L99" s="12">
        <v>600</v>
      </c>
      <c r="M99" s="12"/>
      <c r="N99" s="12"/>
      <c r="O99" s="12">
        <v>600</v>
      </c>
      <c r="P99" s="13"/>
      <c r="Q99" s="12">
        <f t="shared" si="15"/>
        <v>1500</v>
      </c>
      <c r="R99" s="12">
        <f t="shared" si="16"/>
        <v>30</v>
      </c>
      <c r="S99" s="57"/>
      <c r="T99" s="15">
        <v>0.1</v>
      </c>
      <c r="U99" s="15">
        <f t="shared" si="17"/>
        <v>3</v>
      </c>
    </row>
    <row r="100" spans="1:23" x14ac:dyDescent="0.2">
      <c r="A100" s="11" t="s">
        <v>105</v>
      </c>
      <c r="B100" s="11" t="s">
        <v>106</v>
      </c>
      <c r="C100" s="11" t="s">
        <v>105</v>
      </c>
      <c r="D100" s="11" t="s">
        <v>275</v>
      </c>
      <c r="E100" s="12">
        <v>50</v>
      </c>
      <c r="F100" s="12">
        <v>600</v>
      </c>
      <c r="G100" s="12">
        <v>10</v>
      </c>
      <c r="H100" s="12">
        <v>50</v>
      </c>
      <c r="I100" s="12">
        <v>300</v>
      </c>
      <c r="J100" s="12"/>
      <c r="K100" s="12"/>
      <c r="L100" s="12"/>
      <c r="M100" s="12"/>
      <c r="N100" s="12"/>
      <c r="O100" s="12">
        <v>300</v>
      </c>
      <c r="P100" s="13"/>
      <c r="Q100" s="12">
        <f t="shared" si="15"/>
        <v>600</v>
      </c>
      <c r="R100" s="12">
        <f t="shared" si="16"/>
        <v>12</v>
      </c>
      <c r="S100" s="57"/>
      <c r="T100" s="15">
        <v>0.13</v>
      </c>
      <c r="U100" s="15">
        <f t="shared" si="17"/>
        <v>1.56</v>
      </c>
    </row>
    <row r="101" spans="1:23" x14ac:dyDescent="0.2">
      <c r="A101" s="36" t="s">
        <v>107</v>
      </c>
      <c r="B101" s="36" t="s">
        <v>106</v>
      </c>
      <c r="C101" s="36">
        <v>90448600</v>
      </c>
      <c r="D101" s="36" t="s">
        <v>277</v>
      </c>
      <c r="E101" s="12" t="s">
        <v>102</v>
      </c>
      <c r="F101" s="12">
        <v>600</v>
      </c>
      <c r="G101" s="12">
        <v>10</v>
      </c>
      <c r="H101" s="12">
        <v>50</v>
      </c>
      <c r="I101" s="12">
        <v>350</v>
      </c>
      <c r="J101" s="12"/>
      <c r="K101" s="12"/>
      <c r="L101" s="12">
        <v>600</v>
      </c>
      <c r="M101" s="12"/>
      <c r="N101" s="12"/>
      <c r="O101" s="12">
        <v>1000</v>
      </c>
      <c r="P101" s="13"/>
      <c r="Q101" s="12">
        <f t="shared" si="15"/>
        <v>1950</v>
      </c>
      <c r="R101" s="12">
        <f t="shared" si="16"/>
        <v>39</v>
      </c>
      <c r="S101" s="57"/>
      <c r="T101" s="15">
        <v>0.13</v>
      </c>
      <c r="U101" s="15">
        <f t="shared" si="17"/>
        <v>5.07</v>
      </c>
    </row>
    <row r="102" spans="1:23" x14ac:dyDescent="0.2">
      <c r="A102" s="36" t="s">
        <v>266</v>
      </c>
      <c r="B102" s="36" t="s">
        <v>267</v>
      </c>
      <c r="C102" s="36">
        <v>90448605</v>
      </c>
      <c r="D102" s="36" t="s">
        <v>277</v>
      </c>
      <c r="E102" s="12" t="s">
        <v>102</v>
      </c>
      <c r="F102" s="12">
        <v>700</v>
      </c>
      <c r="G102" s="12">
        <v>5</v>
      </c>
      <c r="H102" s="12">
        <v>25</v>
      </c>
      <c r="I102" s="12"/>
      <c r="J102" s="12"/>
      <c r="K102" s="12"/>
      <c r="L102" s="12"/>
      <c r="M102" s="12"/>
      <c r="N102" s="12"/>
      <c r="O102" s="12"/>
      <c r="P102" s="13"/>
      <c r="Q102" s="12">
        <f t="shared" si="15"/>
        <v>0</v>
      </c>
      <c r="R102" s="12">
        <f t="shared" si="16"/>
        <v>0</v>
      </c>
      <c r="S102" s="57"/>
      <c r="T102" s="15">
        <v>0.1</v>
      </c>
      <c r="U102" s="15">
        <f t="shared" si="17"/>
        <v>0</v>
      </c>
    </row>
    <row r="103" spans="1:23" x14ac:dyDescent="0.2">
      <c r="A103" s="11" t="s">
        <v>202</v>
      </c>
      <c r="B103" s="11" t="s">
        <v>203</v>
      </c>
      <c r="C103" s="11" t="s">
        <v>202</v>
      </c>
      <c r="D103" s="11" t="s">
        <v>275</v>
      </c>
      <c r="E103" s="12">
        <v>50</v>
      </c>
      <c r="F103" s="12">
        <v>750</v>
      </c>
      <c r="G103" s="12">
        <v>5</v>
      </c>
      <c r="H103" s="12">
        <v>25</v>
      </c>
      <c r="I103" s="12"/>
      <c r="J103" s="12"/>
      <c r="K103" s="12"/>
      <c r="L103" s="12"/>
      <c r="M103" s="12"/>
      <c r="N103" s="12"/>
      <c r="O103" s="12">
        <v>200</v>
      </c>
      <c r="P103" s="13"/>
      <c r="Q103" s="12">
        <f t="shared" si="15"/>
        <v>200</v>
      </c>
      <c r="R103" s="12">
        <f t="shared" si="16"/>
        <v>8</v>
      </c>
      <c r="S103" s="57"/>
      <c r="T103" s="15">
        <v>0.1</v>
      </c>
      <c r="U103" s="15">
        <f t="shared" si="17"/>
        <v>0.8</v>
      </c>
    </row>
    <row r="104" spans="1:23" x14ac:dyDescent="0.2">
      <c r="A104" s="11" t="s">
        <v>108</v>
      </c>
      <c r="B104" s="11" t="s">
        <v>109</v>
      </c>
      <c r="C104" s="11" t="s">
        <v>108</v>
      </c>
      <c r="D104" s="11" t="s">
        <v>275</v>
      </c>
      <c r="E104" s="12">
        <v>50</v>
      </c>
      <c r="F104" s="12">
        <v>900</v>
      </c>
      <c r="G104" s="12">
        <v>5</v>
      </c>
      <c r="H104" s="12">
        <v>25</v>
      </c>
      <c r="I104" s="12">
        <v>100</v>
      </c>
      <c r="J104" s="12"/>
      <c r="K104" s="12"/>
      <c r="L104" s="12"/>
      <c r="M104" s="12"/>
      <c r="N104" s="12"/>
      <c r="O104" s="12"/>
      <c r="P104" s="13"/>
      <c r="Q104" s="12">
        <f t="shared" si="15"/>
        <v>100</v>
      </c>
      <c r="R104" s="12">
        <f t="shared" si="16"/>
        <v>4</v>
      </c>
      <c r="S104" s="57"/>
      <c r="T104" s="15">
        <v>0.1</v>
      </c>
      <c r="U104" s="15">
        <f t="shared" si="17"/>
        <v>0.4</v>
      </c>
    </row>
    <row r="105" spans="1:23" x14ac:dyDescent="0.2">
      <c r="A105" s="36" t="s">
        <v>187</v>
      </c>
      <c r="B105" s="36" t="s">
        <v>109</v>
      </c>
      <c r="C105" s="36">
        <v>90448700</v>
      </c>
      <c r="D105" s="36" t="s">
        <v>277</v>
      </c>
      <c r="E105" s="12" t="s">
        <v>102</v>
      </c>
      <c r="F105" s="12">
        <v>900</v>
      </c>
      <c r="G105" s="12">
        <v>5</v>
      </c>
      <c r="H105" s="12">
        <v>25</v>
      </c>
      <c r="I105" s="12"/>
      <c r="J105" s="12"/>
      <c r="K105" s="12"/>
      <c r="L105" s="12">
        <v>300</v>
      </c>
      <c r="M105" s="12"/>
      <c r="N105" s="12"/>
      <c r="O105" s="12"/>
      <c r="P105" s="13"/>
      <c r="Q105" s="12">
        <f t="shared" si="15"/>
        <v>300</v>
      </c>
      <c r="R105" s="12">
        <f t="shared" si="16"/>
        <v>12</v>
      </c>
      <c r="S105" s="57"/>
      <c r="T105" s="15">
        <v>0.1</v>
      </c>
      <c r="U105" s="15">
        <f t="shared" si="17"/>
        <v>1.2000000000000002</v>
      </c>
    </row>
    <row r="106" spans="1:23" x14ac:dyDescent="0.2">
      <c r="A106" s="11" t="s">
        <v>110</v>
      </c>
      <c r="B106" s="11" t="s">
        <v>111</v>
      </c>
      <c r="C106" s="11" t="s">
        <v>110</v>
      </c>
      <c r="D106" s="11" t="s">
        <v>275</v>
      </c>
      <c r="E106" s="12">
        <v>50</v>
      </c>
      <c r="F106" s="12">
        <v>1200</v>
      </c>
      <c r="G106" s="12">
        <v>5</v>
      </c>
      <c r="H106" s="12">
        <v>25</v>
      </c>
      <c r="I106" s="12"/>
      <c r="J106" s="12"/>
      <c r="K106" s="12"/>
      <c r="L106" s="12"/>
      <c r="M106" s="12"/>
      <c r="N106" s="12"/>
      <c r="O106" s="12"/>
      <c r="P106" s="13"/>
      <c r="Q106" s="12">
        <f t="shared" si="15"/>
        <v>0</v>
      </c>
      <c r="R106" s="12">
        <f t="shared" si="16"/>
        <v>0</v>
      </c>
      <c r="S106" s="57"/>
      <c r="T106" s="15">
        <v>0.13</v>
      </c>
      <c r="U106" s="15">
        <f t="shared" si="17"/>
        <v>0</v>
      </c>
    </row>
    <row r="107" spans="1:23" x14ac:dyDescent="0.2">
      <c r="A107" s="36" t="s">
        <v>204</v>
      </c>
      <c r="B107" s="36" t="s">
        <v>111</v>
      </c>
      <c r="C107" s="31" t="s">
        <v>205</v>
      </c>
      <c r="D107" s="36" t="s">
        <v>277</v>
      </c>
      <c r="E107" s="12">
        <v>50</v>
      </c>
      <c r="F107" s="12">
        <v>1200</v>
      </c>
      <c r="G107" s="12">
        <v>5</v>
      </c>
      <c r="H107" s="12">
        <v>25</v>
      </c>
      <c r="I107" s="12"/>
      <c r="J107" s="12"/>
      <c r="K107" s="12"/>
      <c r="L107" s="12">
        <v>100</v>
      </c>
      <c r="M107" s="12"/>
      <c r="N107" s="12"/>
      <c r="O107" s="12">
        <v>100</v>
      </c>
      <c r="P107" s="13"/>
      <c r="Q107" s="12">
        <f t="shared" si="15"/>
        <v>200</v>
      </c>
      <c r="R107" s="12">
        <f t="shared" si="16"/>
        <v>8</v>
      </c>
      <c r="S107" s="57"/>
      <c r="T107" s="15">
        <v>0.13</v>
      </c>
      <c r="U107" s="15">
        <f t="shared" si="17"/>
        <v>1.04</v>
      </c>
    </row>
    <row r="108" spans="1:23" x14ac:dyDescent="0.2">
      <c r="A108" s="36" t="s">
        <v>268</v>
      </c>
      <c r="B108" s="36" t="s">
        <v>269</v>
      </c>
      <c r="C108" s="31" t="s">
        <v>270</v>
      </c>
      <c r="D108" s="36" t="s">
        <v>277</v>
      </c>
      <c r="E108" s="12">
        <v>50</v>
      </c>
      <c r="F108" s="12">
        <v>2400</v>
      </c>
      <c r="G108" s="12">
        <v>5</v>
      </c>
      <c r="H108" s="12">
        <v>25</v>
      </c>
      <c r="I108" s="12"/>
      <c r="J108" s="12"/>
      <c r="K108" s="12"/>
      <c r="L108" s="12"/>
      <c r="M108" s="12"/>
      <c r="N108" s="12"/>
      <c r="O108" s="12">
        <v>50</v>
      </c>
      <c r="P108" s="13"/>
      <c r="Q108" s="12">
        <f t="shared" si="15"/>
        <v>50</v>
      </c>
      <c r="R108" s="12">
        <f t="shared" si="16"/>
        <v>2</v>
      </c>
      <c r="S108" s="57"/>
      <c r="T108" s="15">
        <v>0.13</v>
      </c>
      <c r="U108" s="15">
        <f t="shared" si="17"/>
        <v>0.26</v>
      </c>
      <c r="V108" s="43"/>
    </row>
    <row r="109" spans="1:23" x14ac:dyDescent="0.2">
      <c r="A109" s="307" t="s">
        <v>112</v>
      </c>
      <c r="B109" s="307"/>
      <c r="C109" s="8"/>
      <c r="D109" s="8"/>
      <c r="E109" s="8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36"/>
      <c r="Q109" s="12"/>
      <c r="R109" s="12"/>
      <c r="S109" s="57"/>
      <c r="T109" s="12"/>
      <c r="U109" s="15"/>
    </row>
    <row r="110" spans="1:23" x14ac:dyDescent="0.2">
      <c r="A110" s="11" t="s">
        <v>216</v>
      </c>
      <c r="B110" s="11" t="s">
        <v>217</v>
      </c>
      <c r="C110" s="11" t="s">
        <v>216</v>
      </c>
      <c r="D110" s="11" t="s">
        <v>275</v>
      </c>
      <c r="E110" s="12">
        <v>20</v>
      </c>
      <c r="F110" s="12">
        <v>150</v>
      </c>
      <c r="G110" s="12">
        <v>10</v>
      </c>
      <c r="H110" s="12">
        <v>400</v>
      </c>
      <c r="I110" s="12"/>
      <c r="J110" s="12"/>
      <c r="K110" s="12"/>
      <c r="L110" s="12"/>
      <c r="M110" s="12"/>
      <c r="N110" s="12"/>
      <c r="O110" s="12"/>
      <c r="P110" s="36"/>
      <c r="Q110" s="12">
        <f t="shared" ref="Q110:Q142" si="18">SUM(I110:P110)</f>
        <v>0</v>
      </c>
      <c r="R110" s="12">
        <f t="shared" ref="R110:R142" si="19">$Q110/$H110</f>
        <v>0</v>
      </c>
      <c r="S110" s="57"/>
      <c r="T110" s="12">
        <v>0.06</v>
      </c>
      <c r="U110" s="15">
        <f t="shared" ref="U110:U142" si="20">$R110*$T110</f>
        <v>0</v>
      </c>
      <c r="V110" s="43">
        <f>SUM(U110:U125)</f>
        <v>1.04</v>
      </c>
      <c r="W110" s="3">
        <f>V110*100/$V$143</f>
        <v>1.2329579134558388</v>
      </c>
    </row>
    <row r="111" spans="1:23" x14ac:dyDescent="0.2">
      <c r="A111" s="36" t="s">
        <v>226</v>
      </c>
      <c r="B111" s="36" t="s">
        <v>217</v>
      </c>
      <c r="C111" s="36">
        <v>90444200</v>
      </c>
      <c r="D111" s="36" t="s">
        <v>277</v>
      </c>
      <c r="E111" s="12">
        <v>20</v>
      </c>
      <c r="F111" s="12">
        <v>150</v>
      </c>
      <c r="G111" s="12">
        <v>10</v>
      </c>
      <c r="H111" s="12">
        <v>400</v>
      </c>
      <c r="I111" s="12"/>
      <c r="J111" s="12"/>
      <c r="K111" s="12"/>
      <c r="L111" s="12"/>
      <c r="M111" s="12"/>
      <c r="N111" s="12"/>
      <c r="O111" s="12"/>
      <c r="P111" s="36"/>
      <c r="Q111" s="12">
        <f t="shared" si="18"/>
        <v>0</v>
      </c>
      <c r="R111" s="12">
        <f t="shared" si="19"/>
        <v>0</v>
      </c>
      <c r="S111" s="57"/>
      <c r="T111" s="12">
        <v>0.06</v>
      </c>
      <c r="U111" s="15">
        <f t="shared" si="20"/>
        <v>0</v>
      </c>
    </row>
    <row r="112" spans="1:23" x14ac:dyDescent="0.2">
      <c r="A112" s="11" t="s">
        <v>191</v>
      </c>
      <c r="B112" s="11" t="s">
        <v>192</v>
      </c>
      <c r="C112" s="11" t="s">
        <v>191</v>
      </c>
      <c r="D112" s="11" t="s">
        <v>275</v>
      </c>
      <c r="E112" s="12">
        <v>20</v>
      </c>
      <c r="F112" s="12">
        <v>200</v>
      </c>
      <c r="G112" s="12">
        <v>10</v>
      </c>
      <c r="H112" s="12">
        <v>300</v>
      </c>
      <c r="I112" s="12"/>
      <c r="J112" s="12"/>
      <c r="K112" s="12"/>
      <c r="L112" s="12"/>
      <c r="M112" s="12"/>
      <c r="N112" s="12"/>
      <c r="O112" s="12"/>
      <c r="P112" s="36"/>
      <c r="Q112" s="12">
        <f t="shared" si="18"/>
        <v>0</v>
      </c>
      <c r="R112" s="12">
        <f t="shared" si="19"/>
        <v>0</v>
      </c>
      <c r="S112" s="57"/>
      <c r="T112" s="12">
        <v>0.06</v>
      </c>
      <c r="U112" s="15">
        <f t="shared" si="20"/>
        <v>0</v>
      </c>
    </row>
    <row r="113" spans="1:23" x14ac:dyDescent="0.2">
      <c r="A113" s="11" t="s">
        <v>160</v>
      </c>
      <c r="B113" s="11" t="s">
        <v>161</v>
      </c>
      <c r="C113" s="11" t="s">
        <v>160</v>
      </c>
      <c r="D113" s="11" t="s">
        <v>275</v>
      </c>
      <c r="E113" s="12">
        <v>20</v>
      </c>
      <c r="F113" s="12">
        <v>300</v>
      </c>
      <c r="G113" s="12">
        <v>10</v>
      </c>
      <c r="H113" s="12">
        <v>200</v>
      </c>
      <c r="I113" s="12">
        <v>400</v>
      </c>
      <c r="J113" s="12"/>
      <c r="K113" s="12"/>
      <c r="L113" s="12">
        <v>400</v>
      </c>
      <c r="M113" s="12"/>
      <c r="N113" s="12"/>
      <c r="O113" s="12">
        <v>600</v>
      </c>
      <c r="P113" s="13"/>
      <c r="Q113" s="12">
        <f t="shared" si="18"/>
        <v>1400</v>
      </c>
      <c r="R113" s="12">
        <f t="shared" si="19"/>
        <v>7</v>
      </c>
      <c r="S113" s="57"/>
      <c r="T113" s="15">
        <v>0.06</v>
      </c>
      <c r="U113" s="15">
        <f t="shared" si="20"/>
        <v>0.42</v>
      </c>
    </row>
    <row r="114" spans="1:23" x14ac:dyDescent="0.2">
      <c r="A114" s="36" t="s">
        <v>215</v>
      </c>
      <c r="B114" s="36" t="s">
        <v>161</v>
      </c>
      <c r="C114" s="36">
        <v>90444300</v>
      </c>
      <c r="D114" s="36" t="s">
        <v>277</v>
      </c>
      <c r="E114" s="12" t="s">
        <v>46</v>
      </c>
      <c r="F114" s="12">
        <v>300</v>
      </c>
      <c r="G114" s="12">
        <v>10</v>
      </c>
      <c r="H114" s="12">
        <v>200</v>
      </c>
      <c r="I114" s="12"/>
      <c r="J114" s="12"/>
      <c r="K114" s="12"/>
      <c r="L114" s="12"/>
      <c r="M114" s="12"/>
      <c r="N114" s="12"/>
      <c r="O114" s="12"/>
      <c r="P114" s="13"/>
      <c r="Q114" s="12">
        <f t="shared" si="18"/>
        <v>0</v>
      </c>
      <c r="R114" s="12">
        <f t="shared" si="19"/>
        <v>0</v>
      </c>
      <c r="S114" s="57"/>
      <c r="T114" s="15">
        <v>0.06</v>
      </c>
      <c r="U114" s="15">
        <f t="shared" si="20"/>
        <v>0</v>
      </c>
    </row>
    <row r="115" spans="1:23" x14ac:dyDescent="0.2">
      <c r="A115" s="11" t="s">
        <v>206</v>
      </c>
      <c r="B115" s="11" t="s">
        <v>114</v>
      </c>
      <c r="C115" s="11" t="s">
        <v>206</v>
      </c>
      <c r="D115" s="11" t="s">
        <v>275</v>
      </c>
      <c r="E115" s="12">
        <v>20</v>
      </c>
      <c r="F115" s="12">
        <v>450</v>
      </c>
      <c r="G115" s="12">
        <v>10</v>
      </c>
      <c r="H115" s="12">
        <v>100</v>
      </c>
      <c r="I115" s="12"/>
      <c r="J115" s="12"/>
      <c r="K115" s="12"/>
      <c r="L115" s="12"/>
      <c r="M115" s="12"/>
      <c r="N115" s="12"/>
      <c r="O115" s="12"/>
      <c r="P115" s="25"/>
      <c r="Q115" s="12">
        <f t="shared" si="18"/>
        <v>0</v>
      </c>
      <c r="R115" s="12">
        <f t="shared" si="19"/>
        <v>0</v>
      </c>
      <c r="S115" s="57"/>
      <c r="T115" s="15">
        <v>0.08</v>
      </c>
      <c r="U115" s="15">
        <f t="shared" si="20"/>
        <v>0</v>
      </c>
    </row>
    <row r="116" spans="1:23" x14ac:dyDescent="0.2">
      <c r="A116" s="36" t="s">
        <v>113</v>
      </c>
      <c r="B116" s="36" t="s">
        <v>114</v>
      </c>
      <c r="C116" s="36">
        <v>90444400</v>
      </c>
      <c r="D116" s="36" t="s">
        <v>277</v>
      </c>
      <c r="E116" s="12" t="s">
        <v>46</v>
      </c>
      <c r="F116" s="12">
        <v>450</v>
      </c>
      <c r="G116" s="12">
        <v>10</v>
      </c>
      <c r="H116" s="12">
        <v>100</v>
      </c>
      <c r="I116" s="12"/>
      <c r="J116" s="12"/>
      <c r="K116" s="12"/>
      <c r="L116" s="12">
        <v>400</v>
      </c>
      <c r="M116" s="12"/>
      <c r="N116" s="12"/>
      <c r="O116" s="12"/>
      <c r="P116" s="13"/>
      <c r="Q116" s="12">
        <f t="shared" si="18"/>
        <v>400</v>
      </c>
      <c r="R116" s="12">
        <f t="shared" si="19"/>
        <v>4</v>
      </c>
      <c r="S116" s="57"/>
      <c r="T116" s="15">
        <v>0.08</v>
      </c>
      <c r="U116" s="15">
        <f t="shared" si="20"/>
        <v>0.32</v>
      </c>
    </row>
    <row r="117" spans="1:23" x14ac:dyDescent="0.2">
      <c r="A117" s="11" t="s">
        <v>115</v>
      </c>
      <c r="B117" s="11" t="s">
        <v>116</v>
      </c>
      <c r="C117" s="11" t="s">
        <v>115</v>
      </c>
      <c r="D117" s="11" t="s">
        <v>275</v>
      </c>
      <c r="E117" s="12">
        <v>20</v>
      </c>
      <c r="F117" s="12">
        <v>600</v>
      </c>
      <c r="G117" s="12">
        <v>10</v>
      </c>
      <c r="H117" s="12">
        <v>100</v>
      </c>
      <c r="I117" s="12"/>
      <c r="J117" s="12"/>
      <c r="K117" s="12"/>
      <c r="L117" s="12"/>
      <c r="M117" s="12"/>
      <c r="N117" s="12"/>
      <c r="O117" s="12"/>
      <c r="P117" s="13"/>
      <c r="Q117" s="12">
        <f t="shared" si="18"/>
        <v>0</v>
      </c>
      <c r="R117" s="12">
        <f t="shared" si="19"/>
        <v>0</v>
      </c>
      <c r="S117" s="57"/>
      <c r="T117" s="15">
        <v>0.06</v>
      </c>
      <c r="U117" s="15">
        <f t="shared" si="20"/>
        <v>0</v>
      </c>
    </row>
    <row r="118" spans="1:23" x14ac:dyDescent="0.2">
      <c r="A118" s="36" t="s">
        <v>188</v>
      </c>
      <c r="B118" s="36" t="s">
        <v>116</v>
      </c>
      <c r="C118" s="36">
        <v>90444600</v>
      </c>
      <c r="D118" s="36" t="s">
        <v>277</v>
      </c>
      <c r="E118" s="12" t="s">
        <v>46</v>
      </c>
      <c r="F118" s="12">
        <v>600</v>
      </c>
      <c r="G118" s="12">
        <v>10</v>
      </c>
      <c r="H118" s="12">
        <v>100</v>
      </c>
      <c r="I118" s="12"/>
      <c r="J118" s="12"/>
      <c r="K118" s="12"/>
      <c r="L118" s="12"/>
      <c r="M118" s="12"/>
      <c r="N118" s="12"/>
      <c r="O118" s="12">
        <v>500</v>
      </c>
      <c r="P118" s="13"/>
      <c r="Q118" s="12">
        <f t="shared" si="18"/>
        <v>500</v>
      </c>
      <c r="R118" s="12">
        <f t="shared" si="19"/>
        <v>5</v>
      </c>
      <c r="S118" s="57"/>
      <c r="T118" s="15">
        <v>0.06</v>
      </c>
      <c r="U118" s="15">
        <f t="shared" si="20"/>
        <v>0.3</v>
      </c>
    </row>
    <row r="119" spans="1:23" x14ac:dyDescent="0.2">
      <c r="A119" s="11" t="s">
        <v>117</v>
      </c>
      <c r="B119" s="11" t="s">
        <v>118</v>
      </c>
      <c r="C119" s="11" t="s">
        <v>117</v>
      </c>
      <c r="D119" s="11" t="s">
        <v>275</v>
      </c>
      <c r="E119" s="12">
        <v>20</v>
      </c>
      <c r="F119" s="12">
        <v>750</v>
      </c>
      <c r="G119" s="12">
        <v>10</v>
      </c>
      <c r="H119" s="12">
        <v>100</v>
      </c>
      <c r="I119" s="12"/>
      <c r="J119" s="12"/>
      <c r="K119" s="12"/>
      <c r="L119" s="12"/>
      <c r="M119" s="12"/>
      <c r="N119" s="12"/>
      <c r="O119" s="12"/>
      <c r="P119" s="13"/>
      <c r="Q119" s="12">
        <f t="shared" si="18"/>
        <v>0</v>
      </c>
      <c r="R119" s="12">
        <f t="shared" si="19"/>
        <v>0</v>
      </c>
      <c r="S119" s="57"/>
      <c r="T119" s="15">
        <v>7.0000000000000007E-2</v>
      </c>
      <c r="U119" s="15">
        <f t="shared" si="20"/>
        <v>0</v>
      </c>
    </row>
    <row r="120" spans="1:23" x14ac:dyDescent="0.2">
      <c r="A120" s="36" t="s">
        <v>189</v>
      </c>
      <c r="B120" s="36" t="s">
        <v>118</v>
      </c>
      <c r="C120" s="36">
        <v>90444700</v>
      </c>
      <c r="D120" s="36" t="s">
        <v>277</v>
      </c>
      <c r="E120" s="12" t="s">
        <v>46</v>
      </c>
      <c r="F120" s="12">
        <v>750</v>
      </c>
      <c r="G120" s="12">
        <v>10</v>
      </c>
      <c r="H120" s="12">
        <v>100</v>
      </c>
      <c r="I120" s="12"/>
      <c r="J120" s="12"/>
      <c r="K120" s="12"/>
      <c r="L120" s="12"/>
      <c r="M120" s="12"/>
      <c r="N120" s="12"/>
      <c r="O120" s="12"/>
      <c r="P120" s="13"/>
      <c r="Q120" s="12">
        <f t="shared" si="18"/>
        <v>0</v>
      </c>
      <c r="R120" s="12">
        <f t="shared" si="19"/>
        <v>0</v>
      </c>
      <c r="S120" s="57"/>
      <c r="T120" s="15">
        <v>7.0000000000000007E-2</v>
      </c>
      <c r="U120" s="15">
        <f t="shared" si="20"/>
        <v>0</v>
      </c>
    </row>
    <row r="121" spans="1:23" x14ac:dyDescent="0.2">
      <c r="A121" s="11" t="s">
        <v>119</v>
      </c>
      <c r="B121" s="11" t="s">
        <v>120</v>
      </c>
      <c r="C121" s="11" t="s">
        <v>119</v>
      </c>
      <c r="D121" s="11" t="s">
        <v>275</v>
      </c>
      <c r="E121" s="12">
        <v>20</v>
      </c>
      <c r="F121" s="12">
        <v>900</v>
      </c>
      <c r="G121" s="12">
        <v>10</v>
      </c>
      <c r="H121" s="12">
        <v>50</v>
      </c>
      <c r="I121" s="12"/>
      <c r="J121" s="12"/>
      <c r="K121" s="12"/>
      <c r="L121" s="12"/>
      <c r="M121" s="12"/>
      <c r="N121" s="12"/>
      <c r="O121" s="12"/>
      <c r="P121" s="13"/>
      <c r="Q121" s="12">
        <f t="shared" si="18"/>
        <v>0</v>
      </c>
      <c r="R121" s="12">
        <f t="shared" si="19"/>
        <v>0</v>
      </c>
      <c r="S121" s="57"/>
      <c r="T121" s="15">
        <v>0.08</v>
      </c>
      <c r="U121" s="15">
        <f t="shared" si="20"/>
        <v>0</v>
      </c>
    </row>
    <row r="122" spans="1:23" x14ac:dyDescent="0.2">
      <c r="A122" s="36" t="s">
        <v>263</v>
      </c>
      <c r="B122" s="36" t="s">
        <v>120</v>
      </c>
      <c r="C122" s="36">
        <v>90444800</v>
      </c>
      <c r="D122" s="36" t="s">
        <v>277</v>
      </c>
      <c r="E122" s="12" t="s">
        <v>46</v>
      </c>
      <c r="F122" s="12">
        <v>900</v>
      </c>
      <c r="G122" s="12">
        <v>10</v>
      </c>
      <c r="H122" s="12">
        <v>50</v>
      </c>
      <c r="I122" s="12"/>
      <c r="J122" s="12"/>
      <c r="K122" s="12"/>
      <c r="L122" s="12"/>
      <c r="M122" s="12"/>
      <c r="N122" s="12"/>
      <c r="O122" s="12"/>
      <c r="P122" s="13"/>
      <c r="Q122" s="12">
        <f t="shared" si="18"/>
        <v>0</v>
      </c>
      <c r="R122" s="12">
        <f t="shared" si="19"/>
        <v>0</v>
      </c>
      <c r="S122" s="57"/>
      <c r="T122" s="15">
        <v>0.08</v>
      </c>
      <c r="U122" s="15">
        <f t="shared" si="20"/>
        <v>0</v>
      </c>
    </row>
    <row r="123" spans="1:23" x14ac:dyDescent="0.2">
      <c r="A123" s="11" t="s">
        <v>121</v>
      </c>
      <c r="B123" s="11" t="s">
        <v>122</v>
      </c>
      <c r="C123" s="11" t="s">
        <v>121</v>
      </c>
      <c r="D123" s="11" t="s">
        <v>275</v>
      </c>
      <c r="E123" s="12">
        <v>20</v>
      </c>
      <c r="F123" s="12">
        <v>1200</v>
      </c>
      <c r="G123" s="12">
        <v>10</v>
      </c>
      <c r="H123" s="12">
        <v>50</v>
      </c>
      <c r="I123" s="12"/>
      <c r="J123" s="12"/>
      <c r="K123" s="12"/>
      <c r="L123" s="12"/>
      <c r="M123" s="12"/>
      <c r="N123" s="12"/>
      <c r="O123" s="12"/>
      <c r="P123" s="13"/>
      <c r="Q123" s="12">
        <f t="shared" si="18"/>
        <v>0</v>
      </c>
      <c r="R123" s="12">
        <f t="shared" si="19"/>
        <v>0</v>
      </c>
      <c r="S123" s="57"/>
      <c r="T123" s="15">
        <v>0.11</v>
      </c>
      <c r="U123" s="15">
        <f t="shared" si="20"/>
        <v>0</v>
      </c>
    </row>
    <row r="124" spans="1:23" x14ac:dyDescent="0.2">
      <c r="A124" s="11" t="s">
        <v>207</v>
      </c>
      <c r="B124" s="11" t="s">
        <v>208</v>
      </c>
      <c r="C124" s="11" t="s">
        <v>207</v>
      </c>
      <c r="D124" s="11" t="s">
        <v>275</v>
      </c>
      <c r="E124" s="12">
        <v>20</v>
      </c>
      <c r="F124" s="12">
        <v>1500</v>
      </c>
      <c r="G124" s="12">
        <v>10</v>
      </c>
      <c r="H124" s="12">
        <v>50</v>
      </c>
      <c r="I124" s="12"/>
      <c r="J124" s="12"/>
      <c r="K124" s="12"/>
      <c r="L124" s="12"/>
      <c r="M124" s="12"/>
      <c r="N124" s="12"/>
      <c r="O124" s="12"/>
      <c r="P124" s="13"/>
      <c r="Q124" s="12">
        <f t="shared" si="18"/>
        <v>0</v>
      </c>
      <c r="R124" s="12">
        <f t="shared" si="19"/>
        <v>0</v>
      </c>
      <c r="S124" s="57"/>
      <c r="T124" s="15">
        <v>7.0000000000000007E-2</v>
      </c>
      <c r="U124" s="15">
        <f t="shared" si="20"/>
        <v>0</v>
      </c>
    </row>
    <row r="125" spans="1:23" x14ac:dyDescent="0.2">
      <c r="A125" s="11" t="s">
        <v>209</v>
      </c>
      <c r="B125" s="11" t="s">
        <v>210</v>
      </c>
      <c r="C125" s="11" t="s">
        <v>209</v>
      </c>
      <c r="D125" s="11" t="s">
        <v>275</v>
      </c>
      <c r="E125" s="12">
        <v>20</v>
      </c>
      <c r="F125" s="12">
        <v>1800</v>
      </c>
      <c r="G125" s="12">
        <v>10</v>
      </c>
      <c r="H125" s="12">
        <v>50</v>
      </c>
      <c r="I125" s="12"/>
      <c r="J125" s="12"/>
      <c r="K125" s="12"/>
      <c r="L125" s="12"/>
      <c r="M125" s="12"/>
      <c r="N125" s="12"/>
      <c r="O125" s="12"/>
      <c r="P125" s="13"/>
      <c r="Q125" s="12">
        <f t="shared" si="18"/>
        <v>0</v>
      </c>
      <c r="R125" s="12">
        <f t="shared" si="19"/>
        <v>0</v>
      </c>
      <c r="S125" s="58"/>
      <c r="T125" s="15">
        <v>0.09</v>
      </c>
      <c r="U125" s="15">
        <f t="shared" si="20"/>
        <v>0</v>
      </c>
      <c r="V125" s="43"/>
    </row>
    <row r="126" spans="1:23" x14ac:dyDescent="0.2">
      <c r="A126" s="11" t="s">
        <v>123</v>
      </c>
      <c r="B126" s="11" t="s">
        <v>124</v>
      </c>
      <c r="C126" s="11" t="s">
        <v>123</v>
      </c>
      <c r="D126" s="11" t="s">
        <v>275</v>
      </c>
      <c r="E126" s="12">
        <v>25</v>
      </c>
      <c r="F126" s="12">
        <v>150</v>
      </c>
      <c r="G126" s="12">
        <v>10</v>
      </c>
      <c r="H126" s="12">
        <v>200</v>
      </c>
      <c r="I126" s="12"/>
      <c r="J126" s="12"/>
      <c r="K126" s="12"/>
      <c r="L126" s="12"/>
      <c r="M126" s="12"/>
      <c r="N126" s="12"/>
      <c r="O126" s="12"/>
      <c r="P126" s="13"/>
      <c r="Q126" s="12">
        <f t="shared" si="18"/>
        <v>0</v>
      </c>
      <c r="R126" s="12">
        <f t="shared" si="19"/>
        <v>0</v>
      </c>
      <c r="S126" s="57"/>
      <c r="T126" s="15">
        <v>0.04</v>
      </c>
      <c r="U126" s="15">
        <f t="shared" si="20"/>
        <v>0</v>
      </c>
      <c r="V126" s="43">
        <f>SUM(U126:U142)</f>
        <v>2.46</v>
      </c>
      <c r="W126" s="3">
        <f>V126*100/$V$143</f>
        <v>2.9164196799051574</v>
      </c>
    </row>
    <row r="127" spans="1:23" x14ac:dyDescent="0.2">
      <c r="A127" s="36" t="s">
        <v>257</v>
      </c>
      <c r="B127" s="36" t="s">
        <v>124</v>
      </c>
      <c r="C127" s="36">
        <v>90445200</v>
      </c>
      <c r="D127" s="36" t="s">
        <v>277</v>
      </c>
      <c r="E127" s="12">
        <v>25</v>
      </c>
      <c r="F127" s="12">
        <v>150</v>
      </c>
      <c r="G127" s="12">
        <v>10</v>
      </c>
      <c r="H127" s="12">
        <v>200</v>
      </c>
      <c r="I127" s="12"/>
      <c r="J127" s="12"/>
      <c r="K127" s="12"/>
      <c r="L127" s="12"/>
      <c r="M127" s="12"/>
      <c r="N127" s="12"/>
      <c r="O127" s="12">
        <v>400</v>
      </c>
      <c r="P127" s="13"/>
      <c r="Q127" s="12">
        <f t="shared" si="18"/>
        <v>400</v>
      </c>
      <c r="R127" s="12">
        <f t="shared" si="19"/>
        <v>2</v>
      </c>
      <c r="S127" s="57"/>
      <c r="T127" s="15">
        <v>0.04</v>
      </c>
      <c r="U127" s="15">
        <f t="shared" si="20"/>
        <v>0.08</v>
      </c>
    </row>
    <row r="128" spans="1:23" x14ac:dyDescent="0.2">
      <c r="A128" s="11" t="s">
        <v>125</v>
      </c>
      <c r="B128" s="11" t="s">
        <v>126</v>
      </c>
      <c r="C128" s="11" t="s">
        <v>125</v>
      </c>
      <c r="D128" s="11" t="s">
        <v>275</v>
      </c>
      <c r="E128" s="12">
        <v>25</v>
      </c>
      <c r="F128" s="12">
        <v>300</v>
      </c>
      <c r="G128" s="12">
        <v>10</v>
      </c>
      <c r="H128" s="12">
        <v>100</v>
      </c>
      <c r="I128" s="12">
        <v>200</v>
      </c>
      <c r="J128" s="12"/>
      <c r="K128" s="12"/>
      <c r="L128" s="12">
        <v>200</v>
      </c>
      <c r="M128" s="12"/>
      <c r="N128" s="12"/>
      <c r="O128" s="12"/>
      <c r="P128" s="13"/>
      <c r="Q128" s="12">
        <f t="shared" si="18"/>
        <v>400</v>
      </c>
      <c r="R128" s="12">
        <f t="shared" si="19"/>
        <v>4</v>
      </c>
      <c r="S128" s="57"/>
      <c r="T128" s="15">
        <v>0.04</v>
      </c>
      <c r="U128" s="15">
        <f t="shared" si="20"/>
        <v>0.16</v>
      </c>
    </row>
    <row r="129" spans="1:23" x14ac:dyDescent="0.2">
      <c r="A129" s="36" t="s">
        <v>127</v>
      </c>
      <c r="B129" s="36" t="s">
        <v>126</v>
      </c>
      <c r="C129" s="36">
        <v>90445300</v>
      </c>
      <c r="D129" s="36" t="s">
        <v>277</v>
      </c>
      <c r="E129" s="12" t="s">
        <v>63</v>
      </c>
      <c r="F129" s="12">
        <v>300</v>
      </c>
      <c r="G129" s="12">
        <v>10</v>
      </c>
      <c r="H129" s="12">
        <v>100</v>
      </c>
      <c r="I129" s="12">
        <v>200</v>
      </c>
      <c r="J129" s="12"/>
      <c r="K129" s="12"/>
      <c r="L129" s="12">
        <v>200</v>
      </c>
      <c r="M129" s="12"/>
      <c r="N129" s="12"/>
      <c r="O129" s="12"/>
      <c r="P129" s="13"/>
      <c r="Q129" s="12">
        <f t="shared" si="18"/>
        <v>400</v>
      </c>
      <c r="R129" s="12">
        <f t="shared" si="19"/>
        <v>4</v>
      </c>
      <c r="S129" s="57"/>
      <c r="T129" s="15">
        <v>0.04</v>
      </c>
      <c r="U129" s="15">
        <f t="shared" si="20"/>
        <v>0.16</v>
      </c>
    </row>
    <row r="130" spans="1:23" x14ac:dyDescent="0.2">
      <c r="A130" s="11" t="s">
        <v>128</v>
      </c>
      <c r="B130" s="11" t="s">
        <v>129</v>
      </c>
      <c r="C130" s="11" t="s">
        <v>128</v>
      </c>
      <c r="D130" s="11" t="s">
        <v>275</v>
      </c>
      <c r="E130" s="12">
        <v>25</v>
      </c>
      <c r="F130" s="12">
        <v>450</v>
      </c>
      <c r="G130" s="12">
        <v>10</v>
      </c>
      <c r="H130" s="12">
        <v>100</v>
      </c>
      <c r="I130" s="12">
        <v>100</v>
      </c>
      <c r="J130" s="12"/>
      <c r="K130" s="12"/>
      <c r="L130" s="12"/>
      <c r="M130" s="12"/>
      <c r="N130" s="12"/>
      <c r="O130" s="12"/>
      <c r="P130" s="13"/>
      <c r="Q130" s="12">
        <f t="shared" si="18"/>
        <v>100</v>
      </c>
      <c r="R130" s="12">
        <f t="shared" si="19"/>
        <v>1</v>
      </c>
      <c r="S130" s="57"/>
      <c r="T130" s="15">
        <v>0.06</v>
      </c>
      <c r="U130" s="15">
        <f t="shared" si="20"/>
        <v>0.06</v>
      </c>
    </row>
    <row r="131" spans="1:23" x14ac:dyDescent="0.2">
      <c r="A131" s="36" t="s">
        <v>190</v>
      </c>
      <c r="B131" s="36" t="s">
        <v>129</v>
      </c>
      <c r="C131" s="36">
        <v>90445400</v>
      </c>
      <c r="D131" s="36" t="s">
        <v>277</v>
      </c>
      <c r="E131" s="12" t="s">
        <v>63</v>
      </c>
      <c r="F131" s="12">
        <v>450</v>
      </c>
      <c r="G131" s="12">
        <v>10</v>
      </c>
      <c r="H131" s="12">
        <v>100</v>
      </c>
      <c r="I131" s="12"/>
      <c r="J131" s="12"/>
      <c r="K131" s="12"/>
      <c r="L131" s="12"/>
      <c r="M131" s="12"/>
      <c r="N131" s="12"/>
      <c r="O131" s="12"/>
      <c r="P131" s="13"/>
      <c r="Q131" s="12">
        <f t="shared" si="18"/>
        <v>0</v>
      </c>
      <c r="R131" s="12">
        <f t="shared" si="19"/>
        <v>0</v>
      </c>
      <c r="S131" s="57"/>
      <c r="T131" s="15">
        <v>0.06</v>
      </c>
      <c r="U131" s="15">
        <f t="shared" si="20"/>
        <v>0</v>
      </c>
    </row>
    <row r="132" spans="1:23" x14ac:dyDescent="0.2">
      <c r="A132" s="11" t="s">
        <v>130</v>
      </c>
      <c r="B132" s="11" t="s">
        <v>131</v>
      </c>
      <c r="C132" s="11" t="s">
        <v>130</v>
      </c>
      <c r="D132" s="11" t="s">
        <v>275</v>
      </c>
      <c r="E132" s="12">
        <v>25</v>
      </c>
      <c r="F132" s="12">
        <v>600</v>
      </c>
      <c r="G132" s="12">
        <v>10</v>
      </c>
      <c r="H132" s="12">
        <v>50</v>
      </c>
      <c r="I132" s="12"/>
      <c r="J132" s="12"/>
      <c r="K132" s="12"/>
      <c r="L132" s="12"/>
      <c r="M132" s="12"/>
      <c r="N132" s="12"/>
      <c r="O132" s="12"/>
      <c r="P132" s="13"/>
      <c r="Q132" s="12">
        <f t="shared" si="18"/>
        <v>0</v>
      </c>
      <c r="R132" s="12">
        <f t="shared" si="19"/>
        <v>0</v>
      </c>
      <c r="S132" s="57"/>
      <c r="T132" s="15">
        <v>0.04</v>
      </c>
      <c r="U132" s="15">
        <f t="shared" si="20"/>
        <v>0</v>
      </c>
    </row>
    <row r="133" spans="1:23" x14ac:dyDescent="0.2">
      <c r="A133" s="36" t="s">
        <v>211</v>
      </c>
      <c r="B133" s="36" t="s">
        <v>131</v>
      </c>
      <c r="C133" s="36">
        <v>90445600</v>
      </c>
      <c r="D133" s="36" t="s">
        <v>277</v>
      </c>
      <c r="E133" s="12">
        <v>25</v>
      </c>
      <c r="F133" s="12">
        <v>600</v>
      </c>
      <c r="G133" s="12">
        <v>10</v>
      </c>
      <c r="H133" s="12">
        <v>50</v>
      </c>
      <c r="I133" s="12"/>
      <c r="J133" s="12"/>
      <c r="K133" s="12"/>
      <c r="L133" s="12">
        <v>200</v>
      </c>
      <c r="M133" s="12"/>
      <c r="N133" s="12"/>
      <c r="O133" s="12"/>
      <c r="P133" s="13"/>
      <c r="Q133" s="12">
        <f t="shared" si="18"/>
        <v>200</v>
      </c>
      <c r="R133" s="12">
        <f t="shared" si="19"/>
        <v>4</v>
      </c>
      <c r="S133" s="57"/>
      <c r="T133" s="15">
        <v>0.04</v>
      </c>
      <c r="U133" s="15">
        <f t="shared" si="20"/>
        <v>0.16</v>
      </c>
    </row>
    <row r="134" spans="1:23" x14ac:dyDescent="0.2">
      <c r="A134" s="11" t="s">
        <v>162</v>
      </c>
      <c r="B134" s="11" t="s">
        <v>163</v>
      </c>
      <c r="C134" s="11" t="s">
        <v>162</v>
      </c>
      <c r="D134" s="11" t="s">
        <v>275</v>
      </c>
      <c r="E134" s="12">
        <v>25</v>
      </c>
      <c r="F134" s="12">
        <v>750</v>
      </c>
      <c r="G134" s="12">
        <v>10</v>
      </c>
      <c r="H134" s="12">
        <v>50</v>
      </c>
      <c r="I134" s="12"/>
      <c r="J134" s="12"/>
      <c r="K134" s="12"/>
      <c r="L134" s="12"/>
      <c r="M134" s="12"/>
      <c r="N134" s="12"/>
      <c r="O134" s="12"/>
      <c r="P134" s="13"/>
      <c r="Q134" s="12">
        <f t="shared" si="18"/>
        <v>0</v>
      </c>
      <c r="R134" s="12">
        <f t="shared" si="19"/>
        <v>0</v>
      </c>
      <c r="S134" s="57"/>
      <c r="T134" s="15">
        <v>0.04</v>
      </c>
      <c r="U134" s="15">
        <f t="shared" si="20"/>
        <v>0</v>
      </c>
    </row>
    <row r="135" spans="1:23" x14ac:dyDescent="0.2">
      <c r="A135" s="36" t="s">
        <v>218</v>
      </c>
      <c r="B135" s="36" t="s">
        <v>163</v>
      </c>
      <c r="C135" s="31" t="s">
        <v>219</v>
      </c>
      <c r="D135" s="36" t="s">
        <v>277</v>
      </c>
      <c r="E135" s="12">
        <v>25</v>
      </c>
      <c r="F135" s="12">
        <v>750</v>
      </c>
      <c r="G135" s="12">
        <v>10</v>
      </c>
      <c r="H135" s="12">
        <v>50</v>
      </c>
      <c r="I135" s="12"/>
      <c r="J135" s="12"/>
      <c r="K135" s="12"/>
      <c r="L135" s="12"/>
      <c r="M135" s="12"/>
      <c r="N135" s="12"/>
      <c r="O135" s="12">
        <v>500</v>
      </c>
      <c r="P135" s="13"/>
      <c r="Q135" s="12">
        <f t="shared" si="18"/>
        <v>500</v>
      </c>
      <c r="R135" s="12">
        <f t="shared" si="19"/>
        <v>10</v>
      </c>
      <c r="S135" s="57"/>
      <c r="T135" s="15">
        <v>0.04</v>
      </c>
      <c r="U135" s="15">
        <f t="shared" si="20"/>
        <v>0.4</v>
      </c>
    </row>
    <row r="136" spans="1:23" x14ac:dyDescent="0.2">
      <c r="A136" s="11" t="s">
        <v>132</v>
      </c>
      <c r="B136" s="11" t="s">
        <v>133</v>
      </c>
      <c r="C136" s="11" t="s">
        <v>132</v>
      </c>
      <c r="D136" s="11" t="s">
        <v>275</v>
      </c>
      <c r="E136" s="12">
        <v>25</v>
      </c>
      <c r="F136" s="12">
        <v>900</v>
      </c>
      <c r="G136" s="12">
        <v>10</v>
      </c>
      <c r="H136" s="12">
        <v>50</v>
      </c>
      <c r="I136" s="12"/>
      <c r="J136" s="12"/>
      <c r="K136" s="12"/>
      <c r="L136" s="12">
        <v>200</v>
      </c>
      <c r="M136" s="12"/>
      <c r="N136" s="12"/>
      <c r="O136" s="12"/>
      <c r="P136" s="13"/>
      <c r="Q136" s="12">
        <f t="shared" si="18"/>
        <v>200</v>
      </c>
      <c r="R136" s="12">
        <f t="shared" si="19"/>
        <v>4</v>
      </c>
      <c r="S136" s="57"/>
      <c r="T136" s="15">
        <v>0.06</v>
      </c>
      <c r="U136" s="15">
        <f t="shared" si="20"/>
        <v>0.24</v>
      </c>
    </row>
    <row r="137" spans="1:23" x14ac:dyDescent="0.2">
      <c r="A137" s="36" t="s">
        <v>264</v>
      </c>
      <c r="B137" s="36" t="s">
        <v>133</v>
      </c>
      <c r="C137" s="31" t="s">
        <v>265</v>
      </c>
      <c r="D137" s="36" t="s">
        <v>277</v>
      </c>
      <c r="E137" s="12">
        <v>25</v>
      </c>
      <c r="F137" s="12">
        <v>900</v>
      </c>
      <c r="G137" s="12">
        <v>10</v>
      </c>
      <c r="H137" s="12">
        <v>50</v>
      </c>
      <c r="I137" s="12"/>
      <c r="J137" s="12"/>
      <c r="K137" s="12">
        <v>500</v>
      </c>
      <c r="L137" s="12"/>
      <c r="M137" s="12"/>
      <c r="N137" s="12"/>
      <c r="O137" s="12">
        <v>500</v>
      </c>
      <c r="P137" s="13"/>
      <c r="Q137" s="12">
        <f t="shared" si="18"/>
        <v>1000</v>
      </c>
      <c r="R137" s="12">
        <f t="shared" si="19"/>
        <v>20</v>
      </c>
      <c r="S137" s="57"/>
      <c r="T137" s="15">
        <v>0.06</v>
      </c>
      <c r="U137" s="15">
        <f t="shared" si="20"/>
        <v>1.2</v>
      </c>
    </row>
    <row r="138" spans="1:23" x14ac:dyDescent="0.2">
      <c r="A138" s="11" t="s">
        <v>134</v>
      </c>
      <c r="B138" s="11" t="s">
        <v>135</v>
      </c>
      <c r="C138" s="11" t="s">
        <v>134</v>
      </c>
      <c r="D138" s="11" t="s">
        <v>275</v>
      </c>
      <c r="E138" s="12">
        <v>25</v>
      </c>
      <c r="F138" s="12">
        <v>1200</v>
      </c>
      <c r="G138" s="12">
        <v>10</v>
      </c>
      <c r="H138" s="12">
        <v>50</v>
      </c>
      <c r="I138" s="12"/>
      <c r="J138" s="12"/>
      <c r="K138" s="12"/>
      <c r="L138" s="12"/>
      <c r="M138" s="12"/>
      <c r="N138" s="12"/>
      <c r="O138" s="12"/>
      <c r="P138" s="13"/>
      <c r="Q138" s="12">
        <f t="shared" si="18"/>
        <v>0</v>
      </c>
      <c r="R138" s="12">
        <f t="shared" si="19"/>
        <v>0</v>
      </c>
      <c r="S138" s="57"/>
      <c r="T138" s="15">
        <v>0.08</v>
      </c>
      <c r="U138" s="15">
        <f t="shared" si="20"/>
        <v>0</v>
      </c>
    </row>
    <row r="139" spans="1:23" x14ac:dyDescent="0.2">
      <c r="A139" s="11" t="s">
        <v>238</v>
      </c>
      <c r="B139" s="11" t="s">
        <v>239</v>
      </c>
      <c r="C139" s="11" t="s">
        <v>238</v>
      </c>
      <c r="D139" s="11" t="s">
        <v>275</v>
      </c>
      <c r="E139" s="12">
        <v>25</v>
      </c>
      <c r="F139" s="12">
        <v>1524</v>
      </c>
      <c r="G139" s="12">
        <v>10</v>
      </c>
      <c r="H139" s="12">
        <v>50</v>
      </c>
      <c r="I139" s="12"/>
      <c r="J139" s="12"/>
      <c r="K139" s="12"/>
      <c r="L139" s="12"/>
      <c r="M139" s="12"/>
      <c r="N139" s="12"/>
      <c r="O139" s="12"/>
      <c r="P139" s="13"/>
      <c r="Q139" s="12">
        <f t="shared" si="18"/>
        <v>0</v>
      </c>
      <c r="R139" s="12">
        <f t="shared" si="19"/>
        <v>0</v>
      </c>
      <c r="S139" s="57"/>
      <c r="T139" s="15">
        <v>0.08</v>
      </c>
      <c r="U139" s="15">
        <f t="shared" si="20"/>
        <v>0</v>
      </c>
    </row>
    <row r="140" spans="1:23" x14ac:dyDescent="0.2">
      <c r="A140" s="11" t="s">
        <v>164</v>
      </c>
      <c r="B140" s="11" t="s">
        <v>165</v>
      </c>
      <c r="C140" s="11" t="s">
        <v>164</v>
      </c>
      <c r="D140" s="11" t="s">
        <v>275</v>
      </c>
      <c r="E140" s="12">
        <v>25</v>
      </c>
      <c r="F140" s="12">
        <v>1800</v>
      </c>
      <c r="G140" s="12">
        <v>10</v>
      </c>
      <c r="H140" s="12">
        <v>50</v>
      </c>
      <c r="I140" s="12"/>
      <c r="J140" s="12"/>
      <c r="K140" s="12"/>
      <c r="L140" s="12"/>
      <c r="M140" s="12"/>
      <c r="N140" s="12"/>
      <c r="O140" s="12"/>
      <c r="P140" s="13"/>
      <c r="Q140" s="12">
        <f t="shared" si="18"/>
        <v>0</v>
      </c>
      <c r="R140" s="12">
        <f t="shared" si="19"/>
        <v>0</v>
      </c>
      <c r="S140" s="57"/>
      <c r="T140" s="15">
        <v>0.12</v>
      </c>
      <c r="U140" s="15">
        <f t="shared" si="20"/>
        <v>0</v>
      </c>
    </row>
    <row r="141" spans="1:23" x14ac:dyDescent="0.2">
      <c r="A141" s="36" t="s">
        <v>227</v>
      </c>
      <c r="B141" s="36" t="s">
        <v>165</v>
      </c>
      <c r="C141" s="36">
        <v>90445900</v>
      </c>
      <c r="D141" s="36" t="s">
        <v>277</v>
      </c>
      <c r="E141" s="12">
        <v>25</v>
      </c>
      <c r="F141" s="12">
        <v>1800</v>
      </c>
      <c r="G141" s="12">
        <v>10</v>
      </c>
      <c r="H141" s="12">
        <v>50</v>
      </c>
      <c r="I141" s="12"/>
      <c r="J141" s="12"/>
      <c r="K141" s="12"/>
      <c r="L141" s="12"/>
      <c r="M141" s="12"/>
      <c r="N141" s="12"/>
      <c r="O141" s="12"/>
      <c r="P141" s="13"/>
      <c r="Q141" s="12">
        <f t="shared" si="18"/>
        <v>0</v>
      </c>
      <c r="R141" s="12">
        <f t="shared" si="19"/>
        <v>0</v>
      </c>
      <c r="S141" s="57"/>
      <c r="T141" s="15">
        <v>0.12</v>
      </c>
      <c r="U141" s="15">
        <f t="shared" si="20"/>
        <v>0</v>
      </c>
      <c r="V141" s="43"/>
    </row>
    <row r="142" spans="1:23" x14ac:dyDescent="0.2">
      <c r="A142" s="36" t="s">
        <v>301</v>
      </c>
      <c r="B142" s="36" t="s">
        <v>302</v>
      </c>
      <c r="C142" s="36">
        <v>90446000</v>
      </c>
      <c r="D142" s="36" t="s">
        <v>277</v>
      </c>
      <c r="E142" s="12">
        <v>25</v>
      </c>
      <c r="F142" s="12">
        <v>2400</v>
      </c>
      <c r="G142" s="12">
        <v>10</v>
      </c>
      <c r="H142" s="12">
        <v>50</v>
      </c>
      <c r="I142" s="12"/>
      <c r="J142" s="12"/>
      <c r="K142" s="12"/>
      <c r="L142" s="12"/>
      <c r="M142" s="12"/>
      <c r="N142" s="12"/>
      <c r="O142" s="12"/>
      <c r="P142" s="13"/>
      <c r="Q142" s="12">
        <f t="shared" si="18"/>
        <v>0</v>
      </c>
      <c r="R142" s="12">
        <f t="shared" si="19"/>
        <v>0</v>
      </c>
      <c r="S142" s="57"/>
      <c r="T142" s="15">
        <v>0.12</v>
      </c>
      <c r="U142" s="15">
        <f t="shared" si="20"/>
        <v>0</v>
      </c>
      <c r="V142" s="43"/>
    </row>
    <row r="143" spans="1:23" x14ac:dyDescent="0.2">
      <c r="A143" s="305"/>
      <c r="B143" s="305"/>
      <c r="C143" s="305"/>
      <c r="D143" s="305"/>
      <c r="E143" s="305"/>
      <c r="F143" s="305"/>
      <c r="G143" s="305"/>
      <c r="H143" s="305"/>
      <c r="I143" s="36">
        <f t="shared" ref="I143:R143" si="21">SUBTOTAL(9,I5:I142)</f>
        <v>30350</v>
      </c>
      <c r="J143" s="36">
        <f t="shared" si="21"/>
        <v>12000</v>
      </c>
      <c r="K143" s="36">
        <f t="shared" si="21"/>
        <v>3100</v>
      </c>
      <c r="L143" s="36">
        <f t="shared" si="21"/>
        <v>50150</v>
      </c>
      <c r="M143" s="36">
        <f t="shared" si="21"/>
        <v>3600</v>
      </c>
      <c r="N143" s="36">
        <f t="shared" si="21"/>
        <v>300</v>
      </c>
      <c r="O143" s="36">
        <f t="shared" si="21"/>
        <v>76200</v>
      </c>
      <c r="P143" s="36">
        <f t="shared" si="21"/>
        <v>0</v>
      </c>
      <c r="Q143" s="36">
        <f t="shared" si="21"/>
        <v>175700</v>
      </c>
      <c r="R143" s="36">
        <f t="shared" si="21"/>
        <v>2109</v>
      </c>
      <c r="S143" s="59"/>
      <c r="T143" s="12"/>
      <c r="U143" s="36">
        <f>SUBTOTAL(9,U5:U142)</f>
        <v>119.20000000000003</v>
      </c>
      <c r="V143" s="3">
        <f>SUM(V13:V142)</f>
        <v>84.35</v>
      </c>
      <c r="W143" s="3">
        <f>SUM(W13:W142)</f>
        <v>100.00000000000001</v>
      </c>
    </row>
    <row r="144" spans="1:23" x14ac:dyDescent="0.2">
      <c r="A144" s="305"/>
      <c r="B144" s="305"/>
      <c r="C144" s="305"/>
      <c r="D144" s="305"/>
      <c r="E144" s="305"/>
      <c r="F144" s="305"/>
      <c r="G144" s="305"/>
      <c r="H144" s="305"/>
      <c r="I144" s="36">
        <v>347</v>
      </c>
      <c r="J144" s="36">
        <v>40</v>
      </c>
      <c r="K144" s="36">
        <v>58</v>
      </c>
      <c r="L144" s="36">
        <v>638</v>
      </c>
      <c r="M144" s="36">
        <v>33</v>
      </c>
      <c r="N144" s="36">
        <v>2</v>
      </c>
      <c r="O144" s="36">
        <v>991</v>
      </c>
      <c r="P144" s="36"/>
      <c r="Q144" s="36"/>
      <c r="R144" s="36">
        <f>SUM(I144:P144)</f>
        <v>2109</v>
      </c>
      <c r="U144" s="3">
        <f>U143/30</f>
        <v>3.9733333333333345</v>
      </c>
    </row>
    <row r="145" spans="1:21" x14ac:dyDescent="0.2">
      <c r="A145" s="305"/>
      <c r="B145" s="305"/>
      <c r="C145" s="305"/>
      <c r="D145" s="305"/>
      <c r="E145" s="305"/>
      <c r="F145" s="305"/>
      <c r="G145" s="305"/>
      <c r="H145" s="305"/>
      <c r="I145" s="36">
        <v>18.52</v>
      </c>
      <c r="J145" s="36">
        <v>2.4</v>
      </c>
      <c r="K145" s="36">
        <v>3.74</v>
      </c>
      <c r="L145" s="36">
        <v>35.86</v>
      </c>
      <c r="M145" s="36">
        <v>1.35</v>
      </c>
      <c r="N145" s="36">
        <v>0.2</v>
      </c>
      <c r="O145" s="36">
        <v>57.13</v>
      </c>
      <c r="P145" s="36"/>
      <c r="Q145" s="36"/>
      <c r="R145" s="36">
        <f>SUM(I145:P145)</f>
        <v>119.2</v>
      </c>
    </row>
    <row r="146" spans="1:21" x14ac:dyDescent="0.2">
      <c r="A146" s="34"/>
      <c r="B146" s="34"/>
      <c r="C146" s="34"/>
      <c r="D146" s="34"/>
      <c r="E146" s="34"/>
      <c r="F146" s="34"/>
      <c r="G146" s="34"/>
      <c r="H146" s="34"/>
    </row>
    <row r="147" spans="1:21" x14ac:dyDescent="0.2">
      <c r="A147" s="28" t="s">
        <v>136</v>
      </c>
      <c r="B147" s="28" t="s">
        <v>136</v>
      </c>
      <c r="C147" s="30"/>
      <c r="D147" s="30"/>
      <c r="E147" s="8" t="s">
        <v>10</v>
      </c>
      <c r="F147" s="8" t="s">
        <v>137</v>
      </c>
      <c r="G147" s="300" t="s">
        <v>138</v>
      </c>
      <c r="H147" s="301"/>
      <c r="I147" s="20"/>
      <c r="J147" s="20"/>
      <c r="K147" s="20"/>
      <c r="L147" s="20"/>
      <c r="M147" s="20"/>
      <c r="N147" s="20"/>
      <c r="O147" s="20"/>
      <c r="P147" s="20"/>
      <c r="Q147" s="12"/>
      <c r="R147" s="12"/>
      <c r="S147" s="35"/>
      <c r="T147" s="12"/>
      <c r="U147" s="15"/>
    </row>
    <row r="148" spans="1:21" x14ac:dyDescent="0.2">
      <c r="A148" s="36"/>
      <c r="B148" s="36"/>
      <c r="C148" s="36"/>
      <c r="D148" s="36"/>
      <c r="E148" s="8"/>
      <c r="F148" s="8"/>
      <c r="G148" s="8" t="s">
        <v>139</v>
      </c>
      <c r="H148" s="8" t="s">
        <v>140</v>
      </c>
      <c r="I148" s="8" t="s">
        <v>140</v>
      </c>
      <c r="J148" s="8" t="s">
        <v>140</v>
      </c>
      <c r="K148" s="8" t="s">
        <v>140</v>
      </c>
      <c r="L148" s="8" t="s">
        <v>140</v>
      </c>
      <c r="M148" s="8" t="s">
        <v>140</v>
      </c>
      <c r="N148" s="8" t="s">
        <v>140</v>
      </c>
      <c r="O148" s="8" t="s">
        <v>140</v>
      </c>
      <c r="P148" s="8" t="s">
        <v>140</v>
      </c>
      <c r="Q148" s="36" t="s">
        <v>140</v>
      </c>
      <c r="R148" s="36" t="s">
        <v>12</v>
      </c>
      <c r="S148" s="37"/>
      <c r="T148" s="12"/>
      <c r="U148" s="15"/>
    </row>
    <row r="149" spans="1:21" x14ac:dyDescent="0.2">
      <c r="A149" s="38" t="s">
        <v>142</v>
      </c>
      <c r="B149" s="38" t="s">
        <v>143</v>
      </c>
      <c r="C149" s="38" t="s">
        <v>142</v>
      </c>
      <c r="D149" s="38" t="s">
        <v>142</v>
      </c>
      <c r="E149" s="12">
        <v>13</v>
      </c>
      <c r="F149" s="12">
        <v>25</v>
      </c>
      <c r="G149" s="12">
        <v>5</v>
      </c>
      <c r="H149" s="12">
        <v>125</v>
      </c>
      <c r="I149" s="12"/>
      <c r="J149" s="12"/>
      <c r="K149" s="12"/>
      <c r="L149" s="12"/>
      <c r="M149" s="12"/>
      <c r="N149" s="12"/>
      <c r="O149" s="12"/>
      <c r="P149" s="12"/>
      <c r="Q149" s="12">
        <f>SUM(I149:P149)</f>
        <v>0</v>
      </c>
      <c r="R149" s="12">
        <f>$Q149/$H149</f>
        <v>0</v>
      </c>
      <c r="S149" s="39"/>
      <c r="T149" s="15">
        <v>0.09</v>
      </c>
      <c r="U149" s="15">
        <f>$R149*$T149</f>
        <v>0</v>
      </c>
    </row>
    <row r="150" spans="1:21" x14ac:dyDescent="0.2">
      <c r="A150" s="38" t="s">
        <v>144</v>
      </c>
      <c r="B150" s="38" t="s">
        <v>145</v>
      </c>
      <c r="C150" s="38" t="s">
        <v>144</v>
      </c>
      <c r="D150" s="38" t="s">
        <v>144</v>
      </c>
      <c r="E150" s="12">
        <v>19</v>
      </c>
      <c r="F150" s="12">
        <v>25</v>
      </c>
      <c r="G150" s="12">
        <v>5</v>
      </c>
      <c r="H150" s="12">
        <v>125</v>
      </c>
      <c r="I150" s="12"/>
      <c r="J150" s="12"/>
      <c r="K150" s="12"/>
      <c r="L150" s="12"/>
      <c r="M150" s="12"/>
      <c r="N150" s="12"/>
      <c r="O150" s="12"/>
      <c r="P150" s="12"/>
      <c r="Q150" s="12">
        <f>SUM(I150:P150)</f>
        <v>0</v>
      </c>
      <c r="R150" s="12">
        <f>$Q150/$H150</f>
        <v>0</v>
      </c>
      <c r="S150" s="39"/>
      <c r="T150" s="15">
        <v>0.15</v>
      </c>
      <c r="U150" s="15">
        <f>$R150*$T150</f>
        <v>0</v>
      </c>
    </row>
    <row r="151" spans="1:21" x14ac:dyDescent="0.2">
      <c r="B151" s="3"/>
      <c r="I151" s="36">
        <f t="shared" ref="I151:P151" si="22">SUM(I149:I150)</f>
        <v>0</v>
      </c>
      <c r="J151" s="36">
        <f t="shared" si="22"/>
        <v>0</v>
      </c>
      <c r="K151" s="36">
        <f t="shared" si="22"/>
        <v>0</v>
      </c>
      <c r="L151" s="36">
        <f t="shared" si="22"/>
        <v>0</v>
      </c>
      <c r="M151" s="36">
        <f t="shared" si="22"/>
        <v>0</v>
      </c>
      <c r="N151" s="36">
        <f t="shared" si="22"/>
        <v>0</v>
      </c>
      <c r="O151" s="36">
        <f t="shared" si="22"/>
        <v>0</v>
      </c>
      <c r="P151" s="36">
        <f t="shared" si="22"/>
        <v>0</v>
      </c>
      <c r="Q151" s="36">
        <f>SUBTOTAL(9,Q149:Q150)</f>
        <v>0</v>
      </c>
      <c r="R151" s="36">
        <f>SUBTOTAL(9,R149:R150)</f>
        <v>0</v>
      </c>
      <c r="S151" s="37"/>
      <c r="T151" s="12"/>
      <c r="U151" s="33">
        <f>SUBTOTAL(9,U149:U150)</f>
        <v>0</v>
      </c>
    </row>
    <row r="152" spans="1:21" x14ac:dyDescent="0.2">
      <c r="B152" s="3"/>
      <c r="I152" s="40"/>
      <c r="J152" s="40"/>
      <c r="K152" s="40"/>
      <c r="L152" s="40"/>
      <c r="M152" s="40"/>
      <c r="N152" s="40"/>
      <c r="O152" s="40"/>
      <c r="P152" s="40"/>
      <c r="Q152" s="36">
        <v>0</v>
      </c>
      <c r="R152" s="36">
        <v>0</v>
      </c>
      <c r="S152" s="35"/>
      <c r="T152" s="12"/>
      <c r="U152" s="33">
        <v>0</v>
      </c>
    </row>
  </sheetData>
  <autoFilter ref="D3:D145"/>
  <mergeCells count="11">
    <mergeCell ref="T3:U3"/>
    <mergeCell ref="A109:B109"/>
    <mergeCell ref="A143:H143"/>
    <mergeCell ref="A144:H144"/>
    <mergeCell ref="A145:H145"/>
    <mergeCell ref="Q3:R3"/>
    <mergeCell ref="G147:H147"/>
    <mergeCell ref="A1:H1"/>
    <mergeCell ref="A2:D2"/>
    <mergeCell ref="E2:H2"/>
    <mergeCell ref="G3:H3"/>
  </mergeCells>
  <conditionalFormatting sqref="A5:XFD142">
    <cfRule type="expression" dxfId="201" priority="1">
      <formula>MOD(ROW(),2)</formula>
    </cfRule>
  </conditionalFormatting>
  <conditionalFormatting sqref="Q5:Q142">
    <cfRule type="cellIs" dxfId="200" priority="3" operator="greaterThan">
      <formula>10000</formula>
    </cfRule>
  </conditionalFormatting>
  <conditionalFormatting sqref="Q110:Q142">
    <cfRule type="cellIs" dxfId="199" priority="4" operator="greaterThan">
      <formula>2000</formula>
    </cfRule>
  </conditionalFormatting>
  <conditionalFormatting sqref="U5:U108">
    <cfRule type="cellIs" dxfId="198" priority="2" operator="greaterThan">
      <formula>10</formula>
    </cfRule>
  </conditionalFormatting>
  <pageMargins left="0.25" right="0.25" top="0.75" bottom="0.75" header="0.3" footer="0.3"/>
  <pageSetup paperSize="9" scale="69" fitToHeight="0" orientation="landscape" r:id="rId1"/>
  <headerFooter alignWithMargins="0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pageSetUpPr fitToPage="1"/>
  </sheetPr>
  <dimension ref="A1:Y152"/>
  <sheetViews>
    <sheetView zoomScaleNormal="100" workbookViewId="0">
      <pane xSplit="4" ySplit="4" topLeftCell="E125" activePane="bottomRight" state="frozen"/>
      <selection pane="topRight" activeCell="D1" sqref="D1"/>
      <selection pane="bottomLeft" activeCell="A4" sqref="A4"/>
      <selection pane="bottomRight" activeCell="E5" sqref="E5"/>
    </sheetView>
  </sheetViews>
  <sheetFormatPr defaultColWidth="9.140625" defaultRowHeight="12.75" x14ac:dyDescent="0.2"/>
  <cols>
    <col min="1" max="1" width="12.5703125" style="3" customWidth="1"/>
    <col min="2" max="2" width="14" style="41" customWidth="1"/>
    <col min="3" max="3" width="14" style="3" bestFit="1" customWidth="1"/>
    <col min="4" max="4" width="12.28515625" style="3" customWidth="1"/>
    <col min="5" max="5" width="7.85546875" style="3" customWidth="1"/>
    <col min="6" max="6" width="8.5703125" style="3" customWidth="1"/>
    <col min="7" max="7" width="6.140625" style="3" customWidth="1"/>
    <col min="8" max="8" width="6.42578125" style="3" customWidth="1"/>
    <col min="9" max="17" width="10.140625" style="3" customWidth="1"/>
    <col min="18" max="18" width="8.28515625" style="3" customWidth="1"/>
    <col min="19" max="19" width="10.7109375" style="3" bestFit="1" customWidth="1"/>
    <col min="20" max="20" width="8.28515625" style="3" bestFit="1" customWidth="1"/>
    <col min="21" max="22" width="9.42578125" style="3" customWidth="1"/>
    <col min="23" max="23" width="9.28515625" style="3" customWidth="1"/>
    <col min="24" max="16384" width="9.140625" style="3"/>
  </cols>
  <sheetData>
    <row r="1" spans="1:25" x14ac:dyDescent="0.2">
      <c r="A1" s="303" t="s">
        <v>281</v>
      </c>
      <c r="B1" s="303"/>
      <c r="C1" s="303"/>
      <c r="D1" s="303"/>
      <c r="E1" s="303"/>
      <c r="F1" s="303"/>
      <c r="G1" s="303"/>
      <c r="H1" s="303"/>
      <c r="I1" s="300" t="s">
        <v>413</v>
      </c>
      <c r="J1" s="301"/>
      <c r="K1" s="52" t="s">
        <v>426</v>
      </c>
      <c r="L1" s="52" t="s">
        <v>430</v>
      </c>
      <c r="M1" s="30"/>
      <c r="N1" s="30" t="s">
        <v>425</v>
      </c>
      <c r="O1" s="30" t="s">
        <v>425</v>
      </c>
      <c r="P1" s="30" t="s">
        <v>430</v>
      </c>
      <c r="Q1" s="30"/>
      <c r="R1" s="20"/>
      <c r="S1" s="20"/>
      <c r="T1" s="20"/>
    </row>
    <row r="2" spans="1:25" x14ac:dyDescent="0.2">
      <c r="A2" s="303" t="s">
        <v>423</v>
      </c>
      <c r="B2" s="303"/>
      <c r="C2" s="303"/>
      <c r="D2" s="303"/>
      <c r="E2" s="303"/>
      <c r="F2" s="303"/>
      <c r="G2" s="303"/>
      <c r="H2" s="303"/>
      <c r="I2" s="10"/>
      <c r="J2" s="10"/>
      <c r="K2" s="10"/>
      <c r="L2" s="10"/>
      <c r="M2" s="10"/>
      <c r="N2" s="10"/>
      <c r="O2" s="10"/>
      <c r="P2" s="10"/>
      <c r="Q2" s="10"/>
      <c r="R2" s="8"/>
      <c r="S2" s="8"/>
      <c r="T2" s="8"/>
      <c r="U2" s="29"/>
      <c r="V2" s="29"/>
      <c r="W2" s="30"/>
    </row>
    <row r="3" spans="1:25" x14ac:dyDescent="0.2">
      <c r="A3" s="8" t="s">
        <v>0</v>
      </c>
      <c r="B3" s="8" t="s">
        <v>1</v>
      </c>
      <c r="C3" s="8" t="s">
        <v>2</v>
      </c>
      <c r="D3" s="8" t="s">
        <v>274</v>
      </c>
      <c r="E3" s="8" t="s">
        <v>3</v>
      </c>
      <c r="F3" s="8" t="s">
        <v>4</v>
      </c>
      <c r="G3" s="302" t="s">
        <v>5</v>
      </c>
      <c r="H3" s="302"/>
      <c r="I3" s="50" t="s">
        <v>398</v>
      </c>
      <c r="J3" s="31" t="s">
        <v>401</v>
      </c>
      <c r="K3" s="31" t="s">
        <v>424</v>
      </c>
      <c r="L3" s="31" t="s">
        <v>429</v>
      </c>
      <c r="M3" s="31" t="s">
        <v>409</v>
      </c>
      <c r="N3" s="31" t="s">
        <v>420</v>
      </c>
      <c r="O3" s="31" t="s">
        <v>421</v>
      </c>
      <c r="P3" s="31" t="s">
        <v>431</v>
      </c>
      <c r="Q3" s="31" t="s">
        <v>427</v>
      </c>
      <c r="R3" s="36"/>
      <c r="S3" s="302" t="s">
        <v>6</v>
      </c>
      <c r="T3" s="302"/>
      <c r="U3" s="55"/>
      <c r="V3" s="300" t="s">
        <v>7</v>
      </c>
      <c r="W3" s="301"/>
    </row>
    <row r="4" spans="1:25" x14ac:dyDescent="0.2">
      <c r="A4" s="36" t="s">
        <v>8</v>
      </c>
      <c r="B4" s="36"/>
      <c r="C4" s="36"/>
      <c r="D4" s="36"/>
      <c r="E4" s="7" t="s">
        <v>9</v>
      </c>
      <c r="F4" s="36" t="s">
        <v>10</v>
      </c>
      <c r="G4" s="8" t="s">
        <v>11</v>
      </c>
      <c r="H4" s="8" t="s">
        <v>12</v>
      </c>
      <c r="I4" s="36" t="s">
        <v>399</v>
      </c>
      <c r="J4" s="36" t="s">
        <v>402</v>
      </c>
      <c r="K4" s="36" t="s">
        <v>410</v>
      </c>
      <c r="L4" s="36" t="s">
        <v>410</v>
      </c>
      <c r="M4" s="36" t="s">
        <v>410</v>
      </c>
      <c r="N4" s="36" t="s">
        <v>419</v>
      </c>
      <c r="O4" s="36" t="s">
        <v>422</v>
      </c>
      <c r="P4" s="36" t="s">
        <v>428</v>
      </c>
      <c r="Q4" s="36" t="s">
        <v>428</v>
      </c>
      <c r="R4" s="36"/>
      <c r="S4" s="8" t="s">
        <v>13</v>
      </c>
      <c r="T4" s="8" t="s">
        <v>12</v>
      </c>
      <c r="U4" s="56"/>
      <c r="V4" s="10" t="s">
        <v>14</v>
      </c>
      <c r="W4" s="10" t="s">
        <v>15</v>
      </c>
    </row>
    <row r="5" spans="1:25" x14ac:dyDescent="0.2">
      <c r="A5" s="11" t="s">
        <v>383</v>
      </c>
      <c r="B5" s="11" t="s">
        <v>384</v>
      </c>
      <c r="C5" s="11" t="s">
        <v>383</v>
      </c>
      <c r="D5" s="11" t="s">
        <v>275</v>
      </c>
      <c r="E5" s="12">
        <v>15</v>
      </c>
      <c r="F5" s="12">
        <v>225</v>
      </c>
      <c r="G5" s="12">
        <v>10</v>
      </c>
      <c r="H5" s="12">
        <v>400</v>
      </c>
      <c r="I5" s="12"/>
      <c r="J5" s="12"/>
      <c r="K5" s="12"/>
      <c r="L5" s="12"/>
      <c r="M5" s="12"/>
      <c r="N5" s="12"/>
      <c r="O5" s="12"/>
      <c r="P5" s="12"/>
      <c r="Q5" s="12"/>
      <c r="R5" s="13"/>
      <c r="S5" s="12">
        <f t="shared" ref="S5:S19" si="0">SUM(I5:R5)</f>
        <v>0</v>
      </c>
      <c r="T5" s="12">
        <f t="shared" ref="T5:T19" si="1">$S5/$H5</f>
        <v>0</v>
      </c>
      <c r="U5" s="57"/>
      <c r="V5" s="15">
        <v>0.06</v>
      </c>
      <c r="W5" s="15">
        <f t="shared" ref="W5:W19" si="2">$T5*$V5</f>
        <v>0</v>
      </c>
      <c r="X5" s="43">
        <f>SUM(W5:W19)</f>
        <v>40.699999999999996</v>
      </c>
      <c r="Y5" s="3">
        <f>X5*100/$X$143</f>
        <v>37.779634270862338</v>
      </c>
    </row>
    <row r="6" spans="1:25" x14ac:dyDescent="0.2">
      <c r="A6" s="11" t="s">
        <v>385</v>
      </c>
      <c r="B6" s="11" t="s">
        <v>386</v>
      </c>
      <c r="C6" s="11" t="s">
        <v>385</v>
      </c>
      <c r="D6" s="11" t="s">
        <v>275</v>
      </c>
      <c r="E6" s="12">
        <v>15</v>
      </c>
      <c r="F6" s="12">
        <v>300</v>
      </c>
      <c r="G6" s="12">
        <v>10</v>
      </c>
      <c r="H6" s="12">
        <v>300</v>
      </c>
      <c r="I6" s="12"/>
      <c r="J6" s="12"/>
      <c r="K6" s="12">
        <v>12000</v>
      </c>
      <c r="L6" s="12"/>
      <c r="M6" s="12"/>
      <c r="N6" s="12"/>
      <c r="O6" s="12"/>
      <c r="P6" s="12"/>
      <c r="Q6" s="12"/>
      <c r="R6" s="13"/>
      <c r="S6" s="12">
        <f t="shared" si="0"/>
        <v>12000</v>
      </c>
      <c r="T6" s="12">
        <f t="shared" si="1"/>
        <v>40</v>
      </c>
      <c r="U6" s="57"/>
      <c r="V6" s="15">
        <v>0.06</v>
      </c>
      <c r="W6" s="15">
        <f t="shared" si="2"/>
        <v>2.4</v>
      </c>
      <c r="X6" s="43"/>
    </row>
    <row r="7" spans="1:25" x14ac:dyDescent="0.2">
      <c r="A7" s="36" t="s">
        <v>387</v>
      </c>
      <c r="B7" s="36" t="s">
        <v>259</v>
      </c>
      <c r="C7" s="31" t="s">
        <v>388</v>
      </c>
      <c r="D7" s="36" t="s">
        <v>277</v>
      </c>
      <c r="E7" s="12" t="s">
        <v>167</v>
      </c>
      <c r="F7" s="12">
        <v>300</v>
      </c>
      <c r="G7" s="12">
        <v>10</v>
      </c>
      <c r="H7" s="12">
        <v>300</v>
      </c>
      <c r="I7" s="12"/>
      <c r="J7" s="12"/>
      <c r="K7" s="12"/>
      <c r="L7" s="12"/>
      <c r="M7" s="12"/>
      <c r="N7" s="12"/>
      <c r="O7" s="12"/>
      <c r="P7" s="12"/>
      <c r="Q7" s="12"/>
      <c r="R7" s="13"/>
      <c r="S7" s="12">
        <f t="shared" si="0"/>
        <v>0</v>
      </c>
      <c r="T7" s="12">
        <f t="shared" si="1"/>
        <v>0</v>
      </c>
      <c r="U7" s="57"/>
      <c r="V7" s="15">
        <v>0.06</v>
      </c>
      <c r="W7" s="15">
        <f t="shared" si="2"/>
        <v>0</v>
      </c>
      <c r="X7" s="43"/>
    </row>
    <row r="8" spans="1:25" x14ac:dyDescent="0.2">
      <c r="A8" s="11" t="s">
        <v>258</v>
      </c>
      <c r="B8" s="11" t="s">
        <v>259</v>
      </c>
      <c r="C8" s="11" t="s">
        <v>258</v>
      </c>
      <c r="D8" s="11" t="s">
        <v>275</v>
      </c>
      <c r="E8" s="12">
        <v>15</v>
      </c>
      <c r="F8" s="12">
        <v>375</v>
      </c>
      <c r="G8" s="12">
        <v>10</v>
      </c>
      <c r="H8" s="12">
        <v>200</v>
      </c>
      <c r="I8" s="12"/>
      <c r="J8" s="12"/>
      <c r="K8" s="12"/>
      <c r="L8" s="12"/>
      <c r="M8" s="12"/>
      <c r="N8" s="12"/>
      <c r="O8" s="12"/>
      <c r="P8" s="12"/>
      <c r="Q8" s="12">
        <v>1000</v>
      </c>
      <c r="R8" s="13"/>
      <c r="S8" s="12">
        <f t="shared" si="0"/>
        <v>1000</v>
      </c>
      <c r="T8" s="12">
        <f t="shared" si="1"/>
        <v>5</v>
      </c>
      <c r="U8" s="57"/>
      <c r="V8" s="15">
        <v>0.06</v>
      </c>
      <c r="W8" s="15">
        <f t="shared" si="2"/>
        <v>0.3</v>
      </c>
      <c r="X8" s="43"/>
    </row>
    <row r="9" spans="1:25" x14ac:dyDescent="0.2">
      <c r="A9" s="11" t="s">
        <v>26</v>
      </c>
      <c r="B9" s="11" t="s">
        <v>27</v>
      </c>
      <c r="C9" s="11" t="s">
        <v>26</v>
      </c>
      <c r="D9" s="11" t="s">
        <v>275</v>
      </c>
      <c r="E9" s="12">
        <v>15</v>
      </c>
      <c r="F9" s="12">
        <v>457</v>
      </c>
      <c r="G9" s="12">
        <v>10</v>
      </c>
      <c r="H9" s="12">
        <v>200</v>
      </c>
      <c r="I9" s="12">
        <v>6000</v>
      </c>
      <c r="J9" s="12"/>
      <c r="K9" s="12"/>
      <c r="L9" s="12"/>
      <c r="M9" s="12">
        <v>8000</v>
      </c>
      <c r="N9" s="12"/>
      <c r="O9" s="12">
        <v>9600</v>
      </c>
      <c r="P9" s="12"/>
      <c r="Q9" s="12">
        <v>10000</v>
      </c>
      <c r="R9" s="13"/>
      <c r="S9" s="12">
        <f t="shared" si="0"/>
        <v>33600</v>
      </c>
      <c r="T9" s="12">
        <f t="shared" si="1"/>
        <v>168</v>
      </c>
      <c r="U9" s="57"/>
      <c r="V9" s="15">
        <v>0.05</v>
      </c>
      <c r="W9" s="15">
        <f t="shared" si="2"/>
        <v>8.4</v>
      </c>
    </row>
    <row r="10" spans="1:25" x14ac:dyDescent="0.2">
      <c r="A10" s="36" t="s">
        <v>169</v>
      </c>
      <c r="B10" s="36" t="s">
        <v>27</v>
      </c>
      <c r="C10" s="36">
        <v>90441400</v>
      </c>
      <c r="D10" s="36" t="s">
        <v>277</v>
      </c>
      <c r="E10" s="12" t="s">
        <v>167</v>
      </c>
      <c r="F10" s="12">
        <v>450</v>
      </c>
      <c r="G10" s="12">
        <v>10</v>
      </c>
      <c r="H10" s="12">
        <v>200</v>
      </c>
      <c r="I10" s="12"/>
      <c r="J10" s="12"/>
      <c r="K10" s="12"/>
      <c r="L10" s="12"/>
      <c r="M10" s="12"/>
      <c r="N10" s="12"/>
      <c r="O10" s="12"/>
      <c r="P10" s="12"/>
      <c r="Q10" s="12"/>
      <c r="R10" s="13"/>
      <c r="S10" s="12">
        <f t="shared" si="0"/>
        <v>0</v>
      </c>
      <c r="T10" s="12">
        <f t="shared" si="1"/>
        <v>0</v>
      </c>
      <c r="U10" s="57"/>
      <c r="V10" s="15">
        <v>0.05</v>
      </c>
      <c r="W10" s="15">
        <f t="shared" si="2"/>
        <v>0</v>
      </c>
    </row>
    <row r="11" spans="1:25" x14ac:dyDescent="0.2">
      <c r="A11" s="11" t="s">
        <v>24</v>
      </c>
      <c r="B11" s="11" t="s">
        <v>25</v>
      </c>
      <c r="C11" s="11" t="s">
        <v>24</v>
      </c>
      <c r="D11" s="11" t="s">
        <v>275</v>
      </c>
      <c r="E11" s="12">
        <v>15</v>
      </c>
      <c r="F11" s="12">
        <v>610</v>
      </c>
      <c r="G11" s="12">
        <v>10</v>
      </c>
      <c r="H11" s="12">
        <v>100</v>
      </c>
      <c r="I11" s="12">
        <v>6000</v>
      </c>
      <c r="J11" s="12"/>
      <c r="K11" s="12"/>
      <c r="L11" s="12"/>
      <c r="M11" s="12">
        <v>8000</v>
      </c>
      <c r="N11" s="12"/>
      <c r="O11" s="12">
        <v>10000</v>
      </c>
      <c r="P11" s="12"/>
      <c r="Q11" s="12">
        <v>8000</v>
      </c>
      <c r="R11" s="13"/>
      <c r="S11" s="12">
        <f t="shared" si="0"/>
        <v>32000</v>
      </c>
      <c r="T11" s="12">
        <f t="shared" si="1"/>
        <v>320</v>
      </c>
      <c r="U11" s="57"/>
      <c r="V11" s="15">
        <v>0.04</v>
      </c>
      <c r="W11" s="15">
        <f t="shared" si="2"/>
        <v>12.8</v>
      </c>
    </row>
    <row r="12" spans="1:25" x14ac:dyDescent="0.2">
      <c r="A12" s="36" t="s">
        <v>168</v>
      </c>
      <c r="B12" s="36" t="s">
        <v>25</v>
      </c>
      <c r="C12" s="36">
        <v>90441600</v>
      </c>
      <c r="D12" s="36" t="s">
        <v>277</v>
      </c>
      <c r="E12" s="12" t="s">
        <v>167</v>
      </c>
      <c r="F12" s="12">
        <v>600</v>
      </c>
      <c r="G12" s="12">
        <v>10</v>
      </c>
      <c r="H12" s="12">
        <v>100</v>
      </c>
      <c r="I12" s="12"/>
      <c r="J12" s="12"/>
      <c r="K12" s="12"/>
      <c r="L12" s="12"/>
      <c r="M12" s="12">
        <v>1000</v>
      </c>
      <c r="N12" s="12"/>
      <c r="O12" s="12">
        <v>2000</v>
      </c>
      <c r="P12" s="12"/>
      <c r="Q12" s="12">
        <v>3000</v>
      </c>
      <c r="R12" s="13"/>
      <c r="S12" s="12">
        <f t="shared" si="0"/>
        <v>6000</v>
      </c>
      <c r="T12" s="12">
        <f t="shared" si="1"/>
        <v>60</v>
      </c>
      <c r="U12" s="57"/>
      <c r="V12" s="15">
        <v>0.04</v>
      </c>
      <c r="W12" s="15">
        <f t="shared" si="2"/>
        <v>2.4</v>
      </c>
    </row>
    <row r="13" spans="1:25" x14ac:dyDescent="0.2">
      <c r="A13" s="11" t="s">
        <v>150</v>
      </c>
      <c r="B13" s="11" t="s">
        <v>151</v>
      </c>
      <c r="C13" s="11" t="s">
        <v>150</v>
      </c>
      <c r="D13" s="11" t="s">
        <v>275</v>
      </c>
      <c r="E13" s="12">
        <v>15</v>
      </c>
      <c r="F13" s="12">
        <v>760</v>
      </c>
      <c r="G13" s="12">
        <v>10</v>
      </c>
      <c r="H13" s="12">
        <v>100</v>
      </c>
      <c r="I13" s="12">
        <v>500</v>
      </c>
      <c r="J13" s="12"/>
      <c r="K13" s="12"/>
      <c r="L13" s="12"/>
      <c r="M13" s="12">
        <v>500</v>
      </c>
      <c r="N13" s="12"/>
      <c r="O13" s="12"/>
      <c r="P13" s="12"/>
      <c r="Q13" s="12">
        <v>1000</v>
      </c>
      <c r="R13" s="13"/>
      <c r="S13" s="12">
        <f t="shared" si="0"/>
        <v>2000</v>
      </c>
      <c r="T13" s="12">
        <f t="shared" si="1"/>
        <v>20</v>
      </c>
      <c r="U13" s="57"/>
      <c r="V13" s="15">
        <v>0.04</v>
      </c>
      <c r="W13" s="15">
        <f t="shared" si="2"/>
        <v>0.8</v>
      </c>
    </row>
    <row r="14" spans="1:25" x14ac:dyDescent="0.2">
      <c r="A14" s="11" t="s">
        <v>20</v>
      </c>
      <c r="B14" s="11" t="s">
        <v>21</v>
      </c>
      <c r="C14" s="11" t="s">
        <v>20</v>
      </c>
      <c r="D14" s="11" t="s">
        <v>275</v>
      </c>
      <c r="E14" s="12">
        <v>15</v>
      </c>
      <c r="F14" s="12">
        <v>915</v>
      </c>
      <c r="G14" s="12">
        <v>10</v>
      </c>
      <c r="H14" s="12">
        <v>100</v>
      </c>
      <c r="I14" s="12"/>
      <c r="J14" s="12"/>
      <c r="K14" s="12"/>
      <c r="L14" s="12"/>
      <c r="M14" s="12"/>
      <c r="N14" s="12"/>
      <c r="O14" s="12"/>
      <c r="P14" s="12"/>
      <c r="Q14" s="12">
        <v>5000</v>
      </c>
      <c r="R14" s="13"/>
      <c r="S14" s="12">
        <f t="shared" si="0"/>
        <v>5000</v>
      </c>
      <c r="T14" s="12">
        <f t="shared" si="1"/>
        <v>50</v>
      </c>
      <c r="U14" s="57"/>
      <c r="V14" s="15">
        <v>0.05</v>
      </c>
      <c r="W14" s="15">
        <f t="shared" si="2"/>
        <v>2.5</v>
      </c>
    </row>
    <row r="15" spans="1:25" x14ac:dyDescent="0.2">
      <c r="A15" s="13" t="s">
        <v>166</v>
      </c>
      <c r="B15" s="13" t="s">
        <v>21</v>
      </c>
      <c r="C15" s="13">
        <v>90441800</v>
      </c>
      <c r="D15" s="36" t="s">
        <v>277</v>
      </c>
      <c r="E15" s="12" t="s">
        <v>167</v>
      </c>
      <c r="F15" s="12">
        <v>900</v>
      </c>
      <c r="G15" s="12">
        <v>10</v>
      </c>
      <c r="H15" s="12">
        <v>100</v>
      </c>
      <c r="I15" s="12">
        <v>1000</v>
      </c>
      <c r="J15" s="12"/>
      <c r="K15" s="12"/>
      <c r="L15" s="12"/>
      <c r="M15" s="12">
        <v>1000</v>
      </c>
      <c r="N15" s="12"/>
      <c r="O15" s="12"/>
      <c r="P15" s="12"/>
      <c r="Q15" s="12">
        <v>1000</v>
      </c>
      <c r="R15" s="13"/>
      <c r="S15" s="12">
        <f t="shared" si="0"/>
        <v>3000</v>
      </c>
      <c r="T15" s="12">
        <f t="shared" si="1"/>
        <v>30</v>
      </c>
      <c r="U15" s="57"/>
      <c r="V15" s="15">
        <v>0.05</v>
      </c>
      <c r="W15" s="15">
        <f t="shared" si="2"/>
        <v>1.5</v>
      </c>
    </row>
    <row r="16" spans="1:25" x14ac:dyDescent="0.2">
      <c r="A16" s="11" t="s">
        <v>16</v>
      </c>
      <c r="B16" s="11" t="s">
        <v>17</v>
      </c>
      <c r="C16" s="11" t="s">
        <v>16</v>
      </c>
      <c r="D16" s="11" t="s">
        <v>275</v>
      </c>
      <c r="E16" s="12">
        <v>15</v>
      </c>
      <c r="F16" s="12">
        <v>1220</v>
      </c>
      <c r="G16" s="12">
        <v>10</v>
      </c>
      <c r="H16" s="12">
        <v>50</v>
      </c>
      <c r="I16" s="12">
        <v>2000</v>
      </c>
      <c r="J16" s="12"/>
      <c r="K16" s="12"/>
      <c r="L16" s="12"/>
      <c r="M16" s="12">
        <v>5000</v>
      </c>
      <c r="N16" s="12"/>
      <c r="O16" s="12"/>
      <c r="P16" s="12"/>
      <c r="Q16" s="12">
        <v>5000</v>
      </c>
      <c r="R16" s="13"/>
      <c r="S16" s="12">
        <f t="shared" si="0"/>
        <v>12000</v>
      </c>
      <c r="T16" s="12">
        <f t="shared" si="1"/>
        <v>240</v>
      </c>
      <c r="U16" s="57"/>
      <c r="V16" s="15">
        <v>0.04</v>
      </c>
      <c r="W16" s="15">
        <f t="shared" si="2"/>
        <v>9.6</v>
      </c>
    </row>
    <row r="17" spans="1:25" x14ac:dyDescent="0.2">
      <c r="A17" s="11" t="s">
        <v>148</v>
      </c>
      <c r="B17" s="11" t="s">
        <v>149</v>
      </c>
      <c r="C17" s="11" t="s">
        <v>148</v>
      </c>
      <c r="D17" s="11" t="s">
        <v>275</v>
      </c>
      <c r="E17" s="12">
        <v>15</v>
      </c>
      <c r="F17" s="12">
        <v>1524</v>
      </c>
      <c r="G17" s="12">
        <v>10</v>
      </c>
      <c r="H17" s="12">
        <v>50</v>
      </c>
      <c r="I17" s="12"/>
      <c r="J17" s="12"/>
      <c r="K17" s="12"/>
      <c r="L17" s="12"/>
      <c r="M17" s="12"/>
      <c r="N17" s="12"/>
      <c r="O17" s="12"/>
      <c r="P17" s="12"/>
      <c r="Q17" s="12"/>
      <c r="R17" s="13"/>
      <c r="S17" s="12">
        <f t="shared" si="0"/>
        <v>0</v>
      </c>
      <c r="T17" s="12">
        <f t="shared" si="1"/>
        <v>0</v>
      </c>
      <c r="U17" s="57"/>
      <c r="V17" s="15">
        <v>0.05</v>
      </c>
      <c r="W17" s="15">
        <f t="shared" si="2"/>
        <v>0</v>
      </c>
    </row>
    <row r="18" spans="1:25" x14ac:dyDescent="0.2">
      <c r="A18" s="11" t="s">
        <v>146</v>
      </c>
      <c r="B18" s="11" t="s">
        <v>147</v>
      </c>
      <c r="C18" s="11" t="s">
        <v>146</v>
      </c>
      <c r="D18" s="11" t="s">
        <v>275</v>
      </c>
      <c r="E18" s="12">
        <v>15</v>
      </c>
      <c r="F18" s="12">
        <v>1800</v>
      </c>
      <c r="G18" s="12">
        <v>10</v>
      </c>
      <c r="H18" s="12">
        <v>50</v>
      </c>
      <c r="I18" s="12"/>
      <c r="J18" s="12"/>
      <c r="K18" s="12"/>
      <c r="L18" s="12"/>
      <c r="M18" s="12"/>
      <c r="N18" s="12"/>
      <c r="O18" s="12"/>
      <c r="P18" s="12"/>
      <c r="Q18" s="12"/>
      <c r="R18" s="13"/>
      <c r="S18" s="12">
        <f t="shared" si="0"/>
        <v>0</v>
      </c>
      <c r="T18" s="12">
        <f t="shared" si="1"/>
        <v>0</v>
      </c>
      <c r="U18" s="57"/>
      <c r="V18" s="15">
        <v>0.06</v>
      </c>
      <c r="W18" s="15">
        <f t="shared" si="2"/>
        <v>0</v>
      </c>
    </row>
    <row r="19" spans="1:25" x14ac:dyDescent="0.2">
      <c r="A19" s="11" t="s">
        <v>353</v>
      </c>
      <c r="B19" s="11" t="s">
        <v>354</v>
      </c>
      <c r="C19" s="11" t="s">
        <v>146</v>
      </c>
      <c r="D19" s="11" t="s">
        <v>275</v>
      </c>
      <c r="E19" s="12">
        <v>15</v>
      </c>
      <c r="F19" s="12">
        <v>2100</v>
      </c>
      <c r="G19" s="12">
        <v>10</v>
      </c>
      <c r="H19" s="12">
        <v>50</v>
      </c>
      <c r="I19" s="12"/>
      <c r="J19" s="12"/>
      <c r="K19" s="12"/>
      <c r="L19" s="12"/>
      <c r="M19" s="12"/>
      <c r="N19" s="12"/>
      <c r="O19" s="12"/>
      <c r="P19" s="12"/>
      <c r="Q19" s="12"/>
      <c r="R19" s="13"/>
      <c r="S19" s="12">
        <f t="shared" si="0"/>
        <v>0</v>
      </c>
      <c r="T19" s="12">
        <f t="shared" si="1"/>
        <v>0</v>
      </c>
      <c r="U19" s="57"/>
      <c r="V19" s="15">
        <v>0.06</v>
      </c>
      <c r="W19" s="15">
        <f t="shared" si="2"/>
        <v>0</v>
      </c>
    </row>
    <row r="20" spans="1:25" ht="15" x14ac:dyDescent="0.2">
      <c r="A20" s="60" t="s">
        <v>28</v>
      </c>
      <c r="B20" s="60"/>
      <c r="C20" s="60"/>
      <c r="D20" s="60"/>
      <c r="E20" s="60"/>
      <c r="F20" s="12"/>
      <c r="G20" s="20"/>
      <c r="H20" s="20"/>
      <c r="I20" s="12"/>
      <c r="J20" s="12"/>
      <c r="K20" s="12"/>
      <c r="L20" s="12"/>
      <c r="M20" s="12"/>
      <c r="N20" s="12"/>
      <c r="O20" s="12"/>
      <c r="P20" s="12"/>
      <c r="Q20" s="12"/>
      <c r="R20" s="21"/>
      <c r="S20" s="12"/>
      <c r="T20" s="12"/>
      <c r="U20" s="57"/>
      <c r="V20" s="12"/>
      <c r="W20" s="15"/>
    </row>
    <row r="21" spans="1:25" x14ac:dyDescent="0.2">
      <c r="A21" s="11" t="s">
        <v>260</v>
      </c>
      <c r="B21" s="11" t="s">
        <v>229</v>
      </c>
      <c r="C21" s="11" t="s">
        <v>260</v>
      </c>
      <c r="D21" s="11" t="s">
        <v>275</v>
      </c>
      <c r="E21" s="12">
        <v>20</v>
      </c>
      <c r="F21" s="12">
        <v>100</v>
      </c>
      <c r="G21" s="12">
        <v>10</v>
      </c>
      <c r="H21" s="12">
        <v>500</v>
      </c>
      <c r="I21" s="12"/>
      <c r="J21" s="12"/>
      <c r="K21" s="12"/>
      <c r="L21" s="12"/>
      <c r="M21" s="12"/>
      <c r="N21" s="12"/>
      <c r="O21" s="12"/>
      <c r="P21" s="12"/>
      <c r="Q21" s="12"/>
      <c r="R21" s="13"/>
      <c r="S21" s="12">
        <f t="shared" ref="S21:S37" si="3">SUM(I21:R21)</f>
        <v>0</v>
      </c>
      <c r="T21" s="12">
        <f t="shared" ref="T21:T37" si="4">$S21/$H21</f>
        <v>0</v>
      </c>
      <c r="U21" s="57"/>
      <c r="V21" s="15">
        <v>0.06</v>
      </c>
      <c r="W21" s="15">
        <f t="shared" ref="W21:W37" si="5">$T21*$V21</f>
        <v>0</v>
      </c>
      <c r="X21" s="43">
        <f>SUM(W21:W37)</f>
        <v>27.240000000000002</v>
      </c>
      <c r="Y21" s="3">
        <f>X21*100/$X$143</f>
        <v>25.285435811751601</v>
      </c>
    </row>
    <row r="22" spans="1:25" x14ac:dyDescent="0.2">
      <c r="A22" s="36" t="s">
        <v>228</v>
      </c>
      <c r="B22" s="36" t="s">
        <v>229</v>
      </c>
      <c r="C22" s="36">
        <v>90442100</v>
      </c>
      <c r="D22" s="36" t="s">
        <v>277</v>
      </c>
      <c r="E22" s="12" t="s">
        <v>46</v>
      </c>
      <c r="F22" s="12">
        <v>100</v>
      </c>
      <c r="G22" s="12">
        <v>10</v>
      </c>
      <c r="H22" s="12">
        <v>500</v>
      </c>
      <c r="I22" s="12"/>
      <c r="J22" s="12"/>
      <c r="K22" s="12"/>
      <c r="L22" s="12"/>
      <c r="M22" s="12"/>
      <c r="N22" s="12"/>
      <c r="O22" s="12"/>
      <c r="P22" s="12"/>
      <c r="Q22" s="12"/>
      <c r="R22" s="13"/>
      <c r="S22" s="12">
        <f t="shared" si="3"/>
        <v>0</v>
      </c>
      <c r="T22" s="12">
        <f t="shared" si="4"/>
        <v>0</v>
      </c>
      <c r="U22" s="57"/>
      <c r="V22" s="15">
        <v>0.06</v>
      </c>
      <c r="W22" s="15">
        <f t="shared" si="5"/>
        <v>0</v>
      </c>
      <c r="X22" s="43"/>
    </row>
    <row r="23" spans="1:25" x14ac:dyDescent="0.2">
      <c r="A23" s="36" t="s">
        <v>172</v>
      </c>
      <c r="B23" s="36" t="s">
        <v>173</v>
      </c>
      <c r="C23" s="36">
        <v>90447000</v>
      </c>
      <c r="D23" s="36" t="s">
        <v>277</v>
      </c>
      <c r="E23" s="12" t="s">
        <v>46</v>
      </c>
      <c r="F23" s="12">
        <v>240</v>
      </c>
      <c r="G23" s="12">
        <v>10</v>
      </c>
      <c r="H23" s="12">
        <v>250</v>
      </c>
      <c r="I23" s="12"/>
      <c r="J23" s="12"/>
      <c r="K23" s="12"/>
      <c r="L23" s="12"/>
      <c r="M23" s="12"/>
      <c r="N23" s="12"/>
      <c r="O23" s="12"/>
      <c r="P23" s="12"/>
      <c r="Q23" s="12"/>
      <c r="R23" s="13"/>
      <c r="S23" s="12">
        <f t="shared" si="3"/>
        <v>0</v>
      </c>
      <c r="T23" s="12">
        <f t="shared" si="4"/>
        <v>0</v>
      </c>
      <c r="U23" s="57"/>
      <c r="V23" s="15">
        <v>0.06</v>
      </c>
      <c r="W23" s="15">
        <f t="shared" si="5"/>
        <v>0</v>
      </c>
    </row>
    <row r="24" spans="1:25" x14ac:dyDescent="0.2">
      <c r="A24" s="11" t="s">
        <v>389</v>
      </c>
      <c r="B24" s="11" t="s">
        <v>390</v>
      </c>
      <c r="C24" s="11" t="s">
        <v>389</v>
      </c>
      <c r="D24" s="11" t="s">
        <v>275</v>
      </c>
      <c r="E24" s="12">
        <v>20</v>
      </c>
      <c r="F24" s="12">
        <v>300</v>
      </c>
      <c r="G24" s="12">
        <v>10</v>
      </c>
      <c r="H24" s="12">
        <v>200</v>
      </c>
      <c r="I24" s="12"/>
      <c r="J24" s="12"/>
      <c r="K24" s="12"/>
      <c r="L24" s="12"/>
      <c r="M24" s="12"/>
      <c r="N24" s="12"/>
      <c r="O24" s="12"/>
      <c r="P24" s="12"/>
      <c r="Q24" s="12"/>
      <c r="R24" s="13"/>
      <c r="S24" s="12">
        <f t="shared" si="3"/>
        <v>0</v>
      </c>
      <c r="T24" s="12">
        <f t="shared" si="4"/>
        <v>0</v>
      </c>
      <c r="U24" s="57"/>
      <c r="V24" s="15">
        <v>0.06</v>
      </c>
      <c r="W24" s="15">
        <f t="shared" si="5"/>
        <v>0</v>
      </c>
    </row>
    <row r="25" spans="1:25" x14ac:dyDescent="0.2">
      <c r="A25" s="11" t="s">
        <v>50</v>
      </c>
      <c r="B25" s="11" t="s">
        <v>51</v>
      </c>
      <c r="C25" s="11" t="s">
        <v>50</v>
      </c>
      <c r="D25" s="11" t="s">
        <v>275</v>
      </c>
      <c r="E25" s="12">
        <v>20</v>
      </c>
      <c r="F25" s="12">
        <v>457</v>
      </c>
      <c r="G25" s="12">
        <v>10</v>
      </c>
      <c r="H25" s="12">
        <v>100</v>
      </c>
      <c r="I25" s="12"/>
      <c r="J25" s="12"/>
      <c r="K25" s="12"/>
      <c r="L25" s="12"/>
      <c r="M25" s="12"/>
      <c r="N25" s="12"/>
      <c r="O25" s="12"/>
      <c r="P25" s="12"/>
      <c r="Q25" s="12"/>
      <c r="R25" s="13"/>
      <c r="S25" s="12">
        <f t="shared" si="3"/>
        <v>0</v>
      </c>
      <c r="T25" s="12">
        <f t="shared" si="4"/>
        <v>0</v>
      </c>
      <c r="U25" s="57"/>
      <c r="V25" s="15">
        <v>0.04</v>
      </c>
      <c r="W25" s="15">
        <f t="shared" si="5"/>
        <v>0</v>
      </c>
    </row>
    <row r="26" spans="1:25" x14ac:dyDescent="0.2">
      <c r="A26" s="36" t="s">
        <v>171</v>
      </c>
      <c r="B26" s="36" t="s">
        <v>51</v>
      </c>
      <c r="C26" s="36">
        <v>90442400</v>
      </c>
      <c r="D26" s="36" t="s">
        <v>277</v>
      </c>
      <c r="E26" s="12" t="s">
        <v>46</v>
      </c>
      <c r="F26" s="12">
        <v>450</v>
      </c>
      <c r="G26" s="12">
        <v>10</v>
      </c>
      <c r="H26" s="12">
        <v>100</v>
      </c>
      <c r="I26" s="12">
        <v>1000</v>
      </c>
      <c r="J26" s="12"/>
      <c r="K26" s="12"/>
      <c r="L26" s="12"/>
      <c r="M26" s="12">
        <v>1000</v>
      </c>
      <c r="N26" s="12"/>
      <c r="O26" s="12">
        <v>1600</v>
      </c>
      <c r="P26" s="12"/>
      <c r="Q26" s="12">
        <v>2000</v>
      </c>
      <c r="R26" s="13"/>
      <c r="S26" s="12">
        <f t="shared" si="3"/>
        <v>5600</v>
      </c>
      <c r="T26" s="12">
        <f t="shared" si="4"/>
        <v>56</v>
      </c>
      <c r="U26" s="57"/>
      <c r="V26" s="15">
        <v>0.04</v>
      </c>
      <c r="W26" s="15">
        <f t="shared" si="5"/>
        <v>2.2400000000000002</v>
      </c>
    </row>
    <row r="27" spans="1:25" x14ac:dyDescent="0.2">
      <c r="A27" s="11" t="s">
        <v>47</v>
      </c>
      <c r="B27" s="11" t="s">
        <v>48</v>
      </c>
      <c r="C27" s="11" t="s">
        <v>47</v>
      </c>
      <c r="D27" s="11" t="s">
        <v>275</v>
      </c>
      <c r="E27" s="12">
        <v>20</v>
      </c>
      <c r="F27" s="12">
        <v>610</v>
      </c>
      <c r="G27" s="12">
        <v>10</v>
      </c>
      <c r="H27" s="12">
        <v>100</v>
      </c>
      <c r="I27" s="12">
        <v>1000</v>
      </c>
      <c r="J27" s="12"/>
      <c r="K27" s="12"/>
      <c r="L27" s="12"/>
      <c r="M27" s="12">
        <v>2000</v>
      </c>
      <c r="N27" s="12"/>
      <c r="O27" s="12"/>
      <c r="P27" s="12"/>
      <c r="Q27" s="12">
        <v>2000</v>
      </c>
      <c r="R27" s="13"/>
      <c r="S27" s="12">
        <f t="shared" si="3"/>
        <v>5000</v>
      </c>
      <c r="T27" s="12">
        <f t="shared" si="4"/>
        <v>50</v>
      </c>
      <c r="U27" s="57"/>
      <c r="V27" s="15">
        <v>0.06</v>
      </c>
      <c r="W27" s="15">
        <f t="shared" si="5"/>
        <v>3</v>
      </c>
    </row>
    <row r="28" spans="1:25" x14ac:dyDescent="0.2">
      <c r="A28" s="36" t="s">
        <v>49</v>
      </c>
      <c r="B28" s="36" t="s">
        <v>48</v>
      </c>
      <c r="C28" s="36">
        <v>90442600</v>
      </c>
      <c r="D28" s="36" t="s">
        <v>277</v>
      </c>
      <c r="E28" s="12" t="s">
        <v>46</v>
      </c>
      <c r="F28" s="12">
        <v>600</v>
      </c>
      <c r="G28" s="12">
        <v>10</v>
      </c>
      <c r="H28" s="12">
        <v>100</v>
      </c>
      <c r="I28" s="12"/>
      <c r="J28" s="12"/>
      <c r="K28" s="12"/>
      <c r="L28" s="12"/>
      <c r="M28" s="12"/>
      <c r="N28" s="12"/>
      <c r="O28" s="12"/>
      <c r="P28" s="12"/>
      <c r="Q28" s="12">
        <v>4000</v>
      </c>
      <c r="R28" s="13"/>
      <c r="S28" s="12">
        <f t="shared" si="3"/>
        <v>4000</v>
      </c>
      <c r="T28" s="12">
        <f t="shared" si="4"/>
        <v>40</v>
      </c>
      <c r="U28" s="57"/>
      <c r="V28" s="15">
        <v>0.06</v>
      </c>
      <c r="W28" s="15">
        <f t="shared" si="5"/>
        <v>2.4</v>
      </c>
    </row>
    <row r="29" spans="1:25" x14ac:dyDescent="0.2">
      <c r="A29" s="11" t="s">
        <v>154</v>
      </c>
      <c r="B29" s="11" t="s">
        <v>43</v>
      </c>
      <c r="C29" s="11" t="s">
        <v>154</v>
      </c>
      <c r="D29" s="11" t="s">
        <v>275</v>
      </c>
      <c r="E29" s="12">
        <v>20</v>
      </c>
      <c r="F29" s="12">
        <v>760</v>
      </c>
      <c r="G29" s="12">
        <v>10</v>
      </c>
      <c r="H29" s="12">
        <v>100</v>
      </c>
      <c r="I29" s="12"/>
      <c r="J29" s="12"/>
      <c r="K29" s="12"/>
      <c r="L29" s="12"/>
      <c r="M29" s="12"/>
      <c r="N29" s="12"/>
      <c r="O29" s="12"/>
      <c r="P29" s="12"/>
      <c r="Q29" s="12"/>
      <c r="R29" s="13"/>
      <c r="S29" s="12">
        <f t="shared" si="3"/>
        <v>0</v>
      </c>
      <c r="T29" s="12">
        <f t="shared" si="4"/>
        <v>0</v>
      </c>
      <c r="U29" s="57"/>
      <c r="V29" s="15">
        <v>7.0000000000000007E-2</v>
      </c>
      <c r="W29" s="15">
        <f t="shared" si="5"/>
        <v>0</v>
      </c>
    </row>
    <row r="30" spans="1:25" x14ac:dyDescent="0.2">
      <c r="A30" s="36" t="s">
        <v>45</v>
      </c>
      <c r="B30" s="36" t="s">
        <v>43</v>
      </c>
      <c r="C30" s="36">
        <v>90442700</v>
      </c>
      <c r="D30" s="36" t="s">
        <v>277</v>
      </c>
      <c r="E30" s="12" t="s">
        <v>46</v>
      </c>
      <c r="F30" s="12">
        <v>750</v>
      </c>
      <c r="G30" s="12">
        <v>10</v>
      </c>
      <c r="H30" s="12">
        <v>100</v>
      </c>
      <c r="I30" s="12"/>
      <c r="J30" s="12"/>
      <c r="K30" s="12"/>
      <c r="L30" s="12"/>
      <c r="M30" s="12"/>
      <c r="N30" s="12"/>
      <c r="O30" s="12"/>
      <c r="P30" s="12"/>
      <c r="Q30" s="12"/>
      <c r="R30" s="13"/>
      <c r="S30" s="12">
        <f t="shared" si="3"/>
        <v>0</v>
      </c>
      <c r="T30" s="12">
        <f t="shared" si="4"/>
        <v>0</v>
      </c>
      <c r="U30" s="57"/>
      <c r="V30" s="15">
        <v>7.0000000000000007E-2</v>
      </c>
      <c r="W30" s="15">
        <f t="shared" si="5"/>
        <v>0</v>
      </c>
    </row>
    <row r="31" spans="1:25" x14ac:dyDescent="0.2">
      <c r="A31" s="11" t="s">
        <v>38</v>
      </c>
      <c r="B31" s="11" t="s">
        <v>39</v>
      </c>
      <c r="C31" s="11" t="s">
        <v>38</v>
      </c>
      <c r="D31" s="11" t="s">
        <v>275</v>
      </c>
      <c r="E31" s="12">
        <v>20</v>
      </c>
      <c r="F31" s="12">
        <v>915</v>
      </c>
      <c r="G31" s="12">
        <v>10</v>
      </c>
      <c r="H31" s="12">
        <v>50</v>
      </c>
      <c r="I31" s="12">
        <v>1000</v>
      </c>
      <c r="J31" s="12"/>
      <c r="K31" s="12"/>
      <c r="L31" s="12"/>
      <c r="M31" s="12">
        <v>2000</v>
      </c>
      <c r="N31" s="12"/>
      <c r="O31" s="12"/>
      <c r="P31" s="12"/>
      <c r="Q31" s="12">
        <v>2000</v>
      </c>
      <c r="R31" s="13"/>
      <c r="S31" s="12">
        <f t="shared" si="3"/>
        <v>5000</v>
      </c>
      <c r="T31" s="12">
        <f t="shared" si="4"/>
        <v>100</v>
      </c>
      <c r="U31" s="57"/>
      <c r="V31" s="15">
        <v>0.04</v>
      </c>
      <c r="W31" s="15">
        <f t="shared" si="5"/>
        <v>4</v>
      </c>
    </row>
    <row r="32" spans="1:25" x14ac:dyDescent="0.2">
      <c r="A32" s="36" t="s">
        <v>170</v>
      </c>
      <c r="B32" s="36" t="s">
        <v>39</v>
      </c>
      <c r="C32" s="36">
        <v>90442800</v>
      </c>
      <c r="D32" s="36" t="s">
        <v>277</v>
      </c>
      <c r="E32" s="12" t="s">
        <v>46</v>
      </c>
      <c r="F32" s="12">
        <v>900</v>
      </c>
      <c r="G32" s="12">
        <v>10</v>
      </c>
      <c r="H32" s="12">
        <v>50</v>
      </c>
      <c r="I32" s="12">
        <v>2000</v>
      </c>
      <c r="J32" s="12"/>
      <c r="K32" s="12"/>
      <c r="L32" s="12"/>
      <c r="M32" s="12">
        <v>3000</v>
      </c>
      <c r="N32" s="12"/>
      <c r="O32" s="12">
        <v>2000</v>
      </c>
      <c r="P32" s="12"/>
      <c r="Q32" s="12">
        <v>5000</v>
      </c>
      <c r="R32" s="13"/>
      <c r="S32" s="12">
        <f t="shared" si="3"/>
        <v>12000</v>
      </c>
      <c r="T32" s="12">
        <f t="shared" si="4"/>
        <v>240</v>
      </c>
      <c r="U32" s="57"/>
      <c r="V32" s="15">
        <v>0.04</v>
      </c>
      <c r="W32" s="15">
        <f t="shared" si="5"/>
        <v>9.6</v>
      </c>
    </row>
    <row r="33" spans="1:25" x14ac:dyDescent="0.2">
      <c r="A33" s="11" t="s">
        <v>34</v>
      </c>
      <c r="B33" s="11" t="s">
        <v>35</v>
      </c>
      <c r="C33" s="11" t="s">
        <v>34</v>
      </c>
      <c r="D33" s="11" t="s">
        <v>275</v>
      </c>
      <c r="E33" s="12">
        <v>20</v>
      </c>
      <c r="F33" s="12">
        <v>1220</v>
      </c>
      <c r="G33" s="12">
        <v>10</v>
      </c>
      <c r="H33" s="12">
        <v>50</v>
      </c>
      <c r="I33" s="12"/>
      <c r="J33" s="12"/>
      <c r="K33" s="12"/>
      <c r="L33" s="12"/>
      <c r="M33" s="12">
        <v>2000</v>
      </c>
      <c r="N33" s="12"/>
      <c r="O33" s="12"/>
      <c r="P33" s="12"/>
      <c r="Q33" s="12">
        <v>3000</v>
      </c>
      <c r="R33" s="13"/>
      <c r="S33" s="12">
        <f t="shared" si="3"/>
        <v>5000</v>
      </c>
      <c r="T33" s="12">
        <f t="shared" si="4"/>
        <v>100</v>
      </c>
      <c r="U33" s="57"/>
      <c r="V33" s="15">
        <v>0.06</v>
      </c>
      <c r="W33" s="15">
        <f t="shared" si="5"/>
        <v>6</v>
      </c>
    </row>
    <row r="34" spans="1:25" x14ac:dyDescent="0.2">
      <c r="A34" s="11" t="s">
        <v>32</v>
      </c>
      <c r="B34" s="11" t="s">
        <v>33</v>
      </c>
      <c r="C34" s="11" t="s">
        <v>32</v>
      </c>
      <c r="D34" s="11" t="s">
        <v>275</v>
      </c>
      <c r="E34" s="12">
        <v>20</v>
      </c>
      <c r="F34" s="12">
        <v>1524</v>
      </c>
      <c r="G34" s="12">
        <v>10</v>
      </c>
      <c r="H34" s="12">
        <v>50</v>
      </c>
      <c r="I34" s="12"/>
      <c r="J34" s="12"/>
      <c r="K34" s="12"/>
      <c r="L34" s="12"/>
      <c r="M34" s="12"/>
      <c r="N34" s="12"/>
      <c r="O34" s="12"/>
      <c r="P34" s="12"/>
      <c r="Q34" s="12"/>
      <c r="R34" s="13"/>
      <c r="S34" s="12">
        <f t="shared" si="3"/>
        <v>0</v>
      </c>
      <c r="T34" s="12">
        <f t="shared" si="4"/>
        <v>0</v>
      </c>
      <c r="U34" s="57"/>
      <c r="V34" s="15">
        <v>7.0000000000000007E-2</v>
      </c>
      <c r="W34" s="15">
        <f t="shared" si="5"/>
        <v>0</v>
      </c>
    </row>
    <row r="35" spans="1:25" x14ac:dyDescent="0.2">
      <c r="A35" s="11" t="s">
        <v>214</v>
      </c>
      <c r="B35" s="11" t="s">
        <v>30</v>
      </c>
      <c r="C35" s="11" t="s">
        <v>214</v>
      </c>
      <c r="D35" s="11" t="s">
        <v>275</v>
      </c>
      <c r="E35" s="12">
        <v>20</v>
      </c>
      <c r="F35" s="12">
        <v>1800</v>
      </c>
      <c r="G35" s="12">
        <v>10</v>
      </c>
      <c r="H35" s="12">
        <v>50</v>
      </c>
      <c r="I35" s="12"/>
      <c r="J35" s="12"/>
      <c r="K35" s="12"/>
      <c r="L35" s="12"/>
      <c r="M35" s="12"/>
      <c r="N35" s="12"/>
      <c r="O35" s="12"/>
      <c r="P35" s="12"/>
      <c r="Q35" s="12"/>
      <c r="R35" s="13"/>
      <c r="S35" s="12">
        <f t="shared" si="3"/>
        <v>0</v>
      </c>
      <c r="T35" s="12">
        <f t="shared" si="4"/>
        <v>0</v>
      </c>
      <c r="U35" s="57"/>
      <c r="V35" s="15">
        <v>0.09</v>
      </c>
      <c r="W35" s="15">
        <f t="shared" si="5"/>
        <v>0</v>
      </c>
    </row>
    <row r="36" spans="1:25" x14ac:dyDescent="0.2">
      <c r="A36" s="11" t="s">
        <v>212</v>
      </c>
      <c r="B36" s="11" t="s">
        <v>213</v>
      </c>
      <c r="C36" s="11" t="s">
        <v>212</v>
      </c>
      <c r="D36" s="11" t="s">
        <v>275</v>
      </c>
      <c r="E36" s="12">
        <v>20</v>
      </c>
      <c r="F36" s="12">
        <v>2100</v>
      </c>
      <c r="G36" s="12">
        <v>10</v>
      </c>
      <c r="H36" s="12">
        <v>50</v>
      </c>
      <c r="I36" s="12"/>
      <c r="J36" s="12"/>
      <c r="K36" s="12"/>
      <c r="L36" s="12"/>
      <c r="M36" s="12"/>
      <c r="N36" s="12"/>
      <c r="O36" s="12"/>
      <c r="P36" s="12"/>
      <c r="Q36" s="12"/>
      <c r="R36" s="13"/>
      <c r="S36" s="12">
        <f t="shared" si="3"/>
        <v>0</v>
      </c>
      <c r="T36" s="12">
        <f t="shared" si="4"/>
        <v>0</v>
      </c>
      <c r="U36" s="57"/>
      <c r="V36" s="15">
        <v>7.0000000000000007E-2</v>
      </c>
      <c r="W36" s="15">
        <f t="shared" si="5"/>
        <v>0</v>
      </c>
    </row>
    <row r="37" spans="1:25" x14ac:dyDescent="0.2">
      <c r="A37" s="11" t="s">
        <v>242</v>
      </c>
      <c r="B37" s="11" t="s">
        <v>243</v>
      </c>
      <c r="C37" s="11" t="s">
        <v>242</v>
      </c>
      <c r="D37" s="11" t="s">
        <v>275</v>
      </c>
      <c r="E37" s="12">
        <v>20</v>
      </c>
      <c r="F37" s="12">
        <v>2400</v>
      </c>
      <c r="G37" s="12">
        <v>10</v>
      </c>
      <c r="H37" s="12">
        <v>50</v>
      </c>
      <c r="I37" s="12"/>
      <c r="J37" s="12"/>
      <c r="K37" s="12"/>
      <c r="L37" s="12"/>
      <c r="M37" s="12"/>
      <c r="N37" s="12"/>
      <c r="O37" s="12"/>
      <c r="P37" s="12"/>
      <c r="Q37" s="12"/>
      <c r="R37" s="13"/>
      <c r="S37" s="12">
        <f t="shared" si="3"/>
        <v>0</v>
      </c>
      <c r="T37" s="12">
        <f t="shared" si="4"/>
        <v>0</v>
      </c>
      <c r="U37" s="57"/>
      <c r="V37" s="15">
        <v>7.0000000000000007E-2</v>
      </c>
      <c r="W37" s="15">
        <f t="shared" si="5"/>
        <v>0</v>
      </c>
    </row>
    <row r="38" spans="1:25" ht="15" x14ac:dyDescent="0.2">
      <c r="A38" s="60" t="s">
        <v>52</v>
      </c>
      <c r="B38" s="60"/>
      <c r="C38" s="60"/>
      <c r="D38" s="60"/>
      <c r="E38" s="60"/>
      <c r="F38" s="24"/>
      <c r="G38" s="10"/>
      <c r="H38" s="10"/>
      <c r="I38" s="12"/>
      <c r="J38" s="12"/>
      <c r="K38" s="12"/>
      <c r="L38" s="12"/>
      <c r="M38" s="12"/>
      <c r="N38" s="12"/>
      <c r="O38" s="12"/>
      <c r="P38" s="12"/>
      <c r="Q38" s="12"/>
      <c r="R38" s="25"/>
      <c r="S38" s="12"/>
      <c r="T38" s="12"/>
      <c r="U38" s="57"/>
      <c r="V38" s="12"/>
      <c r="W38" s="15"/>
    </row>
    <row r="39" spans="1:25" x14ac:dyDescent="0.2">
      <c r="A39" s="11" t="s">
        <v>261</v>
      </c>
      <c r="B39" s="11" t="s">
        <v>262</v>
      </c>
      <c r="C39" s="11" t="s">
        <v>261</v>
      </c>
      <c r="D39" s="11" t="s">
        <v>275</v>
      </c>
      <c r="E39" s="12">
        <v>25</v>
      </c>
      <c r="F39" s="12">
        <v>200</v>
      </c>
      <c r="G39" s="12">
        <v>10</v>
      </c>
      <c r="H39" s="12">
        <v>150</v>
      </c>
      <c r="I39" s="12">
        <v>600</v>
      </c>
      <c r="J39" s="12"/>
      <c r="K39" s="12"/>
      <c r="L39" s="12"/>
      <c r="M39" s="12">
        <v>300</v>
      </c>
      <c r="N39" s="12"/>
      <c r="O39" s="12"/>
      <c r="P39" s="12"/>
      <c r="Q39" s="12">
        <v>600</v>
      </c>
      <c r="R39" s="13"/>
      <c r="S39" s="12">
        <f t="shared" ref="S39:S57" si="6">SUM(I39:R39)</f>
        <v>1500</v>
      </c>
      <c r="T39" s="12">
        <f t="shared" ref="T39:T57" si="7">$S39/$H39</f>
        <v>10</v>
      </c>
      <c r="U39" s="57"/>
      <c r="V39" s="15">
        <v>0.06</v>
      </c>
      <c r="W39" s="15">
        <f t="shared" ref="W39:W57" si="8">$T39*$V39</f>
        <v>0.6</v>
      </c>
      <c r="X39" s="43">
        <f>SUM(W39:W57)</f>
        <v>26.939999999999998</v>
      </c>
      <c r="Y39" s="3">
        <f>X39*100/$X$143</f>
        <v>25.00696184906711</v>
      </c>
    </row>
    <row r="40" spans="1:25" x14ac:dyDescent="0.2">
      <c r="A40" s="36" t="s">
        <v>198</v>
      </c>
      <c r="B40" s="36" t="s">
        <v>199</v>
      </c>
      <c r="C40" s="36">
        <v>90448000</v>
      </c>
      <c r="D40" s="36" t="s">
        <v>277</v>
      </c>
      <c r="E40" s="12" t="s">
        <v>63</v>
      </c>
      <c r="F40" s="12">
        <v>270</v>
      </c>
      <c r="G40" s="12">
        <v>10</v>
      </c>
      <c r="H40" s="12">
        <v>100</v>
      </c>
      <c r="I40" s="12"/>
      <c r="J40" s="12"/>
      <c r="K40" s="12"/>
      <c r="L40" s="12"/>
      <c r="M40" s="12">
        <v>500</v>
      </c>
      <c r="N40" s="12"/>
      <c r="O40" s="12"/>
      <c r="P40" s="12"/>
      <c r="Q40" s="12"/>
      <c r="R40" s="13"/>
      <c r="S40" s="12">
        <f t="shared" si="6"/>
        <v>500</v>
      </c>
      <c r="T40" s="12">
        <f t="shared" si="7"/>
        <v>5</v>
      </c>
      <c r="U40" s="57"/>
      <c r="V40" s="15">
        <v>0.06</v>
      </c>
      <c r="W40" s="15">
        <f t="shared" si="8"/>
        <v>0.3</v>
      </c>
    </row>
    <row r="41" spans="1:25" x14ac:dyDescent="0.2">
      <c r="A41" s="36" t="s">
        <v>392</v>
      </c>
      <c r="B41" s="36" t="s">
        <v>391</v>
      </c>
      <c r="C41" s="31" t="s">
        <v>393</v>
      </c>
      <c r="D41" s="36" t="s">
        <v>277</v>
      </c>
      <c r="E41" s="12" t="s">
        <v>63</v>
      </c>
      <c r="F41" s="12">
        <v>300</v>
      </c>
      <c r="G41" s="12">
        <v>10</v>
      </c>
      <c r="H41" s="12">
        <v>100</v>
      </c>
      <c r="I41" s="12"/>
      <c r="J41" s="12"/>
      <c r="K41" s="12"/>
      <c r="L41" s="12"/>
      <c r="M41" s="12"/>
      <c r="N41" s="12"/>
      <c r="O41" s="12"/>
      <c r="P41" s="12"/>
      <c r="Q41" s="12"/>
      <c r="R41" s="13"/>
      <c r="S41" s="12">
        <f t="shared" si="6"/>
        <v>0</v>
      </c>
      <c r="T41" s="12">
        <f t="shared" si="7"/>
        <v>0</v>
      </c>
      <c r="U41" s="57"/>
      <c r="V41" s="15">
        <v>0.06</v>
      </c>
      <c r="W41" s="15">
        <f t="shared" si="8"/>
        <v>0</v>
      </c>
    </row>
    <row r="42" spans="1:25" x14ac:dyDescent="0.2">
      <c r="A42" s="27" t="s">
        <v>67</v>
      </c>
      <c r="B42" s="27" t="s">
        <v>68</v>
      </c>
      <c r="C42" s="27" t="s">
        <v>69</v>
      </c>
      <c r="D42" s="11" t="s">
        <v>275</v>
      </c>
      <c r="E42" s="12">
        <v>25</v>
      </c>
      <c r="F42" s="12">
        <v>375</v>
      </c>
      <c r="G42" s="12">
        <v>10</v>
      </c>
      <c r="H42" s="12">
        <v>100</v>
      </c>
      <c r="I42" s="12"/>
      <c r="J42" s="12"/>
      <c r="K42" s="12"/>
      <c r="L42" s="12"/>
      <c r="M42" s="12"/>
      <c r="N42" s="12"/>
      <c r="O42" s="12"/>
      <c r="P42" s="12"/>
      <c r="Q42" s="12"/>
      <c r="R42" s="13"/>
      <c r="S42" s="12">
        <f t="shared" si="6"/>
        <v>0</v>
      </c>
      <c r="T42" s="12">
        <f t="shared" si="7"/>
        <v>0</v>
      </c>
      <c r="U42" s="57"/>
      <c r="V42" s="15">
        <v>0.06</v>
      </c>
      <c r="W42" s="15">
        <f t="shared" si="8"/>
        <v>0</v>
      </c>
    </row>
    <row r="43" spans="1:25" x14ac:dyDescent="0.2">
      <c r="A43" s="11" t="s">
        <v>64</v>
      </c>
      <c r="B43" s="11" t="s">
        <v>65</v>
      </c>
      <c r="C43" s="11" t="s">
        <v>64</v>
      </c>
      <c r="D43" s="11" t="s">
        <v>275</v>
      </c>
      <c r="E43" s="12">
        <v>25</v>
      </c>
      <c r="F43" s="12">
        <v>457</v>
      </c>
      <c r="G43" s="12">
        <v>10</v>
      </c>
      <c r="H43" s="12">
        <v>100</v>
      </c>
      <c r="I43" s="12">
        <v>1000</v>
      </c>
      <c r="J43" s="12"/>
      <c r="K43" s="12"/>
      <c r="L43" s="12"/>
      <c r="M43" s="12">
        <v>1000</v>
      </c>
      <c r="N43" s="12"/>
      <c r="O43" s="12"/>
      <c r="P43" s="12"/>
      <c r="Q43" s="12">
        <v>1000</v>
      </c>
      <c r="R43" s="13"/>
      <c r="S43" s="12">
        <f t="shared" si="6"/>
        <v>3000</v>
      </c>
      <c r="T43" s="12">
        <f t="shared" si="7"/>
        <v>30</v>
      </c>
      <c r="U43" s="57"/>
      <c r="V43" s="15">
        <v>0.06</v>
      </c>
      <c r="W43" s="15">
        <f t="shared" si="8"/>
        <v>1.7999999999999998</v>
      </c>
    </row>
    <row r="44" spans="1:25" x14ac:dyDescent="0.2">
      <c r="A44" s="36" t="s">
        <v>66</v>
      </c>
      <c r="B44" s="36" t="s">
        <v>65</v>
      </c>
      <c r="C44" s="36">
        <v>90443400</v>
      </c>
      <c r="D44" s="36" t="s">
        <v>277</v>
      </c>
      <c r="E44" s="12" t="s">
        <v>63</v>
      </c>
      <c r="F44" s="12">
        <v>450</v>
      </c>
      <c r="G44" s="12">
        <v>10</v>
      </c>
      <c r="H44" s="12">
        <v>100</v>
      </c>
      <c r="I44" s="12">
        <v>2000</v>
      </c>
      <c r="J44" s="12"/>
      <c r="K44" s="12"/>
      <c r="L44" s="12"/>
      <c r="M44" s="12">
        <v>2000</v>
      </c>
      <c r="N44" s="12"/>
      <c r="O44" s="12"/>
      <c r="P44" s="12"/>
      <c r="Q44" s="12">
        <v>1000</v>
      </c>
      <c r="R44" s="13"/>
      <c r="S44" s="12">
        <f t="shared" si="6"/>
        <v>5000</v>
      </c>
      <c r="T44" s="12">
        <f t="shared" si="7"/>
        <v>50</v>
      </c>
      <c r="U44" s="57"/>
      <c r="V44" s="15">
        <v>0.06</v>
      </c>
      <c r="W44" s="15">
        <f t="shared" si="8"/>
        <v>3</v>
      </c>
    </row>
    <row r="45" spans="1:25" x14ac:dyDescent="0.2">
      <c r="A45" s="11" t="s">
        <v>60</v>
      </c>
      <c r="B45" s="11" t="s">
        <v>61</v>
      </c>
      <c r="C45" s="11" t="s">
        <v>60</v>
      </c>
      <c r="D45" s="11" t="s">
        <v>275</v>
      </c>
      <c r="E45" s="12">
        <v>25</v>
      </c>
      <c r="F45" s="12">
        <v>610</v>
      </c>
      <c r="G45" s="12">
        <v>10</v>
      </c>
      <c r="H45" s="12">
        <v>50</v>
      </c>
      <c r="I45" s="12">
        <v>500</v>
      </c>
      <c r="J45" s="12"/>
      <c r="K45" s="12"/>
      <c r="L45" s="12"/>
      <c r="M45" s="12">
        <v>500</v>
      </c>
      <c r="N45" s="12"/>
      <c r="O45" s="12"/>
      <c r="P45" s="12"/>
      <c r="Q45" s="12">
        <v>500</v>
      </c>
      <c r="R45" s="13"/>
      <c r="S45" s="12">
        <f t="shared" si="6"/>
        <v>1500</v>
      </c>
      <c r="T45" s="12">
        <f t="shared" si="7"/>
        <v>30</v>
      </c>
      <c r="U45" s="57"/>
      <c r="V45" s="15">
        <v>0.04</v>
      </c>
      <c r="W45" s="15">
        <f t="shared" si="8"/>
        <v>1.2</v>
      </c>
    </row>
    <row r="46" spans="1:25" x14ac:dyDescent="0.2">
      <c r="A46" s="36" t="s">
        <v>62</v>
      </c>
      <c r="B46" s="36" t="s">
        <v>61</v>
      </c>
      <c r="C46" s="36">
        <v>90443600</v>
      </c>
      <c r="D46" s="36" t="s">
        <v>277</v>
      </c>
      <c r="E46" s="12" t="s">
        <v>63</v>
      </c>
      <c r="F46" s="12">
        <v>600</v>
      </c>
      <c r="G46" s="12">
        <v>10</v>
      </c>
      <c r="H46" s="12">
        <v>50</v>
      </c>
      <c r="I46" s="12">
        <v>2000</v>
      </c>
      <c r="J46" s="12"/>
      <c r="K46" s="12"/>
      <c r="L46" s="12"/>
      <c r="M46" s="12">
        <v>2000</v>
      </c>
      <c r="N46" s="12"/>
      <c r="O46" s="12"/>
      <c r="P46" s="12"/>
      <c r="Q46" s="12">
        <v>1000</v>
      </c>
      <c r="R46" s="13"/>
      <c r="S46" s="12">
        <f t="shared" si="6"/>
        <v>5000</v>
      </c>
      <c r="T46" s="12">
        <f t="shared" si="7"/>
        <v>100</v>
      </c>
      <c r="U46" s="57"/>
      <c r="V46" s="15">
        <v>0.04</v>
      </c>
      <c r="W46" s="15">
        <f t="shared" si="8"/>
        <v>4</v>
      </c>
    </row>
    <row r="47" spans="1:25" x14ac:dyDescent="0.2">
      <c r="A47" s="11" t="s">
        <v>195</v>
      </c>
      <c r="B47" s="11" t="s">
        <v>178</v>
      </c>
      <c r="C47" s="11" t="s">
        <v>195</v>
      </c>
      <c r="D47" s="11" t="s">
        <v>275</v>
      </c>
      <c r="E47" s="12">
        <v>25</v>
      </c>
      <c r="F47" s="12">
        <v>750</v>
      </c>
      <c r="G47" s="12">
        <v>10</v>
      </c>
      <c r="H47" s="12">
        <v>50</v>
      </c>
      <c r="I47" s="12"/>
      <c r="J47" s="12"/>
      <c r="K47" s="12"/>
      <c r="L47" s="12"/>
      <c r="M47" s="12"/>
      <c r="N47" s="12"/>
      <c r="O47" s="12"/>
      <c r="P47" s="12"/>
      <c r="Q47" s="12"/>
      <c r="R47" s="13"/>
      <c r="S47" s="12">
        <f t="shared" si="6"/>
        <v>0</v>
      </c>
      <c r="T47" s="12">
        <f t="shared" si="7"/>
        <v>0</v>
      </c>
      <c r="U47" s="57"/>
      <c r="V47" s="15">
        <v>0.05</v>
      </c>
      <c r="W47" s="15">
        <f t="shared" si="8"/>
        <v>0</v>
      </c>
    </row>
    <row r="48" spans="1:25" x14ac:dyDescent="0.2">
      <c r="A48" s="36" t="s">
        <v>177</v>
      </c>
      <c r="B48" s="36" t="s">
        <v>178</v>
      </c>
      <c r="C48" s="36">
        <v>90443700</v>
      </c>
      <c r="D48" s="36" t="s">
        <v>277</v>
      </c>
      <c r="E48" s="12" t="s">
        <v>63</v>
      </c>
      <c r="F48" s="12">
        <v>750</v>
      </c>
      <c r="G48" s="12">
        <v>10</v>
      </c>
      <c r="H48" s="12">
        <v>50</v>
      </c>
      <c r="I48" s="12"/>
      <c r="J48" s="12"/>
      <c r="K48" s="12"/>
      <c r="L48" s="12"/>
      <c r="M48" s="12"/>
      <c r="N48" s="12"/>
      <c r="O48" s="12"/>
      <c r="P48" s="12"/>
      <c r="Q48" s="12">
        <v>2000</v>
      </c>
      <c r="R48" s="13"/>
      <c r="S48" s="12">
        <f t="shared" si="6"/>
        <v>2000</v>
      </c>
      <c r="T48" s="12">
        <f t="shared" si="7"/>
        <v>40</v>
      </c>
      <c r="U48" s="57"/>
      <c r="V48" s="15">
        <v>0.05</v>
      </c>
      <c r="W48" s="15">
        <f t="shared" si="8"/>
        <v>2</v>
      </c>
    </row>
    <row r="49" spans="1:25" x14ac:dyDescent="0.2">
      <c r="A49" s="11" t="s">
        <v>155</v>
      </c>
      <c r="B49" s="11" t="s">
        <v>58</v>
      </c>
      <c r="C49" s="11" t="s">
        <v>155</v>
      </c>
      <c r="D49" s="11" t="s">
        <v>275</v>
      </c>
      <c r="E49" s="12">
        <v>25</v>
      </c>
      <c r="F49" s="12">
        <v>915</v>
      </c>
      <c r="G49" s="12">
        <v>10</v>
      </c>
      <c r="H49" s="12">
        <v>50</v>
      </c>
      <c r="I49" s="12"/>
      <c r="J49" s="12"/>
      <c r="K49" s="12"/>
      <c r="L49" s="12"/>
      <c r="M49" s="12"/>
      <c r="N49" s="12"/>
      <c r="O49" s="12"/>
      <c r="P49" s="12"/>
      <c r="Q49" s="12">
        <v>1000</v>
      </c>
      <c r="R49" s="13"/>
      <c r="S49" s="12">
        <f t="shared" si="6"/>
        <v>1000</v>
      </c>
      <c r="T49" s="12">
        <f t="shared" si="7"/>
        <v>20</v>
      </c>
      <c r="U49" s="57"/>
      <c r="V49" s="15">
        <v>0.06</v>
      </c>
      <c r="W49" s="15">
        <f t="shared" si="8"/>
        <v>1.2</v>
      </c>
    </row>
    <row r="50" spans="1:25" x14ac:dyDescent="0.2">
      <c r="A50" s="36" t="s">
        <v>176</v>
      </c>
      <c r="B50" s="36" t="s">
        <v>58</v>
      </c>
      <c r="C50" s="36">
        <v>90443800</v>
      </c>
      <c r="D50" s="36" t="s">
        <v>277</v>
      </c>
      <c r="E50" s="12" t="s">
        <v>63</v>
      </c>
      <c r="F50" s="12">
        <v>900</v>
      </c>
      <c r="G50" s="12">
        <v>10</v>
      </c>
      <c r="H50" s="12">
        <v>50</v>
      </c>
      <c r="I50" s="12"/>
      <c r="J50" s="12"/>
      <c r="K50" s="12"/>
      <c r="L50" s="12">
        <v>2000</v>
      </c>
      <c r="M50" s="12"/>
      <c r="N50" s="12"/>
      <c r="O50" s="12">
        <v>1700</v>
      </c>
      <c r="P50" s="12"/>
      <c r="Q50" s="12">
        <v>3000</v>
      </c>
      <c r="R50" s="13"/>
      <c r="S50" s="12">
        <f t="shared" si="6"/>
        <v>6700</v>
      </c>
      <c r="T50" s="12">
        <f t="shared" si="7"/>
        <v>134</v>
      </c>
      <c r="U50" s="57"/>
      <c r="V50" s="15">
        <v>0.06</v>
      </c>
      <c r="W50" s="15">
        <f t="shared" si="8"/>
        <v>8.0399999999999991</v>
      </c>
    </row>
    <row r="51" spans="1:25" x14ac:dyDescent="0.2">
      <c r="A51" s="11" t="s">
        <v>53</v>
      </c>
      <c r="B51" s="11" t="s">
        <v>54</v>
      </c>
      <c r="C51" s="11" t="s">
        <v>53</v>
      </c>
      <c r="D51" s="11" t="s">
        <v>275</v>
      </c>
      <c r="E51" s="12">
        <v>25</v>
      </c>
      <c r="F51" s="12">
        <v>1220</v>
      </c>
      <c r="G51" s="12">
        <v>10</v>
      </c>
      <c r="H51" s="12">
        <v>50</v>
      </c>
      <c r="I51" s="12"/>
      <c r="J51" s="12"/>
      <c r="K51" s="12"/>
      <c r="L51" s="12"/>
      <c r="M51" s="12">
        <v>500</v>
      </c>
      <c r="N51" s="12"/>
      <c r="O51" s="12"/>
      <c r="P51" s="12"/>
      <c r="Q51" s="12">
        <v>500</v>
      </c>
      <c r="R51" s="13"/>
      <c r="S51" s="12">
        <f t="shared" si="6"/>
        <v>1000</v>
      </c>
      <c r="T51" s="12">
        <f t="shared" si="7"/>
        <v>20</v>
      </c>
      <c r="U51" s="57"/>
      <c r="V51" s="15">
        <v>0.08</v>
      </c>
      <c r="W51" s="15">
        <f t="shared" si="8"/>
        <v>1.6</v>
      </c>
    </row>
    <row r="52" spans="1:25" x14ac:dyDescent="0.2">
      <c r="A52" s="26" t="s">
        <v>194</v>
      </c>
      <c r="B52" s="26" t="s">
        <v>54</v>
      </c>
      <c r="C52" s="26">
        <v>90444000</v>
      </c>
      <c r="D52" s="36" t="s">
        <v>277</v>
      </c>
      <c r="E52" s="12" t="s">
        <v>63</v>
      </c>
      <c r="F52" s="12">
        <v>1200</v>
      </c>
      <c r="G52" s="12">
        <v>10</v>
      </c>
      <c r="H52" s="12">
        <v>50</v>
      </c>
      <c r="I52" s="12">
        <v>500</v>
      </c>
      <c r="J52" s="12"/>
      <c r="K52" s="12"/>
      <c r="L52" s="12"/>
      <c r="M52" s="12">
        <v>500</v>
      </c>
      <c r="N52" s="12"/>
      <c r="O52" s="12"/>
      <c r="P52" s="12"/>
      <c r="Q52" s="12">
        <v>1000</v>
      </c>
      <c r="R52" s="13"/>
      <c r="S52" s="12">
        <f t="shared" si="6"/>
        <v>2000</v>
      </c>
      <c r="T52" s="12">
        <f t="shared" si="7"/>
        <v>40</v>
      </c>
      <c r="U52" s="57"/>
      <c r="V52" s="15">
        <v>0.08</v>
      </c>
      <c r="W52" s="15">
        <f t="shared" si="8"/>
        <v>3.2</v>
      </c>
    </row>
    <row r="53" spans="1:25" x14ac:dyDescent="0.2">
      <c r="A53" s="11" t="s">
        <v>230</v>
      </c>
      <c r="B53" s="11" t="s">
        <v>231</v>
      </c>
      <c r="C53" s="11" t="s">
        <v>230</v>
      </c>
      <c r="D53" s="11" t="s">
        <v>275</v>
      </c>
      <c r="E53" s="12">
        <v>25</v>
      </c>
      <c r="F53" s="12">
        <v>1500</v>
      </c>
      <c r="G53" s="12">
        <v>10</v>
      </c>
      <c r="H53" s="12">
        <v>50</v>
      </c>
      <c r="I53" s="12"/>
      <c r="J53" s="12"/>
      <c r="K53" s="12"/>
      <c r="L53" s="12"/>
      <c r="M53" s="12"/>
      <c r="N53" s="12"/>
      <c r="O53" s="12"/>
      <c r="P53" s="12"/>
      <c r="Q53" s="12"/>
      <c r="R53" s="13"/>
      <c r="S53" s="12">
        <f t="shared" si="6"/>
        <v>0</v>
      </c>
      <c r="T53" s="12">
        <f t="shared" si="7"/>
        <v>0</v>
      </c>
      <c r="U53" s="57"/>
      <c r="V53" s="15">
        <v>0.11</v>
      </c>
      <c r="W53" s="15">
        <f t="shared" si="8"/>
        <v>0</v>
      </c>
    </row>
    <row r="54" spans="1:25" x14ac:dyDescent="0.2">
      <c r="A54" s="11" t="s">
        <v>254</v>
      </c>
      <c r="B54" s="11" t="s">
        <v>255</v>
      </c>
      <c r="C54" s="11" t="s">
        <v>254</v>
      </c>
      <c r="D54" s="11" t="s">
        <v>275</v>
      </c>
      <c r="E54" s="12">
        <v>25</v>
      </c>
      <c r="F54" s="12">
        <v>1650</v>
      </c>
      <c r="G54" s="12">
        <v>10</v>
      </c>
      <c r="H54" s="12">
        <v>50</v>
      </c>
      <c r="I54" s="12"/>
      <c r="J54" s="12"/>
      <c r="K54" s="12"/>
      <c r="L54" s="12"/>
      <c r="M54" s="12"/>
      <c r="N54" s="12"/>
      <c r="O54" s="12"/>
      <c r="P54" s="12"/>
      <c r="Q54" s="12"/>
      <c r="R54" s="13"/>
      <c r="S54" s="12">
        <f t="shared" si="6"/>
        <v>0</v>
      </c>
      <c r="T54" s="12">
        <f t="shared" si="7"/>
        <v>0</v>
      </c>
      <c r="U54" s="57"/>
      <c r="V54" s="15">
        <v>0.12</v>
      </c>
      <c r="W54" s="15">
        <f t="shared" si="8"/>
        <v>0</v>
      </c>
    </row>
    <row r="55" spans="1:25" x14ac:dyDescent="0.2">
      <c r="A55" s="11" t="s">
        <v>193</v>
      </c>
      <c r="B55" s="11" t="s">
        <v>175</v>
      </c>
      <c r="C55" s="11" t="s">
        <v>193</v>
      </c>
      <c r="D55" s="11" t="s">
        <v>275</v>
      </c>
      <c r="E55" s="12">
        <v>25</v>
      </c>
      <c r="F55" s="12">
        <v>1800</v>
      </c>
      <c r="G55" s="12">
        <v>10</v>
      </c>
      <c r="H55" s="12">
        <v>50</v>
      </c>
      <c r="I55" s="12"/>
      <c r="J55" s="12"/>
      <c r="K55" s="12"/>
      <c r="L55" s="12"/>
      <c r="M55" s="12"/>
      <c r="N55" s="12"/>
      <c r="O55" s="12"/>
      <c r="P55" s="12"/>
      <c r="Q55" s="12"/>
      <c r="R55" s="13"/>
      <c r="S55" s="12">
        <f t="shared" si="6"/>
        <v>0</v>
      </c>
      <c r="T55" s="12">
        <f t="shared" si="7"/>
        <v>0</v>
      </c>
      <c r="U55" s="57"/>
      <c r="V55" s="15">
        <v>0.12</v>
      </c>
      <c r="W55" s="15">
        <f t="shared" si="8"/>
        <v>0</v>
      </c>
    </row>
    <row r="56" spans="1:25" x14ac:dyDescent="0.2">
      <c r="A56" s="36" t="s">
        <v>174</v>
      </c>
      <c r="B56" s="36" t="s">
        <v>175</v>
      </c>
      <c r="C56" s="36">
        <v>90443900</v>
      </c>
      <c r="D56" s="36" t="s">
        <v>277</v>
      </c>
      <c r="E56" s="12" t="s">
        <v>63</v>
      </c>
      <c r="F56" s="12">
        <v>1800</v>
      </c>
      <c r="G56" s="12">
        <v>10</v>
      </c>
      <c r="H56" s="12">
        <v>50</v>
      </c>
      <c r="I56" s="12"/>
      <c r="J56" s="12"/>
      <c r="K56" s="12"/>
      <c r="L56" s="12"/>
      <c r="M56" s="12"/>
      <c r="N56" s="12"/>
      <c r="O56" s="12"/>
      <c r="P56" s="12"/>
      <c r="Q56" s="12"/>
      <c r="R56" s="13"/>
      <c r="S56" s="12">
        <f t="shared" si="6"/>
        <v>0</v>
      </c>
      <c r="T56" s="12">
        <f t="shared" si="7"/>
        <v>0</v>
      </c>
      <c r="U56" s="57"/>
      <c r="V56" s="15">
        <v>0.12</v>
      </c>
      <c r="W56" s="15">
        <f>$T56*$V56</f>
        <v>0</v>
      </c>
    </row>
    <row r="57" spans="1:25" x14ac:dyDescent="0.2">
      <c r="A57" s="36" t="s">
        <v>293</v>
      </c>
      <c r="B57" s="36" t="s">
        <v>294</v>
      </c>
      <c r="C57" s="36">
        <v>90443000</v>
      </c>
      <c r="D57" s="36" t="s">
        <v>277</v>
      </c>
      <c r="E57" s="12" t="s">
        <v>63</v>
      </c>
      <c r="F57" s="12">
        <v>2100</v>
      </c>
      <c r="G57" s="12">
        <v>10</v>
      </c>
      <c r="H57" s="12">
        <v>50</v>
      </c>
      <c r="I57" s="12"/>
      <c r="J57" s="12"/>
      <c r="K57" s="12"/>
      <c r="L57" s="12"/>
      <c r="M57" s="12"/>
      <c r="N57" s="12"/>
      <c r="O57" s="12"/>
      <c r="P57" s="12"/>
      <c r="Q57" s="12"/>
      <c r="R57" s="13"/>
      <c r="S57" s="12">
        <f t="shared" si="6"/>
        <v>0</v>
      </c>
      <c r="T57" s="12">
        <f t="shared" si="7"/>
        <v>0</v>
      </c>
      <c r="U57" s="57"/>
      <c r="V57" s="15">
        <v>0.09</v>
      </c>
      <c r="W57" s="15">
        <f t="shared" si="8"/>
        <v>0</v>
      </c>
    </row>
    <row r="58" spans="1:25" x14ac:dyDescent="0.2">
      <c r="A58" s="8" t="s">
        <v>70</v>
      </c>
      <c r="B58" s="8"/>
      <c r="C58" s="8"/>
      <c r="D58" s="8"/>
      <c r="E58" s="8"/>
      <c r="F58" s="36"/>
      <c r="G58" s="20"/>
      <c r="H58" s="20"/>
      <c r="I58" s="12"/>
      <c r="J58" s="12"/>
      <c r="K58" s="12"/>
      <c r="L58" s="12"/>
      <c r="M58" s="12"/>
      <c r="N58" s="12"/>
      <c r="O58" s="12"/>
      <c r="P58" s="12"/>
      <c r="Q58" s="12"/>
      <c r="R58" s="20"/>
      <c r="S58" s="12"/>
      <c r="T58" s="12"/>
      <c r="U58" s="57"/>
      <c r="V58" s="12"/>
      <c r="W58" s="15"/>
    </row>
    <row r="59" spans="1:25" x14ac:dyDescent="0.2">
      <c r="A59" s="11" t="s">
        <v>295</v>
      </c>
      <c r="B59" s="11" t="s">
        <v>296</v>
      </c>
      <c r="C59" s="11" t="s">
        <v>295</v>
      </c>
      <c r="D59" s="11" t="s">
        <v>275</v>
      </c>
      <c r="E59" s="12">
        <v>32</v>
      </c>
      <c r="F59" s="12">
        <v>100</v>
      </c>
      <c r="G59" s="12">
        <v>10</v>
      </c>
      <c r="H59" s="12">
        <v>300</v>
      </c>
      <c r="I59" s="12">
        <v>300</v>
      </c>
      <c r="J59" s="12"/>
      <c r="K59" s="12"/>
      <c r="L59" s="12"/>
      <c r="M59" s="12"/>
      <c r="N59" s="12"/>
      <c r="O59" s="12"/>
      <c r="P59" s="12"/>
      <c r="Q59" s="12"/>
      <c r="R59" s="13"/>
      <c r="S59" s="12">
        <f t="shared" ref="S59:S73" si="9">SUM(I59:R59)</f>
        <v>300</v>
      </c>
      <c r="T59" s="12">
        <f t="shared" ref="T59:T73" si="10">$S59/$H59</f>
        <v>1</v>
      </c>
      <c r="U59" s="57"/>
      <c r="V59" s="15">
        <v>0.09</v>
      </c>
      <c r="W59" s="15">
        <f t="shared" ref="W59:W73" si="11">$T59*$V59</f>
        <v>0.09</v>
      </c>
      <c r="X59" s="43">
        <f>SUM(W59:W73)</f>
        <v>4.0500000000000007</v>
      </c>
      <c r="Y59" s="3">
        <f>X59*100/$X$143</f>
        <v>3.759398496240602</v>
      </c>
    </row>
    <row r="60" spans="1:25" x14ac:dyDescent="0.2">
      <c r="A60" s="11" t="s">
        <v>71</v>
      </c>
      <c r="B60" s="11" t="s">
        <v>72</v>
      </c>
      <c r="C60" s="11" t="s">
        <v>71</v>
      </c>
      <c r="D60" s="11" t="s">
        <v>275</v>
      </c>
      <c r="E60" s="12">
        <v>32</v>
      </c>
      <c r="F60" s="12">
        <v>150</v>
      </c>
      <c r="G60" s="12">
        <v>10</v>
      </c>
      <c r="H60" s="12">
        <v>300</v>
      </c>
      <c r="I60" s="12"/>
      <c r="J60" s="12"/>
      <c r="K60" s="12"/>
      <c r="L60" s="12"/>
      <c r="M60" s="12"/>
      <c r="N60" s="12"/>
      <c r="O60" s="12"/>
      <c r="P60" s="12"/>
      <c r="Q60" s="12"/>
      <c r="R60" s="13"/>
      <c r="S60" s="12">
        <f t="shared" si="9"/>
        <v>0</v>
      </c>
      <c r="T60" s="12">
        <f t="shared" si="10"/>
        <v>0</v>
      </c>
      <c r="U60" s="57"/>
      <c r="V60" s="15">
        <v>0.09</v>
      </c>
      <c r="W60" s="15">
        <f t="shared" si="11"/>
        <v>0</v>
      </c>
    </row>
    <row r="61" spans="1:25" x14ac:dyDescent="0.2">
      <c r="A61" s="36" t="s">
        <v>256</v>
      </c>
      <c r="B61" s="36" t="s">
        <v>72</v>
      </c>
      <c r="C61" s="36">
        <v>90446200</v>
      </c>
      <c r="D61" s="36" t="s">
        <v>277</v>
      </c>
      <c r="E61" s="12">
        <v>32</v>
      </c>
      <c r="F61" s="12">
        <v>150</v>
      </c>
      <c r="G61" s="12">
        <v>10</v>
      </c>
      <c r="H61" s="12">
        <v>300</v>
      </c>
      <c r="I61" s="12"/>
      <c r="J61" s="12"/>
      <c r="K61" s="12"/>
      <c r="L61" s="12"/>
      <c r="M61" s="12">
        <v>300</v>
      </c>
      <c r="N61" s="12"/>
      <c r="O61" s="12"/>
      <c r="P61" s="12"/>
      <c r="Q61" s="12">
        <v>300</v>
      </c>
      <c r="R61" s="13"/>
      <c r="S61" s="12">
        <f t="shared" si="9"/>
        <v>600</v>
      </c>
      <c r="T61" s="12">
        <f t="shared" si="10"/>
        <v>2</v>
      </c>
      <c r="U61" s="57"/>
      <c r="V61" s="15">
        <v>0.09</v>
      </c>
      <c r="W61" s="15">
        <f t="shared" si="11"/>
        <v>0.18</v>
      </c>
    </row>
    <row r="62" spans="1:25" x14ac:dyDescent="0.2">
      <c r="A62" s="11" t="s">
        <v>200</v>
      </c>
      <c r="B62" s="11" t="s">
        <v>201</v>
      </c>
      <c r="C62" s="11" t="s">
        <v>200</v>
      </c>
      <c r="D62" s="11" t="s">
        <v>275</v>
      </c>
      <c r="E62" s="12">
        <v>32</v>
      </c>
      <c r="F62" s="12">
        <v>200</v>
      </c>
      <c r="G62" s="12">
        <v>10</v>
      </c>
      <c r="H62" s="12">
        <v>300</v>
      </c>
      <c r="I62" s="12"/>
      <c r="J62" s="12"/>
      <c r="K62" s="12"/>
      <c r="L62" s="12"/>
      <c r="M62" s="12"/>
      <c r="N62" s="12"/>
      <c r="O62" s="12"/>
      <c r="P62" s="12"/>
      <c r="Q62" s="12"/>
      <c r="R62" s="13"/>
      <c r="S62" s="12">
        <f t="shared" si="9"/>
        <v>0</v>
      </c>
      <c r="T62" s="12">
        <f t="shared" si="10"/>
        <v>0</v>
      </c>
      <c r="U62" s="57"/>
      <c r="V62" s="15">
        <v>0.09</v>
      </c>
      <c r="W62" s="15">
        <f t="shared" si="11"/>
        <v>0</v>
      </c>
    </row>
    <row r="63" spans="1:25" x14ac:dyDescent="0.2">
      <c r="A63" s="11" t="s">
        <v>73</v>
      </c>
      <c r="B63" s="11" t="s">
        <v>74</v>
      </c>
      <c r="C63" s="11" t="s">
        <v>73</v>
      </c>
      <c r="D63" s="11" t="s">
        <v>275</v>
      </c>
      <c r="E63" s="12">
        <v>32</v>
      </c>
      <c r="F63" s="12">
        <v>300</v>
      </c>
      <c r="G63" s="12">
        <v>10</v>
      </c>
      <c r="H63" s="12">
        <v>150</v>
      </c>
      <c r="I63" s="12">
        <v>300</v>
      </c>
      <c r="J63" s="12"/>
      <c r="K63" s="12"/>
      <c r="L63" s="12"/>
      <c r="M63" s="12">
        <v>300</v>
      </c>
      <c r="N63" s="12"/>
      <c r="O63" s="12"/>
      <c r="P63" s="12"/>
      <c r="Q63" s="12"/>
      <c r="R63" s="13"/>
      <c r="S63" s="12">
        <f t="shared" si="9"/>
        <v>600</v>
      </c>
      <c r="T63" s="12">
        <f t="shared" si="10"/>
        <v>4</v>
      </c>
      <c r="U63" s="57"/>
      <c r="V63" s="15">
        <v>0.09</v>
      </c>
      <c r="W63" s="15">
        <f t="shared" si="11"/>
        <v>0.36</v>
      </c>
    </row>
    <row r="64" spans="1:25" x14ac:dyDescent="0.2">
      <c r="A64" s="36" t="s">
        <v>232</v>
      </c>
      <c r="B64" s="36" t="s">
        <v>74</v>
      </c>
      <c r="C64" s="36">
        <v>90446300</v>
      </c>
      <c r="D64" s="36" t="s">
        <v>277</v>
      </c>
      <c r="E64" s="12" t="s">
        <v>180</v>
      </c>
      <c r="F64" s="12">
        <v>300</v>
      </c>
      <c r="G64" s="12">
        <v>10</v>
      </c>
      <c r="H64" s="12">
        <v>150</v>
      </c>
      <c r="I64" s="12">
        <v>300</v>
      </c>
      <c r="J64" s="12"/>
      <c r="K64" s="12"/>
      <c r="L64" s="12"/>
      <c r="M64" s="12">
        <v>300</v>
      </c>
      <c r="N64" s="12"/>
      <c r="O64" s="12"/>
      <c r="P64" s="12"/>
      <c r="Q64" s="12">
        <v>600</v>
      </c>
      <c r="R64" s="13"/>
      <c r="S64" s="12">
        <f t="shared" si="9"/>
        <v>1200</v>
      </c>
      <c r="T64" s="12">
        <f t="shared" si="10"/>
        <v>8</v>
      </c>
      <c r="U64" s="57"/>
      <c r="V64" s="15">
        <v>0.09</v>
      </c>
      <c r="W64" s="15">
        <f t="shared" si="11"/>
        <v>0.72</v>
      </c>
    </row>
    <row r="65" spans="1:25" x14ac:dyDescent="0.2">
      <c r="A65" s="11" t="s">
        <v>75</v>
      </c>
      <c r="B65" s="11" t="s">
        <v>76</v>
      </c>
      <c r="C65" s="11" t="s">
        <v>75</v>
      </c>
      <c r="D65" s="11" t="s">
        <v>275</v>
      </c>
      <c r="E65" s="12">
        <v>32</v>
      </c>
      <c r="F65" s="12">
        <v>450</v>
      </c>
      <c r="G65" s="12">
        <v>10</v>
      </c>
      <c r="H65" s="12">
        <v>100</v>
      </c>
      <c r="I65" s="12"/>
      <c r="J65" s="12"/>
      <c r="K65" s="12"/>
      <c r="L65" s="12"/>
      <c r="M65" s="12">
        <v>300</v>
      </c>
      <c r="N65" s="12"/>
      <c r="O65" s="12"/>
      <c r="P65" s="12"/>
      <c r="Q65" s="12"/>
      <c r="R65" s="13"/>
      <c r="S65" s="12">
        <f t="shared" si="9"/>
        <v>300</v>
      </c>
      <c r="T65" s="12">
        <f t="shared" si="10"/>
        <v>3</v>
      </c>
      <c r="U65" s="57"/>
      <c r="V65" s="15">
        <v>0.09</v>
      </c>
      <c r="W65" s="15">
        <f t="shared" si="11"/>
        <v>0.27</v>
      </c>
    </row>
    <row r="66" spans="1:25" x14ac:dyDescent="0.2">
      <c r="A66" s="36" t="s">
        <v>179</v>
      </c>
      <c r="B66" s="36" t="s">
        <v>76</v>
      </c>
      <c r="C66" s="36">
        <v>90446400</v>
      </c>
      <c r="D66" s="36" t="s">
        <v>277</v>
      </c>
      <c r="E66" s="12" t="s">
        <v>180</v>
      </c>
      <c r="F66" s="12">
        <v>450</v>
      </c>
      <c r="G66" s="12">
        <v>10</v>
      </c>
      <c r="H66" s="12">
        <v>100</v>
      </c>
      <c r="I66" s="12"/>
      <c r="J66" s="12"/>
      <c r="K66" s="12"/>
      <c r="L66" s="12"/>
      <c r="M66" s="12">
        <v>300</v>
      </c>
      <c r="N66" s="12"/>
      <c r="O66" s="12"/>
      <c r="P66" s="12"/>
      <c r="Q66" s="12"/>
      <c r="R66" s="13"/>
      <c r="S66" s="12">
        <f t="shared" si="9"/>
        <v>300</v>
      </c>
      <c r="T66" s="12">
        <f t="shared" si="10"/>
        <v>3</v>
      </c>
      <c r="U66" s="57"/>
      <c r="V66" s="15">
        <v>0.09</v>
      </c>
      <c r="W66" s="15">
        <f t="shared" si="11"/>
        <v>0.27</v>
      </c>
    </row>
    <row r="67" spans="1:25" x14ac:dyDescent="0.2">
      <c r="A67" s="11" t="s">
        <v>156</v>
      </c>
      <c r="B67" s="11" t="s">
        <v>157</v>
      </c>
      <c r="C67" s="11" t="s">
        <v>156</v>
      </c>
      <c r="D67" s="11" t="s">
        <v>275</v>
      </c>
      <c r="E67" s="12">
        <v>32</v>
      </c>
      <c r="F67" s="12">
        <v>600</v>
      </c>
      <c r="G67" s="12">
        <v>10</v>
      </c>
      <c r="H67" s="12">
        <v>100</v>
      </c>
      <c r="I67" s="12"/>
      <c r="J67" s="12"/>
      <c r="K67" s="12"/>
      <c r="L67" s="12"/>
      <c r="M67" s="12"/>
      <c r="N67" s="12"/>
      <c r="O67" s="12"/>
      <c r="P67" s="12"/>
      <c r="Q67" s="12"/>
      <c r="R67" s="13"/>
      <c r="S67" s="12">
        <f t="shared" si="9"/>
        <v>0</v>
      </c>
      <c r="T67" s="12">
        <f t="shared" si="10"/>
        <v>0</v>
      </c>
      <c r="U67" s="57"/>
      <c r="V67" s="15">
        <v>0.12</v>
      </c>
      <c r="W67" s="15">
        <f t="shared" si="11"/>
        <v>0</v>
      </c>
    </row>
    <row r="68" spans="1:25" x14ac:dyDescent="0.2">
      <c r="A68" s="36" t="s">
        <v>181</v>
      </c>
      <c r="B68" s="36" t="s">
        <v>157</v>
      </c>
      <c r="C68" s="36">
        <v>90446600</v>
      </c>
      <c r="D68" s="36" t="s">
        <v>277</v>
      </c>
      <c r="E68" s="12" t="s">
        <v>180</v>
      </c>
      <c r="F68" s="12">
        <v>600</v>
      </c>
      <c r="G68" s="12">
        <v>10</v>
      </c>
      <c r="H68" s="12">
        <v>100</v>
      </c>
      <c r="I68" s="12"/>
      <c r="J68" s="12"/>
      <c r="K68" s="12"/>
      <c r="L68" s="12"/>
      <c r="M68" s="12">
        <v>600</v>
      </c>
      <c r="N68" s="12"/>
      <c r="O68" s="12"/>
      <c r="P68" s="12"/>
      <c r="Q68" s="12"/>
      <c r="R68" s="13"/>
      <c r="S68" s="12">
        <f t="shared" si="9"/>
        <v>600</v>
      </c>
      <c r="T68" s="12">
        <f t="shared" si="10"/>
        <v>6</v>
      </c>
      <c r="U68" s="57"/>
      <c r="V68" s="15">
        <v>0.12</v>
      </c>
      <c r="W68" s="15">
        <f t="shared" si="11"/>
        <v>0.72</v>
      </c>
    </row>
    <row r="69" spans="1:25" x14ac:dyDescent="0.2">
      <c r="A69" s="11" t="s">
        <v>222</v>
      </c>
      <c r="B69" s="11" t="s">
        <v>223</v>
      </c>
      <c r="C69" s="11" t="s">
        <v>222</v>
      </c>
      <c r="D69" s="11" t="s">
        <v>275</v>
      </c>
      <c r="E69" s="12">
        <v>32</v>
      </c>
      <c r="F69" s="12">
        <v>750</v>
      </c>
      <c r="G69" s="12">
        <v>10</v>
      </c>
      <c r="H69" s="12">
        <v>60</v>
      </c>
      <c r="I69" s="12"/>
      <c r="J69" s="12"/>
      <c r="K69" s="12"/>
      <c r="L69" s="12"/>
      <c r="M69" s="12"/>
      <c r="N69" s="12"/>
      <c r="O69" s="12"/>
      <c r="P69" s="12"/>
      <c r="Q69" s="12"/>
      <c r="R69" s="13"/>
      <c r="S69" s="12">
        <f t="shared" si="9"/>
        <v>0</v>
      </c>
      <c r="T69" s="12">
        <f t="shared" si="10"/>
        <v>0</v>
      </c>
      <c r="U69" s="57"/>
      <c r="V69" s="15">
        <v>0.09</v>
      </c>
      <c r="W69" s="15">
        <f t="shared" si="11"/>
        <v>0</v>
      </c>
    </row>
    <row r="70" spans="1:25" x14ac:dyDescent="0.2">
      <c r="A70" s="11" t="s">
        <v>158</v>
      </c>
      <c r="B70" s="11" t="s">
        <v>159</v>
      </c>
      <c r="C70" s="11" t="s">
        <v>158</v>
      </c>
      <c r="D70" s="11" t="s">
        <v>275</v>
      </c>
      <c r="E70" s="12">
        <v>32</v>
      </c>
      <c r="F70" s="12">
        <v>900</v>
      </c>
      <c r="G70" s="12">
        <v>10</v>
      </c>
      <c r="H70" s="12">
        <v>50</v>
      </c>
      <c r="I70" s="12"/>
      <c r="J70" s="12"/>
      <c r="K70" s="12"/>
      <c r="L70" s="12"/>
      <c r="M70" s="12"/>
      <c r="N70" s="12"/>
      <c r="O70" s="12"/>
      <c r="P70" s="12"/>
      <c r="Q70" s="12">
        <v>100</v>
      </c>
      <c r="R70" s="13"/>
      <c r="S70" s="12">
        <f t="shared" si="9"/>
        <v>100</v>
      </c>
      <c r="T70" s="12">
        <f t="shared" si="10"/>
        <v>2</v>
      </c>
      <c r="U70" s="57"/>
      <c r="V70" s="15">
        <v>0.09</v>
      </c>
      <c r="W70" s="15">
        <f t="shared" si="11"/>
        <v>0.18</v>
      </c>
    </row>
    <row r="71" spans="1:25" x14ac:dyDescent="0.2">
      <c r="A71" s="36" t="s">
        <v>182</v>
      </c>
      <c r="B71" s="36" t="s">
        <v>159</v>
      </c>
      <c r="C71" s="36">
        <v>90446700</v>
      </c>
      <c r="D71" s="36" t="s">
        <v>277</v>
      </c>
      <c r="E71" s="12" t="s">
        <v>180</v>
      </c>
      <c r="F71" s="12">
        <v>900</v>
      </c>
      <c r="G71" s="12">
        <v>10</v>
      </c>
      <c r="H71" s="12">
        <v>50</v>
      </c>
      <c r="I71" s="12">
        <v>200</v>
      </c>
      <c r="J71" s="12"/>
      <c r="K71" s="12"/>
      <c r="L71" s="12"/>
      <c r="M71" s="12">
        <v>200</v>
      </c>
      <c r="N71" s="12"/>
      <c r="O71" s="12"/>
      <c r="P71" s="12"/>
      <c r="Q71" s="12">
        <v>300</v>
      </c>
      <c r="R71" s="13"/>
      <c r="S71" s="12">
        <f t="shared" si="9"/>
        <v>700</v>
      </c>
      <c r="T71" s="12">
        <f t="shared" si="10"/>
        <v>14</v>
      </c>
      <c r="U71" s="57"/>
      <c r="V71" s="15">
        <v>0.09</v>
      </c>
      <c r="W71" s="15">
        <f t="shared" si="11"/>
        <v>1.26</v>
      </c>
    </row>
    <row r="72" spans="1:25" x14ac:dyDescent="0.2">
      <c r="A72" s="11" t="s">
        <v>233</v>
      </c>
      <c r="B72" s="11" t="s">
        <v>234</v>
      </c>
      <c r="C72" s="11" t="s">
        <v>233</v>
      </c>
      <c r="D72" s="11" t="s">
        <v>275</v>
      </c>
      <c r="E72" s="12">
        <v>32</v>
      </c>
      <c r="F72" s="12">
        <v>1200</v>
      </c>
      <c r="G72" s="12">
        <v>10</v>
      </c>
      <c r="H72" s="12">
        <v>50</v>
      </c>
      <c r="I72" s="12"/>
      <c r="J72" s="12"/>
      <c r="K72" s="12"/>
      <c r="L72" s="12"/>
      <c r="M72" s="12"/>
      <c r="N72" s="12"/>
      <c r="O72" s="12"/>
      <c r="P72" s="12"/>
      <c r="Q72" s="12"/>
      <c r="R72" s="13"/>
      <c r="S72" s="12">
        <f t="shared" si="9"/>
        <v>0</v>
      </c>
      <c r="T72" s="12">
        <f t="shared" si="10"/>
        <v>0</v>
      </c>
      <c r="U72" s="57"/>
      <c r="V72" s="15">
        <v>0.12</v>
      </c>
      <c r="W72" s="15">
        <f t="shared" si="11"/>
        <v>0</v>
      </c>
    </row>
    <row r="73" spans="1:25" x14ac:dyDescent="0.2">
      <c r="A73" s="36" t="s">
        <v>236</v>
      </c>
      <c r="B73" s="36" t="s">
        <v>237</v>
      </c>
      <c r="C73" s="36">
        <v>90446800</v>
      </c>
      <c r="D73" s="36" t="s">
        <v>277</v>
      </c>
      <c r="E73" s="12" t="s">
        <v>180</v>
      </c>
      <c r="F73" s="12">
        <v>1800</v>
      </c>
      <c r="G73" s="12">
        <v>10</v>
      </c>
      <c r="H73" s="12">
        <v>25</v>
      </c>
      <c r="I73" s="12"/>
      <c r="J73" s="12"/>
      <c r="K73" s="12"/>
      <c r="L73" s="12"/>
      <c r="M73" s="12"/>
      <c r="N73" s="12"/>
      <c r="O73" s="12"/>
      <c r="P73" s="12"/>
      <c r="Q73" s="12"/>
      <c r="R73" s="13"/>
      <c r="S73" s="12">
        <f t="shared" si="9"/>
        <v>0</v>
      </c>
      <c r="T73" s="12">
        <f t="shared" si="10"/>
        <v>0</v>
      </c>
      <c r="U73" s="57"/>
      <c r="V73" s="15">
        <v>0.18</v>
      </c>
      <c r="W73" s="15">
        <f t="shared" si="11"/>
        <v>0</v>
      </c>
      <c r="X73" s="43"/>
    </row>
    <row r="74" spans="1:25" x14ac:dyDescent="0.2">
      <c r="A74" s="8" t="s">
        <v>77</v>
      </c>
      <c r="B74" s="8"/>
      <c r="C74" s="8"/>
      <c r="D74" s="8"/>
      <c r="E74" s="8"/>
      <c r="F74" s="36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8"/>
      <c r="S74" s="12"/>
      <c r="T74" s="12"/>
      <c r="U74" s="57"/>
      <c r="V74" s="12"/>
      <c r="W74" s="15"/>
    </row>
    <row r="75" spans="1:25" x14ac:dyDescent="0.2">
      <c r="A75" s="11" t="s">
        <v>297</v>
      </c>
      <c r="B75" s="11" t="s">
        <v>298</v>
      </c>
      <c r="C75" s="11" t="s">
        <v>297</v>
      </c>
      <c r="D75" s="11" t="s">
        <v>275</v>
      </c>
      <c r="E75" s="12">
        <v>40</v>
      </c>
      <c r="F75" s="12">
        <v>100</v>
      </c>
      <c r="G75" s="12">
        <v>10</v>
      </c>
      <c r="H75" s="12">
        <v>300</v>
      </c>
      <c r="I75" s="12"/>
      <c r="J75" s="12"/>
      <c r="K75" s="12"/>
      <c r="L75" s="12"/>
      <c r="M75" s="12"/>
      <c r="N75" s="12"/>
      <c r="O75" s="12"/>
      <c r="P75" s="12"/>
      <c r="Q75" s="12"/>
      <c r="R75" s="13"/>
      <c r="S75" s="12">
        <f t="shared" ref="S75:S90" si="12">SUM(I75:R75)</f>
        <v>0</v>
      </c>
      <c r="T75" s="12">
        <f t="shared" ref="T75:T90" si="13">$S75/$H75</f>
        <v>0</v>
      </c>
      <c r="U75" s="57"/>
      <c r="V75" s="15">
        <v>0.13</v>
      </c>
      <c r="W75" s="15">
        <f t="shared" ref="W75:W90" si="14">$T75*$V75</f>
        <v>0</v>
      </c>
      <c r="X75" s="43">
        <f>SUM(W75:W90)</f>
        <v>10.050000000000001</v>
      </c>
      <c r="Y75" s="3">
        <f>X75*100/$X$143</f>
        <v>9.328877749930383</v>
      </c>
    </row>
    <row r="76" spans="1:25" x14ac:dyDescent="0.2">
      <c r="A76" s="11" t="s">
        <v>78</v>
      </c>
      <c r="B76" s="11" t="s">
        <v>79</v>
      </c>
      <c r="C76" s="11" t="s">
        <v>78</v>
      </c>
      <c r="D76" s="11" t="s">
        <v>275</v>
      </c>
      <c r="E76" s="12">
        <v>40</v>
      </c>
      <c r="F76" s="12">
        <v>150</v>
      </c>
      <c r="G76" s="12">
        <v>10</v>
      </c>
      <c r="H76" s="12">
        <v>300</v>
      </c>
      <c r="I76" s="12"/>
      <c r="J76" s="12"/>
      <c r="K76" s="12"/>
      <c r="L76" s="12"/>
      <c r="M76" s="12">
        <v>300</v>
      </c>
      <c r="N76" s="12"/>
      <c r="O76" s="12"/>
      <c r="P76" s="12"/>
      <c r="Q76" s="12">
        <v>300</v>
      </c>
      <c r="R76" s="13"/>
      <c r="S76" s="12">
        <f t="shared" si="12"/>
        <v>600</v>
      </c>
      <c r="T76" s="12">
        <f t="shared" si="13"/>
        <v>2</v>
      </c>
      <c r="U76" s="57"/>
      <c r="V76" s="15">
        <v>0.13</v>
      </c>
      <c r="W76" s="15">
        <f t="shared" si="14"/>
        <v>0.26</v>
      </c>
    </row>
    <row r="77" spans="1:25" x14ac:dyDescent="0.2">
      <c r="A77" s="36" t="s">
        <v>240</v>
      </c>
      <c r="B77" s="36" t="s">
        <v>79</v>
      </c>
      <c r="C77" s="31" t="s">
        <v>241</v>
      </c>
      <c r="D77" s="36" t="s">
        <v>277</v>
      </c>
      <c r="E77" s="12">
        <v>40</v>
      </c>
      <c r="F77" s="12">
        <v>150</v>
      </c>
      <c r="G77" s="12">
        <v>10</v>
      </c>
      <c r="H77" s="12">
        <v>300</v>
      </c>
      <c r="I77" s="12"/>
      <c r="J77" s="12"/>
      <c r="K77" s="12"/>
      <c r="L77" s="12"/>
      <c r="M77" s="12">
        <v>600</v>
      </c>
      <c r="N77" s="12"/>
      <c r="O77" s="12"/>
      <c r="P77" s="12"/>
      <c r="Q77" s="12">
        <v>600</v>
      </c>
      <c r="R77" s="13"/>
      <c r="S77" s="12">
        <f t="shared" si="12"/>
        <v>1200</v>
      </c>
      <c r="T77" s="12">
        <f t="shared" si="13"/>
        <v>4</v>
      </c>
      <c r="U77" s="57"/>
      <c r="V77" s="15">
        <v>0.13</v>
      </c>
      <c r="W77" s="15">
        <f t="shared" si="14"/>
        <v>0.52</v>
      </c>
    </row>
    <row r="78" spans="1:25" x14ac:dyDescent="0.2">
      <c r="A78" s="11" t="s">
        <v>80</v>
      </c>
      <c r="B78" s="11" t="s">
        <v>81</v>
      </c>
      <c r="C78" s="11" t="s">
        <v>80</v>
      </c>
      <c r="D78" s="11" t="s">
        <v>275</v>
      </c>
      <c r="E78" s="12">
        <v>40</v>
      </c>
      <c r="F78" s="12">
        <v>200</v>
      </c>
      <c r="G78" s="12">
        <v>10</v>
      </c>
      <c r="H78" s="12">
        <v>150</v>
      </c>
      <c r="I78" s="12"/>
      <c r="J78" s="12"/>
      <c r="K78" s="12"/>
      <c r="L78" s="12"/>
      <c r="M78" s="12"/>
      <c r="N78" s="12"/>
      <c r="O78" s="12"/>
      <c r="P78" s="12"/>
      <c r="Q78" s="12"/>
      <c r="R78" s="13"/>
      <c r="S78" s="12">
        <f t="shared" si="12"/>
        <v>0</v>
      </c>
      <c r="T78" s="12">
        <f t="shared" si="13"/>
        <v>0</v>
      </c>
      <c r="U78" s="57"/>
      <c r="V78" s="15">
        <v>0.13</v>
      </c>
      <c r="W78" s="15">
        <f t="shared" si="14"/>
        <v>0</v>
      </c>
    </row>
    <row r="79" spans="1:25" x14ac:dyDescent="0.2">
      <c r="A79" s="11" t="s">
        <v>82</v>
      </c>
      <c r="B79" s="11" t="s">
        <v>83</v>
      </c>
      <c r="C79" s="11" t="s">
        <v>82</v>
      </c>
      <c r="D79" s="11" t="s">
        <v>275</v>
      </c>
      <c r="E79" s="12">
        <v>40</v>
      </c>
      <c r="F79" s="12">
        <v>300</v>
      </c>
      <c r="G79" s="12">
        <v>10</v>
      </c>
      <c r="H79" s="12">
        <v>150</v>
      </c>
      <c r="I79" s="12">
        <v>150</v>
      </c>
      <c r="J79" s="12"/>
      <c r="K79" s="12"/>
      <c r="L79" s="12"/>
      <c r="M79" s="12">
        <v>300</v>
      </c>
      <c r="N79" s="12"/>
      <c r="O79" s="12"/>
      <c r="P79" s="12"/>
      <c r="Q79" s="12">
        <v>300</v>
      </c>
      <c r="R79" s="13"/>
      <c r="S79" s="12">
        <f t="shared" si="12"/>
        <v>750</v>
      </c>
      <c r="T79" s="12">
        <f t="shared" si="13"/>
        <v>5</v>
      </c>
      <c r="U79" s="57"/>
      <c r="V79" s="15">
        <v>0.13</v>
      </c>
      <c r="W79" s="15">
        <f t="shared" si="14"/>
        <v>0.65</v>
      </c>
    </row>
    <row r="80" spans="1:25" x14ac:dyDescent="0.2">
      <c r="A80" s="36" t="s">
        <v>183</v>
      </c>
      <c r="B80" s="36" t="s">
        <v>83</v>
      </c>
      <c r="C80" s="36">
        <v>90447300</v>
      </c>
      <c r="D80" s="36" t="s">
        <v>277</v>
      </c>
      <c r="E80" s="12" t="s">
        <v>89</v>
      </c>
      <c r="F80" s="12">
        <v>300</v>
      </c>
      <c r="G80" s="12">
        <v>10</v>
      </c>
      <c r="H80" s="12">
        <v>150</v>
      </c>
      <c r="I80" s="12">
        <v>300</v>
      </c>
      <c r="J80" s="12"/>
      <c r="K80" s="12"/>
      <c r="L80" s="12"/>
      <c r="M80" s="12">
        <v>600</v>
      </c>
      <c r="N80" s="12"/>
      <c r="O80" s="12"/>
      <c r="P80" s="12"/>
      <c r="Q80" s="12">
        <v>600</v>
      </c>
      <c r="R80" s="13"/>
      <c r="S80" s="12">
        <f t="shared" si="12"/>
        <v>1500</v>
      </c>
      <c r="T80" s="12">
        <f t="shared" si="13"/>
        <v>10</v>
      </c>
      <c r="U80" s="57"/>
      <c r="V80" s="15">
        <v>0.13</v>
      </c>
      <c r="W80" s="15">
        <f t="shared" si="14"/>
        <v>1.3</v>
      </c>
    </row>
    <row r="81" spans="1:25" x14ac:dyDescent="0.2">
      <c r="A81" s="11" t="s">
        <v>84</v>
      </c>
      <c r="B81" s="11" t="s">
        <v>85</v>
      </c>
      <c r="C81" s="11" t="s">
        <v>84</v>
      </c>
      <c r="D81" s="11" t="s">
        <v>275</v>
      </c>
      <c r="E81" s="12">
        <v>40</v>
      </c>
      <c r="F81" s="12">
        <v>450</v>
      </c>
      <c r="G81" s="12">
        <v>10</v>
      </c>
      <c r="H81" s="12">
        <v>100</v>
      </c>
      <c r="I81" s="12"/>
      <c r="J81" s="12"/>
      <c r="K81" s="12"/>
      <c r="L81" s="12"/>
      <c r="M81" s="12">
        <v>300</v>
      </c>
      <c r="N81" s="12"/>
      <c r="O81" s="12"/>
      <c r="P81" s="12"/>
      <c r="Q81" s="12"/>
      <c r="R81" s="13"/>
      <c r="S81" s="12">
        <f t="shared" si="12"/>
        <v>300</v>
      </c>
      <c r="T81" s="12">
        <f t="shared" si="13"/>
        <v>3</v>
      </c>
      <c r="U81" s="57"/>
      <c r="V81" s="15">
        <v>0.13</v>
      </c>
      <c r="W81" s="15">
        <f t="shared" si="14"/>
        <v>0.39</v>
      </c>
    </row>
    <row r="82" spans="1:25" x14ac:dyDescent="0.2">
      <c r="A82" s="36" t="s">
        <v>184</v>
      </c>
      <c r="B82" s="36" t="s">
        <v>85</v>
      </c>
      <c r="C82" s="36">
        <v>90447400</v>
      </c>
      <c r="D82" s="36" t="s">
        <v>277</v>
      </c>
      <c r="E82" s="12" t="s">
        <v>89</v>
      </c>
      <c r="F82" s="12">
        <v>450</v>
      </c>
      <c r="G82" s="12">
        <v>10</v>
      </c>
      <c r="H82" s="12">
        <v>100</v>
      </c>
      <c r="I82" s="12">
        <v>300</v>
      </c>
      <c r="J82" s="12"/>
      <c r="K82" s="12"/>
      <c r="L82" s="12"/>
      <c r="M82" s="12">
        <v>500</v>
      </c>
      <c r="N82" s="12"/>
      <c r="O82" s="12"/>
      <c r="P82" s="12"/>
      <c r="Q82" s="12">
        <v>300</v>
      </c>
      <c r="R82" s="13"/>
      <c r="S82" s="12">
        <f t="shared" si="12"/>
        <v>1100</v>
      </c>
      <c r="T82" s="12">
        <f t="shared" si="13"/>
        <v>11</v>
      </c>
      <c r="U82" s="57"/>
      <c r="V82" s="15">
        <v>0.13</v>
      </c>
      <c r="W82" s="15">
        <f t="shared" si="14"/>
        <v>1.4300000000000002</v>
      </c>
    </row>
    <row r="83" spans="1:25" x14ac:dyDescent="0.2">
      <c r="A83" s="11" t="s">
        <v>86</v>
      </c>
      <c r="B83" s="11" t="s">
        <v>87</v>
      </c>
      <c r="C83" s="11" t="s">
        <v>86</v>
      </c>
      <c r="D83" s="11" t="s">
        <v>275</v>
      </c>
      <c r="E83" s="12">
        <v>40</v>
      </c>
      <c r="F83" s="12">
        <v>600</v>
      </c>
      <c r="G83" s="12">
        <v>10</v>
      </c>
      <c r="H83" s="12">
        <v>50</v>
      </c>
      <c r="I83" s="12"/>
      <c r="J83" s="12"/>
      <c r="K83" s="12"/>
      <c r="L83" s="12"/>
      <c r="M83" s="12">
        <v>200</v>
      </c>
      <c r="N83" s="12"/>
      <c r="O83" s="12"/>
      <c r="P83" s="12"/>
      <c r="Q83" s="12">
        <v>300</v>
      </c>
      <c r="R83" s="13"/>
      <c r="S83" s="12">
        <f t="shared" si="12"/>
        <v>500</v>
      </c>
      <c r="T83" s="12">
        <f t="shared" si="13"/>
        <v>10</v>
      </c>
      <c r="U83" s="57"/>
      <c r="V83" s="15">
        <v>0.09</v>
      </c>
      <c r="W83" s="15">
        <f t="shared" si="14"/>
        <v>0.89999999999999991</v>
      </c>
    </row>
    <row r="84" spans="1:25" x14ac:dyDescent="0.2">
      <c r="A84" s="36" t="s">
        <v>88</v>
      </c>
      <c r="B84" s="36" t="s">
        <v>87</v>
      </c>
      <c r="C84" s="36">
        <v>90447600</v>
      </c>
      <c r="D84" s="36" t="s">
        <v>277</v>
      </c>
      <c r="E84" s="12" t="s">
        <v>89</v>
      </c>
      <c r="F84" s="12">
        <v>600</v>
      </c>
      <c r="G84" s="12">
        <v>10</v>
      </c>
      <c r="H84" s="12">
        <v>50</v>
      </c>
      <c r="I84" s="12"/>
      <c r="J84" s="12"/>
      <c r="K84" s="12"/>
      <c r="L84" s="12">
        <v>300</v>
      </c>
      <c r="M84" s="12">
        <v>200</v>
      </c>
      <c r="N84" s="12"/>
      <c r="O84" s="12"/>
      <c r="P84" s="12"/>
      <c r="Q84" s="12">
        <v>900</v>
      </c>
      <c r="R84" s="13"/>
      <c r="S84" s="12">
        <f t="shared" si="12"/>
        <v>1400</v>
      </c>
      <c r="T84" s="12">
        <f t="shared" si="13"/>
        <v>28</v>
      </c>
      <c r="U84" s="57"/>
      <c r="V84" s="15">
        <v>0.09</v>
      </c>
      <c r="W84" s="15">
        <f t="shared" si="14"/>
        <v>2.52</v>
      </c>
    </row>
    <row r="85" spans="1:25" x14ac:dyDescent="0.2">
      <c r="A85" s="11" t="s">
        <v>90</v>
      </c>
      <c r="B85" s="11" t="s">
        <v>91</v>
      </c>
      <c r="C85" s="11" t="s">
        <v>90</v>
      </c>
      <c r="D85" s="11" t="s">
        <v>275</v>
      </c>
      <c r="E85" s="12">
        <v>40</v>
      </c>
      <c r="F85" s="12">
        <v>750</v>
      </c>
      <c r="G85" s="12">
        <v>10</v>
      </c>
      <c r="H85" s="12">
        <v>50</v>
      </c>
      <c r="I85" s="12"/>
      <c r="J85" s="12"/>
      <c r="K85" s="12"/>
      <c r="L85" s="12"/>
      <c r="M85" s="12">
        <v>100</v>
      </c>
      <c r="N85" s="12"/>
      <c r="O85" s="12"/>
      <c r="P85" s="12"/>
      <c r="Q85" s="12">
        <v>500</v>
      </c>
      <c r="R85" s="13"/>
      <c r="S85" s="12">
        <f t="shared" si="12"/>
        <v>600</v>
      </c>
      <c r="T85" s="12">
        <f t="shared" si="13"/>
        <v>12</v>
      </c>
      <c r="U85" s="57"/>
      <c r="V85" s="15">
        <v>0.13</v>
      </c>
      <c r="W85" s="15">
        <f t="shared" si="14"/>
        <v>1.56</v>
      </c>
    </row>
    <row r="86" spans="1:25" x14ac:dyDescent="0.2">
      <c r="A86" s="11" t="s">
        <v>92</v>
      </c>
      <c r="B86" s="11" t="s">
        <v>93</v>
      </c>
      <c r="C86" s="11" t="s">
        <v>92</v>
      </c>
      <c r="D86" s="11" t="s">
        <v>275</v>
      </c>
      <c r="E86" s="12">
        <v>40</v>
      </c>
      <c r="F86" s="12">
        <v>900</v>
      </c>
      <c r="G86" s="12">
        <v>10</v>
      </c>
      <c r="H86" s="12">
        <v>50</v>
      </c>
      <c r="I86" s="12"/>
      <c r="J86" s="12"/>
      <c r="K86" s="12"/>
      <c r="L86" s="12"/>
      <c r="M86" s="12"/>
      <c r="N86" s="12"/>
      <c r="O86" s="12"/>
      <c r="P86" s="12"/>
      <c r="Q86" s="12"/>
      <c r="R86" s="13"/>
      <c r="S86" s="12">
        <f t="shared" si="12"/>
        <v>0</v>
      </c>
      <c r="T86" s="12">
        <f t="shared" si="13"/>
        <v>0</v>
      </c>
      <c r="U86" s="57"/>
      <c r="V86" s="15">
        <v>0.13</v>
      </c>
      <c r="W86" s="15">
        <f t="shared" si="14"/>
        <v>0</v>
      </c>
    </row>
    <row r="87" spans="1:25" x14ac:dyDescent="0.2">
      <c r="A87" s="36" t="s">
        <v>185</v>
      </c>
      <c r="B87" s="36" t="s">
        <v>93</v>
      </c>
      <c r="C87" s="36">
        <v>90447700</v>
      </c>
      <c r="D87" s="36" t="s">
        <v>277</v>
      </c>
      <c r="E87" s="12" t="s">
        <v>89</v>
      </c>
      <c r="F87" s="12">
        <v>900</v>
      </c>
      <c r="G87" s="12">
        <v>10</v>
      </c>
      <c r="H87" s="12">
        <v>50</v>
      </c>
      <c r="I87" s="12"/>
      <c r="J87" s="12"/>
      <c r="K87" s="12"/>
      <c r="L87" s="12"/>
      <c r="M87" s="12"/>
      <c r="N87" s="12"/>
      <c r="O87" s="12"/>
      <c r="P87" s="12"/>
      <c r="Q87" s="12">
        <v>200</v>
      </c>
      <c r="R87" s="13"/>
      <c r="S87" s="12">
        <f t="shared" si="12"/>
        <v>200</v>
      </c>
      <c r="T87" s="12">
        <f t="shared" si="13"/>
        <v>4</v>
      </c>
      <c r="U87" s="57"/>
      <c r="V87" s="15">
        <v>0.13</v>
      </c>
      <c r="W87" s="15">
        <f t="shared" si="14"/>
        <v>0.52</v>
      </c>
    </row>
    <row r="88" spans="1:25" x14ac:dyDescent="0.2">
      <c r="A88" s="11" t="s">
        <v>94</v>
      </c>
      <c r="B88" s="11" t="s">
        <v>95</v>
      </c>
      <c r="C88" s="11" t="s">
        <v>94</v>
      </c>
      <c r="D88" s="11" t="s">
        <v>275</v>
      </c>
      <c r="E88" s="12">
        <v>40</v>
      </c>
      <c r="F88" s="12">
        <v>1200</v>
      </c>
      <c r="G88" s="12">
        <v>5</v>
      </c>
      <c r="H88" s="12">
        <v>25</v>
      </c>
      <c r="I88" s="12"/>
      <c r="J88" s="12"/>
      <c r="K88" s="12"/>
      <c r="L88" s="12"/>
      <c r="M88" s="12"/>
      <c r="N88" s="12"/>
      <c r="O88" s="12"/>
      <c r="P88" s="12"/>
      <c r="Q88" s="12"/>
      <c r="R88" s="13"/>
      <c r="S88" s="12">
        <f t="shared" si="12"/>
        <v>0</v>
      </c>
      <c r="T88" s="12">
        <f t="shared" si="13"/>
        <v>0</v>
      </c>
      <c r="U88" s="57"/>
      <c r="V88" s="15">
        <v>0.08</v>
      </c>
      <c r="W88" s="15">
        <f t="shared" si="14"/>
        <v>0</v>
      </c>
    </row>
    <row r="89" spans="1:25" x14ac:dyDescent="0.2">
      <c r="A89" s="36" t="s">
        <v>376</v>
      </c>
      <c r="B89" s="36" t="s">
        <v>377</v>
      </c>
      <c r="C89" s="31" t="s">
        <v>378</v>
      </c>
      <c r="D89" s="36" t="s">
        <v>277</v>
      </c>
      <c r="E89" s="12">
        <v>40</v>
      </c>
      <c r="F89" s="12">
        <v>1800</v>
      </c>
      <c r="G89" s="12">
        <v>5</v>
      </c>
      <c r="H89" s="12">
        <v>20</v>
      </c>
      <c r="I89" s="12"/>
      <c r="J89" s="12"/>
      <c r="K89" s="12"/>
      <c r="L89" s="12"/>
      <c r="M89" s="12"/>
      <c r="N89" s="12"/>
      <c r="O89" s="12"/>
      <c r="P89" s="12"/>
      <c r="Q89" s="12"/>
      <c r="R89" s="13"/>
      <c r="S89" s="12">
        <f t="shared" si="12"/>
        <v>0</v>
      </c>
      <c r="T89" s="12">
        <f t="shared" si="13"/>
        <v>0</v>
      </c>
      <c r="U89" s="57"/>
      <c r="V89" s="15">
        <v>0.08</v>
      </c>
      <c r="W89" s="15">
        <f t="shared" si="14"/>
        <v>0</v>
      </c>
    </row>
    <row r="90" spans="1:25" x14ac:dyDescent="0.2">
      <c r="A90" s="11" t="s">
        <v>220</v>
      </c>
      <c r="B90" s="11" t="s">
        <v>221</v>
      </c>
      <c r="C90" s="11" t="s">
        <v>220</v>
      </c>
      <c r="D90" s="11" t="s">
        <v>275</v>
      </c>
      <c r="E90" s="12">
        <v>40</v>
      </c>
      <c r="F90" s="12">
        <v>2000</v>
      </c>
      <c r="G90" s="12">
        <v>5</v>
      </c>
      <c r="H90" s="12">
        <v>25</v>
      </c>
      <c r="I90" s="12"/>
      <c r="J90" s="12"/>
      <c r="K90" s="12"/>
      <c r="L90" s="12"/>
      <c r="M90" s="12"/>
      <c r="N90" s="12"/>
      <c r="O90" s="12"/>
      <c r="P90" s="12"/>
      <c r="Q90" s="12"/>
      <c r="R90" s="13"/>
      <c r="S90" s="12">
        <f t="shared" si="12"/>
        <v>0</v>
      </c>
      <c r="T90" s="12">
        <f t="shared" si="13"/>
        <v>0</v>
      </c>
      <c r="U90" s="57"/>
      <c r="V90" s="15">
        <v>0.08</v>
      </c>
      <c r="W90" s="15">
        <f t="shared" si="14"/>
        <v>0</v>
      </c>
      <c r="X90" s="43"/>
    </row>
    <row r="91" spans="1:25" x14ac:dyDescent="0.2">
      <c r="A91" s="8" t="s">
        <v>96</v>
      </c>
      <c r="B91" s="8"/>
      <c r="C91" s="8"/>
      <c r="D91" s="8"/>
      <c r="E91" s="20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8"/>
      <c r="S91" s="12"/>
      <c r="T91" s="12"/>
      <c r="U91" s="57"/>
      <c r="V91" s="12"/>
      <c r="W91" s="15"/>
    </row>
    <row r="92" spans="1:25" x14ac:dyDescent="0.2">
      <c r="A92" s="11" t="s">
        <v>299</v>
      </c>
      <c r="B92" s="11" t="s">
        <v>300</v>
      </c>
      <c r="C92" s="11" t="s">
        <v>299</v>
      </c>
      <c r="D92" s="11" t="s">
        <v>275</v>
      </c>
      <c r="E92" s="12">
        <v>50</v>
      </c>
      <c r="F92" s="12">
        <v>100</v>
      </c>
      <c r="G92" s="12">
        <v>10</v>
      </c>
      <c r="H92" s="12">
        <v>150</v>
      </c>
      <c r="I92" s="12">
        <v>300</v>
      </c>
      <c r="J92" s="12"/>
      <c r="K92" s="12"/>
      <c r="L92" s="12"/>
      <c r="M92" s="12"/>
      <c r="N92" s="12"/>
      <c r="O92" s="12"/>
      <c r="P92" s="12"/>
      <c r="Q92" s="12"/>
      <c r="R92" s="13"/>
      <c r="S92" s="12">
        <f t="shared" ref="S92:S108" si="15">SUM(I92:R92)</f>
        <v>300</v>
      </c>
      <c r="T92" s="12">
        <f t="shared" ref="T92:T108" si="16">$S92/$H92</f>
        <v>2</v>
      </c>
      <c r="U92" s="57"/>
      <c r="V92" s="15">
        <v>0.1</v>
      </c>
      <c r="W92" s="15">
        <f t="shared" ref="W92:W108" si="17">$T92*$V92</f>
        <v>0.2</v>
      </c>
      <c r="X92" s="43">
        <f>SUM(W92:W108)</f>
        <v>35.950000000000003</v>
      </c>
      <c r="Y92" s="3">
        <f>X92*100/$X$143</f>
        <v>33.370463195024598</v>
      </c>
    </row>
    <row r="93" spans="1:25" x14ac:dyDescent="0.2">
      <c r="A93" s="11" t="s">
        <v>97</v>
      </c>
      <c r="B93" s="11" t="s">
        <v>98</v>
      </c>
      <c r="C93" s="11" t="s">
        <v>97</v>
      </c>
      <c r="D93" s="11" t="s">
        <v>275</v>
      </c>
      <c r="E93" s="12">
        <v>50</v>
      </c>
      <c r="F93" s="12">
        <v>150</v>
      </c>
      <c r="G93" s="12">
        <v>10</v>
      </c>
      <c r="H93" s="12">
        <v>150</v>
      </c>
      <c r="I93" s="12"/>
      <c r="J93" s="12"/>
      <c r="K93" s="12"/>
      <c r="L93" s="12"/>
      <c r="M93" s="12"/>
      <c r="N93" s="12"/>
      <c r="O93" s="12"/>
      <c r="P93" s="12"/>
      <c r="Q93" s="12">
        <v>300</v>
      </c>
      <c r="R93" s="13"/>
      <c r="S93" s="12">
        <f t="shared" si="15"/>
        <v>300</v>
      </c>
      <c r="T93" s="12">
        <f t="shared" si="16"/>
        <v>2</v>
      </c>
      <c r="U93" s="57"/>
      <c r="V93" s="15">
        <v>0.1</v>
      </c>
      <c r="W93" s="15">
        <f t="shared" si="17"/>
        <v>0.2</v>
      </c>
    </row>
    <row r="94" spans="1:25" x14ac:dyDescent="0.2">
      <c r="A94" s="36" t="s">
        <v>235</v>
      </c>
      <c r="B94" s="36" t="s">
        <v>98</v>
      </c>
      <c r="C94" s="36">
        <v>90448200</v>
      </c>
      <c r="D94" s="36" t="s">
        <v>277</v>
      </c>
      <c r="E94" s="12" t="s">
        <v>102</v>
      </c>
      <c r="F94" s="12">
        <v>150</v>
      </c>
      <c r="G94" s="12">
        <v>10</v>
      </c>
      <c r="H94" s="12">
        <v>150</v>
      </c>
      <c r="I94" s="12"/>
      <c r="J94" s="12"/>
      <c r="K94" s="12"/>
      <c r="L94" s="12">
        <v>300</v>
      </c>
      <c r="M94" s="12"/>
      <c r="N94" s="12"/>
      <c r="O94" s="12"/>
      <c r="P94" s="12">
        <v>300</v>
      </c>
      <c r="Q94" s="12">
        <v>900</v>
      </c>
      <c r="R94" s="13"/>
      <c r="S94" s="12">
        <f t="shared" si="15"/>
        <v>1500</v>
      </c>
      <c r="T94" s="12">
        <f t="shared" si="16"/>
        <v>10</v>
      </c>
      <c r="U94" s="57"/>
      <c r="V94" s="15">
        <v>0.1</v>
      </c>
      <c r="W94" s="15">
        <f t="shared" si="17"/>
        <v>1</v>
      </c>
    </row>
    <row r="95" spans="1:25" x14ac:dyDescent="0.2">
      <c r="A95" s="11" t="s">
        <v>224</v>
      </c>
      <c r="B95" s="11" t="s">
        <v>225</v>
      </c>
      <c r="C95" s="11" t="s">
        <v>224</v>
      </c>
      <c r="D95" s="11" t="s">
        <v>275</v>
      </c>
      <c r="E95" s="12">
        <v>50</v>
      </c>
      <c r="F95" s="12">
        <v>200</v>
      </c>
      <c r="G95" s="12">
        <v>10</v>
      </c>
      <c r="H95" s="12">
        <v>150</v>
      </c>
      <c r="I95" s="12">
        <v>150</v>
      </c>
      <c r="J95" s="12"/>
      <c r="K95" s="12"/>
      <c r="L95" s="12"/>
      <c r="M95" s="12"/>
      <c r="N95" s="12"/>
      <c r="O95" s="12"/>
      <c r="P95" s="12"/>
      <c r="Q95" s="12">
        <v>150</v>
      </c>
      <c r="R95" s="13"/>
      <c r="S95" s="12">
        <f t="shared" si="15"/>
        <v>300</v>
      </c>
      <c r="T95" s="12">
        <f t="shared" si="16"/>
        <v>2</v>
      </c>
      <c r="U95" s="57"/>
      <c r="V95" s="15">
        <v>0.06</v>
      </c>
      <c r="W95" s="15">
        <f t="shared" si="17"/>
        <v>0.12</v>
      </c>
    </row>
    <row r="96" spans="1:25" x14ac:dyDescent="0.2">
      <c r="A96" s="11" t="s">
        <v>99</v>
      </c>
      <c r="B96" s="11" t="s">
        <v>100</v>
      </c>
      <c r="C96" s="11" t="s">
        <v>99</v>
      </c>
      <c r="D96" s="11" t="s">
        <v>275</v>
      </c>
      <c r="E96" s="12">
        <v>50</v>
      </c>
      <c r="F96" s="12">
        <v>300</v>
      </c>
      <c r="G96" s="12">
        <v>10</v>
      </c>
      <c r="H96" s="12">
        <v>75</v>
      </c>
      <c r="I96" s="12"/>
      <c r="J96" s="12"/>
      <c r="K96" s="12"/>
      <c r="L96" s="12"/>
      <c r="M96" s="12">
        <v>150</v>
      </c>
      <c r="N96" s="12"/>
      <c r="O96" s="12"/>
      <c r="P96" s="12"/>
      <c r="Q96" s="12">
        <v>300</v>
      </c>
      <c r="R96" s="13"/>
      <c r="S96" s="12">
        <f t="shared" si="15"/>
        <v>450</v>
      </c>
      <c r="T96" s="12">
        <f t="shared" si="16"/>
        <v>6</v>
      </c>
      <c r="U96" s="57"/>
      <c r="V96" s="15">
        <v>0.1</v>
      </c>
      <c r="W96" s="15">
        <f t="shared" si="17"/>
        <v>0.60000000000000009</v>
      </c>
    </row>
    <row r="97" spans="1:25" x14ac:dyDescent="0.2">
      <c r="A97" s="36" t="s">
        <v>101</v>
      </c>
      <c r="B97" s="36" t="s">
        <v>100</v>
      </c>
      <c r="C97" s="36">
        <v>90448300</v>
      </c>
      <c r="D97" s="36" t="s">
        <v>277</v>
      </c>
      <c r="E97" s="12" t="s">
        <v>102</v>
      </c>
      <c r="F97" s="12">
        <v>300</v>
      </c>
      <c r="G97" s="12">
        <v>10</v>
      </c>
      <c r="H97" s="12">
        <v>75</v>
      </c>
      <c r="I97" s="12"/>
      <c r="J97" s="12"/>
      <c r="K97" s="12"/>
      <c r="L97" s="12"/>
      <c r="M97" s="12">
        <v>600</v>
      </c>
      <c r="N97" s="12"/>
      <c r="O97" s="12"/>
      <c r="P97" s="12"/>
      <c r="Q97" s="12">
        <v>600</v>
      </c>
      <c r="R97" s="13"/>
      <c r="S97" s="12">
        <f t="shared" si="15"/>
        <v>1200</v>
      </c>
      <c r="T97" s="12">
        <f t="shared" si="16"/>
        <v>16</v>
      </c>
      <c r="U97" s="57"/>
      <c r="V97" s="15">
        <v>0.1</v>
      </c>
      <c r="W97" s="15">
        <f t="shared" si="17"/>
        <v>1.6</v>
      </c>
    </row>
    <row r="98" spans="1:25" x14ac:dyDescent="0.2">
      <c r="A98" s="11" t="s">
        <v>103</v>
      </c>
      <c r="B98" s="11" t="s">
        <v>104</v>
      </c>
      <c r="C98" s="11" t="s">
        <v>103</v>
      </c>
      <c r="D98" s="11" t="s">
        <v>275</v>
      </c>
      <c r="E98" s="12">
        <v>50</v>
      </c>
      <c r="F98" s="12">
        <v>450</v>
      </c>
      <c r="G98" s="12">
        <v>10</v>
      </c>
      <c r="H98" s="12">
        <v>50</v>
      </c>
      <c r="I98" s="12"/>
      <c r="J98" s="12"/>
      <c r="K98" s="12"/>
      <c r="L98" s="12"/>
      <c r="M98" s="12"/>
      <c r="N98" s="12"/>
      <c r="O98" s="12"/>
      <c r="P98" s="12"/>
      <c r="Q98" s="12">
        <v>300</v>
      </c>
      <c r="R98" s="13"/>
      <c r="S98" s="12">
        <f t="shared" si="15"/>
        <v>300</v>
      </c>
      <c r="T98" s="12">
        <f t="shared" si="16"/>
        <v>6</v>
      </c>
      <c r="U98" s="57"/>
      <c r="V98" s="15">
        <v>0.1</v>
      </c>
      <c r="W98" s="15">
        <f t="shared" si="17"/>
        <v>0.60000000000000009</v>
      </c>
    </row>
    <row r="99" spans="1:25" x14ac:dyDescent="0.2">
      <c r="A99" s="36" t="s">
        <v>186</v>
      </c>
      <c r="B99" s="36" t="s">
        <v>104</v>
      </c>
      <c r="C99" s="36">
        <v>90448400</v>
      </c>
      <c r="D99" s="36" t="s">
        <v>277</v>
      </c>
      <c r="E99" s="12" t="s">
        <v>102</v>
      </c>
      <c r="F99" s="12">
        <v>450</v>
      </c>
      <c r="G99" s="12">
        <v>10</v>
      </c>
      <c r="H99" s="12">
        <v>50</v>
      </c>
      <c r="I99" s="12">
        <v>300</v>
      </c>
      <c r="J99" s="12"/>
      <c r="K99" s="12"/>
      <c r="L99" s="12"/>
      <c r="M99" s="12">
        <v>600</v>
      </c>
      <c r="N99" s="12"/>
      <c r="O99" s="12"/>
      <c r="P99" s="12"/>
      <c r="Q99" s="12">
        <v>600</v>
      </c>
      <c r="R99" s="13"/>
      <c r="S99" s="12">
        <f t="shared" si="15"/>
        <v>1500</v>
      </c>
      <c r="T99" s="12">
        <f t="shared" si="16"/>
        <v>30</v>
      </c>
      <c r="U99" s="57"/>
      <c r="V99" s="15">
        <v>0.1</v>
      </c>
      <c r="W99" s="15">
        <f t="shared" si="17"/>
        <v>3</v>
      </c>
    </row>
    <row r="100" spans="1:25" x14ac:dyDescent="0.2">
      <c r="A100" s="11" t="s">
        <v>105</v>
      </c>
      <c r="B100" s="11" t="s">
        <v>106</v>
      </c>
      <c r="C100" s="11" t="s">
        <v>105</v>
      </c>
      <c r="D100" s="11" t="s">
        <v>275</v>
      </c>
      <c r="E100" s="12">
        <v>50</v>
      </c>
      <c r="F100" s="12">
        <v>600</v>
      </c>
      <c r="G100" s="12">
        <v>10</v>
      </c>
      <c r="H100" s="12">
        <v>50</v>
      </c>
      <c r="I100" s="12">
        <v>300</v>
      </c>
      <c r="J100" s="12"/>
      <c r="K100" s="12"/>
      <c r="L100" s="12"/>
      <c r="M100" s="12"/>
      <c r="N100" s="12">
        <v>500</v>
      </c>
      <c r="O100" s="12"/>
      <c r="P100" s="12"/>
      <c r="Q100" s="12">
        <v>300</v>
      </c>
      <c r="R100" s="13"/>
      <c r="S100" s="12">
        <f t="shared" si="15"/>
        <v>1100</v>
      </c>
      <c r="T100" s="12">
        <f t="shared" si="16"/>
        <v>22</v>
      </c>
      <c r="U100" s="57"/>
      <c r="V100" s="15">
        <v>0.13</v>
      </c>
      <c r="W100" s="15">
        <f t="shared" si="17"/>
        <v>2.8600000000000003</v>
      </c>
    </row>
    <row r="101" spans="1:25" x14ac:dyDescent="0.2">
      <c r="A101" s="36" t="s">
        <v>107</v>
      </c>
      <c r="B101" s="36" t="s">
        <v>106</v>
      </c>
      <c r="C101" s="36">
        <v>90448600</v>
      </c>
      <c r="D101" s="36" t="s">
        <v>277</v>
      </c>
      <c r="E101" s="12" t="s">
        <v>102</v>
      </c>
      <c r="F101" s="12">
        <v>600</v>
      </c>
      <c r="G101" s="12">
        <v>10</v>
      </c>
      <c r="H101" s="12">
        <v>50</v>
      </c>
      <c r="I101" s="12">
        <v>350</v>
      </c>
      <c r="J101" s="12"/>
      <c r="K101" s="12"/>
      <c r="L101" s="12"/>
      <c r="M101" s="12">
        <v>600</v>
      </c>
      <c r="N101" s="12">
        <v>3000</v>
      </c>
      <c r="O101" s="12"/>
      <c r="P101" s="12"/>
      <c r="Q101" s="12">
        <v>1000</v>
      </c>
      <c r="R101" s="13"/>
      <c r="S101" s="12">
        <f t="shared" si="15"/>
        <v>4950</v>
      </c>
      <c r="T101" s="12">
        <f t="shared" si="16"/>
        <v>99</v>
      </c>
      <c r="U101" s="57"/>
      <c r="V101" s="15">
        <v>0.13</v>
      </c>
      <c r="W101" s="15">
        <f t="shared" si="17"/>
        <v>12.870000000000001</v>
      </c>
    </row>
    <row r="102" spans="1:25" x14ac:dyDescent="0.2">
      <c r="A102" s="36" t="s">
        <v>266</v>
      </c>
      <c r="B102" s="36" t="s">
        <v>267</v>
      </c>
      <c r="C102" s="36">
        <v>90448605</v>
      </c>
      <c r="D102" s="36" t="s">
        <v>277</v>
      </c>
      <c r="E102" s="12" t="s">
        <v>102</v>
      </c>
      <c r="F102" s="12">
        <v>700</v>
      </c>
      <c r="G102" s="12">
        <v>5</v>
      </c>
      <c r="H102" s="12">
        <v>25</v>
      </c>
      <c r="I102" s="12"/>
      <c r="J102" s="12"/>
      <c r="K102" s="12"/>
      <c r="L102" s="12"/>
      <c r="M102" s="12"/>
      <c r="N102" s="12"/>
      <c r="O102" s="12"/>
      <c r="P102" s="12"/>
      <c r="Q102" s="12"/>
      <c r="R102" s="13"/>
      <c r="S102" s="12">
        <f t="shared" si="15"/>
        <v>0</v>
      </c>
      <c r="T102" s="12">
        <f t="shared" si="16"/>
        <v>0</v>
      </c>
      <c r="U102" s="57"/>
      <c r="V102" s="15">
        <v>0.1</v>
      </c>
      <c r="W102" s="15">
        <f t="shared" si="17"/>
        <v>0</v>
      </c>
    </row>
    <row r="103" spans="1:25" x14ac:dyDescent="0.2">
      <c r="A103" s="11" t="s">
        <v>202</v>
      </c>
      <c r="B103" s="11" t="s">
        <v>203</v>
      </c>
      <c r="C103" s="11" t="s">
        <v>202</v>
      </c>
      <c r="D103" s="11" t="s">
        <v>275</v>
      </c>
      <c r="E103" s="12">
        <v>50</v>
      </c>
      <c r="F103" s="12">
        <v>750</v>
      </c>
      <c r="G103" s="12">
        <v>5</v>
      </c>
      <c r="H103" s="12">
        <v>25</v>
      </c>
      <c r="I103" s="12"/>
      <c r="J103" s="12"/>
      <c r="K103" s="12"/>
      <c r="L103" s="12"/>
      <c r="M103" s="12"/>
      <c r="N103" s="12"/>
      <c r="O103" s="12"/>
      <c r="P103" s="12"/>
      <c r="Q103" s="12">
        <v>200</v>
      </c>
      <c r="R103" s="13"/>
      <c r="S103" s="12">
        <f t="shared" si="15"/>
        <v>200</v>
      </c>
      <c r="T103" s="12">
        <f t="shared" si="16"/>
        <v>8</v>
      </c>
      <c r="U103" s="57"/>
      <c r="V103" s="15">
        <v>0.1</v>
      </c>
      <c r="W103" s="15">
        <f t="shared" si="17"/>
        <v>0.8</v>
      </c>
    </row>
    <row r="104" spans="1:25" x14ac:dyDescent="0.2">
      <c r="A104" s="11" t="s">
        <v>108</v>
      </c>
      <c r="B104" s="11" t="s">
        <v>109</v>
      </c>
      <c r="C104" s="11" t="s">
        <v>108</v>
      </c>
      <c r="D104" s="11" t="s">
        <v>275</v>
      </c>
      <c r="E104" s="12">
        <v>50</v>
      </c>
      <c r="F104" s="12">
        <v>900</v>
      </c>
      <c r="G104" s="12">
        <v>5</v>
      </c>
      <c r="H104" s="12">
        <v>25</v>
      </c>
      <c r="I104" s="12">
        <v>100</v>
      </c>
      <c r="J104" s="12">
        <v>300</v>
      </c>
      <c r="K104" s="12"/>
      <c r="L104" s="12"/>
      <c r="M104" s="12"/>
      <c r="N104" s="12"/>
      <c r="O104" s="12"/>
      <c r="P104" s="12"/>
      <c r="Q104" s="12"/>
      <c r="R104" s="13"/>
      <c r="S104" s="12">
        <f t="shared" si="15"/>
        <v>400</v>
      </c>
      <c r="T104" s="12">
        <f t="shared" si="16"/>
        <v>16</v>
      </c>
      <c r="U104" s="57"/>
      <c r="V104" s="15">
        <v>0.1</v>
      </c>
      <c r="W104" s="15">
        <f t="shared" si="17"/>
        <v>1.6</v>
      </c>
    </row>
    <row r="105" spans="1:25" x14ac:dyDescent="0.2">
      <c r="A105" s="36" t="s">
        <v>187</v>
      </c>
      <c r="B105" s="36" t="s">
        <v>109</v>
      </c>
      <c r="C105" s="36">
        <v>90448700</v>
      </c>
      <c r="D105" s="36" t="s">
        <v>277</v>
      </c>
      <c r="E105" s="12" t="s">
        <v>102</v>
      </c>
      <c r="F105" s="12">
        <v>900</v>
      </c>
      <c r="G105" s="12">
        <v>5</v>
      </c>
      <c r="H105" s="12">
        <v>25</v>
      </c>
      <c r="I105" s="12"/>
      <c r="J105" s="12">
        <v>2000</v>
      </c>
      <c r="K105" s="12"/>
      <c r="L105" s="12"/>
      <c r="M105" s="12">
        <v>300</v>
      </c>
      <c r="N105" s="12"/>
      <c r="O105" s="12"/>
      <c r="P105" s="12"/>
      <c r="Q105" s="12"/>
      <c r="R105" s="13"/>
      <c r="S105" s="12">
        <f t="shared" si="15"/>
        <v>2300</v>
      </c>
      <c r="T105" s="12">
        <f t="shared" si="16"/>
        <v>92</v>
      </c>
      <c r="U105" s="57"/>
      <c r="V105" s="15">
        <v>0.1</v>
      </c>
      <c r="W105" s="15">
        <f t="shared" si="17"/>
        <v>9.2000000000000011</v>
      </c>
    </row>
    <row r="106" spans="1:25" x14ac:dyDescent="0.2">
      <c r="A106" s="11" t="s">
        <v>110</v>
      </c>
      <c r="B106" s="11" t="s">
        <v>111</v>
      </c>
      <c r="C106" s="11" t="s">
        <v>110</v>
      </c>
      <c r="D106" s="11" t="s">
        <v>275</v>
      </c>
      <c r="E106" s="12">
        <v>50</v>
      </c>
      <c r="F106" s="12">
        <v>1200</v>
      </c>
      <c r="G106" s="12">
        <v>5</v>
      </c>
      <c r="H106" s="12">
        <v>25</v>
      </c>
      <c r="I106" s="12"/>
      <c r="J106" s="12"/>
      <c r="K106" s="12"/>
      <c r="L106" s="12"/>
      <c r="M106" s="12"/>
      <c r="N106" s="12"/>
      <c r="O106" s="12"/>
      <c r="P106" s="12"/>
      <c r="Q106" s="12"/>
      <c r="R106" s="13"/>
      <c r="S106" s="12">
        <f t="shared" si="15"/>
        <v>0</v>
      </c>
      <c r="T106" s="12">
        <f t="shared" si="16"/>
        <v>0</v>
      </c>
      <c r="U106" s="57"/>
      <c r="V106" s="15">
        <v>0.13</v>
      </c>
      <c r="W106" s="15">
        <f t="shared" si="17"/>
        <v>0</v>
      </c>
    </row>
    <row r="107" spans="1:25" x14ac:dyDescent="0.2">
      <c r="A107" s="36" t="s">
        <v>204</v>
      </c>
      <c r="B107" s="36" t="s">
        <v>111</v>
      </c>
      <c r="C107" s="31" t="s">
        <v>205</v>
      </c>
      <c r="D107" s="36" t="s">
        <v>277</v>
      </c>
      <c r="E107" s="12">
        <v>50</v>
      </c>
      <c r="F107" s="12">
        <v>1200</v>
      </c>
      <c r="G107" s="12">
        <v>5</v>
      </c>
      <c r="H107" s="12">
        <v>25</v>
      </c>
      <c r="I107" s="12"/>
      <c r="J107" s="12"/>
      <c r="K107" s="12"/>
      <c r="L107" s="12"/>
      <c r="M107" s="12">
        <v>100</v>
      </c>
      <c r="N107" s="12"/>
      <c r="O107" s="12"/>
      <c r="P107" s="12"/>
      <c r="Q107" s="12">
        <v>100</v>
      </c>
      <c r="R107" s="13"/>
      <c r="S107" s="12">
        <f t="shared" si="15"/>
        <v>200</v>
      </c>
      <c r="T107" s="12">
        <f t="shared" si="16"/>
        <v>8</v>
      </c>
      <c r="U107" s="57"/>
      <c r="V107" s="15">
        <v>0.13</v>
      </c>
      <c r="W107" s="15">
        <f t="shared" si="17"/>
        <v>1.04</v>
      </c>
    </row>
    <row r="108" spans="1:25" x14ac:dyDescent="0.2">
      <c r="A108" s="36" t="s">
        <v>268</v>
      </c>
      <c r="B108" s="36" t="s">
        <v>269</v>
      </c>
      <c r="C108" s="31" t="s">
        <v>270</v>
      </c>
      <c r="D108" s="36" t="s">
        <v>277</v>
      </c>
      <c r="E108" s="12">
        <v>50</v>
      </c>
      <c r="F108" s="12">
        <v>2400</v>
      </c>
      <c r="G108" s="12">
        <v>5</v>
      </c>
      <c r="H108" s="12">
        <v>25</v>
      </c>
      <c r="I108" s="12"/>
      <c r="J108" s="12"/>
      <c r="K108" s="12"/>
      <c r="L108" s="12"/>
      <c r="M108" s="12"/>
      <c r="N108" s="12"/>
      <c r="O108" s="12"/>
      <c r="P108" s="12"/>
      <c r="Q108" s="12">
        <v>50</v>
      </c>
      <c r="R108" s="13"/>
      <c r="S108" s="12">
        <f t="shared" si="15"/>
        <v>50</v>
      </c>
      <c r="T108" s="12">
        <f t="shared" si="16"/>
        <v>2</v>
      </c>
      <c r="U108" s="57"/>
      <c r="V108" s="15">
        <v>0.13</v>
      </c>
      <c r="W108" s="15">
        <f t="shared" si="17"/>
        <v>0.26</v>
      </c>
      <c r="X108" s="43"/>
    </row>
    <row r="109" spans="1:25" x14ac:dyDescent="0.2">
      <c r="A109" s="307" t="s">
        <v>112</v>
      </c>
      <c r="B109" s="307"/>
      <c r="C109" s="8"/>
      <c r="D109" s="8"/>
      <c r="E109" s="8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36"/>
      <c r="S109" s="12"/>
      <c r="T109" s="12"/>
      <c r="U109" s="57"/>
      <c r="V109" s="12"/>
      <c r="W109" s="15"/>
    </row>
    <row r="110" spans="1:25" x14ac:dyDescent="0.2">
      <c r="A110" s="11" t="s">
        <v>216</v>
      </c>
      <c r="B110" s="11" t="s">
        <v>217</v>
      </c>
      <c r="C110" s="11" t="s">
        <v>216</v>
      </c>
      <c r="D110" s="11" t="s">
        <v>275</v>
      </c>
      <c r="E110" s="12">
        <v>20</v>
      </c>
      <c r="F110" s="12">
        <v>150</v>
      </c>
      <c r="G110" s="12">
        <v>10</v>
      </c>
      <c r="H110" s="12">
        <v>400</v>
      </c>
      <c r="I110" s="12"/>
      <c r="J110" s="12"/>
      <c r="K110" s="12"/>
      <c r="L110" s="12"/>
      <c r="M110" s="12"/>
      <c r="N110" s="12"/>
      <c r="O110" s="12"/>
      <c r="P110" s="12"/>
      <c r="Q110" s="12"/>
      <c r="R110" s="36"/>
      <c r="S110" s="12">
        <f t="shared" ref="S110:S142" si="18">SUM(I110:R110)</f>
        <v>0</v>
      </c>
      <c r="T110" s="12">
        <f t="shared" ref="T110:T142" si="19">$S110/$H110</f>
        <v>0</v>
      </c>
      <c r="U110" s="57"/>
      <c r="V110" s="12">
        <v>0.06</v>
      </c>
      <c r="W110" s="15">
        <f t="shared" ref="W110:W142" si="20">$T110*$V110</f>
        <v>0</v>
      </c>
      <c r="X110" s="43">
        <f>SUM(W110:W125)</f>
        <v>1.04</v>
      </c>
      <c r="Y110" s="3">
        <f>X110*100/$X$143</f>
        <v>0.96537640397289515</v>
      </c>
    </row>
    <row r="111" spans="1:25" x14ac:dyDescent="0.2">
      <c r="A111" s="36" t="s">
        <v>226</v>
      </c>
      <c r="B111" s="36" t="s">
        <v>217</v>
      </c>
      <c r="C111" s="36">
        <v>90444200</v>
      </c>
      <c r="D111" s="36" t="s">
        <v>277</v>
      </c>
      <c r="E111" s="12">
        <v>20</v>
      </c>
      <c r="F111" s="12">
        <v>150</v>
      </c>
      <c r="G111" s="12">
        <v>10</v>
      </c>
      <c r="H111" s="12">
        <v>400</v>
      </c>
      <c r="I111" s="12"/>
      <c r="J111" s="12"/>
      <c r="K111" s="12"/>
      <c r="L111" s="12"/>
      <c r="M111" s="12"/>
      <c r="N111" s="12"/>
      <c r="O111" s="12"/>
      <c r="P111" s="12"/>
      <c r="Q111" s="12"/>
      <c r="R111" s="36"/>
      <c r="S111" s="12">
        <f t="shared" si="18"/>
        <v>0</v>
      </c>
      <c r="T111" s="12">
        <f t="shared" si="19"/>
        <v>0</v>
      </c>
      <c r="U111" s="57"/>
      <c r="V111" s="12">
        <v>0.06</v>
      </c>
      <c r="W111" s="15">
        <f t="shared" si="20"/>
        <v>0</v>
      </c>
    </row>
    <row r="112" spans="1:25" x14ac:dyDescent="0.2">
      <c r="A112" s="11" t="s">
        <v>191</v>
      </c>
      <c r="B112" s="11" t="s">
        <v>192</v>
      </c>
      <c r="C112" s="11" t="s">
        <v>191</v>
      </c>
      <c r="D112" s="11" t="s">
        <v>275</v>
      </c>
      <c r="E112" s="12">
        <v>20</v>
      </c>
      <c r="F112" s="12">
        <v>200</v>
      </c>
      <c r="G112" s="12">
        <v>10</v>
      </c>
      <c r="H112" s="12">
        <v>300</v>
      </c>
      <c r="I112" s="12"/>
      <c r="J112" s="12"/>
      <c r="K112" s="12"/>
      <c r="L112" s="12"/>
      <c r="M112" s="12"/>
      <c r="N112" s="12"/>
      <c r="O112" s="12"/>
      <c r="P112" s="12"/>
      <c r="Q112" s="12"/>
      <c r="R112" s="36"/>
      <c r="S112" s="12">
        <f t="shared" si="18"/>
        <v>0</v>
      </c>
      <c r="T112" s="12">
        <f t="shared" si="19"/>
        <v>0</v>
      </c>
      <c r="U112" s="57"/>
      <c r="V112" s="12">
        <v>0.06</v>
      </c>
      <c r="W112" s="15">
        <f t="shared" si="20"/>
        <v>0</v>
      </c>
    </row>
    <row r="113" spans="1:25" x14ac:dyDescent="0.2">
      <c r="A113" s="11" t="s">
        <v>160</v>
      </c>
      <c r="B113" s="11" t="s">
        <v>161</v>
      </c>
      <c r="C113" s="11" t="s">
        <v>160</v>
      </c>
      <c r="D113" s="11" t="s">
        <v>275</v>
      </c>
      <c r="E113" s="12">
        <v>20</v>
      </c>
      <c r="F113" s="12">
        <v>300</v>
      </c>
      <c r="G113" s="12">
        <v>10</v>
      </c>
      <c r="H113" s="12">
        <v>200</v>
      </c>
      <c r="I113" s="12">
        <v>400</v>
      </c>
      <c r="J113" s="12"/>
      <c r="K113" s="12"/>
      <c r="L113" s="12"/>
      <c r="M113" s="12">
        <v>400</v>
      </c>
      <c r="N113" s="12"/>
      <c r="O113" s="12"/>
      <c r="P113" s="12"/>
      <c r="Q113" s="12">
        <v>600</v>
      </c>
      <c r="R113" s="13"/>
      <c r="S113" s="12">
        <f t="shared" si="18"/>
        <v>1400</v>
      </c>
      <c r="T113" s="12">
        <f t="shared" si="19"/>
        <v>7</v>
      </c>
      <c r="U113" s="57"/>
      <c r="V113" s="15">
        <v>0.06</v>
      </c>
      <c r="W113" s="15">
        <f t="shared" si="20"/>
        <v>0.42</v>
      </c>
    </row>
    <row r="114" spans="1:25" x14ac:dyDescent="0.2">
      <c r="A114" s="36" t="s">
        <v>215</v>
      </c>
      <c r="B114" s="36" t="s">
        <v>161</v>
      </c>
      <c r="C114" s="36">
        <v>90444300</v>
      </c>
      <c r="D114" s="36" t="s">
        <v>277</v>
      </c>
      <c r="E114" s="12" t="s">
        <v>46</v>
      </c>
      <c r="F114" s="12">
        <v>300</v>
      </c>
      <c r="G114" s="12">
        <v>10</v>
      </c>
      <c r="H114" s="12">
        <v>200</v>
      </c>
      <c r="I114" s="12"/>
      <c r="J114" s="12"/>
      <c r="K114" s="12"/>
      <c r="L114" s="12"/>
      <c r="M114" s="12"/>
      <c r="N114" s="12"/>
      <c r="O114" s="12"/>
      <c r="P114" s="12"/>
      <c r="Q114" s="12"/>
      <c r="R114" s="13"/>
      <c r="S114" s="12">
        <f t="shared" si="18"/>
        <v>0</v>
      </c>
      <c r="T114" s="12">
        <f t="shared" si="19"/>
        <v>0</v>
      </c>
      <c r="U114" s="57"/>
      <c r="V114" s="15">
        <v>0.06</v>
      </c>
      <c r="W114" s="15">
        <f t="shared" si="20"/>
        <v>0</v>
      </c>
    </row>
    <row r="115" spans="1:25" x14ac:dyDescent="0.2">
      <c r="A115" s="11" t="s">
        <v>206</v>
      </c>
      <c r="B115" s="11" t="s">
        <v>114</v>
      </c>
      <c r="C115" s="11" t="s">
        <v>206</v>
      </c>
      <c r="D115" s="11" t="s">
        <v>275</v>
      </c>
      <c r="E115" s="12">
        <v>20</v>
      </c>
      <c r="F115" s="12">
        <v>450</v>
      </c>
      <c r="G115" s="12">
        <v>10</v>
      </c>
      <c r="H115" s="12">
        <v>100</v>
      </c>
      <c r="I115" s="12"/>
      <c r="J115" s="12"/>
      <c r="K115" s="12"/>
      <c r="L115" s="12"/>
      <c r="M115" s="12"/>
      <c r="N115" s="12"/>
      <c r="O115" s="12"/>
      <c r="P115" s="12"/>
      <c r="Q115" s="12"/>
      <c r="R115" s="25"/>
      <c r="S115" s="12">
        <f t="shared" si="18"/>
        <v>0</v>
      </c>
      <c r="T115" s="12">
        <f t="shared" si="19"/>
        <v>0</v>
      </c>
      <c r="U115" s="57"/>
      <c r="V115" s="15">
        <v>0.08</v>
      </c>
      <c r="W115" s="15">
        <f t="shared" si="20"/>
        <v>0</v>
      </c>
    </row>
    <row r="116" spans="1:25" x14ac:dyDescent="0.2">
      <c r="A116" s="36" t="s">
        <v>113</v>
      </c>
      <c r="B116" s="36" t="s">
        <v>114</v>
      </c>
      <c r="C116" s="36">
        <v>90444400</v>
      </c>
      <c r="D116" s="36" t="s">
        <v>277</v>
      </c>
      <c r="E116" s="12" t="s">
        <v>46</v>
      </c>
      <c r="F116" s="12">
        <v>450</v>
      </c>
      <c r="G116" s="12">
        <v>10</v>
      </c>
      <c r="H116" s="12">
        <v>100</v>
      </c>
      <c r="I116" s="12"/>
      <c r="J116" s="12"/>
      <c r="K116" s="12"/>
      <c r="L116" s="12"/>
      <c r="M116" s="12">
        <v>400</v>
      </c>
      <c r="N116" s="12"/>
      <c r="O116" s="12"/>
      <c r="P116" s="12"/>
      <c r="Q116" s="12"/>
      <c r="R116" s="13"/>
      <c r="S116" s="12">
        <f t="shared" si="18"/>
        <v>400</v>
      </c>
      <c r="T116" s="12">
        <f t="shared" si="19"/>
        <v>4</v>
      </c>
      <c r="U116" s="57"/>
      <c r="V116" s="15">
        <v>0.08</v>
      </c>
      <c r="W116" s="15">
        <f t="shared" si="20"/>
        <v>0.32</v>
      </c>
    </row>
    <row r="117" spans="1:25" x14ac:dyDescent="0.2">
      <c r="A117" s="11" t="s">
        <v>115</v>
      </c>
      <c r="B117" s="11" t="s">
        <v>116</v>
      </c>
      <c r="C117" s="11" t="s">
        <v>115</v>
      </c>
      <c r="D117" s="11" t="s">
        <v>275</v>
      </c>
      <c r="E117" s="12">
        <v>20</v>
      </c>
      <c r="F117" s="12">
        <v>600</v>
      </c>
      <c r="G117" s="12">
        <v>10</v>
      </c>
      <c r="H117" s="12">
        <v>100</v>
      </c>
      <c r="I117" s="12"/>
      <c r="J117" s="12"/>
      <c r="K117" s="12"/>
      <c r="L117" s="12"/>
      <c r="M117" s="12"/>
      <c r="N117" s="12"/>
      <c r="O117" s="12"/>
      <c r="P117" s="12"/>
      <c r="Q117" s="12"/>
      <c r="R117" s="13"/>
      <c r="S117" s="12">
        <f t="shared" si="18"/>
        <v>0</v>
      </c>
      <c r="T117" s="12">
        <f t="shared" si="19"/>
        <v>0</v>
      </c>
      <c r="U117" s="57"/>
      <c r="V117" s="15">
        <v>0.06</v>
      </c>
      <c r="W117" s="15">
        <f t="shared" si="20"/>
        <v>0</v>
      </c>
    </row>
    <row r="118" spans="1:25" x14ac:dyDescent="0.2">
      <c r="A118" s="36" t="s">
        <v>188</v>
      </c>
      <c r="B118" s="36" t="s">
        <v>116</v>
      </c>
      <c r="C118" s="36">
        <v>90444600</v>
      </c>
      <c r="D118" s="36" t="s">
        <v>277</v>
      </c>
      <c r="E118" s="12" t="s">
        <v>46</v>
      </c>
      <c r="F118" s="12">
        <v>600</v>
      </c>
      <c r="G118" s="12">
        <v>10</v>
      </c>
      <c r="H118" s="12">
        <v>100</v>
      </c>
      <c r="I118" s="12"/>
      <c r="J118" s="12"/>
      <c r="K118" s="12"/>
      <c r="L118" s="12"/>
      <c r="M118" s="12"/>
      <c r="N118" s="12"/>
      <c r="O118" s="12"/>
      <c r="P118" s="12"/>
      <c r="Q118" s="12">
        <v>500</v>
      </c>
      <c r="R118" s="13"/>
      <c r="S118" s="12">
        <f t="shared" si="18"/>
        <v>500</v>
      </c>
      <c r="T118" s="12">
        <f t="shared" si="19"/>
        <v>5</v>
      </c>
      <c r="U118" s="57"/>
      <c r="V118" s="15">
        <v>0.06</v>
      </c>
      <c r="W118" s="15">
        <f t="shared" si="20"/>
        <v>0.3</v>
      </c>
    </row>
    <row r="119" spans="1:25" x14ac:dyDescent="0.2">
      <c r="A119" s="11" t="s">
        <v>117</v>
      </c>
      <c r="B119" s="11" t="s">
        <v>118</v>
      </c>
      <c r="C119" s="11" t="s">
        <v>117</v>
      </c>
      <c r="D119" s="11" t="s">
        <v>275</v>
      </c>
      <c r="E119" s="12">
        <v>20</v>
      </c>
      <c r="F119" s="12">
        <v>750</v>
      </c>
      <c r="G119" s="12">
        <v>10</v>
      </c>
      <c r="H119" s="12">
        <v>100</v>
      </c>
      <c r="I119" s="12"/>
      <c r="J119" s="12"/>
      <c r="K119" s="12"/>
      <c r="L119" s="12"/>
      <c r="M119" s="12"/>
      <c r="N119" s="12"/>
      <c r="O119" s="12"/>
      <c r="P119" s="12"/>
      <c r="Q119" s="12"/>
      <c r="R119" s="13"/>
      <c r="S119" s="12">
        <f t="shared" si="18"/>
        <v>0</v>
      </c>
      <c r="T119" s="12">
        <f t="shared" si="19"/>
        <v>0</v>
      </c>
      <c r="U119" s="57"/>
      <c r="V119" s="15">
        <v>7.0000000000000007E-2</v>
      </c>
      <c r="W119" s="15">
        <f t="shared" si="20"/>
        <v>0</v>
      </c>
    </row>
    <row r="120" spans="1:25" x14ac:dyDescent="0.2">
      <c r="A120" s="36" t="s">
        <v>189</v>
      </c>
      <c r="B120" s="36" t="s">
        <v>118</v>
      </c>
      <c r="C120" s="36">
        <v>90444700</v>
      </c>
      <c r="D120" s="36" t="s">
        <v>277</v>
      </c>
      <c r="E120" s="12" t="s">
        <v>46</v>
      </c>
      <c r="F120" s="12">
        <v>750</v>
      </c>
      <c r="G120" s="12">
        <v>10</v>
      </c>
      <c r="H120" s="12">
        <v>100</v>
      </c>
      <c r="I120" s="12"/>
      <c r="J120" s="12"/>
      <c r="K120" s="12"/>
      <c r="L120" s="12"/>
      <c r="M120" s="12"/>
      <c r="N120" s="12"/>
      <c r="O120" s="12"/>
      <c r="P120" s="12"/>
      <c r="Q120" s="12"/>
      <c r="R120" s="13"/>
      <c r="S120" s="12">
        <f t="shared" si="18"/>
        <v>0</v>
      </c>
      <c r="T120" s="12">
        <f t="shared" si="19"/>
        <v>0</v>
      </c>
      <c r="U120" s="57"/>
      <c r="V120" s="15">
        <v>7.0000000000000007E-2</v>
      </c>
      <c r="W120" s="15">
        <f t="shared" si="20"/>
        <v>0</v>
      </c>
    </row>
    <row r="121" spans="1:25" x14ac:dyDescent="0.2">
      <c r="A121" s="11" t="s">
        <v>119</v>
      </c>
      <c r="B121" s="11" t="s">
        <v>120</v>
      </c>
      <c r="C121" s="11" t="s">
        <v>119</v>
      </c>
      <c r="D121" s="11" t="s">
        <v>275</v>
      </c>
      <c r="E121" s="12">
        <v>20</v>
      </c>
      <c r="F121" s="12">
        <v>900</v>
      </c>
      <c r="G121" s="12">
        <v>10</v>
      </c>
      <c r="H121" s="12">
        <v>50</v>
      </c>
      <c r="I121" s="12"/>
      <c r="J121" s="12"/>
      <c r="K121" s="12"/>
      <c r="L121" s="12"/>
      <c r="M121" s="12"/>
      <c r="N121" s="12"/>
      <c r="O121" s="12"/>
      <c r="P121" s="12"/>
      <c r="Q121" s="12"/>
      <c r="R121" s="13"/>
      <c r="S121" s="12">
        <f t="shared" si="18"/>
        <v>0</v>
      </c>
      <c r="T121" s="12">
        <f t="shared" si="19"/>
        <v>0</v>
      </c>
      <c r="U121" s="57"/>
      <c r="V121" s="15">
        <v>0.08</v>
      </c>
      <c r="W121" s="15">
        <f t="shared" si="20"/>
        <v>0</v>
      </c>
    </row>
    <row r="122" spans="1:25" x14ac:dyDescent="0.2">
      <c r="A122" s="36" t="s">
        <v>263</v>
      </c>
      <c r="B122" s="36" t="s">
        <v>120</v>
      </c>
      <c r="C122" s="36">
        <v>90444800</v>
      </c>
      <c r="D122" s="36" t="s">
        <v>277</v>
      </c>
      <c r="E122" s="12" t="s">
        <v>46</v>
      </c>
      <c r="F122" s="12">
        <v>900</v>
      </c>
      <c r="G122" s="12">
        <v>10</v>
      </c>
      <c r="H122" s="12">
        <v>50</v>
      </c>
      <c r="I122" s="12"/>
      <c r="J122" s="12"/>
      <c r="K122" s="12"/>
      <c r="L122" s="12"/>
      <c r="M122" s="12"/>
      <c r="N122" s="12"/>
      <c r="O122" s="12"/>
      <c r="P122" s="12"/>
      <c r="Q122" s="12"/>
      <c r="R122" s="13"/>
      <c r="S122" s="12">
        <f t="shared" si="18"/>
        <v>0</v>
      </c>
      <c r="T122" s="12">
        <f t="shared" si="19"/>
        <v>0</v>
      </c>
      <c r="U122" s="57"/>
      <c r="V122" s="15">
        <v>0.08</v>
      </c>
      <c r="W122" s="15">
        <f t="shared" si="20"/>
        <v>0</v>
      </c>
    </row>
    <row r="123" spans="1:25" x14ac:dyDescent="0.2">
      <c r="A123" s="11" t="s">
        <v>121</v>
      </c>
      <c r="B123" s="11" t="s">
        <v>122</v>
      </c>
      <c r="C123" s="11" t="s">
        <v>121</v>
      </c>
      <c r="D123" s="11" t="s">
        <v>275</v>
      </c>
      <c r="E123" s="12">
        <v>20</v>
      </c>
      <c r="F123" s="12">
        <v>1200</v>
      </c>
      <c r="G123" s="12">
        <v>10</v>
      </c>
      <c r="H123" s="12">
        <v>50</v>
      </c>
      <c r="I123" s="12"/>
      <c r="J123" s="12"/>
      <c r="K123" s="12"/>
      <c r="L123" s="12"/>
      <c r="M123" s="12"/>
      <c r="N123" s="12"/>
      <c r="O123" s="12"/>
      <c r="P123" s="12"/>
      <c r="Q123" s="12"/>
      <c r="R123" s="13"/>
      <c r="S123" s="12">
        <f t="shared" si="18"/>
        <v>0</v>
      </c>
      <c r="T123" s="12">
        <f t="shared" si="19"/>
        <v>0</v>
      </c>
      <c r="U123" s="57"/>
      <c r="V123" s="15">
        <v>0.11</v>
      </c>
      <c r="W123" s="15">
        <f t="shared" si="20"/>
        <v>0</v>
      </c>
    </row>
    <row r="124" spans="1:25" x14ac:dyDescent="0.2">
      <c r="A124" s="11" t="s">
        <v>207</v>
      </c>
      <c r="B124" s="11" t="s">
        <v>208</v>
      </c>
      <c r="C124" s="11" t="s">
        <v>207</v>
      </c>
      <c r="D124" s="11" t="s">
        <v>275</v>
      </c>
      <c r="E124" s="12">
        <v>20</v>
      </c>
      <c r="F124" s="12">
        <v>1500</v>
      </c>
      <c r="G124" s="12">
        <v>10</v>
      </c>
      <c r="H124" s="12">
        <v>50</v>
      </c>
      <c r="I124" s="12"/>
      <c r="J124" s="12"/>
      <c r="K124" s="12"/>
      <c r="L124" s="12"/>
      <c r="M124" s="12"/>
      <c r="N124" s="12"/>
      <c r="O124" s="12"/>
      <c r="P124" s="12"/>
      <c r="Q124" s="12"/>
      <c r="R124" s="13"/>
      <c r="S124" s="12">
        <f t="shared" si="18"/>
        <v>0</v>
      </c>
      <c r="T124" s="12">
        <f t="shared" si="19"/>
        <v>0</v>
      </c>
      <c r="U124" s="57"/>
      <c r="V124" s="15">
        <v>7.0000000000000007E-2</v>
      </c>
      <c r="W124" s="15">
        <f t="shared" si="20"/>
        <v>0</v>
      </c>
    </row>
    <row r="125" spans="1:25" x14ac:dyDescent="0.2">
      <c r="A125" s="11" t="s">
        <v>209</v>
      </c>
      <c r="B125" s="11" t="s">
        <v>210</v>
      </c>
      <c r="C125" s="11" t="s">
        <v>209</v>
      </c>
      <c r="D125" s="11" t="s">
        <v>275</v>
      </c>
      <c r="E125" s="12">
        <v>20</v>
      </c>
      <c r="F125" s="12">
        <v>1800</v>
      </c>
      <c r="G125" s="12">
        <v>10</v>
      </c>
      <c r="H125" s="12">
        <v>50</v>
      </c>
      <c r="I125" s="12"/>
      <c r="J125" s="12"/>
      <c r="K125" s="12"/>
      <c r="L125" s="12"/>
      <c r="M125" s="12"/>
      <c r="N125" s="12"/>
      <c r="O125" s="12"/>
      <c r="P125" s="12"/>
      <c r="Q125" s="12"/>
      <c r="R125" s="13"/>
      <c r="S125" s="12">
        <f t="shared" si="18"/>
        <v>0</v>
      </c>
      <c r="T125" s="12">
        <f t="shared" si="19"/>
        <v>0</v>
      </c>
      <c r="U125" s="58"/>
      <c r="V125" s="15">
        <v>0.09</v>
      </c>
      <c r="W125" s="15">
        <f t="shared" si="20"/>
        <v>0</v>
      </c>
      <c r="X125" s="43"/>
    </row>
    <row r="126" spans="1:25" x14ac:dyDescent="0.2">
      <c r="A126" s="11" t="s">
        <v>123</v>
      </c>
      <c r="B126" s="11" t="s">
        <v>124</v>
      </c>
      <c r="C126" s="11" t="s">
        <v>123</v>
      </c>
      <c r="D126" s="11" t="s">
        <v>275</v>
      </c>
      <c r="E126" s="12">
        <v>25</v>
      </c>
      <c r="F126" s="12">
        <v>150</v>
      </c>
      <c r="G126" s="12">
        <v>10</v>
      </c>
      <c r="H126" s="12">
        <v>200</v>
      </c>
      <c r="I126" s="12"/>
      <c r="J126" s="12"/>
      <c r="K126" s="12"/>
      <c r="L126" s="12"/>
      <c r="M126" s="12"/>
      <c r="N126" s="12"/>
      <c r="O126" s="12"/>
      <c r="P126" s="12"/>
      <c r="Q126" s="12"/>
      <c r="R126" s="13"/>
      <c r="S126" s="12">
        <f t="shared" si="18"/>
        <v>0</v>
      </c>
      <c r="T126" s="12">
        <f t="shared" si="19"/>
        <v>0</v>
      </c>
      <c r="U126" s="57"/>
      <c r="V126" s="15">
        <v>0.04</v>
      </c>
      <c r="W126" s="15">
        <f t="shared" si="20"/>
        <v>0</v>
      </c>
      <c r="X126" s="43">
        <f>SUM(W126:W142)</f>
        <v>2.46</v>
      </c>
      <c r="Y126" s="3">
        <f>X126*100/$X$143</f>
        <v>2.2834864940128097</v>
      </c>
    </row>
    <row r="127" spans="1:25" x14ac:dyDescent="0.2">
      <c r="A127" s="36" t="s">
        <v>257</v>
      </c>
      <c r="B127" s="36" t="s">
        <v>124</v>
      </c>
      <c r="C127" s="36">
        <v>90445200</v>
      </c>
      <c r="D127" s="36" t="s">
        <v>277</v>
      </c>
      <c r="E127" s="12">
        <v>25</v>
      </c>
      <c r="F127" s="12">
        <v>150</v>
      </c>
      <c r="G127" s="12">
        <v>10</v>
      </c>
      <c r="H127" s="12">
        <v>200</v>
      </c>
      <c r="I127" s="12"/>
      <c r="J127" s="12"/>
      <c r="K127" s="12"/>
      <c r="L127" s="12"/>
      <c r="M127" s="12"/>
      <c r="N127" s="12"/>
      <c r="O127" s="12"/>
      <c r="P127" s="12"/>
      <c r="Q127" s="12">
        <v>400</v>
      </c>
      <c r="R127" s="13"/>
      <c r="S127" s="12">
        <f t="shared" si="18"/>
        <v>400</v>
      </c>
      <c r="T127" s="12">
        <f t="shared" si="19"/>
        <v>2</v>
      </c>
      <c r="U127" s="57"/>
      <c r="V127" s="15">
        <v>0.04</v>
      </c>
      <c r="W127" s="15">
        <f t="shared" si="20"/>
        <v>0.08</v>
      </c>
    </row>
    <row r="128" spans="1:25" x14ac:dyDescent="0.2">
      <c r="A128" s="11" t="s">
        <v>125</v>
      </c>
      <c r="B128" s="11" t="s">
        <v>126</v>
      </c>
      <c r="C128" s="11" t="s">
        <v>125</v>
      </c>
      <c r="D128" s="11" t="s">
        <v>275</v>
      </c>
      <c r="E128" s="12">
        <v>25</v>
      </c>
      <c r="F128" s="12">
        <v>300</v>
      </c>
      <c r="G128" s="12">
        <v>10</v>
      </c>
      <c r="H128" s="12">
        <v>100</v>
      </c>
      <c r="I128" s="12">
        <v>200</v>
      </c>
      <c r="J128" s="12"/>
      <c r="K128" s="12"/>
      <c r="L128" s="12"/>
      <c r="M128" s="12">
        <v>200</v>
      </c>
      <c r="N128" s="12"/>
      <c r="O128" s="12"/>
      <c r="P128" s="12"/>
      <c r="Q128" s="12"/>
      <c r="R128" s="13"/>
      <c r="S128" s="12">
        <f t="shared" si="18"/>
        <v>400</v>
      </c>
      <c r="T128" s="12">
        <f t="shared" si="19"/>
        <v>4</v>
      </c>
      <c r="U128" s="57"/>
      <c r="V128" s="15">
        <v>0.04</v>
      </c>
      <c r="W128" s="15">
        <f t="shared" si="20"/>
        <v>0.16</v>
      </c>
    </row>
    <row r="129" spans="1:25" x14ac:dyDescent="0.2">
      <c r="A129" s="36" t="s">
        <v>127</v>
      </c>
      <c r="B129" s="36" t="s">
        <v>126</v>
      </c>
      <c r="C129" s="36">
        <v>90445300</v>
      </c>
      <c r="D129" s="36" t="s">
        <v>277</v>
      </c>
      <c r="E129" s="12" t="s">
        <v>63</v>
      </c>
      <c r="F129" s="12">
        <v>300</v>
      </c>
      <c r="G129" s="12">
        <v>10</v>
      </c>
      <c r="H129" s="12">
        <v>100</v>
      </c>
      <c r="I129" s="12">
        <v>200</v>
      </c>
      <c r="J129" s="12"/>
      <c r="K129" s="12"/>
      <c r="L129" s="12"/>
      <c r="M129" s="12">
        <v>200</v>
      </c>
      <c r="N129" s="12"/>
      <c r="O129" s="12"/>
      <c r="P129" s="12"/>
      <c r="Q129" s="12"/>
      <c r="R129" s="13"/>
      <c r="S129" s="12">
        <f t="shared" si="18"/>
        <v>400</v>
      </c>
      <c r="T129" s="12">
        <f t="shared" si="19"/>
        <v>4</v>
      </c>
      <c r="U129" s="57"/>
      <c r="V129" s="15">
        <v>0.04</v>
      </c>
      <c r="W129" s="15">
        <f t="shared" si="20"/>
        <v>0.16</v>
      </c>
    </row>
    <row r="130" spans="1:25" x14ac:dyDescent="0.2">
      <c r="A130" s="11" t="s">
        <v>128</v>
      </c>
      <c r="B130" s="11" t="s">
        <v>129</v>
      </c>
      <c r="C130" s="11" t="s">
        <v>128</v>
      </c>
      <c r="D130" s="11" t="s">
        <v>275</v>
      </c>
      <c r="E130" s="12">
        <v>25</v>
      </c>
      <c r="F130" s="12">
        <v>450</v>
      </c>
      <c r="G130" s="12">
        <v>10</v>
      </c>
      <c r="H130" s="12">
        <v>100</v>
      </c>
      <c r="I130" s="12">
        <v>100</v>
      </c>
      <c r="J130" s="12"/>
      <c r="K130" s="12"/>
      <c r="L130" s="12"/>
      <c r="M130" s="12"/>
      <c r="N130" s="12"/>
      <c r="O130" s="12"/>
      <c r="P130" s="12"/>
      <c r="Q130" s="12"/>
      <c r="R130" s="13"/>
      <c r="S130" s="12">
        <f t="shared" si="18"/>
        <v>100</v>
      </c>
      <c r="T130" s="12">
        <f t="shared" si="19"/>
        <v>1</v>
      </c>
      <c r="U130" s="57"/>
      <c r="V130" s="15">
        <v>0.06</v>
      </c>
      <c r="W130" s="15">
        <f t="shared" si="20"/>
        <v>0.06</v>
      </c>
    </row>
    <row r="131" spans="1:25" x14ac:dyDescent="0.2">
      <c r="A131" s="36" t="s">
        <v>190</v>
      </c>
      <c r="B131" s="36" t="s">
        <v>129</v>
      </c>
      <c r="C131" s="36">
        <v>90445400</v>
      </c>
      <c r="D131" s="36" t="s">
        <v>277</v>
      </c>
      <c r="E131" s="12" t="s">
        <v>63</v>
      </c>
      <c r="F131" s="12">
        <v>450</v>
      </c>
      <c r="G131" s="12">
        <v>10</v>
      </c>
      <c r="H131" s="12">
        <v>100</v>
      </c>
      <c r="I131" s="12"/>
      <c r="J131" s="12"/>
      <c r="K131" s="12"/>
      <c r="L131" s="12"/>
      <c r="M131" s="12"/>
      <c r="N131" s="12"/>
      <c r="O131" s="12"/>
      <c r="P131" s="12"/>
      <c r="Q131" s="12"/>
      <c r="R131" s="13"/>
      <c r="S131" s="12">
        <f t="shared" si="18"/>
        <v>0</v>
      </c>
      <c r="T131" s="12">
        <f t="shared" si="19"/>
        <v>0</v>
      </c>
      <c r="U131" s="57"/>
      <c r="V131" s="15">
        <v>0.06</v>
      </c>
      <c r="W131" s="15">
        <f t="shared" si="20"/>
        <v>0</v>
      </c>
    </row>
    <row r="132" spans="1:25" x14ac:dyDescent="0.2">
      <c r="A132" s="11" t="s">
        <v>130</v>
      </c>
      <c r="B132" s="11" t="s">
        <v>131</v>
      </c>
      <c r="C132" s="11" t="s">
        <v>130</v>
      </c>
      <c r="D132" s="11" t="s">
        <v>275</v>
      </c>
      <c r="E132" s="12">
        <v>25</v>
      </c>
      <c r="F132" s="12">
        <v>600</v>
      </c>
      <c r="G132" s="12">
        <v>10</v>
      </c>
      <c r="H132" s="12">
        <v>50</v>
      </c>
      <c r="I132" s="12"/>
      <c r="J132" s="12"/>
      <c r="K132" s="12"/>
      <c r="L132" s="12"/>
      <c r="M132" s="12"/>
      <c r="N132" s="12"/>
      <c r="O132" s="12"/>
      <c r="P132" s="12"/>
      <c r="Q132" s="12"/>
      <c r="R132" s="13"/>
      <c r="S132" s="12">
        <f t="shared" si="18"/>
        <v>0</v>
      </c>
      <c r="T132" s="12">
        <f t="shared" si="19"/>
        <v>0</v>
      </c>
      <c r="U132" s="57"/>
      <c r="V132" s="15">
        <v>0.04</v>
      </c>
      <c r="W132" s="15">
        <f t="shared" si="20"/>
        <v>0</v>
      </c>
    </row>
    <row r="133" spans="1:25" x14ac:dyDescent="0.2">
      <c r="A133" s="36" t="s">
        <v>211</v>
      </c>
      <c r="B133" s="36" t="s">
        <v>131</v>
      </c>
      <c r="C133" s="36">
        <v>90445600</v>
      </c>
      <c r="D133" s="36" t="s">
        <v>277</v>
      </c>
      <c r="E133" s="12">
        <v>25</v>
      </c>
      <c r="F133" s="12">
        <v>600</v>
      </c>
      <c r="G133" s="12">
        <v>10</v>
      </c>
      <c r="H133" s="12">
        <v>50</v>
      </c>
      <c r="I133" s="12"/>
      <c r="J133" s="12"/>
      <c r="K133" s="12"/>
      <c r="L133" s="12"/>
      <c r="M133" s="12">
        <v>200</v>
      </c>
      <c r="N133" s="12"/>
      <c r="O133" s="12"/>
      <c r="P133" s="12"/>
      <c r="Q133" s="12"/>
      <c r="R133" s="13"/>
      <c r="S133" s="12">
        <f t="shared" si="18"/>
        <v>200</v>
      </c>
      <c r="T133" s="12">
        <f t="shared" si="19"/>
        <v>4</v>
      </c>
      <c r="U133" s="57"/>
      <c r="V133" s="15">
        <v>0.04</v>
      </c>
      <c r="W133" s="15">
        <f t="shared" si="20"/>
        <v>0.16</v>
      </c>
    </row>
    <row r="134" spans="1:25" x14ac:dyDescent="0.2">
      <c r="A134" s="11" t="s">
        <v>162</v>
      </c>
      <c r="B134" s="11" t="s">
        <v>163</v>
      </c>
      <c r="C134" s="11" t="s">
        <v>162</v>
      </c>
      <c r="D134" s="11" t="s">
        <v>275</v>
      </c>
      <c r="E134" s="12">
        <v>25</v>
      </c>
      <c r="F134" s="12">
        <v>750</v>
      </c>
      <c r="G134" s="12">
        <v>10</v>
      </c>
      <c r="H134" s="12">
        <v>50</v>
      </c>
      <c r="I134" s="12"/>
      <c r="J134" s="12"/>
      <c r="K134" s="12"/>
      <c r="L134" s="12"/>
      <c r="M134" s="12"/>
      <c r="N134" s="12"/>
      <c r="O134" s="12"/>
      <c r="P134" s="12"/>
      <c r="Q134" s="12"/>
      <c r="R134" s="13"/>
      <c r="S134" s="12">
        <f t="shared" si="18"/>
        <v>0</v>
      </c>
      <c r="T134" s="12">
        <f t="shared" si="19"/>
        <v>0</v>
      </c>
      <c r="U134" s="57"/>
      <c r="V134" s="15">
        <v>0.04</v>
      </c>
      <c r="W134" s="15">
        <f t="shared" si="20"/>
        <v>0</v>
      </c>
    </row>
    <row r="135" spans="1:25" x14ac:dyDescent="0.2">
      <c r="A135" s="36" t="s">
        <v>218</v>
      </c>
      <c r="B135" s="36" t="s">
        <v>163</v>
      </c>
      <c r="C135" s="31" t="s">
        <v>219</v>
      </c>
      <c r="D135" s="36" t="s">
        <v>277</v>
      </c>
      <c r="E135" s="12">
        <v>25</v>
      </c>
      <c r="F135" s="12">
        <v>750</v>
      </c>
      <c r="G135" s="12">
        <v>10</v>
      </c>
      <c r="H135" s="12">
        <v>50</v>
      </c>
      <c r="I135" s="12"/>
      <c r="J135" s="12"/>
      <c r="K135" s="12"/>
      <c r="L135" s="12"/>
      <c r="M135" s="12"/>
      <c r="N135" s="12"/>
      <c r="O135" s="12"/>
      <c r="P135" s="12"/>
      <c r="Q135" s="12">
        <v>500</v>
      </c>
      <c r="R135" s="13"/>
      <c r="S135" s="12">
        <f t="shared" si="18"/>
        <v>500</v>
      </c>
      <c r="T135" s="12">
        <f t="shared" si="19"/>
        <v>10</v>
      </c>
      <c r="U135" s="57"/>
      <c r="V135" s="15">
        <v>0.04</v>
      </c>
      <c r="W135" s="15">
        <f t="shared" si="20"/>
        <v>0.4</v>
      </c>
    </row>
    <row r="136" spans="1:25" x14ac:dyDescent="0.2">
      <c r="A136" s="11" t="s">
        <v>132</v>
      </c>
      <c r="B136" s="11" t="s">
        <v>133</v>
      </c>
      <c r="C136" s="11" t="s">
        <v>132</v>
      </c>
      <c r="D136" s="11" t="s">
        <v>275</v>
      </c>
      <c r="E136" s="12">
        <v>25</v>
      </c>
      <c r="F136" s="12">
        <v>900</v>
      </c>
      <c r="G136" s="12">
        <v>10</v>
      </c>
      <c r="H136" s="12">
        <v>50</v>
      </c>
      <c r="I136" s="12"/>
      <c r="J136" s="12"/>
      <c r="K136" s="12"/>
      <c r="L136" s="12"/>
      <c r="M136" s="12">
        <v>200</v>
      </c>
      <c r="N136" s="12"/>
      <c r="O136" s="12"/>
      <c r="P136" s="12"/>
      <c r="Q136" s="12"/>
      <c r="R136" s="13"/>
      <c r="S136" s="12">
        <f t="shared" si="18"/>
        <v>200</v>
      </c>
      <c r="T136" s="12">
        <f t="shared" si="19"/>
        <v>4</v>
      </c>
      <c r="U136" s="57"/>
      <c r="V136" s="15">
        <v>0.06</v>
      </c>
      <c r="W136" s="15">
        <f t="shared" si="20"/>
        <v>0.24</v>
      </c>
    </row>
    <row r="137" spans="1:25" x14ac:dyDescent="0.2">
      <c r="A137" s="36" t="s">
        <v>264</v>
      </c>
      <c r="B137" s="36" t="s">
        <v>133</v>
      </c>
      <c r="C137" s="31" t="s">
        <v>265</v>
      </c>
      <c r="D137" s="36" t="s">
        <v>277</v>
      </c>
      <c r="E137" s="12">
        <v>25</v>
      </c>
      <c r="F137" s="12">
        <v>900</v>
      </c>
      <c r="G137" s="12">
        <v>10</v>
      </c>
      <c r="H137" s="12">
        <v>50</v>
      </c>
      <c r="I137" s="12"/>
      <c r="J137" s="12"/>
      <c r="K137" s="12"/>
      <c r="L137" s="12">
        <v>500</v>
      </c>
      <c r="M137" s="12"/>
      <c r="N137" s="12"/>
      <c r="O137" s="12"/>
      <c r="P137" s="12"/>
      <c r="Q137" s="12">
        <v>500</v>
      </c>
      <c r="R137" s="13"/>
      <c r="S137" s="12">
        <f t="shared" si="18"/>
        <v>1000</v>
      </c>
      <c r="T137" s="12">
        <f t="shared" si="19"/>
        <v>20</v>
      </c>
      <c r="U137" s="57"/>
      <c r="V137" s="15">
        <v>0.06</v>
      </c>
      <c r="W137" s="15">
        <f t="shared" si="20"/>
        <v>1.2</v>
      </c>
    </row>
    <row r="138" spans="1:25" x14ac:dyDescent="0.2">
      <c r="A138" s="11" t="s">
        <v>134</v>
      </c>
      <c r="B138" s="11" t="s">
        <v>135</v>
      </c>
      <c r="C138" s="11" t="s">
        <v>134</v>
      </c>
      <c r="D138" s="11" t="s">
        <v>275</v>
      </c>
      <c r="E138" s="12">
        <v>25</v>
      </c>
      <c r="F138" s="12">
        <v>1200</v>
      </c>
      <c r="G138" s="12">
        <v>10</v>
      </c>
      <c r="H138" s="12">
        <v>50</v>
      </c>
      <c r="I138" s="12"/>
      <c r="J138" s="12"/>
      <c r="K138" s="12"/>
      <c r="L138" s="12"/>
      <c r="M138" s="12"/>
      <c r="N138" s="12"/>
      <c r="O138" s="12"/>
      <c r="P138" s="12"/>
      <c r="Q138" s="12"/>
      <c r="R138" s="13"/>
      <c r="S138" s="12">
        <f t="shared" si="18"/>
        <v>0</v>
      </c>
      <c r="T138" s="12">
        <f t="shared" si="19"/>
        <v>0</v>
      </c>
      <c r="U138" s="57"/>
      <c r="V138" s="15">
        <v>0.08</v>
      </c>
      <c r="W138" s="15">
        <f t="shared" si="20"/>
        <v>0</v>
      </c>
    </row>
    <row r="139" spans="1:25" x14ac:dyDescent="0.2">
      <c r="A139" s="11" t="s">
        <v>238</v>
      </c>
      <c r="B139" s="11" t="s">
        <v>239</v>
      </c>
      <c r="C139" s="11" t="s">
        <v>238</v>
      </c>
      <c r="D139" s="11" t="s">
        <v>275</v>
      </c>
      <c r="E139" s="12">
        <v>25</v>
      </c>
      <c r="F139" s="12">
        <v>1524</v>
      </c>
      <c r="G139" s="12">
        <v>10</v>
      </c>
      <c r="H139" s="12">
        <v>50</v>
      </c>
      <c r="I139" s="12"/>
      <c r="J139" s="12"/>
      <c r="K139" s="12"/>
      <c r="L139" s="12"/>
      <c r="M139" s="12"/>
      <c r="N139" s="12"/>
      <c r="O139" s="12"/>
      <c r="P139" s="12"/>
      <c r="Q139" s="12"/>
      <c r="R139" s="13"/>
      <c r="S139" s="12">
        <f t="shared" si="18"/>
        <v>0</v>
      </c>
      <c r="T139" s="12">
        <f t="shared" si="19"/>
        <v>0</v>
      </c>
      <c r="U139" s="57"/>
      <c r="V139" s="15">
        <v>0.08</v>
      </c>
      <c r="W139" s="15">
        <f t="shared" si="20"/>
        <v>0</v>
      </c>
    </row>
    <row r="140" spans="1:25" x14ac:dyDescent="0.2">
      <c r="A140" s="11" t="s">
        <v>164</v>
      </c>
      <c r="B140" s="11" t="s">
        <v>165</v>
      </c>
      <c r="C140" s="11" t="s">
        <v>164</v>
      </c>
      <c r="D140" s="11" t="s">
        <v>275</v>
      </c>
      <c r="E140" s="12">
        <v>25</v>
      </c>
      <c r="F140" s="12">
        <v>1800</v>
      </c>
      <c r="G140" s="12">
        <v>10</v>
      </c>
      <c r="H140" s="12">
        <v>50</v>
      </c>
      <c r="I140" s="12"/>
      <c r="J140" s="12"/>
      <c r="K140" s="12"/>
      <c r="L140" s="12"/>
      <c r="M140" s="12"/>
      <c r="N140" s="12"/>
      <c r="O140" s="12"/>
      <c r="P140" s="12"/>
      <c r="Q140" s="12"/>
      <c r="R140" s="13"/>
      <c r="S140" s="12">
        <f t="shared" si="18"/>
        <v>0</v>
      </c>
      <c r="T140" s="12">
        <f t="shared" si="19"/>
        <v>0</v>
      </c>
      <c r="U140" s="57"/>
      <c r="V140" s="15">
        <v>0.12</v>
      </c>
      <c r="W140" s="15">
        <f t="shared" si="20"/>
        <v>0</v>
      </c>
    </row>
    <row r="141" spans="1:25" x14ac:dyDescent="0.2">
      <c r="A141" s="36" t="s">
        <v>227</v>
      </c>
      <c r="B141" s="36" t="s">
        <v>165</v>
      </c>
      <c r="C141" s="36">
        <v>90445900</v>
      </c>
      <c r="D141" s="36" t="s">
        <v>277</v>
      </c>
      <c r="E141" s="12">
        <v>25</v>
      </c>
      <c r="F141" s="12">
        <v>1800</v>
      </c>
      <c r="G141" s="12">
        <v>10</v>
      </c>
      <c r="H141" s="12">
        <v>50</v>
      </c>
      <c r="I141" s="12"/>
      <c r="J141" s="12"/>
      <c r="K141" s="12"/>
      <c r="L141" s="12"/>
      <c r="M141" s="12"/>
      <c r="N141" s="12"/>
      <c r="O141" s="12"/>
      <c r="P141" s="12"/>
      <c r="Q141" s="12"/>
      <c r="R141" s="13"/>
      <c r="S141" s="12">
        <f t="shared" si="18"/>
        <v>0</v>
      </c>
      <c r="T141" s="12">
        <f t="shared" si="19"/>
        <v>0</v>
      </c>
      <c r="U141" s="57"/>
      <c r="V141" s="15">
        <v>0.12</v>
      </c>
      <c r="W141" s="15">
        <f t="shared" si="20"/>
        <v>0</v>
      </c>
      <c r="X141" s="43"/>
    </row>
    <row r="142" spans="1:25" x14ac:dyDescent="0.2">
      <c r="A142" s="36" t="s">
        <v>301</v>
      </c>
      <c r="B142" s="36" t="s">
        <v>302</v>
      </c>
      <c r="C142" s="36">
        <v>90446000</v>
      </c>
      <c r="D142" s="36" t="s">
        <v>277</v>
      </c>
      <c r="E142" s="12">
        <v>25</v>
      </c>
      <c r="F142" s="12">
        <v>2400</v>
      </c>
      <c r="G142" s="12">
        <v>10</v>
      </c>
      <c r="H142" s="12">
        <v>50</v>
      </c>
      <c r="I142" s="12"/>
      <c r="J142" s="12"/>
      <c r="K142" s="12"/>
      <c r="L142" s="12"/>
      <c r="M142" s="12"/>
      <c r="N142" s="12"/>
      <c r="O142" s="12"/>
      <c r="P142" s="12"/>
      <c r="Q142" s="12"/>
      <c r="R142" s="13"/>
      <c r="S142" s="12">
        <f t="shared" si="18"/>
        <v>0</v>
      </c>
      <c r="T142" s="12">
        <f t="shared" si="19"/>
        <v>0</v>
      </c>
      <c r="U142" s="57"/>
      <c r="V142" s="15">
        <v>0.12</v>
      </c>
      <c r="W142" s="15">
        <f t="shared" si="20"/>
        <v>0</v>
      </c>
      <c r="X142" s="43"/>
    </row>
    <row r="143" spans="1:25" x14ac:dyDescent="0.2">
      <c r="A143" s="305"/>
      <c r="B143" s="305"/>
      <c r="C143" s="305"/>
      <c r="D143" s="305"/>
      <c r="E143" s="305"/>
      <c r="F143" s="305"/>
      <c r="G143" s="305"/>
      <c r="H143" s="305"/>
      <c r="I143" s="36">
        <f t="shared" ref="I143:T143" si="21">SUBTOTAL(9,I5:I142)</f>
        <v>31350</v>
      </c>
      <c r="J143" s="36">
        <f t="shared" si="21"/>
        <v>2300</v>
      </c>
      <c r="K143" s="36">
        <f t="shared" si="21"/>
        <v>12000</v>
      </c>
      <c r="L143" s="36">
        <f t="shared" si="21"/>
        <v>3100</v>
      </c>
      <c r="M143" s="36">
        <f t="shared" si="21"/>
        <v>50150</v>
      </c>
      <c r="N143" s="36">
        <f t="shared" si="21"/>
        <v>3500</v>
      </c>
      <c r="O143" s="36">
        <f t="shared" si="21"/>
        <v>26900</v>
      </c>
      <c r="P143" s="36">
        <f t="shared" si="21"/>
        <v>300</v>
      </c>
      <c r="Q143" s="36">
        <f t="shared" ref="Q143" si="22">SUBTOTAL(9,Q5:Q142)</f>
        <v>76200</v>
      </c>
      <c r="R143" s="36">
        <f t="shared" si="21"/>
        <v>0</v>
      </c>
      <c r="S143" s="36">
        <f t="shared" si="21"/>
        <v>205800</v>
      </c>
      <c r="T143" s="36">
        <f t="shared" si="21"/>
        <v>2516</v>
      </c>
      <c r="U143" s="59"/>
      <c r="V143" s="12"/>
      <c r="W143" s="36">
        <f>SUBTOTAL(9,W5:W142)</f>
        <v>148.42999999999998</v>
      </c>
      <c r="X143" s="3">
        <f>SUM(X13:X142)</f>
        <v>107.73</v>
      </c>
      <c r="Y143" s="3">
        <f>SUM(Y13:Y142)</f>
        <v>100</v>
      </c>
    </row>
    <row r="144" spans="1:25" x14ac:dyDescent="0.2">
      <c r="A144" s="305"/>
      <c r="B144" s="305"/>
      <c r="C144" s="305"/>
      <c r="D144" s="305"/>
      <c r="E144" s="305"/>
      <c r="F144" s="305"/>
      <c r="G144" s="305"/>
      <c r="H144" s="305"/>
      <c r="I144" s="36">
        <v>367</v>
      </c>
      <c r="J144" s="36">
        <v>92</v>
      </c>
      <c r="K144" s="36">
        <v>40</v>
      </c>
      <c r="L144" s="36">
        <v>58</v>
      </c>
      <c r="M144" s="36">
        <v>638</v>
      </c>
      <c r="N144" s="36">
        <v>70</v>
      </c>
      <c r="O144" s="36">
        <v>258</v>
      </c>
      <c r="P144" s="36">
        <v>2</v>
      </c>
      <c r="Q144" s="36">
        <v>991</v>
      </c>
      <c r="R144" s="36"/>
      <c r="S144" s="36"/>
      <c r="T144" s="36">
        <f>SUM(I144:R144)</f>
        <v>2516</v>
      </c>
      <c r="W144" s="3">
        <f>W143/30</f>
        <v>4.9476666666666658</v>
      </c>
    </row>
    <row r="145" spans="1:23" x14ac:dyDescent="0.2">
      <c r="A145" s="305"/>
      <c r="B145" s="305"/>
      <c r="C145" s="305"/>
      <c r="D145" s="305"/>
      <c r="E145" s="305"/>
      <c r="F145" s="305"/>
      <c r="G145" s="305"/>
      <c r="H145" s="305"/>
      <c r="I145" s="36">
        <v>19.32</v>
      </c>
      <c r="J145" s="36">
        <v>9.1999999999999993</v>
      </c>
      <c r="K145" s="36">
        <v>2.4</v>
      </c>
      <c r="L145" s="36">
        <v>3.74</v>
      </c>
      <c r="M145" s="36">
        <v>35.86</v>
      </c>
      <c r="N145" s="36">
        <v>9.1</v>
      </c>
      <c r="O145" s="36">
        <v>11.48</v>
      </c>
      <c r="P145" s="36">
        <v>0.2</v>
      </c>
      <c r="Q145" s="36">
        <v>57.13</v>
      </c>
      <c r="R145" s="36"/>
      <c r="S145" s="36"/>
      <c r="T145" s="36">
        <f>SUM(I145:R145)</f>
        <v>148.43</v>
      </c>
    </row>
    <row r="146" spans="1:23" x14ac:dyDescent="0.2">
      <c r="A146" s="34"/>
      <c r="B146" s="34"/>
      <c r="C146" s="34"/>
      <c r="D146" s="34"/>
      <c r="E146" s="34"/>
      <c r="F146" s="34"/>
      <c r="G146" s="34"/>
      <c r="H146" s="34"/>
    </row>
    <row r="147" spans="1:23" x14ac:dyDescent="0.2">
      <c r="A147" s="28" t="s">
        <v>136</v>
      </c>
      <c r="B147" s="28" t="s">
        <v>136</v>
      </c>
      <c r="C147" s="30"/>
      <c r="D147" s="30"/>
      <c r="E147" s="8" t="s">
        <v>10</v>
      </c>
      <c r="F147" s="8" t="s">
        <v>137</v>
      </c>
      <c r="G147" s="300" t="s">
        <v>138</v>
      </c>
      <c r="H147" s="301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12"/>
      <c r="T147" s="12"/>
      <c r="U147" s="35"/>
      <c r="V147" s="12"/>
      <c r="W147" s="15"/>
    </row>
    <row r="148" spans="1:23" x14ac:dyDescent="0.2">
      <c r="A148" s="36"/>
      <c r="B148" s="36"/>
      <c r="C148" s="36"/>
      <c r="D148" s="36"/>
      <c r="E148" s="8"/>
      <c r="F148" s="8"/>
      <c r="G148" s="8" t="s">
        <v>139</v>
      </c>
      <c r="H148" s="8" t="s">
        <v>140</v>
      </c>
      <c r="I148" s="8" t="s">
        <v>140</v>
      </c>
      <c r="J148" s="8" t="s">
        <v>140</v>
      </c>
      <c r="K148" s="8" t="s">
        <v>140</v>
      </c>
      <c r="L148" s="8" t="s">
        <v>140</v>
      </c>
      <c r="M148" s="8" t="s">
        <v>140</v>
      </c>
      <c r="N148" s="8" t="s">
        <v>140</v>
      </c>
      <c r="O148" s="8" t="s">
        <v>140</v>
      </c>
      <c r="P148" s="8" t="s">
        <v>140</v>
      </c>
      <c r="Q148" s="8" t="s">
        <v>140</v>
      </c>
      <c r="R148" s="8" t="s">
        <v>140</v>
      </c>
      <c r="S148" s="36" t="s">
        <v>140</v>
      </c>
      <c r="T148" s="36" t="s">
        <v>12</v>
      </c>
      <c r="U148" s="37"/>
      <c r="V148" s="12"/>
      <c r="W148" s="15"/>
    </row>
    <row r="149" spans="1:23" x14ac:dyDescent="0.2">
      <c r="A149" s="38" t="s">
        <v>142</v>
      </c>
      <c r="B149" s="38" t="s">
        <v>143</v>
      </c>
      <c r="C149" s="38" t="s">
        <v>142</v>
      </c>
      <c r="D149" s="38" t="s">
        <v>142</v>
      </c>
      <c r="E149" s="12">
        <v>13</v>
      </c>
      <c r="F149" s="12">
        <v>25</v>
      </c>
      <c r="G149" s="12">
        <v>5</v>
      </c>
      <c r="H149" s="12">
        <v>125</v>
      </c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>
        <f>SUM(I149:R149)</f>
        <v>0</v>
      </c>
      <c r="T149" s="12">
        <f>$S149/$H149</f>
        <v>0</v>
      </c>
      <c r="U149" s="39"/>
      <c r="V149" s="15">
        <v>0.09</v>
      </c>
      <c r="W149" s="15">
        <f>$T149*$V149</f>
        <v>0</v>
      </c>
    </row>
    <row r="150" spans="1:23" x14ac:dyDescent="0.2">
      <c r="A150" s="38" t="s">
        <v>144</v>
      </c>
      <c r="B150" s="38" t="s">
        <v>145</v>
      </c>
      <c r="C150" s="38" t="s">
        <v>144</v>
      </c>
      <c r="D150" s="38" t="s">
        <v>144</v>
      </c>
      <c r="E150" s="12">
        <v>19</v>
      </c>
      <c r="F150" s="12">
        <v>25</v>
      </c>
      <c r="G150" s="12">
        <v>5</v>
      </c>
      <c r="H150" s="12">
        <v>125</v>
      </c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>
        <f>SUM(I150:R150)</f>
        <v>0</v>
      </c>
      <c r="T150" s="12">
        <f>$S150/$H150</f>
        <v>0</v>
      </c>
      <c r="U150" s="39"/>
      <c r="V150" s="15">
        <v>0.15</v>
      </c>
      <c r="W150" s="15">
        <f>$T150*$V150</f>
        <v>0</v>
      </c>
    </row>
    <row r="151" spans="1:23" x14ac:dyDescent="0.2">
      <c r="B151" s="3"/>
      <c r="I151" s="36">
        <f t="shared" ref="I151:R151" si="23">SUM(I149:I150)</f>
        <v>0</v>
      </c>
      <c r="J151" s="36">
        <f t="shared" si="23"/>
        <v>0</v>
      </c>
      <c r="K151" s="36">
        <f t="shared" ref="K151:L151" si="24">SUM(K149:K150)</f>
        <v>0</v>
      </c>
      <c r="L151" s="36">
        <f t="shared" si="24"/>
        <v>0</v>
      </c>
      <c r="M151" s="36">
        <f t="shared" si="23"/>
        <v>0</v>
      </c>
      <c r="N151" s="36">
        <f t="shared" si="23"/>
        <v>0</v>
      </c>
      <c r="O151" s="36">
        <f t="shared" si="23"/>
        <v>0</v>
      </c>
      <c r="P151" s="36">
        <f t="shared" si="23"/>
        <v>0</v>
      </c>
      <c r="Q151" s="36">
        <f t="shared" ref="Q151" si="25">SUM(Q149:Q150)</f>
        <v>0</v>
      </c>
      <c r="R151" s="36">
        <f t="shared" si="23"/>
        <v>0</v>
      </c>
      <c r="S151" s="36">
        <f>SUBTOTAL(9,S149:S150)</f>
        <v>0</v>
      </c>
      <c r="T151" s="36">
        <f>SUBTOTAL(9,T149:T150)</f>
        <v>0</v>
      </c>
      <c r="U151" s="37"/>
      <c r="V151" s="12"/>
      <c r="W151" s="33">
        <f>SUBTOTAL(9,W149:W150)</f>
        <v>0</v>
      </c>
    </row>
    <row r="152" spans="1:23" x14ac:dyDescent="0.2">
      <c r="B152" s="3"/>
      <c r="I152" s="40"/>
      <c r="J152" s="40"/>
      <c r="K152" s="40"/>
      <c r="L152" s="40"/>
      <c r="M152" s="40"/>
      <c r="N152" s="40"/>
      <c r="O152" s="40"/>
      <c r="P152" s="40"/>
      <c r="Q152" s="40"/>
      <c r="R152" s="40"/>
      <c r="S152" s="36">
        <v>0</v>
      </c>
      <c r="T152" s="36">
        <v>0</v>
      </c>
      <c r="U152" s="35"/>
      <c r="V152" s="12"/>
      <c r="W152" s="33">
        <v>0</v>
      </c>
    </row>
  </sheetData>
  <autoFilter ref="D3:D145"/>
  <mergeCells count="12">
    <mergeCell ref="V3:W3"/>
    <mergeCell ref="A109:B109"/>
    <mergeCell ref="A143:H143"/>
    <mergeCell ref="A144:H144"/>
    <mergeCell ref="A145:H145"/>
    <mergeCell ref="S3:T3"/>
    <mergeCell ref="G147:H147"/>
    <mergeCell ref="A1:H1"/>
    <mergeCell ref="I1:J1"/>
    <mergeCell ref="A2:D2"/>
    <mergeCell ref="E2:H2"/>
    <mergeCell ref="G3:H3"/>
  </mergeCells>
  <conditionalFormatting sqref="A5:XFD142">
    <cfRule type="expression" dxfId="197" priority="1">
      <formula>MOD(ROW(),2)</formula>
    </cfRule>
  </conditionalFormatting>
  <conditionalFormatting sqref="S5:S142">
    <cfRule type="cellIs" dxfId="196" priority="3" operator="greaterThan">
      <formula>10000</formula>
    </cfRule>
  </conditionalFormatting>
  <conditionalFormatting sqref="S110:S142">
    <cfRule type="cellIs" dxfId="195" priority="4" operator="greaterThan">
      <formula>2000</formula>
    </cfRule>
  </conditionalFormatting>
  <conditionalFormatting sqref="W5:W108">
    <cfRule type="cellIs" dxfId="194" priority="2" operator="greaterThan">
      <formula>10</formula>
    </cfRule>
  </conditionalFormatting>
  <pageMargins left="0.25" right="0.25" top="0.75" bottom="0.75" header="0.3" footer="0.3"/>
  <pageSetup paperSize="9" scale="69" fitToHeight="0" orientation="landscape" r:id="rId1"/>
  <headerFooter alignWithMargins="0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pageSetUpPr fitToPage="1"/>
  </sheetPr>
  <dimension ref="A1:W152"/>
  <sheetViews>
    <sheetView zoomScaleNormal="100" workbookViewId="0">
      <pane xSplit="4" ySplit="4" topLeftCell="E5" activePane="bottomRight" state="frozen"/>
      <selection pane="topRight" activeCell="D1" sqref="D1"/>
      <selection pane="bottomLeft" activeCell="A4" sqref="A4"/>
      <selection pane="bottomRight" activeCell="E5" sqref="E5"/>
    </sheetView>
  </sheetViews>
  <sheetFormatPr defaultColWidth="9.140625" defaultRowHeight="12.75" x14ac:dyDescent="0.2"/>
  <cols>
    <col min="1" max="1" width="12.5703125" style="3" customWidth="1"/>
    <col min="2" max="2" width="14" style="41" customWidth="1"/>
    <col min="3" max="3" width="14" style="3" bestFit="1" customWidth="1"/>
    <col min="4" max="4" width="12.28515625" style="3" customWidth="1"/>
    <col min="5" max="5" width="7.85546875" style="3" customWidth="1"/>
    <col min="6" max="6" width="8.5703125" style="3" customWidth="1"/>
    <col min="7" max="7" width="6.140625" style="3" customWidth="1"/>
    <col min="8" max="8" width="6.42578125" style="3" customWidth="1"/>
    <col min="9" max="15" width="10.140625" style="3" customWidth="1"/>
    <col min="16" max="16" width="8.28515625" style="3" customWidth="1"/>
    <col min="17" max="17" width="10.7109375" style="3" bestFit="1" customWidth="1"/>
    <col min="18" max="18" width="8.28515625" style="3" bestFit="1" customWidth="1"/>
    <col min="19" max="20" width="9.42578125" style="3" customWidth="1"/>
    <col min="21" max="21" width="9.28515625" style="3" customWidth="1"/>
    <col min="22" max="16384" width="9.140625" style="3"/>
  </cols>
  <sheetData>
    <row r="1" spans="1:23" x14ac:dyDescent="0.2">
      <c r="A1" s="303" t="s">
        <v>281</v>
      </c>
      <c r="B1" s="303"/>
      <c r="C1" s="303"/>
      <c r="D1" s="303"/>
      <c r="E1" s="303"/>
      <c r="F1" s="303"/>
      <c r="G1" s="303"/>
      <c r="H1" s="303"/>
      <c r="I1" s="52"/>
      <c r="J1" s="54" t="s">
        <v>411</v>
      </c>
      <c r="K1" s="300" t="s">
        <v>413</v>
      </c>
      <c r="L1" s="301"/>
      <c r="M1" s="30"/>
      <c r="N1" s="30"/>
      <c r="O1" s="30"/>
      <c r="P1" s="20"/>
      <c r="Q1" s="20"/>
      <c r="R1" s="20"/>
    </row>
    <row r="2" spans="1:23" x14ac:dyDescent="0.2">
      <c r="A2" s="303" t="s">
        <v>412</v>
      </c>
      <c r="B2" s="303"/>
      <c r="C2" s="303"/>
      <c r="D2" s="303"/>
      <c r="E2" s="303"/>
      <c r="F2" s="303"/>
      <c r="G2" s="303"/>
      <c r="H2" s="303"/>
      <c r="I2" s="8"/>
      <c r="J2" s="10"/>
      <c r="K2" s="10"/>
      <c r="L2" s="10"/>
      <c r="M2" s="10"/>
      <c r="N2" s="10"/>
      <c r="O2" s="10"/>
      <c r="P2" s="8"/>
      <c r="Q2" s="8"/>
      <c r="R2" s="8"/>
      <c r="S2" s="29"/>
      <c r="T2" s="29"/>
      <c r="U2" s="30"/>
    </row>
    <row r="3" spans="1:23" x14ac:dyDescent="0.2">
      <c r="A3" s="8" t="s">
        <v>0</v>
      </c>
      <c r="B3" s="8" t="s">
        <v>1</v>
      </c>
      <c r="C3" s="8" t="s">
        <v>2</v>
      </c>
      <c r="D3" s="8" t="s">
        <v>274</v>
      </c>
      <c r="E3" s="8" t="s">
        <v>3</v>
      </c>
      <c r="F3" s="8" t="s">
        <v>4</v>
      </c>
      <c r="G3" s="302" t="s">
        <v>5</v>
      </c>
      <c r="H3" s="302"/>
      <c r="I3" s="50" t="s">
        <v>373</v>
      </c>
      <c r="J3" s="50" t="s">
        <v>380</v>
      </c>
      <c r="K3" s="50" t="s">
        <v>398</v>
      </c>
      <c r="L3" s="31" t="s">
        <v>401</v>
      </c>
      <c r="M3" s="31" t="s">
        <v>409</v>
      </c>
      <c r="N3" s="31" t="s">
        <v>420</v>
      </c>
      <c r="O3" s="31" t="s">
        <v>421</v>
      </c>
      <c r="P3" s="36"/>
      <c r="Q3" s="302" t="s">
        <v>6</v>
      </c>
      <c r="R3" s="302"/>
      <c r="S3" s="55"/>
      <c r="T3" s="300" t="s">
        <v>7</v>
      </c>
      <c r="U3" s="301"/>
    </row>
    <row r="4" spans="1:23" x14ac:dyDescent="0.2">
      <c r="A4" s="36" t="s">
        <v>8</v>
      </c>
      <c r="B4" s="36"/>
      <c r="C4" s="36"/>
      <c r="D4" s="36"/>
      <c r="E4" s="7" t="s">
        <v>9</v>
      </c>
      <c r="F4" s="36" t="s">
        <v>10</v>
      </c>
      <c r="G4" s="8" t="s">
        <v>11</v>
      </c>
      <c r="H4" s="8" t="s">
        <v>12</v>
      </c>
      <c r="I4" s="36" t="s">
        <v>374</v>
      </c>
      <c r="J4" s="36" t="s">
        <v>381</v>
      </c>
      <c r="K4" s="36" t="s">
        <v>399</v>
      </c>
      <c r="L4" s="36" t="s">
        <v>402</v>
      </c>
      <c r="M4" s="36" t="s">
        <v>410</v>
      </c>
      <c r="N4" s="36" t="s">
        <v>419</v>
      </c>
      <c r="O4" s="36" t="s">
        <v>422</v>
      </c>
      <c r="P4" s="36"/>
      <c r="Q4" s="8" t="s">
        <v>13</v>
      </c>
      <c r="R4" s="8" t="s">
        <v>12</v>
      </c>
      <c r="S4" s="56"/>
      <c r="T4" s="10" t="s">
        <v>14</v>
      </c>
      <c r="U4" s="10" t="s">
        <v>15</v>
      </c>
    </row>
    <row r="5" spans="1:23" x14ac:dyDescent="0.2">
      <c r="A5" s="11" t="s">
        <v>383</v>
      </c>
      <c r="B5" s="11" t="s">
        <v>384</v>
      </c>
      <c r="C5" s="11" t="s">
        <v>383</v>
      </c>
      <c r="D5" s="11" t="s">
        <v>275</v>
      </c>
      <c r="E5" s="12">
        <v>15</v>
      </c>
      <c r="F5" s="12">
        <v>225</v>
      </c>
      <c r="G5" s="12">
        <v>10</v>
      </c>
      <c r="H5" s="12">
        <v>400</v>
      </c>
      <c r="I5" s="12"/>
      <c r="J5" s="12"/>
      <c r="K5" s="12"/>
      <c r="L5" s="12"/>
      <c r="M5" s="12"/>
      <c r="N5" s="12"/>
      <c r="O5" s="12"/>
      <c r="P5" s="13"/>
      <c r="Q5" s="12">
        <f t="shared" ref="Q5:Q19" si="0">SUM(I5:P5)</f>
        <v>0</v>
      </c>
      <c r="R5" s="12">
        <f t="shared" ref="R5:R19" si="1">$Q5/$H5</f>
        <v>0</v>
      </c>
      <c r="S5" s="57"/>
      <c r="T5" s="15">
        <v>0.06</v>
      </c>
      <c r="U5" s="15">
        <f t="shared" ref="U5:U19" si="2">$R5*$T5</f>
        <v>0</v>
      </c>
      <c r="V5" s="43">
        <f>SUM(U5:U19)</f>
        <v>33.24</v>
      </c>
      <c r="W5" s="3">
        <f>V5*100/$V$143</f>
        <v>47.903156074362293</v>
      </c>
    </row>
    <row r="6" spans="1:23" x14ac:dyDescent="0.2">
      <c r="A6" s="11" t="s">
        <v>385</v>
      </c>
      <c r="B6" s="11" t="s">
        <v>386</v>
      </c>
      <c r="C6" s="11" t="s">
        <v>385</v>
      </c>
      <c r="D6" s="11" t="s">
        <v>275</v>
      </c>
      <c r="E6" s="12">
        <v>15</v>
      </c>
      <c r="F6" s="12">
        <v>300</v>
      </c>
      <c r="G6" s="12">
        <v>10</v>
      </c>
      <c r="H6" s="12">
        <v>300</v>
      </c>
      <c r="I6" s="12"/>
      <c r="J6" s="12">
        <v>12000</v>
      </c>
      <c r="K6" s="12"/>
      <c r="L6" s="12"/>
      <c r="M6" s="12">
        <v>12000</v>
      </c>
      <c r="N6" s="12"/>
      <c r="O6" s="12"/>
      <c r="P6" s="13"/>
      <c r="Q6" s="12">
        <f t="shared" si="0"/>
        <v>24000</v>
      </c>
      <c r="R6" s="12">
        <f t="shared" si="1"/>
        <v>80</v>
      </c>
      <c r="S6" s="57"/>
      <c r="T6" s="15">
        <v>0.06</v>
      </c>
      <c r="U6" s="15">
        <f t="shared" si="2"/>
        <v>4.8</v>
      </c>
      <c r="V6" s="43"/>
    </row>
    <row r="7" spans="1:23" x14ac:dyDescent="0.2">
      <c r="A7" s="36" t="s">
        <v>387</v>
      </c>
      <c r="B7" s="36" t="s">
        <v>259</v>
      </c>
      <c r="C7" s="31" t="s">
        <v>388</v>
      </c>
      <c r="D7" s="36" t="s">
        <v>277</v>
      </c>
      <c r="E7" s="12" t="s">
        <v>167</v>
      </c>
      <c r="F7" s="12">
        <v>300</v>
      </c>
      <c r="G7" s="12">
        <v>10</v>
      </c>
      <c r="H7" s="12">
        <v>300</v>
      </c>
      <c r="I7" s="12"/>
      <c r="J7" s="12"/>
      <c r="K7" s="12"/>
      <c r="L7" s="12"/>
      <c r="M7" s="12"/>
      <c r="N7" s="12"/>
      <c r="O7" s="12"/>
      <c r="P7" s="13"/>
      <c r="Q7" s="12">
        <f t="shared" si="0"/>
        <v>0</v>
      </c>
      <c r="R7" s="12">
        <f t="shared" si="1"/>
        <v>0</v>
      </c>
      <c r="S7" s="57"/>
      <c r="T7" s="15">
        <v>0.06</v>
      </c>
      <c r="U7" s="15">
        <f t="shared" si="2"/>
        <v>0</v>
      </c>
      <c r="V7" s="43"/>
    </row>
    <row r="8" spans="1:23" x14ac:dyDescent="0.2">
      <c r="A8" s="11" t="s">
        <v>258</v>
      </c>
      <c r="B8" s="11" t="s">
        <v>259</v>
      </c>
      <c r="C8" s="11" t="s">
        <v>258</v>
      </c>
      <c r="D8" s="11" t="s">
        <v>275</v>
      </c>
      <c r="E8" s="12">
        <v>15</v>
      </c>
      <c r="F8" s="12">
        <v>375</v>
      </c>
      <c r="G8" s="12">
        <v>10</v>
      </c>
      <c r="H8" s="12">
        <v>200</v>
      </c>
      <c r="I8" s="12"/>
      <c r="J8" s="12"/>
      <c r="K8" s="12"/>
      <c r="L8" s="12"/>
      <c r="M8" s="12"/>
      <c r="N8" s="12"/>
      <c r="O8" s="12"/>
      <c r="P8" s="13"/>
      <c r="Q8" s="12">
        <f t="shared" si="0"/>
        <v>0</v>
      </c>
      <c r="R8" s="12">
        <f t="shared" si="1"/>
        <v>0</v>
      </c>
      <c r="S8" s="57"/>
      <c r="T8" s="15">
        <v>0.06</v>
      </c>
      <c r="U8" s="15">
        <f t="shared" si="2"/>
        <v>0</v>
      </c>
      <c r="V8" s="43"/>
    </row>
    <row r="9" spans="1:23" x14ac:dyDescent="0.2">
      <c r="A9" s="11" t="s">
        <v>26</v>
      </c>
      <c r="B9" s="11" t="s">
        <v>27</v>
      </c>
      <c r="C9" s="11" t="s">
        <v>26</v>
      </c>
      <c r="D9" s="11" t="s">
        <v>275</v>
      </c>
      <c r="E9" s="12">
        <v>15</v>
      </c>
      <c r="F9" s="12">
        <v>457</v>
      </c>
      <c r="G9" s="12">
        <v>10</v>
      </c>
      <c r="H9" s="12">
        <v>200</v>
      </c>
      <c r="I9" s="12"/>
      <c r="J9" s="12">
        <v>4000</v>
      </c>
      <c r="K9" s="12">
        <v>6000</v>
      </c>
      <c r="L9" s="12"/>
      <c r="M9" s="12">
        <v>8000</v>
      </c>
      <c r="N9" s="12"/>
      <c r="O9" s="12">
        <v>10000</v>
      </c>
      <c r="P9" s="13"/>
      <c r="Q9" s="12">
        <f t="shared" si="0"/>
        <v>28000</v>
      </c>
      <c r="R9" s="12">
        <f t="shared" si="1"/>
        <v>140</v>
      </c>
      <c r="S9" s="57"/>
      <c r="T9" s="15">
        <v>0.05</v>
      </c>
      <c r="U9" s="15">
        <f t="shared" si="2"/>
        <v>7</v>
      </c>
    </row>
    <row r="10" spans="1:23" x14ac:dyDescent="0.2">
      <c r="A10" s="36" t="s">
        <v>169</v>
      </c>
      <c r="B10" s="36" t="s">
        <v>27</v>
      </c>
      <c r="C10" s="36">
        <v>90441400</v>
      </c>
      <c r="D10" s="36" t="s">
        <v>277</v>
      </c>
      <c r="E10" s="12" t="s">
        <v>167</v>
      </c>
      <c r="F10" s="12">
        <v>450</v>
      </c>
      <c r="G10" s="12">
        <v>10</v>
      </c>
      <c r="H10" s="12">
        <v>200</v>
      </c>
      <c r="I10" s="12"/>
      <c r="J10" s="12"/>
      <c r="K10" s="12"/>
      <c r="L10" s="12"/>
      <c r="M10" s="12"/>
      <c r="N10" s="12"/>
      <c r="O10" s="12"/>
      <c r="P10" s="13"/>
      <c r="Q10" s="12">
        <f t="shared" si="0"/>
        <v>0</v>
      </c>
      <c r="R10" s="12">
        <f t="shared" si="1"/>
        <v>0</v>
      </c>
      <c r="S10" s="57"/>
      <c r="T10" s="15">
        <v>0.05</v>
      </c>
      <c r="U10" s="15">
        <f t="shared" si="2"/>
        <v>0</v>
      </c>
    </row>
    <row r="11" spans="1:23" x14ac:dyDescent="0.2">
      <c r="A11" s="11" t="s">
        <v>24</v>
      </c>
      <c r="B11" s="11" t="s">
        <v>25</v>
      </c>
      <c r="C11" s="11" t="s">
        <v>24</v>
      </c>
      <c r="D11" s="11" t="s">
        <v>275</v>
      </c>
      <c r="E11" s="12">
        <v>15</v>
      </c>
      <c r="F11" s="12">
        <v>610</v>
      </c>
      <c r="G11" s="12">
        <v>10</v>
      </c>
      <c r="H11" s="12">
        <v>100</v>
      </c>
      <c r="I11" s="12"/>
      <c r="J11" s="12">
        <v>2000</v>
      </c>
      <c r="K11" s="12">
        <v>6000</v>
      </c>
      <c r="L11" s="12"/>
      <c r="M11" s="12">
        <v>8000</v>
      </c>
      <c r="N11" s="12"/>
      <c r="O11" s="12">
        <v>10000</v>
      </c>
      <c r="P11" s="13"/>
      <c r="Q11" s="12">
        <f t="shared" si="0"/>
        <v>26000</v>
      </c>
      <c r="R11" s="12">
        <f t="shared" si="1"/>
        <v>260</v>
      </c>
      <c r="S11" s="57"/>
      <c r="T11" s="15">
        <v>0.04</v>
      </c>
      <c r="U11" s="15">
        <f t="shared" si="2"/>
        <v>10.4</v>
      </c>
    </row>
    <row r="12" spans="1:23" x14ac:dyDescent="0.2">
      <c r="A12" s="36" t="s">
        <v>168</v>
      </c>
      <c r="B12" s="36" t="s">
        <v>25</v>
      </c>
      <c r="C12" s="36">
        <v>90441600</v>
      </c>
      <c r="D12" s="36" t="s">
        <v>277</v>
      </c>
      <c r="E12" s="12" t="s">
        <v>167</v>
      </c>
      <c r="F12" s="12">
        <v>600</v>
      </c>
      <c r="G12" s="12">
        <v>10</v>
      </c>
      <c r="H12" s="12">
        <v>100</v>
      </c>
      <c r="I12" s="12"/>
      <c r="J12" s="12"/>
      <c r="K12" s="12"/>
      <c r="L12" s="12"/>
      <c r="M12" s="12">
        <v>1000</v>
      </c>
      <c r="N12" s="12"/>
      <c r="O12" s="12">
        <v>2000</v>
      </c>
      <c r="P12" s="13"/>
      <c r="Q12" s="12">
        <f t="shared" si="0"/>
        <v>3000</v>
      </c>
      <c r="R12" s="12">
        <f t="shared" si="1"/>
        <v>30</v>
      </c>
      <c r="S12" s="57"/>
      <c r="T12" s="15">
        <v>0.04</v>
      </c>
      <c r="U12" s="15">
        <f t="shared" si="2"/>
        <v>1.2</v>
      </c>
    </row>
    <row r="13" spans="1:23" x14ac:dyDescent="0.2">
      <c r="A13" s="11" t="s">
        <v>150</v>
      </c>
      <c r="B13" s="11" t="s">
        <v>151</v>
      </c>
      <c r="C13" s="11" t="s">
        <v>150</v>
      </c>
      <c r="D13" s="11" t="s">
        <v>275</v>
      </c>
      <c r="E13" s="12">
        <v>15</v>
      </c>
      <c r="F13" s="12">
        <v>760</v>
      </c>
      <c r="G13" s="12">
        <v>10</v>
      </c>
      <c r="H13" s="12">
        <v>100</v>
      </c>
      <c r="I13" s="12"/>
      <c r="J13" s="12"/>
      <c r="K13" s="12">
        <v>500</v>
      </c>
      <c r="L13" s="12"/>
      <c r="M13" s="12">
        <v>500</v>
      </c>
      <c r="N13" s="12"/>
      <c r="O13" s="12"/>
      <c r="P13" s="13"/>
      <c r="Q13" s="12">
        <f t="shared" si="0"/>
        <v>1000</v>
      </c>
      <c r="R13" s="12">
        <f t="shared" si="1"/>
        <v>10</v>
      </c>
      <c r="S13" s="57"/>
      <c r="T13" s="15">
        <v>0.04</v>
      </c>
      <c r="U13" s="15">
        <f t="shared" si="2"/>
        <v>0.4</v>
      </c>
    </row>
    <row r="14" spans="1:23" x14ac:dyDescent="0.2">
      <c r="A14" s="11" t="s">
        <v>20</v>
      </c>
      <c r="B14" s="11" t="s">
        <v>21</v>
      </c>
      <c r="C14" s="11" t="s">
        <v>20</v>
      </c>
      <c r="D14" s="11" t="s">
        <v>275</v>
      </c>
      <c r="E14" s="12">
        <v>15</v>
      </c>
      <c r="F14" s="12">
        <v>915</v>
      </c>
      <c r="G14" s="12">
        <v>10</v>
      </c>
      <c r="H14" s="12">
        <v>100</v>
      </c>
      <c r="I14" s="12"/>
      <c r="J14" s="12"/>
      <c r="K14" s="12"/>
      <c r="L14" s="12"/>
      <c r="M14" s="12"/>
      <c r="N14" s="12"/>
      <c r="O14" s="12"/>
      <c r="P14" s="13"/>
      <c r="Q14" s="12">
        <f t="shared" si="0"/>
        <v>0</v>
      </c>
      <c r="R14" s="12">
        <f t="shared" si="1"/>
        <v>0</v>
      </c>
      <c r="S14" s="57"/>
      <c r="T14" s="15">
        <v>0.05</v>
      </c>
      <c r="U14" s="15">
        <f t="shared" si="2"/>
        <v>0</v>
      </c>
    </row>
    <row r="15" spans="1:23" x14ac:dyDescent="0.2">
      <c r="A15" s="13" t="s">
        <v>166</v>
      </c>
      <c r="B15" s="13" t="s">
        <v>21</v>
      </c>
      <c r="C15" s="13">
        <v>90441800</v>
      </c>
      <c r="D15" s="36" t="s">
        <v>277</v>
      </c>
      <c r="E15" s="12" t="s">
        <v>167</v>
      </c>
      <c r="F15" s="12">
        <v>900</v>
      </c>
      <c r="G15" s="12">
        <v>10</v>
      </c>
      <c r="H15" s="12">
        <v>100</v>
      </c>
      <c r="I15" s="12"/>
      <c r="J15" s="12">
        <v>2000</v>
      </c>
      <c r="K15" s="12">
        <v>1000</v>
      </c>
      <c r="L15" s="12"/>
      <c r="M15" s="12">
        <v>1000</v>
      </c>
      <c r="N15" s="12"/>
      <c r="O15" s="12"/>
      <c r="P15" s="13"/>
      <c r="Q15" s="12">
        <f t="shared" si="0"/>
        <v>4000</v>
      </c>
      <c r="R15" s="12">
        <f t="shared" si="1"/>
        <v>40</v>
      </c>
      <c r="S15" s="57"/>
      <c r="T15" s="15">
        <v>0.05</v>
      </c>
      <c r="U15" s="15">
        <f t="shared" si="2"/>
        <v>2</v>
      </c>
    </row>
    <row r="16" spans="1:23" x14ac:dyDescent="0.2">
      <c r="A16" s="11" t="s">
        <v>16</v>
      </c>
      <c r="B16" s="11" t="s">
        <v>17</v>
      </c>
      <c r="C16" s="11" t="s">
        <v>16</v>
      </c>
      <c r="D16" s="11" t="s">
        <v>275</v>
      </c>
      <c r="E16" s="12">
        <v>15</v>
      </c>
      <c r="F16" s="12">
        <v>1220</v>
      </c>
      <c r="G16" s="12">
        <v>10</v>
      </c>
      <c r="H16" s="12">
        <v>50</v>
      </c>
      <c r="I16" s="12">
        <v>300</v>
      </c>
      <c r="J16" s="12">
        <v>2000</v>
      </c>
      <c r="K16" s="12">
        <v>2000</v>
      </c>
      <c r="L16" s="12"/>
      <c r="M16" s="12">
        <v>5000</v>
      </c>
      <c r="N16" s="12"/>
      <c r="O16" s="12"/>
      <c r="P16" s="13"/>
      <c r="Q16" s="12">
        <f t="shared" si="0"/>
        <v>9300</v>
      </c>
      <c r="R16" s="12">
        <f t="shared" si="1"/>
        <v>186</v>
      </c>
      <c r="S16" s="57"/>
      <c r="T16" s="15">
        <v>0.04</v>
      </c>
      <c r="U16" s="15">
        <f t="shared" si="2"/>
        <v>7.44</v>
      </c>
    </row>
    <row r="17" spans="1:23" x14ac:dyDescent="0.2">
      <c r="A17" s="11" t="s">
        <v>148</v>
      </c>
      <c r="B17" s="11" t="s">
        <v>149</v>
      </c>
      <c r="C17" s="11" t="s">
        <v>148</v>
      </c>
      <c r="D17" s="11" t="s">
        <v>275</v>
      </c>
      <c r="E17" s="12">
        <v>15</v>
      </c>
      <c r="F17" s="12">
        <v>1524</v>
      </c>
      <c r="G17" s="12">
        <v>10</v>
      </c>
      <c r="H17" s="12">
        <v>50</v>
      </c>
      <c r="I17" s="12"/>
      <c r="J17" s="12"/>
      <c r="K17" s="12"/>
      <c r="L17" s="12"/>
      <c r="M17" s="12"/>
      <c r="N17" s="12"/>
      <c r="O17" s="12"/>
      <c r="P17" s="13"/>
      <c r="Q17" s="12">
        <f t="shared" si="0"/>
        <v>0</v>
      </c>
      <c r="R17" s="12">
        <f t="shared" si="1"/>
        <v>0</v>
      </c>
      <c r="S17" s="57"/>
      <c r="T17" s="15">
        <v>0.05</v>
      </c>
      <c r="U17" s="15">
        <f t="shared" si="2"/>
        <v>0</v>
      </c>
    </row>
    <row r="18" spans="1:23" x14ac:dyDescent="0.2">
      <c r="A18" s="11" t="s">
        <v>146</v>
      </c>
      <c r="B18" s="11" t="s">
        <v>147</v>
      </c>
      <c r="C18" s="11" t="s">
        <v>146</v>
      </c>
      <c r="D18" s="11" t="s">
        <v>275</v>
      </c>
      <c r="E18" s="12">
        <v>15</v>
      </c>
      <c r="F18" s="12">
        <v>1800</v>
      </c>
      <c r="G18" s="12">
        <v>10</v>
      </c>
      <c r="H18" s="12">
        <v>50</v>
      </c>
      <c r="I18" s="12"/>
      <c r="J18" s="12"/>
      <c r="K18" s="12"/>
      <c r="L18" s="12"/>
      <c r="M18" s="12"/>
      <c r="N18" s="12"/>
      <c r="O18" s="12"/>
      <c r="P18" s="13"/>
      <c r="Q18" s="12">
        <f t="shared" si="0"/>
        <v>0</v>
      </c>
      <c r="R18" s="12">
        <f t="shared" si="1"/>
        <v>0</v>
      </c>
      <c r="S18" s="57"/>
      <c r="T18" s="15">
        <v>0.06</v>
      </c>
      <c r="U18" s="15">
        <f t="shared" si="2"/>
        <v>0</v>
      </c>
    </row>
    <row r="19" spans="1:23" x14ac:dyDescent="0.2">
      <c r="A19" s="11" t="s">
        <v>353</v>
      </c>
      <c r="B19" s="11" t="s">
        <v>354</v>
      </c>
      <c r="C19" s="11" t="s">
        <v>146</v>
      </c>
      <c r="D19" s="11" t="s">
        <v>275</v>
      </c>
      <c r="E19" s="12">
        <v>15</v>
      </c>
      <c r="F19" s="12">
        <v>2100</v>
      </c>
      <c r="G19" s="12">
        <v>10</v>
      </c>
      <c r="H19" s="12">
        <v>50</v>
      </c>
      <c r="I19" s="12"/>
      <c r="J19" s="12"/>
      <c r="K19" s="12"/>
      <c r="L19" s="12"/>
      <c r="M19" s="12"/>
      <c r="N19" s="12"/>
      <c r="O19" s="12"/>
      <c r="P19" s="13"/>
      <c r="Q19" s="12">
        <f t="shared" si="0"/>
        <v>0</v>
      </c>
      <c r="R19" s="12">
        <f t="shared" si="1"/>
        <v>0</v>
      </c>
      <c r="S19" s="57"/>
      <c r="T19" s="15">
        <v>0.06</v>
      </c>
      <c r="U19" s="15">
        <f t="shared" si="2"/>
        <v>0</v>
      </c>
    </row>
    <row r="20" spans="1:23" ht="15" x14ac:dyDescent="0.2">
      <c r="A20" s="60" t="s">
        <v>28</v>
      </c>
      <c r="B20" s="60"/>
      <c r="C20" s="60"/>
      <c r="D20" s="60"/>
      <c r="E20" s="60"/>
      <c r="F20" s="12"/>
      <c r="G20" s="20"/>
      <c r="H20" s="20"/>
      <c r="I20" s="12"/>
      <c r="J20" s="12"/>
      <c r="K20" s="12"/>
      <c r="L20" s="12"/>
      <c r="M20" s="12"/>
      <c r="N20" s="12"/>
      <c r="O20" s="12"/>
      <c r="P20" s="21"/>
      <c r="Q20" s="12"/>
      <c r="R20" s="12"/>
      <c r="S20" s="57"/>
      <c r="T20" s="12"/>
      <c r="U20" s="15"/>
    </row>
    <row r="21" spans="1:23" x14ac:dyDescent="0.2">
      <c r="A21" s="11" t="s">
        <v>260</v>
      </c>
      <c r="B21" s="11" t="s">
        <v>229</v>
      </c>
      <c r="C21" s="11" t="s">
        <v>260</v>
      </c>
      <c r="D21" s="11" t="s">
        <v>275</v>
      </c>
      <c r="E21" s="12">
        <v>20</v>
      </c>
      <c r="F21" s="12">
        <v>100</v>
      </c>
      <c r="G21" s="12">
        <v>10</v>
      </c>
      <c r="H21" s="12">
        <v>500</v>
      </c>
      <c r="I21" s="12"/>
      <c r="J21" s="12"/>
      <c r="K21" s="12"/>
      <c r="L21" s="12"/>
      <c r="M21" s="12"/>
      <c r="N21" s="12"/>
      <c r="O21" s="12"/>
      <c r="P21" s="13"/>
      <c r="Q21" s="12">
        <f t="shared" ref="Q21:Q37" si="3">SUM(I21:P21)</f>
        <v>0</v>
      </c>
      <c r="R21" s="12">
        <f t="shared" ref="R21:R37" si="4">$Q21/$H21</f>
        <v>0</v>
      </c>
      <c r="S21" s="57"/>
      <c r="T21" s="15">
        <v>0.06</v>
      </c>
      <c r="U21" s="15">
        <f t="shared" ref="U21:U37" si="5">$R21*$T21</f>
        <v>0</v>
      </c>
      <c r="V21" s="43">
        <f>SUM(U21:U37)</f>
        <v>13.8</v>
      </c>
      <c r="W21" s="3">
        <f>V21*100/$V$143</f>
        <v>19.887591872027667</v>
      </c>
    </row>
    <row r="22" spans="1:23" x14ac:dyDescent="0.2">
      <c r="A22" s="36" t="s">
        <v>228</v>
      </c>
      <c r="B22" s="36" t="s">
        <v>229</v>
      </c>
      <c r="C22" s="36">
        <v>90442100</v>
      </c>
      <c r="D22" s="36" t="s">
        <v>277</v>
      </c>
      <c r="E22" s="12" t="s">
        <v>46</v>
      </c>
      <c r="F22" s="12">
        <v>100</v>
      </c>
      <c r="G22" s="12">
        <v>10</v>
      </c>
      <c r="H22" s="12">
        <v>500</v>
      </c>
      <c r="I22" s="12"/>
      <c r="J22" s="12"/>
      <c r="K22" s="12"/>
      <c r="L22" s="12"/>
      <c r="M22" s="12"/>
      <c r="N22" s="12"/>
      <c r="O22" s="12"/>
      <c r="P22" s="13"/>
      <c r="Q22" s="12">
        <f t="shared" si="3"/>
        <v>0</v>
      </c>
      <c r="R22" s="12">
        <f t="shared" si="4"/>
        <v>0</v>
      </c>
      <c r="S22" s="57"/>
      <c r="T22" s="15">
        <v>0.06</v>
      </c>
      <c r="U22" s="15">
        <f t="shared" si="5"/>
        <v>0</v>
      </c>
      <c r="V22" s="43"/>
    </row>
    <row r="23" spans="1:23" x14ac:dyDescent="0.2">
      <c r="A23" s="36" t="s">
        <v>172</v>
      </c>
      <c r="B23" s="36" t="s">
        <v>173</v>
      </c>
      <c r="C23" s="36">
        <v>90447000</v>
      </c>
      <c r="D23" s="36" t="s">
        <v>277</v>
      </c>
      <c r="E23" s="12" t="s">
        <v>46</v>
      </c>
      <c r="F23" s="12">
        <v>240</v>
      </c>
      <c r="G23" s="12">
        <v>10</v>
      </c>
      <c r="H23" s="12">
        <v>250</v>
      </c>
      <c r="I23" s="12"/>
      <c r="J23" s="12"/>
      <c r="K23" s="12"/>
      <c r="L23" s="12"/>
      <c r="M23" s="12"/>
      <c r="N23" s="12"/>
      <c r="O23" s="12"/>
      <c r="P23" s="13"/>
      <c r="Q23" s="12">
        <f t="shared" si="3"/>
        <v>0</v>
      </c>
      <c r="R23" s="12">
        <f t="shared" si="4"/>
        <v>0</v>
      </c>
      <c r="S23" s="57"/>
      <c r="T23" s="15">
        <v>0.06</v>
      </c>
      <c r="U23" s="15">
        <f t="shared" si="5"/>
        <v>0</v>
      </c>
    </row>
    <row r="24" spans="1:23" x14ac:dyDescent="0.2">
      <c r="A24" s="11" t="s">
        <v>389</v>
      </c>
      <c r="B24" s="11" t="s">
        <v>390</v>
      </c>
      <c r="C24" s="11" t="s">
        <v>389</v>
      </c>
      <c r="D24" s="11" t="s">
        <v>275</v>
      </c>
      <c r="E24" s="12">
        <v>20</v>
      </c>
      <c r="F24" s="12">
        <v>300</v>
      </c>
      <c r="G24" s="12">
        <v>10</v>
      </c>
      <c r="H24" s="12">
        <v>200</v>
      </c>
      <c r="I24" s="12"/>
      <c r="J24" s="12"/>
      <c r="K24" s="12"/>
      <c r="L24" s="12"/>
      <c r="M24" s="12"/>
      <c r="N24" s="12"/>
      <c r="O24" s="12"/>
      <c r="P24" s="13"/>
      <c r="Q24" s="12">
        <f t="shared" si="3"/>
        <v>0</v>
      </c>
      <c r="R24" s="12">
        <f t="shared" si="4"/>
        <v>0</v>
      </c>
      <c r="S24" s="57"/>
      <c r="T24" s="15">
        <v>0.06</v>
      </c>
      <c r="U24" s="15">
        <f t="shared" si="5"/>
        <v>0</v>
      </c>
    </row>
    <row r="25" spans="1:23" x14ac:dyDescent="0.2">
      <c r="A25" s="11" t="s">
        <v>50</v>
      </c>
      <c r="B25" s="11" t="s">
        <v>51</v>
      </c>
      <c r="C25" s="11" t="s">
        <v>50</v>
      </c>
      <c r="D25" s="11" t="s">
        <v>275</v>
      </c>
      <c r="E25" s="12">
        <v>20</v>
      </c>
      <c r="F25" s="12">
        <v>457</v>
      </c>
      <c r="G25" s="12">
        <v>10</v>
      </c>
      <c r="H25" s="12">
        <v>100</v>
      </c>
      <c r="I25" s="12"/>
      <c r="J25" s="12"/>
      <c r="K25" s="12"/>
      <c r="L25" s="12"/>
      <c r="M25" s="12"/>
      <c r="N25" s="12"/>
      <c r="O25" s="12"/>
      <c r="P25" s="13"/>
      <c r="Q25" s="12">
        <f t="shared" si="3"/>
        <v>0</v>
      </c>
      <c r="R25" s="12">
        <f t="shared" si="4"/>
        <v>0</v>
      </c>
      <c r="S25" s="57"/>
      <c r="T25" s="15">
        <v>0.04</v>
      </c>
      <c r="U25" s="15">
        <f t="shared" si="5"/>
        <v>0</v>
      </c>
    </row>
    <row r="26" spans="1:23" x14ac:dyDescent="0.2">
      <c r="A26" s="36" t="s">
        <v>171</v>
      </c>
      <c r="B26" s="36" t="s">
        <v>51</v>
      </c>
      <c r="C26" s="36">
        <v>90442400</v>
      </c>
      <c r="D26" s="36" t="s">
        <v>277</v>
      </c>
      <c r="E26" s="12" t="s">
        <v>46</v>
      </c>
      <c r="F26" s="12">
        <v>450</v>
      </c>
      <c r="G26" s="12">
        <v>10</v>
      </c>
      <c r="H26" s="12">
        <v>100</v>
      </c>
      <c r="I26" s="12"/>
      <c r="J26" s="12"/>
      <c r="K26" s="12">
        <v>1000</v>
      </c>
      <c r="L26" s="12"/>
      <c r="M26" s="12">
        <v>1000</v>
      </c>
      <c r="N26" s="12"/>
      <c r="O26" s="12">
        <v>2000</v>
      </c>
      <c r="P26" s="13"/>
      <c r="Q26" s="12">
        <f t="shared" si="3"/>
        <v>4000</v>
      </c>
      <c r="R26" s="12">
        <f t="shared" si="4"/>
        <v>40</v>
      </c>
      <c r="S26" s="57"/>
      <c r="T26" s="15">
        <v>0.04</v>
      </c>
      <c r="U26" s="15">
        <f t="shared" si="5"/>
        <v>1.6</v>
      </c>
    </row>
    <row r="27" spans="1:23" x14ac:dyDescent="0.2">
      <c r="A27" s="11" t="s">
        <v>47</v>
      </c>
      <c r="B27" s="11" t="s">
        <v>48</v>
      </c>
      <c r="C27" s="11" t="s">
        <v>47</v>
      </c>
      <c r="D27" s="11" t="s">
        <v>275</v>
      </c>
      <c r="E27" s="12">
        <v>20</v>
      </c>
      <c r="F27" s="12">
        <v>610</v>
      </c>
      <c r="G27" s="12">
        <v>10</v>
      </c>
      <c r="H27" s="12">
        <v>100</v>
      </c>
      <c r="I27" s="12"/>
      <c r="J27" s="12"/>
      <c r="K27" s="12">
        <v>1000</v>
      </c>
      <c r="L27" s="12"/>
      <c r="M27" s="12">
        <v>2000</v>
      </c>
      <c r="N27" s="12"/>
      <c r="O27" s="12"/>
      <c r="P27" s="13"/>
      <c r="Q27" s="12">
        <f t="shared" si="3"/>
        <v>3000</v>
      </c>
      <c r="R27" s="12">
        <f t="shared" si="4"/>
        <v>30</v>
      </c>
      <c r="S27" s="57"/>
      <c r="T27" s="15">
        <v>0.06</v>
      </c>
      <c r="U27" s="15">
        <f t="shared" si="5"/>
        <v>1.7999999999999998</v>
      </c>
    </row>
    <row r="28" spans="1:23" x14ac:dyDescent="0.2">
      <c r="A28" s="36" t="s">
        <v>49</v>
      </c>
      <c r="B28" s="36" t="s">
        <v>48</v>
      </c>
      <c r="C28" s="36">
        <v>90442600</v>
      </c>
      <c r="D28" s="36" t="s">
        <v>277</v>
      </c>
      <c r="E28" s="12" t="s">
        <v>46</v>
      </c>
      <c r="F28" s="12">
        <v>600</v>
      </c>
      <c r="G28" s="12">
        <v>10</v>
      </c>
      <c r="H28" s="12">
        <v>100</v>
      </c>
      <c r="I28" s="12"/>
      <c r="J28" s="12"/>
      <c r="K28" s="12"/>
      <c r="L28" s="12"/>
      <c r="M28" s="12"/>
      <c r="N28" s="12"/>
      <c r="O28" s="12"/>
      <c r="P28" s="13"/>
      <c r="Q28" s="12">
        <f t="shared" si="3"/>
        <v>0</v>
      </c>
      <c r="R28" s="12">
        <f t="shared" si="4"/>
        <v>0</v>
      </c>
      <c r="S28" s="57"/>
      <c r="T28" s="15">
        <v>0.06</v>
      </c>
      <c r="U28" s="15">
        <f t="shared" si="5"/>
        <v>0</v>
      </c>
    </row>
    <row r="29" spans="1:23" x14ac:dyDescent="0.2">
      <c r="A29" s="11" t="s">
        <v>154</v>
      </c>
      <c r="B29" s="11" t="s">
        <v>43</v>
      </c>
      <c r="C29" s="11" t="s">
        <v>154</v>
      </c>
      <c r="D29" s="11" t="s">
        <v>275</v>
      </c>
      <c r="E29" s="12">
        <v>20</v>
      </c>
      <c r="F29" s="12">
        <v>760</v>
      </c>
      <c r="G29" s="12">
        <v>10</v>
      </c>
      <c r="H29" s="12">
        <v>100</v>
      </c>
      <c r="I29" s="12"/>
      <c r="J29" s="12"/>
      <c r="K29" s="12"/>
      <c r="L29" s="12"/>
      <c r="M29" s="12"/>
      <c r="N29" s="12"/>
      <c r="O29" s="12"/>
      <c r="P29" s="13"/>
      <c r="Q29" s="12">
        <f t="shared" si="3"/>
        <v>0</v>
      </c>
      <c r="R29" s="12">
        <f t="shared" si="4"/>
        <v>0</v>
      </c>
      <c r="S29" s="57"/>
      <c r="T29" s="15">
        <v>7.0000000000000007E-2</v>
      </c>
      <c r="U29" s="15">
        <f t="shared" si="5"/>
        <v>0</v>
      </c>
    </row>
    <row r="30" spans="1:23" x14ac:dyDescent="0.2">
      <c r="A30" s="36" t="s">
        <v>45</v>
      </c>
      <c r="B30" s="36" t="s">
        <v>43</v>
      </c>
      <c r="C30" s="36">
        <v>90442700</v>
      </c>
      <c r="D30" s="36" t="s">
        <v>277</v>
      </c>
      <c r="E30" s="12" t="s">
        <v>46</v>
      </c>
      <c r="F30" s="12">
        <v>750</v>
      </c>
      <c r="G30" s="12">
        <v>10</v>
      </c>
      <c r="H30" s="12">
        <v>100</v>
      </c>
      <c r="I30" s="12"/>
      <c r="J30" s="12"/>
      <c r="K30" s="12"/>
      <c r="L30" s="12"/>
      <c r="M30" s="12"/>
      <c r="N30" s="12"/>
      <c r="O30" s="12"/>
      <c r="P30" s="13"/>
      <c r="Q30" s="12">
        <f t="shared" si="3"/>
        <v>0</v>
      </c>
      <c r="R30" s="12">
        <f t="shared" si="4"/>
        <v>0</v>
      </c>
      <c r="S30" s="57"/>
      <c r="T30" s="15">
        <v>7.0000000000000007E-2</v>
      </c>
      <c r="U30" s="15">
        <f t="shared" si="5"/>
        <v>0</v>
      </c>
    </row>
    <row r="31" spans="1:23" x14ac:dyDescent="0.2">
      <c r="A31" s="11" t="s">
        <v>38</v>
      </c>
      <c r="B31" s="11" t="s">
        <v>39</v>
      </c>
      <c r="C31" s="11" t="s">
        <v>38</v>
      </c>
      <c r="D31" s="11" t="s">
        <v>275</v>
      </c>
      <c r="E31" s="12">
        <v>20</v>
      </c>
      <c r="F31" s="12">
        <v>915</v>
      </c>
      <c r="G31" s="12">
        <v>10</v>
      </c>
      <c r="H31" s="12">
        <v>50</v>
      </c>
      <c r="I31" s="12"/>
      <c r="J31" s="12"/>
      <c r="K31" s="12">
        <v>1000</v>
      </c>
      <c r="L31" s="12"/>
      <c r="M31" s="12">
        <v>2000</v>
      </c>
      <c r="N31" s="12"/>
      <c r="O31" s="12"/>
      <c r="P31" s="13"/>
      <c r="Q31" s="12">
        <f t="shared" si="3"/>
        <v>3000</v>
      </c>
      <c r="R31" s="12">
        <f t="shared" si="4"/>
        <v>60</v>
      </c>
      <c r="S31" s="57"/>
      <c r="T31" s="15">
        <v>0.04</v>
      </c>
      <c r="U31" s="15">
        <f t="shared" si="5"/>
        <v>2.4</v>
      </c>
    </row>
    <row r="32" spans="1:23" x14ac:dyDescent="0.2">
      <c r="A32" s="36" t="s">
        <v>170</v>
      </c>
      <c r="B32" s="36" t="s">
        <v>39</v>
      </c>
      <c r="C32" s="36">
        <v>90442800</v>
      </c>
      <c r="D32" s="36" t="s">
        <v>277</v>
      </c>
      <c r="E32" s="12" t="s">
        <v>46</v>
      </c>
      <c r="F32" s="12">
        <v>900</v>
      </c>
      <c r="G32" s="12">
        <v>10</v>
      </c>
      <c r="H32" s="12">
        <v>50</v>
      </c>
      <c r="I32" s="12"/>
      <c r="J32" s="12"/>
      <c r="K32" s="12">
        <v>2000</v>
      </c>
      <c r="L32" s="12"/>
      <c r="M32" s="12">
        <v>3000</v>
      </c>
      <c r="N32" s="12"/>
      <c r="O32" s="12">
        <v>2000</v>
      </c>
      <c r="P32" s="13"/>
      <c r="Q32" s="12">
        <f t="shared" si="3"/>
        <v>7000</v>
      </c>
      <c r="R32" s="12">
        <f t="shared" si="4"/>
        <v>140</v>
      </c>
      <c r="S32" s="57"/>
      <c r="T32" s="15">
        <v>0.04</v>
      </c>
      <c r="U32" s="15">
        <f t="shared" si="5"/>
        <v>5.6000000000000005</v>
      </c>
    </row>
    <row r="33" spans="1:23" x14ac:dyDescent="0.2">
      <c r="A33" s="11" t="s">
        <v>34</v>
      </c>
      <c r="B33" s="11" t="s">
        <v>35</v>
      </c>
      <c r="C33" s="11" t="s">
        <v>34</v>
      </c>
      <c r="D33" s="11" t="s">
        <v>275</v>
      </c>
      <c r="E33" s="12">
        <v>20</v>
      </c>
      <c r="F33" s="12">
        <v>1220</v>
      </c>
      <c r="G33" s="12">
        <v>10</v>
      </c>
      <c r="H33" s="12">
        <v>50</v>
      </c>
      <c r="I33" s="12"/>
      <c r="J33" s="12"/>
      <c r="K33" s="12"/>
      <c r="L33" s="12"/>
      <c r="M33" s="12">
        <v>2000</v>
      </c>
      <c r="N33" s="12"/>
      <c r="O33" s="12"/>
      <c r="P33" s="13"/>
      <c r="Q33" s="12">
        <f t="shared" si="3"/>
        <v>2000</v>
      </c>
      <c r="R33" s="12">
        <f t="shared" si="4"/>
        <v>40</v>
      </c>
      <c r="S33" s="57"/>
      <c r="T33" s="15">
        <v>0.06</v>
      </c>
      <c r="U33" s="15">
        <f t="shared" si="5"/>
        <v>2.4</v>
      </c>
    </row>
    <row r="34" spans="1:23" x14ac:dyDescent="0.2">
      <c r="A34" s="11" t="s">
        <v>32</v>
      </c>
      <c r="B34" s="11" t="s">
        <v>33</v>
      </c>
      <c r="C34" s="11" t="s">
        <v>32</v>
      </c>
      <c r="D34" s="11" t="s">
        <v>275</v>
      </c>
      <c r="E34" s="12">
        <v>20</v>
      </c>
      <c r="F34" s="12">
        <v>1524</v>
      </c>
      <c r="G34" s="12">
        <v>10</v>
      </c>
      <c r="H34" s="12">
        <v>50</v>
      </c>
      <c r="I34" s="12"/>
      <c r="J34" s="12"/>
      <c r="K34" s="12"/>
      <c r="L34" s="12"/>
      <c r="M34" s="12"/>
      <c r="N34" s="12"/>
      <c r="O34" s="12"/>
      <c r="P34" s="13"/>
      <c r="Q34" s="12">
        <f t="shared" si="3"/>
        <v>0</v>
      </c>
      <c r="R34" s="12">
        <f t="shared" si="4"/>
        <v>0</v>
      </c>
      <c r="S34" s="57"/>
      <c r="T34" s="15">
        <v>7.0000000000000007E-2</v>
      </c>
      <c r="U34" s="15">
        <f t="shared" si="5"/>
        <v>0</v>
      </c>
    </row>
    <row r="35" spans="1:23" x14ac:dyDescent="0.2">
      <c r="A35" s="11" t="s">
        <v>214</v>
      </c>
      <c r="B35" s="11" t="s">
        <v>30</v>
      </c>
      <c r="C35" s="11" t="s">
        <v>214</v>
      </c>
      <c r="D35" s="11" t="s">
        <v>275</v>
      </c>
      <c r="E35" s="12">
        <v>20</v>
      </c>
      <c r="F35" s="12">
        <v>1800</v>
      </c>
      <c r="G35" s="12">
        <v>10</v>
      </c>
      <c r="H35" s="12">
        <v>50</v>
      </c>
      <c r="I35" s="12"/>
      <c r="J35" s="12"/>
      <c r="K35" s="12"/>
      <c r="L35" s="12"/>
      <c r="M35" s="12"/>
      <c r="N35" s="12"/>
      <c r="O35" s="12"/>
      <c r="P35" s="13"/>
      <c r="Q35" s="12">
        <f t="shared" si="3"/>
        <v>0</v>
      </c>
      <c r="R35" s="12">
        <f t="shared" si="4"/>
        <v>0</v>
      </c>
      <c r="S35" s="57"/>
      <c r="T35" s="15">
        <v>0.09</v>
      </c>
      <c r="U35" s="15">
        <f t="shared" si="5"/>
        <v>0</v>
      </c>
    </row>
    <row r="36" spans="1:23" x14ac:dyDescent="0.2">
      <c r="A36" s="11" t="s">
        <v>212</v>
      </c>
      <c r="B36" s="11" t="s">
        <v>213</v>
      </c>
      <c r="C36" s="11" t="s">
        <v>212</v>
      </c>
      <c r="D36" s="11" t="s">
        <v>275</v>
      </c>
      <c r="E36" s="12">
        <v>20</v>
      </c>
      <c r="F36" s="12">
        <v>2100</v>
      </c>
      <c r="G36" s="12">
        <v>10</v>
      </c>
      <c r="H36" s="12">
        <v>50</v>
      </c>
      <c r="I36" s="12"/>
      <c r="J36" s="12"/>
      <c r="K36" s="12"/>
      <c r="L36" s="12"/>
      <c r="M36" s="12"/>
      <c r="N36" s="12"/>
      <c r="O36" s="12"/>
      <c r="P36" s="13"/>
      <c r="Q36" s="12">
        <f t="shared" si="3"/>
        <v>0</v>
      </c>
      <c r="R36" s="12">
        <f t="shared" si="4"/>
        <v>0</v>
      </c>
      <c r="S36" s="57"/>
      <c r="T36" s="15">
        <v>7.0000000000000007E-2</v>
      </c>
      <c r="U36" s="15">
        <f t="shared" si="5"/>
        <v>0</v>
      </c>
    </row>
    <row r="37" spans="1:23" x14ac:dyDescent="0.2">
      <c r="A37" s="11" t="s">
        <v>242</v>
      </c>
      <c r="B37" s="11" t="s">
        <v>243</v>
      </c>
      <c r="C37" s="11" t="s">
        <v>242</v>
      </c>
      <c r="D37" s="11" t="s">
        <v>275</v>
      </c>
      <c r="E37" s="12">
        <v>20</v>
      </c>
      <c r="F37" s="12">
        <v>2400</v>
      </c>
      <c r="G37" s="12">
        <v>10</v>
      </c>
      <c r="H37" s="12">
        <v>50</v>
      </c>
      <c r="I37" s="12"/>
      <c r="J37" s="12"/>
      <c r="K37" s="12"/>
      <c r="L37" s="12"/>
      <c r="M37" s="12"/>
      <c r="N37" s="12"/>
      <c r="O37" s="12"/>
      <c r="P37" s="13"/>
      <c r="Q37" s="12">
        <f t="shared" si="3"/>
        <v>0</v>
      </c>
      <c r="R37" s="12">
        <f t="shared" si="4"/>
        <v>0</v>
      </c>
      <c r="S37" s="57"/>
      <c r="T37" s="15">
        <v>7.0000000000000007E-2</v>
      </c>
      <c r="U37" s="15">
        <f t="shared" si="5"/>
        <v>0</v>
      </c>
    </row>
    <row r="38" spans="1:23" ht="15" x14ac:dyDescent="0.2">
      <c r="A38" s="60" t="s">
        <v>52</v>
      </c>
      <c r="B38" s="60"/>
      <c r="C38" s="60"/>
      <c r="D38" s="60"/>
      <c r="E38" s="60"/>
      <c r="F38" s="24"/>
      <c r="G38" s="10"/>
      <c r="H38" s="10"/>
      <c r="I38" s="12"/>
      <c r="J38" s="12"/>
      <c r="K38" s="12"/>
      <c r="L38" s="12"/>
      <c r="M38" s="12"/>
      <c r="N38" s="12"/>
      <c r="O38" s="12"/>
      <c r="P38" s="25"/>
      <c r="Q38" s="12"/>
      <c r="R38" s="12"/>
      <c r="S38" s="57"/>
      <c r="T38" s="12"/>
      <c r="U38" s="15"/>
    </row>
    <row r="39" spans="1:23" x14ac:dyDescent="0.2">
      <c r="A39" s="11" t="s">
        <v>261</v>
      </c>
      <c r="B39" s="11" t="s">
        <v>262</v>
      </c>
      <c r="C39" s="11" t="s">
        <v>261</v>
      </c>
      <c r="D39" s="11" t="s">
        <v>275</v>
      </c>
      <c r="E39" s="12">
        <v>25</v>
      </c>
      <c r="F39" s="12">
        <v>200</v>
      </c>
      <c r="G39" s="12">
        <v>10</v>
      </c>
      <c r="H39" s="12">
        <v>150</v>
      </c>
      <c r="I39" s="12"/>
      <c r="J39" s="12">
        <v>600</v>
      </c>
      <c r="K39" s="12">
        <v>600</v>
      </c>
      <c r="L39" s="12"/>
      <c r="M39" s="12">
        <v>300</v>
      </c>
      <c r="N39" s="12"/>
      <c r="O39" s="12"/>
      <c r="P39" s="13"/>
      <c r="Q39" s="12">
        <f t="shared" ref="Q39:Q57" si="6">SUM(I39:P39)</f>
        <v>1500</v>
      </c>
      <c r="R39" s="12">
        <f t="shared" ref="R39:R57" si="7">$Q39/$H39</f>
        <v>10</v>
      </c>
      <c r="S39" s="57"/>
      <c r="T39" s="15">
        <v>0.06</v>
      </c>
      <c r="U39" s="15">
        <f t="shared" ref="U39:U57" si="8">$R39*$T39</f>
        <v>0.6</v>
      </c>
      <c r="V39" s="43">
        <f>SUM(U39:U57)</f>
        <v>16.700000000000003</v>
      </c>
      <c r="W39" s="3">
        <f>V39*100/$V$143</f>
        <v>24.066868424845076</v>
      </c>
    </row>
    <row r="40" spans="1:23" x14ac:dyDescent="0.2">
      <c r="A40" s="36" t="s">
        <v>198</v>
      </c>
      <c r="B40" s="36" t="s">
        <v>199</v>
      </c>
      <c r="C40" s="36">
        <v>90448000</v>
      </c>
      <c r="D40" s="36" t="s">
        <v>277</v>
      </c>
      <c r="E40" s="12" t="s">
        <v>63</v>
      </c>
      <c r="F40" s="12">
        <v>270</v>
      </c>
      <c r="G40" s="12">
        <v>10</v>
      </c>
      <c r="H40" s="12">
        <v>100</v>
      </c>
      <c r="I40" s="12"/>
      <c r="J40" s="12"/>
      <c r="K40" s="12"/>
      <c r="L40" s="12"/>
      <c r="M40" s="12">
        <v>500</v>
      </c>
      <c r="N40" s="12"/>
      <c r="O40" s="12"/>
      <c r="P40" s="13"/>
      <c r="Q40" s="12">
        <f t="shared" si="6"/>
        <v>500</v>
      </c>
      <c r="R40" s="12">
        <f t="shared" si="7"/>
        <v>5</v>
      </c>
      <c r="S40" s="57"/>
      <c r="T40" s="15">
        <v>0.06</v>
      </c>
      <c r="U40" s="15">
        <f t="shared" si="8"/>
        <v>0.3</v>
      </c>
    </row>
    <row r="41" spans="1:23" x14ac:dyDescent="0.2">
      <c r="A41" s="36" t="s">
        <v>392</v>
      </c>
      <c r="B41" s="36" t="s">
        <v>391</v>
      </c>
      <c r="C41" s="31" t="s">
        <v>393</v>
      </c>
      <c r="D41" s="36" t="s">
        <v>277</v>
      </c>
      <c r="E41" s="12" t="s">
        <v>63</v>
      </c>
      <c r="F41" s="12">
        <v>300</v>
      </c>
      <c r="G41" s="12">
        <v>10</v>
      </c>
      <c r="H41" s="12">
        <v>100</v>
      </c>
      <c r="I41" s="12"/>
      <c r="J41" s="12"/>
      <c r="K41" s="12"/>
      <c r="L41" s="12"/>
      <c r="M41" s="12"/>
      <c r="N41" s="12"/>
      <c r="O41" s="12"/>
      <c r="P41" s="13"/>
      <c r="Q41" s="12">
        <f t="shared" si="6"/>
        <v>0</v>
      </c>
      <c r="R41" s="12">
        <f t="shared" si="7"/>
        <v>0</v>
      </c>
      <c r="S41" s="57"/>
      <c r="T41" s="15">
        <v>0.06</v>
      </c>
      <c r="U41" s="15">
        <f t="shared" si="8"/>
        <v>0</v>
      </c>
    </row>
    <row r="42" spans="1:23" x14ac:dyDescent="0.2">
      <c r="A42" s="27" t="s">
        <v>67</v>
      </c>
      <c r="B42" s="27" t="s">
        <v>68</v>
      </c>
      <c r="C42" s="27" t="s">
        <v>69</v>
      </c>
      <c r="D42" s="11" t="s">
        <v>275</v>
      </c>
      <c r="E42" s="12">
        <v>25</v>
      </c>
      <c r="F42" s="12">
        <v>375</v>
      </c>
      <c r="G42" s="12">
        <v>10</v>
      </c>
      <c r="H42" s="12">
        <v>100</v>
      </c>
      <c r="I42" s="12"/>
      <c r="J42" s="12"/>
      <c r="K42" s="12"/>
      <c r="L42" s="12"/>
      <c r="M42" s="12"/>
      <c r="N42" s="12"/>
      <c r="O42" s="12"/>
      <c r="P42" s="13"/>
      <c r="Q42" s="12">
        <f t="shared" si="6"/>
        <v>0</v>
      </c>
      <c r="R42" s="12">
        <f t="shared" si="7"/>
        <v>0</v>
      </c>
      <c r="S42" s="57"/>
      <c r="T42" s="15">
        <v>0.06</v>
      </c>
      <c r="U42" s="15">
        <f t="shared" si="8"/>
        <v>0</v>
      </c>
    </row>
    <row r="43" spans="1:23" x14ac:dyDescent="0.2">
      <c r="A43" s="11" t="s">
        <v>64</v>
      </c>
      <c r="B43" s="11" t="s">
        <v>65</v>
      </c>
      <c r="C43" s="11" t="s">
        <v>64</v>
      </c>
      <c r="D43" s="11" t="s">
        <v>275</v>
      </c>
      <c r="E43" s="12">
        <v>25</v>
      </c>
      <c r="F43" s="12">
        <v>457</v>
      </c>
      <c r="G43" s="12">
        <v>10</v>
      </c>
      <c r="H43" s="12">
        <v>100</v>
      </c>
      <c r="I43" s="12"/>
      <c r="J43" s="12">
        <v>1000</v>
      </c>
      <c r="K43" s="12">
        <v>1000</v>
      </c>
      <c r="L43" s="12"/>
      <c r="M43" s="12">
        <v>1000</v>
      </c>
      <c r="N43" s="12"/>
      <c r="O43" s="12"/>
      <c r="P43" s="13"/>
      <c r="Q43" s="12">
        <f t="shared" si="6"/>
        <v>3000</v>
      </c>
      <c r="R43" s="12">
        <f t="shared" si="7"/>
        <v>30</v>
      </c>
      <c r="S43" s="57"/>
      <c r="T43" s="15">
        <v>0.06</v>
      </c>
      <c r="U43" s="15">
        <f t="shared" si="8"/>
        <v>1.7999999999999998</v>
      </c>
    </row>
    <row r="44" spans="1:23" x14ac:dyDescent="0.2">
      <c r="A44" s="36" t="s">
        <v>66</v>
      </c>
      <c r="B44" s="36" t="s">
        <v>65</v>
      </c>
      <c r="C44" s="36">
        <v>90443400</v>
      </c>
      <c r="D44" s="36" t="s">
        <v>277</v>
      </c>
      <c r="E44" s="12" t="s">
        <v>63</v>
      </c>
      <c r="F44" s="12">
        <v>450</v>
      </c>
      <c r="G44" s="12">
        <v>10</v>
      </c>
      <c r="H44" s="12">
        <v>100</v>
      </c>
      <c r="I44" s="12"/>
      <c r="J44" s="12"/>
      <c r="K44" s="12">
        <v>2000</v>
      </c>
      <c r="L44" s="12"/>
      <c r="M44" s="12">
        <v>2000</v>
      </c>
      <c r="N44" s="12"/>
      <c r="O44" s="12"/>
      <c r="P44" s="13"/>
      <c r="Q44" s="12">
        <f t="shared" si="6"/>
        <v>4000</v>
      </c>
      <c r="R44" s="12">
        <f t="shared" si="7"/>
        <v>40</v>
      </c>
      <c r="S44" s="57"/>
      <c r="T44" s="15">
        <v>0.06</v>
      </c>
      <c r="U44" s="15">
        <f t="shared" si="8"/>
        <v>2.4</v>
      </c>
    </row>
    <row r="45" spans="1:23" x14ac:dyDescent="0.2">
      <c r="A45" s="11" t="s">
        <v>60</v>
      </c>
      <c r="B45" s="11" t="s">
        <v>61</v>
      </c>
      <c r="C45" s="11" t="s">
        <v>60</v>
      </c>
      <c r="D45" s="11" t="s">
        <v>275</v>
      </c>
      <c r="E45" s="12">
        <v>25</v>
      </c>
      <c r="F45" s="12">
        <v>610</v>
      </c>
      <c r="G45" s="12">
        <v>10</v>
      </c>
      <c r="H45" s="12">
        <v>50</v>
      </c>
      <c r="I45" s="12"/>
      <c r="J45" s="12">
        <v>500</v>
      </c>
      <c r="K45" s="12">
        <v>500</v>
      </c>
      <c r="L45" s="12"/>
      <c r="M45" s="12">
        <v>500</v>
      </c>
      <c r="N45" s="12"/>
      <c r="O45" s="12"/>
      <c r="P45" s="13"/>
      <c r="Q45" s="12">
        <f t="shared" si="6"/>
        <v>1500</v>
      </c>
      <c r="R45" s="12">
        <f t="shared" si="7"/>
        <v>30</v>
      </c>
      <c r="S45" s="57"/>
      <c r="T45" s="15">
        <v>0.04</v>
      </c>
      <c r="U45" s="15">
        <f t="shared" si="8"/>
        <v>1.2</v>
      </c>
    </row>
    <row r="46" spans="1:23" x14ac:dyDescent="0.2">
      <c r="A46" s="36" t="s">
        <v>62</v>
      </c>
      <c r="B46" s="36" t="s">
        <v>61</v>
      </c>
      <c r="C46" s="36">
        <v>90443600</v>
      </c>
      <c r="D46" s="36" t="s">
        <v>277</v>
      </c>
      <c r="E46" s="12" t="s">
        <v>63</v>
      </c>
      <c r="F46" s="12">
        <v>600</v>
      </c>
      <c r="G46" s="12">
        <v>10</v>
      </c>
      <c r="H46" s="12">
        <v>50</v>
      </c>
      <c r="I46" s="12"/>
      <c r="J46" s="12"/>
      <c r="K46" s="12">
        <v>2000</v>
      </c>
      <c r="L46" s="12"/>
      <c r="M46" s="12">
        <v>2000</v>
      </c>
      <c r="N46" s="12"/>
      <c r="O46" s="12"/>
      <c r="P46" s="13"/>
      <c r="Q46" s="12">
        <f t="shared" si="6"/>
        <v>4000</v>
      </c>
      <c r="R46" s="12">
        <f t="shared" si="7"/>
        <v>80</v>
      </c>
      <c r="S46" s="57"/>
      <c r="T46" s="15">
        <v>0.04</v>
      </c>
      <c r="U46" s="15">
        <f t="shared" si="8"/>
        <v>3.2</v>
      </c>
    </row>
    <row r="47" spans="1:23" x14ac:dyDescent="0.2">
      <c r="A47" s="11" t="s">
        <v>195</v>
      </c>
      <c r="B47" s="11" t="s">
        <v>178</v>
      </c>
      <c r="C47" s="11" t="s">
        <v>195</v>
      </c>
      <c r="D47" s="11" t="s">
        <v>275</v>
      </c>
      <c r="E47" s="12">
        <v>25</v>
      </c>
      <c r="F47" s="12">
        <v>750</v>
      </c>
      <c r="G47" s="12">
        <v>10</v>
      </c>
      <c r="H47" s="12">
        <v>50</v>
      </c>
      <c r="I47" s="12"/>
      <c r="J47" s="12"/>
      <c r="K47" s="12"/>
      <c r="L47" s="12"/>
      <c r="M47" s="12"/>
      <c r="N47" s="12"/>
      <c r="O47" s="12"/>
      <c r="P47" s="13"/>
      <c r="Q47" s="12">
        <f t="shared" si="6"/>
        <v>0</v>
      </c>
      <c r="R47" s="12">
        <f t="shared" si="7"/>
        <v>0</v>
      </c>
      <c r="S47" s="57"/>
      <c r="T47" s="15">
        <v>0.05</v>
      </c>
      <c r="U47" s="15">
        <f t="shared" si="8"/>
        <v>0</v>
      </c>
    </row>
    <row r="48" spans="1:23" x14ac:dyDescent="0.2">
      <c r="A48" s="36" t="s">
        <v>177</v>
      </c>
      <c r="B48" s="36" t="s">
        <v>178</v>
      </c>
      <c r="C48" s="36">
        <v>90443700</v>
      </c>
      <c r="D48" s="36" t="s">
        <v>277</v>
      </c>
      <c r="E48" s="12" t="s">
        <v>63</v>
      </c>
      <c r="F48" s="12">
        <v>750</v>
      </c>
      <c r="G48" s="12">
        <v>10</v>
      </c>
      <c r="H48" s="12">
        <v>50</v>
      </c>
      <c r="I48" s="12"/>
      <c r="J48" s="12"/>
      <c r="K48" s="12"/>
      <c r="L48" s="12"/>
      <c r="M48" s="12"/>
      <c r="N48" s="12"/>
      <c r="O48" s="12"/>
      <c r="P48" s="13"/>
      <c r="Q48" s="12">
        <f t="shared" si="6"/>
        <v>0</v>
      </c>
      <c r="R48" s="12">
        <f t="shared" si="7"/>
        <v>0</v>
      </c>
      <c r="S48" s="57"/>
      <c r="T48" s="15">
        <v>0.05</v>
      </c>
      <c r="U48" s="15">
        <f t="shared" si="8"/>
        <v>0</v>
      </c>
    </row>
    <row r="49" spans="1:23" x14ac:dyDescent="0.2">
      <c r="A49" s="11" t="s">
        <v>155</v>
      </c>
      <c r="B49" s="11" t="s">
        <v>58</v>
      </c>
      <c r="C49" s="11" t="s">
        <v>155</v>
      </c>
      <c r="D49" s="11" t="s">
        <v>275</v>
      </c>
      <c r="E49" s="12">
        <v>25</v>
      </c>
      <c r="F49" s="12">
        <v>915</v>
      </c>
      <c r="G49" s="12">
        <v>10</v>
      </c>
      <c r="H49" s="12">
        <v>50</v>
      </c>
      <c r="I49" s="12"/>
      <c r="J49" s="12"/>
      <c r="K49" s="12"/>
      <c r="L49" s="12"/>
      <c r="M49" s="12"/>
      <c r="N49" s="12"/>
      <c r="O49" s="12"/>
      <c r="P49" s="13"/>
      <c r="Q49" s="12">
        <f t="shared" si="6"/>
        <v>0</v>
      </c>
      <c r="R49" s="12">
        <f t="shared" si="7"/>
        <v>0</v>
      </c>
      <c r="S49" s="57"/>
      <c r="T49" s="15">
        <v>0.06</v>
      </c>
      <c r="U49" s="15">
        <f t="shared" si="8"/>
        <v>0</v>
      </c>
    </row>
    <row r="50" spans="1:23" x14ac:dyDescent="0.2">
      <c r="A50" s="36" t="s">
        <v>176</v>
      </c>
      <c r="B50" s="36" t="s">
        <v>58</v>
      </c>
      <c r="C50" s="36">
        <v>90443800</v>
      </c>
      <c r="D50" s="36" t="s">
        <v>277</v>
      </c>
      <c r="E50" s="12" t="s">
        <v>63</v>
      </c>
      <c r="F50" s="12">
        <v>900</v>
      </c>
      <c r="G50" s="12">
        <v>10</v>
      </c>
      <c r="H50" s="12">
        <v>50</v>
      </c>
      <c r="I50" s="12"/>
      <c r="J50" s="12"/>
      <c r="K50" s="12"/>
      <c r="L50" s="12"/>
      <c r="M50" s="12">
        <v>2000</v>
      </c>
      <c r="N50" s="12"/>
      <c r="O50" s="12">
        <v>2000</v>
      </c>
      <c r="P50" s="13"/>
      <c r="Q50" s="12">
        <f t="shared" si="6"/>
        <v>4000</v>
      </c>
      <c r="R50" s="12">
        <f t="shared" si="7"/>
        <v>80</v>
      </c>
      <c r="S50" s="57"/>
      <c r="T50" s="15">
        <v>0.06</v>
      </c>
      <c r="U50" s="15">
        <f t="shared" si="8"/>
        <v>4.8</v>
      </c>
    </row>
    <row r="51" spans="1:23" x14ac:dyDescent="0.2">
      <c r="A51" s="11" t="s">
        <v>53</v>
      </c>
      <c r="B51" s="11" t="s">
        <v>54</v>
      </c>
      <c r="C51" s="11" t="s">
        <v>53</v>
      </c>
      <c r="D51" s="11" t="s">
        <v>275</v>
      </c>
      <c r="E51" s="12">
        <v>25</v>
      </c>
      <c r="F51" s="12">
        <v>1220</v>
      </c>
      <c r="G51" s="12">
        <v>10</v>
      </c>
      <c r="H51" s="12">
        <v>50</v>
      </c>
      <c r="I51" s="12"/>
      <c r="J51" s="12"/>
      <c r="K51" s="12"/>
      <c r="L51" s="12"/>
      <c r="M51" s="12">
        <v>500</v>
      </c>
      <c r="N51" s="12"/>
      <c r="O51" s="12"/>
      <c r="P51" s="13"/>
      <c r="Q51" s="12">
        <f t="shared" si="6"/>
        <v>500</v>
      </c>
      <c r="R51" s="12">
        <f t="shared" si="7"/>
        <v>10</v>
      </c>
      <c r="S51" s="57"/>
      <c r="T51" s="15">
        <v>0.08</v>
      </c>
      <c r="U51" s="15">
        <f t="shared" si="8"/>
        <v>0.8</v>
      </c>
    </row>
    <row r="52" spans="1:23" x14ac:dyDescent="0.2">
      <c r="A52" s="26" t="s">
        <v>194</v>
      </c>
      <c r="B52" s="26" t="s">
        <v>54</v>
      </c>
      <c r="C52" s="26">
        <v>90444000</v>
      </c>
      <c r="D52" s="36" t="s">
        <v>277</v>
      </c>
      <c r="E52" s="12" t="s">
        <v>63</v>
      </c>
      <c r="F52" s="12">
        <v>1200</v>
      </c>
      <c r="G52" s="12">
        <v>10</v>
      </c>
      <c r="H52" s="12">
        <v>50</v>
      </c>
      <c r="I52" s="12"/>
      <c r="J52" s="12"/>
      <c r="K52" s="12">
        <v>500</v>
      </c>
      <c r="L52" s="12"/>
      <c r="M52" s="12">
        <v>500</v>
      </c>
      <c r="N52" s="12"/>
      <c r="O52" s="12"/>
      <c r="P52" s="13"/>
      <c r="Q52" s="12">
        <f t="shared" si="6"/>
        <v>1000</v>
      </c>
      <c r="R52" s="12">
        <f t="shared" si="7"/>
        <v>20</v>
      </c>
      <c r="S52" s="57"/>
      <c r="T52" s="15">
        <v>0.08</v>
      </c>
      <c r="U52" s="15">
        <f t="shared" si="8"/>
        <v>1.6</v>
      </c>
    </row>
    <row r="53" spans="1:23" x14ac:dyDescent="0.2">
      <c r="A53" s="11" t="s">
        <v>230</v>
      </c>
      <c r="B53" s="11" t="s">
        <v>231</v>
      </c>
      <c r="C53" s="11" t="s">
        <v>230</v>
      </c>
      <c r="D53" s="11" t="s">
        <v>275</v>
      </c>
      <c r="E53" s="12">
        <v>25</v>
      </c>
      <c r="F53" s="12">
        <v>1500</v>
      </c>
      <c r="G53" s="12">
        <v>10</v>
      </c>
      <c r="H53" s="12">
        <v>50</v>
      </c>
      <c r="I53" s="12"/>
      <c r="J53" s="12"/>
      <c r="K53" s="12"/>
      <c r="L53" s="12"/>
      <c r="M53" s="12"/>
      <c r="N53" s="12"/>
      <c r="O53" s="12"/>
      <c r="P53" s="13"/>
      <c r="Q53" s="12">
        <f t="shared" si="6"/>
        <v>0</v>
      </c>
      <c r="R53" s="12">
        <f t="shared" si="7"/>
        <v>0</v>
      </c>
      <c r="S53" s="57"/>
      <c r="T53" s="15">
        <v>0.11</v>
      </c>
      <c r="U53" s="15">
        <f t="shared" si="8"/>
        <v>0</v>
      </c>
    </row>
    <row r="54" spans="1:23" x14ac:dyDescent="0.2">
      <c r="A54" s="11" t="s">
        <v>254</v>
      </c>
      <c r="B54" s="11" t="s">
        <v>255</v>
      </c>
      <c r="C54" s="11" t="s">
        <v>254</v>
      </c>
      <c r="D54" s="11" t="s">
        <v>275</v>
      </c>
      <c r="E54" s="12">
        <v>25</v>
      </c>
      <c r="F54" s="12">
        <v>1650</v>
      </c>
      <c r="G54" s="12">
        <v>10</v>
      </c>
      <c r="H54" s="12">
        <v>50</v>
      </c>
      <c r="I54" s="12"/>
      <c r="J54" s="12"/>
      <c r="K54" s="12"/>
      <c r="L54" s="12"/>
      <c r="M54" s="12"/>
      <c r="N54" s="12"/>
      <c r="O54" s="12"/>
      <c r="P54" s="13"/>
      <c r="Q54" s="12">
        <f t="shared" si="6"/>
        <v>0</v>
      </c>
      <c r="R54" s="12">
        <f t="shared" si="7"/>
        <v>0</v>
      </c>
      <c r="S54" s="57"/>
      <c r="T54" s="15">
        <v>0.12</v>
      </c>
      <c r="U54" s="15">
        <f t="shared" si="8"/>
        <v>0</v>
      </c>
    </row>
    <row r="55" spans="1:23" x14ac:dyDescent="0.2">
      <c r="A55" s="11" t="s">
        <v>193</v>
      </c>
      <c r="B55" s="11" t="s">
        <v>175</v>
      </c>
      <c r="C55" s="11" t="s">
        <v>193</v>
      </c>
      <c r="D55" s="11" t="s">
        <v>275</v>
      </c>
      <c r="E55" s="12">
        <v>25</v>
      </c>
      <c r="F55" s="12">
        <v>1800</v>
      </c>
      <c r="G55" s="12">
        <v>10</v>
      </c>
      <c r="H55" s="12">
        <v>50</v>
      </c>
      <c r="I55" s="12"/>
      <c r="J55" s="12"/>
      <c r="K55" s="12"/>
      <c r="L55" s="12"/>
      <c r="M55" s="12"/>
      <c r="N55" s="12"/>
      <c r="O55" s="12"/>
      <c r="P55" s="13"/>
      <c r="Q55" s="12">
        <f t="shared" si="6"/>
        <v>0</v>
      </c>
      <c r="R55" s="12">
        <f t="shared" si="7"/>
        <v>0</v>
      </c>
      <c r="S55" s="57"/>
      <c r="T55" s="15">
        <v>0.12</v>
      </c>
      <c r="U55" s="15">
        <f t="shared" si="8"/>
        <v>0</v>
      </c>
    </row>
    <row r="56" spans="1:23" x14ac:dyDescent="0.2">
      <c r="A56" s="36" t="s">
        <v>174</v>
      </c>
      <c r="B56" s="36" t="s">
        <v>175</v>
      </c>
      <c r="C56" s="36">
        <v>90443900</v>
      </c>
      <c r="D56" s="36" t="s">
        <v>277</v>
      </c>
      <c r="E56" s="12" t="s">
        <v>63</v>
      </c>
      <c r="F56" s="12">
        <v>1800</v>
      </c>
      <c r="G56" s="12">
        <v>10</v>
      </c>
      <c r="H56" s="12">
        <v>50</v>
      </c>
      <c r="I56" s="12"/>
      <c r="J56" s="12"/>
      <c r="K56" s="12"/>
      <c r="L56" s="12"/>
      <c r="M56" s="12"/>
      <c r="N56" s="12"/>
      <c r="O56" s="12"/>
      <c r="P56" s="13"/>
      <c r="Q56" s="12">
        <f t="shared" si="6"/>
        <v>0</v>
      </c>
      <c r="R56" s="12">
        <f t="shared" si="7"/>
        <v>0</v>
      </c>
      <c r="S56" s="57"/>
      <c r="T56" s="15">
        <v>0.12</v>
      </c>
      <c r="U56" s="15">
        <f>$R56*$T56</f>
        <v>0</v>
      </c>
    </row>
    <row r="57" spans="1:23" x14ac:dyDescent="0.2">
      <c r="A57" s="36" t="s">
        <v>293</v>
      </c>
      <c r="B57" s="36" t="s">
        <v>294</v>
      </c>
      <c r="C57" s="36">
        <v>90443000</v>
      </c>
      <c r="D57" s="36" t="s">
        <v>277</v>
      </c>
      <c r="E57" s="12" t="s">
        <v>63</v>
      </c>
      <c r="F57" s="12">
        <v>2100</v>
      </c>
      <c r="G57" s="12">
        <v>10</v>
      </c>
      <c r="H57" s="12">
        <v>50</v>
      </c>
      <c r="I57" s="12"/>
      <c r="J57" s="12"/>
      <c r="K57" s="12"/>
      <c r="L57" s="12"/>
      <c r="M57" s="12"/>
      <c r="N57" s="12"/>
      <c r="O57" s="12"/>
      <c r="P57" s="13"/>
      <c r="Q57" s="12">
        <f t="shared" si="6"/>
        <v>0</v>
      </c>
      <c r="R57" s="12">
        <f t="shared" si="7"/>
        <v>0</v>
      </c>
      <c r="S57" s="57"/>
      <c r="T57" s="15">
        <v>0.09</v>
      </c>
      <c r="U57" s="15">
        <f t="shared" si="8"/>
        <v>0</v>
      </c>
    </row>
    <row r="58" spans="1:23" x14ac:dyDescent="0.2">
      <c r="A58" s="8" t="s">
        <v>70</v>
      </c>
      <c r="B58" s="8"/>
      <c r="C58" s="8"/>
      <c r="D58" s="8"/>
      <c r="E58" s="8"/>
      <c r="F58" s="36"/>
      <c r="G58" s="20"/>
      <c r="H58" s="20"/>
      <c r="I58" s="12"/>
      <c r="J58" s="12"/>
      <c r="K58" s="12"/>
      <c r="L58" s="12"/>
      <c r="M58" s="12"/>
      <c r="N58" s="12"/>
      <c r="O58" s="12"/>
      <c r="P58" s="20"/>
      <c r="Q58" s="12"/>
      <c r="R58" s="12"/>
      <c r="S58" s="57"/>
      <c r="T58" s="12"/>
      <c r="U58" s="15"/>
    </row>
    <row r="59" spans="1:23" x14ac:dyDescent="0.2">
      <c r="A59" s="11" t="s">
        <v>295</v>
      </c>
      <c r="B59" s="11" t="s">
        <v>296</v>
      </c>
      <c r="C59" s="11" t="s">
        <v>295</v>
      </c>
      <c r="D59" s="11" t="s">
        <v>275</v>
      </c>
      <c r="E59" s="12">
        <v>32</v>
      </c>
      <c r="F59" s="12">
        <v>100</v>
      </c>
      <c r="G59" s="12">
        <v>10</v>
      </c>
      <c r="H59" s="12">
        <v>300</v>
      </c>
      <c r="I59" s="12"/>
      <c r="J59" s="12">
        <v>300</v>
      </c>
      <c r="K59" s="12">
        <v>300</v>
      </c>
      <c r="L59" s="12"/>
      <c r="M59" s="12"/>
      <c r="N59" s="12"/>
      <c r="O59" s="12"/>
      <c r="P59" s="13"/>
      <c r="Q59" s="12">
        <f t="shared" ref="Q59:Q73" si="9">SUM(I59:P59)</f>
        <v>600</v>
      </c>
      <c r="R59" s="12">
        <f t="shared" ref="R59:R73" si="10">$Q59/$H59</f>
        <v>2</v>
      </c>
      <c r="S59" s="57"/>
      <c r="T59" s="15">
        <v>0.09</v>
      </c>
      <c r="U59" s="15">
        <f t="shared" ref="U59:U73" si="11">$R59*$T59</f>
        <v>0.18</v>
      </c>
      <c r="V59" s="43">
        <f>SUM(U59:U73)</f>
        <v>3.51</v>
      </c>
      <c r="W59" s="3">
        <f>V59*100/$V$143</f>
        <v>5.0583657587548627</v>
      </c>
    </row>
    <row r="60" spans="1:23" x14ac:dyDescent="0.2">
      <c r="A60" s="11" t="s">
        <v>71</v>
      </c>
      <c r="B60" s="11" t="s">
        <v>72</v>
      </c>
      <c r="C60" s="11" t="s">
        <v>71</v>
      </c>
      <c r="D60" s="11" t="s">
        <v>275</v>
      </c>
      <c r="E60" s="12">
        <v>32</v>
      </c>
      <c r="F60" s="12">
        <v>150</v>
      </c>
      <c r="G60" s="12">
        <v>10</v>
      </c>
      <c r="H60" s="12">
        <v>300</v>
      </c>
      <c r="I60" s="12"/>
      <c r="J60" s="12"/>
      <c r="K60" s="12"/>
      <c r="L60" s="12"/>
      <c r="M60" s="12"/>
      <c r="N60" s="12"/>
      <c r="O60" s="12"/>
      <c r="P60" s="13"/>
      <c r="Q60" s="12">
        <f t="shared" si="9"/>
        <v>0</v>
      </c>
      <c r="R60" s="12">
        <f t="shared" si="10"/>
        <v>0</v>
      </c>
      <c r="S60" s="57"/>
      <c r="T60" s="15">
        <v>0.09</v>
      </c>
      <c r="U60" s="15">
        <f t="shared" si="11"/>
        <v>0</v>
      </c>
    </row>
    <row r="61" spans="1:23" x14ac:dyDescent="0.2">
      <c r="A61" s="36" t="s">
        <v>256</v>
      </c>
      <c r="B61" s="36" t="s">
        <v>72</v>
      </c>
      <c r="C61" s="36">
        <v>90446200</v>
      </c>
      <c r="D61" s="36" t="s">
        <v>277</v>
      </c>
      <c r="E61" s="12">
        <v>32</v>
      </c>
      <c r="F61" s="12">
        <v>150</v>
      </c>
      <c r="G61" s="12">
        <v>10</v>
      </c>
      <c r="H61" s="12">
        <v>300</v>
      </c>
      <c r="I61" s="12"/>
      <c r="J61" s="12"/>
      <c r="K61" s="12"/>
      <c r="L61" s="12"/>
      <c r="M61" s="12">
        <v>300</v>
      </c>
      <c r="N61" s="12"/>
      <c r="O61" s="12"/>
      <c r="P61" s="13"/>
      <c r="Q61" s="12">
        <f t="shared" si="9"/>
        <v>300</v>
      </c>
      <c r="R61" s="12">
        <f t="shared" si="10"/>
        <v>1</v>
      </c>
      <c r="S61" s="57"/>
      <c r="T61" s="15">
        <v>0.09</v>
      </c>
      <c r="U61" s="15">
        <f t="shared" si="11"/>
        <v>0.09</v>
      </c>
    </row>
    <row r="62" spans="1:23" x14ac:dyDescent="0.2">
      <c r="A62" s="11" t="s">
        <v>200</v>
      </c>
      <c r="B62" s="11" t="s">
        <v>201</v>
      </c>
      <c r="C62" s="11" t="s">
        <v>200</v>
      </c>
      <c r="D62" s="11" t="s">
        <v>275</v>
      </c>
      <c r="E62" s="12">
        <v>32</v>
      </c>
      <c r="F62" s="12">
        <v>200</v>
      </c>
      <c r="G62" s="12">
        <v>10</v>
      </c>
      <c r="H62" s="12">
        <v>300</v>
      </c>
      <c r="I62" s="12"/>
      <c r="J62" s="12"/>
      <c r="K62" s="12"/>
      <c r="L62" s="12"/>
      <c r="M62" s="12"/>
      <c r="N62" s="12"/>
      <c r="O62" s="12"/>
      <c r="P62" s="13"/>
      <c r="Q62" s="12">
        <f t="shared" si="9"/>
        <v>0</v>
      </c>
      <c r="R62" s="12">
        <f t="shared" si="10"/>
        <v>0</v>
      </c>
      <c r="S62" s="57"/>
      <c r="T62" s="15">
        <v>0.09</v>
      </c>
      <c r="U62" s="15">
        <f t="shared" si="11"/>
        <v>0</v>
      </c>
    </row>
    <row r="63" spans="1:23" x14ac:dyDescent="0.2">
      <c r="A63" s="11" t="s">
        <v>73</v>
      </c>
      <c r="B63" s="11" t="s">
        <v>74</v>
      </c>
      <c r="C63" s="11" t="s">
        <v>73</v>
      </c>
      <c r="D63" s="11" t="s">
        <v>275</v>
      </c>
      <c r="E63" s="12">
        <v>32</v>
      </c>
      <c r="F63" s="12">
        <v>300</v>
      </c>
      <c r="G63" s="12">
        <v>10</v>
      </c>
      <c r="H63" s="12">
        <v>150</v>
      </c>
      <c r="I63" s="12"/>
      <c r="J63" s="12"/>
      <c r="K63" s="12">
        <v>300</v>
      </c>
      <c r="L63" s="12"/>
      <c r="M63" s="12">
        <v>300</v>
      </c>
      <c r="N63" s="12"/>
      <c r="O63" s="12"/>
      <c r="P63" s="13"/>
      <c r="Q63" s="12">
        <f t="shared" si="9"/>
        <v>600</v>
      </c>
      <c r="R63" s="12">
        <f t="shared" si="10"/>
        <v>4</v>
      </c>
      <c r="S63" s="57"/>
      <c r="T63" s="15">
        <v>0.09</v>
      </c>
      <c r="U63" s="15">
        <f t="shared" si="11"/>
        <v>0.36</v>
      </c>
    </row>
    <row r="64" spans="1:23" x14ac:dyDescent="0.2">
      <c r="A64" s="36" t="s">
        <v>232</v>
      </c>
      <c r="B64" s="36" t="s">
        <v>74</v>
      </c>
      <c r="C64" s="36">
        <v>90446300</v>
      </c>
      <c r="D64" s="36" t="s">
        <v>277</v>
      </c>
      <c r="E64" s="12" t="s">
        <v>180</v>
      </c>
      <c r="F64" s="12">
        <v>300</v>
      </c>
      <c r="G64" s="12">
        <v>10</v>
      </c>
      <c r="H64" s="12">
        <v>150</v>
      </c>
      <c r="I64" s="12"/>
      <c r="J64" s="12">
        <v>300</v>
      </c>
      <c r="K64" s="12">
        <v>300</v>
      </c>
      <c r="L64" s="12"/>
      <c r="M64" s="12">
        <v>300</v>
      </c>
      <c r="N64" s="12"/>
      <c r="O64" s="12"/>
      <c r="P64" s="13"/>
      <c r="Q64" s="12">
        <f t="shared" si="9"/>
        <v>900</v>
      </c>
      <c r="R64" s="12">
        <f t="shared" si="10"/>
        <v>6</v>
      </c>
      <c r="S64" s="57"/>
      <c r="T64" s="15">
        <v>0.09</v>
      </c>
      <c r="U64" s="15">
        <f t="shared" si="11"/>
        <v>0.54</v>
      </c>
    </row>
    <row r="65" spans="1:23" x14ac:dyDescent="0.2">
      <c r="A65" s="11" t="s">
        <v>75</v>
      </c>
      <c r="B65" s="11" t="s">
        <v>76</v>
      </c>
      <c r="C65" s="11" t="s">
        <v>75</v>
      </c>
      <c r="D65" s="11" t="s">
        <v>275</v>
      </c>
      <c r="E65" s="12">
        <v>32</v>
      </c>
      <c r="F65" s="12">
        <v>450</v>
      </c>
      <c r="G65" s="12">
        <v>10</v>
      </c>
      <c r="H65" s="12">
        <v>100</v>
      </c>
      <c r="I65" s="12"/>
      <c r="J65" s="12"/>
      <c r="K65" s="12"/>
      <c r="L65" s="12"/>
      <c r="M65" s="12">
        <v>300</v>
      </c>
      <c r="N65" s="12"/>
      <c r="O65" s="12"/>
      <c r="P65" s="13"/>
      <c r="Q65" s="12">
        <f t="shared" si="9"/>
        <v>300</v>
      </c>
      <c r="R65" s="12">
        <f t="shared" si="10"/>
        <v>3</v>
      </c>
      <c r="S65" s="57"/>
      <c r="T65" s="15">
        <v>0.09</v>
      </c>
      <c r="U65" s="15">
        <f t="shared" si="11"/>
        <v>0.27</v>
      </c>
    </row>
    <row r="66" spans="1:23" x14ac:dyDescent="0.2">
      <c r="A66" s="36" t="s">
        <v>179</v>
      </c>
      <c r="B66" s="36" t="s">
        <v>76</v>
      </c>
      <c r="C66" s="36">
        <v>90446400</v>
      </c>
      <c r="D66" s="36" t="s">
        <v>277</v>
      </c>
      <c r="E66" s="12" t="s">
        <v>180</v>
      </c>
      <c r="F66" s="12">
        <v>450</v>
      </c>
      <c r="G66" s="12">
        <v>10</v>
      </c>
      <c r="H66" s="12">
        <v>100</v>
      </c>
      <c r="I66" s="12"/>
      <c r="J66" s="12"/>
      <c r="K66" s="12"/>
      <c r="L66" s="12"/>
      <c r="M66" s="12">
        <v>300</v>
      </c>
      <c r="N66" s="12"/>
      <c r="O66" s="12"/>
      <c r="P66" s="13"/>
      <c r="Q66" s="12">
        <f t="shared" si="9"/>
        <v>300</v>
      </c>
      <c r="R66" s="12">
        <f t="shared" si="10"/>
        <v>3</v>
      </c>
      <c r="S66" s="57"/>
      <c r="T66" s="15">
        <v>0.09</v>
      </c>
      <c r="U66" s="15">
        <f t="shared" si="11"/>
        <v>0.27</v>
      </c>
    </row>
    <row r="67" spans="1:23" x14ac:dyDescent="0.2">
      <c r="A67" s="11" t="s">
        <v>156</v>
      </c>
      <c r="B67" s="11" t="s">
        <v>157</v>
      </c>
      <c r="C67" s="11" t="s">
        <v>156</v>
      </c>
      <c r="D67" s="11" t="s">
        <v>275</v>
      </c>
      <c r="E67" s="12">
        <v>32</v>
      </c>
      <c r="F67" s="12">
        <v>600</v>
      </c>
      <c r="G67" s="12">
        <v>10</v>
      </c>
      <c r="H67" s="12">
        <v>100</v>
      </c>
      <c r="I67" s="12"/>
      <c r="J67" s="12"/>
      <c r="K67" s="12"/>
      <c r="L67" s="12"/>
      <c r="M67" s="12"/>
      <c r="N67" s="12"/>
      <c r="O67" s="12"/>
      <c r="P67" s="13"/>
      <c r="Q67" s="12">
        <f t="shared" si="9"/>
        <v>0</v>
      </c>
      <c r="R67" s="12">
        <f t="shared" si="10"/>
        <v>0</v>
      </c>
      <c r="S67" s="57"/>
      <c r="T67" s="15">
        <v>0.12</v>
      </c>
      <c r="U67" s="15">
        <f t="shared" si="11"/>
        <v>0</v>
      </c>
    </row>
    <row r="68" spans="1:23" x14ac:dyDescent="0.2">
      <c r="A68" s="36" t="s">
        <v>181</v>
      </c>
      <c r="B68" s="36" t="s">
        <v>157</v>
      </c>
      <c r="C68" s="36">
        <v>90446600</v>
      </c>
      <c r="D68" s="36" t="s">
        <v>277</v>
      </c>
      <c r="E68" s="12" t="s">
        <v>180</v>
      </c>
      <c r="F68" s="12">
        <v>600</v>
      </c>
      <c r="G68" s="12">
        <v>10</v>
      </c>
      <c r="H68" s="12">
        <v>100</v>
      </c>
      <c r="I68" s="12"/>
      <c r="J68" s="12"/>
      <c r="K68" s="12"/>
      <c r="L68" s="12"/>
      <c r="M68" s="12">
        <v>600</v>
      </c>
      <c r="N68" s="12"/>
      <c r="O68" s="12"/>
      <c r="P68" s="13"/>
      <c r="Q68" s="12">
        <f t="shared" si="9"/>
        <v>600</v>
      </c>
      <c r="R68" s="12">
        <f t="shared" si="10"/>
        <v>6</v>
      </c>
      <c r="S68" s="57"/>
      <c r="T68" s="15">
        <v>0.12</v>
      </c>
      <c r="U68" s="15">
        <f t="shared" si="11"/>
        <v>0.72</v>
      </c>
    </row>
    <row r="69" spans="1:23" x14ac:dyDescent="0.2">
      <c r="A69" s="11" t="s">
        <v>222</v>
      </c>
      <c r="B69" s="11" t="s">
        <v>223</v>
      </c>
      <c r="C69" s="11" t="s">
        <v>222</v>
      </c>
      <c r="D69" s="11" t="s">
        <v>275</v>
      </c>
      <c r="E69" s="12">
        <v>32</v>
      </c>
      <c r="F69" s="12">
        <v>750</v>
      </c>
      <c r="G69" s="12">
        <v>10</v>
      </c>
      <c r="H69" s="12">
        <v>60</v>
      </c>
      <c r="I69" s="12"/>
      <c r="J69" s="12"/>
      <c r="K69" s="12"/>
      <c r="L69" s="12"/>
      <c r="M69" s="12"/>
      <c r="N69" s="12"/>
      <c r="O69" s="12"/>
      <c r="P69" s="13"/>
      <c r="Q69" s="12">
        <f t="shared" si="9"/>
        <v>0</v>
      </c>
      <c r="R69" s="12">
        <f t="shared" si="10"/>
        <v>0</v>
      </c>
      <c r="S69" s="57"/>
      <c r="T69" s="15">
        <v>0.09</v>
      </c>
      <c r="U69" s="15">
        <f t="shared" si="11"/>
        <v>0</v>
      </c>
    </row>
    <row r="70" spans="1:23" x14ac:dyDescent="0.2">
      <c r="A70" s="11" t="s">
        <v>158</v>
      </c>
      <c r="B70" s="11" t="s">
        <v>159</v>
      </c>
      <c r="C70" s="11" t="s">
        <v>158</v>
      </c>
      <c r="D70" s="11" t="s">
        <v>275</v>
      </c>
      <c r="E70" s="12">
        <v>32</v>
      </c>
      <c r="F70" s="12">
        <v>900</v>
      </c>
      <c r="G70" s="12">
        <v>10</v>
      </c>
      <c r="H70" s="12">
        <v>50</v>
      </c>
      <c r="I70" s="12"/>
      <c r="J70" s="12"/>
      <c r="K70" s="12"/>
      <c r="L70" s="12"/>
      <c r="M70" s="12"/>
      <c r="N70" s="12"/>
      <c r="O70" s="12"/>
      <c r="P70" s="13"/>
      <c r="Q70" s="12">
        <f t="shared" si="9"/>
        <v>0</v>
      </c>
      <c r="R70" s="12">
        <f t="shared" si="10"/>
        <v>0</v>
      </c>
      <c r="S70" s="57"/>
      <c r="T70" s="15">
        <v>0.09</v>
      </c>
      <c r="U70" s="15">
        <f t="shared" si="11"/>
        <v>0</v>
      </c>
    </row>
    <row r="71" spans="1:23" x14ac:dyDescent="0.2">
      <c r="A71" s="36" t="s">
        <v>182</v>
      </c>
      <c r="B71" s="36" t="s">
        <v>159</v>
      </c>
      <c r="C71" s="36">
        <v>90446700</v>
      </c>
      <c r="D71" s="36" t="s">
        <v>277</v>
      </c>
      <c r="E71" s="12" t="s">
        <v>180</v>
      </c>
      <c r="F71" s="12">
        <v>900</v>
      </c>
      <c r="G71" s="12">
        <v>10</v>
      </c>
      <c r="H71" s="12">
        <v>50</v>
      </c>
      <c r="I71" s="12"/>
      <c r="J71" s="12">
        <v>200</v>
      </c>
      <c r="K71" s="12">
        <v>200</v>
      </c>
      <c r="L71" s="12"/>
      <c r="M71" s="12">
        <v>200</v>
      </c>
      <c r="N71" s="12"/>
      <c r="O71" s="12"/>
      <c r="P71" s="13"/>
      <c r="Q71" s="12">
        <f t="shared" si="9"/>
        <v>600</v>
      </c>
      <c r="R71" s="12">
        <f t="shared" si="10"/>
        <v>12</v>
      </c>
      <c r="S71" s="57"/>
      <c r="T71" s="15">
        <v>0.09</v>
      </c>
      <c r="U71" s="15">
        <f t="shared" si="11"/>
        <v>1.08</v>
      </c>
    </row>
    <row r="72" spans="1:23" x14ac:dyDescent="0.2">
      <c r="A72" s="11" t="s">
        <v>233</v>
      </c>
      <c r="B72" s="11" t="s">
        <v>234</v>
      </c>
      <c r="C72" s="11" t="s">
        <v>233</v>
      </c>
      <c r="D72" s="11" t="s">
        <v>275</v>
      </c>
      <c r="E72" s="12">
        <v>32</v>
      </c>
      <c r="F72" s="12">
        <v>1200</v>
      </c>
      <c r="G72" s="12">
        <v>10</v>
      </c>
      <c r="H72" s="12">
        <v>50</v>
      </c>
      <c r="I72" s="12"/>
      <c r="J72" s="12"/>
      <c r="K72" s="12"/>
      <c r="L72" s="12"/>
      <c r="M72" s="12"/>
      <c r="N72" s="12"/>
      <c r="O72" s="12"/>
      <c r="P72" s="13"/>
      <c r="Q72" s="12">
        <f t="shared" si="9"/>
        <v>0</v>
      </c>
      <c r="R72" s="12">
        <f t="shared" si="10"/>
        <v>0</v>
      </c>
      <c r="S72" s="57"/>
      <c r="T72" s="15">
        <v>0.12</v>
      </c>
      <c r="U72" s="15">
        <f t="shared" si="11"/>
        <v>0</v>
      </c>
    </row>
    <row r="73" spans="1:23" x14ac:dyDescent="0.2">
      <c r="A73" s="36" t="s">
        <v>236</v>
      </c>
      <c r="B73" s="36" t="s">
        <v>237</v>
      </c>
      <c r="C73" s="36">
        <v>90446800</v>
      </c>
      <c r="D73" s="36" t="s">
        <v>277</v>
      </c>
      <c r="E73" s="12" t="s">
        <v>180</v>
      </c>
      <c r="F73" s="12">
        <v>1800</v>
      </c>
      <c r="G73" s="12">
        <v>10</v>
      </c>
      <c r="H73" s="12">
        <v>25</v>
      </c>
      <c r="I73" s="12"/>
      <c r="J73" s="12"/>
      <c r="K73" s="12"/>
      <c r="L73" s="12"/>
      <c r="M73" s="12"/>
      <c r="N73" s="12"/>
      <c r="O73" s="12"/>
      <c r="P73" s="13"/>
      <c r="Q73" s="12">
        <f t="shared" si="9"/>
        <v>0</v>
      </c>
      <c r="R73" s="12">
        <f t="shared" si="10"/>
        <v>0</v>
      </c>
      <c r="S73" s="57"/>
      <c r="T73" s="15">
        <v>0.18</v>
      </c>
      <c r="U73" s="15">
        <f t="shared" si="11"/>
        <v>0</v>
      </c>
      <c r="V73" s="43"/>
    </row>
    <row r="74" spans="1:23" x14ac:dyDescent="0.2">
      <c r="A74" s="8" t="s">
        <v>77</v>
      </c>
      <c r="B74" s="8"/>
      <c r="C74" s="8"/>
      <c r="D74" s="8"/>
      <c r="E74" s="8"/>
      <c r="F74" s="36"/>
      <c r="G74" s="12"/>
      <c r="H74" s="12"/>
      <c r="I74" s="12"/>
      <c r="J74" s="12"/>
      <c r="K74" s="12"/>
      <c r="L74" s="12"/>
      <c r="M74" s="12"/>
      <c r="N74" s="12"/>
      <c r="O74" s="12"/>
      <c r="P74" s="8"/>
      <c r="Q74" s="12"/>
      <c r="R74" s="12"/>
      <c r="S74" s="57"/>
      <c r="T74" s="12"/>
      <c r="U74" s="15"/>
    </row>
    <row r="75" spans="1:23" x14ac:dyDescent="0.2">
      <c r="A75" s="11" t="s">
        <v>297</v>
      </c>
      <c r="B75" s="11" t="s">
        <v>298</v>
      </c>
      <c r="C75" s="11" t="s">
        <v>297</v>
      </c>
      <c r="D75" s="11" t="s">
        <v>275</v>
      </c>
      <c r="E75" s="12">
        <v>40</v>
      </c>
      <c r="F75" s="12">
        <v>100</v>
      </c>
      <c r="G75" s="12">
        <v>10</v>
      </c>
      <c r="H75" s="12">
        <v>300</v>
      </c>
      <c r="I75" s="12"/>
      <c r="J75" s="12"/>
      <c r="K75" s="12"/>
      <c r="L75" s="12"/>
      <c r="M75" s="12"/>
      <c r="N75" s="12"/>
      <c r="O75" s="12"/>
      <c r="P75" s="13"/>
      <c r="Q75" s="12">
        <f t="shared" ref="Q75:Q90" si="12">SUM(I75:P75)</f>
        <v>0</v>
      </c>
      <c r="R75" s="12">
        <f t="shared" ref="R75:R90" si="13">$Q75/$H75</f>
        <v>0</v>
      </c>
      <c r="S75" s="57"/>
      <c r="T75" s="15">
        <v>0.13</v>
      </c>
      <c r="U75" s="15">
        <f t="shared" ref="U75:U90" si="14">$R75*$T75</f>
        <v>0</v>
      </c>
      <c r="V75" s="43">
        <f>SUM(U75:U90)</f>
        <v>5.98</v>
      </c>
      <c r="W75" s="3">
        <f>V75*100/$V$143</f>
        <v>8.6179564778786553</v>
      </c>
    </row>
    <row r="76" spans="1:23" x14ac:dyDescent="0.2">
      <c r="A76" s="11" t="s">
        <v>78</v>
      </c>
      <c r="B76" s="11" t="s">
        <v>79</v>
      </c>
      <c r="C76" s="11" t="s">
        <v>78</v>
      </c>
      <c r="D76" s="11" t="s">
        <v>275</v>
      </c>
      <c r="E76" s="12">
        <v>40</v>
      </c>
      <c r="F76" s="12">
        <v>150</v>
      </c>
      <c r="G76" s="12">
        <v>10</v>
      </c>
      <c r="H76" s="12">
        <v>300</v>
      </c>
      <c r="I76" s="12"/>
      <c r="J76" s="12"/>
      <c r="K76" s="12"/>
      <c r="L76" s="12"/>
      <c r="M76" s="12">
        <v>300</v>
      </c>
      <c r="N76" s="12"/>
      <c r="O76" s="12"/>
      <c r="P76" s="13"/>
      <c r="Q76" s="12">
        <f t="shared" si="12"/>
        <v>300</v>
      </c>
      <c r="R76" s="12">
        <f t="shared" si="13"/>
        <v>1</v>
      </c>
      <c r="S76" s="57"/>
      <c r="T76" s="15">
        <v>0.13</v>
      </c>
      <c r="U76" s="15">
        <f t="shared" si="14"/>
        <v>0.13</v>
      </c>
    </row>
    <row r="77" spans="1:23" x14ac:dyDescent="0.2">
      <c r="A77" s="36" t="s">
        <v>240</v>
      </c>
      <c r="B77" s="36" t="s">
        <v>79</v>
      </c>
      <c r="C77" s="31" t="s">
        <v>241</v>
      </c>
      <c r="D77" s="36" t="s">
        <v>277</v>
      </c>
      <c r="E77" s="12">
        <v>40</v>
      </c>
      <c r="F77" s="12">
        <v>150</v>
      </c>
      <c r="G77" s="12">
        <v>10</v>
      </c>
      <c r="H77" s="12">
        <v>300</v>
      </c>
      <c r="I77" s="12"/>
      <c r="J77" s="12"/>
      <c r="K77" s="12"/>
      <c r="L77" s="12"/>
      <c r="M77" s="12">
        <v>600</v>
      </c>
      <c r="N77" s="12"/>
      <c r="O77" s="12"/>
      <c r="P77" s="13"/>
      <c r="Q77" s="12">
        <f t="shared" si="12"/>
        <v>600</v>
      </c>
      <c r="R77" s="12">
        <f t="shared" si="13"/>
        <v>2</v>
      </c>
      <c r="S77" s="57"/>
      <c r="T77" s="15">
        <v>0.13</v>
      </c>
      <c r="U77" s="15">
        <f t="shared" si="14"/>
        <v>0.26</v>
      </c>
    </row>
    <row r="78" spans="1:23" x14ac:dyDescent="0.2">
      <c r="A78" s="11" t="s">
        <v>80</v>
      </c>
      <c r="B78" s="11" t="s">
        <v>81</v>
      </c>
      <c r="C78" s="11" t="s">
        <v>80</v>
      </c>
      <c r="D78" s="11" t="s">
        <v>275</v>
      </c>
      <c r="E78" s="12">
        <v>40</v>
      </c>
      <c r="F78" s="12">
        <v>200</v>
      </c>
      <c r="G78" s="12">
        <v>10</v>
      </c>
      <c r="H78" s="12">
        <v>150</v>
      </c>
      <c r="I78" s="12"/>
      <c r="J78" s="12"/>
      <c r="K78" s="12"/>
      <c r="L78" s="12"/>
      <c r="M78" s="12"/>
      <c r="N78" s="12"/>
      <c r="O78" s="12"/>
      <c r="P78" s="13"/>
      <c r="Q78" s="12">
        <f t="shared" si="12"/>
        <v>0</v>
      </c>
      <c r="R78" s="12">
        <f t="shared" si="13"/>
        <v>0</v>
      </c>
      <c r="S78" s="57"/>
      <c r="T78" s="15">
        <v>0.13</v>
      </c>
      <c r="U78" s="15">
        <f t="shared" si="14"/>
        <v>0</v>
      </c>
    </row>
    <row r="79" spans="1:23" x14ac:dyDescent="0.2">
      <c r="A79" s="11" t="s">
        <v>82</v>
      </c>
      <c r="B79" s="11" t="s">
        <v>83</v>
      </c>
      <c r="C79" s="11" t="s">
        <v>82</v>
      </c>
      <c r="D79" s="11" t="s">
        <v>275</v>
      </c>
      <c r="E79" s="12">
        <v>40</v>
      </c>
      <c r="F79" s="12">
        <v>300</v>
      </c>
      <c r="G79" s="12">
        <v>10</v>
      </c>
      <c r="H79" s="12">
        <v>150</v>
      </c>
      <c r="I79" s="12"/>
      <c r="J79" s="12"/>
      <c r="K79" s="12">
        <v>150</v>
      </c>
      <c r="L79" s="12"/>
      <c r="M79" s="12">
        <v>300</v>
      </c>
      <c r="N79" s="12"/>
      <c r="O79" s="12"/>
      <c r="P79" s="13"/>
      <c r="Q79" s="12">
        <f t="shared" si="12"/>
        <v>450</v>
      </c>
      <c r="R79" s="12">
        <f t="shared" si="13"/>
        <v>3</v>
      </c>
      <c r="S79" s="57"/>
      <c r="T79" s="15">
        <v>0.13</v>
      </c>
      <c r="U79" s="15">
        <f t="shared" si="14"/>
        <v>0.39</v>
      </c>
    </row>
    <row r="80" spans="1:23" x14ac:dyDescent="0.2">
      <c r="A80" s="36" t="s">
        <v>183</v>
      </c>
      <c r="B80" s="36" t="s">
        <v>83</v>
      </c>
      <c r="C80" s="36">
        <v>90447300</v>
      </c>
      <c r="D80" s="36" t="s">
        <v>277</v>
      </c>
      <c r="E80" s="12" t="s">
        <v>89</v>
      </c>
      <c r="F80" s="12">
        <v>300</v>
      </c>
      <c r="G80" s="12">
        <v>10</v>
      </c>
      <c r="H80" s="12">
        <v>150</v>
      </c>
      <c r="I80" s="12"/>
      <c r="J80" s="12"/>
      <c r="K80" s="12">
        <v>300</v>
      </c>
      <c r="L80" s="12"/>
      <c r="M80" s="12">
        <v>600</v>
      </c>
      <c r="N80" s="12"/>
      <c r="O80" s="12"/>
      <c r="P80" s="13"/>
      <c r="Q80" s="12">
        <f t="shared" si="12"/>
        <v>900</v>
      </c>
      <c r="R80" s="12">
        <f t="shared" si="13"/>
        <v>6</v>
      </c>
      <c r="S80" s="57"/>
      <c r="T80" s="15">
        <v>0.13</v>
      </c>
      <c r="U80" s="15">
        <f t="shared" si="14"/>
        <v>0.78</v>
      </c>
    </row>
    <row r="81" spans="1:23" x14ac:dyDescent="0.2">
      <c r="A81" s="11" t="s">
        <v>84</v>
      </c>
      <c r="B81" s="11" t="s">
        <v>85</v>
      </c>
      <c r="C81" s="11" t="s">
        <v>84</v>
      </c>
      <c r="D81" s="11" t="s">
        <v>275</v>
      </c>
      <c r="E81" s="12">
        <v>40</v>
      </c>
      <c r="F81" s="12">
        <v>450</v>
      </c>
      <c r="G81" s="12">
        <v>10</v>
      </c>
      <c r="H81" s="12">
        <v>100</v>
      </c>
      <c r="I81" s="12"/>
      <c r="J81" s="12"/>
      <c r="K81" s="12"/>
      <c r="L81" s="12"/>
      <c r="M81" s="12">
        <v>300</v>
      </c>
      <c r="N81" s="12"/>
      <c r="O81" s="12"/>
      <c r="P81" s="13"/>
      <c r="Q81" s="12">
        <f t="shared" si="12"/>
        <v>300</v>
      </c>
      <c r="R81" s="12">
        <f t="shared" si="13"/>
        <v>3</v>
      </c>
      <c r="S81" s="57"/>
      <c r="T81" s="15">
        <v>0.13</v>
      </c>
      <c r="U81" s="15">
        <f t="shared" si="14"/>
        <v>0.39</v>
      </c>
    </row>
    <row r="82" spans="1:23" x14ac:dyDescent="0.2">
      <c r="A82" s="36" t="s">
        <v>184</v>
      </c>
      <c r="B82" s="36" t="s">
        <v>85</v>
      </c>
      <c r="C82" s="36">
        <v>90447400</v>
      </c>
      <c r="D82" s="36" t="s">
        <v>277</v>
      </c>
      <c r="E82" s="12" t="s">
        <v>89</v>
      </c>
      <c r="F82" s="12">
        <v>450</v>
      </c>
      <c r="G82" s="12">
        <v>10</v>
      </c>
      <c r="H82" s="12">
        <v>100</v>
      </c>
      <c r="I82" s="12"/>
      <c r="J82" s="12">
        <v>300</v>
      </c>
      <c r="K82" s="12">
        <v>300</v>
      </c>
      <c r="L82" s="12"/>
      <c r="M82" s="12">
        <v>500</v>
      </c>
      <c r="N82" s="12"/>
      <c r="O82" s="12"/>
      <c r="P82" s="13"/>
      <c r="Q82" s="12">
        <f t="shared" si="12"/>
        <v>1100</v>
      </c>
      <c r="R82" s="12">
        <f t="shared" si="13"/>
        <v>11</v>
      </c>
      <c r="S82" s="57"/>
      <c r="T82" s="15">
        <v>0.13</v>
      </c>
      <c r="U82" s="15">
        <f t="shared" si="14"/>
        <v>1.4300000000000002</v>
      </c>
    </row>
    <row r="83" spans="1:23" x14ac:dyDescent="0.2">
      <c r="A83" s="11" t="s">
        <v>86</v>
      </c>
      <c r="B83" s="11" t="s">
        <v>87</v>
      </c>
      <c r="C83" s="11" t="s">
        <v>86</v>
      </c>
      <c r="D83" s="11" t="s">
        <v>275</v>
      </c>
      <c r="E83" s="12">
        <v>40</v>
      </c>
      <c r="F83" s="12">
        <v>600</v>
      </c>
      <c r="G83" s="12">
        <v>10</v>
      </c>
      <c r="H83" s="12">
        <v>50</v>
      </c>
      <c r="I83" s="12"/>
      <c r="J83" s="12"/>
      <c r="K83" s="12"/>
      <c r="L83" s="12"/>
      <c r="M83" s="12">
        <v>200</v>
      </c>
      <c r="N83" s="12"/>
      <c r="O83" s="12"/>
      <c r="P83" s="13"/>
      <c r="Q83" s="12">
        <f t="shared" si="12"/>
        <v>200</v>
      </c>
      <c r="R83" s="12">
        <f t="shared" si="13"/>
        <v>4</v>
      </c>
      <c r="S83" s="57"/>
      <c r="T83" s="15">
        <v>0.09</v>
      </c>
      <c r="U83" s="15">
        <f t="shared" si="14"/>
        <v>0.36</v>
      </c>
    </row>
    <row r="84" spans="1:23" x14ac:dyDescent="0.2">
      <c r="A84" s="36" t="s">
        <v>88</v>
      </c>
      <c r="B84" s="36" t="s">
        <v>87</v>
      </c>
      <c r="C84" s="36">
        <v>90447600</v>
      </c>
      <c r="D84" s="36" t="s">
        <v>277</v>
      </c>
      <c r="E84" s="12" t="s">
        <v>89</v>
      </c>
      <c r="F84" s="12">
        <v>600</v>
      </c>
      <c r="G84" s="12">
        <v>10</v>
      </c>
      <c r="H84" s="12">
        <v>50</v>
      </c>
      <c r="I84" s="12"/>
      <c r="J84" s="12">
        <v>300</v>
      </c>
      <c r="K84" s="12">
        <v>300</v>
      </c>
      <c r="L84" s="12"/>
      <c r="M84" s="12">
        <v>500</v>
      </c>
      <c r="N84" s="12"/>
      <c r="O84" s="12"/>
      <c r="P84" s="13"/>
      <c r="Q84" s="12">
        <f t="shared" si="12"/>
        <v>1100</v>
      </c>
      <c r="R84" s="12">
        <f t="shared" si="13"/>
        <v>22</v>
      </c>
      <c r="S84" s="57"/>
      <c r="T84" s="15">
        <v>0.09</v>
      </c>
      <c r="U84" s="15">
        <f t="shared" si="14"/>
        <v>1.98</v>
      </c>
    </row>
    <row r="85" spans="1:23" x14ac:dyDescent="0.2">
      <c r="A85" s="11" t="s">
        <v>90</v>
      </c>
      <c r="B85" s="11" t="s">
        <v>91</v>
      </c>
      <c r="C85" s="11" t="s">
        <v>90</v>
      </c>
      <c r="D85" s="11" t="s">
        <v>275</v>
      </c>
      <c r="E85" s="12">
        <v>40</v>
      </c>
      <c r="F85" s="12">
        <v>750</v>
      </c>
      <c r="G85" s="12">
        <v>10</v>
      </c>
      <c r="H85" s="12">
        <v>50</v>
      </c>
      <c r="I85" s="12"/>
      <c r="J85" s="12"/>
      <c r="K85" s="12"/>
      <c r="L85" s="12"/>
      <c r="M85" s="12">
        <v>100</v>
      </c>
      <c r="N85" s="12"/>
      <c r="O85" s="12"/>
      <c r="P85" s="13"/>
      <c r="Q85" s="12">
        <f t="shared" si="12"/>
        <v>100</v>
      </c>
      <c r="R85" s="12">
        <f t="shared" si="13"/>
        <v>2</v>
      </c>
      <c r="S85" s="57"/>
      <c r="T85" s="15">
        <v>0.13</v>
      </c>
      <c r="U85" s="15">
        <f t="shared" si="14"/>
        <v>0.26</v>
      </c>
    </row>
    <row r="86" spans="1:23" x14ac:dyDescent="0.2">
      <c r="A86" s="11" t="s">
        <v>92</v>
      </c>
      <c r="B86" s="11" t="s">
        <v>93</v>
      </c>
      <c r="C86" s="11" t="s">
        <v>92</v>
      </c>
      <c r="D86" s="11" t="s">
        <v>275</v>
      </c>
      <c r="E86" s="12">
        <v>40</v>
      </c>
      <c r="F86" s="12">
        <v>900</v>
      </c>
      <c r="G86" s="12">
        <v>10</v>
      </c>
      <c r="H86" s="12">
        <v>50</v>
      </c>
      <c r="I86" s="12"/>
      <c r="J86" s="12"/>
      <c r="K86" s="12"/>
      <c r="L86" s="12"/>
      <c r="M86" s="12"/>
      <c r="N86" s="12"/>
      <c r="O86" s="12"/>
      <c r="P86" s="13"/>
      <c r="Q86" s="12">
        <f t="shared" si="12"/>
        <v>0</v>
      </c>
      <c r="R86" s="12">
        <f t="shared" si="13"/>
        <v>0</v>
      </c>
      <c r="S86" s="57"/>
      <c r="T86" s="15">
        <v>0.13</v>
      </c>
      <c r="U86" s="15">
        <f t="shared" si="14"/>
        <v>0</v>
      </c>
    </row>
    <row r="87" spans="1:23" x14ac:dyDescent="0.2">
      <c r="A87" s="36" t="s">
        <v>185</v>
      </c>
      <c r="B87" s="36" t="s">
        <v>93</v>
      </c>
      <c r="C87" s="36">
        <v>90447700</v>
      </c>
      <c r="D87" s="36" t="s">
        <v>277</v>
      </c>
      <c r="E87" s="12" t="s">
        <v>89</v>
      </c>
      <c r="F87" s="12">
        <v>900</v>
      </c>
      <c r="G87" s="12">
        <v>10</v>
      </c>
      <c r="H87" s="12">
        <v>50</v>
      </c>
      <c r="I87" s="12"/>
      <c r="J87" s="12"/>
      <c r="K87" s="12"/>
      <c r="L87" s="12"/>
      <c r="M87" s="12"/>
      <c r="N87" s="12"/>
      <c r="O87" s="12"/>
      <c r="P87" s="13"/>
      <c r="Q87" s="12">
        <f t="shared" si="12"/>
        <v>0</v>
      </c>
      <c r="R87" s="12">
        <f t="shared" si="13"/>
        <v>0</v>
      </c>
      <c r="S87" s="57"/>
      <c r="T87" s="15">
        <v>0.13</v>
      </c>
      <c r="U87" s="15">
        <f t="shared" si="14"/>
        <v>0</v>
      </c>
    </row>
    <row r="88" spans="1:23" x14ac:dyDescent="0.2">
      <c r="A88" s="11" t="s">
        <v>94</v>
      </c>
      <c r="B88" s="11" t="s">
        <v>95</v>
      </c>
      <c r="C88" s="11" t="s">
        <v>94</v>
      </c>
      <c r="D88" s="11" t="s">
        <v>275</v>
      </c>
      <c r="E88" s="12">
        <v>40</v>
      </c>
      <c r="F88" s="12">
        <v>1200</v>
      </c>
      <c r="G88" s="12">
        <v>5</v>
      </c>
      <c r="H88" s="12">
        <v>25</v>
      </c>
      <c r="I88" s="12"/>
      <c r="J88" s="12"/>
      <c r="K88" s="12"/>
      <c r="L88" s="12"/>
      <c r="M88" s="12"/>
      <c r="N88" s="12"/>
      <c r="O88" s="12"/>
      <c r="P88" s="13"/>
      <c r="Q88" s="12">
        <f t="shared" si="12"/>
        <v>0</v>
      </c>
      <c r="R88" s="12">
        <f t="shared" si="13"/>
        <v>0</v>
      </c>
      <c r="S88" s="57"/>
      <c r="T88" s="15">
        <v>0.08</v>
      </c>
      <c r="U88" s="15">
        <f t="shared" si="14"/>
        <v>0</v>
      </c>
    </row>
    <row r="89" spans="1:23" x14ac:dyDescent="0.2">
      <c r="A89" s="36" t="s">
        <v>376</v>
      </c>
      <c r="B89" s="36" t="s">
        <v>377</v>
      </c>
      <c r="C89" s="31" t="s">
        <v>378</v>
      </c>
      <c r="D89" s="36" t="s">
        <v>277</v>
      </c>
      <c r="E89" s="12">
        <v>40</v>
      </c>
      <c r="F89" s="12">
        <v>1800</v>
      </c>
      <c r="G89" s="12">
        <v>5</v>
      </c>
      <c r="H89" s="12">
        <v>20</v>
      </c>
      <c r="I89" s="12"/>
      <c r="J89" s="12"/>
      <c r="K89" s="12"/>
      <c r="L89" s="12"/>
      <c r="M89" s="12"/>
      <c r="N89" s="12"/>
      <c r="O89" s="12"/>
      <c r="P89" s="13"/>
      <c r="Q89" s="12">
        <f t="shared" si="12"/>
        <v>0</v>
      </c>
      <c r="R89" s="12">
        <f t="shared" si="13"/>
        <v>0</v>
      </c>
      <c r="S89" s="57"/>
      <c r="T89" s="15">
        <v>0.08</v>
      </c>
      <c r="U89" s="15">
        <f t="shared" si="14"/>
        <v>0</v>
      </c>
    </row>
    <row r="90" spans="1:23" x14ac:dyDescent="0.2">
      <c r="A90" s="11" t="s">
        <v>220</v>
      </c>
      <c r="B90" s="11" t="s">
        <v>221</v>
      </c>
      <c r="C90" s="11" t="s">
        <v>220</v>
      </c>
      <c r="D90" s="11" t="s">
        <v>275</v>
      </c>
      <c r="E90" s="12">
        <v>40</v>
      </c>
      <c r="F90" s="12">
        <v>2000</v>
      </c>
      <c r="G90" s="12">
        <v>5</v>
      </c>
      <c r="H90" s="12">
        <v>25</v>
      </c>
      <c r="I90" s="12"/>
      <c r="J90" s="12"/>
      <c r="K90" s="12"/>
      <c r="L90" s="12"/>
      <c r="M90" s="12"/>
      <c r="N90" s="12"/>
      <c r="O90" s="12"/>
      <c r="P90" s="13"/>
      <c r="Q90" s="12">
        <f t="shared" si="12"/>
        <v>0</v>
      </c>
      <c r="R90" s="12">
        <f t="shared" si="13"/>
        <v>0</v>
      </c>
      <c r="S90" s="57"/>
      <c r="T90" s="15">
        <v>0.08</v>
      </c>
      <c r="U90" s="15">
        <f t="shared" si="14"/>
        <v>0</v>
      </c>
      <c r="V90" s="43"/>
    </row>
    <row r="91" spans="1:23" x14ac:dyDescent="0.2">
      <c r="A91" s="8" t="s">
        <v>96</v>
      </c>
      <c r="B91" s="8"/>
      <c r="C91" s="8"/>
      <c r="D91" s="8"/>
      <c r="E91" s="20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8"/>
      <c r="Q91" s="12"/>
      <c r="R91" s="12"/>
      <c r="S91" s="57"/>
      <c r="T91" s="12"/>
      <c r="U91" s="15"/>
    </row>
    <row r="92" spans="1:23" x14ac:dyDescent="0.2">
      <c r="A92" s="11" t="s">
        <v>299</v>
      </c>
      <c r="B92" s="11" t="s">
        <v>300</v>
      </c>
      <c r="C92" s="11" t="s">
        <v>299</v>
      </c>
      <c r="D92" s="11" t="s">
        <v>275</v>
      </c>
      <c r="E92" s="12">
        <v>50</v>
      </c>
      <c r="F92" s="12">
        <v>100</v>
      </c>
      <c r="G92" s="12">
        <v>10</v>
      </c>
      <c r="H92" s="12">
        <v>150</v>
      </c>
      <c r="I92" s="12"/>
      <c r="J92" s="12"/>
      <c r="K92" s="12">
        <v>300</v>
      </c>
      <c r="L92" s="12"/>
      <c r="M92" s="12"/>
      <c r="N92" s="12"/>
      <c r="O92" s="12"/>
      <c r="P92" s="13"/>
      <c r="Q92" s="12">
        <f t="shared" ref="Q92:Q108" si="15">SUM(I92:P92)</f>
        <v>300</v>
      </c>
      <c r="R92" s="12">
        <f t="shared" ref="R92:R108" si="16">$Q92/$H92</f>
        <v>2</v>
      </c>
      <c r="S92" s="57"/>
      <c r="T92" s="15">
        <v>0.1</v>
      </c>
      <c r="U92" s="15">
        <f t="shared" ref="U92:U108" si="17">$R92*$T92</f>
        <v>0.2</v>
      </c>
      <c r="V92" s="43">
        <f>SUM(U92:U108)</f>
        <v>27.320000000000004</v>
      </c>
      <c r="W92" s="3">
        <f>V92*100/$V$143</f>
        <v>39.371667387231589</v>
      </c>
    </row>
    <row r="93" spans="1:23" x14ac:dyDescent="0.2">
      <c r="A93" s="11" t="s">
        <v>97</v>
      </c>
      <c r="B93" s="11" t="s">
        <v>98</v>
      </c>
      <c r="C93" s="11" t="s">
        <v>97</v>
      </c>
      <c r="D93" s="11" t="s">
        <v>275</v>
      </c>
      <c r="E93" s="12">
        <v>50</v>
      </c>
      <c r="F93" s="12">
        <v>150</v>
      </c>
      <c r="G93" s="12">
        <v>10</v>
      </c>
      <c r="H93" s="12">
        <v>150</v>
      </c>
      <c r="I93" s="12"/>
      <c r="J93" s="12"/>
      <c r="K93" s="12"/>
      <c r="L93" s="12"/>
      <c r="M93" s="12"/>
      <c r="N93" s="12"/>
      <c r="O93" s="12"/>
      <c r="P93" s="13"/>
      <c r="Q93" s="12">
        <f t="shared" si="15"/>
        <v>0</v>
      </c>
      <c r="R93" s="12">
        <f t="shared" si="16"/>
        <v>0</v>
      </c>
      <c r="S93" s="57"/>
      <c r="T93" s="15">
        <v>0.1</v>
      </c>
      <c r="U93" s="15">
        <f t="shared" si="17"/>
        <v>0</v>
      </c>
    </row>
    <row r="94" spans="1:23" x14ac:dyDescent="0.2">
      <c r="A94" s="36" t="s">
        <v>235</v>
      </c>
      <c r="B94" s="36" t="s">
        <v>98</v>
      </c>
      <c r="C94" s="36">
        <v>90448200</v>
      </c>
      <c r="D94" s="36" t="s">
        <v>277</v>
      </c>
      <c r="E94" s="12" t="s">
        <v>102</v>
      </c>
      <c r="F94" s="12">
        <v>150</v>
      </c>
      <c r="G94" s="12">
        <v>10</v>
      </c>
      <c r="H94" s="12">
        <v>150</v>
      </c>
      <c r="I94" s="12"/>
      <c r="J94" s="12"/>
      <c r="K94" s="12"/>
      <c r="L94" s="12"/>
      <c r="M94" s="12">
        <v>300</v>
      </c>
      <c r="N94" s="12"/>
      <c r="O94" s="12"/>
      <c r="P94" s="13"/>
      <c r="Q94" s="12">
        <f t="shared" si="15"/>
        <v>300</v>
      </c>
      <c r="R94" s="12">
        <f t="shared" si="16"/>
        <v>2</v>
      </c>
      <c r="S94" s="57"/>
      <c r="T94" s="15">
        <v>0.1</v>
      </c>
      <c r="U94" s="15">
        <f t="shared" si="17"/>
        <v>0.2</v>
      </c>
    </row>
    <row r="95" spans="1:23" x14ac:dyDescent="0.2">
      <c r="A95" s="11" t="s">
        <v>224</v>
      </c>
      <c r="B95" s="11" t="s">
        <v>225</v>
      </c>
      <c r="C95" s="11" t="s">
        <v>224</v>
      </c>
      <c r="D95" s="11" t="s">
        <v>275</v>
      </c>
      <c r="E95" s="12">
        <v>50</v>
      </c>
      <c r="F95" s="12">
        <v>200</v>
      </c>
      <c r="G95" s="12">
        <v>10</v>
      </c>
      <c r="H95" s="12">
        <v>150</v>
      </c>
      <c r="I95" s="12"/>
      <c r="J95" s="12"/>
      <c r="K95" s="12">
        <v>150</v>
      </c>
      <c r="L95" s="12"/>
      <c r="M95" s="12"/>
      <c r="N95" s="12"/>
      <c r="O95" s="12"/>
      <c r="P95" s="13"/>
      <c r="Q95" s="12">
        <f t="shared" si="15"/>
        <v>150</v>
      </c>
      <c r="R95" s="12">
        <f t="shared" si="16"/>
        <v>1</v>
      </c>
      <c r="S95" s="57"/>
      <c r="T95" s="15">
        <v>0.06</v>
      </c>
      <c r="U95" s="15">
        <f t="shared" si="17"/>
        <v>0.06</v>
      </c>
    </row>
    <row r="96" spans="1:23" x14ac:dyDescent="0.2">
      <c r="A96" s="11" t="s">
        <v>99</v>
      </c>
      <c r="B96" s="11" t="s">
        <v>100</v>
      </c>
      <c r="C96" s="11" t="s">
        <v>99</v>
      </c>
      <c r="D96" s="11" t="s">
        <v>275</v>
      </c>
      <c r="E96" s="12">
        <v>50</v>
      </c>
      <c r="F96" s="12">
        <v>300</v>
      </c>
      <c r="G96" s="12">
        <v>10</v>
      </c>
      <c r="H96" s="12">
        <v>75</v>
      </c>
      <c r="I96" s="12"/>
      <c r="J96" s="12"/>
      <c r="K96" s="12"/>
      <c r="L96" s="12"/>
      <c r="M96" s="12">
        <v>150</v>
      </c>
      <c r="N96" s="12"/>
      <c r="O96" s="12"/>
      <c r="P96" s="13"/>
      <c r="Q96" s="12">
        <f t="shared" si="15"/>
        <v>150</v>
      </c>
      <c r="R96" s="12">
        <f t="shared" si="16"/>
        <v>2</v>
      </c>
      <c r="S96" s="57"/>
      <c r="T96" s="15">
        <v>0.1</v>
      </c>
      <c r="U96" s="15">
        <f t="shared" si="17"/>
        <v>0.2</v>
      </c>
    </row>
    <row r="97" spans="1:23" x14ac:dyDescent="0.2">
      <c r="A97" s="36" t="s">
        <v>101</v>
      </c>
      <c r="B97" s="36" t="s">
        <v>100</v>
      </c>
      <c r="C97" s="36">
        <v>90448300</v>
      </c>
      <c r="D97" s="36" t="s">
        <v>277</v>
      </c>
      <c r="E97" s="12" t="s">
        <v>102</v>
      </c>
      <c r="F97" s="12">
        <v>300</v>
      </c>
      <c r="G97" s="12">
        <v>10</v>
      </c>
      <c r="H97" s="12">
        <v>75</v>
      </c>
      <c r="I97" s="12"/>
      <c r="J97" s="12"/>
      <c r="K97" s="12"/>
      <c r="L97" s="12"/>
      <c r="M97" s="12">
        <v>600</v>
      </c>
      <c r="N97" s="12"/>
      <c r="O97" s="12"/>
      <c r="P97" s="13"/>
      <c r="Q97" s="12">
        <f t="shared" si="15"/>
        <v>600</v>
      </c>
      <c r="R97" s="12">
        <f t="shared" si="16"/>
        <v>8</v>
      </c>
      <c r="S97" s="57"/>
      <c r="T97" s="15">
        <v>0.1</v>
      </c>
      <c r="U97" s="15">
        <f t="shared" si="17"/>
        <v>0.8</v>
      </c>
    </row>
    <row r="98" spans="1:23" x14ac:dyDescent="0.2">
      <c r="A98" s="11" t="s">
        <v>103</v>
      </c>
      <c r="B98" s="11" t="s">
        <v>104</v>
      </c>
      <c r="C98" s="11" t="s">
        <v>103</v>
      </c>
      <c r="D98" s="11" t="s">
        <v>275</v>
      </c>
      <c r="E98" s="12">
        <v>50</v>
      </c>
      <c r="F98" s="12">
        <v>450</v>
      </c>
      <c r="G98" s="12">
        <v>10</v>
      </c>
      <c r="H98" s="12">
        <v>50</v>
      </c>
      <c r="I98" s="12"/>
      <c r="J98" s="12"/>
      <c r="K98" s="12"/>
      <c r="L98" s="12"/>
      <c r="M98" s="12"/>
      <c r="N98" s="12"/>
      <c r="O98" s="12"/>
      <c r="P98" s="13"/>
      <c r="Q98" s="12">
        <f t="shared" si="15"/>
        <v>0</v>
      </c>
      <c r="R98" s="12">
        <f t="shared" si="16"/>
        <v>0</v>
      </c>
      <c r="S98" s="57"/>
      <c r="T98" s="15">
        <v>0.1</v>
      </c>
      <c r="U98" s="15">
        <f t="shared" si="17"/>
        <v>0</v>
      </c>
    </row>
    <row r="99" spans="1:23" x14ac:dyDescent="0.2">
      <c r="A99" s="36" t="s">
        <v>186</v>
      </c>
      <c r="B99" s="36" t="s">
        <v>104</v>
      </c>
      <c r="C99" s="36">
        <v>90448400</v>
      </c>
      <c r="D99" s="36" t="s">
        <v>277</v>
      </c>
      <c r="E99" s="12" t="s">
        <v>102</v>
      </c>
      <c r="F99" s="12">
        <v>450</v>
      </c>
      <c r="G99" s="12">
        <v>10</v>
      </c>
      <c r="H99" s="12">
        <v>50</v>
      </c>
      <c r="I99" s="12"/>
      <c r="J99" s="12"/>
      <c r="K99" s="12">
        <v>300</v>
      </c>
      <c r="L99" s="12"/>
      <c r="M99" s="12">
        <v>600</v>
      </c>
      <c r="N99" s="12"/>
      <c r="O99" s="12"/>
      <c r="P99" s="13"/>
      <c r="Q99" s="12">
        <f t="shared" si="15"/>
        <v>900</v>
      </c>
      <c r="R99" s="12">
        <f t="shared" si="16"/>
        <v>18</v>
      </c>
      <c r="S99" s="57"/>
      <c r="T99" s="15">
        <v>0.1</v>
      </c>
      <c r="U99" s="15">
        <f t="shared" si="17"/>
        <v>1.8</v>
      </c>
    </row>
    <row r="100" spans="1:23" x14ac:dyDescent="0.2">
      <c r="A100" s="11" t="s">
        <v>105</v>
      </c>
      <c r="B100" s="11" t="s">
        <v>106</v>
      </c>
      <c r="C100" s="11" t="s">
        <v>105</v>
      </c>
      <c r="D100" s="11" t="s">
        <v>275</v>
      </c>
      <c r="E100" s="12">
        <v>50</v>
      </c>
      <c r="F100" s="12">
        <v>600</v>
      </c>
      <c r="G100" s="12">
        <v>10</v>
      </c>
      <c r="H100" s="12">
        <v>50</v>
      </c>
      <c r="I100" s="12"/>
      <c r="J100" s="12"/>
      <c r="K100" s="12">
        <v>300</v>
      </c>
      <c r="L100" s="12"/>
      <c r="M100" s="12"/>
      <c r="N100" s="12">
        <v>500</v>
      </c>
      <c r="O100" s="12"/>
      <c r="P100" s="13"/>
      <c r="Q100" s="12">
        <f t="shared" si="15"/>
        <v>800</v>
      </c>
      <c r="R100" s="12">
        <f t="shared" si="16"/>
        <v>16</v>
      </c>
      <c r="S100" s="57"/>
      <c r="T100" s="15">
        <v>0.13</v>
      </c>
      <c r="U100" s="15">
        <f t="shared" si="17"/>
        <v>2.08</v>
      </c>
    </row>
    <row r="101" spans="1:23" x14ac:dyDescent="0.2">
      <c r="A101" s="36" t="s">
        <v>107</v>
      </c>
      <c r="B101" s="36" t="s">
        <v>106</v>
      </c>
      <c r="C101" s="36">
        <v>90448600</v>
      </c>
      <c r="D101" s="36" t="s">
        <v>277</v>
      </c>
      <c r="E101" s="12" t="s">
        <v>102</v>
      </c>
      <c r="F101" s="12">
        <v>600</v>
      </c>
      <c r="G101" s="12">
        <v>10</v>
      </c>
      <c r="H101" s="12">
        <v>50</v>
      </c>
      <c r="I101" s="12"/>
      <c r="J101" s="12"/>
      <c r="K101" s="12">
        <v>500</v>
      </c>
      <c r="L101" s="12"/>
      <c r="M101" s="12">
        <v>600</v>
      </c>
      <c r="N101" s="12">
        <v>3000</v>
      </c>
      <c r="O101" s="12"/>
      <c r="P101" s="13"/>
      <c r="Q101" s="12">
        <f t="shared" si="15"/>
        <v>4100</v>
      </c>
      <c r="R101" s="12">
        <f t="shared" si="16"/>
        <v>82</v>
      </c>
      <c r="S101" s="57"/>
      <c r="T101" s="15">
        <v>0.13</v>
      </c>
      <c r="U101" s="15">
        <f t="shared" si="17"/>
        <v>10.66</v>
      </c>
    </row>
    <row r="102" spans="1:23" x14ac:dyDescent="0.2">
      <c r="A102" s="36" t="s">
        <v>266</v>
      </c>
      <c r="B102" s="36" t="s">
        <v>267</v>
      </c>
      <c r="C102" s="36">
        <v>90448605</v>
      </c>
      <c r="D102" s="36" t="s">
        <v>277</v>
      </c>
      <c r="E102" s="12" t="s">
        <v>102</v>
      </c>
      <c r="F102" s="12">
        <v>700</v>
      </c>
      <c r="G102" s="12">
        <v>5</v>
      </c>
      <c r="H102" s="12">
        <v>25</v>
      </c>
      <c r="I102" s="12"/>
      <c r="J102" s="12"/>
      <c r="K102" s="12"/>
      <c r="L102" s="12"/>
      <c r="M102" s="12"/>
      <c r="N102" s="12"/>
      <c r="O102" s="12"/>
      <c r="P102" s="13"/>
      <c r="Q102" s="12">
        <f t="shared" si="15"/>
        <v>0</v>
      </c>
      <c r="R102" s="12">
        <f t="shared" si="16"/>
        <v>0</v>
      </c>
      <c r="S102" s="57"/>
      <c r="T102" s="15">
        <v>0.1</v>
      </c>
      <c r="U102" s="15">
        <f t="shared" si="17"/>
        <v>0</v>
      </c>
    </row>
    <row r="103" spans="1:23" x14ac:dyDescent="0.2">
      <c r="A103" s="11" t="s">
        <v>202</v>
      </c>
      <c r="B103" s="11" t="s">
        <v>203</v>
      </c>
      <c r="C103" s="11" t="s">
        <v>202</v>
      </c>
      <c r="D103" s="11" t="s">
        <v>275</v>
      </c>
      <c r="E103" s="12">
        <v>50</v>
      </c>
      <c r="F103" s="12">
        <v>750</v>
      </c>
      <c r="G103" s="12">
        <v>5</v>
      </c>
      <c r="H103" s="12">
        <v>25</v>
      </c>
      <c r="I103" s="12"/>
      <c r="J103" s="12"/>
      <c r="K103" s="12"/>
      <c r="L103" s="12"/>
      <c r="M103" s="12"/>
      <c r="N103" s="12"/>
      <c r="O103" s="12"/>
      <c r="P103" s="13"/>
      <c r="Q103" s="12">
        <f t="shared" si="15"/>
        <v>0</v>
      </c>
      <c r="R103" s="12">
        <f t="shared" si="16"/>
        <v>0</v>
      </c>
      <c r="S103" s="57"/>
      <c r="T103" s="15">
        <v>0.1</v>
      </c>
      <c r="U103" s="15">
        <f t="shared" si="17"/>
        <v>0</v>
      </c>
    </row>
    <row r="104" spans="1:23" x14ac:dyDescent="0.2">
      <c r="A104" s="11" t="s">
        <v>108</v>
      </c>
      <c r="B104" s="11" t="s">
        <v>109</v>
      </c>
      <c r="C104" s="11" t="s">
        <v>108</v>
      </c>
      <c r="D104" s="11" t="s">
        <v>275</v>
      </c>
      <c r="E104" s="12">
        <v>50</v>
      </c>
      <c r="F104" s="12">
        <v>900</v>
      </c>
      <c r="G104" s="12">
        <v>5</v>
      </c>
      <c r="H104" s="12">
        <v>25</v>
      </c>
      <c r="I104" s="12"/>
      <c r="J104" s="12"/>
      <c r="K104" s="12">
        <v>100</v>
      </c>
      <c r="L104" s="12">
        <v>300</v>
      </c>
      <c r="M104" s="12"/>
      <c r="N104" s="12"/>
      <c r="O104" s="12"/>
      <c r="P104" s="13"/>
      <c r="Q104" s="12">
        <f t="shared" si="15"/>
        <v>400</v>
      </c>
      <c r="R104" s="12">
        <f t="shared" si="16"/>
        <v>16</v>
      </c>
      <c r="S104" s="57"/>
      <c r="T104" s="15">
        <v>0.1</v>
      </c>
      <c r="U104" s="15">
        <f t="shared" si="17"/>
        <v>1.6</v>
      </c>
    </row>
    <row r="105" spans="1:23" x14ac:dyDescent="0.2">
      <c r="A105" s="36" t="s">
        <v>187</v>
      </c>
      <c r="B105" s="36" t="s">
        <v>109</v>
      </c>
      <c r="C105" s="36">
        <v>90448700</v>
      </c>
      <c r="D105" s="36" t="s">
        <v>277</v>
      </c>
      <c r="E105" s="12" t="s">
        <v>102</v>
      </c>
      <c r="F105" s="12">
        <v>900</v>
      </c>
      <c r="G105" s="12">
        <v>5</v>
      </c>
      <c r="H105" s="12">
        <v>25</v>
      </c>
      <c r="I105" s="12"/>
      <c r="J105" s="12"/>
      <c r="K105" s="12"/>
      <c r="L105" s="12">
        <v>2000</v>
      </c>
      <c r="M105" s="12">
        <v>300</v>
      </c>
      <c r="N105" s="12"/>
      <c r="O105" s="12"/>
      <c r="P105" s="13"/>
      <c r="Q105" s="12">
        <f t="shared" si="15"/>
        <v>2300</v>
      </c>
      <c r="R105" s="12">
        <f t="shared" si="16"/>
        <v>92</v>
      </c>
      <c r="S105" s="57"/>
      <c r="T105" s="15">
        <v>0.1</v>
      </c>
      <c r="U105" s="15">
        <f t="shared" si="17"/>
        <v>9.2000000000000011</v>
      </c>
    </row>
    <row r="106" spans="1:23" x14ac:dyDescent="0.2">
      <c r="A106" s="11" t="s">
        <v>110</v>
      </c>
      <c r="B106" s="11" t="s">
        <v>111</v>
      </c>
      <c r="C106" s="11" t="s">
        <v>110</v>
      </c>
      <c r="D106" s="11" t="s">
        <v>275</v>
      </c>
      <c r="E106" s="12">
        <v>50</v>
      </c>
      <c r="F106" s="12">
        <v>1200</v>
      </c>
      <c r="G106" s="12">
        <v>5</v>
      </c>
      <c r="H106" s="12">
        <v>25</v>
      </c>
      <c r="I106" s="12"/>
      <c r="J106" s="12"/>
      <c r="K106" s="12"/>
      <c r="L106" s="12"/>
      <c r="M106" s="12"/>
      <c r="N106" s="12"/>
      <c r="O106" s="12"/>
      <c r="P106" s="13"/>
      <c r="Q106" s="12">
        <f t="shared" si="15"/>
        <v>0</v>
      </c>
      <c r="R106" s="12">
        <f t="shared" si="16"/>
        <v>0</v>
      </c>
      <c r="S106" s="57"/>
      <c r="T106" s="15">
        <v>0.13</v>
      </c>
      <c r="U106" s="15">
        <f t="shared" si="17"/>
        <v>0</v>
      </c>
    </row>
    <row r="107" spans="1:23" x14ac:dyDescent="0.2">
      <c r="A107" s="36" t="s">
        <v>204</v>
      </c>
      <c r="B107" s="36" t="s">
        <v>111</v>
      </c>
      <c r="C107" s="31" t="s">
        <v>205</v>
      </c>
      <c r="D107" s="36" t="s">
        <v>277</v>
      </c>
      <c r="E107" s="12">
        <v>50</v>
      </c>
      <c r="F107" s="12">
        <v>1200</v>
      </c>
      <c r="G107" s="12">
        <v>5</v>
      </c>
      <c r="H107" s="12">
        <v>25</v>
      </c>
      <c r="I107" s="12"/>
      <c r="J107" s="12"/>
      <c r="K107" s="12"/>
      <c r="L107" s="12"/>
      <c r="M107" s="12">
        <v>100</v>
      </c>
      <c r="N107" s="12"/>
      <c r="O107" s="12"/>
      <c r="P107" s="13"/>
      <c r="Q107" s="12">
        <f t="shared" si="15"/>
        <v>100</v>
      </c>
      <c r="R107" s="12">
        <f t="shared" si="16"/>
        <v>4</v>
      </c>
      <c r="S107" s="57"/>
      <c r="T107" s="15">
        <v>0.13</v>
      </c>
      <c r="U107" s="15">
        <f t="shared" si="17"/>
        <v>0.52</v>
      </c>
    </row>
    <row r="108" spans="1:23" x14ac:dyDescent="0.2">
      <c r="A108" s="36" t="s">
        <v>268</v>
      </c>
      <c r="B108" s="36" t="s">
        <v>269</v>
      </c>
      <c r="C108" s="31" t="s">
        <v>270</v>
      </c>
      <c r="D108" s="36" t="s">
        <v>277</v>
      </c>
      <c r="E108" s="12">
        <v>50</v>
      </c>
      <c r="F108" s="12">
        <v>2400</v>
      </c>
      <c r="G108" s="12">
        <v>5</v>
      </c>
      <c r="H108" s="12">
        <v>25</v>
      </c>
      <c r="I108" s="12"/>
      <c r="J108" s="12"/>
      <c r="K108" s="12"/>
      <c r="L108" s="12"/>
      <c r="M108" s="12"/>
      <c r="N108" s="12"/>
      <c r="O108" s="12"/>
      <c r="P108" s="13"/>
      <c r="Q108" s="12">
        <f t="shared" si="15"/>
        <v>0</v>
      </c>
      <c r="R108" s="12">
        <f t="shared" si="16"/>
        <v>0</v>
      </c>
      <c r="S108" s="57"/>
      <c r="T108" s="15">
        <v>0.13</v>
      </c>
      <c r="U108" s="15">
        <f t="shared" si="17"/>
        <v>0</v>
      </c>
      <c r="V108" s="43"/>
    </row>
    <row r="109" spans="1:23" x14ac:dyDescent="0.2">
      <c r="A109" s="307" t="s">
        <v>112</v>
      </c>
      <c r="B109" s="307"/>
      <c r="C109" s="8"/>
      <c r="D109" s="8"/>
      <c r="E109" s="8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36"/>
      <c r="Q109" s="12"/>
      <c r="R109" s="12"/>
      <c r="S109" s="57"/>
      <c r="T109" s="12"/>
      <c r="U109" s="15"/>
    </row>
    <row r="110" spans="1:23" x14ac:dyDescent="0.2">
      <c r="A110" s="11" t="s">
        <v>216</v>
      </c>
      <c r="B110" s="11" t="s">
        <v>217</v>
      </c>
      <c r="C110" s="11" t="s">
        <v>216</v>
      </c>
      <c r="D110" s="11" t="s">
        <v>275</v>
      </c>
      <c r="E110" s="12">
        <v>20</v>
      </c>
      <c r="F110" s="12">
        <v>150</v>
      </c>
      <c r="G110" s="12">
        <v>10</v>
      </c>
      <c r="H110" s="12">
        <v>400</v>
      </c>
      <c r="I110" s="12"/>
      <c r="J110" s="12"/>
      <c r="K110" s="12"/>
      <c r="L110" s="12"/>
      <c r="M110" s="12"/>
      <c r="N110" s="12"/>
      <c r="O110" s="12"/>
      <c r="P110" s="36"/>
      <c r="Q110" s="12">
        <f t="shared" ref="Q110:Q142" si="18">SUM(I110:P110)</f>
        <v>0</v>
      </c>
      <c r="R110" s="12">
        <f t="shared" ref="R110:R142" si="19">$Q110/$H110</f>
        <v>0</v>
      </c>
      <c r="S110" s="57"/>
      <c r="T110" s="12">
        <v>0.06</v>
      </c>
      <c r="U110" s="15">
        <f t="shared" ref="U110:U142" si="20">$R110*$T110</f>
        <v>0</v>
      </c>
      <c r="V110" s="43">
        <f>SUM(U110:U125)</f>
        <v>0.62</v>
      </c>
      <c r="W110" s="3">
        <f>V110*100/$V$143</f>
        <v>0.89350050439544582</v>
      </c>
    </row>
    <row r="111" spans="1:23" x14ac:dyDescent="0.2">
      <c r="A111" s="36" t="s">
        <v>226</v>
      </c>
      <c r="B111" s="36" t="s">
        <v>217</v>
      </c>
      <c r="C111" s="36">
        <v>90444200</v>
      </c>
      <c r="D111" s="36" t="s">
        <v>277</v>
      </c>
      <c r="E111" s="12">
        <v>20</v>
      </c>
      <c r="F111" s="12">
        <v>150</v>
      </c>
      <c r="G111" s="12">
        <v>10</v>
      </c>
      <c r="H111" s="12">
        <v>400</v>
      </c>
      <c r="I111" s="12"/>
      <c r="J111" s="12"/>
      <c r="K111" s="12"/>
      <c r="L111" s="12"/>
      <c r="M111" s="12"/>
      <c r="N111" s="12"/>
      <c r="O111" s="12"/>
      <c r="P111" s="36"/>
      <c r="Q111" s="12">
        <f t="shared" si="18"/>
        <v>0</v>
      </c>
      <c r="R111" s="12">
        <f t="shared" si="19"/>
        <v>0</v>
      </c>
      <c r="S111" s="57"/>
      <c r="T111" s="12">
        <v>0.06</v>
      </c>
      <c r="U111" s="15">
        <f t="shared" si="20"/>
        <v>0</v>
      </c>
    </row>
    <row r="112" spans="1:23" x14ac:dyDescent="0.2">
      <c r="A112" s="11" t="s">
        <v>191</v>
      </c>
      <c r="B112" s="11" t="s">
        <v>192</v>
      </c>
      <c r="C112" s="11" t="s">
        <v>191</v>
      </c>
      <c r="D112" s="11" t="s">
        <v>275</v>
      </c>
      <c r="E112" s="12">
        <v>20</v>
      </c>
      <c r="F112" s="12">
        <v>200</v>
      </c>
      <c r="G112" s="12">
        <v>10</v>
      </c>
      <c r="H112" s="12">
        <v>300</v>
      </c>
      <c r="I112" s="12"/>
      <c r="J112" s="12"/>
      <c r="K112" s="12"/>
      <c r="L112" s="12"/>
      <c r="M112" s="12"/>
      <c r="N112" s="12"/>
      <c r="O112" s="12"/>
      <c r="P112" s="36"/>
      <c r="Q112" s="12">
        <f t="shared" si="18"/>
        <v>0</v>
      </c>
      <c r="R112" s="12">
        <f t="shared" si="19"/>
        <v>0</v>
      </c>
      <c r="S112" s="57"/>
      <c r="T112" s="12">
        <v>0.06</v>
      </c>
      <c r="U112" s="15">
        <f t="shared" si="20"/>
        <v>0</v>
      </c>
    </row>
    <row r="113" spans="1:23" x14ac:dyDescent="0.2">
      <c r="A113" s="11" t="s">
        <v>160</v>
      </c>
      <c r="B113" s="11" t="s">
        <v>161</v>
      </c>
      <c r="C113" s="11" t="s">
        <v>160</v>
      </c>
      <c r="D113" s="11" t="s">
        <v>275</v>
      </c>
      <c r="E113" s="12">
        <v>20</v>
      </c>
      <c r="F113" s="12">
        <v>300</v>
      </c>
      <c r="G113" s="12">
        <v>10</v>
      </c>
      <c r="H113" s="12">
        <v>200</v>
      </c>
      <c r="I113" s="12"/>
      <c r="J113" s="12">
        <v>200</v>
      </c>
      <c r="K113" s="12">
        <v>400</v>
      </c>
      <c r="L113" s="12"/>
      <c r="M113" s="12">
        <v>400</v>
      </c>
      <c r="N113" s="12"/>
      <c r="O113" s="12"/>
      <c r="P113" s="13"/>
      <c r="Q113" s="12">
        <f t="shared" si="18"/>
        <v>1000</v>
      </c>
      <c r="R113" s="12">
        <f t="shared" si="19"/>
        <v>5</v>
      </c>
      <c r="S113" s="57"/>
      <c r="T113" s="15">
        <v>0.06</v>
      </c>
      <c r="U113" s="15">
        <f t="shared" si="20"/>
        <v>0.3</v>
      </c>
    </row>
    <row r="114" spans="1:23" x14ac:dyDescent="0.2">
      <c r="A114" s="36" t="s">
        <v>215</v>
      </c>
      <c r="B114" s="36" t="s">
        <v>161</v>
      </c>
      <c r="C114" s="36">
        <v>90444300</v>
      </c>
      <c r="D114" s="36" t="s">
        <v>277</v>
      </c>
      <c r="E114" s="12" t="s">
        <v>46</v>
      </c>
      <c r="F114" s="12">
        <v>300</v>
      </c>
      <c r="G114" s="12">
        <v>10</v>
      </c>
      <c r="H114" s="12">
        <v>200</v>
      </c>
      <c r="I114" s="12"/>
      <c r="J114" s="12"/>
      <c r="K114" s="12"/>
      <c r="L114" s="12"/>
      <c r="M114" s="12"/>
      <c r="N114" s="12"/>
      <c r="O114" s="12"/>
      <c r="P114" s="13"/>
      <c r="Q114" s="12">
        <f t="shared" si="18"/>
        <v>0</v>
      </c>
      <c r="R114" s="12">
        <f t="shared" si="19"/>
        <v>0</v>
      </c>
      <c r="S114" s="57"/>
      <c r="T114" s="15">
        <v>0.06</v>
      </c>
      <c r="U114" s="15">
        <f t="shared" si="20"/>
        <v>0</v>
      </c>
    </row>
    <row r="115" spans="1:23" x14ac:dyDescent="0.2">
      <c r="A115" s="11" t="s">
        <v>206</v>
      </c>
      <c r="B115" s="11" t="s">
        <v>114</v>
      </c>
      <c r="C115" s="11" t="s">
        <v>206</v>
      </c>
      <c r="D115" s="11" t="s">
        <v>275</v>
      </c>
      <c r="E115" s="12">
        <v>20</v>
      </c>
      <c r="F115" s="12">
        <v>450</v>
      </c>
      <c r="G115" s="12">
        <v>10</v>
      </c>
      <c r="H115" s="12">
        <v>100</v>
      </c>
      <c r="I115" s="12"/>
      <c r="J115" s="12"/>
      <c r="K115" s="12"/>
      <c r="L115" s="12"/>
      <c r="M115" s="12"/>
      <c r="N115" s="12"/>
      <c r="O115" s="12"/>
      <c r="P115" s="25"/>
      <c r="Q115" s="12">
        <f t="shared" si="18"/>
        <v>0</v>
      </c>
      <c r="R115" s="12">
        <f t="shared" si="19"/>
        <v>0</v>
      </c>
      <c r="S115" s="57"/>
      <c r="T115" s="15">
        <v>0.08</v>
      </c>
      <c r="U115" s="15">
        <f t="shared" si="20"/>
        <v>0</v>
      </c>
    </row>
    <row r="116" spans="1:23" x14ac:dyDescent="0.2">
      <c r="A116" s="36" t="s">
        <v>113</v>
      </c>
      <c r="B116" s="36" t="s">
        <v>114</v>
      </c>
      <c r="C116" s="36">
        <v>90444400</v>
      </c>
      <c r="D116" s="36" t="s">
        <v>277</v>
      </c>
      <c r="E116" s="12" t="s">
        <v>46</v>
      </c>
      <c r="F116" s="12">
        <v>450</v>
      </c>
      <c r="G116" s="12">
        <v>10</v>
      </c>
      <c r="H116" s="12">
        <v>100</v>
      </c>
      <c r="I116" s="12"/>
      <c r="J116" s="12"/>
      <c r="K116" s="12"/>
      <c r="L116" s="12"/>
      <c r="M116" s="12">
        <v>400</v>
      </c>
      <c r="N116" s="12"/>
      <c r="O116" s="12"/>
      <c r="P116" s="13"/>
      <c r="Q116" s="12">
        <f t="shared" si="18"/>
        <v>400</v>
      </c>
      <c r="R116" s="12">
        <f t="shared" si="19"/>
        <v>4</v>
      </c>
      <c r="S116" s="57"/>
      <c r="T116" s="15">
        <v>0.08</v>
      </c>
      <c r="U116" s="15">
        <f t="shared" si="20"/>
        <v>0.32</v>
      </c>
    </row>
    <row r="117" spans="1:23" x14ac:dyDescent="0.2">
      <c r="A117" s="11" t="s">
        <v>115</v>
      </c>
      <c r="B117" s="11" t="s">
        <v>116</v>
      </c>
      <c r="C117" s="11" t="s">
        <v>115</v>
      </c>
      <c r="D117" s="11" t="s">
        <v>275</v>
      </c>
      <c r="E117" s="12">
        <v>20</v>
      </c>
      <c r="F117" s="12">
        <v>600</v>
      </c>
      <c r="G117" s="12">
        <v>10</v>
      </c>
      <c r="H117" s="12">
        <v>100</v>
      </c>
      <c r="I117" s="12"/>
      <c r="J117" s="12"/>
      <c r="K117" s="12"/>
      <c r="L117" s="12"/>
      <c r="M117" s="12"/>
      <c r="N117" s="12"/>
      <c r="O117" s="12"/>
      <c r="P117" s="13"/>
      <c r="Q117" s="12">
        <f t="shared" si="18"/>
        <v>0</v>
      </c>
      <c r="R117" s="12">
        <f t="shared" si="19"/>
        <v>0</v>
      </c>
      <c r="S117" s="57"/>
      <c r="T117" s="15">
        <v>0.06</v>
      </c>
      <c r="U117" s="15">
        <f t="shared" si="20"/>
        <v>0</v>
      </c>
    </row>
    <row r="118" spans="1:23" x14ac:dyDescent="0.2">
      <c r="A118" s="36" t="s">
        <v>188</v>
      </c>
      <c r="B118" s="36" t="s">
        <v>116</v>
      </c>
      <c r="C118" s="36">
        <v>90444600</v>
      </c>
      <c r="D118" s="36" t="s">
        <v>277</v>
      </c>
      <c r="E118" s="12" t="s">
        <v>46</v>
      </c>
      <c r="F118" s="12">
        <v>600</v>
      </c>
      <c r="G118" s="12">
        <v>10</v>
      </c>
      <c r="H118" s="12">
        <v>100</v>
      </c>
      <c r="I118" s="12"/>
      <c r="J118" s="12"/>
      <c r="K118" s="12"/>
      <c r="L118" s="12"/>
      <c r="M118" s="12"/>
      <c r="N118" s="12"/>
      <c r="O118" s="12"/>
      <c r="P118" s="13"/>
      <c r="Q118" s="12">
        <f t="shared" si="18"/>
        <v>0</v>
      </c>
      <c r="R118" s="12">
        <f t="shared" si="19"/>
        <v>0</v>
      </c>
      <c r="S118" s="57"/>
      <c r="T118" s="15">
        <v>0.06</v>
      </c>
      <c r="U118" s="15">
        <f t="shared" si="20"/>
        <v>0</v>
      </c>
    </row>
    <row r="119" spans="1:23" x14ac:dyDescent="0.2">
      <c r="A119" s="11" t="s">
        <v>117</v>
      </c>
      <c r="B119" s="11" t="s">
        <v>118</v>
      </c>
      <c r="C119" s="11" t="s">
        <v>117</v>
      </c>
      <c r="D119" s="11" t="s">
        <v>275</v>
      </c>
      <c r="E119" s="12">
        <v>20</v>
      </c>
      <c r="F119" s="12">
        <v>750</v>
      </c>
      <c r="G119" s="12">
        <v>10</v>
      </c>
      <c r="H119" s="12">
        <v>100</v>
      </c>
      <c r="I119" s="12"/>
      <c r="J119" s="12"/>
      <c r="K119" s="12"/>
      <c r="L119" s="12"/>
      <c r="M119" s="12"/>
      <c r="N119" s="12"/>
      <c r="O119" s="12"/>
      <c r="P119" s="13"/>
      <c r="Q119" s="12">
        <f t="shared" si="18"/>
        <v>0</v>
      </c>
      <c r="R119" s="12">
        <f t="shared" si="19"/>
        <v>0</v>
      </c>
      <c r="S119" s="57"/>
      <c r="T119" s="15">
        <v>7.0000000000000007E-2</v>
      </c>
      <c r="U119" s="15">
        <f t="shared" si="20"/>
        <v>0</v>
      </c>
    </row>
    <row r="120" spans="1:23" x14ac:dyDescent="0.2">
      <c r="A120" s="36" t="s">
        <v>189</v>
      </c>
      <c r="B120" s="36" t="s">
        <v>118</v>
      </c>
      <c r="C120" s="36">
        <v>90444700</v>
      </c>
      <c r="D120" s="36" t="s">
        <v>277</v>
      </c>
      <c r="E120" s="12" t="s">
        <v>46</v>
      </c>
      <c r="F120" s="12">
        <v>750</v>
      </c>
      <c r="G120" s="12">
        <v>10</v>
      </c>
      <c r="H120" s="12">
        <v>100</v>
      </c>
      <c r="I120" s="12"/>
      <c r="J120" s="12"/>
      <c r="K120" s="12"/>
      <c r="L120" s="12"/>
      <c r="M120" s="12"/>
      <c r="N120" s="12"/>
      <c r="O120" s="12"/>
      <c r="P120" s="13"/>
      <c r="Q120" s="12">
        <f t="shared" si="18"/>
        <v>0</v>
      </c>
      <c r="R120" s="12">
        <f t="shared" si="19"/>
        <v>0</v>
      </c>
      <c r="S120" s="57"/>
      <c r="T120" s="15">
        <v>7.0000000000000007E-2</v>
      </c>
      <c r="U120" s="15">
        <f t="shared" si="20"/>
        <v>0</v>
      </c>
    </row>
    <row r="121" spans="1:23" x14ac:dyDescent="0.2">
      <c r="A121" s="11" t="s">
        <v>119</v>
      </c>
      <c r="B121" s="11" t="s">
        <v>120</v>
      </c>
      <c r="C121" s="11" t="s">
        <v>119</v>
      </c>
      <c r="D121" s="11" t="s">
        <v>275</v>
      </c>
      <c r="E121" s="12">
        <v>20</v>
      </c>
      <c r="F121" s="12">
        <v>900</v>
      </c>
      <c r="G121" s="12">
        <v>10</v>
      </c>
      <c r="H121" s="12">
        <v>50</v>
      </c>
      <c r="I121" s="12"/>
      <c r="J121" s="12"/>
      <c r="K121" s="12"/>
      <c r="L121" s="12"/>
      <c r="M121" s="12"/>
      <c r="N121" s="12"/>
      <c r="O121" s="12"/>
      <c r="P121" s="13"/>
      <c r="Q121" s="12">
        <f t="shared" si="18"/>
        <v>0</v>
      </c>
      <c r="R121" s="12">
        <f t="shared" si="19"/>
        <v>0</v>
      </c>
      <c r="S121" s="57"/>
      <c r="T121" s="15">
        <v>0.08</v>
      </c>
      <c r="U121" s="15">
        <f t="shared" si="20"/>
        <v>0</v>
      </c>
    </row>
    <row r="122" spans="1:23" x14ac:dyDescent="0.2">
      <c r="A122" s="36" t="s">
        <v>263</v>
      </c>
      <c r="B122" s="36" t="s">
        <v>120</v>
      </c>
      <c r="C122" s="36">
        <v>90444800</v>
      </c>
      <c r="D122" s="36" t="s">
        <v>277</v>
      </c>
      <c r="E122" s="12" t="s">
        <v>46</v>
      </c>
      <c r="F122" s="12">
        <v>900</v>
      </c>
      <c r="G122" s="12">
        <v>10</v>
      </c>
      <c r="H122" s="12">
        <v>50</v>
      </c>
      <c r="I122" s="12"/>
      <c r="J122" s="12"/>
      <c r="K122" s="12"/>
      <c r="L122" s="12"/>
      <c r="M122" s="12"/>
      <c r="N122" s="12"/>
      <c r="O122" s="12"/>
      <c r="P122" s="13"/>
      <c r="Q122" s="12">
        <f t="shared" si="18"/>
        <v>0</v>
      </c>
      <c r="R122" s="12">
        <f t="shared" si="19"/>
        <v>0</v>
      </c>
      <c r="S122" s="57"/>
      <c r="T122" s="15">
        <v>0.08</v>
      </c>
      <c r="U122" s="15">
        <f t="shared" si="20"/>
        <v>0</v>
      </c>
    </row>
    <row r="123" spans="1:23" x14ac:dyDescent="0.2">
      <c r="A123" s="11" t="s">
        <v>121</v>
      </c>
      <c r="B123" s="11" t="s">
        <v>122</v>
      </c>
      <c r="C123" s="11" t="s">
        <v>121</v>
      </c>
      <c r="D123" s="11" t="s">
        <v>275</v>
      </c>
      <c r="E123" s="12">
        <v>20</v>
      </c>
      <c r="F123" s="12">
        <v>1200</v>
      </c>
      <c r="G123" s="12">
        <v>10</v>
      </c>
      <c r="H123" s="12">
        <v>50</v>
      </c>
      <c r="I123" s="12"/>
      <c r="J123" s="12"/>
      <c r="K123" s="12"/>
      <c r="L123" s="12"/>
      <c r="M123" s="12"/>
      <c r="N123" s="12"/>
      <c r="O123" s="12"/>
      <c r="P123" s="13"/>
      <c r="Q123" s="12">
        <f t="shared" si="18"/>
        <v>0</v>
      </c>
      <c r="R123" s="12">
        <f t="shared" si="19"/>
        <v>0</v>
      </c>
      <c r="S123" s="57"/>
      <c r="T123" s="15">
        <v>0.11</v>
      </c>
      <c r="U123" s="15">
        <f t="shared" si="20"/>
        <v>0</v>
      </c>
    </row>
    <row r="124" spans="1:23" x14ac:dyDescent="0.2">
      <c r="A124" s="11" t="s">
        <v>207</v>
      </c>
      <c r="B124" s="11" t="s">
        <v>208</v>
      </c>
      <c r="C124" s="11" t="s">
        <v>207</v>
      </c>
      <c r="D124" s="11" t="s">
        <v>275</v>
      </c>
      <c r="E124" s="12">
        <v>20</v>
      </c>
      <c r="F124" s="12">
        <v>1500</v>
      </c>
      <c r="G124" s="12">
        <v>10</v>
      </c>
      <c r="H124" s="12">
        <v>50</v>
      </c>
      <c r="I124" s="12"/>
      <c r="J124" s="12"/>
      <c r="K124" s="12"/>
      <c r="L124" s="12"/>
      <c r="M124" s="12"/>
      <c r="N124" s="12"/>
      <c r="O124" s="12"/>
      <c r="P124" s="13"/>
      <c r="Q124" s="12">
        <f t="shared" si="18"/>
        <v>0</v>
      </c>
      <c r="R124" s="12">
        <f t="shared" si="19"/>
        <v>0</v>
      </c>
      <c r="S124" s="57"/>
      <c r="T124" s="15">
        <v>7.0000000000000007E-2</v>
      </c>
      <c r="U124" s="15">
        <f t="shared" si="20"/>
        <v>0</v>
      </c>
    </row>
    <row r="125" spans="1:23" x14ac:dyDescent="0.2">
      <c r="A125" s="11" t="s">
        <v>209</v>
      </c>
      <c r="B125" s="11" t="s">
        <v>210</v>
      </c>
      <c r="C125" s="11" t="s">
        <v>209</v>
      </c>
      <c r="D125" s="11" t="s">
        <v>275</v>
      </c>
      <c r="E125" s="12">
        <v>20</v>
      </c>
      <c r="F125" s="12">
        <v>1800</v>
      </c>
      <c r="G125" s="12">
        <v>10</v>
      </c>
      <c r="H125" s="12">
        <v>50</v>
      </c>
      <c r="I125" s="12"/>
      <c r="J125" s="12"/>
      <c r="K125" s="12"/>
      <c r="L125" s="12"/>
      <c r="M125" s="12"/>
      <c r="N125" s="12"/>
      <c r="O125" s="12"/>
      <c r="P125" s="13"/>
      <c r="Q125" s="12">
        <f t="shared" si="18"/>
        <v>0</v>
      </c>
      <c r="R125" s="12">
        <f t="shared" si="19"/>
        <v>0</v>
      </c>
      <c r="S125" s="58"/>
      <c r="T125" s="15">
        <v>0.09</v>
      </c>
      <c r="U125" s="15">
        <f t="shared" si="20"/>
        <v>0</v>
      </c>
      <c r="V125" s="43"/>
    </row>
    <row r="126" spans="1:23" x14ac:dyDescent="0.2">
      <c r="A126" s="11" t="s">
        <v>123</v>
      </c>
      <c r="B126" s="11" t="s">
        <v>124</v>
      </c>
      <c r="C126" s="11" t="s">
        <v>123</v>
      </c>
      <c r="D126" s="11" t="s">
        <v>275</v>
      </c>
      <c r="E126" s="12">
        <v>25</v>
      </c>
      <c r="F126" s="12">
        <v>150</v>
      </c>
      <c r="G126" s="12">
        <v>10</v>
      </c>
      <c r="H126" s="12">
        <v>200</v>
      </c>
      <c r="I126" s="12"/>
      <c r="J126" s="12"/>
      <c r="K126" s="12"/>
      <c r="L126" s="12"/>
      <c r="M126" s="12"/>
      <c r="N126" s="12"/>
      <c r="O126" s="12"/>
      <c r="P126" s="13"/>
      <c r="Q126" s="12">
        <f t="shared" si="18"/>
        <v>0</v>
      </c>
      <c r="R126" s="12">
        <f t="shared" si="19"/>
        <v>0</v>
      </c>
      <c r="S126" s="57"/>
      <c r="T126" s="15">
        <v>0.04</v>
      </c>
      <c r="U126" s="15">
        <f t="shared" si="20"/>
        <v>0</v>
      </c>
      <c r="V126" s="43">
        <f>SUM(U126:U142)</f>
        <v>1.46</v>
      </c>
      <c r="W126" s="3">
        <f>V126*100/$V$143</f>
        <v>2.104049574866695</v>
      </c>
    </row>
    <row r="127" spans="1:23" x14ac:dyDescent="0.2">
      <c r="A127" s="36" t="s">
        <v>257</v>
      </c>
      <c r="B127" s="36" t="s">
        <v>124</v>
      </c>
      <c r="C127" s="36">
        <v>90445200</v>
      </c>
      <c r="D127" s="36" t="s">
        <v>277</v>
      </c>
      <c r="E127" s="12">
        <v>25</v>
      </c>
      <c r="F127" s="12">
        <v>150</v>
      </c>
      <c r="G127" s="12">
        <v>10</v>
      </c>
      <c r="H127" s="12">
        <v>200</v>
      </c>
      <c r="I127" s="12"/>
      <c r="J127" s="12"/>
      <c r="K127" s="12"/>
      <c r="L127" s="12"/>
      <c r="M127" s="12"/>
      <c r="N127" s="12"/>
      <c r="O127" s="12"/>
      <c r="P127" s="13"/>
      <c r="Q127" s="12">
        <f t="shared" si="18"/>
        <v>0</v>
      </c>
      <c r="R127" s="12">
        <f t="shared" si="19"/>
        <v>0</v>
      </c>
      <c r="S127" s="57"/>
      <c r="T127" s="15">
        <v>0.04</v>
      </c>
      <c r="U127" s="15">
        <f t="shared" si="20"/>
        <v>0</v>
      </c>
    </row>
    <row r="128" spans="1:23" x14ac:dyDescent="0.2">
      <c r="A128" s="11" t="s">
        <v>125</v>
      </c>
      <c r="B128" s="11" t="s">
        <v>126</v>
      </c>
      <c r="C128" s="11" t="s">
        <v>125</v>
      </c>
      <c r="D128" s="11" t="s">
        <v>275</v>
      </c>
      <c r="E128" s="12">
        <v>25</v>
      </c>
      <c r="F128" s="12">
        <v>300</v>
      </c>
      <c r="G128" s="12">
        <v>10</v>
      </c>
      <c r="H128" s="12">
        <v>100</v>
      </c>
      <c r="I128" s="12"/>
      <c r="J128" s="12">
        <v>200</v>
      </c>
      <c r="K128" s="12">
        <v>200</v>
      </c>
      <c r="L128" s="12"/>
      <c r="M128" s="12">
        <v>200</v>
      </c>
      <c r="N128" s="12"/>
      <c r="O128" s="12"/>
      <c r="P128" s="13"/>
      <c r="Q128" s="12">
        <f t="shared" si="18"/>
        <v>600</v>
      </c>
      <c r="R128" s="12">
        <f t="shared" si="19"/>
        <v>6</v>
      </c>
      <c r="S128" s="57"/>
      <c r="T128" s="15">
        <v>0.04</v>
      </c>
      <c r="U128" s="15">
        <f t="shared" si="20"/>
        <v>0.24</v>
      </c>
    </row>
    <row r="129" spans="1:23" x14ac:dyDescent="0.2">
      <c r="A129" s="36" t="s">
        <v>127</v>
      </c>
      <c r="B129" s="36" t="s">
        <v>126</v>
      </c>
      <c r="C129" s="36">
        <v>90445300</v>
      </c>
      <c r="D129" s="36" t="s">
        <v>277</v>
      </c>
      <c r="E129" s="12" t="s">
        <v>63</v>
      </c>
      <c r="F129" s="12">
        <v>300</v>
      </c>
      <c r="G129" s="12">
        <v>10</v>
      </c>
      <c r="H129" s="12">
        <v>100</v>
      </c>
      <c r="I129" s="12"/>
      <c r="J129" s="12"/>
      <c r="K129" s="12">
        <v>200</v>
      </c>
      <c r="L129" s="12"/>
      <c r="M129" s="12">
        <v>200</v>
      </c>
      <c r="N129" s="12"/>
      <c r="O129" s="12"/>
      <c r="P129" s="13"/>
      <c r="Q129" s="12">
        <f t="shared" si="18"/>
        <v>400</v>
      </c>
      <c r="R129" s="12">
        <f t="shared" si="19"/>
        <v>4</v>
      </c>
      <c r="S129" s="57"/>
      <c r="T129" s="15">
        <v>0.04</v>
      </c>
      <c r="U129" s="15">
        <f t="shared" si="20"/>
        <v>0.16</v>
      </c>
    </row>
    <row r="130" spans="1:23" x14ac:dyDescent="0.2">
      <c r="A130" s="11" t="s">
        <v>128</v>
      </c>
      <c r="B130" s="11" t="s">
        <v>129</v>
      </c>
      <c r="C130" s="11" t="s">
        <v>128</v>
      </c>
      <c r="D130" s="11" t="s">
        <v>275</v>
      </c>
      <c r="E130" s="12">
        <v>25</v>
      </c>
      <c r="F130" s="12">
        <v>450</v>
      </c>
      <c r="G130" s="12">
        <v>10</v>
      </c>
      <c r="H130" s="12">
        <v>100</v>
      </c>
      <c r="I130" s="12"/>
      <c r="J130" s="12"/>
      <c r="K130" s="12">
        <v>100</v>
      </c>
      <c r="L130" s="12"/>
      <c r="M130" s="12"/>
      <c r="N130" s="12"/>
      <c r="O130" s="12"/>
      <c r="P130" s="13"/>
      <c r="Q130" s="12">
        <f t="shared" si="18"/>
        <v>100</v>
      </c>
      <c r="R130" s="12">
        <f t="shared" si="19"/>
        <v>1</v>
      </c>
      <c r="S130" s="57"/>
      <c r="T130" s="15">
        <v>0.06</v>
      </c>
      <c r="U130" s="15">
        <f t="shared" si="20"/>
        <v>0.06</v>
      </c>
    </row>
    <row r="131" spans="1:23" x14ac:dyDescent="0.2">
      <c r="A131" s="36" t="s">
        <v>190</v>
      </c>
      <c r="B131" s="36" t="s">
        <v>129</v>
      </c>
      <c r="C131" s="36">
        <v>90445400</v>
      </c>
      <c r="D131" s="36" t="s">
        <v>277</v>
      </c>
      <c r="E131" s="12" t="s">
        <v>63</v>
      </c>
      <c r="F131" s="12">
        <v>450</v>
      </c>
      <c r="G131" s="12">
        <v>10</v>
      </c>
      <c r="H131" s="12">
        <v>100</v>
      </c>
      <c r="I131" s="12"/>
      <c r="J131" s="12"/>
      <c r="K131" s="12"/>
      <c r="L131" s="12"/>
      <c r="M131" s="12"/>
      <c r="N131" s="12"/>
      <c r="O131" s="12"/>
      <c r="P131" s="13"/>
      <c r="Q131" s="12">
        <f t="shared" si="18"/>
        <v>0</v>
      </c>
      <c r="R131" s="12">
        <f t="shared" si="19"/>
        <v>0</v>
      </c>
      <c r="S131" s="57"/>
      <c r="T131" s="15">
        <v>0.06</v>
      </c>
      <c r="U131" s="15">
        <f t="shared" si="20"/>
        <v>0</v>
      </c>
    </row>
    <row r="132" spans="1:23" x14ac:dyDescent="0.2">
      <c r="A132" s="11" t="s">
        <v>130</v>
      </c>
      <c r="B132" s="11" t="s">
        <v>131</v>
      </c>
      <c r="C132" s="11" t="s">
        <v>130</v>
      </c>
      <c r="D132" s="11" t="s">
        <v>275</v>
      </c>
      <c r="E132" s="12">
        <v>25</v>
      </c>
      <c r="F132" s="12">
        <v>600</v>
      </c>
      <c r="G132" s="12">
        <v>10</v>
      </c>
      <c r="H132" s="12">
        <v>50</v>
      </c>
      <c r="I132" s="12"/>
      <c r="J132" s="12"/>
      <c r="K132" s="12"/>
      <c r="L132" s="12"/>
      <c r="M132" s="12"/>
      <c r="N132" s="12"/>
      <c r="O132" s="12"/>
      <c r="P132" s="13"/>
      <c r="Q132" s="12">
        <f t="shared" si="18"/>
        <v>0</v>
      </c>
      <c r="R132" s="12">
        <f t="shared" si="19"/>
        <v>0</v>
      </c>
      <c r="S132" s="57"/>
      <c r="T132" s="15">
        <v>0.04</v>
      </c>
      <c r="U132" s="15">
        <f t="shared" si="20"/>
        <v>0</v>
      </c>
    </row>
    <row r="133" spans="1:23" x14ac:dyDescent="0.2">
      <c r="A133" s="36" t="s">
        <v>211</v>
      </c>
      <c r="B133" s="36" t="s">
        <v>131</v>
      </c>
      <c r="C133" s="36">
        <v>90445600</v>
      </c>
      <c r="D133" s="36" t="s">
        <v>277</v>
      </c>
      <c r="E133" s="12">
        <v>25</v>
      </c>
      <c r="F133" s="12">
        <v>600</v>
      </c>
      <c r="G133" s="12">
        <v>10</v>
      </c>
      <c r="H133" s="12">
        <v>50</v>
      </c>
      <c r="I133" s="12"/>
      <c r="J133" s="12"/>
      <c r="K133" s="12"/>
      <c r="L133" s="12"/>
      <c r="M133" s="12">
        <v>200</v>
      </c>
      <c r="N133" s="12"/>
      <c r="O133" s="12"/>
      <c r="P133" s="13"/>
      <c r="Q133" s="12">
        <f t="shared" si="18"/>
        <v>200</v>
      </c>
      <c r="R133" s="12">
        <f t="shared" si="19"/>
        <v>4</v>
      </c>
      <c r="S133" s="57"/>
      <c r="T133" s="15">
        <v>0.04</v>
      </c>
      <c r="U133" s="15">
        <f t="shared" si="20"/>
        <v>0.16</v>
      </c>
    </row>
    <row r="134" spans="1:23" x14ac:dyDescent="0.2">
      <c r="A134" s="11" t="s">
        <v>162</v>
      </c>
      <c r="B134" s="11" t="s">
        <v>163</v>
      </c>
      <c r="C134" s="11" t="s">
        <v>162</v>
      </c>
      <c r="D134" s="11" t="s">
        <v>275</v>
      </c>
      <c r="E134" s="12">
        <v>25</v>
      </c>
      <c r="F134" s="12">
        <v>750</v>
      </c>
      <c r="G134" s="12">
        <v>10</v>
      </c>
      <c r="H134" s="12">
        <v>50</v>
      </c>
      <c r="I134" s="12"/>
      <c r="J134" s="12"/>
      <c r="K134" s="12"/>
      <c r="L134" s="12"/>
      <c r="M134" s="12"/>
      <c r="N134" s="12"/>
      <c r="O134" s="12"/>
      <c r="P134" s="13"/>
      <c r="Q134" s="12">
        <f t="shared" si="18"/>
        <v>0</v>
      </c>
      <c r="R134" s="12">
        <f t="shared" si="19"/>
        <v>0</v>
      </c>
      <c r="S134" s="57"/>
      <c r="T134" s="15">
        <v>0.04</v>
      </c>
      <c r="U134" s="15">
        <f t="shared" si="20"/>
        <v>0</v>
      </c>
    </row>
    <row r="135" spans="1:23" x14ac:dyDescent="0.2">
      <c r="A135" s="36" t="s">
        <v>218</v>
      </c>
      <c r="B135" s="36" t="s">
        <v>163</v>
      </c>
      <c r="C135" s="31" t="s">
        <v>219</v>
      </c>
      <c r="D135" s="36" t="s">
        <v>277</v>
      </c>
      <c r="E135" s="12">
        <v>25</v>
      </c>
      <c r="F135" s="12">
        <v>750</v>
      </c>
      <c r="G135" s="12">
        <v>10</v>
      </c>
      <c r="H135" s="12">
        <v>50</v>
      </c>
      <c r="I135" s="12"/>
      <c r="J135" s="12"/>
      <c r="K135" s="12"/>
      <c r="L135" s="12"/>
      <c r="M135" s="12"/>
      <c r="N135" s="12"/>
      <c r="O135" s="12"/>
      <c r="P135" s="13"/>
      <c r="Q135" s="12">
        <f t="shared" si="18"/>
        <v>0</v>
      </c>
      <c r="R135" s="12">
        <f t="shared" si="19"/>
        <v>0</v>
      </c>
      <c r="S135" s="57"/>
      <c r="T135" s="15">
        <v>0.04</v>
      </c>
      <c r="U135" s="15">
        <f t="shared" si="20"/>
        <v>0</v>
      </c>
    </row>
    <row r="136" spans="1:23" x14ac:dyDescent="0.2">
      <c r="A136" s="11" t="s">
        <v>132</v>
      </c>
      <c r="B136" s="11" t="s">
        <v>133</v>
      </c>
      <c r="C136" s="11" t="s">
        <v>132</v>
      </c>
      <c r="D136" s="11" t="s">
        <v>275</v>
      </c>
      <c r="E136" s="12">
        <v>25</v>
      </c>
      <c r="F136" s="12">
        <v>900</v>
      </c>
      <c r="G136" s="12">
        <v>10</v>
      </c>
      <c r="H136" s="12">
        <v>50</v>
      </c>
      <c r="I136" s="12"/>
      <c r="J136" s="12"/>
      <c r="K136" s="12"/>
      <c r="L136" s="12"/>
      <c r="M136" s="12">
        <v>200</v>
      </c>
      <c r="N136" s="12"/>
      <c r="O136" s="12"/>
      <c r="P136" s="13"/>
      <c r="Q136" s="12">
        <f t="shared" si="18"/>
        <v>200</v>
      </c>
      <c r="R136" s="12">
        <f t="shared" si="19"/>
        <v>4</v>
      </c>
      <c r="S136" s="57"/>
      <c r="T136" s="15">
        <v>0.06</v>
      </c>
      <c r="U136" s="15">
        <f t="shared" si="20"/>
        <v>0.24</v>
      </c>
    </row>
    <row r="137" spans="1:23" x14ac:dyDescent="0.2">
      <c r="A137" s="36" t="s">
        <v>264</v>
      </c>
      <c r="B137" s="36" t="s">
        <v>133</v>
      </c>
      <c r="C137" s="31" t="s">
        <v>265</v>
      </c>
      <c r="D137" s="36" t="s">
        <v>277</v>
      </c>
      <c r="E137" s="12">
        <v>25</v>
      </c>
      <c r="F137" s="12">
        <v>900</v>
      </c>
      <c r="G137" s="12">
        <v>10</v>
      </c>
      <c r="H137" s="12">
        <v>50</v>
      </c>
      <c r="I137" s="12"/>
      <c r="J137" s="12"/>
      <c r="K137" s="12"/>
      <c r="L137" s="12"/>
      <c r="M137" s="12">
        <v>500</v>
      </c>
      <c r="N137" s="12"/>
      <c r="O137" s="12"/>
      <c r="P137" s="13"/>
      <c r="Q137" s="12">
        <f t="shared" si="18"/>
        <v>500</v>
      </c>
      <c r="R137" s="12">
        <f t="shared" si="19"/>
        <v>10</v>
      </c>
      <c r="S137" s="57"/>
      <c r="T137" s="15">
        <v>0.06</v>
      </c>
      <c r="U137" s="15">
        <f t="shared" si="20"/>
        <v>0.6</v>
      </c>
    </row>
    <row r="138" spans="1:23" x14ac:dyDescent="0.2">
      <c r="A138" s="11" t="s">
        <v>134</v>
      </c>
      <c r="B138" s="11" t="s">
        <v>135</v>
      </c>
      <c r="C138" s="11" t="s">
        <v>134</v>
      </c>
      <c r="D138" s="11" t="s">
        <v>275</v>
      </c>
      <c r="E138" s="12">
        <v>25</v>
      </c>
      <c r="F138" s="12">
        <v>1200</v>
      </c>
      <c r="G138" s="12">
        <v>10</v>
      </c>
      <c r="H138" s="12">
        <v>50</v>
      </c>
      <c r="I138" s="12"/>
      <c r="J138" s="12"/>
      <c r="K138" s="12"/>
      <c r="L138" s="12"/>
      <c r="M138" s="12"/>
      <c r="N138" s="12"/>
      <c r="O138" s="12"/>
      <c r="P138" s="13"/>
      <c r="Q138" s="12">
        <f t="shared" si="18"/>
        <v>0</v>
      </c>
      <c r="R138" s="12">
        <f t="shared" si="19"/>
        <v>0</v>
      </c>
      <c r="S138" s="57"/>
      <c r="T138" s="15">
        <v>0.08</v>
      </c>
      <c r="U138" s="15">
        <f t="shared" si="20"/>
        <v>0</v>
      </c>
    </row>
    <row r="139" spans="1:23" x14ac:dyDescent="0.2">
      <c r="A139" s="11" t="s">
        <v>238</v>
      </c>
      <c r="B139" s="11" t="s">
        <v>239</v>
      </c>
      <c r="C139" s="11" t="s">
        <v>238</v>
      </c>
      <c r="D139" s="11" t="s">
        <v>275</v>
      </c>
      <c r="E139" s="12">
        <v>25</v>
      </c>
      <c r="F139" s="12">
        <v>1524</v>
      </c>
      <c r="G139" s="12">
        <v>10</v>
      </c>
      <c r="H139" s="12">
        <v>50</v>
      </c>
      <c r="I139" s="12"/>
      <c r="J139" s="12"/>
      <c r="K139" s="12"/>
      <c r="L139" s="12"/>
      <c r="M139" s="12"/>
      <c r="N139" s="12"/>
      <c r="O139" s="12"/>
      <c r="P139" s="13"/>
      <c r="Q139" s="12">
        <f t="shared" si="18"/>
        <v>0</v>
      </c>
      <c r="R139" s="12">
        <f t="shared" si="19"/>
        <v>0</v>
      </c>
      <c r="S139" s="57"/>
      <c r="T139" s="15">
        <v>0.08</v>
      </c>
      <c r="U139" s="15">
        <f t="shared" si="20"/>
        <v>0</v>
      </c>
    </row>
    <row r="140" spans="1:23" x14ac:dyDescent="0.2">
      <c r="A140" s="11" t="s">
        <v>164</v>
      </c>
      <c r="B140" s="11" t="s">
        <v>165</v>
      </c>
      <c r="C140" s="11" t="s">
        <v>164</v>
      </c>
      <c r="D140" s="11" t="s">
        <v>275</v>
      </c>
      <c r="E140" s="12">
        <v>25</v>
      </c>
      <c r="F140" s="12">
        <v>1800</v>
      </c>
      <c r="G140" s="12">
        <v>10</v>
      </c>
      <c r="H140" s="12">
        <v>50</v>
      </c>
      <c r="I140" s="12"/>
      <c r="J140" s="12"/>
      <c r="K140" s="12"/>
      <c r="L140" s="12"/>
      <c r="M140" s="12"/>
      <c r="N140" s="12"/>
      <c r="O140" s="12"/>
      <c r="P140" s="13"/>
      <c r="Q140" s="12">
        <f t="shared" si="18"/>
        <v>0</v>
      </c>
      <c r="R140" s="12">
        <f t="shared" si="19"/>
        <v>0</v>
      </c>
      <c r="S140" s="57"/>
      <c r="T140" s="15">
        <v>0.12</v>
      </c>
      <c r="U140" s="15">
        <f t="shared" si="20"/>
        <v>0</v>
      </c>
    </row>
    <row r="141" spans="1:23" x14ac:dyDescent="0.2">
      <c r="A141" s="36" t="s">
        <v>227</v>
      </c>
      <c r="B141" s="36" t="s">
        <v>165</v>
      </c>
      <c r="C141" s="36">
        <v>90445900</v>
      </c>
      <c r="D141" s="36" t="s">
        <v>277</v>
      </c>
      <c r="E141" s="12">
        <v>25</v>
      </c>
      <c r="F141" s="12">
        <v>1800</v>
      </c>
      <c r="G141" s="12">
        <v>10</v>
      </c>
      <c r="H141" s="12">
        <v>50</v>
      </c>
      <c r="I141" s="12"/>
      <c r="J141" s="12"/>
      <c r="K141" s="12"/>
      <c r="L141" s="12"/>
      <c r="M141" s="12"/>
      <c r="N141" s="12"/>
      <c r="O141" s="12"/>
      <c r="P141" s="13"/>
      <c r="Q141" s="12">
        <f t="shared" si="18"/>
        <v>0</v>
      </c>
      <c r="R141" s="12">
        <f t="shared" si="19"/>
        <v>0</v>
      </c>
      <c r="S141" s="57"/>
      <c r="T141" s="15">
        <v>0.12</v>
      </c>
      <c r="U141" s="15">
        <f t="shared" si="20"/>
        <v>0</v>
      </c>
      <c r="V141" s="43"/>
    </row>
    <row r="142" spans="1:23" x14ac:dyDescent="0.2">
      <c r="A142" s="36" t="s">
        <v>301</v>
      </c>
      <c r="B142" s="36" t="s">
        <v>302</v>
      </c>
      <c r="C142" s="36">
        <v>90446000</v>
      </c>
      <c r="D142" s="36" t="s">
        <v>277</v>
      </c>
      <c r="E142" s="12">
        <v>25</v>
      </c>
      <c r="F142" s="12">
        <v>2400</v>
      </c>
      <c r="G142" s="12">
        <v>10</v>
      </c>
      <c r="H142" s="12">
        <v>50</v>
      </c>
      <c r="I142" s="12"/>
      <c r="J142" s="12"/>
      <c r="K142" s="12"/>
      <c r="L142" s="12"/>
      <c r="M142" s="12"/>
      <c r="N142" s="12"/>
      <c r="O142" s="12"/>
      <c r="P142" s="13"/>
      <c r="Q142" s="12">
        <f t="shared" si="18"/>
        <v>0</v>
      </c>
      <c r="R142" s="12">
        <f t="shared" si="19"/>
        <v>0</v>
      </c>
      <c r="S142" s="57"/>
      <c r="T142" s="15">
        <v>0.12</v>
      </c>
      <c r="U142" s="15">
        <f t="shared" si="20"/>
        <v>0</v>
      </c>
      <c r="V142" s="43"/>
    </row>
    <row r="143" spans="1:23" x14ac:dyDescent="0.2">
      <c r="A143" s="305"/>
      <c r="B143" s="305"/>
      <c r="C143" s="305"/>
      <c r="D143" s="305"/>
      <c r="E143" s="305"/>
      <c r="F143" s="305"/>
      <c r="G143" s="305"/>
      <c r="H143" s="305"/>
      <c r="I143" s="36">
        <f t="shared" ref="I143:K143" si="21">SUBTOTAL(9,I5:I142)</f>
        <v>300</v>
      </c>
      <c r="J143" s="36">
        <f t="shared" si="21"/>
        <v>25900</v>
      </c>
      <c r="K143" s="36">
        <f t="shared" si="21"/>
        <v>31800</v>
      </c>
      <c r="L143" s="36">
        <f t="shared" ref="L143:R143" si="22">SUBTOTAL(9,L5:L142)</f>
        <v>2300</v>
      </c>
      <c r="M143" s="36">
        <f t="shared" si="22"/>
        <v>65250</v>
      </c>
      <c r="N143" s="36">
        <f t="shared" si="22"/>
        <v>3500</v>
      </c>
      <c r="O143" s="36">
        <f t="shared" si="22"/>
        <v>28000</v>
      </c>
      <c r="P143" s="36">
        <f t="shared" si="22"/>
        <v>0</v>
      </c>
      <c r="Q143" s="36">
        <f t="shared" si="22"/>
        <v>157050</v>
      </c>
      <c r="R143" s="36">
        <f t="shared" si="22"/>
        <v>1733</v>
      </c>
      <c r="S143" s="59"/>
      <c r="T143" s="12"/>
      <c r="U143" s="36">
        <f>SUBTOTAL(9,U5:U142)</f>
        <v>102.62999999999997</v>
      </c>
      <c r="V143" s="3">
        <f>SUM(V13:V142)</f>
        <v>69.390000000000015</v>
      </c>
      <c r="W143" s="3">
        <f>SUM(W13:W142)</f>
        <v>99.999999999999986</v>
      </c>
    </row>
    <row r="144" spans="1:23" x14ac:dyDescent="0.2">
      <c r="A144" s="305"/>
      <c r="B144" s="305"/>
      <c r="C144" s="305"/>
      <c r="D144" s="305"/>
      <c r="E144" s="305"/>
      <c r="F144" s="305"/>
      <c r="G144" s="305"/>
      <c r="H144" s="305"/>
      <c r="I144" s="36">
        <v>6</v>
      </c>
      <c r="J144" s="36">
        <v>183</v>
      </c>
      <c r="K144" s="36">
        <v>376</v>
      </c>
      <c r="L144" s="36">
        <v>92</v>
      </c>
      <c r="M144" s="36">
        <v>736</v>
      </c>
      <c r="N144" s="36">
        <v>70</v>
      </c>
      <c r="O144" s="36">
        <v>270</v>
      </c>
      <c r="P144" s="36"/>
      <c r="Q144" s="36"/>
      <c r="R144" s="36">
        <f>SUM(I144:P144)</f>
        <v>1733</v>
      </c>
      <c r="U144" s="3">
        <f>U143/30</f>
        <v>3.4209999999999989</v>
      </c>
    </row>
    <row r="145" spans="1:21" x14ac:dyDescent="0.2">
      <c r="A145" s="305"/>
      <c r="B145" s="305"/>
      <c r="C145" s="305"/>
      <c r="D145" s="305"/>
      <c r="E145" s="305"/>
      <c r="F145" s="305"/>
      <c r="G145" s="305"/>
      <c r="H145" s="305"/>
      <c r="I145" s="36">
        <v>0.24</v>
      </c>
      <c r="J145" s="36">
        <v>9.74</v>
      </c>
      <c r="K145" s="36">
        <v>20.25</v>
      </c>
      <c r="L145" s="36">
        <v>9.1999999999999993</v>
      </c>
      <c r="M145" s="36">
        <v>42</v>
      </c>
      <c r="N145" s="36">
        <v>9.1</v>
      </c>
      <c r="O145" s="36">
        <v>12.1</v>
      </c>
      <c r="P145" s="36"/>
      <c r="Q145" s="36"/>
      <c r="R145" s="36">
        <f>SUM(I145:P145)</f>
        <v>102.63</v>
      </c>
    </row>
    <row r="146" spans="1:21" x14ac:dyDescent="0.2">
      <c r="A146" s="34"/>
      <c r="B146" s="34"/>
      <c r="C146" s="34"/>
      <c r="D146" s="34"/>
      <c r="E146" s="34"/>
      <c r="F146" s="34"/>
      <c r="G146" s="34"/>
      <c r="H146" s="34"/>
    </row>
    <row r="147" spans="1:21" x14ac:dyDescent="0.2">
      <c r="A147" s="28" t="s">
        <v>136</v>
      </c>
      <c r="B147" s="28" t="s">
        <v>136</v>
      </c>
      <c r="C147" s="30"/>
      <c r="D147" s="30"/>
      <c r="E147" s="8" t="s">
        <v>10</v>
      </c>
      <c r="F147" s="8" t="s">
        <v>137</v>
      </c>
      <c r="G147" s="300" t="s">
        <v>138</v>
      </c>
      <c r="H147" s="301"/>
      <c r="I147" s="20"/>
      <c r="J147" s="20"/>
      <c r="K147" s="20"/>
      <c r="L147" s="20"/>
      <c r="M147" s="20"/>
      <c r="N147" s="20"/>
      <c r="O147" s="20"/>
      <c r="P147" s="20"/>
      <c r="Q147" s="12"/>
      <c r="R147" s="12"/>
      <c r="S147" s="35"/>
      <c r="T147" s="12"/>
      <c r="U147" s="15"/>
    </row>
    <row r="148" spans="1:21" x14ac:dyDescent="0.2">
      <c r="A148" s="36"/>
      <c r="B148" s="36"/>
      <c r="C148" s="36"/>
      <c r="D148" s="36"/>
      <c r="E148" s="8"/>
      <c r="F148" s="8"/>
      <c r="G148" s="8" t="s">
        <v>139</v>
      </c>
      <c r="H148" s="8" t="s">
        <v>140</v>
      </c>
      <c r="I148" s="8" t="s">
        <v>140</v>
      </c>
      <c r="J148" s="8" t="s">
        <v>140</v>
      </c>
      <c r="K148" s="8" t="s">
        <v>140</v>
      </c>
      <c r="L148" s="8" t="s">
        <v>140</v>
      </c>
      <c r="M148" s="8" t="s">
        <v>140</v>
      </c>
      <c r="N148" s="8" t="s">
        <v>140</v>
      </c>
      <c r="O148" s="8" t="s">
        <v>140</v>
      </c>
      <c r="P148" s="8" t="s">
        <v>140</v>
      </c>
      <c r="Q148" s="36" t="s">
        <v>140</v>
      </c>
      <c r="R148" s="36" t="s">
        <v>12</v>
      </c>
      <c r="S148" s="37"/>
      <c r="T148" s="12"/>
      <c r="U148" s="15"/>
    </row>
    <row r="149" spans="1:21" x14ac:dyDescent="0.2">
      <c r="A149" s="38" t="s">
        <v>142</v>
      </c>
      <c r="B149" s="38" t="s">
        <v>143</v>
      </c>
      <c r="C149" s="38" t="s">
        <v>142</v>
      </c>
      <c r="D149" s="38" t="s">
        <v>142</v>
      </c>
      <c r="E149" s="12">
        <v>13</v>
      </c>
      <c r="F149" s="12">
        <v>25</v>
      </c>
      <c r="G149" s="12">
        <v>5</v>
      </c>
      <c r="H149" s="12">
        <v>125</v>
      </c>
      <c r="I149" s="12"/>
      <c r="J149" s="12"/>
      <c r="K149" s="12"/>
      <c r="L149" s="12"/>
      <c r="M149" s="12"/>
      <c r="N149" s="12"/>
      <c r="O149" s="12"/>
      <c r="P149" s="12"/>
      <c r="Q149" s="12">
        <f>SUM(I149:P149)</f>
        <v>0</v>
      </c>
      <c r="R149" s="12">
        <f>$Q149/$H149</f>
        <v>0</v>
      </c>
      <c r="S149" s="39"/>
      <c r="T149" s="15">
        <v>0.09</v>
      </c>
      <c r="U149" s="15">
        <f>$R149*$T149</f>
        <v>0</v>
      </c>
    </row>
    <row r="150" spans="1:21" x14ac:dyDescent="0.2">
      <c r="A150" s="38" t="s">
        <v>144</v>
      </c>
      <c r="B150" s="38" t="s">
        <v>145</v>
      </c>
      <c r="C150" s="38" t="s">
        <v>144</v>
      </c>
      <c r="D150" s="38" t="s">
        <v>144</v>
      </c>
      <c r="E150" s="12">
        <v>19</v>
      </c>
      <c r="F150" s="12">
        <v>25</v>
      </c>
      <c r="G150" s="12">
        <v>5</v>
      </c>
      <c r="H150" s="12">
        <v>125</v>
      </c>
      <c r="I150" s="12"/>
      <c r="J150" s="12"/>
      <c r="K150" s="12"/>
      <c r="L150" s="12"/>
      <c r="M150" s="12"/>
      <c r="N150" s="12"/>
      <c r="O150" s="12"/>
      <c r="P150" s="12"/>
      <c r="Q150" s="12">
        <f>SUM(I150:P150)</f>
        <v>0</v>
      </c>
      <c r="R150" s="12">
        <f>$Q150/$H150</f>
        <v>0</v>
      </c>
      <c r="S150" s="39"/>
      <c r="T150" s="15">
        <v>0.15</v>
      </c>
      <c r="U150" s="15">
        <f>$R150*$T150</f>
        <v>0</v>
      </c>
    </row>
    <row r="151" spans="1:21" x14ac:dyDescent="0.2">
      <c r="B151" s="3"/>
      <c r="I151" s="36">
        <f t="shared" ref="I151:P151" si="23">SUM(I149:I150)</f>
        <v>0</v>
      </c>
      <c r="J151" s="36">
        <f t="shared" si="23"/>
        <v>0</v>
      </c>
      <c r="K151" s="36">
        <f t="shared" si="23"/>
        <v>0</v>
      </c>
      <c r="L151" s="36">
        <f t="shared" si="23"/>
        <v>0</v>
      </c>
      <c r="M151" s="36">
        <f t="shared" si="23"/>
        <v>0</v>
      </c>
      <c r="N151" s="36">
        <f t="shared" ref="N151:O151" si="24">SUM(N149:N150)</f>
        <v>0</v>
      </c>
      <c r="O151" s="36">
        <f t="shared" si="24"/>
        <v>0</v>
      </c>
      <c r="P151" s="36">
        <f t="shared" si="23"/>
        <v>0</v>
      </c>
      <c r="Q151" s="36">
        <f>SUBTOTAL(9,Q149:Q150)</f>
        <v>0</v>
      </c>
      <c r="R151" s="36">
        <f>SUBTOTAL(9,R149:R150)</f>
        <v>0</v>
      </c>
      <c r="S151" s="37"/>
      <c r="T151" s="12"/>
      <c r="U151" s="33">
        <f>SUBTOTAL(9,U149:U150)</f>
        <v>0</v>
      </c>
    </row>
    <row r="152" spans="1:21" x14ac:dyDescent="0.2">
      <c r="B152" s="3"/>
      <c r="I152" s="40"/>
      <c r="J152" s="40"/>
      <c r="K152" s="40"/>
      <c r="L152" s="40"/>
      <c r="M152" s="40"/>
      <c r="N152" s="40"/>
      <c r="O152" s="40"/>
      <c r="P152" s="40"/>
      <c r="Q152" s="36">
        <v>0</v>
      </c>
      <c r="R152" s="36">
        <v>0</v>
      </c>
      <c r="S152" s="35"/>
      <c r="T152" s="12"/>
      <c r="U152" s="33">
        <v>0</v>
      </c>
    </row>
  </sheetData>
  <autoFilter ref="D3:D145"/>
  <mergeCells count="12">
    <mergeCell ref="T3:U3"/>
    <mergeCell ref="A109:B109"/>
    <mergeCell ref="A143:H143"/>
    <mergeCell ref="A144:H144"/>
    <mergeCell ref="A145:H145"/>
    <mergeCell ref="Q3:R3"/>
    <mergeCell ref="G147:H147"/>
    <mergeCell ref="A1:H1"/>
    <mergeCell ref="K1:L1"/>
    <mergeCell ref="A2:D2"/>
    <mergeCell ref="E2:H2"/>
    <mergeCell ref="G3:H3"/>
  </mergeCells>
  <conditionalFormatting sqref="A5:XFD142">
    <cfRule type="expression" dxfId="193" priority="1">
      <formula>MOD(ROW(),2)</formula>
    </cfRule>
  </conditionalFormatting>
  <conditionalFormatting sqref="Q5:Q142">
    <cfRule type="cellIs" dxfId="192" priority="3" operator="greaterThan">
      <formula>10000</formula>
    </cfRule>
  </conditionalFormatting>
  <conditionalFormatting sqref="Q110:Q142">
    <cfRule type="cellIs" dxfId="191" priority="4" operator="greaterThan">
      <formula>2000</formula>
    </cfRule>
  </conditionalFormatting>
  <conditionalFormatting sqref="U5:U108">
    <cfRule type="cellIs" dxfId="190" priority="2" operator="greaterThan">
      <formula>10</formula>
    </cfRule>
  </conditionalFormatting>
  <pageMargins left="0.25" right="0.25" top="0.75" bottom="0.75" header="0.3" footer="0.3"/>
  <pageSetup paperSize="9" scale="73" fitToHeight="0" orientation="landscape" r:id="rId1"/>
  <headerFooter alignWithMargins="0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pageSetUpPr fitToPage="1"/>
  </sheetPr>
  <dimension ref="A1:V152"/>
  <sheetViews>
    <sheetView zoomScaleNormal="100" workbookViewId="0">
      <pane xSplit="4" ySplit="4" topLeftCell="E104" activePane="bottomRight" state="frozen"/>
      <selection pane="topRight" activeCell="D1" sqref="D1"/>
      <selection pane="bottomLeft" activeCell="A4" sqref="A4"/>
      <selection pane="bottomRight" activeCell="J128" sqref="J128"/>
    </sheetView>
  </sheetViews>
  <sheetFormatPr defaultColWidth="9.140625" defaultRowHeight="12.75" x14ac:dyDescent="0.2"/>
  <cols>
    <col min="1" max="1" width="12.5703125" style="3" customWidth="1"/>
    <col min="2" max="2" width="14" style="41" customWidth="1"/>
    <col min="3" max="3" width="14" style="3" bestFit="1" customWidth="1"/>
    <col min="4" max="4" width="12.28515625" style="3" customWidth="1"/>
    <col min="5" max="5" width="7.85546875" style="3" customWidth="1"/>
    <col min="6" max="6" width="8.5703125" style="3" customWidth="1"/>
    <col min="7" max="7" width="6.140625" style="3" customWidth="1"/>
    <col min="8" max="8" width="6.42578125" style="3" customWidth="1"/>
    <col min="9" max="14" width="10.140625" style="3" customWidth="1"/>
    <col min="15" max="15" width="8.28515625" style="3" customWidth="1"/>
    <col min="16" max="16" width="10.7109375" style="3" bestFit="1" customWidth="1"/>
    <col min="17" max="17" width="8.28515625" style="3" bestFit="1" customWidth="1"/>
    <col min="18" max="19" width="9.42578125" style="3" customWidth="1"/>
    <col min="20" max="20" width="9.28515625" style="3" customWidth="1"/>
    <col min="21" max="16384" width="9.140625" style="3"/>
  </cols>
  <sheetData>
    <row r="1" spans="1:22" x14ac:dyDescent="0.2">
      <c r="A1" s="303" t="s">
        <v>281</v>
      </c>
      <c r="B1" s="303"/>
      <c r="C1" s="303"/>
      <c r="D1" s="303"/>
      <c r="E1" s="303"/>
      <c r="F1" s="303"/>
      <c r="G1" s="303"/>
      <c r="H1" s="303"/>
      <c r="I1" s="52"/>
      <c r="J1" s="54" t="s">
        <v>411</v>
      </c>
      <c r="K1" s="300" t="s">
        <v>413</v>
      </c>
      <c r="L1" s="301"/>
      <c r="M1" s="30"/>
      <c r="N1" s="30"/>
      <c r="O1" s="20"/>
      <c r="P1" s="20"/>
      <c r="Q1" s="20"/>
    </row>
    <row r="2" spans="1:22" x14ac:dyDescent="0.2">
      <c r="A2" s="303" t="s">
        <v>412</v>
      </c>
      <c r="B2" s="303"/>
      <c r="C2" s="303"/>
      <c r="D2" s="303"/>
      <c r="E2" s="303"/>
      <c r="F2" s="303"/>
      <c r="G2" s="303"/>
      <c r="H2" s="303"/>
      <c r="I2" s="8"/>
      <c r="J2" s="10"/>
      <c r="K2" s="10"/>
      <c r="L2" s="10"/>
      <c r="M2" s="10"/>
      <c r="N2" s="10"/>
      <c r="O2" s="8"/>
      <c r="P2" s="8"/>
      <c r="Q2" s="8"/>
      <c r="R2" s="29"/>
      <c r="S2" s="29"/>
      <c r="T2" s="30"/>
    </row>
    <row r="3" spans="1:22" x14ac:dyDescent="0.2">
      <c r="A3" s="8" t="s">
        <v>0</v>
      </c>
      <c r="B3" s="8" t="s">
        <v>1</v>
      </c>
      <c r="C3" s="8" t="s">
        <v>2</v>
      </c>
      <c r="D3" s="8" t="s">
        <v>274</v>
      </c>
      <c r="E3" s="8" t="s">
        <v>3</v>
      </c>
      <c r="F3" s="8" t="s">
        <v>4</v>
      </c>
      <c r="G3" s="302" t="s">
        <v>5</v>
      </c>
      <c r="H3" s="302"/>
      <c r="I3" s="50" t="s">
        <v>373</v>
      </c>
      <c r="J3" s="50" t="s">
        <v>380</v>
      </c>
      <c r="K3" s="50" t="s">
        <v>398</v>
      </c>
      <c r="L3" s="31" t="s">
        <v>401</v>
      </c>
      <c r="M3" s="31" t="s">
        <v>409</v>
      </c>
      <c r="N3" s="31">
        <v>2017</v>
      </c>
      <c r="O3" s="36"/>
      <c r="P3" s="302" t="s">
        <v>6</v>
      </c>
      <c r="Q3" s="302"/>
      <c r="R3" s="55"/>
      <c r="S3" s="300" t="s">
        <v>7</v>
      </c>
      <c r="T3" s="301"/>
    </row>
    <row r="4" spans="1:22" x14ac:dyDescent="0.2">
      <c r="A4" s="36" t="s">
        <v>8</v>
      </c>
      <c r="B4" s="36"/>
      <c r="C4" s="36"/>
      <c r="D4" s="36"/>
      <c r="E4" s="7" t="s">
        <v>9</v>
      </c>
      <c r="F4" s="36" t="s">
        <v>10</v>
      </c>
      <c r="G4" s="8" t="s">
        <v>11</v>
      </c>
      <c r="H4" s="8" t="s">
        <v>12</v>
      </c>
      <c r="I4" s="36" t="s">
        <v>374</v>
      </c>
      <c r="J4" s="36" t="s">
        <v>381</v>
      </c>
      <c r="K4" s="36" t="s">
        <v>399</v>
      </c>
      <c r="L4" s="36" t="s">
        <v>402</v>
      </c>
      <c r="M4" s="36" t="s">
        <v>410</v>
      </c>
      <c r="N4" s="36" t="s">
        <v>419</v>
      </c>
      <c r="O4" s="36"/>
      <c r="P4" s="8" t="s">
        <v>13</v>
      </c>
      <c r="Q4" s="8" t="s">
        <v>12</v>
      </c>
      <c r="R4" s="56"/>
      <c r="S4" s="10" t="s">
        <v>14</v>
      </c>
      <c r="T4" s="10" t="s">
        <v>15</v>
      </c>
    </row>
    <row r="5" spans="1:22" x14ac:dyDescent="0.2">
      <c r="A5" s="11" t="s">
        <v>383</v>
      </c>
      <c r="B5" s="11" t="s">
        <v>384</v>
      </c>
      <c r="C5" s="11" t="s">
        <v>383</v>
      </c>
      <c r="D5" s="11" t="s">
        <v>275</v>
      </c>
      <c r="E5" s="12">
        <v>15</v>
      </c>
      <c r="F5" s="12">
        <v>225</v>
      </c>
      <c r="G5" s="12">
        <v>10</v>
      </c>
      <c r="H5" s="12">
        <v>400</v>
      </c>
      <c r="I5" s="12"/>
      <c r="J5" s="12"/>
      <c r="K5" s="12"/>
      <c r="L5" s="12"/>
      <c r="M5" s="12"/>
      <c r="N5" s="12"/>
      <c r="O5" s="13"/>
      <c r="P5" s="12">
        <f t="shared" ref="P5:P19" si="0">SUM(I5:O5)</f>
        <v>0</v>
      </c>
      <c r="Q5" s="12">
        <f t="shared" ref="Q5:Q19" si="1">$P5/$H5</f>
        <v>0</v>
      </c>
      <c r="R5" s="57"/>
      <c r="S5" s="15">
        <v>0.06</v>
      </c>
      <c r="T5" s="15">
        <f t="shared" ref="T5:T19" si="2">$Q5*$S5</f>
        <v>0</v>
      </c>
      <c r="U5" s="43">
        <f>SUM(T5:T19)</f>
        <v>23.540000000000003</v>
      </c>
      <c r="V5" s="3">
        <f>U5*100/$U$143</f>
        <v>36.445270165660325</v>
      </c>
    </row>
    <row r="6" spans="1:22" x14ac:dyDescent="0.2">
      <c r="A6" s="11" t="s">
        <v>385</v>
      </c>
      <c r="B6" s="11" t="s">
        <v>386</v>
      </c>
      <c r="C6" s="11" t="s">
        <v>385</v>
      </c>
      <c r="D6" s="11" t="s">
        <v>275</v>
      </c>
      <c r="E6" s="12">
        <v>15</v>
      </c>
      <c r="F6" s="12">
        <v>300</v>
      </c>
      <c r="G6" s="12">
        <v>10</v>
      </c>
      <c r="H6" s="12">
        <v>300</v>
      </c>
      <c r="I6" s="12"/>
      <c r="J6" s="12">
        <v>12000</v>
      </c>
      <c r="K6" s="12"/>
      <c r="L6" s="12"/>
      <c r="M6" s="12"/>
      <c r="N6" s="12"/>
      <c r="O6" s="13"/>
      <c r="P6" s="12">
        <f t="shared" si="0"/>
        <v>12000</v>
      </c>
      <c r="Q6" s="12">
        <f t="shared" si="1"/>
        <v>40</v>
      </c>
      <c r="R6" s="57"/>
      <c r="S6" s="15">
        <v>0.06</v>
      </c>
      <c r="T6" s="15">
        <f t="shared" si="2"/>
        <v>2.4</v>
      </c>
      <c r="U6" s="43"/>
    </row>
    <row r="7" spans="1:22" x14ac:dyDescent="0.2">
      <c r="A7" s="36" t="s">
        <v>387</v>
      </c>
      <c r="B7" s="36" t="s">
        <v>259</v>
      </c>
      <c r="C7" s="31" t="s">
        <v>388</v>
      </c>
      <c r="D7" s="36" t="s">
        <v>277</v>
      </c>
      <c r="E7" s="12" t="s">
        <v>167</v>
      </c>
      <c r="F7" s="12">
        <v>300</v>
      </c>
      <c r="G7" s="12">
        <v>10</v>
      </c>
      <c r="H7" s="12">
        <v>300</v>
      </c>
      <c r="I7" s="12"/>
      <c r="J7" s="12"/>
      <c r="K7" s="12"/>
      <c r="L7" s="12"/>
      <c r="M7" s="12"/>
      <c r="N7" s="12"/>
      <c r="O7" s="13"/>
      <c r="P7" s="12">
        <f t="shared" si="0"/>
        <v>0</v>
      </c>
      <c r="Q7" s="12">
        <f t="shared" si="1"/>
        <v>0</v>
      </c>
      <c r="R7" s="57"/>
      <c r="S7" s="15">
        <v>0.06</v>
      </c>
      <c r="T7" s="15">
        <f t="shared" si="2"/>
        <v>0</v>
      </c>
      <c r="U7" s="43"/>
    </row>
    <row r="8" spans="1:22" x14ac:dyDescent="0.2">
      <c r="A8" s="11" t="s">
        <v>258</v>
      </c>
      <c r="B8" s="11" t="s">
        <v>259</v>
      </c>
      <c r="C8" s="11" t="s">
        <v>258</v>
      </c>
      <c r="D8" s="11" t="s">
        <v>275</v>
      </c>
      <c r="E8" s="12">
        <v>15</v>
      </c>
      <c r="F8" s="12">
        <v>375</v>
      </c>
      <c r="G8" s="12">
        <v>10</v>
      </c>
      <c r="H8" s="12">
        <v>200</v>
      </c>
      <c r="I8" s="12"/>
      <c r="J8" s="12"/>
      <c r="K8" s="12"/>
      <c r="L8" s="12"/>
      <c r="M8" s="12"/>
      <c r="N8" s="12"/>
      <c r="O8" s="13"/>
      <c r="P8" s="12">
        <f t="shared" si="0"/>
        <v>0</v>
      </c>
      <c r="Q8" s="12">
        <f t="shared" si="1"/>
        <v>0</v>
      </c>
      <c r="R8" s="57"/>
      <c r="S8" s="15">
        <v>0.06</v>
      </c>
      <c r="T8" s="15">
        <f t="shared" si="2"/>
        <v>0</v>
      </c>
      <c r="U8" s="43"/>
    </row>
    <row r="9" spans="1:22" x14ac:dyDescent="0.2">
      <c r="A9" s="11" t="s">
        <v>26</v>
      </c>
      <c r="B9" s="11" t="s">
        <v>27</v>
      </c>
      <c r="C9" s="11" t="s">
        <v>26</v>
      </c>
      <c r="D9" s="11" t="s">
        <v>275</v>
      </c>
      <c r="E9" s="12">
        <v>15</v>
      </c>
      <c r="F9" s="12">
        <v>457</v>
      </c>
      <c r="G9" s="12">
        <v>10</v>
      </c>
      <c r="H9" s="12">
        <v>200</v>
      </c>
      <c r="I9" s="12"/>
      <c r="J9" s="12">
        <v>4000</v>
      </c>
      <c r="K9" s="12">
        <v>6000</v>
      </c>
      <c r="L9" s="12"/>
      <c r="M9" s="12">
        <v>8000</v>
      </c>
      <c r="N9" s="12"/>
      <c r="O9" s="13"/>
      <c r="P9" s="12">
        <f t="shared" si="0"/>
        <v>18000</v>
      </c>
      <c r="Q9" s="12">
        <f t="shared" si="1"/>
        <v>90</v>
      </c>
      <c r="R9" s="57"/>
      <c r="S9" s="15">
        <v>0.05</v>
      </c>
      <c r="T9" s="15">
        <f t="shared" si="2"/>
        <v>4.5</v>
      </c>
    </row>
    <row r="10" spans="1:22" x14ac:dyDescent="0.2">
      <c r="A10" s="36" t="s">
        <v>169</v>
      </c>
      <c r="B10" s="36" t="s">
        <v>27</v>
      </c>
      <c r="C10" s="36">
        <v>90441400</v>
      </c>
      <c r="D10" s="36" t="s">
        <v>277</v>
      </c>
      <c r="E10" s="12" t="s">
        <v>167</v>
      </c>
      <c r="F10" s="12">
        <v>450</v>
      </c>
      <c r="G10" s="12">
        <v>10</v>
      </c>
      <c r="H10" s="12">
        <v>200</v>
      </c>
      <c r="I10" s="12"/>
      <c r="J10" s="12"/>
      <c r="K10" s="12"/>
      <c r="L10" s="12"/>
      <c r="M10" s="12"/>
      <c r="N10" s="12"/>
      <c r="O10" s="13"/>
      <c r="P10" s="12">
        <f t="shared" si="0"/>
        <v>0</v>
      </c>
      <c r="Q10" s="12">
        <f t="shared" si="1"/>
        <v>0</v>
      </c>
      <c r="R10" s="57"/>
      <c r="S10" s="15">
        <v>0.05</v>
      </c>
      <c r="T10" s="15">
        <f t="shared" si="2"/>
        <v>0</v>
      </c>
    </row>
    <row r="11" spans="1:22" x14ac:dyDescent="0.2">
      <c r="A11" s="11" t="s">
        <v>24</v>
      </c>
      <c r="B11" s="11" t="s">
        <v>25</v>
      </c>
      <c r="C11" s="11" t="s">
        <v>24</v>
      </c>
      <c r="D11" s="11" t="s">
        <v>275</v>
      </c>
      <c r="E11" s="12">
        <v>15</v>
      </c>
      <c r="F11" s="12">
        <v>610</v>
      </c>
      <c r="G11" s="12">
        <v>10</v>
      </c>
      <c r="H11" s="12">
        <v>100</v>
      </c>
      <c r="I11" s="12"/>
      <c r="J11" s="12">
        <v>2000</v>
      </c>
      <c r="K11" s="12">
        <v>6000</v>
      </c>
      <c r="L11" s="12"/>
      <c r="M11" s="12">
        <v>8000</v>
      </c>
      <c r="N11" s="12"/>
      <c r="O11" s="13"/>
      <c r="P11" s="12">
        <f t="shared" si="0"/>
        <v>16000</v>
      </c>
      <c r="Q11" s="12">
        <f t="shared" si="1"/>
        <v>160</v>
      </c>
      <c r="R11" s="57"/>
      <c r="S11" s="15">
        <v>0.04</v>
      </c>
      <c r="T11" s="15">
        <f t="shared" si="2"/>
        <v>6.4</v>
      </c>
    </row>
    <row r="12" spans="1:22" x14ac:dyDescent="0.2">
      <c r="A12" s="36" t="s">
        <v>168</v>
      </c>
      <c r="B12" s="36" t="s">
        <v>25</v>
      </c>
      <c r="C12" s="36">
        <v>90441600</v>
      </c>
      <c r="D12" s="36" t="s">
        <v>277</v>
      </c>
      <c r="E12" s="12" t="s">
        <v>167</v>
      </c>
      <c r="F12" s="12">
        <v>600</v>
      </c>
      <c r="G12" s="12">
        <v>10</v>
      </c>
      <c r="H12" s="12">
        <v>100</v>
      </c>
      <c r="I12" s="12"/>
      <c r="J12" s="12"/>
      <c r="K12" s="12"/>
      <c r="L12" s="12"/>
      <c r="M12" s="12">
        <v>1000</v>
      </c>
      <c r="N12" s="12"/>
      <c r="O12" s="13"/>
      <c r="P12" s="12">
        <f t="shared" si="0"/>
        <v>1000</v>
      </c>
      <c r="Q12" s="12">
        <f t="shared" si="1"/>
        <v>10</v>
      </c>
      <c r="R12" s="57"/>
      <c r="S12" s="15">
        <v>0.04</v>
      </c>
      <c r="T12" s="15">
        <f t="shared" si="2"/>
        <v>0.4</v>
      </c>
    </row>
    <row r="13" spans="1:22" x14ac:dyDescent="0.2">
      <c r="A13" s="11" t="s">
        <v>150</v>
      </c>
      <c r="B13" s="11" t="s">
        <v>151</v>
      </c>
      <c r="C13" s="11" t="s">
        <v>150</v>
      </c>
      <c r="D13" s="11" t="s">
        <v>275</v>
      </c>
      <c r="E13" s="12">
        <v>15</v>
      </c>
      <c r="F13" s="12">
        <v>760</v>
      </c>
      <c r="G13" s="12">
        <v>10</v>
      </c>
      <c r="H13" s="12">
        <v>100</v>
      </c>
      <c r="I13" s="12"/>
      <c r="J13" s="12"/>
      <c r="K13" s="12">
        <v>500</v>
      </c>
      <c r="L13" s="12"/>
      <c r="M13" s="12">
        <v>500</v>
      </c>
      <c r="N13" s="12"/>
      <c r="O13" s="13"/>
      <c r="P13" s="12">
        <f t="shared" si="0"/>
        <v>1000</v>
      </c>
      <c r="Q13" s="12">
        <f t="shared" si="1"/>
        <v>10</v>
      </c>
      <c r="R13" s="57"/>
      <c r="S13" s="15">
        <v>0.04</v>
      </c>
      <c r="T13" s="15">
        <f t="shared" si="2"/>
        <v>0.4</v>
      </c>
    </row>
    <row r="14" spans="1:22" x14ac:dyDescent="0.2">
      <c r="A14" s="11" t="s">
        <v>20</v>
      </c>
      <c r="B14" s="11" t="s">
        <v>21</v>
      </c>
      <c r="C14" s="11" t="s">
        <v>20</v>
      </c>
      <c r="D14" s="11" t="s">
        <v>275</v>
      </c>
      <c r="E14" s="12">
        <v>15</v>
      </c>
      <c r="F14" s="12">
        <v>915</v>
      </c>
      <c r="G14" s="12">
        <v>10</v>
      </c>
      <c r="H14" s="12">
        <v>100</v>
      </c>
      <c r="I14" s="12"/>
      <c r="J14" s="12"/>
      <c r="K14" s="12"/>
      <c r="L14" s="12"/>
      <c r="M14" s="12"/>
      <c r="N14" s="12"/>
      <c r="O14" s="13"/>
      <c r="P14" s="12">
        <f t="shared" si="0"/>
        <v>0</v>
      </c>
      <c r="Q14" s="12">
        <f t="shared" si="1"/>
        <v>0</v>
      </c>
      <c r="R14" s="57"/>
      <c r="S14" s="15">
        <v>0.05</v>
      </c>
      <c r="T14" s="15">
        <f t="shared" si="2"/>
        <v>0</v>
      </c>
    </row>
    <row r="15" spans="1:22" x14ac:dyDescent="0.2">
      <c r="A15" s="13" t="s">
        <v>166</v>
      </c>
      <c r="B15" s="13" t="s">
        <v>21</v>
      </c>
      <c r="C15" s="13">
        <v>90441800</v>
      </c>
      <c r="D15" s="36" t="s">
        <v>277</v>
      </c>
      <c r="E15" s="12" t="s">
        <v>167</v>
      </c>
      <c r="F15" s="12">
        <v>900</v>
      </c>
      <c r="G15" s="12">
        <v>10</v>
      </c>
      <c r="H15" s="12">
        <v>100</v>
      </c>
      <c r="I15" s="12"/>
      <c r="J15" s="12">
        <v>2000</v>
      </c>
      <c r="K15" s="12">
        <v>1000</v>
      </c>
      <c r="L15" s="12"/>
      <c r="M15" s="12">
        <v>1000</v>
      </c>
      <c r="N15" s="12"/>
      <c r="O15" s="13"/>
      <c r="P15" s="12">
        <f t="shared" si="0"/>
        <v>4000</v>
      </c>
      <c r="Q15" s="12">
        <f t="shared" si="1"/>
        <v>40</v>
      </c>
      <c r="R15" s="57"/>
      <c r="S15" s="15">
        <v>0.05</v>
      </c>
      <c r="T15" s="15">
        <f t="shared" si="2"/>
        <v>2</v>
      </c>
    </row>
    <row r="16" spans="1:22" x14ac:dyDescent="0.2">
      <c r="A16" s="11" t="s">
        <v>16</v>
      </c>
      <c r="B16" s="11" t="s">
        <v>17</v>
      </c>
      <c r="C16" s="11" t="s">
        <v>16</v>
      </c>
      <c r="D16" s="11" t="s">
        <v>275</v>
      </c>
      <c r="E16" s="12">
        <v>15</v>
      </c>
      <c r="F16" s="12">
        <v>1220</v>
      </c>
      <c r="G16" s="12">
        <v>10</v>
      </c>
      <c r="H16" s="12">
        <v>50</v>
      </c>
      <c r="I16" s="12">
        <v>300</v>
      </c>
      <c r="J16" s="12">
        <v>2000</v>
      </c>
      <c r="K16" s="12">
        <v>2000</v>
      </c>
      <c r="L16" s="12"/>
      <c r="M16" s="12">
        <v>5000</v>
      </c>
      <c r="N16" s="12"/>
      <c r="O16" s="13"/>
      <c r="P16" s="12">
        <f t="shared" si="0"/>
        <v>9300</v>
      </c>
      <c r="Q16" s="12">
        <f t="shared" si="1"/>
        <v>186</v>
      </c>
      <c r="R16" s="57"/>
      <c r="S16" s="15">
        <v>0.04</v>
      </c>
      <c r="T16" s="15">
        <f t="shared" si="2"/>
        <v>7.44</v>
      </c>
    </row>
    <row r="17" spans="1:22" x14ac:dyDescent="0.2">
      <c r="A17" s="11" t="s">
        <v>148</v>
      </c>
      <c r="B17" s="11" t="s">
        <v>149</v>
      </c>
      <c r="C17" s="11" t="s">
        <v>148</v>
      </c>
      <c r="D17" s="11" t="s">
        <v>275</v>
      </c>
      <c r="E17" s="12">
        <v>15</v>
      </c>
      <c r="F17" s="12">
        <v>1524</v>
      </c>
      <c r="G17" s="12">
        <v>10</v>
      </c>
      <c r="H17" s="12">
        <v>50</v>
      </c>
      <c r="I17" s="12"/>
      <c r="J17" s="12"/>
      <c r="K17" s="12"/>
      <c r="L17" s="12"/>
      <c r="M17" s="12"/>
      <c r="N17" s="12"/>
      <c r="O17" s="13"/>
      <c r="P17" s="12">
        <f t="shared" si="0"/>
        <v>0</v>
      </c>
      <c r="Q17" s="12">
        <f t="shared" si="1"/>
        <v>0</v>
      </c>
      <c r="R17" s="57"/>
      <c r="S17" s="15">
        <v>0.05</v>
      </c>
      <c r="T17" s="15">
        <f t="shared" si="2"/>
        <v>0</v>
      </c>
    </row>
    <row r="18" spans="1:22" x14ac:dyDescent="0.2">
      <c r="A18" s="11" t="s">
        <v>146</v>
      </c>
      <c r="B18" s="11" t="s">
        <v>147</v>
      </c>
      <c r="C18" s="11" t="s">
        <v>146</v>
      </c>
      <c r="D18" s="11" t="s">
        <v>275</v>
      </c>
      <c r="E18" s="12">
        <v>15</v>
      </c>
      <c r="F18" s="12">
        <v>1800</v>
      </c>
      <c r="G18" s="12">
        <v>10</v>
      </c>
      <c r="H18" s="12">
        <v>50</v>
      </c>
      <c r="I18" s="12"/>
      <c r="J18" s="12"/>
      <c r="K18" s="12"/>
      <c r="L18" s="12"/>
      <c r="M18" s="12"/>
      <c r="N18" s="12"/>
      <c r="O18" s="13"/>
      <c r="P18" s="12">
        <f t="shared" si="0"/>
        <v>0</v>
      </c>
      <c r="Q18" s="12">
        <f t="shared" si="1"/>
        <v>0</v>
      </c>
      <c r="R18" s="57"/>
      <c r="S18" s="15">
        <v>0.06</v>
      </c>
      <c r="T18" s="15">
        <f t="shared" si="2"/>
        <v>0</v>
      </c>
    </row>
    <row r="19" spans="1:22" x14ac:dyDescent="0.2">
      <c r="A19" s="11" t="s">
        <v>353</v>
      </c>
      <c r="B19" s="11" t="s">
        <v>354</v>
      </c>
      <c r="C19" s="11" t="s">
        <v>146</v>
      </c>
      <c r="D19" s="11" t="s">
        <v>275</v>
      </c>
      <c r="E19" s="12">
        <v>15</v>
      </c>
      <c r="F19" s="12">
        <v>2100</v>
      </c>
      <c r="G19" s="12">
        <v>10</v>
      </c>
      <c r="H19" s="12">
        <v>50</v>
      </c>
      <c r="I19" s="12"/>
      <c r="J19" s="12"/>
      <c r="K19" s="12"/>
      <c r="L19" s="12"/>
      <c r="M19" s="12"/>
      <c r="N19" s="12"/>
      <c r="O19" s="13"/>
      <c r="P19" s="12">
        <f t="shared" si="0"/>
        <v>0</v>
      </c>
      <c r="Q19" s="12">
        <f t="shared" si="1"/>
        <v>0</v>
      </c>
      <c r="R19" s="57"/>
      <c r="S19" s="15">
        <v>0.06</v>
      </c>
      <c r="T19" s="15">
        <f t="shared" si="2"/>
        <v>0</v>
      </c>
    </row>
    <row r="20" spans="1:22" ht="15" x14ac:dyDescent="0.2">
      <c r="A20" s="60" t="s">
        <v>28</v>
      </c>
      <c r="B20" s="60"/>
      <c r="C20" s="60"/>
      <c r="D20" s="60"/>
      <c r="E20" s="60"/>
      <c r="F20" s="12"/>
      <c r="G20" s="20"/>
      <c r="H20" s="20"/>
      <c r="I20" s="12"/>
      <c r="J20" s="12"/>
      <c r="K20" s="12"/>
      <c r="L20" s="12"/>
      <c r="M20" s="12"/>
      <c r="N20" s="12"/>
      <c r="O20" s="21"/>
      <c r="P20" s="12"/>
      <c r="Q20" s="12"/>
      <c r="R20" s="57"/>
      <c r="S20" s="12"/>
      <c r="T20" s="15"/>
    </row>
    <row r="21" spans="1:22" x14ac:dyDescent="0.2">
      <c r="A21" s="11" t="s">
        <v>260</v>
      </c>
      <c r="B21" s="11" t="s">
        <v>229</v>
      </c>
      <c r="C21" s="11" t="s">
        <v>260</v>
      </c>
      <c r="D21" s="11" t="s">
        <v>275</v>
      </c>
      <c r="E21" s="12">
        <v>20</v>
      </c>
      <c r="F21" s="12">
        <v>100</v>
      </c>
      <c r="G21" s="12">
        <v>10</v>
      </c>
      <c r="H21" s="12">
        <v>500</v>
      </c>
      <c r="I21" s="12"/>
      <c r="J21" s="12"/>
      <c r="K21" s="12"/>
      <c r="L21" s="12"/>
      <c r="M21" s="12"/>
      <c r="N21" s="12"/>
      <c r="O21" s="13"/>
      <c r="P21" s="12">
        <f t="shared" ref="P21:P37" si="3">SUM(I21:O21)</f>
        <v>0</v>
      </c>
      <c r="Q21" s="12">
        <f t="shared" ref="Q21:Q37" si="4">$P21/$H21</f>
        <v>0</v>
      </c>
      <c r="R21" s="57"/>
      <c r="S21" s="15">
        <v>0.06</v>
      </c>
      <c r="T21" s="15">
        <f t="shared" ref="T21:T37" si="5">$Q21*$S21</f>
        <v>0</v>
      </c>
      <c r="U21" s="43">
        <f>SUM(T21:T37)</f>
        <v>11.4</v>
      </c>
      <c r="V21" s="3">
        <f>U21*100/$U$143</f>
        <v>17.649790989317232</v>
      </c>
    </row>
    <row r="22" spans="1:22" x14ac:dyDescent="0.2">
      <c r="A22" s="36" t="s">
        <v>228</v>
      </c>
      <c r="B22" s="36" t="s">
        <v>229</v>
      </c>
      <c r="C22" s="36">
        <v>90442100</v>
      </c>
      <c r="D22" s="36" t="s">
        <v>277</v>
      </c>
      <c r="E22" s="12" t="s">
        <v>46</v>
      </c>
      <c r="F22" s="12">
        <v>100</v>
      </c>
      <c r="G22" s="12">
        <v>10</v>
      </c>
      <c r="H22" s="12">
        <v>500</v>
      </c>
      <c r="I22" s="12"/>
      <c r="J22" s="12"/>
      <c r="K22" s="12"/>
      <c r="L22" s="12"/>
      <c r="M22" s="12"/>
      <c r="N22" s="12"/>
      <c r="O22" s="13"/>
      <c r="P22" s="12">
        <f t="shared" si="3"/>
        <v>0</v>
      </c>
      <c r="Q22" s="12">
        <f t="shared" si="4"/>
        <v>0</v>
      </c>
      <c r="R22" s="57"/>
      <c r="S22" s="15">
        <v>0.06</v>
      </c>
      <c r="T22" s="15">
        <f t="shared" si="5"/>
        <v>0</v>
      </c>
      <c r="U22" s="43"/>
    </row>
    <row r="23" spans="1:22" x14ac:dyDescent="0.2">
      <c r="A23" s="36" t="s">
        <v>172</v>
      </c>
      <c r="B23" s="36" t="s">
        <v>173</v>
      </c>
      <c r="C23" s="36">
        <v>90447000</v>
      </c>
      <c r="D23" s="36" t="s">
        <v>277</v>
      </c>
      <c r="E23" s="12" t="s">
        <v>46</v>
      </c>
      <c r="F23" s="12">
        <v>240</v>
      </c>
      <c r="G23" s="12">
        <v>10</v>
      </c>
      <c r="H23" s="12">
        <v>250</v>
      </c>
      <c r="I23" s="12"/>
      <c r="J23" s="12"/>
      <c r="K23" s="12"/>
      <c r="L23" s="12"/>
      <c r="M23" s="12"/>
      <c r="N23" s="12"/>
      <c r="O23" s="13"/>
      <c r="P23" s="12">
        <f t="shared" si="3"/>
        <v>0</v>
      </c>
      <c r="Q23" s="12">
        <f t="shared" si="4"/>
        <v>0</v>
      </c>
      <c r="R23" s="57"/>
      <c r="S23" s="15">
        <v>0.06</v>
      </c>
      <c r="T23" s="15">
        <f t="shared" si="5"/>
        <v>0</v>
      </c>
    </row>
    <row r="24" spans="1:22" x14ac:dyDescent="0.2">
      <c r="A24" s="11" t="s">
        <v>389</v>
      </c>
      <c r="B24" s="11" t="s">
        <v>390</v>
      </c>
      <c r="C24" s="11" t="s">
        <v>389</v>
      </c>
      <c r="D24" s="11" t="s">
        <v>275</v>
      </c>
      <c r="E24" s="12">
        <v>20</v>
      </c>
      <c r="F24" s="12">
        <v>300</v>
      </c>
      <c r="G24" s="12">
        <v>10</v>
      </c>
      <c r="H24" s="12">
        <v>200</v>
      </c>
      <c r="I24" s="12"/>
      <c r="J24" s="12"/>
      <c r="K24" s="12"/>
      <c r="L24" s="12"/>
      <c r="M24" s="12"/>
      <c r="N24" s="12"/>
      <c r="O24" s="13"/>
      <c r="P24" s="12">
        <f t="shared" si="3"/>
        <v>0</v>
      </c>
      <c r="Q24" s="12">
        <f t="shared" si="4"/>
        <v>0</v>
      </c>
      <c r="R24" s="57"/>
      <c r="S24" s="15">
        <v>0.06</v>
      </c>
      <c r="T24" s="15">
        <f t="shared" si="5"/>
        <v>0</v>
      </c>
    </row>
    <row r="25" spans="1:22" x14ac:dyDescent="0.2">
      <c r="A25" s="11" t="s">
        <v>50</v>
      </c>
      <c r="B25" s="11" t="s">
        <v>51</v>
      </c>
      <c r="C25" s="11" t="s">
        <v>50</v>
      </c>
      <c r="D25" s="11" t="s">
        <v>275</v>
      </c>
      <c r="E25" s="12">
        <v>20</v>
      </c>
      <c r="F25" s="12">
        <v>457</v>
      </c>
      <c r="G25" s="12">
        <v>10</v>
      </c>
      <c r="H25" s="12">
        <v>100</v>
      </c>
      <c r="I25" s="12"/>
      <c r="J25" s="12"/>
      <c r="K25" s="12"/>
      <c r="L25" s="12"/>
      <c r="M25" s="12"/>
      <c r="N25" s="12"/>
      <c r="O25" s="13"/>
      <c r="P25" s="12">
        <f t="shared" si="3"/>
        <v>0</v>
      </c>
      <c r="Q25" s="12">
        <f t="shared" si="4"/>
        <v>0</v>
      </c>
      <c r="R25" s="57"/>
      <c r="S25" s="15">
        <v>0.04</v>
      </c>
      <c r="T25" s="15">
        <f t="shared" si="5"/>
        <v>0</v>
      </c>
    </row>
    <row r="26" spans="1:22" x14ac:dyDescent="0.2">
      <c r="A26" s="36" t="s">
        <v>171</v>
      </c>
      <c r="B26" s="36" t="s">
        <v>51</v>
      </c>
      <c r="C26" s="36">
        <v>90442400</v>
      </c>
      <c r="D26" s="36" t="s">
        <v>277</v>
      </c>
      <c r="E26" s="12" t="s">
        <v>46</v>
      </c>
      <c r="F26" s="12">
        <v>450</v>
      </c>
      <c r="G26" s="12">
        <v>10</v>
      </c>
      <c r="H26" s="12">
        <v>100</v>
      </c>
      <c r="I26" s="12"/>
      <c r="J26" s="12"/>
      <c r="K26" s="12">
        <v>1000</v>
      </c>
      <c r="L26" s="12"/>
      <c r="M26" s="12">
        <v>1000</v>
      </c>
      <c r="N26" s="12"/>
      <c r="O26" s="13"/>
      <c r="P26" s="12">
        <f t="shared" si="3"/>
        <v>2000</v>
      </c>
      <c r="Q26" s="12">
        <f t="shared" si="4"/>
        <v>20</v>
      </c>
      <c r="R26" s="57"/>
      <c r="S26" s="15">
        <v>0.04</v>
      </c>
      <c r="T26" s="15">
        <f t="shared" si="5"/>
        <v>0.8</v>
      </c>
    </row>
    <row r="27" spans="1:22" x14ac:dyDescent="0.2">
      <c r="A27" s="11" t="s">
        <v>47</v>
      </c>
      <c r="B27" s="11" t="s">
        <v>48</v>
      </c>
      <c r="C27" s="11" t="s">
        <v>47</v>
      </c>
      <c r="D27" s="11" t="s">
        <v>275</v>
      </c>
      <c r="E27" s="12">
        <v>20</v>
      </c>
      <c r="F27" s="12">
        <v>610</v>
      </c>
      <c r="G27" s="12">
        <v>10</v>
      </c>
      <c r="H27" s="12">
        <v>100</v>
      </c>
      <c r="I27" s="12"/>
      <c r="J27" s="12"/>
      <c r="K27" s="12">
        <v>1000</v>
      </c>
      <c r="L27" s="12"/>
      <c r="M27" s="12">
        <v>2000</v>
      </c>
      <c r="N27" s="12"/>
      <c r="O27" s="13"/>
      <c r="P27" s="12">
        <f t="shared" si="3"/>
        <v>3000</v>
      </c>
      <c r="Q27" s="12">
        <f t="shared" si="4"/>
        <v>30</v>
      </c>
      <c r="R27" s="57"/>
      <c r="S27" s="15">
        <v>0.06</v>
      </c>
      <c r="T27" s="15">
        <f t="shared" si="5"/>
        <v>1.7999999999999998</v>
      </c>
    </row>
    <row r="28" spans="1:22" x14ac:dyDescent="0.2">
      <c r="A28" s="36" t="s">
        <v>49</v>
      </c>
      <c r="B28" s="36" t="s">
        <v>48</v>
      </c>
      <c r="C28" s="36">
        <v>90442600</v>
      </c>
      <c r="D28" s="36" t="s">
        <v>277</v>
      </c>
      <c r="E28" s="12" t="s">
        <v>46</v>
      </c>
      <c r="F28" s="12">
        <v>600</v>
      </c>
      <c r="G28" s="12">
        <v>10</v>
      </c>
      <c r="H28" s="12">
        <v>100</v>
      </c>
      <c r="I28" s="12"/>
      <c r="J28" s="12"/>
      <c r="K28" s="12"/>
      <c r="L28" s="12"/>
      <c r="M28" s="12"/>
      <c r="N28" s="12"/>
      <c r="O28" s="13"/>
      <c r="P28" s="12">
        <f t="shared" si="3"/>
        <v>0</v>
      </c>
      <c r="Q28" s="12">
        <f t="shared" si="4"/>
        <v>0</v>
      </c>
      <c r="R28" s="57"/>
      <c r="S28" s="15">
        <v>0.06</v>
      </c>
      <c r="T28" s="15">
        <f t="shared" si="5"/>
        <v>0</v>
      </c>
    </row>
    <row r="29" spans="1:22" x14ac:dyDescent="0.2">
      <c r="A29" s="11" t="s">
        <v>154</v>
      </c>
      <c r="B29" s="11" t="s">
        <v>43</v>
      </c>
      <c r="C29" s="11" t="s">
        <v>154</v>
      </c>
      <c r="D29" s="11" t="s">
        <v>275</v>
      </c>
      <c r="E29" s="12">
        <v>20</v>
      </c>
      <c r="F29" s="12">
        <v>760</v>
      </c>
      <c r="G29" s="12">
        <v>10</v>
      </c>
      <c r="H29" s="12">
        <v>100</v>
      </c>
      <c r="I29" s="12"/>
      <c r="J29" s="12"/>
      <c r="K29" s="12"/>
      <c r="L29" s="12"/>
      <c r="M29" s="12"/>
      <c r="N29" s="12"/>
      <c r="O29" s="13"/>
      <c r="P29" s="12">
        <f t="shared" si="3"/>
        <v>0</v>
      </c>
      <c r="Q29" s="12">
        <f t="shared" si="4"/>
        <v>0</v>
      </c>
      <c r="R29" s="57"/>
      <c r="S29" s="15">
        <v>7.0000000000000007E-2</v>
      </c>
      <c r="T29" s="15">
        <f t="shared" si="5"/>
        <v>0</v>
      </c>
    </row>
    <row r="30" spans="1:22" x14ac:dyDescent="0.2">
      <c r="A30" s="36" t="s">
        <v>45</v>
      </c>
      <c r="B30" s="36" t="s">
        <v>43</v>
      </c>
      <c r="C30" s="36">
        <v>90442700</v>
      </c>
      <c r="D30" s="36" t="s">
        <v>277</v>
      </c>
      <c r="E30" s="12" t="s">
        <v>46</v>
      </c>
      <c r="F30" s="12">
        <v>750</v>
      </c>
      <c r="G30" s="12">
        <v>10</v>
      </c>
      <c r="H30" s="12">
        <v>100</v>
      </c>
      <c r="I30" s="12"/>
      <c r="J30" s="12"/>
      <c r="K30" s="12"/>
      <c r="L30" s="12"/>
      <c r="M30" s="12"/>
      <c r="N30" s="12"/>
      <c r="O30" s="13"/>
      <c r="P30" s="12">
        <f t="shared" si="3"/>
        <v>0</v>
      </c>
      <c r="Q30" s="12">
        <f t="shared" si="4"/>
        <v>0</v>
      </c>
      <c r="R30" s="57"/>
      <c r="S30" s="15">
        <v>7.0000000000000007E-2</v>
      </c>
      <c r="T30" s="15">
        <f t="shared" si="5"/>
        <v>0</v>
      </c>
    </row>
    <row r="31" spans="1:22" x14ac:dyDescent="0.2">
      <c r="A31" s="11" t="s">
        <v>38</v>
      </c>
      <c r="B31" s="11" t="s">
        <v>39</v>
      </c>
      <c r="C31" s="11" t="s">
        <v>38</v>
      </c>
      <c r="D31" s="11" t="s">
        <v>275</v>
      </c>
      <c r="E31" s="12">
        <v>20</v>
      </c>
      <c r="F31" s="12">
        <v>915</v>
      </c>
      <c r="G31" s="12">
        <v>10</v>
      </c>
      <c r="H31" s="12">
        <v>50</v>
      </c>
      <c r="I31" s="12"/>
      <c r="J31" s="12"/>
      <c r="K31" s="12">
        <v>1000</v>
      </c>
      <c r="L31" s="12"/>
      <c r="M31" s="12">
        <v>2000</v>
      </c>
      <c r="N31" s="12"/>
      <c r="O31" s="13"/>
      <c r="P31" s="12">
        <f t="shared" si="3"/>
        <v>3000</v>
      </c>
      <c r="Q31" s="12">
        <f t="shared" si="4"/>
        <v>60</v>
      </c>
      <c r="R31" s="57"/>
      <c r="S31" s="15">
        <v>0.04</v>
      </c>
      <c r="T31" s="15">
        <f t="shared" si="5"/>
        <v>2.4</v>
      </c>
    </row>
    <row r="32" spans="1:22" x14ac:dyDescent="0.2">
      <c r="A32" s="36" t="s">
        <v>170</v>
      </c>
      <c r="B32" s="36" t="s">
        <v>39</v>
      </c>
      <c r="C32" s="36">
        <v>90442800</v>
      </c>
      <c r="D32" s="36" t="s">
        <v>277</v>
      </c>
      <c r="E32" s="12" t="s">
        <v>46</v>
      </c>
      <c r="F32" s="12">
        <v>900</v>
      </c>
      <c r="G32" s="12">
        <v>10</v>
      </c>
      <c r="H32" s="12">
        <v>50</v>
      </c>
      <c r="I32" s="12"/>
      <c r="J32" s="12"/>
      <c r="K32" s="12">
        <v>2000</v>
      </c>
      <c r="L32" s="12"/>
      <c r="M32" s="12">
        <v>3000</v>
      </c>
      <c r="N32" s="12"/>
      <c r="O32" s="13"/>
      <c r="P32" s="12">
        <f t="shared" si="3"/>
        <v>5000</v>
      </c>
      <c r="Q32" s="12">
        <f t="shared" si="4"/>
        <v>100</v>
      </c>
      <c r="R32" s="57"/>
      <c r="S32" s="15">
        <v>0.04</v>
      </c>
      <c r="T32" s="15">
        <f t="shared" si="5"/>
        <v>4</v>
      </c>
    </row>
    <row r="33" spans="1:22" x14ac:dyDescent="0.2">
      <c r="A33" s="11" t="s">
        <v>34</v>
      </c>
      <c r="B33" s="11" t="s">
        <v>35</v>
      </c>
      <c r="C33" s="11" t="s">
        <v>34</v>
      </c>
      <c r="D33" s="11" t="s">
        <v>275</v>
      </c>
      <c r="E33" s="12">
        <v>20</v>
      </c>
      <c r="F33" s="12">
        <v>1220</v>
      </c>
      <c r="G33" s="12">
        <v>10</v>
      </c>
      <c r="H33" s="12">
        <v>50</v>
      </c>
      <c r="I33" s="12"/>
      <c r="J33" s="12"/>
      <c r="K33" s="12"/>
      <c r="L33" s="12"/>
      <c r="M33" s="12">
        <v>2000</v>
      </c>
      <c r="N33" s="12"/>
      <c r="O33" s="13"/>
      <c r="P33" s="12">
        <f t="shared" si="3"/>
        <v>2000</v>
      </c>
      <c r="Q33" s="12">
        <f t="shared" si="4"/>
        <v>40</v>
      </c>
      <c r="R33" s="57"/>
      <c r="S33" s="15">
        <v>0.06</v>
      </c>
      <c r="T33" s="15">
        <f t="shared" si="5"/>
        <v>2.4</v>
      </c>
    </row>
    <row r="34" spans="1:22" x14ac:dyDescent="0.2">
      <c r="A34" s="11" t="s">
        <v>32</v>
      </c>
      <c r="B34" s="11" t="s">
        <v>33</v>
      </c>
      <c r="C34" s="11" t="s">
        <v>32</v>
      </c>
      <c r="D34" s="11" t="s">
        <v>275</v>
      </c>
      <c r="E34" s="12">
        <v>20</v>
      </c>
      <c r="F34" s="12">
        <v>1524</v>
      </c>
      <c r="G34" s="12">
        <v>10</v>
      </c>
      <c r="H34" s="12">
        <v>50</v>
      </c>
      <c r="I34" s="12"/>
      <c r="J34" s="12"/>
      <c r="K34" s="12"/>
      <c r="L34" s="12"/>
      <c r="M34" s="12"/>
      <c r="N34" s="12"/>
      <c r="O34" s="13"/>
      <c r="P34" s="12">
        <f t="shared" si="3"/>
        <v>0</v>
      </c>
      <c r="Q34" s="12">
        <f t="shared" si="4"/>
        <v>0</v>
      </c>
      <c r="R34" s="57"/>
      <c r="S34" s="15">
        <v>7.0000000000000007E-2</v>
      </c>
      <c r="T34" s="15">
        <f t="shared" si="5"/>
        <v>0</v>
      </c>
    </row>
    <row r="35" spans="1:22" x14ac:dyDescent="0.2">
      <c r="A35" s="11" t="s">
        <v>214</v>
      </c>
      <c r="B35" s="11" t="s">
        <v>30</v>
      </c>
      <c r="C35" s="11" t="s">
        <v>214</v>
      </c>
      <c r="D35" s="11" t="s">
        <v>275</v>
      </c>
      <c r="E35" s="12">
        <v>20</v>
      </c>
      <c r="F35" s="12">
        <v>1800</v>
      </c>
      <c r="G35" s="12">
        <v>10</v>
      </c>
      <c r="H35" s="12">
        <v>50</v>
      </c>
      <c r="I35" s="12"/>
      <c r="J35" s="12"/>
      <c r="K35" s="12"/>
      <c r="L35" s="12"/>
      <c r="M35" s="12"/>
      <c r="N35" s="12"/>
      <c r="O35" s="13"/>
      <c r="P35" s="12">
        <f t="shared" si="3"/>
        <v>0</v>
      </c>
      <c r="Q35" s="12">
        <f t="shared" si="4"/>
        <v>0</v>
      </c>
      <c r="R35" s="57"/>
      <c r="S35" s="15">
        <v>0.09</v>
      </c>
      <c r="T35" s="15">
        <f t="shared" si="5"/>
        <v>0</v>
      </c>
    </row>
    <row r="36" spans="1:22" x14ac:dyDescent="0.2">
      <c r="A36" s="11" t="s">
        <v>212</v>
      </c>
      <c r="B36" s="11" t="s">
        <v>213</v>
      </c>
      <c r="C36" s="11" t="s">
        <v>212</v>
      </c>
      <c r="D36" s="11" t="s">
        <v>275</v>
      </c>
      <c r="E36" s="12">
        <v>20</v>
      </c>
      <c r="F36" s="12">
        <v>2100</v>
      </c>
      <c r="G36" s="12">
        <v>10</v>
      </c>
      <c r="H36" s="12">
        <v>50</v>
      </c>
      <c r="I36" s="12"/>
      <c r="J36" s="12"/>
      <c r="K36" s="12"/>
      <c r="L36" s="12"/>
      <c r="M36" s="12"/>
      <c r="N36" s="12"/>
      <c r="O36" s="13"/>
      <c r="P36" s="12">
        <f t="shared" si="3"/>
        <v>0</v>
      </c>
      <c r="Q36" s="12">
        <f t="shared" si="4"/>
        <v>0</v>
      </c>
      <c r="R36" s="57"/>
      <c r="S36" s="15">
        <v>7.0000000000000007E-2</v>
      </c>
      <c r="T36" s="15">
        <f t="shared" si="5"/>
        <v>0</v>
      </c>
    </row>
    <row r="37" spans="1:22" x14ac:dyDescent="0.2">
      <c r="A37" s="11" t="s">
        <v>242</v>
      </c>
      <c r="B37" s="11" t="s">
        <v>243</v>
      </c>
      <c r="C37" s="11" t="s">
        <v>242</v>
      </c>
      <c r="D37" s="11" t="s">
        <v>275</v>
      </c>
      <c r="E37" s="12">
        <v>20</v>
      </c>
      <c r="F37" s="12">
        <v>2400</v>
      </c>
      <c r="G37" s="12">
        <v>10</v>
      </c>
      <c r="H37" s="12">
        <v>50</v>
      </c>
      <c r="I37" s="12"/>
      <c r="J37" s="12"/>
      <c r="K37" s="12"/>
      <c r="L37" s="12"/>
      <c r="M37" s="12"/>
      <c r="N37" s="12"/>
      <c r="O37" s="13"/>
      <c r="P37" s="12">
        <f t="shared" si="3"/>
        <v>0</v>
      </c>
      <c r="Q37" s="12">
        <f t="shared" si="4"/>
        <v>0</v>
      </c>
      <c r="R37" s="57"/>
      <c r="S37" s="15">
        <v>7.0000000000000007E-2</v>
      </c>
      <c r="T37" s="15">
        <f t="shared" si="5"/>
        <v>0</v>
      </c>
    </row>
    <row r="38" spans="1:22" ht="15" x14ac:dyDescent="0.2">
      <c r="A38" s="60" t="s">
        <v>52</v>
      </c>
      <c r="B38" s="60"/>
      <c r="C38" s="60"/>
      <c r="D38" s="60"/>
      <c r="E38" s="60"/>
      <c r="F38" s="24"/>
      <c r="G38" s="10"/>
      <c r="H38" s="10"/>
      <c r="I38" s="12"/>
      <c r="J38" s="12"/>
      <c r="K38" s="12"/>
      <c r="L38" s="12"/>
      <c r="M38" s="12"/>
      <c r="N38" s="12"/>
      <c r="O38" s="25"/>
      <c r="P38" s="12"/>
      <c r="Q38" s="12"/>
      <c r="R38" s="57"/>
      <c r="S38" s="12"/>
      <c r="T38" s="15"/>
    </row>
    <row r="39" spans="1:22" x14ac:dyDescent="0.2">
      <c r="A39" s="11" t="s">
        <v>261</v>
      </c>
      <c r="B39" s="11" t="s">
        <v>262</v>
      </c>
      <c r="C39" s="11" t="s">
        <v>261</v>
      </c>
      <c r="D39" s="11" t="s">
        <v>275</v>
      </c>
      <c r="E39" s="12">
        <v>25</v>
      </c>
      <c r="F39" s="12">
        <v>200</v>
      </c>
      <c r="G39" s="12">
        <v>10</v>
      </c>
      <c r="H39" s="12">
        <v>150</v>
      </c>
      <c r="I39" s="12"/>
      <c r="J39" s="12">
        <v>600</v>
      </c>
      <c r="K39" s="12">
        <v>600</v>
      </c>
      <c r="L39" s="12"/>
      <c r="M39" s="12">
        <v>300</v>
      </c>
      <c r="N39" s="12"/>
      <c r="O39" s="13"/>
      <c r="P39" s="12">
        <f t="shared" ref="P39:P57" si="6">SUM(I39:O39)</f>
        <v>1500</v>
      </c>
      <c r="Q39" s="12">
        <f t="shared" ref="Q39:Q57" si="7">$P39/$H39</f>
        <v>10</v>
      </c>
      <c r="R39" s="57"/>
      <c r="S39" s="15">
        <v>0.06</v>
      </c>
      <c r="T39" s="15">
        <f t="shared" ref="T39:T57" si="8">$Q39*$S39</f>
        <v>0.6</v>
      </c>
      <c r="U39" s="43">
        <f>SUM(T39:T57)</f>
        <v>14.3</v>
      </c>
      <c r="V39" s="3">
        <f>U39*100/$U$143</f>
        <v>22.139650100634771</v>
      </c>
    </row>
    <row r="40" spans="1:22" x14ac:dyDescent="0.2">
      <c r="A40" s="36" t="s">
        <v>198</v>
      </c>
      <c r="B40" s="36" t="s">
        <v>199</v>
      </c>
      <c r="C40" s="36">
        <v>90448000</v>
      </c>
      <c r="D40" s="36" t="s">
        <v>277</v>
      </c>
      <c r="E40" s="12" t="s">
        <v>63</v>
      </c>
      <c r="F40" s="12">
        <v>270</v>
      </c>
      <c r="G40" s="12">
        <v>10</v>
      </c>
      <c r="H40" s="12">
        <v>100</v>
      </c>
      <c r="I40" s="12"/>
      <c r="J40" s="12"/>
      <c r="K40" s="12"/>
      <c r="L40" s="12"/>
      <c r="M40" s="12">
        <v>500</v>
      </c>
      <c r="N40" s="12"/>
      <c r="O40" s="13"/>
      <c r="P40" s="12">
        <f t="shared" si="6"/>
        <v>500</v>
      </c>
      <c r="Q40" s="12">
        <f t="shared" si="7"/>
        <v>5</v>
      </c>
      <c r="R40" s="57"/>
      <c r="S40" s="15">
        <v>0.06</v>
      </c>
      <c r="T40" s="15">
        <f t="shared" si="8"/>
        <v>0.3</v>
      </c>
    </row>
    <row r="41" spans="1:22" x14ac:dyDescent="0.2">
      <c r="A41" s="36" t="s">
        <v>392</v>
      </c>
      <c r="B41" s="36" t="s">
        <v>391</v>
      </c>
      <c r="C41" s="31" t="s">
        <v>393</v>
      </c>
      <c r="D41" s="36" t="s">
        <v>277</v>
      </c>
      <c r="E41" s="12" t="s">
        <v>63</v>
      </c>
      <c r="F41" s="12">
        <v>300</v>
      </c>
      <c r="G41" s="12">
        <v>10</v>
      </c>
      <c r="H41" s="12">
        <v>100</v>
      </c>
      <c r="I41" s="12"/>
      <c r="J41" s="12"/>
      <c r="K41" s="12"/>
      <c r="L41" s="12"/>
      <c r="M41" s="12"/>
      <c r="N41" s="12"/>
      <c r="O41" s="13"/>
      <c r="P41" s="12">
        <f t="shared" si="6"/>
        <v>0</v>
      </c>
      <c r="Q41" s="12">
        <f t="shared" si="7"/>
        <v>0</v>
      </c>
      <c r="R41" s="57"/>
      <c r="S41" s="15">
        <v>0.06</v>
      </c>
      <c r="T41" s="15">
        <f t="shared" si="8"/>
        <v>0</v>
      </c>
    </row>
    <row r="42" spans="1:22" x14ac:dyDescent="0.2">
      <c r="A42" s="27" t="s">
        <v>67</v>
      </c>
      <c r="B42" s="27" t="s">
        <v>68</v>
      </c>
      <c r="C42" s="27" t="s">
        <v>69</v>
      </c>
      <c r="D42" s="11" t="s">
        <v>275</v>
      </c>
      <c r="E42" s="12">
        <v>25</v>
      </c>
      <c r="F42" s="12">
        <v>375</v>
      </c>
      <c r="G42" s="12">
        <v>10</v>
      </c>
      <c r="H42" s="12">
        <v>100</v>
      </c>
      <c r="I42" s="12"/>
      <c r="J42" s="12"/>
      <c r="K42" s="12"/>
      <c r="L42" s="12"/>
      <c r="M42" s="12"/>
      <c r="N42" s="12"/>
      <c r="O42" s="13"/>
      <c r="P42" s="12">
        <f t="shared" si="6"/>
        <v>0</v>
      </c>
      <c r="Q42" s="12">
        <f t="shared" si="7"/>
        <v>0</v>
      </c>
      <c r="R42" s="57"/>
      <c r="S42" s="15">
        <v>0.06</v>
      </c>
      <c r="T42" s="15">
        <f t="shared" si="8"/>
        <v>0</v>
      </c>
    </row>
    <row r="43" spans="1:22" x14ac:dyDescent="0.2">
      <c r="A43" s="11" t="s">
        <v>64</v>
      </c>
      <c r="B43" s="11" t="s">
        <v>65</v>
      </c>
      <c r="C43" s="11" t="s">
        <v>64</v>
      </c>
      <c r="D43" s="11" t="s">
        <v>275</v>
      </c>
      <c r="E43" s="12">
        <v>25</v>
      </c>
      <c r="F43" s="12">
        <v>457</v>
      </c>
      <c r="G43" s="12">
        <v>10</v>
      </c>
      <c r="H43" s="12">
        <v>100</v>
      </c>
      <c r="I43" s="12"/>
      <c r="J43" s="12">
        <v>1000</v>
      </c>
      <c r="K43" s="12">
        <v>1000</v>
      </c>
      <c r="L43" s="12"/>
      <c r="M43" s="12">
        <v>1000</v>
      </c>
      <c r="N43" s="12"/>
      <c r="O43" s="13"/>
      <c r="P43" s="12">
        <f t="shared" si="6"/>
        <v>3000</v>
      </c>
      <c r="Q43" s="12">
        <f t="shared" si="7"/>
        <v>30</v>
      </c>
      <c r="R43" s="57"/>
      <c r="S43" s="15">
        <v>0.06</v>
      </c>
      <c r="T43" s="15">
        <f t="shared" si="8"/>
        <v>1.7999999999999998</v>
      </c>
    </row>
    <row r="44" spans="1:22" x14ac:dyDescent="0.2">
      <c r="A44" s="36" t="s">
        <v>66</v>
      </c>
      <c r="B44" s="36" t="s">
        <v>65</v>
      </c>
      <c r="C44" s="36">
        <v>90443400</v>
      </c>
      <c r="D44" s="36" t="s">
        <v>277</v>
      </c>
      <c r="E44" s="12" t="s">
        <v>63</v>
      </c>
      <c r="F44" s="12">
        <v>450</v>
      </c>
      <c r="G44" s="12">
        <v>10</v>
      </c>
      <c r="H44" s="12">
        <v>100</v>
      </c>
      <c r="I44" s="12"/>
      <c r="J44" s="12"/>
      <c r="K44" s="12">
        <v>2000</v>
      </c>
      <c r="L44" s="12"/>
      <c r="M44" s="12">
        <v>2000</v>
      </c>
      <c r="N44" s="12"/>
      <c r="O44" s="13"/>
      <c r="P44" s="12">
        <f t="shared" si="6"/>
        <v>4000</v>
      </c>
      <c r="Q44" s="12">
        <f t="shared" si="7"/>
        <v>40</v>
      </c>
      <c r="R44" s="57"/>
      <c r="S44" s="15">
        <v>0.06</v>
      </c>
      <c r="T44" s="15">
        <f t="shared" si="8"/>
        <v>2.4</v>
      </c>
    </row>
    <row r="45" spans="1:22" x14ac:dyDescent="0.2">
      <c r="A45" s="11" t="s">
        <v>60</v>
      </c>
      <c r="B45" s="11" t="s">
        <v>61</v>
      </c>
      <c r="C45" s="11" t="s">
        <v>60</v>
      </c>
      <c r="D45" s="11" t="s">
        <v>275</v>
      </c>
      <c r="E45" s="12">
        <v>25</v>
      </c>
      <c r="F45" s="12">
        <v>610</v>
      </c>
      <c r="G45" s="12">
        <v>10</v>
      </c>
      <c r="H45" s="12">
        <v>50</v>
      </c>
      <c r="I45" s="12"/>
      <c r="J45" s="12">
        <v>500</v>
      </c>
      <c r="K45" s="12">
        <v>500</v>
      </c>
      <c r="L45" s="12"/>
      <c r="M45" s="12">
        <v>500</v>
      </c>
      <c r="N45" s="12"/>
      <c r="O45" s="13"/>
      <c r="P45" s="12">
        <f t="shared" si="6"/>
        <v>1500</v>
      </c>
      <c r="Q45" s="12">
        <f t="shared" si="7"/>
        <v>30</v>
      </c>
      <c r="R45" s="57"/>
      <c r="S45" s="15">
        <v>0.04</v>
      </c>
      <c r="T45" s="15">
        <f t="shared" si="8"/>
        <v>1.2</v>
      </c>
    </row>
    <row r="46" spans="1:22" x14ac:dyDescent="0.2">
      <c r="A46" s="36" t="s">
        <v>62</v>
      </c>
      <c r="B46" s="36" t="s">
        <v>61</v>
      </c>
      <c r="C46" s="36">
        <v>90443600</v>
      </c>
      <c r="D46" s="36" t="s">
        <v>277</v>
      </c>
      <c r="E46" s="12" t="s">
        <v>63</v>
      </c>
      <c r="F46" s="12">
        <v>600</v>
      </c>
      <c r="G46" s="12">
        <v>10</v>
      </c>
      <c r="H46" s="12">
        <v>50</v>
      </c>
      <c r="I46" s="12"/>
      <c r="J46" s="12"/>
      <c r="K46" s="12">
        <v>2000</v>
      </c>
      <c r="L46" s="12"/>
      <c r="M46" s="12">
        <v>2000</v>
      </c>
      <c r="N46" s="12"/>
      <c r="O46" s="13"/>
      <c r="P46" s="12">
        <f t="shared" si="6"/>
        <v>4000</v>
      </c>
      <c r="Q46" s="12">
        <f t="shared" si="7"/>
        <v>80</v>
      </c>
      <c r="R46" s="57"/>
      <c r="S46" s="15">
        <v>0.04</v>
      </c>
      <c r="T46" s="15">
        <f t="shared" si="8"/>
        <v>3.2</v>
      </c>
    </row>
    <row r="47" spans="1:22" x14ac:dyDescent="0.2">
      <c r="A47" s="11" t="s">
        <v>195</v>
      </c>
      <c r="B47" s="11" t="s">
        <v>178</v>
      </c>
      <c r="C47" s="11" t="s">
        <v>195</v>
      </c>
      <c r="D47" s="11" t="s">
        <v>275</v>
      </c>
      <c r="E47" s="12">
        <v>25</v>
      </c>
      <c r="F47" s="12">
        <v>750</v>
      </c>
      <c r="G47" s="12">
        <v>10</v>
      </c>
      <c r="H47" s="12">
        <v>50</v>
      </c>
      <c r="I47" s="12"/>
      <c r="J47" s="12"/>
      <c r="K47" s="12"/>
      <c r="L47" s="12"/>
      <c r="M47" s="12"/>
      <c r="N47" s="12"/>
      <c r="O47" s="13"/>
      <c r="P47" s="12">
        <f t="shared" si="6"/>
        <v>0</v>
      </c>
      <c r="Q47" s="12">
        <f t="shared" si="7"/>
        <v>0</v>
      </c>
      <c r="R47" s="57"/>
      <c r="S47" s="15">
        <v>0.05</v>
      </c>
      <c r="T47" s="15">
        <f t="shared" si="8"/>
        <v>0</v>
      </c>
    </row>
    <row r="48" spans="1:22" x14ac:dyDescent="0.2">
      <c r="A48" s="36" t="s">
        <v>177</v>
      </c>
      <c r="B48" s="36" t="s">
        <v>178</v>
      </c>
      <c r="C48" s="36">
        <v>90443700</v>
      </c>
      <c r="D48" s="36" t="s">
        <v>277</v>
      </c>
      <c r="E48" s="12" t="s">
        <v>63</v>
      </c>
      <c r="F48" s="12">
        <v>750</v>
      </c>
      <c r="G48" s="12">
        <v>10</v>
      </c>
      <c r="H48" s="12">
        <v>50</v>
      </c>
      <c r="I48" s="12"/>
      <c r="J48" s="12"/>
      <c r="K48" s="12"/>
      <c r="L48" s="12"/>
      <c r="M48" s="12"/>
      <c r="N48" s="12"/>
      <c r="O48" s="13"/>
      <c r="P48" s="12">
        <f t="shared" si="6"/>
        <v>0</v>
      </c>
      <c r="Q48" s="12">
        <f t="shared" si="7"/>
        <v>0</v>
      </c>
      <c r="R48" s="57"/>
      <c r="S48" s="15">
        <v>0.05</v>
      </c>
      <c r="T48" s="15">
        <f t="shared" si="8"/>
        <v>0</v>
      </c>
    </row>
    <row r="49" spans="1:22" x14ac:dyDescent="0.2">
      <c r="A49" s="11" t="s">
        <v>155</v>
      </c>
      <c r="B49" s="11" t="s">
        <v>58</v>
      </c>
      <c r="C49" s="11" t="s">
        <v>155</v>
      </c>
      <c r="D49" s="11" t="s">
        <v>275</v>
      </c>
      <c r="E49" s="12">
        <v>25</v>
      </c>
      <c r="F49" s="12">
        <v>915</v>
      </c>
      <c r="G49" s="12">
        <v>10</v>
      </c>
      <c r="H49" s="12">
        <v>50</v>
      </c>
      <c r="I49" s="12"/>
      <c r="J49" s="12"/>
      <c r="K49" s="12"/>
      <c r="L49" s="12"/>
      <c r="M49" s="12"/>
      <c r="N49" s="12"/>
      <c r="O49" s="13"/>
      <c r="P49" s="12">
        <f t="shared" si="6"/>
        <v>0</v>
      </c>
      <c r="Q49" s="12">
        <f t="shared" si="7"/>
        <v>0</v>
      </c>
      <c r="R49" s="57"/>
      <c r="S49" s="15">
        <v>0.06</v>
      </c>
      <c r="T49" s="15">
        <f t="shared" si="8"/>
        <v>0</v>
      </c>
    </row>
    <row r="50" spans="1:22" x14ac:dyDescent="0.2">
      <c r="A50" s="36" t="s">
        <v>176</v>
      </c>
      <c r="B50" s="36" t="s">
        <v>58</v>
      </c>
      <c r="C50" s="36">
        <v>90443800</v>
      </c>
      <c r="D50" s="36" t="s">
        <v>277</v>
      </c>
      <c r="E50" s="12" t="s">
        <v>63</v>
      </c>
      <c r="F50" s="12">
        <v>900</v>
      </c>
      <c r="G50" s="12">
        <v>10</v>
      </c>
      <c r="H50" s="12">
        <v>50</v>
      </c>
      <c r="I50" s="12"/>
      <c r="J50" s="12"/>
      <c r="K50" s="12"/>
      <c r="L50" s="12"/>
      <c r="M50" s="12">
        <v>2000</v>
      </c>
      <c r="N50" s="12"/>
      <c r="O50" s="13"/>
      <c r="P50" s="12">
        <f t="shared" si="6"/>
        <v>2000</v>
      </c>
      <c r="Q50" s="12">
        <f t="shared" si="7"/>
        <v>40</v>
      </c>
      <c r="R50" s="57"/>
      <c r="S50" s="15">
        <v>0.06</v>
      </c>
      <c r="T50" s="15">
        <f t="shared" si="8"/>
        <v>2.4</v>
      </c>
    </row>
    <row r="51" spans="1:22" x14ac:dyDescent="0.2">
      <c r="A51" s="11" t="s">
        <v>53</v>
      </c>
      <c r="B51" s="11" t="s">
        <v>54</v>
      </c>
      <c r="C51" s="11" t="s">
        <v>53</v>
      </c>
      <c r="D51" s="11" t="s">
        <v>275</v>
      </c>
      <c r="E51" s="12">
        <v>25</v>
      </c>
      <c r="F51" s="12">
        <v>1220</v>
      </c>
      <c r="G51" s="12">
        <v>10</v>
      </c>
      <c r="H51" s="12">
        <v>50</v>
      </c>
      <c r="I51" s="12"/>
      <c r="J51" s="12"/>
      <c r="K51" s="12"/>
      <c r="L51" s="12"/>
      <c r="M51" s="12">
        <v>500</v>
      </c>
      <c r="N51" s="12"/>
      <c r="O51" s="13"/>
      <c r="P51" s="12">
        <f t="shared" si="6"/>
        <v>500</v>
      </c>
      <c r="Q51" s="12">
        <f t="shared" si="7"/>
        <v>10</v>
      </c>
      <c r="R51" s="57"/>
      <c r="S51" s="15">
        <v>0.08</v>
      </c>
      <c r="T51" s="15">
        <f t="shared" si="8"/>
        <v>0.8</v>
      </c>
    </row>
    <row r="52" spans="1:22" x14ac:dyDescent="0.2">
      <c r="A52" s="26" t="s">
        <v>194</v>
      </c>
      <c r="B52" s="26" t="s">
        <v>54</v>
      </c>
      <c r="C52" s="26">
        <v>90444000</v>
      </c>
      <c r="D52" s="36" t="s">
        <v>277</v>
      </c>
      <c r="E52" s="12" t="s">
        <v>63</v>
      </c>
      <c r="F52" s="12">
        <v>1200</v>
      </c>
      <c r="G52" s="12">
        <v>10</v>
      </c>
      <c r="H52" s="12">
        <v>50</v>
      </c>
      <c r="I52" s="12"/>
      <c r="J52" s="12"/>
      <c r="K52" s="12">
        <v>500</v>
      </c>
      <c r="L52" s="12"/>
      <c r="M52" s="12">
        <v>500</v>
      </c>
      <c r="N52" s="12"/>
      <c r="O52" s="13"/>
      <c r="P52" s="12">
        <f t="shared" si="6"/>
        <v>1000</v>
      </c>
      <c r="Q52" s="12">
        <f t="shared" si="7"/>
        <v>20</v>
      </c>
      <c r="R52" s="57"/>
      <c r="S52" s="15">
        <v>0.08</v>
      </c>
      <c r="T52" s="15">
        <f t="shared" si="8"/>
        <v>1.6</v>
      </c>
    </row>
    <row r="53" spans="1:22" x14ac:dyDescent="0.2">
      <c r="A53" s="11" t="s">
        <v>230</v>
      </c>
      <c r="B53" s="11" t="s">
        <v>231</v>
      </c>
      <c r="C53" s="11" t="s">
        <v>230</v>
      </c>
      <c r="D53" s="11" t="s">
        <v>275</v>
      </c>
      <c r="E53" s="12">
        <v>25</v>
      </c>
      <c r="F53" s="12">
        <v>1500</v>
      </c>
      <c r="G53" s="12">
        <v>10</v>
      </c>
      <c r="H53" s="12">
        <v>50</v>
      </c>
      <c r="I53" s="12"/>
      <c r="J53" s="12"/>
      <c r="K53" s="12"/>
      <c r="L53" s="12"/>
      <c r="M53" s="12"/>
      <c r="N53" s="12"/>
      <c r="O53" s="13"/>
      <c r="P53" s="12">
        <f t="shared" si="6"/>
        <v>0</v>
      </c>
      <c r="Q53" s="12">
        <f t="shared" si="7"/>
        <v>0</v>
      </c>
      <c r="R53" s="57"/>
      <c r="S53" s="15">
        <v>0.11</v>
      </c>
      <c r="T53" s="15">
        <f t="shared" si="8"/>
        <v>0</v>
      </c>
    </row>
    <row r="54" spans="1:22" x14ac:dyDescent="0.2">
      <c r="A54" s="11" t="s">
        <v>254</v>
      </c>
      <c r="B54" s="11" t="s">
        <v>255</v>
      </c>
      <c r="C54" s="11" t="s">
        <v>254</v>
      </c>
      <c r="D54" s="11" t="s">
        <v>275</v>
      </c>
      <c r="E54" s="12">
        <v>25</v>
      </c>
      <c r="F54" s="12">
        <v>1650</v>
      </c>
      <c r="G54" s="12">
        <v>10</v>
      </c>
      <c r="H54" s="12">
        <v>50</v>
      </c>
      <c r="I54" s="12"/>
      <c r="J54" s="12"/>
      <c r="K54" s="12"/>
      <c r="L54" s="12"/>
      <c r="M54" s="12"/>
      <c r="N54" s="12"/>
      <c r="O54" s="13"/>
      <c r="P54" s="12">
        <f t="shared" si="6"/>
        <v>0</v>
      </c>
      <c r="Q54" s="12">
        <f t="shared" si="7"/>
        <v>0</v>
      </c>
      <c r="R54" s="57"/>
      <c r="S54" s="15">
        <v>0.12</v>
      </c>
      <c r="T54" s="15">
        <f t="shared" si="8"/>
        <v>0</v>
      </c>
    </row>
    <row r="55" spans="1:22" x14ac:dyDescent="0.2">
      <c r="A55" s="11" t="s">
        <v>193</v>
      </c>
      <c r="B55" s="11" t="s">
        <v>175</v>
      </c>
      <c r="C55" s="11" t="s">
        <v>193</v>
      </c>
      <c r="D55" s="11" t="s">
        <v>275</v>
      </c>
      <c r="E55" s="12">
        <v>25</v>
      </c>
      <c r="F55" s="12">
        <v>1800</v>
      </c>
      <c r="G55" s="12">
        <v>10</v>
      </c>
      <c r="H55" s="12">
        <v>50</v>
      </c>
      <c r="I55" s="12"/>
      <c r="J55" s="12"/>
      <c r="K55" s="12"/>
      <c r="L55" s="12"/>
      <c r="M55" s="12"/>
      <c r="N55" s="12"/>
      <c r="O55" s="13"/>
      <c r="P55" s="12">
        <f t="shared" si="6"/>
        <v>0</v>
      </c>
      <c r="Q55" s="12">
        <f t="shared" si="7"/>
        <v>0</v>
      </c>
      <c r="R55" s="57"/>
      <c r="S55" s="15">
        <v>0.12</v>
      </c>
      <c r="T55" s="15">
        <f t="shared" si="8"/>
        <v>0</v>
      </c>
    </row>
    <row r="56" spans="1:22" x14ac:dyDescent="0.2">
      <c r="A56" s="36" t="s">
        <v>174</v>
      </c>
      <c r="B56" s="36" t="s">
        <v>175</v>
      </c>
      <c r="C56" s="36">
        <v>90443900</v>
      </c>
      <c r="D56" s="36" t="s">
        <v>277</v>
      </c>
      <c r="E56" s="12" t="s">
        <v>63</v>
      </c>
      <c r="F56" s="12">
        <v>1800</v>
      </c>
      <c r="G56" s="12">
        <v>10</v>
      </c>
      <c r="H56" s="12">
        <v>50</v>
      </c>
      <c r="I56" s="12"/>
      <c r="J56" s="12"/>
      <c r="K56" s="12"/>
      <c r="L56" s="12"/>
      <c r="M56" s="12"/>
      <c r="N56" s="12"/>
      <c r="O56" s="13"/>
      <c r="P56" s="12">
        <f t="shared" si="6"/>
        <v>0</v>
      </c>
      <c r="Q56" s="12">
        <f t="shared" si="7"/>
        <v>0</v>
      </c>
      <c r="R56" s="57"/>
      <c r="S56" s="15">
        <v>0.12</v>
      </c>
      <c r="T56" s="15">
        <f>$Q56*$S56</f>
        <v>0</v>
      </c>
    </row>
    <row r="57" spans="1:22" x14ac:dyDescent="0.2">
      <c r="A57" s="36" t="s">
        <v>293</v>
      </c>
      <c r="B57" s="36" t="s">
        <v>294</v>
      </c>
      <c r="C57" s="36">
        <v>90443000</v>
      </c>
      <c r="D57" s="36" t="s">
        <v>277</v>
      </c>
      <c r="E57" s="12" t="s">
        <v>63</v>
      </c>
      <c r="F57" s="12">
        <v>2100</v>
      </c>
      <c r="G57" s="12">
        <v>10</v>
      </c>
      <c r="H57" s="12">
        <v>50</v>
      </c>
      <c r="I57" s="12"/>
      <c r="J57" s="12"/>
      <c r="K57" s="12"/>
      <c r="L57" s="12"/>
      <c r="M57" s="12"/>
      <c r="N57" s="12"/>
      <c r="O57" s="13"/>
      <c r="P57" s="12">
        <f t="shared" si="6"/>
        <v>0</v>
      </c>
      <c r="Q57" s="12">
        <f t="shared" si="7"/>
        <v>0</v>
      </c>
      <c r="R57" s="57"/>
      <c r="S57" s="15">
        <v>0.09</v>
      </c>
      <c r="T57" s="15">
        <f t="shared" si="8"/>
        <v>0</v>
      </c>
    </row>
    <row r="58" spans="1:22" x14ac:dyDescent="0.2">
      <c r="A58" s="8" t="s">
        <v>70</v>
      </c>
      <c r="B58" s="8"/>
      <c r="C58" s="8"/>
      <c r="D58" s="8"/>
      <c r="E58" s="8"/>
      <c r="F58" s="36"/>
      <c r="G58" s="20"/>
      <c r="H58" s="20"/>
      <c r="I58" s="12"/>
      <c r="J58" s="12"/>
      <c r="K58" s="12"/>
      <c r="L58" s="12"/>
      <c r="M58" s="12"/>
      <c r="N58" s="12"/>
      <c r="O58" s="20"/>
      <c r="P58" s="12"/>
      <c r="Q58" s="12"/>
      <c r="R58" s="57"/>
      <c r="S58" s="12"/>
      <c r="T58" s="15"/>
    </row>
    <row r="59" spans="1:22" x14ac:dyDescent="0.2">
      <c r="A59" s="11" t="s">
        <v>295</v>
      </c>
      <c r="B59" s="11" t="s">
        <v>296</v>
      </c>
      <c r="C59" s="11" t="s">
        <v>295</v>
      </c>
      <c r="D59" s="11" t="s">
        <v>275</v>
      </c>
      <c r="E59" s="12">
        <v>32</v>
      </c>
      <c r="F59" s="12">
        <v>100</v>
      </c>
      <c r="G59" s="12">
        <v>10</v>
      </c>
      <c r="H59" s="12">
        <v>300</v>
      </c>
      <c r="I59" s="12"/>
      <c r="J59" s="12">
        <v>300</v>
      </c>
      <c r="K59" s="12">
        <v>300</v>
      </c>
      <c r="L59" s="12"/>
      <c r="M59" s="12"/>
      <c r="N59" s="12"/>
      <c r="O59" s="13"/>
      <c r="P59" s="12">
        <f t="shared" ref="P59:P73" si="9">SUM(I59:O59)</f>
        <v>600</v>
      </c>
      <c r="Q59" s="12">
        <f t="shared" ref="Q59:Q73" si="10">$P59/$H59</f>
        <v>2</v>
      </c>
      <c r="R59" s="57"/>
      <c r="S59" s="15">
        <v>0.09</v>
      </c>
      <c r="T59" s="15">
        <f t="shared" ref="T59:T73" si="11">$Q59*$S59</f>
        <v>0.18</v>
      </c>
      <c r="U59" s="43">
        <f>SUM(T59:T73)</f>
        <v>3.51</v>
      </c>
      <c r="V59" s="3">
        <f>U59*100/$U$143</f>
        <v>5.4342777519739895</v>
      </c>
    </row>
    <row r="60" spans="1:22" x14ac:dyDescent="0.2">
      <c r="A60" s="11" t="s">
        <v>71</v>
      </c>
      <c r="B60" s="11" t="s">
        <v>72</v>
      </c>
      <c r="C60" s="11" t="s">
        <v>71</v>
      </c>
      <c r="D60" s="11" t="s">
        <v>275</v>
      </c>
      <c r="E60" s="12">
        <v>32</v>
      </c>
      <c r="F60" s="12">
        <v>150</v>
      </c>
      <c r="G60" s="12">
        <v>10</v>
      </c>
      <c r="H60" s="12">
        <v>300</v>
      </c>
      <c r="I60" s="12"/>
      <c r="J60" s="12"/>
      <c r="K60" s="12"/>
      <c r="L60" s="12"/>
      <c r="M60" s="12"/>
      <c r="N60" s="12"/>
      <c r="O60" s="13"/>
      <c r="P60" s="12">
        <f t="shared" si="9"/>
        <v>0</v>
      </c>
      <c r="Q60" s="12">
        <f t="shared" si="10"/>
        <v>0</v>
      </c>
      <c r="R60" s="57"/>
      <c r="S60" s="15">
        <v>0.09</v>
      </c>
      <c r="T60" s="15">
        <f t="shared" si="11"/>
        <v>0</v>
      </c>
    </row>
    <row r="61" spans="1:22" x14ac:dyDescent="0.2">
      <c r="A61" s="36" t="s">
        <v>256</v>
      </c>
      <c r="B61" s="36" t="s">
        <v>72</v>
      </c>
      <c r="C61" s="36">
        <v>90446200</v>
      </c>
      <c r="D61" s="36" t="s">
        <v>277</v>
      </c>
      <c r="E61" s="12">
        <v>32</v>
      </c>
      <c r="F61" s="12">
        <v>150</v>
      </c>
      <c r="G61" s="12">
        <v>10</v>
      </c>
      <c r="H61" s="12">
        <v>300</v>
      </c>
      <c r="I61" s="12"/>
      <c r="J61" s="12"/>
      <c r="K61" s="12"/>
      <c r="L61" s="12"/>
      <c r="M61" s="12">
        <v>300</v>
      </c>
      <c r="N61" s="12"/>
      <c r="O61" s="13"/>
      <c r="P61" s="12">
        <f t="shared" si="9"/>
        <v>300</v>
      </c>
      <c r="Q61" s="12">
        <f t="shared" si="10"/>
        <v>1</v>
      </c>
      <c r="R61" s="57"/>
      <c r="S61" s="15">
        <v>0.09</v>
      </c>
      <c r="T61" s="15">
        <f t="shared" si="11"/>
        <v>0.09</v>
      </c>
    </row>
    <row r="62" spans="1:22" x14ac:dyDescent="0.2">
      <c r="A62" s="11" t="s">
        <v>200</v>
      </c>
      <c r="B62" s="11" t="s">
        <v>201</v>
      </c>
      <c r="C62" s="11" t="s">
        <v>200</v>
      </c>
      <c r="D62" s="11" t="s">
        <v>275</v>
      </c>
      <c r="E62" s="12">
        <v>32</v>
      </c>
      <c r="F62" s="12">
        <v>200</v>
      </c>
      <c r="G62" s="12">
        <v>10</v>
      </c>
      <c r="H62" s="12">
        <v>300</v>
      </c>
      <c r="I62" s="12"/>
      <c r="J62" s="12"/>
      <c r="K62" s="12"/>
      <c r="L62" s="12"/>
      <c r="M62" s="12"/>
      <c r="N62" s="12"/>
      <c r="O62" s="13"/>
      <c r="P62" s="12">
        <f t="shared" si="9"/>
        <v>0</v>
      </c>
      <c r="Q62" s="12">
        <f t="shared" si="10"/>
        <v>0</v>
      </c>
      <c r="R62" s="57"/>
      <c r="S62" s="15">
        <v>0.09</v>
      </c>
      <c r="T62" s="15">
        <f t="shared" si="11"/>
        <v>0</v>
      </c>
    </row>
    <row r="63" spans="1:22" x14ac:dyDescent="0.2">
      <c r="A63" s="11" t="s">
        <v>73</v>
      </c>
      <c r="B63" s="11" t="s">
        <v>74</v>
      </c>
      <c r="C63" s="11" t="s">
        <v>73</v>
      </c>
      <c r="D63" s="11" t="s">
        <v>275</v>
      </c>
      <c r="E63" s="12">
        <v>32</v>
      </c>
      <c r="F63" s="12">
        <v>300</v>
      </c>
      <c r="G63" s="12">
        <v>10</v>
      </c>
      <c r="H63" s="12">
        <v>150</v>
      </c>
      <c r="I63" s="12"/>
      <c r="J63" s="12"/>
      <c r="K63" s="12">
        <v>300</v>
      </c>
      <c r="L63" s="12"/>
      <c r="M63" s="12">
        <v>300</v>
      </c>
      <c r="N63" s="12"/>
      <c r="O63" s="13"/>
      <c r="P63" s="12">
        <f t="shared" si="9"/>
        <v>600</v>
      </c>
      <c r="Q63" s="12">
        <f t="shared" si="10"/>
        <v>4</v>
      </c>
      <c r="R63" s="57"/>
      <c r="S63" s="15">
        <v>0.09</v>
      </c>
      <c r="T63" s="15">
        <f t="shared" si="11"/>
        <v>0.36</v>
      </c>
    </row>
    <row r="64" spans="1:22" x14ac:dyDescent="0.2">
      <c r="A64" s="36" t="s">
        <v>232</v>
      </c>
      <c r="B64" s="36" t="s">
        <v>74</v>
      </c>
      <c r="C64" s="36">
        <v>90446300</v>
      </c>
      <c r="D64" s="36" t="s">
        <v>277</v>
      </c>
      <c r="E64" s="12" t="s">
        <v>180</v>
      </c>
      <c r="F64" s="12">
        <v>300</v>
      </c>
      <c r="G64" s="12">
        <v>10</v>
      </c>
      <c r="H64" s="12">
        <v>150</v>
      </c>
      <c r="I64" s="12"/>
      <c r="J64" s="12">
        <v>300</v>
      </c>
      <c r="K64" s="12">
        <v>300</v>
      </c>
      <c r="L64" s="12"/>
      <c r="M64" s="12">
        <v>300</v>
      </c>
      <c r="N64" s="12"/>
      <c r="O64" s="13"/>
      <c r="P64" s="12">
        <f t="shared" si="9"/>
        <v>900</v>
      </c>
      <c r="Q64" s="12">
        <f t="shared" si="10"/>
        <v>6</v>
      </c>
      <c r="R64" s="57"/>
      <c r="S64" s="15">
        <v>0.09</v>
      </c>
      <c r="T64" s="15">
        <f t="shared" si="11"/>
        <v>0.54</v>
      </c>
    </row>
    <row r="65" spans="1:22" x14ac:dyDescent="0.2">
      <c r="A65" s="11" t="s">
        <v>75</v>
      </c>
      <c r="B65" s="11" t="s">
        <v>76</v>
      </c>
      <c r="C65" s="11" t="s">
        <v>75</v>
      </c>
      <c r="D65" s="11" t="s">
        <v>275</v>
      </c>
      <c r="E65" s="12">
        <v>32</v>
      </c>
      <c r="F65" s="12">
        <v>450</v>
      </c>
      <c r="G65" s="12">
        <v>10</v>
      </c>
      <c r="H65" s="12">
        <v>100</v>
      </c>
      <c r="I65" s="12"/>
      <c r="J65" s="12"/>
      <c r="K65" s="12"/>
      <c r="L65" s="12"/>
      <c r="M65" s="12">
        <v>300</v>
      </c>
      <c r="N65" s="12"/>
      <c r="O65" s="13"/>
      <c r="P65" s="12">
        <f t="shared" si="9"/>
        <v>300</v>
      </c>
      <c r="Q65" s="12">
        <f t="shared" si="10"/>
        <v>3</v>
      </c>
      <c r="R65" s="57"/>
      <c r="S65" s="15">
        <v>0.09</v>
      </c>
      <c r="T65" s="15">
        <f t="shared" si="11"/>
        <v>0.27</v>
      </c>
    </row>
    <row r="66" spans="1:22" x14ac:dyDescent="0.2">
      <c r="A66" s="36" t="s">
        <v>179</v>
      </c>
      <c r="B66" s="36" t="s">
        <v>76</v>
      </c>
      <c r="C66" s="36">
        <v>90446400</v>
      </c>
      <c r="D66" s="36" t="s">
        <v>277</v>
      </c>
      <c r="E66" s="12" t="s">
        <v>180</v>
      </c>
      <c r="F66" s="12">
        <v>450</v>
      </c>
      <c r="G66" s="12">
        <v>10</v>
      </c>
      <c r="H66" s="12">
        <v>100</v>
      </c>
      <c r="I66" s="12"/>
      <c r="J66" s="12"/>
      <c r="K66" s="12"/>
      <c r="L66" s="12"/>
      <c r="M66" s="12">
        <v>300</v>
      </c>
      <c r="N66" s="12"/>
      <c r="O66" s="13"/>
      <c r="P66" s="12">
        <f t="shared" si="9"/>
        <v>300</v>
      </c>
      <c r="Q66" s="12">
        <f t="shared" si="10"/>
        <v>3</v>
      </c>
      <c r="R66" s="57"/>
      <c r="S66" s="15">
        <v>0.09</v>
      </c>
      <c r="T66" s="15">
        <f t="shared" si="11"/>
        <v>0.27</v>
      </c>
    </row>
    <row r="67" spans="1:22" x14ac:dyDescent="0.2">
      <c r="A67" s="11" t="s">
        <v>156</v>
      </c>
      <c r="B67" s="11" t="s">
        <v>157</v>
      </c>
      <c r="C67" s="11" t="s">
        <v>156</v>
      </c>
      <c r="D67" s="11" t="s">
        <v>275</v>
      </c>
      <c r="E67" s="12">
        <v>32</v>
      </c>
      <c r="F67" s="12">
        <v>600</v>
      </c>
      <c r="G67" s="12">
        <v>10</v>
      </c>
      <c r="H67" s="12">
        <v>100</v>
      </c>
      <c r="I67" s="12"/>
      <c r="J67" s="12"/>
      <c r="K67" s="12"/>
      <c r="L67" s="12"/>
      <c r="M67" s="12"/>
      <c r="N67" s="12"/>
      <c r="O67" s="13"/>
      <c r="P67" s="12">
        <f t="shared" si="9"/>
        <v>0</v>
      </c>
      <c r="Q67" s="12">
        <f t="shared" si="10"/>
        <v>0</v>
      </c>
      <c r="R67" s="57"/>
      <c r="S67" s="15">
        <v>0.12</v>
      </c>
      <c r="T67" s="15">
        <f t="shared" si="11"/>
        <v>0</v>
      </c>
    </row>
    <row r="68" spans="1:22" x14ac:dyDescent="0.2">
      <c r="A68" s="36" t="s">
        <v>181</v>
      </c>
      <c r="B68" s="36" t="s">
        <v>157</v>
      </c>
      <c r="C68" s="36">
        <v>90446600</v>
      </c>
      <c r="D68" s="36" t="s">
        <v>277</v>
      </c>
      <c r="E68" s="12" t="s">
        <v>180</v>
      </c>
      <c r="F68" s="12">
        <v>600</v>
      </c>
      <c r="G68" s="12">
        <v>10</v>
      </c>
      <c r="H68" s="12">
        <v>100</v>
      </c>
      <c r="I68" s="12"/>
      <c r="J68" s="12"/>
      <c r="K68" s="12"/>
      <c r="L68" s="12"/>
      <c r="M68" s="12">
        <v>600</v>
      </c>
      <c r="N68" s="12"/>
      <c r="O68" s="13"/>
      <c r="P68" s="12">
        <f t="shared" si="9"/>
        <v>600</v>
      </c>
      <c r="Q68" s="12">
        <f t="shared" si="10"/>
        <v>6</v>
      </c>
      <c r="R68" s="57"/>
      <c r="S68" s="15">
        <v>0.12</v>
      </c>
      <c r="T68" s="15">
        <f t="shared" si="11"/>
        <v>0.72</v>
      </c>
    </row>
    <row r="69" spans="1:22" x14ac:dyDescent="0.2">
      <c r="A69" s="11" t="s">
        <v>222</v>
      </c>
      <c r="B69" s="11" t="s">
        <v>223</v>
      </c>
      <c r="C69" s="11" t="s">
        <v>222</v>
      </c>
      <c r="D69" s="11" t="s">
        <v>275</v>
      </c>
      <c r="E69" s="12">
        <v>32</v>
      </c>
      <c r="F69" s="12">
        <v>750</v>
      </c>
      <c r="G69" s="12">
        <v>10</v>
      </c>
      <c r="H69" s="12">
        <v>60</v>
      </c>
      <c r="I69" s="12"/>
      <c r="J69" s="12"/>
      <c r="K69" s="12"/>
      <c r="L69" s="12"/>
      <c r="M69" s="12"/>
      <c r="N69" s="12"/>
      <c r="O69" s="13"/>
      <c r="P69" s="12">
        <f t="shared" si="9"/>
        <v>0</v>
      </c>
      <c r="Q69" s="12">
        <f t="shared" si="10"/>
        <v>0</v>
      </c>
      <c r="R69" s="57"/>
      <c r="S69" s="15">
        <v>0.09</v>
      </c>
      <c r="T69" s="15">
        <f t="shared" si="11"/>
        <v>0</v>
      </c>
    </row>
    <row r="70" spans="1:22" x14ac:dyDescent="0.2">
      <c r="A70" s="11" t="s">
        <v>158</v>
      </c>
      <c r="B70" s="11" t="s">
        <v>159</v>
      </c>
      <c r="C70" s="11" t="s">
        <v>158</v>
      </c>
      <c r="D70" s="11" t="s">
        <v>275</v>
      </c>
      <c r="E70" s="12">
        <v>32</v>
      </c>
      <c r="F70" s="12">
        <v>900</v>
      </c>
      <c r="G70" s="12">
        <v>10</v>
      </c>
      <c r="H70" s="12">
        <v>50</v>
      </c>
      <c r="I70" s="12"/>
      <c r="J70" s="12"/>
      <c r="K70" s="12"/>
      <c r="L70" s="12"/>
      <c r="M70" s="12"/>
      <c r="N70" s="12"/>
      <c r="O70" s="13"/>
      <c r="P70" s="12">
        <f t="shared" si="9"/>
        <v>0</v>
      </c>
      <c r="Q70" s="12">
        <f t="shared" si="10"/>
        <v>0</v>
      </c>
      <c r="R70" s="57"/>
      <c r="S70" s="15">
        <v>0.09</v>
      </c>
      <c r="T70" s="15">
        <f t="shared" si="11"/>
        <v>0</v>
      </c>
    </row>
    <row r="71" spans="1:22" x14ac:dyDescent="0.2">
      <c r="A71" s="36" t="s">
        <v>182</v>
      </c>
      <c r="B71" s="36" t="s">
        <v>159</v>
      </c>
      <c r="C71" s="36">
        <v>90446700</v>
      </c>
      <c r="D71" s="36" t="s">
        <v>277</v>
      </c>
      <c r="E71" s="12" t="s">
        <v>180</v>
      </c>
      <c r="F71" s="12">
        <v>900</v>
      </c>
      <c r="G71" s="12">
        <v>10</v>
      </c>
      <c r="H71" s="12">
        <v>50</v>
      </c>
      <c r="I71" s="12"/>
      <c r="J71" s="12">
        <v>200</v>
      </c>
      <c r="K71" s="12">
        <v>200</v>
      </c>
      <c r="L71" s="12"/>
      <c r="M71" s="12">
        <v>200</v>
      </c>
      <c r="N71" s="12"/>
      <c r="O71" s="13"/>
      <c r="P71" s="12">
        <f t="shared" si="9"/>
        <v>600</v>
      </c>
      <c r="Q71" s="12">
        <f t="shared" si="10"/>
        <v>12</v>
      </c>
      <c r="R71" s="57"/>
      <c r="S71" s="15">
        <v>0.09</v>
      </c>
      <c r="T71" s="15">
        <f t="shared" si="11"/>
        <v>1.08</v>
      </c>
    </row>
    <row r="72" spans="1:22" x14ac:dyDescent="0.2">
      <c r="A72" s="11" t="s">
        <v>233</v>
      </c>
      <c r="B72" s="11" t="s">
        <v>234</v>
      </c>
      <c r="C72" s="11" t="s">
        <v>233</v>
      </c>
      <c r="D72" s="11" t="s">
        <v>275</v>
      </c>
      <c r="E72" s="12">
        <v>32</v>
      </c>
      <c r="F72" s="12">
        <v>1200</v>
      </c>
      <c r="G72" s="12">
        <v>10</v>
      </c>
      <c r="H72" s="12">
        <v>50</v>
      </c>
      <c r="I72" s="12"/>
      <c r="J72" s="12"/>
      <c r="K72" s="12"/>
      <c r="L72" s="12"/>
      <c r="M72" s="12"/>
      <c r="N72" s="12"/>
      <c r="O72" s="13"/>
      <c r="P72" s="12">
        <f t="shared" si="9"/>
        <v>0</v>
      </c>
      <c r="Q72" s="12">
        <f t="shared" si="10"/>
        <v>0</v>
      </c>
      <c r="R72" s="57"/>
      <c r="S72" s="15">
        <v>0.12</v>
      </c>
      <c r="T72" s="15">
        <f t="shared" si="11"/>
        <v>0</v>
      </c>
    </row>
    <row r="73" spans="1:22" x14ac:dyDescent="0.2">
      <c r="A73" s="36" t="s">
        <v>236</v>
      </c>
      <c r="B73" s="36" t="s">
        <v>237</v>
      </c>
      <c r="C73" s="36">
        <v>90446800</v>
      </c>
      <c r="D73" s="36" t="s">
        <v>277</v>
      </c>
      <c r="E73" s="12" t="s">
        <v>180</v>
      </c>
      <c r="F73" s="12">
        <v>1800</v>
      </c>
      <c r="G73" s="12">
        <v>10</v>
      </c>
      <c r="H73" s="12">
        <v>25</v>
      </c>
      <c r="I73" s="12"/>
      <c r="J73" s="12"/>
      <c r="K73" s="12"/>
      <c r="L73" s="12"/>
      <c r="M73" s="12"/>
      <c r="N73" s="12"/>
      <c r="O73" s="13"/>
      <c r="P73" s="12">
        <f t="shared" si="9"/>
        <v>0</v>
      </c>
      <c r="Q73" s="12">
        <f t="shared" si="10"/>
        <v>0</v>
      </c>
      <c r="R73" s="57"/>
      <c r="S73" s="15">
        <v>0.18</v>
      </c>
      <c r="T73" s="15">
        <f t="shared" si="11"/>
        <v>0</v>
      </c>
      <c r="U73" s="43"/>
    </row>
    <row r="74" spans="1:22" x14ac:dyDescent="0.2">
      <c r="A74" s="8" t="s">
        <v>77</v>
      </c>
      <c r="B74" s="8"/>
      <c r="C74" s="8"/>
      <c r="D74" s="8"/>
      <c r="E74" s="8"/>
      <c r="F74" s="36"/>
      <c r="G74" s="12"/>
      <c r="H74" s="12"/>
      <c r="I74" s="12"/>
      <c r="J74" s="12"/>
      <c r="K74" s="12"/>
      <c r="L74" s="12"/>
      <c r="M74" s="12"/>
      <c r="N74" s="12"/>
      <c r="O74" s="8"/>
      <c r="P74" s="12"/>
      <c r="Q74" s="12"/>
      <c r="R74" s="57"/>
      <c r="S74" s="12"/>
      <c r="T74" s="15"/>
    </row>
    <row r="75" spans="1:22" x14ac:dyDescent="0.2">
      <c r="A75" s="11" t="s">
        <v>297</v>
      </c>
      <c r="B75" s="11" t="s">
        <v>298</v>
      </c>
      <c r="C75" s="11" t="s">
        <v>297</v>
      </c>
      <c r="D75" s="11" t="s">
        <v>275</v>
      </c>
      <c r="E75" s="12">
        <v>40</v>
      </c>
      <c r="F75" s="12">
        <v>100</v>
      </c>
      <c r="G75" s="12">
        <v>10</v>
      </c>
      <c r="H75" s="12">
        <v>300</v>
      </c>
      <c r="I75" s="12"/>
      <c r="J75" s="12"/>
      <c r="K75" s="12"/>
      <c r="L75" s="12"/>
      <c r="M75" s="12"/>
      <c r="N75" s="12"/>
      <c r="O75" s="13"/>
      <c r="P75" s="12">
        <f t="shared" ref="P75:P90" si="12">SUM(I75:O75)</f>
        <v>0</v>
      </c>
      <c r="Q75" s="12">
        <f t="shared" ref="Q75:Q90" si="13">$P75/$H75</f>
        <v>0</v>
      </c>
      <c r="R75" s="57"/>
      <c r="S75" s="15">
        <v>0.13</v>
      </c>
      <c r="T75" s="15">
        <f t="shared" ref="T75:T90" si="14">$Q75*$S75</f>
        <v>0</v>
      </c>
      <c r="U75" s="43">
        <f>SUM(T75:T90)</f>
        <v>5.98</v>
      </c>
      <c r="V75" s="3">
        <f>U75*100/$U$143</f>
        <v>9.2583991329927233</v>
      </c>
    </row>
    <row r="76" spans="1:22" x14ac:dyDescent="0.2">
      <c r="A76" s="11" t="s">
        <v>78</v>
      </c>
      <c r="B76" s="11" t="s">
        <v>79</v>
      </c>
      <c r="C76" s="11" t="s">
        <v>78</v>
      </c>
      <c r="D76" s="11" t="s">
        <v>275</v>
      </c>
      <c r="E76" s="12">
        <v>40</v>
      </c>
      <c r="F76" s="12">
        <v>150</v>
      </c>
      <c r="G76" s="12">
        <v>10</v>
      </c>
      <c r="H76" s="12">
        <v>300</v>
      </c>
      <c r="I76" s="12"/>
      <c r="J76" s="12"/>
      <c r="K76" s="12"/>
      <c r="L76" s="12"/>
      <c r="M76" s="12">
        <v>300</v>
      </c>
      <c r="N76" s="12"/>
      <c r="O76" s="13"/>
      <c r="P76" s="12">
        <f t="shared" si="12"/>
        <v>300</v>
      </c>
      <c r="Q76" s="12">
        <f t="shared" si="13"/>
        <v>1</v>
      </c>
      <c r="R76" s="57"/>
      <c r="S76" s="15">
        <v>0.13</v>
      </c>
      <c r="T76" s="15">
        <f t="shared" si="14"/>
        <v>0.13</v>
      </c>
    </row>
    <row r="77" spans="1:22" x14ac:dyDescent="0.2">
      <c r="A77" s="36" t="s">
        <v>240</v>
      </c>
      <c r="B77" s="36" t="s">
        <v>79</v>
      </c>
      <c r="C77" s="31" t="s">
        <v>241</v>
      </c>
      <c r="D77" s="36" t="s">
        <v>277</v>
      </c>
      <c r="E77" s="12">
        <v>40</v>
      </c>
      <c r="F77" s="12">
        <v>150</v>
      </c>
      <c r="G77" s="12">
        <v>10</v>
      </c>
      <c r="H77" s="12">
        <v>300</v>
      </c>
      <c r="I77" s="12"/>
      <c r="J77" s="12"/>
      <c r="K77" s="12"/>
      <c r="L77" s="12"/>
      <c r="M77" s="12">
        <v>600</v>
      </c>
      <c r="N77" s="12"/>
      <c r="O77" s="13"/>
      <c r="P77" s="12">
        <f t="shared" si="12"/>
        <v>600</v>
      </c>
      <c r="Q77" s="12">
        <f t="shared" si="13"/>
        <v>2</v>
      </c>
      <c r="R77" s="57"/>
      <c r="S77" s="15">
        <v>0.13</v>
      </c>
      <c r="T77" s="15">
        <f t="shared" si="14"/>
        <v>0.26</v>
      </c>
    </row>
    <row r="78" spans="1:22" x14ac:dyDescent="0.2">
      <c r="A78" s="11" t="s">
        <v>80</v>
      </c>
      <c r="B78" s="11" t="s">
        <v>81</v>
      </c>
      <c r="C78" s="11" t="s">
        <v>80</v>
      </c>
      <c r="D78" s="11" t="s">
        <v>275</v>
      </c>
      <c r="E78" s="12">
        <v>40</v>
      </c>
      <c r="F78" s="12">
        <v>200</v>
      </c>
      <c r="G78" s="12">
        <v>10</v>
      </c>
      <c r="H78" s="12">
        <v>150</v>
      </c>
      <c r="I78" s="12"/>
      <c r="J78" s="12"/>
      <c r="K78" s="12"/>
      <c r="L78" s="12"/>
      <c r="M78" s="12"/>
      <c r="N78" s="12"/>
      <c r="O78" s="13"/>
      <c r="P78" s="12">
        <f t="shared" si="12"/>
        <v>0</v>
      </c>
      <c r="Q78" s="12">
        <f t="shared" si="13"/>
        <v>0</v>
      </c>
      <c r="R78" s="57"/>
      <c r="S78" s="15">
        <v>0.13</v>
      </c>
      <c r="T78" s="15">
        <f t="shared" si="14"/>
        <v>0</v>
      </c>
    </row>
    <row r="79" spans="1:22" x14ac:dyDescent="0.2">
      <c r="A79" s="11" t="s">
        <v>82</v>
      </c>
      <c r="B79" s="11" t="s">
        <v>83</v>
      </c>
      <c r="C79" s="11" t="s">
        <v>82</v>
      </c>
      <c r="D79" s="11" t="s">
        <v>275</v>
      </c>
      <c r="E79" s="12">
        <v>40</v>
      </c>
      <c r="F79" s="12">
        <v>300</v>
      </c>
      <c r="G79" s="12">
        <v>10</v>
      </c>
      <c r="H79" s="12">
        <v>150</v>
      </c>
      <c r="I79" s="12"/>
      <c r="J79" s="12"/>
      <c r="K79" s="12">
        <v>150</v>
      </c>
      <c r="L79" s="12"/>
      <c r="M79" s="12">
        <v>300</v>
      </c>
      <c r="N79" s="12"/>
      <c r="O79" s="13"/>
      <c r="P79" s="12">
        <f t="shared" si="12"/>
        <v>450</v>
      </c>
      <c r="Q79" s="12">
        <f t="shared" si="13"/>
        <v>3</v>
      </c>
      <c r="R79" s="57"/>
      <c r="S79" s="15">
        <v>0.13</v>
      </c>
      <c r="T79" s="15">
        <f t="shared" si="14"/>
        <v>0.39</v>
      </c>
    </row>
    <row r="80" spans="1:22" x14ac:dyDescent="0.2">
      <c r="A80" s="36" t="s">
        <v>183</v>
      </c>
      <c r="B80" s="36" t="s">
        <v>83</v>
      </c>
      <c r="C80" s="36">
        <v>90447300</v>
      </c>
      <c r="D80" s="36" t="s">
        <v>277</v>
      </c>
      <c r="E80" s="12" t="s">
        <v>89</v>
      </c>
      <c r="F80" s="12">
        <v>300</v>
      </c>
      <c r="G80" s="12">
        <v>10</v>
      </c>
      <c r="H80" s="12">
        <v>150</v>
      </c>
      <c r="I80" s="12"/>
      <c r="J80" s="12"/>
      <c r="K80" s="12">
        <v>300</v>
      </c>
      <c r="L80" s="12"/>
      <c r="M80" s="12">
        <v>600</v>
      </c>
      <c r="N80" s="12"/>
      <c r="O80" s="13"/>
      <c r="P80" s="12">
        <f t="shared" si="12"/>
        <v>900</v>
      </c>
      <c r="Q80" s="12">
        <f t="shared" si="13"/>
        <v>6</v>
      </c>
      <c r="R80" s="57"/>
      <c r="S80" s="15">
        <v>0.13</v>
      </c>
      <c r="T80" s="15">
        <f t="shared" si="14"/>
        <v>0.78</v>
      </c>
    </row>
    <row r="81" spans="1:22" x14ac:dyDescent="0.2">
      <c r="A81" s="11" t="s">
        <v>84</v>
      </c>
      <c r="B81" s="11" t="s">
        <v>85</v>
      </c>
      <c r="C81" s="11" t="s">
        <v>84</v>
      </c>
      <c r="D81" s="11" t="s">
        <v>275</v>
      </c>
      <c r="E81" s="12">
        <v>40</v>
      </c>
      <c r="F81" s="12">
        <v>450</v>
      </c>
      <c r="G81" s="12">
        <v>10</v>
      </c>
      <c r="H81" s="12">
        <v>100</v>
      </c>
      <c r="I81" s="12"/>
      <c r="J81" s="12"/>
      <c r="K81" s="12"/>
      <c r="L81" s="12"/>
      <c r="M81" s="12">
        <v>300</v>
      </c>
      <c r="N81" s="12"/>
      <c r="O81" s="13"/>
      <c r="P81" s="12">
        <f t="shared" si="12"/>
        <v>300</v>
      </c>
      <c r="Q81" s="12">
        <f t="shared" si="13"/>
        <v>3</v>
      </c>
      <c r="R81" s="57"/>
      <c r="S81" s="15">
        <v>0.13</v>
      </c>
      <c r="T81" s="15">
        <f t="shared" si="14"/>
        <v>0.39</v>
      </c>
    </row>
    <row r="82" spans="1:22" x14ac:dyDescent="0.2">
      <c r="A82" s="36" t="s">
        <v>184</v>
      </c>
      <c r="B82" s="36" t="s">
        <v>85</v>
      </c>
      <c r="C82" s="36">
        <v>90447400</v>
      </c>
      <c r="D82" s="36" t="s">
        <v>277</v>
      </c>
      <c r="E82" s="12" t="s">
        <v>89</v>
      </c>
      <c r="F82" s="12">
        <v>450</v>
      </c>
      <c r="G82" s="12">
        <v>10</v>
      </c>
      <c r="H82" s="12">
        <v>100</v>
      </c>
      <c r="I82" s="12"/>
      <c r="J82" s="12">
        <v>300</v>
      </c>
      <c r="K82" s="12">
        <v>300</v>
      </c>
      <c r="L82" s="12"/>
      <c r="M82" s="12">
        <v>500</v>
      </c>
      <c r="N82" s="12"/>
      <c r="O82" s="13"/>
      <c r="P82" s="12">
        <f t="shared" si="12"/>
        <v>1100</v>
      </c>
      <c r="Q82" s="12">
        <f t="shared" si="13"/>
        <v>11</v>
      </c>
      <c r="R82" s="57"/>
      <c r="S82" s="15">
        <v>0.13</v>
      </c>
      <c r="T82" s="15">
        <f t="shared" si="14"/>
        <v>1.4300000000000002</v>
      </c>
    </row>
    <row r="83" spans="1:22" x14ac:dyDescent="0.2">
      <c r="A83" s="11" t="s">
        <v>86</v>
      </c>
      <c r="B83" s="11" t="s">
        <v>87</v>
      </c>
      <c r="C83" s="11" t="s">
        <v>86</v>
      </c>
      <c r="D83" s="11" t="s">
        <v>275</v>
      </c>
      <c r="E83" s="12">
        <v>40</v>
      </c>
      <c r="F83" s="12">
        <v>600</v>
      </c>
      <c r="G83" s="12">
        <v>10</v>
      </c>
      <c r="H83" s="12">
        <v>50</v>
      </c>
      <c r="I83" s="12"/>
      <c r="J83" s="12"/>
      <c r="K83" s="12"/>
      <c r="L83" s="12"/>
      <c r="M83" s="12">
        <v>200</v>
      </c>
      <c r="N83" s="12"/>
      <c r="O83" s="13"/>
      <c r="P83" s="12">
        <f t="shared" si="12"/>
        <v>200</v>
      </c>
      <c r="Q83" s="12">
        <f t="shared" si="13"/>
        <v>4</v>
      </c>
      <c r="R83" s="57"/>
      <c r="S83" s="15">
        <v>0.09</v>
      </c>
      <c r="T83" s="15">
        <f t="shared" si="14"/>
        <v>0.36</v>
      </c>
    </row>
    <row r="84" spans="1:22" x14ac:dyDescent="0.2">
      <c r="A84" s="36" t="s">
        <v>88</v>
      </c>
      <c r="B84" s="36" t="s">
        <v>87</v>
      </c>
      <c r="C84" s="36">
        <v>90447600</v>
      </c>
      <c r="D84" s="36" t="s">
        <v>277</v>
      </c>
      <c r="E84" s="12" t="s">
        <v>89</v>
      </c>
      <c r="F84" s="12">
        <v>600</v>
      </c>
      <c r="G84" s="12">
        <v>10</v>
      </c>
      <c r="H84" s="12">
        <v>50</v>
      </c>
      <c r="I84" s="12"/>
      <c r="J84" s="12">
        <v>300</v>
      </c>
      <c r="K84" s="12">
        <v>300</v>
      </c>
      <c r="L84" s="12"/>
      <c r="M84" s="12">
        <v>500</v>
      </c>
      <c r="N84" s="12"/>
      <c r="O84" s="13"/>
      <c r="P84" s="12">
        <f t="shared" si="12"/>
        <v>1100</v>
      </c>
      <c r="Q84" s="12">
        <f t="shared" si="13"/>
        <v>22</v>
      </c>
      <c r="R84" s="57"/>
      <c r="S84" s="15">
        <v>0.09</v>
      </c>
      <c r="T84" s="15">
        <f t="shared" si="14"/>
        <v>1.98</v>
      </c>
    </row>
    <row r="85" spans="1:22" x14ac:dyDescent="0.2">
      <c r="A85" s="11" t="s">
        <v>90</v>
      </c>
      <c r="B85" s="11" t="s">
        <v>91</v>
      </c>
      <c r="C85" s="11" t="s">
        <v>90</v>
      </c>
      <c r="D85" s="11" t="s">
        <v>275</v>
      </c>
      <c r="E85" s="12">
        <v>40</v>
      </c>
      <c r="F85" s="12">
        <v>750</v>
      </c>
      <c r="G85" s="12">
        <v>10</v>
      </c>
      <c r="H85" s="12">
        <v>50</v>
      </c>
      <c r="I85" s="12"/>
      <c r="J85" s="12"/>
      <c r="K85" s="12"/>
      <c r="L85" s="12"/>
      <c r="M85" s="12">
        <v>100</v>
      </c>
      <c r="N85" s="12"/>
      <c r="O85" s="13"/>
      <c r="P85" s="12">
        <f t="shared" si="12"/>
        <v>100</v>
      </c>
      <c r="Q85" s="12">
        <f t="shared" si="13"/>
        <v>2</v>
      </c>
      <c r="R85" s="57"/>
      <c r="S85" s="15">
        <v>0.13</v>
      </c>
      <c r="T85" s="15">
        <f t="shared" si="14"/>
        <v>0.26</v>
      </c>
    </row>
    <row r="86" spans="1:22" x14ac:dyDescent="0.2">
      <c r="A86" s="11" t="s">
        <v>92</v>
      </c>
      <c r="B86" s="11" t="s">
        <v>93</v>
      </c>
      <c r="C86" s="11" t="s">
        <v>92</v>
      </c>
      <c r="D86" s="11" t="s">
        <v>275</v>
      </c>
      <c r="E86" s="12">
        <v>40</v>
      </c>
      <c r="F86" s="12">
        <v>900</v>
      </c>
      <c r="G86" s="12">
        <v>10</v>
      </c>
      <c r="H86" s="12">
        <v>50</v>
      </c>
      <c r="I86" s="12"/>
      <c r="J86" s="12"/>
      <c r="K86" s="12"/>
      <c r="L86" s="12"/>
      <c r="M86" s="12"/>
      <c r="N86" s="12"/>
      <c r="O86" s="13"/>
      <c r="P86" s="12">
        <f t="shared" si="12"/>
        <v>0</v>
      </c>
      <c r="Q86" s="12">
        <f t="shared" si="13"/>
        <v>0</v>
      </c>
      <c r="R86" s="57"/>
      <c r="S86" s="15">
        <v>0.13</v>
      </c>
      <c r="T86" s="15">
        <f t="shared" si="14"/>
        <v>0</v>
      </c>
    </row>
    <row r="87" spans="1:22" x14ac:dyDescent="0.2">
      <c r="A87" s="36" t="s">
        <v>185</v>
      </c>
      <c r="B87" s="36" t="s">
        <v>93</v>
      </c>
      <c r="C87" s="36">
        <v>90447700</v>
      </c>
      <c r="D87" s="36" t="s">
        <v>277</v>
      </c>
      <c r="E87" s="12" t="s">
        <v>89</v>
      </c>
      <c r="F87" s="12">
        <v>900</v>
      </c>
      <c r="G87" s="12">
        <v>10</v>
      </c>
      <c r="H87" s="12">
        <v>50</v>
      </c>
      <c r="I87" s="12"/>
      <c r="J87" s="12"/>
      <c r="K87" s="12"/>
      <c r="L87" s="12"/>
      <c r="M87" s="12"/>
      <c r="N87" s="12"/>
      <c r="O87" s="13"/>
      <c r="P87" s="12">
        <f t="shared" si="12"/>
        <v>0</v>
      </c>
      <c r="Q87" s="12">
        <f t="shared" si="13"/>
        <v>0</v>
      </c>
      <c r="R87" s="57"/>
      <c r="S87" s="15">
        <v>0.13</v>
      </c>
      <c r="T87" s="15">
        <f t="shared" si="14"/>
        <v>0</v>
      </c>
    </row>
    <row r="88" spans="1:22" x14ac:dyDescent="0.2">
      <c r="A88" s="11" t="s">
        <v>94</v>
      </c>
      <c r="B88" s="11" t="s">
        <v>95</v>
      </c>
      <c r="C88" s="11" t="s">
        <v>94</v>
      </c>
      <c r="D88" s="11" t="s">
        <v>275</v>
      </c>
      <c r="E88" s="12">
        <v>40</v>
      </c>
      <c r="F88" s="12">
        <v>1200</v>
      </c>
      <c r="G88" s="12">
        <v>5</v>
      </c>
      <c r="H88" s="12">
        <v>25</v>
      </c>
      <c r="I88" s="12"/>
      <c r="J88" s="12"/>
      <c r="K88" s="12"/>
      <c r="L88" s="12"/>
      <c r="M88" s="12"/>
      <c r="N88" s="12"/>
      <c r="O88" s="13"/>
      <c r="P88" s="12">
        <f t="shared" si="12"/>
        <v>0</v>
      </c>
      <c r="Q88" s="12">
        <f t="shared" si="13"/>
        <v>0</v>
      </c>
      <c r="R88" s="57"/>
      <c r="S88" s="15">
        <v>0.08</v>
      </c>
      <c r="T88" s="15">
        <f t="shared" si="14"/>
        <v>0</v>
      </c>
    </row>
    <row r="89" spans="1:22" x14ac:dyDescent="0.2">
      <c r="A89" s="36" t="s">
        <v>376</v>
      </c>
      <c r="B89" s="36" t="s">
        <v>377</v>
      </c>
      <c r="C89" s="31" t="s">
        <v>378</v>
      </c>
      <c r="D89" s="36" t="s">
        <v>277</v>
      </c>
      <c r="E89" s="12">
        <v>40</v>
      </c>
      <c r="F89" s="12">
        <v>1800</v>
      </c>
      <c r="G89" s="12">
        <v>5</v>
      </c>
      <c r="H89" s="12">
        <v>20</v>
      </c>
      <c r="I89" s="12"/>
      <c r="J89" s="12"/>
      <c r="K89" s="12"/>
      <c r="L89" s="12"/>
      <c r="M89" s="12"/>
      <c r="N89" s="12"/>
      <c r="O89" s="13"/>
      <c r="P89" s="12">
        <f t="shared" si="12"/>
        <v>0</v>
      </c>
      <c r="Q89" s="12">
        <f t="shared" si="13"/>
        <v>0</v>
      </c>
      <c r="R89" s="57"/>
      <c r="S89" s="15">
        <v>0.08</v>
      </c>
      <c r="T89" s="15">
        <f t="shared" si="14"/>
        <v>0</v>
      </c>
    </row>
    <row r="90" spans="1:22" x14ac:dyDescent="0.2">
      <c r="A90" s="11" t="s">
        <v>220</v>
      </c>
      <c r="B90" s="11" t="s">
        <v>221</v>
      </c>
      <c r="C90" s="11" t="s">
        <v>220</v>
      </c>
      <c r="D90" s="11" t="s">
        <v>275</v>
      </c>
      <c r="E90" s="12">
        <v>40</v>
      </c>
      <c r="F90" s="12">
        <v>2000</v>
      </c>
      <c r="G90" s="12">
        <v>5</v>
      </c>
      <c r="H90" s="12">
        <v>25</v>
      </c>
      <c r="I90" s="12"/>
      <c r="J90" s="12"/>
      <c r="K90" s="12"/>
      <c r="L90" s="12"/>
      <c r="M90" s="12"/>
      <c r="N90" s="12"/>
      <c r="O90" s="13"/>
      <c r="P90" s="12">
        <f t="shared" si="12"/>
        <v>0</v>
      </c>
      <c r="Q90" s="12">
        <f t="shared" si="13"/>
        <v>0</v>
      </c>
      <c r="R90" s="57"/>
      <c r="S90" s="15">
        <v>0.08</v>
      </c>
      <c r="T90" s="15">
        <f t="shared" si="14"/>
        <v>0</v>
      </c>
      <c r="U90" s="43"/>
    </row>
    <row r="91" spans="1:22" x14ac:dyDescent="0.2">
      <c r="A91" s="8" t="s">
        <v>96</v>
      </c>
      <c r="B91" s="8"/>
      <c r="C91" s="8"/>
      <c r="D91" s="8"/>
      <c r="E91" s="20"/>
      <c r="F91" s="12"/>
      <c r="G91" s="12"/>
      <c r="H91" s="12"/>
      <c r="I91" s="12"/>
      <c r="J91" s="12"/>
      <c r="K91" s="12"/>
      <c r="L91" s="12"/>
      <c r="M91" s="12"/>
      <c r="N91" s="12"/>
      <c r="O91" s="8"/>
      <c r="P91" s="12"/>
      <c r="Q91" s="12"/>
      <c r="R91" s="57"/>
      <c r="S91" s="12"/>
      <c r="T91" s="15"/>
    </row>
    <row r="92" spans="1:22" x14ac:dyDescent="0.2">
      <c r="A92" s="11" t="s">
        <v>299</v>
      </c>
      <c r="B92" s="11" t="s">
        <v>300</v>
      </c>
      <c r="C92" s="11" t="s">
        <v>299</v>
      </c>
      <c r="D92" s="11" t="s">
        <v>275</v>
      </c>
      <c r="E92" s="12">
        <v>50</v>
      </c>
      <c r="F92" s="12">
        <v>100</v>
      </c>
      <c r="G92" s="12">
        <v>10</v>
      </c>
      <c r="H92" s="12">
        <v>150</v>
      </c>
      <c r="I92" s="12"/>
      <c r="J92" s="12"/>
      <c r="K92" s="12">
        <v>300</v>
      </c>
      <c r="L92" s="12"/>
      <c r="M92" s="12"/>
      <c r="N92" s="12"/>
      <c r="O92" s="13"/>
      <c r="P92" s="12">
        <f t="shared" ref="P92:P108" si="15">SUM(I92:O92)</f>
        <v>300</v>
      </c>
      <c r="Q92" s="12">
        <f t="shared" ref="Q92:Q108" si="16">$P92/$H92</f>
        <v>2</v>
      </c>
      <c r="R92" s="57"/>
      <c r="S92" s="15">
        <v>0.1</v>
      </c>
      <c r="T92" s="15">
        <f t="shared" ref="T92:T108" si="17">$Q92*$S92</f>
        <v>0.2</v>
      </c>
      <c r="U92" s="43">
        <f>SUM(T92:T108)</f>
        <v>27.320000000000004</v>
      </c>
      <c r="V92" s="3">
        <f>U92*100/$U$143</f>
        <v>42.297569283170773</v>
      </c>
    </row>
    <row r="93" spans="1:22" x14ac:dyDescent="0.2">
      <c r="A93" s="11" t="s">
        <v>97</v>
      </c>
      <c r="B93" s="11" t="s">
        <v>98</v>
      </c>
      <c r="C93" s="11" t="s">
        <v>97</v>
      </c>
      <c r="D93" s="11" t="s">
        <v>275</v>
      </c>
      <c r="E93" s="12">
        <v>50</v>
      </c>
      <c r="F93" s="12">
        <v>150</v>
      </c>
      <c r="G93" s="12">
        <v>10</v>
      </c>
      <c r="H93" s="12">
        <v>150</v>
      </c>
      <c r="I93" s="12"/>
      <c r="J93" s="12"/>
      <c r="K93" s="12"/>
      <c r="L93" s="12"/>
      <c r="M93" s="12"/>
      <c r="N93" s="12"/>
      <c r="O93" s="13"/>
      <c r="P93" s="12">
        <f t="shared" si="15"/>
        <v>0</v>
      </c>
      <c r="Q93" s="12">
        <f t="shared" si="16"/>
        <v>0</v>
      </c>
      <c r="R93" s="57"/>
      <c r="S93" s="15">
        <v>0.1</v>
      </c>
      <c r="T93" s="15">
        <f t="shared" si="17"/>
        <v>0</v>
      </c>
    </row>
    <row r="94" spans="1:22" x14ac:dyDescent="0.2">
      <c r="A94" s="36" t="s">
        <v>235</v>
      </c>
      <c r="B94" s="36" t="s">
        <v>98</v>
      </c>
      <c r="C94" s="36">
        <v>90448200</v>
      </c>
      <c r="D94" s="36" t="s">
        <v>277</v>
      </c>
      <c r="E94" s="12" t="s">
        <v>102</v>
      </c>
      <c r="F94" s="12">
        <v>150</v>
      </c>
      <c r="G94" s="12">
        <v>10</v>
      </c>
      <c r="H94" s="12">
        <v>150</v>
      </c>
      <c r="I94" s="12"/>
      <c r="J94" s="12"/>
      <c r="K94" s="12"/>
      <c r="L94" s="12"/>
      <c r="M94" s="12">
        <v>300</v>
      </c>
      <c r="N94" s="12"/>
      <c r="O94" s="13"/>
      <c r="P94" s="12">
        <f t="shared" si="15"/>
        <v>300</v>
      </c>
      <c r="Q94" s="12">
        <f t="shared" si="16"/>
        <v>2</v>
      </c>
      <c r="R94" s="57"/>
      <c r="S94" s="15">
        <v>0.1</v>
      </c>
      <c r="T94" s="15">
        <f t="shared" si="17"/>
        <v>0.2</v>
      </c>
    </row>
    <row r="95" spans="1:22" x14ac:dyDescent="0.2">
      <c r="A95" s="11" t="s">
        <v>224</v>
      </c>
      <c r="B95" s="11" t="s">
        <v>225</v>
      </c>
      <c r="C95" s="11" t="s">
        <v>224</v>
      </c>
      <c r="D95" s="11" t="s">
        <v>275</v>
      </c>
      <c r="E95" s="12">
        <v>50</v>
      </c>
      <c r="F95" s="12">
        <v>200</v>
      </c>
      <c r="G95" s="12">
        <v>10</v>
      </c>
      <c r="H95" s="12">
        <v>150</v>
      </c>
      <c r="I95" s="12"/>
      <c r="J95" s="12"/>
      <c r="K95" s="12">
        <v>150</v>
      </c>
      <c r="L95" s="12"/>
      <c r="M95" s="12"/>
      <c r="N95" s="12"/>
      <c r="O95" s="13"/>
      <c r="P95" s="12">
        <f t="shared" si="15"/>
        <v>150</v>
      </c>
      <c r="Q95" s="12">
        <f t="shared" si="16"/>
        <v>1</v>
      </c>
      <c r="R95" s="57"/>
      <c r="S95" s="15">
        <v>0.06</v>
      </c>
      <c r="T95" s="15">
        <f t="shared" si="17"/>
        <v>0.06</v>
      </c>
    </row>
    <row r="96" spans="1:22" x14ac:dyDescent="0.2">
      <c r="A96" s="11" t="s">
        <v>99</v>
      </c>
      <c r="B96" s="11" t="s">
        <v>100</v>
      </c>
      <c r="C96" s="11" t="s">
        <v>99</v>
      </c>
      <c r="D96" s="11" t="s">
        <v>275</v>
      </c>
      <c r="E96" s="12">
        <v>50</v>
      </c>
      <c r="F96" s="12">
        <v>300</v>
      </c>
      <c r="G96" s="12">
        <v>10</v>
      </c>
      <c r="H96" s="12">
        <v>75</v>
      </c>
      <c r="I96" s="12"/>
      <c r="J96" s="12"/>
      <c r="K96" s="12"/>
      <c r="L96" s="12"/>
      <c r="M96" s="12">
        <v>150</v>
      </c>
      <c r="N96" s="12"/>
      <c r="O96" s="13"/>
      <c r="P96" s="12">
        <f t="shared" si="15"/>
        <v>150</v>
      </c>
      <c r="Q96" s="12">
        <f t="shared" si="16"/>
        <v>2</v>
      </c>
      <c r="R96" s="57"/>
      <c r="S96" s="15">
        <v>0.1</v>
      </c>
      <c r="T96" s="15">
        <f t="shared" si="17"/>
        <v>0.2</v>
      </c>
    </row>
    <row r="97" spans="1:22" x14ac:dyDescent="0.2">
      <c r="A97" s="36" t="s">
        <v>101</v>
      </c>
      <c r="B97" s="36" t="s">
        <v>100</v>
      </c>
      <c r="C97" s="36">
        <v>90448300</v>
      </c>
      <c r="D97" s="36" t="s">
        <v>277</v>
      </c>
      <c r="E97" s="12" t="s">
        <v>102</v>
      </c>
      <c r="F97" s="12">
        <v>300</v>
      </c>
      <c r="G97" s="12">
        <v>10</v>
      </c>
      <c r="H97" s="12">
        <v>75</v>
      </c>
      <c r="I97" s="12"/>
      <c r="J97" s="12"/>
      <c r="K97" s="12"/>
      <c r="L97" s="12"/>
      <c r="M97" s="12">
        <v>600</v>
      </c>
      <c r="N97" s="12"/>
      <c r="O97" s="13"/>
      <c r="P97" s="12">
        <f t="shared" si="15"/>
        <v>600</v>
      </c>
      <c r="Q97" s="12">
        <f t="shared" si="16"/>
        <v>8</v>
      </c>
      <c r="R97" s="57"/>
      <c r="S97" s="15">
        <v>0.1</v>
      </c>
      <c r="T97" s="15">
        <f t="shared" si="17"/>
        <v>0.8</v>
      </c>
    </row>
    <row r="98" spans="1:22" x14ac:dyDescent="0.2">
      <c r="A98" s="11" t="s">
        <v>103</v>
      </c>
      <c r="B98" s="11" t="s">
        <v>104</v>
      </c>
      <c r="C98" s="11" t="s">
        <v>103</v>
      </c>
      <c r="D98" s="11" t="s">
        <v>275</v>
      </c>
      <c r="E98" s="12">
        <v>50</v>
      </c>
      <c r="F98" s="12">
        <v>450</v>
      </c>
      <c r="G98" s="12">
        <v>10</v>
      </c>
      <c r="H98" s="12">
        <v>50</v>
      </c>
      <c r="I98" s="12"/>
      <c r="J98" s="12"/>
      <c r="K98" s="12"/>
      <c r="L98" s="12"/>
      <c r="M98" s="12"/>
      <c r="N98" s="12"/>
      <c r="O98" s="13"/>
      <c r="P98" s="12">
        <f t="shared" si="15"/>
        <v>0</v>
      </c>
      <c r="Q98" s="12">
        <f t="shared" si="16"/>
        <v>0</v>
      </c>
      <c r="R98" s="57"/>
      <c r="S98" s="15">
        <v>0.1</v>
      </c>
      <c r="T98" s="15">
        <f t="shared" si="17"/>
        <v>0</v>
      </c>
    </row>
    <row r="99" spans="1:22" x14ac:dyDescent="0.2">
      <c r="A99" s="36" t="s">
        <v>186</v>
      </c>
      <c r="B99" s="36" t="s">
        <v>104</v>
      </c>
      <c r="C99" s="36">
        <v>90448400</v>
      </c>
      <c r="D99" s="36" t="s">
        <v>277</v>
      </c>
      <c r="E99" s="12" t="s">
        <v>102</v>
      </c>
      <c r="F99" s="12">
        <v>450</v>
      </c>
      <c r="G99" s="12">
        <v>10</v>
      </c>
      <c r="H99" s="12">
        <v>50</v>
      </c>
      <c r="I99" s="12"/>
      <c r="J99" s="12"/>
      <c r="K99" s="12">
        <v>300</v>
      </c>
      <c r="L99" s="12"/>
      <c r="M99" s="12">
        <v>600</v>
      </c>
      <c r="N99" s="12"/>
      <c r="O99" s="13"/>
      <c r="P99" s="12">
        <f t="shared" si="15"/>
        <v>900</v>
      </c>
      <c r="Q99" s="12">
        <f t="shared" si="16"/>
        <v>18</v>
      </c>
      <c r="R99" s="57"/>
      <c r="S99" s="15">
        <v>0.1</v>
      </c>
      <c r="T99" s="15">
        <f t="shared" si="17"/>
        <v>1.8</v>
      </c>
    </row>
    <row r="100" spans="1:22" x14ac:dyDescent="0.2">
      <c r="A100" s="11" t="s">
        <v>105</v>
      </c>
      <c r="B100" s="11" t="s">
        <v>106</v>
      </c>
      <c r="C100" s="11" t="s">
        <v>105</v>
      </c>
      <c r="D100" s="11" t="s">
        <v>275</v>
      </c>
      <c r="E100" s="12">
        <v>50</v>
      </c>
      <c r="F100" s="12">
        <v>600</v>
      </c>
      <c r="G100" s="12">
        <v>10</v>
      </c>
      <c r="H100" s="12">
        <v>50</v>
      </c>
      <c r="I100" s="12"/>
      <c r="J100" s="12"/>
      <c r="K100" s="12">
        <v>300</v>
      </c>
      <c r="L100" s="12"/>
      <c r="M100" s="12"/>
      <c r="N100" s="12">
        <v>500</v>
      </c>
      <c r="O100" s="13"/>
      <c r="P100" s="12">
        <f t="shared" si="15"/>
        <v>800</v>
      </c>
      <c r="Q100" s="12">
        <f t="shared" si="16"/>
        <v>16</v>
      </c>
      <c r="R100" s="57"/>
      <c r="S100" s="15">
        <v>0.13</v>
      </c>
      <c r="T100" s="15">
        <f t="shared" si="17"/>
        <v>2.08</v>
      </c>
    </row>
    <row r="101" spans="1:22" x14ac:dyDescent="0.2">
      <c r="A101" s="36" t="s">
        <v>107</v>
      </c>
      <c r="B101" s="36" t="s">
        <v>106</v>
      </c>
      <c r="C101" s="36">
        <v>90448600</v>
      </c>
      <c r="D101" s="36" t="s">
        <v>277</v>
      </c>
      <c r="E101" s="12" t="s">
        <v>102</v>
      </c>
      <c r="F101" s="12">
        <v>600</v>
      </c>
      <c r="G101" s="12">
        <v>10</v>
      </c>
      <c r="H101" s="12">
        <v>50</v>
      </c>
      <c r="I101" s="12"/>
      <c r="J101" s="12"/>
      <c r="K101" s="12">
        <v>500</v>
      </c>
      <c r="L101" s="12"/>
      <c r="M101" s="12">
        <v>600</v>
      </c>
      <c r="N101" s="12">
        <v>3000</v>
      </c>
      <c r="O101" s="13"/>
      <c r="P101" s="12">
        <f t="shared" si="15"/>
        <v>4100</v>
      </c>
      <c r="Q101" s="12">
        <f t="shared" si="16"/>
        <v>82</v>
      </c>
      <c r="R101" s="57"/>
      <c r="S101" s="15">
        <v>0.13</v>
      </c>
      <c r="T101" s="15">
        <f t="shared" si="17"/>
        <v>10.66</v>
      </c>
    </row>
    <row r="102" spans="1:22" x14ac:dyDescent="0.2">
      <c r="A102" s="36" t="s">
        <v>266</v>
      </c>
      <c r="B102" s="36" t="s">
        <v>267</v>
      </c>
      <c r="C102" s="36">
        <v>90448605</v>
      </c>
      <c r="D102" s="36" t="s">
        <v>277</v>
      </c>
      <c r="E102" s="12" t="s">
        <v>102</v>
      </c>
      <c r="F102" s="12">
        <v>700</v>
      </c>
      <c r="G102" s="12">
        <v>5</v>
      </c>
      <c r="H102" s="12">
        <v>25</v>
      </c>
      <c r="I102" s="12"/>
      <c r="J102" s="12"/>
      <c r="K102" s="12"/>
      <c r="L102" s="12"/>
      <c r="M102" s="12"/>
      <c r="N102" s="12"/>
      <c r="O102" s="13"/>
      <c r="P102" s="12">
        <f t="shared" si="15"/>
        <v>0</v>
      </c>
      <c r="Q102" s="12">
        <f t="shared" si="16"/>
        <v>0</v>
      </c>
      <c r="R102" s="57"/>
      <c r="S102" s="15">
        <v>0.1</v>
      </c>
      <c r="T102" s="15">
        <f t="shared" si="17"/>
        <v>0</v>
      </c>
    </row>
    <row r="103" spans="1:22" x14ac:dyDescent="0.2">
      <c r="A103" s="11" t="s">
        <v>202</v>
      </c>
      <c r="B103" s="11" t="s">
        <v>203</v>
      </c>
      <c r="C103" s="11" t="s">
        <v>202</v>
      </c>
      <c r="D103" s="11" t="s">
        <v>275</v>
      </c>
      <c r="E103" s="12">
        <v>50</v>
      </c>
      <c r="F103" s="12">
        <v>750</v>
      </c>
      <c r="G103" s="12">
        <v>5</v>
      </c>
      <c r="H103" s="12">
        <v>25</v>
      </c>
      <c r="I103" s="12"/>
      <c r="J103" s="12"/>
      <c r="K103" s="12"/>
      <c r="L103" s="12"/>
      <c r="M103" s="12"/>
      <c r="N103" s="12"/>
      <c r="O103" s="13"/>
      <c r="P103" s="12">
        <f t="shared" si="15"/>
        <v>0</v>
      </c>
      <c r="Q103" s="12">
        <f t="shared" si="16"/>
        <v>0</v>
      </c>
      <c r="R103" s="57"/>
      <c r="S103" s="15">
        <v>0.1</v>
      </c>
      <c r="T103" s="15">
        <f t="shared" si="17"/>
        <v>0</v>
      </c>
    </row>
    <row r="104" spans="1:22" x14ac:dyDescent="0.2">
      <c r="A104" s="11" t="s">
        <v>108</v>
      </c>
      <c r="B104" s="11" t="s">
        <v>109</v>
      </c>
      <c r="C104" s="11" t="s">
        <v>108</v>
      </c>
      <c r="D104" s="11" t="s">
        <v>275</v>
      </c>
      <c r="E104" s="12">
        <v>50</v>
      </c>
      <c r="F104" s="12">
        <v>900</v>
      </c>
      <c r="G104" s="12">
        <v>5</v>
      </c>
      <c r="H104" s="12">
        <v>25</v>
      </c>
      <c r="I104" s="12"/>
      <c r="J104" s="12"/>
      <c r="K104" s="12">
        <v>100</v>
      </c>
      <c r="L104" s="12">
        <v>300</v>
      </c>
      <c r="M104" s="12"/>
      <c r="N104" s="12"/>
      <c r="O104" s="13"/>
      <c r="P104" s="12">
        <f t="shared" si="15"/>
        <v>400</v>
      </c>
      <c r="Q104" s="12">
        <f t="shared" si="16"/>
        <v>16</v>
      </c>
      <c r="R104" s="57"/>
      <c r="S104" s="15">
        <v>0.1</v>
      </c>
      <c r="T104" s="15">
        <f t="shared" si="17"/>
        <v>1.6</v>
      </c>
    </row>
    <row r="105" spans="1:22" x14ac:dyDescent="0.2">
      <c r="A105" s="36" t="s">
        <v>187</v>
      </c>
      <c r="B105" s="36" t="s">
        <v>109</v>
      </c>
      <c r="C105" s="36">
        <v>90448700</v>
      </c>
      <c r="D105" s="36" t="s">
        <v>277</v>
      </c>
      <c r="E105" s="12" t="s">
        <v>102</v>
      </c>
      <c r="F105" s="12">
        <v>900</v>
      </c>
      <c r="G105" s="12">
        <v>5</v>
      </c>
      <c r="H105" s="12">
        <v>25</v>
      </c>
      <c r="I105" s="12"/>
      <c r="J105" s="12"/>
      <c r="K105" s="12"/>
      <c r="L105" s="12">
        <v>2000</v>
      </c>
      <c r="M105" s="12">
        <v>300</v>
      </c>
      <c r="N105" s="12"/>
      <c r="O105" s="13"/>
      <c r="P105" s="12">
        <f t="shared" si="15"/>
        <v>2300</v>
      </c>
      <c r="Q105" s="12">
        <f t="shared" si="16"/>
        <v>92</v>
      </c>
      <c r="R105" s="57"/>
      <c r="S105" s="15">
        <v>0.1</v>
      </c>
      <c r="T105" s="15">
        <f t="shared" si="17"/>
        <v>9.2000000000000011</v>
      </c>
    </row>
    <row r="106" spans="1:22" x14ac:dyDescent="0.2">
      <c r="A106" s="11" t="s">
        <v>110</v>
      </c>
      <c r="B106" s="11" t="s">
        <v>111</v>
      </c>
      <c r="C106" s="11" t="s">
        <v>110</v>
      </c>
      <c r="D106" s="11" t="s">
        <v>275</v>
      </c>
      <c r="E106" s="12">
        <v>50</v>
      </c>
      <c r="F106" s="12">
        <v>1200</v>
      </c>
      <c r="G106" s="12">
        <v>5</v>
      </c>
      <c r="H106" s="12">
        <v>25</v>
      </c>
      <c r="I106" s="12"/>
      <c r="J106" s="12"/>
      <c r="K106" s="12"/>
      <c r="L106" s="12"/>
      <c r="M106" s="12"/>
      <c r="N106" s="12"/>
      <c r="O106" s="13"/>
      <c r="P106" s="12">
        <f t="shared" si="15"/>
        <v>0</v>
      </c>
      <c r="Q106" s="12">
        <f t="shared" si="16"/>
        <v>0</v>
      </c>
      <c r="R106" s="57"/>
      <c r="S106" s="15">
        <v>0.13</v>
      </c>
      <c r="T106" s="15">
        <f t="shared" si="17"/>
        <v>0</v>
      </c>
    </row>
    <row r="107" spans="1:22" x14ac:dyDescent="0.2">
      <c r="A107" s="36" t="s">
        <v>204</v>
      </c>
      <c r="B107" s="36" t="s">
        <v>111</v>
      </c>
      <c r="C107" s="31" t="s">
        <v>205</v>
      </c>
      <c r="D107" s="36" t="s">
        <v>277</v>
      </c>
      <c r="E107" s="12">
        <v>50</v>
      </c>
      <c r="F107" s="12">
        <v>1200</v>
      </c>
      <c r="G107" s="12">
        <v>5</v>
      </c>
      <c r="H107" s="12">
        <v>25</v>
      </c>
      <c r="I107" s="12"/>
      <c r="J107" s="12"/>
      <c r="K107" s="12"/>
      <c r="L107" s="12"/>
      <c r="M107" s="12">
        <v>100</v>
      </c>
      <c r="N107" s="12"/>
      <c r="O107" s="13"/>
      <c r="P107" s="12">
        <f t="shared" si="15"/>
        <v>100</v>
      </c>
      <c r="Q107" s="12">
        <f t="shared" si="16"/>
        <v>4</v>
      </c>
      <c r="R107" s="57"/>
      <c r="S107" s="15">
        <v>0.13</v>
      </c>
      <c r="T107" s="15">
        <f t="shared" si="17"/>
        <v>0.52</v>
      </c>
    </row>
    <row r="108" spans="1:22" x14ac:dyDescent="0.2">
      <c r="A108" s="36" t="s">
        <v>268</v>
      </c>
      <c r="B108" s="36" t="s">
        <v>269</v>
      </c>
      <c r="C108" s="31" t="s">
        <v>270</v>
      </c>
      <c r="D108" s="36" t="s">
        <v>277</v>
      </c>
      <c r="E108" s="12">
        <v>50</v>
      </c>
      <c r="F108" s="12">
        <v>2400</v>
      </c>
      <c r="G108" s="12">
        <v>5</v>
      </c>
      <c r="H108" s="12">
        <v>25</v>
      </c>
      <c r="I108" s="12"/>
      <c r="J108" s="12"/>
      <c r="K108" s="12"/>
      <c r="L108" s="12"/>
      <c r="M108" s="12"/>
      <c r="N108" s="12"/>
      <c r="O108" s="13"/>
      <c r="P108" s="12">
        <f t="shared" si="15"/>
        <v>0</v>
      </c>
      <c r="Q108" s="12">
        <f t="shared" si="16"/>
        <v>0</v>
      </c>
      <c r="R108" s="57"/>
      <c r="S108" s="15">
        <v>0.13</v>
      </c>
      <c r="T108" s="15">
        <f t="shared" si="17"/>
        <v>0</v>
      </c>
      <c r="U108" s="43"/>
    </row>
    <row r="109" spans="1:22" x14ac:dyDescent="0.2">
      <c r="A109" s="307" t="s">
        <v>112</v>
      </c>
      <c r="B109" s="307"/>
      <c r="C109" s="8"/>
      <c r="D109" s="8"/>
      <c r="E109" s="8"/>
      <c r="F109" s="12"/>
      <c r="G109" s="12"/>
      <c r="H109" s="12"/>
      <c r="I109" s="12"/>
      <c r="J109" s="12"/>
      <c r="K109" s="12"/>
      <c r="L109" s="12"/>
      <c r="M109" s="12"/>
      <c r="N109" s="12"/>
      <c r="O109" s="36"/>
      <c r="P109" s="12"/>
      <c r="Q109" s="12"/>
      <c r="R109" s="57"/>
      <c r="S109" s="12"/>
      <c r="T109" s="15"/>
    </row>
    <row r="110" spans="1:22" x14ac:dyDescent="0.2">
      <c r="A110" s="11" t="s">
        <v>216</v>
      </c>
      <c r="B110" s="11" t="s">
        <v>217</v>
      </c>
      <c r="C110" s="11" t="s">
        <v>216</v>
      </c>
      <c r="D110" s="11" t="s">
        <v>275</v>
      </c>
      <c r="E110" s="12">
        <v>20</v>
      </c>
      <c r="F110" s="12">
        <v>150</v>
      </c>
      <c r="G110" s="12">
        <v>10</v>
      </c>
      <c r="H110" s="12">
        <v>400</v>
      </c>
      <c r="I110" s="12"/>
      <c r="J110" s="12"/>
      <c r="K110" s="12"/>
      <c r="L110" s="12"/>
      <c r="M110" s="12"/>
      <c r="N110" s="12"/>
      <c r="O110" s="36"/>
      <c r="P110" s="12">
        <f t="shared" ref="P110:P142" si="18">SUM(I110:O110)</f>
        <v>0</v>
      </c>
      <c r="Q110" s="12">
        <f t="shared" ref="Q110:Q142" si="19">$P110/$H110</f>
        <v>0</v>
      </c>
      <c r="R110" s="57"/>
      <c r="S110" s="12">
        <v>0.06</v>
      </c>
      <c r="T110" s="15">
        <f t="shared" ref="T110:T142" si="20">$Q110*$S110</f>
        <v>0</v>
      </c>
      <c r="U110" s="43">
        <f>SUM(T110:T125)</f>
        <v>0.62</v>
      </c>
      <c r="V110" s="3">
        <f>U110*100/$U$143</f>
        <v>0.95990091345409501</v>
      </c>
    </row>
    <row r="111" spans="1:22" x14ac:dyDescent="0.2">
      <c r="A111" s="36" t="s">
        <v>226</v>
      </c>
      <c r="B111" s="36" t="s">
        <v>217</v>
      </c>
      <c r="C111" s="36">
        <v>90444200</v>
      </c>
      <c r="D111" s="36" t="s">
        <v>277</v>
      </c>
      <c r="E111" s="12">
        <v>20</v>
      </c>
      <c r="F111" s="12">
        <v>150</v>
      </c>
      <c r="G111" s="12">
        <v>10</v>
      </c>
      <c r="H111" s="12">
        <v>400</v>
      </c>
      <c r="I111" s="12"/>
      <c r="J111" s="12"/>
      <c r="K111" s="12"/>
      <c r="L111" s="12"/>
      <c r="M111" s="12"/>
      <c r="N111" s="12"/>
      <c r="O111" s="36"/>
      <c r="P111" s="12">
        <f t="shared" si="18"/>
        <v>0</v>
      </c>
      <c r="Q111" s="12">
        <f t="shared" si="19"/>
        <v>0</v>
      </c>
      <c r="R111" s="57"/>
      <c r="S111" s="12">
        <v>0.06</v>
      </c>
      <c r="T111" s="15">
        <f t="shared" si="20"/>
        <v>0</v>
      </c>
    </row>
    <row r="112" spans="1:22" x14ac:dyDescent="0.2">
      <c r="A112" s="11" t="s">
        <v>191</v>
      </c>
      <c r="B112" s="11" t="s">
        <v>192</v>
      </c>
      <c r="C112" s="11" t="s">
        <v>191</v>
      </c>
      <c r="D112" s="11" t="s">
        <v>275</v>
      </c>
      <c r="E112" s="12">
        <v>20</v>
      </c>
      <c r="F112" s="12">
        <v>200</v>
      </c>
      <c r="G112" s="12">
        <v>10</v>
      </c>
      <c r="H112" s="12">
        <v>300</v>
      </c>
      <c r="I112" s="12"/>
      <c r="J112" s="12"/>
      <c r="K112" s="12"/>
      <c r="L112" s="12"/>
      <c r="M112" s="12"/>
      <c r="N112" s="12"/>
      <c r="O112" s="36"/>
      <c r="P112" s="12">
        <f t="shared" si="18"/>
        <v>0</v>
      </c>
      <c r="Q112" s="12">
        <f t="shared" si="19"/>
        <v>0</v>
      </c>
      <c r="R112" s="57"/>
      <c r="S112" s="12">
        <v>0.06</v>
      </c>
      <c r="T112" s="15">
        <f t="shared" si="20"/>
        <v>0</v>
      </c>
    </row>
    <row r="113" spans="1:22" x14ac:dyDescent="0.2">
      <c r="A113" s="11" t="s">
        <v>160</v>
      </c>
      <c r="B113" s="11" t="s">
        <v>161</v>
      </c>
      <c r="C113" s="11" t="s">
        <v>160</v>
      </c>
      <c r="D113" s="11" t="s">
        <v>275</v>
      </c>
      <c r="E113" s="12">
        <v>20</v>
      </c>
      <c r="F113" s="12">
        <v>300</v>
      </c>
      <c r="G113" s="12">
        <v>10</v>
      </c>
      <c r="H113" s="12">
        <v>200</v>
      </c>
      <c r="I113" s="12"/>
      <c r="J113" s="12">
        <v>200</v>
      </c>
      <c r="K113" s="12">
        <v>400</v>
      </c>
      <c r="L113" s="12"/>
      <c r="M113" s="12">
        <v>400</v>
      </c>
      <c r="N113" s="12"/>
      <c r="O113" s="13"/>
      <c r="P113" s="12">
        <f t="shared" si="18"/>
        <v>1000</v>
      </c>
      <c r="Q113" s="12">
        <f t="shared" si="19"/>
        <v>5</v>
      </c>
      <c r="R113" s="57"/>
      <c r="S113" s="15">
        <v>0.06</v>
      </c>
      <c r="T113" s="15">
        <f t="shared" si="20"/>
        <v>0.3</v>
      </c>
    </row>
    <row r="114" spans="1:22" x14ac:dyDescent="0.2">
      <c r="A114" s="36" t="s">
        <v>215</v>
      </c>
      <c r="B114" s="36" t="s">
        <v>161</v>
      </c>
      <c r="C114" s="36">
        <v>90444300</v>
      </c>
      <c r="D114" s="36" t="s">
        <v>277</v>
      </c>
      <c r="E114" s="12" t="s">
        <v>46</v>
      </c>
      <c r="F114" s="12">
        <v>300</v>
      </c>
      <c r="G114" s="12">
        <v>10</v>
      </c>
      <c r="H114" s="12">
        <v>200</v>
      </c>
      <c r="I114" s="12"/>
      <c r="J114" s="12"/>
      <c r="K114" s="12"/>
      <c r="L114" s="12"/>
      <c r="M114" s="12"/>
      <c r="N114" s="12"/>
      <c r="O114" s="13"/>
      <c r="P114" s="12">
        <f t="shared" si="18"/>
        <v>0</v>
      </c>
      <c r="Q114" s="12">
        <f t="shared" si="19"/>
        <v>0</v>
      </c>
      <c r="R114" s="57"/>
      <c r="S114" s="15">
        <v>0.06</v>
      </c>
      <c r="T114" s="15">
        <f t="shared" si="20"/>
        <v>0</v>
      </c>
    </row>
    <row r="115" spans="1:22" x14ac:dyDescent="0.2">
      <c r="A115" s="11" t="s">
        <v>206</v>
      </c>
      <c r="B115" s="11" t="s">
        <v>114</v>
      </c>
      <c r="C115" s="11" t="s">
        <v>206</v>
      </c>
      <c r="D115" s="11" t="s">
        <v>275</v>
      </c>
      <c r="E115" s="12">
        <v>20</v>
      </c>
      <c r="F115" s="12">
        <v>450</v>
      </c>
      <c r="G115" s="12">
        <v>10</v>
      </c>
      <c r="H115" s="12">
        <v>100</v>
      </c>
      <c r="I115" s="12"/>
      <c r="J115" s="12"/>
      <c r="K115" s="12"/>
      <c r="L115" s="12"/>
      <c r="M115" s="12"/>
      <c r="N115" s="12"/>
      <c r="O115" s="25"/>
      <c r="P115" s="12">
        <f t="shared" si="18"/>
        <v>0</v>
      </c>
      <c r="Q115" s="12">
        <f t="shared" si="19"/>
        <v>0</v>
      </c>
      <c r="R115" s="57"/>
      <c r="S115" s="15">
        <v>0.08</v>
      </c>
      <c r="T115" s="15">
        <f t="shared" si="20"/>
        <v>0</v>
      </c>
    </row>
    <row r="116" spans="1:22" x14ac:dyDescent="0.2">
      <c r="A116" s="36" t="s">
        <v>113</v>
      </c>
      <c r="B116" s="36" t="s">
        <v>114</v>
      </c>
      <c r="C116" s="36">
        <v>90444400</v>
      </c>
      <c r="D116" s="36" t="s">
        <v>277</v>
      </c>
      <c r="E116" s="12" t="s">
        <v>46</v>
      </c>
      <c r="F116" s="12">
        <v>450</v>
      </c>
      <c r="G116" s="12">
        <v>10</v>
      </c>
      <c r="H116" s="12">
        <v>100</v>
      </c>
      <c r="I116" s="12"/>
      <c r="J116" s="12"/>
      <c r="K116" s="12"/>
      <c r="L116" s="12"/>
      <c r="M116" s="12">
        <v>400</v>
      </c>
      <c r="N116" s="12"/>
      <c r="O116" s="13"/>
      <c r="P116" s="12">
        <f t="shared" si="18"/>
        <v>400</v>
      </c>
      <c r="Q116" s="12">
        <f t="shared" si="19"/>
        <v>4</v>
      </c>
      <c r="R116" s="57"/>
      <c r="S116" s="15">
        <v>0.08</v>
      </c>
      <c r="T116" s="15">
        <f t="shared" si="20"/>
        <v>0.32</v>
      </c>
    </row>
    <row r="117" spans="1:22" x14ac:dyDescent="0.2">
      <c r="A117" s="11" t="s">
        <v>115</v>
      </c>
      <c r="B117" s="11" t="s">
        <v>116</v>
      </c>
      <c r="C117" s="11" t="s">
        <v>115</v>
      </c>
      <c r="D117" s="11" t="s">
        <v>275</v>
      </c>
      <c r="E117" s="12">
        <v>20</v>
      </c>
      <c r="F117" s="12">
        <v>600</v>
      </c>
      <c r="G117" s="12">
        <v>10</v>
      </c>
      <c r="H117" s="12">
        <v>100</v>
      </c>
      <c r="I117" s="12"/>
      <c r="J117" s="12"/>
      <c r="K117" s="12"/>
      <c r="L117" s="12"/>
      <c r="M117" s="12"/>
      <c r="N117" s="12"/>
      <c r="O117" s="13"/>
      <c r="P117" s="12">
        <f t="shared" si="18"/>
        <v>0</v>
      </c>
      <c r="Q117" s="12">
        <f t="shared" si="19"/>
        <v>0</v>
      </c>
      <c r="R117" s="57"/>
      <c r="S117" s="15">
        <v>0.06</v>
      </c>
      <c r="T117" s="15">
        <f t="shared" si="20"/>
        <v>0</v>
      </c>
    </row>
    <row r="118" spans="1:22" x14ac:dyDescent="0.2">
      <c r="A118" s="36" t="s">
        <v>188</v>
      </c>
      <c r="B118" s="36" t="s">
        <v>116</v>
      </c>
      <c r="C118" s="36">
        <v>90444600</v>
      </c>
      <c r="D118" s="36" t="s">
        <v>277</v>
      </c>
      <c r="E118" s="12" t="s">
        <v>46</v>
      </c>
      <c r="F118" s="12">
        <v>600</v>
      </c>
      <c r="G118" s="12">
        <v>10</v>
      </c>
      <c r="H118" s="12">
        <v>100</v>
      </c>
      <c r="I118" s="12"/>
      <c r="J118" s="12"/>
      <c r="K118" s="12"/>
      <c r="L118" s="12"/>
      <c r="M118" s="12"/>
      <c r="N118" s="12"/>
      <c r="O118" s="13"/>
      <c r="P118" s="12">
        <f t="shared" si="18"/>
        <v>0</v>
      </c>
      <c r="Q118" s="12">
        <f t="shared" si="19"/>
        <v>0</v>
      </c>
      <c r="R118" s="57"/>
      <c r="S118" s="15">
        <v>0.06</v>
      </c>
      <c r="T118" s="15">
        <f t="shared" si="20"/>
        <v>0</v>
      </c>
    </row>
    <row r="119" spans="1:22" x14ac:dyDescent="0.2">
      <c r="A119" s="11" t="s">
        <v>117</v>
      </c>
      <c r="B119" s="11" t="s">
        <v>118</v>
      </c>
      <c r="C119" s="11" t="s">
        <v>117</v>
      </c>
      <c r="D119" s="11" t="s">
        <v>275</v>
      </c>
      <c r="E119" s="12">
        <v>20</v>
      </c>
      <c r="F119" s="12">
        <v>750</v>
      </c>
      <c r="G119" s="12">
        <v>10</v>
      </c>
      <c r="H119" s="12">
        <v>100</v>
      </c>
      <c r="I119" s="12"/>
      <c r="J119" s="12"/>
      <c r="K119" s="12"/>
      <c r="L119" s="12"/>
      <c r="M119" s="12"/>
      <c r="N119" s="12"/>
      <c r="O119" s="13"/>
      <c r="P119" s="12">
        <f t="shared" si="18"/>
        <v>0</v>
      </c>
      <c r="Q119" s="12">
        <f t="shared" si="19"/>
        <v>0</v>
      </c>
      <c r="R119" s="57"/>
      <c r="S119" s="15">
        <v>7.0000000000000007E-2</v>
      </c>
      <c r="T119" s="15">
        <f t="shared" si="20"/>
        <v>0</v>
      </c>
    </row>
    <row r="120" spans="1:22" x14ac:dyDescent="0.2">
      <c r="A120" s="36" t="s">
        <v>189</v>
      </c>
      <c r="B120" s="36" t="s">
        <v>118</v>
      </c>
      <c r="C120" s="36">
        <v>90444700</v>
      </c>
      <c r="D120" s="36" t="s">
        <v>277</v>
      </c>
      <c r="E120" s="12" t="s">
        <v>46</v>
      </c>
      <c r="F120" s="12">
        <v>750</v>
      </c>
      <c r="G120" s="12">
        <v>10</v>
      </c>
      <c r="H120" s="12">
        <v>100</v>
      </c>
      <c r="I120" s="12"/>
      <c r="J120" s="12"/>
      <c r="K120" s="12"/>
      <c r="L120" s="12"/>
      <c r="M120" s="12"/>
      <c r="N120" s="12"/>
      <c r="O120" s="13"/>
      <c r="P120" s="12">
        <f t="shared" si="18"/>
        <v>0</v>
      </c>
      <c r="Q120" s="12">
        <f t="shared" si="19"/>
        <v>0</v>
      </c>
      <c r="R120" s="57"/>
      <c r="S120" s="15">
        <v>7.0000000000000007E-2</v>
      </c>
      <c r="T120" s="15">
        <f t="shared" si="20"/>
        <v>0</v>
      </c>
    </row>
    <row r="121" spans="1:22" x14ac:dyDescent="0.2">
      <c r="A121" s="11" t="s">
        <v>119</v>
      </c>
      <c r="B121" s="11" t="s">
        <v>120</v>
      </c>
      <c r="C121" s="11" t="s">
        <v>119</v>
      </c>
      <c r="D121" s="11" t="s">
        <v>275</v>
      </c>
      <c r="E121" s="12">
        <v>20</v>
      </c>
      <c r="F121" s="12">
        <v>900</v>
      </c>
      <c r="G121" s="12">
        <v>10</v>
      </c>
      <c r="H121" s="12">
        <v>50</v>
      </c>
      <c r="I121" s="12"/>
      <c r="J121" s="12"/>
      <c r="K121" s="12"/>
      <c r="L121" s="12"/>
      <c r="M121" s="12"/>
      <c r="N121" s="12"/>
      <c r="O121" s="13"/>
      <c r="P121" s="12">
        <f t="shared" si="18"/>
        <v>0</v>
      </c>
      <c r="Q121" s="12">
        <f t="shared" si="19"/>
        <v>0</v>
      </c>
      <c r="R121" s="57"/>
      <c r="S121" s="15">
        <v>0.08</v>
      </c>
      <c r="T121" s="15">
        <f t="shared" si="20"/>
        <v>0</v>
      </c>
    </row>
    <row r="122" spans="1:22" x14ac:dyDescent="0.2">
      <c r="A122" s="36" t="s">
        <v>263</v>
      </c>
      <c r="B122" s="36" t="s">
        <v>120</v>
      </c>
      <c r="C122" s="36">
        <v>90444800</v>
      </c>
      <c r="D122" s="36" t="s">
        <v>277</v>
      </c>
      <c r="E122" s="12" t="s">
        <v>46</v>
      </c>
      <c r="F122" s="12">
        <v>900</v>
      </c>
      <c r="G122" s="12">
        <v>10</v>
      </c>
      <c r="H122" s="12">
        <v>50</v>
      </c>
      <c r="I122" s="12"/>
      <c r="J122" s="12"/>
      <c r="K122" s="12"/>
      <c r="L122" s="12"/>
      <c r="M122" s="12"/>
      <c r="N122" s="12"/>
      <c r="O122" s="13"/>
      <c r="P122" s="12">
        <f t="shared" si="18"/>
        <v>0</v>
      </c>
      <c r="Q122" s="12">
        <f t="shared" si="19"/>
        <v>0</v>
      </c>
      <c r="R122" s="57"/>
      <c r="S122" s="15">
        <v>0.08</v>
      </c>
      <c r="T122" s="15">
        <f t="shared" si="20"/>
        <v>0</v>
      </c>
    </row>
    <row r="123" spans="1:22" x14ac:dyDescent="0.2">
      <c r="A123" s="11" t="s">
        <v>121</v>
      </c>
      <c r="B123" s="11" t="s">
        <v>122</v>
      </c>
      <c r="C123" s="11" t="s">
        <v>121</v>
      </c>
      <c r="D123" s="11" t="s">
        <v>275</v>
      </c>
      <c r="E123" s="12">
        <v>20</v>
      </c>
      <c r="F123" s="12">
        <v>1200</v>
      </c>
      <c r="G123" s="12">
        <v>10</v>
      </c>
      <c r="H123" s="12">
        <v>50</v>
      </c>
      <c r="I123" s="12"/>
      <c r="J123" s="12"/>
      <c r="K123" s="12"/>
      <c r="L123" s="12"/>
      <c r="M123" s="12"/>
      <c r="N123" s="12"/>
      <c r="O123" s="13"/>
      <c r="P123" s="12">
        <f t="shared" si="18"/>
        <v>0</v>
      </c>
      <c r="Q123" s="12">
        <f t="shared" si="19"/>
        <v>0</v>
      </c>
      <c r="R123" s="57"/>
      <c r="S123" s="15">
        <v>0.11</v>
      </c>
      <c r="T123" s="15">
        <f t="shared" si="20"/>
        <v>0</v>
      </c>
    </row>
    <row r="124" spans="1:22" x14ac:dyDescent="0.2">
      <c r="A124" s="11" t="s">
        <v>207</v>
      </c>
      <c r="B124" s="11" t="s">
        <v>208</v>
      </c>
      <c r="C124" s="11" t="s">
        <v>207</v>
      </c>
      <c r="D124" s="11" t="s">
        <v>275</v>
      </c>
      <c r="E124" s="12">
        <v>20</v>
      </c>
      <c r="F124" s="12">
        <v>1500</v>
      </c>
      <c r="G124" s="12">
        <v>10</v>
      </c>
      <c r="H124" s="12">
        <v>50</v>
      </c>
      <c r="I124" s="12"/>
      <c r="J124" s="12"/>
      <c r="K124" s="12"/>
      <c r="L124" s="12"/>
      <c r="M124" s="12"/>
      <c r="N124" s="12"/>
      <c r="O124" s="13"/>
      <c r="P124" s="12">
        <f t="shared" si="18"/>
        <v>0</v>
      </c>
      <c r="Q124" s="12">
        <f t="shared" si="19"/>
        <v>0</v>
      </c>
      <c r="R124" s="57"/>
      <c r="S124" s="15">
        <v>7.0000000000000007E-2</v>
      </c>
      <c r="T124" s="15">
        <f t="shared" si="20"/>
        <v>0</v>
      </c>
    </row>
    <row r="125" spans="1:22" x14ac:dyDescent="0.2">
      <c r="A125" s="11" t="s">
        <v>209</v>
      </c>
      <c r="B125" s="11" t="s">
        <v>210</v>
      </c>
      <c r="C125" s="11" t="s">
        <v>209</v>
      </c>
      <c r="D125" s="11" t="s">
        <v>275</v>
      </c>
      <c r="E125" s="12">
        <v>20</v>
      </c>
      <c r="F125" s="12">
        <v>1800</v>
      </c>
      <c r="G125" s="12">
        <v>10</v>
      </c>
      <c r="H125" s="12">
        <v>50</v>
      </c>
      <c r="I125" s="12"/>
      <c r="J125" s="12"/>
      <c r="K125" s="12"/>
      <c r="L125" s="12"/>
      <c r="M125" s="12"/>
      <c r="N125" s="12"/>
      <c r="O125" s="13"/>
      <c r="P125" s="12">
        <f t="shared" si="18"/>
        <v>0</v>
      </c>
      <c r="Q125" s="12">
        <f t="shared" si="19"/>
        <v>0</v>
      </c>
      <c r="R125" s="58"/>
      <c r="S125" s="15">
        <v>0.09</v>
      </c>
      <c r="T125" s="15">
        <f t="shared" si="20"/>
        <v>0</v>
      </c>
      <c r="U125" s="43"/>
    </row>
    <row r="126" spans="1:22" x14ac:dyDescent="0.2">
      <c r="A126" s="11" t="s">
        <v>123</v>
      </c>
      <c r="B126" s="11" t="s">
        <v>124</v>
      </c>
      <c r="C126" s="11" t="s">
        <v>123</v>
      </c>
      <c r="D126" s="11" t="s">
        <v>275</v>
      </c>
      <c r="E126" s="12">
        <v>25</v>
      </c>
      <c r="F126" s="12">
        <v>150</v>
      </c>
      <c r="G126" s="12">
        <v>10</v>
      </c>
      <c r="H126" s="12">
        <v>200</v>
      </c>
      <c r="I126" s="12"/>
      <c r="J126" s="12"/>
      <c r="K126" s="12"/>
      <c r="L126" s="12"/>
      <c r="M126" s="12"/>
      <c r="N126" s="12"/>
      <c r="O126" s="13"/>
      <c r="P126" s="12">
        <f t="shared" si="18"/>
        <v>0</v>
      </c>
      <c r="Q126" s="12">
        <f t="shared" si="19"/>
        <v>0</v>
      </c>
      <c r="R126" s="57"/>
      <c r="S126" s="15">
        <v>0.04</v>
      </c>
      <c r="T126" s="15">
        <f t="shared" si="20"/>
        <v>0</v>
      </c>
      <c r="U126" s="43">
        <f>SUM(T126:T142)</f>
        <v>1.46</v>
      </c>
      <c r="V126" s="3">
        <f>U126*100/$U$143</f>
        <v>2.2604118284564172</v>
      </c>
    </row>
    <row r="127" spans="1:22" x14ac:dyDescent="0.2">
      <c r="A127" s="36" t="s">
        <v>257</v>
      </c>
      <c r="B127" s="36" t="s">
        <v>124</v>
      </c>
      <c r="C127" s="36">
        <v>90445200</v>
      </c>
      <c r="D127" s="36" t="s">
        <v>277</v>
      </c>
      <c r="E127" s="12">
        <v>25</v>
      </c>
      <c r="F127" s="12">
        <v>150</v>
      </c>
      <c r="G127" s="12">
        <v>10</v>
      </c>
      <c r="H127" s="12">
        <v>200</v>
      </c>
      <c r="I127" s="12"/>
      <c r="J127" s="12"/>
      <c r="K127" s="12"/>
      <c r="L127" s="12"/>
      <c r="M127" s="12"/>
      <c r="N127" s="12"/>
      <c r="O127" s="13"/>
      <c r="P127" s="12">
        <f t="shared" si="18"/>
        <v>0</v>
      </c>
      <c r="Q127" s="12">
        <f t="shared" si="19"/>
        <v>0</v>
      </c>
      <c r="R127" s="57"/>
      <c r="S127" s="15">
        <v>0.04</v>
      </c>
      <c r="T127" s="15">
        <f t="shared" si="20"/>
        <v>0</v>
      </c>
    </row>
    <row r="128" spans="1:22" x14ac:dyDescent="0.2">
      <c r="A128" s="11" t="s">
        <v>125</v>
      </c>
      <c r="B128" s="11" t="s">
        <v>126</v>
      </c>
      <c r="C128" s="11" t="s">
        <v>125</v>
      </c>
      <c r="D128" s="11" t="s">
        <v>275</v>
      </c>
      <c r="E128" s="12">
        <v>25</v>
      </c>
      <c r="F128" s="12">
        <v>300</v>
      </c>
      <c r="G128" s="12">
        <v>10</v>
      </c>
      <c r="H128" s="12">
        <v>100</v>
      </c>
      <c r="I128" s="12"/>
      <c r="J128" s="12">
        <v>200</v>
      </c>
      <c r="K128" s="12">
        <v>200</v>
      </c>
      <c r="L128" s="12"/>
      <c r="M128" s="12">
        <v>200</v>
      </c>
      <c r="N128" s="12"/>
      <c r="O128" s="13"/>
      <c r="P128" s="12">
        <f t="shared" si="18"/>
        <v>600</v>
      </c>
      <c r="Q128" s="12">
        <f t="shared" si="19"/>
        <v>6</v>
      </c>
      <c r="R128" s="57"/>
      <c r="S128" s="15">
        <v>0.04</v>
      </c>
      <c r="T128" s="15">
        <f t="shared" si="20"/>
        <v>0.24</v>
      </c>
    </row>
    <row r="129" spans="1:22" x14ac:dyDescent="0.2">
      <c r="A129" s="36" t="s">
        <v>127</v>
      </c>
      <c r="B129" s="36" t="s">
        <v>126</v>
      </c>
      <c r="C129" s="36">
        <v>90445300</v>
      </c>
      <c r="D129" s="36" t="s">
        <v>277</v>
      </c>
      <c r="E129" s="12" t="s">
        <v>63</v>
      </c>
      <c r="F129" s="12">
        <v>300</v>
      </c>
      <c r="G129" s="12">
        <v>10</v>
      </c>
      <c r="H129" s="12">
        <v>100</v>
      </c>
      <c r="I129" s="12"/>
      <c r="J129" s="12"/>
      <c r="K129" s="12">
        <v>200</v>
      </c>
      <c r="L129" s="12"/>
      <c r="M129" s="12">
        <v>200</v>
      </c>
      <c r="N129" s="12"/>
      <c r="O129" s="13"/>
      <c r="P129" s="12">
        <f t="shared" si="18"/>
        <v>400</v>
      </c>
      <c r="Q129" s="12">
        <f t="shared" si="19"/>
        <v>4</v>
      </c>
      <c r="R129" s="57"/>
      <c r="S129" s="15">
        <v>0.04</v>
      </c>
      <c r="T129" s="15">
        <f t="shared" si="20"/>
        <v>0.16</v>
      </c>
    </row>
    <row r="130" spans="1:22" x14ac:dyDescent="0.2">
      <c r="A130" s="11" t="s">
        <v>128</v>
      </c>
      <c r="B130" s="11" t="s">
        <v>129</v>
      </c>
      <c r="C130" s="11" t="s">
        <v>128</v>
      </c>
      <c r="D130" s="11" t="s">
        <v>275</v>
      </c>
      <c r="E130" s="12">
        <v>25</v>
      </c>
      <c r="F130" s="12">
        <v>450</v>
      </c>
      <c r="G130" s="12">
        <v>10</v>
      </c>
      <c r="H130" s="12">
        <v>100</v>
      </c>
      <c r="I130" s="12"/>
      <c r="J130" s="12"/>
      <c r="K130" s="12">
        <v>100</v>
      </c>
      <c r="L130" s="12"/>
      <c r="M130" s="12"/>
      <c r="N130" s="12"/>
      <c r="O130" s="13"/>
      <c r="P130" s="12">
        <f t="shared" si="18"/>
        <v>100</v>
      </c>
      <c r="Q130" s="12">
        <f t="shared" si="19"/>
        <v>1</v>
      </c>
      <c r="R130" s="57"/>
      <c r="S130" s="15">
        <v>0.06</v>
      </c>
      <c r="T130" s="15">
        <f t="shared" si="20"/>
        <v>0.06</v>
      </c>
    </row>
    <row r="131" spans="1:22" x14ac:dyDescent="0.2">
      <c r="A131" s="36" t="s">
        <v>190</v>
      </c>
      <c r="B131" s="36" t="s">
        <v>129</v>
      </c>
      <c r="C131" s="36">
        <v>90445400</v>
      </c>
      <c r="D131" s="36" t="s">
        <v>277</v>
      </c>
      <c r="E131" s="12" t="s">
        <v>63</v>
      </c>
      <c r="F131" s="12">
        <v>450</v>
      </c>
      <c r="G131" s="12">
        <v>10</v>
      </c>
      <c r="H131" s="12">
        <v>100</v>
      </c>
      <c r="I131" s="12"/>
      <c r="J131" s="12"/>
      <c r="K131" s="12"/>
      <c r="L131" s="12"/>
      <c r="M131" s="12"/>
      <c r="N131" s="12"/>
      <c r="O131" s="13"/>
      <c r="P131" s="12">
        <f t="shared" si="18"/>
        <v>0</v>
      </c>
      <c r="Q131" s="12">
        <f t="shared" si="19"/>
        <v>0</v>
      </c>
      <c r="R131" s="57"/>
      <c r="S131" s="15">
        <v>0.06</v>
      </c>
      <c r="T131" s="15">
        <f t="shared" si="20"/>
        <v>0</v>
      </c>
    </row>
    <row r="132" spans="1:22" x14ac:dyDescent="0.2">
      <c r="A132" s="11" t="s">
        <v>130</v>
      </c>
      <c r="B132" s="11" t="s">
        <v>131</v>
      </c>
      <c r="C132" s="11" t="s">
        <v>130</v>
      </c>
      <c r="D132" s="11" t="s">
        <v>275</v>
      </c>
      <c r="E132" s="12">
        <v>25</v>
      </c>
      <c r="F132" s="12">
        <v>600</v>
      </c>
      <c r="G132" s="12">
        <v>10</v>
      </c>
      <c r="H132" s="12">
        <v>50</v>
      </c>
      <c r="I132" s="12"/>
      <c r="J132" s="12"/>
      <c r="K132" s="12"/>
      <c r="L132" s="12"/>
      <c r="M132" s="12"/>
      <c r="N132" s="12"/>
      <c r="O132" s="13"/>
      <c r="P132" s="12">
        <f t="shared" si="18"/>
        <v>0</v>
      </c>
      <c r="Q132" s="12">
        <f t="shared" si="19"/>
        <v>0</v>
      </c>
      <c r="R132" s="57"/>
      <c r="S132" s="15">
        <v>0.04</v>
      </c>
      <c r="T132" s="15">
        <f t="shared" si="20"/>
        <v>0</v>
      </c>
    </row>
    <row r="133" spans="1:22" x14ac:dyDescent="0.2">
      <c r="A133" s="36" t="s">
        <v>211</v>
      </c>
      <c r="B133" s="36" t="s">
        <v>131</v>
      </c>
      <c r="C133" s="36">
        <v>90445600</v>
      </c>
      <c r="D133" s="36" t="s">
        <v>277</v>
      </c>
      <c r="E133" s="12">
        <v>25</v>
      </c>
      <c r="F133" s="12">
        <v>600</v>
      </c>
      <c r="G133" s="12">
        <v>10</v>
      </c>
      <c r="H133" s="12">
        <v>50</v>
      </c>
      <c r="I133" s="12"/>
      <c r="J133" s="12"/>
      <c r="K133" s="12"/>
      <c r="L133" s="12"/>
      <c r="M133" s="12">
        <v>200</v>
      </c>
      <c r="N133" s="12"/>
      <c r="O133" s="13"/>
      <c r="P133" s="12">
        <f t="shared" si="18"/>
        <v>200</v>
      </c>
      <c r="Q133" s="12">
        <f t="shared" si="19"/>
        <v>4</v>
      </c>
      <c r="R133" s="57"/>
      <c r="S133" s="15">
        <v>0.04</v>
      </c>
      <c r="T133" s="15">
        <f t="shared" si="20"/>
        <v>0.16</v>
      </c>
    </row>
    <row r="134" spans="1:22" x14ac:dyDescent="0.2">
      <c r="A134" s="11" t="s">
        <v>162</v>
      </c>
      <c r="B134" s="11" t="s">
        <v>163</v>
      </c>
      <c r="C134" s="11" t="s">
        <v>162</v>
      </c>
      <c r="D134" s="11" t="s">
        <v>275</v>
      </c>
      <c r="E134" s="12">
        <v>25</v>
      </c>
      <c r="F134" s="12">
        <v>750</v>
      </c>
      <c r="G134" s="12">
        <v>10</v>
      </c>
      <c r="H134" s="12">
        <v>50</v>
      </c>
      <c r="I134" s="12"/>
      <c r="J134" s="12"/>
      <c r="K134" s="12"/>
      <c r="L134" s="12"/>
      <c r="M134" s="12"/>
      <c r="N134" s="12"/>
      <c r="O134" s="13"/>
      <c r="P134" s="12">
        <f t="shared" si="18"/>
        <v>0</v>
      </c>
      <c r="Q134" s="12">
        <f t="shared" si="19"/>
        <v>0</v>
      </c>
      <c r="R134" s="57"/>
      <c r="S134" s="15">
        <v>0.04</v>
      </c>
      <c r="T134" s="15">
        <f t="shared" si="20"/>
        <v>0</v>
      </c>
    </row>
    <row r="135" spans="1:22" x14ac:dyDescent="0.2">
      <c r="A135" s="36" t="s">
        <v>218</v>
      </c>
      <c r="B135" s="36" t="s">
        <v>163</v>
      </c>
      <c r="C135" s="31" t="s">
        <v>219</v>
      </c>
      <c r="D135" s="36" t="s">
        <v>277</v>
      </c>
      <c r="E135" s="12">
        <v>25</v>
      </c>
      <c r="F135" s="12">
        <v>750</v>
      </c>
      <c r="G135" s="12">
        <v>10</v>
      </c>
      <c r="H135" s="12">
        <v>50</v>
      </c>
      <c r="I135" s="12"/>
      <c r="J135" s="12"/>
      <c r="K135" s="12"/>
      <c r="L135" s="12"/>
      <c r="M135" s="12"/>
      <c r="N135" s="12"/>
      <c r="O135" s="13"/>
      <c r="P135" s="12">
        <f t="shared" si="18"/>
        <v>0</v>
      </c>
      <c r="Q135" s="12">
        <f t="shared" si="19"/>
        <v>0</v>
      </c>
      <c r="R135" s="57"/>
      <c r="S135" s="15">
        <v>0.04</v>
      </c>
      <c r="T135" s="15">
        <f t="shared" si="20"/>
        <v>0</v>
      </c>
    </row>
    <row r="136" spans="1:22" x14ac:dyDescent="0.2">
      <c r="A136" s="11" t="s">
        <v>132</v>
      </c>
      <c r="B136" s="11" t="s">
        <v>133</v>
      </c>
      <c r="C136" s="11" t="s">
        <v>132</v>
      </c>
      <c r="D136" s="11" t="s">
        <v>275</v>
      </c>
      <c r="E136" s="12">
        <v>25</v>
      </c>
      <c r="F136" s="12">
        <v>900</v>
      </c>
      <c r="G136" s="12">
        <v>10</v>
      </c>
      <c r="H136" s="12">
        <v>50</v>
      </c>
      <c r="I136" s="12"/>
      <c r="J136" s="12"/>
      <c r="K136" s="12"/>
      <c r="L136" s="12"/>
      <c r="M136" s="12">
        <v>200</v>
      </c>
      <c r="N136" s="12"/>
      <c r="O136" s="13"/>
      <c r="P136" s="12">
        <f t="shared" si="18"/>
        <v>200</v>
      </c>
      <c r="Q136" s="12">
        <f t="shared" si="19"/>
        <v>4</v>
      </c>
      <c r="R136" s="57"/>
      <c r="S136" s="15">
        <v>0.06</v>
      </c>
      <c r="T136" s="15">
        <f t="shared" si="20"/>
        <v>0.24</v>
      </c>
    </row>
    <row r="137" spans="1:22" x14ac:dyDescent="0.2">
      <c r="A137" s="36" t="s">
        <v>264</v>
      </c>
      <c r="B137" s="36" t="s">
        <v>133</v>
      </c>
      <c r="C137" s="31" t="s">
        <v>265</v>
      </c>
      <c r="D137" s="36" t="s">
        <v>277</v>
      </c>
      <c r="E137" s="12">
        <v>25</v>
      </c>
      <c r="F137" s="12">
        <v>900</v>
      </c>
      <c r="G137" s="12">
        <v>10</v>
      </c>
      <c r="H137" s="12">
        <v>50</v>
      </c>
      <c r="I137" s="12"/>
      <c r="J137" s="12"/>
      <c r="K137" s="12"/>
      <c r="L137" s="12"/>
      <c r="M137" s="12">
        <v>500</v>
      </c>
      <c r="N137" s="12"/>
      <c r="O137" s="13"/>
      <c r="P137" s="12">
        <f t="shared" si="18"/>
        <v>500</v>
      </c>
      <c r="Q137" s="12">
        <f t="shared" si="19"/>
        <v>10</v>
      </c>
      <c r="R137" s="57"/>
      <c r="S137" s="15">
        <v>0.06</v>
      </c>
      <c r="T137" s="15">
        <f t="shared" si="20"/>
        <v>0.6</v>
      </c>
    </row>
    <row r="138" spans="1:22" x14ac:dyDescent="0.2">
      <c r="A138" s="11" t="s">
        <v>134</v>
      </c>
      <c r="B138" s="11" t="s">
        <v>135</v>
      </c>
      <c r="C138" s="11" t="s">
        <v>134</v>
      </c>
      <c r="D138" s="11" t="s">
        <v>275</v>
      </c>
      <c r="E138" s="12">
        <v>25</v>
      </c>
      <c r="F138" s="12">
        <v>1200</v>
      </c>
      <c r="G138" s="12">
        <v>10</v>
      </c>
      <c r="H138" s="12">
        <v>50</v>
      </c>
      <c r="I138" s="12"/>
      <c r="J138" s="12"/>
      <c r="K138" s="12"/>
      <c r="L138" s="12"/>
      <c r="M138" s="12"/>
      <c r="N138" s="12"/>
      <c r="O138" s="13"/>
      <c r="P138" s="12">
        <f t="shared" si="18"/>
        <v>0</v>
      </c>
      <c r="Q138" s="12">
        <f t="shared" si="19"/>
        <v>0</v>
      </c>
      <c r="R138" s="57"/>
      <c r="S138" s="15">
        <v>0.08</v>
      </c>
      <c r="T138" s="15">
        <f t="shared" si="20"/>
        <v>0</v>
      </c>
    </row>
    <row r="139" spans="1:22" x14ac:dyDescent="0.2">
      <c r="A139" s="11" t="s">
        <v>238</v>
      </c>
      <c r="B139" s="11" t="s">
        <v>239</v>
      </c>
      <c r="C139" s="11" t="s">
        <v>238</v>
      </c>
      <c r="D139" s="11" t="s">
        <v>275</v>
      </c>
      <c r="E139" s="12">
        <v>25</v>
      </c>
      <c r="F139" s="12">
        <v>1524</v>
      </c>
      <c r="G139" s="12">
        <v>10</v>
      </c>
      <c r="H139" s="12">
        <v>50</v>
      </c>
      <c r="I139" s="12"/>
      <c r="J139" s="12"/>
      <c r="K139" s="12"/>
      <c r="L139" s="12"/>
      <c r="M139" s="12"/>
      <c r="N139" s="12"/>
      <c r="O139" s="13"/>
      <c r="P139" s="12">
        <f t="shared" si="18"/>
        <v>0</v>
      </c>
      <c r="Q139" s="12">
        <f t="shared" si="19"/>
        <v>0</v>
      </c>
      <c r="R139" s="57"/>
      <c r="S139" s="15">
        <v>0.08</v>
      </c>
      <c r="T139" s="15">
        <f t="shared" si="20"/>
        <v>0</v>
      </c>
    </row>
    <row r="140" spans="1:22" x14ac:dyDescent="0.2">
      <c r="A140" s="11" t="s">
        <v>164</v>
      </c>
      <c r="B140" s="11" t="s">
        <v>165</v>
      </c>
      <c r="C140" s="11" t="s">
        <v>164</v>
      </c>
      <c r="D140" s="11" t="s">
        <v>275</v>
      </c>
      <c r="E140" s="12">
        <v>25</v>
      </c>
      <c r="F140" s="12">
        <v>1800</v>
      </c>
      <c r="G140" s="12">
        <v>10</v>
      </c>
      <c r="H140" s="12">
        <v>50</v>
      </c>
      <c r="I140" s="12"/>
      <c r="J140" s="12"/>
      <c r="K140" s="12"/>
      <c r="L140" s="12"/>
      <c r="M140" s="12"/>
      <c r="N140" s="12"/>
      <c r="O140" s="13"/>
      <c r="P140" s="12">
        <f t="shared" si="18"/>
        <v>0</v>
      </c>
      <c r="Q140" s="12">
        <f t="shared" si="19"/>
        <v>0</v>
      </c>
      <c r="R140" s="57"/>
      <c r="S140" s="15">
        <v>0.12</v>
      </c>
      <c r="T140" s="15">
        <f t="shared" si="20"/>
        <v>0</v>
      </c>
    </row>
    <row r="141" spans="1:22" x14ac:dyDescent="0.2">
      <c r="A141" s="36" t="s">
        <v>227</v>
      </c>
      <c r="B141" s="36" t="s">
        <v>165</v>
      </c>
      <c r="C141" s="36">
        <v>90445900</v>
      </c>
      <c r="D141" s="36" t="s">
        <v>277</v>
      </c>
      <c r="E141" s="12">
        <v>25</v>
      </c>
      <c r="F141" s="12">
        <v>1800</v>
      </c>
      <c r="G141" s="12">
        <v>10</v>
      </c>
      <c r="H141" s="12">
        <v>50</v>
      </c>
      <c r="I141" s="12"/>
      <c r="J141" s="12"/>
      <c r="K141" s="12"/>
      <c r="L141" s="12"/>
      <c r="M141" s="12"/>
      <c r="N141" s="12"/>
      <c r="O141" s="13"/>
      <c r="P141" s="12">
        <f t="shared" si="18"/>
        <v>0</v>
      </c>
      <c r="Q141" s="12">
        <f t="shared" si="19"/>
        <v>0</v>
      </c>
      <c r="R141" s="57"/>
      <c r="S141" s="15">
        <v>0.12</v>
      </c>
      <c r="T141" s="15">
        <f t="shared" si="20"/>
        <v>0</v>
      </c>
      <c r="U141" s="43"/>
    </row>
    <row r="142" spans="1:22" x14ac:dyDescent="0.2">
      <c r="A142" s="36" t="s">
        <v>301</v>
      </c>
      <c r="B142" s="36" t="s">
        <v>302</v>
      </c>
      <c r="C142" s="36">
        <v>90446000</v>
      </c>
      <c r="D142" s="36" t="s">
        <v>277</v>
      </c>
      <c r="E142" s="12">
        <v>25</v>
      </c>
      <c r="F142" s="12">
        <v>2400</v>
      </c>
      <c r="G142" s="12">
        <v>10</v>
      </c>
      <c r="H142" s="12">
        <v>50</v>
      </c>
      <c r="I142" s="12"/>
      <c r="J142" s="12"/>
      <c r="K142" s="12"/>
      <c r="L142" s="12"/>
      <c r="M142" s="12"/>
      <c r="N142" s="12"/>
      <c r="O142" s="13"/>
      <c r="P142" s="12">
        <f t="shared" si="18"/>
        <v>0</v>
      </c>
      <c r="Q142" s="12">
        <f t="shared" si="19"/>
        <v>0</v>
      </c>
      <c r="R142" s="57"/>
      <c r="S142" s="15">
        <v>0.12</v>
      </c>
      <c r="T142" s="15">
        <f t="shared" si="20"/>
        <v>0</v>
      </c>
      <c r="U142" s="43"/>
    </row>
    <row r="143" spans="1:22" x14ac:dyDescent="0.2">
      <c r="A143" s="305"/>
      <c r="B143" s="305"/>
      <c r="C143" s="305"/>
      <c r="D143" s="305"/>
      <c r="E143" s="305"/>
      <c r="F143" s="305"/>
      <c r="G143" s="305"/>
      <c r="H143" s="305"/>
      <c r="I143" s="36">
        <f t="shared" ref="I143:K143" si="21">SUBTOTAL(9,I5:I142)</f>
        <v>300</v>
      </c>
      <c r="J143" s="36">
        <f t="shared" si="21"/>
        <v>25900</v>
      </c>
      <c r="K143" s="36">
        <f t="shared" si="21"/>
        <v>31800</v>
      </c>
      <c r="L143" s="36">
        <f t="shared" ref="L143:Q143" si="22">SUBTOTAL(9,L5:L142)</f>
        <v>2300</v>
      </c>
      <c r="M143" s="36">
        <f t="shared" si="22"/>
        <v>53250</v>
      </c>
      <c r="N143" s="36">
        <f t="shared" si="22"/>
        <v>3500</v>
      </c>
      <c r="O143" s="36">
        <f t="shared" si="22"/>
        <v>0</v>
      </c>
      <c r="P143" s="36">
        <f t="shared" si="22"/>
        <v>117050</v>
      </c>
      <c r="Q143" s="36">
        <f t="shared" si="22"/>
        <v>1423</v>
      </c>
      <c r="R143" s="59"/>
      <c r="S143" s="12"/>
      <c r="T143" s="36">
        <f>SUBTOTAL(9,T5:T142)</f>
        <v>88.129999999999967</v>
      </c>
      <c r="U143" s="3">
        <f>SUM(U13:U142)</f>
        <v>64.59</v>
      </c>
      <c r="V143" s="3">
        <f>SUM(V13:V142)</f>
        <v>100</v>
      </c>
    </row>
    <row r="144" spans="1:22" x14ac:dyDescent="0.2">
      <c r="A144" s="305"/>
      <c r="B144" s="305"/>
      <c r="C144" s="305"/>
      <c r="D144" s="305"/>
      <c r="E144" s="305"/>
      <c r="F144" s="305"/>
      <c r="G144" s="305"/>
      <c r="H144" s="305"/>
      <c r="I144" s="36">
        <v>6</v>
      </c>
      <c r="J144" s="36">
        <v>183</v>
      </c>
      <c r="K144" s="36">
        <v>376</v>
      </c>
      <c r="L144" s="36">
        <v>92</v>
      </c>
      <c r="M144" s="36">
        <v>696</v>
      </c>
      <c r="N144" s="36">
        <v>70</v>
      </c>
      <c r="O144" s="36"/>
      <c r="P144" s="36"/>
      <c r="Q144" s="36">
        <f>SUM(I144:O144)</f>
        <v>1423</v>
      </c>
      <c r="T144" s="3">
        <f>T143/30</f>
        <v>2.9376666666666655</v>
      </c>
    </row>
    <row r="145" spans="1:20" x14ac:dyDescent="0.2">
      <c r="A145" s="305"/>
      <c r="B145" s="305"/>
      <c r="C145" s="305"/>
      <c r="D145" s="305"/>
      <c r="E145" s="305"/>
      <c r="F145" s="305"/>
      <c r="G145" s="305"/>
      <c r="H145" s="305"/>
      <c r="I145" s="36">
        <v>0.24</v>
      </c>
      <c r="J145" s="36">
        <v>9.74</v>
      </c>
      <c r="K145" s="36">
        <v>20.25</v>
      </c>
      <c r="L145" s="36">
        <v>9.1999999999999993</v>
      </c>
      <c r="M145" s="36">
        <v>39.6</v>
      </c>
      <c r="N145" s="36">
        <v>9.1</v>
      </c>
      <c r="O145" s="36"/>
      <c r="P145" s="36"/>
      <c r="Q145" s="36">
        <f>SUM(I145:O145)</f>
        <v>88.13</v>
      </c>
    </row>
    <row r="146" spans="1:20" x14ac:dyDescent="0.2">
      <c r="A146" s="34"/>
      <c r="B146" s="34"/>
      <c r="C146" s="34"/>
      <c r="D146" s="34"/>
      <c r="E146" s="34"/>
      <c r="F146" s="34"/>
      <c r="G146" s="34"/>
      <c r="H146" s="34"/>
    </row>
    <row r="147" spans="1:20" x14ac:dyDescent="0.2">
      <c r="A147" s="28" t="s">
        <v>136</v>
      </c>
      <c r="B147" s="28" t="s">
        <v>136</v>
      </c>
      <c r="C147" s="30"/>
      <c r="D147" s="30"/>
      <c r="E147" s="8" t="s">
        <v>10</v>
      </c>
      <c r="F147" s="8" t="s">
        <v>137</v>
      </c>
      <c r="G147" s="300" t="s">
        <v>138</v>
      </c>
      <c r="H147" s="301"/>
      <c r="I147" s="20"/>
      <c r="J147" s="20"/>
      <c r="K147" s="20"/>
      <c r="L147" s="20"/>
      <c r="M147" s="20"/>
      <c r="N147" s="20"/>
      <c r="O147" s="20"/>
      <c r="P147" s="12"/>
      <c r="Q147" s="12"/>
      <c r="R147" s="35"/>
      <c r="S147" s="12"/>
      <c r="T147" s="15"/>
    </row>
    <row r="148" spans="1:20" x14ac:dyDescent="0.2">
      <c r="A148" s="36"/>
      <c r="B148" s="36"/>
      <c r="C148" s="36"/>
      <c r="D148" s="36"/>
      <c r="E148" s="8"/>
      <c r="F148" s="8"/>
      <c r="G148" s="8" t="s">
        <v>139</v>
      </c>
      <c r="H148" s="8" t="s">
        <v>140</v>
      </c>
      <c r="I148" s="8" t="s">
        <v>140</v>
      </c>
      <c r="J148" s="8" t="s">
        <v>140</v>
      </c>
      <c r="K148" s="8" t="s">
        <v>140</v>
      </c>
      <c r="L148" s="8" t="s">
        <v>140</v>
      </c>
      <c r="M148" s="8" t="s">
        <v>140</v>
      </c>
      <c r="N148" s="8"/>
      <c r="O148" s="8" t="s">
        <v>140</v>
      </c>
      <c r="P148" s="36" t="s">
        <v>140</v>
      </c>
      <c r="Q148" s="36" t="s">
        <v>12</v>
      </c>
      <c r="R148" s="37"/>
      <c r="S148" s="12"/>
      <c r="T148" s="15"/>
    </row>
    <row r="149" spans="1:20" x14ac:dyDescent="0.2">
      <c r="A149" s="38" t="s">
        <v>142</v>
      </c>
      <c r="B149" s="38" t="s">
        <v>143</v>
      </c>
      <c r="C149" s="38" t="s">
        <v>142</v>
      </c>
      <c r="D149" s="38" t="s">
        <v>142</v>
      </c>
      <c r="E149" s="12">
        <v>13</v>
      </c>
      <c r="F149" s="12">
        <v>25</v>
      </c>
      <c r="G149" s="12">
        <v>5</v>
      </c>
      <c r="H149" s="12">
        <v>125</v>
      </c>
      <c r="I149" s="12"/>
      <c r="J149" s="12"/>
      <c r="K149" s="12"/>
      <c r="L149" s="12"/>
      <c r="M149" s="12"/>
      <c r="N149" s="12"/>
      <c r="O149" s="12"/>
      <c r="P149" s="12">
        <f>SUM(I149:O149)</f>
        <v>0</v>
      </c>
      <c r="Q149" s="12">
        <f>$P149/$H149</f>
        <v>0</v>
      </c>
      <c r="R149" s="39"/>
      <c r="S149" s="15">
        <v>0.09</v>
      </c>
      <c r="T149" s="15">
        <f>$Q149*$S149</f>
        <v>0</v>
      </c>
    </row>
    <row r="150" spans="1:20" x14ac:dyDescent="0.2">
      <c r="A150" s="38" t="s">
        <v>144</v>
      </c>
      <c r="B150" s="38" t="s">
        <v>145</v>
      </c>
      <c r="C150" s="38" t="s">
        <v>144</v>
      </c>
      <c r="D150" s="38" t="s">
        <v>144</v>
      </c>
      <c r="E150" s="12">
        <v>19</v>
      </c>
      <c r="F150" s="12">
        <v>25</v>
      </c>
      <c r="G150" s="12">
        <v>5</v>
      </c>
      <c r="H150" s="12">
        <v>125</v>
      </c>
      <c r="I150" s="12"/>
      <c r="J150" s="12"/>
      <c r="K150" s="12"/>
      <c r="L150" s="12"/>
      <c r="M150" s="12"/>
      <c r="N150" s="12"/>
      <c r="O150" s="12"/>
      <c r="P150" s="12">
        <f>SUM(I150:O150)</f>
        <v>0</v>
      </c>
      <c r="Q150" s="12">
        <f>$P150/$H150</f>
        <v>0</v>
      </c>
      <c r="R150" s="39"/>
      <c r="S150" s="15">
        <v>0.15</v>
      </c>
      <c r="T150" s="15">
        <f>$Q150*$S150</f>
        <v>0</v>
      </c>
    </row>
    <row r="151" spans="1:20" x14ac:dyDescent="0.2">
      <c r="B151" s="3"/>
      <c r="I151" s="36">
        <f t="shared" ref="I151:O151" si="23">SUM(I149:I150)</f>
        <v>0</v>
      </c>
      <c r="J151" s="36">
        <f t="shared" si="23"/>
        <v>0</v>
      </c>
      <c r="K151" s="36">
        <f t="shared" si="23"/>
        <v>0</v>
      </c>
      <c r="L151" s="36">
        <f t="shared" si="23"/>
        <v>0</v>
      </c>
      <c r="M151" s="36">
        <f t="shared" si="23"/>
        <v>0</v>
      </c>
      <c r="N151" s="36"/>
      <c r="O151" s="36">
        <f t="shared" si="23"/>
        <v>0</v>
      </c>
      <c r="P151" s="36">
        <f>SUBTOTAL(9,P149:P150)</f>
        <v>0</v>
      </c>
      <c r="Q151" s="36">
        <f>SUBTOTAL(9,Q149:Q150)</f>
        <v>0</v>
      </c>
      <c r="R151" s="37"/>
      <c r="S151" s="12"/>
      <c r="T151" s="33">
        <f>SUBTOTAL(9,T149:T150)</f>
        <v>0</v>
      </c>
    </row>
    <row r="152" spans="1:20" x14ac:dyDescent="0.2">
      <c r="B152" s="3"/>
      <c r="I152" s="40"/>
      <c r="J152" s="40"/>
      <c r="K152" s="40"/>
      <c r="L152" s="40"/>
      <c r="M152" s="40"/>
      <c r="N152" s="40"/>
      <c r="O152" s="40"/>
      <c r="P152" s="36">
        <v>0</v>
      </c>
      <c r="Q152" s="36">
        <v>0</v>
      </c>
      <c r="R152" s="35"/>
      <c r="S152" s="12"/>
      <c r="T152" s="33">
        <v>0</v>
      </c>
    </row>
  </sheetData>
  <autoFilter ref="D3:D145"/>
  <mergeCells count="12">
    <mergeCell ref="S3:T3"/>
    <mergeCell ref="A109:B109"/>
    <mergeCell ref="A143:H143"/>
    <mergeCell ref="A144:H144"/>
    <mergeCell ref="A145:H145"/>
    <mergeCell ref="P3:Q3"/>
    <mergeCell ref="G147:H147"/>
    <mergeCell ref="A1:H1"/>
    <mergeCell ref="K1:L1"/>
    <mergeCell ref="A2:D2"/>
    <mergeCell ref="E2:H2"/>
    <mergeCell ref="G3:H3"/>
  </mergeCells>
  <conditionalFormatting sqref="A5:XFD142">
    <cfRule type="expression" dxfId="189" priority="1">
      <formula>MOD(ROW(),2)</formula>
    </cfRule>
  </conditionalFormatting>
  <conditionalFormatting sqref="P5:P142">
    <cfRule type="cellIs" dxfId="188" priority="3" operator="greaterThan">
      <formula>10000</formula>
    </cfRule>
  </conditionalFormatting>
  <conditionalFormatting sqref="P110:P142">
    <cfRule type="cellIs" dxfId="187" priority="4" operator="greaterThan">
      <formula>2000</formula>
    </cfRule>
  </conditionalFormatting>
  <conditionalFormatting sqref="T5:T108">
    <cfRule type="cellIs" dxfId="186" priority="2" operator="greaterThan">
      <formula>10</formula>
    </cfRule>
  </conditionalFormatting>
  <pageMargins left="0.25" right="0.25" top="0.75" bottom="0.75" header="0.3" footer="0.3"/>
  <pageSetup paperSize="9" scale="73" fitToHeight="0" orientation="landscape" r:id="rId1"/>
  <headerFooter alignWithMargins="0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>
    <pageSetUpPr fitToPage="1"/>
  </sheetPr>
  <dimension ref="A1:U152"/>
  <sheetViews>
    <sheetView zoomScaleNormal="100" workbookViewId="0">
      <pane xSplit="4" ySplit="4" topLeftCell="E101" activePane="bottomRight" state="frozen"/>
      <selection pane="topRight" activeCell="D1" sqref="D1"/>
      <selection pane="bottomLeft" activeCell="A4" sqref="A4"/>
      <selection pane="bottomRight" activeCell="M133" sqref="M133"/>
    </sheetView>
  </sheetViews>
  <sheetFormatPr defaultColWidth="9.140625" defaultRowHeight="12.75" x14ac:dyDescent="0.2"/>
  <cols>
    <col min="1" max="1" width="12.5703125" style="3" customWidth="1"/>
    <col min="2" max="2" width="14" style="41" customWidth="1"/>
    <col min="3" max="3" width="14" style="3" bestFit="1" customWidth="1"/>
    <col min="4" max="4" width="12.28515625" style="3" customWidth="1"/>
    <col min="5" max="5" width="7.85546875" style="3" customWidth="1"/>
    <col min="6" max="6" width="8.5703125" style="3" customWidth="1"/>
    <col min="7" max="7" width="6.140625" style="3" customWidth="1"/>
    <col min="8" max="8" width="6.42578125" style="3" customWidth="1"/>
    <col min="9" max="13" width="10.140625" style="3" customWidth="1"/>
    <col min="14" max="14" width="8.28515625" style="3" customWidth="1"/>
    <col min="15" max="15" width="10.7109375" style="3" bestFit="1" customWidth="1"/>
    <col min="16" max="16" width="8.28515625" style="3" bestFit="1" customWidth="1"/>
    <col min="17" max="18" width="9.42578125" style="3" customWidth="1"/>
    <col min="19" max="19" width="9.28515625" style="3" customWidth="1"/>
    <col min="20" max="16384" width="9.140625" style="3"/>
  </cols>
  <sheetData>
    <row r="1" spans="1:21" x14ac:dyDescent="0.2">
      <c r="A1" s="303" t="s">
        <v>281</v>
      </c>
      <c r="B1" s="303"/>
      <c r="C1" s="303"/>
      <c r="D1" s="303"/>
      <c r="E1" s="303"/>
      <c r="F1" s="303"/>
      <c r="G1" s="303"/>
      <c r="H1" s="303"/>
      <c r="I1" s="52"/>
      <c r="J1" s="54" t="s">
        <v>411</v>
      </c>
      <c r="K1" s="300" t="s">
        <v>413</v>
      </c>
      <c r="L1" s="301"/>
      <c r="M1" s="30"/>
      <c r="N1" s="20"/>
      <c r="O1" s="20"/>
      <c r="P1" s="20"/>
    </row>
    <row r="2" spans="1:21" x14ac:dyDescent="0.2">
      <c r="A2" s="303" t="s">
        <v>412</v>
      </c>
      <c r="B2" s="303"/>
      <c r="C2" s="303"/>
      <c r="D2" s="303"/>
      <c r="E2" s="303"/>
      <c r="F2" s="303"/>
      <c r="G2" s="303"/>
      <c r="H2" s="303"/>
      <c r="I2" s="8"/>
      <c r="J2" s="10"/>
      <c r="K2" s="10"/>
      <c r="L2" s="10"/>
      <c r="M2" s="10"/>
      <c r="N2" s="8"/>
      <c r="O2" s="8"/>
      <c r="P2" s="8"/>
      <c r="Q2" s="29"/>
      <c r="R2" s="29"/>
      <c r="S2" s="30"/>
    </row>
    <row r="3" spans="1:21" x14ac:dyDescent="0.2">
      <c r="A3" s="8" t="s">
        <v>0</v>
      </c>
      <c r="B3" s="8" t="s">
        <v>1</v>
      </c>
      <c r="C3" s="8" t="s">
        <v>2</v>
      </c>
      <c r="D3" s="8" t="s">
        <v>274</v>
      </c>
      <c r="E3" s="8" t="s">
        <v>3</v>
      </c>
      <c r="F3" s="8" t="s">
        <v>4</v>
      </c>
      <c r="G3" s="302" t="s">
        <v>5</v>
      </c>
      <c r="H3" s="302"/>
      <c r="I3" s="50" t="s">
        <v>373</v>
      </c>
      <c r="J3" s="50" t="s">
        <v>380</v>
      </c>
      <c r="K3" s="50" t="s">
        <v>398</v>
      </c>
      <c r="L3" s="31" t="s">
        <v>401</v>
      </c>
      <c r="M3" s="31" t="s">
        <v>409</v>
      </c>
      <c r="N3" s="36"/>
      <c r="O3" s="302" t="s">
        <v>6</v>
      </c>
      <c r="P3" s="302"/>
      <c r="Q3" s="55"/>
      <c r="R3" s="300" t="s">
        <v>7</v>
      </c>
      <c r="S3" s="301"/>
    </row>
    <row r="4" spans="1:21" x14ac:dyDescent="0.2">
      <c r="A4" s="36" t="s">
        <v>8</v>
      </c>
      <c r="B4" s="36"/>
      <c r="C4" s="36"/>
      <c r="D4" s="36"/>
      <c r="E4" s="7" t="s">
        <v>9</v>
      </c>
      <c r="F4" s="36" t="s">
        <v>10</v>
      </c>
      <c r="G4" s="8" t="s">
        <v>11</v>
      </c>
      <c r="H4" s="8" t="s">
        <v>12</v>
      </c>
      <c r="I4" s="36" t="s">
        <v>374</v>
      </c>
      <c r="J4" s="36" t="s">
        <v>381</v>
      </c>
      <c r="K4" s="36" t="s">
        <v>399</v>
      </c>
      <c r="L4" s="36" t="s">
        <v>402</v>
      </c>
      <c r="M4" s="36" t="s">
        <v>410</v>
      </c>
      <c r="N4" s="36"/>
      <c r="O4" s="8" t="s">
        <v>13</v>
      </c>
      <c r="P4" s="8" t="s">
        <v>12</v>
      </c>
      <c r="Q4" s="56"/>
      <c r="R4" s="10" t="s">
        <v>14</v>
      </c>
      <c r="S4" s="10" t="s">
        <v>15</v>
      </c>
    </row>
    <row r="5" spans="1:21" x14ac:dyDescent="0.2">
      <c r="A5" s="11" t="s">
        <v>383</v>
      </c>
      <c r="B5" s="11" t="s">
        <v>384</v>
      </c>
      <c r="C5" s="11" t="s">
        <v>383</v>
      </c>
      <c r="D5" s="11" t="s">
        <v>275</v>
      </c>
      <c r="E5" s="12">
        <v>15</v>
      </c>
      <c r="F5" s="12">
        <v>225</v>
      </c>
      <c r="G5" s="12">
        <v>10</v>
      </c>
      <c r="H5" s="12">
        <v>400</v>
      </c>
      <c r="I5" s="12"/>
      <c r="J5" s="12"/>
      <c r="K5" s="12"/>
      <c r="L5" s="12"/>
      <c r="M5" s="12"/>
      <c r="N5" s="13"/>
      <c r="O5" s="12">
        <f t="shared" ref="O5:O19" si="0">SUM(I5:N5)</f>
        <v>0</v>
      </c>
      <c r="P5" s="12">
        <f t="shared" ref="P5:P19" si="1">$O5/$H5</f>
        <v>0</v>
      </c>
      <c r="Q5" s="57"/>
      <c r="R5" s="15">
        <v>0.06</v>
      </c>
      <c r="S5" s="15">
        <f t="shared" ref="S5:S19" si="2">$P5*$R5</f>
        <v>0</v>
      </c>
      <c r="T5" s="43">
        <f>SUM(S5:S19)</f>
        <v>23.540000000000003</v>
      </c>
      <c r="U5" s="3">
        <f>T5*100/$T$143</f>
        <v>42.422058028473614</v>
      </c>
    </row>
    <row r="6" spans="1:21" x14ac:dyDescent="0.2">
      <c r="A6" s="11" t="s">
        <v>385</v>
      </c>
      <c r="B6" s="11" t="s">
        <v>386</v>
      </c>
      <c r="C6" s="11" t="s">
        <v>385</v>
      </c>
      <c r="D6" s="11" t="s">
        <v>275</v>
      </c>
      <c r="E6" s="12">
        <v>15</v>
      </c>
      <c r="F6" s="12">
        <v>300</v>
      </c>
      <c r="G6" s="12">
        <v>10</v>
      </c>
      <c r="H6" s="12">
        <v>300</v>
      </c>
      <c r="I6" s="12"/>
      <c r="J6" s="12">
        <v>12000</v>
      </c>
      <c r="K6" s="12"/>
      <c r="L6" s="12"/>
      <c r="M6" s="12"/>
      <c r="N6" s="13"/>
      <c r="O6" s="12">
        <f t="shared" si="0"/>
        <v>12000</v>
      </c>
      <c r="P6" s="12">
        <f t="shared" si="1"/>
        <v>40</v>
      </c>
      <c r="Q6" s="57"/>
      <c r="R6" s="15">
        <v>0.06</v>
      </c>
      <c r="S6" s="15">
        <f t="shared" si="2"/>
        <v>2.4</v>
      </c>
      <c r="T6" s="43"/>
    </row>
    <row r="7" spans="1:21" x14ac:dyDescent="0.2">
      <c r="A7" s="36" t="s">
        <v>387</v>
      </c>
      <c r="B7" s="36" t="s">
        <v>259</v>
      </c>
      <c r="C7" s="31" t="s">
        <v>388</v>
      </c>
      <c r="D7" s="36" t="s">
        <v>277</v>
      </c>
      <c r="E7" s="12" t="s">
        <v>167</v>
      </c>
      <c r="F7" s="12">
        <v>300</v>
      </c>
      <c r="G7" s="12">
        <v>10</v>
      </c>
      <c r="H7" s="12">
        <v>300</v>
      </c>
      <c r="I7" s="12"/>
      <c r="J7" s="12"/>
      <c r="K7" s="12"/>
      <c r="L7" s="12"/>
      <c r="M7" s="12"/>
      <c r="N7" s="13"/>
      <c r="O7" s="12">
        <f t="shared" si="0"/>
        <v>0</v>
      </c>
      <c r="P7" s="12">
        <f t="shared" si="1"/>
        <v>0</v>
      </c>
      <c r="Q7" s="57"/>
      <c r="R7" s="15">
        <v>0.06</v>
      </c>
      <c r="S7" s="15">
        <f t="shared" si="2"/>
        <v>0</v>
      </c>
      <c r="T7" s="43"/>
    </row>
    <row r="8" spans="1:21" x14ac:dyDescent="0.2">
      <c r="A8" s="11" t="s">
        <v>258</v>
      </c>
      <c r="B8" s="11" t="s">
        <v>259</v>
      </c>
      <c r="C8" s="11" t="s">
        <v>258</v>
      </c>
      <c r="D8" s="11" t="s">
        <v>275</v>
      </c>
      <c r="E8" s="12">
        <v>15</v>
      </c>
      <c r="F8" s="12">
        <v>375</v>
      </c>
      <c r="G8" s="12">
        <v>10</v>
      </c>
      <c r="H8" s="12">
        <v>200</v>
      </c>
      <c r="I8" s="12"/>
      <c r="J8" s="12"/>
      <c r="K8" s="12"/>
      <c r="L8" s="12"/>
      <c r="M8" s="12"/>
      <c r="N8" s="13"/>
      <c r="O8" s="12">
        <f t="shared" si="0"/>
        <v>0</v>
      </c>
      <c r="P8" s="12">
        <f t="shared" si="1"/>
        <v>0</v>
      </c>
      <c r="Q8" s="57"/>
      <c r="R8" s="15">
        <v>0.06</v>
      </c>
      <c r="S8" s="15">
        <f t="shared" si="2"/>
        <v>0</v>
      </c>
      <c r="T8" s="43"/>
    </row>
    <row r="9" spans="1:21" x14ac:dyDescent="0.2">
      <c r="A9" s="11" t="s">
        <v>26</v>
      </c>
      <c r="B9" s="11" t="s">
        <v>27</v>
      </c>
      <c r="C9" s="11" t="s">
        <v>26</v>
      </c>
      <c r="D9" s="11" t="s">
        <v>275</v>
      </c>
      <c r="E9" s="12">
        <v>15</v>
      </c>
      <c r="F9" s="12">
        <v>457</v>
      </c>
      <c r="G9" s="12">
        <v>10</v>
      </c>
      <c r="H9" s="12">
        <v>200</v>
      </c>
      <c r="I9" s="12"/>
      <c r="J9" s="12">
        <v>4000</v>
      </c>
      <c r="K9" s="12">
        <v>6000</v>
      </c>
      <c r="L9" s="12"/>
      <c r="M9" s="12">
        <v>8000</v>
      </c>
      <c r="N9" s="13"/>
      <c r="O9" s="12">
        <f t="shared" si="0"/>
        <v>18000</v>
      </c>
      <c r="P9" s="12">
        <f t="shared" si="1"/>
        <v>90</v>
      </c>
      <c r="Q9" s="57"/>
      <c r="R9" s="15">
        <v>0.05</v>
      </c>
      <c r="S9" s="15">
        <f t="shared" si="2"/>
        <v>4.5</v>
      </c>
    </row>
    <row r="10" spans="1:21" x14ac:dyDescent="0.2">
      <c r="A10" s="36" t="s">
        <v>169</v>
      </c>
      <c r="B10" s="36" t="s">
        <v>27</v>
      </c>
      <c r="C10" s="36">
        <v>90441400</v>
      </c>
      <c r="D10" s="36" t="s">
        <v>277</v>
      </c>
      <c r="E10" s="12" t="s">
        <v>167</v>
      </c>
      <c r="F10" s="12">
        <v>450</v>
      </c>
      <c r="G10" s="12">
        <v>10</v>
      </c>
      <c r="H10" s="12">
        <v>200</v>
      </c>
      <c r="I10" s="12"/>
      <c r="J10" s="12"/>
      <c r="K10" s="12"/>
      <c r="L10" s="12"/>
      <c r="M10" s="12"/>
      <c r="N10" s="13"/>
      <c r="O10" s="12">
        <f t="shared" si="0"/>
        <v>0</v>
      </c>
      <c r="P10" s="12">
        <f t="shared" si="1"/>
        <v>0</v>
      </c>
      <c r="Q10" s="57"/>
      <c r="R10" s="15">
        <v>0.05</v>
      </c>
      <c r="S10" s="15">
        <f t="shared" si="2"/>
        <v>0</v>
      </c>
    </row>
    <row r="11" spans="1:21" x14ac:dyDescent="0.2">
      <c r="A11" s="11" t="s">
        <v>24</v>
      </c>
      <c r="B11" s="11" t="s">
        <v>25</v>
      </c>
      <c r="C11" s="11" t="s">
        <v>24</v>
      </c>
      <c r="D11" s="11" t="s">
        <v>275</v>
      </c>
      <c r="E11" s="12">
        <v>15</v>
      </c>
      <c r="F11" s="12">
        <v>610</v>
      </c>
      <c r="G11" s="12">
        <v>10</v>
      </c>
      <c r="H11" s="12">
        <v>100</v>
      </c>
      <c r="I11" s="12"/>
      <c r="J11" s="12">
        <v>2000</v>
      </c>
      <c r="K11" s="12">
        <v>6000</v>
      </c>
      <c r="L11" s="12"/>
      <c r="M11" s="12">
        <v>8000</v>
      </c>
      <c r="N11" s="13"/>
      <c r="O11" s="12">
        <f t="shared" si="0"/>
        <v>16000</v>
      </c>
      <c r="P11" s="12">
        <f t="shared" si="1"/>
        <v>160</v>
      </c>
      <c r="Q11" s="57"/>
      <c r="R11" s="15">
        <v>0.04</v>
      </c>
      <c r="S11" s="15">
        <f t="shared" si="2"/>
        <v>6.4</v>
      </c>
    </row>
    <row r="12" spans="1:21" x14ac:dyDescent="0.2">
      <c r="A12" s="36" t="s">
        <v>168</v>
      </c>
      <c r="B12" s="36" t="s">
        <v>25</v>
      </c>
      <c r="C12" s="36">
        <v>90441600</v>
      </c>
      <c r="D12" s="36" t="s">
        <v>277</v>
      </c>
      <c r="E12" s="12" t="s">
        <v>167</v>
      </c>
      <c r="F12" s="12">
        <v>600</v>
      </c>
      <c r="G12" s="12">
        <v>10</v>
      </c>
      <c r="H12" s="12">
        <v>100</v>
      </c>
      <c r="I12" s="12"/>
      <c r="J12" s="12"/>
      <c r="K12" s="12"/>
      <c r="L12" s="12"/>
      <c r="M12" s="12">
        <v>1000</v>
      </c>
      <c r="N12" s="13"/>
      <c r="O12" s="12">
        <f t="shared" si="0"/>
        <v>1000</v>
      </c>
      <c r="P12" s="12">
        <f t="shared" si="1"/>
        <v>10</v>
      </c>
      <c r="Q12" s="57"/>
      <c r="R12" s="15">
        <v>0.04</v>
      </c>
      <c r="S12" s="15">
        <f t="shared" si="2"/>
        <v>0.4</v>
      </c>
    </row>
    <row r="13" spans="1:21" x14ac:dyDescent="0.2">
      <c r="A13" s="11" t="s">
        <v>150</v>
      </c>
      <c r="B13" s="11" t="s">
        <v>151</v>
      </c>
      <c r="C13" s="11" t="s">
        <v>150</v>
      </c>
      <c r="D13" s="11" t="s">
        <v>275</v>
      </c>
      <c r="E13" s="12">
        <v>15</v>
      </c>
      <c r="F13" s="12">
        <v>760</v>
      </c>
      <c r="G13" s="12">
        <v>10</v>
      </c>
      <c r="H13" s="12">
        <v>100</v>
      </c>
      <c r="I13" s="12"/>
      <c r="J13" s="12"/>
      <c r="K13" s="12">
        <v>500</v>
      </c>
      <c r="L13" s="12"/>
      <c r="M13" s="12">
        <v>500</v>
      </c>
      <c r="N13" s="13"/>
      <c r="O13" s="12">
        <f t="shared" si="0"/>
        <v>1000</v>
      </c>
      <c r="P13" s="12">
        <f t="shared" si="1"/>
        <v>10</v>
      </c>
      <c r="Q13" s="57"/>
      <c r="R13" s="15">
        <v>0.04</v>
      </c>
      <c r="S13" s="15">
        <f t="shared" si="2"/>
        <v>0.4</v>
      </c>
    </row>
    <row r="14" spans="1:21" x14ac:dyDescent="0.2">
      <c r="A14" s="11" t="s">
        <v>20</v>
      </c>
      <c r="B14" s="11" t="s">
        <v>21</v>
      </c>
      <c r="C14" s="11" t="s">
        <v>20</v>
      </c>
      <c r="D14" s="11" t="s">
        <v>275</v>
      </c>
      <c r="E14" s="12">
        <v>15</v>
      </c>
      <c r="F14" s="12">
        <v>915</v>
      </c>
      <c r="G14" s="12">
        <v>10</v>
      </c>
      <c r="H14" s="12">
        <v>100</v>
      </c>
      <c r="I14" s="12"/>
      <c r="J14" s="12"/>
      <c r="K14" s="12"/>
      <c r="L14" s="12"/>
      <c r="M14" s="12"/>
      <c r="N14" s="13"/>
      <c r="O14" s="12">
        <f t="shared" si="0"/>
        <v>0</v>
      </c>
      <c r="P14" s="12">
        <f t="shared" si="1"/>
        <v>0</v>
      </c>
      <c r="Q14" s="57"/>
      <c r="R14" s="15">
        <v>0.05</v>
      </c>
      <c r="S14" s="15">
        <f t="shared" si="2"/>
        <v>0</v>
      </c>
    </row>
    <row r="15" spans="1:21" x14ac:dyDescent="0.2">
      <c r="A15" s="13" t="s">
        <v>166</v>
      </c>
      <c r="B15" s="13" t="s">
        <v>21</v>
      </c>
      <c r="C15" s="13">
        <v>90441800</v>
      </c>
      <c r="D15" s="36" t="s">
        <v>277</v>
      </c>
      <c r="E15" s="12" t="s">
        <v>167</v>
      </c>
      <c r="F15" s="12">
        <v>900</v>
      </c>
      <c r="G15" s="12">
        <v>10</v>
      </c>
      <c r="H15" s="12">
        <v>100</v>
      </c>
      <c r="I15" s="12"/>
      <c r="J15" s="12">
        <v>2000</v>
      </c>
      <c r="K15" s="12">
        <v>1000</v>
      </c>
      <c r="L15" s="12"/>
      <c r="M15" s="12">
        <v>1000</v>
      </c>
      <c r="N15" s="13"/>
      <c r="O15" s="12">
        <f t="shared" si="0"/>
        <v>4000</v>
      </c>
      <c r="P15" s="12">
        <f t="shared" si="1"/>
        <v>40</v>
      </c>
      <c r="Q15" s="57"/>
      <c r="R15" s="15">
        <v>0.05</v>
      </c>
      <c r="S15" s="15">
        <f t="shared" si="2"/>
        <v>2</v>
      </c>
    </row>
    <row r="16" spans="1:21" x14ac:dyDescent="0.2">
      <c r="A16" s="11" t="s">
        <v>16</v>
      </c>
      <c r="B16" s="11" t="s">
        <v>17</v>
      </c>
      <c r="C16" s="11" t="s">
        <v>16</v>
      </c>
      <c r="D16" s="11" t="s">
        <v>275</v>
      </c>
      <c r="E16" s="12">
        <v>15</v>
      </c>
      <c r="F16" s="12">
        <v>1220</v>
      </c>
      <c r="G16" s="12">
        <v>10</v>
      </c>
      <c r="H16" s="12">
        <v>50</v>
      </c>
      <c r="I16" s="12">
        <v>300</v>
      </c>
      <c r="J16" s="12">
        <v>2000</v>
      </c>
      <c r="K16" s="12">
        <v>2000</v>
      </c>
      <c r="L16" s="12"/>
      <c r="M16" s="12">
        <v>5000</v>
      </c>
      <c r="N16" s="13"/>
      <c r="O16" s="12">
        <f t="shared" si="0"/>
        <v>9300</v>
      </c>
      <c r="P16" s="12">
        <f t="shared" si="1"/>
        <v>186</v>
      </c>
      <c r="Q16" s="57"/>
      <c r="R16" s="15">
        <v>0.04</v>
      </c>
      <c r="S16" s="15">
        <f t="shared" si="2"/>
        <v>7.44</v>
      </c>
    </row>
    <row r="17" spans="1:21" x14ac:dyDescent="0.2">
      <c r="A17" s="11" t="s">
        <v>148</v>
      </c>
      <c r="B17" s="11" t="s">
        <v>149</v>
      </c>
      <c r="C17" s="11" t="s">
        <v>148</v>
      </c>
      <c r="D17" s="11" t="s">
        <v>275</v>
      </c>
      <c r="E17" s="12">
        <v>15</v>
      </c>
      <c r="F17" s="12">
        <v>1524</v>
      </c>
      <c r="G17" s="12">
        <v>10</v>
      </c>
      <c r="H17" s="12">
        <v>50</v>
      </c>
      <c r="I17" s="12"/>
      <c r="J17" s="12"/>
      <c r="K17" s="12"/>
      <c r="L17" s="12"/>
      <c r="M17" s="12"/>
      <c r="N17" s="13"/>
      <c r="O17" s="12">
        <f t="shared" si="0"/>
        <v>0</v>
      </c>
      <c r="P17" s="12">
        <f t="shared" si="1"/>
        <v>0</v>
      </c>
      <c r="Q17" s="57"/>
      <c r="R17" s="15">
        <v>0.05</v>
      </c>
      <c r="S17" s="15">
        <f t="shared" si="2"/>
        <v>0</v>
      </c>
    </row>
    <row r="18" spans="1:21" x14ac:dyDescent="0.2">
      <c r="A18" s="11" t="s">
        <v>146</v>
      </c>
      <c r="B18" s="11" t="s">
        <v>147</v>
      </c>
      <c r="C18" s="11" t="s">
        <v>146</v>
      </c>
      <c r="D18" s="11" t="s">
        <v>275</v>
      </c>
      <c r="E18" s="12">
        <v>15</v>
      </c>
      <c r="F18" s="12">
        <v>1800</v>
      </c>
      <c r="G18" s="12">
        <v>10</v>
      </c>
      <c r="H18" s="12">
        <v>50</v>
      </c>
      <c r="I18" s="12"/>
      <c r="J18" s="12"/>
      <c r="K18" s="12"/>
      <c r="L18" s="12"/>
      <c r="M18" s="12"/>
      <c r="N18" s="13"/>
      <c r="O18" s="12">
        <f t="shared" si="0"/>
        <v>0</v>
      </c>
      <c r="P18" s="12">
        <f t="shared" si="1"/>
        <v>0</v>
      </c>
      <c r="Q18" s="57"/>
      <c r="R18" s="15">
        <v>0.06</v>
      </c>
      <c r="S18" s="15">
        <f t="shared" si="2"/>
        <v>0</v>
      </c>
    </row>
    <row r="19" spans="1:21" x14ac:dyDescent="0.2">
      <c r="A19" s="11" t="s">
        <v>353</v>
      </c>
      <c r="B19" s="11" t="s">
        <v>354</v>
      </c>
      <c r="C19" s="11" t="s">
        <v>146</v>
      </c>
      <c r="D19" s="11" t="s">
        <v>275</v>
      </c>
      <c r="E19" s="12">
        <v>15</v>
      </c>
      <c r="F19" s="12">
        <v>2100</v>
      </c>
      <c r="G19" s="12">
        <v>10</v>
      </c>
      <c r="H19" s="12">
        <v>50</v>
      </c>
      <c r="I19" s="12"/>
      <c r="J19" s="12"/>
      <c r="K19" s="12"/>
      <c r="L19" s="12"/>
      <c r="M19" s="12"/>
      <c r="N19" s="13"/>
      <c r="O19" s="12">
        <f t="shared" si="0"/>
        <v>0</v>
      </c>
      <c r="P19" s="12">
        <f t="shared" si="1"/>
        <v>0</v>
      </c>
      <c r="Q19" s="57"/>
      <c r="R19" s="15">
        <v>0.06</v>
      </c>
      <c r="S19" s="15">
        <f t="shared" si="2"/>
        <v>0</v>
      </c>
    </row>
    <row r="20" spans="1:21" ht="15" x14ac:dyDescent="0.2">
      <c r="A20" s="60" t="s">
        <v>28</v>
      </c>
      <c r="B20" s="60"/>
      <c r="C20" s="60"/>
      <c r="D20" s="60"/>
      <c r="E20" s="60"/>
      <c r="F20" s="12"/>
      <c r="G20" s="20"/>
      <c r="H20" s="20"/>
      <c r="I20" s="12"/>
      <c r="J20" s="12"/>
      <c r="K20" s="12"/>
      <c r="L20" s="12"/>
      <c r="M20" s="12"/>
      <c r="N20" s="21"/>
      <c r="O20" s="12"/>
      <c r="P20" s="12"/>
      <c r="Q20" s="57"/>
      <c r="R20" s="12"/>
      <c r="S20" s="15"/>
    </row>
    <row r="21" spans="1:21" x14ac:dyDescent="0.2">
      <c r="A21" s="11" t="s">
        <v>260</v>
      </c>
      <c r="B21" s="11" t="s">
        <v>229</v>
      </c>
      <c r="C21" s="11" t="s">
        <v>260</v>
      </c>
      <c r="D21" s="11" t="s">
        <v>275</v>
      </c>
      <c r="E21" s="12">
        <v>20</v>
      </c>
      <c r="F21" s="12">
        <v>100</v>
      </c>
      <c r="G21" s="12">
        <v>10</v>
      </c>
      <c r="H21" s="12">
        <v>500</v>
      </c>
      <c r="I21" s="12"/>
      <c r="J21" s="12"/>
      <c r="K21" s="12"/>
      <c r="L21" s="12"/>
      <c r="M21" s="12"/>
      <c r="N21" s="13"/>
      <c r="O21" s="12">
        <f t="shared" ref="O21:O37" si="3">SUM(I21:N21)</f>
        <v>0</v>
      </c>
      <c r="P21" s="12">
        <f t="shared" ref="P21:P37" si="4">$O21/$H21</f>
        <v>0</v>
      </c>
      <c r="Q21" s="57"/>
      <c r="R21" s="15">
        <v>0.06</v>
      </c>
      <c r="S21" s="15">
        <f t="shared" ref="S21:S37" si="5">$P21*$R21</f>
        <v>0</v>
      </c>
      <c r="T21" s="43">
        <f>SUM(S21:S37)</f>
        <v>11.4</v>
      </c>
      <c r="U21" s="3">
        <f>T21*100/$T$143</f>
        <v>20.544242205802849</v>
      </c>
    </row>
    <row r="22" spans="1:21" x14ac:dyDescent="0.2">
      <c r="A22" s="36" t="s">
        <v>228</v>
      </c>
      <c r="B22" s="36" t="s">
        <v>229</v>
      </c>
      <c r="C22" s="36">
        <v>90442100</v>
      </c>
      <c r="D22" s="36" t="s">
        <v>277</v>
      </c>
      <c r="E22" s="12" t="s">
        <v>46</v>
      </c>
      <c r="F22" s="12">
        <v>100</v>
      </c>
      <c r="G22" s="12">
        <v>10</v>
      </c>
      <c r="H22" s="12">
        <v>500</v>
      </c>
      <c r="I22" s="12"/>
      <c r="J22" s="12"/>
      <c r="K22" s="12"/>
      <c r="L22" s="12"/>
      <c r="M22" s="12"/>
      <c r="N22" s="13"/>
      <c r="O22" s="12">
        <f t="shared" si="3"/>
        <v>0</v>
      </c>
      <c r="P22" s="12">
        <f t="shared" si="4"/>
        <v>0</v>
      </c>
      <c r="Q22" s="57"/>
      <c r="R22" s="15">
        <v>0.06</v>
      </c>
      <c r="S22" s="15">
        <f t="shared" si="5"/>
        <v>0</v>
      </c>
      <c r="T22" s="43"/>
    </row>
    <row r="23" spans="1:21" x14ac:dyDescent="0.2">
      <c r="A23" s="36" t="s">
        <v>172</v>
      </c>
      <c r="B23" s="36" t="s">
        <v>173</v>
      </c>
      <c r="C23" s="36">
        <v>90447000</v>
      </c>
      <c r="D23" s="36" t="s">
        <v>277</v>
      </c>
      <c r="E23" s="12" t="s">
        <v>46</v>
      </c>
      <c r="F23" s="12">
        <v>240</v>
      </c>
      <c r="G23" s="12">
        <v>10</v>
      </c>
      <c r="H23" s="12">
        <v>250</v>
      </c>
      <c r="I23" s="12"/>
      <c r="J23" s="12"/>
      <c r="K23" s="12"/>
      <c r="L23" s="12"/>
      <c r="M23" s="12"/>
      <c r="N23" s="13"/>
      <c r="O23" s="12">
        <f t="shared" si="3"/>
        <v>0</v>
      </c>
      <c r="P23" s="12">
        <f t="shared" si="4"/>
        <v>0</v>
      </c>
      <c r="Q23" s="57"/>
      <c r="R23" s="15">
        <v>0.06</v>
      </c>
      <c r="S23" s="15">
        <f t="shared" si="5"/>
        <v>0</v>
      </c>
    </row>
    <row r="24" spans="1:21" x14ac:dyDescent="0.2">
      <c r="A24" s="11" t="s">
        <v>389</v>
      </c>
      <c r="B24" s="11" t="s">
        <v>390</v>
      </c>
      <c r="C24" s="11" t="s">
        <v>389</v>
      </c>
      <c r="D24" s="11" t="s">
        <v>275</v>
      </c>
      <c r="E24" s="12">
        <v>20</v>
      </c>
      <c r="F24" s="12">
        <v>300</v>
      </c>
      <c r="G24" s="12">
        <v>10</v>
      </c>
      <c r="H24" s="12">
        <v>200</v>
      </c>
      <c r="I24" s="12"/>
      <c r="J24" s="12"/>
      <c r="K24" s="12"/>
      <c r="L24" s="12"/>
      <c r="M24" s="12"/>
      <c r="N24" s="13"/>
      <c r="O24" s="12">
        <f t="shared" si="3"/>
        <v>0</v>
      </c>
      <c r="P24" s="12">
        <f t="shared" si="4"/>
        <v>0</v>
      </c>
      <c r="Q24" s="57"/>
      <c r="R24" s="15">
        <v>0.06</v>
      </c>
      <c r="S24" s="15">
        <f t="shared" si="5"/>
        <v>0</v>
      </c>
    </row>
    <row r="25" spans="1:21" x14ac:dyDescent="0.2">
      <c r="A25" s="11" t="s">
        <v>50</v>
      </c>
      <c r="B25" s="11" t="s">
        <v>51</v>
      </c>
      <c r="C25" s="11" t="s">
        <v>50</v>
      </c>
      <c r="D25" s="11" t="s">
        <v>275</v>
      </c>
      <c r="E25" s="12">
        <v>20</v>
      </c>
      <c r="F25" s="12">
        <v>457</v>
      </c>
      <c r="G25" s="12">
        <v>10</v>
      </c>
      <c r="H25" s="12">
        <v>100</v>
      </c>
      <c r="I25" s="12"/>
      <c r="J25" s="12"/>
      <c r="K25" s="12"/>
      <c r="L25" s="12"/>
      <c r="M25" s="12"/>
      <c r="N25" s="13"/>
      <c r="O25" s="12">
        <f t="shared" si="3"/>
        <v>0</v>
      </c>
      <c r="P25" s="12">
        <f t="shared" si="4"/>
        <v>0</v>
      </c>
      <c r="Q25" s="57"/>
      <c r="R25" s="15">
        <v>0.04</v>
      </c>
      <c r="S25" s="15">
        <f t="shared" si="5"/>
        <v>0</v>
      </c>
    </row>
    <row r="26" spans="1:21" x14ac:dyDescent="0.2">
      <c r="A26" s="36" t="s">
        <v>171</v>
      </c>
      <c r="B26" s="36" t="s">
        <v>51</v>
      </c>
      <c r="C26" s="36">
        <v>90442400</v>
      </c>
      <c r="D26" s="36" t="s">
        <v>277</v>
      </c>
      <c r="E26" s="12" t="s">
        <v>46</v>
      </c>
      <c r="F26" s="12">
        <v>450</v>
      </c>
      <c r="G26" s="12">
        <v>10</v>
      </c>
      <c r="H26" s="12">
        <v>100</v>
      </c>
      <c r="I26" s="12"/>
      <c r="J26" s="12"/>
      <c r="K26" s="12">
        <v>1000</v>
      </c>
      <c r="L26" s="12"/>
      <c r="M26" s="12">
        <v>1000</v>
      </c>
      <c r="N26" s="13"/>
      <c r="O26" s="12">
        <f t="shared" si="3"/>
        <v>2000</v>
      </c>
      <c r="P26" s="12">
        <f t="shared" si="4"/>
        <v>20</v>
      </c>
      <c r="Q26" s="57"/>
      <c r="R26" s="15">
        <v>0.04</v>
      </c>
      <c r="S26" s="15">
        <f t="shared" si="5"/>
        <v>0.8</v>
      </c>
    </row>
    <row r="27" spans="1:21" x14ac:dyDescent="0.2">
      <c r="A27" s="11" t="s">
        <v>47</v>
      </c>
      <c r="B27" s="11" t="s">
        <v>48</v>
      </c>
      <c r="C27" s="11" t="s">
        <v>47</v>
      </c>
      <c r="D27" s="11" t="s">
        <v>275</v>
      </c>
      <c r="E27" s="12">
        <v>20</v>
      </c>
      <c r="F27" s="12">
        <v>610</v>
      </c>
      <c r="G27" s="12">
        <v>10</v>
      </c>
      <c r="H27" s="12">
        <v>100</v>
      </c>
      <c r="I27" s="12"/>
      <c r="J27" s="12"/>
      <c r="K27" s="12">
        <v>1000</v>
      </c>
      <c r="L27" s="12"/>
      <c r="M27" s="12">
        <v>2000</v>
      </c>
      <c r="N27" s="13"/>
      <c r="O27" s="12">
        <f t="shared" si="3"/>
        <v>3000</v>
      </c>
      <c r="P27" s="12">
        <f t="shared" si="4"/>
        <v>30</v>
      </c>
      <c r="Q27" s="57"/>
      <c r="R27" s="15">
        <v>0.06</v>
      </c>
      <c r="S27" s="15">
        <f t="shared" si="5"/>
        <v>1.7999999999999998</v>
      </c>
    </row>
    <row r="28" spans="1:21" x14ac:dyDescent="0.2">
      <c r="A28" s="36" t="s">
        <v>49</v>
      </c>
      <c r="B28" s="36" t="s">
        <v>48</v>
      </c>
      <c r="C28" s="36">
        <v>90442600</v>
      </c>
      <c r="D28" s="36" t="s">
        <v>277</v>
      </c>
      <c r="E28" s="12" t="s">
        <v>46</v>
      </c>
      <c r="F28" s="12">
        <v>600</v>
      </c>
      <c r="G28" s="12">
        <v>10</v>
      </c>
      <c r="H28" s="12">
        <v>100</v>
      </c>
      <c r="I28" s="12"/>
      <c r="J28" s="12"/>
      <c r="K28" s="12"/>
      <c r="L28" s="12"/>
      <c r="M28" s="12"/>
      <c r="N28" s="13"/>
      <c r="O28" s="12">
        <f t="shared" si="3"/>
        <v>0</v>
      </c>
      <c r="P28" s="12">
        <f t="shared" si="4"/>
        <v>0</v>
      </c>
      <c r="Q28" s="57"/>
      <c r="R28" s="15">
        <v>0.06</v>
      </c>
      <c r="S28" s="15">
        <f t="shared" si="5"/>
        <v>0</v>
      </c>
    </row>
    <row r="29" spans="1:21" x14ac:dyDescent="0.2">
      <c r="A29" s="11" t="s">
        <v>154</v>
      </c>
      <c r="B29" s="11" t="s">
        <v>43</v>
      </c>
      <c r="C29" s="11" t="s">
        <v>154</v>
      </c>
      <c r="D29" s="11" t="s">
        <v>275</v>
      </c>
      <c r="E29" s="12">
        <v>20</v>
      </c>
      <c r="F29" s="12">
        <v>760</v>
      </c>
      <c r="G29" s="12">
        <v>10</v>
      </c>
      <c r="H29" s="12">
        <v>100</v>
      </c>
      <c r="I29" s="12"/>
      <c r="J29" s="12"/>
      <c r="K29" s="12"/>
      <c r="L29" s="12"/>
      <c r="M29" s="12"/>
      <c r="N29" s="13"/>
      <c r="O29" s="12">
        <f t="shared" si="3"/>
        <v>0</v>
      </c>
      <c r="P29" s="12">
        <f t="shared" si="4"/>
        <v>0</v>
      </c>
      <c r="Q29" s="57"/>
      <c r="R29" s="15">
        <v>7.0000000000000007E-2</v>
      </c>
      <c r="S29" s="15">
        <f t="shared" si="5"/>
        <v>0</v>
      </c>
    </row>
    <row r="30" spans="1:21" x14ac:dyDescent="0.2">
      <c r="A30" s="36" t="s">
        <v>45</v>
      </c>
      <c r="B30" s="36" t="s">
        <v>43</v>
      </c>
      <c r="C30" s="36">
        <v>90442700</v>
      </c>
      <c r="D30" s="36" t="s">
        <v>277</v>
      </c>
      <c r="E30" s="12" t="s">
        <v>46</v>
      </c>
      <c r="F30" s="12">
        <v>750</v>
      </c>
      <c r="G30" s="12">
        <v>10</v>
      </c>
      <c r="H30" s="12">
        <v>100</v>
      </c>
      <c r="I30" s="12"/>
      <c r="J30" s="12"/>
      <c r="K30" s="12"/>
      <c r="L30" s="12"/>
      <c r="M30" s="12"/>
      <c r="N30" s="13"/>
      <c r="O30" s="12">
        <f t="shared" si="3"/>
        <v>0</v>
      </c>
      <c r="P30" s="12">
        <f t="shared" si="4"/>
        <v>0</v>
      </c>
      <c r="Q30" s="57"/>
      <c r="R30" s="15">
        <v>7.0000000000000007E-2</v>
      </c>
      <c r="S30" s="15">
        <f t="shared" si="5"/>
        <v>0</v>
      </c>
    </row>
    <row r="31" spans="1:21" x14ac:dyDescent="0.2">
      <c r="A31" s="11" t="s">
        <v>38</v>
      </c>
      <c r="B31" s="11" t="s">
        <v>39</v>
      </c>
      <c r="C31" s="11" t="s">
        <v>38</v>
      </c>
      <c r="D31" s="11" t="s">
        <v>275</v>
      </c>
      <c r="E31" s="12">
        <v>20</v>
      </c>
      <c r="F31" s="12">
        <v>915</v>
      </c>
      <c r="G31" s="12">
        <v>10</v>
      </c>
      <c r="H31" s="12">
        <v>50</v>
      </c>
      <c r="I31" s="12"/>
      <c r="J31" s="12"/>
      <c r="K31" s="12">
        <v>1000</v>
      </c>
      <c r="L31" s="12"/>
      <c r="M31" s="12">
        <v>2000</v>
      </c>
      <c r="N31" s="13"/>
      <c r="O31" s="12">
        <f t="shared" si="3"/>
        <v>3000</v>
      </c>
      <c r="P31" s="12">
        <f t="shared" si="4"/>
        <v>60</v>
      </c>
      <c r="Q31" s="57"/>
      <c r="R31" s="15">
        <v>0.04</v>
      </c>
      <c r="S31" s="15">
        <f t="shared" si="5"/>
        <v>2.4</v>
      </c>
    </row>
    <row r="32" spans="1:21" x14ac:dyDescent="0.2">
      <c r="A32" s="36" t="s">
        <v>170</v>
      </c>
      <c r="B32" s="36" t="s">
        <v>39</v>
      </c>
      <c r="C32" s="36">
        <v>90442800</v>
      </c>
      <c r="D32" s="36" t="s">
        <v>277</v>
      </c>
      <c r="E32" s="12" t="s">
        <v>46</v>
      </c>
      <c r="F32" s="12">
        <v>900</v>
      </c>
      <c r="G32" s="12">
        <v>10</v>
      </c>
      <c r="H32" s="12">
        <v>50</v>
      </c>
      <c r="I32" s="12"/>
      <c r="J32" s="12"/>
      <c r="K32" s="12">
        <v>2000</v>
      </c>
      <c r="L32" s="12"/>
      <c r="M32" s="12">
        <v>3000</v>
      </c>
      <c r="N32" s="13"/>
      <c r="O32" s="12">
        <f t="shared" si="3"/>
        <v>5000</v>
      </c>
      <c r="P32" s="12">
        <f t="shared" si="4"/>
        <v>100</v>
      </c>
      <c r="Q32" s="57"/>
      <c r="R32" s="15">
        <v>0.04</v>
      </c>
      <c r="S32" s="15">
        <f t="shared" si="5"/>
        <v>4</v>
      </c>
    </row>
    <row r="33" spans="1:21" x14ac:dyDescent="0.2">
      <c r="A33" s="11" t="s">
        <v>34</v>
      </c>
      <c r="B33" s="11" t="s">
        <v>35</v>
      </c>
      <c r="C33" s="11" t="s">
        <v>34</v>
      </c>
      <c r="D33" s="11" t="s">
        <v>275</v>
      </c>
      <c r="E33" s="12">
        <v>20</v>
      </c>
      <c r="F33" s="12">
        <v>1220</v>
      </c>
      <c r="G33" s="12">
        <v>10</v>
      </c>
      <c r="H33" s="12">
        <v>50</v>
      </c>
      <c r="I33" s="12"/>
      <c r="J33" s="12"/>
      <c r="K33" s="12"/>
      <c r="L33" s="12"/>
      <c r="M33" s="12">
        <v>2000</v>
      </c>
      <c r="N33" s="13"/>
      <c r="O33" s="12">
        <f t="shared" si="3"/>
        <v>2000</v>
      </c>
      <c r="P33" s="12">
        <f t="shared" si="4"/>
        <v>40</v>
      </c>
      <c r="Q33" s="57"/>
      <c r="R33" s="15">
        <v>0.06</v>
      </c>
      <c r="S33" s="15">
        <f t="shared" si="5"/>
        <v>2.4</v>
      </c>
    </row>
    <row r="34" spans="1:21" x14ac:dyDescent="0.2">
      <c r="A34" s="11" t="s">
        <v>32</v>
      </c>
      <c r="B34" s="11" t="s">
        <v>33</v>
      </c>
      <c r="C34" s="11" t="s">
        <v>32</v>
      </c>
      <c r="D34" s="11" t="s">
        <v>275</v>
      </c>
      <c r="E34" s="12">
        <v>20</v>
      </c>
      <c r="F34" s="12">
        <v>1524</v>
      </c>
      <c r="G34" s="12">
        <v>10</v>
      </c>
      <c r="H34" s="12">
        <v>50</v>
      </c>
      <c r="I34" s="12"/>
      <c r="J34" s="12"/>
      <c r="K34" s="12"/>
      <c r="L34" s="12"/>
      <c r="M34" s="12"/>
      <c r="N34" s="13"/>
      <c r="O34" s="12">
        <f t="shared" si="3"/>
        <v>0</v>
      </c>
      <c r="P34" s="12">
        <f t="shared" si="4"/>
        <v>0</v>
      </c>
      <c r="Q34" s="57"/>
      <c r="R34" s="15">
        <v>7.0000000000000007E-2</v>
      </c>
      <c r="S34" s="15">
        <f t="shared" si="5"/>
        <v>0</v>
      </c>
    </row>
    <row r="35" spans="1:21" x14ac:dyDescent="0.2">
      <c r="A35" s="11" t="s">
        <v>214</v>
      </c>
      <c r="B35" s="11" t="s">
        <v>30</v>
      </c>
      <c r="C35" s="11" t="s">
        <v>214</v>
      </c>
      <c r="D35" s="11" t="s">
        <v>275</v>
      </c>
      <c r="E35" s="12">
        <v>20</v>
      </c>
      <c r="F35" s="12">
        <v>1800</v>
      </c>
      <c r="G35" s="12">
        <v>10</v>
      </c>
      <c r="H35" s="12">
        <v>50</v>
      </c>
      <c r="I35" s="12"/>
      <c r="J35" s="12"/>
      <c r="K35" s="12"/>
      <c r="L35" s="12"/>
      <c r="M35" s="12"/>
      <c r="N35" s="13"/>
      <c r="O35" s="12">
        <f t="shared" si="3"/>
        <v>0</v>
      </c>
      <c r="P35" s="12">
        <f t="shared" si="4"/>
        <v>0</v>
      </c>
      <c r="Q35" s="57"/>
      <c r="R35" s="15">
        <v>0.09</v>
      </c>
      <c r="S35" s="15">
        <f t="shared" si="5"/>
        <v>0</v>
      </c>
    </row>
    <row r="36" spans="1:21" x14ac:dyDescent="0.2">
      <c r="A36" s="11" t="s">
        <v>212</v>
      </c>
      <c r="B36" s="11" t="s">
        <v>213</v>
      </c>
      <c r="C36" s="11" t="s">
        <v>212</v>
      </c>
      <c r="D36" s="11" t="s">
        <v>275</v>
      </c>
      <c r="E36" s="12">
        <v>20</v>
      </c>
      <c r="F36" s="12">
        <v>2100</v>
      </c>
      <c r="G36" s="12">
        <v>10</v>
      </c>
      <c r="H36" s="12">
        <v>50</v>
      </c>
      <c r="I36" s="12"/>
      <c r="J36" s="12"/>
      <c r="K36" s="12"/>
      <c r="L36" s="12"/>
      <c r="M36" s="12"/>
      <c r="N36" s="13"/>
      <c r="O36" s="12">
        <f t="shared" si="3"/>
        <v>0</v>
      </c>
      <c r="P36" s="12">
        <f t="shared" si="4"/>
        <v>0</v>
      </c>
      <c r="Q36" s="57"/>
      <c r="R36" s="15">
        <v>7.0000000000000007E-2</v>
      </c>
      <c r="S36" s="15">
        <f t="shared" si="5"/>
        <v>0</v>
      </c>
    </row>
    <row r="37" spans="1:21" x14ac:dyDescent="0.2">
      <c r="A37" s="11" t="s">
        <v>242</v>
      </c>
      <c r="B37" s="11" t="s">
        <v>243</v>
      </c>
      <c r="C37" s="11" t="s">
        <v>242</v>
      </c>
      <c r="D37" s="11" t="s">
        <v>275</v>
      </c>
      <c r="E37" s="12">
        <v>20</v>
      </c>
      <c r="F37" s="12">
        <v>2400</v>
      </c>
      <c r="G37" s="12">
        <v>10</v>
      </c>
      <c r="H37" s="12">
        <v>50</v>
      </c>
      <c r="I37" s="12"/>
      <c r="J37" s="12"/>
      <c r="K37" s="12"/>
      <c r="L37" s="12"/>
      <c r="M37" s="12"/>
      <c r="N37" s="13"/>
      <c r="O37" s="12">
        <f t="shared" si="3"/>
        <v>0</v>
      </c>
      <c r="P37" s="12">
        <f t="shared" si="4"/>
        <v>0</v>
      </c>
      <c r="Q37" s="57"/>
      <c r="R37" s="15">
        <v>7.0000000000000007E-2</v>
      </c>
      <c r="S37" s="15">
        <f t="shared" si="5"/>
        <v>0</v>
      </c>
    </row>
    <row r="38" spans="1:21" ht="15" x14ac:dyDescent="0.2">
      <c r="A38" s="60" t="s">
        <v>52</v>
      </c>
      <c r="B38" s="60"/>
      <c r="C38" s="60"/>
      <c r="D38" s="60"/>
      <c r="E38" s="60"/>
      <c r="F38" s="24"/>
      <c r="G38" s="10"/>
      <c r="H38" s="10"/>
      <c r="I38" s="12"/>
      <c r="J38" s="12"/>
      <c r="K38" s="12"/>
      <c r="L38" s="12"/>
      <c r="M38" s="12"/>
      <c r="N38" s="25"/>
      <c r="O38" s="12"/>
      <c r="P38" s="12"/>
      <c r="Q38" s="57"/>
      <c r="R38" s="12"/>
      <c r="S38" s="15"/>
    </row>
    <row r="39" spans="1:21" x14ac:dyDescent="0.2">
      <c r="A39" s="11" t="s">
        <v>261</v>
      </c>
      <c r="B39" s="11" t="s">
        <v>262</v>
      </c>
      <c r="C39" s="11" t="s">
        <v>261</v>
      </c>
      <c r="D39" s="11" t="s">
        <v>275</v>
      </c>
      <c r="E39" s="12">
        <v>25</v>
      </c>
      <c r="F39" s="12">
        <v>200</v>
      </c>
      <c r="G39" s="12">
        <v>10</v>
      </c>
      <c r="H39" s="12">
        <v>150</v>
      </c>
      <c r="I39" s="12"/>
      <c r="J39" s="12">
        <v>600</v>
      </c>
      <c r="K39" s="12">
        <v>600</v>
      </c>
      <c r="L39" s="12"/>
      <c r="M39" s="12">
        <v>300</v>
      </c>
      <c r="N39" s="13"/>
      <c r="O39" s="12">
        <f t="shared" ref="O39:O57" si="6">SUM(I39:N39)</f>
        <v>1500</v>
      </c>
      <c r="P39" s="12">
        <f t="shared" ref="P39:P57" si="7">$O39/$H39</f>
        <v>10</v>
      </c>
      <c r="Q39" s="57"/>
      <c r="R39" s="15">
        <v>0.06</v>
      </c>
      <c r="S39" s="15">
        <f t="shared" ref="S39:S57" si="8">$P39*$R39</f>
        <v>0.6</v>
      </c>
      <c r="T39" s="43">
        <f>SUM(S39:S57)</f>
        <v>14.3</v>
      </c>
      <c r="U39" s="3">
        <f>T39*100/$T$143</f>
        <v>25.77040908271761</v>
      </c>
    </row>
    <row r="40" spans="1:21" x14ac:dyDescent="0.2">
      <c r="A40" s="36" t="s">
        <v>198</v>
      </c>
      <c r="B40" s="36" t="s">
        <v>199</v>
      </c>
      <c r="C40" s="36">
        <v>90448000</v>
      </c>
      <c r="D40" s="36" t="s">
        <v>277</v>
      </c>
      <c r="E40" s="12" t="s">
        <v>63</v>
      </c>
      <c r="F40" s="12">
        <v>270</v>
      </c>
      <c r="G40" s="12">
        <v>10</v>
      </c>
      <c r="H40" s="12">
        <v>100</v>
      </c>
      <c r="I40" s="12"/>
      <c r="J40" s="12"/>
      <c r="K40" s="12"/>
      <c r="L40" s="12"/>
      <c r="M40" s="12">
        <v>500</v>
      </c>
      <c r="N40" s="13"/>
      <c r="O40" s="12">
        <f t="shared" si="6"/>
        <v>500</v>
      </c>
      <c r="P40" s="12">
        <f t="shared" si="7"/>
        <v>5</v>
      </c>
      <c r="Q40" s="57"/>
      <c r="R40" s="15">
        <v>0.06</v>
      </c>
      <c r="S40" s="15">
        <f t="shared" si="8"/>
        <v>0.3</v>
      </c>
    </row>
    <row r="41" spans="1:21" x14ac:dyDescent="0.2">
      <c r="A41" s="36" t="s">
        <v>392</v>
      </c>
      <c r="B41" s="36" t="s">
        <v>391</v>
      </c>
      <c r="C41" s="31" t="s">
        <v>393</v>
      </c>
      <c r="D41" s="36" t="s">
        <v>277</v>
      </c>
      <c r="E41" s="12" t="s">
        <v>63</v>
      </c>
      <c r="F41" s="12">
        <v>300</v>
      </c>
      <c r="G41" s="12">
        <v>10</v>
      </c>
      <c r="H41" s="12">
        <v>100</v>
      </c>
      <c r="I41" s="12"/>
      <c r="J41" s="12"/>
      <c r="K41" s="12"/>
      <c r="L41" s="12"/>
      <c r="M41" s="12"/>
      <c r="N41" s="13"/>
      <c r="O41" s="12">
        <f t="shared" si="6"/>
        <v>0</v>
      </c>
      <c r="P41" s="12">
        <f t="shared" si="7"/>
        <v>0</v>
      </c>
      <c r="Q41" s="57"/>
      <c r="R41" s="15">
        <v>0.06</v>
      </c>
      <c r="S41" s="15">
        <f t="shared" si="8"/>
        <v>0</v>
      </c>
    </row>
    <row r="42" spans="1:21" x14ac:dyDescent="0.2">
      <c r="A42" s="27" t="s">
        <v>67</v>
      </c>
      <c r="B42" s="27" t="s">
        <v>68</v>
      </c>
      <c r="C42" s="27" t="s">
        <v>69</v>
      </c>
      <c r="D42" s="11" t="s">
        <v>275</v>
      </c>
      <c r="E42" s="12">
        <v>25</v>
      </c>
      <c r="F42" s="12">
        <v>375</v>
      </c>
      <c r="G42" s="12">
        <v>10</v>
      </c>
      <c r="H42" s="12">
        <v>100</v>
      </c>
      <c r="I42" s="12"/>
      <c r="J42" s="12"/>
      <c r="K42" s="12"/>
      <c r="L42" s="12"/>
      <c r="M42" s="12"/>
      <c r="N42" s="13"/>
      <c r="O42" s="12">
        <f t="shared" si="6"/>
        <v>0</v>
      </c>
      <c r="P42" s="12">
        <f t="shared" si="7"/>
        <v>0</v>
      </c>
      <c r="Q42" s="57"/>
      <c r="R42" s="15">
        <v>0.06</v>
      </c>
      <c r="S42" s="15">
        <f t="shared" si="8"/>
        <v>0</v>
      </c>
    </row>
    <row r="43" spans="1:21" x14ac:dyDescent="0.2">
      <c r="A43" s="11" t="s">
        <v>64</v>
      </c>
      <c r="B43" s="11" t="s">
        <v>65</v>
      </c>
      <c r="C43" s="11" t="s">
        <v>64</v>
      </c>
      <c r="D43" s="11" t="s">
        <v>275</v>
      </c>
      <c r="E43" s="12">
        <v>25</v>
      </c>
      <c r="F43" s="12">
        <v>457</v>
      </c>
      <c r="G43" s="12">
        <v>10</v>
      </c>
      <c r="H43" s="12">
        <v>100</v>
      </c>
      <c r="I43" s="12"/>
      <c r="J43" s="12">
        <v>1000</v>
      </c>
      <c r="K43" s="12">
        <v>1000</v>
      </c>
      <c r="L43" s="12"/>
      <c r="M43" s="12">
        <v>1000</v>
      </c>
      <c r="N43" s="13"/>
      <c r="O43" s="12">
        <f t="shared" si="6"/>
        <v>3000</v>
      </c>
      <c r="P43" s="12">
        <f t="shared" si="7"/>
        <v>30</v>
      </c>
      <c r="Q43" s="57"/>
      <c r="R43" s="15">
        <v>0.06</v>
      </c>
      <c r="S43" s="15">
        <f t="shared" si="8"/>
        <v>1.7999999999999998</v>
      </c>
    </row>
    <row r="44" spans="1:21" x14ac:dyDescent="0.2">
      <c r="A44" s="36" t="s">
        <v>66</v>
      </c>
      <c r="B44" s="36" t="s">
        <v>65</v>
      </c>
      <c r="C44" s="36">
        <v>90443400</v>
      </c>
      <c r="D44" s="36" t="s">
        <v>277</v>
      </c>
      <c r="E44" s="12" t="s">
        <v>63</v>
      </c>
      <c r="F44" s="12">
        <v>450</v>
      </c>
      <c r="G44" s="12">
        <v>10</v>
      </c>
      <c r="H44" s="12">
        <v>100</v>
      </c>
      <c r="I44" s="12"/>
      <c r="J44" s="12"/>
      <c r="K44" s="12">
        <v>2000</v>
      </c>
      <c r="L44" s="12"/>
      <c r="M44" s="12">
        <v>2000</v>
      </c>
      <c r="N44" s="13"/>
      <c r="O44" s="12">
        <f t="shared" si="6"/>
        <v>4000</v>
      </c>
      <c r="P44" s="12">
        <f t="shared" si="7"/>
        <v>40</v>
      </c>
      <c r="Q44" s="57"/>
      <c r="R44" s="15">
        <v>0.06</v>
      </c>
      <c r="S44" s="15">
        <f t="shared" si="8"/>
        <v>2.4</v>
      </c>
    </row>
    <row r="45" spans="1:21" x14ac:dyDescent="0.2">
      <c r="A45" s="11" t="s">
        <v>60</v>
      </c>
      <c r="B45" s="11" t="s">
        <v>61</v>
      </c>
      <c r="C45" s="11" t="s">
        <v>60</v>
      </c>
      <c r="D45" s="11" t="s">
        <v>275</v>
      </c>
      <c r="E45" s="12">
        <v>25</v>
      </c>
      <c r="F45" s="12">
        <v>610</v>
      </c>
      <c r="G45" s="12">
        <v>10</v>
      </c>
      <c r="H45" s="12">
        <v>50</v>
      </c>
      <c r="I45" s="12"/>
      <c r="J45" s="12">
        <v>500</v>
      </c>
      <c r="K45" s="12">
        <v>500</v>
      </c>
      <c r="L45" s="12"/>
      <c r="M45" s="12">
        <v>500</v>
      </c>
      <c r="N45" s="13"/>
      <c r="O45" s="12">
        <f t="shared" si="6"/>
        <v>1500</v>
      </c>
      <c r="P45" s="12">
        <f t="shared" si="7"/>
        <v>30</v>
      </c>
      <c r="Q45" s="57"/>
      <c r="R45" s="15">
        <v>0.04</v>
      </c>
      <c r="S45" s="15">
        <f t="shared" si="8"/>
        <v>1.2</v>
      </c>
    </row>
    <row r="46" spans="1:21" x14ac:dyDescent="0.2">
      <c r="A46" s="36" t="s">
        <v>62</v>
      </c>
      <c r="B46" s="36" t="s">
        <v>61</v>
      </c>
      <c r="C46" s="36">
        <v>90443600</v>
      </c>
      <c r="D46" s="36" t="s">
        <v>277</v>
      </c>
      <c r="E46" s="12" t="s">
        <v>63</v>
      </c>
      <c r="F46" s="12">
        <v>600</v>
      </c>
      <c r="G46" s="12">
        <v>10</v>
      </c>
      <c r="H46" s="12">
        <v>50</v>
      </c>
      <c r="I46" s="12"/>
      <c r="J46" s="12"/>
      <c r="K46" s="12">
        <v>2000</v>
      </c>
      <c r="L46" s="12"/>
      <c r="M46" s="12">
        <v>2000</v>
      </c>
      <c r="N46" s="13"/>
      <c r="O46" s="12">
        <f t="shared" si="6"/>
        <v>4000</v>
      </c>
      <c r="P46" s="12">
        <f t="shared" si="7"/>
        <v>80</v>
      </c>
      <c r="Q46" s="57"/>
      <c r="R46" s="15">
        <v>0.04</v>
      </c>
      <c r="S46" s="15">
        <f t="shared" si="8"/>
        <v>3.2</v>
      </c>
    </row>
    <row r="47" spans="1:21" x14ac:dyDescent="0.2">
      <c r="A47" s="11" t="s">
        <v>195</v>
      </c>
      <c r="B47" s="11" t="s">
        <v>178</v>
      </c>
      <c r="C47" s="11" t="s">
        <v>195</v>
      </c>
      <c r="D47" s="11" t="s">
        <v>275</v>
      </c>
      <c r="E47" s="12">
        <v>25</v>
      </c>
      <c r="F47" s="12">
        <v>750</v>
      </c>
      <c r="G47" s="12">
        <v>10</v>
      </c>
      <c r="H47" s="12">
        <v>50</v>
      </c>
      <c r="I47" s="12"/>
      <c r="J47" s="12"/>
      <c r="K47" s="12"/>
      <c r="L47" s="12"/>
      <c r="M47" s="12"/>
      <c r="N47" s="13"/>
      <c r="O47" s="12">
        <f t="shared" si="6"/>
        <v>0</v>
      </c>
      <c r="P47" s="12">
        <f t="shared" si="7"/>
        <v>0</v>
      </c>
      <c r="Q47" s="57"/>
      <c r="R47" s="15">
        <v>0.05</v>
      </c>
      <c r="S47" s="15">
        <f t="shared" si="8"/>
        <v>0</v>
      </c>
    </row>
    <row r="48" spans="1:21" x14ac:dyDescent="0.2">
      <c r="A48" s="36" t="s">
        <v>177</v>
      </c>
      <c r="B48" s="36" t="s">
        <v>178</v>
      </c>
      <c r="C48" s="36">
        <v>90443700</v>
      </c>
      <c r="D48" s="36" t="s">
        <v>277</v>
      </c>
      <c r="E48" s="12" t="s">
        <v>63</v>
      </c>
      <c r="F48" s="12">
        <v>750</v>
      </c>
      <c r="G48" s="12">
        <v>10</v>
      </c>
      <c r="H48" s="12">
        <v>50</v>
      </c>
      <c r="I48" s="12"/>
      <c r="J48" s="12"/>
      <c r="K48" s="12"/>
      <c r="L48" s="12"/>
      <c r="M48" s="12"/>
      <c r="N48" s="13"/>
      <c r="O48" s="12">
        <f t="shared" si="6"/>
        <v>0</v>
      </c>
      <c r="P48" s="12">
        <f t="shared" si="7"/>
        <v>0</v>
      </c>
      <c r="Q48" s="57"/>
      <c r="R48" s="15">
        <v>0.05</v>
      </c>
      <c r="S48" s="15">
        <f t="shared" si="8"/>
        <v>0</v>
      </c>
    </row>
    <row r="49" spans="1:21" x14ac:dyDescent="0.2">
      <c r="A49" s="11" t="s">
        <v>155</v>
      </c>
      <c r="B49" s="11" t="s">
        <v>58</v>
      </c>
      <c r="C49" s="11" t="s">
        <v>155</v>
      </c>
      <c r="D49" s="11" t="s">
        <v>275</v>
      </c>
      <c r="E49" s="12">
        <v>25</v>
      </c>
      <c r="F49" s="12">
        <v>915</v>
      </c>
      <c r="G49" s="12">
        <v>10</v>
      </c>
      <c r="H49" s="12">
        <v>50</v>
      </c>
      <c r="I49" s="12"/>
      <c r="J49" s="12"/>
      <c r="K49" s="12"/>
      <c r="L49" s="12"/>
      <c r="M49" s="12"/>
      <c r="N49" s="13"/>
      <c r="O49" s="12">
        <f t="shared" si="6"/>
        <v>0</v>
      </c>
      <c r="P49" s="12">
        <f t="shared" si="7"/>
        <v>0</v>
      </c>
      <c r="Q49" s="57"/>
      <c r="R49" s="15">
        <v>0.06</v>
      </c>
      <c r="S49" s="15">
        <f t="shared" si="8"/>
        <v>0</v>
      </c>
    </row>
    <row r="50" spans="1:21" x14ac:dyDescent="0.2">
      <c r="A50" s="36" t="s">
        <v>176</v>
      </c>
      <c r="B50" s="36" t="s">
        <v>58</v>
      </c>
      <c r="C50" s="36">
        <v>90443800</v>
      </c>
      <c r="D50" s="36" t="s">
        <v>277</v>
      </c>
      <c r="E50" s="12" t="s">
        <v>63</v>
      </c>
      <c r="F50" s="12">
        <v>900</v>
      </c>
      <c r="G50" s="12">
        <v>10</v>
      </c>
      <c r="H50" s="12">
        <v>50</v>
      </c>
      <c r="I50" s="12"/>
      <c r="J50" s="12"/>
      <c r="K50" s="12"/>
      <c r="L50" s="12"/>
      <c r="M50" s="12">
        <v>2000</v>
      </c>
      <c r="N50" s="13"/>
      <c r="O50" s="12">
        <f t="shared" si="6"/>
        <v>2000</v>
      </c>
      <c r="P50" s="12">
        <f t="shared" si="7"/>
        <v>40</v>
      </c>
      <c r="Q50" s="57"/>
      <c r="R50" s="15">
        <v>0.06</v>
      </c>
      <c r="S50" s="15">
        <f t="shared" si="8"/>
        <v>2.4</v>
      </c>
    </row>
    <row r="51" spans="1:21" x14ac:dyDescent="0.2">
      <c r="A51" s="11" t="s">
        <v>53</v>
      </c>
      <c r="B51" s="11" t="s">
        <v>54</v>
      </c>
      <c r="C51" s="11" t="s">
        <v>53</v>
      </c>
      <c r="D51" s="11" t="s">
        <v>275</v>
      </c>
      <c r="E51" s="12">
        <v>25</v>
      </c>
      <c r="F51" s="12">
        <v>1220</v>
      </c>
      <c r="G51" s="12">
        <v>10</v>
      </c>
      <c r="H51" s="12">
        <v>50</v>
      </c>
      <c r="I51" s="12"/>
      <c r="J51" s="12"/>
      <c r="K51" s="12"/>
      <c r="L51" s="12"/>
      <c r="M51" s="12">
        <v>500</v>
      </c>
      <c r="N51" s="13"/>
      <c r="O51" s="12">
        <f t="shared" si="6"/>
        <v>500</v>
      </c>
      <c r="P51" s="12">
        <f t="shared" si="7"/>
        <v>10</v>
      </c>
      <c r="Q51" s="57"/>
      <c r="R51" s="15">
        <v>0.08</v>
      </c>
      <c r="S51" s="15">
        <f t="shared" si="8"/>
        <v>0.8</v>
      </c>
    </row>
    <row r="52" spans="1:21" x14ac:dyDescent="0.2">
      <c r="A52" s="26" t="s">
        <v>194</v>
      </c>
      <c r="B52" s="26" t="s">
        <v>54</v>
      </c>
      <c r="C52" s="26">
        <v>90444000</v>
      </c>
      <c r="D52" s="36" t="s">
        <v>277</v>
      </c>
      <c r="E52" s="12" t="s">
        <v>63</v>
      </c>
      <c r="F52" s="12">
        <v>1200</v>
      </c>
      <c r="G52" s="12">
        <v>10</v>
      </c>
      <c r="H52" s="12">
        <v>50</v>
      </c>
      <c r="I52" s="12"/>
      <c r="J52" s="12"/>
      <c r="K52" s="12">
        <v>500</v>
      </c>
      <c r="L52" s="12"/>
      <c r="M52" s="12">
        <v>500</v>
      </c>
      <c r="N52" s="13"/>
      <c r="O52" s="12">
        <f t="shared" si="6"/>
        <v>1000</v>
      </c>
      <c r="P52" s="12">
        <f t="shared" si="7"/>
        <v>20</v>
      </c>
      <c r="Q52" s="57"/>
      <c r="R52" s="15">
        <v>0.08</v>
      </c>
      <c r="S52" s="15">
        <f t="shared" si="8"/>
        <v>1.6</v>
      </c>
    </row>
    <row r="53" spans="1:21" x14ac:dyDescent="0.2">
      <c r="A53" s="11" t="s">
        <v>230</v>
      </c>
      <c r="B53" s="11" t="s">
        <v>231</v>
      </c>
      <c r="C53" s="11" t="s">
        <v>230</v>
      </c>
      <c r="D53" s="11" t="s">
        <v>275</v>
      </c>
      <c r="E53" s="12">
        <v>25</v>
      </c>
      <c r="F53" s="12">
        <v>1500</v>
      </c>
      <c r="G53" s="12">
        <v>10</v>
      </c>
      <c r="H53" s="12">
        <v>50</v>
      </c>
      <c r="I53" s="12"/>
      <c r="J53" s="12"/>
      <c r="K53" s="12"/>
      <c r="L53" s="12"/>
      <c r="M53" s="12"/>
      <c r="N53" s="13"/>
      <c r="O53" s="12">
        <f t="shared" si="6"/>
        <v>0</v>
      </c>
      <c r="P53" s="12">
        <f t="shared" si="7"/>
        <v>0</v>
      </c>
      <c r="Q53" s="57"/>
      <c r="R53" s="15">
        <v>0.11</v>
      </c>
      <c r="S53" s="15">
        <f t="shared" si="8"/>
        <v>0</v>
      </c>
    </row>
    <row r="54" spans="1:21" x14ac:dyDescent="0.2">
      <c r="A54" s="11" t="s">
        <v>254</v>
      </c>
      <c r="B54" s="11" t="s">
        <v>255</v>
      </c>
      <c r="C54" s="11" t="s">
        <v>254</v>
      </c>
      <c r="D54" s="11" t="s">
        <v>275</v>
      </c>
      <c r="E54" s="12">
        <v>25</v>
      </c>
      <c r="F54" s="12">
        <v>1650</v>
      </c>
      <c r="G54" s="12">
        <v>10</v>
      </c>
      <c r="H54" s="12">
        <v>50</v>
      </c>
      <c r="I54" s="12"/>
      <c r="J54" s="12"/>
      <c r="K54" s="12"/>
      <c r="L54" s="12"/>
      <c r="M54" s="12"/>
      <c r="N54" s="13"/>
      <c r="O54" s="12">
        <f t="shared" si="6"/>
        <v>0</v>
      </c>
      <c r="P54" s="12">
        <f t="shared" si="7"/>
        <v>0</v>
      </c>
      <c r="Q54" s="57"/>
      <c r="R54" s="15">
        <v>0.12</v>
      </c>
      <c r="S54" s="15">
        <f t="shared" si="8"/>
        <v>0</v>
      </c>
    </row>
    <row r="55" spans="1:21" x14ac:dyDescent="0.2">
      <c r="A55" s="11" t="s">
        <v>193</v>
      </c>
      <c r="B55" s="11" t="s">
        <v>175</v>
      </c>
      <c r="C55" s="11" t="s">
        <v>193</v>
      </c>
      <c r="D55" s="11" t="s">
        <v>275</v>
      </c>
      <c r="E55" s="12">
        <v>25</v>
      </c>
      <c r="F55" s="12">
        <v>1800</v>
      </c>
      <c r="G55" s="12">
        <v>10</v>
      </c>
      <c r="H55" s="12">
        <v>50</v>
      </c>
      <c r="I55" s="12"/>
      <c r="J55" s="12"/>
      <c r="K55" s="12"/>
      <c r="L55" s="12"/>
      <c r="M55" s="12"/>
      <c r="N55" s="13"/>
      <c r="O55" s="12">
        <f t="shared" si="6"/>
        <v>0</v>
      </c>
      <c r="P55" s="12">
        <f t="shared" si="7"/>
        <v>0</v>
      </c>
      <c r="Q55" s="57"/>
      <c r="R55" s="15">
        <v>0.12</v>
      </c>
      <c r="S55" s="15">
        <f t="shared" si="8"/>
        <v>0</v>
      </c>
    </row>
    <row r="56" spans="1:21" x14ac:dyDescent="0.2">
      <c r="A56" s="36" t="s">
        <v>174</v>
      </c>
      <c r="B56" s="36" t="s">
        <v>175</v>
      </c>
      <c r="C56" s="36">
        <v>90443900</v>
      </c>
      <c r="D56" s="36" t="s">
        <v>277</v>
      </c>
      <c r="E56" s="12" t="s">
        <v>63</v>
      </c>
      <c r="F56" s="12">
        <v>1800</v>
      </c>
      <c r="G56" s="12">
        <v>10</v>
      </c>
      <c r="H56" s="12">
        <v>50</v>
      </c>
      <c r="I56" s="12"/>
      <c r="J56" s="12"/>
      <c r="K56" s="12"/>
      <c r="L56" s="12"/>
      <c r="M56" s="12"/>
      <c r="N56" s="13"/>
      <c r="O56" s="12">
        <f t="shared" si="6"/>
        <v>0</v>
      </c>
      <c r="P56" s="12">
        <f t="shared" si="7"/>
        <v>0</v>
      </c>
      <c r="Q56" s="57"/>
      <c r="R56" s="15">
        <v>0.12</v>
      </c>
      <c r="S56" s="15">
        <f>$P56*$R56</f>
        <v>0</v>
      </c>
    </row>
    <row r="57" spans="1:21" x14ac:dyDescent="0.2">
      <c r="A57" s="36" t="s">
        <v>293</v>
      </c>
      <c r="B57" s="36" t="s">
        <v>294</v>
      </c>
      <c r="C57" s="36">
        <v>90443000</v>
      </c>
      <c r="D57" s="36" t="s">
        <v>277</v>
      </c>
      <c r="E57" s="12" t="s">
        <v>63</v>
      </c>
      <c r="F57" s="12">
        <v>2100</v>
      </c>
      <c r="G57" s="12">
        <v>10</v>
      </c>
      <c r="H57" s="12">
        <v>50</v>
      </c>
      <c r="I57" s="12"/>
      <c r="J57" s="12"/>
      <c r="K57" s="12"/>
      <c r="L57" s="12"/>
      <c r="M57" s="12"/>
      <c r="N57" s="13"/>
      <c r="O57" s="12">
        <f t="shared" si="6"/>
        <v>0</v>
      </c>
      <c r="P57" s="12">
        <f t="shared" si="7"/>
        <v>0</v>
      </c>
      <c r="Q57" s="57"/>
      <c r="R57" s="15">
        <v>0.09</v>
      </c>
      <c r="S57" s="15">
        <f t="shared" si="8"/>
        <v>0</v>
      </c>
    </row>
    <row r="58" spans="1:21" x14ac:dyDescent="0.2">
      <c r="A58" s="8" t="s">
        <v>70</v>
      </c>
      <c r="B58" s="8"/>
      <c r="C58" s="8"/>
      <c r="D58" s="8"/>
      <c r="E58" s="8"/>
      <c r="F58" s="36"/>
      <c r="G58" s="20"/>
      <c r="H58" s="20"/>
      <c r="I58" s="12"/>
      <c r="J58" s="12"/>
      <c r="K58" s="12"/>
      <c r="L58" s="12"/>
      <c r="M58" s="12"/>
      <c r="N58" s="20"/>
      <c r="O58" s="12"/>
      <c r="P58" s="12"/>
      <c r="Q58" s="57"/>
      <c r="R58" s="12"/>
      <c r="S58" s="15"/>
    </row>
    <row r="59" spans="1:21" x14ac:dyDescent="0.2">
      <c r="A59" s="11" t="s">
        <v>295</v>
      </c>
      <c r="B59" s="11" t="s">
        <v>296</v>
      </c>
      <c r="C59" s="11" t="s">
        <v>295</v>
      </c>
      <c r="D59" s="11" t="s">
        <v>275</v>
      </c>
      <c r="E59" s="12">
        <v>32</v>
      </c>
      <c r="F59" s="12">
        <v>100</v>
      </c>
      <c r="G59" s="12">
        <v>10</v>
      </c>
      <c r="H59" s="12">
        <v>300</v>
      </c>
      <c r="I59" s="12"/>
      <c r="J59" s="12">
        <v>300</v>
      </c>
      <c r="K59" s="12">
        <v>300</v>
      </c>
      <c r="L59" s="12"/>
      <c r="M59" s="12"/>
      <c r="N59" s="13"/>
      <c r="O59" s="12">
        <f t="shared" ref="O59:O73" si="9">SUM(I59:N59)</f>
        <v>600</v>
      </c>
      <c r="P59" s="12">
        <f t="shared" ref="P59:P73" si="10">$O59/$H59</f>
        <v>2</v>
      </c>
      <c r="Q59" s="57"/>
      <c r="R59" s="15">
        <v>0.09</v>
      </c>
      <c r="S59" s="15">
        <f t="shared" ref="S59:S73" si="11">$P59*$R59</f>
        <v>0.18</v>
      </c>
      <c r="T59" s="43">
        <f>SUM(S59:S73)</f>
        <v>3.51</v>
      </c>
      <c r="U59" s="3">
        <f>T59*100/$T$143</f>
        <v>6.3254640475761406</v>
      </c>
    </row>
    <row r="60" spans="1:21" x14ac:dyDescent="0.2">
      <c r="A60" s="11" t="s">
        <v>71</v>
      </c>
      <c r="B60" s="11" t="s">
        <v>72</v>
      </c>
      <c r="C60" s="11" t="s">
        <v>71</v>
      </c>
      <c r="D60" s="11" t="s">
        <v>275</v>
      </c>
      <c r="E60" s="12">
        <v>32</v>
      </c>
      <c r="F60" s="12">
        <v>150</v>
      </c>
      <c r="G60" s="12">
        <v>10</v>
      </c>
      <c r="H60" s="12">
        <v>300</v>
      </c>
      <c r="I60" s="12"/>
      <c r="J60" s="12"/>
      <c r="K60" s="12"/>
      <c r="L60" s="12"/>
      <c r="M60" s="12"/>
      <c r="N60" s="13"/>
      <c r="O60" s="12">
        <f t="shared" si="9"/>
        <v>0</v>
      </c>
      <c r="P60" s="12">
        <f t="shared" si="10"/>
        <v>0</v>
      </c>
      <c r="Q60" s="57"/>
      <c r="R60" s="15">
        <v>0.09</v>
      </c>
      <c r="S60" s="15">
        <f t="shared" si="11"/>
        <v>0</v>
      </c>
    </row>
    <row r="61" spans="1:21" x14ac:dyDescent="0.2">
      <c r="A61" s="36" t="s">
        <v>256</v>
      </c>
      <c r="B61" s="36" t="s">
        <v>72</v>
      </c>
      <c r="C61" s="36">
        <v>90446200</v>
      </c>
      <c r="D61" s="36" t="s">
        <v>277</v>
      </c>
      <c r="E61" s="12">
        <v>32</v>
      </c>
      <c r="F61" s="12">
        <v>150</v>
      </c>
      <c r="G61" s="12">
        <v>10</v>
      </c>
      <c r="H61" s="12">
        <v>300</v>
      </c>
      <c r="I61" s="12"/>
      <c r="J61" s="12"/>
      <c r="K61" s="12"/>
      <c r="L61" s="12"/>
      <c r="M61" s="12">
        <v>300</v>
      </c>
      <c r="N61" s="13"/>
      <c r="O61" s="12">
        <f t="shared" si="9"/>
        <v>300</v>
      </c>
      <c r="P61" s="12">
        <f t="shared" si="10"/>
        <v>1</v>
      </c>
      <c r="Q61" s="57"/>
      <c r="R61" s="15">
        <v>0.09</v>
      </c>
      <c r="S61" s="15">
        <f t="shared" si="11"/>
        <v>0.09</v>
      </c>
    </row>
    <row r="62" spans="1:21" x14ac:dyDescent="0.2">
      <c r="A62" s="11" t="s">
        <v>200</v>
      </c>
      <c r="B62" s="11" t="s">
        <v>201</v>
      </c>
      <c r="C62" s="11" t="s">
        <v>200</v>
      </c>
      <c r="D62" s="11" t="s">
        <v>275</v>
      </c>
      <c r="E62" s="12">
        <v>32</v>
      </c>
      <c r="F62" s="12">
        <v>200</v>
      </c>
      <c r="G62" s="12">
        <v>10</v>
      </c>
      <c r="H62" s="12">
        <v>300</v>
      </c>
      <c r="I62" s="12"/>
      <c r="J62" s="12"/>
      <c r="K62" s="12"/>
      <c r="L62" s="12"/>
      <c r="M62" s="12"/>
      <c r="N62" s="13"/>
      <c r="O62" s="12">
        <f t="shared" si="9"/>
        <v>0</v>
      </c>
      <c r="P62" s="12">
        <f t="shared" si="10"/>
        <v>0</v>
      </c>
      <c r="Q62" s="57"/>
      <c r="R62" s="15">
        <v>0.09</v>
      </c>
      <c r="S62" s="15">
        <f t="shared" si="11"/>
        <v>0</v>
      </c>
    </row>
    <row r="63" spans="1:21" x14ac:dyDescent="0.2">
      <c r="A63" s="11" t="s">
        <v>73</v>
      </c>
      <c r="B63" s="11" t="s">
        <v>74</v>
      </c>
      <c r="C63" s="11" t="s">
        <v>73</v>
      </c>
      <c r="D63" s="11" t="s">
        <v>275</v>
      </c>
      <c r="E63" s="12">
        <v>32</v>
      </c>
      <c r="F63" s="12">
        <v>300</v>
      </c>
      <c r="G63" s="12">
        <v>10</v>
      </c>
      <c r="H63" s="12">
        <v>150</v>
      </c>
      <c r="I63" s="12"/>
      <c r="J63" s="12"/>
      <c r="K63" s="12">
        <v>300</v>
      </c>
      <c r="L63" s="12"/>
      <c r="M63" s="12">
        <v>300</v>
      </c>
      <c r="N63" s="13"/>
      <c r="O63" s="12">
        <f t="shared" si="9"/>
        <v>600</v>
      </c>
      <c r="P63" s="12">
        <f t="shared" si="10"/>
        <v>4</v>
      </c>
      <c r="Q63" s="57"/>
      <c r="R63" s="15">
        <v>0.09</v>
      </c>
      <c r="S63" s="15">
        <f t="shared" si="11"/>
        <v>0.36</v>
      </c>
    </row>
    <row r="64" spans="1:21" x14ac:dyDescent="0.2">
      <c r="A64" s="36" t="s">
        <v>232</v>
      </c>
      <c r="B64" s="36" t="s">
        <v>74</v>
      </c>
      <c r="C64" s="36">
        <v>90446300</v>
      </c>
      <c r="D64" s="36" t="s">
        <v>277</v>
      </c>
      <c r="E64" s="12" t="s">
        <v>180</v>
      </c>
      <c r="F64" s="12">
        <v>300</v>
      </c>
      <c r="G64" s="12">
        <v>10</v>
      </c>
      <c r="H64" s="12">
        <v>150</v>
      </c>
      <c r="I64" s="12"/>
      <c r="J64" s="12">
        <v>300</v>
      </c>
      <c r="K64" s="12">
        <v>300</v>
      </c>
      <c r="L64" s="12"/>
      <c r="M64" s="12">
        <v>300</v>
      </c>
      <c r="N64" s="13"/>
      <c r="O64" s="12">
        <f t="shared" si="9"/>
        <v>900</v>
      </c>
      <c r="P64" s="12">
        <f t="shared" si="10"/>
        <v>6</v>
      </c>
      <c r="Q64" s="57"/>
      <c r="R64" s="15">
        <v>0.09</v>
      </c>
      <c r="S64" s="15">
        <f t="shared" si="11"/>
        <v>0.54</v>
      </c>
    </row>
    <row r="65" spans="1:21" x14ac:dyDescent="0.2">
      <c r="A65" s="11" t="s">
        <v>75</v>
      </c>
      <c r="B65" s="11" t="s">
        <v>76</v>
      </c>
      <c r="C65" s="11" t="s">
        <v>75</v>
      </c>
      <c r="D65" s="11" t="s">
        <v>275</v>
      </c>
      <c r="E65" s="12">
        <v>32</v>
      </c>
      <c r="F65" s="12">
        <v>450</v>
      </c>
      <c r="G65" s="12">
        <v>10</v>
      </c>
      <c r="H65" s="12">
        <v>100</v>
      </c>
      <c r="I65" s="12"/>
      <c r="J65" s="12"/>
      <c r="K65" s="12"/>
      <c r="L65" s="12"/>
      <c r="M65" s="12">
        <v>300</v>
      </c>
      <c r="N65" s="13"/>
      <c r="O65" s="12">
        <f t="shared" si="9"/>
        <v>300</v>
      </c>
      <c r="P65" s="12">
        <f t="shared" si="10"/>
        <v>3</v>
      </c>
      <c r="Q65" s="57"/>
      <c r="R65" s="15">
        <v>0.09</v>
      </c>
      <c r="S65" s="15">
        <f t="shared" si="11"/>
        <v>0.27</v>
      </c>
    </row>
    <row r="66" spans="1:21" x14ac:dyDescent="0.2">
      <c r="A66" s="36" t="s">
        <v>179</v>
      </c>
      <c r="B66" s="36" t="s">
        <v>76</v>
      </c>
      <c r="C66" s="36">
        <v>90446400</v>
      </c>
      <c r="D66" s="36" t="s">
        <v>277</v>
      </c>
      <c r="E66" s="12" t="s">
        <v>180</v>
      </c>
      <c r="F66" s="12">
        <v>450</v>
      </c>
      <c r="G66" s="12">
        <v>10</v>
      </c>
      <c r="H66" s="12">
        <v>100</v>
      </c>
      <c r="I66" s="12"/>
      <c r="J66" s="12"/>
      <c r="K66" s="12"/>
      <c r="L66" s="12"/>
      <c r="M66" s="12">
        <v>300</v>
      </c>
      <c r="N66" s="13"/>
      <c r="O66" s="12">
        <f t="shared" si="9"/>
        <v>300</v>
      </c>
      <c r="P66" s="12">
        <f t="shared" si="10"/>
        <v>3</v>
      </c>
      <c r="Q66" s="57"/>
      <c r="R66" s="15">
        <v>0.09</v>
      </c>
      <c r="S66" s="15">
        <f t="shared" si="11"/>
        <v>0.27</v>
      </c>
    </row>
    <row r="67" spans="1:21" x14ac:dyDescent="0.2">
      <c r="A67" s="11" t="s">
        <v>156</v>
      </c>
      <c r="B67" s="11" t="s">
        <v>157</v>
      </c>
      <c r="C67" s="11" t="s">
        <v>156</v>
      </c>
      <c r="D67" s="11" t="s">
        <v>275</v>
      </c>
      <c r="E67" s="12">
        <v>32</v>
      </c>
      <c r="F67" s="12">
        <v>600</v>
      </c>
      <c r="G67" s="12">
        <v>10</v>
      </c>
      <c r="H67" s="12">
        <v>100</v>
      </c>
      <c r="I67" s="12"/>
      <c r="J67" s="12"/>
      <c r="K67" s="12"/>
      <c r="L67" s="12"/>
      <c r="M67" s="12"/>
      <c r="N67" s="13"/>
      <c r="O67" s="12">
        <f t="shared" si="9"/>
        <v>0</v>
      </c>
      <c r="P67" s="12">
        <f t="shared" si="10"/>
        <v>0</v>
      </c>
      <c r="Q67" s="57"/>
      <c r="R67" s="15">
        <v>0.12</v>
      </c>
      <c r="S67" s="15">
        <f t="shared" si="11"/>
        <v>0</v>
      </c>
    </row>
    <row r="68" spans="1:21" x14ac:dyDescent="0.2">
      <c r="A68" s="36" t="s">
        <v>181</v>
      </c>
      <c r="B68" s="36" t="s">
        <v>157</v>
      </c>
      <c r="C68" s="36">
        <v>90446600</v>
      </c>
      <c r="D68" s="36" t="s">
        <v>277</v>
      </c>
      <c r="E68" s="12" t="s">
        <v>180</v>
      </c>
      <c r="F68" s="12">
        <v>600</v>
      </c>
      <c r="G68" s="12">
        <v>10</v>
      </c>
      <c r="H68" s="12">
        <v>100</v>
      </c>
      <c r="I68" s="12"/>
      <c r="J68" s="12"/>
      <c r="K68" s="12"/>
      <c r="L68" s="12"/>
      <c r="M68" s="12">
        <v>600</v>
      </c>
      <c r="N68" s="13"/>
      <c r="O68" s="12">
        <f t="shared" si="9"/>
        <v>600</v>
      </c>
      <c r="P68" s="12">
        <f t="shared" si="10"/>
        <v>6</v>
      </c>
      <c r="Q68" s="57"/>
      <c r="R68" s="15">
        <v>0.12</v>
      </c>
      <c r="S68" s="15">
        <f t="shared" si="11"/>
        <v>0.72</v>
      </c>
    </row>
    <row r="69" spans="1:21" x14ac:dyDescent="0.2">
      <c r="A69" s="11" t="s">
        <v>222</v>
      </c>
      <c r="B69" s="11" t="s">
        <v>223</v>
      </c>
      <c r="C69" s="11" t="s">
        <v>222</v>
      </c>
      <c r="D69" s="11" t="s">
        <v>275</v>
      </c>
      <c r="E69" s="12">
        <v>32</v>
      </c>
      <c r="F69" s="12">
        <v>750</v>
      </c>
      <c r="G69" s="12">
        <v>10</v>
      </c>
      <c r="H69" s="12">
        <v>60</v>
      </c>
      <c r="I69" s="12"/>
      <c r="J69" s="12"/>
      <c r="K69" s="12"/>
      <c r="L69" s="12"/>
      <c r="M69" s="12"/>
      <c r="N69" s="13"/>
      <c r="O69" s="12">
        <f t="shared" si="9"/>
        <v>0</v>
      </c>
      <c r="P69" s="12">
        <f t="shared" si="10"/>
        <v>0</v>
      </c>
      <c r="Q69" s="57"/>
      <c r="R69" s="15">
        <v>0.09</v>
      </c>
      <c r="S69" s="15">
        <f t="shared" si="11"/>
        <v>0</v>
      </c>
    </row>
    <row r="70" spans="1:21" x14ac:dyDescent="0.2">
      <c r="A70" s="11" t="s">
        <v>158</v>
      </c>
      <c r="B70" s="11" t="s">
        <v>159</v>
      </c>
      <c r="C70" s="11" t="s">
        <v>158</v>
      </c>
      <c r="D70" s="11" t="s">
        <v>275</v>
      </c>
      <c r="E70" s="12">
        <v>32</v>
      </c>
      <c r="F70" s="12">
        <v>900</v>
      </c>
      <c r="G70" s="12">
        <v>10</v>
      </c>
      <c r="H70" s="12">
        <v>50</v>
      </c>
      <c r="I70" s="12"/>
      <c r="J70" s="12"/>
      <c r="K70" s="12"/>
      <c r="L70" s="12"/>
      <c r="M70" s="12"/>
      <c r="N70" s="13"/>
      <c r="O70" s="12">
        <f t="shared" si="9"/>
        <v>0</v>
      </c>
      <c r="P70" s="12">
        <f t="shared" si="10"/>
        <v>0</v>
      </c>
      <c r="Q70" s="57"/>
      <c r="R70" s="15">
        <v>0.09</v>
      </c>
      <c r="S70" s="15">
        <f t="shared" si="11"/>
        <v>0</v>
      </c>
    </row>
    <row r="71" spans="1:21" x14ac:dyDescent="0.2">
      <c r="A71" s="36" t="s">
        <v>182</v>
      </c>
      <c r="B71" s="36" t="s">
        <v>159</v>
      </c>
      <c r="C71" s="36">
        <v>90446700</v>
      </c>
      <c r="D71" s="36" t="s">
        <v>277</v>
      </c>
      <c r="E71" s="12" t="s">
        <v>180</v>
      </c>
      <c r="F71" s="12">
        <v>900</v>
      </c>
      <c r="G71" s="12">
        <v>10</v>
      </c>
      <c r="H71" s="12">
        <v>50</v>
      </c>
      <c r="I71" s="12"/>
      <c r="J71" s="12">
        <v>200</v>
      </c>
      <c r="K71" s="12">
        <v>200</v>
      </c>
      <c r="L71" s="12"/>
      <c r="M71" s="12">
        <v>200</v>
      </c>
      <c r="N71" s="13"/>
      <c r="O71" s="12">
        <f t="shared" si="9"/>
        <v>600</v>
      </c>
      <c r="P71" s="12">
        <f t="shared" si="10"/>
        <v>12</v>
      </c>
      <c r="Q71" s="57"/>
      <c r="R71" s="15">
        <v>0.09</v>
      </c>
      <c r="S71" s="15">
        <f t="shared" si="11"/>
        <v>1.08</v>
      </c>
    </row>
    <row r="72" spans="1:21" x14ac:dyDescent="0.2">
      <c r="A72" s="11" t="s">
        <v>233</v>
      </c>
      <c r="B72" s="11" t="s">
        <v>234</v>
      </c>
      <c r="C72" s="11" t="s">
        <v>233</v>
      </c>
      <c r="D72" s="11" t="s">
        <v>275</v>
      </c>
      <c r="E72" s="12">
        <v>32</v>
      </c>
      <c r="F72" s="12">
        <v>1200</v>
      </c>
      <c r="G72" s="12">
        <v>10</v>
      </c>
      <c r="H72" s="12">
        <v>50</v>
      </c>
      <c r="I72" s="12"/>
      <c r="J72" s="12"/>
      <c r="K72" s="12"/>
      <c r="L72" s="12"/>
      <c r="M72" s="12"/>
      <c r="N72" s="13"/>
      <c r="O72" s="12">
        <f t="shared" si="9"/>
        <v>0</v>
      </c>
      <c r="P72" s="12">
        <f t="shared" si="10"/>
        <v>0</v>
      </c>
      <c r="Q72" s="57"/>
      <c r="R72" s="15">
        <v>0.12</v>
      </c>
      <c r="S72" s="15">
        <f t="shared" si="11"/>
        <v>0</v>
      </c>
    </row>
    <row r="73" spans="1:21" x14ac:dyDescent="0.2">
      <c r="A73" s="36" t="s">
        <v>236</v>
      </c>
      <c r="B73" s="36" t="s">
        <v>237</v>
      </c>
      <c r="C73" s="36">
        <v>90446800</v>
      </c>
      <c r="D73" s="36" t="s">
        <v>277</v>
      </c>
      <c r="E73" s="12" t="s">
        <v>180</v>
      </c>
      <c r="F73" s="12">
        <v>1800</v>
      </c>
      <c r="G73" s="12">
        <v>10</v>
      </c>
      <c r="H73" s="12">
        <v>25</v>
      </c>
      <c r="I73" s="12"/>
      <c r="J73" s="12"/>
      <c r="K73" s="12"/>
      <c r="L73" s="12"/>
      <c r="M73" s="12"/>
      <c r="N73" s="13"/>
      <c r="O73" s="12">
        <f t="shared" si="9"/>
        <v>0</v>
      </c>
      <c r="P73" s="12">
        <f t="shared" si="10"/>
        <v>0</v>
      </c>
      <c r="Q73" s="57"/>
      <c r="R73" s="15">
        <v>0.18</v>
      </c>
      <c r="S73" s="15">
        <f t="shared" si="11"/>
        <v>0</v>
      </c>
      <c r="T73" s="43"/>
    </row>
    <row r="74" spans="1:21" x14ac:dyDescent="0.2">
      <c r="A74" s="8" t="s">
        <v>77</v>
      </c>
      <c r="B74" s="8"/>
      <c r="C74" s="8"/>
      <c r="D74" s="8"/>
      <c r="E74" s="8"/>
      <c r="F74" s="36"/>
      <c r="G74" s="12"/>
      <c r="H74" s="12"/>
      <c r="I74" s="12"/>
      <c r="J74" s="12"/>
      <c r="K74" s="12"/>
      <c r="L74" s="12"/>
      <c r="M74" s="12"/>
      <c r="N74" s="8"/>
      <c r="O74" s="12"/>
      <c r="P74" s="12"/>
      <c r="Q74" s="57"/>
      <c r="R74" s="12"/>
      <c r="S74" s="15"/>
    </row>
    <row r="75" spans="1:21" x14ac:dyDescent="0.2">
      <c r="A75" s="11" t="s">
        <v>297</v>
      </c>
      <c r="B75" s="11" t="s">
        <v>298</v>
      </c>
      <c r="C75" s="11" t="s">
        <v>297</v>
      </c>
      <c r="D75" s="11" t="s">
        <v>275</v>
      </c>
      <c r="E75" s="12">
        <v>40</v>
      </c>
      <c r="F75" s="12">
        <v>100</v>
      </c>
      <c r="G75" s="12">
        <v>10</v>
      </c>
      <c r="H75" s="12">
        <v>300</v>
      </c>
      <c r="I75" s="12"/>
      <c r="J75" s="12"/>
      <c r="K75" s="12"/>
      <c r="L75" s="12"/>
      <c r="M75" s="12"/>
      <c r="N75" s="13"/>
      <c r="O75" s="12">
        <f t="shared" ref="O75:O90" si="12">SUM(I75:N75)</f>
        <v>0</v>
      </c>
      <c r="P75" s="12">
        <f t="shared" ref="P75:P90" si="13">$O75/$H75</f>
        <v>0</v>
      </c>
      <c r="Q75" s="57"/>
      <c r="R75" s="15">
        <v>0.13</v>
      </c>
      <c r="S75" s="15">
        <f t="shared" ref="S75:S90" si="14">$P75*$R75</f>
        <v>0</v>
      </c>
      <c r="T75" s="43">
        <f>SUM(S75:S90)</f>
        <v>5.98</v>
      </c>
      <c r="U75" s="3">
        <f>T75*100/$T$143</f>
        <v>10.776716525500092</v>
      </c>
    </row>
    <row r="76" spans="1:21" x14ac:dyDescent="0.2">
      <c r="A76" s="11" t="s">
        <v>78</v>
      </c>
      <c r="B76" s="11" t="s">
        <v>79</v>
      </c>
      <c r="C76" s="11" t="s">
        <v>78</v>
      </c>
      <c r="D76" s="11" t="s">
        <v>275</v>
      </c>
      <c r="E76" s="12">
        <v>40</v>
      </c>
      <c r="F76" s="12">
        <v>150</v>
      </c>
      <c r="G76" s="12">
        <v>10</v>
      </c>
      <c r="H76" s="12">
        <v>300</v>
      </c>
      <c r="I76" s="12"/>
      <c r="J76" s="12"/>
      <c r="K76" s="12"/>
      <c r="L76" s="12"/>
      <c r="M76" s="12">
        <v>300</v>
      </c>
      <c r="N76" s="13"/>
      <c r="O76" s="12">
        <f t="shared" si="12"/>
        <v>300</v>
      </c>
      <c r="P76" s="12">
        <f t="shared" si="13"/>
        <v>1</v>
      </c>
      <c r="Q76" s="57"/>
      <c r="R76" s="15">
        <v>0.13</v>
      </c>
      <c r="S76" s="15">
        <f t="shared" si="14"/>
        <v>0.13</v>
      </c>
    </row>
    <row r="77" spans="1:21" x14ac:dyDescent="0.2">
      <c r="A77" s="36" t="s">
        <v>240</v>
      </c>
      <c r="B77" s="36" t="s">
        <v>79</v>
      </c>
      <c r="C77" s="31" t="s">
        <v>241</v>
      </c>
      <c r="D77" s="36" t="s">
        <v>277</v>
      </c>
      <c r="E77" s="12">
        <v>40</v>
      </c>
      <c r="F77" s="12">
        <v>150</v>
      </c>
      <c r="G77" s="12">
        <v>10</v>
      </c>
      <c r="H77" s="12">
        <v>300</v>
      </c>
      <c r="I77" s="12"/>
      <c r="J77" s="12"/>
      <c r="K77" s="12"/>
      <c r="L77" s="12"/>
      <c r="M77" s="12">
        <v>600</v>
      </c>
      <c r="N77" s="13"/>
      <c r="O77" s="12">
        <f t="shared" si="12"/>
        <v>600</v>
      </c>
      <c r="P77" s="12">
        <f t="shared" si="13"/>
        <v>2</v>
      </c>
      <c r="Q77" s="57"/>
      <c r="R77" s="15">
        <v>0.13</v>
      </c>
      <c r="S77" s="15">
        <f t="shared" si="14"/>
        <v>0.26</v>
      </c>
    </row>
    <row r="78" spans="1:21" x14ac:dyDescent="0.2">
      <c r="A78" s="11" t="s">
        <v>80</v>
      </c>
      <c r="B78" s="11" t="s">
        <v>81</v>
      </c>
      <c r="C78" s="11" t="s">
        <v>80</v>
      </c>
      <c r="D78" s="11" t="s">
        <v>275</v>
      </c>
      <c r="E78" s="12">
        <v>40</v>
      </c>
      <c r="F78" s="12">
        <v>200</v>
      </c>
      <c r="G78" s="12">
        <v>10</v>
      </c>
      <c r="H78" s="12">
        <v>150</v>
      </c>
      <c r="I78" s="12"/>
      <c r="J78" s="12"/>
      <c r="K78" s="12"/>
      <c r="L78" s="12"/>
      <c r="M78" s="12"/>
      <c r="N78" s="13"/>
      <c r="O78" s="12">
        <f t="shared" si="12"/>
        <v>0</v>
      </c>
      <c r="P78" s="12">
        <f t="shared" si="13"/>
        <v>0</v>
      </c>
      <c r="Q78" s="57"/>
      <c r="R78" s="15">
        <v>0.13</v>
      </c>
      <c r="S78" s="15">
        <f t="shared" si="14"/>
        <v>0</v>
      </c>
    </row>
    <row r="79" spans="1:21" x14ac:dyDescent="0.2">
      <c r="A79" s="11" t="s">
        <v>82</v>
      </c>
      <c r="B79" s="11" t="s">
        <v>83</v>
      </c>
      <c r="C79" s="11" t="s">
        <v>82</v>
      </c>
      <c r="D79" s="11" t="s">
        <v>275</v>
      </c>
      <c r="E79" s="12">
        <v>40</v>
      </c>
      <c r="F79" s="12">
        <v>300</v>
      </c>
      <c r="G79" s="12">
        <v>10</v>
      </c>
      <c r="H79" s="12">
        <v>150</v>
      </c>
      <c r="I79" s="12"/>
      <c r="J79" s="12"/>
      <c r="K79" s="12">
        <v>150</v>
      </c>
      <c r="L79" s="12"/>
      <c r="M79" s="12">
        <v>300</v>
      </c>
      <c r="N79" s="13"/>
      <c r="O79" s="12">
        <f t="shared" si="12"/>
        <v>450</v>
      </c>
      <c r="P79" s="12">
        <f t="shared" si="13"/>
        <v>3</v>
      </c>
      <c r="Q79" s="57"/>
      <c r="R79" s="15">
        <v>0.13</v>
      </c>
      <c r="S79" s="15">
        <f t="shared" si="14"/>
        <v>0.39</v>
      </c>
    </row>
    <row r="80" spans="1:21" x14ac:dyDescent="0.2">
      <c r="A80" s="36" t="s">
        <v>183</v>
      </c>
      <c r="B80" s="36" t="s">
        <v>83</v>
      </c>
      <c r="C80" s="36">
        <v>90447300</v>
      </c>
      <c r="D80" s="36" t="s">
        <v>277</v>
      </c>
      <c r="E80" s="12" t="s">
        <v>89</v>
      </c>
      <c r="F80" s="12">
        <v>300</v>
      </c>
      <c r="G80" s="12">
        <v>10</v>
      </c>
      <c r="H80" s="12">
        <v>150</v>
      </c>
      <c r="I80" s="12"/>
      <c r="J80" s="12"/>
      <c r="K80" s="12">
        <v>300</v>
      </c>
      <c r="L80" s="12"/>
      <c r="M80" s="12">
        <v>600</v>
      </c>
      <c r="N80" s="13"/>
      <c r="O80" s="12">
        <f t="shared" si="12"/>
        <v>900</v>
      </c>
      <c r="P80" s="12">
        <f t="shared" si="13"/>
        <v>6</v>
      </c>
      <c r="Q80" s="57"/>
      <c r="R80" s="15">
        <v>0.13</v>
      </c>
      <c r="S80" s="15">
        <f t="shared" si="14"/>
        <v>0.78</v>
      </c>
    </row>
    <row r="81" spans="1:21" x14ac:dyDescent="0.2">
      <c r="A81" s="11" t="s">
        <v>84</v>
      </c>
      <c r="B81" s="11" t="s">
        <v>85</v>
      </c>
      <c r="C81" s="11" t="s">
        <v>84</v>
      </c>
      <c r="D81" s="11" t="s">
        <v>275</v>
      </c>
      <c r="E81" s="12">
        <v>40</v>
      </c>
      <c r="F81" s="12">
        <v>450</v>
      </c>
      <c r="G81" s="12">
        <v>10</v>
      </c>
      <c r="H81" s="12">
        <v>100</v>
      </c>
      <c r="I81" s="12"/>
      <c r="J81" s="12"/>
      <c r="K81" s="12"/>
      <c r="L81" s="12"/>
      <c r="M81" s="12">
        <v>300</v>
      </c>
      <c r="N81" s="13"/>
      <c r="O81" s="12">
        <f t="shared" si="12"/>
        <v>300</v>
      </c>
      <c r="P81" s="12">
        <f t="shared" si="13"/>
        <v>3</v>
      </c>
      <c r="Q81" s="57"/>
      <c r="R81" s="15">
        <v>0.13</v>
      </c>
      <c r="S81" s="15">
        <f t="shared" si="14"/>
        <v>0.39</v>
      </c>
    </row>
    <row r="82" spans="1:21" x14ac:dyDescent="0.2">
      <c r="A82" s="36" t="s">
        <v>184</v>
      </c>
      <c r="B82" s="36" t="s">
        <v>85</v>
      </c>
      <c r="C82" s="36">
        <v>90447400</v>
      </c>
      <c r="D82" s="36" t="s">
        <v>277</v>
      </c>
      <c r="E82" s="12" t="s">
        <v>89</v>
      </c>
      <c r="F82" s="12">
        <v>450</v>
      </c>
      <c r="G82" s="12">
        <v>10</v>
      </c>
      <c r="H82" s="12">
        <v>100</v>
      </c>
      <c r="I82" s="12"/>
      <c r="J82" s="12">
        <v>300</v>
      </c>
      <c r="K82" s="12">
        <v>300</v>
      </c>
      <c r="L82" s="12"/>
      <c r="M82" s="12">
        <v>500</v>
      </c>
      <c r="N82" s="13"/>
      <c r="O82" s="12">
        <f t="shared" si="12"/>
        <v>1100</v>
      </c>
      <c r="P82" s="12">
        <f t="shared" si="13"/>
        <v>11</v>
      </c>
      <c r="Q82" s="57"/>
      <c r="R82" s="15">
        <v>0.13</v>
      </c>
      <c r="S82" s="15">
        <f t="shared" si="14"/>
        <v>1.4300000000000002</v>
      </c>
    </row>
    <row r="83" spans="1:21" x14ac:dyDescent="0.2">
      <c r="A83" s="11" t="s">
        <v>86</v>
      </c>
      <c r="B83" s="11" t="s">
        <v>87</v>
      </c>
      <c r="C83" s="11" t="s">
        <v>86</v>
      </c>
      <c r="D83" s="11" t="s">
        <v>275</v>
      </c>
      <c r="E83" s="12">
        <v>40</v>
      </c>
      <c r="F83" s="12">
        <v>600</v>
      </c>
      <c r="G83" s="12">
        <v>10</v>
      </c>
      <c r="H83" s="12">
        <v>50</v>
      </c>
      <c r="I83" s="12"/>
      <c r="J83" s="12"/>
      <c r="K83" s="12"/>
      <c r="L83" s="12"/>
      <c r="M83" s="12">
        <v>200</v>
      </c>
      <c r="N83" s="13"/>
      <c r="O83" s="12">
        <f t="shared" si="12"/>
        <v>200</v>
      </c>
      <c r="P83" s="12">
        <f t="shared" si="13"/>
        <v>4</v>
      </c>
      <c r="Q83" s="57"/>
      <c r="R83" s="15">
        <v>0.09</v>
      </c>
      <c r="S83" s="15">
        <f t="shared" si="14"/>
        <v>0.36</v>
      </c>
    </row>
    <row r="84" spans="1:21" x14ac:dyDescent="0.2">
      <c r="A84" s="36" t="s">
        <v>88</v>
      </c>
      <c r="B84" s="36" t="s">
        <v>87</v>
      </c>
      <c r="C84" s="36">
        <v>90447600</v>
      </c>
      <c r="D84" s="36" t="s">
        <v>277</v>
      </c>
      <c r="E84" s="12" t="s">
        <v>89</v>
      </c>
      <c r="F84" s="12">
        <v>600</v>
      </c>
      <c r="G84" s="12">
        <v>10</v>
      </c>
      <c r="H84" s="12">
        <v>50</v>
      </c>
      <c r="I84" s="12"/>
      <c r="J84" s="12">
        <v>300</v>
      </c>
      <c r="K84" s="12">
        <v>300</v>
      </c>
      <c r="L84" s="12"/>
      <c r="M84" s="12">
        <v>500</v>
      </c>
      <c r="N84" s="13"/>
      <c r="O84" s="12">
        <f t="shared" si="12"/>
        <v>1100</v>
      </c>
      <c r="P84" s="12">
        <f t="shared" si="13"/>
        <v>22</v>
      </c>
      <c r="Q84" s="57"/>
      <c r="R84" s="15">
        <v>0.09</v>
      </c>
      <c r="S84" s="15">
        <f t="shared" si="14"/>
        <v>1.98</v>
      </c>
    </row>
    <row r="85" spans="1:21" x14ac:dyDescent="0.2">
      <c r="A85" s="11" t="s">
        <v>90</v>
      </c>
      <c r="B85" s="11" t="s">
        <v>91</v>
      </c>
      <c r="C85" s="11" t="s">
        <v>90</v>
      </c>
      <c r="D85" s="11" t="s">
        <v>275</v>
      </c>
      <c r="E85" s="12">
        <v>40</v>
      </c>
      <c r="F85" s="12">
        <v>750</v>
      </c>
      <c r="G85" s="12">
        <v>10</v>
      </c>
      <c r="H85" s="12">
        <v>50</v>
      </c>
      <c r="I85" s="12"/>
      <c r="J85" s="12"/>
      <c r="K85" s="12"/>
      <c r="L85" s="12"/>
      <c r="M85" s="12">
        <v>100</v>
      </c>
      <c r="N85" s="13"/>
      <c r="O85" s="12">
        <f t="shared" si="12"/>
        <v>100</v>
      </c>
      <c r="P85" s="12">
        <f t="shared" si="13"/>
        <v>2</v>
      </c>
      <c r="Q85" s="57"/>
      <c r="R85" s="15">
        <v>0.13</v>
      </c>
      <c r="S85" s="15">
        <f t="shared" si="14"/>
        <v>0.26</v>
      </c>
    </row>
    <row r="86" spans="1:21" x14ac:dyDescent="0.2">
      <c r="A86" s="11" t="s">
        <v>92</v>
      </c>
      <c r="B86" s="11" t="s">
        <v>93</v>
      </c>
      <c r="C86" s="11" t="s">
        <v>92</v>
      </c>
      <c r="D86" s="11" t="s">
        <v>275</v>
      </c>
      <c r="E86" s="12">
        <v>40</v>
      </c>
      <c r="F86" s="12">
        <v>900</v>
      </c>
      <c r="G86" s="12">
        <v>10</v>
      </c>
      <c r="H86" s="12">
        <v>50</v>
      </c>
      <c r="I86" s="12"/>
      <c r="J86" s="12"/>
      <c r="K86" s="12"/>
      <c r="L86" s="12"/>
      <c r="M86" s="12"/>
      <c r="N86" s="13"/>
      <c r="O86" s="12">
        <f t="shared" si="12"/>
        <v>0</v>
      </c>
      <c r="P86" s="12">
        <f t="shared" si="13"/>
        <v>0</v>
      </c>
      <c r="Q86" s="57"/>
      <c r="R86" s="15">
        <v>0.13</v>
      </c>
      <c r="S86" s="15">
        <f t="shared" si="14"/>
        <v>0</v>
      </c>
    </row>
    <row r="87" spans="1:21" x14ac:dyDescent="0.2">
      <c r="A87" s="36" t="s">
        <v>185</v>
      </c>
      <c r="B87" s="36" t="s">
        <v>93</v>
      </c>
      <c r="C87" s="36">
        <v>90447700</v>
      </c>
      <c r="D87" s="36" t="s">
        <v>277</v>
      </c>
      <c r="E87" s="12" t="s">
        <v>89</v>
      </c>
      <c r="F87" s="12">
        <v>900</v>
      </c>
      <c r="G87" s="12">
        <v>10</v>
      </c>
      <c r="H87" s="12">
        <v>50</v>
      </c>
      <c r="I87" s="12"/>
      <c r="J87" s="12"/>
      <c r="K87" s="12"/>
      <c r="L87" s="12"/>
      <c r="M87" s="12"/>
      <c r="N87" s="13"/>
      <c r="O87" s="12">
        <f t="shared" si="12"/>
        <v>0</v>
      </c>
      <c r="P87" s="12">
        <f t="shared" si="13"/>
        <v>0</v>
      </c>
      <c r="Q87" s="57"/>
      <c r="R87" s="15">
        <v>0.13</v>
      </c>
      <c r="S87" s="15">
        <f t="shared" si="14"/>
        <v>0</v>
      </c>
    </row>
    <row r="88" spans="1:21" x14ac:dyDescent="0.2">
      <c r="A88" s="11" t="s">
        <v>94</v>
      </c>
      <c r="B88" s="11" t="s">
        <v>95</v>
      </c>
      <c r="C88" s="11" t="s">
        <v>94</v>
      </c>
      <c r="D88" s="11" t="s">
        <v>275</v>
      </c>
      <c r="E88" s="12">
        <v>40</v>
      </c>
      <c r="F88" s="12">
        <v>1200</v>
      </c>
      <c r="G88" s="12">
        <v>5</v>
      </c>
      <c r="H88" s="12">
        <v>25</v>
      </c>
      <c r="I88" s="12"/>
      <c r="J88" s="12"/>
      <c r="K88" s="12"/>
      <c r="L88" s="12"/>
      <c r="M88" s="12"/>
      <c r="N88" s="13"/>
      <c r="O88" s="12">
        <f t="shared" si="12"/>
        <v>0</v>
      </c>
      <c r="P88" s="12">
        <f t="shared" si="13"/>
        <v>0</v>
      </c>
      <c r="Q88" s="57"/>
      <c r="R88" s="15">
        <v>0.08</v>
      </c>
      <c r="S88" s="15">
        <f t="shared" si="14"/>
        <v>0</v>
      </c>
    </row>
    <row r="89" spans="1:21" x14ac:dyDescent="0.2">
      <c r="A89" s="36" t="s">
        <v>376</v>
      </c>
      <c r="B89" s="36" t="s">
        <v>377</v>
      </c>
      <c r="C89" s="31" t="s">
        <v>378</v>
      </c>
      <c r="D89" s="36" t="s">
        <v>277</v>
      </c>
      <c r="E89" s="12">
        <v>40</v>
      </c>
      <c r="F89" s="12">
        <v>1800</v>
      </c>
      <c r="G89" s="12">
        <v>5</v>
      </c>
      <c r="H89" s="12">
        <v>20</v>
      </c>
      <c r="I89" s="12"/>
      <c r="J89" s="12"/>
      <c r="K89" s="12"/>
      <c r="L89" s="12"/>
      <c r="M89" s="12"/>
      <c r="N89" s="13"/>
      <c r="O89" s="12">
        <f t="shared" si="12"/>
        <v>0</v>
      </c>
      <c r="P89" s="12">
        <f t="shared" si="13"/>
        <v>0</v>
      </c>
      <c r="Q89" s="57"/>
      <c r="R89" s="15">
        <v>0.08</v>
      </c>
      <c r="S89" s="15">
        <f t="shared" si="14"/>
        <v>0</v>
      </c>
    </row>
    <row r="90" spans="1:21" x14ac:dyDescent="0.2">
      <c r="A90" s="11" t="s">
        <v>220</v>
      </c>
      <c r="B90" s="11" t="s">
        <v>221</v>
      </c>
      <c r="C90" s="11" t="s">
        <v>220</v>
      </c>
      <c r="D90" s="11" t="s">
        <v>275</v>
      </c>
      <c r="E90" s="12">
        <v>40</v>
      </c>
      <c r="F90" s="12">
        <v>2000</v>
      </c>
      <c r="G90" s="12">
        <v>5</v>
      </c>
      <c r="H90" s="12">
        <v>25</v>
      </c>
      <c r="I90" s="12"/>
      <c r="J90" s="12"/>
      <c r="K90" s="12"/>
      <c r="L90" s="12"/>
      <c r="M90" s="12"/>
      <c r="N90" s="13"/>
      <c r="O90" s="12">
        <f t="shared" si="12"/>
        <v>0</v>
      </c>
      <c r="P90" s="12">
        <f t="shared" si="13"/>
        <v>0</v>
      </c>
      <c r="Q90" s="57"/>
      <c r="R90" s="15">
        <v>0.08</v>
      </c>
      <c r="S90" s="15">
        <f t="shared" si="14"/>
        <v>0</v>
      </c>
      <c r="T90" s="43"/>
    </row>
    <row r="91" spans="1:21" x14ac:dyDescent="0.2">
      <c r="A91" s="8" t="s">
        <v>96</v>
      </c>
      <c r="B91" s="8"/>
      <c r="C91" s="8"/>
      <c r="D91" s="8"/>
      <c r="E91" s="20"/>
      <c r="F91" s="12"/>
      <c r="G91" s="12"/>
      <c r="H91" s="12"/>
      <c r="I91" s="12"/>
      <c r="J91" s="12"/>
      <c r="K91" s="12"/>
      <c r="L91" s="12"/>
      <c r="M91" s="12"/>
      <c r="N91" s="8"/>
      <c r="O91" s="12"/>
      <c r="P91" s="12"/>
      <c r="Q91" s="57"/>
      <c r="R91" s="12"/>
      <c r="S91" s="15"/>
    </row>
    <row r="92" spans="1:21" x14ac:dyDescent="0.2">
      <c r="A92" s="11" t="s">
        <v>299</v>
      </c>
      <c r="B92" s="11" t="s">
        <v>300</v>
      </c>
      <c r="C92" s="11" t="s">
        <v>299</v>
      </c>
      <c r="D92" s="11" t="s">
        <v>275</v>
      </c>
      <c r="E92" s="12">
        <v>50</v>
      </c>
      <c r="F92" s="12">
        <v>100</v>
      </c>
      <c r="G92" s="12">
        <v>10</v>
      </c>
      <c r="H92" s="12">
        <v>150</v>
      </c>
      <c r="I92" s="12"/>
      <c r="J92" s="12"/>
      <c r="K92" s="12">
        <v>300</v>
      </c>
      <c r="L92" s="12"/>
      <c r="M92" s="12"/>
      <c r="N92" s="13"/>
      <c r="O92" s="12">
        <f t="shared" ref="O92:O108" si="15">SUM(I92:N92)</f>
        <v>300</v>
      </c>
      <c r="P92" s="12">
        <f t="shared" ref="P92:P108" si="16">$O92/$H92</f>
        <v>2</v>
      </c>
      <c r="Q92" s="57"/>
      <c r="R92" s="15">
        <v>0.1</v>
      </c>
      <c r="S92" s="15">
        <f t="shared" ref="S92:S108" si="17">$P92*$R92</f>
        <v>0.2</v>
      </c>
      <c r="T92" s="43">
        <f>SUM(S92:S108)</f>
        <v>18.220000000000002</v>
      </c>
      <c r="U92" s="3">
        <f>T92*100/$T$143</f>
        <v>32.834744999098945</v>
      </c>
    </row>
    <row r="93" spans="1:21" x14ac:dyDescent="0.2">
      <c r="A93" s="11" t="s">
        <v>97</v>
      </c>
      <c r="B93" s="11" t="s">
        <v>98</v>
      </c>
      <c r="C93" s="11" t="s">
        <v>97</v>
      </c>
      <c r="D93" s="11" t="s">
        <v>275</v>
      </c>
      <c r="E93" s="12">
        <v>50</v>
      </c>
      <c r="F93" s="12">
        <v>150</v>
      </c>
      <c r="G93" s="12">
        <v>10</v>
      </c>
      <c r="H93" s="12">
        <v>150</v>
      </c>
      <c r="I93" s="12"/>
      <c r="J93" s="12"/>
      <c r="K93" s="12"/>
      <c r="L93" s="12"/>
      <c r="M93" s="12"/>
      <c r="N93" s="13"/>
      <c r="O93" s="12">
        <f t="shared" si="15"/>
        <v>0</v>
      </c>
      <c r="P93" s="12">
        <f t="shared" si="16"/>
        <v>0</v>
      </c>
      <c r="Q93" s="57"/>
      <c r="R93" s="15">
        <v>0.1</v>
      </c>
      <c r="S93" s="15">
        <f t="shared" si="17"/>
        <v>0</v>
      </c>
    </row>
    <row r="94" spans="1:21" x14ac:dyDescent="0.2">
      <c r="A94" s="36" t="s">
        <v>235</v>
      </c>
      <c r="B94" s="36" t="s">
        <v>98</v>
      </c>
      <c r="C94" s="36">
        <v>90448200</v>
      </c>
      <c r="D94" s="36" t="s">
        <v>277</v>
      </c>
      <c r="E94" s="12" t="s">
        <v>102</v>
      </c>
      <c r="F94" s="12">
        <v>150</v>
      </c>
      <c r="G94" s="12">
        <v>10</v>
      </c>
      <c r="H94" s="12">
        <v>150</v>
      </c>
      <c r="I94" s="12"/>
      <c r="J94" s="12"/>
      <c r="K94" s="12"/>
      <c r="L94" s="12"/>
      <c r="M94" s="12">
        <v>300</v>
      </c>
      <c r="N94" s="13"/>
      <c r="O94" s="12">
        <f t="shared" si="15"/>
        <v>300</v>
      </c>
      <c r="P94" s="12">
        <f t="shared" si="16"/>
        <v>2</v>
      </c>
      <c r="Q94" s="57"/>
      <c r="R94" s="15">
        <v>0.1</v>
      </c>
      <c r="S94" s="15">
        <f t="shared" si="17"/>
        <v>0.2</v>
      </c>
    </row>
    <row r="95" spans="1:21" x14ac:dyDescent="0.2">
      <c r="A95" s="11" t="s">
        <v>224</v>
      </c>
      <c r="B95" s="11" t="s">
        <v>225</v>
      </c>
      <c r="C95" s="11" t="s">
        <v>224</v>
      </c>
      <c r="D95" s="11" t="s">
        <v>275</v>
      </c>
      <c r="E95" s="12">
        <v>50</v>
      </c>
      <c r="F95" s="12">
        <v>200</v>
      </c>
      <c r="G95" s="12">
        <v>10</v>
      </c>
      <c r="H95" s="12">
        <v>150</v>
      </c>
      <c r="I95" s="12"/>
      <c r="J95" s="12"/>
      <c r="K95" s="12">
        <v>150</v>
      </c>
      <c r="L95" s="12"/>
      <c r="M95" s="12"/>
      <c r="N95" s="13"/>
      <c r="O95" s="12">
        <f t="shared" si="15"/>
        <v>150</v>
      </c>
      <c r="P95" s="12">
        <f t="shared" si="16"/>
        <v>1</v>
      </c>
      <c r="Q95" s="57"/>
      <c r="R95" s="15">
        <v>0.06</v>
      </c>
      <c r="S95" s="15">
        <f t="shared" si="17"/>
        <v>0.06</v>
      </c>
    </row>
    <row r="96" spans="1:21" x14ac:dyDescent="0.2">
      <c r="A96" s="11" t="s">
        <v>99</v>
      </c>
      <c r="B96" s="11" t="s">
        <v>100</v>
      </c>
      <c r="C96" s="11" t="s">
        <v>99</v>
      </c>
      <c r="D96" s="11" t="s">
        <v>275</v>
      </c>
      <c r="E96" s="12">
        <v>50</v>
      </c>
      <c r="F96" s="12">
        <v>300</v>
      </c>
      <c r="G96" s="12">
        <v>10</v>
      </c>
      <c r="H96" s="12">
        <v>75</v>
      </c>
      <c r="I96" s="12"/>
      <c r="J96" s="12"/>
      <c r="K96" s="12"/>
      <c r="L96" s="12"/>
      <c r="M96" s="12">
        <v>150</v>
      </c>
      <c r="N96" s="13"/>
      <c r="O96" s="12">
        <f t="shared" si="15"/>
        <v>150</v>
      </c>
      <c r="P96" s="12">
        <f t="shared" si="16"/>
        <v>2</v>
      </c>
      <c r="Q96" s="57"/>
      <c r="R96" s="15">
        <v>0.1</v>
      </c>
      <c r="S96" s="15">
        <f t="shared" si="17"/>
        <v>0.2</v>
      </c>
    </row>
    <row r="97" spans="1:21" x14ac:dyDescent="0.2">
      <c r="A97" s="36" t="s">
        <v>101</v>
      </c>
      <c r="B97" s="36" t="s">
        <v>100</v>
      </c>
      <c r="C97" s="36">
        <v>90448300</v>
      </c>
      <c r="D97" s="36" t="s">
        <v>277</v>
      </c>
      <c r="E97" s="12" t="s">
        <v>102</v>
      </c>
      <c r="F97" s="12">
        <v>300</v>
      </c>
      <c r="G97" s="12">
        <v>10</v>
      </c>
      <c r="H97" s="12">
        <v>75</v>
      </c>
      <c r="I97" s="12"/>
      <c r="J97" s="12"/>
      <c r="K97" s="12"/>
      <c r="L97" s="12"/>
      <c r="M97" s="12">
        <v>600</v>
      </c>
      <c r="N97" s="13"/>
      <c r="O97" s="12">
        <f t="shared" si="15"/>
        <v>600</v>
      </c>
      <c r="P97" s="12">
        <f t="shared" si="16"/>
        <v>8</v>
      </c>
      <c r="Q97" s="57"/>
      <c r="R97" s="15">
        <v>0.1</v>
      </c>
      <c r="S97" s="15">
        <f t="shared" si="17"/>
        <v>0.8</v>
      </c>
    </row>
    <row r="98" spans="1:21" x14ac:dyDescent="0.2">
      <c r="A98" s="11" t="s">
        <v>103</v>
      </c>
      <c r="B98" s="11" t="s">
        <v>104</v>
      </c>
      <c r="C98" s="11" t="s">
        <v>103</v>
      </c>
      <c r="D98" s="11" t="s">
        <v>275</v>
      </c>
      <c r="E98" s="12">
        <v>50</v>
      </c>
      <c r="F98" s="12">
        <v>450</v>
      </c>
      <c r="G98" s="12">
        <v>10</v>
      </c>
      <c r="H98" s="12">
        <v>50</v>
      </c>
      <c r="I98" s="12"/>
      <c r="J98" s="12"/>
      <c r="K98" s="12"/>
      <c r="L98" s="12"/>
      <c r="M98" s="12"/>
      <c r="N98" s="13"/>
      <c r="O98" s="12">
        <f t="shared" si="15"/>
        <v>0</v>
      </c>
      <c r="P98" s="12">
        <f t="shared" si="16"/>
        <v>0</v>
      </c>
      <c r="Q98" s="57"/>
      <c r="R98" s="15">
        <v>0.1</v>
      </c>
      <c r="S98" s="15">
        <f t="shared" si="17"/>
        <v>0</v>
      </c>
    </row>
    <row r="99" spans="1:21" x14ac:dyDescent="0.2">
      <c r="A99" s="36" t="s">
        <v>186</v>
      </c>
      <c r="B99" s="36" t="s">
        <v>104</v>
      </c>
      <c r="C99" s="36">
        <v>90448400</v>
      </c>
      <c r="D99" s="36" t="s">
        <v>277</v>
      </c>
      <c r="E99" s="12" t="s">
        <v>102</v>
      </c>
      <c r="F99" s="12">
        <v>450</v>
      </c>
      <c r="G99" s="12">
        <v>10</v>
      </c>
      <c r="H99" s="12">
        <v>50</v>
      </c>
      <c r="I99" s="12"/>
      <c r="J99" s="12"/>
      <c r="K99" s="12">
        <v>300</v>
      </c>
      <c r="L99" s="12"/>
      <c r="M99" s="12">
        <v>600</v>
      </c>
      <c r="N99" s="13"/>
      <c r="O99" s="12">
        <f t="shared" si="15"/>
        <v>900</v>
      </c>
      <c r="P99" s="12">
        <f t="shared" si="16"/>
        <v>18</v>
      </c>
      <c r="Q99" s="57"/>
      <c r="R99" s="15">
        <v>0.1</v>
      </c>
      <c r="S99" s="15">
        <f t="shared" si="17"/>
        <v>1.8</v>
      </c>
    </row>
    <row r="100" spans="1:21" x14ac:dyDescent="0.2">
      <c r="A100" s="11" t="s">
        <v>105</v>
      </c>
      <c r="B100" s="11" t="s">
        <v>106</v>
      </c>
      <c r="C100" s="11" t="s">
        <v>105</v>
      </c>
      <c r="D100" s="11" t="s">
        <v>275</v>
      </c>
      <c r="E100" s="12">
        <v>50</v>
      </c>
      <c r="F100" s="12">
        <v>600</v>
      </c>
      <c r="G100" s="12">
        <v>10</v>
      </c>
      <c r="H100" s="12">
        <v>50</v>
      </c>
      <c r="I100" s="12"/>
      <c r="J100" s="12"/>
      <c r="K100" s="12">
        <v>300</v>
      </c>
      <c r="L100" s="12"/>
      <c r="M100" s="12"/>
      <c r="N100" s="13"/>
      <c r="O100" s="12">
        <f t="shared" si="15"/>
        <v>300</v>
      </c>
      <c r="P100" s="12">
        <f t="shared" si="16"/>
        <v>6</v>
      </c>
      <c r="Q100" s="57"/>
      <c r="R100" s="15">
        <v>0.13</v>
      </c>
      <c r="S100" s="15">
        <f t="shared" si="17"/>
        <v>0.78</v>
      </c>
    </row>
    <row r="101" spans="1:21" x14ac:dyDescent="0.2">
      <c r="A101" s="36" t="s">
        <v>107</v>
      </c>
      <c r="B101" s="36" t="s">
        <v>106</v>
      </c>
      <c r="C101" s="36">
        <v>90448600</v>
      </c>
      <c r="D101" s="36" t="s">
        <v>277</v>
      </c>
      <c r="E101" s="12" t="s">
        <v>102</v>
      </c>
      <c r="F101" s="12">
        <v>600</v>
      </c>
      <c r="G101" s="12">
        <v>10</v>
      </c>
      <c r="H101" s="12">
        <v>50</v>
      </c>
      <c r="I101" s="12"/>
      <c r="J101" s="12"/>
      <c r="K101" s="12">
        <v>500</v>
      </c>
      <c r="L101" s="12"/>
      <c r="M101" s="12">
        <v>600</v>
      </c>
      <c r="N101" s="13"/>
      <c r="O101" s="12">
        <f t="shared" si="15"/>
        <v>1100</v>
      </c>
      <c r="P101" s="12">
        <f t="shared" si="16"/>
        <v>22</v>
      </c>
      <c r="Q101" s="57"/>
      <c r="R101" s="15">
        <v>0.13</v>
      </c>
      <c r="S101" s="15">
        <f t="shared" si="17"/>
        <v>2.8600000000000003</v>
      </c>
    </row>
    <row r="102" spans="1:21" x14ac:dyDescent="0.2">
      <c r="A102" s="36" t="s">
        <v>266</v>
      </c>
      <c r="B102" s="36" t="s">
        <v>267</v>
      </c>
      <c r="C102" s="36">
        <v>90448605</v>
      </c>
      <c r="D102" s="36" t="s">
        <v>277</v>
      </c>
      <c r="E102" s="12" t="s">
        <v>102</v>
      </c>
      <c r="F102" s="12">
        <v>700</v>
      </c>
      <c r="G102" s="12">
        <v>5</v>
      </c>
      <c r="H102" s="12">
        <v>25</v>
      </c>
      <c r="I102" s="12"/>
      <c r="J102" s="12"/>
      <c r="K102" s="12"/>
      <c r="L102" s="12"/>
      <c r="M102" s="12"/>
      <c r="N102" s="13"/>
      <c r="O102" s="12">
        <f t="shared" si="15"/>
        <v>0</v>
      </c>
      <c r="P102" s="12">
        <f t="shared" si="16"/>
        <v>0</v>
      </c>
      <c r="Q102" s="57"/>
      <c r="R102" s="15">
        <v>0.1</v>
      </c>
      <c r="S102" s="15">
        <f t="shared" si="17"/>
        <v>0</v>
      </c>
    </row>
    <row r="103" spans="1:21" x14ac:dyDescent="0.2">
      <c r="A103" s="11" t="s">
        <v>202</v>
      </c>
      <c r="B103" s="11" t="s">
        <v>203</v>
      </c>
      <c r="C103" s="11" t="s">
        <v>202</v>
      </c>
      <c r="D103" s="11" t="s">
        <v>275</v>
      </c>
      <c r="E103" s="12">
        <v>50</v>
      </c>
      <c r="F103" s="12">
        <v>750</v>
      </c>
      <c r="G103" s="12">
        <v>5</v>
      </c>
      <c r="H103" s="12">
        <v>25</v>
      </c>
      <c r="I103" s="12"/>
      <c r="J103" s="12"/>
      <c r="K103" s="12"/>
      <c r="L103" s="12"/>
      <c r="M103" s="12"/>
      <c r="N103" s="13"/>
      <c r="O103" s="12">
        <f t="shared" si="15"/>
        <v>0</v>
      </c>
      <c r="P103" s="12">
        <f t="shared" si="16"/>
        <v>0</v>
      </c>
      <c r="Q103" s="57"/>
      <c r="R103" s="15">
        <v>0.1</v>
      </c>
      <c r="S103" s="15">
        <f t="shared" si="17"/>
        <v>0</v>
      </c>
    </row>
    <row r="104" spans="1:21" x14ac:dyDescent="0.2">
      <c r="A104" s="11" t="s">
        <v>108</v>
      </c>
      <c r="B104" s="11" t="s">
        <v>109</v>
      </c>
      <c r="C104" s="11" t="s">
        <v>108</v>
      </c>
      <c r="D104" s="11" t="s">
        <v>275</v>
      </c>
      <c r="E104" s="12">
        <v>50</v>
      </c>
      <c r="F104" s="12">
        <v>900</v>
      </c>
      <c r="G104" s="12">
        <v>5</v>
      </c>
      <c r="H104" s="12">
        <v>25</v>
      </c>
      <c r="I104" s="12"/>
      <c r="J104" s="12"/>
      <c r="K104" s="12">
        <v>100</v>
      </c>
      <c r="L104" s="12">
        <v>300</v>
      </c>
      <c r="M104" s="12"/>
      <c r="N104" s="13"/>
      <c r="O104" s="12">
        <f t="shared" si="15"/>
        <v>400</v>
      </c>
      <c r="P104" s="12">
        <f t="shared" si="16"/>
        <v>16</v>
      </c>
      <c r="Q104" s="57"/>
      <c r="R104" s="15">
        <v>0.1</v>
      </c>
      <c r="S104" s="15">
        <f t="shared" si="17"/>
        <v>1.6</v>
      </c>
    </row>
    <row r="105" spans="1:21" x14ac:dyDescent="0.2">
      <c r="A105" s="36" t="s">
        <v>187</v>
      </c>
      <c r="B105" s="36" t="s">
        <v>109</v>
      </c>
      <c r="C105" s="36">
        <v>90448700</v>
      </c>
      <c r="D105" s="36" t="s">
        <v>277</v>
      </c>
      <c r="E105" s="12" t="s">
        <v>102</v>
      </c>
      <c r="F105" s="12">
        <v>900</v>
      </c>
      <c r="G105" s="12">
        <v>5</v>
      </c>
      <c r="H105" s="12">
        <v>25</v>
      </c>
      <c r="I105" s="12"/>
      <c r="J105" s="12"/>
      <c r="K105" s="12"/>
      <c r="L105" s="12">
        <v>2000</v>
      </c>
      <c r="M105" s="12">
        <v>300</v>
      </c>
      <c r="N105" s="13"/>
      <c r="O105" s="12">
        <f t="shared" si="15"/>
        <v>2300</v>
      </c>
      <c r="P105" s="12">
        <f t="shared" si="16"/>
        <v>92</v>
      </c>
      <c r="Q105" s="57"/>
      <c r="R105" s="15">
        <v>0.1</v>
      </c>
      <c r="S105" s="15">
        <f t="shared" si="17"/>
        <v>9.2000000000000011</v>
      </c>
    </row>
    <row r="106" spans="1:21" x14ac:dyDescent="0.2">
      <c r="A106" s="11" t="s">
        <v>110</v>
      </c>
      <c r="B106" s="11" t="s">
        <v>111</v>
      </c>
      <c r="C106" s="11" t="s">
        <v>110</v>
      </c>
      <c r="D106" s="11" t="s">
        <v>275</v>
      </c>
      <c r="E106" s="12">
        <v>50</v>
      </c>
      <c r="F106" s="12">
        <v>1200</v>
      </c>
      <c r="G106" s="12">
        <v>5</v>
      </c>
      <c r="H106" s="12">
        <v>25</v>
      </c>
      <c r="I106" s="12"/>
      <c r="J106" s="12"/>
      <c r="K106" s="12"/>
      <c r="L106" s="12"/>
      <c r="M106" s="12"/>
      <c r="N106" s="13"/>
      <c r="O106" s="12">
        <f t="shared" si="15"/>
        <v>0</v>
      </c>
      <c r="P106" s="12">
        <f t="shared" si="16"/>
        <v>0</v>
      </c>
      <c r="Q106" s="57"/>
      <c r="R106" s="15">
        <v>0.13</v>
      </c>
      <c r="S106" s="15">
        <f t="shared" si="17"/>
        <v>0</v>
      </c>
    </row>
    <row r="107" spans="1:21" x14ac:dyDescent="0.2">
      <c r="A107" s="36" t="s">
        <v>204</v>
      </c>
      <c r="B107" s="36" t="s">
        <v>111</v>
      </c>
      <c r="C107" s="31" t="s">
        <v>205</v>
      </c>
      <c r="D107" s="36" t="s">
        <v>277</v>
      </c>
      <c r="E107" s="12">
        <v>50</v>
      </c>
      <c r="F107" s="12">
        <v>1200</v>
      </c>
      <c r="G107" s="12">
        <v>5</v>
      </c>
      <c r="H107" s="12">
        <v>25</v>
      </c>
      <c r="I107" s="12"/>
      <c r="J107" s="12"/>
      <c r="K107" s="12"/>
      <c r="L107" s="12"/>
      <c r="M107" s="12">
        <v>100</v>
      </c>
      <c r="N107" s="13"/>
      <c r="O107" s="12">
        <f t="shared" si="15"/>
        <v>100</v>
      </c>
      <c r="P107" s="12">
        <f t="shared" si="16"/>
        <v>4</v>
      </c>
      <c r="Q107" s="57"/>
      <c r="R107" s="15">
        <v>0.13</v>
      </c>
      <c r="S107" s="15">
        <f t="shared" si="17"/>
        <v>0.52</v>
      </c>
    </row>
    <row r="108" spans="1:21" x14ac:dyDescent="0.2">
      <c r="A108" s="36" t="s">
        <v>268</v>
      </c>
      <c r="B108" s="36" t="s">
        <v>269</v>
      </c>
      <c r="C108" s="31" t="s">
        <v>270</v>
      </c>
      <c r="D108" s="36" t="s">
        <v>277</v>
      </c>
      <c r="E108" s="12">
        <v>50</v>
      </c>
      <c r="F108" s="12">
        <v>2400</v>
      </c>
      <c r="G108" s="12">
        <v>5</v>
      </c>
      <c r="H108" s="12">
        <v>25</v>
      </c>
      <c r="I108" s="12"/>
      <c r="J108" s="12"/>
      <c r="K108" s="12"/>
      <c r="L108" s="12"/>
      <c r="M108" s="12"/>
      <c r="N108" s="13"/>
      <c r="O108" s="12">
        <f t="shared" si="15"/>
        <v>0</v>
      </c>
      <c r="P108" s="12">
        <f t="shared" si="16"/>
        <v>0</v>
      </c>
      <c r="Q108" s="57"/>
      <c r="R108" s="15">
        <v>0.13</v>
      </c>
      <c r="S108" s="15">
        <f t="shared" si="17"/>
        <v>0</v>
      </c>
      <c r="T108" s="43"/>
    </row>
    <row r="109" spans="1:21" x14ac:dyDescent="0.2">
      <c r="A109" s="307" t="s">
        <v>112</v>
      </c>
      <c r="B109" s="307"/>
      <c r="C109" s="8"/>
      <c r="D109" s="8"/>
      <c r="E109" s="8"/>
      <c r="F109" s="12"/>
      <c r="G109" s="12"/>
      <c r="H109" s="12"/>
      <c r="I109" s="12"/>
      <c r="J109" s="12"/>
      <c r="K109" s="12"/>
      <c r="L109" s="12"/>
      <c r="M109" s="12"/>
      <c r="N109" s="36"/>
      <c r="O109" s="12"/>
      <c r="P109" s="12"/>
      <c r="Q109" s="57"/>
      <c r="R109" s="12"/>
      <c r="S109" s="15"/>
    </row>
    <row r="110" spans="1:21" x14ac:dyDescent="0.2">
      <c r="A110" s="11" t="s">
        <v>216</v>
      </c>
      <c r="B110" s="11" t="s">
        <v>217</v>
      </c>
      <c r="C110" s="11" t="s">
        <v>216</v>
      </c>
      <c r="D110" s="11" t="s">
        <v>275</v>
      </c>
      <c r="E110" s="12">
        <v>20</v>
      </c>
      <c r="F110" s="12">
        <v>150</v>
      </c>
      <c r="G110" s="12">
        <v>10</v>
      </c>
      <c r="H110" s="12">
        <v>400</v>
      </c>
      <c r="I110" s="12"/>
      <c r="J110" s="12"/>
      <c r="K110" s="12"/>
      <c r="L110" s="12"/>
      <c r="M110" s="12"/>
      <c r="N110" s="36"/>
      <c r="O110" s="12">
        <f t="shared" ref="O110:O142" si="18">SUM(I110:N110)</f>
        <v>0</v>
      </c>
      <c r="P110" s="12">
        <f t="shared" ref="P110:P142" si="19">$O110/$H110</f>
        <v>0</v>
      </c>
      <c r="Q110" s="57"/>
      <c r="R110" s="12">
        <v>0.06</v>
      </c>
      <c r="S110" s="15">
        <f t="shared" ref="S110:S142" si="20">$P110*$R110</f>
        <v>0</v>
      </c>
      <c r="T110" s="43">
        <f>SUM(S110:S125)</f>
        <v>0.62</v>
      </c>
      <c r="U110" s="3">
        <f>T110*100/$T$143</f>
        <v>1.1173184357541901</v>
      </c>
    </row>
    <row r="111" spans="1:21" x14ac:dyDescent="0.2">
      <c r="A111" s="36" t="s">
        <v>226</v>
      </c>
      <c r="B111" s="36" t="s">
        <v>217</v>
      </c>
      <c r="C111" s="36">
        <v>90444200</v>
      </c>
      <c r="D111" s="36" t="s">
        <v>277</v>
      </c>
      <c r="E111" s="12">
        <v>20</v>
      </c>
      <c r="F111" s="12">
        <v>150</v>
      </c>
      <c r="G111" s="12">
        <v>10</v>
      </c>
      <c r="H111" s="12">
        <v>400</v>
      </c>
      <c r="I111" s="12"/>
      <c r="J111" s="12"/>
      <c r="K111" s="12"/>
      <c r="L111" s="12"/>
      <c r="M111" s="12"/>
      <c r="N111" s="36"/>
      <c r="O111" s="12">
        <f t="shared" si="18"/>
        <v>0</v>
      </c>
      <c r="P111" s="12">
        <f t="shared" si="19"/>
        <v>0</v>
      </c>
      <c r="Q111" s="57"/>
      <c r="R111" s="12">
        <v>0.06</v>
      </c>
      <c r="S111" s="15">
        <f t="shared" si="20"/>
        <v>0</v>
      </c>
    </row>
    <row r="112" spans="1:21" x14ac:dyDescent="0.2">
      <c r="A112" s="11" t="s">
        <v>191</v>
      </c>
      <c r="B112" s="11" t="s">
        <v>192</v>
      </c>
      <c r="C112" s="11" t="s">
        <v>191</v>
      </c>
      <c r="D112" s="11" t="s">
        <v>275</v>
      </c>
      <c r="E112" s="12">
        <v>20</v>
      </c>
      <c r="F112" s="12">
        <v>200</v>
      </c>
      <c r="G112" s="12">
        <v>10</v>
      </c>
      <c r="H112" s="12">
        <v>300</v>
      </c>
      <c r="I112" s="12"/>
      <c r="J112" s="12"/>
      <c r="K112" s="12"/>
      <c r="L112" s="12"/>
      <c r="M112" s="12"/>
      <c r="N112" s="36"/>
      <c r="O112" s="12">
        <f t="shared" si="18"/>
        <v>0</v>
      </c>
      <c r="P112" s="12">
        <f t="shared" si="19"/>
        <v>0</v>
      </c>
      <c r="Q112" s="57"/>
      <c r="R112" s="12">
        <v>0.06</v>
      </c>
      <c r="S112" s="15">
        <f t="shared" si="20"/>
        <v>0</v>
      </c>
    </row>
    <row r="113" spans="1:21" x14ac:dyDescent="0.2">
      <c r="A113" s="11" t="s">
        <v>160</v>
      </c>
      <c r="B113" s="11" t="s">
        <v>161</v>
      </c>
      <c r="C113" s="11" t="s">
        <v>160</v>
      </c>
      <c r="D113" s="11" t="s">
        <v>275</v>
      </c>
      <c r="E113" s="12">
        <v>20</v>
      </c>
      <c r="F113" s="12">
        <v>300</v>
      </c>
      <c r="G113" s="12">
        <v>10</v>
      </c>
      <c r="H113" s="12">
        <v>200</v>
      </c>
      <c r="I113" s="12"/>
      <c r="J113" s="12">
        <v>200</v>
      </c>
      <c r="K113" s="12">
        <v>400</v>
      </c>
      <c r="L113" s="12"/>
      <c r="M113" s="12">
        <v>400</v>
      </c>
      <c r="N113" s="13"/>
      <c r="O113" s="12">
        <f t="shared" si="18"/>
        <v>1000</v>
      </c>
      <c r="P113" s="12">
        <f t="shared" si="19"/>
        <v>5</v>
      </c>
      <c r="Q113" s="57"/>
      <c r="R113" s="15">
        <v>0.06</v>
      </c>
      <c r="S113" s="15">
        <f t="shared" si="20"/>
        <v>0.3</v>
      </c>
    </row>
    <row r="114" spans="1:21" x14ac:dyDescent="0.2">
      <c r="A114" s="36" t="s">
        <v>215</v>
      </c>
      <c r="B114" s="36" t="s">
        <v>161</v>
      </c>
      <c r="C114" s="36">
        <v>90444300</v>
      </c>
      <c r="D114" s="36" t="s">
        <v>277</v>
      </c>
      <c r="E114" s="12" t="s">
        <v>46</v>
      </c>
      <c r="F114" s="12">
        <v>300</v>
      </c>
      <c r="G114" s="12">
        <v>10</v>
      </c>
      <c r="H114" s="12">
        <v>200</v>
      </c>
      <c r="I114" s="12"/>
      <c r="J114" s="12"/>
      <c r="K114" s="12"/>
      <c r="L114" s="12"/>
      <c r="M114" s="12"/>
      <c r="N114" s="13"/>
      <c r="O114" s="12">
        <f t="shared" si="18"/>
        <v>0</v>
      </c>
      <c r="P114" s="12">
        <f t="shared" si="19"/>
        <v>0</v>
      </c>
      <c r="Q114" s="57"/>
      <c r="R114" s="15">
        <v>0.06</v>
      </c>
      <c r="S114" s="15">
        <f t="shared" si="20"/>
        <v>0</v>
      </c>
    </row>
    <row r="115" spans="1:21" x14ac:dyDescent="0.2">
      <c r="A115" s="11" t="s">
        <v>206</v>
      </c>
      <c r="B115" s="11" t="s">
        <v>114</v>
      </c>
      <c r="C115" s="11" t="s">
        <v>206</v>
      </c>
      <c r="D115" s="11" t="s">
        <v>275</v>
      </c>
      <c r="E115" s="12">
        <v>20</v>
      </c>
      <c r="F115" s="12">
        <v>450</v>
      </c>
      <c r="G115" s="12">
        <v>10</v>
      </c>
      <c r="H115" s="12">
        <v>100</v>
      </c>
      <c r="I115" s="12"/>
      <c r="J115" s="12"/>
      <c r="K115" s="12"/>
      <c r="L115" s="12"/>
      <c r="M115" s="12"/>
      <c r="N115" s="25"/>
      <c r="O115" s="12">
        <f t="shared" si="18"/>
        <v>0</v>
      </c>
      <c r="P115" s="12">
        <f t="shared" si="19"/>
        <v>0</v>
      </c>
      <c r="Q115" s="57"/>
      <c r="R115" s="15">
        <v>0.08</v>
      </c>
      <c r="S115" s="15">
        <f t="shared" si="20"/>
        <v>0</v>
      </c>
    </row>
    <row r="116" spans="1:21" x14ac:dyDescent="0.2">
      <c r="A116" s="36" t="s">
        <v>113</v>
      </c>
      <c r="B116" s="36" t="s">
        <v>114</v>
      </c>
      <c r="C116" s="36">
        <v>90444400</v>
      </c>
      <c r="D116" s="36" t="s">
        <v>277</v>
      </c>
      <c r="E116" s="12" t="s">
        <v>46</v>
      </c>
      <c r="F116" s="12">
        <v>450</v>
      </c>
      <c r="G116" s="12">
        <v>10</v>
      </c>
      <c r="H116" s="12">
        <v>100</v>
      </c>
      <c r="I116" s="12"/>
      <c r="J116" s="12"/>
      <c r="K116" s="12"/>
      <c r="L116" s="12"/>
      <c r="M116" s="12">
        <v>400</v>
      </c>
      <c r="N116" s="13"/>
      <c r="O116" s="12">
        <f t="shared" si="18"/>
        <v>400</v>
      </c>
      <c r="P116" s="12">
        <f t="shared" si="19"/>
        <v>4</v>
      </c>
      <c r="Q116" s="57"/>
      <c r="R116" s="15">
        <v>0.08</v>
      </c>
      <c r="S116" s="15">
        <f t="shared" si="20"/>
        <v>0.32</v>
      </c>
    </row>
    <row r="117" spans="1:21" x14ac:dyDescent="0.2">
      <c r="A117" s="11" t="s">
        <v>115</v>
      </c>
      <c r="B117" s="11" t="s">
        <v>116</v>
      </c>
      <c r="C117" s="11" t="s">
        <v>115</v>
      </c>
      <c r="D117" s="11" t="s">
        <v>275</v>
      </c>
      <c r="E117" s="12">
        <v>20</v>
      </c>
      <c r="F117" s="12">
        <v>600</v>
      </c>
      <c r="G117" s="12">
        <v>10</v>
      </c>
      <c r="H117" s="12">
        <v>100</v>
      </c>
      <c r="I117" s="12"/>
      <c r="J117" s="12"/>
      <c r="K117" s="12"/>
      <c r="L117" s="12"/>
      <c r="M117" s="12"/>
      <c r="N117" s="13"/>
      <c r="O117" s="12">
        <f t="shared" si="18"/>
        <v>0</v>
      </c>
      <c r="P117" s="12">
        <f t="shared" si="19"/>
        <v>0</v>
      </c>
      <c r="Q117" s="57"/>
      <c r="R117" s="15">
        <v>0.06</v>
      </c>
      <c r="S117" s="15">
        <f t="shared" si="20"/>
        <v>0</v>
      </c>
    </row>
    <row r="118" spans="1:21" x14ac:dyDescent="0.2">
      <c r="A118" s="36" t="s">
        <v>188</v>
      </c>
      <c r="B118" s="36" t="s">
        <v>116</v>
      </c>
      <c r="C118" s="36">
        <v>90444600</v>
      </c>
      <c r="D118" s="36" t="s">
        <v>277</v>
      </c>
      <c r="E118" s="12" t="s">
        <v>46</v>
      </c>
      <c r="F118" s="12">
        <v>600</v>
      </c>
      <c r="G118" s="12">
        <v>10</v>
      </c>
      <c r="H118" s="12">
        <v>100</v>
      </c>
      <c r="I118" s="12"/>
      <c r="J118" s="12"/>
      <c r="K118" s="12"/>
      <c r="L118" s="12"/>
      <c r="M118" s="12"/>
      <c r="N118" s="13"/>
      <c r="O118" s="12">
        <f t="shared" si="18"/>
        <v>0</v>
      </c>
      <c r="P118" s="12">
        <f t="shared" si="19"/>
        <v>0</v>
      </c>
      <c r="Q118" s="57"/>
      <c r="R118" s="15">
        <v>0.06</v>
      </c>
      <c r="S118" s="15">
        <f t="shared" si="20"/>
        <v>0</v>
      </c>
    </row>
    <row r="119" spans="1:21" x14ac:dyDescent="0.2">
      <c r="A119" s="11" t="s">
        <v>117</v>
      </c>
      <c r="B119" s="11" t="s">
        <v>118</v>
      </c>
      <c r="C119" s="11" t="s">
        <v>117</v>
      </c>
      <c r="D119" s="11" t="s">
        <v>275</v>
      </c>
      <c r="E119" s="12">
        <v>20</v>
      </c>
      <c r="F119" s="12">
        <v>750</v>
      </c>
      <c r="G119" s="12">
        <v>10</v>
      </c>
      <c r="H119" s="12">
        <v>100</v>
      </c>
      <c r="I119" s="12"/>
      <c r="J119" s="12"/>
      <c r="K119" s="12"/>
      <c r="L119" s="12"/>
      <c r="M119" s="12"/>
      <c r="N119" s="13"/>
      <c r="O119" s="12">
        <f t="shared" si="18"/>
        <v>0</v>
      </c>
      <c r="P119" s="12">
        <f t="shared" si="19"/>
        <v>0</v>
      </c>
      <c r="Q119" s="57"/>
      <c r="R119" s="15">
        <v>7.0000000000000007E-2</v>
      </c>
      <c r="S119" s="15">
        <f t="shared" si="20"/>
        <v>0</v>
      </c>
    </row>
    <row r="120" spans="1:21" x14ac:dyDescent="0.2">
      <c r="A120" s="36" t="s">
        <v>189</v>
      </c>
      <c r="B120" s="36" t="s">
        <v>118</v>
      </c>
      <c r="C120" s="36">
        <v>90444700</v>
      </c>
      <c r="D120" s="36" t="s">
        <v>277</v>
      </c>
      <c r="E120" s="12" t="s">
        <v>46</v>
      </c>
      <c r="F120" s="12">
        <v>750</v>
      </c>
      <c r="G120" s="12">
        <v>10</v>
      </c>
      <c r="H120" s="12">
        <v>100</v>
      </c>
      <c r="I120" s="12"/>
      <c r="J120" s="12"/>
      <c r="K120" s="12"/>
      <c r="L120" s="12"/>
      <c r="M120" s="12"/>
      <c r="N120" s="13"/>
      <c r="O120" s="12">
        <f t="shared" si="18"/>
        <v>0</v>
      </c>
      <c r="P120" s="12">
        <f t="shared" si="19"/>
        <v>0</v>
      </c>
      <c r="Q120" s="57"/>
      <c r="R120" s="15">
        <v>7.0000000000000007E-2</v>
      </c>
      <c r="S120" s="15">
        <f t="shared" si="20"/>
        <v>0</v>
      </c>
    </row>
    <row r="121" spans="1:21" x14ac:dyDescent="0.2">
      <c r="A121" s="11" t="s">
        <v>119</v>
      </c>
      <c r="B121" s="11" t="s">
        <v>120</v>
      </c>
      <c r="C121" s="11" t="s">
        <v>119</v>
      </c>
      <c r="D121" s="11" t="s">
        <v>275</v>
      </c>
      <c r="E121" s="12">
        <v>20</v>
      </c>
      <c r="F121" s="12">
        <v>900</v>
      </c>
      <c r="G121" s="12">
        <v>10</v>
      </c>
      <c r="H121" s="12">
        <v>50</v>
      </c>
      <c r="I121" s="12"/>
      <c r="J121" s="12"/>
      <c r="K121" s="12"/>
      <c r="L121" s="12"/>
      <c r="M121" s="12"/>
      <c r="N121" s="13"/>
      <c r="O121" s="12">
        <f t="shared" si="18"/>
        <v>0</v>
      </c>
      <c r="P121" s="12">
        <f t="shared" si="19"/>
        <v>0</v>
      </c>
      <c r="Q121" s="57"/>
      <c r="R121" s="15">
        <v>0.08</v>
      </c>
      <c r="S121" s="15">
        <f t="shared" si="20"/>
        <v>0</v>
      </c>
    </row>
    <row r="122" spans="1:21" x14ac:dyDescent="0.2">
      <c r="A122" s="36" t="s">
        <v>263</v>
      </c>
      <c r="B122" s="36" t="s">
        <v>120</v>
      </c>
      <c r="C122" s="36">
        <v>90444800</v>
      </c>
      <c r="D122" s="36" t="s">
        <v>277</v>
      </c>
      <c r="E122" s="12" t="s">
        <v>46</v>
      </c>
      <c r="F122" s="12">
        <v>900</v>
      </c>
      <c r="G122" s="12">
        <v>10</v>
      </c>
      <c r="H122" s="12">
        <v>50</v>
      </c>
      <c r="I122" s="12"/>
      <c r="J122" s="12"/>
      <c r="K122" s="12"/>
      <c r="L122" s="12"/>
      <c r="M122" s="12"/>
      <c r="N122" s="13"/>
      <c r="O122" s="12">
        <f t="shared" si="18"/>
        <v>0</v>
      </c>
      <c r="P122" s="12">
        <f t="shared" si="19"/>
        <v>0</v>
      </c>
      <c r="Q122" s="57"/>
      <c r="R122" s="15">
        <v>0.08</v>
      </c>
      <c r="S122" s="15">
        <f t="shared" si="20"/>
        <v>0</v>
      </c>
    </row>
    <row r="123" spans="1:21" x14ac:dyDescent="0.2">
      <c r="A123" s="11" t="s">
        <v>121</v>
      </c>
      <c r="B123" s="11" t="s">
        <v>122</v>
      </c>
      <c r="C123" s="11" t="s">
        <v>121</v>
      </c>
      <c r="D123" s="11" t="s">
        <v>275</v>
      </c>
      <c r="E123" s="12">
        <v>20</v>
      </c>
      <c r="F123" s="12">
        <v>1200</v>
      </c>
      <c r="G123" s="12">
        <v>10</v>
      </c>
      <c r="H123" s="12">
        <v>50</v>
      </c>
      <c r="I123" s="12"/>
      <c r="J123" s="12"/>
      <c r="K123" s="12"/>
      <c r="L123" s="12"/>
      <c r="M123" s="12"/>
      <c r="N123" s="13"/>
      <c r="O123" s="12">
        <f t="shared" si="18"/>
        <v>0</v>
      </c>
      <c r="P123" s="12">
        <f t="shared" si="19"/>
        <v>0</v>
      </c>
      <c r="Q123" s="57"/>
      <c r="R123" s="15">
        <v>0.11</v>
      </c>
      <c r="S123" s="15">
        <f t="shared" si="20"/>
        <v>0</v>
      </c>
    </row>
    <row r="124" spans="1:21" x14ac:dyDescent="0.2">
      <c r="A124" s="11" t="s">
        <v>207</v>
      </c>
      <c r="B124" s="11" t="s">
        <v>208</v>
      </c>
      <c r="C124" s="11" t="s">
        <v>207</v>
      </c>
      <c r="D124" s="11" t="s">
        <v>275</v>
      </c>
      <c r="E124" s="12">
        <v>20</v>
      </c>
      <c r="F124" s="12">
        <v>1500</v>
      </c>
      <c r="G124" s="12">
        <v>10</v>
      </c>
      <c r="H124" s="12">
        <v>50</v>
      </c>
      <c r="I124" s="12"/>
      <c r="J124" s="12"/>
      <c r="K124" s="12"/>
      <c r="L124" s="12"/>
      <c r="M124" s="12"/>
      <c r="N124" s="13"/>
      <c r="O124" s="12">
        <f t="shared" si="18"/>
        <v>0</v>
      </c>
      <c r="P124" s="12">
        <f t="shared" si="19"/>
        <v>0</v>
      </c>
      <c r="Q124" s="57"/>
      <c r="R124" s="15">
        <v>7.0000000000000007E-2</v>
      </c>
      <c r="S124" s="15">
        <f t="shared" si="20"/>
        <v>0</v>
      </c>
    </row>
    <row r="125" spans="1:21" x14ac:dyDescent="0.2">
      <c r="A125" s="11" t="s">
        <v>209</v>
      </c>
      <c r="B125" s="11" t="s">
        <v>210</v>
      </c>
      <c r="C125" s="11" t="s">
        <v>209</v>
      </c>
      <c r="D125" s="11" t="s">
        <v>275</v>
      </c>
      <c r="E125" s="12">
        <v>20</v>
      </c>
      <c r="F125" s="12">
        <v>1800</v>
      </c>
      <c r="G125" s="12">
        <v>10</v>
      </c>
      <c r="H125" s="12">
        <v>50</v>
      </c>
      <c r="I125" s="12"/>
      <c r="J125" s="12"/>
      <c r="K125" s="12"/>
      <c r="L125" s="12"/>
      <c r="M125" s="12"/>
      <c r="N125" s="13"/>
      <c r="O125" s="12">
        <f t="shared" si="18"/>
        <v>0</v>
      </c>
      <c r="P125" s="12">
        <f t="shared" si="19"/>
        <v>0</v>
      </c>
      <c r="Q125" s="58"/>
      <c r="R125" s="15">
        <v>0.09</v>
      </c>
      <c r="S125" s="15">
        <f t="shared" si="20"/>
        <v>0</v>
      </c>
      <c r="T125" s="43"/>
    </row>
    <row r="126" spans="1:21" x14ac:dyDescent="0.2">
      <c r="A126" s="11" t="s">
        <v>123</v>
      </c>
      <c r="B126" s="11" t="s">
        <v>124</v>
      </c>
      <c r="C126" s="11" t="s">
        <v>123</v>
      </c>
      <c r="D126" s="11" t="s">
        <v>275</v>
      </c>
      <c r="E126" s="12">
        <v>25</v>
      </c>
      <c r="F126" s="12">
        <v>150</v>
      </c>
      <c r="G126" s="12">
        <v>10</v>
      </c>
      <c r="H126" s="12">
        <v>200</v>
      </c>
      <c r="I126" s="12"/>
      <c r="J126" s="12"/>
      <c r="K126" s="12"/>
      <c r="L126" s="12"/>
      <c r="M126" s="12"/>
      <c r="N126" s="13"/>
      <c r="O126" s="12">
        <f t="shared" si="18"/>
        <v>0</v>
      </c>
      <c r="P126" s="12">
        <f t="shared" si="19"/>
        <v>0</v>
      </c>
      <c r="Q126" s="57"/>
      <c r="R126" s="15">
        <v>0.04</v>
      </c>
      <c r="S126" s="15">
        <f t="shared" si="20"/>
        <v>0</v>
      </c>
      <c r="T126" s="43">
        <f>SUM(S126:S142)</f>
        <v>1.46</v>
      </c>
      <c r="U126" s="3">
        <f>T126*100/$T$143</f>
        <v>2.6311047035501893</v>
      </c>
    </row>
    <row r="127" spans="1:21" x14ac:dyDescent="0.2">
      <c r="A127" s="36" t="s">
        <v>257</v>
      </c>
      <c r="B127" s="36" t="s">
        <v>124</v>
      </c>
      <c r="C127" s="36">
        <v>90445200</v>
      </c>
      <c r="D127" s="36" t="s">
        <v>277</v>
      </c>
      <c r="E127" s="12">
        <v>25</v>
      </c>
      <c r="F127" s="12">
        <v>150</v>
      </c>
      <c r="G127" s="12">
        <v>10</v>
      </c>
      <c r="H127" s="12">
        <v>200</v>
      </c>
      <c r="I127" s="12"/>
      <c r="J127" s="12"/>
      <c r="K127" s="12"/>
      <c r="L127" s="12"/>
      <c r="M127" s="12"/>
      <c r="N127" s="13"/>
      <c r="O127" s="12">
        <f t="shared" si="18"/>
        <v>0</v>
      </c>
      <c r="P127" s="12">
        <f t="shared" si="19"/>
        <v>0</v>
      </c>
      <c r="Q127" s="57"/>
      <c r="R127" s="15">
        <v>0.04</v>
      </c>
      <c r="S127" s="15">
        <f t="shared" si="20"/>
        <v>0</v>
      </c>
    </row>
    <row r="128" spans="1:21" x14ac:dyDescent="0.2">
      <c r="A128" s="11" t="s">
        <v>125</v>
      </c>
      <c r="B128" s="11" t="s">
        <v>126</v>
      </c>
      <c r="C128" s="11" t="s">
        <v>125</v>
      </c>
      <c r="D128" s="11" t="s">
        <v>275</v>
      </c>
      <c r="E128" s="12">
        <v>25</v>
      </c>
      <c r="F128" s="12">
        <v>300</v>
      </c>
      <c r="G128" s="12">
        <v>10</v>
      </c>
      <c r="H128" s="12">
        <v>100</v>
      </c>
      <c r="I128" s="12"/>
      <c r="J128" s="12">
        <v>200</v>
      </c>
      <c r="K128" s="12">
        <v>200</v>
      </c>
      <c r="L128" s="12"/>
      <c r="M128" s="12">
        <v>200</v>
      </c>
      <c r="N128" s="13"/>
      <c r="O128" s="12">
        <f t="shared" si="18"/>
        <v>600</v>
      </c>
      <c r="P128" s="12">
        <f t="shared" si="19"/>
        <v>6</v>
      </c>
      <c r="Q128" s="57"/>
      <c r="R128" s="15">
        <v>0.04</v>
      </c>
      <c r="S128" s="15">
        <f t="shared" si="20"/>
        <v>0.24</v>
      </c>
    </row>
    <row r="129" spans="1:21" x14ac:dyDescent="0.2">
      <c r="A129" s="36" t="s">
        <v>127</v>
      </c>
      <c r="B129" s="36" t="s">
        <v>126</v>
      </c>
      <c r="C129" s="36">
        <v>90445300</v>
      </c>
      <c r="D129" s="36" t="s">
        <v>277</v>
      </c>
      <c r="E129" s="12" t="s">
        <v>63</v>
      </c>
      <c r="F129" s="12">
        <v>300</v>
      </c>
      <c r="G129" s="12">
        <v>10</v>
      </c>
      <c r="H129" s="12">
        <v>100</v>
      </c>
      <c r="I129" s="12"/>
      <c r="J129" s="12"/>
      <c r="K129" s="12">
        <v>200</v>
      </c>
      <c r="L129" s="12"/>
      <c r="M129" s="12">
        <v>200</v>
      </c>
      <c r="N129" s="13"/>
      <c r="O129" s="12">
        <f t="shared" si="18"/>
        <v>400</v>
      </c>
      <c r="P129" s="12">
        <f t="shared" si="19"/>
        <v>4</v>
      </c>
      <c r="Q129" s="57"/>
      <c r="R129" s="15">
        <v>0.04</v>
      </c>
      <c r="S129" s="15">
        <f t="shared" si="20"/>
        <v>0.16</v>
      </c>
    </row>
    <row r="130" spans="1:21" x14ac:dyDescent="0.2">
      <c r="A130" s="11" t="s">
        <v>128</v>
      </c>
      <c r="B130" s="11" t="s">
        <v>129</v>
      </c>
      <c r="C130" s="11" t="s">
        <v>128</v>
      </c>
      <c r="D130" s="11" t="s">
        <v>275</v>
      </c>
      <c r="E130" s="12">
        <v>25</v>
      </c>
      <c r="F130" s="12">
        <v>450</v>
      </c>
      <c r="G130" s="12">
        <v>10</v>
      </c>
      <c r="H130" s="12">
        <v>100</v>
      </c>
      <c r="I130" s="12"/>
      <c r="J130" s="12"/>
      <c r="K130" s="12">
        <v>100</v>
      </c>
      <c r="L130" s="12"/>
      <c r="M130" s="12"/>
      <c r="N130" s="13"/>
      <c r="O130" s="12">
        <f t="shared" si="18"/>
        <v>100</v>
      </c>
      <c r="P130" s="12">
        <f t="shared" si="19"/>
        <v>1</v>
      </c>
      <c r="Q130" s="57"/>
      <c r="R130" s="15">
        <v>0.06</v>
      </c>
      <c r="S130" s="15">
        <f t="shared" si="20"/>
        <v>0.06</v>
      </c>
    </row>
    <row r="131" spans="1:21" x14ac:dyDescent="0.2">
      <c r="A131" s="36" t="s">
        <v>190</v>
      </c>
      <c r="B131" s="36" t="s">
        <v>129</v>
      </c>
      <c r="C131" s="36">
        <v>90445400</v>
      </c>
      <c r="D131" s="36" t="s">
        <v>277</v>
      </c>
      <c r="E131" s="12" t="s">
        <v>63</v>
      </c>
      <c r="F131" s="12">
        <v>450</v>
      </c>
      <c r="G131" s="12">
        <v>10</v>
      </c>
      <c r="H131" s="12">
        <v>100</v>
      </c>
      <c r="I131" s="12"/>
      <c r="J131" s="12"/>
      <c r="K131" s="12"/>
      <c r="L131" s="12"/>
      <c r="M131" s="12"/>
      <c r="N131" s="13"/>
      <c r="O131" s="12">
        <f t="shared" si="18"/>
        <v>0</v>
      </c>
      <c r="P131" s="12">
        <f t="shared" si="19"/>
        <v>0</v>
      </c>
      <c r="Q131" s="57"/>
      <c r="R131" s="15">
        <v>0.06</v>
      </c>
      <c r="S131" s="15">
        <f t="shared" si="20"/>
        <v>0</v>
      </c>
    </row>
    <row r="132" spans="1:21" x14ac:dyDescent="0.2">
      <c r="A132" s="11" t="s">
        <v>130</v>
      </c>
      <c r="B132" s="11" t="s">
        <v>131</v>
      </c>
      <c r="C132" s="11" t="s">
        <v>130</v>
      </c>
      <c r="D132" s="11" t="s">
        <v>275</v>
      </c>
      <c r="E132" s="12">
        <v>25</v>
      </c>
      <c r="F132" s="12">
        <v>600</v>
      </c>
      <c r="G132" s="12">
        <v>10</v>
      </c>
      <c r="H132" s="12">
        <v>50</v>
      </c>
      <c r="I132" s="12"/>
      <c r="J132" s="12"/>
      <c r="K132" s="12"/>
      <c r="L132" s="12"/>
      <c r="M132" s="12"/>
      <c r="N132" s="13"/>
      <c r="O132" s="12">
        <f t="shared" si="18"/>
        <v>0</v>
      </c>
      <c r="P132" s="12">
        <f t="shared" si="19"/>
        <v>0</v>
      </c>
      <c r="Q132" s="57"/>
      <c r="R132" s="15">
        <v>0.04</v>
      </c>
      <c r="S132" s="15">
        <f t="shared" si="20"/>
        <v>0</v>
      </c>
    </row>
    <row r="133" spans="1:21" x14ac:dyDescent="0.2">
      <c r="A133" s="36" t="s">
        <v>211</v>
      </c>
      <c r="B133" s="36" t="s">
        <v>131</v>
      </c>
      <c r="C133" s="36">
        <v>90445600</v>
      </c>
      <c r="D133" s="36" t="s">
        <v>277</v>
      </c>
      <c r="E133" s="12">
        <v>25</v>
      </c>
      <c r="F133" s="12">
        <v>600</v>
      </c>
      <c r="G133" s="12">
        <v>10</v>
      </c>
      <c r="H133" s="12">
        <v>50</v>
      </c>
      <c r="I133" s="12"/>
      <c r="J133" s="12"/>
      <c r="K133" s="12"/>
      <c r="L133" s="12"/>
      <c r="M133" s="12">
        <v>200</v>
      </c>
      <c r="N133" s="13"/>
      <c r="O133" s="12">
        <f t="shared" si="18"/>
        <v>200</v>
      </c>
      <c r="P133" s="12">
        <f t="shared" si="19"/>
        <v>4</v>
      </c>
      <c r="Q133" s="57"/>
      <c r="R133" s="15">
        <v>0.04</v>
      </c>
      <c r="S133" s="15">
        <f t="shared" si="20"/>
        <v>0.16</v>
      </c>
    </row>
    <row r="134" spans="1:21" x14ac:dyDescent="0.2">
      <c r="A134" s="11" t="s">
        <v>162</v>
      </c>
      <c r="B134" s="11" t="s">
        <v>163</v>
      </c>
      <c r="C134" s="11" t="s">
        <v>162</v>
      </c>
      <c r="D134" s="11" t="s">
        <v>275</v>
      </c>
      <c r="E134" s="12">
        <v>25</v>
      </c>
      <c r="F134" s="12">
        <v>750</v>
      </c>
      <c r="G134" s="12">
        <v>10</v>
      </c>
      <c r="H134" s="12">
        <v>50</v>
      </c>
      <c r="I134" s="12"/>
      <c r="J134" s="12"/>
      <c r="K134" s="12"/>
      <c r="L134" s="12"/>
      <c r="M134" s="12"/>
      <c r="N134" s="13"/>
      <c r="O134" s="12">
        <f t="shared" si="18"/>
        <v>0</v>
      </c>
      <c r="P134" s="12">
        <f t="shared" si="19"/>
        <v>0</v>
      </c>
      <c r="Q134" s="57"/>
      <c r="R134" s="15">
        <v>0.04</v>
      </c>
      <c r="S134" s="15">
        <f t="shared" si="20"/>
        <v>0</v>
      </c>
    </row>
    <row r="135" spans="1:21" x14ac:dyDescent="0.2">
      <c r="A135" s="36" t="s">
        <v>218</v>
      </c>
      <c r="B135" s="36" t="s">
        <v>163</v>
      </c>
      <c r="C135" s="31" t="s">
        <v>219</v>
      </c>
      <c r="D135" s="36" t="s">
        <v>277</v>
      </c>
      <c r="E135" s="12">
        <v>25</v>
      </c>
      <c r="F135" s="12">
        <v>750</v>
      </c>
      <c r="G135" s="12">
        <v>10</v>
      </c>
      <c r="H135" s="12">
        <v>50</v>
      </c>
      <c r="I135" s="12"/>
      <c r="J135" s="12"/>
      <c r="K135" s="12"/>
      <c r="L135" s="12"/>
      <c r="M135" s="12"/>
      <c r="N135" s="13"/>
      <c r="O135" s="12">
        <f t="shared" si="18"/>
        <v>0</v>
      </c>
      <c r="P135" s="12">
        <f t="shared" si="19"/>
        <v>0</v>
      </c>
      <c r="Q135" s="57"/>
      <c r="R135" s="15">
        <v>0.04</v>
      </c>
      <c r="S135" s="15">
        <f t="shared" si="20"/>
        <v>0</v>
      </c>
    </row>
    <row r="136" spans="1:21" x14ac:dyDescent="0.2">
      <c r="A136" s="11" t="s">
        <v>132</v>
      </c>
      <c r="B136" s="11" t="s">
        <v>133</v>
      </c>
      <c r="C136" s="11" t="s">
        <v>132</v>
      </c>
      <c r="D136" s="11" t="s">
        <v>275</v>
      </c>
      <c r="E136" s="12">
        <v>25</v>
      </c>
      <c r="F136" s="12">
        <v>900</v>
      </c>
      <c r="G136" s="12">
        <v>10</v>
      </c>
      <c r="H136" s="12">
        <v>50</v>
      </c>
      <c r="I136" s="12"/>
      <c r="J136" s="12"/>
      <c r="K136" s="12"/>
      <c r="L136" s="12"/>
      <c r="M136" s="12">
        <v>200</v>
      </c>
      <c r="N136" s="13"/>
      <c r="O136" s="12">
        <f t="shared" si="18"/>
        <v>200</v>
      </c>
      <c r="P136" s="12">
        <f t="shared" si="19"/>
        <v>4</v>
      </c>
      <c r="Q136" s="57"/>
      <c r="R136" s="15">
        <v>0.06</v>
      </c>
      <c r="S136" s="15">
        <f t="shared" si="20"/>
        <v>0.24</v>
      </c>
    </row>
    <row r="137" spans="1:21" x14ac:dyDescent="0.2">
      <c r="A137" s="36" t="s">
        <v>264</v>
      </c>
      <c r="B137" s="36" t="s">
        <v>133</v>
      </c>
      <c r="C137" s="31" t="s">
        <v>265</v>
      </c>
      <c r="D137" s="36" t="s">
        <v>277</v>
      </c>
      <c r="E137" s="12">
        <v>25</v>
      </c>
      <c r="F137" s="12">
        <v>900</v>
      </c>
      <c r="G137" s="12">
        <v>10</v>
      </c>
      <c r="H137" s="12">
        <v>50</v>
      </c>
      <c r="I137" s="12"/>
      <c r="J137" s="12"/>
      <c r="K137" s="12"/>
      <c r="L137" s="12"/>
      <c r="M137" s="12">
        <v>500</v>
      </c>
      <c r="N137" s="13"/>
      <c r="O137" s="12">
        <f t="shared" si="18"/>
        <v>500</v>
      </c>
      <c r="P137" s="12">
        <f t="shared" si="19"/>
        <v>10</v>
      </c>
      <c r="Q137" s="57"/>
      <c r="R137" s="15">
        <v>0.06</v>
      </c>
      <c r="S137" s="15">
        <f t="shared" si="20"/>
        <v>0.6</v>
      </c>
    </row>
    <row r="138" spans="1:21" x14ac:dyDescent="0.2">
      <c r="A138" s="11" t="s">
        <v>134</v>
      </c>
      <c r="B138" s="11" t="s">
        <v>135</v>
      </c>
      <c r="C138" s="11" t="s">
        <v>134</v>
      </c>
      <c r="D138" s="11" t="s">
        <v>275</v>
      </c>
      <c r="E138" s="12">
        <v>25</v>
      </c>
      <c r="F138" s="12">
        <v>1200</v>
      </c>
      <c r="G138" s="12">
        <v>10</v>
      </c>
      <c r="H138" s="12">
        <v>50</v>
      </c>
      <c r="I138" s="12"/>
      <c r="J138" s="12"/>
      <c r="K138" s="12"/>
      <c r="L138" s="12"/>
      <c r="M138" s="12"/>
      <c r="N138" s="13"/>
      <c r="O138" s="12">
        <f t="shared" si="18"/>
        <v>0</v>
      </c>
      <c r="P138" s="12">
        <f t="shared" si="19"/>
        <v>0</v>
      </c>
      <c r="Q138" s="57"/>
      <c r="R138" s="15">
        <v>0.08</v>
      </c>
      <c r="S138" s="15">
        <f t="shared" si="20"/>
        <v>0</v>
      </c>
    </row>
    <row r="139" spans="1:21" x14ac:dyDescent="0.2">
      <c r="A139" s="11" t="s">
        <v>238</v>
      </c>
      <c r="B139" s="11" t="s">
        <v>239</v>
      </c>
      <c r="C139" s="11" t="s">
        <v>238</v>
      </c>
      <c r="D139" s="11" t="s">
        <v>275</v>
      </c>
      <c r="E139" s="12">
        <v>25</v>
      </c>
      <c r="F139" s="12">
        <v>1524</v>
      </c>
      <c r="G139" s="12">
        <v>10</v>
      </c>
      <c r="H139" s="12">
        <v>50</v>
      </c>
      <c r="I139" s="12"/>
      <c r="J139" s="12"/>
      <c r="K139" s="12"/>
      <c r="L139" s="12"/>
      <c r="M139" s="12"/>
      <c r="N139" s="13"/>
      <c r="O139" s="12">
        <f t="shared" si="18"/>
        <v>0</v>
      </c>
      <c r="P139" s="12">
        <f t="shared" si="19"/>
        <v>0</v>
      </c>
      <c r="Q139" s="57"/>
      <c r="R139" s="15">
        <v>0.08</v>
      </c>
      <c r="S139" s="15">
        <f t="shared" si="20"/>
        <v>0</v>
      </c>
    </row>
    <row r="140" spans="1:21" x14ac:dyDescent="0.2">
      <c r="A140" s="11" t="s">
        <v>164</v>
      </c>
      <c r="B140" s="11" t="s">
        <v>165</v>
      </c>
      <c r="C140" s="11" t="s">
        <v>164</v>
      </c>
      <c r="D140" s="11" t="s">
        <v>275</v>
      </c>
      <c r="E140" s="12">
        <v>25</v>
      </c>
      <c r="F140" s="12">
        <v>1800</v>
      </c>
      <c r="G140" s="12">
        <v>10</v>
      </c>
      <c r="H140" s="12">
        <v>50</v>
      </c>
      <c r="I140" s="12"/>
      <c r="J140" s="12"/>
      <c r="K140" s="12"/>
      <c r="L140" s="12"/>
      <c r="M140" s="12"/>
      <c r="N140" s="13"/>
      <c r="O140" s="12">
        <f t="shared" si="18"/>
        <v>0</v>
      </c>
      <c r="P140" s="12">
        <f t="shared" si="19"/>
        <v>0</v>
      </c>
      <c r="Q140" s="57"/>
      <c r="R140" s="15">
        <v>0.12</v>
      </c>
      <c r="S140" s="15">
        <f t="shared" si="20"/>
        <v>0</v>
      </c>
    </row>
    <row r="141" spans="1:21" x14ac:dyDescent="0.2">
      <c r="A141" s="36" t="s">
        <v>227</v>
      </c>
      <c r="B141" s="36" t="s">
        <v>165</v>
      </c>
      <c r="C141" s="36">
        <v>90445900</v>
      </c>
      <c r="D141" s="36" t="s">
        <v>277</v>
      </c>
      <c r="E141" s="12">
        <v>25</v>
      </c>
      <c r="F141" s="12">
        <v>1800</v>
      </c>
      <c r="G141" s="12">
        <v>10</v>
      </c>
      <c r="H141" s="12">
        <v>50</v>
      </c>
      <c r="I141" s="12"/>
      <c r="J141" s="12"/>
      <c r="K141" s="12"/>
      <c r="L141" s="12"/>
      <c r="M141" s="12"/>
      <c r="N141" s="13"/>
      <c r="O141" s="12">
        <f t="shared" si="18"/>
        <v>0</v>
      </c>
      <c r="P141" s="12">
        <f t="shared" si="19"/>
        <v>0</v>
      </c>
      <c r="Q141" s="57"/>
      <c r="R141" s="15">
        <v>0.12</v>
      </c>
      <c r="S141" s="15">
        <f t="shared" si="20"/>
        <v>0</v>
      </c>
      <c r="T141" s="43"/>
    </row>
    <row r="142" spans="1:21" x14ac:dyDescent="0.2">
      <c r="A142" s="36" t="s">
        <v>301</v>
      </c>
      <c r="B142" s="36" t="s">
        <v>302</v>
      </c>
      <c r="C142" s="36">
        <v>90446000</v>
      </c>
      <c r="D142" s="36" t="s">
        <v>277</v>
      </c>
      <c r="E142" s="12">
        <v>25</v>
      </c>
      <c r="F142" s="12">
        <v>2400</v>
      </c>
      <c r="G142" s="12">
        <v>10</v>
      </c>
      <c r="H142" s="12">
        <v>50</v>
      </c>
      <c r="I142" s="12"/>
      <c r="J142" s="12"/>
      <c r="K142" s="12"/>
      <c r="L142" s="12"/>
      <c r="M142" s="12"/>
      <c r="N142" s="13"/>
      <c r="O142" s="12">
        <f t="shared" si="18"/>
        <v>0</v>
      </c>
      <c r="P142" s="12">
        <f t="shared" si="19"/>
        <v>0</v>
      </c>
      <c r="Q142" s="57"/>
      <c r="R142" s="15">
        <v>0.12</v>
      </c>
      <c r="S142" s="15">
        <f t="shared" si="20"/>
        <v>0</v>
      </c>
      <c r="T142" s="43"/>
    </row>
    <row r="143" spans="1:21" x14ac:dyDescent="0.2">
      <c r="A143" s="305"/>
      <c r="B143" s="305"/>
      <c r="C143" s="305"/>
      <c r="D143" s="305"/>
      <c r="E143" s="305"/>
      <c r="F143" s="305"/>
      <c r="G143" s="305"/>
      <c r="H143" s="305"/>
      <c r="I143" s="36">
        <f t="shared" ref="I143:K143" si="21">SUBTOTAL(9,I5:I142)</f>
        <v>300</v>
      </c>
      <c r="J143" s="36">
        <f t="shared" si="21"/>
        <v>25900</v>
      </c>
      <c r="K143" s="36">
        <f t="shared" si="21"/>
        <v>31800</v>
      </c>
      <c r="L143" s="36">
        <f>SUBTOTAL(9,L5:L142)</f>
        <v>2300</v>
      </c>
      <c r="M143" s="36">
        <f>SUBTOTAL(9,M5:M142)</f>
        <v>53250</v>
      </c>
      <c r="N143" s="36">
        <f>SUBTOTAL(9,N5:N142)</f>
        <v>0</v>
      </c>
      <c r="O143" s="36">
        <f>SUBTOTAL(9,O5:O142)</f>
        <v>113550</v>
      </c>
      <c r="P143" s="36">
        <f>SUBTOTAL(9,P5:P142)</f>
        <v>1353</v>
      </c>
      <c r="Q143" s="59"/>
      <c r="R143" s="12"/>
      <c r="S143" s="36">
        <f>SUBTOTAL(9,S5:S142)</f>
        <v>79.029999999999973</v>
      </c>
      <c r="T143" s="3">
        <f>SUM(T13:T142)</f>
        <v>55.489999999999995</v>
      </c>
      <c r="U143" s="3">
        <f>SUM(U13:U142)</f>
        <v>100.00000000000001</v>
      </c>
    </row>
    <row r="144" spans="1:21" x14ac:dyDescent="0.2">
      <c r="A144" s="305"/>
      <c r="B144" s="305"/>
      <c r="C144" s="305"/>
      <c r="D144" s="305"/>
      <c r="E144" s="305"/>
      <c r="F144" s="305"/>
      <c r="G144" s="305"/>
      <c r="H144" s="305"/>
      <c r="I144" s="36">
        <v>6</v>
      </c>
      <c r="J144" s="36">
        <v>183</v>
      </c>
      <c r="K144" s="36">
        <v>376</v>
      </c>
      <c r="L144" s="36">
        <v>92</v>
      </c>
      <c r="M144" s="36">
        <v>696</v>
      </c>
      <c r="N144" s="36"/>
      <c r="O144" s="36"/>
      <c r="P144" s="36">
        <f>SUM(I144:N144)</f>
        <v>1353</v>
      </c>
      <c r="S144" s="3">
        <f>S143/30</f>
        <v>2.6343333333333323</v>
      </c>
    </row>
    <row r="145" spans="1:19" x14ac:dyDescent="0.2">
      <c r="A145" s="305"/>
      <c r="B145" s="305"/>
      <c r="C145" s="305"/>
      <c r="D145" s="305"/>
      <c r="E145" s="305"/>
      <c r="F145" s="305"/>
      <c r="G145" s="305"/>
      <c r="H145" s="305"/>
      <c r="I145" s="36">
        <v>0.24</v>
      </c>
      <c r="J145" s="36">
        <v>9.74</v>
      </c>
      <c r="K145" s="36">
        <v>20.25</v>
      </c>
      <c r="L145" s="36">
        <v>9.1999999999999993</v>
      </c>
      <c r="M145" s="36">
        <v>39.6</v>
      </c>
      <c r="N145" s="36"/>
      <c r="O145" s="36"/>
      <c r="P145" s="36">
        <f>SUM(I145:N145)</f>
        <v>79.03</v>
      </c>
    </row>
    <row r="146" spans="1:19" x14ac:dyDescent="0.2">
      <c r="A146" s="34"/>
      <c r="B146" s="34"/>
      <c r="C146" s="34"/>
      <c r="D146" s="34"/>
      <c r="E146" s="34"/>
      <c r="F146" s="34"/>
      <c r="G146" s="34"/>
      <c r="H146" s="34"/>
    </row>
    <row r="147" spans="1:19" x14ac:dyDescent="0.2">
      <c r="A147" s="28" t="s">
        <v>136</v>
      </c>
      <c r="B147" s="28" t="s">
        <v>136</v>
      </c>
      <c r="C147" s="30"/>
      <c r="D147" s="30"/>
      <c r="E147" s="8" t="s">
        <v>10</v>
      </c>
      <c r="F147" s="8" t="s">
        <v>137</v>
      </c>
      <c r="G147" s="300" t="s">
        <v>138</v>
      </c>
      <c r="H147" s="301"/>
      <c r="I147" s="20"/>
      <c r="J147" s="20"/>
      <c r="K147" s="20"/>
      <c r="L147" s="20"/>
      <c r="M147" s="20"/>
      <c r="N147" s="20"/>
      <c r="O147" s="12"/>
      <c r="P147" s="12"/>
      <c r="Q147" s="35"/>
      <c r="R147" s="12"/>
      <c r="S147" s="15"/>
    </row>
    <row r="148" spans="1:19" x14ac:dyDescent="0.2">
      <c r="A148" s="36"/>
      <c r="B148" s="36"/>
      <c r="C148" s="36"/>
      <c r="D148" s="36"/>
      <c r="E148" s="8"/>
      <c r="F148" s="8"/>
      <c r="G148" s="8" t="s">
        <v>139</v>
      </c>
      <c r="H148" s="8" t="s">
        <v>140</v>
      </c>
      <c r="I148" s="8" t="s">
        <v>140</v>
      </c>
      <c r="J148" s="8" t="s">
        <v>140</v>
      </c>
      <c r="K148" s="8" t="s">
        <v>140</v>
      </c>
      <c r="L148" s="8" t="s">
        <v>140</v>
      </c>
      <c r="M148" s="8" t="s">
        <v>140</v>
      </c>
      <c r="N148" s="8" t="s">
        <v>140</v>
      </c>
      <c r="O148" s="36" t="s">
        <v>140</v>
      </c>
      <c r="P148" s="36" t="s">
        <v>12</v>
      </c>
      <c r="Q148" s="37"/>
      <c r="R148" s="12"/>
      <c r="S148" s="15"/>
    </row>
    <row r="149" spans="1:19" x14ac:dyDescent="0.2">
      <c r="A149" s="38" t="s">
        <v>142</v>
      </c>
      <c r="B149" s="38" t="s">
        <v>143</v>
      </c>
      <c r="C149" s="38" t="s">
        <v>142</v>
      </c>
      <c r="D149" s="38" t="s">
        <v>142</v>
      </c>
      <c r="E149" s="12">
        <v>13</v>
      </c>
      <c r="F149" s="12">
        <v>25</v>
      </c>
      <c r="G149" s="12">
        <v>5</v>
      </c>
      <c r="H149" s="12">
        <v>125</v>
      </c>
      <c r="I149" s="12"/>
      <c r="J149" s="12"/>
      <c r="K149" s="12"/>
      <c r="L149" s="12"/>
      <c r="M149" s="12"/>
      <c r="N149" s="12"/>
      <c r="O149" s="12">
        <f>SUM(I149:N149)</f>
        <v>0</v>
      </c>
      <c r="P149" s="12">
        <f>$O149/$H149</f>
        <v>0</v>
      </c>
      <c r="Q149" s="39"/>
      <c r="R149" s="15">
        <v>0.09</v>
      </c>
      <c r="S149" s="15">
        <f>$P149*$R149</f>
        <v>0</v>
      </c>
    </row>
    <row r="150" spans="1:19" x14ac:dyDescent="0.2">
      <c r="A150" s="38" t="s">
        <v>144</v>
      </c>
      <c r="B150" s="38" t="s">
        <v>145</v>
      </c>
      <c r="C150" s="38" t="s">
        <v>144</v>
      </c>
      <c r="D150" s="38" t="s">
        <v>144</v>
      </c>
      <c r="E150" s="12">
        <v>19</v>
      </c>
      <c r="F150" s="12">
        <v>25</v>
      </c>
      <c r="G150" s="12">
        <v>5</v>
      </c>
      <c r="H150" s="12">
        <v>125</v>
      </c>
      <c r="I150" s="12"/>
      <c r="J150" s="12"/>
      <c r="K150" s="12"/>
      <c r="L150" s="12"/>
      <c r="M150" s="12"/>
      <c r="N150" s="12"/>
      <c r="O150" s="12">
        <f>SUM(I150:N150)</f>
        <v>0</v>
      </c>
      <c r="P150" s="12">
        <f>$O150/$H150</f>
        <v>0</v>
      </c>
      <c r="Q150" s="39"/>
      <c r="R150" s="15">
        <v>0.15</v>
      </c>
      <c r="S150" s="15">
        <f>$P150*$R150</f>
        <v>0</v>
      </c>
    </row>
    <row r="151" spans="1:19" x14ac:dyDescent="0.2">
      <c r="B151" s="3"/>
      <c r="I151" s="36">
        <f t="shared" ref="I151:N151" si="22">SUM(I149:I150)</f>
        <v>0</v>
      </c>
      <c r="J151" s="36">
        <f t="shared" si="22"/>
        <v>0</v>
      </c>
      <c r="K151" s="36">
        <f t="shared" si="22"/>
        <v>0</v>
      </c>
      <c r="L151" s="36">
        <f t="shared" si="22"/>
        <v>0</v>
      </c>
      <c r="M151" s="36">
        <f t="shared" si="22"/>
        <v>0</v>
      </c>
      <c r="N151" s="36">
        <f t="shared" si="22"/>
        <v>0</v>
      </c>
      <c r="O151" s="36">
        <f>SUBTOTAL(9,O149:O150)</f>
        <v>0</v>
      </c>
      <c r="P151" s="36">
        <f>SUBTOTAL(9,P149:P150)</f>
        <v>0</v>
      </c>
      <c r="Q151" s="37"/>
      <c r="R151" s="12"/>
      <c r="S151" s="33">
        <f>SUBTOTAL(9,S149:S150)</f>
        <v>0</v>
      </c>
    </row>
    <row r="152" spans="1:19" x14ac:dyDescent="0.2">
      <c r="B152" s="3"/>
      <c r="I152" s="40"/>
      <c r="J152" s="40"/>
      <c r="K152" s="40"/>
      <c r="L152" s="40"/>
      <c r="M152" s="40"/>
      <c r="N152" s="40"/>
      <c r="O152" s="36">
        <v>0</v>
      </c>
      <c r="P152" s="36">
        <v>0</v>
      </c>
      <c r="Q152" s="35"/>
      <c r="R152" s="12"/>
      <c r="S152" s="33">
        <v>0</v>
      </c>
    </row>
  </sheetData>
  <autoFilter ref="D3:D145"/>
  <mergeCells count="12">
    <mergeCell ref="R3:S3"/>
    <mergeCell ref="A109:B109"/>
    <mergeCell ref="A143:H143"/>
    <mergeCell ref="A144:H144"/>
    <mergeCell ref="A145:H145"/>
    <mergeCell ref="O3:P3"/>
    <mergeCell ref="G147:H147"/>
    <mergeCell ref="A1:H1"/>
    <mergeCell ref="K1:L1"/>
    <mergeCell ref="A2:D2"/>
    <mergeCell ref="E2:H2"/>
    <mergeCell ref="G3:H3"/>
  </mergeCells>
  <conditionalFormatting sqref="A5:XFD142">
    <cfRule type="expression" dxfId="185" priority="1">
      <formula>MOD(ROW(),2)</formula>
    </cfRule>
  </conditionalFormatting>
  <conditionalFormatting sqref="O5:O142">
    <cfRule type="cellIs" dxfId="184" priority="16" operator="greaterThan">
      <formula>10000</formula>
    </cfRule>
  </conditionalFormatting>
  <conditionalFormatting sqref="O110:O142">
    <cfRule type="cellIs" dxfId="183" priority="21" operator="greaterThan">
      <formula>2000</formula>
    </cfRule>
  </conditionalFormatting>
  <conditionalFormatting sqref="S5:S108">
    <cfRule type="cellIs" dxfId="182" priority="15" operator="greaterThan">
      <formula>10</formula>
    </cfRule>
  </conditionalFormatting>
  <pageMargins left="0.25" right="0.25" top="0.75" bottom="0.75" header="0.3" footer="0.3"/>
  <pageSetup paperSize="9" scale="73" fitToHeight="0" orientation="landscape" r:id="rId1"/>
  <headerFooter alignWithMargins="0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>
    <pageSetUpPr fitToPage="1"/>
  </sheetPr>
  <dimension ref="A1:V152"/>
  <sheetViews>
    <sheetView zoomScaleNormal="100" workbookViewId="0">
      <pane xSplit="4" ySplit="4" topLeftCell="E5" activePane="bottomRight" state="frozen"/>
      <selection pane="topRight" activeCell="D1" sqref="D1"/>
      <selection pane="bottomLeft" activeCell="A4" sqref="A4"/>
      <selection pane="bottomRight" activeCell="E5" sqref="E5"/>
    </sheetView>
  </sheetViews>
  <sheetFormatPr defaultColWidth="9.140625" defaultRowHeight="12.75" x14ac:dyDescent="0.2"/>
  <cols>
    <col min="1" max="1" width="12.5703125" style="3" customWidth="1"/>
    <col min="2" max="2" width="14" style="41" customWidth="1"/>
    <col min="3" max="3" width="14" style="3" bestFit="1" customWidth="1"/>
    <col min="4" max="4" width="12.28515625" style="3" customWidth="1"/>
    <col min="5" max="5" width="7.85546875" style="3" customWidth="1"/>
    <col min="6" max="6" width="8.5703125" style="3" customWidth="1"/>
    <col min="7" max="7" width="6.140625" style="3" customWidth="1"/>
    <col min="8" max="8" width="6.42578125" style="3" customWidth="1"/>
    <col min="9" max="14" width="10.140625" style="3" customWidth="1"/>
    <col min="15" max="15" width="8.28515625" style="3" customWidth="1"/>
    <col min="16" max="16" width="10.7109375" style="3" bestFit="1" customWidth="1"/>
    <col min="17" max="17" width="8.28515625" style="3" bestFit="1" customWidth="1"/>
    <col min="18" max="19" width="9.42578125" style="3" customWidth="1"/>
    <col min="20" max="20" width="9.28515625" style="3" customWidth="1"/>
    <col min="21" max="16384" width="9.140625" style="3"/>
  </cols>
  <sheetData>
    <row r="1" spans="1:22" x14ac:dyDescent="0.2">
      <c r="A1" s="303" t="s">
        <v>281</v>
      </c>
      <c r="B1" s="303"/>
      <c r="C1" s="303"/>
      <c r="D1" s="303"/>
      <c r="E1" s="303"/>
      <c r="F1" s="303"/>
      <c r="G1" s="303"/>
      <c r="H1" s="303"/>
      <c r="I1" s="52"/>
      <c r="J1" s="10" t="s">
        <v>405</v>
      </c>
      <c r="K1" s="54" t="s">
        <v>411</v>
      </c>
      <c r="L1" s="300"/>
      <c r="M1" s="301"/>
      <c r="N1" s="30"/>
      <c r="O1" s="20"/>
      <c r="P1" s="20"/>
      <c r="Q1" s="20"/>
    </row>
    <row r="2" spans="1:22" x14ac:dyDescent="0.2">
      <c r="A2" s="303" t="s">
        <v>408</v>
      </c>
      <c r="B2" s="303"/>
      <c r="C2" s="303"/>
      <c r="D2" s="303"/>
      <c r="E2" s="303"/>
      <c r="F2" s="303"/>
      <c r="G2" s="303"/>
      <c r="H2" s="303"/>
      <c r="I2" s="8"/>
      <c r="J2" s="8"/>
      <c r="K2" s="10"/>
      <c r="L2" s="10"/>
      <c r="M2" s="10"/>
      <c r="N2" s="10"/>
      <c r="O2" s="8"/>
      <c r="P2" s="8"/>
      <c r="Q2" s="8"/>
      <c r="R2" s="29"/>
      <c r="S2" s="29"/>
      <c r="T2" s="30"/>
    </row>
    <row r="3" spans="1:22" x14ac:dyDescent="0.2">
      <c r="A3" s="8" t="s">
        <v>0</v>
      </c>
      <c r="B3" s="8" t="s">
        <v>1</v>
      </c>
      <c r="C3" s="8" t="s">
        <v>2</v>
      </c>
      <c r="D3" s="8" t="s">
        <v>274</v>
      </c>
      <c r="E3" s="8" t="s">
        <v>3</v>
      </c>
      <c r="F3" s="8" t="s">
        <v>4</v>
      </c>
      <c r="G3" s="302" t="s">
        <v>5</v>
      </c>
      <c r="H3" s="302"/>
      <c r="I3" s="50" t="s">
        <v>373</v>
      </c>
      <c r="J3" s="31" t="s">
        <v>403</v>
      </c>
      <c r="K3" s="50" t="s">
        <v>380</v>
      </c>
      <c r="L3" s="50" t="s">
        <v>398</v>
      </c>
      <c r="M3" s="31" t="s">
        <v>401</v>
      </c>
      <c r="N3" s="31" t="s">
        <v>409</v>
      </c>
      <c r="O3" s="36"/>
      <c r="P3" s="302" t="s">
        <v>6</v>
      </c>
      <c r="Q3" s="302"/>
      <c r="R3" s="55"/>
      <c r="S3" s="300" t="s">
        <v>7</v>
      </c>
      <c r="T3" s="301"/>
    </row>
    <row r="4" spans="1:22" x14ac:dyDescent="0.2">
      <c r="A4" s="36" t="s">
        <v>8</v>
      </c>
      <c r="B4" s="36"/>
      <c r="C4" s="36"/>
      <c r="D4" s="36"/>
      <c r="E4" s="7" t="s">
        <v>9</v>
      </c>
      <c r="F4" s="36" t="s">
        <v>10</v>
      </c>
      <c r="G4" s="8" t="s">
        <v>11</v>
      </c>
      <c r="H4" s="8" t="s">
        <v>12</v>
      </c>
      <c r="I4" s="36" t="s">
        <v>374</v>
      </c>
      <c r="J4" s="36" t="s">
        <v>374</v>
      </c>
      <c r="K4" s="36" t="s">
        <v>381</v>
      </c>
      <c r="L4" s="36" t="s">
        <v>399</v>
      </c>
      <c r="M4" s="36" t="s">
        <v>402</v>
      </c>
      <c r="N4" s="36" t="s">
        <v>410</v>
      </c>
      <c r="O4" s="36"/>
      <c r="P4" s="8" t="s">
        <v>13</v>
      </c>
      <c r="Q4" s="8" t="s">
        <v>12</v>
      </c>
      <c r="R4" s="56"/>
      <c r="S4" s="10" t="s">
        <v>14</v>
      </c>
      <c r="T4" s="10" t="s">
        <v>15</v>
      </c>
    </row>
    <row r="5" spans="1:22" x14ac:dyDescent="0.2">
      <c r="A5" s="11" t="s">
        <v>383</v>
      </c>
      <c r="B5" s="11" t="s">
        <v>384</v>
      </c>
      <c r="C5" s="11" t="s">
        <v>383</v>
      </c>
      <c r="D5" s="11" t="s">
        <v>275</v>
      </c>
      <c r="E5" s="12">
        <v>15</v>
      </c>
      <c r="F5" s="12">
        <v>225</v>
      </c>
      <c r="G5" s="12">
        <v>10</v>
      </c>
      <c r="H5" s="12">
        <v>400</v>
      </c>
      <c r="I5" s="12"/>
      <c r="J5" s="12"/>
      <c r="K5" s="12"/>
      <c r="L5" s="12"/>
      <c r="M5" s="12"/>
      <c r="N5" s="12"/>
      <c r="O5" s="13"/>
      <c r="P5" s="12">
        <f t="shared" ref="P5:P19" si="0">SUM(I5:O5)</f>
        <v>0</v>
      </c>
      <c r="Q5" s="12">
        <f t="shared" ref="Q5:Q19" si="1">$P5/$H5</f>
        <v>0</v>
      </c>
      <c r="R5" s="57"/>
      <c r="S5" s="15">
        <v>0.06</v>
      </c>
      <c r="T5" s="15">
        <f t="shared" ref="T5:T19" si="2">$Q5*$S5</f>
        <v>0</v>
      </c>
      <c r="U5" s="43">
        <f>SUM(T5:T19)</f>
        <v>26.549999999999997</v>
      </c>
      <c r="V5" s="3">
        <f>U5*100/$U$143</f>
        <v>40.35567715458275</v>
      </c>
    </row>
    <row r="6" spans="1:22" x14ac:dyDescent="0.2">
      <c r="A6" s="11" t="s">
        <v>385</v>
      </c>
      <c r="B6" s="11" t="s">
        <v>386</v>
      </c>
      <c r="C6" s="11" t="s">
        <v>385</v>
      </c>
      <c r="D6" s="11" t="s">
        <v>275</v>
      </c>
      <c r="E6" s="12">
        <v>15</v>
      </c>
      <c r="F6" s="12">
        <v>300</v>
      </c>
      <c r="G6" s="12">
        <v>10</v>
      </c>
      <c r="H6" s="12">
        <v>300</v>
      </c>
      <c r="I6" s="12"/>
      <c r="J6" s="12">
        <v>9000</v>
      </c>
      <c r="K6" s="12">
        <v>12000</v>
      </c>
      <c r="L6" s="12"/>
      <c r="M6" s="12"/>
      <c r="N6" s="12"/>
      <c r="O6" s="13"/>
      <c r="P6" s="12">
        <f t="shared" si="0"/>
        <v>21000</v>
      </c>
      <c r="Q6" s="12">
        <f t="shared" si="1"/>
        <v>70</v>
      </c>
      <c r="R6" s="57"/>
      <c r="S6" s="15">
        <v>0.06</v>
      </c>
      <c r="T6" s="15">
        <f t="shared" si="2"/>
        <v>4.2</v>
      </c>
      <c r="U6" s="43"/>
    </row>
    <row r="7" spans="1:22" x14ac:dyDescent="0.2">
      <c r="A7" s="36" t="s">
        <v>387</v>
      </c>
      <c r="B7" s="36" t="s">
        <v>259</v>
      </c>
      <c r="C7" s="31" t="s">
        <v>388</v>
      </c>
      <c r="D7" s="36" t="s">
        <v>277</v>
      </c>
      <c r="E7" s="12" t="s">
        <v>167</v>
      </c>
      <c r="F7" s="12">
        <v>300</v>
      </c>
      <c r="G7" s="12">
        <v>10</v>
      </c>
      <c r="H7" s="12">
        <v>300</v>
      </c>
      <c r="I7" s="12"/>
      <c r="J7" s="12"/>
      <c r="K7" s="12"/>
      <c r="L7" s="12"/>
      <c r="M7" s="12"/>
      <c r="N7" s="12"/>
      <c r="O7" s="13"/>
      <c r="P7" s="12">
        <f t="shared" si="0"/>
        <v>0</v>
      </c>
      <c r="Q7" s="12">
        <f t="shared" si="1"/>
        <v>0</v>
      </c>
      <c r="R7" s="57"/>
      <c r="S7" s="15">
        <v>0.06</v>
      </c>
      <c r="T7" s="15">
        <f t="shared" si="2"/>
        <v>0</v>
      </c>
      <c r="U7" s="43"/>
    </row>
    <row r="8" spans="1:22" x14ac:dyDescent="0.2">
      <c r="A8" s="11" t="s">
        <v>258</v>
      </c>
      <c r="B8" s="11" t="s">
        <v>259</v>
      </c>
      <c r="C8" s="11" t="s">
        <v>258</v>
      </c>
      <c r="D8" s="11" t="s">
        <v>275</v>
      </c>
      <c r="E8" s="12">
        <v>15</v>
      </c>
      <c r="F8" s="12">
        <v>375</v>
      </c>
      <c r="G8" s="12">
        <v>10</v>
      </c>
      <c r="H8" s="12">
        <v>200</v>
      </c>
      <c r="I8" s="12"/>
      <c r="J8" s="12"/>
      <c r="K8" s="12"/>
      <c r="L8" s="12"/>
      <c r="M8" s="12"/>
      <c r="N8" s="12"/>
      <c r="O8" s="13"/>
      <c r="P8" s="12">
        <f t="shared" si="0"/>
        <v>0</v>
      </c>
      <c r="Q8" s="12">
        <f t="shared" si="1"/>
        <v>0</v>
      </c>
      <c r="R8" s="57"/>
      <c r="S8" s="15">
        <v>0.06</v>
      </c>
      <c r="T8" s="15">
        <f t="shared" si="2"/>
        <v>0</v>
      </c>
      <c r="U8" s="43"/>
    </row>
    <row r="9" spans="1:22" x14ac:dyDescent="0.2">
      <c r="A9" s="11" t="s">
        <v>26</v>
      </c>
      <c r="B9" s="11" t="s">
        <v>27</v>
      </c>
      <c r="C9" s="11" t="s">
        <v>26</v>
      </c>
      <c r="D9" s="11" t="s">
        <v>275</v>
      </c>
      <c r="E9" s="12">
        <v>15</v>
      </c>
      <c r="F9" s="12">
        <v>457</v>
      </c>
      <c r="G9" s="12">
        <v>10</v>
      </c>
      <c r="H9" s="12">
        <v>200</v>
      </c>
      <c r="I9" s="12">
        <v>1000</v>
      </c>
      <c r="J9" s="12"/>
      <c r="K9" s="12">
        <v>4000</v>
      </c>
      <c r="L9" s="12">
        <v>6000</v>
      </c>
      <c r="M9" s="12"/>
      <c r="N9" s="12">
        <v>8000</v>
      </c>
      <c r="O9" s="13"/>
      <c r="P9" s="12">
        <f t="shared" si="0"/>
        <v>19000</v>
      </c>
      <c r="Q9" s="12">
        <f t="shared" si="1"/>
        <v>95</v>
      </c>
      <c r="R9" s="57"/>
      <c r="S9" s="15">
        <v>0.05</v>
      </c>
      <c r="T9" s="15">
        <f t="shared" si="2"/>
        <v>4.75</v>
      </c>
    </row>
    <row r="10" spans="1:22" x14ac:dyDescent="0.2">
      <c r="A10" s="36" t="s">
        <v>169</v>
      </c>
      <c r="B10" s="36" t="s">
        <v>27</v>
      </c>
      <c r="C10" s="36">
        <v>90441400</v>
      </c>
      <c r="D10" s="36" t="s">
        <v>277</v>
      </c>
      <c r="E10" s="12" t="s">
        <v>167</v>
      </c>
      <c r="F10" s="12">
        <v>450</v>
      </c>
      <c r="G10" s="12">
        <v>10</v>
      </c>
      <c r="H10" s="12">
        <v>200</v>
      </c>
      <c r="I10" s="12"/>
      <c r="J10" s="12"/>
      <c r="K10" s="12"/>
      <c r="L10" s="12"/>
      <c r="M10" s="12"/>
      <c r="N10" s="12"/>
      <c r="O10" s="13"/>
      <c r="P10" s="12">
        <f t="shared" si="0"/>
        <v>0</v>
      </c>
      <c r="Q10" s="12">
        <f t="shared" si="1"/>
        <v>0</v>
      </c>
      <c r="R10" s="57"/>
      <c r="S10" s="15">
        <v>0.05</v>
      </c>
      <c r="T10" s="15">
        <f t="shared" si="2"/>
        <v>0</v>
      </c>
    </row>
    <row r="11" spans="1:22" x14ac:dyDescent="0.2">
      <c r="A11" s="11" t="s">
        <v>24</v>
      </c>
      <c r="B11" s="11" t="s">
        <v>25</v>
      </c>
      <c r="C11" s="11" t="s">
        <v>24</v>
      </c>
      <c r="D11" s="11" t="s">
        <v>275</v>
      </c>
      <c r="E11" s="12">
        <v>15</v>
      </c>
      <c r="F11" s="12">
        <v>610</v>
      </c>
      <c r="G11" s="12">
        <v>10</v>
      </c>
      <c r="H11" s="12">
        <v>100</v>
      </c>
      <c r="I11" s="12">
        <v>1000</v>
      </c>
      <c r="J11" s="12"/>
      <c r="K11" s="12">
        <v>2000</v>
      </c>
      <c r="L11" s="12">
        <v>6000</v>
      </c>
      <c r="M11" s="12"/>
      <c r="N11" s="12">
        <v>8000</v>
      </c>
      <c r="O11" s="13"/>
      <c r="P11" s="12">
        <f t="shared" si="0"/>
        <v>17000</v>
      </c>
      <c r="Q11" s="12">
        <f t="shared" si="1"/>
        <v>170</v>
      </c>
      <c r="R11" s="57"/>
      <c r="S11" s="15">
        <v>0.04</v>
      </c>
      <c r="T11" s="15">
        <f t="shared" si="2"/>
        <v>6.8</v>
      </c>
    </row>
    <row r="12" spans="1:22" x14ac:dyDescent="0.2">
      <c r="A12" s="36" t="s">
        <v>168</v>
      </c>
      <c r="B12" s="36" t="s">
        <v>25</v>
      </c>
      <c r="C12" s="36">
        <v>90441600</v>
      </c>
      <c r="D12" s="36" t="s">
        <v>277</v>
      </c>
      <c r="E12" s="12" t="s">
        <v>167</v>
      </c>
      <c r="F12" s="12">
        <v>600</v>
      </c>
      <c r="G12" s="12">
        <v>10</v>
      </c>
      <c r="H12" s="12">
        <v>100</v>
      </c>
      <c r="I12" s="12"/>
      <c r="J12" s="12"/>
      <c r="K12" s="12"/>
      <c r="L12" s="12"/>
      <c r="M12" s="12"/>
      <c r="N12" s="12">
        <v>1000</v>
      </c>
      <c r="O12" s="13"/>
      <c r="P12" s="12">
        <f t="shared" si="0"/>
        <v>1000</v>
      </c>
      <c r="Q12" s="12">
        <f t="shared" si="1"/>
        <v>10</v>
      </c>
      <c r="R12" s="57"/>
      <c r="S12" s="15">
        <v>0.04</v>
      </c>
      <c r="T12" s="15">
        <f t="shared" si="2"/>
        <v>0.4</v>
      </c>
    </row>
    <row r="13" spans="1:22" x14ac:dyDescent="0.2">
      <c r="A13" s="11" t="s">
        <v>150</v>
      </c>
      <c r="B13" s="11" t="s">
        <v>151</v>
      </c>
      <c r="C13" s="11" t="s">
        <v>150</v>
      </c>
      <c r="D13" s="11" t="s">
        <v>275</v>
      </c>
      <c r="E13" s="12">
        <v>15</v>
      </c>
      <c r="F13" s="12">
        <v>760</v>
      </c>
      <c r="G13" s="12">
        <v>10</v>
      </c>
      <c r="H13" s="12">
        <v>100</v>
      </c>
      <c r="I13" s="12"/>
      <c r="J13" s="12"/>
      <c r="K13" s="12"/>
      <c r="L13" s="12">
        <v>500</v>
      </c>
      <c r="M13" s="12"/>
      <c r="N13" s="12">
        <v>500</v>
      </c>
      <c r="O13" s="13"/>
      <c r="P13" s="12">
        <f t="shared" si="0"/>
        <v>1000</v>
      </c>
      <c r="Q13" s="12">
        <f t="shared" si="1"/>
        <v>10</v>
      </c>
      <c r="R13" s="57"/>
      <c r="S13" s="15">
        <v>0.04</v>
      </c>
      <c r="T13" s="15">
        <f t="shared" si="2"/>
        <v>0.4</v>
      </c>
    </row>
    <row r="14" spans="1:22" x14ac:dyDescent="0.2">
      <c r="A14" s="11" t="s">
        <v>20</v>
      </c>
      <c r="B14" s="11" t="s">
        <v>21</v>
      </c>
      <c r="C14" s="11" t="s">
        <v>20</v>
      </c>
      <c r="D14" s="11" t="s">
        <v>275</v>
      </c>
      <c r="E14" s="12">
        <v>15</v>
      </c>
      <c r="F14" s="12">
        <v>915</v>
      </c>
      <c r="G14" s="12">
        <v>10</v>
      </c>
      <c r="H14" s="12">
        <v>100</v>
      </c>
      <c r="I14" s="12"/>
      <c r="J14" s="12"/>
      <c r="K14" s="12"/>
      <c r="L14" s="12"/>
      <c r="M14" s="12"/>
      <c r="N14" s="12"/>
      <c r="O14" s="13"/>
      <c r="P14" s="12">
        <f t="shared" si="0"/>
        <v>0</v>
      </c>
      <c r="Q14" s="12">
        <f t="shared" si="1"/>
        <v>0</v>
      </c>
      <c r="R14" s="57"/>
      <c r="S14" s="15">
        <v>0.05</v>
      </c>
      <c r="T14" s="15">
        <f t="shared" si="2"/>
        <v>0</v>
      </c>
    </row>
    <row r="15" spans="1:22" x14ac:dyDescent="0.2">
      <c r="A15" s="13" t="s">
        <v>166</v>
      </c>
      <c r="B15" s="13" t="s">
        <v>21</v>
      </c>
      <c r="C15" s="13">
        <v>90441800</v>
      </c>
      <c r="D15" s="36" t="s">
        <v>277</v>
      </c>
      <c r="E15" s="12" t="s">
        <v>167</v>
      </c>
      <c r="F15" s="12">
        <v>900</v>
      </c>
      <c r="G15" s="12">
        <v>10</v>
      </c>
      <c r="H15" s="12">
        <v>100</v>
      </c>
      <c r="I15" s="12"/>
      <c r="J15" s="12"/>
      <c r="K15" s="12">
        <v>2000</v>
      </c>
      <c r="L15" s="12">
        <v>1000</v>
      </c>
      <c r="M15" s="12"/>
      <c r="N15" s="12">
        <v>1000</v>
      </c>
      <c r="O15" s="13"/>
      <c r="P15" s="12">
        <f t="shared" si="0"/>
        <v>4000</v>
      </c>
      <c r="Q15" s="12">
        <f t="shared" si="1"/>
        <v>40</v>
      </c>
      <c r="R15" s="57"/>
      <c r="S15" s="15">
        <v>0.05</v>
      </c>
      <c r="T15" s="15">
        <f t="shared" si="2"/>
        <v>2</v>
      </c>
    </row>
    <row r="16" spans="1:22" x14ac:dyDescent="0.2">
      <c r="A16" s="11" t="s">
        <v>16</v>
      </c>
      <c r="B16" s="11" t="s">
        <v>17</v>
      </c>
      <c r="C16" s="11" t="s">
        <v>16</v>
      </c>
      <c r="D16" s="11" t="s">
        <v>275</v>
      </c>
      <c r="E16" s="12">
        <v>15</v>
      </c>
      <c r="F16" s="12">
        <v>1220</v>
      </c>
      <c r="G16" s="12">
        <v>10</v>
      </c>
      <c r="H16" s="12">
        <v>50</v>
      </c>
      <c r="I16" s="12">
        <v>1000</v>
      </c>
      <c r="J16" s="12"/>
      <c r="K16" s="12">
        <v>2000</v>
      </c>
      <c r="L16" s="12">
        <v>2000</v>
      </c>
      <c r="M16" s="12"/>
      <c r="N16" s="12">
        <v>5000</v>
      </c>
      <c r="O16" s="13"/>
      <c r="P16" s="12">
        <f t="shared" si="0"/>
        <v>10000</v>
      </c>
      <c r="Q16" s="12">
        <f t="shared" si="1"/>
        <v>200</v>
      </c>
      <c r="R16" s="57"/>
      <c r="S16" s="15">
        <v>0.04</v>
      </c>
      <c r="T16" s="15">
        <f t="shared" si="2"/>
        <v>8</v>
      </c>
    </row>
    <row r="17" spans="1:22" x14ac:dyDescent="0.2">
      <c r="A17" s="11" t="s">
        <v>148</v>
      </c>
      <c r="B17" s="11" t="s">
        <v>149</v>
      </c>
      <c r="C17" s="11" t="s">
        <v>148</v>
      </c>
      <c r="D17" s="11" t="s">
        <v>275</v>
      </c>
      <c r="E17" s="12">
        <v>15</v>
      </c>
      <c r="F17" s="12">
        <v>1524</v>
      </c>
      <c r="G17" s="12">
        <v>10</v>
      </c>
      <c r="H17" s="12">
        <v>50</v>
      </c>
      <c r="I17" s="12"/>
      <c r="J17" s="12"/>
      <c r="K17" s="12"/>
      <c r="L17" s="12"/>
      <c r="M17" s="12"/>
      <c r="N17" s="12"/>
      <c r="O17" s="13"/>
      <c r="P17" s="12">
        <f t="shared" si="0"/>
        <v>0</v>
      </c>
      <c r="Q17" s="12">
        <f t="shared" si="1"/>
        <v>0</v>
      </c>
      <c r="R17" s="57"/>
      <c r="S17" s="15">
        <v>0.05</v>
      </c>
      <c r="T17" s="15">
        <f t="shared" si="2"/>
        <v>0</v>
      </c>
    </row>
    <row r="18" spans="1:22" x14ac:dyDescent="0.2">
      <c r="A18" s="11" t="s">
        <v>146</v>
      </c>
      <c r="B18" s="11" t="s">
        <v>147</v>
      </c>
      <c r="C18" s="11" t="s">
        <v>146</v>
      </c>
      <c r="D18" s="11" t="s">
        <v>275</v>
      </c>
      <c r="E18" s="12">
        <v>15</v>
      </c>
      <c r="F18" s="12">
        <v>1800</v>
      </c>
      <c r="G18" s="12">
        <v>10</v>
      </c>
      <c r="H18" s="12">
        <v>50</v>
      </c>
      <c r="I18" s="12"/>
      <c r="J18" s="12"/>
      <c r="K18" s="12"/>
      <c r="L18" s="12"/>
      <c r="M18" s="12"/>
      <c r="N18" s="12"/>
      <c r="O18" s="13"/>
      <c r="P18" s="12">
        <f t="shared" si="0"/>
        <v>0</v>
      </c>
      <c r="Q18" s="12">
        <f t="shared" si="1"/>
        <v>0</v>
      </c>
      <c r="R18" s="57"/>
      <c r="S18" s="15">
        <v>0.06</v>
      </c>
      <c r="T18" s="15">
        <f t="shared" si="2"/>
        <v>0</v>
      </c>
    </row>
    <row r="19" spans="1:22" x14ac:dyDescent="0.2">
      <c r="A19" s="11" t="s">
        <v>353</v>
      </c>
      <c r="B19" s="11" t="s">
        <v>354</v>
      </c>
      <c r="C19" s="11" t="s">
        <v>146</v>
      </c>
      <c r="D19" s="11" t="s">
        <v>275</v>
      </c>
      <c r="E19" s="12">
        <v>15</v>
      </c>
      <c r="F19" s="12">
        <v>2100</v>
      </c>
      <c r="G19" s="12">
        <v>10</v>
      </c>
      <c r="H19" s="12">
        <v>50</v>
      </c>
      <c r="I19" s="12"/>
      <c r="J19" s="12"/>
      <c r="K19" s="12"/>
      <c r="L19" s="12"/>
      <c r="M19" s="12"/>
      <c r="N19" s="12"/>
      <c r="O19" s="13"/>
      <c r="P19" s="12">
        <f t="shared" si="0"/>
        <v>0</v>
      </c>
      <c r="Q19" s="12">
        <f t="shared" si="1"/>
        <v>0</v>
      </c>
      <c r="R19" s="57"/>
      <c r="S19" s="15">
        <v>0.06</v>
      </c>
      <c r="T19" s="15">
        <f t="shared" si="2"/>
        <v>0</v>
      </c>
    </row>
    <row r="20" spans="1:22" ht="15" x14ac:dyDescent="0.2">
      <c r="A20" s="60" t="s">
        <v>28</v>
      </c>
      <c r="B20" s="60"/>
      <c r="C20" s="60"/>
      <c r="D20" s="60"/>
      <c r="E20" s="60"/>
      <c r="F20" s="12"/>
      <c r="G20" s="20"/>
      <c r="H20" s="20"/>
      <c r="I20" s="12"/>
      <c r="J20" s="12"/>
      <c r="K20" s="12"/>
      <c r="L20" s="12"/>
      <c r="M20" s="12"/>
      <c r="N20" s="12"/>
      <c r="O20" s="21"/>
      <c r="P20" s="12"/>
      <c r="Q20" s="12"/>
      <c r="R20" s="57"/>
      <c r="S20" s="12"/>
      <c r="T20" s="15"/>
    </row>
    <row r="21" spans="1:22" x14ac:dyDescent="0.2">
      <c r="A21" s="11" t="s">
        <v>260</v>
      </c>
      <c r="B21" s="11" t="s">
        <v>229</v>
      </c>
      <c r="C21" s="11" t="s">
        <v>260</v>
      </c>
      <c r="D21" s="11" t="s">
        <v>275</v>
      </c>
      <c r="E21" s="12">
        <v>20</v>
      </c>
      <c r="F21" s="12">
        <v>100</v>
      </c>
      <c r="G21" s="12">
        <v>10</v>
      </c>
      <c r="H21" s="12">
        <v>500</v>
      </c>
      <c r="I21" s="12"/>
      <c r="J21" s="12"/>
      <c r="K21" s="12"/>
      <c r="L21" s="12"/>
      <c r="M21" s="12"/>
      <c r="N21" s="12"/>
      <c r="O21" s="13"/>
      <c r="P21" s="12">
        <f t="shared" ref="P21:P37" si="3">SUM(I21:O21)</f>
        <v>0</v>
      </c>
      <c r="Q21" s="12">
        <f t="shared" ref="Q21:Q37" si="4">$P21/$H21</f>
        <v>0</v>
      </c>
      <c r="R21" s="57"/>
      <c r="S21" s="15">
        <v>0.06</v>
      </c>
      <c r="T21" s="15">
        <f t="shared" ref="T21:T37" si="5">$Q21*$S21</f>
        <v>0</v>
      </c>
      <c r="U21" s="43">
        <f>SUM(T21:T37)</f>
        <v>12.700000000000001</v>
      </c>
      <c r="V21" s="3">
        <f>U21*100/$U$143</f>
        <v>19.303845569235445</v>
      </c>
    </row>
    <row r="22" spans="1:22" x14ac:dyDescent="0.2">
      <c r="A22" s="36" t="s">
        <v>228</v>
      </c>
      <c r="B22" s="36" t="s">
        <v>229</v>
      </c>
      <c r="C22" s="36">
        <v>90442100</v>
      </c>
      <c r="D22" s="36" t="s">
        <v>277</v>
      </c>
      <c r="E22" s="12" t="s">
        <v>46</v>
      </c>
      <c r="F22" s="12">
        <v>100</v>
      </c>
      <c r="G22" s="12">
        <v>10</v>
      </c>
      <c r="H22" s="12">
        <v>500</v>
      </c>
      <c r="I22" s="12"/>
      <c r="J22" s="12"/>
      <c r="K22" s="12"/>
      <c r="L22" s="12"/>
      <c r="M22" s="12"/>
      <c r="N22" s="12"/>
      <c r="O22" s="13"/>
      <c r="P22" s="12">
        <f t="shared" si="3"/>
        <v>0</v>
      </c>
      <c r="Q22" s="12">
        <f t="shared" si="4"/>
        <v>0</v>
      </c>
      <c r="R22" s="57"/>
      <c r="S22" s="15">
        <v>0.06</v>
      </c>
      <c r="T22" s="15">
        <f t="shared" si="5"/>
        <v>0</v>
      </c>
      <c r="U22" s="43"/>
    </row>
    <row r="23" spans="1:22" x14ac:dyDescent="0.2">
      <c r="A23" s="36" t="s">
        <v>172</v>
      </c>
      <c r="B23" s="36" t="s">
        <v>173</v>
      </c>
      <c r="C23" s="36">
        <v>90447000</v>
      </c>
      <c r="D23" s="36" t="s">
        <v>277</v>
      </c>
      <c r="E23" s="12" t="s">
        <v>46</v>
      </c>
      <c r="F23" s="12">
        <v>240</v>
      </c>
      <c r="G23" s="12">
        <v>10</v>
      </c>
      <c r="H23" s="12">
        <v>250</v>
      </c>
      <c r="I23" s="12"/>
      <c r="J23" s="12"/>
      <c r="K23" s="12"/>
      <c r="L23" s="12"/>
      <c r="M23" s="12"/>
      <c r="N23" s="12"/>
      <c r="O23" s="13"/>
      <c r="P23" s="12">
        <f t="shared" si="3"/>
        <v>0</v>
      </c>
      <c r="Q23" s="12">
        <f t="shared" si="4"/>
        <v>0</v>
      </c>
      <c r="R23" s="57"/>
      <c r="S23" s="15">
        <v>0.06</v>
      </c>
      <c r="T23" s="15">
        <f t="shared" si="5"/>
        <v>0</v>
      </c>
    </row>
    <row r="24" spans="1:22" x14ac:dyDescent="0.2">
      <c r="A24" s="11" t="s">
        <v>389</v>
      </c>
      <c r="B24" s="11" t="s">
        <v>390</v>
      </c>
      <c r="C24" s="11" t="s">
        <v>389</v>
      </c>
      <c r="D24" s="11" t="s">
        <v>275</v>
      </c>
      <c r="E24" s="12">
        <v>20</v>
      </c>
      <c r="F24" s="12">
        <v>300</v>
      </c>
      <c r="G24" s="12">
        <v>10</v>
      </c>
      <c r="H24" s="12">
        <v>200</v>
      </c>
      <c r="I24" s="12"/>
      <c r="J24" s="12"/>
      <c r="K24" s="12"/>
      <c r="L24" s="12"/>
      <c r="M24" s="12"/>
      <c r="N24" s="12"/>
      <c r="O24" s="13"/>
      <c r="P24" s="12">
        <f t="shared" si="3"/>
        <v>0</v>
      </c>
      <c r="Q24" s="12">
        <f t="shared" si="4"/>
        <v>0</v>
      </c>
      <c r="R24" s="57"/>
      <c r="S24" s="15">
        <v>0.06</v>
      </c>
      <c r="T24" s="15">
        <f t="shared" si="5"/>
        <v>0</v>
      </c>
    </row>
    <row r="25" spans="1:22" x14ac:dyDescent="0.2">
      <c r="A25" s="11" t="s">
        <v>50</v>
      </c>
      <c r="B25" s="11" t="s">
        <v>51</v>
      </c>
      <c r="C25" s="11" t="s">
        <v>50</v>
      </c>
      <c r="D25" s="11" t="s">
        <v>275</v>
      </c>
      <c r="E25" s="12">
        <v>20</v>
      </c>
      <c r="F25" s="12">
        <v>457</v>
      </c>
      <c r="G25" s="12">
        <v>10</v>
      </c>
      <c r="H25" s="12">
        <v>100</v>
      </c>
      <c r="I25" s="12"/>
      <c r="J25" s="12"/>
      <c r="K25" s="12"/>
      <c r="L25" s="12"/>
      <c r="M25" s="12"/>
      <c r="N25" s="12"/>
      <c r="O25" s="13"/>
      <c r="P25" s="12">
        <f t="shared" si="3"/>
        <v>0</v>
      </c>
      <c r="Q25" s="12">
        <f t="shared" si="4"/>
        <v>0</v>
      </c>
      <c r="R25" s="57"/>
      <c r="S25" s="15">
        <v>0.04</v>
      </c>
      <c r="T25" s="15">
        <f t="shared" si="5"/>
        <v>0</v>
      </c>
    </row>
    <row r="26" spans="1:22" x14ac:dyDescent="0.2">
      <c r="A26" s="36" t="s">
        <v>171</v>
      </c>
      <c r="B26" s="36" t="s">
        <v>51</v>
      </c>
      <c r="C26" s="36">
        <v>90442400</v>
      </c>
      <c r="D26" s="36" t="s">
        <v>277</v>
      </c>
      <c r="E26" s="12" t="s">
        <v>46</v>
      </c>
      <c r="F26" s="12">
        <v>450</v>
      </c>
      <c r="G26" s="12">
        <v>10</v>
      </c>
      <c r="H26" s="12">
        <v>100</v>
      </c>
      <c r="I26" s="12">
        <v>500</v>
      </c>
      <c r="J26" s="12"/>
      <c r="K26" s="12"/>
      <c r="L26" s="12">
        <v>1000</v>
      </c>
      <c r="M26" s="12"/>
      <c r="N26" s="12">
        <v>1000</v>
      </c>
      <c r="O26" s="13"/>
      <c r="P26" s="12">
        <f t="shared" si="3"/>
        <v>2500</v>
      </c>
      <c r="Q26" s="12">
        <f t="shared" si="4"/>
        <v>25</v>
      </c>
      <c r="R26" s="57"/>
      <c r="S26" s="15">
        <v>0.04</v>
      </c>
      <c r="T26" s="15">
        <f t="shared" si="5"/>
        <v>1</v>
      </c>
    </row>
    <row r="27" spans="1:22" x14ac:dyDescent="0.2">
      <c r="A27" s="11" t="s">
        <v>47</v>
      </c>
      <c r="B27" s="11" t="s">
        <v>48</v>
      </c>
      <c r="C27" s="11" t="s">
        <v>47</v>
      </c>
      <c r="D27" s="11" t="s">
        <v>275</v>
      </c>
      <c r="E27" s="12">
        <v>20</v>
      </c>
      <c r="F27" s="12">
        <v>610</v>
      </c>
      <c r="G27" s="12">
        <v>10</v>
      </c>
      <c r="H27" s="12">
        <v>100</v>
      </c>
      <c r="I27" s="12">
        <v>500</v>
      </c>
      <c r="J27" s="12"/>
      <c r="K27" s="12"/>
      <c r="L27" s="12">
        <v>1000</v>
      </c>
      <c r="M27" s="12"/>
      <c r="N27" s="12">
        <v>2000</v>
      </c>
      <c r="O27" s="13"/>
      <c r="P27" s="12">
        <f t="shared" si="3"/>
        <v>3500</v>
      </c>
      <c r="Q27" s="12">
        <f t="shared" si="4"/>
        <v>35</v>
      </c>
      <c r="R27" s="57"/>
      <c r="S27" s="15">
        <v>0.06</v>
      </c>
      <c r="T27" s="15">
        <f t="shared" si="5"/>
        <v>2.1</v>
      </c>
    </row>
    <row r="28" spans="1:22" x14ac:dyDescent="0.2">
      <c r="A28" s="36" t="s">
        <v>49</v>
      </c>
      <c r="B28" s="36" t="s">
        <v>48</v>
      </c>
      <c r="C28" s="36">
        <v>90442600</v>
      </c>
      <c r="D28" s="36" t="s">
        <v>277</v>
      </c>
      <c r="E28" s="12" t="s">
        <v>46</v>
      </c>
      <c r="F28" s="12">
        <v>600</v>
      </c>
      <c r="G28" s="12">
        <v>10</v>
      </c>
      <c r="H28" s="12">
        <v>100</v>
      </c>
      <c r="I28" s="12"/>
      <c r="J28" s="12"/>
      <c r="K28" s="12"/>
      <c r="L28" s="12"/>
      <c r="M28" s="12"/>
      <c r="N28" s="12"/>
      <c r="O28" s="13"/>
      <c r="P28" s="12">
        <f t="shared" si="3"/>
        <v>0</v>
      </c>
      <c r="Q28" s="12">
        <f t="shared" si="4"/>
        <v>0</v>
      </c>
      <c r="R28" s="57"/>
      <c r="S28" s="15">
        <v>0.06</v>
      </c>
      <c r="T28" s="15">
        <f t="shared" si="5"/>
        <v>0</v>
      </c>
    </row>
    <row r="29" spans="1:22" x14ac:dyDescent="0.2">
      <c r="A29" s="11" t="s">
        <v>154</v>
      </c>
      <c r="B29" s="11" t="s">
        <v>43</v>
      </c>
      <c r="C29" s="11" t="s">
        <v>154</v>
      </c>
      <c r="D29" s="11" t="s">
        <v>275</v>
      </c>
      <c r="E29" s="12">
        <v>20</v>
      </c>
      <c r="F29" s="12">
        <v>760</v>
      </c>
      <c r="G29" s="12">
        <v>10</v>
      </c>
      <c r="H29" s="12">
        <v>100</v>
      </c>
      <c r="I29" s="12"/>
      <c r="J29" s="12"/>
      <c r="K29" s="12"/>
      <c r="L29" s="12"/>
      <c r="M29" s="12"/>
      <c r="N29" s="12"/>
      <c r="O29" s="13"/>
      <c r="P29" s="12">
        <f t="shared" si="3"/>
        <v>0</v>
      </c>
      <c r="Q29" s="12">
        <f t="shared" si="4"/>
        <v>0</v>
      </c>
      <c r="R29" s="57"/>
      <c r="S29" s="15">
        <v>7.0000000000000007E-2</v>
      </c>
      <c r="T29" s="15">
        <f t="shared" si="5"/>
        <v>0</v>
      </c>
    </row>
    <row r="30" spans="1:22" x14ac:dyDescent="0.2">
      <c r="A30" s="36" t="s">
        <v>45</v>
      </c>
      <c r="B30" s="36" t="s">
        <v>43</v>
      </c>
      <c r="C30" s="36">
        <v>90442700</v>
      </c>
      <c r="D30" s="36" t="s">
        <v>277</v>
      </c>
      <c r="E30" s="12" t="s">
        <v>46</v>
      </c>
      <c r="F30" s="12">
        <v>750</v>
      </c>
      <c r="G30" s="12">
        <v>10</v>
      </c>
      <c r="H30" s="12">
        <v>100</v>
      </c>
      <c r="I30" s="12"/>
      <c r="J30" s="12"/>
      <c r="K30" s="12"/>
      <c r="L30" s="12"/>
      <c r="M30" s="12"/>
      <c r="N30" s="12"/>
      <c r="O30" s="13"/>
      <c r="P30" s="12">
        <f t="shared" si="3"/>
        <v>0</v>
      </c>
      <c r="Q30" s="12">
        <f t="shared" si="4"/>
        <v>0</v>
      </c>
      <c r="R30" s="57"/>
      <c r="S30" s="15">
        <v>7.0000000000000007E-2</v>
      </c>
      <c r="T30" s="15">
        <f t="shared" si="5"/>
        <v>0</v>
      </c>
    </row>
    <row r="31" spans="1:22" x14ac:dyDescent="0.2">
      <c r="A31" s="11" t="s">
        <v>38</v>
      </c>
      <c r="B31" s="11" t="s">
        <v>39</v>
      </c>
      <c r="C31" s="11" t="s">
        <v>38</v>
      </c>
      <c r="D31" s="11" t="s">
        <v>275</v>
      </c>
      <c r="E31" s="12">
        <v>20</v>
      </c>
      <c r="F31" s="12">
        <v>915</v>
      </c>
      <c r="G31" s="12">
        <v>10</v>
      </c>
      <c r="H31" s="12">
        <v>50</v>
      </c>
      <c r="I31" s="12"/>
      <c r="J31" s="12"/>
      <c r="K31" s="12"/>
      <c r="L31" s="12">
        <v>1000</v>
      </c>
      <c r="M31" s="12"/>
      <c r="N31" s="12">
        <v>2000</v>
      </c>
      <c r="O31" s="13"/>
      <c r="P31" s="12">
        <f t="shared" si="3"/>
        <v>3000</v>
      </c>
      <c r="Q31" s="12">
        <f t="shared" si="4"/>
        <v>60</v>
      </c>
      <c r="R31" s="57"/>
      <c r="S31" s="15">
        <v>0.04</v>
      </c>
      <c r="T31" s="15">
        <f t="shared" si="5"/>
        <v>2.4</v>
      </c>
    </row>
    <row r="32" spans="1:22" x14ac:dyDescent="0.2">
      <c r="A32" s="36" t="s">
        <v>170</v>
      </c>
      <c r="B32" s="36" t="s">
        <v>39</v>
      </c>
      <c r="C32" s="36">
        <v>90442800</v>
      </c>
      <c r="D32" s="36" t="s">
        <v>277</v>
      </c>
      <c r="E32" s="12" t="s">
        <v>46</v>
      </c>
      <c r="F32" s="12">
        <v>900</v>
      </c>
      <c r="G32" s="12">
        <v>10</v>
      </c>
      <c r="H32" s="12">
        <v>50</v>
      </c>
      <c r="I32" s="12">
        <v>1000</v>
      </c>
      <c r="J32" s="12"/>
      <c r="K32" s="12"/>
      <c r="L32" s="12">
        <v>2000</v>
      </c>
      <c r="M32" s="12"/>
      <c r="N32" s="12">
        <v>3000</v>
      </c>
      <c r="O32" s="13"/>
      <c r="P32" s="12">
        <f t="shared" si="3"/>
        <v>6000</v>
      </c>
      <c r="Q32" s="12">
        <f t="shared" si="4"/>
        <v>120</v>
      </c>
      <c r="R32" s="57"/>
      <c r="S32" s="15">
        <v>0.04</v>
      </c>
      <c r="T32" s="15">
        <f t="shared" si="5"/>
        <v>4.8</v>
      </c>
    </row>
    <row r="33" spans="1:22" x14ac:dyDescent="0.2">
      <c r="A33" s="11" t="s">
        <v>34</v>
      </c>
      <c r="B33" s="11" t="s">
        <v>35</v>
      </c>
      <c r="C33" s="11" t="s">
        <v>34</v>
      </c>
      <c r="D33" s="11" t="s">
        <v>275</v>
      </c>
      <c r="E33" s="12">
        <v>20</v>
      </c>
      <c r="F33" s="12">
        <v>1220</v>
      </c>
      <c r="G33" s="12">
        <v>10</v>
      </c>
      <c r="H33" s="12">
        <v>50</v>
      </c>
      <c r="I33" s="12"/>
      <c r="J33" s="12"/>
      <c r="K33" s="12"/>
      <c r="L33" s="12"/>
      <c r="M33" s="12"/>
      <c r="N33" s="12">
        <v>2000</v>
      </c>
      <c r="O33" s="13"/>
      <c r="P33" s="12">
        <f t="shared" si="3"/>
        <v>2000</v>
      </c>
      <c r="Q33" s="12">
        <f t="shared" si="4"/>
        <v>40</v>
      </c>
      <c r="R33" s="57"/>
      <c r="S33" s="15">
        <v>0.06</v>
      </c>
      <c r="T33" s="15">
        <f t="shared" si="5"/>
        <v>2.4</v>
      </c>
    </row>
    <row r="34" spans="1:22" x14ac:dyDescent="0.2">
      <c r="A34" s="11" t="s">
        <v>32</v>
      </c>
      <c r="B34" s="11" t="s">
        <v>33</v>
      </c>
      <c r="C34" s="11" t="s">
        <v>32</v>
      </c>
      <c r="D34" s="11" t="s">
        <v>275</v>
      </c>
      <c r="E34" s="12">
        <v>20</v>
      </c>
      <c r="F34" s="12">
        <v>1524</v>
      </c>
      <c r="G34" s="12">
        <v>10</v>
      </c>
      <c r="H34" s="12">
        <v>50</v>
      </c>
      <c r="I34" s="12"/>
      <c r="J34" s="12"/>
      <c r="K34" s="12"/>
      <c r="L34" s="12"/>
      <c r="M34" s="12"/>
      <c r="N34" s="12"/>
      <c r="O34" s="13"/>
      <c r="P34" s="12">
        <f t="shared" si="3"/>
        <v>0</v>
      </c>
      <c r="Q34" s="12">
        <f t="shared" si="4"/>
        <v>0</v>
      </c>
      <c r="R34" s="57"/>
      <c r="S34" s="15">
        <v>7.0000000000000007E-2</v>
      </c>
      <c r="T34" s="15">
        <f t="shared" si="5"/>
        <v>0</v>
      </c>
    </row>
    <row r="35" spans="1:22" x14ac:dyDescent="0.2">
      <c r="A35" s="11" t="s">
        <v>214</v>
      </c>
      <c r="B35" s="11" t="s">
        <v>30</v>
      </c>
      <c r="C35" s="11" t="s">
        <v>214</v>
      </c>
      <c r="D35" s="11" t="s">
        <v>275</v>
      </c>
      <c r="E35" s="12">
        <v>20</v>
      </c>
      <c r="F35" s="12">
        <v>1800</v>
      </c>
      <c r="G35" s="12">
        <v>10</v>
      </c>
      <c r="H35" s="12">
        <v>50</v>
      </c>
      <c r="I35" s="12"/>
      <c r="J35" s="12"/>
      <c r="K35" s="12"/>
      <c r="L35" s="12"/>
      <c r="M35" s="12"/>
      <c r="N35" s="12"/>
      <c r="O35" s="13"/>
      <c r="P35" s="12">
        <f t="shared" si="3"/>
        <v>0</v>
      </c>
      <c r="Q35" s="12">
        <f t="shared" si="4"/>
        <v>0</v>
      </c>
      <c r="R35" s="57"/>
      <c r="S35" s="15">
        <v>0.09</v>
      </c>
      <c r="T35" s="15">
        <f t="shared" si="5"/>
        <v>0</v>
      </c>
    </row>
    <row r="36" spans="1:22" x14ac:dyDescent="0.2">
      <c r="A36" s="11" t="s">
        <v>212</v>
      </c>
      <c r="B36" s="11" t="s">
        <v>213</v>
      </c>
      <c r="C36" s="11" t="s">
        <v>212</v>
      </c>
      <c r="D36" s="11" t="s">
        <v>275</v>
      </c>
      <c r="E36" s="12">
        <v>20</v>
      </c>
      <c r="F36" s="12">
        <v>2100</v>
      </c>
      <c r="G36" s="12">
        <v>10</v>
      </c>
      <c r="H36" s="12">
        <v>50</v>
      </c>
      <c r="I36" s="12"/>
      <c r="J36" s="12"/>
      <c r="K36" s="12"/>
      <c r="L36" s="12"/>
      <c r="M36" s="12"/>
      <c r="N36" s="12"/>
      <c r="O36" s="13"/>
      <c r="P36" s="12">
        <f t="shared" si="3"/>
        <v>0</v>
      </c>
      <c r="Q36" s="12">
        <f t="shared" si="4"/>
        <v>0</v>
      </c>
      <c r="R36" s="57"/>
      <c r="S36" s="15">
        <v>7.0000000000000007E-2</v>
      </c>
      <c r="T36" s="15">
        <f t="shared" si="5"/>
        <v>0</v>
      </c>
    </row>
    <row r="37" spans="1:22" x14ac:dyDescent="0.2">
      <c r="A37" s="11" t="s">
        <v>242</v>
      </c>
      <c r="B37" s="11" t="s">
        <v>243</v>
      </c>
      <c r="C37" s="11" t="s">
        <v>242</v>
      </c>
      <c r="D37" s="11" t="s">
        <v>275</v>
      </c>
      <c r="E37" s="12">
        <v>20</v>
      </c>
      <c r="F37" s="12">
        <v>2400</v>
      </c>
      <c r="G37" s="12">
        <v>10</v>
      </c>
      <c r="H37" s="12">
        <v>50</v>
      </c>
      <c r="I37" s="12"/>
      <c r="J37" s="12"/>
      <c r="K37" s="12"/>
      <c r="L37" s="12"/>
      <c r="M37" s="12"/>
      <c r="N37" s="12"/>
      <c r="O37" s="13"/>
      <c r="P37" s="12">
        <f t="shared" si="3"/>
        <v>0</v>
      </c>
      <c r="Q37" s="12">
        <f t="shared" si="4"/>
        <v>0</v>
      </c>
      <c r="R37" s="57"/>
      <c r="S37" s="15">
        <v>7.0000000000000007E-2</v>
      </c>
      <c r="T37" s="15">
        <f t="shared" si="5"/>
        <v>0</v>
      </c>
    </row>
    <row r="38" spans="1:22" ht="15" x14ac:dyDescent="0.2">
      <c r="A38" s="60" t="s">
        <v>52</v>
      </c>
      <c r="B38" s="60"/>
      <c r="C38" s="60"/>
      <c r="D38" s="60"/>
      <c r="E38" s="60"/>
      <c r="F38" s="24"/>
      <c r="G38" s="10"/>
      <c r="H38" s="10"/>
      <c r="I38" s="12"/>
      <c r="J38" s="12"/>
      <c r="K38" s="12"/>
      <c r="L38" s="12"/>
      <c r="M38" s="12"/>
      <c r="N38" s="12"/>
      <c r="O38" s="25"/>
      <c r="P38" s="12"/>
      <c r="Q38" s="12"/>
      <c r="R38" s="57"/>
      <c r="S38" s="12"/>
      <c r="T38" s="15"/>
    </row>
    <row r="39" spans="1:22" x14ac:dyDescent="0.2">
      <c r="A39" s="11" t="s">
        <v>261</v>
      </c>
      <c r="B39" s="11" t="s">
        <v>262</v>
      </c>
      <c r="C39" s="11" t="s">
        <v>261</v>
      </c>
      <c r="D39" s="11" t="s">
        <v>275</v>
      </c>
      <c r="E39" s="12">
        <v>25</v>
      </c>
      <c r="F39" s="12">
        <v>200</v>
      </c>
      <c r="G39" s="12">
        <v>10</v>
      </c>
      <c r="H39" s="12">
        <v>150</v>
      </c>
      <c r="I39" s="12"/>
      <c r="J39" s="12"/>
      <c r="K39" s="12">
        <v>600</v>
      </c>
      <c r="L39" s="12">
        <v>600</v>
      </c>
      <c r="M39" s="12"/>
      <c r="N39" s="12">
        <v>300</v>
      </c>
      <c r="O39" s="13"/>
      <c r="P39" s="12">
        <f t="shared" ref="P39:P57" si="6">SUM(I39:O39)</f>
        <v>1500</v>
      </c>
      <c r="Q39" s="12">
        <f t="shared" ref="Q39:Q57" si="7">$P39/$H39</f>
        <v>10</v>
      </c>
      <c r="R39" s="57"/>
      <c r="S39" s="15">
        <v>0.06</v>
      </c>
      <c r="T39" s="15">
        <f t="shared" ref="T39:T57" si="8">$Q39*$S39</f>
        <v>0.6</v>
      </c>
      <c r="U39" s="43">
        <f>SUM(T39:T57)</f>
        <v>16.71</v>
      </c>
      <c r="V39" s="3">
        <f>U39*100/$U$143</f>
        <v>25.398996808025533</v>
      </c>
    </row>
    <row r="40" spans="1:22" x14ac:dyDescent="0.2">
      <c r="A40" s="36" t="s">
        <v>198</v>
      </c>
      <c r="B40" s="36" t="s">
        <v>199</v>
      </c>
      <c r="C40" s="36">
        <v>90448000</v>
      </c>
      <c r="D40" s="36" t="s">
        <v>277</v>
      </c>
      <c r="E40" s="12" t="s">
        <v>63</v>
      </c>
      <c r="F40" s="12">
        <v>270</v>
      </c>
      <c r="G40" s="12">
        <v>10</v>
      </c>
      <c r="H40" s="12">
        <v>100</v>
      </c>
      <c r="I40" s="12"/>
      <c r="J40" s="12"/>
      <c r="K40" s="12"/>
      <c r="L40" s="12"/>
      <c r="M40" s="12"/>
      <c r="N40" s="12">
        <v>500</v>
      </c>
      <c r="O40" s="13"/>
      <c r="P40" s="12">
        <f t="shared" si="6"/>
        <v>500</v>
      </c>
      <c r="Q40" s="12">
        <f t="shared" si="7"/>
        <v>5</v>
      </c>
      <c r="R40" s="57"/>
      <c r="S40" s="15">
        <v>0.06</v>
      </c>
      <c r="T40" s="15">
        <f t="shared" si="8"/>
        <v>0.3</v>
      </c>
    </row>
    <row r="41" spans="1:22" x14ac:dyDescent="0.2">
      <c r="A41" s="36" t="s">
        <v>392</v>
      </c>
      <c r="B41" s="36" t="s">
        <v>391</v>
      </c>
      <c r="C41" s="31" t="s">
        <v>393</v>
      </c>
      <c r="D41" s="36" t="s">
        <v>277</v>
      </c>
      <c r="E41" s="12" t="s">
        <v>63</v>
      </c>
      <c r="F41" s="12">
        <v>300</v>
      </c>
      <c r="G41" s="12">
        <v>10</v>
      </c>
      <c r="H41" s="12">
        <v>100</v>
      </c>
      <c r="I41" s="12"/>
      <c r="J41" s="12"/>
      <c r="K41" s="12"/>
      <c r="L41" s="12"/>
      <c r="M41" s="12"/>
      <c r="N41" s="12"/>
      <c r="O41" s="13"/>
      <c r="P41" s="12">
        <f t="shared" si="6"/>
        <v>0</v>
      </c>
      <c r="Q41" s="12">
        <f t="shared" si="7"/>
        <v>0</v>
      </c>
      <c r="R41" s="57"/>
      <c r="S41" s="15">
        <v>0.06</v>
      </c>
      <c r="T41" s="15">
        <f t="shared" si="8"/>
        <v>0</v>
      </c>
    </row>
    <row r="42" spans="1:22" x14ac:dyDescent="0.2">
      <c r="A42" s="27" t="s">
        <v>67</v>
      </c>
      <c r="B42" s="27" t="s">
        <v>68</v>
      </c>
      <c r="C42" s="27" t="s">
        <v>69</v>
      </c>
      <c r="D42" s="11" t="s">
        <v>275</v>
      </c>
      <c r="E42" s="12">
        <v>25</v>
      </c>
      <c r="F42" s="12">
        <v>375</v>
      </c>
      <c r="G42" s="12">
        <v>10</v>
      </c>
      <c r="H42" s="12">
        <v>100</v>
      </c>
      <c r="I42" s="12"/>
      <c r="J42" s="12"/>
      <c r="K42" s="12"/>
      <c r="L42" s="12"/>
      <c r="M42" s="12"/>
      <c r="N42" s="12"/>
      <c r="O42" s="13"/>
      <c r="P42" s="12">
        <f t="shared" si="6"/>
        <v>0</v>
      </c>
      <c r="Q42" s="12">
        <f t="shared" si="7"/>
        <v>0</v>
      </c>
      <c r="R42" s="57"/>
      <c r="S42" s="15">
        <v>0.06</v>
      </c>
      <c r="T42" s="15">
        <f t="shared" si="8"/>
        <v>0</v>
      </c>
    </row>
    <row r="43" spans="1:22" x14ac:dyDescent="0.2">
      <c r="A43" s="11" t="s">
        <v>64</v>
      </c>
      <c r="B43" s="11" t="s">
        <v>65</v>
      </c>
      <c r="C43" s="11" t="s">
        <v>64</v>
      </c>
      <c r="D43" s="11" t="s">
        <v>275</v>
      </c>
      <c r="E43" s="12">
        <v>25</v>
      </c>
      <c r="F43" s="12">
        <v>457</v>
      </c>
      <c r="G43" s="12">
        <v>10</v>
      </c>
      <c r="H43" s="12">
        <v>100</v>
      </c>
      <c r="I43" s="12">
        <v>500</v>
      </c>
      <c r="J43" s="12"/>
      <c r="K43" s="12">
        <v>1000</v>
      </c>
      <c r="L43" s="12">
        <v>1000</v>
      </c>
      <c r="M43" s="12"/>
      <c r="N43" s="12">
        <v>1000</v>
      </c>
      <c r="O43" s="13"/>
      <c r="P43" s="12">
        <f t="shared" si="6"/>
        <v>3500</v>
      </c>
      <c r="Q43" s="12">
        <f t="shared" si="7"/>
        <v>35</v>
      </c>
      <c r="R43" s="57"/>
      <c r="S43" s="15">
        <v>0.06</v>
      </c>
      <c r="T43" s="15">
        <f t="shared" si="8"/>
        <v>2.1</v>
      </c>
    </row>
    <row r="44" spans="1:22" x14ac:dyDescent="0.2">
      <c r="A44" s="36" t="s">
        <v>66</v>
      </c>
      <c r="B44" s="36" t="s">
        <v>65</v>
      </c>
      <c r="C44" s="36">
        <v>90443400</v>
      </c>
      <c r="D44" s="36" t="s">
        <v>277</v>
      </c>
      <c r="E44" s="12" t="s">
        <v>63</v>
      </c>
      <c r="F44" s="12">
        <v>450</v>
      </c>
      <c r="G44" s="12">
        <v>10</v>
      </c>
      <c r="H44" s="12">
        <v>100</v>
      </c>
      <c r="I44" s="12">
        <v>1000</v>
      </c>
      <c r="J44" s="12"/>
      <c r="K44" s="12"/>
      <c r="L44" s="12">
        <v>2000</v>
      </c>
      <c r="M44" s="12"/>
      <c r="N44" s="12">
        <v>2000</v>
      </c>
      <c r="O44" s="13"/>
      <c r="P44" s="12">
        <f t="shared" si="6"/>
        <v>5000</v>
      </c>
      <c r="Q44" s="12">
        <f t="shared" si="7"/>
        <v>50</v>
      </c>
      <c r="R44" s="57"/>
      <c r="S44" s="15">
        <v>0.06</v>
      </c>
      <c r="T44" s="15">
        <f t="shared" si="8"/>
        <v>3</v>
      </c>
    </row>
    <row r="45" spans="1:22" x14ac:dyDescent="0.2">
      <c r="A45" s="11" t="s">
        <v>60</v>
      </c>
      <c r="B45" s="11" t="s">
        <v>61</v>
      </c>
      <c r="C45" s="11" t="s">
        <v>60</v>
      </c>
      <c r="D45" s="11" t="s">
        <v>275</v>
      </c>
      <c r="E45" s="12">
        <v>25</v>
      </c>
      <c r="F45" s="12">
        <v>610</v>
      </c>
      <c r="G45" s="12">
        <v>10</v>
      </c>
      <c r="H45" s="12">
        <v>50</v>
      </c>
      <c r="I45" s="12">
        <v>250</v>
      </c>
      <c r="J45" s="12"/>
      <c r="K45" s="12">
        <v>500</v>
      </c>
      <c r="L45" s="12">
        <v>500</v>
      </c>
      <c r="M45" s="12"/>
      <c r="N45" s="12">
        <v>500</v>
      </c>
      <c r="O45" s="13"/>
      <c r="P45" s="12">
        <f t="shared" si="6"/>
        <v>1750</v>
      </c>
      <c r="Q45" s="12">
        <f t="shared" si="7"/>
        <v>35</v>
      </c>
      <c r="R45" s="57"/>
      <c r="S45" s="15">
        <v>0.04</v>
      </c>
      <c r="T45" s="15">
        <f t="shared" si="8"/>
        <v>1.4000000000000001</v>
      </c>
    </row>
    <row r="46" spans="1:22" x14ac:dyDescent="0.2">
      <c r="A46" s="36" t="s">
        <v>62</v>
      </c>
      <c r="B46" s="36" t="s">
        <v>61</v>
      </c>
      <c r="C46" s="36">
        <v>90443600</v>
      </c>
      <c r="D46" s="36" t="s">
        <v>277</v>
      </c>
      <c r="E46" s="12" t="s">
        <v>63</v>
      </c>
      <c r="F46" s="12">
        <v>600</v>
      </c>
      <c r="G46" s="12">
        <v>10</v>
      </c>
      <c r="H46" s="12">
        <v>50</v>
      </c>
      <c r="I46" s="12">
        <v>1000</v>
      </c>
      <c r="J46" s="12"/>
      <c r="K46" s="12"/>
      <c r="L46" s="12">
        <v>2000</v>
      </c>
      <c r="M46" s="12"/>
      <c r="N46" s="12">
        <v>2000</v>
      </c>
      <c r="O46" s="13"/>
      <c r="P46" s="12">
        <f t="shared" si="6"/>
        <v>5000</v>
      </c>
      <c r="Q46" s="12">
        <f t="shared" si="7"/>
        <v>100</v>
      </c>
      <c r="R46" s="57"/>
      <c r="S46" s="15">
        <v>0.04</v>
      </c>
      <c r="T46" s="15">
        <f t="shared" si="8"/>
        <v>4</v>
      </c>
    </row>
    <row r="47" spans="1:22" x14ac:dyDescent="0.2">
      <c r="A47" s="11" t="s">
        <v>195</v>
      </c>
      <c r="B47" s="11" t="s">
        <v>178</v>
      </c>
      <c r="C47" s="11" t="s">
        <v>195</v>
      </c>
      <c r="D47" s="11" t="s">
        <v>275</v>
      </c>
      <c r="E47" s="12">
        <v>25</v>
      </c>
      <c r="F47" s="12">
        <v>750</v>
      </c>
      <c r="G47" s="12">
        <v>10</v>
      </c>
      <c r="H47" s="12">
        <v>50</v>
      </c>
      <c r="I47" s="12"/>
      <c r="J47" s="12"/>
      <c r="K47" s="12"/>
      <c r="L47" s="12"/>
      <c r="M47" s="12"/>
      <c r="N47" s="12"/>
      <c r="O47" s="13"/>
      <c r="P47" s="12">
        <f t="shared" si="6"/>
        <v>0</v>
      </c>
      <c r="Q47" s="12">
        <f t="shared" si="7"/>
        <v>0</v>
      </c>
      <c r="R47" s="57"/>
      <c r="S47" s="15">
        <v>0.05</v>
      </c>
      <c r="T47" s="15">
        <f t="shared" si="8"/>
        <v>0</v>
      </c>
    </row>
    <row r="48" spans="1:22" x14ac:dyDescent="0.2">
      <c r="A48" s="36" t="s">
        <v>177</v>
      </c>
      <c r="B48" s="36" t="s">
        <v>178</v>
      </c>
      <c r="C48" s="36">
        <v>90443700</v>
      </c>
      <c r="D48" s="36" t="s">
        <v>277</v>
      </c>
      <c r="E48" s="12" t="s">
        <v>63</v>
      </c>
      <c r="F48" s="12">
        <v>750</v>
      </c>
      <c r="G48" s="12">
        <v>10</v>
      </c>
      <c r="H48" s="12">
        <v>50</v>
      </c>
      <c r="I48" s="12"/>
      <c r="J48" s="12"/>
      <c r="K48" s="12"/>
      <c r="L48" s="12"/>
      <c r="M48" s="12"/>
      <c r="N48" s="12"/>
      <c r="O48" s="13"/>
      <c r="P48" s="12">
        <f t="shared" si="6"/>
        <v>0</v>
      </c>
      <c r="Q48" s="12">
        <f t="shared" si="7"/>
        <v>0</v>
      </c>
      <c r="R48" s="57"/>
      <c r="S48" s="15">
        <v>0.05</v>
      </c>
      <c r="T48" s="15">
        <f t="shared" si="8"/>
        <v>0</v>
      </c>
    </row>
    <row r="49" spans="1:22" x14ac:dyDescent="0.2">
      <c r="A49" s="11" t="s">
        <v>155</v>
      </c>
      <c r="B49" s="11" t="s">
        <v>58</v>
      </c>
      <c r="C49" s="11" t="s">
        <v>155</v>
      </c>
      <c r="D49" s="11" t="s">
        <v>275</v>
      </c>
      <c r="E49" s="12">
        <v>25</v>
      </c>
      <c r="F49" s="12">
        <v>915</v>
      </c>
      <c r="G49" s="12">
        <v>10</v>
      </c>
      <c r="H49" s="12">
        <v>50</v>
      </c>
      <c r="I49" s="12"/>
      <c r="J49" s="12"/>
      <c r="K49" s="12"/>
      <c r="L49" s="12"/>
      <c r="M49" s="12"/>
      <c r="N49" s="12"/>
      <c r="O49" s="13"/>
      <c r="P49" s="12">
        <f t="shared" si="6"/>
        <v>0</v>
      </c>
      <c r="Q49" s="12">
        <f t="shared" si="7"/>
        <v>0</v>
      </c>
      <c r="R49" s="57"/>
      <c r="S49" s="15">
        <v>0.06</v>
      </c>
      <c r="T49" s="15">
        <f t="shared" si="8"/>
        <v>0</v>
      </c>
    </row>
    <row r="50" spans="1:22" x14ac:dyDescent="0.2">
      <c r="A50" s="36" t="s">
        <v>176</v>
      </c>
      <c r="B50" s="36" t="s">
        <v>58</v>
      </c>
      <c r="C50" s="36">
        <v>90443800</v>
      </c>
      <c r="D50" s="36" t="s">
        <v>277</v>
      </c>
      <c r="E50" s="12" t="s">
        <v>63</v>
      </c>
      <c r="F50" s="12">
        <v>900</v>
      </c>
      <c r="G50" s="12">
        <v>10</v>
      </c>
      <c r="H50" s="12">
        <v>50</v>
      </c>
      <c r="I50" s="12"/>
      <c r="J50" s="12"/>
      <c r="K50" s="12"/>
      <c r="L50" s="12"/>
      <c r="M50" s="12"/>
      <c r="N50" s="12">
        <v>2000</v>
      </c>
      <c r="O50" s="13"/>
      <c r="P50" s="12">
        <f t="shared" si="6"/>
        <v>2000</v>
      </c>
      <c r="Q50" s="12">
        <f t="shared" si="7"/>
        <v>40</v>
      </c>
      <c r="R50" s="57"/>
      <c r="S50" s="15">
        <v>0.06</v>
      </c>
      <c r="T50" s="15">
        <f t="shared" si="8"/>
        <v>2.4</v>
      </c>
    </row>
    <row r="51" spans="1:22" x14ac:dyDescent="0.2">
      <c r="A51" s="11" t="s">
        <v>53</v>
      </c>
      <c r="B51" s="11" t="s">
        <v>54</v>
      </c>
      <c r="C51" s="11" t="s">
        <v>53</v>
      </c>
      <c r="D51" s="11" t="s">
        <v>275</v>
      </c>
      <c r="E51" s="12">
        <v>25</v>
      </c>
      <c r="F51" s="12">
        <v>1220</v>
      </c>
      <c r="G51" s="12">
        <v>10</v>
      </c>
      <c r="H51" s="12">
        <v>50</v>
      </c>
      <c r="I51" s="12"/>
      <c r="J51" s="12"/>
      <c r="K51" s="12"/>
      <c r="L51" s="12"/>
      <c r="M51" s="12"/>
      <c r="N51" s="12">
        <v>500</v>
      </c>
      <c r="O51" s="13"/>
      <c r="P51" s="12">
        <f t="shared" si="6"/>
        <v>500</v>
      </c>
      <c r="Q51" s="12">
        <f t="shared" si="7"/>
        <v>10</v>
      </c>
      <c r="R51" s="57"/>
      <c r="S51" s="15">
        <v>0.08</v>
      </c>
      <c r="T51" s="15">
        <f t="shared" si="8"/>
        <v>0.8</v>
      </c>
    </row>
    <row r="52" spans="1:22" x14ac:dyDescent="0.2">
      <c r="A52" s="26" t="s">
        <v>194</v>
      </c>
      <c r="B52" s="26" t="s">
        <v>54</v>
      </c>
      <c r="C52" s="26">
        <v>90444000</v>
      </c>
      <c r="D52" s="36" t="s">
        <v>277</v>
      </c>
      <c r="E52" s="12" t="s">
        <v>63</v>
      </c>
      <c r="F52" s="12">
        <v>1200</v>
      </c>
      <c r="G52" s="12">
        <v>10</v>
      </c>
      <c r="H52" s="12">
        <v>50</v>
      </c>
      <c r="I52" s="12">
        <v>250</v>
      </c>
      <c r="J52" s="12"/>
      <c r="K52" s="12"/>
      <c r="L52" s="12">
        <v>500</v>
      </c>
      <c r="M52" s="12"/>
      <c r="N52" s="12">
        <v>500</v>
      </c>
      <c r="O52" s="13"/>
      <c r="P52" s="12">
        <f t="shared" si="6"/>
        <v>1250</v>
      </c>
      <c r="Q52" s="12">
        <f t="shared" si="7"/>
        <v>25</v>
      </c>
      <c r="R52" s="57"/>
      <c r="S52" s="15">
        <v>0.08</v>
      </c>
      <c r="T52" s="15">
        <f t="shared" si="8"/>
        <v>2</v>
      </c>
    </row>
    <row r="53" spans="1:22" x14ac:dyDescent="0.2">
      <c r="A53" s="11" t="s">
        <v>230</v>
      </c>
      <c r="B53" s="11" t="s">
        <v>231</v>
      </c>
      <c r="C53" s="11" t="s">
        <v>230</v>
      </c>
      <c r="D53" s="11" t="s">
        <v>275</v>
      </c>
      <c r="E53" s="12">
        <v>25</v>
      </c>
      <c r="F53" s="12">
        <v>1500</v>
      </c>
      <c r="G53" s="12">
        <v>10</v>
      </c>
      <c r="H53" s="12">
        <v>50</v>
      </c>
      <c r="I53" s="12">
        <v>50</v>
      </c>
      <c r="J53" s="12"/>
      <c r="K53" s="12"/>
      <c r="L53" s="12"/>
      <c r="M53" s="12"/>
      <c r="N53" s="12"/>
      <c r="O53" s="13"/>
      <c r="P53" s="12">
        <f t="shared" si="6"/>
        <v>50</v>
      </c>
      <c r="Q53" s="12">
        <f t="shared" si="7"/>
        <v>1</v>
      </c>
      <c r="R53" s="57"/>
      <c r="S53" s="15">
        <v>0.11</v>
      </c>
      <c r="T53" s="15">
        <f t="shared" si="8"/>
        <v>0.11</v>
      </c>
    </row>
    <row r="54" spans="1:22" x14ac:dyDescent="0.2">
      <c r="A54" s="11" t="s">
        <v>254</v>
      </c>
      <c r="B54" s="11" t="s">
        <v>255</v>
      </c>
      <c r="C54" s="11" t="s">
        <v>254</v>
      </c>
      <c r="D54" s="11" t="s">
        <v>275</v>
      </c>
      <c r="E54" s="12">
        <v>25</v>
      </c>
      <c r="F54" s="12">
        <v>1650</v>
      </c>
      <c r="G54" s="12">
        <v>10</v>
      </c>
      <c r="H54" s="12">
        <v>50</v>
      </c>
      <c r="I54" s="12"/>
      <c r="J54" s="12"/>
      <c r="K54" s="12"/>
      <c r="L54" s="12"/>
      <c r="M54" s="12"/>
      <c r="N54" s="12"/>
      <c r="O54" s="13"/>
      <c r="P54" s="12">
        <f t="shared" si="6"/>
        <v>0</v>
      </c>
      <c r="Q54" s="12">
        <f t="shared" si="7"/>
        <v>0</v>
      </c>
      <c r="R54" s="57"/>
      <c r="S54" s="15">
        <v>0.12</v>
      </c>
      <c r="T54" s="15">
        <f t="shared" si="8"/>
        <v>0</v>
      </c>
    </row>
    <row r="55" spans="1:22" x14ac:dyDescent="0.2">
      <c r="A55" s="11" t="s">
        <v>193</v>
      </c>
      <c r="B55" s="11" t="s">
        <v>175</v>
      </c>
      <c r="C55" s="11" t="s">
        <v>193</v>
      </c>
      <c r="D55" s="11" t="s">
        <v>275</v>
      </c>
      <c r="E55" s="12">
        <v>25</v>
      </c>
      <c r="F55" s="12">
        <v>1800</v>
      </c>
      <c r="G55" s="12">
        <v>10</v>
      </c>
      <c r="H55" s="12">
        <v>50</v>
      </c>
      <c r="I55" s="12"/>
      <c r="J55" s="12"/>
      <c r="K55" s="12"/>
      <c r="L55" s="12"/>
      <c r="M55" s="12"/>
      <c r="N55" s="12"/>
      <c r="O55" s="13"/>
      <c r="P55" s="12">
        <f t="shared" si="6"/>
        <v>0</v>
      </c>
      <c r="Q55" s="12">
        <f t="shared" si="7"/>
        <v>0</v>
      </c>
      <c r="R55" s="57"/>
      <c r="S55" s="15">
        <v>0.12</v>
      </c>
      <c r="T55" s="15">
        <f t="shared" si="8"/>
        <v>0</v>
      </c>
    </row>
    <row r="56" spans="1:22" x14ac:dyDescent="0.2">
      <c r="A56" s="36" t="s">
        <v>174</v>
      </c>
      <c r="B56" s="36" t="s">
        <v>175</v>
      </c>
      <c r="C56" s="36">
        <v>90443900</v>
      </c>
      <c r="D56" s="36" t="s">
        <v>277</v>
      </c>
      <c r="E56" s="12" t="s">
        <v>63</v>
      </c>
      <c r="F56" s="12">
        <v>1800</v>
      </c>
      <c r="G56" s="12">
        <v>10</v>
      </c>
      <c r="H56" s="12">
        <v>50</v>
      </c>
      <c r="I56" s="12"/>
      <c r="J56" s="12"/>
      <c r="K56" s="12"/>
      <c r="L56" s="12"/>
      <c r="M56" s="12"/>
      <c r="N56" s="12"/>
      <c r="O56" s="13"/>
      <c r="P56" s="12">
        <f t="shared" si="6"/>
        <v>0</v>
      </c>
      <c r="Q56" s="12">
        <f t="shared" si="7"/>
        <v>0</v>
      </c>
      <c r="R56" s="57"/>
      <c r="S56" s="15">
        <v>0.12</v>
      </c>
      <c r="T56" s="15">
        <f>$Q56*$S56</f>
        <v>0</v>
      </c>
    </row>
    <row r="57" spans="1:22" x14ac:dyDescent="0.2">
      <c r="A57" s="36" t="s">
        <v>293</v>
      </c>
      <c r="B57" s="36" t="s">
        <v>294</v>
      </c>
      <c r="C57" s="36">
        <v>90443000</v>
      </c>
      <c r="D57" s="36" t="s">
        <v>277</v>
      </c>
      <c r="E57" s="12" t="s">
        <v>63</v>
      </c>
      <c r="F57" s="12">
        <v>2100</v>
      </c>
      <c r="G57" s="12">
        <v>10</v>
      </c>
      <c r="H57" s="12">
        <v>50</v>
      </c>
      <c r="I57" s="12"/>
      <c r="J57" s="12"/>
      <c r="K57" s="12"/>
      <c r="L57" s="12"/>
      <c r="M57" s="12"/>
      <c r="N57" s="12"/>
      <c r="O57" s="13"/>
      <c r="P57" s="12">
        <f t="shared" si="6"/>
        <v>0</v>
      </c>
      <c r="Q57" s="12">
        <f t="shared" si="7"/>
        <v>0</v>
      </c>
      <c r="R57" s="57"/>
      <c r="S57" s="15">
        <v>0.09</v>
      </c>
      <c r="T57" s="15">
        <f t="shared" si="8"/>
        <v>0</v>
      </c>
    </row>
    <row r="58" spans="1:22" x14ac:dyDescent="0.2">
      <c r="A58" s="8" t="s">
        <v>70</v>
      </c>
      <c r="B58" s="8"/>
      <c r="C58" s="8"/>
      <c r="D58" s="8"/>
      <c r="E58" s="8"/>
      <c r="F58" s="36"/>
      <c r="G58" s="20"/>
      <c r="H58" s="20"/>
      <c r="I58" s="12"/>
      <c r="J58" s="12"/>
      <c r="K58" s="12"/>
      <c r="L58" s="12"/>
      <c r="M58" s="12"/>
      <c r="N58" s="12"/>
      <c r="O58" s="20"/>
      <c r="P58" s="12"/>
      <c r="Q58" s="12"/>
      <c r="R58" s="57"/>
      <c r="S58" s="12"/>
      <c r="T58" s="15"/>
    </row>
    <row r="59" spans="1:22" x14ac:dyDescent="0.2">
      <c r="A59" s="11" t="s">
        <v>295</v>
      </c>
      <c r="B59" s="11" t="s">
        <v>296</v>
      </c>
      <c r="C59" s="11" t="s">
        <v>295</v>
      </c>
      <c r="D59" s="11" t="s">
        <v>275</v>
      </c>
      <c r="E59" s="12">
        <v>32</v>
      </c>
      <c r="F59" s="12">
        <v>100</v>
      </c>
      <c r="G59" s="12">
        <v>10</v>
      </c>
      <c r="H59" s="12">
        <v>300</v>
      </c>
      <c r="I59" s="12"/>
      <c r="J59" s="12"/>
      <c r="K59" s="12">
        <v>300</v>
      </c>
      <c r="L59" s="12">
        <v>300</v>
      </c>
      <c r="M59" s="12"/>
      <c r="N59" s="12"/>
      <c r="O59" s="13"/>
      <c r="P59" s="12">
        <f t="shared" ref="P59:P73" si="9">SUM(I59:O59)</f>
        <v>600</v>
      </c>
      <c r="Q59" s="12">
        <f t="shared" ref="Q59:Q73" si="10">$P59/$H59</f>
        <v>2</v>
      </c>
      <c r="R59" s="57"/>
      <c r="S59" s="15">
        <v>0.09</v>
      </c>
      <c r="T59" s="15">
        <f t="shared" ref="T59:T73" si="11">$Q59*$S59</f>
        <v>0.18</v>
      </c>
      <c r="U59" s="43">
        <f>SUM(T59:T73)</f>
        <v>4.68</v>
      </c>
      <c r="V59" s="3">
        <f>U59*100/$U$143</f>
        <v>7.1135430916552664</v>
      </c>
    </row>
    <row r="60" spans="1:22" x14ac:dyDescent="0.2">
      <c r="A60" s="11" t="s">
        <v>71</v>
      </c>
      <c r="B60" s="11" t="s">
        <v>72</v>
      </c>
      <c r="C60" s="11" t="s">
        <v>71</v>
      </c>
      <c r="D60" s="11" t="s">
        <v>275</v>
      </c>
      <c r="E60" s="12">
        <v>32</v>
      </c>
      <c r="F60" s="12">
        <v>150</v>
      </c>
      <c r="G60" s="12">
        <v>10</v>
      </c>
      <c r="H60" s="12">
        <v>300</v>
      </c>
      <c r="I60" s="12"/>
      <c r="J60" s="12"/>
      <c r="K60" s="12"/>
      <c r="L60" s="12"/>
      <c r="M60" s="12"/>
      <c r="N60" s="12"/>
      <c r="O60" s="13"/>
      <c r="P60" s="12">
        <f t="shared" si="9"/>
        <v>0</v>
      </c>
      <c r="Q60" s="12">
        <f t="shared" si="10"/>
        <v>0</v>
      </c>
      <c r="R60" s="57"/>
      <c r="S60" s="15">
        <v>0.09</v>
      </c>
      <c r="T60" s="15">
        <f t="shared" si="11"/>
        <v>0</v>
      </c>
    </row>
    <row r="61" spans="1:22" x14ac:dyDescent="0.2">
      <c r="A61" s="36" t="s">
        <v>256</v>
      </c>
      <c r="B61" s="36" t="s">
        <v>72</v>
      </c>
      <c r="C61" s="36">
        <v>90446200</v>
      </c>
      <c r="D61" s="36" t="s">
        <v>277</v>
      </c>
      <c r="E61" s="12">
        <v>32</v>
      </c>
      <c r="F61" s="12">
        <v>150</v>
      </c>
      <c r="G61" s="12">
        <v>10</v>
      </c>
      <c r="H61" s="12">
        <v>300</v>
      </c>
      <c r="I61" s="12"/>
      <c r="J61" s="12"/>
      <c r="K61" s="12"/>
      <c r="L61" s="12"/>
      <c r="M61" s="12"/>
      <c r="N61" s="12">
        <v>300</v>
      </c>
      <c r="O61" s="13"/>
      <c r="P61" s="12">
        <f t="shared" si="9"/>
        <v>300</v>
      </c>
      <c r="Q61" s="12">
        <f t="shared" si="10"/>
        <v>1</v>
      </c>
      <c r="R61" s="57"/>
      <c r="S61" s="15">
        <v>0.09</v>
      </c>
      <c r="T61" s="15">
        <f t="shared" si="11"/>
        <v>0.09</v>
      </c>
    </row>
    <row r="62" spans="1:22" x14ac:dyDescent="0.2">
      <c r="A62" s="11" t="s">
        <v>200</v>
      </c>
      <c r="B62" s="11" t="s">
        <v>201</v>
      </c>
      <c r="C62" s="11" t="s">
        <v>200</v>
      </c>
      <c r="D62" s="11" t="s">
        <v>275</v>
      </c>
      <c r="E62" s="12">
        <v>32</v>
      </c>
      <c r="F62" s="12">
        <v>200</v>
      </c>
      <c r="G62" s="12">
        <v>10</v>
      </c>
      <c r="H62" s="12">
        <v>300</v>
      </c>
      <c r="I62" s="12"/>
      <c r="J62" s="12"/>
      <c r="K62" s="12"/>
      <c r="L62" s="12"/>
      <c r="M62" s="12"/>
      <c r="N62" s="12"/>
      <c r="O62" s="13"/>
      <c r="P62" s="12">
        <f t="shared" si="9"/>
        <v>0</v>
      </c>
      <c r="Q62" s="12">
        <f t="shared" si="10"/>
        <v>0</v>
      </c>
      <c r="R62" s="57"/>
      <c r="S62" s="15">
        <v>0.09</v>
      </c>
      <c r="T62" s="15">
        <f t="shared" si="11"/>
        <v>0</v>
      </c>
    </row>
    <row r="63" spans="1:22" x14ac:dyDescent="0.2">
      <c r="A63" s="11" t="s">
        <v>73</v>
      </c>
      <c r="B63" s="11" t="s">
        <v>74</v>
      </c>
      <c r="C63" s="11" t="s">
        <v>73</v>
      </c>
      <c r="D63" s="11" t="s">
        <v>275</v>
      </c>
      <c r="E63" s="12">
        <v>32</v>
      </c>
      <c r="F63" s="12">
        <v>300</v>
      </c>
      <c r="G63" s="12">
        <v>10</v>
      </c>
      <c r="H63" s="12">
        <v>150</v>
      </c>
      <c r="I63" s="12"/>
      <c r="J63" s="12"/>
      <c r="K63" s="12"/>
      <c r="L63" s="12">
        <v>300</v>
      </c>
      <c r="M63" s="12"/>
      <c r="N63" s="12">
        <v>300</v>
      </c>
      <c r="O63" s="13"/>
      <c r="P63" s="12">
        <f t="shared" si="9"/>
        <v>600</v>
      </c>
      <c r="Q63" s="12">
        <f t="shared" si="10"/>
        <v>4</v>
      </c>
      <c r="R63" s="57"/>
      <c r="S63" s="15">
        <v>0.09</v>
      </c>
      <c r="T63" s="15">
        <f t="shared" si="11"/>
        <v>0.36</v>
      </c>
    </row>
    <row r="64" spans="1:22" x14ac:dyDescent="0.2">
      <c r="A64" s="36" t="s">
        <v>232</v>
      </c>
      <c r="B64" s="36" t="s">
        <v>74</v>
      </c>
      <c r="C64" s="36">
        <v>90446300</v>
      </c>
      <c r="D64" s="36" t="s">
        <v>277</v>
      </c>
      <c r="E64" s="12" t="s">
        <v>180</v>
      </c>
      <c r="F64" s="12">
        <v>300</v>
      </c>
      <c r="G64" s="12">
        <v>10</v>
      </c>
      <c r="H64" s="12">
        <v>150</v>
      </c>
      <c r="I64" s="12">
        <v>150</v>
      </c>
      <c r="J64" s="12"/>
      <c r="K64" s="12">
        <v>300</v>
      </c>
      <c r="L64" s="12">
        <v>300</v>
      </c>
      <c r="M64" s="12"/>
      <c r="N64" s="12">
        <v>300</v>
      </c>
      <c r="O64" s="13"/>
      <c r="P64" s="12">
        <f t="shared" si="9"/>
        <v>1050</v>
      </c>
      <c r="Q64" s="12">
        <f t="shared" si="10"/>
        <v>7</v>
      </c>
      <c r="R64" s="57"/>
      <c r="S64" s="15">
        <v>0.09</v>
      </c>
      <c r="T64" s="15">
        <f t="shared" si="11"/>
        <v>0.63</v>
      </c>
    </row>
    <row r="65" spans="1:22" x14ac:dyDescent="0.2">
      <c r="A65" s="11" t="s">
        <v>75</v>
      </c>
      <c r="B65" s="11" t="s">
        <v>76</v>
      </c>
      <c r="C65" s="11" t="s">
        <v>75</v>
      </c>
      <c r="D65" s="11" t="s">
        <v>275</v>
      </c>
      <c r="E65" s="12">
        <v>32</v>
      </c>
      <c r="F65" s="12">
        <v>450</v>
      </c>
      <c r="G65" s="12">
        <v>10</v>
      </c>
      <c r="H65" s="12">
        <v>100</v>
      </c>
      <c r="I65" s="12"/>
      <c r="J65" s="12"/>
      <c r="K65" s="12"/>
      <c r="L65" s="12"/>
      <c r="M65" s="12"/>
      <c r="N65" s="12">
        <v>300</v>
      </c>
      <c r="O65" s="13"/>
      <c r="P65" s="12">
        <f t="shared" si="9"/>
        <v>300</v>
      </c>
      <c r="Q65" s="12">
        <f t="shared" si="10"/>
        <v>3</v>
      </c>
      <c r="R65" s="57"/>
      <c r="S65" s="15">
        <v>0.09</v>
      </c>
      <c r="T65" s="15">
        <f t="shared" si="11"/>
        <v>0.27</v>
      </c>
    </row>
    <row r="66" spans="1:22" x14ac:dyDescent="0.2">
      <c r="A66" s="36" t="s">
        <v>179</v>
      </c>
      <c r="B66" s="36" t="s">
        <v>76</v>
      </c>
      <c r="C66" s="36">
        <v>90446400</v>
      </c>
      <c r="D66" s="36" t="s">
        <v>277</v>
      </c>
      <c r="E66" s="12" t="s">
        <v>180</v>
      </c>
      <c r="F66" s="12">
        <v>450</v>
      </c>
      <c r="G66" s="12">
        <v>10</v>
      </c>
      <c r="H66" s="12">
        <v>100</v>
      </c>
      <c r="I66" s="12">
        <v>200</v>
      </c>
      <c r="J66" s="12"/>
      <c r="K66" s="12"/>
      <c r="L66" s="12"/>
      <c r="M66" s="12"/>
      <c r="N66" s="12">
        <v>300</v>
      </c>
      <c r="O66" s="13"/>
      <c r="P66" s="12">
        <f t="shared" si="9"/>
        <v>500</v>
      </c>
      <c r="Q66" s="12">
        <f t="shared" si="10"/>
        <v>5</v>
      </c>
      <c r="R66" s="57"/>
      <c r="S66" s="15">
        <v>0.09</v>
      </c>
      <c r="T66" s="15">
        <f t="shared" si="11"/>
        <v>0.44999999999999996</v>
      </c>
    </row>
    <row r="67" spans="1:22" x14ac:dyDescent="0.2">
      <c r="A67" s="11" t="s">
        <v>156</v>
      </c>
      <c r="B67" s="11" t="s">
        <v>157</v>
      </c>
      <c r="C67" s="11" t="s">
        <v>156</v>
      </c>
      <c r="D67" s="11" t="s">
        <v>275</v>
      </c>
      <c r="E67" s="12">
        <v>32</v>
      </c>
      <c r="F67" s="12">
        <v>600</v>
      </c>
      <c r="G67" s="12">
        <v>10</v>
      </c>
      <c r="H67" s="12">
        <v>100</v>
      </c>
      <c r="I67" s="12"/>
      <c r="J67" s="12"/>
      <c r="K67" s="12"/>
      <c r="L67" s="12"/>
      <c r="M67" s="12"/>
      <c r="N67" s="12"/>
      <c r="O67" s="13"/>
      <c r="P67" s="12">
        <f t="shared" si="9"/>
        <v>0</v>
      </c>
      <c r="Q67" s="12">
        <f t="shared" si="10"/>
        <v>0</v>
      </c>
      <c r="R67" s="57"/>
      <c r="S67" s="15">
        <v>0.12</v>
      </c>
      <c r="T67" s="15">
        <f t="shared" si="11"/>
        <v>0</v>
      </c>
    </row>
    <row r="68" spans="1:22" x14ac:dyDescent="0.2">
      <c r="A68" s="36" t="s">
        <v>181</v>
      </c>
      <c r="B68" s="36" t="s">
        <v>157</v>
      </c>
      <c r="C68" s="36">
        <v>90446600</v>
      </c>
      <c r="D68" s="36" t="s">
        <v>277</v>
      </c>
      <c r="E68" s="12" t="s">
        <v>180</v>
      </c>
      <c r="F68" s="12">
        <v>600</v>
      </c>
      <c r="G68" s="12">
        <v>10</v>
      </c>
      <c r="H68" s="12">
        <v>100</v>
      </c>
      <c r="I68" s="12"/>
      <c r="J68" s="12"/>
      <c r="K68" s="12"/>
      <c r="L68" s="12"/>
      <c r="M68" s="12"/>
      <c r="N68" s="12">
        <v>600</v>
      </c>
      <c r="O68" s="13"/>
      <c r="P68" s="12">
        <f t="shared" si="9"/>
        <v>600</v>
      </c>
      <c r="Q68" s="12">
        <f t="shared" si="10"/>
        <v>6</v>
      </c>
      <c r="R68" s="57"/>
      <c r="S68" s="15">
        <v>0.12</v>
      </c>
      <c r="T68" s="15">
        <f t="shared" si="11"/>
        <v>0.72</v>
      </c>
    </row>
    <row r="69" spans="1:22" x14ac:dyDescent="0.2">
      <c r="A69" s="11" t="s">
        <v>222</v>
      </c>
      <c r="B69" s="11" t="s">
        <v>223</v>
      </c>
      <c r="C69" s="11" t="s">
        <v>222</v>
      </c>
      <c r="D69" s="11" t="s">
        <v>275</v>
      </c>
      <c r="E69" s="12">
        <v>32</v>
      </c>
      <c r="F69" s="12">
        <v>750</v>
      </c>
      <c r="G69" s="12">
        <v>10</v>
      </c>
      <c r="H69" s="12">
        <v>60</v>
      </c>
      <c r="I69" s="12"/>
      <c r="J69" s="12"/>
      <c r="K69" s="12"/>
      <c r="L69" s="12"/>
      <c r="M69" s="12"/>
      <c r="N69" s="12"/>
      <c r="O69" s="13"/>
      <c r="P69" s="12">
        <f t="shared" si="9"/>
        <v>0</v>
      </c>
      <c r="Q69" s="12">
        <f t="shared" si="10"/>
        <v>0</v>
      </c>
      <c r="R69" s="57"/>
      <c r="S69" s="15">
        <v>0.09</v>
      </c>
      <c r="T69" s="15">
        <f t="shared" si="11"/>
        <v>0</v>
      </c>
    </row>
    <row r="70" spans="1:22" x14ac:dyDescent="0.2">
      <c r="A70" s="11" t="s">
        <v>158</v>
      </c>
      <c r="B70" s="11" t="s">
        <v>159</v>
      </c>
      <c r="C70" s="11" t="s">
        <v>158</v>
      </c>
      <c r="D70" s="11" t="s">
        <v>275</v>
      </c>
      <c r="E70" s="12">
        <v>32</v>
      </c>
      <c r="F70" s="12">
        <v>900</v>
      </c>
      <c r="G70" s="12">
        <v>10</v>
      </c>
      <c r="H70" s="12">
        <v>50</v>
      </c>
      <c r="I70" s="12"/>
      <c r="J70" s="12"/>
      <c r="K70" s="12"/>
      <c r="L70" s="12"/>
      <c r="M70" s="12"/>
      <c r="N70" s="12"/>
      <c r="O70" s="13"/>
      <c r="P70" s="12">
        <f t="shared" si="9"/>
        <v>0</v>
      </c>
      <c r="Q70" s="12">
        <f t="shared" si="10"/>
        <v>0</v>
      </c>
      <c r="R70" s="57"/>
      <c r="S70" s="15">
        <v>0.09</v>
      </c>
      <c r="T70" s="15">
        <f t="shared" si="11"/>
        <v>0</v>
      </c>
    </row>
    <row r="71" spans="1:22" x14ac:dyDescent="0.2">
      <c r="A71" s="36" t="s">
        <v>182</v>
      </c>
      <c r="B71" s="36" t="s">
        <v>159</v>
      </c>
      <c r="C71" s="36">
        <v>90446700</v>
      </c>
      <c r="D71" s="36" t="s">
        <v>277</v>
      </c>
      <c r="E71" s="12" t="s">
        <v>180</v>
      </c>
      <c r="F71" s="12">
        <v>900</v>
      </c>
      <c r="G71" s="12">
        <v>10</v>
      </c>
      <c r="H71" s="12">
        <v>50</v>
      </c>
      <c r="I71" s="12">
        <v>100</v>
      </c>
      <c r="J71" s="12"/>
      <c r="K71" s="12">
        <v>200</v>
      </c>
      <c r="L71" s="12">
        <v>200</v>
      </c>
      <c r="M71" s="12"/>
      <c r="N71" s="12">
        <v>200</v>
      </c>
      <c r="O71" s="13"/>
      <c r="P71" s="12">
        <f t="shared" si="9"/>
        <v>700</v>
      </c>
      <c r="Q71" s="12">
        <f t="shared" si="10"/>
        <v>14</v>
      </c>
      <c r="R71" s="57"/>
      <c r="S71" s="15">
        <v>0.09</v>
      </c>
      <c r="T71" s="15">
        <f t="shared" si="11"/>
        <v>1.26</v>
      </c>
    </row>
    <row r="72" spans="1:22" x14ac:dyDescent="0.2">
      <c r="A72" s="11" t="s">
        <v>233</v>
      </c>
      <c r="B72" s="11" t="s">
        <v>234</v>
      </c>
      <c r="C72" s="11" t="s">
        <v>233</v>
      </c>
      <c r="D72" s="11" t="s">
        <v>275</v>
      </c>
      <c r="E72" s="12">
        <v>32</v>
      </c>
      <c r="F72" s="12">
        <v>1200</v>
      </c>
      <c r="G72" s="12">
        <v>10</v>
      </c>
      <c r="H72" s="12">
        <v>50</v>
      </c>
      <c r="I72" s="12"/>
      <c r="J72" s="12"/>
      <c r="K72" s="12"/>
      <c r="L72" s="12"/>
      <c r="M72" s="12"/>
      <c r="N72" s="12"/>
      <c r="O72" s="13"/>
      <c r="P72" s="12">
        <f t="shared" si="9"/>
        <v>0</v>
      </c>
      <c r="Q72" s="12">
        <f t="shared" si="10"/>
        <v>0</v>
      </c>
      <c r="R72" s="57"/>
      <c r="S72" s="15">
        <v>0.12</v>
      </c>
      <c r="T72" s="15">
        <f t="shared" si="11"/>
        <v>0</v>
      </c>
    </row>
    <row r="73" spans="1:22" x14ac:dyDescent="0.2">
      <c r="A73" s="36" t="s">
        <v>236</v>
      </c>
      <c r="B73" s="36" t="s">
        <v>237</v>
      </c>
      <c r="C73" s="36">
        <v>90446800</v>
      </c>
      <c r="D73" s="36" t="s">
        <v>277</v>
      </c>
      <c r="E73" s="12" t="s">
        <v>180</v>
      </c>
      <c r="F73" s="12">
        <v>1800</v>
      </c>
      <c r="G73" s="12">
        <v>10</v>
      </c>
      <c r="H73" s="12">
        <v>25</v>
      </c>
      <c r="I73" s="12">
        <v>100</v>
      </c>
      <c r="J73" s="12"/>
      <c r="K73" s="12"/>
      <c r="L73" s="12"/>
      <c r="M73" s="12"/>
      <c r="N73" s="12"/>
      <c r="O73" s="13"/>
      <c r="P73" s="12">
        <f t="shared" si="9"/>
        <v>100</v>
      </c>
      <c r="Q73" s="12">
        <f t="shared" si="10"/>
        <v>4</v>
      </c>
      <c r="R73" s="57"/>
      <c r="S73" s="15">
        <v>0.18</v>
      </c>
      <c r="T73" s="15">
        <f t="shared" si="11"/>
        <v>0.72</v>
      </c>
      <c r="U73" s="43"/>
    </row>
    <row r="74" spans="1:22" x14ac:dyDescent="0.2">
      <c r="A74" s="8" t="s">
        <v>77</v>
      </c>
      <c r="B74" s="8"/>
      <c r="C74" s="8"/>
      <c r="D74" s="8"/>
      <c r="E74" s="8"/>
      <c r="F74" s="36"/>
      <c r="G74" s="12"/>
      <c r="H74" s="12"/>
      <c r="I74" s="12"/>
      <c r="J74" s="12"/>
      <c r="K74" s="12"/>
      <c r="L74" s="12"/>
      <c r="M74" s="12"/>
      <c r="N74" s="12"/>
      <c r="O74" s="8"/>
      <c r="P74" s="12"/>
      <c r="Q74" s="12"/>
      <c r="R74" s="57"/>
      <c r="S74" s="12"/>
      <c r="T74" s="15"/>
    </row>
    <row r="75" spans="1:22" x14ac:dyDescent="0.2">
      <c r="A75" s="11" t="s">
        <v>297</v>
      </c>
      <c r="B75" s="11" t="s">
        <v>298</v>
      </c>
      <c r="C75" s="11" t="s">
        <v>297</v>
      </c>
      <c r="D75" s="11" t="s">
        <v>275</v>
      </c>
      <c r="E75" s="12">
        <v>40</v>
      </c>
      <c r="F75" s="12">
        <v>100</v>
      </c>
      <c r="G75" s="12">
        <v>10</v>
      </c>
      <c r="H75" s="12">
        <v>300</v>
      </c>
      <c r="I75" s="12"/>
      <c r="J75" s="12"/>
      <c r="K75" s="12"/>
      <c r="L75" s="12"/>
      <c r="M75" s="12"/>
      <c r="N75" s="12"/>
      <c r="O75" s="13"/>
      <c r="P75" s="12">
        <f t="shared" ref="P75:P90" si="12">SUM(I75:O75)</f>
        <v>0</v>
      </c>
      <c r="Q75" s="12">
        <f t="shared" ref="Q75:Q90" si="13">$P75/$H75</f>
        <v>0</v>
      </c>
      <c r="R75" s="57"/>
      <c r="S75" s="15">
        <v>0.13</v>
      </c>
      <c r="T75" s="15">
        <f t="shared" ref="T75:T90" si="14">$Q75*$S75</f>
        <v>0</v>
      </c>
      <c r="U75" s="43">
        <f>SUM(T75:T90)</f>
        <v>7.7000000000000011</v>
      </c>
      <c r="V75" s="3">
        <f>U75*100/$U$143</f>
        <v>11.703906368749051</v>
      </c>
    </row>
    <row r="76" spans="1:22" x14ac:dyDescent="0.2">
      <c r="A76" s="11" t="s">
        <v>78</v>
      </c>
      <c r="B76" s="11" t="s">
        <v>79</v>
      </c>
      <c r="C76" s="11" t="s">
        <v>78</v>
      </c>
      <c r="D76" s="11" t="s">
        <v>275</v>
      </c>
      <c r="E76" s="12">
        <v>40</v>
      </c>
      <c r="F76" s="12">
        <v>150</v>
      </c>
      <c r="G76" s="12">
        <v>10</v>
      </c>
      <c r="H76" s="12">
        <v>300</v>
      </c>
      <c r="I76" s="12"/>
      <c r="J76" s="12"/>
      <c r="K76" s="12"/>
      <c r="L76" s="12"/>
      <c r="M76" s="12"/>
      <c r="N76" s="12">
        <v>300</v>
      </c>
      <c r="O76" s="13"/>
      <c r="P76" s="12">
        <f t="shared" si="12"/>
        <v>300</v>
      </c>
      <c r="Q76" s="12">
        <f t="shared" si="13"/>
        <v>1</v>
      </c>
      <c r="R76" s="57"/>
      <c r="S76" s="15">
        <v>0.13</v>
      </c>
      <c r="T76" s="15">
        <f t="shared" si="14"/>
        <v>0.13</v>
      </c>
    </row>
    <row r="77" spans="1:22" x14ac:dyDescent="0.2">
      <c r="A77" s="36" t="s">
        <v>240</v>
      </c>
      <c r="B77" s="36" t="s">
        <v>79</v>
      </c>
      <c r="C77" s="31" t="s">
        <v>241</v>
      </c>
      <c r="D77" s="36" t="s">
        <v>277</v>
      </c>
      <c r="E77" s="12">
        <v>40</v>
      </c>
      <c r="F77" s="12">
        <v>150</v>
      </c>
      <c r="G77" s="12">
        <v>10</v>
      </c>
      <c r="H77" s="12">
        <v>300</v>
      </c>
      <c r="I77" s="12">
        <v>300</v>
      </c>
      <c r="J77" s="12"/>
      <c r="K77" s="12"/>
      <c r="L77" s="12"/>
      <c r="M77" s="12"/>
      <c r="N77" s="12">
        <v>600</v>
      </c>
      <c r="O77" s="13"/>
      <c r="P77" s="12">
        <f t="shared" si="12"/>
        <v>900</v>
      </c>
      <c r="Q77" s="12">
        <f t="shared" si="13"/>
        <v>3</v>
      </c>
      <c r="R77" s="57"/>
      <c r="S77" s="15">
        <v>0.13</v>
      </c>
      <c r="T77" s="15">
        <f t="shared" si="14"/>
        <v>0.39</v>
      </c>
    </row>
    <row r="78" spans="1:22" x14ac:dyDescent="0.2">
      <c r="A78" s="11" t="s">
        <v>80</v>
      </c>
      <c r="B78" s="11" t="s">
        <v>81</v>
      </c>
      <c r="C78" s="11" t="s">
        <v>80</v>
      </c>
      <c r="D78" s="11" t="s">
        <v>275</v>
      </c>
      <c r="E78" s="12">
        <v>40</v>
      </c>
      <c r="F78" s="12">
        <v>200</v>
      </c>
      <c r="G78" s="12">
        <v>10</v>
      </c>
      <c r="H78" s="12">
        <v>150</v>
      </c>
      <c r="I78" s="12"/>
      <c r="J78" s="12"/>
      <c r="K78" s="12"/>
      <c r="L78" s="12"/>
      <c r="M78" s="12"/>
      <c r="N78" s="12"/>
      <c r="O78" s="13"/>
      <c r="P78" s="12">
        <f t="shared" si="12"/>
        <v>0</v>
      </c>
      <c r="Q78" s="12">
        <f t="shared" si="13"/>
        <v>0</v>
      </c>
      <c r="R78" s="57"/>
      <c r="S78" s="15">
        <v>0.13</v>
      </c>
      <c r="T78" s="15">
        <f t="shared" si="14"/>
        <v>0</v>
      </c>
    </row>
    <row r="79" spans="1:22" x14ac:dyDescent="0.2">
      <c r="A79" s="11" t="s">
        <v>82</v>
      </c>
      <c r="B79" s="11" t="s">
        <v>83</v>
      </c>
      <c r="C79" s="11" t="s">
        <v>82</v>
      </c>
      <c r="D79" s="11" t="s">
        <v>275</v>
      </c>
      <c r="E79" s="12">
        <v>40</v>
      </c>
      <c r="F79" s="12">
        <v>300</v>
      </c>
      <c r="G79" s="12">
        <v>10</v>
      </c>
      <c r="H79" s="12">
        <v>150</v>
      </c>
      <c r="I79" s="12"/>
      <c r="J79" s="12"/>
      <c r="K79" s="12"/>
      <c r="L79" s="12">
        <v>150</v>
      </c>
      <c r="M79" s="12"/>
      <c r="N79" s="12">
        <v>300</v>
      </c>
      <c r="O79" s="13"/>
      <c r="P79" s="12">
        <f t="shared" si="12"/>
        <v>450</v>
      </c>
      <c r="Q79" s="12">
        <f t="shared" si="13"/>
        <v>3</v>
      </c>
      <c r="R79" s="57"/>
      <c r="S79" s="15">
        <v>0.13</v>
      </c>
      <c r="T79" s="15">
        <f t="shared" si="14"/>
        <v>0.39</v>
      </c>
    </row>
    <row r="80" spans="1:22" x14ac:dyDescent="0.2">
      <c r="A80" s="36" t="s">
        <v>183</v>
      </c>
      <c r="B80" s="36" t="s">
        <v>83</v>
      </c>
      <c r="C80" s="36">
        <v>90447300</v>
      </c>
      <c r="D80" s="36" t="s">
        <v>277</v>
      </c>
      <c r="E80" s="12" t="s">
        <v>89</v>
      </c>
      <c r="F80" s="12">
        <v>300</v>
      </c>
      <c r="G80" s="12">
        <v>10</v>
      </c>
      <c r="H80" s="12">
        <v>150</v>
      </c>
      <c r="I80" s="12">
        <v>300</v>
      </c>
      <c r="J80" s="12"/>
      <c r="K80" s="12"/>
      <c r="L80" s="12">
        <v>300</v>
      </c>
      <c r="M80" s="12"/>
      <c r="N80" s="12">
        <v>600</v>
      </c>
      <c r="O80" s="13"/>
      <c r="P80" s="12">
        <f t="shared" si="12"/>
        <v>1200</v>
      </c>
      <c r="Q80" s="12">
        <f t="shared" si="13"/>
        <v>8</v>
      </c>
      <c r="R80" s="57"/>
      <c r="S80" s="15">
        <v>0.13</v>
      </c>
      <c r="T80" s="15">
        <f t="shared" si="14"/>
        <v>1.04</v>
      </c>
    </row>
    <row r="81" spans="1:22" x14ac:dyDescent="0.2">
      <c r="A81" s="11" t="s">
        <v>84</v>
      </c>
      <c r="B81" s="11" t="s">
        <v>85</v>
      </c>
      <c r="C81" s="11" t="s">
        <v>84</v>
      </c>
      <c r="D81" s="11" t="s">
        <v>275</v>
      </c>
      <c r="E81" s="12">
        <v>40</v>
      </c>
      <c r="F81" s="12">
        <v>450</v>
      </c>
      <c r="G81" s="12">
        <v>10</v>
      </c>
      <c r="H81" s="12">
        <v>100</v>
      </c>
      <c r="I81" s="12"/>
      <c r="J81" s="12"/>
      <c r="K81" s="12"/>
      <c r="L81" s="12"/>
      <c r="M81" s="12"/>
      <c r="N81" s="12">
        <v>300</v>
      </c>
      <c r="O81" s="13"/>
      <c r="P81" s="12">
        <f t="shared" si="12"/>
        <v>300</v>
      </c>
      <c r="Q81" s="12">
        <f t="shared" si="13"/>
        <v>3</v>
      </c>
      <c r="R81" s="57"/>
      <c r="S81" s="15">
        <v>0.13</v>
      </c>
      <c r="T81" s="15">
        <f t="shared" si="14"/>
        <v>0.39</v>
      </c>
    </row>
    <row r="82" spans="1:22" x14ac:dyDescent="0.2">
      <c r="A82" s="36" t="s">
        <v>184</v>
      </c>
      <c r="B82" s="36" t="s">
        <v>85</v>
      </c>
      <c r="C82" s="36">
        <v>90447400</v>
      </c>
      <c r="D82" s="36" t="s">
        <v>277</v>
      </c>
      <c r="E82" s="12" t="s">
        <v>89</v>
      </c>
      <c r="F82" s="12">
        <v>450</v>
      </c>
      <c r="G82" s="12">
        <v>10</v>
      </c>
      <c r="H82" s="12">
        <v>100</v>
      </c>
      <c r="I82" s="12">
        <v>300</v>
      </c>
      <c r="J82" s="12"/>
      <c r="K82" s="12">
        <v>300</v>
      </c>
      <c r="L82" s="12">
        <v>300</v>
      </c>
      <c r="M82" s="12"/>
      <c r="N82" s="12">
        <v>500</v>
      </c>
      <c r="O82" s="13"/>
      <c r="P82" s="12">
        <f t="shared" si="12"/>
        <v>1400</v>
      </c>
      <c r="Q82" s="12">
        <f t="shared" si="13"/>
        <v>14</v>
      </c>
      <c r="R82" s="57"/>
      <c r="S82" s="15">
        <v>0.13</v>
      </c>
      <c r="T82" s="15">
        <f t="shared" si="14"/>
        <v>1.82</v>
      </c>
    </row>
    <row r="83" spans="1:22" x14ac:dyDescent="0.2">
      <c r="A83" s="11" t="s">
        <v>86</v>
      </c>
      <c r="B83" s="11" t="s">
        <v>87</v>
      </c>
      <c r="C83" s="11" t="s">
        <v>86</v>
      </c>
      <c r="D83" s="11" t="s">
        <v>275</v>
      </c>
      <c r="E83" s="12">
        <v>40</v>
      </c>
      <c r="F83" s="12">
        <v>600</v>
      </c>
      <c r="G83" s="12">
        <v>10</v>
      </c>
      <c r="H83" s="12">
        <v>50</v>
      </c>
      <c r="I83" s="12"/>
      <c r="J83" s="12"/>
      <c r="K83" s="12"/>
      <c r="L83" s="12"/>
      <c r="M83" s="12"/>
      <c r="N83" s="12">
        <v>200</v>
      </c>
      <c r="O83" s="13"/>
      <c r="P83" s="12">
        <f t="shared" si="12"/>
        <v>200</v>
      </c>
      <c r="Q83" s="12">
        <f t="shared" si="13"/>
        <v>4</v>
      </c>
      <c r="R83" s="57"/>
      <c r="S83" s="15">
        <v>0.09</v>
      </c>
      <c r="T83" s="15">
        <f t="shared" si="14"/>
        <v>0.36</v>
      </c>
    </row>
    <row r="84" spans="1:22" x14ac:dyDescent="0.2">
      <c r="A84" s="36" t="s">
        <v>88</v>
      </c>
      <c r="B84" s="36" t="s">
        <v>87</v>
      </c>
      <c r="C84" s="36">
        <v>90447600</v>
      </c>
      <c r="D84" s="36" t="s">
        <v>277</v>
      </c>
      <c r="E84" s="12" t="s">
        <v>89</v>
      </c>
      <c r="F84" s="12">
        <v>600</v>
      </c>
      <c r="G84" s="12">
        <v>10</v>
      </c>
      <c r="H84" s="12">
        <v>50</v>
      </c>
      <c r="I84" s="12">
        <v>300</v>
      </c>
      <c r="J84" s="12"/>
      <c r="K84" s="12">
        <v>300</v>
      </c>
      <c r="L84" s="12">
        <v>300</v>
      </c>
      <c r="M84" s="12"/>
      <c r="N84" s="12">
        <v>500</v>
      </c>
      <c r="O84" s="13"/>
      <c r="P84" s="12">
        <f t="shared" si="12"/>
        <v>1400</v>
      </c>
      <c r="Q84" s="12">
        <f t="shared" si="13"/>
        <v>28</v>
      </c>
      <c r="R84" s="57"/>
      <c r="S84" s="15">
        <v>0.09</v>
      </c>
      <c r="T84" s="15">
        <f t="shared" si="14"/>
        <v>2.52</v>
      </c>
    </row>
    <row r="85" spans="1:22" x14ac:dyDescent="0.2">
      <c r="A85" s="11" t="s">
        <v>90</v>
      </c>
      <c r="B85" s="11" t="s">
        <v>91</v>
      </c>
      <c r="C85" s="11" t="s">
        <v>90</v>
      </c>
      <c r="D85" s="11" t="s">
        <v>275</v>
      </c>
      <c r="E85" s="12">
        <v>40</v>
      </c>
      <c r="F85" s="12">
        <v>750</v>
      </c>
      <c r="G85" s="12">
        <v>10</v>
      </c>
      <c r="H85" s="12">
        <v>50</v>
      </c>
      <c r="I85" s="12"/>
      <c r="J85" s="12"/>
      <c r="K85" s="12"/>
      <c r="L85" s="12"/>
      <c r="M85" s="12"/>
      <c r="N85" s="12">
        <v>100</v>
      </c>
      <c r="O85" s="13"/>
      <c r="P85" s="12">
        <f t="shared" si="12"/>
        <v>100</v>
      </c>
      <c r="Q85" s="12">
        <f t="shared" si="13"/>
        <v>2</v>
      </c>
      <c r="R85" s="57"/>
      <c r="S85" s="15">
        <v>0.13</v>
      </c>
      <c r="T85" s="15">
        <f t="shared" si="14"/>
        <v>0.26</v>
      </c>
    </row>
    <row r="86" spans="1:22" x14ac:dyDescent="0.2">
      <c r="A86" s="11" t="s">
        <v>92</v>
      </c>
      <c r="B86" s="11" t="s">
        <v>93</v>
      </c>
      <c r="C86" s="11" t="s">
        <v>92</v>
      </c>
      <c r="D86" s="11" t="s">
        <v>275</v>
      </c>
      <c r="E86" s="12">
        <v>40</v>
      </c>
      <c r="F86" s="12">
        <v>900</v>
      </c>
      <c r="G86" s="12">
        <v>10</v>
      </c>
      <c r="H86" s="12">
        <v>50</v>
      </c>
      <c r="I86" s="12"/>
      <c r="J86" s="12"/>
      <c r="K86" s="12"/>
      <c r="L86" s="12"/>
      <c r="M86" s="12"/>
      <c r="N86" s="12"/>
      <c r="O86" s="13"/>
      <c r="P86" s="12">
        <f t="shared" si="12"/>
        <v>0</v>
      </c>
      <c r="Q86" s="12">
        <f t="shared" si="13"/>
        <v>0</v>
      </c>
      <c r="R86" s="57"/>
      <c r="S86" s="15">
        <v>0.13</v>
      </c>
      <c r="T86" s="15">
        <f t="shared" si="14"/>
        <v>0</v>
      </c>
    </row>
    <row r="87" spans="1:22" x14ac:dyDescent="0.2">
      <c r="A87" s="36" t="s">
        <v>185</v>
      </c>
      <c r="B87" s="36" t="s">
        <v>93</v>
      </c>
      <c r="C87" s="36">
        <v>90447700</v>
      </c>
      <c r="D87" s="36" t="s">
        <v>277</v>
      </c>
      <c r="E87" s="12" t="s">
        <v>89</v>
      </c>
      <c r="F87" s="12">
        <v>900</v>
      </c>
      <c r="G87" s="12">
        <v>10</v>
      </c>
      <c r="H87" s="12">
        <v>50</v>
      </c>
      <c r="I87" s="12"/>
      <c r="J87" s="12"/>
      <c r="K87" s="12"/>
      <c r="L87" s="12"/>
      <c r="M87" s="12"/>
      <c r="N87" s="12"/>
      <c r="O87" s="13"/>
      <c r="P87" s="12">
        <f t="shared" si="12"/>
        <v>0</v>
      </c>
      <c r="Q87" s="12">
        <f t="shared" si="13"/>
        <v>0</v>
      </c>
      <c r="R87" s="57"/>
      <c r="S87" s="15">
        <v>0.13</v>
      </c>
      <c r="T87" s="15">
        <f t="shared" si="14"/>
        <v>0</v>
      </c>
    </row>
    <row r="88" spans="1:22" x14ac:dyDescent="0.2">
      <c r="A88" s="11" t="s">
        <v>94</v>
      </c>
      <c r="B88" s="11" t="s">
        <v>95</v>
      </c>
      <c r="C88" s="11" t="s">
        <v>94</v>
      </c>
      <c r="D88" s="11" t="s">
        <v>275</v>
      </c>
      <c r="E88" s="12">
        <v>40</v>
      </c>
      <c r="F88" s="12">
        <v>1200</v>
      </c>
      <c r="G88" s="12">
        <v>5</v>
      </c>
      <c r="H88" s="12">
        <v>25</v>
      </c>
      <c r="I88" s="12"/>
      <c r="J88" s="12"/>
      <c r="K88" s="12"/>
      <c r="L88" s="12"/>
      <c r="M88" s="12"/>
      <c r="N88" s="12"/>
      <c r="O88" s="13"/>
      <c r="P88" s="12">
        <f t="shared" si="12"/>
        <v>0</v>
      </c>
      <c r="Q88" s="12">
        <f t="shared" si="13"/>
        <v>0</v>
      </c>
      <c r="R88" s="57"/>
      <c r="S88" s="15">
        <v>0.08</v>
      </c>
      <c r="T88" s="15">
        <f t="shared" si="14"/>
        <v>0</v>
      </c>
    </row>
    <row r="89" spans="1:22" x14ac:dyDescent="0.2">
      <c r="A89" s="36" t="s">
        <v>376</v>
      </c>
      <c r="B89" s="36" t="s">
        <v>377</v>
      </c>
      <c r="C89" s="31" t="s">
        <v>378</v>
      </c>
      <c r="D89" s="36" t="s">
        <v>277</v>
      </c>
      <c r="E89" s="12">
        <v>40</v>
      </c>
      <c r="F89" s="12">
        <v>1800</v>
      </c>
      <c r="G89" s="12">
        <v>5</v>
      </c>
      <c r="H89" s="12">
        <v>20</v>
      </c>
      <c r="I89" s="12">
        <v>100</v>
      </c>
      <c r="J89" s="12"/>
      <c r="K89" s="12"/>
      <c r="L89" s="12"/>
      <c r="M89" s="12"/>
      <c r="N89" s="12"/>
      <c r="O89" s="13"/>
      <c r="P89" s="12">
        <f t="shared" si="12"/>
        <v>100</v>
      </c>
      <c r="Q89" s="12">
        <f t="shared" si="13"/>
        <v>5</v>
      </c>
      <c r="R89" s="57"/>
      <c r="S89" s="15">
        <v>0.08</v>
      </c>
      <c r="T89" s="15">
        <f t="shared" si="14"/>
        <v>0.4</v>
      </c>
    </row>
    <row r="90" spans="1:22" x14ac:dyDescent="0.2">
      <c r="A90" s="11" t="s">
        <v>220</v>
      </c>
      <c r="B90" s="11" t="s">
        <v>221</v>
      </c>
      <c r="C90" s="11" t="s">
        <v>220</v>
      </c>
      <c r="D90" s="11" t="s">
        <v>275</v>
      </c>
      <c r="E90" s="12">
        <v>40</v>
      </c>
      <c r="F90" s="12">
        <v>2000</v>
      </c>
      <c r="G90" s="12">
        <v>5</v>
      </c>
      <c r="H90" s="12">
        <v>25</v>
      </c>
      <c r="I90" s="12"/>
      <c r="J90" s="12"/>
      <c r="K90" s="12"/>
      <c r="L90" s="12"/>
      <c r="M90" s="12"/>
      <c r="N90" s="12"/>
      <c r="O90" s="13"/>
      <c r="P90" s="12">
        <f t="shared" si="12"/>
        <v>0</v>
      </c>
      <c r="Q90" s="12">
        <f t="shared" si="13"/>
        <v>0</v>
      </c>
      <c r="R90" s="57"/>
      <c r="S90" s="15">
        <v>0.08</v>
      </c>
      <c r="T90" s="15">
        <f t="shared" si="14"/>
        <v>0</v>
      </c>
      <c r="U90" s="43"/>
    </row>
    <row r="91" spans="1:22" x14ac:dyDescent="0.2">
      <c r="A91" s="8" t="s">
        <v>96</v>
      </c>
      <c r="B91" s="8"/>
      <c r="C91" s="8"/>
      <c r="D91" s="8"/>
      <c r="E91" s="20"/>
      <c r="F91" s="12"/>
      <c r="G91" s="12"/>
      <c r="H91" s="12"/>
      <c r="I91" s="12"/>
      <c r="J91" s="12"/>
      <c r="K91" s="12"/>
      <c r="L91" s="12"/>
      <c r="M91" s="12"/>
      <c r="N91" s="12"/>
      <c r="O91" s="8"/>
      <c r="P91" s="12"/>
      <c r="Q91" s="12"/>
      <c r="R91" s="57"/>
      <c r="S91" s="12"/>
      <c r="T91" s="15"/>
    </row>
    <row r="92" spans="1:22" x14ac:dyDescent="0.2">
      <c r="A92" s="11" t="s">
        <v>299</v>
      </c>
      <c r="B92" s="11" t="s">
        <v>300</v>
      </c>
      <c r="C92" s="11" t="s">
        <v>299</v>
      </c>
      <c r="D92" s="11" t="s">
        <v>275</v>
      </c>
      <c r="E92" s="12">
        <v>50</v>
      </c>
      <c r="F92" s="12">
        <v>100</v>
      </c>
      <c r="G92" s="12">
        <v>10</v>
      </c>
      <c r="H92" s="12">
        <v>150</v>
      </c>
      <c r="I92" s="12"/>
      <c r="J92" s="12"/>
      <c r="K92" s="12"/>
      <c r="L92" s="12">
        <v>300</v>
      </c>
      <c r="M92" s="12"/>
      <c r="N92" s="12"/>
      <c r="O92" s="13"/>
      <c r="P92" s="12">
        <f t="shared" ref="P92:P108" si="15">SUM(I92:O92)</f>
        <v>300</v>
      </c>
      <c r="Q92" s="12">
        <f t="shared" ref="Q92:Q108" si="16">$P92/$H92</f>
        <v>2</v>
      </c>
      <c r="R92" s="57"/>
      <c r="S92" s="15">
        <v>0.1</v>
      </c>
      <c r="T92" s="15">
        <f t="shared" ref="T92:T108" si="17">$Q92*$S92</f>
        <v>0.2</v>
      </c>
      <c r="U92" s="43">
        <f>SUM(T92:T108)</f>
        <v>21.6</v>
      </c>
      <c r="V92" s="3">
        <f>U92*100/$U$143</f>
        <v>32.831737346101228</v>
      </c>
    </row>
    <row r="93" spans="1:22" x14ac:dyDescent="0.2">
      <c r="A93" s="11" t="s">
        <v>97</v>
      </c>
      <c r="B93" s="11" t="s">
        <v>98</v>
      </c>
      <c r="C93" s="11" t="s">
        <v>97</v>
      </c>
      <c r="D93" s="11" t="s">
        <v>275</v>
      </c>
      <c r="E93" s="12">
        <v>50</v>
      </c>
      <c r="F93" s="12">
        <v>150</v>
      </c>
      <c r="G93" s="12">
        <v>10</v>
      </c>
      <c r="H93" s="12">
        <v>150</v>
      </c>
      <c r="I93" s="12"/>
      <c r="J93" s="12"/>
      <c r="K93" s="12"/>
      <c r="L93" s="12"/>
      <c r="M93" s="12"/>
      <c r="N93" s="12"/>
      <c r="O93" s="13"/>
      <c r="P93" s="12">
        <f t="shared" si="15"/>
        <v>0</v>
      </c>
      <c r="Q93" s="12">
        <f t="shared" si="16"/>
        <v>0</v>
      </c>
      <c r="R93" s="57"/>
      <c r="S93" s="15">
        <v>0.1</v>
      </c>
      <c r="T93" s="15">
        <f t="shared" si="17"/>
        <v>0</v>
      </c>
    </row>
    <row r="94" spans="1:22" x14ac:dyDescent="0.2">
      <c r="A94" s="36" t="s">
        <v>235</v>
      </c>
      <c r="B94" s="36" t="s">
        <v>98</v>
      </c>
      <c r="C94" s="36">
        <v>90448200</v>
      </c>
      <c r="D94" s="36" t="s">
        <v>277</v>
      </c>
      <c r="E94" s="12" t="s">
        <v>102</v>
      </c>
      <c r="F94" s="12">
        <v>150</v>
      </c>
      <c r="G94" s="12">
        <v>10</v>
      </c>
      <c r="H94" s="12">
        <v>150</v>
      </c>
      <c r="I94" s="12"/>
      <c r="J94" s="12"/>
      <c r="K94" s="12"/>
      <c r="L94" s="12"/>
      <c r="M94" s="12"/>
      <c r="N94" s="12">
        <v>300</v>
      </c>
      <c r="O94" s="13"/>
      <c r="P94" s="12">
        <f t="shared" si="15"/>
        <v>300</v>
      </c>
      <c r="Q94" s="12">
        <f t="shared" si="16"/>
        <v>2</v>
      </c>
      <c r="R94" s="57"/>
      <c r="S94" s="15">
        <v>0.1</v>
      </c>
      <c r="T94" s="15">
        <f t="shared" si="17"/>
        <v>0.2</v>
      </c>
    </row>
    <row r="95" spans="1:22" x14ac:dyDescent="0.2">
      <c r="A95" s="11" t="s">
        <v>224</v>
      </c>
      <c r="B95" s="11" t="s">
        <v>225</v>
      </c>
      <c r="C95" s="11" t="s">
        <v>224</v>
      </c>
      <c r="D95" s="11" t="s">
        <v>275</v>
      </c>
      <c r="E95" s="12">
        <v>50</v>
      </c>
      <c r="F95" s="12">
        <v>200</v>
      </c>
      <c r="G95" s="12">
        <v>10</v>
      </c>
      <c r="H95" s="12">
        <v>150</v>
      </c>
      <c r="I95" s="12"/>
      <c r="J95" s="12"/>
      <c r="K95" s="12"/>
      <c r="L95" s="12">
        <v>150</v>
      </c>
      <c r="M95" s="12"/>
      <c r="N95" s="12"/>
      <c r="O95" s="13"/>
      <c r="P95" s="12">
        <f t="shared" si="15"/>
        <v>150</v>
      </c>
      <c r="Q95" s="12">
        <f t="shared" si="16"/>
        <v>1</v>
      </c>
      <c r="R95" s="57"/>
      <c r="S95" s="15">
        <v>0.06</v>
      </c>
      <c r="T95" s="15">
        <f t="shared" si="17"/>
        <v>0.06</v>
      </c>
    </row>
    <row r="96" spans="1:22" x14ac:dyDescent="0.2">
      <c r="A96" s="11" t="s">
        <v>99</v>
      </c>
      <c r="B96" s="11" t="s">
        <v>100</v>
      </c>
      <c r="C96" s="11" t="s">
        <v>99</v>
      </c>
      <c r="D96" s="11" t="s">
        <v>275</v>
      </c>
      <c r="E96" s="12">
        <v>50</v>
      </c>
      <c r="F96" s="12">
        <v>300</v>
      </c>
      <c r="G96" s="12">
        <v>10</v>
      </c>
      <c r="H96" s="12">
        <v>75</v>
      </c>
      <c r="I96" s="12"/>
      <c r="J96" s="12"/>
      <c r="K96" s="12"/>
      <c r="L96" s="12"/>
      <c r="M96" s="12"/>
      <c r="N96" s="12">
        <v>150</v>
      </c>
      <c r="O96" s="13"/>
      <c r="P96" s="12">
        <f t="shared" si="15"/>
        <v>150</v>
      </c>
      <c r="Q96" s="12">
        <f t="shared" si="16"/>
        <v>2</v>
      </c>
      <c r="R96" s="57"/>
      <c r="S96" s="15">
        <v>0.1</v>
      </c>
      <c r="T96" s="15">
        <f t="shared" si="17"/>
        <v>0.2</v>
      </c>
    </row>
    <row r="97" spans="1:22" x14ac:dyDescent="0.2">
      <c r="A97" s="36" t="s">
        <v>101</v>
      </c>
      <c r="B97" s="36" t="s">
        <v>100</v>
      </c>
      <c r="C97" s="36">
        <v>90448300</v>
      </c>
      <c r="D97" s="36" t="s">
        <v>277</v>
      </c>
      <c r="E97" s="12" t="s">
        <v>102</v>
      </c>
      <c r="F97" s="12">
        <v>300</v>
      </c>
      <c r="G97" s="12">
        <v>10</v>
      </c>
      <c r="H97" s="12">
        <v>75</v>
      </c>
      <c r="I97" s="12"/>
      <c r="J97" s="12"/>
      <c r="K97" s="12"/>
      <c r="L97" s="12"/>
      <c r="M97" s="12"/>
      <c r="N97" s="12">
        <v>600</v>
      </c>
      <c r="O97" s="13"/>
      <c r="P97" s="12">
        <f t="shared" si="15"/>
        <v>600</v>
      </c>
      <c r="Q97" s="12">
        <f t="shared" si="16"/>
        <v>8</v>
      </c>
      <c r="R97" s="57"/>
      <c r="S97" s="15">
        <v>0.1</v>
      </c>
      <c r="T97" s="15">
        <f t="shared" si="17"/>
        <v>0.8</v>
      </c>
    </row>
    <row r="98" spans="1:22" x14ac:dyDescent="0.2">
      <c r="A98" s="11" t="s">
        <v>103</v>
      </c>
      <c r="B98" s="11" t="s">
        <v>104</v>
      </c>
      <c r="C98" s="11" t="s">
        <v>103</v>
      </c>
      <c r="D98" s="11" t="s">
        <v>275</v>
      </c>
      <c r="E98" s="12">
        <v>50</v>
      </c>
      <c r="F98" s="12">
        <v>450</v>
      </c>
      <c r="G98" s="12">
        <v>10</v>
      </c>
      <c r="H98" s="12">
        <v>50</v>
      </c>
      <c r="I98" s="12"/>
      <c r="J98" s="12"/>
      <c r="K98" s="12"/>
      <c r="L98" s="12"/>
      <c r="M98" s="12"/>
      <c r="N98" s="12"/>
      <c r="O98" s="13"/>
      <c r="P98" s="12">
        <f t="shared" si="15"/>
        <v>0</v>
      </c>
      <c r="Q98" s="12">
        <f t="shared" si="16"/>
        <v>0</v>
      </c>
      <c r="R98" s="57"/>
      <c r="S98" s="15">
        <v>0.1</v>
      </c>
      <c r="T98" s="15">
        <f t="shared" si="17"/>
        <v>0</v>
      </c>
    </row>
    <row r="99" spans="1:22" x14ac:dyDescent="0.2">
      <c r="A99" s="36" t="s">
        <v>186</v>
      </c>
      <c r="B99" s="36" t="s">
        <v>104</v>
      </c>
      <c r="C99" s="36">
        <v>90448400</v>
      </c>
      <c r="D99" s="36" t="s">
        <v>277</v>
      </c>
      <c r="E99" s="12" t="s">
        <v>102</v>
      </c>
      <c r="F99" s="12">
        <v>450</v>
      </c>
      <c r="G99" s="12">
        <v>10</v>
      </c>
      <c r="H99" s="12">
        <v>50</v>
      </c>
      <c r="I99" s="12">
        <v>300</v>
      </c>
      <c r="J99" s="12"/>
      <c r="K99" s="12"/>
      <c r="L99" s="12">
        <v>300</v>
      </c>
      <c r="M99" s="12"/>
      <c r="N99" s="12">
        <v>600</v>
      </c>
      <c r="O99" s="13"/>
      <c r="P99" s="12">
        <f t="shared" si="15"/>
        <v>1200</v>
      </c>
      <c r="Q99" s="12">
        <f t="shared" si="16"/>
        <v>24</v>
      </c>
      <c r="R99" s="57"/>
      <c r="S99" s="15">
        <v>0.1</v>
      </c>
      <c r="T99" s="15">
        <f t="shared" si="17"/>
        <v>2.4000000000000004</v>
      </c>
    </row>
    <row r="100" spans="1:22" x14ac:dyDescent="0.2">
      <c r="A100" s="11" t="s">
        <v>105</v>
      </c>
      <c r="B100" s="11" t="s">
        <v>106</v>
      </c>
      <c r="C100" s="11" t="s">
        <v>105</v>
      </c>
      <c r="D100" s="11" t="s">
        <v>275</v>
      </c>
      <c r="E100" s="12">
        <v>50</v>
      </c>
      <c r="F100" s="12">
        <v>600</v>
      </c>
      <c r="G100" s="12">
        <v>10</v>
      </c>
      <c r="H100" s="12">
        <v>50</v>
      </c>
      <c r="I100" s="12"/>
      <c r="J100" s="12"/>
      <c r="K100" s="12"/>
      <c r="L100" s="12">
        <v>300</v>
      </c>
      <c r="M100" s="12"/>
      <c r="N100" s="12"/>
      <c r="O100" s="13"/>
      <c r="P100" s="12">
        <f t="shared" si="15"/>
        <v>300</v>
      </c>
      <c r="Q100" s="12">
        <f t="shared" si="16"/>
        <v>6</v>
      </c>
      <c r="R100" s="57"/>
      <c r="S100" s="15">
        <v>0.13</v>
      </c>
      <c r="T100" s="15">
        <f t="shared" si="17"/>
        <v>0.78</v>
      </c>
    </row>
    <row r="101" spans="1:22" x14ac:dyDescent="0.2">
      <c r="A101" s="36" t="s">
        <v>107</v>
      </c>
      <c r="B101" s="36" t="s">
        <v>106</v>
      </c>
      <c r="C101" s="36">
        <v>90448600</v>
      </c>
      <c r="D101" s="36" t="s">
        <v>277</v>
      </c>
      <c r="E101" s="12" t="s">
        <v>102</v>
      </c>
      <c r="F101" s="12">
        <v>600</v>
      </c>
      <c r="G101" s="12">
        <v>10</v>
      </c>
      <c r="H101" s="12">
        <v>50</v>
      </c>
      <c r="I101" s="12">
        <v>300</v>
      </c>
      <c r="J101" s="12"/>
      <c r="K101" s="12"/>
      <c r="L101" s="12">
        <v>500</v>
      </c>
      <c r="M101" s="12"/>
      <c r="N101" s="12">
        <v>600</v>
      </c>
      <c r="O101" s="13"/>
      <c r="P101" s="12">
        <f t="shared" si="15"/>
        <v>1400</v>
      </c>
      <c r="Q101" s="12">
        <f t="shared" si="16"/>
        <v>28</v>
      </c>
      <c r="R101" s="57"/>
      <c r="S101" s="15">
        <v>0.13</v>
      </c>
      <c r="T101" s="15">
        <f t="shared" si="17"/>
        <v>3.64</v>
      </c>
    </row>
    <row r="102" spans="1:22" x14ac:dyDescent="0.2">
      <c r="A102" s="36" t="s">
        <v>266</v>
      </c>
      <c r="B102" s="36" t="s">
        <v>267</v>
      </c>
      <c r="C102" s="36">
        <v>90448605</v>
      </c>
      <c r="D102" s="36" t="s">
        <v>277</v>
      </c>
      <c r="E102" s="12" t="s">
        <v>102</v>
      </c>
      <c r="F102" s="12">
        <v>700</v>
      </c>
      <c r="G102" s="12">
        <v>5</v>
      </c>
      <c r="H102" s="12">
        <v>25</v>
      </c>
      <c r="I102" s="12"/>
      <c r="J102" s="12"/>
      <c r="K102" s="12"/>
      <c r="L102" s="12"/>
      <c r="M102" s="12"/>
      <c r="N102" s="12"/>
      <c r="O102" s="13"/>
      <c r="P102" s="12">
        <f t="shared" si="15"/>
        <v>0</v>
      </c>
      <c r="Q102" s="12">
        <f t="shared" si="16"/>
        <v>0</v>
      </c>
      <c r="R102" s="57"/>
      <c r="S102" s="15">
        <v>0.1</v>
      </c>
      <c r="T102" s="15">
        <f t="shared" si="17"/>
        <v>0</v>
      </c>
    </row>
    <row r="103" spans="1:22" x14ac:dyDescent="0.2">
      <c r="A103" s="11" t="s">
        <v>202</v>
      </c>
      <c r="B103" s="11" t="s">
        <v>203</v>
      </c>
      <c r="C103" s="11" t="s">
        <v>202</v>
      </c>
      <c r="D103" s="11" t="s">
        <v>275</v>
      </c>
      <c r="E103" s="12">
        <v>50</v>
      </c>
      <c r="F103" s="12">
        <v>750</v>
      </c>
      <c r="G103" s="12">
        <v>5</v>
      </c>
      <c r="H103" s="12">
        <v>25</v>
      </c>
      <c r="I103" s="12">
        <v>200</v>
      </c>
      <c r="J103" s="12"/>
      <c r="K103" s="12"/>
      <c r="L103" s="12"/>
      <c r="M103" s="12"/>
      <c r="N103" s="12"/>
      <c r="O103" s="13"/>
      <c r="P103" s="12">
        <f t="shared" si="15"/>
        <v>200</v>
      </c>
      <c r="Q103" s="12">
        <f t="shared" si="16"/>
        <v>8</v>
      </c>
      <c r="R103" s="57"/>
      <c r="S103" s="15">
        <v>0.1</v>
      </c>
      <c r="T103" s="15">
        <f t="shared" si="17"/>
        <v>0.8</v>
      </c>
    </row>
    <row r="104" spans="1:22" x14ac:dyDescent="0.2">
      <c r="A104" s="11" t="s">
        <v>108</v>
      </c>
      <c r="B104" s="11" t="s">
        <v>109</v>
      </c>
      <c r="C104" s="11" t="s">
        <v>108</v>
      </c>
      <c r="D104" s="11" t="s">
        <v>275</v>
      </c>
      <c r="E104" s="12">
        <v>50</v>
      </c>
      <c r="F104" s="12">
        <v>900</v>
      </c>
      <c r="G104" s="12">
        <v>5</v>
      </c>
      <c r="H104" s="12">
        <v>25</v>
      </c>
      <c r="I104" s="12"/>
      <c r="J104" s="12"/>
      <c r="K104" s="12"/>
      <c r="L104" s="12">
        <v>100</v>
      </c>
      <c r="M104" s="12">
        <v>300</v>
      </c>
      <c r="N104" s="12"/>
      <c r="O104" s="13"/>
      <c r="P104" s="12">
        <f t="shared" si="15"/>
        <v>400</v>
      </c>
      <c r="Q104" s="12">
        <f t="shared" si="16"/>
        <v>16</v>
      </c>
      <c r="R104" s="57"/>
      <c r="S104" s="15">
        <v>0.1</v>
      </c>
      <c r="T104" s="15">
        <f t="shared" si="17"/>
        <v>1.6</v>
      </c>
    </row>
    <row r="105" spans="1:22" x14ac:dyDescent="0.2">
      <c r="A105" s="36" t="s">
        <v>187</v>
      </c>
      <c r="B105" s="36" t="s">
        <v>109</v>
      </c>
      <c r="C105" s="36">
        <v>90448700</v>
      </c>
      <c r="D105" s="36" t="s">
        <v>277</v>
      </c>
      <c r="E105" s="12" t="s">
        <v>102</v>
      </c>
      <c r="F105" s="12">
        <v>900</v>
      </c>
      <c r="G105" s="12">
        <v>5</v>
      </c>
      <c r="H105" s="12">
        <v>25</v>
      </c>
      <c r="I105" s="12">
        <v>300</v>
      </c>
      <c r="J105" s="12"/>
      <c r="K105" s="12"/>
      <c r="L105" s="12"/>
      <c r="M105" s="12">
        <v>2000</v>
      </c>
      <c r="N105" s="12">
        <v>300</v>
      </c>
      <c r="O105" s="13"/>
      <c r="P105" s="12">
        <f t="shared" si="15"/>
        <v>2600</v>
      </c>
      <c r="Q105" s="12">
        <f t="shared" si="16"/>
        <v>104</v>
      </c>
      <c r="R105" s="57"/>
      <c r="S105" s="15">
        <v>0.1</v>
      </c>
      <c r="T105" s="15">
        <f t="shared" si="17"/>
        <v>10.4</v>
      </c>
    </row>
    <row r="106" spans="1:22" x14ac:dyDescent="0.2">
      <c r="A106" s="11" t="s">
        <v>110</v>
      </c>
      <c r="B106" s="11" t="s">
        <v>111</v>
      </c>
      <c r="C106" s="11" t="s">
        <v>110</v>
      </c>
      <c r="D106" s="11" t="s">
        <v>275</v>
      </c>
      <c r="E106" s="12">
        <v>50</v>
      </c>
      <c r="F106" s="12">
        <v>1200</v>
      </c>
      <c r="G106" s="12">
        <v>5</v>
      </c>
      <c r="H106" s="12">
        <v>25</v>
      </c>
      <c r="I106" s="12"/>
      <c r="J106" s="12"/>
      <c r="K106" s="12"/>
      <c r="L106" s="12"/>
      <c r="M106" s="12"/>
      <c r="N106" s="12"/>
      <c r="O106" s="13"/>
      <c r="P106" s="12">
        <f t="shared" si="15"/>
        <v>0</v>
      </c>
      <c r="Q106" s="12">
        <f t="shared" si="16"/>
        <v>0</v>
      </c>
      <c r="R106" s="57"/>
      <c r="S106" s="15">
        <v>0.13</v>
      </c>
      <c r="T106" s="15">
        <f t="shared" si="17"/>
        <v>0</v>
      </c>
    </row>
    <row r="107" spans="1:22" x14ac:dyDescent="0.2">
      <c r="A107" s="36" t="s">
        <v>204</v>
      </c>
      <c r="B107" s="36" t="s">
        <v>111</v>
      </c>
      <c r="C107" s="31" t="s">
        <v>205</v>
      </c>
      <c r="D107" s="36" t="s">
        <v>277</v>
      </c>
      <c r="E107" s="12">
        <v>50</v>
      </c>
      <c r="F107" s="12">
        <v>1200</v>
      </c>
      <c r="G107" s="12">
        <v>5</v>
      </c>
      <c r="H107" s="12">
        <v>25</v>
      </c>
      <c r="I107" s="12"/>
      <c r="J107" s="12"/>
      <c r="K107" s="12"/>
      <c r="L107" s="12"/>
      <c r="M107" s="12"/>
      <c r="N107" s="12">
        <v>100</v>
      </c>
      <c r="O107" s="13"/>
      <c r="P107" s="12">
        <f t="shared" si="15"/>
        <v>100</v>
      </c>
      <c r="Q107" s="12">
        <f t="shared" si="16"/>
        <v>4</v>
      </c>
      <c r="R107" s="57"/>
      <c r="S107" s="15">
        <v>0.13</v>
      </c>
      <c r="T107" s="15">
        <f t="shared" si="17"/>
        <v>0.52</v>
      </c>
    </row>
    <row r="108" spans="1:22" x14ac:dyDescent="0.2">
      <c r="A108" s="36" t="s">
        <v>268</v>
      </c>
      <c r="B108" s="36" t="s">
        <v>269</v>
      </c>
      <c r="C108" s="31" t="s">
        <v>270</v>
      </c>
      <c r="D108" s="36" t="s">
        <v>277</v>
      </c>
      <c r="E108" s="12">
        <v>50</v>
      </c>
      <c r="F108" s="12">
        <v>2400</v>
      </c>
      <c r="G108" s="12">
        <v>5</v>
      </c>
      <c r="H108" s="12">
        <v>25</v>
      </c>
      <c r="I108" s="12"/>
      <c r="J108" s="12"/>
      <c r="K108" s="12"/>
      <c r="L108" s="12"/>
      <c r="M108" s="12"/>
      <c r="N108" s="12"/>
      <c r="O108" s="13"/>
      <c r="P108" s="12">
        <f t="shared" si="15"/>
        <v>0</v>
      </c>
      <c r="Q108" s="12">
        <f t="shared" si="16"/>
        <v>0</v>
      </c>
      <c r="R108" s="57"/>
      <c r="S108" s="15">
        <v>0.13</v>
      </c>
      <c r="T108" s="15">
        <f t="shared" si="17"/>
        <v>0</v>
      </c>
      <c r="U108" s="43"/>
    </row>
    <row r="109" spans="1:22" x14ac:dyDescent="0.2">
      <c r="A109" s="307" t="s">
        <v>112</v>
      </c>
      <c r="B109" s="307"/>
      <c r="C109" s="8"/>
      <c r="D109" s="8"/>
      <c r="E109" s="8"/>
      <c r="F109" s="12"/>
      <c r="G109" s="12"/>
      <c r="H109" s="12"/>
      <c r="I109" s="12"/>
      <c r="J109" s="12"/>
      <c r="K109" s="12"/>
      <c r="L109" s="12"/>
      <c r="M109" s="12"/>
      <c r="N109" s="12"/>
      <c r="O109" s="36"/>
      <c r="P109" s="12"/>
      <c r="Q109" s="12"/>
      <c r="R109" s="57"/>
      <c r="S109" s="12"/>
      <c r="T109" s="15"/>
    </row>
    <row r="110" spans="1:22" x14ac:dyDescent="0.2">
      <c r="A110" s="11" t="s">
        <v>216</v>
      </c>
      <c r="B110" s="11" t="s">
        <v>217</v>
      </c>
      <c r="C110" s="11" t="s">
        <v>216</v>
      </c>
      <c r="D110" s="11" t="s">
        <v>275</v>
      </c>
      <c r="E110" s="12">
        <v>20</v>
      </c>
      <c r="F110" s="12">
        <v>150</v>
      </c>
      <c r="G110" s="12">
        <v>10</v>
      </c>
      <c r="H110" s="12">
        <v>400</v>
      </c>
      <c r="I110" s="12"/>
      <c r="J110" s="12"/>
      <c r="K110" s="12"/>
      <c r="L110" s="12"/>
      <c r="M110" s="12"/>
      <c r="N110" s="12"/>
      <c r="O110" s="36"/>
      <c r="P110" s="12">
        <f t="shared" ref="P110:P142" si="18">SUM(I110:O110)</f>
        <v>0</v>
      </c>
      <c r="Q110" s="12">
        <f t="shared" ref="Q110:Q142" si="19">$P110/$H110</f>
        <v>0</v>
      </c>
      <c r="R110" s="57"/>
      <c r="S110" s="12">
        <v>0.06</v>
      </c>
      <c r="T110" s="15">
        <f t="shared" ref="T110:T142" si="20">$Q110*$S110</f>
        <v>0</v>
      </c>
      <c r="U110" s="43">
        <f>SUM(T110:T125)</f>
        <v>0.62</v>
      </c>
      <c r="V110" s="3">
        <f>U110*100/$U$143</f>
        <v>0.94239246086031303</v>
      </c>
    </row>
    <row r="111" spans="1:22" x14ac:dyDescent="0.2">
      <c r="A111" s="36" t="s">
        <v>226</v>
      </c>
      <c r="B111" s="36" t="s">
        <v>217</v>
      </c>
      <c r="C111" s="36">
        <v>90444200</v>
      </c>
      <c r="D111" s="36" t="s">
        <v>277</v>
      </c>
      <c r="E111" s="12">
        <v>20</v>
      </c>
      <c r="F111" s="12">
        <v>150</v>
      </c>
      <c r="G111" s="12">
        <v>10</v>
      </c>
      <c r="H111" s="12">
        <v>400</v>
      </c>
      <c r="I111" s="12"/>
      <c r="J111" s="12"/>
      <c r="K111" s="12"/>
      <c r="L111" s="12"/>
      <c r="M111" s="12"/>
      <c r="N111" s="12"/>
      <c r="O111" s="36"/>
      <c r="P111" s="12">
        <f t="shared" si="18"/>
        <v>0</v>
      </c>
      <c r="Q111" s="12">
        <f t="shared" si="19"/>
        <v>0</v>
      </c>
      <c r="R111" s="57"/>
      <c r="S111" s="12">
        <v>0.06</v>
      </c>
      <c r="T111" s="15">
        <f t="shared" si="20"/>
        <v>0</v>
      </c>
    </row>
    <row r="112" spans="1:22" x14ac:dyDescent="0.2">
      <c r="A112" s="11" t="s">
        <v>191</v>
      </c>
      <c r="B112" s="11" t="s">
        <v>192</v>
      </c>
      <c r="C112" s="11" t="s">
        <v>191</v>
      </c>
      <c r="D112" s="11" t="s">
        <v>275</v>
      </c>
      <c r="E112" s="12">
        <v>20</v>
      </c>
      <c r="F112" s="12">
        <v>200</v>
      </c>
      <c r="G112" s="12">
        <v>10</v>
      </c>
      <c r="H112" s="12">
        <v>300</v>
      </c>
      <c r="I112" s="12"/>
      <c r="J112" s="12"/>
      <c r="K112" s="12"/>
      <c r="L112" s="12"/>
      <c r="M112" s="12"/>
      <c r="N112" s="12"/>
      <c r="O112" s="36"/>
      <c r="P112" s="12">
        <f t="shared" si="18"/>
        <v>0</v>
      </c>
      <c r="Q112" s="12">
        <f t="shared" si="19"/>
        <v>0</v>
      </c>
      <c r="R112" s="57"/>
      <c r="S112" s="12">
        <v>0.06</v>
      </c>
      <c r="T112" s="15">
        <f t="shared" si="20"/>
        <v>0</v>
      </c>
    </row>
    <row r="113" spans="1:22" x14ac:dyDescent="0.2">
      <c r="A113" s="11" t="s">
        <v>160</v>
      </c>
      <c r="B113" s="11" t="s">
        <v>161</v>
      </c>
      <c r="C113" s="11" t="s">
        <v>160</v>
      </c>
      <c r="D113" s="11" t="s">
        <v>275</v>
      </c>
      <c r="E113" s="12">
        <v>20</v>
      </c>
      <c r="F113" s="12">
        <v>300</v>
      </c>
      <c r="G113" s="12">
        <v>10</v>
      </c>
      <c r="H113" s="12">
        <v>200</v>
      </c>
      <c r="I113" s="12"/>
      <c r="J113" s="12"/>
      <c r="K113" s="12">
        <v>200</v>
      </c>
      <c r="L113" s="12">
        <v>400</v>
      </c>
      <c r="M113" s="12"/>
      <c r="N113" s="12">
        <v>400</v>
      </c>
      <c r="O113" s="13"/>
      <c r="P113" s="12">
        <f t="shared" si="18"/>
        <v>1000</v>
      </c>
      <c r="Q113" s="12">
        <f t="shared" si="19"/>
        <v>5</v>
      </c>
      <c r="R113" s="57"/>
      <c r="S113" s="15">
        <v>0.06</v>
      </c>
      <c r="T113" s="15">
        <f t="shared" si="20"/>
        <v>0.3</v>
      </c>
    </row>
    <row r="114" spans="1:22" x14ac:dyDescent="0.2">
      <c r="A114" s="36" t="s">
        <v>215</v>
      </c>
      <c r="B114" s="36" t="s">
        <v>161</v>
      </c>
      <c r="C114" s="36">
        <v>90444300</v>
      </c>
      <c r="D114" s="36" t="s">
        <v>277</v>
      </c>
      <c r="E114" s="12" t="s">
        <v>46</v>
      </c>
      <c r="F114" s="12">
        <v>300</v>
      </c>
      <c r="G114" s="12">
        <v>10</v>
      </c>
      <c r="H114" s="12">
        <v>200</v>
      </c>
      <c r="I114" s="12"/>
      <c r="J114" s="12"/>
      <c r="K114" s="12"/>
      <c r="L114" s="12"/>
      <c r="M114" s="12"/>
      <c r="N114" s="12"/>
      <c r="O114" s="13"/>
      <c r="P114" s="12">
        <f t="shared" si="18"/>
        <v>0</v>
      </c>
      <c r="Q114" s="12">
        <f t="shared" si="19"/>
        <v>0</v>
      </c>
      <c r="R114" s="57"/>
      <c r="S114" s="15">
        <v>0.06</v>
      </c>
      <c r="T114" s="15">
        <f t="shared" si="20"/>
        <v>0</v>
      </c>
    </row>
    <row r="115" spans="1:22" x14ac:dyDescent="0.2">
      <c r="A115" s="11" t="s">
        <v>206</v>
      </c>
      <c r="B115" s="11" t="s">
        <v>114</v>
      </c>
      <c r="C115" s="11" t="s">
        <v>206</v>
      </c>
      <c r="D115" s="11" t="s">
        <v>275</v>
      </c>
      <c r="E115" s="12">
        <v>20</v>
      </c>
      <c r="F115" s="12">
        <v>450</v>
      </c>
      <c r="G115" s="12">
        <v>10</v>
      </c>
      <c r="H115" s="12">
        <v>100</v>
      </c>
      <c r="I115" s="12"/>
      <c r="J115" s="12"/>
      <c r="K115" s="12"/>
      <c r="L115" s="12"/>
      <c r="M115" s="12"/>
      <c r="N115" s="12"/>
      <c r="O115" s="25"/>
      <c r="P115" s="12">
        <f t="shared" si="18"/>
        <v>0</v>
      </c>
      <c r="Q115" s="12">
        <f t="shared" si="19"/>
        <v>0</v>
      </c>
      <c r="R115" s="57"/>
      <c r="S115" s="15">
        <v>0.08</v>
      </c>
      <c r="T115" s="15">
        <f t="shared" si="20"/>
        <v>0</v>
      </c>
    </row>
    <row r="116" spans="1:22" x14ac:dyDescent="0.2">
      <c r="A116" s="36" t="s">
        <v>113</v>
      </c>
      <c r="B116" s="36" t="s">
        <v>114</v>
      </c>
      <c r="C116" s="36">
        <v>90444400</v>
      </c>
      <c r="D116" s="36" t="s">
        <v>277</v>
      </c>
      <c r="E116" s="12" t="s">
        <v>46</v>
      </c>
      <c r="F116" s="12">
        <v>450</v>
      </c>
      <c r="G116" s="12">
        <v>10</v>
      </c>
      <c r="H116" s="12">
        <v>100</v>
      </c>
      <c r="I116" s="12"/>
      <c r="J116" s="12"/>
      <c r="K116" s="12"/>
      <c r="L116" s="12"/>
      <c r="M116" s="12"/>
      <c r="N116" s="12">
        <v>400</v>
      </c>
      <c r="O116" s="13"/>
      <c r="P116" s="12">
        <f t="shared" si="18"/>
        <v>400</v>
      </c>
      <c r="Q116" s="12">
        <f t="shared" si="19"/>
        <v>4</v>
      </c>
      <c r="R116" s="57"/>
      <c r="S116" s="15">
        <v>0.08</v>
      </c>
      <c r="T116" s="15">
        <f t="shared" si="20"/>
        <v>0.32</v>
      </c>
    </row>
    <row r="117" spans="1:22" x14ac:dyDescent="0.2">
      <c r="A117" s="11" t="s">
        <v>115</v>
      </c>
      <c r="B117" s="11" t="s">
        <v>116</v>
      </c>
      <c r="C117" s="11" t="s">
        <v>115</v>
      </c>
      <c r="D117" s="11" t="s">
        <v>275</v>
      </c>
      <c r="E117" s="12">
        <v>20</v>
      </c>
      <c r="F117" s="12">
        <v>600</v>
      </c>
      <c r="G117" s="12">
        <v>10</v>
      </c>
      <c r="H117" s="12">
        <v>100</v>
      </c>
      <c r="I117" s="12"/>
      <c r="J117" s="12"/>
      <c r="K117" s="12"/>
      <c r="L117" s="12"/>
      <c r="M117" s="12"/>
      <c r="N117" s="12"/>
      <c r="O117" s="13"/>
      <c r="P117" s="12">
        <f t="shared" si="18"/>
        <v>0</v>
      </c>
      <c r="Q117" s="12">
        <f t="shared" si="19"/>
        <v>0</v>
      </c>
      <c r="R117" s="57"/>
      <c r="S117" s="15">
        <v>0.06</v>
      </c>
      <c r="T117" s="15">
        <f t="shared" si="20"/>
        <v>0</v>
      </c>
    </row>
    <row r="118" spans="1:22" x14ac:dyDescent="0.2">
      <c r="A118" s="36" t="s">
        <v>188</v>
      </c>
      <c r="B118" s="36" t="s">
        <v>116</v>
      </c>
      <c r="C118" s="36">
        <v>90444600</v>
      </c>
      <c r="D118" s="36" t="s">
        <v>277</v>
      </c>
      <c r="E118" s="12" t="s">
        <v>46</v>
      </c>
      <c r="F118" s="12">
        <v>600</v>
      </c>
      <c r="G118" s="12">
        <v>10</v>
      </c>
      <c r="H118" s="12">
        <v>100</v>
      </c>
      <c r="I118" s="12"/>
      <c r="J118" s="12"/>
      <c r="K118" s="12"/>
      <c r="L118" s="12"/>
      <c r="M118" s="12"/>
      <c r="N118" s="12"/>
      <c r="O118" s="13"/>
      <c r="P118" s="12">
        <f t="shared" si="18"/>
        <v>0</v>
      </c>
      <c r="Q118" s="12">
        <f t="shared" si="19"/>
        <v>0</v>
      </c>
      <c r="R118" s="57"/>
      <c r="S118" s="15">
        <v>0.06</v>
      </c>
      <c r="T118" s="15">
        <f t="shared" si="20"/>
        <v>0</v>
      </c>
    </row>
    <row r="119" spans="1:22" x14ac:dyDescent="0.2">
      <c r="A119" s="11" t="s">
        <v>117</v>
      </c>
      <c r="B119" s="11" t="s">
        <v>118</v>
      </c>
      <c r="C119" s="11" t="s">
        <v>117</v>
      </c>
      <c r="D119" s="11" t="s">
        <v>275</v>
      </c>
      <c r="E119" s="12">
        <v>20</v>
      </c>
      <c r="F119" s="12">
        <v>750</v>
      </c>
      <c r="G119" s="12">
        <v>10</v>
      </c>
      <c r="H119" s="12">
        <v>100</v>
      </c>
      <c r="I119" s="12"/>
      <c r="J119" s="12"/>
      <c r="K119" s="12"/>
      <c r="L119" s="12"/>
      <c r="M119" s="12"/>
      <c r="N119" s="12"/>
      <c r="O119" s="13"/>
      <c r="P119" s="12">
        <f t="shared" si="18"/>
        <v>0</v>
      </c>
      <c r="Q119" s="12">
        <f t="shared" si="19"/>
        <v>0</v>
      </c>
      <c r="R119" s="57"/>
      <c r="S119" s="15">
        <v>7.0000000000000007E-2</v>
      </c>
      <c r="T119" s="15">
        <f t="shared" si="20"/>
        <v>0</v>
      </c>
    </row>
    <row r="120" spans="1:22" x14ac:dyDescent="0.2">
      <c r="A120" s="36" t="s">
        <v>189</v>
      </c>
      <c r="B120" s="36" t="s">
        <v>118</v>
      </c>
      <c r="C120" s="36">
        <v>90444700</v>
      </c>
      <c r="D120" s="36" t="s">
        <v>277</v>
      </c>
      <c r="E120" s="12" t="s">
        <v>46</v>
      </c>
      <c r="F120" s="12">
        <v>750</v>
      </c>
      <c r="G120" s="12">
        <v>10</v>
      </c>
      <c r="H120" s="12">
        <v>100</v>
      </c>
      <c r="I120" s="12"/>
      <c r="J120" s="12"/>
      <c r="K120" s="12"/>
      <c r="L120" s="12"/>
      <c r="M120" s="12"/>
      <c r="N120" s="12"/>
      <c r="O120" s="13"/>
      <c r="P120" s="12">
        <f t="shared" si="18"/>
        <v>0</v>
      </c>
      <c r="Q120" s="12">
        <f t="shared" si="19"/>
        <v>0</v>
      </c>
      <c r="R120" s="57"/>
      <c r="S120" s="15">
        <v>7.0000000000000007E-2</v>
      </c>
      <c r="T120" s="15">
        <f t="shared" si="20"/>
        <v>0</v>
      </c>
    </row>
    <row r="121" spans="1:22" x14ac:dyDescent="0.2">
      <c r="A121" s="11" t="s">
        <v>119</v>
      </c>
      <c r="B121" s="11" t="s">
        <v>120</v>
      </c>
      <c r="C121" s="11" t="s">
        <v>119</v>
      </c>
      <c r="D121" s="11" t="s">
        <v>275</v>
      </c>
      <c r="E121" s="12">
        <v>20</v>
      </c>
      <c r="F121" s="12">
        <v>900</v>
      </c>
      <c r="G121" s="12">
        <v>10</v>
      </c>
      <c r="H121" s="12">
        <v>50</v>
      </c>
      <c r="I121" s="12"/>
      <c r="J121" s="12"/>
      <c r="K121" s="12"/>
      <c r="L121" s="12"/>
      <c r="M121" s="12"/>
      <c r="N121" s="12"/>
      <c r="O121" s="13"/>
      <c r="P121" s="12">
        <f t="shared" si="18"/>
        <v>0</v>
      </c>
      <c r="Q121" s="12">
        <f t="shared" si="19"/>
        <v>0</v>
      </c>
      <c r="R121" s="57"/>
      <c r="S121" s="15">
        <v>0.08</v>
      </c>
      <c r="T121" s="15">
        <f t="shared" si="20"/>
        <v>0</v>
      </c>
    </row>
    <row r="122" spans="1:22" x14ac:dyDescent="0.2">
      <c r="A122" s="36" t="s">
        <v>263</v>
      </c>
      <c r="B122" s="36" t="s">
        <v>120</v>
      </c>
      <c r="C122" s="36">
        <v>90444800</v>
      </c>
      <c r="D122" s="36" t="s">
        <v>277</v>
      </c>
      <c r="E122" s="12" t="s">
        <v>46</v>
      </c>
      <c r="F122" s="12">
        <v>900</v>
      </c>
      <c r="G122" s="12">
        <v>10</v>
      </c>
      <c r="H122" s="12">
        <v>50</v>
      </c>
      <c r="I122" s="12"/>
      <c r="J122" s="12"/>
      <c r="K122" s="12"/>
      <c r="L122" s="12"/>
      <c r="M122" s="12"/>
      <c r="N122" s="12"/>
      <c r="O122" s="13"/>
      <c r="P122" s="12">
        <f t="shared" si="18"/>
        <v>0</v>
      </c>
      <c r="Q122" s="12">
        <f t="shared" si="19"/>
        <v>0</v>
      </c>
      <c r="R122" s="57"/>
      <c r="S122" s="15">
        <v>0.08</v>
      </c>
      <c r="T122" s="15">
        <f t="shared" si="20"/>
        <v>0</v>
      </c>
    </row>
    <row r="123" spans="1:22" x14ac:dyDescent="0.2">
      <c r="A123" s="11" t="s">
        <v>121</v>
      </c>
      <c r="B123" s="11" t="s">
        <v>122</v>
      </c>
      <c r="C123" s="11" t="s">
        <v>121</v>
      </c>
      <c r="D123" s="11" t="s">
        <v>275</v>
      </c>
      <c r="E123" s="12">
        <v>20</v>
      </c>
      <c r="F123" s="12">
        <v>1200</v>
      </c>
      <c r="G123" s="12">
        <v>10</v>
      </c>
      <c r="H123" s="12">
        <v>50</v>
      </c>
      <c r="I123" s="12"/>
      <c r="J123" s="12"/>
      <c r="K123" s="12"/>
      <c r="L123" s="12"/>
      <c r="M123" s="12"/>
      <c r="N123" s="12"/>
      <c r="O123" s="13"/>
      <c r="P123" s="12">
        <f t="shared" si="18"/>
        <v>0</v>
      </c>
      <c r="Q123" s="12">
        <f t="shared" si="19"/>
        <v>0</v>
      </c>
      <c r="R123" s="57"/>
      <c r="S123" s="15">
        <v>0.11</v>
      </c>
      <c r="T123" s="15">
        <f t="shared" si="20"/>
        <v>0</v>
      </c>
    </row>
    <row r="124" spans="1:22" x14ac:dyDescent="0.2">
      <c r="A124" s="11" t="s">
        <v>207</v>
      </c>
      <c r="B124" s="11" t="s">
        <v>208</v>
      </c>
      <c r="C124" s="11" t="s">
        <v>207</v>
      </c>
      <c r="D124" s="11" t="s">
        <v>275</v>
      </c>
      <c r="E124" s="12">
        <v>20</v>
      </c>
      <c r="F124" s="12">
        <v>1500</v>
      </c>
      <c r="G124" s="12">
        <v>10</v>
      </c>
      <c r="H124" s="12">
        <v>50</v>
      </c>
      <c r="I124" s="12"/>
      <c r="J124" s="12"/>
      <c r="K124" s="12"/>
      <c r="L124" s="12"/>
      <c r="M124" s="12"/>
      <c r="N124" s="12"/>
      <c r="O124" s="13"/>
      <c r="P124" s="12">
        <f t="shared" si="18"/>
        <v>0</v>
      </c>
      <c r="Q124" s="12">
        <f t="shared" si="19"/>
        <v>0</v>
      </c>
      <c r="R124" s="57"/>
      <c r="S124" s="15">
        <v>7.0000000000000007E-2</v>
      </c>
      <c r="T124" s="15">
        <f t="shared" si="20"/>
        <v>0</v>
      </c>
    </row>
    <row r="125" spans="1:22" x14ac:dyDescent="0.2">
      <c r="A125" s="11" t="s">
        <v>209</v>
      </c>
      <c r="B125" s="11" t="s">
        <v>210</v>
      </c>
      <c r="C125" s="11" t="s">
        <v>209</v>
      </c>
      <c r="D125" s="11" t="s">
        <v>275</v>
      </c>
      <c r="E125" s="12">
        <v>20</v>
      </c>
      <c r="F125" s="12">
        <v>1800</v>
      </c>
      <c r="G125" s="12">
        <v>10</v>
      </c>
      <c r="H125" s="12">
        <v>50</v>
      </c>
      <c r="I125" s="12"/>
      <c r="J125" s="12"/>
      <c r="K125" s="12"/>
      <c r="L125" s="12"/>
      <c r="M125" s="12"/>
      <c r="N125" s="12"/>
      <c r="O125" s="13"/>
      <c r="P125" s="12">
        <f t="shared" si="18"/>
        <v>0</v>
      </c>
      <c r="Q125" s="12">
        <f t="shared" si="19"/>
        <v>0</v>
      </c>
      <c r="R125" s="58"/>
      <c r="S125" s="15">
        <v>0.09</v>
      </c>
      <c r="T125" s="15">
        <f t="shared" si="20"/>
        <v>0</v>
      </c>
      <c r="U125" s="43"/>
    </row>
    <row r="126" spans="1:22" x14ac:dyDescent="0.2">
      <c r="A126" s="11" t="s">
        <v>123</v>
      </c>
      <c r="B126" s="11" t="s">
        <v>124</v>
      </c>
      <c r="C126" s="11" t="s">
        <v>123</v>
      </c>
      <c r="D126" s="11" t="s">
        <v>275</v>
      </c>
      <c r="E126" s="12">
        <v>25</v>
      </c>
      <c r="F126" s="12">
        <v>150</v>
      </c>
      <c r="G126" s="12">
        <v>10</v>
      </c>
      <c r="H126" s="12">
        <v>200</v>
      </c>
      <c r="I126" s="12"/>
      <c r="J126" s="12"/>
      <c r="K126" s="12"/>
      <c r="L126" s="12"/>
      <c r="M126" s="12"/>
      <c r="N126" s="12"/>
      <c r="O126" s="13"/>
      <c r="P126" s="12">
        <f t="shared" si="18"/>
        <v>0</v>
      </c>
      <c r="Q126" s="12">
        <f t="shared" si="19"/>
        <v>0</v>
      </c>
      <c r="R126" s="57"/>
      <c r="S126" s="15">
        <v>0.04</v>
      </c>
      <c r="T126" s="15">
        <f t="shared" si="20"/>
        <v>0</v>
      </c>
      <c r="U126" s="43">
        <f>SUM(T126:T142)</f>
        <v>1.7800000000000002</v>
      </c>
      <c r="V126" s="3">
        <f>U126*100/$U$143</f>
        <v>2.7055783553731572</v>
      </c>
    </row>
    <row r="127" spans="1:22" x14ac:dyDescent="0.2">
      <c r="A127" s="36" t="s">
        <v>257</v>
      </c>
      <c r="B127" s="36" t="s">
        <v>124</v>
      </c>
      <c r="C127" s="36">
        <v>90445200</v>
      </c>
      <c r="D127" s="36" t="s">
        <v>277</v>
      </c>
      <c r="E127" s="12">
        <v>25</v>
      </c>
      <c r="F127" s="12">
        <v>150</v>
      </c>
      <c r="G127" s="12">
        <v>10</v>
      </c>
      <c r="H127" s="12">
        <v>200</v>
      </c>
      <c r="I127" s="12"/>
      <c r="J127" s="12"/>
      <c r="K127" s="12"/>
      <c r="L127" s="12"/>
      <c r="M127" s="12"/>
      <c r="N127" s="12"/>
      <c r="O127" s="13"/>
      <c r="P127" s="12">
        <f t="shared" si="18"/>
        <v>0</v>
      </c>
      <c r="Q127" s="12">
        <f t="shared" si="19"/>
        <v>0</v>
      </c>
      <c r="R127" s="57"/>
      <c r="S127" s="15">
        <v>0.04</v>
      </c>
      <c r="T127" s="15">
        <f t="shared" si="20"/>
        <v>0</v>
      </c>
    </row>
    <row r="128" spans="1:22" x14ac:dyDescent="0.2">
      <c r="A128" s="11" t="s">
        <v>125</v>
      </c>
      <c r="B128" s="11" t="s">
        <v>126</v>
      </c>
      <c r="C128" s="11" t="s">
        <v>125</v>
      </c>
      <c r="D128" s="11" t="s">
        <v>275</v>
      </c>
      <c r="E128" s="12">
        <v>25</v>
      </c>
      <c r="F128" s="12">
        <v>300</v>
      </c>
      <c r="G128" s="12">
        <v>10</v>
      </c>
      <c r="H128" s="12">
        <v>100</v>
      </c>
      <c r="I128" s="12"/>
      <c r="J128" s="12"/>
      <c r="K128" s="12">
        <v>200</v>
      </c>
      <c r="L128" s="12">
        <v>200</v>
      </c>
      <c r="M128" s="12"/>
      <c r="N128" s="12">
        <v>200</v>
      </c>
      <c r="O128" s="13"/>
      <c r="P128" s="12">
        <f t="shared" si="18"/>
        <v>600</v>
      </c>
      <c r="Q128" s="12">
        <f t="shared" si="19"/>
        <v>6</v>
      </c>
      <c r="R128" s="57"/>
      <c r="S128" s="15">
        <v>0.04</v>
      </c>
      <c r="T128" s="15">
        <f t="shared" si="20"/>
        <v>0.24</v>
      </c>
    </row>
    <row r="129" spans="1:22" x14ac:dyDescent="0.2">
      <c r="A129" s="36" t="s">
        <v>127</v>
      </c>
      <c r="B129" s="36" t="s">
        <v>126</v>
      </c>
      <c r="C129" s="36">
        <v>90445300</v>
      </c>
      <c r="D129" s="36" t="s">
        <v>277</v>
      </c>
      <c r="E129" s="12" t="s">
        <v>63</v>
      </c>
      <c r="F129" s="12">
        <v>300</v>
      </c>
      <c r="G129" s="12">
        <v>10</v>
      </c>
      <c r="H129" s="12">
        <v>100</v>
      </c>
      <c r="I129" s="12">
        <v>200</v>
      </c>
      <c r="J129" s="12"/>
      <c r="K129" s="12"/>
      <c r="L129" s="12">
        <v>200</v>
      </c>
      <c r="M129" s="12"/>
      <c r="N129" s="12">
        <v>200</v>
      </c>
      <c r="O129" s="13"/>
      <c r="P129" s="12">
        <f t="shared" si="18"/>
        <v>600</v>
      </c>
      <c r="Q129" s="12">
        <f t="shared" si="19"/>
        <v>6</v>
      </c>
      <c r="R129" s="57"/>
      <c r="S129" s="15">
        <v>0.04</v>
      </c>
      <c r="T129" s="15">
        <f t="shared" si="20"/>
        <v>0.24</v>
      </c>
    </row>
    <row r="130" spans="1:22" x14ac:dyDescent="0.2">
      <c r="A130" s="11" t="s">
        <v>128</v>
      </c>
      <c r="B130" s="11" t="s">
        <v>129</v>
      </c>
      <c r="C130" s="11" t="s">
        <v>128</v>
      </c>
      <c r="D130" s="11" t="s">
        <v>275</v>
      </c>
      <c r="E130" s="12">
        <v>25</v>
      </c>
      <c r="F130" s="12">
        <v>450</v>
      </c>
      <c r="G130" s="12">
        <v>10</v>
      </c>
      <c r="H130" s="12">
        <v>100</v>
      </c>
      <c r="I130" s="12"/>
      <c r="J130" s="12"/>
      <c r="K130" s="12"/>
      <c r="L130" s="12">
        <v>100</v>
      </c>
      <c r="M130" s="12"/>
      <c r="N130" s="12"/>
      <c r="O130" s="13"/>
      <c r="P130" s="12">
        <f t="shared" si="18"/>
        <v>100</v>
      </c>
      <c r="Q130" s="12">
        <f t="shared" si="19"/>
        <v>1</v>
      </c>
      <c r="R130" s="57"/>
      <c r="S130" s="15">
        <v>0.06</v>
      </c>
      <c r="T130" s="15">
        <f t="shared" si="20"/>
        <v>0.06</v>
      </c>
    </row>
    <row r="131" spans="1:22" x14ac:dyDescent="0.2">
      <c r="A131" s="36" t="s">
        <v>190</v>
      </c>
      <c r="B131" s="36" t="s">
        <v>129</v>
      </c>
      <c r="C131" s="36">
        <v>90445400</v>
      </c>
      <c r="D131" s="36" t="s">
        <v>277</v>
      </c>
      <c r="E131" s="12" t="s">
        <v>63</v>
      </c>
      <c r="F131" s="12">
        <v>450</v>
      </c>
      <c r="G131" s="12">
        <v>10</v>
      </c>
      <c r="H131" s="12">
        <v>100</v>
      </c>
      <c r="I131" s="12">
        <v>200</v>
      </c>
      <c r="J131" s="12"/>
      <c r="K131" s="12"/>
      <c r="L131" s="12"/>
      <c r="M131" s="12"/>
      <c r="N131" s="12"/>
      <c r="O131" s="13"/>
      <c r="P131" s="12">
        <f t="shared" si="18"/>
        <v>200</v>
      </c>
      <c r="Q131" s="12">
        <f t="shared" si="19"/>
        <v>2</v>
      </c>
      <c r="R131" s="57"/>
      <c r="S131" s="15">
        <v>0.06</v>
      </c>
      <c r="T131" s="15">
        <f t="shared" si="20"/>
        <v>0.12</v>
      </c>
    </row>
    <row r="132" spans="1:22" x14ac:dyDescent="0.2">
      <c r="A132" s="11" t="s">
        <v>130</v>
      </c>
      <c r="B132" s="11" t="s">
        <v>131</v>
      </c>
      <c r="C132" s="11" t="s">
        <v>130</v>
      </c>
      <c r="D132" s="11" t="s">
        <v>275</v>
      </c>
      <c r="E132" s="12">
        <v>25</v>
      </c>
      <c r="F132" s="12">
        <v>600</v>
      </c>
      <c r="G132" s="12">
        <v>10</v>
      </c>
      <c r="H132" s="12">
        <v>50</v>
      </c>
      <c r="I132" s="12"/>
      <c r="J132" s="12"/>
      <c r="K132" s="12"/>
      <c r="L132" s="12"/>
      <c r="M132" s="12"/>
      <c r="N132" s="12"/>
      <c r="O132" s="13"/>
      <c r="P132" s="12">
        <f t="shared" si="18"/>
        <v>0</v>
      </c>
      <c r="Q132" s="12">
        <f t="shared" si="19"/>
        <v>0</v>
      </c>
      <c r="R132" s="57"/>
      <c r="S132" s="15">
        <v>0.04</v>
      </c>
      <c r="T132" s="15">
        <f t="shared" si="20"/>
        <v>0</v>
      </c>
    </row>
    <row r="133" spans="1:22" x14ac:dyDescent="0.2">
      <c r="A133" s="36" t="s">
        <v>211</v>
      </c>
      <c r="B133" s="36" t="s">
        <v>131</v>
      </c>
      <c r="C133" s="36">
        <v>90445600</v>
      </c>
      <c r="D133" s="36" t="s">
        <v>277</v>
      </c>
      <c r="E133" s="12">
        <v>25</v>
      </c>
      <c r="F133" s="12">
        <v>600</v>
      </c>
      <c r="G133" s="12">
        <v>10</v>
      </c>
      <c r="H133" s="12">
        <v>50</v>
      </c>
      <c r="I133" s="12">
        <v>150</v>
      </c>
      <c r="J133" s="12"/>
      <c r="K133" s="12"/>
      <c r="L133" s="12"/>
      <c r="M133" s="12"/>
      <c r="N133" s="12">
        <v>200</v>
      </c>
      <c r="O133" s="13"/>
      <c r="P133" s="12">
        <f t="shared" si="18"/>
        <v>350</v>
      </c>
      <c r="Q133" s="12">
        <f t="shared" si="19"/>
        <v>7</v>
      </c>
      <c r="R133" s="57"/>
      <c r="S133" s="15">
        <v>0.04</v>
      </c>
      <c r="T133" s="15">
        <f t="shared" si="20"/>
        <v>0.28000000000000003</v>
      </c>
    </row>
    <row r="134" spans="1:22" x14ac:dyDescent="0.2">
      <c r="A134" s="11" t="s">
        <v>162</v>
      </c>
      <c r="B134" s="11" t="s">
        <v>163</v>
      </c>
      <c r="C134" s="11" t="s">
        <v>162</v>
      </c>
      <c r="D134" s="11" t="s">
        <v>275</v>
      </c>
      <c r="E134" s="12">
        <v>25</v>
      </c>
      <c r="F134" s="12">
        <v>750</v>
      </c>
      <c r="G134" s="12">
        <v>10</v>
      </c>
      <c r="H134" s="12">
        <v>50</v>
      </c>
      <c r="I134" s="12"/>
      <c r="J134" s="12"/>
      <c r="K134" s="12"/>
      <c r="L134" s="12"/>
      <c r="M134" s="12"/>
      <c r="N134" s="12"/>
      <c r="O134" s="13"/>
      <c r="P134" s="12">
        <f t="shared" si="18"/>
        <v>0</v>
      </c>
      <c r="Q134" s="12">
        <f t="shared" si="19"/>
        <v>0</v>
      </c>
      <c r="R134" s="57"/>
      <c r="S134" s="15">
        <v>0.04</v>
      </c>
      <c r="T134" s="15">
        <f t="shared" si="20"/>
        <v>0</v>
      </c>
    </row>
    <row r="135" spans="1:22" x14ac:dyDescent="0.2">
      <c r="A135" s="36" t="s">
        <v>218</v>
      </c>
      <c r="B135" s="36" t="s">
        <v>163</v>
      </c>
      <c r="C135" s="31" t="s">
        <v>219</v>
      </c>
      <c r="D135" s="36" t="s">
        <v>277</v>
      </c>
      <c r="E135" s="12">
        <v>25</v>
      </c>
      <c r="F135" s="12">
        <v>750</v>
      </c>
      <c r="G135" s="12">
        <v>10</v>
      </c>
      <c r="H135" s="12">
        <v>50</v>
      </c>
      <c r="I135" s="12"/>
      <c r="J135" s="12"/>
      <c r="K135" s="12"/>
      <c r="L135" s="12"/>
      <c r="M135" s="12"/>
      <c r="N135" s="12"/>
      <c r="O135" s="13"/>
      <c r="P135" s="12">
        <f t="shared" si="18"/>
        <v>0</v>
      </c>
      <c r="Q135" s="12">
        <f t="shared" si="19"/>
        <v>0</v>
      </c>
      <c r="R135" s="57"/>
      <c r="S135" s="15">
        <v>0.04</v>
      </c>
      <c r="T135" s="15">
        <f t="shared" si="20"/>
        <v>0</v>
      </c>
    </row>
    <row r="136" spans="1:22" x14ac:dyDescent="0.2">
      <c r="A136" s="11" t="s">
        <v>132</v>
      </c>
      <c r="B136" s="11" t="s">
        <v>133</v>
      </c>
      <c r="C136" s="11" t="s">
        <v>132</v>
      </c>
      <c r="D136" s="11" t="s">
        <v>275</v>
      </c>
      <c r="E136" s="12">
        <v>25</v>
      </c>
      <c r="F136" s="12">
        <v>900</v>
      </c>
      <c r="G136" s="12">
        <v>10</v>
      </c>
      <c r="H136" s="12">
        <v>50</v>
      </c>
      <c r="I136" s="12"/>
      <c r="J136" s="12"/>
      <c r="K136" s="12"/>
      <c r="L136" s="12"/>
      <c r="M136" s="12"/>
      <c r="N136" s="12">
        <v>200</v>
      </c>
      <c r="O136" s="13"/>
      <c r="P136" s="12">
        <f t="shared" si="18"/>
        <v>200</v>
      </c>
      <c r="Q136" s="12">
        <f t="shared" si="19"/>
        <v>4</v>
      </c>
      <c r="R136" s="57"/>
      <c r="S136" s="15">
        <v>0.06</v>
      </c>
      <c r="T136" s="15">
        <f t="shared" si="20"/>
        <v>0.24</v>
      </c>
    </row>
    <row r="137" spans="1:22" x14ac:dyDescent="0.2">
      <c r="A137" s="36" t="s">
        <v>264</v>
      </c>
      <c r="B137" s="36" t="s">
        <v>133</v>
      </c>
      <c r="C137" s="31" t="s">
        <v>265</v>
      </c>
      <c r="D137" s="36" t="s">
        <v>277</v>
      </c>
      <c r="E137" s="12">
        <v>25</v>
      </c>
      <c r="F137" s="12">
        <v>900</v>
      </c>
      <c r="G137" s="12">
        <v>10</v>
      </c>
      <c r="H137" s="12">
        <v>50</v>
      </c>
      <c r="I137" s="12"/>
      <c r="J137" s="12"/>
      <c r="K137" s="12"/>
      <c r="L137" s="12"/>
      <c r="M137" s="12"/>
      <c r="N137" s="12">
        <v>500</v>
      </c>
      <c r="O137" s="13"/>
      <c r="P137" s="12">
        <f t="shared" si="18"/>
        <v>500</v>
      </c>
      <c r="Q137" s="12">
        <f t="shared" si="19"/>
        <v>10</v>
      </c>
      <c r="R137" s="57"/>
      <c r="S137" s="15">
        <v>0.06</v>
      </c>
      <c r="T137" s="15">
        <f t="shared" si="20"/>
        <v>0.6</v>
      </c>
    </row>
    <row r="138" spans="1:22" x14ac:dyDescent="0.2">
      <c r="A138" s="11" t="s">
        <v>134</v>
      </c>
      <c r="B138" s="11" t="s">
        <v>135</v>
      </c>
      <c r="C138" s="11" t="s">
        <v>134</v>
      </c>
      <c r="D138" s="11" t="s">
        <v>275</v>
      </c>
      <c r="E138" s="12">
        <v>25</v>
      </c>
      <c r="F138" s="12">
        <v>1200</v>
      </c>
      <c r="G138" s="12">
        <v>10</v>
      </c>
      <c r="H138" s="12">
        <v>50</v>
      </c>
      <c r="I138" s="12"/>
      <c r="J138" s="12"/>
      <c r="K138" s="12"/>
      <c r="L138" s="12"/>
      <c r="M138" s="12"/>
      <c r="N138" s="12"/>
      <c r="O138" s="13"/>
      <c r="P138" s="12">
        <f t="shared" si="18"/>
        <v>0</v>
      </c>
      <c r="Q138" s="12">
        <f t="shared" si="19"/>
        <v>0</v>
      </c>
      <c r="R138" s="57"/>
      <c r="S138" s="15">
        <v>0.08</v>
      </c>
      <c r="T138" s="15">
        <f t="shared" si="20"/>
        <v>0</v>
      </c>
    </row>
    <row r="139" spans="1:22" x14ac:dyDescent="0.2">
      <c r="A139" s="11" t="s">
        <v>238</v>
      </c>
      <c r="B139" s="11" t="s">
        <v>239</v>
      </c>
      <c r="C139" s="11" t="s">
        <v>238</v>
      </c>
      <c r="D139" s="11" t="s">
        <v>275</v>
      </c>
      <c r="E139" s="12">
        <v>25</v>
      </c>
      <c r="F139" s="12">
        <v>1524</v>
      </c>
      <c r="G139" s="12">
        <v>10</v>
      </c>
      <c r="H139" s="12">
        <v>50</v>
      </c>
      <c r="I139" s="12"/>
      <c r="J139" s="12"/>
      <c r="K139" s="12"/>
      <c r="L139" s="12"/>
      <c r="M139" s="12"/>
      <c r="N139" s="12"/>
      <c r="O139" s="13"/>
      <c r="P139" s="12">
        <f t="shared" si="18"/>
        <v>0</v>
      </c>
      <c r="Q139" s="12">
        <f t="shared" si="19"/>
        <v>0</v>
      </c>
      <c r="R139" s="57"/>
      <c r="S139" s="15">
        <v>0.08</v>
      </c>
      <c r="T139" s="15">
        <f t="shared" si="20"/>
        <v>0</v>
      </c>
    </row>
    <row r="140" spans="1:22" x14ac:dyDescent="0.2">
      <c r="A140" s="11" t="s">
        <v>164</v>
      </c>
      <c r="B140" s="11" t="s">
        <v>165</v>
      </c>
      <c r="C140" s="11" t="s">
        <v>164</v>
      </c>
      <c r="D140" s="11" t="s">
        <v>275</v>
      </c>
      <c r="E140" s="12">
        <v>25</v>
      </c>
      <c r="F140" s="12">
        <v>1800</v>
      </c>
      <c r="G140" s="12">
        <v>10</v>
      </c>
      <c r="H140" s="12">
        <v>50</v>
      </c>
      <c r="I140" s="12"/>
      <c r="J140" s="12"/>
      <c r="K140" s="12"/>
      <c r="L140" s="12"/>
      <c r="M140" s="12"/>
      <c r="N140" s="12"/>
      <c r="O140" s="13"/>
      <c r="P140" s="12">
        <f t="shared" si="18"/>
        <v>0</v>
      </c>
      <c r="Q140" s="12">
        <f t="shared" si="19"/>
        <v>0</v>
      </c>
      <c r="R140" s="57"/>
      <c r="S140" s="15">
        <v>0.12</v>
      </c>
      <c r="T140" s="15">
        <f t="shared" si="20"/>
        <v>0</v>
      </c>
    </row>
    <row r="141" spans="1:22" x14ac:dyDescent="0.2">
      <c r="A141" s="36" t="s">
        <v>227</v>
      </c>
      <c r="B141" s="36" t="s">
        <v>165</v>
      </c>
      <c r="C141" s="36">
        <v>90445900</v>
      </c>
      <c r="D141" s="36" t="s">
        <v>277</v>
      </c>
      <c r="E141" s="12">
        <v>25</v>
      </c>
      <c r="F141" s="12">
        <v>1800</v>
      </c>
      <c r="G141" s="12">
        <v>10</v>
      </c>
      <c r="H141" s="12">
        <v>50</v>
      </c>
      <c r="I141" s="12"/>
      <c r="J141" s="12"/>
      <c r="K141" s="12"/>
      <c r="L141" s="12"/>
      <c r="M141" s="12"/>
      <c r="N141" s="12"/>
      <c r="O141" s="13"/>
      <c r="P141" s="12">
        <f t="shared" si="18"/>
        <v>0</v>
      </c>
      <c r="Q141" s="12">
        <f t="shared" si="19"/>
        <v>0</v>
      </c>
      <c r="R141" s="57"/>
      <c r="S141" s="15">
        <v>0.12</v>
      </c>
      <c r="T141" s="15">
        <f t="shared" si="20"/>
        <v>0</v>
      </c>
      <c r="U141" s="43"/>
    </row>
    <row r="142" spans="1:22" x14ac:dyDescent="0.2">
      <c r="A142" s="36" t="s">
        <v>301</v>
      </c>
      <c r="B142" s="36" t="s">
        <v>302</v>
      </c>
      <c r="C142" s="36">
        <v>90446000</v>
      </c>
      <c r="D142" s="36" t="s">
        <v>277</v>
      </c>
      <c r="E142" s="12">
        <v>25</v>
      </c>
      <c r="F142" s="12">
        <v>2400</v>
      </c>
      <c r="G142" s="12">
        <v>10</v>
      </c>
      <c r="H142" s="12">
        <v>50</v>
      </c>
      <c r="I142" s="12"/>
      <c r="J142" s="12"/>
      <c r="K142" s="12"/>
      <c r="L142" s="12"/>
      <c r="M142" s="12"/>
      <c r="N142" s="12"/>
      <c r="O142" s="13"/>
      <c r="P142" s="12">
        <f t="shared" si="18"/>
        <v>0</v>
      </c>
      <c r="Q142" s="12">
        <f t="shared" si="19"/>
        <v>0</v>
      </c>
      <c r="R142" s="57"/>
      <c r="S142" s="15">
        <v>0.12</v>
      </c>
      <c r="T142" s="15">
        <f t="shared" si="20"/>
        <v>0</v>
      </c>
      <c r="U142" s="43"/>
    </row>
    <row r="143" spans="1:22" x14ac:dyDescent="0.2">
      <c r="A143" s="305"/>
      <c r="B143" s="305"/>
      <c r="C143" s="305"/>
      <c r="D143" s="305"/>
      <c r="E143" s="305"/>
      <c r="F143" s="305"/>
      <c r="G143" s="305"/>
      <c r="H143" s="305"/>
      <c r="I143" s="36">
        <f t="shared" ref="I143:L143" si="21">SUBTOTAL(9,I5:I142)</f>
        <v>11550</v>
      </c>
      <c r="J143" s="36">
        <f t="shared" si="21"/>
        <v>9000</v>
      </c>
      <c r="K143" s="36">
        <f t="shared" si="21"/>
        <v>25900</v>
      </c>
      <c r="L143" s="36">
        <f t="shared" si="21"/>
        <v>31800</v>
      </c>
      <c r="M143" s="36">
        <f>SUBTOTAL(9,M5:M142)</f>
        <v>2300</v>
      </c>
      <c r="N143" s="36">
        <f>SUBTOTAL(9,N5:N142)</f>
        <v>53250</v>
      </c>
      <c r="O143" s="36">
        <f>SUBTOTAL(9,O5:O142)</f>
        <v>0</v>
      </c>
      <c r="P143" s="36">
        <f>SUBTOTAL(9,P5:P142)</f>
        <v>133800</v>
      </c>
      <c r="Q143" s="36">
        <f>SUBTOTAL(9,Q5:Q142)</f>
        <v>1553</v>
      </c>
      <c r="R143" s="59"/>
      <c r="S143" s="12"/>
      <c r="T143" s="36">
        <f>SUBTOTAL(9,T5:T142)</f>
        <v>92.339999999999989</v>
      </c>
      <c r="U143" s="3">
        <f>SUM(U13:U142)</f>
        <v>65.790000000000006</v>
      </c>
      <c r="V143" s="3">
        <f>SUM(V13:V142)</f>
        <v>100</v>
      </c>
    </row>
    <row r="144" spans="1:22" x14ac:dyDescent="0.2">
      <c r="A144" s="305"/>
      <c r="B144" s="305"/>
      <c r="C144" s="305"/>
      <c r="D144" s="305"/>
      <c r="E144" s="305"/>
      <c r="F144" s="305"/>
      <c r="G144" s="305"/>
      <c r="H144" s="305"/>
      <c r="I144" s="36">
        <v>176</v>
      </c>
      <c r="J144" s="36">
        <v>30</v>
      </c>
      <c r="K144" s="36">
        <v>183</v>
      </c>
      <c r="L144" s="36">
        <v>376</v>
      </c>
      <c r="M144" s="36">
        <v>92</v>
      </c>
      <c r="N144" s="36">
        <v>696</v>
      </c>
      <c r="O144" s="36"/>
      <c r="P144" s="36"/>
      <c r="Q144" s="36">
        <f>SUM(I144:O144)</f>
        <v>1553</v>
      </c>
      <c r="T144" s="3">
        <f>T143/30</f>
        <v>3.0779999999999998</v>
      </c>
    </row>
    <row r="145" spans="1:20" x14ac:dyDescent="0.2">
      <c r="A145" s="305"/>
      <c r="B145" s="305"/>
      <c r="C145" s="305"/>
      <c r="D145" s="305"/>
      <c r="E145" s="305"/>
      <c r="F145" s="305"/>
      <c r="G145" s="305"/>
      <c r="H145" s="305"/>
      <c r="I145" s="36">
        <v>11.75</v>
      </c>
      <c r="J145" s="36">
        <v>1.8</v>
      </c>
      <c r="K145" s="36">
        <v>9.74</v>
      </c>
      <c r="L145" s="36">
        <v>20.25</v>
      </c>
      <c r="M145" s="36">
        <v>9.1999999999999993</v>
      </c>
      <c r="N145" s="36">
        <v>39.6</v>
      </c>
      <c r="O145" s="36"/>
      <c r="P145" s="36"/>
      <c r="Q145" s="36">
        <f>SUM(I145:O145)</f>
        <v>92.34</v>
      </c>
    </row>
    <row r="146" spans="1:20" x14ac:dyDescent="0.2">
      <c r="A146" s="34"/>
      <c r="B146" s="34"/>
      <c r="C146" s="34"/>
      <c r="D146" s="34"/>
      <c r="E146" s="34"/>
      <c r="F146" s="34"/>
      <c r="G146" s="34"/>
      <c r="H146" s="34"/>
    </row>
    <row r="147" spans="1:20" x14ac:dyDescent="0.2">
      <c r="A147" s="28" t="s">
        <v>136</v>
      </c>
      <c r="B147" s="28" t="s">
        <v>136</v>
      </c>
      <c r="C147" s="30"/>
      <c r="D147" s="30"/>
      <c r="E147" s="8" t="s">
        <v>10</v>
      </c>
      <c r="F147" s="8" t="s">
        <v>137</v>
      </c>
      <c r="G147" s="300" t="s">
        <v>138</v>
      </c>
      <c r="H147" s="301"/>
      <c r="I147" s="20"/>
      <c r="J147" s="20"/>
      <c r="K147" s="20"/>
      <c r="L147" s="20"/>
      <c r="M147" s="20"/>
      <c r="N147" s="20"/>
      <c r="O147" s="20"/>
      <c r="P147" s="12"/>
      <c r="Q147" s="12"/>
      <c r="R147" s="35"/>
      <c r="S147" s="12"/>
      <c r="T147" s="15"/>
    </row>
    <row r="148" spans="1:20" x14ac:dyDescent="0.2">
      <c r="A148" s="36"/>
      <c r="B148" s="36"/>
      <c r="C148" s="36"/>
      <c r="D148" s="36"/>
      <c r="E148" s="8"/>
      <c r="F148" s="8"/>
      <c r="G148" s="8" t="s">
        <v>139</v>
      </c>
      <c r="H148" s="8" t="s">
        <v>140</v>
      </c>
      <c r="I148" s="8" t="s">
        <v>140</v>
      </c>
      <c r="J148" s="8" t="s">
        <v>140</v>
      </c>
      <c r="K148" s="8" t="s">
        <v>140</v>
      </c>
      <c r="L148" s="8" t="s">
        <v>140</v>
      </c>
      <c r="M148" s="8" t="s">
        <v>140</v>
      </c>
      <c r="N148" s="8" t="s">
        <v>140</v>
      </c>
      <c r="O148" s="8" t="s">
        <v>140</v>
      </c>
      <c r="P148" s="36" t="s">
        <v>140</v>
      </c>
      <c r="Q148" s="36" t="s">
        <v>12</v>
      </c>
      <c r="R148" s="37"/>
      <c r="S148" s="12"/>
      <c r="T148" s="15"/>
    </row>
    <row r="149" spans="1:20" x14ac:dyDescent="0.2">
      <c r="A149" s="38" t="s">
        <v>142</v>
      </c>
      <c r="B149" s="38" t="s">
        <v>143</v>
      </c>
      <c r="C149" s="38" t="s">
        <v>142</v>
      </c>
      <c r="D149" s="38" t="s">
        <v>142</v>
      </c>
      <c r="E149" s="12">
        <v>13</v>
      </c>
      <c r="F149" s="12">
        <v>25</v>
      </c>
      <c r="G149" s="12">
        <v>5</v>
      </c>
      <c r="H149" s="12">
        <v>125</v>
      </c>
      <c r="I149" s="12"/>
      <c r="J149" s="12"/>
      <c r="K149" s="12"/>
      <c r="L149" s="12"/>
      <c r="M149" s="12"/>
      <c r="N149" s="12"/>
      <c r="O149" s="12"/>
      <c r="P149" s="12">
        <f>SUM(I149:O149)</f>
        <v>0</v>
      </c>
      <c r="Q149" s="12">
        <f>$P149/$H149</f>
        <v>0</v>
      </c>
      <c r="R149" s="39"/>
      <c r="S149" s="15">
        <v>0.09</v>
      </c>
      <c r="T149" s="15">
        <f>$Q149*$S149</f>
        <v>0</v>
      </c>
    </row>
    <row r="150" spans="1:20" x14ac:dyDescent="0.2">
      <c r="A150" s="38" t="s">
        <v>144</v>
      </c>
      <c r="B150" s="38" t="s">
        <v>145</v>
      </c>
      <c r="C150" s="38" t="s">
        <v>144</v>
      </c>
      <c r="D150" s="38" t="s">
        <v>144</v>
      </c>
      <c r="E150" s="12">
        <v>19</v>
      </c>
      <c r="F150" s="12">
        <v>25</v>
      </c>
      <c r="G150" s="12">
        <v>5</v>
      </c>
      <c r="H150" s="12">
        <v>125</v>
      </c>
      <c r="I150" s="12"/>
      <c r="J150" s="12"/>
      <c r="K150" s="12"/>
      <c r="L150" s="12"/>
      <c r="M150" s="12"/>
      <c r="N150" s="12"/>
      <c r="O150" s="12"/>
      <c r="P150" s="12">
        <f>SUM(I150:O150)</f>
        <v>0</v>
      </c>
      <c r="Q150" s="12">
        <f>$P150/$H150</f>
        <v>0</v>
      </c>
      <c r="R150" s="39"/>
      <c r="S150" s="15">
        <v>0.15</v>
      </c>
      <c r="T150" s="15">
        <f>$Q150*$S150</f>
        <v>0</v>
      </c>
    </row>
    <row r="151" spans="1:20" x14ac:dyDescent="0.2">
      <c r="B151" s="3"/>
      <c r="I151" s="36">
        <f t="shared" ref="I151:O151" si="22">SUM(I149:I150)</f>
        <v>0</v>
      </c>
      <c r="J151" s="36">
        <f t="shared" si="22"/>
        <v>0</v>
      </c>
      <c r="K151" s="36">
        <f t="shared" si="22"/>
        <v>0</v>
      </c>
      <c r="L151" s="36">
        <f t="shared" si="22"/>
        <v>0</v>
      </c>
      <c r="M151" s="36">
        <f t="shared" si="22"/>
        <v>0</v>
      </c>
      <c r="N151" s="36">
        <f t="shared" ref="N151" si="23">SUM(N149:N150)</f>
        <v>0</v>
      </c>
      <c r="O151" s="36">
        <f t="shared" si="22"/>
        <v>0</v>
      </c>
      <c r="P151" s="36">
        <f>SUBTOTAL(9,P149:P150)</f>
        <v>0</v>
      </c>
      <c r="Q151" s="36">
        <f>SUBTOTAL(9,Q149:Q150)</f>
        <v>0</v>
      </c>
      <c r="R151" s="37"/>
      <c r="S151" s="12"/>
      <c r="T151" s="33">
        <f>SUBTOTAL(9,T149:T150)</f>
        <v>0</v>
      </c>
    </row>
    <row r="152" spans="1:20" x14ac:dyDescent="0.2">
      <c r="B152" s="3"/>
      <c r="I152" s="40"/>
      <c r="J152" s="40"/>
      <c r="K152" s="40"/>
      <c r="L152" s="40"/>
      <c r="M152" s="40"/>
      <c r="N152" s="40"/>
      <c r="O152" s="40"/>
      <c r="P152" s="36">
        <v>0</v>
      </c>
      <c r="Q152" s="36">
        <v>0</v>
      </c>
      <c r="R152" s="35"/>
      <c r="S152" s="12"/>
      <c r="T152" s="33">
        <v>0</v>
      </c>
    </row>
  </sheetData>
  <autoFilter ref="D3:D145"/>
  <mergeCells count="12">
    <mergeCell ref="S3:T3"/>
    <mergeCell ref="A1:H1"/>
    <mergeCell ref="A2:D2"/>
    <mergeCell ref="E2:H2"/>
    <mergeCell ref="G3:H3"/>
    <mergeCell ref="P3:Q3"/>
    <mergeCell ref="L1:M1"/>
    <mergeCell ref="A109:B109"/>
    <mergeCell ref="A143:H143"/>
    <mergeCell ref="A144:H144"/>
    <mergeCell ref="A145:H145"/>
    <mergeCell ref="G147:H147"/>
  </mergeCells>
  <conditionalFormatting sqref="A5:XFD142">
    <cfRule type="expression" dxfId="181" priority="1">
      <formula>MOD(ROW(),2)</formula>
    </cfRule>
  </conditionalFormatting>
  <conditionalFormatting sqref="P5:P142">
    <cfRule type="cellIs" dxfId="180" priority="16" operator="greaterThan">
      <formula>10000</formula>
    </cfRule>
  </conditionalFormatting>
  <conditionalFormatting sqref="P110:P142">
    <cfRule type="cellIs" dxfId="179" priority="21" operator="greaterThan">
      <formula>2000</formula>
    </cfRule>
  </conditionalFormatting>
  <conditionalFormatting sqref="T5:T108">
    <cfRule type="cellIs" dxfId="178" priority="15" operator="greaterThan">
      <formula>10</formula>
    </cfRule>
  </conditionalFormatting>
  <pageMargins left="0.25" right="0.25" top="0.75" bottom="0.75" header="0.3" footer="0.3"/>
  <pageSetup paperSize="9" scale="73" fitToHeight="0" orientation="landscape" r:id="rId1"/>
  <headerFooter alignWithMargins="0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>
    <pageSetUpPr fitToPage="1"/>
  </sheetPr>
  <dimension ref="A1:U152"/>
  <sheetViews>
    <sheetView zoomScaleNormal="100" workbookViewId="0">
      <pane xSplit="4" ySplit="4" topLeftCell="E5" activePane="bottomRight" state="frozen"/>
      <selection pane="topRight" activeCell="D1" sqref="D1"/>
      <selection pane="bottomLeft" activeCell="A4" sqref="A4"/>
      <selection pane="bottomRight" activeCell="E5" sqref="E5"/>
    </sheetView>
  </sheetViews>
  <sheetFormatPr defaultColWidth="9.140625" defaultRowHeight="12.75" x14ac:dyDescent="0.2"/>
  <cols>
    <col min="1" max="1" width="12.5703125" style="3" customWidth="1"/>
    <col min="2" max="2" width="14" style="41" customWidth="1"/>
    <col min="3" max="3" width="14" style="3" bestFit="1" customWidth="1"/>
    <col min="4" max="4" width="12.28515625" style="3" customWidth="1"/>
    <col min="5" max="5" width="7.85546875" style="3" customWidth="1"/>
    <col min="6" max="6" width="8.5703125" style="3" customWidth="1"/>
    <col min="7" max="7" width="6.140625" style="3" customWidth="1"/>
    <col min="8" max="8" width="6.42578125" style="3" customWidth="1"/>
    <col min="9" max="13" width="10.140625" style="3" customWidth="1"/>
    <col min="14" max="14" width="8.28515625" style="3" customWidth="1"/>
    <col min="15" max="15" width="10.7109375" style="3" bestFit="1" customWidth="1"/>
    <col min="16" max="16" width="8.28515625" style="3" bestFit="1" customWidth="1"/>
    <col min="17" max="18" width="9.42578125" style="3" customWidth="1"/>
    <col min="19" max="19" width="9.28515625" style="3" customWidth="1"/>
    <col min="20" max="16384" width="9.140625" style="3"/>
  </cols>
  <sheetData>
    <row r="1" spans="1:21" x14ac:dyDescent="0.2">
      <c r="A1" s="303" t="s">
        <v>281</v>
      </c>
      <c r="B1" s="303"/>
      <c r="C1" s="303"/>
      <c r="D1" s="303"/>
      <c r="E1" s="303"/>
      <c r="F1" s="303"/>
      <c r="G1" s="303"/>
      <c r="H1" s="303"/>
      <c r="I1" s="52"/>
      <c r="J1" s="10" t="s">
        <v>405</v>
      </c>
      <c r="K1" s="54"/>
      <c r="L1" s="28"/>
      <c r="M1" s="30"/>
      <c r="N1" s="20"/>
      <c r="O1" s="20"/>
      <c r="P1" s="20"/>
    </row>
    <row r="2" spans="1:21" x14ac:dyDescent="0.2">
      <c r="A2" s="303" t="s">
        <v>407</v>
      </c>
      <c r="B2" s="303"/>
      <c r="C2" s="303"/>
      <c r="D2" s="303"/>
      <c r="E2" s="303"/>
      <c r="F2" s="303"/>
      <c r="G2" s="303"/>
      <c r="H2" s="303"/>
      <c r="I2" s="8"/>
      <c r="J2" s="8"/>
      <c r="K2" s="10"/>
      <c r="L2" s="10"/>
      <c r="M2" s="10"/>
      <c r="N2" s="8"/>
      <c r="O2" s="8"/>
      <c r="P2" s="8"/>
      <c r="Q2" s="29"/>
      <c r="R2" s="29"/>
      <c r="S2" s="30"/>
    </row>
    <row r="3" spans="1:21" x14ac:dyDescent="0.2">
      <c r="A3" s="8" t="s">
        <v>0</v>
      </c>
      <c r="B3" s="8" t="s">
        <v>1</v>
      </c>
      <c r="C3" s="8" t="s">
        <v>2</v>
      </c>
      <c r="D3" s="8" t="s">
        <v>274</v>
      </c>
      <c r="E3" s="8" t="s">
        <v>3</v>
      </c>
      <c r="F3" s="8" t="s">
        <v>4</v>
      </c>
      <c r="G3" s="302" t="s">
        <v>5</v>
      </c>
      <c r="H3" s="302"/>
      <c r="I3" s="50" t="s">
        <v>373</v>
      </c>
      <c r="J3" s="31" t="s">
        <v>403</v>
      </c>
      <c r="K3" s="50" t="s">
        <v>380</v>
      </c>
      <c r="L3" s="50" t="s">
        <v>398</v>
      </c>
      <c r="M3" s="31" t="s">
        <v>401</v>
      </c>
      <c r="N3" s="36"/>
      <c r="O3" s="302" t="s">
        <v>6</v>
      </c>
      <c r="P3" s="302"/>
      <c r="Q3" s="55"/>
      <c r="R3" s="300" t="s">
        <v>7</v>
      </c>
      <c r="S3" s="301"/>
    </row>
    <row r="4" spans="1:21" x14ac:dyDescent="0.2">
      <c r="A4" s="36" t="s">
        <v>8</v>
      </c>
      <c r="B4" s="36"/>
      <c r="C4" s="36"/>
      <c r="D4" s="36"/>
      <c r="E4" s="7" t="s">
        <v>9</v>
      </c>
      <c r="F4" s="36" t="s">
        <v>10</v>
      </c>
      <c r="G4" s="8" t="s">
        <v>11</v>
      </c>
      <c r="H4" s="8" t="s">
        <v>12</v>
      </c>
      <c r="I4" s="36" t="s">
        <v>374</v>
      </c>
      <c r="J4" s="36" t="s">
        <v>374</v>
      </c>
      <c r="K4" s="36" t="s">
        <v>381</v>
      </c>
      <c r="L4" s="36" t="s">
        <v>399</v>
      </c>
      <c r="M4" s="36" t="s">
        <v>402</v>
      </c>
      <c r="N4" s="36"/>
      <c r="O4" s="8" t="s">
        <v>13</v>
      </c>
      <c r="P4" s="8" t="s">
        <v>12</v>
      </c>
      <c r="Q4" s="56"/>
      <c r="R4" s="10" t="s">
        <v>14</v>
      </c>
      <c r="S4" s="10" t="s">
        <v>15</v>
      </c>
    </row>
    <row r="5" spans="1:21" x14ac:dyDescent="0.2">
      <c r="A5" s="11" t="s">
        <v>383</v>
      </c>
      <c r="B5" s="11" t="s">
        <v>384</v>
      </c>
      <c r="C5" s="11" t="s">
        <v>383</v>
      </c>
      <c r="D5" s="11" t="s">
        <v>275</v>
      </c>
      <c r="E5" s="12">
        <v>15</v>
      </c>
      <c r="F5" s="12">
        <v>225</v>
      </c>
      <c r="G5" s="12">
        <v>10</v>
      </c>
      <c r="H5" s="12">
        <v>400</v>
      </c>
      <c r="I5" s="12"/>
      <c r="J5" s="12"/>
      <c r="K5" s="12"/>
      <c r="L5" s="12"/>
      <c r="M5" s="12"/>
      <c r="N5" s="13"/>
      <c r="O5" s="12">
        <f t="shared" ref="O5:O19" si="0">SUM(I5:N5)</f>
        <v>0</v>
      </c>
      <c r="P5" s="12">
        <f t="shared" ref="P5:P19" si="1">$O5/$H5</f>
        <v>0</v>
      </c>
      <c r="Q5" s="57"/>
      <c r="R5" s="15">
        <v>0.06</v>
      </c>
      <c r="S5" s="15">
        <f t="shared" ref="S5:S19" si="2">$P5*$R5</f>
        <v>0</v>
      </c>
      <c r="T5" s="43">
        <f>SUM(S5:S19)</f>
        <v>16.25</v>
      </c>
      <c r="U5" s="3">
        <f>T5*100/$T$143</f>
        <v>44.532748698273508</v>
      </c>
    </row>
    <row r="6" spans="1:21" x14ac:dyDescent="0.2">
      <c r="A6" s="11" t="s">
        <v>385</v>
      </c>
      <c r="B6" s="11" t="s">
        <v>386</v>
      </c>
      <c r="C6" s="11" t="s">
        <v>385</v>
      </c>
      <c r="D6" s="11" t="s">
        <v>275</v>
      </c>
      <c r="E6" s="12">
        <v>15</v>
      </c>
      <c r="F6" s="12">
        <v>300</v>
      </c>
      <c r="G6" s="12">
        <v>10</v>
      </c>
      <c r="H6" s="12">
        <v>300</v>
      </c>
      <c r="I6" s="12"/>
      <c r="J6" s="12">
        <v>9000</v>
      </c>
      <c r="K6" s="12">
        <v>12000</v>
      </c>
      <c r="L6" s="12"/>
      <c r="M6" s="12"/>
      <c r="N6" s="13"/>
      <c r="O6" s="12">
        <f t="shared" si="0"/>
        <v>21000</v>
      </c>
      <c r="P6" s="12">
        <f t="shared" si="1"/>
        <v>70</v>
      </c>
      <c r="Q6" s="57"/>
      <c r="R6" s="15">
        <v>0.06</v>
      </c>
      <c r="S6" s="15">
        <f t="shared" si="2"/>
        <v>4.2</v>
      </c>
      <c r="T6" s="43"/>
    </row>
    <row r="7" spans="1:21" x14ac:dyDescent="0.2">
      <c r="A7" s="36" t="s">
        <v>387</v>
      </c>
      <c r="B7" s="36" t="s">
        <v>259</v>
      </c>
      <c r="C7" s="31" t="s">
        <v>388</v>
      </c>
      <c r="D7" s="36" t="s">
        <v>277</v>
      </c>
      <c r="E7" s="12" t="s">
        <v>167</v>
      </c>
      <c r="F7" s="12">
        <v>300</v>
      </c>
      <c r="G7" s="12">
        <v>10</v>
      </c>
      <c r="H7" s="12">
        <v>300</v>
      </c>
      <c r="I7" s="12"/>
      <c r="J7" s="12"/>
      <c r="K7" s="12"/>
      <c r="L7" s="12"/>
      <c r="M7" s="12"/>
      <c r="N7" s="13"/>
      <c r="O7" s="12">
        <f t="shared" si="0"/>
        <v>0</v>
      </c>
      <c r="P7" s="12">
        <f t="shared" si="1"/>
        <v>0</v>
      </c>
      <c r="Q7" s="57"/>
      <c r="R7" s="15">
        <v>0.06</v>
      </c>
      <c r="S7" s="15">
        <f t="shared" si="2"/>
        <v>0</v>
      </c>
      <c r="T7" s="43"/>
    </row>
    <row r="8" spans="1:21" x14ac:dyDescent="0.2">
      <c r="A8" s="11" t="s">
        <v>258</v>
      </c>
      <c r="B8" s="11" t="s">
        <v>259</v>
      </c>
      <c r="C8" s="11" t="s">
        <v>258</v>
      </c>
      <c r="D8" s="11" t="s">
        <v>275</v>
      </c>
      <c r="E8" s="12">
        <v>15</v>
      </c>
      <c r="F8" s="12">
        <v>375</v>
      </c>
      <c r="G8" s="12">
        <v>10</v>
      </c>
      <c r="H8" s="12">
        <v>200</v>
      </c>
      <c r="I8" s="12"/>
      <c r="J8" s="12"/>
      <c r="K8" s="12"/>
      <c r="L8" s="12"/>
      <c r="M8" s="12"/>
      <c r="N8" s="13"/>
      <c r="O8" s="12">
        <f t="shared" si="0"/>
        <v>0</v>
      </c>
      <c r="P8" s="12">
        <f t="shared" si="1"/>
        <v>0</v>
      </c>
      <c r="Q8" s="57"/>
      <c r="R8" s="15">
        <v>0.06</v>
      </c>
      <c r="S8" s="15">
        <f t="shared" si="2"/>
        <v>0</v>
      </c>
      <c r="T8" s="43"/>
    </row>
    <row r="9" spans="1:21" x14ac:dyDescent="0.2">
      <c r="A9" s="11" t="s">
        <v>26</v>
      </c>
      <c r="B9" s="11" t="s">
        <v>27</v>
      </c>
      <c r="C9" s="11" t="s">
        <v>26</v>
      </c>
      <c r="D9" s="11" t="s">
        <v>275</v>
      </c>
      <c r="E9" s="12">
        <v>15</v>
      </c>
      <c r="F9" s="12">
        <v>457</v>
      </c>
      <c r="G9" s="12">
        <v>10</v>
      </c>
      <c r="H9" s="12">
        <v>200</v>
      </c>
      <c r="I9" s="12">
        <v>1000</v>
      </c>
      <c r="J9" s="12"/>
      <c r="K9" s="12">
        <v>4000</v>
      </c>
      <c r="L9" s="12">
        <v>6000</v>
      </c>
      <c r="M9" s="12"/>
      <c r="N9" s="13"/>
      <c r="O9" s="12">
        <f t="shared" si="0"/>
        <v>11000</v>
      </c>
      <c r="P9" s="12">
        <f t="shared" si="1"/>
        <v>55</v>
      </c>
      <c r="Q9" s="57"/>
      <c r="R9" s="15">
        <v>0.05</v>
      </c>
      <c r="S9" s="15">
        <f t="shared" si="2"/>
        <v>2.75</v>
      </c>
    </row>
    <row r="10" spans="1:21" x14ac:dyDescent="0.2">
      <c r="A10" s="36" t="s">
        <v>169</v>
      </c>
      <c r="B10" s="36" t="s">
        <v>27</v>
      </c>
      <c r="C10" s="36">
        <v>90441400</v>
      </c>
      <c r="D10" s="36" t="s">
        <v>277</v>
      </c>
      <c r="E10" s="12" t="s">
        <v>167</v>
      </c>
      <c r="F10" s="12">
        <v>450</v>
      </c>
      <c r="G10" s="12">
        <v>10</v>
      </c>
      <c r="H10" s="12">
        <v>200</v>
      </c>
      <c r="I10" s="12"/>
      <c r="J10" s="12"/>
      <c r="K10" s="12"/>
      <c r="L10" s="12"/>
      <c r="M10" s="12"/>
      <c r="N10" s="13"/>
      <c r="O10" s="12">
        <f t="shared" si="0"/>
        <v>0</v>
      </c>
      <c r="P10" s="12">
        <f t="shared" si="1"/>
        <v>0</v>
      </c>
      <c r="Q10" s="57"/>
      <c r="R10" s="15">
        <v>0.05</v>
      </c>
      <c r="S10" s="15">
        <f t="shared" si="2"/>
        <v>0</v>
      </c>
    </row>
    <row r="11" spans="1:21" x14ac:dyDescent="0.2">
      <c r="A11" s="11" t="s">
        <v>24</v>
      </c>
      <c r="B11" s="11" t="s">
        <v>25</v>
      </c>
      <c r="C11" s="11" t="s">
        <v>24</v>
      </c>
      <c r="D11" s="11" t="s">
        <v>275</v>
      </c>
      <c r="E11" s="12">
        <v>15</v>
      </c>
      <c r="F11" s="12">
        <v>610</v>
      </c>
      <c r="G11" s="12">
        <v>10</v>
      </c>
      <c r="H11" s="12">
        <v>100</v>
      </c>
      <c r="I11" s="12">
        <v>1000</v>
      </c>
      <c r="J11" s="12"/>
      <c r="K11" s="12">
        <v>2000</v>
      </c>
      <c r="L11" s="12">
        <v>6000</v>
      </c>
      <c r="M11" s="12"/>
      <c r="N11" s="13"/>
      <c r="O11" s="12">
        <f t="shared" si="0"/>
        <v>9000</v>
      </c>
      <c r="P11" s="12">
        <f t="shared" si="1"/>
        <v>90</v>
      </c>
      <c r="Q11" s="57"/>
      <c r="R11" s="15">
        <v>0.04</v>
      </c>
      <c r="S11" s="15">
        <f t="shared" si="2"/>
        <v>3.6</v>
      </c>
    </row>
    <row r="12" spans="1:21" x14ac:dyDescent="0.2">
      <c r="A12" s="36" t="s">
        <v>168</v>
      </c>
      <c r="B12" s="36" t="s">
        <v>25</v>
      </c>
      <c r="C12" s="36">
        <v>90441600</v>
      </c>
      <c r="D12" s="36" t="s">
        <v>277</v>
      </c>
      <c r="E12" s="12" t="s">
        <v>167</v>
      </c>
      <c r="F12" s="12">
        <v>600</v>
      </c>
      <c r="G12" s="12">
        <v>10</v>
      </c>
      <c r="H12" s="12">
        <v>100</v>
      </c>
      <c r="I12" s="12"/>
      <c r="J12" s="12"/>
      <c r="K12" s="12"/>
      <c r="L12" s="12"/>
      <c r="M12" s="12"/>
      <c r="N12" s="13"/>
      <c r="O12" s="12">
        <f t="shared" si="0"/>
        <v>0</v>
      </c>
      <c r="P12" s="12">
        <f t="shared" si="1"/>
        <v>0</v>
      </c>
      <c r="Q12" s="57"/>
      <c r="R12" s="15">
        <v>0.04</v>
      </c>
      <c r="S12" s="15">
        <f t="shared" si="2"/>
        <v>0</v>
      </c>
    </row>
    <row r="13" spans="1:21" x14ac:dyDescent="0.2">
      <c r="A13" s="11" t="s">
        <v>150</v>
      </c>
      <c r="B13" s="11" t="s">
        <v>151</v>
      </c>
      <c r="C13" s="11" t="s">
        <v>150</v>
      </c>
      <c r="D13" s="11" t="s">
        <v>275</v>
      </c>
      <c r="E13" s="12">
        <v>15</v>
      </c>
      <c r="F13" s="12">
        <v>760</v>
      </c>
      <c r="G13" s="12">
        <v>10</v>
      </c>
      <c r="H13" s="12">
        <v>100</v>
      </c>
      <c r="I13" s="12"/>
      <c r="J13" s="12"/>
      <c r="K13" s="12"/>
      <c r="L13" s="12">
        <v>500</v>
      </c>
      <c r="M13" s="12"/>
      <c r="N13" s="13"/>
      <c r="O13" s="12">
        <f t="shared" si="0"/>
        <v>500</v>
      </c>
      <c r="P13" s="12">
        <f t="shared" si="1"/>
        <v>5</v>
      </c>
      <c r="Q13" s="57"/>
      <c r="R13" s="15">
        <v>0.04</v>
      </c>
      <c r="S13" s="15">
        <f t="shared" si="2"/>
        <v>0.2</v>
      </c>
    </row>
    <row r="14" spans="1:21" x14ac:dyDescent="0.2">
      <c r="A14" s="11" t="s">
        <v>20</v>
      </c>
      <c r="B14" s="11" t="s">
        <v>21</v>
      </c>
      <c r="C14" s="11" t="s">
        <v>20</v>
      </c>
      <c r="D14" s="11" t="s">
        <v>275</v>
      </c>
      <c r="E14" s="12">
        <v>15</v>
      </c>
      <c r="F14" s="12">
        <v>915</v>
      </c>
      <c r="G14" s="12">
        <v>10</v>
      </c>
      <c r="H14" s="12">
        <v>100</v>
      </c>
      <c r="I14" s="12"/>
      <c r="J14" s="12"/>
      <c r="K14" s="12"/>
      <c r="L14" s="12"/>
      <c r="M14" s="12"/>
      <c r="N14" s="13"/>
      <c r="O14" s="12">
        <f t="shared" si="0"/>
        <v>0</v>
      </c>
      <c r="P14" s="12">
        <f t="shared" si="1"/>
        <v>0</v>
      </c>
      <c r="Q14" s="57"/>
      <c r="R14" s="15">
        <v>0.05</v>
      </c>
      <c r="S14" s="15">
        <f t="shared" si="2"/>
        <v>0</v>
      </c>
    </row>
    <row r="15" spans="1:21" x14ac:dyDescent="0.2">
      <c r="A15" s="13" t="s">
        <v>166</v>
      </c>
      <c r="B15" s="13" t="s">
        <v>21</v>
      </c>
      <c r="C15" s="13">
        <v>90441800</v>
      </c>
      <c r="D15" s="36" t="s">
        <v>277</v>
      </c>
      <c r="E15" s="12" t="s">
        <v>167</v>
      </c>
      <c r="F15" s="12">
        <v>900</v>
      </c>
      <c r="G15" s="12">
        <v>10</v>
      </c>
      <c r="H15" s="12">
        <v>100</v>
      </c>
      <c r="I15" s="12"/>
      <c r="J15" s="12"/>
      <c r="K15" s="12">
        <v>2000</v>
      </c>
      <c r="L15" s="12">
        <v>1000</v>
      </c>
      <c r="M15" s="12"/>
      <c r="N15" s="13"/>
      <c r="O15" s="12">
        <f t="shared" si="0"/>
        <v>3000</v>
      </c>
      <c r="P15" s="12">
        <f t="shared" si="1"/>
        <v>30</v>
      </c>
      <c r="Q15" s="57"/>
      <c r="R15" s="15">
        <v>0.05</v>
      </c>
      <c r="S15" s="15">
        <f t="shared" si="2"/>
        <v>1.5</v>
      </c>
    </row>
    <row r="16" spans="1:21" x14ac:dyDescent="0.2">
      <c r="A16" s="11" t="s">
        <v>16</v>
      </c>
      <c r="B16" s="11" t="s">
        <v>17</v>
      </c>
      <c r="C16" s="11" t="s">
        <v>16</v>
      </c>
      <c r="D16" s="11" t="s">
        <v>275</v>
      </c>
      <c r="E16" s="12">
        <v>15</v>
      </c>
      <c r="F16" s="12">
        <v>1220</v>
      </c>
      <c r="G16" s="12">
        <v>10</v>
      </c>
      <c r="H16" s="12">
        <v>50</v>
      </c>
      <c r="I16" s="12">
        <v>1000</v>
      </c>
      <c r="J16" s="12"/>
      <c r="K16" s="12">
        <v>2000</v>
      </c>
      <c r="L16" s="12">
        <v>2000</v>
      </c>
      <c r="M16" s="12"/>
      <c r="N16" s="13"/>
      <c r="O16" s="12">
        <f t="shared" si="0"/>
        <v>5000</v>
      </c>
      <c r="P16" s="12">
        <f t="shared" si="1"/>
        <v>100</v>
      </c>
      <c r="Q16" s="57"/>
      <c r="R16" s="15">
        <v>0.04</v>
      </c>
      <c r="S16" s="15">
        <f t="shared" si="2"/>
        <v>4</v>
      </c>
    </row>
    <row r="17" spans="1:21" x14ac:dyDescent="0.2">
      <c r="A17" s="11" t="s">
        <v>148</v>
      </c>
      <c r="B17" s="11" t="s">
        <v>149</v>
      </c>
      <c r="C17" s="11" t="s">
        <v>148</v>
      </c>
      <c r="D17" s="11" t="s">
        <v>275</v>
      </c>
      <c r="E17" s="12">
        <v>15</v>
      </c>
      <c r="F17" s="12">
        <v>1524</v>
      </c>
      <c r="G17" s="12">
        <v>10</v>
      </c>
      <c r="H17" s="12">
        <v>50</v>
      </c>
      <c r="I17" s="12"/>
      <c r="J17" s="12"/>
      <c r="K17" s="12"/>
      <c r="L17" s="12"/>
      <c r="M17" s="12"/>
      <c r="N17" s="13"/>
      <c r="O17" s="12">
        <f t="shared" si="0"/>
        <v>0</v>
      </c>
      <c r="P17" s="12">
        <f t="shared" si="1"/>
        <v>0</v>
      </c>
      <c r="Q17" s="57"/>
      <c r="R17" s="15">
        <v>0.05</v>
      </c>
      <c r="S17" s="15">
        <f t="shared" si="2"/>
        <v>0</v>
      </c>
    </row>
    <row r="18" spans="1:21" x14ac:dyDescent="0.2">
      <c r="A18" s="11" t="s">
        <v>146</v>
      </c>
      <c r="B18" s="11" t="s">
        <v>147</v>
      </c>
      <c r="C18" s="11" t="s">
        <v>146</v>
      </c>
      <c r="D18" s="11" t="s">
        <v>275</v>
      </c>
      <c r="E18" s="12">
        <v>15</v>
      </c>
      <c r="F18" s="12">
        <v>1800</v>
      </c>
      <c r="G18" s="12">
        <v>10</v>
      </c>
      <c r="H18" s="12">
        <v>50</v>
      </c>
      <c r="I18" s="12"/>
      <c r="J18" s="12"/>
      <c r="K18" s="12"/>
      <c r="L18" s="12"/>
      <c r="M18" s="12"/>
      <c r="N18" s="13"/>
      <c r="O18" s="12">
        <f t="shared" si="0"/>
        <v>0</v>
      </c>
      <c r="P18" s="12">
        <f t="shared" si="1"/>
        <v>0</v>
      </c>
      <c r="Q18" s="57"/>
      <c r="R18" s="15">
        <v>0.06</v>
      </c>
      <c r="S18" s="15">
        <f t="shared" si="2"/>
        <v>0</v>
      </c>
    </row>
    <row r="19" spans="1:21" x14ac:dyDescent="0.2">
      <c r="A19" s="11" t="s">
        <v>353</v>
      </c>
      <c r="B19" s="11" t="s">
        <v>354</v>
      </c>
      <c r="C19" s="11" t="s">
        <v>146</v>
      </c>
      <c r="D19" s="11" t="s">
        <v>275</v>
      </c>
      <c r="E19" s="12">
        <v>15</v>
      </c>
      <c r="F19" s="12">
        <v>2100</v>
      </c>
      <c r="G19" s="12">
        <v>10</v>
      </c>
      <c r="H19" s="12">
        <v>50</v>
      </c>
      <c r="I19" s="12"/>
      <c r="J19" s="12"/>
      <c r="K19" s="12"/>
      <c r="L19" s="12"/>
      <c r="M19" s="12"/>
      <c r="N19" s="13"/>
      <c r="O19" s="12">
        <f t="shared" si="0"/>
        <v>0</v>
      </c>
      <c r="P19" s="12">
        <f t="shared" si="1"/>
        <v>0</v>
      </c>
      <c r="Q19" s="57"/>
      <c r="R19" s="15">
        <v>0.06</v>
      </c>
      <c r="S19" s="15">
        <f t="shared" si="2"/>
        <v>0</v>
      </c>
    </row>
    <row r="20" spans="1:21" ht="15" x14ac:dyDescent="0.2">
      <c r="A20" s="60" t="s">
        <v>28</v>
      </c>
      <c r="B20" s="60"/>
      <c r="C20" s="60"/>
      <c r="D20" s="60"/>
      <c r="E20" s="60"/>
      <c r="F20" s="12"/>
      <c r="G20" s="20"/>
      <c r="H20" s="20"/>
      <c r="I20" s="12"/>
      <c r="J20" s="12"/>
      <c r="K20" s="12"/>
      <c r="L20" s="12"/>
      <c r="M20" s="12"/>
      <c r="N20" s="21"/>
      <c r="O20" s="12"/>
      <c r="P20" s="12"/>
      <c r="Q20" s="57"/>
      <c r="R20" s="12"/>
      <c r="S20" s="15"/>
    </row>
    <row r="21" spans="1:21" x14ac:dyDescent="0.2">
      <c r="A21" s="11" t="s">
        <v>260</v>
      </c>
      <c r="B21" s="11" t="s">
        <v>229</v>
      </c>
      <c r="C21" s="11" t="s">
        <v>260</v>
      </c>
      <c r="D21" s="11" t="s">
        <v>275</v>
      </c>
      <c r="E21" s="12">
        <v>20</v>
      </c>
      <c r="F21" s="12">
        <v>100</v>
      </c>
      <c r="G21" s="12">
        <v>10</v>
      </c>
      <c r="H21" s="12">
        <v>500</v>
      </c>
      <c r="I21" s="12"/>
      <c r="J21" s="12"/>
      <c r="K21" s="12"/>
      <c r="L21" s="12"/>
      <c r="M21" s="12"/>
      <c r="N21" s="13"/>
      <c r="O21" s="12">
        <f t="shared" ref="O21:O37" si="3">SUM(I21:N21)</f>
        <v>0</v>
      </c>
      <c r="P21" s="12">
        <f t="shared" ref="P21:P37" si="4">$O21/$H21</f>
        <v>0</v>
      </c>
      <c r="Q21" s="57"/>
      <c r="R21" s="15">
        <v>0.06</v>
      </c>
      <c r="S21" s="15">
        <f t="shared" ref="S21:S37" si="5">$P21*$R21</f>
        <v>0</v>
      </c>
      <c r="T21" s="43">
        <f>SUM(S21:S37)</f>
        <v>4.6999999999999993</v>
      </c>
      <c r="U21" s="3">
        <f>T21*100/$T$143</f>
        <v>12.880241161962182</v>
      </c>
    </row>
    <row r="22" spans="1:21" x14ac:dyDescent="0.2">
      <c r="A22" s="36" t="s">
        <v>228</v>
      </c>
      <c r="B22" s="36" t="s">
        <v>229</v>
      </c>
      <c r="C22" s="36">
        <v>90442100</v>
      </c>
      <c r="D22" s="36" t="s">
        <v>277</v>
      </c>
      <c r="E22" s="12" t="s">
        <v>46</v>
      </c>
      <c r="F22" s="12">
        <v>100</v>
      </c>
      <c r="G22" s="12">
        <v>10</v>
      </c>
      <c r="H22" s="12">
        <v>500</v>
      </c>
      <c r="I22" s="12"/>
      <c r="J22" s="12"/>
      <c r="K22" s="12"/>
      <c r="L22" s="12"/>
      <c r="M22" s="12"/>
      <c r="N22" s="13"/>
      <c r="O22" s="12">
        <f t="shared" si="3"/>
        <v>0</v>
      </c>
      <c r="P22" s="12">
        <f t="shared" si="4"/>
        <v>0</v>
      </c>
      <c r="Q22" s="57"/>
      <c r="R22" s="15">
        <v>0.06</v>
      </c>
      <c r="S22" s="15">
        <f t="shared" si="5"/>
        <v>0</v>
      </c>
      <c r="T22" s="43"/>
    </row>
    <row r="23" spans="1:21" x14ac:dyDescent="0.2">
      <c r="A23" s="36" t="s">
        <v>172</v>
      </c>
      <c r="B23" s="36" t="s">
        <v>173</v>
      </c>
      <c r="C23" s="36">
        <v>90447000</v>
      </c>
      <c r="D23" s="36" t="s">
        <v>277</v>
      </c>
      <c r="E23" s="12" t="s">
        <v>46</v>
      </c>
      <c r="F23" s="12">
        <v>240</v>
      </c>
      <c r="G23" s="12">
        <v>10</v>
      </c>
      <c r="H23" s="12">
        <v>250</v>
      </c>
      <c r="I23" s="12"/>
      <c r="J23" s="12"/>
      <c r="K23" s="12"/>
      <c r="L23" s="12"/>
      <c r="M23" s="12"/>
      <c r="N23" s="13"/>
      <c r="O23" s="12">
        <f t="shared" si="3"/>
        <v>0</v>
      </c>
      <c r="P23" s="12">
        <f t="shared" si="4"/>
        <v>0</v>
      </c>
      <c r="Q23" s="57"/>
      <c r="R23" s="15">
        <v>0.06</v>
      </c>
      <c r="S23" s="15">
        <f t="shared" si="5"/>
        <v>0</v>
      </c>
    </row>
    <row r="24" spans="1:21" x14ac:dyDescent="0.2">
      <c r="A24" s="11" t="s">
        <v>389</v>
      </c>
      <c r="B24" s="11" t="s">
        <v>390</v>
      </c>
      <c r="C24" s="11" t="s">
        <v>389</v>
      </c>
      <c r="D24" s="11" t="s">
        <v>275</v>
      </c>
      <c r="E24" s="12">
        <v>20</v>
      </c>
      <c r="F24" s="12">
        <v>300</v>
      </c>
      <c r="G24" s="12">
        <v>10</v>
      </c>
      <c r="H24" s="12">
        <v>200</v>
      </c>
      <c r="I24" s="12"/>
      <c r="J24" s="12"/>
      <c r="K24" s="12"/>
      <c r="L24" s="12"/>
      <c r="M24" s="12"/>
      <c r="N24" s="13"/>
      <c r="O24" s="12">
        <f t="shared" si="3"/>
        <v>0</v>
      </c>
      <c r="P24" s="12">
        <f t="shared" si="4"/>
        <v>0</v>
      </c>
      <c r="Q24" s="57"/>
      <c r="R24" s="15">
        <v>0.06</v>
      </c>
      <c r="S24" s="15">
        <f t="shared" si="5"/>
        <v>0</v>
      </c>
    </row>
    <row r="25" spans="1:21" x14ac:dyDescent="0.2">
      <c r="A25" s="11" t="s">
        <v>50</v>
      </c>
      <c r="B25" s="11" t="s">
        <v>51</v>
      </c>
      <c r="C25" s="11" t="s">
        <v>50</v>
      </c>
      <c r="D25" s="11" t="s">
        <v>275</v>
      </c>
      <c r="E25" s="12">
        <v>20</v>
      </c>
      <c r="F25" s="12">
        <v>457</v>
      </c>
      <c r="G25" s="12">
        <v>10</v>
      </c>
      <c r="H25" s="12">
        <v>100</v>
      </c>
      <c r="I25" s="12"/>
      <c r="J25" s="12"/>
      <c r="K25" s="12"/>
      <c r="L25" s="12"/>
      <c r="M25" s="12"/>
      <c r="N25" s="13"/>
      <c r="O25" s="12">
        <f t="shared" si="3"/>
        <v>0</v>
      </c>
      <c r="P25" s="12">
        <f t="shared" si="4"/>
        <v>0</v>
      </c>
      <c r="Q25" s="57"/>
      <c r="R25" s="15">
        <v>0.04</v>
      </c>
      <c r="S25" s="15">
        <f t="shared" si="5"/>
        <v>0</v>
      </c>
    </row>
    <row r="26" spans="1:21" x14ac:dyDescent="0.2">
      <c r="A26" s="36" t="s">
        <v>171</v>
      </c>
      <c r="B26" s="36" t="s">
        <v>51</v>
      </c>
      <c r="C26" s="36">
        <v>90442400</v>
      </c>
      <c r="D26" s="36" t="s">
        <v>277</v>
      </c>
      <c r="E26" s="12" t="s">
        <v>46</v>
      </c>
      <c r="F26" s="12">
        <v>450</v>
      </c>
      <c r="G26" s="12">
        <v>10</v>
      </c>
      <c r="H26" s="12">
        <v>100</v>
      </c>
      <c r="I26" s="12">
        <v>500</v>
      </c>
      <c r="J26" s="12"/>
      <c r="K26" s="12"/>
      <c r="L26" s="12">
        <v>1000</v>
      </c>
      <c r="M26" s="12"/>
      <c r="N26" s="13"/>
      <c r="O26" s="12">
        <f t="shared" si="3"/>
        <v>1500</v>
      </c>
      <c r="P26" s="12">
        <f t="shared" si="4"/>
        <v>15</v>
      </c>
      <c r="Q26" s="57"/>
      <c r="R26" s="15">
        <v>0.04</v>
      </c>
      <c r="S26" s="15">
        <f t="shared" si="5"/>
        <v>0.6</v>
      </c>
    </row>
    <row r="27" spans="1:21" x14ac:dyDescent="0.2">
      <c r="A27" s="11" t="s">
        <v>47</v>
      </c>
      <c r="B27" s="11" t="s">
        <v>48</v>
      </c>
      <c r="C27" s="11" t="s">
        <v>47</v>
      </c>
      <c r="D27" s="11" t="s">
        <v>275</v>
      </c>
      <c r="E27" s="12">
        <v>20</v>
      </c>
      <c r="F27" s="12">
        <v>610</v>
      </c>
      <c r="G27" s="12">
        <v>10</v>
      </c>
      <c r="H27" s="12">
        <v>100</v>
      </c>
      <c r="I27" s="12">
        <v>500</v>
      </c>
      <c r="J27" s="12"/>
      <c r="K27" s="12"/>
      <c r="L27" s="12">
        <v>1000</v>
      </c>
      <c r="M27" s="12"/>
      <c r="N27" s="13"/>
      <c r="O27" s="12">
        <f t="shared" si="3"/>
        <v>1500</v>
      </c>
      <c r="P27" s="12">
        <f t="shared" si="4"/>
        <v>15</v>
      </c>
      <c r="Q27" s="57"/>
      <c r="R27" s="15">
        <v>0.06</v>
      </c>
      <c r="S27" s="15">
        <f t="shared" si="5"/>
        <v>0.89999999999999991</v>
      </c>
    </row>
    <row r="28" spans="1:21" x14ac:dyDescent="0.2">
      <c r="A28" s="36" t="s">
        <v>49</v>
      </c>
      <c r="B28" s="36" t="s">
        <v>48</v>
      </c>
      <c r="C28" s="36">
        <v>90442600</v>
      </c>
      <c r="D28" s="36" t="s">
        <v>277</v>
      </c>
      <c r="E28" s="12" t="s">
        <v>46</v>
      </c>
      <c r="F28" s="12">
        <v>600</v>
      </c>
      <c r="G28" s="12">
        <v>10</v>
      </c>
      <c r="H28" s="12">
        <v>100</v>
      </c>
      <c r="I28" s="12"/>
      <c r="J28" s="12"/>
      <c r="K28" s="12"/>
      <c r="L28" s="12"/>
      <c r="M28" s="12"/>
      <c r="N28" s="13"/>
      <c r="O28" s="12">
        <f t="shared" si="3"/>
        <v>0</v>
      </c>
      <c r="P28" s="12">
        <f t="shared" si="4"/>
        <v>0</v>
      </c>
      <c r="Q28" s="57"/>
      <c r="R28" s="15">
        <v>0.06</v>
      </c>
      <c r="S28" s="15">
        <f t="shared" si="5"/>
        <v>0</v>
      </c>
    </row>
    <row r="29" spans="1:21" x14ac:dyDescent="0.2">
      <c r="A29" s="11" t="s">
        <v>154</v>
      </c>
      <c r="B29" s="11" t="s">
        <v>43</v>
      </c>
      <c r="C29" s="11" t="s">
        <v>154</v>
      </c>
      <c r="D29" s="11" t="s">
        <v>275</v>
      </c>
      <c r="E29" s="12">
        <v>20</v>
      </c>
      <c r="F29" s="12">
        <v>760</v>
      </c>
      <c r="G29" s="12">
        <v>10</v>
      </c>
      <c r="H29" s="12">
        <v>100</v>
      </c>
      <c r="I29" s="12"/>
      <c r="J29" s="12"/>
      <c r="K29" s="12"/>
      <c r="L29" s="12"/>
      <c r="M29" s="12"/>
      <c r="N29" s="13"/>
      <c r="O29" s="12">
        <f t="shared" si="3"/>
        <v>0</v>
      </c>
      <c r="P29" s="12">
        <f t="shared" si="4"/>
        <v>0</v>
      </c>
      <c r="Q29" s="57"/>
      <c r="R29" s="15">
        <v>7.0000000000000007E-2</v>
      </c>
      <c r="S29" s="15">
        <f t="shared" si="5"/>
        <v>0</v>
      </c>
    </row>
    <row r="30" spans="1:21" x14ac:dyDescent="0.2">
      <c r="A30" s="36" t="s">
        <v>45</v>
      </c>
      <c r="B30" s="36" t="s">
        <v>43</v>
      </c>
      <c r="C30" s="36">
        <v>90442700</v>
      </c>
      <c r="D30" s="36" t="s">
        <v>277</v>
      </c>
      <c r="E30" s="12" t="s">
        <v>46</v>
      </c>
      <c r="F30" s="12">
        <v>750</v>
      </c>
      <c r="G30" s="12">
        <v>10</v>
      </c>
      <c r="H30" s="12">
        <v>100</v>
      </c>
      <c r="I30" s="12"/>
      <c r="J30" s="12"/>
      <c r="K30" s="12"/>
      <c r="L30" s="12"/>
      <c r="M30" s="12"/>
      <c r="N30" s="13"/>
      <c r="O30" s="12">
        <f t="shared" si="3"/>
        <v>0</v>
      </c>
      <c r="P30" s="12">
        <f t="shared" si="4"/>
        <v>0</v>
      </c>
      <c r="Q30" s="57"/>
      <c r="R30" s="15">
        <v>7.0000000000000007E-2</v>
      </c>
      <c r="S30" s="15">
        <f t="shared" si="5"/>
        <v>0</v>
      </c>
    </row>
    <row r="31" spans="1:21" x14ac:dyDescent="0.2">
      <c r="A31" s="11" t="s">
        <v>38</v>
      </c>
      <c r="B31" s="11" t="s">
        <v>39</v>
      </c>
      <c r="C31" s="11" t="s">
        <v>38</v>
      </c>
      <c r="D31" s="11" t="s">
        <v>275</v>
      </c>
      <c r="E31" s="12">
        <v>20</v>
      </c>
      <c r="F31" s="12">
        <v>915</v>
      </c>
      <c r="G31" s="12">
        <v>10</v>
      </c>
      <c r="H31" s="12">
        <v>50</v>
      </c>
      <c r="I31" s="12"/>
      <c r="J31" s="12"/>
      <c r="K31" s="12"/>
      <c r="L31" s="12">
        <v>1000</v>
      </c>
      <c r="M31" s="12"/>
      <c r="N31" s="13"/>
      <c r="O31" s="12">
        <f t="shared" si="3"/>
        <v>1000</v>
      </c>
      <c r="P31" s="12">
        <f t="shared" si="4"/>
        <v>20</v>
      </c>
      <c r="Q31" s="57"/>
      <c r="R31" s="15">
        <v>0.04</v>
      </c>
      <c r="S31" s="15">
        <f t="shared" si="5"/>
        <v>0.8</v>
      </c>
    </row>
    <row r="32" spans="1:21" x14ac:dyDescent="0.2">
      <c r="A32" s="36" t="s">
        <v>170</v>
      </c>
      <c r="B32" s="36" t="s">
        <v>39</v>
      </c>
      <c r="C32" s="36">
        <v>90442800</v>
      </c>
      <c r="D32" s="36" t="s">
        <v>277</v>
      </c>
      <c r="E32" s="12" t="s">
        <v>46</v>
      </c>
      <c r="F32" s="12">
        <v>900</v>
      </c>
      <c r="G32" s="12">
        <v>10</v>
      </c>
      <c r="H32" s="12">
        <v>50</v>
      </c>
      <c r="I32" s="12">
        <v>1000</v>
      </c>
      <c r="J32" s="12"/>
      <c r="K32" s="12"/>
      <c r="L32" s="12">
        <v>2000</v>
      </c>
      <c r="M32" s="12"/>
      <c r="N32" s="13"/>
      <c r="O32" s="12">
        <f t="shared" si="3"/>
        <v>3000</v>
      </c>
      <c r="P32" s="12">
        <f t="shared" si="4"/>
        <v>60</v>
      </c>
      <c r="Q32" s="57"/>
      <c r="R32" s="15">
        <v>0.04</v>
      </c>
      <c r="S32" s="15">
        <f t="shared" si="5"/>
        <v>2.4</v>
      </c>
    </row>
    <row r="33" spans="1:21" x14ac:dyDescent="0.2">
      <c r="A33" s="11" t="s">
        <v>34</v>
      </c>
      <c r="B33" s="11" t="s">
        <v>35</v>
      </c>
      <c r="C33" s="11" t="s">
        <v>34</v>
      </c>
      <c r="D33" s="11" t="s">
        <v>275</v>
      </c>
      <c r="E33" s="12">
        <v>20</v>
      </c>
      <c r="F33" s="12">
        <v>1220</v>
      </c>
      <c r="G33" s="12">
        <v>10</v>
      </c>
      <c r="H33" s="12">
        <v>50</v>
      </c>
      <c r="I33" s="12"/>
      <c r="J33" s="12"/>
      <c r="K33" s="12"/>
      <c r="L33" s="12"/>
      <c r="M33" s="12"/>
      <c r="N33" s="13"/>
      <c r="O33" s="12">
        <f t="shared" si="3"/>
        <v>0</v>
      </c>
      <c r="P33" s="12">
        <f t="shared" si="4"/>
        <v>0</v>
      </c>
      <c r="Q33" s="57"/>
      <c r="R33" s="15">
        <v>0.06</v>
      </c>
      <c r="S33" s="15">
        <f t="shared" si="5"/>
        <v>0</v>
      </c>
    </row>
    <row r="34" spans="1:21" x14ac:dyDescent="0.2">
      <c r="A34" s="11" t="s">
        <v>32</v>
      </c>
      <c r="B34" s="11" t="s">
        <v>33</v>
      </c>
      <c r="C34" s="11" t="s">
        <v>32</v>
      </c>
      <c r="D34" s="11" t="s">
        <v>275</v>
      </c>
      <c r="E34" s="12">
        <v>20</v>
      </c>
      <c r="F34" s="12">
        <v>1524</v>
      </c>
      <c r="G34" s="12">
        <v>10</v>
      </c>
      <c r="H34" s="12">
        <v>50</v>
      </c>
      <c r="I34" s="12"/>
      <c r="J34" s="12"/>
      <c r="K34" s="12"/>
      <c r="L34" s="12"/>
      <c r="M34" s="12"/>
      <c r="N34" s="13"/>
      <c r="O34" s="12">
        <f t="shared" si="3"/>
        <v>0</v>
      </c>
      <c r="P34" s="12">
        <f t="shared" si="4"/>
        <v>0</v>
      </c>
      <c r="Q34" s="57"/>
      <c r="R34" s="15">
        <v>7.0000000000000007E-2</v>
      </c>
      <c r="S34" s="15">
        <f t="shared" si="5"/>
        <v>0</v>
      </c>
    </row>
    <row r="35" spans="1:21" x14ac:dyDescent="0.2">
      <c r="A35" s="11" t="s">
        <v>214</v>
      </c>
      <c r="B35" s="11" t="s">
        <v>30</v>
      </c>
      <c r="C35" s="11" t="s">
        <v>214</v>
      </c>
      <c r="D35" s="11" t="s">
        <v>275</v>
      </c>
      <c r="E35" s="12">
        <v>20</v>
      </c>
      <c r="F35" s="12">
        <v>1800</v>
      </c>
      <c r="G35" s="12">
        <v>10</v>
      </c>
      <c r="H35" s="12">
        <v>50</v>
      </c>
      <c r="I35" s="12"/>
      <c r="J35" s="12"/>
      <c r="K35" s="12"/>
      <c r="L35" s="12"/>
      <c r="M35" s="12"/>
      <c r="N35" s="13"/>
      <c r="O35" s="12">
        <f t="shared" si="3"/>
        <v>0</v>
      </c>
      <c r="P35" s="12">
        <f t="shared" si="4"/>
        <v>0</v>
      </c>
      <c r="Q35" s="57"/>
      <c r="R35" s="15">
        <v>0.09</v>
      </c>
      <c r="S35" s="15">
        <f t="shared" si="5"/>
        <v>0</v>
      </c>
    </row>
    <row r="36" spans="1:21" x14ac:dyDescent="0.2">
      <c r="A36" s="11" t="s">
        <v>212</v>
      </c>
      <c r="B36" s="11" t="s">
        <v>213</v>
      </c>
      <c r="C36" s="11" t="s">
        <v>212</v>
      </c>
      <c r="D36" s="11" t="s">
        <v>275</v>
      </c>
      <c r="E36" s="12">
        <v>20</v>
      </c>
      <c r="F36" s="12">
        <v>2100</v>
      </c>
      <c r="G36" s="12">
        <v>10</v>
      </c>
      <c r="H36" s="12">
        <v>50</v>
      </c>
      <c r="I36" s="12"/>
      <c r="J36" s="12"/>
      <c r="K36" s="12"/>
      <c r="L36" s="12"/>
      <c r="M36" s="12"/>
      <c r="N36" s="13"/>
      <c r="O36" s="12">
        <f t="shared" si="3"/>
        <v>0</v>
      </c>
      <c r="P36" s="12">
        <f t="shared" si="4"/>
        <v>0</v>
      </c>
      <c r="Q36" s="57"/>
      <c r="R36" s="15">
        <v>7.0000000000000007E-2</v>
      </c>
      <c r="S36" s="15">
        <f t="shared" si="5"/>
        <v>0</v>
      </c>
    </row>
    <row r="37" spans="1:21" x14ac:dyDescent="0.2">
      <c r="A37" s="11" t="s">
        <v>242</v>
      </c>
      <c r="B37" s="11" t="s">
        <v>243</v>
      </c>
      <c r="C37" s="11" t="s">
        <v>242</v>
      </c>
      <c r="D37" s="11" t="s">
        <v>275</v>
      </c>
      <c r="E37" s="12">
        <v>20</v>
      </c>
      <c r="F37" s="12">
        <v>2400</v>
      </c>
      <c r="G37" s="12">
        <v>10</v>
      </c>
      <c r="H37" s="12">
        <v>50</v>
      </c>
      <c r="I37" s="12"/>
      <c r="J37" s="12"/>
      <c r="K37" s="12"/>
      <c r="L37" s="12"/>
      <c r="M37" s="12"/>
      <c r="N37" s="13"/>
      <c r="O37" s="12">
        <f t="shared" si="3"/>
        <v>0</v>
      </c>
      <c r="P37" s="12">
        <f t="shared" si="4"/>
        <v>0</v>
      </c>
      <c r="Q37" s="57"/>
      <c r="R37" s="15">
        <v>7.0000000000000007E-2</v>
      </c>
      <c r="S37" s="15">
        <f t="shared" si="5"/>
        <v>0</v>
      </c>
    </row>
    <row r="38" spans="1:21" ht="15" x14ac:dyDescent="0.2">
      <c r="A38" s="60" t="s">
        <v>52</v>
      </c>
      <c r="B38" s="60"/>
      <c r="C38" s="60"/>
      <c r="D38" s="60"/>
      <c r="E38" s="60"/>
      <c r="F38" s="24"/>
      <c r="G38" s="10"/>
      <c r="H38" s="10"/>
      <c r="I38" s="12"/>
      <c r="J38" s="12"/>
      <c r="K38" s="12"/>
      <c r="L38" s="12"/>
      <c r="M38" s="12"/>
      <c r="N38" s="25"/>
      <c r="O38" s="12"/>
      <c r="P38" s="12"/>
      <c r="Q38" s="57"/>
      <c r="R38" s="12"/>
      <c r="S38" s="15"/>
    </row>
    <row r="39" spans="1:21" x14ac:dyDescent="0.2">
      <c r="A39" s="11" t="s">
        <v>261</v>
      </c>
      <c r="B39" s="11" t="s">
        <v>262</v>
      </c>
      <c r="C39" s="11" t="s">
        <v>261</v>
      </c>
      <c r="D39" s="11" t="s">
        <v>275</v>
      </c>
      <c r="E39" s="12">
        <v>25</v>
      </c>
      <c r="F39" s="12">
        <v>200</v>
      </c>
      <c r="G39" s="12">
        <v>10</v>
      </c>
      <c r="H39" s="12">
        <v>150</v>
      </c>
      <c r="I39" s="12"/>
      <c r="J39" s="12"/>
      <c r="K39" s="12">
        <v>600</v>
      </c>
      <c r="L39" s="12">
        <v>600</v>
      </c>
      <c r="M39" s="12"/>
      <c r="N39" s="13"/>
      <c r="O39" s="12">
        <f t="shared" ref="O39:O57" si="6">SUM(I39:N39)</f>
        <v>1200</v>
      </c>
      <c r="P39" s="12">
        <f t="shared" ref="P39:P57" si="7">$O39/$H39</f>
        <v>8</v>
      </c>
      <c r="Q39" s="57"/>
      <c r="R39" s="15">
        <v>0.06</v>
      </c>
      <c r="S39" s="15">
        <f t="shared" ref="S39:S57" si="8">$P39*$R39</f>
        <v>0.48</v>
      </c>
      <c r="T39" s="43">
        <f>SUM(S39:S57)</f>
        <v>8.4899999999999984</v>
      </c>
      <c r="U39" s="3">
        <f>T39*100/$T$143</f>
        <v>23.266648396821047</v>
      </c>
    </row>
    <row r="40" spans="1:21" x14ac:dyDescent="0.2">
      <c r="A40" s="36" t="s">
        <v>198</v>
      </c>
      <c r="B40" s="36" t="s">
        <v>199</v>
      </c>
      <c r="C40" s="36">
        <v>90448000</v>
      </c>
      <c r="D40" s="36" t="s">
        <v>277</v>
      </c>
      <c r="E40" s="12" t="s">
        <v>63</v>
      </c>
      <c r="F40" s="12">
        <v>270</v>
      </c>
      <c r="G40" s="12">
        <v>10</v>
      </c>
      <c r="H40" s="12">
        <v>100</v>
      </c>
      <c r="I40" s="12"/>
      <c r="J40" s="12"/>
      <c r="K40" s="12"/>
      <c r="L40" s="12"/>
      <c r="M40" s="12"/>
      <c r="N40" s="13"/>
      <c r="O40" s="12">
        <f t="shared" si="6"/>
        <v>0</v>
      </c>
      <c r="P40" s="12">
        <f t="shared" si="7"/>
        <v>0</v>
      </c>
      <c r="Q40" s="57"/>
      <c r="R40" s="15">
        <v>0.06</v>
      </c>
      <c r="S40" s="15">
        <f t="shared" si="8"/>
        <v>0</v>
      </c>
    </row>
    <row r="41" spans="1:21" x14ac:dyDescent="0.2">
      <c r="A41" s="36" t="s">
        <v>392</v>
      </c>
      <c r="B41" s="36" t="s">
        <v>391</v>
      </c>
      <c r="C41" s="31" t="s">
        <v>393</v>
      </c>
      <c r="D41" s="36" t="s">
        <v>277</v>
      </c>
      <c r="E41" s="12" t="s">
        <v>63</v>
      </c>
      <c r="F41" s="12">
        <v>300</v>
      </c>
      <c r="G41" s="12">
        <v>10</v>
      </c>
      <c r="H41" s="12">
        <v>100</v>
      </c>
      <c r="I41" s="12"/>
      <c r="J41" s="12"/>
      <c r="K41" s="12"/>
      <c r="L41" s="12"/>
      <c r="M41" s="12"/>
      <c r="N41" s="13"/>
      <c r="O41" s="12">
        <f t="shared" si="6"/>
        <v>0</v>
      </c>
      <c r="P41" s="12">
        <f t="shared" si="7"/>
        <v>0</v>
      </c>
      <c r="Q41" s="57"/>
      <c r="R41" s="15">
        <v>0.06</v>
      </c>
      <c r="S41" s="15">
        <f t="shared" si="8"/>
        <v>0</v>
      </c>
    </row>
    <row r="42" spans="1:21" x14ac:dyDescent="0.2">
      <c r="A42" s="27" t="s">
        <v>67</v>
      </c>
      <c r="B42" s="27" t="s">
        <v>68</v>
      </c>
      <c r="C42" s="27" t="s">
        <v>69</v>
      </c>
      <c r="D42" s="11" t="s">
        <v>275</v>
      </c>
      <c r="E42" s="12">
        <v>25</v>
      </c>
      <c r="F42" s="12">
        <v>375</v>
      </c>
      <c r="G42" s="12">
        <v>10</v>
      </c>
      <c r="H42" s="12">
        <v>100</v>
      </c>
      <c r="I42" s="12"/>
      <c r="J42" s="12"/>
      <c r="K42" s="12"/>
      <c r="L42" s="12"/>
      <c r="M42" s="12"/>
      <c r="N42" s="13"/>
      <c r="O42" s="12">
        <f t="shared" si="6"/>
        <v>0</v>
      </c>
      <c r="P42" s="12">
        <f t="shared" si="7"/>
        <v>0</v>
      </c>
      <c r="Q42" s="57"/>
      <c r="R42" s="15">
        <v>0.06</v>
      </c>
      <c r="S42" s="15">
        <f t="shared" si="8"/>
        <v>0</v>
      </c>
    </row>
    <row r="43" spans="1:21" x14ac:dyDescent="0.2">
      <c r="A43" s="11" t="s">
        <v>64</v>
      </c>
      <c r="B43" s="11" t="s">
        <v>65</v>
      </c>
      <c r="C43" s="11" t="s">
        <v>64</v>
      </c>
      <c r="D43" s="11" t="s">
        <v>275</v>
      </c>
      <c r="E43" s="12">
        <v>25</v>
      </c>
      <c r="F43" s="12">
        <v>457</v>
      </c>
      <c r="G43" s="12">
        <v>10</v>
      </c>
      <c r="H43" s="12">
        <v>100</v>
      </c>
      <c r="I43" s="12">
        <v>500</v>
      </c>
      <c r="J43" s="12"/>
      <c r="K43" s="12">
        <v>1000</v>
      </c>
      <c r="L43" s="12">
        <v>1000</v>
      </c>
      <c r="M43" s="12"/>
      <c r="N43" s="13"/>
      <c r="O43" s="12">
        <f t="shared" si="6"/>
        <v>2500</v>
      </c>
      <c r="P43" s="12">
        <f t="shared" si="7"/>
        <v>25</v>
      </c>
      <c r="Q43" s="57"/>
      <c r="R43" s="15">
        <v>0.06</v>
      </c>
      <c r="S43" s="15">
        <f t="shared" si="8"/>
        <v>1.5</v>
      </c>
    </row>
    <row r="44" spans="1:21" x14ac:dyDescent="0.2">
      <c r="A44" s="36" t="s">
        <v>66</v>
      </c>
      <c r="B44" s="36" t="s">
        <v>65</v>
      </c>
      <c r="C44" s="36">
        <v>90443400</v>
      </c>
      <c r="D44" s="36" t="s">
        <v>277</v>
      </c>
      <c r="E44" s="12" t="s">
        <v>63</v>
      </c>
      <c r="F44" s="12">
        <v>450</v>
      </c>
      <c r="G44" s="12">
        <v>10</v>
      </c>
      <c r="H44" s="12">
        <v>100</v>
      </c>
      <c r="I44" s="12">
        <v>1000</v>
      </c>
      <c r="J44" s="12"/>
      <c r="K44" s="12"/>
      <c r="L44" s="12">
        <v>2000</v>
      </c>
      <c r="M44" s="12"/>
      <c r="N44" s="13"/>
      <c r="O44" s="12">
        <f t="shared" si="6"/>
        <v>3000</v>
      </c>
      <c r="P44" s="12">
        <f t="shared" si="7"/>
        <v>30</v>
      </c>
      <c r="Q44" s="57"/>
      <c r="R44" s="15">
        <v>0.06</v>
      </c>
      <c r="S44" s="15">
        <f t="shared" si="8"/>
        <v>1.7999999999999998</v>
      </c>
    </row>
    <row r="45" spans="1:21" x14ac:dyDescent="0.2">
      <c r="A45" s="11" t="s">
        <v>60</v>
      </c>
      <c r="B45" s="11" t="s">
        <v>61</v>
      </c>
      <c r="C45" s="11" t="s">
        <v>60</v>
      </c>
      <c r="D45" s="11" t="s">
        <v>275</v>
      </c>
      <c r="E45" s="12">
        <v>25</v>
      </c>
      <c r="F45" s="12">
        <v>610</v>
      </c>
      <c r="G45" s="12">
        <v>10</v>
      </c>
      <c r="H45" s="12">
        <v>50</v>
      </c>
      <c r="I45" s="12">
        <v>250</v>
      </c>
      <c r="J45" s="12"/>
      <c r="K45" s="12">
        <v>500</v>
      </c>
      <c r="L45" s="12">
        <v>500</v>
      </c>
      <c r="M45" s="12"/>
      <c r="N45" s="13"/>
      <c r="O45" s="12">
        <f t="shared" si="6"/>
        <v>1250</v>
      </c>
      <c r="P45" s="12">
        <f t="shared" si="7"/>
        <v>25</v>
      </c>
      <c r="Q45" s="57"/>
      <c r="R45" s="15">
        <v>0.04</v>
      </c>
      <c r="S45" s="15">
        <f t="shared" si="8"/>
        <v>1</v>
      </c>
    </row>
    <row r="46" spans="1:21" x14ac:dyDescent="0.2">
      <c r="A46" s="36" t="s">
        <v>62</v>
      </c>
      <c r="B46" s="36" t="s">
        <v>61</v>
      </c>
      <c r="C46" s="36">
        <v>90443600</v>
      </c>
      <c r="D46" s="36" t="s">
        <v>277</v>
      </c>
      <c r="E46" s="12" t="s">
        <v>63</v>
      </c>
      <c r="F46" s="12">
        <v>600</v>
      </c>
      <c r="G46" s="12">
        <v>10</v>
      </c>
      <c r="H46" s="12">
        <v>50</v>
      </c>
      <c r="I46" s="12">
        <v>1000</v>
      </c>
      <c r="J46" s="12"/>
      <c r="K46" s="12"/>
      <c r="L46" s="12">
        <v>2000</v>
      </c>
      <c r="M46" s="12"/>
      <c r="N46" s="13"/>
      <c r="O46" s="12">
        <f t="shared" si="6"/>
        <v>3000</v>
      </c>
      <c r="P46" s="12">
        <f t="shared" si="7"/>
        <v>60</v>
      </c>
      <c r="Q46" s="57"/>
      <c r="R46" s="15">
        <v>0.04</v>
      </c>
      <c r="S46" s="15">
        <f t="shared" si="8"/>
        <v>2.4</v>
      </c>
    </row>
    <row r="47" spans="1:21" x14ac:dyDescent="0.2">
      <c r="A47" s="11" t="s">
        <v>195</v>
      </c>
      <c r="B47" s="11" t="s">
        <v>178</v>
      </c>
      <c r="C47" s="11" t="s">
        <v>195</v>
      </c>
      <c r="D47" s="11" t="s">
        <v>275</v>
      </c>
      <c r="E47" s="12">
        <v>25</v>
      </c>
      <c r="F47" s="12">
        <v>750</v>
      </c>
      <c r="G47" s="12">
        <v>10</v>
      </c>
      <c r="H47" s="12">
        <v>50</v>
      </c>
      <c r="I47" s="12"/>
      <c r="J47" s="12"/>
      <c r="K47" s="12"/>
      <c r="L47" s="12"/>
      <c r="M47" s="12"/>
      <c r="N47" s="13"/>
      <c r="O47" s="12">
        <f t="shared" si="6"/>
        <v>0</v>
      </c>
      <c r="P47" s="12">
        <f t="shared" si="7"/>
        <v>0</v>
      </c>
      <c r="Q47" s="57"/>
      <c r="R47" s="15">
        <v>0.05</v>
      </c>
      <c r="S47" s="15">
        <f t="shared" si="8"/>
        <v>0</v>
      </c>
    </row>
    <row r="48" spans="1:21" x14ac:dyDescent="0.2">
      <c r="A48" s="36" t="s">
        <v>177</v>
      </c>
      <c r="B48" s="36" t="s">
        <v>178</v>
      </c>
      <c r="C48" s="36">
        <v>90443700</v>
      </c>
      <c r="D48" s="36" t="s">
        <v>277</v>
      </c>
      <c r="E48" s="12" t="s">
        <v>63</v>
      </c>
      <c r="F48" s="12">
        <v>750</v>
      </c>
      <c r="G48" s="12">
        <v>10</v>
      </c>
      <c r="H48" s="12">
        <v>50</v>
      </c>
      <c r="I48" s="12"/>
      <c r="J48" s="12"/>
      <c r="K48" s="12"/>
      <c r="L48" s="12"/>
      <c r="M48" s="12"/>
      <c r="N48" s="13"/>
      <c r="O48" s="12">
        <f t="shared" si="6"/>
        <v>0</v>
      </c>
      <c r="P48" s="12">
        <f t="shared" si="7"/>
        <v>0</v>
      </c>
      <c r="Q48" s="57"/>
      <c r="R48" s="15">
        <v>0.05</v>
      </c>
      <c r="S48" s="15">
        <f t="shared" si="8"/>
        <v>0</v>
      </c>
    </row>
    <row r="49" spans="1:21" x14ac:dyDescent="0.2">
      <c r="A49" s="11" t="s">
        <v>155</v>
      </c>
      <c r="B49" s="11" t="s">
        <v>58</v>
      </c>
      <c r="C49" s="11" t="s">
        <v>155</v>
      </c>
      <c r="D49" s="11" t="s">
        <v>275</v>
      </c>
      <c r="E49" s="12">
        <v>25</v>
      </c>
      <c r="F49" s="12">
        <v>915</v>
      </c>
      <c r="G49" s="12">
        <v>10</v>
      </c>
      <c r="H49" s="12">
        <v>50</v>
      </c>
      <c r="I49" s="12"/>
      <c r="J49" s="12"/>
      <c r="K49" s="12"/>
      <c r="L49" s="12"/>
      <c r="M49" s="12"/>
      <c r="N49" s="13"/>
      <c r="O49" s="12">
        <f t="shared" si="6"/>
        <v>0</v>
      </c>
      <c r="P49" s="12">
        <f t="shared" si="7"/>
        <v>0</v>
      </c>
      <c r="Q49" s="57"/>
      <c r="R49" s="15">
        <v>0.06</v>
      </c>
      <c r="S49" s="15">
        <f t="shared" si="8"/>
        <v>0</v>
      </c>
    </row>
    <row r="50" spans="1:21" x14ac:dyDescent="0.2">
      <c r="A50" s="36" t="s">
        <v>176</v>
      </c>
      <c r="B50" s="36" t="s">
        <v>58</v>
      </c>
      <c r="C50" s="36">
        <v>90443800</v>
      </c>
      <c r="D50" s="36" t="s">
        <v>277</v>
      </c>
      <c r="E50" s="12" t="s">
        <v>63</v>
      </c>
      <c r="F50" s="12">
        <v>900</v>
      </c>
      <c r="G50" s="12">
        <v>10</v>
      </c>
      <c r="H50" s="12">
        <v>50</v>
      </c>
      <c r="I50" s="12"/>
      <c r="J50" s="12"/>
      <c r="K50" s="12"/>
      <c r="L50" s="12"/>
      <c r="M50" s="12"/>
      <c r="N50" s="13"/>
      <c r="O50" s="12">
        <f t="shared" si="6"/>
        <v>0</v>
      </c>
      <c r="P50" s="12">
        <f t="shared" si="7"/>
        <v>0</v>
      </c>
      <c r="Q50" s="57"/>
      <c r="R50" s="15">
        <v>0.06</v>
      </c>
      <c r="S50" s="15">
        <f t="shared" si="8"/>
        <v>0</v>
      </c>
    </row>
    <row r="51" spans="1:21" x14ac:dyDescent="0.2">
      <c r="A51" s="11" t="s">
        <v>53</v>
      </c>
      <c r="B51" s="11" t="s">
        <v>54</v>
      </c>
      <c r="C51" s="11" t="s">
        <v>53</v>
      </c>
      <c r="D51" s="11" t="s">
        <v>275</v>
      </c>
      <c r="E51" s="12">
        <v>25</v>
      </c>
      <c r="F51" s="12">
        <v>1220</v>
      </c>
      <c r="G51" s="12">
        <v>10</v>
      </c>
      <c r="H51" s="12">
        <v>50</v>
      </c>
      <c r="I51" s="12"/>
      <c r="J51" s="12"/>
      <c r="K51" s="12"/>
      <c r="L51" s="12"/>
      <c r="M51" s="12"/>
      <c r="N51" s="13"/>
      <c r="O51" s="12">
        <f t="shared" si="6"/>
        <v>0</v>
      </c>
      <c r="P51" s="12">
        <f t="shared" si="7"/>
        <v>0</v>
      </c>
      <c r="Q51" s="57"/>
      <c r="R51" s="15">
        <v>0.08</v>
      </c>
      <c r="S51" s="15">
        <f t="shared" si="8"/>
        <v>0</v>
      </c>
    </row>
    <row r="52" spans="1:21" x14ac:dyDescent="0.2">
      <c r="A52" s="26" t="s">
        <v>194</v>
      </c>
      <c r="B52" s="26" t="s">
        <v>54</v>
      </c>
      <c r="C52" s="26">
        <v>90444000</v>
      </c>
      <c r="D52" s="36" t="s">
        <v>277</v>
      </c>
      <c r="E52" s="12" t="s">
        <v>63</v>
      </c>
      <c r="F52" s="12">
        <v>1200</v>
      </c>
      <c r="G52" s="12">
        <v>10</v>
      </c>
      <c r="H52" s="12">
        <v>50</v>
      </c>
      <c r="I52" s="12">
        <v>250</v>
      </c>
      <c r="J52" s="12"/>
      <c r="K52" s="12"/>
      <c r="L52" s="12">
        <v>500</v>
      </c>
      <c r="M52" s="12"/>
      <c r="N52" s="13"/>
      <c r="O52" s="12">
        <f t="shared" si="6"/>
        <v>750</v>
      </c>
      <c r="P52" s="12">
        <f t="shared" si="7"/>
        <v>15</v>
      </c>
      <c r="Q52" s="57"/>
      <c r="R52" s="15">
        <v>0.08</v>
      </c>
      <c r="S52" s="15">
        <f t="shared" si="8"/>
        <v>1.2</v>
      </c>
    </row>
    <row r="53" spans="1:21" x14ac:dyDescent="0.2">
      <c r="A53" s="11" t="s">
        <v>230</v>
      </c>
      <c r="B53" s="11" t="s">
        <v>231</v>
      </c>
      <c r="C53" s="11" t="s">
        <v>230</v>
      </c>
      <c r="D53" s="11" t="s">
        <v>275</v>
      </c>
      <c r="E53" s="12">
        <v>25</v>
      </c>
      <c r="F53" s="12">
        <v>1500</v>
      </c>
      <c r="G53" s="12">
        <v>10</v>
      </c>
      <c r="H53" s="12">
        <v>50</v>
      </c>
      <c r="I53" s="12">
        <v>50</v>
      </c>
      <c r="J53" s="12"/>
      <c r="K53" s="12"/>
      <c r="L53" s="12"/>
      <c r="M53" s="12"/>
      <c r="N53" s="13"/>
      <c r="O53" s="12">
        <f t="shared" si="6"/>
        <v>50</v>
      </c>
      <c r="P53" s="12">
        <f t="shared" si="7"/>
        <v>1</v>
      </c>
      <c r="Q53" s="57"/>
      <c r="R53" s="15">
        <v>0.11</v>
      </c>
      <c r="S53" s="15">
        <f t="shared" si="8"/>
        <v>0.11</v>
      </c>
    </row>
    <row r="54" spans="1:21" x14ac:dyDescent="0.2">
      <c r="A54" s="11" t="s">
        <v>254</v>
      </c>
      <c r="B54" s="11" t="s">
        <v>255</v>
      </c>
      <c r="C54" s="11" t="s">
        <v>254</v>
      </c>
      <c r="D54" s="11" t="s">
        <v>275</v>
      </c>
      <c r="E54" s="12">
        <v>25</v>
      </c>
      <c r="F54" s="12">
        <v>1650</v>
      </c>
      <c r="G54" s="12">
        <v>10</v>
      </c>
      <c r="H54" s="12">
        <v>50</v>
      </c>
      <c r="I54" s="12"/>
      <c r="J54" s="12"/>
      <c r="K54" s="12"/>
      <c r="L54" s="12"/>
      <c r="M54" s="12"/>
      <c r="N54" s="13"/>
      <c r="O54" s="12">
        <f t="shared" si="6"/>
        <v>0</v>
      </c>
      <c r="P54" s="12">
        <f t="shared" si="7"/>
        <v>0</v>
      </c>
      <c r="Q54" s="57"/>
      <c r="R54" s="15">
        <v>0.12</v>
      </c>
      <c r="S54" s="15">
        <f t="shared" si="8"/>
        <v>0</v>
      </c>
    </row>
    <row r="55" spans="1:21" x14ac:dyDescent="0.2">
      <c r="A55" s="11" t="s">
        <v>193</v>
      </c>
      <c r="B55" s="11" t="s">
        <v>175</v>
      </c>
      <c r="C55" s="11" t="s">
        <v>193</v>
      </c>
      <c r="D55" s="11" t="s">
        <v>275</v>
      </c>
      <c r="E55" s="12">
        <v>25</v>
      </c>
      <c r="F55" s="12">
        <v>1800</v>
      </c>
      <c r="G55" s="12">
        <v>10</v>
      </c>
      <c r="H55" s="12">
        <v>50</v>
      </c>
      <c r="I55" s="12"/>
      <c r="J55" s="12"/>
      <c r="K55" s="12"/>
      <c r="L55" s="12"/>
      <c r="M55" s="12"/>
      <c r="N55" s="13"/>
      <c r="O55" s="12">
        <f t="shared" si="6"/>
        <v>0</v>
      </c>
      <c r="P55" s="12">
        <f t="shared" si="7"/>
        <v>0</v>
      </c>
      <c r="Q55" s="57"/>
      <c r="R55" s="15">
        <v>0.12</v>
      </c>
      <c r="S55" s="15">
        <f t="shared" si="8"/>
        <v>0</v>
      </c>
    </row>
    <row r="56" spans="1:21" x14ac:dyDescent="0.2">
      <c r="A56" s="36" t="s">
        <v>174</v>
      </c>
      <c r="B56" s="36" t="s">
        <v>175</v>
      </c>
      <c r="C56" s="36">
        <v>90443900</v>
      </c>
      <c r="D56" s="36" t="s">
        <v>277</v>
      </c>
      <c r="E56" s="12" t="s">
        <v>63</v>
      </c>
      <c r="F56" s="12">
        <v>1800</v>
      </c>
      <c r="G56" s="12">
        <v>10</v>
      </c>
      <c r="H56" s="12">
        <v>50</v>
      </c>
      <c r="I56" s="12"/>
      <c r="J56" s="12"/>
      <c r="K56" s="12"/>
      <c r="L56" s="12"/>
      <c r="M56" s="12"/>
      <c r="N56" s="13"/>
      <c r="O56" s="12">
        <f t="shared" si="6"/>
        <v>0</v>
      </c>
      <c r="P56" s="12">
        <f t="shared" si="7"/>
        <v>0</v>
      </c>
      <c r="Q56" s="57"/>
      <c r="R56" s="15">
        <v>0.12</v>
      </c>
      <c r="S56" s="15">
        <f>$P56*$R56</f>
        <v>0</v>
      </c>
    </row>
    <row r="57" spans="1:21" x14ac:dyDescent="0.2">
      <c r="A57" s="36" t="s">
        <v>293</v>
      </c>
      <c r="B57" s="36" t="s">
        <v>294</v>
      </c>
      <c r="C57" s="36">
        <v>90443000</v>
      </c>
      <c r="D57" s="36" t="s">
        <v>277</v>
      </c>
      <c r="E57" s="12" t="s">
        <v>63</v>
      </c>
      <c r="F57" s="12">
        <v>2100</v>
      </c>
      <c r="G57" s="12">
        <v>10</v>
      </c>
      <c r="H57" s="12">
        <v>50</v>
      </c>
      <c r="I57" s="12"/>
      <c r="J57" s="12"/>
      <c r="K57" s="12"/>
      <c r="L57" s="12"/>
      <c r="M57" s="12"/>
      <c r="N57" s="13"/>
      <c r="O57" s="12">
        <f t="shared" si="6"/>
        <v>0</v>
      </c>
      <c r="P57" s="12">
        <f t="shared" si="7"/>
        <v>0</v>
      </c>
      <c r="Q57" s="57"/>
      <c r="R57" s="15">
        <v>0.09</v>
      </c>
      <c r="S57" s="15">
        <f t="shared" si="8"/>
        <v>0</v>
      </c>
    </row>
    <row r="58" spans="1:21" x14ac:dyDescent="0.2">
      <c r="A58" s="8" t="s">
        <v>70</v>
      </c>
      <c r="B58" s="8"/>
      <c r="C58" s="8"/>
      <c r="D58" s="8"/>
      <c r="E58" s="8"/>
      <c r="F58" s="36"/>
      <c r="G58" s="20"/>
      <c r="H58" s="20"/>
      <c r="I58" s="12"/>
      <c r="J58" s="12"/>
      <c r="K58" s="12"/>
      <c r="L58" s="12"/>
      <c r="M58" s="12"/>
      <c r="N58" s="20"/>
      <c r="O58" s="12"/>
      <c r="P58" s="12"/>
      <c r="Q58" s="57"/>
      <c r="R58" s="12"/>
      <c r="S58" s="15"/>
    </row>
    <row r="59" spans="1:21" x14ac:dyDescent="0.2">
      <c r="A59" s="11" t="s">
        <v>295</v>
      </c>
      <c r="B59" s="11" t="s">
        <v>296</v>
      </c>
      <c r="C59" s="11" t="s">
        <v>295</v>
      </c>
      <c r="D59" s="11" t="s">
        <v>275</v>
      </c>
      <c r="E59" s="12">
        <v>32</v>
      </c>
      <c r="F59" s="12">
        <v>100</v>
      </c>
      <c r="G59" s="12">
        <v>10</v>
      </c>
      <c r="H59" s="12">
        <v>300</v>
      </c>
      <c r="I59" s="12"/>
      <c r="J59" s="12"/>
      <c r="K59" s="12">
        <v>300</v>
      </c>
      <c r="L59" s="12">
        <v>300</v>
      </c>
      <c r="M59" s="12"/>
      <c r="N59" s="13"/>
      <c r="O59" s="12">
        <f t="shared" ref="O59:O73" si="9">SUM(I59:N59)</f>
        <v>600</v>
      </c>
      <c r="P59" s="12">
        <f t="shared" ref="P59:P73" si="10">$O59/$H59</f>
        <v>2</v>
      </c>
      <c r="Q59" s="57"/>
      <c r="R59" s="15">
        <v>0.09</v>
      </c>
      <c r="S59" s="15">
        <f t="shared" ref="S59:S73" si="11">$P59*$R59</f>
        <v>0.18</v>
      </c>
      <c r="T59" s="43">
        <f>SUM(S59:S73)</f>
        <v>2.61</v>
      </c>
      <c r="U59" s="3">
        <f>T59*100/$T$143</f>
        <v>7.1526445601534681</v>
      </c>
    </row>
    <row r="60" spans="1:21" x14ac:dyDescent="0.2">
      <c r="A60" s="11" t="s">
        <v>71</v>
      </c>
      <c r="B60" s="11" t="s">
        <v>72</v>
      </c>
      <c r="C60" s="11" t="s">
        <v>71</v>
      </c>
      <c r="D60" s="11" t="s">
        <v>275</v>
      </c>
      <c r="E60" s="12">
        <v>32</v>
      </c>
      <c r="F60" s="12">
        <v>150</v>
      </c>
      <c r="G60" s="12">
        <v>10</v>
      </c>
      <c r="H60" s="12">
        <v>300</v>
      </c>
      <c r="I60" s="12"/>
      <c r="J60" s="12"/>
      <c r="K60" s="12"/>
      <c r="L60" s="12"/>
      <c r="M60" s="12"/>
      <c r="N60" s="13"/>
      <c r="O60" s="12">
        <f t="shared" si="9"/>
        <v>0</v>
      </c>
      <c r="P60" s="12">
        <f t="shared" si="10"/>
        <v>0</v>
      </c>
      <c r="Q60" s="57"/>
      <c r="R60" s="15">
        <v>0.09</v>
      </c>
      <c r="S60" s="15">
        <f t="shared" si="11"/>
        <v>0</v>
      </c>
    </row>
    <row r="61" spans="1:21" x14ac:dyDescent="0.2">
      <c r="A61" s="36" t="s">
        <v>256</v>
      </c>
      <c r="B61" s="36" t="s">
        <v>72</v>
      </c>
      <c r="C61" s="36">
        <v>90446200</v>
      </c>
      <c r="D61" s="36" t="s">
        <v>277</v>
      </c>
      <c r="E61" s="12">
        <v>32</v>
      </c>
      <c r="F61" s="12">
        <v>150</v>
      </c>
      <c r="G61" s="12">
        <v>10</v>
      </c>
      <c r="H61" s="12">
        <v>300</v>
      </c>
      <c r="I61" s="12"/>
      <c r="J61" s="12"/>
      <c r="K61" s="12"/>
      <c r="L61" s="12"/>
      <c r="M61" s="12"/>
      <c r="N61" s="13"/>
      <c r="O61" s="12">
        <f t="shared" si="9"/>
        <v>0</v>
      </c>
      <c r="P61" s="12">
        <f t="shared" si="10"/>
        <v>0</v>
      </c>
      <c r="Q61" s="57"/>
      <c r="R61" s="15">
        <v>0.09</v>
      </c>
      <c r="S61" s="15">
        <f t="shared" si="11"/>
        <v>0</v>
      </c>
    </row>
    <row r="62" spans="1:21" x14ac:dyDescent="0.2">
      <c r="A62" s="11" t="s">
        <v>200</v>
      </c>
      <c r="B62" s="11" t="s">
        <v>201</v>
      </c>
      <c r="C62" s="11" t="s">
        <v>200</v>
      </c>
      <c r="D62" s="11" t="s">
        <v>275</v>
      </c>
      <c r="E62" s="12">
        <v>32</v>
      </c>
      <c r="F62" s="12">
        <v>200</v>
      </c>
      <c r="G62" s="12">
        <v>10</v>
      </c>
      <c r="H62" s="12">
        <v>300</v>
      </c>
      <c r="I62" s="12"/>
      <c r="J62" s="12"/>
      <c r="K62" s="12"/>
      <c r="L62" s="12"/>
      <c r="M62" s="12"/>
      <c r="N62" s="13"/>
      <c r="O62" s="12">
        <f t="shared" si="9"/>
        <v>0</v>
      </c>
      <c r="P62" s="12">
        <f t="shared" si="10"/>
        <v>0</v>
      </c>
      <c r="Q62" s="57"/>
      <c r="R62" s="15">
        <v>0.09</v>
      </c>
      <c r="S62" s="15">
        <f t="shared" si="11"/>
        <v>0</v>
      </c>
    </row>
    <row r="63" spans="1:21" x14ac:dyDescent="0.2">
      <c r="A63" s="11" t="s">
        <v>73</v>
      </c>
      <c r="B63" s="11" t="s">
        <v>74</v>
      </c>
      <c r="C63" s="11" t="s">
        <v>73</v>
      </c>
      <c r="D63" s="11" t="s">
        <v>275</v>
      </c>
      <c r="E63" s="12">
        <v>32</v>
      </c>
      <c r="F63" s="12">
        <v>300</v>
      </c>
      <c r="G63" s="12">
        <v>10</v>
      </c>
      <c r="H63" s="12">
        <v>150</v>
      </c>
      <c r="I63" s="12"/>
      <c r="J63" s="12"/>
      <c r="K63" s="12"/>
      <c r="L63" s="12">
        <v>300</v>
      </c>
      <c r="M63" s="12"/>
      <c r="N63" s="13"/>
      <c r="O63" s="12">
        <f t="shared" si="9"/>
        <v>300</v>
      </c>
      <c r="P63" s="12">
        <f t="shared" si="10"/>
        <v>2</v>
      </c>
      <c r="Q63" s="57"/>
      <c r="R63" s="15">
        <v>0.09</v>
      </c>
      <c r="S63" s="15">
        <f t="shared" si="11"/>
        <v>0.18</v>
      </c>
    </row>
    <row r="64" spans="1:21" x14ac:dyDescent="0.2">
      <c r="A64" s="36" t="s">
        <v>232</v>
      </c>
      <c r="B64" s="36" t="s">
        <v>74</v>
      </c>
      <c r="C64" s="36">
        <v>90446300</v>
      </c>
      <c r="D64" s="36" t="s">
        <v>277</v>
      </c>
      <c r="E64" s="12" t="s">
        <v>180</v>
      </c>
      <c r="F64" s="12">
        <v>300</v>
      </c>
      <c r="G64" s="12">
        <v>10</v>
      </c>
      <c r="H64" s="12">
        <v>150</v>
      </c>
      <c r="I64" s="12">
        <v>150</v>
      </c>
      <c r="J64" s="12"/>
      <c r="K64" s="12">
        <v>300</v>
      </c>
      <c r="L64" s="12">
        <v>300</v>
      </c>
      <c r="M64" s="12"/>
      <c r="N64" s="13"/>
      <c r="O64" s="12">
        <f t="shared" si="9"/>
        <v>750</v>
      </c>
      <c r="P64" s="12">
        <f t="shared" si="10"/>
        <v>5</v>
      </c>
      <c r="Q64" s="57"/>
      <c r="R64" s="15">
        <v>0.09</v>
      </c>
      <c r="S64" s="15">
        <f t="shared" si="11"/>
        <v>0.44999999999999996</v>
      </c>
    </row>
    <row r="65" spans="1:21" x14ac:dyDescent="0.2">
      <c r="A65" s="11" t="s">
        <v>75</v>
      </c>
      <c r="B65" s="11" t="s">
        <v>76</v>
      </c>
      <c r="C65" s="11" t="s">
        <v>75</v>
      </c>
      <c r="D65" s="11" t="s">
        <v>275</v>
      </c>
      <c r="E65" s="12">
        <v>32</v>
      </c>
      <c r="F65" s="12">
        <v>450</v>
      </c>
      <c r="G65" s="12">
        <v>10</v>
      </c>
      <c r="H65" s="12">
        <v>100</v>
      </c>
      <c r="I65" s="12"/>
      <c r="J65" s="12"/>
      <c r="K65" s="12"/>
      <c r="L65" s="12"/>
      <c r="M65" s="12"/>
      <c r="N65" s="13"/>
      <c r="O65" s="12">
        <f t="shared" si="9"/>
        <v>0</v>
      </c>
      <c r="P65" s="12">
        <f t="shared" si="10"/>
        <v>0</v>
      </c>
      <c r="Q65" s="57"/>
      <c r="R65" s="15">
        <v>0.09</v>
      </c>
      <c r="S65" s="15">
        <f t="shared" si="11"/>
        <v>0</v>
      </c>
    </row>
    <row r="66" spans="1:21" x14ac:dyDescent="0.2">
      <c r="A66" s="36" t="s">
        <v>179</v>
      </c>
      <c r="B66" s="36" t="s">
        <v>76</v>
      </c>
      <c r="C66" s="36">
        <v>90446400</v>
      </c>
      <c r="D66" s="36" t="s">
        <v>277</v>
      </c>
      <c r="E66" s="12" t="s">
        <v>180</v>
      </c>
      <c r="F66" s="12">
        <v>450</v>
      </c>
      <c r="G66" s="12">
        <v>10</v>
      </c>
      <c r="H66" s="12">
        <v>100</v>
      </c>
      <c r="I66" s="12">
        <v>200</v>
      </c>
      <c r="J66" s="12"/>
      <c r="K66" s="12"/>
      <c r="L66" s="12"/>
      <c r="M66" s="12"/>
      <c r="N66" s="13"/>
      <c r="O66" s="12">
        <f t="shared" si="9"/>
        <v>200</v>
      </c>
      <c r="P66" s="12">
        <f t="shared" si="10"/>
        <v>2</v>
      </c>
      <c r="Q66" s="57"/>
      <c r="R66" s="15">
        <v>0.09</v>
      </c>
      <c r="S66" s="15">
        <f t="shared" si="11"/>
        <v>0.18</v>
      </c>
    </row>
    <row r="67" spans="1:21" x14ac:dyDescent="0.2">
      <c r="A67" s="11" t="s">
        <v>156</v>
      </c>
      <c r="B67" s="11" t="s">
        <v>157</v>
      </c>
      <c r="C67" s="11" t="s">
        <v>156</v>
      </c>
      <c r="D67" s="11" t="s">
        <v>275</v>
      </c>
      <c r="E67" s="12">
        <v>32</v>
      </c>
      <c r="F67" s="12">
        <v>600</v>
      </c>
      <c r="G67" s="12">
        <v>10</v>
      </c>
      <c r="H67" s="12">
        <v>100</v>
      </c>
      <c r="I67" s="12"/>
      <c r="J67" s="12"/>
      <c r="K67" s="12"/>
      <c r="L67" s="12"/>
      <c r="M67" s="12"/>
      <c r="N67" s="13"/>
      <c r="O67" s="12">
        <f t="shared" si="9"/>
        <v>0</v>
      </c>
      <c r="P67" s="12">
        <f t="shared" si="10"/>
        <v>0</v>
      </c>
      <c r="Q67" s="57"/>
      <c r="R67" s="15">
        <v>0.12</v>
      </c>
      <c r="S67" s="15">
        <f t="shared" si="11"/>
        <v>0</v>
      </c>
    </row>
    <row r="68" spans="1:21" x14ac:dyDescent="0.2">
      <c r="A68" s="36" t="s">
        <v>181</v>
      </c>
      <c r="B68" s="36" t="s">
        <v>157</v>
      </c>
      <c r="C68" s="36">
        <v>90446600</v>
      </c>
      <c r="D68" s="36" t="s">
        <v>277</v>
      </c>
      <c r="E68" s="12" t="s">
        <v>180</v>
      </c>
      <c r="F68" s="12">
        <v>600</v>
      </c>
      <c r="G68" s="12">
        <v>10</v>
      </c>
      <c r="H68" s="12">
        <v>100</v>
      </c>
      <c r="I68" s="12"/>
      <c r="J68" s="12"/>
      <c r="K68" s="12"/>
      <c r="L68" s="12"/>
      <c r="M68" s="12"/>
      <c r="N68" s="13"/>
      <c r="O68" s="12">
        <f t="shared" si="9"/>
        <v>0</v>
      </c>
      <c r="P68" s="12">
        <f t="shared" si="10"/>
        <v>0</v>
      </c>
      <c r="Q68" s="57"/>
      <c r="R68" s="15">
        <v>0.12</v>
      </c>
      <c r="S68" s="15">
        <f t="shared" si="11"/>
        <v>0</v>
      </c>
    </row>
    <row r="69" spans="1:21" x14ac:dyDescent="0.2">
      <c r="A69" s="11" t="s">
        <v>222</v>
      </c>
      <c r="B69" s="11" t="s">
        <v>223</v>
      </c>
      <c r="C69" s="11" t="s">
        <v>222</v>
      </c>
      <c r="D69" s="11" t="s">
        <v>275</v>
      </c>
      <c r="E69" s="12">
        <v>32</v>
      </c>
      <c r="F69" s="12">
        <v>750</v>
      </c>
      <c r="G69" s="12">
        <v>10</v>
      </c>
      <c r="H69" s="12">
        <v>60</v>
      </c>
      <c r="I69" s="12"/>
      <c r="J69" s="12"/>
      <c r="K69" s="12"/>
      <c r="L69" s="12"/>
      <c r="M69" s="12"/>
      <c r="N69" s="13"/>
      <c r="O69" s="12">
        <f t="shared" si="9"/>
        <v>0</v>
      </c>
      <c r="P69" s="12">
        <f t="shared" si="10"/>
        <v>0</v>
      </c>
      <c r="Q69" s="57"/>
      <c r="R69" s="15">
        <v>0.09</v>
      </c>
      <c r="S69" s="15">
        <f t="shared" si="11"/>
        <v>0</v>
      </c>
    </row>
    <row r="70" spans="1:21" x14ac:dyDescent="0.2">
      <c r="A70" s="11" t="s">
        <v>158</v>
      </c>
      <c r="B70" s="11" t="s">
        <v>159</v>
      </c>
      <c r="C70" s="11" t="s">
        <v>158</v>
      </c>
      <c r="D70" s="11" t="s">
        <v>275</v>
      </c>
      <c r="E70" s="12">
        <v>32</v>
      </c>
      <c r="F70" s="12">
        <v>900</v>
      </c>
      <c r="G70" s="12">
        <v>10</v>
      </c>
      <c r="H70" s="12">
        <v>50</v>
      </c>
      <c r="I70" s="12"/>
      <c r="J70" s="12"/>
      <c r="K70" s="12"/>
      <c r="L70" s="12"/>
      <c r="M70" s="12"/>
      <c r="N70" s="13"/>
      <c r="O70" s="12">
        <f t="shared" si="9"/>
        <v>0</v>
      </c>
      <c r="P70" s="12">
        <f t="shared" si="10"/>
        <v>0</v>
      </c>
      <c r="Q70" s="57"/>
      <c r="R70" s="15">
        <v>0.09</v>
      </c>
      <c r="S70" s="15">
        <f t="shared" si="11"/>
        <v>0</v>
      </c>
    </row>
    <row r="71" spans="1:21" x14ac:dyDescent="0.2">
      <c r="A71" s="36" t="s">
        <v>182</v>
      </c>
      <c r="B71" s="36" t="s">
        <v>159</v>
      </c>
      <c r="C71" s="36">
        <v>90446700</v>
      </c>
      <c r="D71" s="36" t="s">
        <v>277</v>
      </c>
      <c r="E71" s="12" t="s">
        <v>180</v>
      </c>
      <c r="F71" s="12">
        <v>900</v>
      </c>
      <c r="G71" s="12">
        <v>10</v>
      </c>
      <c r="H71" s="12">
        <v>50</v>
      </c>
      <c r="I71" s="12">
        <v>100</v>
      </c>
      <c r="J71" s="12"/>
      <c r="K71" s="12">
        <v>200</v>
      </c>
      <c r="L71" s="12">
        <v>200</v>
      </c>
      <c r="M71" s="12"/>
      <c r="N71" s="13"/>
      <c r="O71" s="12">
        <f t="shared" si="9"/>
        <v>500</v>
      </c>
      <c r="P71" s="12">
        <f t="shared" si="10"/>
        <v>10</v>
      </c>
      <c r="Q71" s="57"/>
      <c r="R71" s="15">
        <v>0.09</v>
      </c>
      <c r="S71" s="15">
        <f t="shared" si="11"/>
        <v>0.89999999999999991</v>
      </c>
    </row>
    <row r="72" spans="1:21" x14ac:dyDescent="0.2">
      <c r="A72" s="11" t="s">
        <v>233</v>
      </c>
      <c r="B72" s="11" t="s">
        <v>234</v>
      </c>
      <c r="C72" s="11" t="s">
        <v>233</v>
      </c>
      <c r="D72" s="11" t="s">
        <v>275</v>
      </c>
      <c r="E72" s="12">
        <v>32</v>
      </c>
      <c r="F72" s="12">
        <v>1200</v>
      </c>
      <c r="G72" s="12">
        <v>10</v>
      </c>
      <c r="H72" s="12">
        <v>50</v>
      </c>
      <c r="I72" s="12"/>
      <c r="J72" s="12"/>
      <c r="K72" s="12"/>
      <c r="L72" s="12"/>
      <c r="M72" s="12"/>
      <c r="N72" s="13"/>
      <c r="O72" s="12">
        <f t="shared" si="9"/>
        <v>0</v>
      </c>
      <c r="P72" s="12">
        <f t="shared" si="10"/>
        <v>0</v>
      </c>
      <c r="Q72" s="57"/>
      <c r="R72" s="15">
        <v>0.12</v>
      </c>
      <c r="S72" s="15">
        <f t="shared" si="11"/>
        <v>0</v>
      </c>
    </row>
    <row r="73" spans="1:21" x14ac:dyDescent="0.2">
      <c r="A73" s="36" t="s">
        <v>236</v>
      </c>
      <c r="B73" s="36" t="s">
        <v>237</v>
      </c>
      <c r="C73" s="36">
        <v>90446800</v>
      </c>
      <c r="D73" s="36" t="s">
        <v>277</v>
      </c>
      <c r="E73" s="12" t="s">
        <v>180</v>
      </c>
      <c r="F73" s="12">
        <v>1800</v>
      </c>
      <c r="G73" s="12">
        <v>10</v>
      </c>
      <c r="H73" s="12">
        <v>25</v>
      </c>
      <c r="I73" s="12">
        <v>100</v>
      </c>
      <c r="J73" s="12"/>
      <c r="K73" s="12"/>
      <c r="L73" s="12"/>
      <c r="M73" s="12"/>
      <c r="N73" s="13"/>
      <c r="O73" s="12">
        <f t="shared" si="9"/>
        <v>100</v>
      </c>
      <c r="P73" s="12">
        <f t="shared" si="10"/>
        <v>4</v>
      </c>
      <c r="Q73" s="57"/>
      <c r="R73" s="15">
        <v>0.18</v>
      </c>
      <c r="S73" s="15">
        <f t="shared" si="11"/>
        <v>0.72</v>
      </c>
      <c r="T73" s="43"/>
    </row>
    <row r="74" spans="1:21" x14ac:dyDescent="0.2">
      <c r="A74" s="8" t="s">
        <v>77</v>
      </c>
      <c r="B74" s="8"/>
      <c r="C74" s="8"/>
      <c r="D74" s="8"/>
      <c r="E74" s="8"/>
      <c r="F74" s="36"/>
      <c r="G74" s="12"/>
      <c r="H74" s="12"/>
      <c r="I74" s="12"/>
      <c r="J74" s="12"/>
      <c r="K74" s="12"/>
      <c r="L74" s="12"/>
      <c r="M74" s="12"/>
      <c r="N74" s="8"/>
      <c r="O74" s="12"/>
      <c r="P74" s="12"/>
      <c r="Q74" s="57"/>
      <c r="R74" s="12"/>
      <c r="S74" s="15"/>
    </row>
    <row r="75" spans="1:21" x14ac:dyDescent="0.2">
      <c r="A75" s="11" t="s">
        <v>297</v>
      </c>
      <c r="B75" s="11" t="s">
        <v>298</v>
      </c>
      <c r="C75" s="11" t="s">
        <v>297</v>
      </c>
      <c r="D75" s="11" t="s">
        <v>275</v>
      </c>
      <c r="E75" s="12">
        <v>40</v>
      </c>
      <c r="F75" s="12">
        <v>100</v>
      </c>
      <c r="G75" s="12">
        <v>10</v>
      </c>
      <c r="H75" s="12">
        <v>300</v>
      </c>
      <c r="I75" s="12"/>
      <c r="J75" s="12"/>
      <c r="K75" s="12"/>
      <c r="L75" s="12"/>
      <c r="M75" s="12"/>
      <c r="N75" s="13"/>
      <c r="O75" s="12">
        <f t="shared" ref="O75:O90" si="12">SUM(I75:N75)</f>
        <v>0</v>
      </c>
      <c r="P75" s="12">
        <f t="shared" ref="P75:P90" si="13">$O75/$H75</f>
        <v>0</v>
      </c>
      <c r="Q75" s="57"/>
      <c r="R75" s="15">
        <v>0.13</v>
      </c>
      <c r="S75" s="15">
        <f t="shared" ref="S75:S90" si="14">$P75*$R75</f>
        <v>0</v>
      </c>
      <c r="T75" s="43">
        <f>SUM(S75:S90)</f>
        <v>3.9699999999999998</v>
      </c>
      <c r="U75" s="3">
        <f>T75*100/$T$143</f>
        <v>10.879693066593589</v>
      </c>
    </row>
    <row r="76" spans="1:21" x14ac:dyDescent="0.2">
      <c r="A76" s="11" t="s">
        <v>78</v>
      </c>
      <c r="B76" s="11" t="s">
        <v>79</v>
      </c>
      <c r="C76" s="11" t="s">
        <v>78</v>
      </c>
      <c r="D76" s="11" t="s">
        <v>275</v>
      </c>
      <c r="E76" s="12">
        <v>40</v>
      </c>
      <c r="F76" s="12">
        <v>150</v>
      </c>
      <c r="G76" s="12">
        <v>10</v>
      </c>
      <c r="H76" s="12">
        <v>300</v>
      </c>
      <c r="I76" s="12"/>
      <c r="J76" s="12"/>
      <c r="K76" s="12"/>
      <c r="L76" s="12"/>
      <c r="M76" s="12"/>
      <c r="N76" s="13"/>
      <c r="O76" s="12">
        <f t="shared" si="12"/>
        <v>0</v>
      </c>
      <c r="P76" s="12">
        <f t="shared" si="13"/>
        <v>0</v>
      </c>
      <c r="Q76" s="57"/>
      <c r="R76" s="15">
        <v>0.13</v>
      </c>
      <c r="S76" s="15">
        <f t="shared" si="14"/>
        <v>0</v>
      </c>
    </row>
    <row r="77" spans="1:21" x14ac:dyDescent="0.2">
      <c r="A77" s="36" t="s">
        <v>240</v>
      </c>
      <c r="B77" s="36" t="s">
        <v>79</v>
      </c>
      <c r="C77" s="31" t="s">
        <v>241</v>
      </c>
      <c r="D77" s="36" t="s">
        <v>277</v>
      </c>
      <c r="E77" s="12">
        <v>40</v>
      </c>
      <c r="F77" s="12">
        <v>150</v>
      </c>
      <c r="G77" s="12">
        <v>10</v>
      </c>
      <c r="H77" s="12">
        <v>300</v>
      </c>
      <c r="I77" s="12">
        <v>300</v>
      </c>
      <c r="J77" s="12"/>
      <c r="K77" s="12"/>
      <c r="L77" s="12"/>
      <c r="M77" s="12"/>
      <c r="N77" s="13"/>
      <c r="O77" s="12">
        <f t="shared" si="12"/>
        <v>300</v>
      </c>
      <c r="P77" s="12">
        <f t="shared" si="13"/>
        <v>1</v>
      </c>
      <c r="Q77" s="57"/>
      <c r="R77" s="15">
        <v>0.13</v>
      </c>
      <c r="S77" s="15">
        <f t="shared" si="14"/>
        <v>0.13</v>
      </c>
    </row>
    <row r="78" spans="1:21" x14ac:dyDescent="0.2">
      <c r="A78" s="11" t="s">
        <v>80</v>
      </c>
      <c r="B78" s="11" t="s">
        <v>81</v>
      </c>
      <c r="C78" s="11" t="s">
        <v>80</v>
      </c>
      <c r="D78" s="11" t="s">
        <v>275</v>
      </c>
      <c r="E78" s="12">
        <v>40</v>
      </c>
      <c r="F78" s="12">
        <v>200</v>
      </c>
      <c r="G78" s="12">
        <v>10</v>
      </c>
      <c r="H78" s="12">
        <v>150</v>
      </c>
      <c r="I78" s="12"/>
      <c r="J78" s="12"/>
      <c r="K78" s="12"/>
      <c r="L78" s="12"/>
      <c r="M78" s="12"/>
      <c r="N78" s="13"/>
      <c r="O78" s="12">
        <f t="shared" si="12"/>
        <v>0</v>
      </c>
      <c r="P78" s="12">
        <f t="shared" si="13"/>
        <v>0</v>
      </c>
      <c r="Q78" s="57"/>
      <c r="R78" s="15">
        <v>0.13</v>
      </c>
      <c r="S78" s="15">
        <f t="shared" si="14"/>
        <v>0</v>
      </c>
    </row>
    <row r="79" spans="1:21" x14ac:dyDescent="0.2">
      <c r="A79" s="11" t="s">
        <v>82</v>
      </c>
      <c r="B79" s="11" t="s">
        <v>83</v>
      </c>
      <c r="C79" s="11" t="s">
        <v>82</v>
      </c>
      <c r="D79" s="11" t="s">
        <v>275</v>
      </c>
      <c r="E79" s="12">
        <v>40</v>
      </c>
      <c r="F79" s="12">
        <v>300</v>
      </c>
      <c r="G79" s="12">
        <v>10</v>
      </c>
      <c r="H79" s="12">
        <v>150</v>
      </c>
      <c r="I79" s="12"/>
      <c r="J79" s="12"/>
      <c r="K79" s="12"/>
      <c r="L79" s="12">
        <v>150</v>
      </c>
      <c r="M79" s="12"/>
      <c r="N79" s="13"/>
      <c r="O79" s="12">
        <f t="shared" si="12"/>
        <v>150</v>
      </c>
      <c r="P79" s="12">
        <f t="shared" si="13"/>
        <v>1</v>
      </c>
      <c r="Q79" s="57"/>
      <c r="R79" s="15">
        <v>0.13</v>
      </c>
      <c r="S79" s="15">
        <f t="shared" si="14"/>
        <v>0.13</v>
      </c>
    </row>
    <row r="80" spans="1:21" x14ac:dyDescent="0.2">
      <c r="A80" s="36" t="s">
        <v>183</v>
      </c>
      <c r="B80" s="36" t="s">
        <v>83</v>
      </c>
      <c r="C80" s="36">
        <v>90447300</v>
      </c>
      <c r="D80" s="36" t="s">
        <v>277</v>
      </c>
      <c r="E80" s="12" t="s">
        <v>89</v>
      </c>
      <c r="F80" s="12">
        <v>300</v>
      </c>
      <c r="G80" s="12">
        <v>10</v>
      </c>
      <c r="H80" s="12">
        <v>150</v>
      </c>
      <c r="I80" s="12">
        <v>300</v>
      </c>
      <c r="J80" s="12"/>
      <c r="K80" s="12"/>
      <c r="L80" s="12">
        <v>300</v>
      </c>
      <c r="M80" s="12"/>
      <c r="N80" s="13"/>
      <c r="O80" s="12">
        <f t="shared" si="12"/>
        <v>600</v>
      </c>
      <c r="P80" s="12">
        <f t="shared" si="13"/>
        <v>4</v>
      </c>
      <c r="Q80" s="57"/>
      <c r="R80" s="15">
        <v>0.13</v>
      </c>
      <c r="S80" s="15">
        <f t="shared" si="14"/>
        <v>0.52</v>
      </c>
    </row>
    <row r="81" spans="1:21" x14ac:dyDescent="0.2">
      <c r="A81" s="11" t="s">
        <v>84</v>
      </c>
      <c r="B81" s="11" t="s">
        <v>85</v>
      </c>
      <c r="C81" s="11" t="s">
        <v>84</v>
      </c>
      <c r="D81" s="11" t="s">
        <v>275</v>
      </c>
      <c r="E81" s="12">
        <v>40</v>
      </c>
      <c r="F81" s="12">
        <v>450</v>
      </c>
      <c r="G81" s="12">
        <v>10</v>
      </c>
      <c r="H81" s="12">
        <v>100</v>
      </c>
      <c r="I81" s="12"/>
      <c r="J81" s="12"/>
      <c r="K81" s="12"/>
      <c r="L81" s="12"/>
      <c r="M81" s="12"/>
      <c r="N81" s="13"/>
      <c r="O81" s="12">
        <f t="shared" si="12"/>
        <v>0</v>
      </c>
      <c r="P81" s="12">
        <f t="shared" si="13"/>
        <v>0</v>
      </c>
      <c r="Q81" s="57"/>
      <c r="R81" s="15">
        <v>0.13</v>
      </c>
      <c r="S81" s="15">
        <f t="shared" si="14"/>
        <v>0</v>
      </c>
    </row>
    <row r="82" spans="1:21" x14ac:dyDescent="0.2">
      <c r="A82" s="36" t="s">
        <v>184</v>
      </c>
      <c r="B82" s="36" t="s">
        <v>85</v>
      </c>
      <c r="C82" s="36">
        <v>90447400</v>
      </c>
      <c r="D82" s="36" t="s">
        <v>277</v>
      </c>
      <c r="E82" s="12" t="s">
        <v>89</v>
      </c>
      <c r="F82" s="12">
        <v>450</v>
      </c>
      <c r="G82" s="12">
        <v>10</v>
      </c>
      <c r="H82" s="12">
        <v>100</v>
      </c>
      <c r="I82" s="12">
        <v>300</v>
      </c>
      <c r="J82" s="12"/>
      <c r="K82" s="12">
        <v>300</v>
      </c>
      <c r="L82" s="12">
        <v>300</v>
      </c>
      <c r="M82" s="12"/>
      <c r="N82" s="13"/>
      <c r="O82" s="12">
        <f t="shared" si="12"/>
        <v>900</v>
      </c>
      <c r="P82" s="12">
        <f t="shared" si="13"/>
        <v>9</v>
      </c>
      <c r="Q82" s="57"/>
      <c r="R82" s="15">
        <v>0.13</v>
      </c>
      <c r="S82" s="15">
        <f t="shared" si="14"/>
        <v>1.17</v>
      </c>
    </row>
    <row r="83" spans="1:21" x14ac:dyDescent="0.2">
      <c r="A83" s="11" t="s">
        <v>86</v>
      </c>
      <c r="B83" s="11" t="s">
        <v>87</v>
      </c>
      <c r="C83" s="11" t="s">
        <v>86</v>
      </c>
      <c r="D83" s="11" t="s">
        <v>275</v>
      </c>
      <c r="E83" s="12">
        <v>40</v>
      </c>
      <c r="F83" s="12">
        <v>600</v>
      </c>
      <c r="G83" s="12">
        <v>10</v>
      </c>
      <c r="H83" s="12">
        <v>50</v>
      </c>
      <c r="I83" s="12"/>
      <c r="J83" s="12"/>
      <c r="K83" s="12"/>
      <c r="L83" s="12"/>
      <c r="M83" s="12"/>
      <c r="N83" s="13"/>
      <c r="O83" s="12">
        <f t="shared" si="12"/>
        <v>0</v>
      </c>
      <c r="P83" s="12">
        <f t="shared" si="13"/>
        <v>0</v>
      </c>
      <c r="Q83" s="57"/>
      <c r="R83" s="15">
        <v>0.09</v>
      </c>
      <c r="S83" s="15">
        <f t="shared" si="14"/>
        <v>0</v>
      </c>
    </row>
    <row r="84" spans="1:21" x14ac:dyDescent="0.2">
      <c r="A84" s="36" t="s">
        <v>88</v>
      </c>
      <c r="B84" s="36" t="s">
        <v>87</v>
      </c>
      <c r="C84" s="36">
        <v>90447600</v>
      </c>
      <c r="D84" s="36" t="s">
        <v>277</v>
      </c>
      <c r="E84" s="12" t="s">
        <v>89</v>
      </c>
      <c r="F84" s="12">
        <v>600</v>
      </c>
      <c r="G84" s="12">
        <v>10</v>
      </c>
      <c r="H84" s="12">
        <v>50</v>
      </c>
      <c r="I84" s="12">
        <v>300</v>
      </c>
      <c r="J84" s="12"/>
      <c r="K84" s="12">
        <v>300</v>
      </c>
      <c r="L84" s="12">
        <v>300</v>
      </c>
      <c r="M84" s="12"/>
      <c r="N84" s="13"/>
      <c r="O84" s="12">
        <f t="shared" si="12"/>
        <v>900</v>
      </c>
      <c r="P84" s="12">
        <f t="shared" si="13"/>
        <v>18</v>
      </c>
      <c r="Q84" s="57"/>
      <c r="R84" s="15">
        <v>0.09</v>
      </c>
      <c r="S84" s="15">
        <f t="shared" si="14"/>
        <v>1.6199999999999999</v>
      </c>
    </row>
    <row r="85" spans="1:21" x14ac:dyDescent="0.2">
      <c r="A85" s="11" t="s">
        <v>90</v>
      </c>
      <c r="B85" s="11" t="s">
        <v>91</v>
      </c>
      <c r="C85" s="11" t="s">
        <v>90</v>
      </c>
      <c r="D85" s="11" t="s">
        <v>275</v>
      </c>
      <c r="E85" s="12">
        <v>40</v>
      </c>
      <c r="F85" s="12">
        <v>750</v>
      </c>
      <c r="G85" s="12">
        <v>10</v>
      </c>
      <c r="H85" s="12">
        <v>50</v>
      </c>
      <c r="I85" s="12"/>
      <c r="J85" s="12"/>
      <c r="K85" s="12"/>
      <c r="L85" s="12"/>
      <c r="M85" s="12"/>
      <c r="N85" s="13"/>
      <c r="O85" s="12">
        <f t="shared" si="12"/>
        <v>0</v>
      </c>
      <c r="P85" s="12">
        <f t="shared" si="13"/>
        <v>0</v>
      </c>
      <c r="Q85" s="57"/>
      <c r="R85" s="15">
        <v>0.13</v>
      </c>
      <c r="S85" s="15">
        <f t="shared" si="14"/>
        <v>0</v>
      </c>
    </row>
    <row r="86" spans="1:21" x14ac:dyDescent="0.2">
      <c r="A86" s="11" t="s">
        <v>92</v>
      </c>
      <c r="B86" s="11" t="s">
        <v>93</v>
      </c>
      <c r="C86" s="11" t="s">
        <v>92</v>
      </c>
      <c r="D86" s="11" t="s">
        <v>275</v>
      </c>
      <c r="E86" s="12">
        <v>40</v>
      </c>
      <c r="F86" s="12">
        <v>900</v>
      </c>
      <c r="G86" s="12">
        <v>10</v>
      </c>
      <c r="H86" s="12">
        <v>50</v>
      </c>
      <c r="I86" s="12"/>
      <c r="J86" s="12"/>
      <c r="K86" s="12"/>
      <c r="L86" s="12"/>
      <c r="M86" s="12"/>
      <c r="N86" s="13"/>
      <c r="O86" s="12">
        <f t="shared" si="12"/>
        <v>0</v>
      </c>
      <c r="P86" s="12">
        <f t="shared" si="13"/>
        <v>0</v>
      </c>
      <c r="Q86" s="57"/>
      <c r="R86" s="15">
        <v>0.13</v>
      </c>
      <c r="S86" s="15">
        <f t="shared" si="14"/>
        <v>0</v>
      </c>
    </row>
    <row r="87" spans="1:21" x14ac:dyDescent="0.2">
      <c r="A87" s="36" t="s">
        <v>185</v>
      </c>
      <c r="B87" s="36" t="s">
        <v>93</v>
      </c>
      <c r="C87" s="36">
        <v>90447700</v>
      </c>
      <c r="D87" s="36" t="s">
        <v>277</v>
      </c>
      <c r="E87" s="12" t="s">
        <v>89</v>
      </c>
      <c r="F87" s="12">
        <v>900</v>
      </c>
      <c r="G87" s="12">
        <v>10</v>
      </c>
      <c r="H87" s="12">
        <v>50</v>
      </c>
      <c r="I87" s="12"/>
      <c r="J87" s="12"/>
      <c r="K87" s="12"/>
      <c r="L87" s="12"/>
      <c r="M87" s="12"/>
      <c r="N87" s="13"/>
      <c r="O87" s="12">
        <f t="shared" si="12"/>
        <v>0</v>
      </c>
      <c r="P87" s="12">
        <f t="shared" si="13"/>
        <v>0</v>
      </c>
      <c r="Q87" s="57"/>
      <c r="R87" s="15">
        <v>0.13</v>
      </c>
      <c r="S87" s="15">
        <f t="shared" si="14"/>
        <v>0</v>
      </c>
    </row>
    <row r="88" spans="1:21" x14ac:dyDescent="0.2">
      <c r="A88" s="11" t="s">
        <v>94</v>
      </c>
      <c r="B88" s="11" t="s">
        <v>95</v>
      </c>
      <c r="C88" s="11" t="s">
        <v>94</v>
      </c>
      <c r="D88" s="11" t="s">
        <v>275</v>
      </c>
      <c r="E88" s="12">
        <v>40</v>
      </c>
      <c r="F88" s="12">
        <v>1200</v>
      </c>
      <c r="G88" s="12">
        <v>5</v>
      </c>
      <c r="H88" s="12">
        <v>25</v>
      </c>
      <c r="I88" s="12"/>
      <c r="J88" s="12"/>
      <c r="K88" s="12"/>
      <c r="L88" s="12"/>
      <c r="M88" s="12"/>
      <c r="N88" s="13"/>
      <c r="O88" s="12">
        <f t="shared" si="12"/>
        <v>0</v>
      </c>
      <c r="P88" s="12">
        <f t="shared" si="13"/>
        <v>0</v>
      </c>
      <c r="Q88" s="57"/>
      <c r="R88" s="15">
        <v>0.08</v>
      </c>
      <c r="S88" s="15">
        <f t="shared" si="14"/>
        <v>0</v>
      </c>
    </row>
    <row r="89" spans="1:21" x14ac:dyDescent="0.2">
      <c r="A89" s="36" t="s">
        <v>376</v>
      </c>
      <c r="B89" s="36" t="s">
        <v>377</v>
      </c>
      <c r="C89" s="31" t="s">
        <v>378</v>
      </c>
      <c r="D89" s="36" t="s">
        <v>277</v>
      </c>
      <c r="E89" s="12">
        <v>40</v>
      </c>
      <c r="F89" s="12">
        <v>1800</v>
      </c>
      <c r="G89" s="12">
        <v>5</v>
      </c>
      <c r="H89" s="12">
        <v>20</v>
      </c>
      <c r="I89" s="12">
        <v>100</v>
      </c>
      <c r="J89" s="12"/>
      <c r="K89" s="12"/>
      <c r="L89" s="12"/>
      <c r="M89" s="12"/>
      <c r="N89" s="13"/>
      <c r="O89" s="12">
        <f t="shared" si="12"/>
        <v>100</v>
      </c>
      <c r="P89" s="12">
        <f t="shared" si="13"/>
        <v>5</v>
      </c>
      <c r="Q89" s="57"/>
      <c r="R89" s="15">
        <v>0.08</v>
      </c>
      <c r="S89" s="15">
        <f t="shared" si="14"/>
        <v>0.4</v>
      </c>
    </row>
    <row r="90" spans="1:21" x14ac:dyDescent="0.2">
      <c r="A90" s="11" t="s">
        <v>220</v>
      </c>
      <c r="B90" s="11" t="s">
        <v>221</v>
      </c>
      <c r="C90" s="11" t="s">
        <v>220</v>
      </c>
      <c r="D90" s="11" t="s">
        <v>275</v>
      </c>
      <c r="E90" s="12">
        <v>40</v>
      </c>
      <c r="F90" s="12">
        <v>2000</v>
      </c>
      <c r="G90" s="12">
        <v>5</v>
      </c>
      <c r="H90" s="12">
        <v>25</v>
      </c>
      <c r="I90" s="12"/>
      <c r="J90" s="12"/>
      <c r="K90" s="12"/>
      <c r="L90" s="12"/>
      <c r="M90" s="12"/>
      <c r="N90" s="13"/>
      <c r="O90" s="12">
        <f t="shared" si="12"/>
        <v>0</v>
      </c>
      <c r="P90" s="12">
        <f t="shared" si="13"/>
        <v>0</v>
      </c>
      <c r="Q90" s="57"/>
      <c r="R90" s="15">
        <v>0.08</v>
      </c>
      <c r="S90" s="15">
        <f t="shared" si="14"/>
        <v>0</v>
      </c>
      <c r="T90" s="43"/>
    </row>
    <row r="91" spans="1:21" x14ac:dyDescent="0.2">
      <c r="A91" s="8" t="s">
        <v>96</v>
      </c>
      <c r="B91" s="8"/>
      <c r="C91" s="8"/>
      <c r="D91" s="8"/>
      <c r="E91" s="20"/>
      <c r="F91" s="12"/>
      <c r="G91" s="12"/>
      <c r="H91" s="12"/>
      <c r="I91" s="12"/>
      <c r="J91" s="12"/>
      <c r="K91" s="12"/>
      <c r="L91" s="12"/>
      <c r="M91" s="12"/>
      <c r="N91" s="8"/>
      <c r="O91" s="12"/>
      <c r="P91" s="12"/>
      <c r="Q91" s="57"/>
      <c r="R91" s="12"/>
      <c r="S91" s="15"/>
    </row>
    <row r="92" spans="1:21" x14ac:dyDescent="0.2">
      <c r="A92" s="11" t="s">
        <v>299</v>
      </c>
      <c r="B92" s="11" t="s">
        <v>300</v>
      </c>
      <c r="C92" s="11" t="s">
        <v>299</v>
      </c>
      <c r="D92" s="11" t="s">
        <v>275</v>
      </c>
      <c r="E92" s="12">
        <v>50</v>
      </c>
      <c r="F92" s="12">
        <v>100</v>
      </c>
      <c r="G92" s="12">
        <v>10</v>
      </c>
      <c r="H92" s="12">
        <v>150</v>
      </c>
      <c r="I92" s="12"/>
      <c r="J92" s="12"/>
      <c r="K92" s="12"/>
      <c r="L92" s="12">
        <v>300</v>
      </c>
      <c r="M92" s="12"/>
      <c r="N92" s="13"/>
      <c r="O92" s="12">
        <f t="shared" ref="O92:O108" si="15">SUM(I92:N92)</f>
        <v>300</v>
      </c>
      <c r="P92" s="12">
        <f t="shared" ref="P92:P108" si="16">$O92/$H92</f>
        <v>2</v>
      </c>
      <c r="Q92" s="57"/>
      <c r="R92" s="15">
        <v>0.1</v>
      </c>
      <c r="S92" s="15">
        <f t="shared" ref="S92:S108" si="17">$P92*$R92</f>
        <v>0.2</v>
      </c>
      <c r="T92" s="43">
        <f>SUM(S92:S108)</f>
        <v>15.920000000000002</v>
      </c>
      <c r="U92" s="3">
        <f>T92*100/$T$143</f>
        <v>43.628391340093188</v>
      </c>
    </row>
    <row r="93" spans="1:21" x14ac:dyDescent="0.2">
      <c r="A93" s="11" t="s">
        <v>97</v>
      </c>
      <c r="B93" s="11" t="s">
        <v>98</v>
      </c>
      <c r="C93" s="11" t="s">
        <v>97</v>
      </c>
      <c r="D93" s="11" t="s">
        <v>275</v>
      </c>
      <c r="E93" s="12">
        <v>50</v>
      </c>
      <c r="F93" s="12">
        <v>150</v>
      </c>
      <c r="G93" s="12">
        <v>10</v>
      </c>
      <c r="H93" s="12">
        <v>150</v>
      </c>
      <c r="I93" s="12"/>
      <c r="J93" s="12"/>
      <c r="K93" s="12"/>
      <c r="L93" s="12"/>
      <c r="M93" s="12"/>
      <c r="N93" s="13"/>
      <c r="O93" s="12">
        <f t="shared" si="15"/>
        <v>0</v>
      </c>
      <c r="P93" s="12">
        <f t="shared" si="16"/>
        <v>0</v>
      </c>
      <c r="Q93" s="57"/>
      <c r="R93" s="15">
        <v>0.1</v>
      </c>
      <c r="S93" s="15">
        <f t="shared" si="17"/>
        <v>0</v>
      </c>
    </row>
    <row r="94" spans="1:21" x14ac:dyDescent="0.2">
      <c r="A94" s="36" t="s">
        <v>235</v>
      </c>
      <c r="B94" s="36" t="s">
        <v>98</v>
      </c>
      <c r="C94" s="36">
        <v>90448200</v>
      </c>
      <c r="D94" s="36" t="s">
        <v>277</v>
      </c>
      <c r="E94" s="12" t="s">
        <v>102</v>
      </c>
      <c r="F94" s="12">
        <v>150</v>
      </c>
      <c r="G94" s="12">
        <v>10</v>
      </c>
      <c r="H94" s="12">
        <v>150</v>
      </c>
      <c r="I94" s="12"/>
      <c r="J94" s="12"/>
      <c r="K94" s="12"/>
      <c r="L94" s="12"/>
      <c r="M94" s="12"/>
      <c r="N94" s="13"/>
      <c r="O94" s="12">
        <f t="shared" si="15"/>
        <v>0</v>
      </c>
      <c r="P94" s="12">
        <f t="shared" si="16"/>
        <v>0</v>
      </c>
      <c r="Q94" s="57"/>
      <c r="R94" s="15">
        <v>0.1</v>
      </c>
      <c r="S94" s="15">
        <f t="shared" si="17"/>
        <v>0</v>
      </c>
    </row>
    <row r="95" spans="1:21" x14ac:dyDescent="0.2">
      <c r="A95" s="11" t="s">
        <v>224</v>
      </c>
      <c r="B95" s="11" t="s">
        <v>225</v>
      </c>
      <c r="C95" s="11" t="s">
        <v>224</v>
      </c>
      <c r="D95" s="11" t="s">
        <v>275</v>
      </c>
      <c r="E95" s="12">
        <v>50</v>
      </c>
      <c r="F95" s="12">
        <v>200</v>
      </c>
      <c r="G95" s="12">
        <v>10</v>
      </c>
      <c r="H95" s="12">
        <v>150</v>
      </c>
      <c r="I95" s="12"/>
      <c r="J95" s="12"/>
      <c r="K95" s="12"/>
      <c r="L95" s="12">
        <v>150</v>
      </c>
      <c r="M95" s="12"/>
      <c r="N95" s="13"/>
      <c r="O95" s="12">
        <f t="shared" si="15"/>
        <v>150</v>
      </c>
      <c r="P95" s="12">
        <f t="shared" si="16"/>
        <v>1</v>
      </c>
      <c r="Q95" s="57"/>
      <c r="R95" s="15">
        <v>0.06</v>
      </c>
      <c r="S95" s="15">
        <f t="shared" si="17"/>
        <v>0.06</v>
      </c>
    </row>
    <row r="96" spans="1:21" x14ac:dyDescent="0.2">
      <c r="A96" s="11" t="s">
        <v>99</v>
      </c>
      <c r="B96" s="11" t="s">
        <v>100</v>
      </c>
      <c r="C96" s="11" t="s">
        <v>99</v>
      </c>
      <c r="D96" s="11" t="s">
        <v>275</v>
      </c>
      <c r="E96" s="12">
        <v>50</v>
      </c>
      <c r="F96" s="12">
        <v>300</v>
      </c>
      <c r="G96" s="12">
        <v>10</v>
      </c>
      <c r="H96" s="12">
        <v>75</v>
      </c>
      <c r="I96" s="12"/>
      <c r="J96" s="12"/>
      <c r="K96" s="12"/>
      <c r="L96" s="12"/>
      <c r="M96" s="12"/>
      <c r="N96" s="13"/>
      <c r="O96" s="12">
        <f t="shared" si="15"/>
        <v>0</v>
      </c>
      <c r="P96" s="12">
        <f t="shared" si="16"/>
        <v>0</v>
      </c>
      <c r="Q96" s="57"/>
      <c r="R96" s="15">
        <v>0.1</v>
      </c>
      <c r="S96" s="15">
        <f t="shared" si="17"/>
        <v>0</v>
      </c>
    </row>
    <row r="97" spans="1:21" x14ac:dyDescent="0.2">
      <c r="A97" s="36" t="s">
        <v>101</v>
      </c>
      <c r="B97" s="36" t="s">
        <v>100</v>
      </c>
      <c r="C97" s="36">
        <v>90448300</v>
      </c>
      <c r="D97" s="36" t="s">
        <v>277</v>
      </c>
      <c r="E97" s="12" t="s">
        <v>102</v>
      </c>
      <c r="F97" s="12">
        <v>300</v>
      </c>
      <c r="G97" s="12">
        <v>10</v>
      </c>
      <c r="H97" s="12">
        <v>75</v>
      </c>
      <c r="I97" s="12"/>
      <c r="J97" s="12"/>
      <c r="K97" s="12"/>
      <c r="L97" s="12"/>
      <c r="M97" s="12"/>
      <c r="N97" s="13"/>
      <c r="O97" s="12">
        <f t="shared" si="15"/>
        <v>0</v>
      </c>
      <c r="P97" s="12">
        <f t="shared" si="16"/>
        <v>0</v>
      </c>
      <c r="Q97" s="57"/>
      <c r="R97" s="15">
        <v>0.1</v>
      </c>
      <c r="S97" s="15">
        <f t="shared" si="17"/>
        <v>0</v>
      </c>
    </row>
    <row r="98" spans="1:21" x14ac:dyDescent="0.2">
      <c r="A98" s="11" t="s">
        <v>103</v>
      </c>
      <c r="B98" s="11" t="s">
        <v>104</v>
      </c>
      <c r="C98" s="11" t="s">
        <v>103</v>
      </c>
      <c r="D98" s="11" t="s">
        <v>275</v>
      </c>
      <c r="E98" s="12">
        <v>50</v>
      </c>
      <c r="F98" s="12">
        <v>450</v>
      </c>
      <c r="G98" s="12">
        <v>10</v>
      </c>
      <c r="H98" s="12">
        <v>50</v>
      </c>
      <c r="I98" s="12"/>
      <c r="J98" s="12"/>
      <c r="K98" s="12"/>
      <c r="L98" s="12"/>
      <c r="M98" s="12"/>
      <c r="N98" s="13"/>
      <c r="O98" s="12">
        <f t="shared" si="15"/>
        <v>0</v>
      </c>
      <c r="P98" s="12">
        <f t="shared" si="16"/>
        <v>0</v>
      </c>
      <c r="Q98" s="57"/>
      <c r="R98" s="15">
        <v>0.1</v>
      </c>
      <c r="S98" s="15">
        <f t="shared" si="17"/>
        <v>0</v>
      </c>
    </row>
    <row r="99" spans="1:21" x14ac:dyDescent="0.2">
      <c r="A99" s="36" t="s">
        <v>186</v>
      </c>
      <c r="B99" s="36" t="s">
        <v>104</v>
      </c>
      <c r="C99" s="36">
        <v>90448400</v>
      </c>
      <c r="D99" s="36" t="s">
        <v>277</v>
      </c>
      <c r="E99" s="12" t="s">
        <v>102</v>
      </c>
      <c r="F99" s="12">
        <v>450</v>
      </c>
      <c r="G99" s="12">
        <v>10</v>
      </c>
      <c r="H99" s="12">
        <v>50</v>
      </c>
      <c r="I99" s="12">
        <v>300</v>
      </c>
      <c r="J99" s="12"/>
      <c r="K99" s="12"/>
      <c r="L99" s="12">
        <v>300</v>
      </c>
      <c r="M99" s="12"/>
      <c r="N99" s="13"/>
      <c r="O99" s="12">
        <f t="shared" si="15"/>
        <v>600</v>
      </c>
      <c r="P99" s="12">
        <f t="shared" si="16"/>
        <v>12</v>
      </c>
      <c r="Q99" s="57"/>
      <c r="R99" s="15">
        <v>0.1</v>
      </c>
      <c r="S99" s="15">
        <f t="shared" si="17"/>
        <v>1.2000000000000002</v>
      </c>
    </row>
    <row r="100" spans="1:21" x14ac:dyDescent="0.2">
      <c r="A100" s="11" t="s">
        <v>105</v>
      </c>
      <c r="B100" s="11" t="s">
        <v>106</v>
      </c>
      <c r="C100" s="11" t="s">
        <v>105</v>
      </c>
      <c r="D100" s="11" t="s">
        <v>275</v>
      </c>
      <c r="E100" s="12">
        <v>50</v>
      </c>
      <c r="F100" s="12">
        <v>600</v>
      </c>
      <c r="G100" s="12">
        <v>10</v>
      </c>
      <c r="H100" s="12">
        <v>50</v>
      </c>
      <c r="I100" s="12"/>
      <c r="J100" s="12"/>
      <c r="K100" s="12"/>
      <c r="L100" s="12">
        <v>300</v>
      </c>
      <c r="M100" s="12"/>
      <c r="N100" s="13"/>
      <c r="O100" s="12">
        <f t="shared" si="15"/>
        <v>300</v>
      </c>
      <c r="P100" s="12">
        <f t="shared" si="16"/>
        <v>6</v>
      </c>
      <c r="Q100" s="57"/>
      <c r="R100" s="15">
        <v>0.13</v>
      </c>
      <c r="S100" s="15">
        <f t="shared" si="17"/>
        <v>0.78</v>
      </c>
    </row>
    <row r="101" spans="1:21" x14ac:dyDescent="0.2">
      <c r="A101" s="36" t="s">
        <v>107</v>
      </c>
      <c r="B101" s="36" t="s">
        <v>106</v>
      </c>
      <c r="C101" s="36">
        <v>90448600</v>
      </c>
      <c r="D101" s="36" t="s">
        <v>277</v>
      </c>
      <c r="E101" s="12" t="s">
        <v>102</v>
      </c>
      <c r="F101" s="12">
        <v>600</v>
      </c>
      <c r="G101" s="12">
        <v>10</v>
      </c>
      <c r="H101" s="12">
        <v>50</v>
      </c>
      <c r="I101" s="12">
        <v>300</v>
      </c>
      <c r="J101" s="12"/>
      <c r="K101" s="12"/>
      <c r="L101" s="12">
        <v>500</v>
      </c>
      <c r="M101" s="12"/>
      <c r="N101" s="13"/>
      <c r="O101" s="12">
        <f t="shared" si="15"/>
        <v>800</v>
      </c>
      <c r="P101" s="12">
        <f t="shared" si="16"/>
        <v>16</v>
      </c>
      <c r="Q101" s="57"/>
      <c r="R101" s="15">
        <v>0.13</v>
      </c>
      <c r="S101" s="15">
        <f t="shared" si="17"/>
        <v>2.08</v>
      </c>
    </row>
    <row r="102" spans="1:21" x14ac:dyDescent="0.2">
      <c r="A102" s="36" t="s">
        <v>266</v>
      </c>
      <c r="B102" s="36" t="s">
        <v>267</v>
      </c>
      <c r="C102" s="36">
        <v>90448605</v>
      </c>
      <c r="D102" s="36" t="s">
        <v>277</v>
      </c>
      <c r="E102" s="12" t="s">
        <v>102</v>
      </c>
      <c r="F102" s="12">
        <v>700</v>
      </c>
      <c r="G102" s="12">
        <v>5</v>
      </c>
      <c r="H102" s="12">
        <v>25</v>
      </c>
      <c r="I102" s="12"/>
      <c r="J102" s="12"/>
      <c r="K102" s="12"/>
      <c r="L102" s="12"/>
      <c r="M102" s="12"/>
      <c r="N102" s="13"/>
      <c r="O102" s="12">
        <f t="shared" si="15"/>
        <v>0</v>
      </c>
      <c r="P102" s="12">
        <f t="shared" si="16"/>
        <v>0</v>
      </c>
      <c r="Q102" s="57"/>
      <c r="R102" s="15">
        <v>0.1</v>
      </c>
      <c r="S102" s="15">
        <f t="shared" si="17"/>
        <v>0</v>
      </c>
    </row>
    <row r="103" spans="1:21" x14ac:dyDescent="0.2">
      <c r="A103" s="11" t="s">
        <v>202</v>
      </c>
      <c r="B103" s="11" t="s">
        <v>203</v>
      </c>
      <c r="C103" s="11" t="s">
        <v>202</v>
      </c>
      <c r="D103" s="11" t="s">
        <v>275</v>
      </c>
      <c r="E103" s="12">
        <v>50</v>
      </c>
      <c r="F103" s="12">
        <v>750</v>
      </c>
      <c r="G103" s="12">
        <v>5</v>
      </c>
      <c r="H103" s="12">
        <v>25</v>
      </c>
      <c r="I103" s="12">
        <v>200</v>
      </c>
      <c r="J103" s="12"/>
      <c r="K103" s="12"/>
      <c r="L103" s="12"/>
      <c r="M103" s="12"/>
      <c r="N103" s="13"/>
      <c r="O103" s="12">
        <f t="shared" si="15"/>
        <v>200</v>
      </c>
      <c r="P103" s="12">
        <f t="shared" si="16"/>
        <v>8</v>
      </c>
      <c r="Q103" s="57"/>
      <c r="R103" s="15">
        <v>0.1</v>
      </c>
      <c r="S103" s="15">
        <f t="shared" si="17"/>
        <v>0.8</v>
      </c>
    </row>
    <row r="104" spans="1:21" x14ac:dyDescent="0.2">
      <c r="A104" s="11" t="s">
        <v>108</v>
      </c>
      <c r="B104" s="11" t="s">
        <v>109</v>
      </c>
      <c r="C104" s="11" t="s">
        <v>108</v>
      </c>
      <c r="D104" s="11" t="s">
        <v>275</v>
      </c>
      <c r="E104" s="12">
        <v>50</v>
      </c>
      <c r="F104" s="12">
        <v>900</v>
      </c>
      <c r="G104" s="12">
        <v>5</v>
      </c>
      <c r="H104" s="12">
        <v>25</v>
      </c>
      <c r="I104" s="12"/>
      <c r="J104" s="12"/>
      <c r="K104" s="12"/>
      <c r="L104" s="12">
        <v>100</v>
      </c>
      <c r="M104" s="12">
        <v>300</v>
      </c>
      <c r="N104" s="13"/>
      <c r="O104" s="12">
        <f t="shared" si="15"/>
        <v>400</v>
      </c>
      <c r="P104" s="12">
        <f t="shared" si="16"/>
        <v>16</v>
      </c>
      <c r="Q104" s="57"/>
      <c r="R104" s="15">
        <v>0.1</v>
      </c>
      <c r="S104" s="15">
        <f t="shared" si="17"/>
        <v>1.6</v>
      </c>
    </row>
    <row r="105" spans="1:21" x14ac:dyDescent="0.2">
      <c r="A105" s="36" t="s">
        <v>187</v>
      </c>
      <c r="B105" s="36" t="s">
        <v>109</v>
      </c>
      <c r="C105" s="36">
        <v>90448700</v>
      </c>
      <c r="D105" s="36" t="s">
        <v>277</v>
      </c>
      <c r="E105" s="12" t="s">
        <v>102</v>
      </c>
      <c r="F105" s="12">
        <v>900</v>
      </c>
      <c r="G105" s="12">
        <v>5</v>
      </c>
      <c r="H105" s="12">
        <v>25</v>
      </c>
      <c r="I105" s="12">
        <v>300</v>
      </c>
      <c r="J105" s="12"/>
      <c r="K105" s="12"/>
      <c r="L105" s="12"/>
      <c r="M105" s="12">
        <v>2000</v>
      </c>
      <c r="N105" s="13"/>
      <c r="O105" s="12">
        <f t="shared" si="15"/>
        <v>2300</v>
      </c>
      <c r="P105" s="12">
        <f t="shared" si="16"/>
        <v>92</v>
      </c>
      <c r="Q105" s="57"/>
      <c r="R105" s="15">
        <v>0.1</v>
      </c>
      <c r="S105" s="15">
        <f t="shared" si="17"/>
        <v>9.2000000000000011</v>
      </c>
    </row>
    <row r="106" spans="1:21" x14ac:dyDescent="0.2">
      <c r="A106" s="11" t="s">
        <v>110</v>
      </c>
      <c r="B106" s="11" t="s">
        <v>111</v>
      </c>
      <c r="C106" s="11" t="s">
        <v>110</v>
      </c>
      <c r="D106" s="11" t="s">
        <v>275</v>
      </c>
      <c r="E106" s="12">
        <v>50</v>
      </c>
      <c r="F106" s="12">
        <v>1200</v>
      </c>
      <c r="G106" s="12">
        <v>5</v>
      </c>
      <c r="H106" s="12">
        <v>25</v>
      </c>
      <c r="I106" s="12"/>
      <c r="J106" s="12"/>
      <c r="K106" s="12"/>
      <c r="L106" s="12"/>
      <c r="M106" s="12"/>
      <c r="N106" s="13"/>
      <c r="O106" s="12">
        <f t="shared" si="15"/>
        <v>0</v>
      </c>
      <c r="P106" s="12">
        <f t="shared" si="16"/>
        <v>0</v>
      </c>
      <c r="Q106" s="57"/>
      <c r="R106" s="15">
        <v>0.13</v>
      </c>
      <c r="S106" s="15">
        <f t="shared" si="17"/>
        <v>0</v>
      </c>
    </row>
    <row r="107" spans="1:21" x14ac:dyDescent="0.2">
      <c r="A107" s="36" t="s">
        <v>204</v>
      </c>
      <c r="B107" s="36" t="s">
        <v>111</v>
      </c>
      <c r="C107" s="31" t="s">
        <v>205</v>
      </c>
      <c r="D107" s="36" t="s">
        <v>277</v>
      </c>
      <c r="E107" s="12">
        <v>50</v>
      </c>
      <c r="F107" s="12">
        <v>1200</v>
      </c>
      <c r="G107" s="12">
        <v>5</v>
      </c>
      <c r="H107" s="12">
        <v>25</v>
      </c>
      <c r="I107" s="12"/>
      <c r="J107" s="12"/>
      <c r="K107" s="12"/>
      <c r="L107" s="12"/>
      <c r="M107" s="12"/>
      <c r="N107" s="13"/>
      <c r="O107" s="12">
        <f t="shared" si="15"/>
        <v>0</v>
      </c>
      <c r="P107" s="12">
        <f t="shared" si="16"/>
        <v>0</v>
      </c>
      <c r="Q107" s="57"/>
      <c r="R107" s="15">
        <v>0.13</v>
      </c>
      <c r="S107" s="15">
        <f t="shared" si="17"/>
        <v>0</v>
      </c>
    </row>
    <row r="108" spans="1:21" x14ac:dyDescent="0.2">
      <c r="A108" s="36" t="s">
        <v>268</v>
      </c>
      <c r="B108" s="36" t="s">
        <v>269</v>
      </c>
      <c r="C108" s="31" t="s">
        <v>270</v>
      </c>
      <c r="D108" s="36" t="s">
        <v>277</v>
      </c>
      <c r="E108" s="12">
        <v>50</v>
      </c>
      <c r="F108" s="12">
        <v>2400</v>
      </c>
      <c r="G108" s="12">
        <v>5</v>
      </c>
      <c r="H108" s="12">
        <v>25</v>
      </c>
      <c r="I108" s="12"/>
      <c r="J108" s="12"/>
      <c r="K108" s="12"/>
      <c r="L108" s="12"/>
      <c r="M108" s="12"/>
      <c r="N108" s="13"/>
      <c r="O108" s="12">
        <f t="shared" si="15"/>
        <v>0</v>
      </c>
      <c r="P108" s="12">
        <f t="shared" si="16"/>
        <v>0</v>
      </c>
      <c r="Q108" s="57"/>
      <c r="R108" s="15">
        <v>0.13</v>
      </c>
      <c r="S108" s="15">
        <f t="shared" si="17"/>
        <v>0</v>
      </c>
      <c r="T108" s="43"/>
    </row>
    <row r="109" spans="1:21" x14ac:dyDescent="0.2">
      <c r="A109" s="307" t="s">
        <v>112</v>
      </c>
      <c r="B109" s="307"/>
      <c r="C109" s="8"/>
      <c r="D109" s="8"/>
      <c r="E109" s="8"/>
      <c r="F109" s="12"/>
      <c r="G109" s="12"/>
      <c r="H109" s="12"/>
      <c r="I109" s="12"/>
      <c r="J109" s="12"/>
      <c r="K109" s="12"/>
      <c r="L109" s="12"/>
      <c r="M109" s="12"/>
      <c r="N109" s="36"/>
      <c r="O109" s="12"/>
      <c r="P109" s="12"/>
      <c r="Q109" s="57"/>
      <c r="R109" s="12"/>
      <c r="S109" s="15"/>
    </row>
    <row r="110" spans="1:21" x14ac:dyDescent="0.2">
      <c r="A110" s="11" t="s">
        <v>216</v>
      </c>
      <c r="B110" s="11" t="s">
        <v>217</v>
      </c>
      <c r="C110" s="11" t="s">
        <v>216</v>
      </c>
      <c r="D110" s="11" t="s">
        <v>275</v>
      </c>
      <c r="E110" s="12">
        <v>20</v>
      </c>
      <c r="F110" s="12">
        <v>150</v>
      </c>
      <c r="G110" s="12">
        <v>10</v>
      </c>
      <c r="H110" s="12">
        <v>400</v>
      </c>
      <c r="I110" s="12"/>
      <c r="J110" s="12"/>
      <c r="K110" s="12"/>
      <c r="L110" s="12"/>
      <c r="M110" s="12"/>
      <c r="N110" s="36"/>
      <c r="O110" s="12">
        <f t="shared" ref="O110:O142" si="18">SUM(I110:N110)</f>
        <v>0</v>
      </c>
      <c r="P110" s="12">
        <f t="shared" ref="P110:P142" si="19">$O110/$H110</f>
        <v>0</v>
      </c>
      <c r="Q110" s="57"/>
      <c r="R110" s="12">
        <v>0.06</v>
      </c>
      <c r="S110" s="15">
        <f t="shared" ref="S110:S142" si="20">$P110*$R110</f>
        <v>0</v>
      </c>
      <c r="T110" s="43">
        <f>SUM(S110:S125)</f>
        <v>0.18</v>
      </c>
      <c r="U110" s="3">
        <f>T110*100/$T$143</f>
        <v>0.4932858317347219</v>
      </c>
    </row>
    <row r="111" spans="1:21" x14ac:dyDescent="0.2">
      <c r="A111" s="36" t="s">
        <v>226</v>
      </c>
      <c r="B111" s="36" t="s">
        <v>217</v>
      </c>
      <c r="C111" s="36">
        <v>90444200</v>
      </c>
      <c r="D111" s="36" t="s">
        <v>277</v>
      </c>
      <c r="E111" s="12">
        <v>20</v>
      </c>
      <c r="F111" s="12">
        <v>150</v>
      </c>
      <c r="G111" s="12">
        <v>10</v>
      </c>
      <c r="H111" s="12">
        <v>400</v>
      </c>
      <c r="I111" s="12"/>
      <c r="J111" s="12"/>
      <c r="K111" s="12"/>
      <c r="L111" s="12"/>
      <c r="M111" s="12"/>
      <c r="N111" s="36"/>
      <c r="O111" s="12">
        <f t="shared" si="18"/>
        <v>0</v>
      </c>
      <c r="P111" s="12">
        <f t="shared" si="19"/>
        <v>0</v>
      </c>
      <c r="Q111" s="57"/>
      <c r="R111" s="12">
        <v>0.06</v>
      </c>
      <c r="S111" s="15">
        <f t="shared" si="20"/>
        <v>0</v>
      </c>
    </row>
    <row r="112" spans="1:21" x14ac:dyDescent="0.2">
      <c r="A112" s="11" t="s">
        <v>191</v>
      </c>
      <c r="B112" s="11" t="s">
        <v>192</v>
      </c>
      <c r="C112" s="11" t="s">
        <v>191</v>
      </c>
      <c r="D112" s="11" t="s">
        <v>275</v>
      </c>
      <c r="E112" s="12">
        <v>20</v>
      </c>
      <c r="F112" s="12">
        <v>200</v>
      </c>
      <c r="G112" s="12">
        <v>10</v>
      </c>
      <c r="H112" s="12">
        <v>300</v>
      </c>
      <c r="I112" s="12"/>
      <c r="J112" s="12"/>
      <c r="K112" s="12"/>
      <c r="L112" s="12"/>
      <c r="M112" s="12"/>
      <c r="N112" s="36"/>
      <c r="O112" s="12">
        <f t="shared" si="18"/>
        <v>0</v>
      </c>
      <c r="P112" s="12">
        <f t="shared" si="19"/>
        <v>0</v>
      </c>
      <c r="Q112" s="57"/>
      <c r="R112" s="12">
        <v>0.06</v>
      </c>
      <c r="S112" s="15">
        <f t="shared" si="20"/>
        <v>0</v>
      </c>
    </row>
    <row r="113" spans="1:21" x14ac:dyDescent="0.2">
      <c r="A113" s="11" t="s">
        <v>160</v>
      </c>
      <c r="B113" s="11" t="s">
        <v>161</v>
      </c>
      <c r="C113" s="11" t="s">
        <v>160</v>
      </c>
      <c r="D113" s="11" t="s">
        <v>275</v>
      </c>
      <c r="E113" s="12">
        <v>20</v>
      </c>
      <c r="F113" s="12">
        <v>300</v>
      </c>
      <c r="G113" s="12">
        <v>10</v>
      </c>
      <c r="H113" s="12">
        <v>200</v>
      </c>
      <c r="I113" s="12"/>
      <c r="J113" s="12"/>
      <c r="K113" s="12">
        <v>200</v>
      </c>
      <c r="L113" s="12">
        <v>400</v>
      </c>
      <c r="M113" s="12"/>
      <c r="N113" s="13"/>
      <c r="O113" s="12">
        <f t="shared" si="18"/>
        <v>600</v>
      </c>
      <c r="P113" s="12">
        <f t="shared" si="19"/>
        <v>3</v>
      </c>
      <c r="Q113" s="57"/>
      <c r="R113" s="15">
        <v>0.06</v>
      </c>
      <c r="S113" s="15">
        <f t="shared" si="20"/>
        <v>0.18</v>
      </c>
    </row>
    <row r="114" spans="1:21" x14ac:dyDescent="0.2">
      <c r="A114" s="36" t="s">
        <v>215</v>
      </c>
      <c r="B114" s="36" t="s">
        <v>161</v>
      </c>
      <c r="C114" s="36">
        <v>90444300</v>
      </c>
      <c r="D114" s="36" t="s">
        <v>277</v>
      </c>
      <c r="E114" s="12" t="s">
        <v>46</v>
      </c>
      <c r="F114" s="12">
        <v>300</v>
      </c>
      <c r="G114" s="12">
        <v>10</v>
      </c>
      <c r="H114" s="12">
        <v>200</v>
      </c>
      <c r="I114" s="12"/>
      <c r="J114" s="12"/>
      <c r="K114" s="12"/>
      <c r="L114" s="12"/>
      <c r="M114" s="12"/>
      <c r="N114" s="13"/>
      <c r="O114" s="12">
        <f t="shared" si="18"/>
        <v>0</v>
      </c>
      <c r="P114" s="12">
        <f t="shared" si="19"/>
        <v>0</v>
      </c>
      <c r="Q114" s="57"/>
      <c r="R114" s="15">
        <v>0.06</v>
      </c>
      <c r="S114" s="15">
        <f t="shared" si="20"/>
        <v>0</v>
      </c>
    </row>
    <row r="115" spans="1:21" x14ac:dyDescent="0.2">
      <c r="A115" s="11" t="s">
        <v>206</v>
      </c>
      <c r="B115" s="11" t="s">
        <v>114</v>
      </c>
      <c r="C115" s="11" t="s">
        <v>206</v>
      </c>
      <c r="D115" s="11" t="s">
        <v>275</v>
      </c>
      <c r="E115" s="12">
        <v>20</v>
      </c>
      <c r="F115" s="12">
        <v>450</v>
      </c>
      <c r="G115" s="12">
        <v>10</v>
      </c>
      <c r="H115" s="12">
        <v>100</v>
      </c>
      <c r="I115" s="12"/>
      <c r="J115" s="12"/>
      <c r="K115" s="12"/>
      <c r="L115" s="12"/>
      <c r="M115" s="12"/>
      <c r="N115" s="25"/>
      <c r="O115" s="12">
        <f t="shared" si="18"/>
        <v>0</v>
      </c>
      <c r="P115" s="12">
        <f t="shared" si="19"/>
        <v>0</v>
      </c>
      <c r="Q115" s="57"/>
      <c r="R115" s="15">
        <v>0.08</v>
      </c>
      <c r="S115" s="15">
        <f t="shared" si="20"/>
        <v>0</v>
      </c>
    </row>
    <row r="116" spans="1:21" x14ac:dyDescent="0.2">
      <c r="A116" s="36" t="s">
        <v>113</v>
      </c>
      <c r="B116" s="36" t="s">
        <v>114</v>
      </c>
      <c r="C116" s="36">
        <v>90444400</v>
      </c>
      <c r="D116" s="36" t="s">
        <v>277</v>
      </c>
      <c r="E116" s="12" t="s">
        <v>46</v>
      </c>
      <c r="F116" s="12">
        <v>450</v>
      </c>
      <c r="G116" s="12">
        <v>10</v>
      </c>
      <c r="H116" s="12">
        <v>100</v>
      </c>
      <c r="I116" s="12"/>
      <c r="J116" s="12"/>
      <c r="K116" s="12"/>
      <c r="L116" s="12"/>
      <c r="M116" s="12"/>
      <c r="N116" s="13"/>
      <c r="O116" s="12">
        <f t="shared" si="18"/>
        <v>0</v>
      </c>
      <c r="P116" s="12">
        <f t="shared" si="19"/>
        <v>0</v>
      </c>
      <c r="Q116" s="57"/>
      <c r="R116" s="15">
        <v>0.08</v>
      </c>
      <c r="S116" s="15">
        <f t="shared" si="20"/>
        <v>0</v>
      </c>
    </row>
    <row r="117" spans="1:21" x14ac:dyDescent="0.2">
      <c r="A117" s="11" t="s">
        <v>115</v>
      </c>
      <c r="B117" s="11" t="s">
        <v>116</v>
      </c>
      <c r="C117" s="11" t="s">
        <v>115</v>
      </c>
      <c r="D117" s="11" t="s">
        <v>275</v>
      </c>
      <c r="E117" s="12">
        <v>20</v>
      </c>
      <c r="F117" s="12">
        <v>600</v>
      </c>
      <c r="G117" s="12">
        <v>10</v>
      </c>
      <c r="H117" s="12">
        <v>100</v>
      </c>
      <c r="I117" s="12"/>
      <c r="J117" s="12"/>
      <c r="K117" s="12"/>
      <c r="L117" s="12"/>
      <c r="M117" s="12"/>
      <c r="N117" s="13"/>
      <c r="O117" s="12">
        <f t="shared" si="18"/>
        <v>0</v>
      </c>
      <c r="P117" s="12">
        <f t="shared" si="19"/>
        <v>0</v>
      </c>
      <c r="Q117" s="57"/>
      <c r="R117" s="15">
        <v>0.06</v>
      </c>
      <c r="S117" s="15">
        <f t="shared" si="20"/>
        <v>0</v>
      </c>
    </row>
    <row r="118" spans="1:21" x14ac:dyDescent="0.2">
      <c r="A118" s="36" t="s">
        <v>188</v>
      </c>
      <c r="B118" s="36" t="s">
        <v>116</v>
      </c>
      <c r="C118" s="36">
        <v>90444600</v>
      </c>
      <c r="D118" s="36" t="s">
        <v>277</v>
      </c>
      <c r="E118" s="12" t="s">
        <v>46</v>
      </c>
      <c r="F118" s="12">
        <v>600</v>
      </c>
      <c r="G118" s="12">
        <v>10</v>
      </c>
      <c r="H118" s="12">
        <v>100</v>
      </c>
      <c r="I118" s="12"/>
      <c r="J118" s="12"/>
      <c r="K118" s="12"/>
      <c r="L118" s="12"/>
      <c r="M118" s="12"/>
      <c r="N118" s="13"/>
      <c r="O118" s="12">
        <f t="shared" si="18"/>
        <v>0</v>
      </c>
      <c r="P118" s="12">
        <f t="shared" si="19"/>
        <v>0</v>
      </c>
      <c r="Q118" s="57"/>
      <c r="R118" s="15">
        <v>0.06</v>
      </c>
      <c r="S118" s="15">
        <f t="shared" si="20"/>
        <v>0</v>
      </c>
    </row>
    <row r="119" spans="1:21" x14ac:dyDescent="0.2">
      <c r="A119" s="11" t="s">
        <v>117</v>
      </c>
      <c r="B119" s="11" t="s">
        <v>118</v>
      </c>
      <c r="C119" s="11" t="s">
        <v>117</v>
      </c>
      <c r="D119" s="11" t="s">
        <v>275</v>
      </c>
      <c r="E119" s="12">
        <v>20</v>
      </c>
      <c r="F119" s="12">
        <v>750</v>
      </c>
      <c r="G119" s="12">
        <v>10</v>
      </c>
      <c r="H119" s="12">
        <v>100</v>
      </c>
      <c r="I119" s="12"/>
      <c r="J119" s="12"/>
      <c r="K119" s="12"/>
      <c r="L119" s="12"/>
      <c r="M119" s="12"/>
      <c r="N119" s="13"/>
      <c r="O119" s="12">
        <f t="shared" si="18"/>
        <v>0</v>
      </c>
      <c r="P119" s="12">
        <f t="shared" si="19"/>
        <v>0</v>
      </c>
      <c r="Q119" s="57"/>
      <c r="R119" s="15">
        <v>7.0000000000000007E-2</v>
      </c>
      <c r="S119" s="15">
        <f t="shared" si="20"/>
        <v>0</v>
      </c>
    </row>
    <row r="120" spans="1:21" x14ac:dyDescent="0.2">
      <c r="A120" s="36" t="s">
        <v>189</v>
      </c>
      <c r="B120" s="36" t="s">
        <v>118</v>
      </c>
      <c r="C120" s="36">
        <v>90444700</v>
      </c>
      <c r="D120" s="36" t="s">
        <v>277</v>
      </c>
      <c r="E120" s="12" t="s">
        <v>46</v>
      </c>
      <c r="F120" s="12">
        <v>750</v>
      </c>
      <c r="G120" s="12">
        <v>10</v>
      </c>
      <c r="H120" s="12">
        <v>100</v>
      </c>
      <c r="I120" s="12"/>
      <c r="J120" s="12"/>
      <c r="K120" s="12"/>
      <c r="L120" s="12"/>
      <c r="M120" s="12"/>
      <c r="N120" s="13"/>
      <c r="O120" s="12">
        <f t="shared" si="18"/>
        <v>0</v>
      </c>
      <c r="P120" s="12">
        <f t="shared" si="19"/>
        <v>0</v>
      </c>
      <c r="Q120" s="57"/>
      <c r="R120" s="15">
        <v>7.0000000000000007E-2</v>
      </c>
      <c r="S120" s="15">
        <f t="shared" si="20"/>
        <v>0</v>
      </c>
    </row>
    <row r="121" spans="1:21" x14ac:dyDescent="0.2">
      <c r="A121" s="11" t="s">
        <v>119</v>
      </c>
      <c r="B121" s="11" t="s">
        <v>120</v>
      </c>
      <c r="C121" s="11" t="s">
        <v>119</v>
      </c>
      <c r="D121" s="11" t="s">
        <v>275</v>
      </c>
      <c r="E121" s="12">
        <v>20</v>
      </c>
      <c r="F121" s="12">
        <v>900</v>
      </c>
      <c r="G121" s="12">
        <v>10</v>
      </c>
      <c r="H121" s="12">
        <v>50</v>
      </c>
      <c r="I121" s="12"/>
      <c r="J121" s="12"/>
      <c r="K121" s="12"/>
      <c r="L121" s="12"/>
      <c r="M121" s="12"/>
      <c r="N121" s="13"/>
      <c r="O121" s="12">
        <f t="shared" si="18"/>
        <v>0</v>
      </c>
      <c r="P121" s="12">
        <f t="shared" si="19"/>
        <v>0</v>
      </c>
      <c r="Q121" s="57"/>
      <c r="R121" s="15">
        <v>0.08</v>
      </c>
      <c r="S121" s="15">
        <f t="shared" si="20"/>
        <v>0</v>
      </c>
    </row>
    <row r="122" spans="1:21" x14ac:dyDescent="0.2">
      <c r="A122" s="36" t="s">
        <v>263</v>
      </c>
      <c r="B122" s="36" t="s">
        <v>120</v>
      </c>
      <c r="C122" s="36">
        <v>90444800</v>
      </c>
      <c r="D122" s="36" t="s">
        <v>277</v>
      </c>
      <c r="E122" s="12" t="s">
        <v>46</v>
      </c>
      <c r="F122" s="12">
        <v>900</v>
      </c>
      <c r="G122" s="12">
        <v>10</v>
      </c>
      <c r="H122" s="12">
        <v>50</v>
      </c>
      <c r="I122" s="12"/>
      <c r="J122" s="12"/>
      <c r="K122" s="12"/>
      <c r="L122" s="12"/>
      <c r="M122" s="12"/>
      <c r="N122" s="13"/>
      <c r="O122" s="12">
        <f t="shared" si="18"/>
        <v>0</v>
      </c>
      <c r="P122" s="12">
        <f t="shared" si="19"/>
        <v>0</v>
      </c>
      <c r="Q122" s="57"/>
      <c r="R122" s="15">
        <v>0.08</v>
      </c>
      <c r="S122" s="15">
        <f t="shared" si="20"/>
        <v>0</v>
      </c>
    </row>
    <row r="123" spans="1:21" x14ac:dyDescent="0.2">
      <c r="A123" s="11" t="s">
        <v>121</v>
      </c>
      <c r="B123" s="11" t="s">
        <v>122</v>
      </c>
      <c r="C123" s="11" t="s">
        <v>121</v>
      </c>
      <c r="D123" s="11" t="s">
        <v>275</v>
      </c>
      <c r="E123" s="12">
        <v>20</v>
      </c>
      <c r="F123" s="12">
        <v>1200</v>
      </c>
      <c r="G123" s="12">
        <v>10</v>
      </c>
      <c r="H123" s="12">
        <v>50</v>
      </c>
      <c r="I123" s="12"/>
      <c r="J123" s="12"/>
      <c r="K123" s="12"/>
      <c r="L123" s="12"/>
      <c r="M123" s="12"/>
      <c r="N123" s="13"/>
      <c r="O123" s="12">
        <f t="shared" si="18"/>
        <v>0</v>
      </c>
      <c r="P123" s="12">
        <f t="shared" si="19"/>
        <v>0</v>
      </c>
      <c r="Q123" s="57"/>
      <c r="R123" s="15">
        <v>0.11</v>
      </c>
      <c r="S123" s="15">
        <f t="shared" si="20"/>
        <v>0</v>
      </c>
    </row>
    <row r="124" spans="1:21" x14ac:dyDescent="0.2">
      <c r="A124" s="11" t="s">
        <v>207</v>
      </c>
      <c r="B124" s="11" t="s">
        <v>208</v>
      </c>
      <c r="C124" s="11" t="s">
        <v>207</v>
      </c>
      <c r="D124" s="11" t="s">
        <v>275</v>
      </c>
      <c r="E124" s="12">
        <v>20</v>
      </c>
      <c r="F124" s="12">
        <v>1500</v>
      </c>
      <c r="G124" s="12">
        <v>10</v>
      </c>
      <c r="H124" s="12">
        <v>50</v>
      </c>
      <c r="I124" s="12"/>
      <c r="J124" s="12"/>
      <c r="K124" s="12"/>
      <c r="L124" s="12"/>
      <c r="M124" s="12"/>
      <c r="N124" s="13"/>
      <c r="O124" s="12">
        <f t="shared" si="18"/>
        <v>0</v>
      </c>
      <c r="P124" s="12">
        <f t="shared" si="19"/>
        <v>0</v>
      </c>
      <c r="Q124" s="57"/>
      <c r="R124" s="15">
        <v>7.0000000000000007E-2</v>
      </c>
      <c r="S124" s="15">
        <f t="shared" si="20"/>
        <v>0</v>
      </c>
    </row>
    <row r="125" spans="1:21" x14ac:dyDescent="0.2">
      <c r="A125" s="11" t="s">
        <v>209</v>
      </c>
      <c r="B125" s="11" t="s">
        <v>210</v>
      </c>
      <c r="C125" s="11" t="s">
        <v>209</v>
      </c>
      <c r="D125" s="11" t="s">
        <v>275</v>
      </c>
      <c r="E125" s="12">
        <v>20</v>
      </c>
      <c r="F125" s="12">
        <v>1800</v>
      </c>
      <c r="G125" s="12">
        <v>10</v>
      </c>
      <c r="H125" s="12">
        <v>50</v>
      </c>
      <c r="I125" s="12"/>
      <c r="J125" s="12"/>
      <c r="K125" s="12"/>
      <c r="L125" s="12"/>
      <c r="M125" s="12"/>
      <c r="N125" s="13"/>
      <c r="O125" s="12">
        <f t="shared" si="18"/>
        <v>0</v>
      </c>
      <c r="P125" s="12">
        <f t="shared" si="19"/>
        <v>0</v>
      </c>
      <c r="Q125" s="58"/>
      <c r="R125" s="15">
        <v>0.09</v>
      </c>
      <c r="S125" s="15">
        <f t="shared" si="20"/>
        <v>0</v>
      </c>
      <c r="T125" s="43"/>
    </row>
    <row r="126" spans="1:21" x14ac:dyDescent="0.2">
      <c r="A126" s="11" t="s">
        <v>123</v>
      </c>
      <c r="B126" s="11" t="s">
        <v>124</v>
      </c>
      <c r="C126" s="11" t="s">
        <v>123</v>
      </c>
      <c r="D126" s="11" t="s">
        <v>275</v>
      </c>
      <c r="E126" s="12">
        <v>25</v>
      </c>
      <c r="F126" s="12">
        <v>150</v>
      </c>
      <c r="G126" s="12">
        <v>10</v>
      </c>
      <c r="H126" s="12">
        <v>200</v>
      </c>
      <c r="I126" s="12"/>
      <c r="J126" s="12"/>
      <c r="K126" s="12"/>
      <c r="L126" s="12"/>
      <c r="M126" s="12"/>
      <c r="N126" s="13"/>
      <c r="O126" s="12">
        <f t="shared" si="18"/>
        <v>0</v>
      </c>
      <c r="P126" s="12">
        <f t="shared" si="19"/>
        <v>0</v>
      </c>
      <c r="Q126" s="57"/>
      <c r="R126" s="15">
        <v>0.04</v>
      </c>
      <c r="S126" s="15">
        <f t="shared" si="20"/>
        <v>0</v>
      </c>
      <c r="T126" s="43">
        <f>SUM(S126:S142)</f>
        <v>0.62</v>
      </c>
      <c r="U126" s="3">
        <f>T126*100/$T$143</f>
        <v>1.69909564264182</v>
      </c>
    </row>
    <row r="127" spans="1:21" x14ac:dyDescent="0.2">
      <c r="A127" s="36" t="s">
        <v>257</v>
      </c>
      <c r="B127" s="36" t="s">
        <v>124</v>
      </c>
      <c r="C127" s="36">
        <v>90445200</v>
      </c>
      <c r="D127" s="36" t="s">
        <v>277</v>
      </c>
      <c r="E127" s="12">
        <v>25</v>
      </c>
      <c r="F127" s="12">
        <v>150</v>
      </c>
      <c r="G127" s="12">
        <v>10</v>
      </c>
      <c r="H127" s="12">
        <v>200</v>
      </c>
      <c r="I127" s="12"/>
      <c r="J127" s="12"/>
      <c r="K127" s="12"/>
      <c r="L127" s="12"/>
      <c r="M127" s="12"/>
      <c r="N127" s="13"/>
      <c r="O127" s="12">
        <f t="shared" si="18"/>
        <v>0</v>
      </c>
      <c r="P127" s="12">
        <f t="shared" si="19"/>
        <v>0</v>
      </c>
      <c r="Q127" s="57"/>
      <c r="R127" s="15">
        <v>0.04</v>
      </c>
      <c r="S127" s="15">
        <f t="shared" si="20"/>
        <v>0</v>
      </c>
    </row>
    <row r="128" spans="1:21" x14ac:dyDescent="0.2">
      <c r="A128" s="11" t="s">
        <v>125</v>
      </c>
      <c r="B128" s="11" t="s">
        <v>126</v>
      </c>
      <c r="C128" s="11" t="s">
        <v>125</v>
      </c>
      <c r="D128" s="11" t="s">
        <v>275</v>
      </c>
      <c r="E128" s="12">
        <v>25</v>
      </c>
      <c r="F128" s="12">
        <v>300</v>
      </c>
      <c r="G128" s="12">
        <v>10</v>
      </c>
      <c r="H128" s="12">
        <v>100</v>
      </c>
      <c r="I128" s="12"/>
      <c r="J128" s="12"/>
      <c r="K128" s="12">
        <v>200</v>
      </c>
      <c r="L128" s="12">
        <v>200</v>
      </c>
      <c r="M128" s="12"/>
      <c r="N128" s="13"/>
      <c r="O128" s="12">
        <f t="shared" si="18"/>
        <v>400</v>
      </c>
      <c r="P128" s="12">
        <f t="shared" si="19"/>
        <v>4</v>
      </c>
      <c r="Q128" s="57"/>
      <c r="R128" s="15">
        <v>0.04</v>
      </c>
      <c r="S128" s="15">
        <f t="shared" si="20"/>
        <v>0.16</v>
      </c>
    </row>
    <row r="129" spans="1:21" x14ac:dyDescent="0.2">
      <c r="A129" s="36" t="s">
        <v>127</v>
      </c>
      <c r="B129" s="36" t="s">
        <v>126</v>
      </c>
      <c r="C129" s="36">
        <v>90445300</v>
      </c>
      <c r="D129" s="36" t="s">
        <v>277</v>
      </c>
      <c r="E129" s="12" t="s">
        <v>63</v>
      </c>
      <c r="F129" s="12">
        <v>300</v>
      </c>
      <c r="G129" s="12">
        <v>10</v>
      </c>
      <c r="H129" s="12">
        <v>100</v>
      </c>
      <c r="I129" s="12">
        <v>200</v>
      </c>
      <c r="J129" s="12"/>
      <c r="K129" s="12"/>
      <c r="L129" s="12">
        <v>200</v>
      </c>
      <c r="M129" s="12"/>
      <c r="N129" s="13"/>
      <c r="O129" s="12">
        <f t="shared" si="18"/>
        <v>400</v>
      </c>
      <c r="P129" s="12">
        <f t="shared" si="19"/>
        <v>4</v>
      </c>
      <c r="Q129" s="57"/>
      <c r="R129" s="15">
        <v>0.04</v>
      </c>
      <c r="S129" s="15">
        <f t="shared" si="20"/>
        <v>0.16</v>
      </c>
    </row>
    <row r="130" spans="1:21" x14ac:dyDescent="0.2">
      <c r="A130" s="11" t="s">
        <v>128</v>
      </c>
      <c r="B130" s="11" t="s">
        <v>129</v>
      </c>
      <c r="C130" s="11" t="s">
        <v>128</v>
      </c>
      <c r="D130" s="11" t="s">
        <v>275</v>
      </c>
      <c r="E130" s="12">
        <v>25</v>
      </c>
      <c r="F130" s="12">
        <v>450</v>
      </c>
      <c r="G130" s="12">
        <v>10</v>
      </c>
      <c r="H130" s="12">
        <v>100</v>
      </c>
      <c r="I130" s="12"/>
      <c r="J130" s="12"/>
      <c r="K130" s="12"/>
      <c r="L130" s="12">
        <v>100</v>
      </c>
      <c r="M130" s="12"/>
      <c r="N130" s="13"/>
      <c r="O130" s="12">
        <f t="shared" si="18"/>
        <v>100</v>
      </c>
      <c r="P130" s="12">
        <f t="shared" si="19"/>
        <v>1</v>
      </c>
      <c r="Q130" s="57"/>
      <c r="R130" s="15">
        <v>0.06</v>
      </c>
      <c r="S130" s="15">
        <f t="shared" si="20"/>
        <v>0.06</v>
      </c>
    </row>
    <row r="131" spans="1:21" x14ac:dyDescent="0.2">
      <c r="A131" s="36" t="s">
        <v>190</v>
      </c>
      <c r="B131" s="36" t="s">
        <v>129</v>
      </c>
      <c r="C131" s="36">
        <v>90445400</v>
      </c>
      <c r="D131" s="36" t="s">
        <v>277</v>
      </c>
      <c r="E131" s="12" t="s">
        <v>63</v>
      </c>
      <c r="F131" s="12">
        <v>450</v>
      </c>
      <c r="G131" s="12">
        <v>10</v>
      </c>
      <c r="H131" s="12">
        <v>100</v>
      </c>
      <c r="I131" s="12">
        <v>200</v>
      </c>
      <c r="J131" s="12"/>
      <c r="K131" s="12"/>
      <c r="L131" s="12"/>
      <c r="M131" s="12"/>
      <c r="N131" s="13"/>
      <c r="O131" s="12">
        <f t="shared" si="18"/>
        <v>200</v>
      </c>
      <c r="P131" s="12">
        <f t="shared" si="19"/>
        <v>2</v>
      </c>
      <c r="Q131" s="57"/>
      <c r="R131" s="15">
        <v>0.06</v>
      </c>
      <c r="S131" s="15">
        <f t="shared" si="20"/>
        <v>0.12</v>
      </c>
    </row>
    <row r="132" spans="1:21" x14ac:dyDescent="0.2">
      <c r="A132" s="11" t="s">
        <v>130</v>
      </c>
      <c r="B132" s="11" t="s">
        <v>131</v>
      </c>
      <c r="C132" s="11" t="s">
        <v>130</v>
      </c>
      <c r="D132" s="11" t="s">
        <v>275</v>
      </c>
      <c r="E132" s="12">
        <v>25</v>
      </c>
      <c r="F132" s="12">
        <v>600</v>
      </c>
      <c r="G132" s="12">
        <v>10</v>
      </c>
      <c r="H132" s="12">
        <v>50</v>
      </c>
      <c r="I132" s="12"/>
      <c r="J132" s="12"/>
      <c r="K132" s="12"/>
      <c r="L132" s="12"/>
      <c r="M132" s="12"/>
      <c r="N132" s="13"/>
      <c r="O132" s="12">
        <f t="shared" si="18"/>
        <v>0</v>
      </c>
      <c r="P132" s="12">
        <f t="shared" si="19"/>
        <v>0</v>
      </c>
      <c r="Q132" s="57"/>
      <c r="R132" s="15">
        <v>0.04</v>
      </c>
      <c r="S132" s="15">
        <f t="shared" si="20"/>
        <v>0</v>
      </c>
    </row>
    <row r="133" spans="1:21" x14ac:dyDescent="0.2">
      <c r="A133" s="36" t="s">
        <v>211</v>
      </c>
      <c r="B133" s="36" t="s">
        <v>131</v>
      </c>
      <c r="C133" s="36">
        <v>90445600</v>
      </c>
      <c r="D133" s="36" t="s">
        <v>277</v>
      </c>
      <c r="E133" s="12">
        <v>25</v>
      </c>
      <c r="F133" s="12">
        <v>600</v>
      </c>
      <c r="G133" s="12">
        <v>10</v>
      </c>
      <c r="H133" s="12">
        <v>50</v>
      </c>
      <c r="I133" s="12">
        <v>150</v>
      </c>
      <c r="J133" s="12"/>
      <c r="K133" s="12"/>
      <c r="L133" s="12"/>
      <c r="M133" s="12"/>
      <c r="N133" s="13"/>
      <c r="O133" s="12">
        <f t="shared" si="18"/>
        <v>150</v>
      </c>
      <c r="P133" s="12">
        <f t="shared" si="19"/>
        <v>3</v>
      </c>
      <c r="Q133" s="57"/>
      <c r="R133" s="15">
        <v>0.04</v>
      </c>
      <c r="S133" s="15">
        <f t="shared" si="20"/>
        <v>0.12</v>
      </c>
    </row>
    <row r="134" spans="1:21" x14ac:dyDescent="0.2">
      <c r="A134" s="11" t="s">
        <v>162</v>
      </c>
      <c r="B134" s="11" t="s">
        <v>163</v>
      </c>
      <c r="C134" s="11" t="s">
        <v>162</v>
      </c>
      <c r="D134" s="11" t="s">
        <v>275</v>
      </c>
      <c r="E134" s="12">
        <v>25</v>
      </c>
      <c r="F134" s="12">
        <v>750</v>
      </c>
      <c r="G134" s="12">
        <v>10</v>
      </c>
      <c r="H134" s="12">
        <v>50</v>
      </c>
      <c r="I134" s="12"/>
      <c r="J134" s="12"/>
      <c r="K134" s="12"/>
      <c r="L134" s="12"/>
      <c r="M134" s="12"/>
      <c r="N134" s="13"/>
      <c r="O134" s="12">
        <f t="shared" si="18"/>
        <v>0</v>
      </c>
      <c r="P134" s="12">
        <f t="shared" si="19"/>
        <v>0</v>
      </c>
      <c r="Q134" s="57"/>
      <c r="R134" s="15">
        <v>0.04</v>
      </c>
      <c r="S134" s="15">
        <f t="shared" si="20"/>
        <v>0</v>
      </c>
    </row>
    <row r="135" spans="1:21" x14ac:dyDescent="0.2">
      <c r="A135" s="36" t="s">
        <v>218</v>
      </c>
      <c r="B135" s="36" t="s">
        <v>163</v>
      </c>
      <c r="C135" s="31" t="s">
        <v>219</v>
      </c>
      <c r="D135" s="36" t="s">
        <v>277</v>
      </c>
      <c r="E135" s="12">
        <v>25</v>
      </c>
      <c r="F135" s="12">
        <v>750</v>
      </c>
      <c r="G135" s="12">
        <v>10</v>
      </c>
      <c r="H135" s="12">
        <v>50</v>
      </c>
      <c r="I135" s="12"/>
      <c r="J135" s="12"/>
      <c r="K135" s="12"/>
      <c r="L135" s="12"/>
      <c r="M135" s="12"/>
      <c r="N135" s="13"/>
      <c r="O135" s="12">
        <f t="shared" si="18"/>
        <v>0</v>
      </c>
      <c r="P135" s="12">
        <f t="shared" si="19"/>
        <v>0</v>
      </c>
      <c r="Q135" s="57"/>
      <c r="R135" s="15">
        <v>0.04</v>
      </c>
      <c r="S135" s="15">
        <f t="shared" si="20"/>
        <v>0</v>
      </c>
    </row>
    <row r="136" spans="1:21" x14ac:dyDescent="0.2">
      <c r="A136" s="11" t="s">
        <v>132</v>
      </c>
      <c r="B136" s="11" t="s">
        <v>133</v>
      </c>
      <c r="C136" s="11" t="s">
        <v>132</v>
      </c>
      <c r="D136" s="11" t="s">
        <v>275</v>
      </c>
      <c r="E136" s="12">
        <v>25</v>
      </c>
      <c r="F136" s="12">
        <v>900</v>
      </c>
      <c r="G136" s="12">
        <v>10</v>
      </c>
      <c r="H136" s="12">
        <v>50</v>
      </c>
      <c r="I136" s="12"/>
      <c r="J136" s="12"/>
      <c r="K136" s="12"/>
      <c r="L136" s="12"/>
      <c r="M136" s="12"/>
      <c r="N136" s="13"/>
      <c r="O136" s="12">
        <f t="shared" si="18"/>
        <v>0</v>
      </c>
      <c r="P136" s="12">
        <f t="shared" si="19"/>
        <v>0</v>
      </c>
      <c r="Q136" s="57"/>
      <c r="R136" s="15">
        <v>0.06</v>
      </c>
      <c r="S136" s="15">
        <f t="shared" si="20"/>
        <v>0</v>
      </c>
    </row>
    <row r="137" spans="1:21" x14ac:dyDescent="0.2">
      <c r="A137" s="36" t="s">
        <v>264</v>
      </c>
      <c r="B137" s="36" t="s">
        <v>133</v>
      </c>
      <c r="C137" s="31" t="s">
        <v>265</v>
      </c>
      <c r="D137" s="36" t="s">
        <v>277</v>
      </c>
      <c r="E137" s="12">
        <v>25</v>
      </c>
      <c r="F137" s="12">
        <v>900</v>
      </c>
      <c r="G137" s="12">
        <v>10</v>
      </c>
      <c r="H137" s="12">
        <v>50</v>
      </c>
      <c r="I137" s="12"/>
      <c r="J137" s="12"/>
      <c r="K137" s="12"/>
      <c r="L137" s="12"/>
      <c r="M137" s="12"/>
      <c r="N137" s="13"/>
      <c r="O137" s="12">
        <f t="shared" si="18"/>
        <v>0</v>
      </c>
      <c r="P137" s="12">
        <f t="shared" si="19"/>
        <v>0</v>
      </c>
      <c r="Q137" s="57"/>
      <c r="R137" s="15">
        <v>0.06</v>
      </c>
      <c r="S137" s="15">
        <f t="shared" si="20"/>
        <v>0</v>
      </c>
    </row>
    <row r="138" spans="1:21" x14ac:dyDescent="0.2">
      <c r="A138" s="11" t="s">
        <v>134</v>
      </c>
      <c r="B138" s="11" t="s">
        <v>135</v>
      </c>
      <c r="C138" s="11" t="s">
        <v>134</v>
      </c>
      <c r="D138" s="11" t="s">
        <v>275</v>
      </c>
      <c r="E138" s="12">
        <v>25</v>
      </c>
      <c r="F138" s="12">
        <v>1200</v>
      </c>
      <c r="G138" s="12">
        <v>10</v>
      </c>
      <c r="H138" s="12">
        <v>50</v>
      </c>
      <c r="I138" s="12"/>
      <c r="J138" s="12"/>
      <c r="K138" s="12"/>
      <c r="L138" s="12"/>
      <c r="M138" s="12"/>
      <c r="N138" s="13"/>
      <c r="O138" s="12">
        <f t="shared" si="18"/>
        <v>0</v>
      </c>
      <c r="P138" s="12">
        <f t="shared" si="19"/>
        <v>0</v>
      </c>
      <c r="Q138" s="57"/>
      <c r="R138" s="15">
        <v>0.08</v>
      </c>
      <c r="S138" s="15">
        <f t="shared" si="20"/>
        <v>0</v>
      </c>
    </row>
    <row r="139" spans="1:21" x14ac:dyDescent="0.2">
      <c r="A139" s="11" t="s">
        <v>238</v>
      </c>
      <c r="B139" s="11" t="s">
        <v>239</v>
      </c>
      <c r="C139" s="11" t="s">
        <v>238</v>
      </c>
      <c r="D139" s="11" t="s">
        <v>275</v>
      </c>
      <c r="E139" s="12">
        <v>25</v>
      </c>
      <c r="F139" s="12">
        <v>1524</v>
      </c>
      <c r="G139" s="12">
        <v>10</v>
      </c>
      <c r="H139" s="12">
        <v>50</v>
      </c>
      <c r="I139" s="12"/>
      <c r="J139" s="12"/>
      <c r="K139" s="12"/>
      <c r="L139" s="12"/>
      <c r="M139" s="12"/>
      <c r="N139" s="13"/>
      <c r="O139" s="12">
        <f t="shared" si="18"/>
        <v>0</v>
      </c>
      <c r="P139" s="12">
        <f t="shared" si="19"/>
        <v>0</v>
      </c>
      <c r="Q139" s="57"/>
      <c r="R139" s="15">
        <v>0.08</v>
      </c>
      <c r="S139" s="15">
        <f t="shared" si="20"/>
        <v>0</v>
      </c>
    </row>
    <row r="140" spans="1:21" x14ac:dyDescent="0.2">
      <c r="A140" s="11" t="s">
        <v>164</v>
      </c>
      <c r="B140" s="11" t="s">
        <v>165</v>
      </c>
      <c r="C140" s="11" t="s">
        <v>164</v>
      </c>
      <c r="D140" s="11" t="s">
        <v>275</v>
      </c>
      <c r="E140" s="12">
        <v>25</v>
      </c>
      <c r="F140" s="12">
        <v>1800</v>
      </c>
      <c r="G140" s="12">
        <v>10</v>
      </c>
      <c r="H140" s="12">
        <v>50</v>
      </c>
      <c r="I140" s="12"/>
      <c r="J140" s="12"/>
      <c r="K140" s="12"/>
      <c r="L140" s="12"/>
      <c r="M140" s="12"/>
      <c r="N140" s="13"/>
      <c r="O140" s="12">
        <f t="shared" si="18"/>
        <v>0</v>
      </c>
      <c r="P140" s="12">
        <f t="shared" si="19"/>
        <v>0</v>
      </c>
      <c r="Q140" s="57"/>
      <c r="R140" s="15">
        <v>0.12</v>
      </c>
      <c r="S140" s="15">
        <f t="shared" si="20"/>
        <v>0</v>
      </c>
    </row>
    <row r="141" spans="1:21" x14ac:dyDescent="0.2">
      <c r="A141" s="36" t="s">
        <v>227</v>
      </c>
      <c r="B141" s="36" t="s">
        <v>165</v>
      </c>
      <c r="C141" s="36">
        <v>90445900</v>
      </c>
      <c r="D141" s="36" t="s">
        <v>277</v>
      </c>
      <c r="E141" s="12">
        <v>25</v>
      </c>
      <c r="F141" s="12">
        <v>1800</v>
      </c>
      <c r="G141" s="12">
        <v>10</v>
      </c>
      <c r="H141" s="12">
        <v>50</v>
      </c>
      <c r="I141" s="12"/>
      <c r="J141" s="12"/>
      <c r="K141" s="12"/>
      <c r="L141" s="12"/>
      <c r="M141" s="12"/>
      <c r="N141" s="13"/>
      <c r="O141" s="12">
        <f t="shared" si="18"/>
        <v>0</v>
      </c>
      <c r="P141" s="12">
        <f t="shared" si="19"/>
        <v>0</v>
      </c>
      <c r="Q141" s="57"/>
      <c r="R141" s="15">
        <v>0.12</v>
      </c>
      <c r="S141" s="15">
        <f t="shared" si="20"/>
        <v>0</v>
      </c>
      <c r="T141" s="43"/>
    </row>
    <row r="142" spans="1:21" x14ac:dyDescent="0.2">
      <c r="A142" s="36" t="s">
        <v>301</v>
      </c>
      <c r="B142" s="36" t="s">
        <v>302</v>
      </c>
      <c r="C142" s="36">
        <v>90446000</v>
      </c>
      <c r="D142" s="36" t="s">
        <v>277</v>
      </c>
      <c r="E142" s="12">
        <v>25</v>
      </c>
      <c r="F142" s="12">
        <v>2400</v>
      </c>
      <c r="G142" s="12">
        <v>10</v>
      </c>
      <c r="H142" s="12">
        <v>50</v>
      </c>
      <c r="I142" s="12"/>
      <c r="J142" s="12"/>
      <c r="K142" s="12"/>
      <c r="L142" s="12"/>
      <c r="M142" s="12"/>
      <c r="N142" s="13"/>
      <c r="O142" s="12">
        <f t="shared" si="18"/>
        <v>0</v>
      </c>
      <c r="P142" s="12">
        <f t="shared" si="19"/>
        <v>0</v>
      </c>
      <c r="Q142" s="57"/>
      <c r="R142" s="15">
        <v>0.12</v>
      </c>
      <c r="S142" s="15">
        <f t="shared" si="20"/>
        <v>0</v>
      </c>
      <c r="T142" s="43"/>
    </row>
    <row r="143" spans="1:21" x14ac:dyDescent="0.2">
      <c r="A143" s="305"/>
      <c r="B143" s="305"/>
      <c r="C143" s="305"/>
      <c r="D143" s="305"/>
      <c r="E143" s="305"/>
      <c r="F143" s="305"/>
      <c r="G143" s="305"/>
      <c r="H143" s="305"/>
      <c r="I143" s="36">
        <f t="shared" ref="I143:L143" si="21">SUBTOTAL(9,I5:I142)</f>
        <v>11550</v>
      </c>
      <c r="J143" s="36">
        <f t="shared" si="21"/>
        <v>9000</v>
      </c>
      <c r="K143" s="36">
        <f t="shared" si="21"/>
        <v>25900</v>
      </c>
      <c r="L143" s="36">
        <f t="shared" si="21"/>
        <v>31800</v>
      </c>
      <c r="M143" s="36">
        <f>SUBTOTAL(9,M5:M142)</f>
        <v>2300</v>
      </c>
      <c r="N143" s="36">
        <f>SUBTOTAL(9,N13:N142)</f>
        <v>0</v>
      </c>
      <c r="O143" s="36">
        <f>SUBTOTAL(9,O5:O142)</f>
        <v>80550</v>
      </c>
      <c r="P143" s="36">
        <f>SUBTOTAL(9,P5:P142)</f>
        <v>857</v>
      </c>
      <c r="Q143" s="59"/>
      <c r="R143" s="12"/>
      <c r="S143" s="36">
        <f>SUBTOTAL(9,S5:S142)</f>
        <v>52.74</v>
      </c>
      <c r="T143" s="3">
        <f>SUM(T13:T142)</f>
        <v>36.489999999999995</v>
      </c>
      <c r="U143" s="3">
        <f>SUM(U13:U142)</f>
        <v>100.00000000000001</v>
      </c>
    </row>
    <row r="144" spans="1:21" x14ac:dyDescent="0.2">
      <c r="A144" s="305"/>
      <c r="B144" s="305"/>
      <c r="C144" s="305"/>
      <c r="D144" s="305"/>
      <c r="E144" s="305"/>
      <c r="F144" s="305"/>
      <c r="G144" s="305"/>
      <c r="H144" s="305"/>
      <c r="I144" s="36">
        <v>176</v>
      </c>
      <c r="J144" s="36">
        <v>30</v>
      </c>
      <c r="K144" s="36">
        <v>183</v>
      </c>
      <c r="L144" s="36">
        <v>376</v>
      </c>
      <c r="M144" s="36">
        <v>92</v>
      </c>
      <c r="N144" s="36"/>
      <c r="O144" s="36"/>
      <c r="P144" s="36">
        <f>SUM(I144:N144)</f>
        <v>857</v>
      </c>
      <c r="S144" s="3">
        <f>S143/30</f>
        <v>1.758</v>
      </c>
    </row>
    <row r="145" spans="1:19" x14ac:dyDescent="0.2">
      <c r="A145" s="305"/>
      <c r="B145" s="305"/>
      <c r="C145" s="305"/>
      <c r="D145" s="305"/>
      <c r="E145" s="305"/>
      <c r="F145" s="305"/>
      <c r="G145" s="305"/>
      <c r="H145" s="305"/>
      <c r="I145" s="36">
        <v>11.75</v>
      </c>
      <c r="J145" s="36">
        <v>1.8</v>
      </c>
      <c r="K145" s="36">
        <v>9.74</v>
      </c>
      <c r="L145" s="36">
        <v>20.25</v>
      </c>
      <c r="M145" s="36">
        <v>9.1999999999999993</v>
      </c>
      <c r="N145" s="36"/>
      <c r="O145" s="36"/>
      <c r="P145" s="36">
        <f>SUM(I145:N145)</f>
        <v>52.739999999999995</v>
      </c>
    </row>
    <row r="146" spans="1:19" x14ac:dyDescent="0.2">
      <c r="A146" s="34"/>
      <c r="B146" s="34"/>
      <c r="C146" s="34"/>
      <c r="D146" s="34"/>
      <c r="E146" s="34"/>
      <c r="F146" s="34"/>
      <c r="G146" s="34"/>
      <c r="H146" s="34"/>
    </row>
    <row r="147" spans="1:19" x14ac:dyDescent="0.2">
      <c r="A147" s="28" t="s">
        <v>136</v>
      </c>
      <c r="B147" s="28" t="s">
        <v>136</v>
      </c>
      <c r="C147" s="30"/>
      <c r="D147" s="30"/>
      <c r="E147" s="8" t="s">
        <v>10</v>
      </c>
      <c r="F147" s="8" t="s">
        <v>137</v>
      </c>
      <c r="G147" s="300" t="s">
        <v>138</v>
      </c>
      <c r="H147" s="301"/>
      <c r="I147" s="20"/>
      <c r="J147" s="20"/>
      <c r="K147" s="20"/>
      <c r="L147" s="20"/>
      <c r="M147" s="20"/>
      <c r="N147" s="20"/>
      <c r="O147" s="12"/>
      <c r="P147" s="12"/>
      <c r="Q147" s="35"/>
      <c r="R147" s="12"/>
      <c r="S147" s="15"/>
    </row>
    <row r="148" spans="1:19" x14ac:dyDescent="0.2">
      <c r="A148" s="36"/>
      <c r="B148" s="36"/>
      <c r="C148" s="36"/>
      <c r="D148" s="36"/>
      <c r="E148" s="8"/>
      <c r="F148" s="8"/>
      <c r="G148" s="8" t="s">
        <v>139</v>
      </c>
      <c r="H148" s="8" t="s">
        <v>140</v>
      </c>
      <c r="I148" s="8" t="s">
        <v>140</v>
      </c>
      <c r="J148" s="8" t="s">
        <v>140</v>
      </c>
      <c r="K148" s="8" t="s">
        <v>140</v>
      </c>
      <c r="L148" s="8" t="s">
        <v>140</v>
      </c>
      <c r="M148" s="8" t="s">
        <v>140</v>
      </c>
      <c r="N148" s="8" t="s">
        <v>140</v>
      </c>
      <c r="O148" s="36" t="s">
        <v>140</v>
      </c>
      <c r="P148" s="36" t="s">
        <v>12</v>
      </c>
      <c r="Q148" s="37"/>
      <c r="R148" s="12"/>
      <c r="S148" s="15"/>
    </row>
    <row r="149" spans="1:19" x14ac:dyDescent="0.2">
      <c r="A149" s="38" t="s">
        <v>142</v>
      </c>
      <c r="B149" s="38" t="s">
        <v>143</v>
      </c>
      <c r="C149" s="38" t="s">
        <v>142</v>
      </c>
      <c r="D149" s="38" t="s">
        <v>142</v>
      </c>
      <c r="E149" s="12">
        <v>13</v>
      </c>
      <c r="F149" s="12">
        <v>25</v>
      </c>
      <c r="G149" s="12">
        <v>5</v>
      </c>
      <c r="H149" s="12">
        <v>125</v>
      </c>
      <c r="I149" s="12"/>
      <c r="J149" s="12"/>
      <c r="K149" s="12"/>
      <c r="L149" s="12"/>
      <c r="M149" s="12"/>
      <c r="N149" s="12"/>
      <c r="O149" s="12">
        <f>SUM(I149:N149)</f>
        <v>0</v>
      </c>
      <c r="P149" s="12">
        <f>$O149/$H149</f>
        <v>0</v>
      </c>
      <c r="Q149" s="39"/>
      <c r="R149" s="15">
        <v>0.09</v>
      </c>
      <c r="S149" s="15">
        <f>$P149*$R149</f>
        <v>0</v>
      </c>
    </row>
    <row r="150" spans="1:19" x14ac:dyDescent="0.2">
      <c r="A150" s="38" t="s">
        <v>144</v>
      </c>
      <c r="B150" s="38" t="s">
        <v>145</v>
      </c>
      <c r="C150" s="38" t="s">
        <v>144</v>
      </c>
      <c r="D150" s="38" t="s">
        <v>144</v>
      </c>
      <c r="E150" s="12">
        <v>19</v>
      </c>
      <c r="F150" s="12">
        <v>25</v>
      </c>
      <c r="G150" s="12">
        <v>5</v>
      </c>
      <c r="H150" s="12">
        <v>125</v>
      </c>
      <c r="I150" s="12"/>
      <c r="J150" s="12"/>
      <c r="K150" s="12"/>
      <c r="L150" s="12"/>
      <c r="M150" s="12"/>
      <c r="N150" s="12"/>
      <c r="O150" s="12">
        <f>SUM(I150:N150)</f>
        <v>0</v>
      </c>
      <c r="P150" s="12">
        <f>$O150/$H150</f>
        <v>0</v>
      </c>
      <c r="Q150" s="39"/>
      <c r="R150" s="15">
        <v>0.15</v>
      </c>
      <c r="S150" s="15">
        <f>$P150*$R150</f>
        <v>0</v>
      </c>
    </row>
    <row r="151" spans="1:19" x14ac:dyDescent="0.2">
      <c r="B151" s="3"/>
      <c r="I151" s="36">
        <f t="shared" ref="I151:N151" si="22">SUM(I149:I150)</f>
        <v>0</v>
      </c>
      <c r="J151" s="36">
        <f t="shared" si="22"/>
        <v>0</v>
      </c>
      <c r="K151" s="36">
        <f t="shared" si="22"/>
        <v>0</v>
      </c>
      <c r="L151" s="36">
        <f t="shared" si="22"/>
        <v>0</v>
      </c>
      <c r="M151" s="36">
        <f t="shared" si="22"/>
        <v>0</v>
      </c>
      <c r="N151" s="36">
        <f t="shared" si="22"/>
        <v>0</v>
      </c>
      <c r="O151" s="36">
        <f>SUBTOTAL(9,O149:O150)</f>
        <v>0</v>
      </c>
      <c r="P151" s="36">
        <f>SUBTOTAL(9,P149:P150)</f>
        <v>0</v>
      </c>
      <c r="Q151" s="37"/>
      <c r="R151" s="12"/>
      <c r="S151" s="33">
        <f>SUBTOTAL(9,S149:S150)</f>
        <v>0</v>
      </c>
    </row>
    <row r="152" spans="1:19" x14ac:dyDescent="0.2">
      <c r="B152" s="3"/>
      <c r="I152" s="40"/>
      <c r="J152" s="40"/>
      <c r="K152" s="40"/>
      <c r="L152" s="40"/>
      <c r="M152" s="40"/>
      <c r="N152" s="40"/>
      <c r="O152" s="36">
        <v>0</v>
      </c>
      <c r="P152" s="36">
        <v>0</v>
      </c>
      <c r="Q152" s="35"/>
      <c r="R152" s="12"/>
      <c r="S152" s="33">
        <v>0</v>
      </c>
    </row>
  </sheetData>
  <autoFilter ref="D3:D145"/>
  <mergeCells count="11">
    <mergeCell ref="R3:S3"/>
    <mergeCell ref="A109:B109"/>
    <mergeCell ref="A143:H143"/>
    <mergeCell ref="A144:H144"/>
    <mergeCell ref="A145:H145"/>
    <mergeCell ref="O3:P3"/>
    <mergeCell ref="G147:H147"/>
    <mergeCell ref="A1:H1"/>
    <mergeCell ref="A2:D2"/>
    <mergeCell ref="E2:H2"/>
    <mergeCell ref="G3:H3"/>
  </mergeCells>
  <conditionalFormatting sqref="A5:XFD142">
    <cfRule type="expression" dxfId="177" priority="1">
      <formula>MOD(ROW(),2)</formula>
    </cfRule>
  </conditionalFormatting>
  <conditionalFormatting sqref="O5:O142">
    <cfRule type="cellIs" dxfId="176" priority="16" operator="greaterThan">
      <formula>10000</formula>
    </cfRule>
  </conditionalFormatting>
  <conditionalFormatting sqref="O110:O142">
    <cfRule type="cellIs" dxfId="175" priority="21" operator="greaterThan">
      <formula>2000</formula>
    </cfRule>
  </conditionalFormatting>
  <conditionalFormatting sqref="S5:S108">
    <cfRule type="cellIs" dxfId="174" priority="15" operator="greaterThan">
      <formula>10</formula>
    </cfRule>
  </conditionalFormatting>
  <pageMargins left="0.25" right="0.25" top="0.75" bottom="0.75" header="0.3" footer="0.3"/>
  <pageSetup paperSize="9" scale="77" fitToHeight="0" orientation="landscape" r:id="rId1"/>
  <headerFooter alignWithMargins="0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>
    <pageSetUpPr fitToPage="1"/>
  </sheetPr>
  <dimension ref="A1:V152"/>
  <sheetViews>
    <sheetView zoomScaleNormal="100" workbookViewId="0">
      <pane xSplit="4" ySplit="4" topLeftCell="E5" activePane="bottomRight" state="frozen"/>
      <selection pane="topRight" activeCell="D1" sqref="D1"/>
      <selection pane="bottomLeft" activeCell="A4" sqref="A4"/>
      <selection pane="bottomRight" activeCell="E5" sqref="E5"/>
    </sheetView>
  </sheetViews>
  <sheetFormatPr defaultColWidth="9.140625" defaultRowHeight="12.75" x14ac:dyDescent="0.2"/>
  <cols>
    <col min="1" max="1" width="12.5703125" style="3" customWidth="1"/>
    <col min="2" max="2" width="14" style="41" customWidth="1"/>
    <col min="3" max="3" width="14" style="3" bestFit="1" customWidth="1"/>
    <col min="4" max="4" width="12.28515625" style="3" customWidth="1"/>
    <col min="5" max="5" width="7.85546875" style="3" customWidth="1"/>
    <col min="6" max="6" width="8.5703125" style="3" customWidth="1"/>
    <col min="7" max="7" width="6.140625" style="3" customWidth="1"/>
    <col min="8" max="8" width="6.42578125" style="3" customWidth="1"/>
    <col min="9" max="14" width="10.140625" style="3" customWidth="1"/>
    <col min="15" max="15" width="8.28515625" style="3" customWidth="1"/>
    <col min="16" max="16" width="10.7109375" style="3" bestFit="1" customWidth="1"/>
    <col min="17" max="17" width="8.28515625" style="3" bestFit="1" customWidth="1"/>
    <col min="18" max="19" width="9.42578125" style="3" customWidth="1"/>
    <col min="20" max="20" width="9.28515625" style="3" customWidth="1"/>
    <col min="21" max="16384" width="9.140625" style="3"/>
  </cols>
  <sheetData>
    <row r="1" spans="1:22" x14ac:dyDescent="0.2">
      <c r="A1" s="303" t="s">
        <v>281</v>
      </c>
      <c r="B1" s="303"/>
      <c r="C1" s="303"/>
      <c r="D1" s="303"/>
      <c r="E1" s="303"/>
      <c r="F1" s="303"/>
      <c r="G1" s="303"/>
      <c r="H1" s="303"/>
      <c r="I1" s="300" t="s">
        <v>404</v>
      </c>
      <c r="J1" s="301"/>
      <c r="K1" s="10" t="s">
        <v>405</v>
      </c>
      <c r="L1" s="54"/>
      <c r="M1" s="28"/>
      <c r="N1" s="30"/>
      <c r="O1" s="20"/>
      <c r="P1" s="20"/>
      <c r="Q1" s="20"/>
    </row>
    <row r="2" spans="1:22" x14ac:dyDescent="0.2">
      <c r="A2" s="303" t="s">
        <v>406</v>
      </c>
      <c r="B2" s="303"/>
      <c r="C2" s="303"/>
      <c r="D2" s="303"/>
      <c r="E2" s="303"/>
      <c r="F2" s="303"/>
      <c r="G2" s="303"/>
      <c r="H2" s="303"/>
      <c r="I2" s="8"/>
      <c r="J2" s="8"/>
      <c r="K2" s="8"/>
      <c r="L2" s="10"/>
      <c r="M2" s="10"/>
      <c r="N2" s="10"/>
      <c r="O2" s="8"/>
      <c r="P2" s="8"/>
      <c r="Q2" s="8"/>
      <c r="R2" s="29"/>
      <c r="S2" s="29"/>
      <c r="T2" s="30"/>
    </row>
    <row r="3" spans="1:22" x14ac:dyDescent="0.2">
      <c r="A3" s="8" t="s">
        <v>0</v>
      </c>
      <c r="B3" s="8" t="s">
        <v>1</v>
      </c>
      <c r="C3" s="8" t="s">
        <v>2</v>
      </c>
      <c r="D3" s="8" t="s">
        <v>274</v>
      </c>
      <c r="E3" s="8" t="s">
        <v>3</v>
      </c>
      <c r="F3" s="8" t="s">
        <v>4</v>
      </c>
      <c r="G3" s="302" t="s">
        <v>5</v>
      </c>
      <c r="H3" s="302"/>
      <c r="I3" s="31" t="s">
        <v>394</v>
      </c>
      <c r="J3" s="50" t="s">
        <v>373</v>
      </c>
      <c r="K3" s="31" t="s">
        <v>403</v>
      </c>
      <c r="L3" s="50" t="s">
        <v>380</v>
      </c>
      <c r="M3" s="50" t="s">
        <v>398</v>
      </c>
      <c r="N3" s="31" t="s">
        <v>401</v>
      </c>
      <c r="O3" s="36"/>
      <c r="P3" s="302" t="s">
        <v>6</v>
      </c>
      <c r="Q3" s="302"/>
      <c r="R3" s="55"/>
      <c r="S3" s="300" t="s">
        <v>7</v>
      </c>
      <c r="T3" s="301"/>
    </row>
    <row r="4" spans="1:22" x14ac:dyDescent="0.2">
      <c r="A4" s="36" t="s">
        <v>8</v>
      </c>
      <c r="B4" s="36"/>
      <c r="C4" s="36"/>
      <c r="D4" s="36"/>
      <c r="E4" s="7" t="s">
        <v>9</v>
      </c>
      <c r="F4" s="36" t="s">
        <v>10</v>
      </c>
      <c r="G4" s="8" t="s">
        <v>11</v>
      </c>
      <c r="H4" s="8" t="s">
        <v>12</v>
      </c>
      <c r="I4" s="36" t="s">
        <v>395</v>
      </c>
      <c r="J4" s="36" t="s">
        <v>374</v>
      </c>
      <c r="K4" s="36" t="s">
        <v>374</v>
      </c>
      <c r="L4" s="36" t="s">
        <v>381</v>
      </c>
      <c r="M4" s="36" t="s">
        <v>399</v>
      </c>
      <c r="N4" s="36" t="s">
        <v>402</v>
      </c>
      <c r="O4" s="36"/>
      <c r="P4" s="8" t="s">
        <v>13</v>
      </c>
      <c r="Q4" s="8" t="s">
        <v>12</v>
      </c>
      <c r="R4" s="56"/>
      <c r="S4" s="10" t="s">
        <v>14</v>
      </c>
      <c r="T4" s="10" t="s">
        <v>15</v>
      </c>
    </row>
    <row r="5" spans="1:22" x14ac:dyDescent="0.2">
      <c r="A5" s="11" t="s">
        <v>383</v>
      </c>
      <c r="B5" s="11" t="s">
        <v>384</v>
      </c>
      <c r="C5" s="11" t="s">
        <v>383</v>
      </c>
      <c r="D5" s="11" t="s">
        <v>275</v>
      </c>
      <c r="E5" s="12">
        <v>15</v>
      </c>
      <c r="F5" s="12">
        <v>225</v>
      </c>
      <c r="G5" s="12">
        <v>10</v>
      </c>
      <c r="H5" s="12">
        <v>400</v>
      </c>
      <c r="I5" s="12">
        <v>6000</v>
      </c>
      <c r="J5" s="12"/>
      <c r="K5" s="12"/>
      <c r="L5" s="12"/>
      <c r="M5" s="12"/>
      <c r="N5" s="12"/>
      <c r="O5" s="13"/>
      <c r="P5" s="12">
        <f t="shared" ref="P5:P19" si="0">SUM(I5:O5)</f>
        <v>6000</v>
      </c>
      <c r="Q5" s="12">
        <f t="shared" ref="Q5:Q19" si="1">$P5/$H5</f>
        <v>15</v>
      </c>
      <c r="R5" s="57"/>
      <c r="S5" s="15">
        <v>0.06</v>
      </c>
      <c r="T5" s="15">
        <f t="shared" ref="T5:T19" si="2">$Q5*$S5</f>
        <v>0.89999999999999991</v>
      </c>
      <c r="U5" s="43">
        <f>SUM(T5:T19)</f>
        <v>18.25</v>
      </c>
      <c r="V5" s="3">
        <f>U5*100/$U$143</f>
        <v>43.164616840113524</v>
      </c>
    </row>
    <row r="6" spans="1:22" x14ac:dyDescent="0.2">
      <c r="A6" s="11" t="s">
        <v>385</v>
      </c>
      <c r="B6" s="11" t="s">
        <v>386</v>
      </c>
      <c r="C6" s="11" t="s">
        <v>385</v>
      </c>
      <c r="D6" s="11" t="s">
        <v>275</v>
      </c>
      <c r="E6" s="12">
        <v>15</v>
      </c>
      <c r="F6" s="12">
        <v>300</v>
      </c>
      <c r="G6" s="12">
        <v>10</v>
      </c>
      <c r="H6" s="12">
        <v>300</v>
      </c>
      <c r="I6" s="12">
        <v>1500</v>
      </c>
      <c r="J6" s="12"/>
      <c r="K6" s="12">
        <v>9000</v>
      </c>
      <c r="L6" s="12"/>
      <c r="M6" s="12"/>
      <c r="N6" s="12"/>
      <c r="O6" s="13"/>
      <c r="P6" s="12">
        <f t="shared" si="0"/>
        <v>10500</v>
      </c>
      <c r="Q6" s="12">
        <f t="shared" si="1"/>
        <v>35</v>
      </c>
      <c r="R6" s="57"/>
      <c r="S6" s="15">
        <v>0.06</v>
      </c>
      <c r="T6" s="15">
        <f t="shared" si="2"/>
        <v>2.1</v>
      </c>
      <c r="U6" s="43"/>
    </row>
    <row r="7" spans="1:22" x14ac:dyDescent="0.2">
      <c r="A7" s="36" t="s">
        <v>387</v>
      </c>
      <c r="B7" s="36" t="s">
        <v>259</v>
      </c>
      <c r="C7" s="31" t="s">
        <v>388</v>
      </c>
      <c r="D7" s="36" t="s">
        <v>277</v>
      </c>
      <c r="E7" s="12" t="s">
        <v>167</v>
      </c>
      <c r="F7" s="12">
        <v>300</v>
      </c>
      <c r="G7" s="12">
        <v>10</v>
      </c>
      <c r="H7" s="12">
        <v>300</v>
      </c>
      <c r="I7" s="12">
        <v>3000</v>
      </c>
      <c r="J7" s="12"/>
      <c r="K7" s="12"/>
      <c r="L7" s="12"/>
      <c r="M7" s="12"/>
      <c r="N7" s="12"/>
      <c r="O7" s="13"/>
      <c r="P7" s="12">
        <f t="shared" si="0"/>
        <v>3000</v>
      </c>
      <c r="Q7" s="12">
        <f t="shared" si="1"/>
        <v>10</v>
      </c>
      <c r="R7" s="57"/>
      <c r="S7" s="15">
        <v>0.06</v>
      </c>
      <c r="T7" s="15">
        <f t="shared" si="2"/>
        <v>0.6</v>
      </c>
      <c r="U7" s="43"/>
    </row>
    <row r="8" spans="1:22" x14ac:dyDescent="0.2">
      <c r="A8" s="11" t="s">
        <v>258</v>
      </c>
      <c r="B8" s="11" t="s">
        <v>259</v>
      </c>
      <c r="C8" s="11" t="s">
        <v>258</v>
      </c>
      <c r="D8" s="11" t="s">
        <v>275</v>
      </c>
      <c r="E8" s="12">
        <v>15</v>
      </c>
      <c r="F8" s="12">
        <v>375</v>
      </c>
      <c r="G8" s="12">
        <v>10</v>
      </c>
      <c r="H8" s="12">
        <v>200</v>
      </c>
      <c r="I8" s="12"/>
      <c r="J8" s="12"/>
      <c r="K8" s="12"/>
      <c r="L8" s="12"/>
      <c r="M8" s="12"/>
      <c r="N8" s="12"/>
      <c r="O8" s="13"/>
      <c r="P8" s="12">
        <f t="shared" si="0"/>
        <v>0</v>
      </c>
      <c r="Q8" s="12">
        <f t="shared" si="1"/>
        <v>0</v>
      </c>
      <c r="R8" s="57"/>
      <c r="S8" s="15">
        <v>0.06</v>
      </c>
      <c r="T8" s="15">
        <f t="shared" si="2"/>
        <v>0</v>
      </c>
      <c r="U8" s="43"/>
    </row>
    <row r="9" spans="1:22" x14ac:dyDescent="0.2">
      <c r="A9" s="11" t="s">
        <v>26</v>
      </c>
      <c r="B9" s="11" t="s">
        <v>27</v>
      </c>
      <c r="C9" s="11" t="s">
        <v>26</v>
      </c>
      <c r="D9" s="11" t="s">
        <v>275</v>
      </c>
      <c r="E9" s="12">
        <v>15</v>
      </c>
      <c r="F9" s="12">
        <v>457</v>
      </c>
      <c r="G9" s="12">
        <v>10</v>
      </c>
      <c r="H9" s="12">
        <v>200</v>
      </c>
      <c r="I9" s="12">
        <v>2000</v>
      </c>
      <c r="J9" s="12">
        <v>2000</v>
      </c>
      <c r="K9" s="12"/>
      <c r="L9" s="12">
        <v>4000</v>
      </c>
      <c r="M9" s="12">
        <v>6000</v>
      </c>
      <c r="N9" s="12"/>
      <c r="O9" s="13"/>
      <c r="P9" s="12">
        <f t="shared" si="0"/>
        <v>14000</v>
      </c>
      <c r="Q9" s="12">
        <f t="shared" si="1"/>
        <v>70</v>
      </c>
      <c r="R9" s="57"/>
      <c r="S9" s="15">
        <v>0.05</v>
      </c>
      <c r="T9" s="15">
        <f t="shared" si="2"/>
        <v>3.5</v>
      </c>
    </row>
    <row r="10" spans="1:22" x14ac:dyDescent="0.2">
      <c r="A10" s="36" t="s">
        <v>169</v>
      </c>
      <c r="B10" s="36" t="s">
        <v>27</v>
      </c>
      <c r="C10" s="36">
        <v>90441400</v>
      </c>
      <c r="D10" s="36" t="s">
        <v>277</v>
      </c>
      <c r="E10" s="12" t="s">
        <v>167</v>
      </c>
      <c r="F10" s="12">
        <v>450</v>
      </c>
      <c r="G10" s="12">
        <v>10</v>
      </c>
      <c r="H10" s="12">
        <v>200</v>
      </c>
      <c r="I10" s="12">
        <v>400</v>
      </c>
      <c r="J10" s="12">
        <v>600</v>
      </c>
      <c r="K10" s="12"/>
      <c r="L10" s="12"/>
      <c r="M10" s="12"/>
      <c r="N10" s="12"/>
      <c r="O10" s="13"/>
      <c r="P10" s="12">
        <f t="shared" si="0"/>
        <v>1000</v>
      </c>
      <c r="Q10" s="12">
        <f t="shared" si="1"/>
        <v>5</v>
      </c>
      <c r="R10" s="57"/>
      <c r="S10" s="15">
        <v>0.05</v>
      </c>
      <c r="T10" s="15">
        <f t="shared" si="2"/>
        <v>0.25</v>
      </c>
    </row>
    <row r="11" spans="1:22" x14ac:dyDescent="0.2">
      <c r="A11" s="11" t="s">
        <v>24</v>
      </c>
      <c r="B11" s="11" t="s">
        <v>25</v>
      </c>
      <c r="C11" s="11" t="s">
        <v>24</v>
      </c>
      <c r="D11" s="11" t="s">
        <v>275</v>
      </c>
      <c r="E11" s="12">
        <v>15</v>
      </c>
      <c r="F11" s="12">
        <v>610</v>
      </c>
      <c r="G11" s="12">
        <v>10</v>
      </c>
      <c r="H11" s="12">
        <v>100</v>
      </c>
      <c r="I11" s="12">
        <v>1000</v>
      </c>
      <c r="J11" s="12">
        <v>1000</v>
      </c>
      <c r="K11" s="12"/>
      <c r="L11" s="12">
        <v>2000</v>
      </c>
      <c r="M11" s="12">
        <v>6000</v>
      </c>
      <c r="N11" s="12"/>
      <c r="O11" s="13"/>
      <c r="P11" s="12">
        <f t="shared" si="0"/>
        <v>10000</v>
      </c>
      <c r="Q11" s="12">
        <f t="shared" si="1"/>
        <v>100</v>
      </c>
      <c r="R11" s="57"/>
      <c r="S11" s="15">
        <v>0.04</v>
      </c>
      <c r="T11" s="15">
        <f t="shared" si="2"/>
        <v>4</v>
      </c>
    </row>
    <row r="12" spans="1:22" x14ac:dyDescent="0.2">
      <c r="A12" s="36" t="s">
        <v>168</v>
      </c>
      <c r="B12" s="36" t="s">
        <v>25</v>
      </c>
      <c r="C12" s="36">
        <v>90441600</v>
      </c>
      <c r="D12" s="36" t="s">
        <v>277</v>
      </c>
      <c r="E12" s="12" t="s">
        <v>167</v>
      </c>
      <c r="F12" s="12">
        <v>600</v>
      </c>
      <c r="G12" s="12">
        <v>10</v>
      </c>
      <c r="H12" s="12">
        <v>100</v>
      </c>
      <c r="I12" s="12">
        <v>500</v>
      </c>
      <c r="J12" s="12">
        <v>500</v>
      </c>
      <c r="K12" s="12"/>
      <c r="L12" s="12"/>
      <c r="M12" s="12"/>
      <c r="N12" s="12"/>
      <c r="O12" s="13"/>
      <c r="P12" s="12">
        <f t="shared" si="0"/>
        <v>1000</v>
      </c>
      <c r="Q12" s="12">
        <f t="shared" si="1"/>
        <v>10</v>
      </c>
      <c r="R12" s="57"/>
      <c r="S12" s="15">
        <v>0.04</v>
      </c>
      <c r="T12" s="15">
        <f t="shared" si="2"/>
        <v>0.4</v>
      </c>
    </row>
    <row r="13" spans="1:22" x14ac:dyDescent="0.2">
      <c r="A13" s="11" t="s">
        <v>150</v>
      </c>
      <c r="B13" s="11" t="s">
        <v>151</v>
      </c>
      <c r="C13" s="11" t="s">
        <v>150</v>
      </c>
      <c r="D13" s="11" t="s">
        <v>275</v>
      </c>
      <c r="E13" s="12">
        <v>15</v>
      </c>
      <c r="F13" s="12">
        <v>760</v>
      </c>
      <c r="G13" s="12">
        <v>10</v>
      </c>
      <c r="H13" s="12">
        <v>100</v>
      </c>
      <c r="I13" s="12"/>
      <c r="J13" s="12"/>
      <c r="K13" s="12"/>
      <c r="L13" s="12"/>
      <c r="M13" s="12">
        <v>500</v>
      </c>
      <c r="N13" s="12"/>
      <c r="O13" s="13"/>
      <c r="P13" s="12">
        <f t="shared" si="0"/>
        <v>500</v>
      </c>
      <c r="Q13" s="12">
        <f t="shared" si="1"/>
        <v>5</v>
      </c>
      <c r="R13" s="57"/>
      <c r="S13" s="15">
        <v>0.04</v>
      </c>
      <c r="T13" s="15">
        <f t="shared" si="2"/>
        <v>0.2</v>
      </c>
    </row>
    <row r="14" spans="1:22" x14ac:dyDescent="0.2">
      <c r="A14" s="11" t="s">
        <v>20</v>
      </c>
      <c r="B14" s="11" t="s">
        <v>21</v>
      </c>
      <c r="C14" s="11" t="s">
        <v>20</v>
      </c>
      <c r="D14" s="11" t="s">
        <v>275</v>
      </c>
      <c r="E14" s="12">
        <v>15</v>
      </c>
      <c r="F14" s="12">
        <v>915</v>
      </c>
      <c r="G14" s="12">
        <v>10</v>
      </c>
      <c r="H14" s="12">
        <v>100</v>
      </c>
      <c r="I14" s="12"/>
      <c r="J14" s="12"/>
      <c r="K14" s="12"/>
      <c r="L14" s="12"/>
      <c r="M14" s="12"/>
      <c r="N14" s="12"/>
      <c r="O14" s="13"/>
      <c r="P14" s="12">
        <f t="shared" si="0"/>
        <v>0</v>
      </c>
      <c r="Q14" s="12">
        <f t="shared" si="1"/>
        <v>0</v>
      </c>
      <c r="R14" s="57"/>
      <c r="S14" s="15">
        <v>0.05</v>
      </c>
      <c r="T14" s="15">
        <f t="shared" si="2"/>
        <v>0</v>
      </c>
    </row>
    <row r="15" spans="1:22" x14ac:dyDescent="0.2">
      <c r="A15" s="13" t="s">
        <v>166</v>
      </c>
      <c r="B15" s="13" t="s">
        <v>21</v>
      </c>
      <c r="C15" s="13">
        <v>90441800</v>
      </c>
      <c r="D15" s="36" t="s">
        <v>277</v>
      </c>
      <c r="E15" s="12" t="s">
        <v>167</v>
      </c>
      <c r="F15" s="12">
        <v>900</v>
      </c>
      <c r="G15" s="12">
        <v>10</v>
      </c>
      <c r="H15" s="12">
        <v>100</v>
      </c>
      <c r="I15" s="12"/>
      <c r="J15" s="12"/>
      <c r="K15" s="12"/>
      <c r="L15" s="12">
        <v>2000</v>
      </c>
      <c r="M15" s="12">
        <v>1000</v>
      </c>
      <c r="N15" s="12"/>
      <c r="O15" s="13"/>
      <c r="P15" s="12">
        <f t="shared" si="0"/>
        <v>3000</v>
      </c>
      <c r="Q15" s="12">
        <f t="shared" si="1"/>
        <v>30</v>
      </c>
      <c r="R15" s="57"/>
      <c r="S15" s="15">
        <v>0.05</v>
      </c>
      <c r="T15" s="15">
        <f t="shared" si="2"/>
        <v>1.5</v>
      </c>
    </row>
    <row r="16" spans="1:22" x14ac:dyDescent="0.2">
      <c r="A16" s="11" t="s">
        <v>16</v>
      </c>
      <c r="B16" s="11" t="s">
        <v>17</v>
      </c>
      <c r="C16" s="11" t="s">
        <v>16</v>
      </c>
      <c r="D16" s="11" t="s">
        <v>275</v>
      </c>
      <c r="E16" s="12">
        <v>15</v>
      </c>
      <c r="F16" s="12">
        <v>1220</v>
      </c>
      <c r="G16" s="12">
        <v>10</v>
      </c>
      <c r="H16" s="12">
        <v>50</v>
      </c>
      <c r="I16" s="12">
        <v>1000</v>
      </c>
      <c r="J16" s="12">
        <v>1000</v>
      </c>
      <c r="K16" s="12"/>
      <c r="L16" s="12">
        <v>2000</v>
      </c>
      <c r="M16" s="12">
        <v>2000</v>
      </c>
      <c r="N16" s="12"/>
      <c r="O16" s="13"/>
      <c r="P16" s="12">
        <f t="shared" si="0"/>
        <v>6000</v>
      </c>
      <c r="Q16" s="12">
        <f t="shared" si="1"/>
        <v>120</v>
      </c>
      <c r="R16" s="57"/>
      <c r="S16" s="15">
        <v>0.04</v>
      </c>
      <c r="T16" s="15">
        <f t="shared" si="2"/>
        <v>4.8</v>
      </c>
    </row>
    <row r="17" spans="1:22" x14ac:dyDescent="0.2">
      <c r="A17" s="11" t="s">
        <v>148</v>
      </c>
      <c r="B17" s="11" t="s">
        <v>149</v>
      </c>
      <c r="C17" s="11" t="s">
        <v>148</v>
      </c>
      <c r="D17" s="11" t="s">
        <v>275</v>
      </c>
      <c r="E17" s="12">
        <v>15</v>
      </c>
      <c r="F17" s="12">
        <v>1524</v>
      </c>
      <c r="G17" s="12">
        <v>10</v>
      </c>
      <c r="H17" s="12">
        <v>50</v>
      </c>
      <c r="I17" s="12"/>
      <c r="J17" s="12"/>
      <c r="K17" s="12"/>
      <c r="L17" s="12"/>
      <c r="M17" s="12"/>
      <c r="N17" s="12"/>
      <c r="O17" s="13"/>
      <c r="P17" s="12">
        <f t="shared" si="0"/>
        <v>0</v>
      </c>
      <c r="Q17" s="12">
        <f t="shared" si="1"/>
        <v>0</v>
      </c>
      <c r="R17" s="57"/>
      <c r="S17" s="15">
        <v>0.05</v>
      </c>
      <c r="T17" s="15">
        <f t="shared" si="2"/>
        <v>0</v>
      </c>
    </row>
    <row r="18" spans="1:22" x14ac:dyDescent="0.2">
      <c r="A18" s="11" t="s">
        <v>146</v>
      </c>
      <c r="B18" s="11" t="s">
        <v>147</v>
      </c>
      <c r="C18" s="11" t="s">
        <v>146</v>
      </c>
      <c r="D18" s="11" t="s">
        <v>275</v>
      </c>
      <c r="E18" s="12">
        <v>15</v>
      </c>
      <c r="F18" s="12">
        <v>1800</v>
      </c>
      <c r="G18" s="12">
        <v>10</v>
      </c>
      <c r="H18" s="12">
        <v>50</v>
      </c>
      <c r="I18" s="12"/>
      <c r="J18" s="12"/>
      <c r="K18" s="12"/>
      <c r="L18" s="12"/>
      <c r="M18" s="12"/>
      <c r="N18" s="12"/>
      <c r="O18" s="13"/>
      <c r="P18" s="12">
        <f t="shared" si="0"/>
        <v>0</v>
      </c>
      <c r="Q18" s="12">
        <f t="shared" si="1"/>
        <v>0</v>
      </c>
      <c r="R18" s="57"/>
      <c r="S18" s="15">
        <v>0.06</v>
      </c>
      <c r="T18" s="15">
        <f t="shared" si="2"/>
        <v>0</v>
      </c>
    </row>
    <row r="19" spans="1:22" x14ac:dyDescent="0.2">
      <c r="A19" s="11" t="s">
        <v>353</v>
      </c>
      <c r="B19" s="11" t="s">
        <v>354</v>
      </c>
      <c r="C19" s="11" t="s">
        <v>146</v>
      </c>
      <c r="D19" s="11" t="s">
        <v>275</v>
      </c>
      <c r="E19" s="12">
        <v>15</v>
      </c>
      <c r="F19" s="12">
        <v>2100</v>
      </c>
      <c r="G19" s="12">
        <v>10</v>
      </c>
      <c r="H19" s="12">
        <v>50</v>
      </c>
      <c r="I19" s="12"/>
      <c r="J19" s="12"/>
      <c r="K19" s="12"/>
      <c r="L19" s="12"/>
      <c r="M19" s="12"/>
      <c r="N19" s="12"/>
      <c r="O19" s="13"/>
      <c r="P19" s="12">
        <f t="shared" si="0"/>
        <v>0</v>
      </c>
      <c r="Q19" s="12">
        <f t="shared" si="1"/>
        <v>0</v>
      </c>
      <c r="R19" s="57"/>
      <c r="S19" s="15">
        <v>0.06</v>
      </c>
      <c r="T19" s="15">
        <f t="shared" si="2"/>
        <v>0</v>
      </c>
    </row>
    <row r="20" spans="1:22" ht="15" x14ac:dyDescent="0.2">
      <c r="A20" s="60" t="s">
        <v>28</v>
      </c>
      <c r="B20" s="60"/>
      <c r="C20" s="60"/>
      <c r="D20" s="60"/>
      <c r="E20" s="60"/>
      <c r="F20" s="12"/>
      <c r="G20" s="20"/>
      <c r="H20" s="20"/>
      <c r="I20" s="12"/>
      <c r="J20" s="12"/>
      <c r="K20" s="12"/>
      <c r="L20" s="12"/>
      <c r="M20" s="12"/>
      <c r="N20" s="12"/>
      <c r="O20" s="21"/>
      <c r="P20" s="12"/>
      <c r="Q20" s="12"/>
      <c r="R20" s="57"/>
      <c r="S20" s="12"/>
      <c r="T20" s="15"/>
    </row>
    <row r="21" spans="1:22" x14ac:dyDescent="0.2">
      <c r="A21" s="11" t="s">
        <v>260</v>
      </c>
      <c r="B21" s="11" t="s">
        <v>229</v>
      </c>
      <c r="C21" s="11" t="s">
        <v>260</v>
      </c>
      <c r="D21" s="11" t="s">
        <v>275</v>
      </c>
      <c r="E21" s="12">
        <v>20</v>
      </c>
      <c r="F21" s="12">
        <v>100</v>
      </c>
      <c r="G21" s="12">
        <v>10</v>
      </c>
      <c r="H21" s="12">
        <v>500</v>
      </c>
      <c r="I21" s="12"/>
      <c r="J21" s="12"/>
      <c r="K21" s="12"/>
      <c r="L21" s="12"/>
      <c r="M21" s="12"/>
      <c r="N21" s="12"/>
      <c r="O21" s="13"/>
      <c r="P21" s="12">
        <f t="shared" ref="P21:P37" si="3">SUM(I21:O21)</f>
        <v>0</v>
      </c>
      <c r="Q21" s="12">
        <f t="shared" ref="Q21:Q37" si="4">$P21/$H21</f>
        <v>0</v>
      </c>
      <c r="R21" s="57"/>
      <c r="S21" s="15">
        <v>0.06</v>
      </c>
      <c r="T21" s="15">
        <f t="shared" ref="T21:T37" si="5">$Q21*$S21</f>
        <v>0</v>
      </c>
      <c r="U21" s="43">
        <f>SUM(T21:T37)</f>
        <v>6.72</v>
      </c>
      <c r="V21" s="3">
        <f>U21*100/$U$143</f>
        <v>15.894039735099337</v>
      </c>
    </row>
    <row r="22" spans="1:22" x14ac:dyDescent="0.2">
      <c r="A22" s="36" t="s">
        <v>228</v>
      </c>
      <c r="B22" s="36" t="s">
        <v>229</v>
      </c>
      <c r="C22" s="36">
        <v>90442100</v>
      </c>
      <c r="D22" s="36" t="s">
        <v>277</v>
      </c>
      <c r="E22" s="12" t="s">
        <v>46</v>
      </c>
      <c r="F22" s="12">
        <v>100</v>
      </c>
      <c r="G22" s="12">
        <v>10</v>
      </c>
      <c r="H22" s="12">
        <v>500</v>
      </c>
      <c r="I22" s="12"/>
      <c r="J22" s="12"/>
      <c r="K22" s="12"/>
      <c r="L22" s="12"/>
      <c r="M22" s="12"/>
      <c r="N22" s="12"/>
      <c r="O22" s="13"/>
      <c r="P22" s="12">
        <f t="shared" si="3"/>
        <v>0</v>
      </c>
      <c r="Q22" s="12">
        <f t="shared" si="4"/>
        <v>0</v>
      </c>
      <c r="R22" s="57"/>
      <c r="S22" s="15">
        <v>0.06</v>
      </c>
      <c r="T22" s="15">
        <f t="shared" si="5"/>
        <v>0</v>
      </c>
      <c r="U22" s="43"/>
    </row>
    <row r="23" spans="1:22" x14ac:dyDescent="0.2">
      <c r="A23" s="36" t="s">
        <v>172</v>
      </c>
      <c r="B23" s="36" t="s">
        <v>173</v>
      </c>
      <c r="C23" s="36">
        <v>90447000</v>
      </c>
      <c r="D23" s="36" t="s">
        <v>277</v>
      </c>
      <c r="E23" s="12" t="s">
        <v>46</v>
      </c>
      <c r="F23" s="12">
        <v>240</v>
      </c>
      <c r="G23" s="12">
        <v>10</v>
      </c>
      <c r="H23" s="12">
        <v>250</v>
      </c>
      <c r="I23" s="12"/>
      <c r="J23" s="12"/>
      <c r="K23" s="12"/>
      <c r="L23" s="12"/>
      <c r="M23" s="12"/>
      <c r="N23" s="12"/>
      <c r="O23" s="13"/>
      <c r="P23" s="12">
        <f t="shared" si="3"/>
        <v>0</v>
      </c>
      <c r="Q23" s="12">
        <f t="shared" si="4"/>
        <v>0</v>
      </c>
      <c r="R23" s="57"/>
      <c r="S23" s="15">
        <v>0.06</v>
      </c>
      <c r="T23" s="15">
        <f t="shared" si="5"/>
        <v>0</v>
      </c>
    </row>
    <row r="24" spans="1:22" x14ac:dyDescent="0.2">
      <c r="A24" s="11" t="s">
        <v>389</v>
      </c>
      <c r="B24" s="11" t="s">
        <v>390</v>
      </c>
      <c r="C24" s="11" t="s">
        <v>389</v>
      </c>
      <c r="D24" s="11" t="s">
        <v>275</v>
      </c>
      <c r="E24" s="12">
        <v>20</v>
      </c>
      <c r="F24" s="12">
        <v>300</v>
      </c>
      <c r="G24" s="12">
        <v>10</v>
      </c>
      <c r="H24" s="12">
        <v>200</v>
      </c>
      <c r="I24" s="12">
        <v>2400</v>
      </c>
      <c r="J24" s="12"/>
      <c r="K24" s="12"/>
      <c r="L24" s="12"/>
      <c r="M24" s="12"/>
      <c r="N24" s="12"/>
      <c r="O24" s="13"/>
      <c r="P24" s="12">
        <f t="shared" si="3"/>
        <v>2400</v>
      </c>
      <c r="Q24" s="12">
        <f t="shared" si="4"/>
        <v>12</v>
      </c>
      <c r="R24" s="57"/>
      <c r="S24" s="15">
        <v>0.06</v>
      </c>
      <c r="T24" s="15">
        <f t="shared" si="5"/>
        <v>0.72</v>
      </c>
    </row>
    <row r="25" spans="1:22" x14ac:dyDescent="0.2">
      <c r="A25" s="11" t="s">
        <v>50</v>
      </c>
      <c r="B25" s="11" t="s">
        <v>51</v>
      </c>
      <c r="C25" s="11" t="s">
        <v>50</v>
      </c>
      <c r="D25" s="11" t="s">
        <v>275</v>
      </c>
      <c r="E25" s="12">
        <v>20</v>
      </c>
      <c r="F25" s="12">
        <v>457</v>
      </c>
      <c r="G25" s="12">
        <v>10</v>
      </c>
      <c r="H25" s="12">
        <v>100</v>
      </c>
      <c r="I25" s="12"/>
      <c r="J25" s="12"/>
      <c r="K25" s="12"/>
      <c r="L25" s="12"/>
      <c r="M25" s="12"/>
      <c r="N25" s="12"/>
      <c r="O25" s="13"/>
      <c r="P25" s="12">
        <f t="shared" si="3"/>
        <v>0</v>
      </c>
      <c r="Q25" s="12">
        <f t="shared" si="4"/>
        <v>0</v>
      </c>
      <c r="R25" s="57"/>
      <c r="S25" s="15">
        <v>0.04</v>
      </c>
      <c r="T25" s="15">
        <f t="shared" si="5"/>
        <v>0</v>
      </c>
    </row>
    <row r="26" spans="1:22" x14ac:dyDescent="0.2">
      <c r="A26" s="36" t="s">
        <v>171</v>
      </c>
      <c r="B26" s="36" t="s">
        <v>51</v>
      </c>
      <c r="C26" s="36">
        <v>90442400</v>
      </c>
      <c r="D26" s="36" t="s">
        <v>277</v>
      </c>
      <c r="E26" s="12" t="s">
        <v>46</v>
      </c>
      <c r="F26" s="12">
        <v>450</v>
      </c>
      <c r="G26" s="12">
        <v>10</v>
      </c>
      <c r="H26" s="12">
        <v>100</v>
      </c>
      <c r="I26" s="12">
        <v>500</v>
      </c>
      <c r="J26" s="12">
        <v>500</v>
      </c>
      <c r="K26" s="12"/>
      <c r="L26" s="12"/>
      <c r="M26" s="12">
        <v>1000</v>
      </c>
      <c r="N26" s="12"/>
      <c r="O26" s="13"/>
      <c r="P26" s="12">
        <f t="shared" si="3"/>
        <v>2000</v>
      </c>
      <c r="Q26" s="12">
        <f t="shared" si="4"/>
        <v>20</v>
      </c>
      <c r="R26" s="57"/>
      <c r="S26" s="15">
        <v>0.04</v>
      </c>
      <c r="T26" s="15">
        <f t="shared" si="5"/>
        <v>0.8</v>
      </c>
    </row>
    <row r="27" spans="1:22" x14ac:dyDescent="0.2">
      <c r="A27" s="11" t="s">
        <v>47</v>
      </c>
      <c r="B27" s="11" t="s">
        <v>48</v>
      </c>
      <c r="C27" s="11" t="s">
        <v>47</v>
      </c>
      <c r="D27" s="11" t="s">
        <v>275</v>
      </c>
      <c r="E27" s="12">
        <v>20</v>
      </c>
      <c r="F27" s="12">
        <v>610</v>
      </c>
      <c r="G27" s="12">
        <v>10</v>
      </c>
      <c r="H27" s="12">
        <v>100</v>
      </c>
      <c r="I27" s="12">
        <v>500</v>
      </c>
      <c r="J27" s="12">
        <v>500</v>
      </c>
      <c r="K27" s="12"/>
      <c r="L27" s="12"/>
      <c r="M27" s="12">
        <v>1000</v>
      </c>
      <c r="N27" s="12"/>
      <c r="O27" s="13"/>
      <c r="P27" s="12">
        <f t="shared" si="3"/>
        <v>2000</v>
      </c>
      <c r="Q27" s="12">
        <f t="shared" si="4"/>
        <v>20</v>
      </c>
      <c r="R27" s="57"/>
      <c r="S27" s="15">
        <v>0.06</v>
      </c>
      <c r="T27" s="15">
        <f t="shared" si="5"/>
        <v>1.2</v>
      </c>
    </row>
    <row r="28" spans="1:22" x14ac:dyDescent="0.2">
      <c r="A28" s="36" t="s">
        <v>49</v>
      </c>
      <c r="B28" s="36" t="s">
        <v>48</v>
      </c>
      <c r="C28" s="36">
        <v>90442600</v>
      </c>
      <c r="D28" s="36" t="s">
        <v>277</v>
      </c>
      <c r="E28" s="12" t="s">
        <v>46</v>
      </c>
      <c r="F28" s="12">
        <v>600</v>
      </c>
      <c r="G28" s="12">
        <v>10</v>
      </c>
      <c r="H28" s="12">
        <v>100</v>
      </c>
      <c r="I28" s="12"/>
      <c r="J28" s="12"/>
      <c r="K28" s="12"/>
      <c r="L28" s="12"/>
      <c r="M28" s="12"/>
      <c r="N28" s="12"/>
      <c r="O28" s="13"/>
      <c r="P28" s="12">
        <f t="shared" si="3"/>
        <v>0</v>
      </c>
      <c r="Q28" s="12">
        <f t="shared" si="4"/>
        <v>0</v>
      </c>
      <c r="R28" s="57"/>
      <c r="S28" s="15">
        <v>0.06</v>
      </c>
      <c r="T28" s="15">
        <f t="shared" si="5"/>
        <v>0</v>
      </c>
    </row>
    <row r="29" spans="1:22" x14ac:dyDescent="0.2">
      <c r="A29" s="11" t="s">
        <v>154</v>
      </c>
      <c r="B29" s="11" t="s">
        <v>43</v>
      </c>
      <c r="C29" s="11" t="s">
        <v>154</v>
      </c>
      <c r="D29" s="11" t="s">
        <v>275</v>
      </c>
      <c r="E29" s="12">
        <v>20</v>
      </c>
      <c r="F29" s="12">
        <v>760</v>
      </c>
      <c r="G29" s="12">
        <v>10</v>
      </c>
      <c r="H29" s="12">
        <v>100</v>
      </c>
      <c r="I29" s="12"/>
      <c r="J29" s="12"/>
      <c r="K29" s="12"/>
      <c r="L29" s="12"/>
      <c r="M29" s="12"/>
      <c r="N29" s="12"/>
      <c r="O29" s="13"/>
      <c r="P29" s="12">
        <f t="shared" si="3"/>
        <v>0</v>
      </c>
      <c r="Q29" s="12">
        <f t="shared" si="4"/>
        <v>0</v>
      </c>
      <c r="R29" s="57"/>
      <c r="S29" s="15">
        <v>7.0000000000000007E-2</v>
      </c>
      <c r="T29" s="15">
        <f t="shared" si="5"/>
        <v>0</v>
      </c>
    </row>
    <row r="30" spans="1:22" x14ac:dyDescent="0.2">
      <c r="A30" s="36" t="s">
        <v>45</v>
      </c>
      <c r="B30" s="36" t="s">
        <v>43</v>
      </c>
      <c r="C30" s="36">
        <v>90442700</v>
      </c>
      <c r="D30" s="36" t="s">
        <v>277</v>
      </c>
      <c r="E30" s="12" t="s">
        <v>46</v>
      </c>
      <c r="F30" s="12">
        <v>750</v>
      </c>
      <c r="G30" s="12">
        <v>10</v>
      </c>
      <c r="H30" s="12">
        <v>100</v>
      </c>
      <c r="I30" s="12"/>
      <c r="J30" s="12"/>
      <c r="K30" s="12"/>
      <c r="L30" s="12"/>
      <c r="M30" s="12"/>
      <c r="N30" s="12"/>
      <c r="O30" s="13"/>
      <c r="P30" s="12">
        <f t="shared" si="3"/>
        <v>0</v>
      </c>
      <c r="Q30" s="12">
        <f t="shared" si="4"/>
        <v>0</v>
      </c>
      <c r="R30" s="57"/>
      <c r="S30" s="15">
        <v>7.0000000000000007E-2</v>
      </c>
      <c r="T30" s="15">
        <f t="shared" si="5"/>
        <v>0</v>
      </c>
    </row>
    <row r="31" spans="1:22" x14ac:dyDescent="0.2">
      <c r="A31" s="11" t="s">
        <v>38</v>
      </c>
      <c r="B31" s="11" t="s">
        <v>39</v>
      </c>
      <c r="C31" s="11" t="s">
        <v>38</v>
      </c>
      <c r="D31" s="11" t="s">
        <v>275</v>
      </c>
      <c r="E31" s="12">
        <v>20</v>
      </c>
      <c r="F31" s="12">
        <v>915</v>
      </c>
      <c r="G31" s="12">
        <v>10</v>
      </c>
      <c r="H31" s="12">
        <v>50</v>
      </c>
      <c r="I31" s="12"/>
      <c r="J31" s="12"/>
      <c r="K31" s="12"/>
      <c r="L31" s="12"/>
      <c r="M31" s="12">
        <v>1000</v>
      </c>
      <c r="N31" s="12"/>
      <c r="O31" s="13"/>
      <c r="P31" s="12">
        <f t="shared" si="3"/>
        <v>1000</v>
      </c>
      <c r="Q31" s="12">
        <f t="shared" si="4"/>
        <v>20</v>
      </c>
      <c r="R31" s="57"/>
      <c r="S31" s="15">
        <v>0.04</v>
      </c>
      <c r="T31" s="15">
        <f t="shared" si="5"/>
        <v>0.8</v>
      </c>
    </row>
    <row r="32" spans="1:22" x14ac:dyDescent="0.2">
      <c r="A32" s="36" t="s">
        <v>170</v>
      </c>
      <c r="B32" s="36" t="s">
        <v>39</v>
      </c>
      <c r="C32" s="36">
        <v>90442800</v>
      </c>
      <c r="D32" s="36" t="s">
        <v>277</v>
      </c>
      <c r="E32" s="12" t="s">
        <v>46</v>
      </c>
      <c r="F32" s="12">
        <v>900</v>
      </c>
      <c r="G32" s="12">
        <v>10</v>
      </c>
      <c r="H32" s="12">
        <v>50</v>
      </c>
      <c r="I32" s="12">
        <v>1000</v>
      </c>
      <c r="J32" s="12">
        <v>1000</v>
      </c>
      <c r="K32" s="12"/>
      <c r="L32" s="12"/>
      <c r="M32" s="12">
        <v>2000</v>
      </c>
      <c r="N32" s="12"/>
      <c r="O32" s="13"/>
      <c r="P32" s="12">
        <f t="shared" si="3"/>
        <v>4000</v>
      </c>
      <c r="Q32" s="12">
        <f t="shared" si="4"/>
        <v>80</v>
      </c>
      <c r="R32" s="57"/>
      <c r="S32" s="15">
        <v>0.04</v>
      </c>
      <c r="T32" s="15">
        <f t="shared" si="5"/>
        <v>3.2</v>
      </c>
    </row>
    <row r="33" spans="1:22" x14ac:dyDescent="0.2">
      <c r="A33" s="11" t="s">
        <v>34</v>
      </c>
      <c r="B33" s="11" t="s">
        <v>35</v>
      </c>
      <c r="C33" s="11" t="s">
        <v>34</v>
      </c>
      <c r="D33" s="11" t="s">
        <v>275</v>
      </c>
      <c r="E33" s="12">
        <v>20</v>
      </c>
      <c r="F33" s="12">
        <v>1220</v>
      </c>
      <c r="G33" s="12">
        <v>10</v>
      </c>
      <c r="H33" s="12">
        <v>50</v>
      </c>
      <c r="I33" s="12"/>
      <c r="J33" s="12"/>
      <c r="K33" s="12"/>
      <c r="L33" s="12"/>
      <c r="M33" s="12"/>
      <c r="N33" s="12"/>
      <c r="O33" s="13"/>
      <c r="P33" s="12">
        <f t="shared" si="3"/>
        <v>0</v>
      </c>
      <c r="Q33" s="12">
        <f t="shared" si="4"/>
        <v>0</v>
      </c>
      <c r="R33" s="57"/>
      <c r="S33" s="15">
        <v>0.06</v>
      </c>
      <c r="T33" s="15">
        <f t="shared" si="5"/>
        <v>0</v>
      </c>
    </row>
    <row r="34" spans="1:22" x14ac:dyDescent="0.2">
      <c r="A34" s="11" t="s">
        <v>32</v>
      </c>
      <c r="B34" s="11" t="s">
        <v>33</v>
      </c>
      <c r="C34" s="11" t="s">
        <v>32</v>
      </c>
      <c r="D34" s="11" t="s">
        <v>275</v>
      </c>
      <c r="E34" s="12">
        <v>20</v>
      </c>
      <c r="F34" s="12">
        <v>1524</v>
      </c>
      <c r="G34" s="12">
        <v>10</v>
      </c>
      <c r="H34" s="12">
        <v>50</v>
      </c>
      <c r="I34" s="12"/>
      <c r="J34" s="12"/>
      <c r="K34" s="12"/>
      <c r="L34" s="12"/>
      <c r="M34" s="12"/>
      <c r="N34" s="12"/>
      <c r="O34" s="13"/>
      <c r="P34" s="12">
        <f t="shared" si="3"/>
        <v>0</v>
      </c>
      <c r="Q34" s="12">
        <f t="shared" si="4"/>
        <v>0</v>
      </c>
      <c r="R34" s="57"/>
      <c r="S34" s="15">
        <v>7.0000000000000007E-2</v>
      </c>
      <c r="T34" s="15">
        <f t="shared" si="5"/>
        <v>0</v>
      </c>
    </row>
    <row r="35" spans="1:22" x14ac:dyDescent="0.2">
      <c r="A35" s="11" t="s">
        <v>214</v>
      </c>
      <c r="B35" s="11" t="s">
        <v>30</v>
      </c>
      <c r="C35" s="11" t="s">
        <v>214</v>
      </c>
      <c r="D35" s="11" t="s">
        <v>275</v>
      </c>
      <c r="E35" s="12">
        <v>20</v>
      </c>
      <c r="F35" s="12">
        <v>1800</v>
      </c>
      <c r="G35" s="12">
        <v>10</v>
      </c>
      <c r="H35" s="12">
        <v>50</v>
      </c>
      <c r="I35" s="12"/>
      <c r="J35" s="12"/>
      <c r="K35" s="12"/>
      <c r="L35" s="12"/>
      <c r="M35" s="12"/>
      <c r="N35" s="12"/>
      <c r="O35" s="13"/>
      <c r="P35" s="12">
        <f t="shared" si="3"/>
        <v>0</v>
      </c>
      <c r="Q35" s="12">
        <f t="shared" si="4"/>
        <v>0</v>
      </c>
      <c r="R35" s="57"/>
      <c r="S35" s="15">
        <v>0.09</v>
      </c>
      <c r="T35" s="15">
        <f t="shared" si="5"/>
        <v>0</v>
      </c>
    </row>
    <row r="36" spans="1:22" x14ac:dyDescent="0.2">
      <c r="A36" s="11" t="s">
        <v>212</v>
      </c>
      <c r="B36" s="11" t="s">
        <v>213</v>
      </c>
      <c r="C36" s="11" t="s">
        <v>212</v>
      </c>
      <c r="D36" s="11" t="s">
        <v>275</v>
      </c>
      <c r="E36" s="12">
        <v>20</v>
      </c>
      <c r="F36" s="12">
        <v>2100</v>
      </c>
      <c r="G36" s="12">
        <v>10</v>
      </c>
      <c r="H36" s="12">
        <v>50</v>
      </c>
      <c r="I36" s="12"/>
      <c r="J36" s="12"/>
      <c r="K36" s="12"/>
      <c r="L36" s="12"/>
      <c r="M36" s="12"/>
      <c r="N36" s="12"/>
      <c r="O36" s="13"/>
      <c r="P36" s="12">
        <f t="shared" si="3"/>
        <v>0</v>
      </c>
      <c r="Q36" s="12">
        <f t="shared" si="4"/>
        <v>0</v>
      </c>
      <c r="R36" s="57"/>
      <c r="S36" s="15">
        <v>7.0000000000000007E-2</v>
      </c>
      <c r="T36" s="15">
        <f t="shared" si="5"/>
        <v>0</v>
      </c>
    </row>
    <row r="37" spans="1:22" x14ac:dyDescent="0.2">
      <c r="A37" s="11" t="s">
        <v>242</v>
      </c>
      <c r="B37" s="11" t="s">
        <v>243</v>
      </c>
      <c r="C37" s="11" t="s">
        <v>242</v>
      </c>
      <c r="D37" s="11" t="s">
        <v>275</v>
      </c>
      <c r="E37" s="12">
        <v>20</v>
      </c>
      <c r="F37" s="12">
        <v>2400</v>
      </c>
      <c r="G37" s="12">
        <v>10</v>
      </c>
      <c r="H37" s="12">
        <v>50</v>
      </c>
      <c r="I37" s="12"/>
      <c r="J37" s="12"/>
      <c r="K37" s="12"/>
      <c r="L37" s="12"/>
      <c r="M37" s="12"/>
      <c r="N37" s="12"/>
      <c r="O37" s="13"/>
      <c r="P37" s="12">
        <f t="shared" si="3"/>
        <v>0</v>
      </c>
      <c r="Q37" s="12">
        <f t="shared" si="4"/>
        <v>0</v>
      </c>
      <c r="R37" s="57"/>
      <c r="S37" s="15">
        <v>7.0000000000000007E-2</v>
      </c>
      <c r="T37" s="15">
        <f t="shared" si="5"/>
        <v>0</v>
      </c>
    </row>
    <row r="38" spans="1:22" ht="15" x14ac:dyDescent="0.2">
      <c r="A38" s="60" t="s">
        <v>52</v>
      </c>
      <c r="B38" s="60"/>
      <c r="C38" s="60"/>
      <c r="D38" s="60"/>
      <c r="E38" s="60"/>
      <c r="F38" s="24"/>
      <c r="G38" s="10"/>
      <c r="H38" s="10"/>
      <c r="I38" s="12"/>
      <c r="J38" s="12"/>
      <c r="K38" s="12"/>
      <c r="L38" s="12"/>
      <c r="M38" s="12"/>
      <c r="N38" s="12"/>
      <c r="O38" s="25"/>
      <c r="P38" s="12"/>
      <c r="Q38" s="12"/>
      <c r="R38" s="57"/>
      <c r="S38" s="12"/>
      <c r="T38" s="15"/>
    </row>
    <row r="39" spans="1:22" x14ac:dyDescent="0.2">
      <c r="A39" s="11" t="s">
        <v>261</v>
      </c>
      <c r="B39" s="11" t="s">
        <v>262</v>
      </c>
      <c r="C39" s="11" t="s">
        <v>261</v>
      </c>
      <c r="D39" s="11" t="s">
        <v>275</v>
      </c>
      <c r="E39" s="12">
        <v>25</v>
      </c>
      <c r="F39" s="12">
        <v>200</v>
      </c>
      <c r="G39" s="12">
        <v>10</v>
      </c>
      <c r="H39" s="12">
        <v>150</v>
      </c>
      <c r="I39" s="12"/>
      <c r="J39" s="12"/>
      <c r="K39" s="12"/>
      <c r="L39" s="12">
        <v>600</v>
      </c>
      <c r="M39" s="12">
        <v>600</v>
      </c>
      <c r="N39" s="12"/>
      <c r="O39" s="13"/>
      <c r="P39" s="12">
        <f t="shared" ref="P39:P57" si="6">SUM(I39:O39)</f>
        <v>1200</v>
      </c>
      <c r="Q39" s="12">
        <f t="shared" ref="Q39:Q57" si="7">$P39/$H39</f>
        <v>8</v>
      </c>
      <c r="R39" s="57"/>
      <c r="S39" s="15">
        <v>0.06</v>
      </c>
      <c r="T39" s="15">
        <f t="shared" ref="T39:T57" si="8">$Q39*$S39</f>
        <v>0.48</v>
      </c>
      <c r="U39" s="43">
        <f>SUM(T39:T57)</f>
        <v>11.86</v>
      </c>
      <c r="V39" s="3">
        <f>U39*100/$U$143</f>
        <v>28.051087984862818</v>
      </c>
    </row>
    <row r="40" spans="1:22" x14ac:dyDescent="0.2">
      <c r="A40" s="36" t="s">
        <v>198</v>
      </c>
      <c r="B40" s="36" t="s">
        <v>199</v>
      </c>
      <c r="C40" s="36">
        <v>90448000</v>
      </c>
      <c r="D40" s="36" t="s">
        <v>277</v>
      </c>
      <c r="E40" s="12" t="s">
        <v>63</v>
      </c>
      <c r="F40" s="12">
        <v>270</v>
      </c>
      <c r="G40" s="12">
        <v>10</v>
      </c>
      <c r="H40" s="12">
        <v>100</v>
      </c>
      <c r="I40" s="12"/>
      <c r="J40" s="12"/>
      <c r="K40" s="12"/>
      <c r="L40" s="12"/>
      <c r="M40" s="12"/>
      <c r="N40" s="12"/>
      <c r="O40" s="13"/>
      <c r="P40" s="12">
        <f t="shared" si="6"/>
        <v>0</v>
      </c>
      <c r="Q40" s="12">
        <f t="shared" si="7"/>
        <v>0</v>
      </c>
      <c r="R40" s="57"/>
      <c r="S40" s="15">
        <v>0.06</v>
      </c>
      <c r="T40" s="15">
        <f t="shared" si="8"/>
        <v>0</v>
      </c>
    </row>
    <row r="41" spans="1:22" x14ac:dyDescent="0.2">
      <c r="A41" s="36" t="s">
        <v>392</v>
      </c>
      <c r="B41" s="36" t="s">
        <v>391</v>
      </c>
      <c r="C41" s="31" t="s">
        <v>393</v>
      </c>
      <c r="D41" s="36" t="s">
        <v>277</v>
      </c>
      <c r="E41" s="12">
        <v>25</v>
      </c>
      <c r="F41" s="12">
        <v>300</v>
      </c>
      <c r="G41" s="12">
        <v>10</v>
      </c>
      <c r="H41" s="12">
        <v>100</v>
      </c>
      <c r="I41" s="12">
        <v>1600</v>
      </c>
      <c r="J41" s="12"/>
      <c r="K41" s="12"/>
      <c r="L41" s="12"/>
      <c r="M41" s="12"/>
      <c r="N41" s="12"/>
      <c r="O41" s="13"/>
      <c r="P41" s="12">
        <f t="shared" si="6"/>
        <v>1600</v>
      </c>
      <c r="Q41" s="12">
        <f t="shared" si="7"/>
        <v>16</v>
      </c>
      <c r="R41" s="57"/>
      <c r="S41" s="15">
        <v>0.06</v>
      </c>
      <c r="T41" s="15">
        <f t="shared" si="8"/>
        <v>0.96</v>
      </c>
    </row>
    <row r="42" spans="1:22" x14ac:dyDescent="0.2">
      <c r="A42" s="27" t="s">
        <v>67</v>
      </c>
      <c r="B42" s="27" t="s">
        <v>68</v>
      </c>
      <c r="C42" s="27" t="s">
        <v>69</v>
      </c>
      <c r="D42" s="11" t="s">
        <v>275</v>
      </c>
      <c r="E42" s="12">
        <v>25</v>
      </c>
      <c r="F42" s="12">
        <v>375</v>
      </c>
      <c r="G42" s="12">
        <v>10</v>
      </c>
      <c r="H42" s="12">
        <v>100</v>
      </c>
      <c r="I42" s="12"/>
      <c r="J42" s="12"/>
      <c r="K42" s="12"/>
      <c r="L42" s="12"/>
      <c r="M42" s="12"/>
      <c r="N42" s="12"/>
      <c r="O42" s="13"/>
      <c r="P42" s="12">
        <f t="shared" si="6"/>
        <v>0</v>
      </c>
      <c r="Q42" s="12">
        <f t="shared" si="7"/>
        <v>0</v>
      </c>
      <c r="R42" s="57"/>
      <c r="S42" s="15">
        <v>0.06</v>
      </c>
      <c r="T42" s="15">
        <f t="shared" si="8"/>
        <v>0</v>
      </c>
    </row>
    <row r="43" spans="1:22" x14ac:dyDescent="0.2">
      <c r="A43" s="11" t="s">
        <v>64</v>
      </c>
      <c r="B43" s="11" t="s">
        <v>65</v>
      </c>
      <c r="C43" s="11" t="s">
        <v>64</v>
      </c>
      <c r="D43" s="11" t="s">
        <v>275</v>
      </c>
      <c r="E43" s="12">
        <v>25</v>
      </c>
      <c r="F43" s="12">
        <v>457</v>
      </c>
      <c r="G43" s="12">
        <v>10</v>
      </c>
      <c r="H43" s="12">
        <v>100</v>
      </c>
      <c r="I43" s="12">
        <v>500</v>
      </c>
      <c r="J43" s="12">
        <v>500</v>
      </c>
      <c r="K43" s="12"/>
      <c r="L43" s="12">
        <v>1000</v>
      </c>
      <c r="M43" s="12">
        <v>1000</v>
      </c>
      <c r="N43" s="12"/>
      <c r="O43" s="13"/>
      <c r="P43" s="12">
        <f t="shared" si="6"/>
        <v>3000</v>
      </c>
      <c r="Q43" s="12">
        <f t="shared" si="7"/>
        <v>30</v>
      </c>
      <c r="R43" s="57"/>
      <c r="S43" s="15">
        <v>0.06</v>
      </c>
      <c r="T43" s="15">
        <f t="shared" si="8"/>
        <v>1.7999999999999998</v>
      </c>
    </row>
    <row r="44" spans="1:22" x14ac:dyDescent="0.2">
      <c r="A44" s="36" t="s">
        <v>66</v>
      </c>
      <c r="B44" s="36" t="s">
        <v>65</v>
      </c>
      <c r="C44" s="36">
        <v>90443400</v>
      </c>
      <c r="D44" s="36" t="s">
        <v>277</v>
      </c>
      <c r="E44" s="12" t="s">
        <v>63</v>
      </c>
      <c r="F44" s="12">
        <v>450</v>
      </c>
      <c r="G44" s="12">
        <v>10</v>
      </c>
      <c r="H44" s="12">
        <v>100</v>
      </c>
      <c r="I44" s="12">
        <v>1000</v>
      </c>
      <c r="J44" s="12">
        <v>1000</v>
      </c>
      <c r="K44" s="12"/>
      <c r="L44" s="12"/>
      <c r="M44" s="12">
        <v>2000</v>
      </c>
      <c r="N44" s="12"/>
      <c r="O44" s="13"/>
      <c r="P44" s="12">
        <f t="shared" si="6"/>
        <v>4000</v>
      </c>
      <c r="Q44" s="12">
        <f t="shared" si="7"/>
        <v>40</v>
      </c>
      <c r="R44" s="57"/>
      <c r="S44" s="15">
        <v>0.06</v>
      </c>
      <c r="T44" s="15">
        <f t="shared" si="8"/>
        <v>2.4</v>
      </c>
    </row>
    <row r="45" spans="1:22" x14ac:dyDescent="0.2">
      <c r="A45" s="11" t="s">
        <v>60</v>
      </c>
      <c r="B45" s="11" t="s">
        <v>61</v>
      </c>
      <c r="C45" s="11" t="s">
        <v>60</v>
      </c>
      <c r="D45" s="11" t="s">
        <v>275</v>
      </c>
      <c r="E45" s="12">
        <v>25</v>
      </c>
      <c r="F45" s="12">
        <v>610</v>
      </c>
      <c r="G45" s="12">
        <v>10</v>
      </c>
      <c r="H45" s="12">
        <v>50</v>
      </c>
      <c r="I45" s="12">
        <v>250</v>
      </c>
      <c r="J45" s="12">
        <v>250</v>
      </c>
      <c r="K45" s="12"/>
      <c r="L45" s="12">
        <v>500</v>
      </c>
      <c r="M45" s="12">
        <v>500</v>
      </c>
      <c r="N45" s="12"/>
      <c r="O45" s="13"/>
      <c r="P45" s="12">
        <f t="shared" si="6"/>
        <v>1500</v>
      </c>
      <c r="Q45" s="12">
        <f t="shared" si="7"/>
        <v>30</v>
      </c>
      <c r="R45" s="57"/>
      <c r="S45" s="15">
        <v>0.04</v>
      </c>
      <c r="T45" s="15">
        <f t="shared" si="8"/>
        <v>1.2</v>
      </c>
    </row>
    <row r="46" spans="1:22" x14ac:dyDescent="0.2">
      <c r="A46" s="36" t="s">
        <v>62</v>
      </c>
      <c r="B46" s="36" t="s">
        <v>61</v>
      </c>
      <c r="C46" s="36">
        <v>90443600</v>
      </c>
      <c r="D46" s="36" t="s">
        <v>277</v>
      </c>
      <c r="E46" s="12" t="s">
        <v>63</v>
      </c>
      <c r="F46" s="12">
        <v>600</v>
      </c>
      <c r="G46" s="12">
        <v>10</v>
      </c>
      <c r="H46" s="12">
        <v>50</v>
      </c>
      <c r="I46" s="12">
        <v>1000</v>
      </c>
      <c r="J46" s="12">
        <v>1000</v>
      </c>
      <c r="K46" s="12"/>
      <c r="L46" s="12"/>
      <c r="M46" s="12">
        <v>2000</v>
      </c>
      <c r="N46" s="12"/>
      <c r="O46" s="13"/>
      <c r="P46" s="12">
        <f t="shared" si="6"/>
        <v>4000</v>
      </c>
      <c r="Q46" s="12">
        <f t="shared" si="7"/>
        <v>80</v>
      </c>
      <c r="R46" s="57"/>
      <c r="S46" s="15">
        <v>0.04</v>
      </c>
      <c r="T46" s="15">
        <f t="shared" si="8"/>
        <v>3.2</v>
      </c>
    </row>
    <row r="47" spans="1:22" x14ac:dyDescent="0.2">
      <c r="A47" s="11" t="s">
        <v>195</v>
      </c>
      <c r="B47" s="11" t="s">
        <v>178</v>
      </c>
      <c r="C47" s="11" t="s">
        <v>195</v>
      </c>
      <c r="D47" s="11" t="s">
        <v>275</v>
      </c>
      <c r="E47" s="12">
        <v>25</v>
      </c>
      <c r="F47" s="12">
        <v>750</v>
      </c>
      <c r="G47" s="12">
        <v>10</v>
      </c>
      <c r="H47" s="12">
        <v>50</v>
      </c>
      <c r="I47" s="12"/>
      <c r="J47" s="12"/>
      <c r="K47" s="12"/>
      <c r="L47" s="12"/>
      <c r="M47" s="12"/>
      <c r="N47" s="12"/>
      <c r="O47" s="13"/>
      <c r="P47" s="12">
        <f t="shared" si="6"/>
        <v>0</v>
      </c>
      <c r="Q47" s="12">
        <f t="shared" si="7"/>
        <v>0</v>
      </c>
      <c r="R47" s="57"/>
      <c r="S47" s="15">
        <v>0.05</v>
      </c>
      <c r="T47" s="15">
        <f t="shared" si="8"/>
        <v>0</v>
      </c>
    </row>
    <row r="48" spans="1:22" x14ac:dyDescent="0.2">
      <c r="A48" s="36" t="s">
        <v>177</v>
      </c>
      <c r="B48" s="36" t="s">
        <v>178</v>
      </c>
      <c r="C48" s="36">
        <v>90443700</v>
      </c>
      <c r="D48" s="36" t="s">
        <v>277</v>
      </c>
      <c r="E48" s="12" t="s">
        <v>63</v>
      </c>
      <c r="F48" s="12">
        <v>750</v>
      </c>
      <c r="G48" s="12">
        <v>10</v>
      </c>
      <c r="H48" s="12">
        <v>50</v>
      </c>
      <c r="I48" s="12"/>
      <c r="J48" s="12"/>
      <c r="K48" s="12"/>
      <c r="L48" s="12"/>
      <c r="M48" s="12"/>
      <c r="N48" s="12"/>
      <c r="O48" s="13"/>
      <c r="P48" s="12">
        <f t="shared" si="6"/>
        <v>0</v>
      </c>
      <c r="Q48" s="12">
        <f t="shared" si="7"/>
        <v>0</v>
      </c>
      <c r="R48" s="57"/>
      <c r="S48" s="15">
        <v>0.05</v>
      </c>
      <c r="T48" s="15">
        <f t="shared" si="8"/>
        <v>0</v>
      </c>
    </row>
    <row r="49" spans="1:22" x14ac:dyDescent="0.2">
      <c r="A49" s="11" t="s">
        <v>155</v>
      </c>
      <c r="B49" s="11" t="s">
        <v>58</v>
      </c>
      <c r="C49" s="11" t="s">
        <v>155</v>
      </c>
      <c r="D49" s="11" t="s">
        <v>275</v>
      </c>
      <c r="E49" s="12">
        <v>25</v>
      </c>
      <c r="F49" s="12">
        <v>915</v>
      </c>
      <c r="G49" s="12">
        <v>10</v>
      </c>
      <c r="H49" s="12">
        <v>50</v>
      </c>
      <c r="I49" s="12"/>
      <c r="J49" s="12"/>
      <c r="K49" s="12"/>
      <c r="L49" s="12"/>
      <c r="M49" s="12"/>
      <c r="N49" s="12"/>
      <c r="O49" s="13"/>
      <c r="P49" s="12">
        <f t="shared" si="6"/>
        <v>0</v>
      </c>
      <c r="Q49" s="12">
        <f t="shared" si="7"/>
        <v>0</v>
      </c>
      <c r="R49" s="57"/>
      <c r="S49" s="15">
        <v>0.06</v>
      </c>
      <c r="T49" s="15">
        <f t="shared" si="8"/>
        <v>0</v>
      </c>
    </row>
    <row r="50" spans="1:22" x14ac:dyDescent="0.2">
      <c r="A50" s="36" t="s">
        <v>176</v>
      </c>
      <c r="B50" s="36" t="s">
        <v>58</v>
      </c>
      <c r="C50" s="36">
        <v>90443800</v>
      </c>
      <c r="D50" s="36" t="s">
        <v>277</v>
      </c>
      <c r="E50" s="12" t="s">
        <v>63</v>
      </c>
      <c r="F50" s="12">
        <v>900</v>
      </c>
      <c r="G50" s="12">
        <v>10</v>
      </c>
      <c r="H50" s="12">
        <v>50</v>
      </c>
      <c r="I50" s="12"/>
      <c r="J50" s="12"/>
      <c r="K50" s="12"/>
      <c r="L50" s="12"/>
      <c r="M50" s="12"/>
      <c r="N50" s="12"/>
      <c r="O50" s="13"/>
      <c r="P50" s="12">
        <f t="shared" si="6"/>
        <v>0</v>
      </c>
      <c r="Q50" s="12">
        <f t="shared" si="7"/>
        <v>0</v>
      </c>
      <c r="R50" s="57"/>
      <c r="S50" s="15">
        <v>0.06</v>
      </c>
      <c r="T50" s="15">
        <f t="shared" si="8"/>
        <v>0</v>
      </c>
    </row>
    <row r="51" spans="1:22" x14ac:dyDescent="0.2">
      <c r="A51" s="11" t="s">
        <v>53</v>
      </c>
      <c r="B51" s="11" t="s">
        <v>54</v>
      </c>
      <c r="C51" s="11" t="s">
        <v>53</v>
      </c>
      <c r="D51" s="11" t="s">
        <v>275</v>
      </c>
      <c r="E51" s="12">
        <v>25</v>
      </c>
      <c r="F51" s="12">
        <v>1220</v>
      </c>
      <c r="G51" s="12">
        <v>10</v>
      </c>
      <c r="H51" s="12">
        <v>50</v>
      </c>
      <c r="I51" s="12"/>
      <c r="J51" s="12"/>
      <c r="K51" s="12"/>
      <c r="L51" s="12"/>
      <c r="M51" s="12"/>
      <c r="N51" s="12"/>
      <c r="O51" s="13"/>
      <c r="P51" s="12">
        <f t="shared" si="6"/>
        <v>0</v>
      </c>
      <c r="Q51" s="12">
        <f t="shared" si="7"/>
        <v>0</v>
      </c>
      <c r="R51" s="57"/>
      <c r="S51" s="15">
        <v>0.08</v>
      </c>
      <c r="T51" s="15">
        <f t="shared" si="8"/>
        <v>0</v>
      </c>
    </row>
    <row r="52" spans="1:22" x14ac:dyDescent="0.2">
      <c r="A52" s="26" t="s">
        <v>194</v>
      </c>
      <c r="B52" s="26" t="s">
        <v>54</v>
      </c>
      <c r="C52" s="26">
        <v>90444000</v>
      </c>
      <c r="D52" s="36" t="s">
        <v>277</v>
      </c>
      <c r="E52" s="12" t="s">
        <v>63</v>
      </c>
      <c r="F52" s="12">
        <v>1200</v>
      </c>
      <c r="G52" s="12">
        <v>10</v>
      </c>
      <c r="H52" s="12">
        <v>50</v>
      </c>
      <c r="I52" s="12">
        <v>250</v>
      </c>
      <c r="J52" s="12">
        <v>250</v>
      </c>
      <c r="K52" s="12"/>
      <c r="L52" s="12"/>
      <c r="M52" s="12">
        <v>500</v>
      </c>
      <c r="N52" s="12"/>
      <c r="O52" s="13"/>
      <c r="P52" s="12">
        <f t="shared" si="6"/>
        <v>1000</v>
      </c>
      <c r="Q52" s="12">
        <f t="shared" si="7"/>
        <v>20</v>
      </c>
      <c r="R52" s="57"/>
      <c r="S52" s="15">
        <v>0.08</v>
      </c>
      <c r="T52" s="15">
        <f t="shared" si="8"/>
        <v>1.6</v>
      </c>
    </row>
    <row r="53" spans="1:22" x14ac:dyDescent="0.2">
      <c r="A53" s="11" t="s">
        <v>230</v>
      </c>
      <c r="B53" s="11" t="s">
        <v>231</v>
      </c>
      <c r="C53" s="11" t="s">
        <v>230</v>
      </c>
      <c r="D53" s="11" t="s">
        <v>275</v>
      </c>
      <c r="E53" s="12">
        <v>25</v>
      </c>
      <c r="F53" s="12">
        <v>1500</v>
      </c>
      <c r="G53" s="12">
        <v>10</v>
      </c>
      <c r="H53" s="12">
        <v>50</v>
      </c>
      <c r="I53" s="12">
        <v>50</v>
      </c>
      <c r="J53" s="12">
        <v>50</v>
      </c>
      <c r="K53" s="12"/>
      <c r="L53" s="12"/>
      <c r="M53" s="12"/>
      <c r="N53" s="12"/>
      <c r="O53" s="13"/>
      <c r="P53" s="12">
        <f t="shared" si="6"/>
        <v>100</v>
      </c>
      <c r="Q53" s="12">
        <f t="shared" si="7"/>
        <v>2</v>
      </c>
      <c r="R53" s="57"/>
      <c r="S53" s="15">
        <v>0.11</v>
      </c>
      <c r="T53" s="15">
        <f t="shared" si="8"/>
        <v>0.22</v>
      </c>
    </row>
    <row r="54" spans="1:22" x14ac:dyDescent="0.2">
      <c r="A54" s="11" t="s">
        <v>254</v>
      </c>
      <c r="B54" s="11" t="s">
        <v>255</v>
      </c>
      <c r="C54" s="11" t="s">
        <v>254</v>
      </c>
      <c r="D54" s="11" t="s">
        <v>275</v>
      </c>
      <c r="E54" s="12">
        <v>25</v>
      </c>
      <c r="F54" s="12">
        <v>1650</v>
      </c>
      <c r="G54" s="12">
        <v>10</v>
      </c>
      <c r="H54" s="12">
        <v>50</v>
      </c>
      <c r="I54" s="12"/>
      <c r="J54" s="12"/>
      <c r="K54" s="12"/>
      <c r="L54" s="12"/>
      <c r="M54" s="12"/>
      <c r="N54" s="12"/>
      <c r="O54" s="13"/>
      <c r="P54" s="12">
        <f t="shared" si="6"/>
        <v>0</v>
      </c>
      <c r="Q54" s="12">
        <f t="shared" si="7"/>
        <v>0</v>
      </c>
      <c r="R54" s="57"/>
      <c r="S54" s="15">
        <v>0.12</v>
      </c>
      <c r="T54" s="15">
        <f t="shared" si="8"/>
        <v>0</v>
      </c>
    </row>
    <row r="55" spans="1:22" x14ac:dyDescent="0.2">
      <c r="A55" s="11" t="s">
        <v>193</v>
      </c>
      <c r="B55" s="11" t="s">
        <v>175</v>
      </c>
      <c r="C55" s="11" t="s">
        <v>193</v>
      </c>
      <c r="D55" s="11" t="s">
        <v>275</v>
      </c>
      <c r="E55" s="12">
        <v>25</v>
      </c>
      <c r="F55" s="12">
        <v>1800</v>
      </c>
      <c r="G55" s="12">
        <v>10</v>
      </c>
      <c r="H55" s="12">
        <v>50</v>
      </c>
      <c r="I55" s="12"/>
      <c r="J55" s="12"/>
      <c r="K55" s="12"/>
      <c r="L55" s="12"/>
      <c r="M55" s="12"/>
      <c r="N55" s="12"/>
      <c r="O55" s="13"/>
      <c r="P55" s="12">
        <f t="shared" si="6"/>
        <v>0</v>
      </c>
      <c r="Q55" s="12">
        <f t="shared" si="7"/>
        <v>0</v>
      </c>
      <c r="R55" s="57"/>
      <c r="S55" s="15">
        <v>0.12</v>
      </c>
      <c r="T55" s="15">
        <f t="shared" si="8"/>
        <v>0</v>
      </c>
    </row>
    <row r="56" spans="1:22" x14ac:dyDescent="0.2">
      <c r="A56" s="36" t="s">
        <v>174</v>
      </c>
      <c r="B56" s="36" t="s">
        <v>175</v>
      </c>
      <c r="C56" s="36">
        <v>90443900</v>
      </c>
      <c r="D56" s="36" t="s">
        <v>277</v>
      </c>
      <c r="E56" s="12" t="s">
        <v>63</v>
      </c>
      <c r="F56" s="12">
        <v>1800</v>
      </c>
      <c r="G56" s="12">
        <v>10</v>
      </c>
      <c r="H56" s="12">
        <v>50</v>
      </c>
      <c r="I56" s="12"/>
      <c r="J56" s="12"/>
      <c r="K56" s="12"/>
      <c r="L56" s="12"/>
      <c r="M56" s="12"/>
      <c r="N56" s="12"/>
      <c r="O56" s="13"/>
      <c r="P56" s="12">
        <f t="shared" si="6"/>
        <v>0</v>
      </c>
      <c r="Q56" s="12">
        <f t="shared" si="7"/>
        <v>0</v>
      </c>
      <c r="R56" s="57"/>
      <c r="S56" s="15">
        <v>0.12</v>
      </c>
      <c r="T56" s="15">
        <f>$Q56*$S56</f>
        <v>0</v>
      </c>
    </row>
    <row r="57" spans="1:22" x14ac:dyDescent="0.2">
      <c r="A57" s="36" t="s">
        <v>293</v>
      </c>
      <c r="B57" s="36" t="s">
        <v>294</v>
      </c>
      <c r="C57" s="36">
        <v>90443000</v>
      </c>
      <c r="D57" s="36" t="s">
        <v>277</v>
      </c>
      <c r="E57" s="12" t="s">
        <v>63</v>
      </c>
      <c r="F57" s="12">
        <v>2100</v>
      </c>
      <c r="G57" s="12">
        <v>10</v>
      </c>
      <c r="H57" s="12">
        <v>50</v>
      </c>
      <c r="I57" s="12"/>
      <c r="J57" s="12"/>
      <c r="K57" s="12"/>
      <c r="L57" s="12"/>
      <c r="M57" s="12"/>
      <c r="N57" s="12"/>
      <c r="O57" s="13"/>
      <c r="P57" s="12">
        <f t="shared" si="6"/>
        <v>0</v>
      </c>
      <c r="Q57" s="12">
        <f t="shared" si="7"/>
        <v>0</v>
      </c>
      <c r="R57" s="57"/>
      <c r="S57" s="15">
        <v>0.09</v>
      </c>
      <c r="T57" s="15">
        <f t="shared" si="8"/>
        <v>0</v>
      </c>
    </row>
    <row r="58" spans="1:22" x14ac:dyDescent="0.2">
      <c r="A58" s="8" t="s">
        <v>70</v>
      </c>
      <c r="B58" s="8"/>
      <c r="C58" s="8"/>
      <c r="D58" s="8"/>
      <c r="E58" s="8"/>
      <c r="F58" s="36"/>
      <c r="G58" s="20"/>
      <c r="H58" s="20"/>
      <c r="I58" s="12"/>
      <c r="J58" s="12"/>
      <c r="K58" s="12"/>
      <c r="L58" s="12"/>
      <c r="M58" s="12"/>
      <c r="N58" s="12"/>
      <c r="O58" s="20"/>
      <c r="P58" s="12"/>
      <c r="Q58" s="12"/>
      <c r="R58" s="57"/>
      <c r="S58" s="12"/>
      <c r="T58" s="15"/>
    </row>
    <row r="59" spans="1:22" x14ac:dyDescent="0.2">
      <c r="A59" s="11" t="s">
        <v>295</v>
      </c>
      <c r="B59" s="11" t="s">
        <v>296</v>
      </c>
      <c r="C59" s="11" t="s">
        <v>295</v>
      </c>
      <c r="D59" s="11" t="s">
        <v>275</v>
      </c>
      <c r="E59" s="12">
        <v>32</v>
      </c>
      <c r="F59" s="12">
        <v>100</v>
      </c>
      <c r="G59" s="12">
        <v>10</v>
      </c>
      <c r="H59" s="12">
        <v>300</v>
      </c>
      <c r="I59" s="12"/>
      <c r="J59" s="12"/>
      <c r="K59" s="12"/>
      <c r="L59" s="12">
        <v>300</v>
      </c>
      <c r="M59" s="12">
        <v>300</v>
      </c>
      <c r="N59" s="12"/>
      <c r="O59" s="13"/>
      <c r="P59" s="12">
        <f t="shared" ref="P59:P73" si="9">SUM(I59:O59)</f>
        <v>600</v>
      </c>
      <c r="Q59" s="12">
        <f t="shared" ref="Q59:Q73" si="10">$P59/$H59</f>
        <v>2</v>
      </c>
      <c r="R59" s="57"/>
      <c r="S59" s="15">
        <v>0.09</v>
      </c>
      <c r="T59" s="15">
        <f t="shared" ref="T59:T73" si="11">$Q59*$S59</f>
        <v>0.18</v>
      </c>
      <c r="U59" s="43">
        <f>SUM(T59:T73)</f>
        <v>2.79</v>
      </c>
      <c r="V59" s="3">
        <f>U59*100/$U$143</f>
        <v>6.5988647114474928</v>
      </c>
    </row>
    <row r="60" spans="1:22" x14ac:dyDescent="0.2">
      <c r="A60" s="11" t="s">
        <v>71</v>
      </c>
      <c r="B60" s="11" t="s">
        <v>72</v>
      </c>
      <c r="C60" s="11" t="s">
        <v>71</v>
      </c>
      <c r="D60" s="11" t="s">
        <v>275</v>
      </c>
      <c r="E60" s="12">
        <v>32</v>
      </c>
      <c r="F60" s="12">
        <v>150</v>
      </c>
      <c r="G60" s="12">
        <v>10</v>
      </c>
      <c r="H60" s="12">
        <v>300</v>
      </c>
      <c r="I60" s="12"/>
      <c r="J60" s="12"/>
      <c r="K60" s="12"/>
      <c r="L60" s="12"/>
      <c r="M60" s="12"/>
      <c r="N60" s="12"/>
      <c r="O60" s="13"/>
      <c r="P60" s="12">
        <f t="shared" si="9"/>
        <v>0</v>
      </c>
      <c r="Q60" s="12">
        <f t="shared" si="10"/>
        <v>0</v>
      </c>
      <c r="R60" s="57"/>
      <c r="S60" s="15">
        <v>0.09</v>
      </c>
      <c r="T60" s="15">
        <f t="shared" si="11"/>
        <v>0</v>
      </c>
    </row>
    <row r="61" spans="1:22" x14ac:dyDescent="0.2">
      <c r="A61" s="36" t="s">
        <v>256</v>
      </c>
      <c r="B61" s="36" t="s">
        <v>72</v>
      </c>
      <c r="C61" s="36">
        <v>90446200</v>
      </c>
      <c r="D61" s="36" t="s">
        <v>277</v>
      </c>
      <c r="E61" s="12">
        <v>32</v>
      </c>
      <c r="F61" s="12">
        <v>150</v>
      </c>
      <c r="G61" s="12">
        <v>10</v>
      </c>
      <c r="H61" s="12">
        <v>300</v>
      </c>
      <c r="I61" s="12"/>
      <c r="J61" s="12"/>
      <c r="K61" s="12"/>
      <c r="L61" s="12"/>
      <c r="M61" s="12"/>
      <c r="N61" s="12"/>
      <c r="O61" s="13"/>
      <c r="P61" s="12">
        <f t="shared" si="9"/>
        <v>0</v>
      </c>
      <c r="Q61" s="12">
        <f t="shared" si="10"/>
        <v>0</v>
      </c>
      <c r="R61" s="57"/>
      <c r="S61" s="15">
        <v>0.09</v>
      </c>
      <c r="T61" s="15">
        <f t="shared" si="11"/>
        <v>0</v>
      </c>
    </row>
    <row r="62" spans="1:22" x14ac:dyDescent="0.2">
      <c r="A62" s="11" t="s">
        <v>200</v>
      </c>
      <c r="B62" s="11" t="s">
        <v>201</v>
      </c>
      <c r="C62" s="11" t="s">
        <v>200</v>
      </c>
      <c r="D62" s="11" t="s">
        <v>275</v>
      </c>
      <c r="E62" s="12">
        <v>32</v>
      </c>
      <c r="F62" s="12">
        <v>200</v>
      </c>
      <c r="G62" s="12">
        <v>10</v>
      </c>
      <c r="H62" s="12">
        <v>300</v>
      </c>
      <c r="I62" s="12"/>
      <c r="J62" s="12"/>
      <c r="K62" s="12"/>
      <c r="L62" s="12"/>
      <c r="M62" s="12"/>
      <c r="N62" s="12"/>
      <c r="O62" s="13"/>
      <c r="P62" s="12">
        <f t="shared" si="9"/>
        <v>0</v>
      </c>
      <c r="Q62" s="12">
        <f t="shared" si="10"/>
        <v>0</v>
      </c>
      <c r="R62" s="57"/>
      <c r="S62" s="15">
        <v>0.09</v>
      </c>
      <c r="T62" s="15">
        <f t="shared" si="11"/>
        <v>0</v>
      </c>
    </row>
    <row r="63" spans="1:22" x14ac:dyDescent="0.2">
      <c r="A63" s="11" t="s">
        <v>73</v>
      </c>
      <c r="B63" s="11" t="s">
        <v>74</v>
      </c>
      <c r="C63" s="11" t="s">
        <v>73</v>
      </c>
      <c r="D63" s="11" t="s">
        <v>275</v>
      </c>
      <c r="E63" s="12">
        <v>32</v>
      </c>
      <c r="F63" s="12">
        <v>300</v>
      </c>
      <c r="G63" s="12">
        <v>10</v>
      </c>
      <c r="H63" s="12">
        <v>150</v>
      </c>
      <c r="I63" s="12"/>
      <c r="J63" s="12"/>
      <c r="K63" s="12"/>
      <c r="L63" s="12"/>
      <c r="M63" s="12">
        <v>300</v>
      </c>
      <c r="N63" s="12"/>
      <c r="O63" s="13"/>
      <c r="P63" s="12">
        <f t="shared" si="9"/>
        <v>300</v>
      </c>
      <c r="Q63" s="12">
        <f t="shared" si="10"/>
        <v>2</v>
      </c>
      <c r="R63" s="57"/>
      <c r="S63" s="15">
        <v>0.09</v>
      </c>
      <c r="T63" s="15">
        <f t="shared" si="11"/>
        <v>0.18</v>
      </c>
    </row>
    <row r="64" spans="1:22" x14ac:dyDescent="0.2">
      <c r="A64" s="36" t="s">
        <v>232</v>
      </c>
      <c r="B64" s="36" t="s">
        <v>74</v>
      </c>
      <c r="C64" s="36">
        <v>90446300</v>
      </c>
      <c r="D64" s="36" t="s">
        <v>277</v>
      </c>
      <c r="E64" s="12" t="s">
        <v>180</v>
      </c>
      <c r="F64" s="12">
        <v>300</v>
      </c>
      <c r="G64" s="12">
        <v>10</v>
      </c>
      <c r="H64" s="12">
        <v>150</v>
      </c>
      <c r="I64" s="12">
        <v>150</v>
      </c>
      <c r="J64" s="12">
        <v>150</v>
      </c>
      <c r="K64" s="12"/>
      <c r="L64" s="12">
        <v>300</v>
      </c>
      <c r="M64" s="12">
        <v>300</v>
      </c>
      <c r="N64" s="12"/>
      <c r="O64" s="13"/>
      <c r="P64" s="12">
        <f t="shared" si="9"/>
        <v>900</v>
      </c>
      <c r="Q64" s="12">
        <f t="shared" si="10"/>
        <v>6</v>
      </c>
      <c r="R64" s="57"/>
      <c r="S64" s="15">
        <v>0.09</v>
      </c>
      <c r="T64" s="15">
        <f t="shared" si="11"/>
        <v>0.54</v>
      </c>
    </row>
    <row r="65" spans="1:22" x14ac:dyDescent="0.2">
      <c r="A65" s="11" t="s">
        <v>75</v>
      </c>
      <c r="B65" s="11" t="s">
        <v>76</v>
      </c>
      <c r="C65" s="11" t="s">
        <v>75</v>
      </c>
      <c r="D65" s="11" t="s">
        <v>275</v>
      </c>
      <c r="E65" s="12">
        <v>32</v>
      </c>
      <c r="F65" s="12">
        <v>450</v>
      </c>
      <c r="G65" s="12">
        <v>10</v>
      </c>
      <c r="H65" s="12">
        <v>100</v>
      </c>
      <c r="I65" s="12"/>
      <c r="J65" s="12"/>
      <c r="K65" s="12"/>
      <c r="L65" s="12"/>
      <c r="M65" s="12"/>
      <c r="N65" s="12"/>
      <c r="O65" s="13"/>
      <c r="P65" s="12">
        <f t="shared" si="9"/>
        <v>0</v>
      </c>
      <c r="Q65" s="12">
        <f t="shared" si="10"/>
        <v>0</v>
      </c>
      <c r="R65" s="57"/>
      <c r="S65" s="15">
        <v>0.09</v>
      </c>
      <c r="T65" s="15">
        <f t="shared" si="11"/>
        <v>0</v>
      </c>
    </row>
    <row r="66" spans="1:22" x14ac:dyDescent="0.2">
      <c r="A66" s="36" t="s">
        <v>179</v>
      </c>
      <c r="B66" s="36" t="s">
        <v>76</v>
      </c>
      <c r="C66" s="36">
        <v>90446400</v>
      </c>
      <c r="D66" s="36" t="s">
        <v>277</v>
      </c>
      <c r="E66" s="12" t="s">
        <v>180</v>
      </c>
      <c r="F66" s="12">
        <v>450</v>
      </c>
      <c r="G66" s="12">
        <v>10</v>
      </c>
      <c r="H66" s="12">
        <v>100</v>
      </c>
      <c r="I66" s="12">
        <v>100</v>
      </c>
      <c r="J66" s="12">
        <v>200</v>
      </c>
      <c r="K66" s="12"/>
      <c r="L66" s="12"/>
      <c r="M66" s="12"/>
      <c r="N66" s="12"/>
      <c r="O66" s="13"/>
      <c r="P66" s="12">
        <f t="shared" si="9"/>
        <v>300</v>
      </c>
      <c r="Q66" s="12">
        <f t="shared" si="10"/>
        <v>3</v>
      </c>
      <c r="R66" s="57"/>
      <c r="S66" s="15">
        <v>0.09</v>
      </c>
      <c r="T66" s="15">
        <f t="shared" si="11"/>
        <v>0.27</v>
      </c>
    </row>
    <row r="67" spans="1:22" x14ac:dyDescent="0.2">
      <c r="A67" s="11" t="s">
        <v>156</v>
      </c>
      <c r="B67" s="11" t="s">
        <v>157</v>
      </c>
      <c r="C67" s="11" t="s">
        <v>156</v>
      </c>
      <c r="D67" s="11" t="s">
        <v>275</v>
      </c>
      <c r="E67" s="12">
        <v>32</v>
      </c>
      <c r="F67" s="12">
        <v>600</v>
      </c>
      <c r="G67" s="12">
        <v>10</v>
      </c>
      <c r="H67" s="12">
        <v>100</v>
      </c>
      <c r="I67" s="12"/>
      <c r="J67" s="12"/>
      <c r="K67" s="12"/>
      <c r="L67" s="12"/>
      <c r="M67" s="12"/>
      <c r="N67" s="12"/>
      <c r="O67" s="13"/>
      <c r="P67" s="12">
        <f t="shared" si="9"/>
        <v>0</v>
      </c>
      <c r="Q67" s="12">
        <f t="shared" si="10"/>
        <v>0</v>
      </c>
      <c r="R67" s="57"/>
      <c r="S67" s="15">
        <v>0.12</v>
      </c>
      <c r="T67" s="15">
        <f t="shared" si="11"/>
        <v>0</v>
      </c>
    </row>
    <row r="68" spans="1:22" x14ac:dyDescent="0.2">
      <c r="A68" s="36" t="s">
        <v>181</v>
      </c>
      <c r="B68" s="36" t="s">
        <v>157</v>
      </c>
      <c r="C68" s="36">
        <v>90446600</v>
      </c>
      <c r="D68" s="36" t="s">
        <v>277</v>
      </c>
      <c r="E68" s="12" t="s">
        <v>180</v>
      </c>
      <c r="F68" s="12">
        <v>600</v>
      </c>
      <c r="G68" s="12">
        <v>10</v>
      </c>
      <c r="H68" s="12">
        <v>100</v>
      </c>
      <c r="I68" s="12"/>
      <c r="J68" s="12"/>
      <c r="K68" s="12"/>
      <c r="L68" s="12"/>
      <c r="M68" s="12"/>
      <c r="N68" s="12"/>
      <c r="O68" s="13"/>
      <c r="P68" s="12">
        <f t="shared" si="9"/>
        <v>0</v>
      </c>
      <c r="Q68" s="12">
        <f t="shared" si="10"/>
        <v>0</v>
      </c>
      <c r="R68" s="57"/>
      <c r="S68" s="15">
        <v>0.12</v>
      </c>
      <c r="T68" s="15">
        <f t="shared" si="11"/>
        <v>0</v>
      </c>
    </row>
    <row r="69" spans="1:22" x14ac:dyDescent="0.2">
      <c r="A69" s="11" t="s">
        <v>222</v>
      </c>
      <c r="B69" s="11" t="s">
        <v>223</v>
      </c>
      <c r="C69" s="11" t="s">
        <v>222</v>
      </c>
      <c r="D69" s="11" t="s">
        <v>275</v>
      </c>
      <c r="E69" s="12">
        <v>32</v>
      </c>
      <c r="F69" s="12">
        <v>750</v>
      </c>
      <c r="G69" s="12">
        <v>10</v>
      </c>
      <c r="H69" s="12">
        <v>60</v>
      </c>
      <c r="I69" s="12"/>
      <c r="J69" s="12"/>
      <c r="K69" s="12"/>
      <c r="L69" s="12"/>
      <c r="M69" s="12"/>
      <c r="N69" s="12"/>
      <c r="O69" s="13"/>
      <c r="P69" s="12">
        <f t="shared" si="9"/>
        <v>0</v>
      </c>
      <c r="Q69" s="12">
        <f t="shared" si="10"/>
        <v>0</v>
      </c>
      <c r="R69" s="57"/>
      <c r="S69" s="15">
        <v>0.09</v>
      </c>
      <c r="T69" s="15">
        <f t="shared" si="11"/>
        <v>0</v>
      </c>
    </row>
    <row r="70" spans="1:22" x14ac:dyDescent="0.2">
      <c r="A70" s="11" t="s">
        <v>158</v>
      </c>
      <c r="B70" s="11" t="s">
        <v>159</v>
      </c>
      <c r="C70" s="11" t="s">
        <v>158</v>
      </c>
      <c r="D70" s="11" t="s">
        <v>275</v>
      </c>
      <c r="E70" s="12">
        <v>32</v>
      </c>
      <c r="F70" s="12">
        <v>900</v>
      </c>
      <c r="G70" s="12">
        <v>10</v>
      </c>
      <c r="H70" s="12">
        <v>50</v>
      </c>
      <c r="I70" s="12"/>
      <c r="J70" s="12"/>
      <c r="K70" s="12"/>
      <c r="L70" s="12"/>
      <c r="M70" s="12"/>
      <c r="N70" s="12"/>
      <c r="O70" s="13"/>
      <c r="P70" s="12">
        <f t="shared" si="9"/>
        <v>0</v>
      </c>
      <c r="Q70" s="12">
        <f t="shared" si="10"/>
        <v>0</v>
      </c>
      <c r="R70" s="57"/>
      <c r="S70" s="15">
        <v>0.09</v>
      </c>
      <c r="T70" s="15">
        <f t="shared" si="11"/>
        <v>0</v>
      </c>
    </row>
    <row r="71" spans="1:22" x14ac:dyDescent="0.2">
      <c r="A71" s="36" t="s">
        <v>182</v>
      </c>
      <c r="B71" s="36" t="s">
        <v>159</v>
      </c>
      <c r="C71" s="36">
        <v>90446700</v>
      </c>
      <c r="D71" s="36" t="s">
        <v>277</v>
      </c>
      <c r="E71" s="12" t="s">
        <v>180</v>
      </c>
      <c r="F71" s="12">
        <v>900</v>
      </c>
      <c r="G71" s="12">
        <v>10</v>
      </c>
      <c r="H71" s="12">
        <v>50</v>
      </c>
      <c r="I71" s="12"/>
      <c r="J71" s="12">
        <v>100</v>
      </c>
      <c r="K71" s="12"/>
      <c r="L71" s="12">
        <v>200</v>
      </c>
      <c r="M71" s="12">
        <v>200</v>
      </c>
      <c r="N71" s="12"/>
      <c r="O71" s="13"/>
      <c r="P71" s="12">
        <f t="shared" si="9"/>
        <v>500</v>
      </c>
      <c r="Q71" s="12">
        <f t="shared" si="10"/>
        <v>10</v>
      </c>
      <c r="R71" s="57"/>
      <c r="S71" s="15">
        <v>0.09</v>
      </c>
      <c r="T71" s="15">
        <f t="shared" si="11"/>
        <v>0.89999999999999991</v>
      </c>
    </row>
    <row r="72" spans="1:22" x14ac:dyDescent="0.2">
      <c r="A72" s="11" t="s">
        <v>233</v>
      </c>
      <c r="B72" s="11" t="s">
        <v>234</v>
      </c>
      <c r="C72" s="11" t="s">
        <v>233</v>
      </c>
      <c r="D72" s="11" t="s">
        <v>275</v>
      </c>
      <c r="E72" s="12">
        <v>32</v>
      </c>
      <c r="F72" s="12">
        <v>1200</v>
      </c>
      <c r="G72" s="12">
        <v>10</v>
      </c>
      <c r="H72" s="12">
        <v>50</v>
      </c>
      <c r="I72" s="12"/>
      <c r="J72" s="12"/>
      <c r="K72" s="12"/>
      <c r="L72" s="12"/>
      <c r="M72" s="12"/>
      <c r="N72" s="12"/>
      <c r="O72" s="13"/>
      <c r="P72" s="12">
        <f t="shared" si="9"/>
        <v>0</v>
      </c>
      <c r="Q72" s="12">
        <f t="shared" si="10"/>
        <v>0</v>
      </c>
      <c r="R72" s="57"/>
      <c r="S72" s="15">
        <v>0.12</v>
      </c>
      <c r="T72" s="15">
        <f t="shared" si="11"/>
        <v>0</v>
      </c>
    </row>
    <row r="73" spans="1:22" x14ac:dyDescent="0.2">
      <c r="A73" s="36" t="s">
        <v>236</v>
      </c>
      <c r="B73" s="36" t="s">
        <v>237</v>
      </c>
      <c r="C73" s="36">
        <v>90446800</v>
      </c>
      <c r="D73" s="36" t="s">
        <v>277</v>
      </c>
      <c r="E73" s="12" t="s">
        <v>180</v>
      </c>
      <c r="F73" s="12">
        <v>1800</v>
      </c>
      <c r="G73" s="12">
        <v>10</v>
      </c>
      <c r="H73" s="12">
        <v>25</v>
      </c>
      <c r="I73" s="12"/>
      <c r="J73" s="12">
        <v>100</v>
      </c>
      <c r="K73" s="12"/>
      <c r="L73" s="12"/>
      <c r="M73" s="12"/>
      <c r="N73" s="12"/>
      <c r="O73" s="13"/>
      <c r="P73" s="12">
        <f t="shared" si="9"/>
        <v>100</v>
      </c>
      <c r="Q73" s="12">
        <f t="shared" si="10"/>
        <v>4</v>
      </c>
      <c r="R73" s="57"/>
      <c r="S73" s="15">
        <v>0.18</v>
      </c>
      <c r="T73" s="15">
        <f t="shared" si="11"/>
        <v>0.72</v>
      </c>
      <c r="U73" s="43"/>
    </row>
    <row r="74" spans="1:22" x14ac:dyDescent="0.2">
      <c r="A74" s="8" t="s">
        <v>77</v>
      </c>
      <c r="B74" s="8"/>
      <c r="C74" s="8"/>
      <c r="D74" s="8"/>
      <c r="E74" s="8"/>
      <c r="F74" s="36"/>
      <c r="G74" s="12"/>
      <c r="H74" s="12"/>
      <c r="I74" s="12"/>
      <c r="J74" s="12"/>
      <c r="K74" s="12"/>
      <c r="L74" s="12"/>
      <c r="M74" s="12"/>
      <c r="N74" s="12"/>
      <c r="O74" s="8"/>
      <c r="P74" s="12"/>
      <c r="Q74" s="12"/>
      <c r="R74" s="57"/>
      <c r="S74" s="12"/>
      <c r="T74" s="15"/>
    </row>
    <row r="75" spans="1:22" x14ac:dyDescent="0.2">
      <c r="A75" s="11" t="s">
        <v>297</v>
      </c>
      <c r="B75" s="11" t="s">
        <v>298</v>
      </c>
      <c r="C75" s="11" t="s">
        <v>297</v>
      </c>
      <c r="D75" s="11" t="s">
        <v>275</v>
      </c>
      <c r="E75" s="12">
        <v>40</v>
      </c>
      <c r="F75" s="12">
        <v>100</v>
      </c>
      <c r="G75" s="12">
        <v>10</v>
      </c>
      <c r="H75" s="12">
        <v>300</v>
      </c>
      <c r="I75" s="12"/>
      <c r="J75" s="12"/>
      <c r="K75" s="12"/>
      <c r="L75" s="12"/>
      <c r="M75" s="12"/>
      <c r="N75" s="12"/>
      <c r="O75" s="13"/>
      <c r="P75" s="12">
        <f t="shared" ref="P75:P90" si="12">SUM(I75:O75)</f>
        <v>0</v>
      </c>
      <c r="Q75" s="12">
        <f t="shared" ref="Q75:Q90" si="13">$P75/$H75</f>
        <v>0</v>
      </c>
      <c r="R75" s="57"/>
      <c r="S75" s="15">
        <v>0.13</v>
      </c>
      <c r="T75" s="15">
        <f t="shared" ref="T75:T90" si="14">$Q75*$S75</f>
        <v>0</v>
      </c>
      <c r="U75" s="43">
        <f>SUM(T75:T90)</f>
        <v>3.9699999999999998</v>
      </c>
      <c r="V75" s="3">
        <f>U75*100/$U$143</f>
        <v>9.3897824030274357</v>
      </c>
    </row>
    <row r="76" spans="1:22" x14ac:dyDescent="0.2">
      <c r="A76" s="11" t="s">
        <v>78</v>
      </c>
      <c r="B76" s="11" t="s">
        <v>79</v>
      </c>
      <c r="C76" s="11" t="s">
        <v>78</v>
      </c>
      <c r="D76" s="11" t="s">
        <v>275</v>
      </c>
      <c r="E76" s="12">
        <v>40</v>
      </c>
      <c r="F76" s="12">
        <v>150</v>
      </c>
      <c r="G76" s="12">
        <v>10</v>
      </c>
      <c r="H76" s="12">
        <v>300</v>
      </c>
      <c r="I76" s="12"/>
      <c r="J76" s="12"/>
      <c r="K76" s="12"/>
      <c r="L76" s="12"/>
      <c r="M76" s="12"/>
      <c r="N76" s="12"/>
      <c r="O76" s="13"/>
      <c r="P76" s="12">
        <f t="shared" si="12"/>
        <v>0</v>
      </c>
      <c r="Q76" s="12">
        <f t="shared" si="13"/>
        <v>0</v>
      </c>
      <c r="R76" s="57"/>
      <c r="S76" s="15">
        <v>0.13</v>
      </c>
      <c r="T76" s="15">
        <f t="shared" si="14"/>
        <v>0</v>
      </c>
    </row>
    <row r="77" spans="1:22" x14ac:dyDescent="0.2">
      <c r="A77" s="36" t="s">
        <v>240</v>
      </c>
      <c r="B77" s="36" t="s">
        <v>79</v>
      </c>
      <c r="C77" s="31" t="s">
        <v>241</v>
      </c>
      <c r="D77" s="36" t="s">
        <v>277</v>
      </c>
      <c r="E77" s="12">
        <v>40</v>
      </c>
      <c r="F77" s="12">
        <v>150</v>
      </c>
      <c r="G77" s="12">
        <v>10</v>
      </c>
      <c r="H77" s="12">
        <v>300</v>
      </c>
      <c r="I77" s="12"/>
      <c r="J77" s="12">
        <v>300</v>
      </c>
      <c r="K77" s="12"/>
      <c r="L77" s="12"/>
      <c r="M77" s="12"/>
      <c r="N77" s="12"/>
      <c r="O77" s="13"/>
      <c r="P77" s="12">
        <f t="shared" si="12"/>
        <v>300</v>
      </c>
      <c r="Q77" s="12">
        <f t="shared" si="13"/>
        <v>1</v>
      </c>
      <c r="R77" s="57"/>
      <c r="S77" s="15">
        <v>0.13</v>
      </c>
      <c r="T77" s="15">
        <f t="shared" si="14"/>
        <v>0.13</v>
      </c>
    </row>
    <row r="78" spans="1:22" x14ac:dyDescent="0.2">
      <c r="A78" s="11" t="s">
        <v>80</v>
      </c>
      <c r="B78" s="11" t="s">
        <v>81</v>
      </c>
      <c r="C78" s="11" t="s">
        <v>80</v>
      </c>
      <c r="D78" s="11" t="s">
        <v>275</v>
      </c>
      <c r="E78" s="12">
        <v>40</v>
      </c>
      <c r="F78" s="12">
        <v>200</v>
      </c>
      <c r="G78" s="12">
        <v>10</v>
      </c>
      <c r="H78" s="12">
        <v>150</v>
      </c>
      <c r="I78" s="12"/>
      <c r="J78" s="12"/>
      <c r="K78" s="12"/>
      <c r="L78" s="12"/>
      <c r="M78" s="12"/>
      <c r="N78" s="12"/>
      <c r="O78" s="13"/>
      <c r="P78" s="12">
        <f t="shared" si="12"/>
        <v>0</v>
      </c>
      <c r="Q78" s="12">
        <f t="shared" si="13"/>
        <v>0</v>
      </c>
      <c r="R78" s="57"/>
      <c r="S78" s="15">
        <v>0.13</v>
      </c>
      <c r="T78" s="15">
        <f t="shared" si="14"/>
        <v>0</v>
      </c>
    </row>
    <row r="79" spans="1:22" x14ac:dyDescent="0.2">
      <c r="A79" s="11" t="s">
        <v>82</v>
      </c>
      <c r="B79" s="11" t="s">
        <v>83</v>
      </c>
      <c r="C79" s="11" t="s">
        <v>82</v>
      </c>
      <c r="D79" s="11" t="s">
        <v>275</v>
      </c>
      <c r="E79" s="12">
        <v>40</v>
      </c>
      <c r="F79" s="12">
        <v>300</v>
      </c>
      <c r="G79" s="12">
        <v>10</v>
      </c>
      <c r="H79" s="12">
        <v>150</v>
      </c>
      <c r="I79" s="12"/>
      <c r="J79" s="12"/>
      <c r="K79" s="12"/>
      <c r="L79" s="12"/>
      <c r="M79" s="12">
        <v>150</v>
      </c>
      <c r="N79" s="12"/>
      <c r="O79" s="13"/>
      <c r="P79" s="12">
        <f t="shared" si="12"/>
        <v>150</v>
      </c>
      <c r="Q79" s="12">
        <f t="shared" si="13"/>
        <v>1</v>
      </c>
      <c r="R79" s="57"/>
      <c r="S79" s="15">
        <v>0.13</v>
      </c>
      <c r="T79" s="15">
        <f t="shared" si="14"/>
        <v>0.13</v>
      </c>
    </row>
    <row r="80" spans="1:22" x14ac:dyDescent="0.2">
      <c r="A80" s="36" t="s">
        <v>183</v>
      </c>
      <c r="B80" s="36" t="s">
        <v>83</v>
      </c>
      <c r="C80" s="36">
        <v>90447300</v>
      </c>
      <c r="D80" s="36" t="s">
        <v>277</v>
      </c>
      <c r="E80" s="12" t="s">
        <v>89</v>
      </c>
      <c r="F80" s="12">
        <v>300</v>
      </c>
      <c r="G80" s="12">
        <v>10</v>
      </c>
      <c r="H80" s="12">
        <v>150</v>
      </c>
      <c r="I80" s="12"/>
      <c r="J80" s="12">
        <v>300</v>
      </c>
      <c r="K80" s="12"/>
      <c r="L80" s="12"/>
      <c r="M80" s="12">
        <v>300</v>
      </c>
      <c r="N80" s="12"/>
      <c r="O80" s="13"/>
      <c r="P80" s="12">
        <f t="shared" si="12"/>
        <v>600</v>
      </c>
      <c r="Q80" s="12">
        <f t="shared" si="13"/>
        <v>4</v>
      </c>
      <c r="R80" s="57"/>
      <c r="S80" s="15">
        <v>0.13</v>
      </c>
      <c r="T80" s="15">
        <f t="shared" si="14"/>
        <v>0.52</v>
      </c>
    </row>
    <row r="81" spans="1:22" x14ac:dyDescent="0.2">
      <c r="A81" s="11" t="s">
        <v>84</v>
      </c>
      <c r="B81" s="11" t="s">
        <v>85</v>
      </c>
      <c r="C81" s="11" t="s">
        <v>84</v>
      </c>
      <c r="D81" s="11" t="s">
        <v>275</v>
      </c>
      <c r="E81" s="12">
        <v>40</v>
      </c>
      <c r="F81" s="12">
        <v>450</v>
      </c>
      <c r="G81" s="12">
        <v>10</v>
      </c>
      <c r="H81" s="12">
        <v>100</v>
      </c>
      <c r="I81" s="12"/>
      <c r="J81" s="12"/>
      <c r="K81" s="12"/>
      <c r="L81" s="12"/>
      <c r="M81" s="12"/>
      <c r="N81" s="12"/>
      <c r="O81" s="13"/>
      <c r="P81" s="12">
        <f t="shared" si="12"/>
        <v>0</v>
      </c>
      <c r="Q81" s="12">
        <f t="shared" si="13"/>
        <v>0</v>
      </c>
      <c r="R81" s="57"/>
      <c r="S81" s="15">
        <v>0.13</v>
      </c>
      <c r="T81" s="15">
        <f t="shared" si="14"/>
        <v>0</v>
      </c>
    </row>
    <row r="82" spans="1:22" x14ac:dyDescent="0.2">
      <c r="A82" s="36" t="s">
        <v>184</v>
      </c>
      <c r="B82" s="36" t="s">
        <v>85</v>
      </c>
      <c r="C82" s="36">
        <v>90447400</v>
      </c>
      <c r="D82" s="36" t="s">
        <v>277</v>
      </c>
      <c r="E82" s="12" t="s">
        <v>89</v>
      </c>
      <c r="F82" s="12">
        <v>450</v>
      </c>
      <c r="G82" s="12">
        <v>10</v>
      </c>
      <c r="H82" s="12">
        <v>100</v>
      </c>
      <c r="I82" s="12"/>
      <c r="J82" s="12">
        <v>300</v>
      </c>
      <c r="K82" s="12"/>
      <c r="L82" s="12">
        <v>300</v>
      </c>
      <c r="M82" s="12">
        <v>300</v>
      </c>
      <c r="N82" s="12"/>
      <c r="O82" s="13"/>
      <c r="P82" s="12">
        <f t="shared" si="12"/>
        <v>900</v>
      </c>
      <c r="Q82" s="12">
        <f t="shared" si="13"/>
        <v>9</v>
      </c>
      <c r="R82" s="57"/>
      <c r="S82" s="15">
        <v>0.13</v>
      </c>
      <c r="T82" s="15">
        <f t="shared" si="14"/>
        <v>1.17</v>
      </c>
    </row>
    <row r="83" spans="1:22" x14ac:dyDescent="0.2">
      <c r="A83" s="11" t="s">
        <v>86</v>
      </c>
      <c r="B83" s="11" t="s">
        <v>87</v>
      </c>
      <c r="C83" s="11" t="s">
        <v>86</v>
      </c>
      <c r="D83" s="11" t="s">
        <v>275</v>
      </c>
      <c r="E83" s="12">
        <v>40</v>
      </c>
      <c r="F83" s="12">
        <v>600</v>
      </c>
      <c r="G83" s="12">
        <v>10</v>
      </c>
      <c r="H83" s="12">
        <v>50</v>
      </c>
      <c r="I83" s="12"/>
      <c r="J83" s="12"/>
      <c r="K83" s="12"/>
      <c r="L83" s="12"/>
      <c r="M83" s="12"/>
      <c r="N83" s="12"/>
      <c r="O83" s="13"/>
      <c r="P83" s="12">
        <f t="shared" si="12"/>
        <v>0</v>
      </c>
      <c r="Q83" s="12">
        <f t="shared" si="13"/>
        <v>0</v>
      </c>
      <c r="R83" s="57"/>
      <c r="S83" s="15">
        <v>0.09</v>
      </c>
      <c r="T83" s="15">
        <f t="shared" si="14"/>
        <v>0</v>
      </c>
    </row>
    <row r="84" spans="1:22" x14ac:dyDescent="0.2">
      <c r="A84" s="36" t="s">
        <v>88</v>
      </c>
      <c r="B84" s="36" t="s">
        <v>87</v>
      </c>
      <c r="C84" s="36">
        <v>90447600</v>
      </c>
      <c r="D84" s="36" t="s">
        <v>277</v>
      </c>
      <c r="E84" s="12" t="s">
        <v>89</v>
      </c>
      <c r="F84" s="12">
        <v>600</v>
      </c>
      <c r="G84" s="12">
        <v>10</v>
      </c>
      <c r="H84" s="12">
        <v>50</v>
      </c>
      <c r="I84" s="12"/>
      <c r="J84" s="12">
        <v>300</v>
      </c>
      <c r="K84" s="12"/>
      <c r="L84" s="12">
        <v>300</v>
      </c>
      <c r="M84" s="12">
        <v>300</v>
      </c>
      <c r="N84" s="12"/>
      <c r="O84" s="13"/>
      <c r="P84" s="12">
        <f t="shared" si="12"/>
        <v>900</v>
      </c>
      <c r="Q84" s="12">
        <f t="shared" si="13"/>
        <v>18</v>
      </c>
      <c r="R84" s="57"/>
      <c r="S84" s="15">
        <v>0.09</v>
      </c>
      <c r="T84" s="15">
        <f t="shared" si="14"/>
        <v>1.6199999999999999</v>
      </c>
    </row>
    <row r="85" spans="1:22" x14ac:dyDescent="0.2">
      <c r="A85" s="11" t="s">
        <v>90</v>
      </c>
      <c r="B85" s="11" t="s">
        <v>91</v>
      </c>
      <c r="C85" s="11" t="s">
        <v>90</v>
      </c>
      <c r="D85" s="11" t="s">
        <v>275</v>
      </c>
      <c r="E85" s="12">
        <v>40</v>
      </c>
      <c r="F85" s="12">
        <v>750</v>
      </c>
      <c r="G85" s="12">
        <v>10</v>
      </c>
      <c r="H85" s="12">
        <v>50</v>
      </c>
      <c r="I85" s="12"/>
      <c r="J85" s="12"/>
      <c r="K85" s="12"/>
      <c r="L85" s="12"/>
      <c r="M85" s="12"/>
      <c r="N85" s="12"/>
      <c r="O85" s="13"/>
      <c r="P85" s="12">
        <f t="shared" si="12"/>
        <v>0</v>
      </c>
      <c r="Q85" s="12">
        <f t="shared" si="13"/>
        <v>0</v>
      </c>
      <c r="R85" s="57"/>
      <c r="S85" s="15">
        <v>0.13</v>
      </c>
      <c r="T85" s="15">
        <f t="shared" si="14"/>
        <v>0</v>
      </c>
    </row>
    <row r="86" spans="1:22" x14ac:dyDescent="0.2">
      <c r="A86" s="11" t="s">
        <v>92</v>
      </c>
      <c r="B86" s="11" t="s">
        <v>93</v>
      </c>
      <c r="C86" s="11" t="s">
        <v>92</v>
      </c>
      <c r="D86" s="11" t="s">
        <v>275</v>
      </c>
      <c r="E86" s="12">
        <v>40</v>
      </c>
      <c r="F86" s="12">
        <v>900</v>
      </c>
      <c r="G86" s="12">
        <v>10</v>
      </c>
      <c r="H86" s="12">
        <v>50</v>
      </c>
      <c r="I86" s="12"/>
      <c r="J86" s="12"/>
      <c r="K86" s="12"/>
      <c r="L86" s="12"/>
      <c r="M86" s="12"/>
      <c r="N86" s="12"/>
      <c r="O86" s="13"/>
      <c r="P86" s="12">
        <f t="shared" si="12"/>
        <v>0</v>
      </c>
      <c r="Q86" s="12">
        <f t="shared" si="13"/>
        <v>0</v>
      </c>
      <c r="R86" s="57"/>
      <c r="S86" s="15">
        <v>0.13</v>
      </c>
      <c r="T86" s="15">
        <f t="shared" si="14"/>
        <v>0</v>
      </c>
    </row>
    <row r="87" spans="1:22" x14ac:dyDescent="0.2">
      <c r="A87" s="36" t="s">
        <v>185</v>
      </c>
      <c r="B87" s="36" t="s">
        <v>93</v>
      </c>
      <c r="C87" s="36">
        <v>90447700</v>
      </c>
      <c r="D87" s="36" t="s">
        <v>277</v>
      </c>
      <c r="E87" s="12" t="s">
        <v>89</v>
      </c>
      <c r="F87" s="12">
        <v>900</v>
      </c>
      <c r="G87" s="12">
        <v>10</v>
      </c>
      <c r="H87" s="12">
        <v>50</v>
      </c>
      <c r="I87" s="12"/>
      <c r="J87" s="12"/>
      <c r="K87" s="12"/>
      <c r="L87" s="12"/>
      <c r="M87" s="12"/>
      <c r="N87" s="12"/>
      <c r="O87" s="13"/>
      <c r="P87" s="12">
        <f t="shared" si="12"/>
        <v>0</v>
      </c>
      <c r="Q87" s="12">
        <f t="shared" si="13"/>
        <v>0</v>
      </c>
      <c r="R87" s="57"/>
      <c r="S87" s="15">
        <v>0.13</v>
      </c>
      <c r="T87" s="15">
        <f t="shared" si="14"/>
        <v>0</v>
      </c>
    </row>
    <row r="88" spans="1:22" x14ac:dyDescent="0.2">
      <c r="A88" s="11" t="s">
        <v>94</v>
      </c>
      <c r="B88" s="11" t="s">
        <v>95</v>
      </c>
      <c r="C88" s="11" t="s">
        <v>94</v>
      </c>
      <c r="D88" s="11" t="s">
        <v>275</v>
      </c>
      <c r="E88" s="12">
        <v>40</v>
      </c>
      <c r="F88" s="12">
        <v>1200</v>
      </c>
      <c r="G88" s="12">
        <v>5</v>
      </c>
      <c r="H88" s="12">
        <v>25</v>
      </c>
      <c r="I88" s="12"/>
      <c r="J88" s="12"/>
      <c r="K88" s="12"/>
      <c r="L88" s="12"/>
      <c r="M88" s="12"/>
      <c r="N88" s="12"/>
      <c r="O88" s="13"/>
      <c r="P88" s="12">
        <f t="shared" si="12"/>
        <v>0</v>
      </c>
      <c r="Q88" s="12">
        <f t="shared" si="13"/>
        <v>0</v>
      </c>
      <c r="R88" s="57"/>
      <c r="S88" s="15">
        <v>0.08</v>
      </c>
      <c r="T88" s="15">
        <f t="shared" si="14"/>
        <v>0</v>
      </c>
    </row>
    <row r="89" spans="1:22" x14ac:dyDescent="0.2">
      <c r="A89" s="36" t="s">
        <v>376</v>
      </c>
      <c r="B89" s="36" t="s">
        <v>377</v>
      </c>
      <c r="C89" s="31" t="s">
        <v>378</v>
      </c>
      <c r="D89" s="36" t="s">
        <v>277</v>
      </c>
      <c r="E89" s="12">
        <v>40</v>
      </c>
      <c r="F89" s="12">
        <v>1800</v>
      </c>
      <c r="G89" s="12">
        <v>5</v>
      </c>
      <c r="H89" s="12">
        <v>20</v>
      </c>
      <c r="I89" s="12"/>
      <c r="J89" s="12">
        <v>100</v>
      </c>
      <c r="K89" s="12"/>
      <c r="L89" s="12"/>
      <c r="M89" s="12"/>
      <c r="N89" s="12"/>
      <c r="O89" s="13"/>
      <c r="P89" s="12">
        <f t="shared" si="12"/>
        <v>100</v>
      </c>
      <c r="Q89" s="12">
        <f t="shared" si="13"/>
        <v>5</v>
      </c>
      <c r="R89" s="57"/>
      <c r="S89" s="15">
        <v>0.08</v>
      </c>
      <c r="T89" s="15">
        <f t="shared" si="14"/>
        <v>0.4</v>
      </c>
    </row>
    <row r="90" spans="1:22" x14ac:dyDescent="0.2">
      <c r="A90" s="11" t="s">
        <v>220</v>
      </c>
      <c r="B90" s="11" t="s">
        <v>221</v>
      </c>
      <c r="C90" s="11" t="s">
        <v>220</v>
      </c>
      <c r="D90" s="11" t="s">
        <v>275</v>
      </c>
      <c r="E90" s="12">
        <v>40</v>
      </c>
      <c r="F90" s="12">
        <v>2000</v>
      </c>
      <c r="G90" s="12">
        <v>5</v>
      </c>
      <c r="H90" s="12">
        <v>25</v>
      </c>
      <c r="I90" s="12"/>
      <c r="J90" s="12"/>
      <c r="K90" s="12"/>
      <c r="L90" s="12"/>
      <c r="M90" s="12"/>
      <c r="N90" s="12"/>
      <c r="O90" s="13"/>
      <c r="P90" s="12">
        <f t="shared" si="12"/>
        <v>0</v>
      </c>
      <c r="Q90" s="12">
        <f t="shared" si="13"/>
        <v>0</v>
      </c>
      <c r="R90" s="57"/>
      <c r="S90" s="15">
        <v>0.08</v>
      </c>
      <c r="T90" s="15">
        <f t="shared" si="14"/>
        <v>0</v>
      </c>
      <c r="U90" s="43"/>
    </row>
    <row r="91" spans="1:22" x14ac:dyDescent="0.2">
      <c r="A91" s="8" t="s">
        <v>96</v>
      </c>
      <c r="B91" s="8"/>
      <c r="C91" s="8"/>
      <c r="D91" s="8"/>
      <c r="E91" s="20"/>
      <c r="F91" s="12"/>
      <c r="G91" s="12"/>
      <c r="H91" s="12"/>
      <c r="I91" s="12"/>
      <c r="J91" s="12"/>
      <c r="K91" s="12"/>
      <c r="L91" s="12"/>
      <c r="M91" s="12"/>
      <c r="N91" s="12"/>
      <c r="O91" s="8"/>
      <c r="P91" s="12"/>
      <c r="Q91" s="12"/>
      <c r="R91" s="57"/>
      <c r="S91" s="12"/>
      <c r="T91" s="15"/>
    </row>
    <row r="92" spans="1:22" x14ac:dyDescent="0.2">
      <c r="A92" s="11" t="s">
        <v>299</v>
      </c>
      <c r="B92" s="11" t="s">
        <v>300</v>
      </c>
      <c r="C92" s="11" t="s">
        <v>299</v>
      </c>
      <c r="D92" s="11" t="s">
        <v>275</v>
      </c>
      <c r="E92" s="12">
        <v>50</v>
      </c>
      <c r="F92" s="12">
        <v>100</v>
      </c>
      <c r="G92" s="12">
        <v>10</v>
      </c>
      <c r="H92" s="12">
        <v>150</v>
      </c>
      <c r="I92" s="12"/>
      <c r="J92" s="12"/>
      <c r="K92" s="12"/>
      <c r="L92" s="12"/>
      <c r="M92" s="12">
        <v>300</v>
      </c>
      <c r="N92" s="12"/>
      <c r="O92" s="13"/>
      <c r="P92" s="12">
        <f t="shared" ref="P92:P108" si="15">SUM(I92:O92)</f>
        <v>300</v>
      </c>
      <c r="Q92" s="12">
        <f t="shared" ref="Q92:Q108" si="16">$P92/$H92</f>
        <v>2</v>
      </c>
      <c r="R92" s="57"/>
      <c r="S92" s="15">
        <v>0.1</v>
      </c>
      <c r="T92" s="15">
        <f t="shared" ref="T92:T108" si="17">$Q92*$S92</f>
        <v>0.2</v>
      </c>
      <c r="U92" s="43">
        <f>SUM(T92:T108)</f>
        <v>15.920000000000002</v>
      </c>
      <c r="V92" s="3">
        <f>U92*100/$U$143</f>
        <v>37.653736991485339</v>
      </c>
    </row>
    <row r="93" spans="1:22" x14ac:dyDescent="0.2">
      <c r="A93" s="11" t="s">
        <v>97</v>
      </c>
      <c r="B93" s="11" t="s">
        <v>98</v>
      </c>
      <c r="C93" s="11" t="s">
        <v>97</v>
      </c>
      <c r="D93" s="11" t="s">
        <v>275</v>
      </c>
      <c r="E93" s="12">
        <v>50</v>
      </c>
      <c r="F93" s="12">
        <v>150</v>
      </c>
      <c r="G93" s="12">
        <v>10</v>
      </c>
      <c r="H93" s="12">
        <v>150</v>
      </c>
      <c r="I93" s="12"/>
      <c r="J93" s="12"/>
      <c r="K93" s="12"/>
      <c r="L93" s="12"/>
      <c r="M93" s="12"/>
      <c r="N93" s="12"/>
      <c r="O93" s="13"/>
      <c r="P93" s="12">
        <f t="shared" si="15"/>
        <v>0</v>
      </c>
      <c r="Q93" s="12">
        <f t="shared" si="16"/>
        <v>0</v>
      </c>
      <c r="R93" s="57"/>
      <c r="S93" s="15">
        <v>0.1</v>
      </c>
      <c r="T93" s="15">
        <f t="shared" si="17"/>
        <v>0</v>
      </c>
    </row>
    <row r="94" spans="1:22" x14ac:dyDescent="0.2">
      <c r="A94" s="36" t="s">
        <v>235</v>
      </c>
      <c r="B94" s="36" t="s">
        <v>98</v>
      </c>
      <c r="C94" s="36">
        <v>90448200</v>
      </c>
      <c r="D94" s="36" t="s">
        <v>277</v>
      </c>
      <c r="E94" s="12" t="s">
        <v>102</v>
      </c>
      <c r="F94" s="12">
        <v>150</v>
      </c>
      <c r="G94" s="12">
        <v>10</v>
      </c>
      <c r="H94" s="12">
        <v>150</v>
      </c>
      <c r="I94" s="12"/>
      <c r="J94" s="12"/>
      <c r="K94" s="12"/>
      <c r="L94" s="12"/>
      <c r="M94" s="12"/>
      <c r="N94" s="12"/>
      <c r="O94" s="13"/>
      <c r="P94" s="12">
        <f t="shared" si="15"/>
        <v>0</v>
      </c>
      <c r="Q94" s="12">
        <f t="shared" si="16"/>
        <v>0</v>
      </c>
      <c r="R94" s="57"/>
      <c r="S94" s="15">
        <v>0.1</v>
      </c>
      <c r="T94" s="15">
        <f t="shared" si="17"/>
        <v>0</v>
      </c>
    </row>
    <row r="95" spans="1:22" x14ac:dyDescent="0.2">
      <c r="A95" s="11" t="s">
        <v>224</v>
      </c>
      <c r="B95" s="11" t="s">
        <v>225</v>
      </c>
      <c r="C95" s="11" t="s">
        <v>224</v>
      </c>
      <c r="D95" s="11" t="s">
        <v>275</v>
      </c>
      <c r="E95" s="12">
        <v>50</v>
      </c>
      <c r="F95" s="12">
        <v>200</v>
      </c>
      <c r="G95" s="12">
        <v>10</v>
      </c>
      <c r="H95" s="12">
        <v>150</v>
      </c>
      <c r="I95" s="12"/>
      <c r="J95" s="12"/>
      <c r="K95" s="12"/>
      <c r="L95" s="12"/>
      <c r="M95" s="12">
        <v>150</v>
      </c>
      <c r="N95" s="12"/>
      <c r="O95" s="13"/>
      <c r="P95" s="12">
        <f t="shared" si="15"/>
        <v>150</v>
      </c>
      <c r="Q95" s="12">
        <f t="shared" si="16"/>
        <v>1</v>
      </c>
      <c r="R95" s="57"/>
      <c r="S95" s="15">
        <v>0.06</v>
      </c>
      <c r="T95" s="15">
        <f t="shared" si="17"/>
        <v>0.06</v>
      </c>
    </row>
    <row r="96" spans="1:22" x14ac:dyDescent="0.2">
      <c r="A96" s="11" t="s">
        <v>99</v>
      </c>
      <c r="B96" s="11" t="s">
        <v>100</v>
      </c>
      <c r="C96" s="11" t="s">
        <v>99</v>
      </c>
      <c r="D96" s="11" t="s">
        <v>275</v>
      </c>
      <c r="E96" s="12">
        <v>50</v>
      </c>
      <c r="F96" s="12">
        <v>300</v>
      </c>
      <c r="G96" s="12">
        <v>10</v>
      </c>
      <c r="H96" s="12">
        <v>75</v>
      </c>
      <c r="I96" s="12"/>
      <c r="J96" s="12"/>
      <c r="K96" s="12"/>
      <c r="L96" s="12"/>
      <c r="M96" s="12"/>
      <c r="N96" s="12"/>
      <c r="O96" s="13"/>
      <c r="P96" s="12">
        <f t="shared" si="15"/>
        <v>0</v>
      </c>
      <c r="Q96" s="12">
        <f t="shared" si="16"/>
        <v>0</v>
      </c>
      <c r="R96" s="57"/>
      <c r="S96" s="15">
        <v>0.1</v>
      </c>
      <c r="T96" s="15">
        <f t="shared" si="17"/>
        <v>0</v>
      </c>
    </row>
    <row r="97" spans="1:22" x14ac:dyDescent="0.2">
      <c r="A97" s="36" t="s">
        <v>101</v>
      </c>
      <c r="B97" s="36" t="s">
        <v>100</v>
      </c>
      <c r="C97" s="36">
        <v>90448300</v>
      </c>
      <c r="D97" s="36" t="s">
        <v>277</v>
      </c>
      <c r="E97" s="12" t="s">
        <v>102</v>
      </c>
      <c r="F97" s="12">
        <v>300</v>
      </c>
      <c r="G97" s="12">
        <v>10</v>
      </c>
      <c r="H97" s="12">
        <v>75</v>
      </c>
      <c r="I97" s="12"/>
      <c r="J97" s="12"/>
      <c r="K97" s="12"/>
      <c r="L97" s="12"/>
      <c r="M97" s="12"/>
      <c r="N97" s="12"/>
      <c r="O97" s="13"/>
      <c r="P97" s="12">
        <f t="shared" si="15"/>
        <v>0</v>
      </c>
      <c r="Q97" s="12">
        <f t="shared" si="16"/>
        <v>0</v>
      </c>
      <c r="R97" s="57"/>
      <c r="S97" s="15">
        <v>0.1</v>
      </c>
      <c r="T97" s="15">
        <f t="shared" si="17"/>
        <v>0</v>
      </c>
    </row>
    <row r="98" spans="1:22" x14ac:dyDescent="0.2">
      <c r="A98" s="11" t="s">
        <v>103</v>
      </c>
      <c r="B98" s="11" t="s">
        <v>104</v>
      </c>
      <c r="C98" s="11" t="s">
        <v>103</v>
      </c>
      <c r="D98" s="11" t="s">
        <v>275</v>
      </c>
      <c r="E98" s="12">
        <v>50</v>
      </c>
      <c r="F98" s="12">
        <v>450</v>
      </c>
      <c r="G98" s="12">
        <v>10</v>
      </c>
      <c r="H98" s="12">
        <v>50</v>
      </c>
      <c r="I98" s="12"/>
      <c r="J98" s="12"/>
      <c r="K98" s="12"/>
      <c r="L98" s="12"/>
      <c r="M98" s="12"/>
      <c r="N98" s="12"/>
      <c r="O98" s="13"/>
      <c r="P98" s="12">
        <f t="shared" si="15"/>
        <v>0</v>
      </c>
      <c r="Q98" s="12">
        <f t="shared" si="16"/>
        <v>0</v>
      </c>
      <c r="R98" s="57"/>
      <c r="S98" s="15">
        <v>0.1</v>
      </c>
      <c r="T98" s="15">
        <f t="shared" si="17"/>
        <v>0</v>
      </c>
    </row>
    <row r="99" spans="1:22" x14ac:dyDescent="0.2">
      <c r="A99" s="36" t="s">
        <v>186</v>
      </c>
      <c r="B99" s="36" t="s">
        <v>104</v>
      </c>
      <c r="C99" s="36">
        <v>90448400</v>
      </c>
      <c r="D99" s="36" t="s">
        <v>277</v>
      </c>
      <c r="E99" s="12" t="s">
        <v>102</v>
      </c>
      <c r="F99" s="12">
        <v>450</v>
      </c>
      <c r="G99" s="12">
        <v>10</v>
      </c>
      <c r="H99" s="12">
        <v>50</v>
      </c>
      <c r="I99" s="12"/>
      <c r="J99" s="12">
        <v>300</v>
      </c>
      <c r="K99" s="12"/>
      <c r="L99" s="12"/>
      <c r="M99" s="12">
        <v>300</v>
      </c>
      <c r="N99" s="12"/>
      <c r="O99" s="13"/>
      <c r="P99" s="12">
        <f t="shared" si="15"/>
        <v>600</v>
      </c>
      <c r="Q99" s="12">
        <f t="shared" si="16"/>
        <v>12</v>
      </c>
      <c r="R99" s="57"/>
      <c r="S99" s="15">
        <v>0.1</v>
      </c>
      <c r="T99" s="15">
        <f t="shared" si="17"/>
        <v>1.2000000000000002</v>
      </c>
    </row>
    <row r="100" spans="1:22" x14ac:dyDescent="0.2">
      <c r="A100" s="11" t="s">
        <v>105</v>
      </c>
      <c r="B100" s="11" t="s">
        <v>106</v>
      </c>
      <c r="C100" s="11" t="s">
        <v>105</v>
      </c>
      <c r="D100" s="11" t="s">
        <v>275</v>
      </c>
      <c r="E100" s="12">
        <v>50</v>
      </c>
      <c r="F100" s="12">
        <v>600</v>
      </c>
      <c r="G100" s="12">
        <v>10</v>
      </c>
      <c r="H100" s="12">
        <v>50</v>
      </c>
      <c r="I100" s="12"/>
      <c r="J100" s="12"/>
      <c r="K100" s="12"/>
      <c r="L100" s="12"/>
      <c r="M100" s="12">
        <v>300</v>
      </c>
      <c r="N100" s="12"/>
      <c r="O100" s="13"/>
      <c r="P100" s="12">
        <f t="shared" si="15"/>
        <v>300</v>
      </c>
      <c r="Q100" s="12">
        <f t="shared" si="16"/>
        <v>6</v>
      </c>
      <c r="R100" s="57"/>
      <c r="S100" s="15">
        <v>0.13</v>
      </c>
      <c r="T100" s="15">
        <f t="shared" si="17"/>
        <v>0.78</v>
      </c>
    </row>
    <row r="101" spans="1:22" x14ac:dyDescent="0.2">
      <c r="A101" s="36" t="s">
        <v>107</v>
      </c>
      <c r="B101" s="36" t="s">
        <v>106</v>
      </c>
      <c r="C101" s="36">
        <v>90448600</v>
      </c>
      <c r="D101" s="36" t="s">
        <v>277</v>
      </c>
      <c r="E101" s="12" t="s">
        <v>102</v>
      </c>
      <c r="F101" s="12">
        <v>600</v>
      </c>
      <c r="G101" s="12">
        <v>10</v>
      </c>
      <c r="H101" s="12">
        <v>50</v>
      </c>
      <c r="I101" s="12"/>
      <c r="J101" s="12">
        <v>300</v>
      </c>
      <c r="K101" s="12"/>
      <c r="L101" s="12"/>
      <c r="M101" s="12">
        <v>500</v>
      </c>
      <c r="N101" s="12"/>
      <c r="O101" s="13"/>
      <c r="P101" s="12">
        <f t="shared" si="15"/>
        <v>800</v>
      </c>
      <c r="Q101" s="12">
        <f t="shared" si="16"/>
        <v>16</v>
      </c>
      <c r="R101" s="57"/>
      <c r="S101" s="15">
        <v>0.13</v>
      </c>
      <c r="T101" s="15">
        <f t="shared" si="17"/>
        <v>2.08</v>
      </c>
    </row>
    <row r="102" spans="1:22" x14ac:dyDescent="0.2">
      <c r="A102" s="36" t="s">
        <v>266</v>
      </c>
      <c r="B102" s="36" t="s">
        <v>267</v>
      </c>
      <c r="C102" s="36">
        <v>90448605</v>
      </c>
      <c r="D102" s="36" t="s">
        <v>277</v>
      </c>
      <c r="E102" s="12" t="s">
        <v>102</v>
      </c>
      <c r="F102" s="12">
        <v>700</v>
      </c>
      <c r="G102" s="12">
        <v>5</v>
      </c>
      <c r="H102" s="12">
        <v>25</v>
      </c>
      <c r="I102" s="12"/>
      <c r="J102" s="12"/>
      <c r="K102" s="12"/>
      <c r="L102" s="12"/>
      <c r="M102" s="12"/>
      <c r="N102" s="12"/>
      <c r="O102" s="13"/>
      <c r="P102" s="12">
        <f t="shared" si="15"/>
        <v>0</v>
      </c>
      <c r="Q102" s="12">
        <f t="shared" si="16"/>
        <v>0</v>
      </c>
      <c r="R102" s="57"/>
      <c r="S102" s="15">
        <v>0.1</v>
      </c>
      <c r="T102" s="15">
        <f t="shared" si="17"/>
        <v>0</v>
      </c>
    </row>
    <row r="103" spans="1:22" x14ac:dyDescent="0.2">
      <c r="A103" s="11" t="s">
        <v>202</v>
      </c>
      <c r="B103" s="11" t="s">
        <v>203</v>
      </c>
      <c r="C103" s="11" t="s">
        <v>202</v>
      </c>
      <c r="D103" s="11" t="s">
        <v>275</v>
      </c>
      <c r="E103" s="12">
        <v>50</v>
      </c>
      <c r="F103" s="12">
        <v>750</v>
      </c>
      <c r="G103" s="12">
        <v>5</v>
      </c>
      <c r="H103" s="12">
        <v>25</v>
      </c>
      <c r="I103" s="12"/>
      <c r="J103" s="12">
        <v>200</v>
      </c>
      <c r="K103" s="12"/>
      <c r="L103" s="12"/>
      <c r="M103" s="12"/>
      <c r="N103" s="12"/>
      <c r="O103" s="13"/>
      <c r="P103" s="12">
        <f t="shared" si="15"/>
        <v>200</v>
      </c>
      <c r="Q103" s="12">
        <f t="shared" si="16"/>
        <v>8</v>
      </c>
      <c r="R103" s="57"/>
      <c r="S103" s="15">
        <v>0.1</v>
      </c>
      <c r="T103" s="15">
        <f t="shared" si="17"/>
        <v>0.8</v>
      </c>
    </row>
    <row r="104" spans="1:22" x14ac:dyDescent="0.2">
      <c r="A104" s="11" t="s">
        <v>108</v>
      </c>
      <c r="B104" s="11" t="s">
        <v>109</v>
      </c>
      <c r="C104" s="11" t="s">
        <v>108</v>
      </c>
      <c r="D104" s="11" t="s">
        <v>275</v>
      </c>
      <c r="E104" s="12">
        <v>50</v>
      </c>
      <c r="F104" s="12">
        <v>900</v>
      </c>
      <c r="G104" s="12">
        <v>5</v>
      </c>
      <c r="H104" s="12">
        <v>25</v>
      </c>
      <c r="I104" s="12"/>
      <c r="J104" s="12"/>
      <c r="K104" s="12"/>
      <c r="L104" s="12"/>
      <c r="M104" s="12">
        <v>100</v>
      </c>
      <c r="N104" s="12">
        <v>300</v>
      </c>
      <c r="O104" s="13"/>
      <c r="P104" s="12">
        <f t="shared" si="15"/>
        <v>400</v>
      </c>
      <c r="Q104" s="12">
        <f t="shared" si="16"/>
        <v>16</v>
      </c>
      <c r="R104" s="57"/>
      <c r="S104" s="15">
        <v>0.1</v>
      </c>
      <c r="T104" s="15">
        <f t="shared" si="17"/>
        <v>1.6</v>
      </c>
    </row>
    <row r="105" spans="1:22" x14ac:dyDescent="0.2">
      <c r="A105" s="36" t="s">
        <v>187</v>
      </c>
      <c r="B105" s="36" t="s">
        <v>109</v>
      </c>
      <c r="C105" s="36">
        <v>90448700</v>
      </c>
      <c r="D105" s="36" t="s">
        <v>277</v>
      </c>
      <c r="E105" s="12" t="s">
        <v>102</v>
      </c>
      <c r="F105" s="12">
        <v>900</v>
      </c>
      <c r="G105" s="12">
        <v>5</v>
      </c>
      <c r="H105" s="12">
        <v>25</v>
      </c>
      <c r="I105" s="12"/>
      <c r="J105" s="12">
        <v>300</v>
      </c>
      <c r="K105" s="12"/>
      <c r="L105" s="12"/>
      <c r="M105" s="12"/>
      <c r="N105" s="12">
        <v>2000</v>
      </c>
      <c r="O105" s="13"/>
      <c r="P105" s="12">
        <f t="shared" si="15"/>
        <v>2300</v>
      </c>
      <c r="Q105" s="12">
        <f t="shared" si="16"/>
        <v>92</v>
      </c>
      <c r="R105" s="57"/>
      <c r="S105" s="15">
        <v>0.1</v>
      </c>
      <c r="T105" s="15">
        <f t="shared" si="17"/>
        <v>9.2000000000000011</v>
      </c>
    </row>
    <row r="106" spans="1:22" x14ac:dyDescent="0.2">
      <c r="A106" s="11" t="s">
        <v>110</v>
      </c>
      <c r="B106" s="11" t="s">
        <v>111</v>
      </c>
      <c r="C106" s="11" t="s">
        <v>110</v>
      </c>
      <c r="D106" s="11" t="s">
        <v>275</v>
      </c>
      <c r="E106" s="12">
        <v>50</v>
      </c>
      <c r="F106" s="12">
        <v>1200</v>
      </c>
      <c r="G106" s="12">
        <v>5</v>
      </c>
      <c r="H106" s="12">
        <v>25</v>
      </c>
      <c r="I106" s="12"/>
      <c r="J106" s="12"/>
      <c r="K106" s="12"/>
      <c r="L106" s="12"/>
      <c r="M106" s="12"/>
      <c r="N106" s="12"/>
      <c r="O106" s="13"/>
      <c r="P106" s="12">
        <f t="shared" si="15"/>
        <v>0</v>
      </c>
      <c r="Q106" s="12">
        <f t="shared" si="16"/>
        <v>0</v>
      </c>
      <c r="R106" s="57"/>
      <c r="S106" s="15">
        <v>0.13</v>
      </c>
      <c r="T106" s="15">
        <f t="shared" si="17"/>
        <v>0</v>
      </c>
    </row>
    <row r="107" spans="1:22" x14ac:dyDescent="0.2">
      <c r="A107" s="36" t="s">
        <v>204</v>
      </c>
      <c r="B107" s="36" t="s">
        <v>111</v>
      </c>
      <c r="C107" s="31" t="s">
        <v>205</v>
      </c>
      <c r="D107" s="36" t="s">
        <v>277</v>
      </c>
      <c r="E107" s="12">
        <v>50</v>
      </c>
      <c r="F107" s="12">
        <v>1200</v>
      </c>
      <c r="G107" s="12">
        <v>5</v>
      </c>
      <c r="H107" s="12">
        <v>25</v>
      </c>
      <c r="I107" s="12"/>
      <c r="J107" s="12"/>
      <c r="K107" s="12"/>
      <c r="L107" s="12"/>
      <c r="M107" s="12"/>
      <c r="N107" s="12"/>
      <c r="O107" s="13"/>
      <c r="P107" s="12">
        <f t="shared" si="15"/>
        <v>0</v>
      </c>
      <c r="Q107" s="12">
        <f t="shared" si="16"/>
        <v>0</v>
      </c>
      <c r="R107" s="57"/>
      <c r="S107" s="15">
        <v>0.13</v>
      </c>
      <c r="T107" s="15">
        <f t="shared" si="17"/>
        <v>0</v>
      </c>
    </row>
    <row r="108" spans="1:22" x14ac:dyDescent="0.2">
      <c r="A108" s="36" t="s">
        <v>268</v>
      </c>
      <c r="B108" s="36" t="s">
        <v>269</v>
      </c>
      <c r="C108" s="31" t="s">
        <v>270</v>
      </c>
      <c r="D108" s="36" t="s">
        <v>277</v>
      </c>
      <c r="E108" s="12">
        <v>50</v>
      </c>
      <c r="F108" s="12">
        <v>2400</v>
      </c>
      <c r="G108" s="12">
        <v>5</v>
      </c>
      <c r="H108" s="12">
        <v>25</v>
      </c>
      <c r="I108" s="12"/>
      <c r="J108" s="12"/>
      <c r="K108" s="12"/>
      <c r="L108" s="12"/>
      <c r="M108" s="12"/>
      <c r="N108" s="12"/>
      <c r="O108" s="13"/>
      <c r="P108" s="12">
        <f t="shared" si="15"/>
        <v>0</v>
      </c>
      <c r="Q108" s="12">
        <f t="shared" si="16"/>
        <v>0</v>
      </c>
      <c r="R108" s="57"/>
      <c r="S108" s="15">
        <v>0.13</v>
      </c>
      <c r="T108" s="15">
        <f t="shared" si="17"/>
        <v>0</v>
      </c>
      <c r="U108" s="43"/>
    </row>
    <row r="109" spans="1:22" x14ac:dyDescent="0.2">
      <c r="A109" s="307" t="s">
        <v>112</v>
      </c>
      <c r="B109" s="307"/>
      <c r="C109" s="8"/>
      <c r="D109" s="8"/>
      <c r="E109" s="8"/>
      <c r="F109" s="12"/>
      <c r="G109" s="12"/>
      <c r="H109" s="12"/>
      <c r="I109" s="12"/>
      <c r="J109" s="12"/>
      <c r="K109" s="12"/>
      <c r="L109" s="12"/>
      <c r="M109" s="12"/>
      <c r="N109" s="12"/>
      <c r="O109" s="36"/>
      <c r="P109" s="12"/>
      <c r="Q109" s="12"/>
      <c r="R109" s="57"/>
      <c r="S109" s="12"/>
      <c r="T109" s="15"/>
    </row>
    <row r="110" spans="1:22" x14ac:dyDescent="0.2">
      <c r="A110" s="11" t="s">
        <v>216</v>
      </c>
      <c r="B110" s="11" t="s">
        <v>217</v>
      </c>
      <c r="C110" s="11" t="s">
        <v>216</v>
      </c>
      <c r="D110" s="11" t="s">
        <v>275</v>
      </c>
      <c r="E110" s="12">
        <v>20</v>
      </c>
      <c r="F110" s="12">
        <v>150</v>
      </c>
      <c r="G110" s="12">
        <v>10</v>
      </c>
      <c r="H110" s="12">
        <v>400</v>
      </c>
      <c r="I110" s="12"/>
      <c r="J110" s="12"/>
      <c r="K110" s="12"/>
      <c r="L110" s="12"/>
      <c r="M110" s="12"/>
      <c r="N110" s="12"/>
      <c r="O110" s="36"/>
      <c r="P110" s="12">
        <f t="shared" ref="P110:P142" si="18">SUM(I110:O110)</f>
        <v>0</v>
      </c>
      <c r="Q110" s="12">
        <f t="shared" ref="Q110:Q142" si="19">$P110/$H110</f>
        <v>0</v>
      </c>
      <c r="R110" s="57"/>
      <c r="S110" s="12">
        <v>0.06</v>
      </c>
      <c r="T110" s="15">
        <f t="shared" ref="T110:T142" si="20">$Q110*$S110</f>
        <v>0</v>
      </c>
      <c r="U110" s="43">
        <f>SUM(T110:T125)</f>
        <v>0.18</v>
      </c>
      <c r="V110" s="3">
        <f>U110*100/$U$143</f>
        <v>0.42573320719016083</v>
      </c>
    </row>
    <row r="111" spans="1:22" x14ac:dyDescent="0.2">
      <c r="A111" s="36" t="s">
        <v>226</v>
      </c>
      <c r="B111" s="36" t="s">
        <v>217</v>
      </c>
      <c r="C111" s="36">
        <v>90444200</v>
      </c>
      <c r="D111" s="36" t="s">
        <v>277</v>
      </c>
      <c r="E111" s="12">
        <v>20</v>
      </c>
      <c r="F111" s="12">
        <v>150</v>
      </c>
      <c r="G111" s="12">
        <v>10</v>
      </c>
      <c r="H111" s="12">
        <v>400</v>
      </c>
      <c r="I111" s="12"/>
      <c r="J111" s="12"/>
      <c r="K111" s="12"/>
      <c r="L111" s="12"/>
      <c r="M111" s="12"/>
      <c r="N111" s="12"/>
      <c r="O111" s="36"/>
      <c r="P111" s="12">
        <f t="shared" si="18"/>
        <v>0</v>
      </c>
      <c r="Q111" s="12">
        <f t="shared" si="19"/>
        <v>0</v>
      </c>
      <c r="R111" s="57"/>
      <c r="S111" s="12">
        <v>0.06</v>
      </c>
      <c r="T111" s="15">
        <f t="shared" si="20"/>
        <v>0</v>
      </c>
    </row>
    <row r="112" spans="1:22" x14ac:dyDescent="0.2">
      <c r="A112" s="11" t="s">
        <v>191</v>
      </c>
      <c r="B112" s="11" t="s">
        <v>192</v>
      </c>
      <c r="C112" s="11" t="s">
        <v>191</v>
      </c>
      <c r="D112" s="11" t="s">
        <v>275</v>
      </c>
      <c r="E112" s="12">
        <v>20</v>
      </c>
      <c r="F112" s="12">
        <v>200</v>
      </c>
      <c r="G112" s="12">
        <v>10</v>
      </c>
      <c r="H112" s="12">
        <v>300</v>
      </c>
      <c r="I112" s="12"/>
      <c r="J112" s="12"/>
      <c r="K112" s="12"/>
      <c r="L112" s="12"/>
      <c r="M112" s="12"/>
      <c r="N112" s="12"/>
      <c r="O112" s="36"/>
      <c r="P112" s="12">
        <f t="shared" si="18"/>
        <v>0</v>
      </c>
      <c r="Q112" s="12">
        <f t="shared" si="19"/>
        <v>0</v>
      </c>
      <c r="R112" s="57"/>
      <c r="S112" s="12">
        <v>0.06</v>
      </c>
      <c r="T112" s="15">
        <f t="shared" si="20"/>
        <v>0</v>
      </c>
    </row>
    <row r="113" spans="1:22" x14ac:dyDescent="0.2">
      <c r="A113" s="11" t="s">
        <v>160</v>
      </c>
      <c r="B113" s="11" t="s">
        <v>161</v>
      </c>
      <c r="C113" s="11" t="s">
        <v>160</v>
      </c>
      <c r="D113" s="11" t="s">
        <v>275</v>
      </c>
      <c r="E113" s="12">
        <v>20</v>
      </c>
      <c r="F113" s="12">
        <v>300</v>
      </c>
      <c r="G113" s="12">
        <v>10</v>
      </c>
      <c r="H113" s="12">
        <v>200</v>
      </c>
      <c r="I113" s="12"/>
      <c r="J113" s="12"/>
      <c r="K113" s="12"/>
      <c r="L113" s="12">
        <v>200</v>
      </c>
      <c r="M113" s="12">
        <v>400</v>
      </c>
      <c r="N113" s="12"/>
      <c r="O113" s="13"/>
      <c r="P113" s="12">
        <f t="shared" si="18"/>
        <v>600</v>
      </c>
      <c r="Q113" s="12">
        <f t="shared" si="19"/>
        <v>3</v>
      </c>
      <c r="R113" s="57"/>
      <c r="S113" s="15">
        <v>0.06</v>
      </c>
      <c r="T113" s="15">
        <f t="shared" si="20"/>
        <v>0.18</v>
      </c>
    </row>
    <row r="114" spans="1:22" x14ac:dyDescent="0.2">
      <c r="A114" s="36" t="s">
        <v>215</v>
      </c>
      <c r="B114" s="36" t="s">
        <v>161</v>
      </c>
      <c r="C114" s="36">
        <v>90444300</v>
      </c>
      <c r="D114" s="36" t="s">
        <v>277</v>
      </c>
      <c r="E114" s="12" t="s">
        <v>46</v>
      </c>
      <c r="F114" s="12">
        <v>300</v>
      </c>
      <c r="G114" s="12">
        <v>10</v>
      </c>
      <c r="H114" s="12">
        <v>200</v>
      </c>
      <c r="I114" s="12"/>
      <c r="J114" s="12"/>
      <c r="K114" s="12"/>
      <c r="L114" s="12"/>
      <c r="M114" s="12"/>
      <c r="N114" s="12"/>
      <c r="O114" s="13"/>
      <c r="P114" s="12">
        <f t="shared" si="18"/>
        <v>0</v>
      </c>
      <c r="Q114" s="12">
        <f t="shared" si="19"/>
        <v>0</v>
      </c>
      <c r="R114" s="57"/>
      <c r="S114" s="15">
        <v>0.06</v>
      </c>
      <c r="T114" s="15">
        <f t="shared" si="20"/>
        <v>0</v>
      </c>
    </row>
    <row r="115" spans="1:22" x14ac:dyDescent="0.2">
      <c r="A115" s="11" t="s">
        <v>206</v>
      </c>
      <c r="B115" s="11" t="s">
        <v>114</v>
      </c>
      <c r="C115" s="11" t="s">
        <v>206</v>
      </c>
      <c r="D115" s="11" t="s">
        <v>275</v>
      </c>
      <c r="E115" s="12">
        <v>20</v>
      </c>
      <c r="F115" s="12">
        <v>450</v>
      </c>
      <c r="G115" s="12">
        <v>10</v>
      </c>
      <c r="H115" s="12">
        <v>100</v>
      </c>
      <c r="I115" s="12"/>
      <c r="J115" s="12"/>
      <c r="K115" s="12"/>
      <c r="L115" s="12"/>
      <c r="M115" s="12"/>
      <c r="N115" s="12"/>
      <c r="O115" s="25"/>
      <c r="P115" s="12">
        <f t="shared" si="18"/>
        <v>0</v>
      </c>
      <c r="Q115" s="12">
        <f t="shared" si="19"/>
        <v>0</v>
      </c>
      <c r="R115" s="57"/>
      <c r="S115" s="15">
        <v>0.08</v>
      </c>
      <c r="T115" s="15">
        <f t="shared" si="20"/>
        <v>0</v>
      </c>
    </row>
    <row r="116" spans="1:22" x14ac:dyDescent="0.2">
      <c r="A116" s="36" t="s">
        <v>113</v>
      </c>
      <c r="B116" s="36" t="s">
        <v>114</v>
      </c>
      <c r="C116" s="36">
        <v>90444400</v>
      </c>
      <c r="D116" s="36" t="s">
        <v>277</v>
      </c>
      <c r="E116" s="12" t="s">
        <v>46</v>
      </c>
      <c r="F116" s="12">
        <v>450</v>
      </c>
      <c r="G116" s="12">
        <v>10</v>
      </c>
      <c r="H116" s="12">
        <v>100</v>
      </c>
      <c r="I116" s="12"/>
      <c r="J116" s="12"/>
      <c r="K116" s="12"/>
      <c r="L116" s="12"/>
      <c r="M116" s="12"/>
      <c r="N116" s="12"/>
      <c r="O116" s="13"/>
      <c r="P116" s="12">
        <f t="shared" si="18"/>
        <v>0</v>
      </c>
      <c r="Q116" s="12">
        <f t="shared" si="19"/>
        <v>0</v>
      </c>
      <c r="R116" s="57"/>
      <c r="S116" s="15">
        <v>0.08</v>
      </c>
      <c r="T116" s="15">
        <f t="shared" si="20"/>
        <v>0</v>
      </c>
    </row>
    <row r="117" spans="1:22" x14ac:dyDescent="0.2">
      <c r="A117" s="11" t="s">
        <v>115</v>
      </c>
      <c r="B117" s="11" t="s">
        <v>116</v>
      </c>
      <c r="C117" s="11" t="s">
        <v>115</v>
      </c>
      <c r="D117" s="11" t="s">
        <v>275</v>
      </c>
      <c r="E117" s="12">
        <v>20</v>
      </c>
      <c r="F117" s="12">
        <v>600</v>
      </c>
      <c r="G117" s="12">
        <v>10</v>
      </c>
      <c r="H117" s="12">
        <v>100</v>
      </c>
      <c r="I117" s="12"/>
      <c r="J117" s="12"/>
      <c r="K117" s="12"/>
      <c r="L117" s="12"/>
      <c r="M117" s="12"/>
      <c r="N117" s="12"/>
      <c r="O117" s="13"/>
      <c r="P117" s="12">
        <f t="shared" si="18"/>
        <v>0</v>
      </c>
      <c r="Q117" s="12">
        <f t="shared" si="19"/>
        <v>0</v>
      </c>
      <c r="R117" s="57"/>
      <c r="S117" s="15">
        <v>0.06</v>
      </c>
      <c r="T117" s="15">
        <f t="shared" si="20"/>
        <v>0</v>
      </c>
    </row>
    <row r="118" spans="1:22" x14ac:dyDescent="0.2">
      <c r="A118" s="36" t="s">
        <v>188</v>
      </c>
      <c r="B118" s="36" t="s">
        <v>116</v>
      </c>
      <c r="C118" s="36">
        <v>90444600</v>
      </c>
      <c r="D118" s="36" t="s">
        <v>277</v>
      </c>
      <c r="E118" s="12" t="s">
        <v>46</v>
      </c>
      <c r="F118" s="12">
        <v>600</v>
      </c>
      <c r="G118" s="12">
        <v>10</v>
      </c>
      <c r="H118" s="12">
        <v>100</v>
      </c>
      <c r="I118" s="12"/>
      <c r="J118" s="12"/>
      <c r="K118" s="12"/>
      <c r="L118" s="12"/>
      <c r="M118" s="12"/>
      <c r="N118" s="12"/>
      <c r="O118" s="13"/>
      <c r="P118" s="12">
        <f t="shared" si="18"/>
        <v>0</v>
      </c>
      <c r="Q118" s="12">
        <f t="shared" si="19"/>
        <v>0</v>
      </c>
      <c r="R118" s="57"/>
      <c r="S118" s="15">
        <v>0.06</v>
      </c>
      <c r="T118" s="15">
        <f t="shared" si="20"/>
        <v>0</v>
      </c>
    </row>
    <row r="119" spans="1:22" x14ac:dyDescent="0.2">
      <c r="A119" s="11" t="s">
        <v>117</v>
      </c>
      <c r="B119" s="11" t="s">
        <v>118</v>
      </c>
      <c r="C119" s="11" t="s">
        <v>117</v>
      </c>
      <c r="D119" s="11" t="s">
        <v>275</v>
      </c>
      <c r="E119" s="12">
        <v>20</v>
      </c>
      <c r="F119" s="12">
        <v>750</v>
      </c>
      <c r="G119" s="12">
        <v>10</v>
      </c>
      <c r="H119" s="12">
        <v>100</v>
      </c>
      <c r="I119" s="12"/>
      <c r="J119" s="12"/>
      <c r="K119" s="12"/>
      <c r="L119" s="12"/>
      <c r="M119" s="12"/>
      <c r="N119" s="12"/>
      <c r="O119" s="13"/>
      <c r="P119" s="12">
        <f t="shared" si="18"/>
        <v>0</v>
      </c>
      <c r="Q119" s="12">
        <f t="shared" si="19"/>
        <v>0</v>
      </c>
      <c r="R119" s="57"/>
      <c r="S119" s="15">
        <v>7.0000000000000007E-2</v>
      </c>
      <c r="T119" s="15">
        <f t="shared" si="20"/>
        <v>0</v>
      </c>
    </row>
    <row r="120" spans="1:22" x14ac:dyDescent="0.2">
      <c r="A120" s="36" t="s">
        <v>189</v>
      </c>
      <c r="B120" s="36" t="s">
        <v>118</v>
      </c>
      <c r="C120" s="36">
        <v>90444700</v>
      </c>
      <c r="D120" s="36" t="s">
        <v>277</v>
      </c>
      <c r="E120" s="12" t="s">
        <v>46</v>
      </c>
      <c r="F120" s="12">
        <v>750</v>
      </c>
      <c r="G120" s="12">
        <v>10</v>
      </c>
      <c r="H120" s="12">
        <v>100</v>
      </c>
      <c r="I120" s="12"/>
      <c r="J120" s="12"/>
      <c r="K120" s="12"/>
      <c r="L120" s="12"/>
      <c r="M120" s="12"/>
      <c r="N120" s="12"/>
      <c r="O120" s="13"/>
      <c r="P120" s="12">
        <f t="shared" si="18"/>
        <v>0</v>
      </c>
      <c r="Q120" s="12">
        <f t="shared" si="19"/>
        <v>0</v>
      </c>
      <c r="R120" s="57"/>
      <c r="S120" s="15">
        <v>7.0000000000000007E-2</v>
      </c>
      <c r="T120" s="15">
        <f t="shared" si="20"/>
        <v>0</v>
      </c>
    </row>
    <row r="121" spans="1:22" x14ac:dyDescent="0.2">
      <c r="A121" s="11" t="s">
        <v>119</v>
      </c>
      <c r="B121" s="11" t="s">
        <v>120</v>
      </c>
      <c r="C121" s="11" t="s">
        <v>119</v>
      </c>
      <c r="D121" s="11" t="s">
        <v>275</v>
      </c>
      <c r="E121" s="12">
        <v>20</v>
      </c>
      <c r="F121" s="12">
        <v>900</v>
      </c>
      <c r="G121" s="12">
        <v>10</v>
      </c>
      <c r="H121" s="12">
        <v>50</v>
      </c>
      <c r="I121" s="12"/>
      <c r="J121" s="12"/>
      <c r="K121" s="12"/>
      <c r="L121" s="12"/>
      <c r="M121" s="12"/>
      <c r="N121" s="12"/>
      <c r="O121" s="13"/>
      <c r="P121" s="12">
        <f t="shared" si="18"/>
        <v>0</v>
      </c>
      <c r="Q121" s="12">
        <f t="shared" si="19"/>
        <v>0</v>
      </c>
      <c r="R121" s="57"/>
      <c r="S121" s="15">
        <v>0.08</v>
      </c>
      <c r="T121" s="15">
        <f t="shared" si="20"/>
        <v>0</v>
      </c>
    </row>
    <row r="122" spans="1:22" x14ac:dyDescent="0.2">
      <c r="A122" s="36" t="s">
        <v>263</v>
      </c>
      <c r="B122" s="36" t="s">
        <v>120</v>
      </c>
      <c r="C122" s="36">
        <v>90444800</v>
      </c>
      <c r="D122" s="36" t="s">
        <v>277</v>
      </c>
      <c r="E122" s="12" t="s">
        <v>46</v>
      </c>
      <c r="F122" s="12">
        <v>900</v>
      </c>
      <c r="G122" s="12">
        <v>10</v>
      </c>
      <c r="H122" s="12">
        <v>50</v>
      </c>
      <c r="I122" s="12"/>
      <c r="J122" s="12"/>
      <c r="K122" s="12"/>
      <c r="L122" s="12"/>
      <c r="M122" s="12"/>
      <c r="N122" s="12"/>
      <c r="O122" s="13"/>
      <c r="P122" s="12">
        <f t="shared" si="18"/>
        <v>0</v>
      </c>
      <c r="Q122" s="12">
        <f t="shared" si="19"/>
        <v>0</v>
      </c>
      <c r="R122" s="57"/>
      <c r="S122" s="15">
        <v>0.08</v>
      </c>
      <c r="T122" s="15">
        <f t="shared" si="20"/>
        <v>0</v>
      </c>
    </row>
    <row r="123" spans="1:22" x14ac:dyDescent="0.2">
      <c r="A123" s="11" t="s">
        <v>121</v>
      </c>
      <c r="B123" s="11" t="s">
        <v>122</v>
      </c>
      <c r="C123" s="11" t="s">
        <v>121</v>
      </c>
      <c r="D123" s="11" t="s">
        <v>275</v>
      </c>
      <c r="E123" s="12">
        <v>20</v>
      </c>
      <c r="F123" s="12">
        <v>1200</v>
      </c>
      <c r="G123" s="12">
        <v>10</v>
      </c>
      <c r="H123" s="12">
        <v>50</v>
      </c>
      <c r="I123" s="12"/>
      <c r="J123" s="12"/>
      <c r="K123" s="12"/>
      <c r="L123" s="12"/>
      <c r="M123" s="12"/>
      <c r="N123" s="12"/>
      <c r="O123" s="13"/>
      <c r="P123" s="12">
        <f t="shared" si="18"/>
        <v>0</v>
      </c>
      <c r="Q123" s="12">
        <f t="shared" si="19"/>
        <v>0</v>
      </c>
      <c r="R123" s="57"/>
      <c r="S123" s="15">
        <v>0.11</v>
      </c>
      <c r="T123" s="15">
        <f t="shared" si="20"/>
        <v>0</v>
      </c>
    </row>
    <row r="124" spans="1:22" x14ac:dyDescent="0.2">
      <c r="A124" s="11" t="s">
        <v>207</v>
      </c>
      <c r="B124" s="11" t="s">
        <v>208</v>
      </c>
      <c r="C124" s="11" t="s">
        <v>207</v>
      </c>
      <c r="D124" s="11" t="s">
        <v>275</v>
      </c>
      <c r="E124" s="12">
        <v>20</v>
      </c>
      <c r="F124" s="12">
        <v>1500</v>
      </c>
      <c r="G124" s="12">
        <v>10</v>
      </c>
      <c r="H124" s="12">
        <v>50</v>
      </c>
      <c r="I124" s="12"/>
      <c r="J124" s="12"/>
      <c r="K124" s="12"/>
      <c r="L124" s="12"/>
      <c r="M124" s="12"/>
      <c r="N124" s="12"/>
      <c r="O124" s="13"/>
      <c r="P124" s="12">
        <f t="shared" si="18"/>
        <v>0</v>
      </c>
      <c r="Q124" s="12">
        <f t="shared" si="19"/>
        <v>0</v>
      </c>
      <c r="R124" s="57"/>
      <c r="S124" s="15">
        <v>7.0000000000000007E-2</v>
      </c>
      <c r="T124" s="15">
        <f t="shared" si="20"/>
        <v>0</v>
      </c>
    </row>
    <row r="125" spans="1:22" x14ac:dyDescent="0.2">
      <c r="A125" s="11" t="s">
        <v>209</v>
      </c>
      <c r="B125" s="11" t="s">
        <v>210</v>
      </c>
      <c r="C125" s="11" t="s">
        <v>209</v>
      </c>
      <c r="D125" s="11" t="s">
        <v>275</v>
      </c>
      <c r="E125" s="12">
        <v>20</v>
      </c>
      <c r="F125" s="12">
        <v>1800</v>
      </c>
      <c r="G125" s="12">
        <v>10</v>
      </c>
      <c r="H125" s="12">
        <v>50</v>
      </c>
      <c r="I125" s="12"/>
      <c r="J125" s="12"/>
      <c r="K125" s="12"/>
      <c r="L125" s="12"/>
      <c r="M125" s="12"/>
      <c r="N125" s="12"/>
      <c r="O125" s="13"/>
      <c r="P125" s="12">
        <f t="shared" si="18"/>
        <v>0</v>
      </c>
      <c r="Q125" s="12">
        <f t="shared" si="19"/>
        <v>0</v>
      </c>
      <c r="R125" s="58"/>
      <c r="S125" s="15">
        <v>0.09</v>
      </c>
      <c r="T125" s="15">
        <f t="shared" si="20"/>
        <v>0</v>
      </c>
      <c r="U125" s="43"/>
    </row>
    <row r="126" spans="1:22" x14ac:dyDescent="0.2">
      <c r="A126" s="11" t="s">
        <v>123</v>
      </c>
      <c r="B126" s="11" t="s">
        <v>124</v>
      </c>
      <c r="C126" s="11" t="s">
        <v>123</v>
      </c>
      <c r="D126" s="11" t="s">
        <v>275</v>
      </c>
      <c r="E126" s="12">
        <v>25</v>
      </c>
      <c r="F126" s="12">
        <v>150</v>
      </c>
      <c r="G126" s="12">
        <v>10</v>
      </c>
      <c r="H126" s="12">
        <v>200</v>
      </c>
      <c r="I126" s="12"/>
      <c r="J126" s="12"/>
      <c r="K126" s="12"/>
      <c r="L126" s="12"/>
      <c r="M126" s="12"/>
      <c r="N126" s="12"/>
      <c r="O126" s="13"/>
      <c r="P126" s="12">
        <f t="shared" si="18"/>
        <v>0</v>
      </c>
      <c r="Q126" s="12">
        <f t="shared" si="19"/>
        <v>0</v>
      </c>
      <c r="R126" s="57"/>
      <c r="S126" s="15">
        <v>0.04</v>
      </c>
      <c r="T126" s="15">
        <f t="shared" si="20"/>
        <v>0</v>
      </c>
      <c r="U126" s="43">
        <f>SUM(T126:T142)</f>
        <v>0.84</v>
      </c>
      <c r="V126" s="3">
        <f>U126*100/$U$143</f>
        <v>1.9867549668874172</v>
      </c>
    </row>
    <row r="127" spans="1:22" x14ac:dyDescent="0.2">
      <c r="A127" s="36" t="s">
        <v>257</v>
      </c>
      <c r="B127" s="36" t="s">
        <v>124</v>
      </c>
      <c r="C127" s="36">
        <v>90445200</v>
      </c>
      <c r="D127" s="36" t="s">
        <v>277</v>
      </c>
      <c r="E127" s="12">
        <v>25</v>
      </c>
      <c r="F127" s="12">
        <v>150</v>
      </c>
      <c r="G127" s="12">
        <v>10</v>
      </c>
      <c r="H127" s="12">
        <v>200</v>
      </c>
      <c r="I127" s="12"/>
      <c r="J127" s="12"/>
      <c r="K127" s="12"/>
      <c r="L127" s="12"/>
      <c r="M127" s="12"/>
      <c r="N127" s="12"/>
      <c r="O127" s="13"/>
      <c r="P127" s="12">
        <f t="shared" si="18"/>
        <v>0</v>
      </c>
      <c r="Q127" s="12">
        <f t="shared" si="19"/>
        <v>0</v>
      </c>
      <c r="R127" s="57"/>
      <c r="S127" s="15">
        <v>0.04</v>
      </c>
      <c r="T127" s="15">
        <f t="shared" si="20"/>
        <v>0</v>
      </c>
    </row>
    <row r="128" spans="1:22" x14ac:dyDescent="0.2">
      <c r="A128" s="11" t="s">
        <v>125</v>
      </c>
      <c r="B128" s="11" t="s">
        <v>126</v>
      </c>
      <c r="C128" s="11" t="s">
        <v>125</v>
      </c>
      <c r="D128" s="11" t="s">
        <v>275</v>
      </c>
      <c r="E128" s="12">
        <v>25</v>
      </c>
      <c r="F128" s="12">
        <v>300</v>
      </c>
      <c r="G128" s="12">
        <v>10</v>
      </c>
      <c r="H128" s="12">
        <v>100</v>
      </c>
      <c r="I128" s="12"/>
      <c r="J128" s="12"/>
      <c r="K128" s="12"/>
      <c r="L128" s="12">
        <v>200</v>
      </c>
      <c r="M128" s="12">
        <v>200</v>
      </c>
      <c r="N128" s="12"/>
      <c r="O128" s="13"/>
      <c r="P128" s="12">
        <f t="shared" si="18"/>
        <v>400</v>
      </c>
      <c r="Q128" s="12">
        <f t="shared" si="19"/>
        <v>4</v>
      </c>
      <c r="R128" s="57"/>
      <c r="S128" s="15">
        <v>0.04</v>
      </c>
      <c r="T128" s="15">
        <f t="shared" si="20"/>
        <v>0.16</v>
      </c>
    </row>
    <row r="129" spans="1:22" x14ac:dyDescent="0.2">
      <c r="A129" s="36" t="s">
        <v>127</v>
      </c>
      <c r="B129" s="36" t="s">
        <v>126</v>
      </c>
      <c r="C129" s="36">
        <v>90445300</v>
      </c>
      <c r="D129" s="36" t="s">
        <v>277</v>
      </c>
      <c r="E129" s="12" t="s">
        <v>63</v>
      </c>
      <c r="F129" s="12">
        <v>300</v>
      </c>
      <c r="G129" s="12">
        <v>10</v>
      </c>
      <c r="H129" s="12">
        <v>100</v>
      </c>
      <c r="I129" s="12">
        <v>100</v>
      </c>
      <c r="J129" s="12">
        <v>200</v>
      </c>
      <c r="K129" s="12"/>
      <c r="L129" s="12"/>
      <c r="M129" s="12">
        <v>200</v>
      </c>
      <c r="N129" s="12"/>
      <c r="O129" s="13"/>
      <c r="P129" s="12">
        <f t="shared" si="18"/>
        <v>500</v>
      </c>
      <c r="Q129" s="12">
        <f t="shared" si="19"/>
        <v>5</v>
      </c>
      <c r="R129" s="57"/>
      <c r="S129" s="15">
        <v>0.04</v>
      </c>
      <c r="T129" s="15">
        <f t="shared" si="20"/>
        <v>0.2</v>
      </c>
    </row>
    <row r="130" spans="1:22" x14ac:dyDescent="0.2">
      <c r="A130" s="11" t="s">
        <v>128</v>
      </c>
      <c r="B130" s="11" t="s">
        <v>129</v>
      </c>
      <c r="C130" s="11" t="s">
        <v>128</v>
      </c>
      <c r="D130" s="11" t="s">
        <v>275</v>
      </c>
      <c r="E130" s="12">
        <v>25</v>
      </c>
      <c r="F130" s="12">
        <v>450</v>
      </c>
      <c r="G130" s="12">
        <v>10</v>
      </c>
      <c r="H130" s="12">
        <v>100</v>
      </c>
      <c r="I130" s="12"/>
      <c r="J130" s="12"/>
      <c r="K130" s="12"/>
      <c r="L130" s="12"/>
      <c r="M130" s="12">
        <v>100</v>
      </c>
      <c r="N130" s="12"/>
      <c r="O130" s="13"/>
      <c r="P130" s="12">
        <f t="shared" si="18"/>
        <v>100</v>
      </c>
      <c r="Q130" s="12">
        <f t="shared" si="19"/>
        <v>1</v>
      </c>
      <c r="R130" s="57"/>
      <c r="S130" s="15">
        <v>0.06</v>
      </c>
      <c r="T130" s="15">
        <f t="shared" si="20"/>
        <v>0.06</v>
      </c>
    </row>
    <row r="131" spans="1:22" x14ac:dyDescent="0.2">
      <c r="A131" s="36" t="s">
        <v>190</v>
      </c>
      <c r="B131" s="36" t="s">
        <v>129</v>
      </c>
      <c r="C131" s="36">
        <v>90445400</v>
      </c>
      <c r="D131" s="36" t="s">
        <v>277</v>
      </c>
      <c r="E131" s="12" t="s">
        <v>63</v>
      </c>
      <c r="F131" s="12">
        <v>450</v>
      </c>
      <c r="G131" s="12">
        <v>10</v>
      </c>
      <c r="H131" s="12">
        <v>100</v>
      </c>
      <c r="I131" s="12">
        <v>100</v>
      </c>
      <c r="J131" s="12">
        <v>200</v>
      </c>
      <c r="K131" s="12"/>
      <c r="L131" s="12"/>
      <c r="M131" s="12"/>
      <c r="N131" s="12"/>
      <c r="O131" s="13"/>
      <c r="P131" s="12">
        <f t="shared" si="18"/>
        <v>300</v>
      </c>
      <c r="Q131" s="12">
        <f t="shared" si="19"/>
        <v>3</v>
      </c>
      <c r="R131" s="57"/>
      <c r="S131" s="15">
        <v>0.06</v>
      </c>
      <c r="T131" s="15">
        <f t="shared" si="20"/>
        <v>0.18</v>
      </c>
    </row>
    <row r="132" spans="1:22" x14ac:dyDescent="0.2">
      <c r="A132" s="11" t="s">
        <v>130</v>
      </c>
      <c r="B132" s="11" t="s">
        <v>131</v>
      </c>
      <c r="C132" s="11" t="s">
        <v>130</v>
      </c>
      <c r="D132" s="11" t="s">
        <v>275</v>
      </c>
      <c r="E132" s="12">
        <v>25</v>
      </c>
      <c r="F132" s="12">
        <v>600</v>
      </c>
      <c r="G132" s="12">
        <v>10</v>
      </c>
      <c r="H132" s="12">
        <v>50</v>
      </c>
      <c r="I132" s="12"/>
      <c r="J132" s="12"/>
      <c r="K132" s="12"/>
      <c r="L132" s="12"/>
      <c r="M132" s="12"/>
      <c r="N132" s="12"/>
      <c r="O132" s="13"/>
      <c r="P132" s="12">
        <f t="shared" si="18"/>
        <v>0</v>
      </c>
      <c r="Q132" s="12">
        <f t="shared" si="19"/>
        <v>0</v>
      </c>
      <c r="R132" s="57"/>
      <c r="S132" s="15">
        <v>0.04</v>
      </c>
      <c r="T132" s="15">
        <f t="shared" si="20"/>
        <v>0</v>
      </c>
    </row>
    <row r="133" spans="1:22" x14ac:dyDescent="0.2">
      <c r="A133" s="36" t="s">
        <v>211</v>
      </c>
      <c r="B133" s="36" t="s">
        <v>131</v>
      </c>
      <c r="C133" s="36">
        <v>90445600</v>
      </c>
      <c r="D133" s="36" t="s">
        <v>277</v>
      </c>
      <c r="E133" s="12">
        <v>25</v>
      </c>
      <c r="F133" s="12">
        <v>600</v>
      </c>
      <c r="G133" s="12">
        <v>10</v>
      </c>
      <c r="H133" s="12">
        <v>50</v>
      </c>
      <c r="I133" s="12">
        <v>150</v>
      </c>
      <c r="J133" s="12">
        <v>150</v>
      </c>
      <c r="K133" s="12"/>
      <c r="L133" s="12"/>
      <c r="M133" s="12"/>
      <c r="N133" s="12"/>
      <c r="O133" s="13"/>
      <c r="P133" s="12">
        <f t="shared" si="18"/>
        <v>300</v>
      </c>
      <c r="Q133" s="12">
        <f t="shared" si="19"/>
        <v>6</v>
      </c>
      <c r="R133" s="57"/>
      <c r="S133" s="15">
        <v>0.04</v>
      </c>
      <c r="T133" s="15">
        <f t="shared" si="20"/>
        <v>0.24</v>
      </c>
    </row>
    <row r="134" spans="1:22" x14ac:dyDescent="0.2">
      <c r="A134" s="11" t="s">
        <v>162</v>
      </c>
      <c r="B134" s="11" t="s">
        <v>163</v>
      </c>
      <c r="C134" s="11" t="s">
        <v>162</v>
      </c>
      <c r="D134" s="11" t="s">
        <v>275</v>
      </c>
      <c r="E134" s="12">
        <v>25</v>
      </c>
      <c r="F134" s="12">
        <v>750</v>
      </c>
      <c r="G134" s="12">
        <v>10</v>
      </c>
      <c r="H134" s="12">
        <v>50</v>
      </c>
      <c r="I134" s="12"/>
      <c r="J134" s="12"/>
      <c r="K134" s="12"/>
      <c r="L134" s="12"/>
      <c r="M134" s="12"/>
      <c r="N134" s="12"/>
      <c r="O134" s="13"/>
      <c r="P134" s="12">
        <f t="shared" si="18"/>
        <v>0</v>
      </c>
      <c r="Q134" s="12">
        <f t="shared" si="19"/>
        <v>0</v>
      </c>
      <c r="R134" s="57"/>
      <c r="S134" s="15">
        <v>0.04</v>
      </c>
      <c r="T134" s="15">
        <f t="shared" si="20"/>
        <v>0</v>
      </c>
    </row>
    <row r="135" spans="1:22" x14ac:dyDescent="0.2">
      <c r="A135" s="36" t="s">
        <v>218</v>
      </c>
      <c r="B135" s="36" t="s">
        <v>163</v>
      </c>
      <c r="C135" s="31" t="s">
        <v>219</v>
      </c>
      <c r="D135" s="36" t="s">
        <v>277</v>
      </c>
      <c r="E135" s="12">
        <v>25</v>
      </c>
      <c r="F135" s="12">
        <v>750</v>
      </c>
      <c r="G135" s="12">
        <v>10</v>
      </c>
      <c r="H135" s="12">
        <v>50</v>
      </c>
      <c r="I135" s="12"/>
      <c r="J135" s="12"/>
      <c r="K135" s="12"/>
      <c r="L135" s="12"/>
      <c r="M135" s="12"/>
      <c r="N135" s="12"/>
      <c r="O135" s="13"/>
      <c r="P135" s="12">
        <f t="shared" si="18"/>
        <v>0</v>
      </c>
      <c r="Q135" s="12">
        <f t="shared" si="19"/>
        <v>0</v>
      </c>
      <c r="R135" s="57"/>
      <c r="S135" s="15">
        <v>0.04</v>
      </c>
      <c r="T135" s="15">
        <f t="shared" si="20"/>
        <v>0</v>
      </c>
    </row>
    <row r="136" spans="1:22" x14ac:dyDescent="0.2">
      <c r="A136" s="11" t="s">
        <v>132</v>
      </c>
      <c r="B136" s="11" t="s">
        <v>133</v>
      </c>
      <c r="C136" s="11" t="s">
        <v>132</v>
      </c>
      <c r="D136" s="11" t="s">
        <v>275</v>
      </c>
      <c r="E136" s="12">
        <v>25</v>
      </c>
      <c r="F136" s="12">
        <v>900</v>
      </c>
      <c r="G136" s="12">
        <v>10</v>
      </c>
      <c r="H136" s="12">
        <v>50</v>
      </c>
      <c r="I136" s="12"/>
      <c r="J136" s="12"/>
      <c r="K136" s="12"/>
      <c r="L136" s="12"/>
      <c r="M136" s="12"/>
      <c r="N136" s="12"/>
      <c r="O136" s="13"/>
      <c r="P136" s="12">
        <f t="shared" si="18"/>
        <v>0</v>
      </c>
      <c r="Q136" s="12">
        <f t="shared" si="19"/>
        <v>0</v>
      </c>
      <c r="R136" s="57"/>
      <c r="S136" s="15">
        <v>0.06</v>
      </c>
      <c r="T136" s="15">
        <f t="shared" si="20"/>
        <v>0</v>
      </c>
    </row>
    <row r="137" spans="1:22" x14ac:dyDescent="0.2">
      <c r="A137" s="36" t="s">
        <v>264</v>
      </c>
      <c r="B137" s="36" t="s">
        <v>133</v>
      </c>
      <c r="C137" s="31" t="s">
        <v>265</v>
      </c>
      <c r="D137" s="36" t="s">
        <v>277</v>
      </c>
      <c r="E137" s="12">
        <v>25</v>
      </c>
      <c r="F137" s="12">
        <v>900</v>
      </c>
      <c r="G137" s="12">
        <v>10</v>
      </c>
      <c r="H137" s="12">
        <v>50</v>
      </c>
      <c r="I137" s="12"/>
      <c r="J137" s="12"/>
      <c r="K137" s="12"/>
      <c r="L137" s="12"/>
      <c r="M137" s="12"/>
      <c r="N137" s="12"/>
      <c r="O137" s="13"/>
      <c r="P137" s="12">
        <f t="shared" si="18"/>
        <v>0</v>
      </c>
      <c r="Q137" s="12">
        <f t="shared" si="19"/>
        <v>0</v>
      </c>
      <c r="R137" s="57"/>
      <c r="S137" s="15">
        <v>0.06</v>
      </c>
      <c r="T137" s="15">
        <f t="shared" si="20"/>
        <v>0</v>
      </c>
    </row>
    <row r="138" spans="1:22" x14ac:dyDescent="0.2">
      <c r="A138" s="11" t="s">
        <v>134</v>
      </c>
      <c r="B138" s="11" t="s">
        <v>135</v>
      </c>
      <c r="C138" s="11" t="s">
        <v>134</v>
      </c>
      <c r="D138" s="11" t="s">
        <v>275</v>
      </c>
      <c r="E138" s="12">
        <v>25</v>
      </c>
      <c r="F138" s="12">
        <v>1200</v>
      </c>
      <c r="G138" s="12">
        <v>10</v>
      </c>
      <c r="H138" s="12">
        <v>50</v>
      </c>
      <c r="I138" s="12"/>
      <c r="J138" s="12"/>
      <c r="K138" s="12"/>
      <c r="L138" s="12"/>
      <c r="M138" s="12"/>
      <c r="N138" s="12"/>
      <c r="O138" s="13"/>
      <c r="P138" s="12">
        <f t="shared" si="18"/>
        <v>0</v>
      </c>
      <c r="Q138" s="12">
        <f t="shared" si="19"/>
        <v>0</v>
      </c>
      <c r="R138" s="57"/>
      <c r="S138" s="15">
        <v>0.08</v>
      </c>
      <c r="T138" s="15">
        <f t="shared" si="20"/>
        <v>0</v>
      </c>
    </row>
    <row r="139" spans="1:22" x14ac:dyDescent="0.2">
      <c r="A139" s="11" t="s">
        <v>238</v>
      </c>
      <c r="B139" s="11" t="s">
        <v>239</v>
      </c>
      <c r="C139" s="11" t="s">
        <v>238</v>
      </c>
      <c r="D139" s="11" t="s">
        <v>275</v>
      </c>
      <c r="E139" s="12">
        <v>25</v>
      </c>
      <c r="F139" s="12">
        <v>1524</v>
      </c>
      <c r="G139" s="12">
        <v>10</v>
      </c>
      <c r="H139" s="12">
        <v>50</v>
      </c>
      <c r="I139" s="12"/>
      <c r="J139" s="12"/>
      <c r="K139" s="12"/>
      <c r="L139" s="12"/>
      <c r="M139" s="12"/>
      <c r="N139" s="12"/>
      <c r="O139" s="13"/>
      <c r="P139" s="12">
        <f t="shared" si="18"/>
        <v>0</v>
      </c>
      <c r="Q139" s="12">
        <f t="shared" si="19"/>
        <v>0</v>
      </c>
      <c r="R139" s="57"/>
      <c r="S139" s="15">
        <v>0.08</v>
      </c>
      <c r="T139" s="15">
        <f t="shared" si="20"/>
        <v>0</v>
      </c>
    </row>
    <row r="140" spans="1:22" x14ac:dyDescent="0.2">
      <c r="A140" s="11" t="s">
        <v>164</v>
      </c>
      <c r="B140" s="11" t="s">
        <v>165</v>
      </c>
      <c r="C140" s="11" t="s">
        <v>164</v>
      </c>
      <c r="D140" s="11" t="s">
        <v>275</v>
      </c>
      <c r="E140" s="12">
        <v>25</v>
      </c>
      <c r="F140" s="12">
        <v>1800</v>
      </c>
      <c r="G140" s="12">
        <v>10</v>
      </c>
      <c r="H140" s="12">
        <v>50</v>
      </c>
      <c r="I140" s="12"/>
      <c r="J140" s="12"/>
      <c r="K140" s="12"/>
      <c r="L140" s="12"/>
      <c r="M140" s="12"/>
      <c r="N140" s="12"/>
      <c r="O140" s="13"/>
      <c r="P140" s="12">
        <f t="shared" si="18"/>
        <v>0</v>
      </c>
      <c r="Q140" s="12">
        <f t="shared" si="19"/>
        <v>0</v>
      </c>
      <c r="R140" s="57"/>
      <c r="S140" s="15">
        <v>0.12</v>
      </c>
      <c r="T140" s="15">
        <f t="shared" si="20"/>
        <v>0</v>
      </c>
    </row>
    <row r="141" spans="1:22" x14ac:dyDescent="0.2">
      <c r="A141" s="36" t="s">
        <v>227</v>
      </c>
      <c r="B141" s="36" t="s">
        <v>165</v>
      </c>
      <c r="C141" s="36">
        <v>90445900</v>
      </c>
      <c r="D141" s="36" t="s">
        <v>277</v>
      </c>
      <c r="E141" s="12">
        <v>25</v>
      </c>
      <c r="F141" s="12">
        <v>1800</v>
      </c>
      <c r="G141" s="12">
        <v>10</v>
      </c>
      <c r="H141" s="12">
        <v>50</v>
      </c>
      <c r="I141" s="12"/>
      <c r="J141" s="12"/>
      <c r="K141" s="12"/>
      <c r="L141" s="12"/>
      <c r="M141" s="12"/>
      <c r="N141" s="12"/>
      <c r="O141" s="13"/>
      <c r="P141" s="12">
        <f t="shared" si="18"/>
        <v>0</v>
      </c>
      <c r="Q141" s="12">
        <f t="shared" si="19"/>
        <v>0</v>
      </c>
      <c r="R141" s="57"/>
      <c r="S141" s="15">
        <v>0.12</v>
      </c>
      <c r="T141" s="15">
        <f t="shared" si="20"/>
        <v>0</v>
      </c>
      <c r="U141" s="43"/>
    </row>
    <row r="142" spans="1:22" x14ac:dyDescent="0.2">
      <c r="A142" s="36" t="s">
        <v>301</v>
      </c>
      <c r="B142" s="36" t="s">
        <v>302</v>
      </c>
      <c r="C142" s="36">
        <v>90446000</v>
      </c>
      <c r="D142" s="36" t="s">
        <v>277</v>
      </c>
      <c r="E142" s="12">
        <v>25</v>
      </c>
      <c r="F142" s="12">
        <v>2400</v>
      </c>
      <c r="G142" s="12">
        <v>10</v>
      </c>
      <c r="H142" s="12">
        <v>50</v>
      </c>
      <c r="I142" s="12"/>
      <c r="J142" s="12"/>
      <c r="K142" s="12"/>
      <c r="L142" s="12"/>
      <c r="M142" s="12"/>
      <c r="N142" s="12"/>
      <c r="O142" s="13"/>
      <c r="P142" s="12">
        <f t="shared" si="18"/>
        <v>0</v>
      </c>
      <c r="Q142" s="12">
        <f t="shared" si="19"/>
        <v>0</v>
      </c>
      <c r="R142" s="57"/>
      <c r="S142" s="15">
        <v>0.12</v>
      </c>
      <c r="T142" s="15">
        <f t="shared" si="20"/>
        <v>0</v>
      </c>
      <c r="U142" s="43"/>
    </row>
    <row r="143" spans="1:22" x14ac:dyDescent="0.2">
      <c r="A143" s="305"/>
      <c r="B143" s="305"/>
      <c r="C143" s="305"/>
      <c r="D143" s="305"/>
      <c r="E143" s="305"/>
      <c r="F143" s="305"/>
      <c r="G143" s="305"/>
      <c r="H143" s="305"/>
      <c r="I143" s="36">
        <f t="shared" ref="I143:M143" si="21">SUBTOTAL(9,I5:I142)</f>
        <v>25050</v>
      </c>
      <c r="J143" s="36">
        <f t="shared" si="21"/>
        <v>13650</v>
      </c>
      <c r="K143" s="36">
        <f t="shared" si="21"/>
        <v>9000</v>
      </c>
      <c r="L143" s="36">
        <f t="shared" si="21"/>
        <v>13900</v>
      </c>
      <c r="M143" s="36">
        <f t="shared" si="21"/>
        <v>31800</v>
      </c>
      <c r="N143" s="36">
        <f>SUBTOTAL(9,N5:N142)</f>
        <v>2300</v>
      </c>
      <c r="O143" s="36">
        <f>SUBTOTAL(9,O13:O142)</f>
        <v>0</v>
      </c>
      <c r="P143" s="36">
        <f>SUBTOTAL(9,P5:P142)</f>
        <v>95700</v>
      </c>
      <c r="Q143" s="36">
        <f>SUBTOTAL(9,Q5:Q142)</f>
        <v>1018</v>
      </c>
      <c r="R143" s="59"/>
      <c r="S143" s="12"/>
      <c r="T143" s="36">
        <f>SUBTOTAL(9,T5:T142)</f>
        <v>60.530000000000015</v>
      </c>
      <c r="U143" s="3">
        <f>SUM(U13:U142)</f>
        <v>42.28</v>
      </c>
      <c r="V143" s="3">
        <f>SUM(V13:V142)</f>
        <v>100.00000000000001</v>
      </c>
    </row>
    <row r="144" spans="1:22" x14ac:dyDescent="0.2">
      <c r="A144" s="305"/>
      <c r="B144" s="305"/>
      <c r="C144" s="305"/>
      <c r="D144" s="305"/>
      <c r="E144" s="305"/>
      <c r="F144" s="305"/>
      <c r="G144" s="305"/>
      <c r="H144" s="305"/>
      <c r="I144" s="36">
        <v>188</v>
      </c>
      <c r="J144" s="36">
        <v>189</v>
      </c>
      <c r="K144" s="36">
        <v>30</v>
      </c>
      <c r="L144" s="36">
        <v>143</v>
      </c>
      <c r="M144" s="36">
        <v>376</v>
      </c>
      <c r="N144" s="36">
        <v>92</v>
      </c>
      <c r="O144" s="36"/>
      <c r="P144" s="36"/>
      <c r="Q144" s="36">
        <f>SUM(I144:O144)</f>
        <v>1018</v>
      </c>
      <c r="T144" s="3">
        <f>T143/30</f>
        <v>2.0176666666666674</v>
      </c>
    </row>
    <row r="145" spans="1:20" x14ac:dyDescent="0.2">
      <c r="A145" s="305"/>
      <c r="B145" s="305"/>
      <c r="C145" s="305"/>
      <c r="D145" s="305"/>
      <c r="E145" s="305"/>
      <c r="F145" s="305"/>
      <c r="G145" s="305"/>
      <c r="H145" s="305"/>
      <c r="I145" s="36">
        <v>9.59</v>
      </c>
      <c r="J145" s="36">
        <v>12.35</v>
      </c>
      <c r="K145" s="36">
        <v>1.8</v>
      </c>
      <c r="L145" s="36">
        <v>7.34</v>
      </c>
      <c r="M145" s="36">
        <v>20.25</v>
      </c>
      <c r="N145" s="36">
        <v>9.1999999999999993</v>
      </c>
      <c r="O145" s="36"/>
      <c r="P145" s="36"/>
      <c r="Q145" s="36">
        <f>SUM(I145:O145)</f>
        <v>60.53</v>
      </c>
    </row>
    <row r="146" spans="1:20" x14ac:dyDescent="0.2">
      <c r="A146" s="34"/>
      <c r="B146" s="34"/>
      <c r="C146" s="34"/>
      <c r="D146" s="34"/>
      <c r="E146" s="34"/>
      <c r="F146" s="34"/>
      <c r="G146" s="34"/>
      <c r="H146" s="34"/>
    </row>
    <row r="147" spans="1:20" x14ac:dyDescent="0.2">
      <c r="A147" s="28" t="s">
        <v>136</v>
      </c>
      <c r="B147" s="28" t="s">
        <v>136</v>
      </c>
      <c r="C147" s="30"/>
      <c r="D147" s="30"/>
      <c r="E147" s="8" t="s">
        <v>10</v>
      </c>
      <c r="F147" s="8" t="s">
        <v>137</v>
      </c>
      <c r="G147" s="300" t="s">
        <v>138</v>
      </c>
      <c r="H147" s="301"/>
      <c r="I147" s="20"/>
      <c r="J147" s="20"/>
      <c r="K147" s="20"/>
      <c r="L147" s="20"/>
      <c r="M147" s="20"/>
      <c r="N147" s="20"/>
      <c r="O147" s="20"/>
      <c r="P147" s="12"/>
      <c r="Q147" s="12"/>
      <c r="R147" s="35"/>
      <c r="S147" s="12"/>
      <c r="T147" s="15"/>
    </row>
    <row r="148" spans="1:20" x14ac:dyDescent="0.2">
      <c r="A148" s="36"/>
      <c r="B148" s="36"/>
      <c r="C148" s="36"/>
      <c r="D148" s="36"/>
      <c r="E148" s="8"/>
      <c r="F148" s="8"/>
      <c r="G148" s="8" t="s">
        <v>139</v>
      </c>
      <c r="H148" s="8" t="s">
        <v>140</v>
      </c>
      <c r="I148" s="8" t="s">
        <v>140</v>
      </c>
      <c r="J148" s="8" t="s">
        <v>140</v>
      </c>
      <c r="K148" s="8" t="s">
        <v>140</v>
      </c>
      <c r="L148" s="8" t="s">
        <v>140</v>
      </c>
      <c r="M148" s="8" t="s">
        <v>140</v>
      </c>
      <c r="N148" s="8" t="s">
        <v>140</v>
      </c>
      <c r="O148" s="8" t="s">
        <v>140</v>
      </c>
      <c r="P148" s="36" t="s">
        <v>140</v>
      </c>
      <c r="Q148" s="36" t="s">
        <v>12</v>
      </c>
      <c r="R148" s="37"/>
      <c r="S148" s="12"/>
      <c r="T148" s="15"/>
    </row>
    <row r="149" spans="1:20" x14ac:dyDescent="0.2">
      <c r="A149" s="38" t="s">
        <v>142</v>
      </c>
      <c r="B149" s="38" t="s">
        <v>143</v>
      </c>
      <c r="C149" s="38" t="s">
        <v>142</v>
      </c>
      <c r="D149" s="38" t="s">
        <v>142</v>
      </c>
      <c r="E149" s="12">
        <v>13</v>
      </c>
      <c r="F149" s="12">
        <v>25</v>
      </c>
      <c r="G149" s="12">
        <v>5</v>
      </c>
      <c r="H149" s="12">
        <v>125</v>
      </c>
      <c r="I149" s="12"/>
      <c r="J149" s="12"/>
      <c r="K149" s="12"/>
      <c r="L149" s="12"/>
      <c r="M149" s="12"/>
      <c r="N149" s="12"/>
      <c r="O149" s="12"/>
      <c r="P149" s="12">
        <f>SUM(I149:O149)</f>
        <v>0</v>
      </c>
      <c r="Q149" s="12">
        <f>$P149/$H149</f>
        <v>0</v>
      </c>
      <c r="R149" s="39"/>
      <c r="S149" s="15">
        <v>0.09</v>
      </c>
      <c r="T149" s="15">
        <f>$Q149*$S149</f>
        <v>0</v>
      </c>
    </row>
    <row r="150" spans="1:20" x14ac:dyDescent="0.2">
      <c r="A150" s="38" t="s">
        <v>144</v>
      </c>
      <c r="B150" s="38" t="s">
        <v>145</v>
      </c>
      <c r="C150" s="38" t="s">
        <v>144</v>
      </c>
      <c r="D150" s="38" t="s">
        <v>144</v>
      </c>
      <c r="E150" s="12">
        <v>19</v>
      </c>
      <c r="F150" s="12">
        <v>25</v>
      </c>
      <c r="G150" s="12">
        <v>5</v>
      </c>
      <c r="H150" s="12">
        <v>125</v>
      </c>
      <c r="I150" s="12"/>
      <c r="J150" s="12"/>
      <c r="K150" s="12"/>
      <c r="L150" s="12"/>
      <c r="M150" s="12"/>
      <c r="N150" s="12"/>
      <c r="O150" s="12"/>
      <c r="P150" s="12">
        <f>SUM(I150:O150)</f>
        <v>0</v>
      </c>
      <c r="Q150" s="12">
        <f>$P150/$H150</f>
        <v>0</v>
      </c>
      <c r="R150" s="39"/>
      <c r="S150" s="15">
        <v>0.15</v>
      </c>
      <c r="T150" s="15">
        <f>$Q150*$S150</f>
        <v>0</v>
      </c>
    </row>
    <row r="151" spans="1:20" x14ac:dyDescent="0.2">
      <c r="B151" s="3"/>
      <c r="I151" s="36">
        <f t="shared" ref="I151:O151" si="22">SUM(I149:I150)</f>
        <v>0</v>
      </c>
      <c r="J151" s="36">
        <f t="shared" si="22"/>
        <v>0</v>
      </c>
      <c r="K151" s="36">
        <f t="shared" si="22"/>
        <v>0</v>
      </c>
      <c r="L151" s="36">
        <f t="shared" si="22"/>
        <v>0</v>
      </c>
      <c r="M151" s="36">
        <f t="shared" si="22"/>
        <v>0</v>
      </c>
      <c r="N151" s="36">
        <f t="shared" si="22"/>
        <v>0</v>
      </c>
      <c r="O151" s="36">
        <f t="shared" si="22"/>
        <v>0</v>
      </c>
      <c r="P151" s="36">
        <f>SUBTOTAL(9,P149:P150)</f>
        <v>0</v>
      </c>
      <c r="Q151" s="36">
        <f>SUBTOTAL(9,Q149:Q150)</f>
        <v>0</v>
      </c>
      <c r="R151" s="37"/>
      <c r="S151" s="12"/>
      <c r="T151" s="33">
        <f>SUBTOTAL(9,T149:T150)</f>
        <v>0</v>
      </c>
    </row>
    <row r="152" spans="1:20" x14ac:dyDescent="0.2">
      <c r="B152" s="3"/>
      <c r="I152" s="40"/>
      <c r="J152" s="40"/>
      <c r="K152" s="40"/>
      <c r="L152" s="40"/>
      <c r="M152" s="40"/>
      <c r="N152" s="40"/>
      <c r="O152" s="40"/>
      <c r="P152" s="36">
        <v>0</v>
      </c>
      <c r="Q152" s="36">
        <v>0</v>
      </c>
      <c r="R152" s="35"/>
      <c r="S152" s="12"/>
      <c r="T152" s="33">
        <v>0</v>
      </c>
    </row>
  </sheetData>
  <autoFilter ref="D3:D145"/>
  <mergeCells count="12">
    <mergeCell ref="S3:T3"/>
    <mergeCell ref="A109:B109"/>
    <mergeCell ref="A143:H143"/>
    <mergeCell ref="A144:H144"/>
    <mergeCell ref="A145:H145"/>
    <mergeCell ref="P3:Q3"/>
    <mergeCell ref="G147:H147"/>
    <mergeCell ref="A1:H1"/>
    <mergeCell ref="I1:J1"/>
    <mergeCell ref="A2:D2"/>
    <mergeCell ref="E2:H2"/>
    <mergeCell ref="G3:H3"/>
  </mergeCells>
  <conditionalFormatting sqref="A5:XFD142">
    <cfRule type="expression" dxfId="173" priority="1">
      <formula>MOD(ROW(),2)</formula>
    </cfRule>
  </conditionalFormatting>
  <conditionalFormatting sqref="P5:P142">
    <cfRule type="cellIs" dxfId="172" priority="16" operator="greaterThan">
      <formula>10000</formula>
    </cfRule>
  </conditionalFormatting>
  <conditionalFormatting sqref="P110:P142">
    <cfRule type="cellIs" dxfId="171" priority="21" operator="greaterThan">
      <formula>2000</formula>
    </cfRule>
  </conditionalFormatting>
  <conditionalFormatting sqref="T5:T108">
    <cfRule type="cellIs" dxfId="170" priority="15" operator="greaterThan">
      <formula>10</formula>
    </cfRule>
  </conditionalFormatting>
  <pageMargins left="0.25" right="0.25" top="0.75" bottom="0.75" header="0.3" footer="0.3"/>
  <pageSetup paperSize="9" scale="77" fitToHeight="0" orientation="landscape" r:id="rId1"/>
  <headerFooter alignWithMargins="0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>
    <pageSetUpPr fitToPage="1"/>
  </sheetPr>
  <dimension ref="A1:V152"/>
  <sheetViews>
    <sheetView zoomScaleNormal="100" workbookViewId="0">
      <pane xSplit="4" ySplit="4" topLeftCell="E5" activePane="bottomRight" state="frozen"/>
      <selection pane="topRight" activeCell="D1" sqref="D1"/>
      <selection pane="bottomLeft" activeCell="A4" sqref="A4"/>
      <selection pane="bottomRight" activeCell="E5" sqref="E5"/>
    </sheetView>
  </sheetViews>
  <sheetFormatPr defaultColWidth="9.140625" defaultRowHeight="12.75" x14ac:dyDescent="0.2"/>
  <cols>
    <col min="1" max="1" width="12.5703125" style="3" customWidth="1"/>
    <col min="2" max="2" width="14" style="41" customWidth="1"/>
    <col min="3" max="3" width="14" style="3" bestFit="1" customWidth="1"/>
    <col min="4" max="4" width="12.28515625" style="3" customWidth="1"/>
    <col min="5" max="5" width="7.85546875" style="3" customWidth="1"/>
    <col min="6" max="6" width="8.5703125" style="3" customWidth="1"/>
    <col min="7" max="7" width="6.140625" style="3" customWidth="1"/>
    <col min="8" max="8" width="6.42578125" style="3" customWidth="1"/>
    <col min="9" max="14" width="10.140625" style="3" customWidth="1"/>
    <col min="15" max="15" width="8.28515625" style="3" customWidth="1"/>
    <col min="16" max="16" width="10.7109375" style="3" bestFit="1" customWidth="1"/>
    <col min="17" max="17" width="8.28515625" style="3" bestFit="1" customWidth="1"/>
    <col min="18" max="19" width="9.42578125" style="3" customWidth="1"/>
    <col min="20" max="20" width="9.28515625" style="3" customWidth="1"/>
    <col min="21" max="16384" width="9.140625" style="3"/>
  </cols>
  <sheetData>
    <row r="1" spans="1:22" x14ac:dyDescent="0.2">
      <c r="A1" s="303" t="s">
        <v>281</v>
      </c>
      <c r="B1" s="303"/>
      <c r="C1" s="303"/>
      <c r="D1" s="303"/>
      <c r="E1" s="303"/>
      <c r="F1" s="303"/>
      <c r="G1" s="303"/>
      <c r="H1" s="303"/>
      <c r="I1" s="300" t="s">
        <v>404</v>
      </c>
      <c r="J1" s="301"/>
      <c r="K1" s="10" t="s">
        <v>405</v>
      </c>
      <c r="L1" s="54"/>
      <c r="M1" s="28"/>
      <c r="N1" s="30"/>
      <c r="O1" s="20"/>
      <c r="P1" s="20"/>
      <c r="Q1" s="20"/>
    </row>
    <row r="2" spans="1:22" x14ac:dyDescent="0.2">
      <c r="A2" s="303" t="s">
        <v>400</v>
      </c>
      <c r="B2" s="303"/>
      <c r="C2" s="303"/>
      <c r="D2" s="303"/>
      <c r="E2" s="303"/>
      <c r="F2" s="303"/>
      <c r="G2" s="303"/>
      <c r="H2" s="303"/>
      <c r="I2" s="8"/>
      <c r="J2" s="8"/>
      <c r="K2" s="8"/>
      <c r="L2" s="10"/>
      <c r="M2" s="10"/>
      <c r="N2" s="10"/>
      <c r="O2" s="8"/>
      <c r="P2" s="8"/>
      <c r="Q2" s="8"/>
      <c r="R2" s="29"/>
      <c r="S2" s="29"/>
      <c r="T2" s="30"/>
    </row>
    <row r="3" spans="1:22" x14ac:dyDescent="0.2">
      <c r="A3" s="8" t="s">
        <v>0</v>
      </c>
      <c r="B3" s="8" t="s">
        <v>1</v>
      </c>
      <c r="C3" s="8" t="s">
        <v>2</v>
      </c>
      <c r="D3" s="8" t="s">
        <v>274</v>
      </c>
      <c r="E3" s="8" t="s">
        <v>3</v>
      </c>
      <c r="F3" s="8" t="s">
        <v>4</v>
      </c>
      <c r="G3" s="302" t="s">
        <v>5</v>
      </c>
      <c r="H3" s="302"/>
      <c r="I3" s="31" t="s">
        <v>394</v>
      </c>
      <c r="J3" s="50" t="s">
        <v>373</v>
      </c>
      <c r="K3" s="31" t="s">
        <v>403</v>
      </c>
      <c r="L3" s="50" t="s">
        <v>380</v>
      </c>
      <c r="M3" s="50" t="s">
        <v>398</v>
      </c>
      <c r="N3" s="31" t="s">
        <v>401</v>
      </c>
      <c r="O3" s="36"/>
      <c r="P3" s="302" t="s">
        <v>6</v>
      </c>
      <c r="Q3" s="302"/>
      <c r="R3" s="55"/>
      <c r="S3" s="300" t="s">
        <v>7</v>
      </c>
      <c r="T3" s="301"/>
    </row>
    <row r="4" spans="1:22" x14ac:dyDescent="0.2">
      <c r="A4" s="36" t="s">
        <v>8</v>
      </c>
      <c r="B4" s="36"/>
      <c r="C4" s="36"/>
      <c r="D4" s="36"/>
      <c r="E4" s="7" t="s">
        <v>9</v>
      </c>
      <c r="F4" s="36" t="s">
        <v>10</v>
      </c>
      <c r="G4" s="8" t="s">
        <v>11</v>
      </c>
      <c r="H4" s="8" t="s">
        <v>12</v>
      </c>
      <c r="I4" s="36" t="s">
        <v>395</v>
      </c>
      <c r="J4" s="36" t="s">
        <v>374</v>
      </c>
      <c r="K4" s="36" t="s">
        <v>374</v>
      </c>
      <c r="L4" s="36" t="s">
        <v>381</v>
      </c>
      <c r="M4" s="36" t="s">
        <v>399</v>
      </c>
      <c r="N4" s="36" t="s">
        <v>402</v>
      </c>
      <c r="O4" s="36"/>
      <c r="P4" s="8" t="s">
        <v>13</v>
      </c>
      <c r="Q4" s="8" t="s">
        <v>12</v>
      </c>
      <c r="R4" s="56"/>
      <c r="S4" s="10" t="s">
        <v>14</v>
      </c>
      <c r="T4" s="10" t="s">
        <v>15</v>
      </c>
    </row>
    <row r="5" spans="1:22" x14ac:dyDescent="0.2">
      <c r="A5" s="11" t="s">
        <v>383</v>
      </c>
      <c r="B5" s="11" t="s">
        <v>384</v>
      </c>
      <c r="C5" s="11" t="s">
        <v>383</v>
      </c>
      <c r="D5" s="11" t="s">
        <v>275</v>
      </c>
      <c r="E5" s="12">
        <v>15</v>
      </c>
      <c r="F5" s="12">
        <v>225</v>
      </c>
      <c r="G5" s="12">
        <v>10</v>
      </c>
      <c r="H5" s="12">
        <v>400</v>
      </c>
      <c r="I5" s="12">
        <v>6000</v>
      </c>
      <c r="J5" s="12"/>
      <c r="K5" s="12"/>
      <c r="L5" s="12"/>
      <c r="M5" s="12"/>
      <c r="N5" s="12"/>
      <c r="O5" s="13"/>
      <c r="P5" s="12">
        <f t="shared" ref="P5:P19" si="0">SUM(I5:O5)</f>
        <v>6000</v>
      </c>
      <c r="Q5" s="12">
        <f t="shared" ref="Q5:Q19" si="1">$P5/$H5</f>
        <v>15</v>
      </c>
      <c r="R5" s="57"/>
      <c r="S5" s="15">
        <v>0.06</v>
      </c>
      <c r="T5" s="15">
        <f t="shared" ref="T5:T19" si="2">$Q5*$S5</f>
        <v>0.89999999999999991</v>
      </c>
      <c r="U5" s="43">
        <f>SUM(T5:T19)</f>
        <v>19.149999999999999</v>
      </c>
      <c r="V5" s="3">
        <f>U5*100/$U$143</f>
        <v>45.293282876064325</v>
      </c>
    </row>
    <row r="6" spans="1:22" x14ac:dyDescent="0.2">
      <c r="A6" s="11" t="s">
        <v>385</v>
      </c>
      <c r="B6" s="11" t="s">
        <v>386</v>
      </c>
      <c r="C6" s="11" t="s">
        <v>385</v>
      </c>
      <c r="D6" s="11" t="s">
        <v>275</v>
      </c>
      <c r="E6" s="12">
        <v>15</v>
      </c>
      <c r="F6" s="12">
        <v>300</v>
      </c>
      <c r="G6" s="12">
        <v>10</v>
      </c>
      <c r="H6" s="12">
        <v>300</v>
      </c>
      <c r="I6" s="12">
        <v>6000</v>
      </c>
      <c r="J6" s="12"/>
      <c r="K6" s="12">
        <v>9000</v>
      </c>
      <c r="L6" s="12"/>
      <c r="M6" s="12"/>
      <c r="N6" s="12"/>
      <c r="O6" s="13"/>
      <c r="P6" s="12">
        <f t="shared" si="0"/>
        <v>15000</v>
      </c>
      <c r="Q6" s="12">
        <f t="shared" si="1"/>
        <v>50</v>
      </c>
      <c r="R6" s="57"/>
      <c r="S6" s="15">
        <v>0.06</v>
      </c>
      <c r="T6" s="15">
        <f t="shared" si="2"/>
        <v>3</v>
      </c>
      <c r="U6" s="43"/>
    </row>
    <row r="7" spans="1:22" x14ac:dyDescent="0.2">
      <c r="A7" s="36" t="s">
        <v>387</v>
      </c>
      <c r="B7" s="36" t="s">
        <v>259</v>
      </c>
      <c r="C7" s="31" t="s">
        <v>388</v>
      </c>
      <c r="D7" s="36" t="s">
        <v>277</v>
      </c>
      <c r="E7" s="12" t="s">
        <v>167</v>
      </c>
      <c r="F7" s="12">
        <v>300</v>
      </c>
      <c r="G7" s="12">
        <v>10</v>
      </c>
      <c r="H7" s="12">
        <v>300</v>
      </c>
      <c r="I7" s="12">
        <v>3000</v>
      </c>
      <c r="J7" s="12"/>
      <c r="K7" s="12"/>
      <c r="L7" s="12"/>
      <c r="M7" s="12"/>
      <c r="N7" s="12"/>
      <c r="O7" s="13"/>
      <c r="P7" s="12">
        <f t="shared" si="0"/>
        <v>3000</v>
      </c>
      <c r="Q7" s="12">
        <f t="shared" si="1"/>
        <v>10</v>
      </c>
      <c r="R7" s="57"/>
      <c r="S7" s="15">
        <v>0.06</v>
      </c>
      <c r="T7" s="15">
        <f t="shared" si="2"/>
        <v>0.6</v>
      </c>
      <c r="U7" s="43"/>
    </row>
    <row r="8" spans="1:22" x14ac:dyDescent="0.2">
      <c r="A8" s="11" t="s">
        <v>258</v>
      </c>
      <c r="B8" s="11" t="s">
        <v>259</v>
      </c>
      <c r="C8" s="11" t="s">
        <v>258</v>
      </c>
      <c r="D8" s="11" t="s">
        <v>275</v>
      </c>
      <c r="E8" s="12">
        <v>15</v>
      </c>
      <c r="F8" s="12">
        <v>375</v>
      </c>
      <c r="G8" s="12">
        <v>10</v>
      </c>
      <c r="H8" s="12">
        <v>200</v>
      </c>
      <c r="I8" s="12"/>
      <c r="J8" s="12"/>
      <c r="K8" s="12"/>
      <c r="L8" s="12"/>
      <c r="M8" s="12"/>
      <c r="N8" s="12"/>
      <c r="O8" s="13"/>
      <c r="P8" s="12">
        <f t="shared" si="0"/>
        <v>0</v>
      </c>
      <c r="Q8" s="12">
        <f t="shared" si="1"/>
        <v>0</v>
      </c>
      <c r="R8" s="57"/>
      <c r="S8" s="15">
        <v>0.06</v>
      </c>
      <c r="T8" s="15">
        <f t="shared" si="2"/>
        <v>0</v>
      </c>
      <c r="U8" s="43"/>
    </row>
    <row r="9" spans="1:22" x14ac:dyDescent="0.2">
      <c r="A9" s="11" t="s">
        <v>26</v>
      </c>
      <c r="B9" s="11" t="s">
        <v>27</v>
      </c>
      <c r="C9" s="11" t="s">
        <v>26</v>
      </c>
      <c r="D9" s="11" t="s">
        <v>275</v>
      </c>
      <c r="E9" s="12">
        <v>15</v>
      </c>
      <c r="F9" s="12">
        <v>457</v>
      </c>
      <c r="G9" s="12">
        <v>10</v>
      </c>
      <c r="H9" s="12">
        <v>200</v>
      </c>
      <c r="I9" s="12">
        <v>2000</v>
      </c>
      <c r="J9" s="12">
        <v>2000</v>
      </c>
      <c r="K9" s="12"/>
      <c r="L9" s="12">
        <v>4000</v>
      </c>
      <c r="M9" s="12">
        <v>6000</v>
      </c>
      <c r="N9" s="12"/>
      <c r="O9" s="13"/>
      <c r="P9" s="12">
        <f t="shared" si="0"/>
        <v>14000</v>
      </c>
      <c r="Q9" s="12">
        <f t="shared" si="1"/>
        <v>70</v>
      </c>
      <c r="R9" s="57"/>
      <c r="S9" s="15">
        <v>0.05</v>
      </c>
      <c r="T9" s="15">
        <f t="shared" si="2"/>
        <v>3.5</v>
      </c>
    </row>
    <row r="10" spans="1:22" x14ac:dyDescent="0.2">
      <c r="A10" s="36" t="s">
        <v>169</v>
      </c>
      <c r="B10" s="36" t="s">
        <v>27</v>
      </c>
      <c r="C10" s="36">
        <v>90441400</v>
      </c>
      <c r="D10" s="36" t="s">
        <v>277</v>
      </c>
      <c r="E10" s="12" t="s">
        <v>167</v>
      </c>
      <c r="F10" s="12">
        <v>450</v>
      </c>
      <c r="G10" s="12">
        <v>10</v>
      </c>
      <c r="H10" s="12">
        <v>200</v>
      </c>
      <c r="I10" s="12">
        <v>400</v>
      </c>
      <c r="J10" s="12">
        <v>600</v>
      </c>
      <c r="K10" s="12"/>
      <c r="L10" s="12"/>
      <c r="M10" s="12"/>
      <c r="N10" s="12"/>
      <c r="O10" s="13"/>
      <c r="P10" s="12">
        <f t="shared" si="0"/>
        <v>1000</v>
      </c>
      <c r="Q10" s="12">
        <f t="shared" si="1"/>
        <v>5</v>
      </c>
      <c r="R10" s="57"/>
      <c r="S10" s="15">
        <v>0.05</v>
      </c>
      <c r="T10" s="15">
        <f t="shared" si="2"/>
        <v>0.25</v>
      </c>
    </row>
    <row r="11" spans="1:22" x14ac:dyDescent="0.2">
      <c r="A11" s="11" t="s">
        <v>24</v>
      </c>
      <c r="B11" s="11" t="s">
        <v>25</v>
      </c>
      <c r="C11" s="11" t="s">
        <v>24</v>
      </c>
      <c r="D11" s="11" t="s">
        <v>275</v>
      </c>
      <c r="E11" s="12">
        <v>15</v>
      </c>
      <c r="F11" s="12">
        <v>610</v>
      </c>
      <c r="G11" s="12">
        <v>10</v>
      </c>
      <c r="H11" s="12">
        <v>100</v>
      </c>
      <c r="I11" s="12">
        <v>1000</v>
      </c>
      <c r="J11" s="12">
        <v>1000</v>
      </c>
      <c r="K11" s="12"/>
      <c r="L11" s="12">
        <v>2000</v>
      </c>
      <c r="M11" s="12">
        <v>6000</v>
      </c>
      <c r="N11" s="12"/>
      <c r="O11" s="13"/>
      <c r="P11" s="12">
        <f t="shared" si="0"/>
        <v>10000</v>
      </c>
      <c r="Q11" s="12">
        <f t="shared" si="1"/>
        <v>100</v>
      </c>
      <c r="R11" s="57"/>
      <c r="S11" s="15">
        <v>0.04</v>
      </c>
      <c r="T11" s="15">
        <f t="shared" si="2"/>
        <v>4</v>
      </c>
    </row>
    <row r="12" spans="1:22" x14ac:dyDescent="0.2">
      <c r="A12" s="36" t="s">
        <v>168</v>
      </c>
      <c r="B12" s="36" t="s">
        <v>25</v>
      </c>
      <c r="C12" s="36">
        <v>90441600</v>
      </c>
      <c r="D12" s="36" t="s">
        <v>277</v>
      </c>
      <c r="E12" s="12" t="s">
        <v>167</v>
      </c>
      <c r="F12" s="12">
        <v>600</v>
      </c>
      <c r="G12" s="12">
        <v>10</v>
      </c>
      <c r="H12" s="12">
        <v>100</v>
      </c>
      <c r="I12" s="12">
        <v>500</v>
      </c>
      <c r="J12" s="12">
        <v>500</v>
      </c>
      <c r="K12" s="12"/>
      <c r="L12" s="12"/>
      <c r="M12" s="12"/>
      <c r="N12" s="12"/>
      <c r="O12" s="13"/>
      <c r="P12" s="12">
        <f t="shared" si="0"/>
        <v>1000</v>
      </c>
      <c r="Q12" s="12">
        <f t="shared" si="1"/>
        <v>10</v>
      </c>
      <c r="R12" s="57"/>
      <c r="S12" s="15">
        <v>0.04</v>
      </c>
      <c r="T12" s="15">
        <f t="shared" si="2"/>
        <v>0.4</v>
      </c>
    </row>
    <row r="13" spans="1:22" x14ac:dyDescent="0.2">
      <c r="A13" s="11" t="s">
        <v>150</v>
      </c>
      <c r="B13" s="11" t="s">
        <v>151</v>
      </c>
      <c r="C13" s="11" t="s">
        <v>150</v>
      </c>
      <c r="D13" s="11" t="s">
        <v>275</v>
      </c>
      <c r="E13" s="12">
        <v>15</v>
      </c>
      <c r="F13" s="12">
        <v>760</v>
      </c>
      <c r="G13" s="12">
        <v>10</v>
      </c>
      <c r="H13" s="12">
        <v>100</v>
      </c>
      <c r="I13" s="12"/>
      <c r="J13" s="12"/>
      <c r="K13" s="12"/>
      <c r="L13" s="12"/>
      <c r="M13" s="12">
        <v>500</v>
      </c>
      <c r="N13" s="12"/>
      <c r="O13" s="13"/>
      <c r="P13" s="12">
        <f t="shared" si="0"/>
        <v>500</v>
      </c>
      <c r="Q13" s="12">
        <f t="shared" si="1"/>
        <v>5</v>
      </c>
      <c r="R13" s="57"/>
      <c r="S13" s="15">
        <v>0.04</v>
      </c>
      <c r="T13" s="15">
        <f t="shared" si="2"/>
        <v>0.2</v>
      </c>
    </row>
    <row r="14" spans="1:22" x14ac:dyDescent="0.2">
      <c r="A14" s="11" t="s">
        <v>20</v>
      </c>
      <c r="B14" s="11" t="s">
        <v>21</v>
      </c>
      <c r="C14" s="11" t="s">
        <v>20</v>
      </c>
      <c r="D14" s="11" t="s">
        <v>275</v>
      </c>
      <c r="E14" s="12">
        <v>15</v>
      </c>
      <c r="F14" s="12">
        <v>915</v>
      </c>
      <c r="G14" s="12">
        <v>10</v>
      </c>
      <c r="H14" s="12">
        <v>100</v>
      </c>
      <c r="I14" s="12"/>
      <c r="J14" s="12"/>
      <c r="K14" s="12"/>
      <c r="L14" s="12"/>
      <c r="M14" s="12"/>
      <c r="N14" s="12"/>
      <c r="O14" s="13"/>
      <c r="P14" s="12">
        <f t="shared" si="0"/>
        <v>0</v>
      </c>
      <c r="Q14" s="12">
        <f t="shared" si="1"/>
        <v>0</v>
      </c>
      <c r="R14" s="57"/>
      <c r="S14" s="15">
        <v>0.05</v>
      </c>
      <c r="T14" s="15">
        <f t="shared" si="2"/>
        <v>0</v>
      </c>
    </row>
    <row r="15" spans="1:22" x14ac:dyDescent="0.2">
      <c r="A15" s="13" t="s">
        <v>166</v>
      </c>
      <c r="B15" s="13" t="s">
        <v>21</v>
      </c>
      <c r="C15" s="13">
        <v>90441800</v>
      </c>
      <c r="D15" s="36" t="s">
        <v>277</v>
      </c>
      <c r="E15" s="12" t="s">
        <v>167</v>
      </c>
      <c r="F15" s="12">
        <v>900</v>
      </c>
      <c r="G15" s="12">
        <v>10</v>
      </c>
      <c r="H15" s="12">
        <v>100</v>
      </c>
      <c r="I15" s="12"/>
      <c r="J15" s="12"/>
      <c r="K15" s="12"/>
      <c r="L15" s="12">
        <v>2000</v>
      </c>
      <c r="M15" s="12">
        <v>1000</v>
      </c>
      <c r="N15" s="12"/>
      <c r="O15" s="13"/>
      <c r="P15" s="12">
        <f t="shared" si="0"/>
        <v>3000</v>
      </c>
      <c r="Q15" s="12">
        <f t="shared" si="1"/>
        <v>30</v>
      </c>
      <c r="R15" s="57"/>
      <c r="S15" s="15">
        <v>0.05</v>
      </c>
      <c r="T15" s="15">
        <f t="shared" si="2"/>
        <v>1.5</v>
      </c>
    </row>
    <row r="16" spans="1:22" x14ac:dyDescent="0.2">
      <c r="A16" s="11" t="s">
        <v>16</v>
      </c>
      <c r="B16" s="11" t="s">
        <v>17</v>
      </c>
      <c r="C16" s="11" t="s">
        <v>16</v>
      </c>
      <c r="D16" s="11" t="s">
        <v>275</v>
      </c>
      <c r="E16" s="12">
        <v>15</v>
      </c>
      <c r="F16" s="12">
        <v>1220</v>
      </c>
      <c r="G16" s="12">
        <v>10</v>
      </c>
      <c r="H16" s="12">
        <v>50</v>
      </c>
      <c r="I16" s="12">
        <v>1000</v>
      </c>
      <c r="J16" s="12">
        <v>1000</v>
      </c>
      <c r="K16" s="12"/>
      <c r="L16" s="12">
        <v>2000</v>
      </c>
      <c r="M16" s="12">
        <v>2000</v>
      </c>
      <c r="N16" s="12"/>
      <c r="O16" s="13"/>
      <c r="P16" s="12">
        <f t="shared" si="0"/>
        <v>6000</v>
      </c>
      <c r="Q16" s="12">
        <f t="shared" si="1"/>
        <v>120</v>
      </c>
      <c r="R16" s="57"/>
      <c r="S16" s="15">
        <v>0.04</v>
      </c>
      <c r="T16" s="15">
        <f t="shared" si="2"/>
        <v>4.8</v>
      </c>
    </row>
    <row r="17" spans="1:22" x14ac:dyDescent="0.2">
      <c r="A17" s="11" t="s">
        <v>148</v>
      </c>
      <c r="B17" s="11" t="s">
        <v>149</v>
      </c>
      <c r="C17" s="11" t="s">
        <v>148</v>
      </c>
      <c r="D17" s="11" t="s">
        <v>275</v>
      </c>
      <c r="E17" s="12">
        <v>15</v>
      </c>
      <c r="F17" s="12">
        <v>1524</v>
      </c>
      <c r="G17" s="12">
        <v>10</v>
      </c>
      <c r="H17" s="12">
        <v>50</v>
      </c>
      <c r="I17" s="12"/>
      <c r="J17" s="12"/>
      <c r="K17" s="12"/>
      <c r="L17" s="12"/>
      <c r="M17" s="12"/>
      <c r="N17" s="12"/>
      <c r="O17" s="13"/>
      <c r="P17" s="12">
        <f t="shared" si="0"/>
        <v>0</v>
      </c>
      <c r="Q17" s="12">
        <f t="shared" si="1"/>
        <v>0</v>
      </c>
      <c r="R17" s="57"/>
      <c r="S17" s="15">
        <v>0.05</v>
      </c>
      <c r="T17" s="15">
        <f t="shared" si="2"/>
        <v>0</v>
      </c>
    </row>
    <row r="18" spans="1:22" x14ac:dyDescent="0.2">
      <c r="A18" s="11" t="s">
        <v>146</v>
      </c>
      <c r="B18" s="11" t="s">
        <v>147</v>
      </c>
      <c r="C18" s="11" t="s">
        <v>146</v>
      </c>
      <c r="D18" s="11" t="s">
        <v>275</v>
      </c>
      <c r="E18" s="12">
        <v>15</v>
      </c>
      <c r="F18" s="12">
        <v>1800</v>
      </c>
      <c r="G18" s="12">
        <v>10</v>
      </c>
      <c r="H18" s="12">
        <v>50</v>
      </c>
      <c r="I18" s="12"/>
      <c r="J18" s="12"/>
      <c r="K18" s="12"/>
      <c r="L18" s="12"/>
      <c r="M18" s="12"/>
      <c r="N18" s="12"/>
      <c r="O18" s="13"/>
      <c r="P18" s="12">
        <f t="shared" si="0"/>
        <v>0</v>
      </c>
      <c r="Q18" s="12">
        <f t="shared" si="1"/>
        <v>0</v>
      </c>
      <c r="R18" s="57"/>
      <c r="S18" s="15">
        <v>0.06</v>
      </c>
      <c r="T18" s="15">
        <f t="shared" si="2"/>
        <v>0</v>
      </c>
    </row>
    <row r="19" spans="1:22" x14ac:dyDescent="0.2">
      <c r="A19" s="11" t="s">
        <v>353</v>
      </c>
      <c r="B19" s="11" t="s">
        <v>354</v>
      </c>
      <c r="C19" s="11" t="s">
        <v>146</v>
      </c>
      <c r="D19" s="11" t="s">
        <v>275</v>
      </c>
      <c r="E19" s="12">
        <v>15</v>
      </c>
      <c r="F19" s="12">
        <v>2100</v>
      </c>
      <c r="G19" s="12">
        <v>10</v>
      </c>
      <c r="H19" s="12">
        <v>50</v>
      </c>
      <c r="I19" s="12"/>
      <c r="J19" s="12"/>
      <c r="K19" s="12"/>
      <c r="L19" s="12"/>
      <c r="M19" s="12"/>
      <c r="N19" s="12"/>
      <c r="O19" s="13"/>
      <c r="P19" s="12">
        <f t="shared" si="0"/>
        <v>0</v>
      </c>
      <c r="Q19" s="12">
        <f t="shared" si="1"/>
        <v>0</v>
      </c>
      <c r="R19" s="57"/>
      <c r="S19" s="15">
        <v>0.06</v>
      </c>
      <c r="T19" s="15">
        <f t="shared" si="2"/>
        <v>0</v>
      </c>
    </row>
    <row r="20" spans="1:22" ht="15" x14ac:dyDescent="0.2">
      <c r="A20" s="60" t="s">
        <v>28</v>
      </c>
      <c r="B20" s="60"/>
      <c r="C20" s="60"/>
      <c r="D20" s="60"/>
      <c r="E20" s="60"/>
      <c r="F20" s="12"/>
      <c r="G20" s="20"/>
      <c r="H20" s="20"/>
      <c r="I20" s="12"/>
      <c r="J20" s="12"/>
      <c r="K20" s="12"/>
      <c r="L20" s="12"/>
      <c r="M20" s="12"/>
      <c r="N20" s="12"/>
      <c r="O20" s="21"/>
      <c r="P20" s="12"/>
      <c r="Q20" s="12"/>
      <c r="R20" s="57"/>
      <c r="S20" s="12"/>
      <c r="T20" s="15"/>
    </row>
    <row r="21" spans="1:22" x14ac:dyDescent="0.2">
      <c r="A21" s="11" t="s">
        <v>260</v>
      </c>
      <c r="B21" s="11" t="s">
        <v>229</v>
      </c>
      <c r="C21" s="11" t="s">
        <v>260</v>
      </c>
      <c r="D21" s="11" t="s">
        <v>275</v>
      </c>
      <c r="E21" s="12">
        <v>20</v>
      </c>
      <c r="F21" s="12">
        <v>100</v>
      </c>
      <c r="G21" s="12">
        <v>10</v>
      </c>
      <c r="H21" s="12">
        <v>500</v>
      </c>
      <c r="I21" s="12"/>
      <c r="J21" s="12"/>
      <c r="K21" s="12"/>
      <c r="L21" s="12"/>
      <c r="M21" s="12"/>
      <c r="N21" s="12"/>
      <c r="O21" s="13"/>
      <c r="P21" s="12">
        <f t="shared" ref="P21:P37" si="3">SUM(I21:O21)</f>
        <v>0</v>
      </c>
      <c r="Q21" s="12">
        <f t="shared" ref="Q21:Q37" si="4">$P21/$H21</f>
        <v>0</v>
      </c>
      <c r="R21" s="57"/>
      <c r="S21" s="15">
        <v>0.06</v>
      </c>
      <c r="T21" s="15">
        <f t="shared" ref="T21:T37" si="5">$Q21*$S21</f>
        <v>0</v>
      </c>
      <c r="U21" s="43">
        <f>SUM(T21:T37)</f>
        <v>6.72</v>
      </c>
      <c r="V21" s="3">
        <f>U21*100/$U$143</f>
        <v>15.894039735099337</v>
      </c>
    </row>
    <row r="22" spans="1:22" x14ac:dyDescent="0.2">
      <c r="A22" s="36" t="s">
        <v>228</v>
      </c>
      <c r="B22" s="36" t="s">
        <v>229</v>
      </c>
      <c r="C22" s="36">
        <v>90442100</v>
      </c>
      <c r="D22" s="36" t="s">
        <v>277</v>
      </c>
      <c r="E22" s="12" t="s">
        <v>46</v>
      </c>
      <c r="F22" s="12">
        <v>100</v>
      </c>
      <c r="G22" s="12">
        <v>10</v>
      </c>
      <c r="H22" s="12">
        <v>500</v>
      </c>
      <c r="I22" s="12"/>
      <c r="J22" s="12"/>
      <c r="K22" s="12"/>
      <c r="L22" s="12"/>
      <c r="M22" s="12"/>
      <c r="N22" s="12"/>
      <c r="O22" s="13"/>
      <c r="P22" s="12">
        <f t="shared" si="3"/>
        <v>0</v>
      </c>
      <c r="Q22" s="12">
        <f t="shared" si="4"/>
        <v>0</v>
      </c>
      <c r="R22" s="57"/>
      <c r="S22" s="15">
        <v>0.06</v>
      </c>
      <c r="T22" s="15">
        <f t="shared" si="5"/>
        <v>0</v>
      </c>
      <c r="U22" s="43"/>
    </row>
    <row r="23" spans="1:22" x14ac:dyDescent="0.2">
      <c r="A23" s="36" t="s">
        <v>172</v>
      </c>
      <c r="B23" s="36" t="s">
        <v>173</v>
      </c>
      <c r="C23" s="36">
        <v>90447000</v>
      </c>
      <c r="D23" s="36" t="s">
        <v>277</v>
      </c>
      <c r="E23" s="12" t="s">
        <v>46</v>
      </c>
      <c r="F23" s="12">
        <v>240</v>
      </c>
      <c r="G23" s="12">
        <v>10</v>
      </c>
      <c r="H23" s="12">
        <v>250</v>
      </c>
      <c r="I23" s="12"/>
      <c r="J23" s="12"/>
      <c r="K23" s="12"/>
      <c r="L23" s="12"/>
      <c r="M23" s="12"/>
      <c r="N23" s="12"/>
      <c r="O23" s="13"/>
      <c r="P23" s="12">
        <f t="shared" si="3"/>
        <v>0</v>
      </c>
      <c r="Q23" s="12">
        <f t="shared" si="4"/>
        <v>0</v>
      </c>
      <c r="R23" s="57"/>
      <c r="S23" s="15">
        <v>0.06</v>
      </c>
      <c r="T23" s="15">
        <f t="shared" si="5"/>
        <v>0</v>
      </c>
    </row>
    <row r="24" spans="1:22" x14ac:dyDescent="0.2">
      <c r="A24" s="11" t="s">
        <v>389</v>
      </c>
      <c r="B24" s="11" t="s">
        <v>390</v>
      </c>
      <c r="C24" s="11" t="s">
        <v>389</v>
      </c>
      <c r="D24" s="11" t="s">
        <v>275</v>
      </c>
      <c r="E24" s="12">
        <v>20</v>
      </c>
      <c r="F24" s="12">
        <v>300</v>
      </c>
      <c r="G24" s="12">
        <v>10</v>
      </c>
      <c r="H24" s="12">
        <v>200</v>
      </c>
      <c r="I24" s="12">
        <v>2400</v>
      </c>
      <c r="J24" s="12"/>
      <c r="K24" s="12"/>
      <c r="L24" s="12"/>
      <c r="M24" s="12"/>
      <c r="N24" s="12"/>
      <c r="O24" s="13"/>
      <c r="P24" s="12">
        <f t="shared" si="3"/>
        <v>2400</v>
      </c>
      <c r="Q24" s="12">
        <f t="shared" si="4"/>
        <v>12</v>
      </c>
      <c r="R24" s="57"/>
      <c r="S24" s="15">
        <v>0.06</v>
      </c>
      <c r="T24" s="15">
        <f t="shared" si="5"/>
        <v>0.72</v>
      </c>
    </row>
    <row r="25" spans="1:22" x14ac:dyDescent="0.2">
      <c r="A25" s="11" t="s">
        <v>50</v>
      </c>
      <c r="B25" s="11" t="s">
        <v>51</v>
      </c>
      <c r="C25" s="11" t="s">
        <v>50</v>
      </c>
      <c r="D25" s="11" t="s">
        <v>275</v>
      </c>
      <c r="E25" s="12">
        <v>20</v>
      </c>
      <c r="F25" s="12">
        <v>457</v>
      </c>
      <c r="G25" s="12">
        <v>10</v>
      </c>
      <c r="H25" s="12">
        <v>100</v>
      </c>
      <c r="I25" s="12"/>
      <c r="J25" s="12"/>
      <c r="K25" s="12"/>
      <c r="L25" s="12"/>
      <c r="M25" s="12"/>
      <c r="N25" s="12"/>
      <c r="O25" s="13"/>
      <c r="P25" s="12">
        <f t="shared" si="3"/>
        <v>0</v>
      </c>
      <c r="Q25" s="12">
        <f t="shared" si="4"/>
        <v>0</v>
      </c>
      <c r="R25" s="57"/>
      <c r="S25" s="15">
        <v>0.04</v>
      </c>
      <c r="T25" s="15">
        <f t="shared" si="5"/>
        <v>0</v>
      </c>
    </row>
    <row r="26" spans="1:22" x14ac:dyDescent="0.2">
      <c r="A26" s="36" t="s">
        <v>171</v>
      </c>
      <c r="B26" s="36" t="s">
        <v>51</v>
      </c>
      <c r="C26" s="36">
        <v>90442400</v>
      </c>
      <c r="D26" s="36" t="s">
        <v>277</v>
      </c>
      <c r="E26" s="12" t="s">
        <v>46</v>
      </c>
      <c r="F26" s="12">
        <v>450</v>
      </c>
      <c r="G26" s="12">
        <v>10</v>
      </c>
      <c r="H26" s="12">
        <v>100</v>
      </c>
      <c r="I26" s="12">
        <v>500</v>
      </c>
      <c r="J26" s="12">
        <v>500</v>
      </c>
      <c r="K26" s="12"/>
      <c r="L26" s="12"/>
      <c r="M26" s="12">
        <v>1000</v>
      </c>
      <c r="N26" s="12"/>
      <c r="O26" s="13"/>
      <c r="P26" s="12">
        <f t="shared" si="3"/>
        <v>2000</v>
      </c>
      <c r="Q26" s="12">
        <f t="shared" si="4"/>
        <v>20</v>
      </c>
      <c r="R26" s="57"/>
      <c r="S26" s="15">
        <v>0.04</v>
      </c>
      <c r="T26" s="15">
        <f t="shared" si="5"/>
        <v>0.8</v>
      </c>
    </row>
    <row r="27" spans="1:22" x14ac:dyDescent="0.2">
      <c r="A27" s="11" t="s">
        <v>47</v>
      </c>
      <c r="B27" s="11" t="s">
        <v>48</v>
      </c>
      <c r="C27" s="11" t="s">
        <v>47</v>
      </c>
      <c r="D27" s="11" t="s">
        <v>275</v>
      </c>
      <c r="E27" s="12">
        <v>20</v>
      </c>
      <c r="F27" s="12">
        <v>610</v>
      </c>
      <c r="G27" s="12">
        <v>10</v>
      </c>
      <c r="H27" s="12">
        <v>100</v>
      </c>
      <c r="I27" s="12">
        <v>500</v>
      </c>
      <c r="J27" s="12">
        <v>500</v>
      </c>
      <c r="K27" s="12"/>
      <c r="L27" s="12"/>
      <c r="M27" s="12">
        <v>1000</v>
      </c>
      <c r="N27" s="12"/>
      <c r="O27" s="13"/>
      <c r="P27" s="12">
        <f t="shared" si="3"/>
        <v>2000</v>
      </c>
      <c r="Q27" s="12">
        <f t="shared" si="4"/>
        <v>20</v>
      </c>
      <c r="R27" s="57"/>
      <c r="S27" s="15">
        <v>0.06</v>
      </c>
      <c r="T27" s="15">
        <f t="shared" si="5"/>
        <v>1.2</v>
      </c>
    </row>
    <row r="28" spans="1:22" x14ac:dyDescent="0.2">
      <c r="A28" s="36" t="s">
        <v>49</v>
      </c>
      <c r="B28" s="36" t="s">
        <v>48</v>
      </c>
      <c r="C28" s="36">
        <v>90442600</v>
      </c>
      <c r="D28" s="36" t="s">
        <v>277</v>
      </c>
      <c r="E28" s="12" t="s">
        <v>46</v>
      </c>
      <c r="F28" s="12">
        <v>600</v>
      </c>
      <c r="G28" s="12">
        <v>10</v>
      </c>
      <c r="H28" s="12">
        <v>100</v>
      </c>
      <c r="I28" s="12"/>
      <c r="J28" s="12"/>
      <c r="K28" s="12"/>
      <c r="L28" s="12"/>
      <c r="M28" s="12"/>
      <c r="N28" s="12"/>
      <c r="O28" s="13"/>
      <c r="P28" s="12">
        <f t="shared" si="3"/>
        <v>0</v>
      </c>
      <c r="Q28" s="12">
        <f t="shared" si="4"/>
        <v>0</v>
      </c>
      <c r="R28" s="57"/>
      <c r="S28" s="15">
        <v>0.06</v>
      </c>
      <c r="T28" s="15">
        <f t="shared" si="5"/>
        <v>0</v>
      </c>
    </row>
    <row r="29" spans="1:22" x14ac:dyDescent="0.2">
      <c r="A29" s="11" t="s">
        <v>154</v>
      </c>
      <c r="B29" s="11" t="s">
        <v>43</v>
      </c>
      <c r="C29" s="11" t="s">
        <v>154</v>
      </c>
      <c r="D29" s="11" t="s">
        <v>275</v>
      </c>
      <c r="E29" s="12">
        <v>20</v>
      </c>
      <c r="F29" s="12">
        <v>760</v>
      </c>
      <c r="G29" s="12">
        <v>10</v>
      </c>
      <c r="H29" s="12">
        <v>100</v>
      </c>
      <c r="I29" s="12"/>
      <c r="J29" s="12"/>
      <c r="K29" s="12"/>
      <c r="L29" s="12"/>
      <c r="M29" s="12"/>
      <c r="N29" s="12"/>
      <c r="O29" s="13"/>
      <c r="P29" s="12">
        <f t="shared" si="3"/>
        <v>0</v>
      </c>
      <c r="Q29" s="12">
        <f t="shared" si="4"/>
        <v>0</v>
      </c>
      <c r="R29" s="57"/>
      <c r="S29" s="15">
        <v>7.0000000000000007E-2</v>
      </c>
      <c r="T29" s="15">
        <f t="shared" si="5"/>
        <v>0</v>
      </c>
    </row>
    <row r="30" spans="1:22" x14ac:dyDescent="0.2">
      <c r="A30" s="36" t="s">
        <v>45</v>
      </c>
      <c r="B30" s="36" t="s">
        <v>43</v>
      </c>
      <c r="C30" s="36">
        <v>90442700</v>
      </c>
      <c r="D30" s="36" t="s">
        <v>277</v>
      </c>
      <c r="E30" s="12" t="s">
        <v>46</v>
      </c>
      <c r="F30" s="12">
        <v>750</v>
      </c>
      <c r="G30" s="12">
        <v>10</v>
      </c>
      <c r="H30" s="12">
        <v>100</v>
      </c>
      <c r="I30" s="12"/>
      <c r="J30" s="12"/>
      <c r="K30" s="12"/>
      <c r="L30" s="12"/>
      <c r="M30" s="12"/>
      <c r="N30" s="12"/>
      <c r="O30" s="13"/>
      <c r="P30" s="12">
        <f t="shared" si="3"/>
        <v>0</v>
      </c>
      <c r="Q30" s="12">
        <f t="shared" si="4"/>
        <v>0</v>
      </c>
      <c r="R30" s="57"/>
      <c r="S30" s="15">
        <v>7.0000000000000007E-2</v>
      </c>
      <c r="T30" s="15">
        <f t="shared" si="5"/>
        <v>0</v>
      </c>
    </row>
    <row r="31" spans="1:22" x14ac:dyDescent="0.2">
      <c r="A31" s="11" t="s">
        <v>38</v>
      </c>
      <c r="B31" s="11" t="s">
        <v>39</v>
      </c>
      <c r="C31" s="11" t="s">
        <v>38</v>
      </c>
      <c r="D31" s="11" t="s">
        <v>275</v>
      </c>
      <c r="E31" s="12">
        <v>20</v>
      </c>
      <c r="F31" s="12">
        <v>915</v>
      </c>
      <c r="G31" s="12">
        <v>10</v>
      </c>
      <c r="H31" s="12">
        <v>50</v>
      </c>
      <c r="I31" s="12"/>
      <c r="J31" s="12"/>
      <c r="K31" s="12"/>
      <c r="L31" s="12"/>
      <c r="M31" s="12">
        <v>1000</v>
      </c>
      <c r="N31" s="12"/>
      <c r="O31" s="13"/>
      <c r="P31" s="12">
        <f t="shared" si="3"/>
        <v>1000</v>
      </c>
      <c r="Q31" s="12">
        <f t="shared" si="4"/>
        <v>20</v>
      </c>
      <c r="R31" s="57"/>
      <c r="S31" s="15">
        <v>0.04</v>
      </c>
      <c r="T31" s="15">
        <f t="shared" si="5"/>
        <v>0.8</v>
      </c>
    </row>
    <row r="32" spans="1:22" x14ac:dyDescent="0.2">
      <c r="A32" s="36" t="s">
        <v>170</v>
      </c>
      <c r="B32" s="36" t="s">
        <v>39</v>
      </c>
      <c r="C32" s="36">
        <v>90442800</v>
      </c>
      <c r="D32" s="36" t="s">
        <v>277</v>
      </c>
      <c r="E32" s="12" t="s">
        <v>46</v>
      </c>
      <c r="F32" s="12">
        <v>900</v>
      </c>
      <c r="G32" s="12">
        <v>10</v>
      </c>
      <c r="H32" s="12">
        <v>50</v>
      </c>
      <c r="I32" s="12">
        <v>1000</v>
      </c>
      <c r="J32" s="12">
        <v>1000</v>
      </c>
      <c r="K32" s="12"/>
      <c r="L32" s="12"/>
      <c r="M32" s="12">
        <v>2000</v>
      </c>
      <c r="N32" s="12"/>
      <c r="O32" s="13"/>
      <c r="P32" s="12">
        <f t="shared" si="3"/>
        <v>4000</v>
      </c>
      <c r="Q32" s="12">
        <f t="shared" si="4"/>
        <v>80</v>
      </c>
      <c r="R32" s="57"/>
      <c r="S32" s="15">
        <v>0.04</v>
      </c>
      <c r="T32" s="15">
        <f t="shared" si="5"/>
        <v>3.2</v>
      </c>
    </row>
    <row r="33" spans="1:22" x14ac:dyDescent="0.2">
      <c r="A33" s="11" t="s">
        <v>34</v>
      </c>
      <c r="B33" s="11" t="s">
        <v>35</v>
      </c>
      <c r="C33" s="11" t="s">
        <v>34</v>
      </c>
      <c r="D33" s="11" t="s">
        <v>275</v>
      </c>
      <c r="E33" s="12">
        <v>20</v>
      </c>
      <c r="F33" s="12">
        <v>1220</v>
      </c>
      <c r="G33" s="12">
        <v>10</v>
      </c>
      <c r="H33" s="12">
        <v>50</v>
      </c>
      <c r="I33" s="12"/>
      <c r="J33" s="12"/>
      <c r="K33" s="12"/>
      <c r="L33" s="12"/>
      <c r="M33" s="12"/>
      <c r="N33" s="12"/>
      <c r="O33" s="13"/>
      <c r="P33" s="12">
        <f t="shared" si="3"/>
        <v>0</v>
      </c>
      <c r="Q33" s="12">
        <f t="shared" si="4"/>
        <v>0</v>
      </c>
      <c r="R33" s="57"/>
      <c r="S33" s="15">
        <v>0.06</v>
      </c>
      <c r="T33" s="15">
        <f t="shared" si="5"/>
        <v>0</v>
      </c>
    </row>
    <row r="34" spans="1:22" x14ac:dyDescent="0.2">
      <c r="A34" s="11" t="s">
        <v>32</v>
      </c>
      <c r="B34" s="11" t="s">
        <v>33</v>
      </c>
      <c r="C34" s="11" t="s">
        <v>32</v>
      </c>
      <c r="D34" s="11" t="s">
        <v>275</v>
      </c>
      <c r="E34" s="12">
        <v>20</v>
      </c>
      <c r="F34" s="12">
        <v>1524</v>
      </c>
      <c r="G34" s="12">
        <v>10</v>
      </c>
      <c r="H34" s="12">
        <v>50</v>
      </c>
      <c r="I34" s="12"/>
      <c r="J34" s="12"/>
      <c r="K34" s="12"/>
      <c r="L34" s="12"/>
      <c r="M34" s="12"/>
      <c r="N34" s="12"/>
      <c r="O34" s="13"/>
      <c r="P34" s="12">
        <f t="shared" si="3"/>
        <v>0</v>
      </c>
      <c r="Q34" s="12">
        <f t="shared" si="4"/>
        <v>0</v>
      </c>
      <c r="R34" s="57"/>
      <c r="S34" s="15">
        <v>7.0000000000000007E-2</v>
      </c>
      <c r="T34" s="15">
        <f t="shared" si="5"/>
        <v>0</v>
      </c>
    </row>
    <row r="35" spans="1:22" x14ac:dyDescent="0.2">
      <c r="A35" s="11" t="s">
        <v>214</v>
      </c>
      <c r="B35" s="11" t="s">
        <v>30</v>
      </c>
      <c r="C35" s="11" t="s">
        <v>214</v>
      </c>
      <c r="D35" s="11" t="s">
        <v>275</v>
      </c>
      <c r="E35" s="12">
        <v>20</v>
      </c>
      <c r="F35" s="12">
        <v>1800</v>
      </c>
      <c r="G35" s="12">
        <v>10</v>
      </c>
      <c r="H35" s="12">
        <v>50</v>
      </c>
      <c r="I35" s="12"/>
      <c r="J35" s="12"/>
      <c r="K35" s="12"/>
      <c r="L35" s="12"/>
      <c r="M35" s="12"/>
      <c r="N35" s="12"/>
      <c r="O35" s="13"/>
      <c r="P35" s="12">
        <f t="shared" si="3"/>
        <v>0</v>
      </c>
      <c r="Q35" s="12">
        <f t="shared" si="4"/>
        <v>0</v>
      </c>
      <c r="R35" s="57"/>
      <c r="S35" s="15">
        <v>0.09</v>
      </c>
      <c r="T35" s="15">
        <f t="shared" si="5"/>
        <v>0</v>
      </c>
    </row>
    <row r="36" spans="1:22" x14ac:dyDescent="0.2">
      <c r="A36" s="11" t="s">
        <v>212</v>
      </c>
      <c r="B36" s="11" t="s">
        <v>213</v>
      </c>
      <c r="C36" s="11" t="s">
        <v>212</v>
      </c>
      <c r="D36" s="11" t="s">
        <v>275</v>
      </c>
      <c r="E36" s="12">
        <v>20</v>
      </c>
      <c r="F36" s="12">
        <v>2100</v>
      </c>
      <c r="G36" s="12">
        <v>10</v>
      </c>
      <c r="H36" s="12">
        <v>50</v>
      </c>
      <c r="I36" s="12"/>
      <c r="J36" s="12"/>
      <c r="K36" s="12"/>
      <c r="L36" s="12"/>
      <c r="M36" s="12"/>
      <c r="N36" s="12"/>
      <c r="O36" s="13"/>
      <c r="P36" s="12">
        <f t="shared" si="3"/>
        <v>0</v>
      </c>
      <c r="Q36" s="12">
        <f t="shared" si="4"/>
        <v>0</v>
      </c>
      <c r="R36" s="57"/>
      <c r="S36" s="15">
        <v>7.0000000000000007E-2</v>
      </c>
      <c r="T36" s="15">
        <f t="shared" si="5"/>
        <v>0</v>
      </c>
    </row>
    <row r="37" spans="1:22" x14ac:dyDescent="0.2">
      <c r="A37" s="11" t="s">
        <v>242</v>
      </c>
      <c r="B37" s="11" t="s">
        <v>243</v>
      </c>
      <c r="C37" s="11" t="s">
        <v>242</v>
      </c>
      <c r="D37" s="11" t="s">
        <v>275</v>
      </c>
      <c r="E37" s="12">
        <v>20</v>
      </c>
      <c r="F37" s="12">
        <v>2400</v>
      </c>
      <c r="G37" s="12">
        <v>10</v>
      </c>
      <c r="H37" s="12">
        <v>50</v>
      </c>
      <c r="I37" s="12"/>
      <c r="J37" s="12"/>
      <c r="K37" s="12"/>
      <c r="L37" s="12"/>
      <c r="M37" s="12"/>
      <c r="N37" s="12"/>
      <c r="O37" s="13"/>
      <c r="P37" s="12">
        <f t="shared" si="3"/>
        <v>0</v>
      </c>
      <c r="Q37" s="12">
        <f t="shared" si="4"/>
        <v>0</v>
      </c>
      <c r="R37" s="57"/>
      <c r="S37" s="15">
        <v>7.0000000000000007E-2</v>
      </c>
      <c r="T37" s="15">
        <f t="shared" si="5"/>
        <v>0</v>
      </c>
    </row>
    <row r="38" spans="1:22" ht="15" x14ac:dyDescent="0.2">
      <c r="A38" s="60" t="s">
        <v>52</v>
      </c>
      <c r="B38" s="60"/>
      <c r="C38" s="60"/>
      <c r="D38" s="60"/>
      <c r="E38" s="60"/>
      <c r="F38" s="24"/>
      <c r="G38" s="10"/>
      <c r="H38" s="10"/>
      <c r="I38" s="12"/>
      <c r="J38" s="12"/>
      <c r="K38" s="12"/>
      <c r="L38" s="12"/>
      <c r="M38" s="12"/>
      <c r="N38" s="12"/>
      <c r="O38" s="25"/>
      <c r="P38" s="12"/>
      <c r="Q38" s="12"/>
      <c r="R38" s="57"/>
      <c r="S38" s="12"/>
      <c r="T38" s="15"/>
    </row>
    <row r="39" spans="1:22" x14ac:dyDescent="0.2">
      <c r="A39" s="11" t="s">
        <v>261</v>
      </c>
      <c r="B39" s="11" t="s">
        <v>262</v>
      </c>
      <c r="C39" s="11" t="s">
        <v>261</v>
      </c>
      <c r="D39" s="11" t="s">
        <v>275</v>
      </c>
      <c r="E39" s="12">
        <v>25</v>
      </c>
      <c r="F39" s="12">
        <v>200</v>
      </c>
      <c r="G39" s="12">
        <v>10</v>
      </c>
      <c r="H39" s="12">
        <v>150</v>
      </c>
      <c r="I39" s="12"/>
      <c r="J39" s="12"/>
      <c r="K39" s="12"/>
      <c r="L39" s="12">
        <v>600</v>
      </c>
      <c r="M39" s="12">
        <v>600</v>
      </c>
      <c r="N39" s="12"/>
      <c r="O39" s="13"/>
      <c r="P39" s="12">
        <f t="shared" ref="P39:P57" si="6">SUM(I39:O39)</f>
        <v>1200</v>
      </c>
      <c r="Q39" s="12">
        <f t="shared" ref="Q39:Q57" si="7">$P39/$H39</f>
        <v>8</v>
      </c>
      <c r="R39" s="57"/>
      <c r="S39" s="15">
        <v>0.06</v>
      </c>
      <c r="T39" s="15">
        <f t="shared" ref="T39:T57" si="8">$Q39*$S39</f>
        <v>0.48</v>
      </c>
      <c r="U39" s="43">
        <f>SUM(T39:T57)</f>
        <v>11.86</v>
      </c>
      <c r="V39" s="3">
        <f>U39*100/$U$143</f>
        <v>28.051087984862818</v>
      </c>
    </row>
    <row r="40" spans="1:22" x14ac:dyDescent="0.2">
      <c r="A40" s="36" t="s">
        <v>198</v>
      </c>
      <c r="B40" s="36" t="s">
        <v>199</v>
      </c>
      <c r="C40" s="36">
        <v>90448000</v>
      </c>
      <c r="D40" s="36" t="s">
        <v>277</v>
      </c>
      <c r="E40" s="12" t="s">
        <v>63</v>
      </c>
      <c r="F40" s="12">
        <v>270</v>
      </c>
      <c r="G40" s="12">
        <v>10</v>
      </c>
      <c r="H40" s="12">
        <v>100</v>
      </c>
      <c r="I40" s="12"/>
      <c r="J40" s="12"/>
      <c r="K40" s="12"/>
      <c r="L40" s="12"/>
      <c r="M40" s="12"/>
      <c r="N40" s="12"/>
      <c r="O40" s="13"/>
      <c r="P40" s="12">
        <f t="shared" si="6"/>
        <v>0</v>
      </c>
      <c r="Q40" s="12">
        <f t="shared" si="7"/>
        <v>0</v>
      </c>
      <c r="R40" s="57"/>
      <c r="S40" s="15">
        <v>0.06</v>
      </c>
      <c r="T40" s="15">
        <f t="shared" si="8"/>
        <v>0</v>
      </c>
    </row>
    <row r="41" spans="1:22" x14ac:dyDescent="0.2">
      <c r="A41" s="36" t="s">
        <v>392</v>
      </c>
      <c r="B41" s="36" t="s">
        <v>391</v>
      </c>
      <c r="C41" s="31" t="s">
        <v>393</v>
      </c>
      <c r="D41" s="36" t="s">
        <v>277</v>
      </c>
      <c r="E41" s="12">
        <v>25</v>
      </c>
      <c r="F41" s="12">
        <v>300</v>
      </c>
      <c r="G41" s="12">
        <v>10</v>
      </c>
      <c r="H41" s="12">
        <v>100</v>
      </c>
      <c r="I41" s="12">
        <v>1600</v>
      </c>
      <c r="J41" s="12"/>
      <c r="K41" s="12"/>
      <c r="L41" s="12"/>
      <c r="M41" s="12"/>
      <c r="N41" s="12"/>
      <c r="O41" s="13"/>
      <c r="P41" s="12">
        <f t="shared" si="6"/>
        <v>1600</v>
      </c>
      <c r="Q41" s="12">
        <f t="shared" si="7"/>
        <v>16</v>
      </c>
      <c r="R41" s="57"/>
      <c r="S41" s="15">
        <v>0.06</v>
      </c>
      <c r="T41" s="15">
        <f t="shared" si="8"/>
        <v>0.96</v>
      </c>
    </row>
    <row r="42" spans="1:22" x14ac:dyDescent="0.2">
      <c r="A42" s="27" t="s">
        <v>67</v>
      </c>
      <c r="B42" s="27" t="s">
        <v>68</v>
      </c>
      <c r="C42" s="27" t="s">
        <v>69</v>
      </c>
      <c r="D42" s="11" t="s">
        <v>275</v>
      </c>
      <c r="E42" s="12">
        <v>25</v>
      </c>
      <c r="F42" s="12">
        <v>375</v>
      </c>
      <c r="G42" s="12">
        <v>10</v>
      </c>
      <c r="H42" s="12">
        <v>100</v>
      </c>
      <c r="I42" s="12"/>
      <c r="J42" s="12"/>
      <c r="K42" s="12"/>
      <c r="L42" s="12"/>
      <c r="M42" s="12"/>
      <c r="N42" s="12"/>
      <c r="O42" s="13"/>
      <c r="P42" s="12">
        <f t="shared" si="6"/>
        <v>0</v>
      </c>
      <c r="Q42" s="12">
        <f t="shared" si="7"/>
        <v>0</v>
      </c>
      <c r="R42" s="57"/>
      <c r="S42" s="15">
        <v>0.06</v>
      </c>
      <c r="T42" s="15">
        <f t="shared" si="8"/>
        <v>0</v>
      </c>
    </row>
    <row r="43" spans="1:22" x14ac:dyDescent="0.2">
      <c r="A43" s="11" t="s">
        <v>64</v>
      </c>
      <c r="B43" s="11" t="s">
        <v>65</v>
      </c>
      <c r="C43" s="11" t="s">
        <v>64</v>
      </c>
      <c r="D43" s="11" t="s">
        <v>275</v>
      </c>
      <c r="E43" s="12">
        <v>25</v>
      </c>
      <c r="F43" s="12">
        <v>457</v>
      </c>
      <c r="G43" s="12">
        <v>10</v>
      </c>
      <c r="H43" s="12">
        <v>100</v>
      </c>
      <c r="I43" s="12">
        <v>500</v>
      </c>
      <c r="J43" s="12">
        <v>500</v>
      </c>
      <c r="K43" s="12"/>
      <c r="L43" s="12">
        <v>1000</v>
      </c>
      <c r="M43" s="12">
        <v>1000</v>
      </c>
      <c r="N43" s="12"/>
      <c r="O43" s="13"/>
      <c r="P43" s="12">
        <f t="shared" si="6"/>
        <v>3000</v>
      </c>
      <c r="Q43" s="12">
        <f t="shared" si="7"/>
        <v>30</v>
      </c>
      <c r="R43" s="57"/>
      <c r="S43" s="15">
        <v>0.06</v>
      </c>
      <c r="T43" s="15">
        <f t="shared" si="8"/>
        <v>1.7999999999999998</v>
      </c>
    </row>
    <row r="44" spans="1:22" x14ac:dyDescent="0.2">
      <c r="A44" s="36" t="s">
        <v>66</v>
      </c>
      <c r="B44" s="36" t="s">
        <v>65</v>
      </c>
      <c r="C44" s="36">
        <v>90443400</v>
      </c>
      <c r="D44" s="36" t="s">
        <v>277</v>
      </c>
      <c r="E44" s="12" t="s">
        <v>63</v>
      </c>
      <c r="F44" s="12">
        <v>450</v>
      </c>
      <c r="G44" s="12">
        <v>10</v>
      </c>
      <c r="H44" s="12">
        <v>100</v>
      </c>
      <c r="I44" s="12">
        <v>1000</v>
      </c>
      <c r="J44" s="12">
        <v>1000</v>
      </c>
      <c r="K44" s="12"/>
      <c r="L44" s="12"/>
      <c r="M44" s="12">
        <v>2000</v>
      </c>
      <c r="N44" s="12"/>
      <c r="O44" s="13"/>
      <c r="P44" s="12">
        <f t="shared" si="6"/>
        <v>4000</v>
      </c>
      <c r="Q44" s="12">
        <f t="shared" si="7"/>
        <v>40</v>
      </c>
      <c r="R44" s="57"/>
      <c r="S44" s="15">
        <v>0.06</v>
      </c>
      <c r="T44" s="15">
        <f t="shared" si="8"/>
        <v>2.4</v>
      </c>
    </row>
    <row r="45" spans="1:22" x14ac:dyDescent="0.2">
      <c r="A45" s="11" t="s">
        <v>60</v>
      </c>
      <c r="B45" s="11" t="s">
        <v>61</v>
      </c>
      <c r="C45" s="11" t="s">
        <v>60</v>
      </c>
      <c r="D45" s="11" t="s">
        <v>275</v>
      </c>
      <c r="E45" s="12">
        <v>25</v>
      </c>
      <c r="F45" s="12">
        <v>610</v>
      </c>
      <c r="G45" s="12">
        <v>10</v>
      </c>
      <c r="H45" s="12">
        <v>50</v>
      </c>
      <c r="I45" s="12">
        <v>250</v>
      </c>
      <c r="J45" s="12">
        <v>250</v>
      </c>
      <c r="K45" s="12"/>
      <c r="L45" s="12">
        <v>500</v>
      </c>
      <c r="M45" s="12">
        <v>500</v>
      </c>
      <c r="N45" s="12"/>
      <c r="O45" s="13"/>
      <c r="P45" s="12">
        <f t="shared" si="6"/>
        <v>1500</v>
      </c>
      <c r="Q45" s="12">
        <f t="shared" si="7"/>
        <v>30</v>
      </c>
      <c r="R45" s="57"/>
      <c r="S45" s="15">
        <v>0.04</v>
      </c>
      <c r="T45" s="15">
        <f t="shared" si="8"/>
        <v>1.2</v>
      </c>
    </row>
    <row r="46" spans="1:22" x14ac:dyDescent="0.2">
      <c r="A46" s="36" t="s">
        <v>62</v>
      </c>
      <c r="B46" s="36" t="s">
        <v>61</v>
      </c>
      <c r="C46" s="36">
        <v>90443600</v>
      </c>
      <c r="D46" s="36" t="s">
        <v>277</v>
      </c>
      <c r="E46" s="12" t="s">
        <v>63</v>
      </c>
      <c r="F46" s="12">
        <v>600</v>
      </c>
      <c r="G46" s="12">
        <v>10</v>
      </c>
      <c r="H46" s="12">
        <v>50</v>
      </c>
      <c r="I46" s="12">
        <v>1000</v>
      </c>
      <c r="J46" s="12">
        <v>1000</v>
      </c>
      <c r="K46" s="12"/>
      <c r="L46" s="12"/>
      <c r="M46" s="12">
        <v>2000</v>
      </c>
      <c r="N46" s="12"/>
      <c r="O46" s="13"/>
      <c r="P46" s="12">
        <f t="shared" si="6"/>
        <v>4000</v>
      </c>
      <c r="Q46" s="12">
        <f t="shared" si="7"/>
        <v>80</v>
      </c>
      <c r="R46" s="57"/>
      <c r="S46" s="15">
        <v>0.04</v>
      </c>
      <c r="T46" s="15">
        <f t="shared" si="8"/>
        <v>3.2</v>
      </c>
    </row>
    <row r="47" spans="1:22" x14ac:dyDescent="0.2">
      <c r="A47" s="11" t="s">
        <v>195</v>
      </c>
      <c r="B47" s="11" t="s">
        <v>178</v>
      </c>
      <c r="C47" s="11" t="s">
        <v>195</v>
      </c>
      <c r="D47" s="11" t="s">
        <v>275</v>
      </c>
      <c r="E47" s="12">
        <v>25</v>
      </c>
      <c r="F47" s="12">
        <v>750</v>
      </c>
      <c r="G47" s="12">
        <v>10</v>
      </c>
      <c r="H47" s="12">
        <v>50</v>
      </c>
      <c r="I47" s="12"/>
      <c r="J47" s="12"/>
      <c r="K47" s="12"/>
      <c r="L47" s="12"/>
      <c r="M47" s="12"/>
      <c r="N47" s="12"/>
      <c r="O47" s="13"/>
      <c r="P47" s="12">
        <f t="shared" si="6"/>
        <v>0</v>
      </c>
      <c r="Q47" s="12">
        <f t="shared" si="7"/>
        <v>0</v>
      </c>
      <c r="R47" s="57"/>
      <c r="S47" s="15">
        <v>0.05</v>
      </c>
      <c r="T47" s="15">
        <f t="shared" si="8"/>
        <v>0</v>
      </c>
    </row>
    <row r="48" spans="1:22" x14ac:dyDescent="0.2">
      <c r="A48" s="36" t="s">
        <v>177</v>
      </c>
      <c r="B48" s="36" t="s">
        <v>178</v>
      </c>
      <c r="C48" s="36">
        <v>90443700</v>
      </c>
      <c r="D48" s="36" t="s">
        <v>277</v>
      </c>
      <c r="E48" s="12" t="s">
        <v>63</v>
      </c>
      <c r="F48" s="12">
        <v>750</v>
      </c>
      <c r="G48" s="12">
        <v>10</v>
      </c>
      <c r="H48" s="12">
        <v>50</v>
      </c>
      <c r="I48" s="12"/>
      <c r="J48" s="12"/>
      <c r="K48" s="12"/>
      <c r="L48" s="12"/>
      <c r="M48" s="12"/>
      <c r="N48" s="12"/>
      <c r="O48" s="13"/>
      <c r="P48" s="12">
        <f t="shared" si="6"/>
        <v>0</v>
      </c>
      <c r="Q48" s="12">
        <f t="shared" si="7"/>
        <v>0</v>
      </c>
      <c r="R48" s="57"/>
      <c r="S48" s="15">
        <v>0.05</v>
      </c>
      <c r="T48" s="15">
        <f t="shared" si="8"/>
        <v>0</v>
      </c>
    </row>
    <row r="49" spans="1:22" x14ac:dyDescent="0.2">
      <c r="A49" s="11" t="s">
        <v>155</v>
      </c>
      <c r="B49" s="11" t="s">
        <v>58</v>
      </c>
      <c r="C49" s="11" t="s">
        <v>155</v>
      </c>
      <c r="D49" s="11" t="s">
        <v>275</v>
      </c>
      <c r="E49" s="12">
        <v>25</v>
      </c>
      <c r="F49" s="12">
        <v>915</v>
      </c>
      <c r="G49" s="12">
        <v>10</v>
      </c>
      <c r="H49" s="12">
        <v>50</v>
      </c>
      <c r="I49" s="12"/>
      <c r="J49" s="12"/>
      <c r="K49" s="12"/>
      <c r="L49" s="12"/>
      <c r="M49" s="12"/>
      <c r="N49" s="12"/>
      <c r="O49" s="13"/>
      <c r="P49" s="12">
        <f t="shared" si="6"/>
        <v>0</v>
      </c>
      <c r="Q49" s="12">
        <f t="shared" si="7"/>
        <v>0</v>
      </c>
      <c r="R49" s="57"/>
      <c r="S49" s="15">
        <v>0.06</v>
      </c>
      <c r="T49" s="15">
        <f t="shared" si="8"/>
        <v>0</v>
      </c>
    </row>
    <row r="50" spans="1:22" x14ac:dyDescent="0.2">
      <c r="A50" s="36" t="s">
        <v>176</v>
      </c>
      <c r="B50" s="36" t="s">
        <v>58</v>
      </c>
      <c r="C50" s="36">
        <v>90443800</v>
      </c>
      <c r="D50" s="36" t="s">
        <v>277</v>
      </c>
      <c r="E50" s="12" t="s">
        <v>63</v>
      </c>
      <c r="F50" s="12">
        <v>900</v>
      </c>
      <c r="G50" s="12">
        <v>10</v>
      </c>
      <c r="H50" s="12">
        <v>50</v>
      </c>
      <c r="I50" s="12"/>
      <c r="J50" s="12"/>
      <c r="K50" s="12"/>
      <c r="L50" s="12"/>
      <c r="M50" s="12"/>
      <c r="N50" s="12"/>
      <c r="O50" s="13"/>
      <c r="P50" s="12">
        <f t="shared" si="6"/>
        <v>0</v>
      </c>
      <c r="Q50" s="12">
        <f t="shared" si="7"/>
        <v>0</v>
      </c>
      <c r="R50" s="57"/>
      <c r="S50" s="15">
        <v>0.06</v>
      </c>
      <c r="T50" s="15">
        <f t="shared" si="8"/>
        <v>0</v>
      </c>
    </row>
    <row r="51" spans="1:22" x14ac:dyDescent="0.2">
      <c r="A51" s="11" t="s">
        <v>53</v>
      </c>
      <c r="B51" s="11" t="s">
        <v>54</v>
      </c>
      <c r="C51" s="11" t="s">
        <v>53</v>
      </c>
      <c r="D51" s="11" t="s">
        <v>275</v>
      </c>
      <c r="E51" s="12">
        <v>25</v>
      </c>
      <c r="F51" s="12">
        <v>1220</v>
      </c>
      <c r="G51" s="12">
        <v>10</v>
      </c>
      <c r="H51" s="12">
        <v>50</v>
      </c>
      <c r="I51" s="12"/>
      <c r="J51" s="12"/>
      <c r="K51" s="12"/>
      <c r="L51" s="12"/>
      <c r="M51" s="12"/>
      <c r="N51" s="12"/>
      <c r="O51" s="13"/>
      <c r="P51" s="12">
        <f t="shared" si="6"/>
        <v>0</v>
      </c>
      <c r="Q51" s="12">
        <f t="shared" si="7"/>
        <v>0</v>
      </c>
      <c r="R51" s="57"/>
      <c r="S51" s="15">
        <v>0.08</v>
      </c>
      <c r="T51" s="15">
        <f t="shared" si="8"/>
        <v>0</v>
      </c>
    </row>
    <row r="52" spans="1:22" x14ac:dyDescent="0.2">
      <c r="A52" s="26" t="s">
        <v>194</v>
      </c>
      <c r="B52" s="26" t="s">
        <v>54</v>
      </c>
      <c r="C52" s="26">
        <v>90444000</v>
      </c>
      <c r="D52" s="36" t="s">
        <v>277</v>
      </c>
      <c r="E52" s="12" t="s">
        <v>63</v>
      </c>
      <c r="F52" s="12">
        <v>1200</v>
      </c>
      <c r="G52" s="12">
        <v>10</v>
      </c>
      <c r="H52" s="12">
        <v>50</v>
      </c>
      <c r="I52" s="12">
        <v>250</v>
      </c>
      <c r="J52" s="12">
        <v>250</v>
      </c>
      <c r="K52" s="12"/>
      <c r="L52" s="12"/>
      <c r="M52" s="12">
        <v>500</v>
      </c>
      <c r="N52" s="12"/>
      <c r="O52" s="13"/>
      <c r="P52" s="12">
        <f t="shared" si="6"/>
        <v>1000</v>
      </c>
      <c r="Q52" s="12">
        <f t="shared" si="7"/>
        <v>20</v>
      </c>
      <c r="R52" s="57"/>
      <c r="S52" s="15">
        <v>0.08</v>
      </c>
      <c r="T52" s="15">
        <f t="shared" si="8"/>
        <v>1.6</v>
      </c>
    </row>
    <row r="53" spans="1:22" x14ac:dyDescent="0.2">
      <c r="A53" s="11" t="s">
        <v>230</v>
      </c>
      <c r="B53" s="11" t="s">
        <v>231</v>
      </c>
      <c r="C53" s="11" t="s">
        <v>230</v>
      </c>
      <c r="D53" s="11" t="s">
        <v>275</v>
      </c>
      <c r="E53" s="12">
        <v>25</v>
      </c>
      <c r="F53" s="12">
        <v>1500</v>
      </c>
      <c r="G53" s="12">
        <v>10</v>
      </c>
      <c r="H53" s="12">
        <v>50</v>
      </c>
      <c r="I53" s="12">
        <v>50</v>
      </c>
      <c r="J53" s="12">
        <v>50</v>
      </c>
      <c r="K53" s="12"/>
      <c r="L53" s="12"/>
      <c r="M53" s="12"/>
      <c r="N53" s="12"/>
      <c r="O53" s="13"/>
      <c r="P53" s="12">
        <f t="shared" si="6"/>
        <v>100</v>
      </c>
      <c r="Q53" s="12">
        <f t="shared" si="7"/>
        <v>2</v>
      </c>
      <c r="R53" s="57"/>
      <c r="S53" s="15">
        <v>0.11</v>
      </c>
      <c r="T53" s="15">
        <f t="shared" si="8"/>
        <v>0.22</v>
      </c>
    </row>
    <row r="54" spans="1:22" x14ac:dyDescent="0.2">
      <c r="A54" s="11" t="s">
        <v>254</v>
      </c>
      <c r="B54" s="11" t="s">
        <v>255</v>
      </c>
      <c r="C54" s="11" t="s">
        <v>254</v>
      </c>
      <c r="D54" s="11" t="s">
        <v>275</v>
      </c>
      <c r="E54" s="12">
        <v>25</v>
      </c>
      <c r="F54" s="12">
        <v>1650</v>
      </c>
      <c r="G54" s="12">
        <v>10</v>
      </c>
      <c r="H54" s="12">
        <v>50</v>
      </c>
      <c r="I54" s="12"/>
      <c r="J54" s="12"/>
      <c r="K54" s="12"/>
      <c r="L54" s="12"/>
      <c r="M54" s="12"/>
      <c r="N54" s="12"/>
      <c r="O54" s="13"/>
      <c r="P54" s="12">
        <f t="shared" si="6"/>
        <v>0</v>
      </c>
      <c r="Q54" s="12">
        <f t="shared" si="7"/>
        <v>0</v>
      </c>
      <c r="R54" s="57"/>
      <c r="S54" s="15">
        <v>0.12</v>
      </c>
      <c r="T54" s="15">
        <f t="shared" si="8"/>
        <v>0</v>
      </c>
    </row>
    <row r="55" spans="1:22" x14ac:dyDescent="0.2">
      <c r="A55" s="11" t="s">
        <v>193</v>
      </c>
      <c r="B55" s="11" t="s">
        <v>175</v>
      </c>
      <c r="C55" s="11" t="s">
        <v>193</v>
      </c>
      <c r="D55" s="11" t="s">
        <v>275</v>
      </c>
      <c r="E55" s="12">
        <v>25</v>
      </c>
      <c r="F55" s="12">
        <v>1800</v>
      </c>
      <c r="G55" s="12">
        <v>10</v>
      </c>
      <c r="H55" s="12">
        <v>50</v>
      </c>
      <c r="I55" s="12"/>
      <c r="J55" s="12"/>
      <c r="K55" s="12"/>
      <c r="L55" s="12"/>
      <c r="M55" s="12"/>
      <c r="N55" s="12"/>
      <c r="O55" s="13"/>
      <c r="P55" s="12">
        <f t="shared" si="6"/>
        <v>0</v>
      </c>
      <c r="Q55" s="12">
        <f t="shared" si="7"/>
        <v>0</v>
      </c>
      <c r="R55" s="57"/>
      <c r="S55" s="15">
        <v>0.12</v>
      </c>
      <c r="T55" s="15">
        <f t="shared" si="8"/>
        <v>0</v>
      </c>
    </row>
    <row r="56" spans="1:22" x14ac:dyDescent="0.2">
      <c r="A56" s="36" t="s">
        <v>174</v>
      </c>
      <c r="B56" s="36" t="s">
        <v>175</v>
      </c>
      <c r="C56" s="36">
        <v>90443900</v>
      </c>
      <c r="D56" s="36" t="s">
        <v>277</v>
      </c>
      <c r="E56" s="12" t="s">
        <v>63</v>
      </c>
      <c r="F56" s="12">
        <v>1800</v>
      </c>
      <c r="G56" s="12">
        <v>10</v>
      </c>
      <c r="H56" s="12">
        <v>50</v>
      </c>
      <c r="I56" s="12"/>
      <c r="J56" s="12"/>
      <c r="K56" s="12"/>
      <c r="L56" s="12"/>
      <c r="M56" s="12"/>
      <c r="N56" s="12"/>
      <c r="O56" s="13"/>
      <c r="P56" s="12">
        <f t="shared" si="6"/>
        <v>0</v>
      </c>
      <c r="Q56" s="12">
        <f t="shared" si="7"/>
        <v>0</v>
      </c>
      <c r="R56" s="57"/>
      <c r="S56" s="15">
        <v>0.12</v>
      </c>
      <c r="T56" s="15">
        <f>$Q56*$S56</f>
        <v>0</v>
      </c>
    </row>
    <row r="57" spans="1:22" x14ac:dyDescent="0.2">
      <c r="A57" s="36" t="s">
        <v>293</v>
      </c>
      <c r="B57" s="36" t="s">
        <v>294</v>
      </c>
      <c r="C57" s="36">
        <v>90443000</v>
      </c>
      <c r="D57" s="36" t="s">
        <v>277</v>
      </c>
      <c r="E57" s="12" t="s">
        <v>63</v>
      </c>
      <c r="F57" s="12">
        <v>2100</v>
      </c>
      <c r="G57" s="12">
        <v>10</v>
      </c>
      <c r="H57" s="12">
        <v>50</v>
      </c>
      <c r="I57" s="12"/>
      <c r="J57" s="12"/>
      <c r="K57" s="12"/>
      <c r="L57" s="12"/>
      <c r="M57" s="12"/>
      <c r="N57" s="12"/>
      <c r="O57" s="13"/>
      <c r="P57" s="12">
        <f t="shared" si="6"/>
        <v>0</v>
      </c>
      <c r="Q57" s="12">
        <f t="shared" si="7"/>
        <v>0</v>
      </c>
      <c r="R57" s="57"/>
      <c r="S57" s="15">
        <v>0.09</v>
      </c>
      <c r="T57" s="15">
        <f t="shared" si="8"/>
        <v>0</v>
      </c>
    </row>
    <row r="58" spans="1:22" x14ac:dyDescent="0.2">
      <c r="A58" s="8" t="s">
        <v>70</v>
      </c>
      <c r="B58" s="8"/>
      <c r="C58" s="8"/>
      <c r="D58" s="8"/>
      <c r="E58" s="8"/>
      <c r="F58" s="36"/>
      <c r="G58" s="20"/>
      <c r="H58" s="20"/>
      <c r="I58" s="12"/>
      <c r="J58" s="12"/>
      <c r="K58" s="12"/>
      <c r="L58" s="12"/>
      <c r="M58" s="12"/>
      <c r="N58" s="12"/>
      <c r="O58" s="20"/>
      <c r="P58" s="12"/>
      <c r="Q58" s="12"/>
      <c r="R58" s="57"/>
      <c r="S58" s="12"/>
      <c r="T58" s="15"/>
    </row>
    <row r="59" spans="1:22" x14ac:dyDescent="0.2">
      <c r="A59" s="11" t="s">
        <v>295</v>
      </c>
      <c r="B59" s="11" t="s">
        <v>296</v>
      </c>
      <c r="C59" s="11" t="s">
        <v>295</v>
      </c>
      <c r="D59" s="11" t="s">
        <v>275</v>
      </c>
      <c r="E59" s="12">
        <v>32</v>
      </c>
      <c r="F59" s="12">
        <v>100</v>
      </c>
      <c r="G59" s="12">
        <v>10</v>
      </c>
      <c r="H59" s="12">
        <v>300</v>
      </c>
      <c r="I59" s="12"/>
      <c r="J59" s="12"/>
      <c r="K59" s="12"/>
      <c r="L59" s="12">
        <v>300</v>
      </c>
      <c r="M59" s="12">
        <v>300</v>
      </c>
      <c r="N59" s="12"/>
      <c r="O59" s="13"/>
      <c r="P59" s="12">
        <f t="shared" ref="P59:P73" si="9">SUM(I59:O59)</f>
        <v>600</v>
      </c>
      <c r="Q59" s="12">
        <f t="shared" ref="Q59:Q73" si="10">$P59/$H59</f>
        <v>2</v>
      </c>
      <c r="R59" s="57"/>
      <c r="S59" s="15">
        <v>0.09</v>
      </c>
      <c r="T59" s="15">
        <f t="shared" ref="T59:T73" si="11">$Q59*$S59</f>
        <v>0.18</v>
      </c>
      <c r="U59" s="43">
        <f>SUM(T59:T73)</f>
        <v>2.79</v>
      </c>
      <c r="V59" s="3">
        <f>U59*100/$U$143</f>
        <v>6.5988647114474928</v>
      </c>
    </row>
    <row r="60" spans="1:22" x14ac:dyDescent="0.2">
      <c r="A60" s="11" t="s">
        <v>71</v>
      </c>
      <c r="B60" s="11" t="s">
        <v>72</v>
      </c>
      <c r="C60" s="11" t="s">
        <v>71</v>
      </c>
      <c r="D60" s="11" t="s">
        <v>275</v>
      </c>
      <c r="E60" s="12">
        <v>32</v>
      </c>
      <c r="F60" s="12">
        <v>150</v>
      </c>
      <c r="G60" s="12">
        <v>10</v>
      </c>
      <c r="H60" s="12">
        <v>300</v>
      </c>
      <c r="I60" s="12"/>
      <c r="J60" s="12"/>
      <c r="K60" s="12"/>
      <c r="L60" s="12"/>
      <c r="M60" s="12"/>
      <c r="N60" s="12"/>
      <c r="O60" s="13"/>
      <c r="P60" s="12">
        <f t="shared" si="9"/>
        <v>0</v>
      </c>
      <c r="Q60" s="12">
        <f t="shared" si="10"/>
        <v>0</v>
      </c>
      <c r="R60" s="57"/>
      <c r="S60" s="15">
        <v>0.09</v>
      </c>
      <c r="T60" s="15">
        <f t="shared" si="11"/>
        <v>0</v>
      </c>
    </row>
    <row r="61" spans="1:22" x14ac:dyDescent="0.2">
      <c r="A61" s="36" t="s">
        <v>256</v>
      </c>
      <c r="B61" s="36" t="s">
        <v>72</v>
      </c>
      <c r="C61" s="36">
        <v>90446200</v>
      </c>
      <c r="D61" s="36" t="s">
        <v>277</v>
      </c>
      <c r="E61" s="12">
        <v>32</v>
      </c>
      <c r="F61" s="12">
        <v>150</v>
      </c>
      <c r="G61" s="12">
        <v>10</v>
      </c>
      <c r="H61" s="12">
        <v>300</v>
      </c>
      <c r="I61" s="12"/>
      <c r="J61" s="12"/>
      <c r="K61" s="12"/>
      <c r="L61" s="12"/>
      <c r="M61" s="12"/>
      <c r="N61" s="12"/>
      <c r="O61" s="13"/>
      <c r="P61" s="12">
        <f t="shared" si="9"/>
        <v>0</v>
      </c>
      <c r="Q61" s="12">
        <f t="shared" si="10"/>
        <v>0</v>
      </c>
      <c r="R61" s="57"/>
      <c r="S61" s="15">
        <v>0.09</v>
      </c>
      <c r="T61" s="15">
        <f t="shared" si="11"/>
        <v>0</v>
      </c>
    </row>
    <row r="62" spans="1:22" x14ac:dyDescent="0.2">
      <c r="A62" s="11" t="s">
        <v>200</v>
      </c>
      <c r="B62" s="11" t="s">
        <v>201</v>
      </c>
      <c r="C62" s="11" t="s">
        <v>200</v>
      </c>
      <c r="D62" s="11" t="s">
        <v>275</v>
      </c>
      <c r="E62" s="12">
        <v>32</v>
      </c>
      <c r="F62" s="12">
        <v>200</v>
      </c>
      <c r="G62" s="12">
        <v>10</v>
      </c>
      <c r="H62" s="12">
        <v>300</v>
      </c>
      <c r="I62" s="12"/>
      <c r="J62" s="12"/>
      <c r="K62" s="12"/>
      <c r="L62" s="12"/>
      <c r="M62" s="12"/>
      <c r="N62" s="12"/>
      <c r="O62" s="13"/>
      <c r="P62" s="12">
        <f t="shared" si="9"/>
        <v>0</v>
      </c>
      <c r="Q62" s="12">
        <f t="shared" si="10"/>
        <v>0</v>
      </c>
      <c r="R62" s="57"/>
      <c r="S62" s="15">
        <v>0.09</v>
      </c>
      <c r="T62" s="15">
        <f t="shared" si="11"/>
        <v>0</v>
      </c>
    </row>
    <row r="63" spans="1:22" x14ac:dyDescent="0.2">
      <c r="A63" s="11" t="s">
        <v>73</v>
      </c>
      <c r="B63" s="11" t="s">
        <v>74</v>
      </c>
      <c r="C63" s="11" t="s">
        <v>73</v>
      </c>
      <c r="D63" s="11" t="s">
        <v>275</v>
      </c>
      <c r="E63" s="12">
        <v>32</v>
      </c>
      <c r="F63" s="12">
        <v>300</v>
      </c>
      <c r="G63" s="12">
        <v>10</v>
      </c>
      <c r="H63" s="12">
        <v>150</v>
      </c>
      <c r="I63" s="12"/>
      <c r="J63" s="12"/>
      <c r="K63" s="12"/>
      <c r="L63" s="12"/>
      <c r="M63" s="12">
        <v>300</v>
      </c>
      <c r="N63" s="12"/>
      <c r="O63" s="13"/>
      <c r="P63" s="12">
        <f t="shared" si="9"/>
        <v>300</v>
      </c>
      <c r="Q63" s="12">
        <f t="shared" si="10"/>
        <v>2</v>
      </c>
      <c r="R63" s="57"/>
      <c r="S63" s="15">
        <v>0.09</v>
      </c>
      <c r="T63" s="15">
        <f t="shared" si="11"/>
        <v>0.18</v>
      </c>
    </row>
    <row r="64" spans="1:22" x14ac:dyDescent="0.2">
      <c r="A64" s="36" t="s">
        <v>232</v>
      </c>
      <c r="B64" s="36" t="s">
        <v>74</v>
      </c>
      <c r="C64" s="36">
        <v>90446300</v>
      </c>
      <c r="D64" s="36" t="s">
        <v>277</v>
      </c>
      <c r="E64" s="12" t="s">
        <v>180</v>
      </c>
      <c r="F64" s="12">
        <v>300</v>
      </c>
      <c r="G64" s="12">
        <v>10</v>
      </c>
      <c r="H64" s="12">
        <v>150</v>
      </c>
      <c r="I64" s="12">
        <v>150</v>
      </c>
      <c r="J64" s="12">
        <v>150</v>
      </c>
      <c r="K64" s="12"/>
      <c r="L64" s="12">
        <v>300</v>
      </c>
      <c r="M64" s="12">
        <v>300</v>
      </c>
      <c r="N64" s="12"/>
      <c r="O64" s="13"/>
      <c r="P64" s="12">
        <f t="shared" si="9"/>
        <v>900</v>
      </c>
      <c r="Q64" s="12">
        <f t="shared" si="10"/>
        <v>6</v>
      </c>
      <c r="R64" s="57"/>
      <c r="S64" s="15">
        <v>0.09</v>
      </c>
      <c r="T64" s="15">
        <f t="shared" si="11"/>
        <v>0.54</v>
      </c>
    </row>
    <row r="65" spans="1:22" x14ac:dyDescent="0.2">
      <c r="A65" s="11" t="s">
        <v>75</v>
      </c>
      <c r="B65" s="11" t="s">
        <v>76</v>
      </c>
      <c r="C65" s="11" t="s">
        <v>75</v>
      </c>
      <c r="D65" s="11" t="s">
        <v>275</v>
      </c>
      <c r="E65" s="12">
        <v>32</v>
      </c>
      <c r="F65" s="12">
        <v>450</v>
      </c>
      <c r="G65" s="12">
        <v>10</v>
      </c>
      <c r="H65" s="12">
        <v>100</v>
      </c>
      <c r="I65" s="12"/>
      <c r="J65" s="12"/>
      <c r="K65" s="12"/>
      <c r="L65" s="12"/>
      <c r="M65" s="12"/>
      <c r="N65" s="12"/>
      <c r="O65" s="13"/>
      <c r="P65" s="12">
        <f t="shared" si="9"/>
        <v>0</v>
      </c>
      <c r="Q65" s="12">
        <f t="shared" si="10"/>
        <v>0</v>
      </c>
      <c r="R65" s="57"/>
      <c r="S65" s="15">
        <v>0.09</v>
      </c>
      <c r="T65" s="15">
        <f t="shared" si="11"/>
        <v>0</v>
      </c>
    </row>
    <row r="66" spans="1:22" x14ac:dyDescent="0.2">
      <c r="A66" s="36" t="s">
        <v>179</v>
      </c>
      <c r="B66" s="36" t="s">
        <v>76</v>
      </c>
      <c r="C66" s="36">
        <v>90446400</v>
      </c>
      <c r="D66" s="36" t="s">
        <v>277</v>
      </c>
      <c r="E66" s="12" t="s">
        <v>180</v>
      </c>
      <c r="F66" s="12">
        <v>450</v>
      </c>
      <c r="G66" s="12">
        <v>10</v>
      </c>
      <c r="H66" s="12">
        <v>100</v>
      </c>
      <c r="I66" s="12">
        <v>100</v>
      </c>
      <c r="J66" s="12">
        <v>200</v>
      </c>
      <c r="K66" s="12"/>
      <c r="L66" s="12"/>
      <c r="M66" s="12"/>
      <c r="N66" s="12"/>
      <c r="O66" s="13"/>
      <c r="P66" s="12">
        <f t="shared" si="9"/>
        <v>300</v>
      </c>
      <c r="Q66" s="12">
        <f t="shared" si="10"/>
        <v>3</v>
      </c>
      <c r="R66" s="57"/>
      <c r="S66" s="15">
        <v>0.09</v>
      </c>
      <c r="T66" s="15">
        <f t="shared" si="11"/>
        <v>0.27</v>
      </c>
    </row>
    <row r="67" spans="1:22" x14ac:dyDescent="0.2">
      <c r="A67" s="11" t="s">
        <v>156</v>
      </c>
      <c r="B67" s="11" t="s">
        <v>157</v>
      </c>
      <c r="C67" s="11" t="s">
        <v>156</v>
      </c>
      <c r="D67" s="11" t="s">
        <v>275</v>
      </c>
      <c r="E67" s="12">
        <v>32</v>
      </c>
      <c r="F67" s="12">
        <v>600</v>
      </c>
      <c r="G67" s="12">
        <v>10</v>
      </c>
      <c r="H67" s="12">
        <v>100</v>
      </c>
      <c r="I67" s="12"/>
      <c r="J67" s="12"/>
      <c r="K67" s="12"/>
      <c r="L67" s="12"/>
      <c r="M67" s="12"/>
      <c r="N67" s="12"/>
      <c r="O67" s="13"/>
      <c r="P67" s="12">
        <f t="shared" si="9"/>
        <v>0</v>
      </c>
      <c r="Q67" s="12">
        <f t="shared" si="10"/>
        <v>0</v>
      </c>
      <c r="R67" s="57"/>
      <c r="S67" s="15">
        <v>0.12</v>
      </c>
      <c r="T67" s="15">
        <f t="shared" si="11"/>
        <v>0</v>
      </c>
    </row>
    <row r="68" spans="1:22" x14ac:dyDescent="0.2">
      <c r="A68" s="36" t="s">
        <v>181</v>
      </c>
      <c r="B68" s="36" t="s">
        <v>157</v>
      </c>
      <c r="C68" s="36">
        <v>90446600</v>
      </c>
      <c r="D68" s="36" t="s">
        <v>277</v>
      </c>
      <c r="E68" s="12" t="s">
        <v>180</v>
      </c>
      <c r="F68" s="12">
        <v>600</v>
      </c>
      <c r="G68" s="12">
        <v>10</v>
      </c>
      <c r="H68" s="12">
        <v>100</v>
      </c>
      <c r="I68" s="12"/>
      <c r="J68" s="12"/>
      <c r="K68" s="12"/>
      <c r="L68" s="12"/>
      <c r="M68" s="12"/>
      <c r="N68" s="12"/>
      <c r="O68" s="13"/>
      <c r="P68" s="12">
        <f t="shared" si="9"/>
        <v>0</v>
      </c>
      <c r="Q68" s="12">
        <f t="shared" si="10"/>
        <v>0</v>
      </c>
      <c r="R68" s="57"/>
      <c r="S68" s="15">
        <v>0.12</v>
      </c>
      <c r="T68" s="15">
        <f t="shared" si="11"/>
        <v>0</v>
      </c>
    </row>
    <row r="69" spans="1:22" x14ac:dyDescent="0.2">
      <c r="A69" s="11" t="s">
        <v>222</v>
      </c>
      <c r="B69" s="11" t="s">
        <v>223</v>
      </c>
      <c r="C69" s="11" t="s">
        <v>222</v>
      </c>
      <c r="D69" s="11" t="s">
        <v>275</v>
      </c>
      <c r="E69" s="12">
        <v>32</v>
      </c>
      <c r="F69" s="12">
        <v>750</v>
      </c>
      <c r="G69" s="12">
        <v>10</v>
      </c>
      <c r="H69" s="12">
        <v>60</v>
      </c>
      <c r="I69" s="12"/>
      <c r="J69" s="12"/>
      <c r="K69" s="12"/>
      <c r="L69" s="12"/>
      <c r="M69" s="12"/>
      <c r="N69" s="12"/>
      <c r="O69" s="13"/>
      <c r="P69" s="12">
        <f t="shared" si="9"/>
        <v>0</v>
      </c>
      <c r="Q69" s="12">
        <f t="shared" si="10"/>
        <v>0</v>
      </c>
      <c r="R69" s="57"/>
      <c r="S69" s="15">
        <v>0.09</v>
      </c>
      <c r="T69" s="15">
        <f t="shared" si="11"/>
        <v>0</v>
      </c>
    </row>
    <row r="70" spans="1:22" x14ac:dyDescent="0.2">
      <c r="A70" s="11" t="s">
        <v>158</v>
      </c>
      <c r="B70" s="11" t="s">
        <v>159</v>
      </c>
      <c r="C70" s="11" t="s">
        <v>158</v>
      </c>
      <c r="D70" s="11" t="s">
        <v>275</v>
      </c>
      <c r="E70" s="12">
        <v>32</v>
      </c>
      <c r="F70" s="12">
        <v>900</v>
      </c>
      <c r="G70" s="12">
        <v>10</v>
      </c>
      <c r="H70" s="12">
        <v>50</v>
      </c>
      <c r="I70" s="12"/>
      <c r="J70" s="12"/>
      <c r="K70" s="12"/>
      <c r="L70" s="12"/>
      <c r="M70" s="12"/>
      <c r="N70" s="12"/>
      <c r="O70" s="13"/>
      <c r="P70" s="12">
        <f t="shared" si="9"/>
        <v>0</v>
      </c>
      <c r="Q70" s="12">
        <f t="shared" si="10"/>
        <v>0</v>
      </c>
      <c r="R70" s="57"/>
      <c r="S70" s="15">
        <v>0.09</v>
      </c>
      <c r="T70" s="15">
        <f t="shared" si="11"/>
        <v>0</v>
      </c>
    </row>
    <row r="71" spans="1:22" x14ac:dyDescent="0.2">
      <c r="A71" s="36" t="s">
        <v>182</v>
      </c>
      <c r="B71" s="36" t="s">
        <v>159</v>
      </c>
      <c r="C71" s="36">
        <v>90446700</v>
      </c>
      <c r="D71" s="36" t="s">
        <v>277</v>
      </c>
      <c r="E71" s="12" t="s">
        <v>180</v>
      </c>
      <c r="F71" s="12">
        <v>900</v>
      </c>
      <c r="G71" s="12">
        <v>10</v>
      </c>
      <c r="H71" s="12">
        <v>50</v>
      </c>
      <c r="I71" s="12"/>
      <c r="J71" s="12">
        <v>100</v>
      </c>
      <c r="K71" s="12"/>
      <c r="L71" s="12">
        <v>200</v>
      </c>
      <c r="M71" s="12">
        <v>200</v>
      </c>
      <c r="N71" s="12"/>
      <c r="O71" s="13"/>
      <c r="P71" s="12">
        <f t="shared" si="9"/>
        <v>500</v>
      </c>
      <c r="Q71" s="12">
        <f t="shared" si="10"/>
        <v>10</v>
      </c>
      <c r="R71" s="57"/>
      <c r="S71" s="15">
        <v>0.09</v>
      </c>
      <c r="T71" s="15">
        <f t="shared" si="11"/>
        <v>0.89999999999999991</v>
      </c>
    </row>
    <row r="72" spans="1:22" x14ac:dyDescent="0.2">
      <c r="A72" s="11" t="s">
        <v>233</v>
      </c>
      <c r="B72" s="11" t="s">
        <v>234</v>
      </c>
      <c r="C72" s="11" t="s">
        <v>233</v>
      </c>
      <c r="D72" s="11" t="s">
        <v>275</v>
      </c>
      <c r="E72" s="12">
        <v>32</v>
      </c>
      <c r="F72" s="12">
        <v>1200</v>
      </c>
      <c r="G72" s="12">
        <v>10</v>
      </c>
      <c r="H72" s="12">
        <v>50</v>
      </c>
      <c r="I72" s="12"/>
      <c r="J72" s="12"/>
      <c r="K72" s="12"/>
      <c r="L72" s="12"/>
      <c r="M72" s="12"/>
      <c r="N72" s="12"/>
      <c r="O72" s="13"/>
      <c r="P72" s="12">
        <f t="shared" si="9"/>
        <v>0</v>
      </c>
      <c r="Q72" s="12">
        <f t="shared" si="10"/>
        <v>0</v>
      </c>
      <c r="R72" s="57"/>
      <c r="S72" s="15">
        <v>0.12</v>
      </c>
      <c r="T72" s="15">
        <f t="shared" si="11"/>
        <v>0</v>
      </c>
    </row>
    <row r="73" spans="1:22" x14ac:dyDescent="0.2">
      <c r="A73" s="36" t="s">
        <v>236</v>
      </c>
      <c r="B73" s="36" t="s">
        <v>237</v>
      </c>
      <c r="C73" s="36">
        <v>90446800</v>
      </c>
      <c r="D73" s="36" t="s">
        <v>277</v>
      </c>
      <c r="E73" s="12" t="s">
        <v>180</v>
      </c>
      <c r="F73" s="12">
        <v>1800</v>
      </c>
      <c r="G73" s="12">
        <v>10</v>
      </c>
      <c r="H73" s="12">
        <v>25</v>
      </c>
      <c r="I73" s="12"/>
      <c r="J73" s="12">
        <v>100</v>
      </c>
      <c r="K73" s="12"/>
      <c r="L73" s="12"/>
      <c r="M73" s="12"/>
      <c r="N73" s="12"/>
      <c r="O73" s="13"/>
      <c r="P73" s="12">
        <f t="shared" si="9"/>
        <v>100</v>
      </c>
      <c r="Q73" s="12">
        <f t="shared" si="10"/>
        <v>4</v>
      </c>
      <c r="R73" s="57"/>
      <c r="S73" s="15">
        <v>0.18</v>
      </c>
      <c r="T73" s="15">
        <f t="shared" si="11"/>
        <v>0.72</v>
      </c>
      <c r="U73" s="43"/>
    </row>
    <row r="74" spans="1:22" x14ac:dyDescent="0.2">
      <c r="A74" s="8" t="s">
        <v>77</v>
      </c>
      <c r="B74" s="8"/>
      <c r="C74" s="8"/>
      <c r="D74" s="8"/>
      <c r="E74" s="8"/>
      <c r="F74" s="36"/>
      <c r="G74" s="12"/>
      <c r="H74" s="12"/>
      <c r="I74" s="12"/>
      <c r="J74" s="12"/>
      <c r="K74" s="12"/>
      <c r="L74" s="12"/>
      <c r="M74" s="12"/>
      <c r="N74" s="12"/>
      <c r="O74" s="8"/>
      <c r="P74" s="12"/>
      <c r="Q74" s="12"/>
      <c r="R74" s="57"/>
      <c r="S74" s="12"/>
      <c r="T74" s="15"/>
    </row>
    <row r="75" spans="1:22" x14ac:dyDescent="0.2">
      <c r="A75" s="11" t="s">
        <v>297</v>
      </c>
      <c r="B75" s="11" t="s">
        <v>298</v>
      </c>
      <c r="C75" s="11" t="s">
        <v>297</v>
      </c>
      <c r="D75" s="11" t="s">
        <v>275</v>
      </c>
      <c r="E75" s="12">
        <v>40</v>
      </c>
      <c r="F75" s="12">
        <v>100</v>
      </c>
      <c r="G75" s="12">
        <v>10</v>
      </c>
      <c r="H75" s="12">
        <v>300</v>
      </c>
      <c r="I75" s="12"/>
      <c r="J75" s="12"/>
      <c r="K75" s="12"/>
      <c r="L75" s="12"/>
      <c r="M75" s="12"/>
      <c r="N75" s="12"/>
      <c r="O75" s="13"/>
      <c r="P75" s="12">
        <f t="shared" ref="P75:P90" si="12">SUM(I75:O75)</f>
        <v>0</v>
      </c>
      <c r="Q75" s="12">
        <f t="shared" ref="Q75:Q90" si="13">$P75/$H75</f>
        <v>0</v>
      </c>
      <c r="R75" s="57"/>
      <c r="S75" s="15">
        <v>0.13</v>
      </c>
      <c r="T75" s="15">
        <f t="shared" ref="T75:T90" si="14">$Q75*$S75</f>
        <v>0</v>
      </c>
      <c r="U75" s="43">
        <f>SUM(T75:T90)</f>
        <v>3.9699999999999998</v>
      </c>
      <c r="V75" s="3">
        <f>U75*100/$U$143</f>
        <v>9.3897824030274357</v>
      </c>
    </row>
    <row r="76" spans="1:22" x14ac:dyDescent="0.2">
      <c r="A76" s="11" t="s">
        <v>78</v>
      </c>
      <c r="B76" s="11" t="s">
        <v>79</v>
      </c>
      <c r="C76" s="11" t="s">
        <v>78</v>
      </c>
      <c r="D76" s="11" t="s">
        <v>275</v>
      </c>
      <c r="E76" s="12">
        <v>40</v>
      </c>
      <c r="F76" s="12">
        <v>150</v>
      </c>
      <c r="G76" s="12">
        <v>10</v>
      </c>
      <c r="H76" s="12">
        <v>300</v>
      </c>
      <c r="I76" s="12"/>
      <c r="J76" s="12"/>
      <c r="K76" s="12"/>
      <c r="L76" s="12"/>
      <c r="M76" s="12"/>
      <c r="N76" s="12"/>
      <c r="O76" s="13"/>
      <c r="P76" s="12">
        <f t="shared" si="12"/>
        <v>0</v>
      </c>
      <c r="Q76" s="12">
        <f t="shared" si="13"/>
        <v>0</v>
      </c>
      <c r="R76" s="57"/>
      <c r="S76" s="15">
        <v>0.13</v>
      </c>
      <c r="T76" s="15">
        <f t="shared" si="14"/>
        <v>0</v>
      </c>
    </row>
    <row r="77" spans="1:22" x14ac:dyDescent="0.2">
      <c r="A77" s="36" t="s">
        <v>240</v>
      </c>
      <c r="B77" s="36" t="s">
        <v>79</v>
      </c>
      <c r="C77" s="31" t="s">
        <v>241</v>
      </c>
      <c r="D77" s="36" t="s">
        <v>277</v>
      </c>
      <c r="E77" s="12">
        <v>40</v>
      </c>
      <c r="F77" s="12">
        <v>150</v>
      </c>
      <c r="G77" s="12">
        <v>10</v>
      </c>
      <c r="H77" s="12">
        <v>300</v>
      </c>
      <c r="I77" s="12"/>
      <c r="J77" s="12">
        <v>300</v>
      </c>
      <c r="K77" s="12"/>
      <c r="L77" s="12"/>
      <c r="M77" s="12"/>
      <c r="N77" s="12"/>
      <c r="O77" s="13"/>
      <c r="P77" s="12">
        <f t="shared" si="12"/>
        <v>300</v>
      </c>
      <c r="Q77" s="12">
        <f t="shared" si="13"/>
        <v>1</v>
      </c>
      <c r="R77" s="57"/>
      <c r="S77" s="15">
        <v>0.13</v>
      </c>
      <c r="T77" s="15">
        <f t="shared" si="14"/>
        <v>0.13</v>
      </c>
    </row>
    <row r="78" spans="1:22" x14ac:dyDescent="0.2">
      <c r="A78" s="11" t="s">
        <v>80</v>
      </c>
      <c r="B78" s="11" t="s">
        <v>81</v>
      </c>
      <c r="C78" s="11" t="s">
        <v>80</v>
      </c>
      <c r="D78" s="11" t="s">
        <v>275</v>
      </c>
      <c r="E78" s="12">
        <v>40</v>
      </c>
      <c r="F78" s="12">
        <v>200</v>
      </c>
      <c r="G78" s="12">
        <v>10</v>
      </c>
      <c r="H78" s="12">
        <v>150</v>
      </c>
      <c r="I78" s="12"/>
      <c r="J78" s="12"/>
      <c r="K78" s="12"/>
      <c r="L78" s="12"/>
      <c r="M78" s="12"/>
      <c r="N78" s="12"/>
      <c r="O78" s="13"/>
      <c r="P78" s="12">
        <f t="shared" si="12"/>
        <v>0</v>
      </c>
      <c r="Q78" s="12">
        <f t="shared" si="13"/>
        <v>0</v>
      </c>
      <c r="R78" s="57"/>
      <c r="S78" s="15">
        <v>0.13</v>
      </c>
      <c r="T78" s="15">
        <f t="shared" si="14"/>
        <v>0</v>
      </c>
    </row>
    <row r="79" spans="1:22" x14ac:dyDescent="0.2">
      <c r="A79" s="11" t="s">
        <v>82</v>
      </c>
      <c r="B79" s="11" t="s">
        <v>83</v>
      </c>
      <c r="C79" s="11" t="s">
        <v>82</v>
      </c>
      <c r="D79" s="11" t="s">
        <v>275</v>
      </c>
      <c r="E79" s="12">
        <v>40</v>
      </c>
      <c r="F79" s="12">
        <v>300</v>
      </c>
      <c r="G79" s="12">
        <v>10</v>
      </c>
      <c r="H79" s="12">
        <v>150</v>
      </c>
      <c r="I79" s="12"/>
      <c r="J79" s="12"/>
      <c r="K79" s="12"/>
      <c r="L79" s="12"/>
      <c r="M79" s="12">
        <v>150</v>
      </c>
      <c r="N79" s="12"/>
      <c r="O79" s="13"/>
      <c r="P79" s="12">
        <f t="shared" si="12"/>
        <v>150</v>
      </c>
      <c r="Q79" s="12">
        <f t="shared" si="13"/>
        <v>1</v>
      </c>
      <c r="R79" s="57"/>
      <c r="S79" s="15">
        <v>0.13</v>
      </c>
      <c r="T79" s="15">
        <f t="shared" si="14"/>
        <v>0.13</v>
      </c>
    </row>
    <row r="80" spans="1:22" x14ac:dyDescent="0.2">
      <c r="A80" s="36" t="s">
        <v>183</v>
      </c>
      <c r="B80" s="36" t="s">
        <v>83</v>
      </c>
      <c r="C80" s="36">
        <v>90447300</v>
      </c>
      <c r="D80" s="36" t="s">
        <v>277</v>
      </c>
      <c r="E80" s="12" t="s">
        <v>89</v>
      </c>
      <c r="F80" s="12">
        <v>300</v>
      </c>
      <c r="G80" s="12">
        <v>10</v>
      </c>
      <c r="H80" s="12">
        <v>150</v>
      </c>
      <c r="I80" s="12"/>
      <c r="J80" s="12">
        <v>300</v>
      </c>
      <c r="K80" s="12"/>
      <c r="L80" s="12"/>
      <c r="M80" s="12">
        <v>300</v>
      </c>
      <c r="N80" s="12"/>
      <c r="O80" s="13"/>
      <c r="P80" s="12">
        <f t="shared" si="12"/>
        <v>600</v>
      </c>
      <c r="Q80" s="12">
        <f t="shared" si="13"/>
        <v>4</v>
      </c>
      <c r="R80" s="57"/>
      <c r="S80" s="15">
        <v>0.13</v>
      </c>
      <c r="T80" s="15">
        <f t="shared" si="14"/>
        <v>0.52</v>
      </c>
    </row>
    <row r="81" spans="1:22" x14ac:dyDescent="0.2">
      <c r="A81" s="11" t="s">
        <v>84</v>
      </c>
      <c r="B81" s="11" t="s">
        <v>85</v>
      </c>
      <c r="C81" s="11" t="s">
        <v>84</v>
      </c>
      <c r="D81" s="11" t="s">
        <v>275</v>
      </c>
      <c r="E81" s="12">
        <v>40</v>
      </c>
      <c r="F81" s="12">
        <v>450</v>
      </c>
      <c r="G81" s="12">
        <v>10</v>
      </c>
      <c r="H81" s="12">
        <v>100</v>
      </c>
      <c r="I81" s="12"/>
      <c r="J81" s="12"/>
      <c r="K81" s="12"/>
      <c r="L81" s="12"/>
      <c r="M81" s="12"/>
      <c r="N81" s="12"/>
      <c r="O81" s="13"/>
      <c r="P81" s="12">
        <f t="shared" si="12"/>
        <v>0</v>
      </c>
      <c r="Q81" s="12">
        <f t="shared" si="13"/>
        <v>0</v>
      </c>
      <c r="R81" s="57"/>
      <c r="S81" s="15">
        <v>0.13</v>
      </c>
      <c r="T81" s="15">
        <f t="shared" si="14"/>
        <v>0</v>
      </c>
    </row>
    <row r="82" spans="1:22" x14ac:dyDescent="0.2">
      <c r="A82" s="36" t="s">
        <v>184</v>
      </c>
      <c r="B82" s="36" t="s">
        <v>85</v>
      </c>
      <c r="C82" s="36">
        <v>90447400</v>
      </c>
      <c r="D82" s="36" t="s">
        <v>277</v>
      </c>
      <c r="E82" s="12" t="s">
        <v>89</v>
      </c>
      <c r="F82" s="12">
        <v>450</v>
      </c>
      <c r="G82" s="12">
        <v>10</v>
      </c>
      <c r="H82" s="12">
        <v>100</v>
      </c>
      <c r="I82" s="12"/>
      <c r="J82" s="12">
        <v>300</v>
      </c>
      <c r="K82" s="12"/>
      <c r="L82" s="12">
        <v>300</v>
      </c>
      <c r="M82" s="12">
        <v>300</v>
      </c>
      <c r="N82" s="12"/>
      <c r="O82" s="13"/>
      <c r="P82" s="12">
        <f t="shared" si="12"/>
        <v>900</v>
      </c>
      <c r="Q82" s="12">
        <f t="shared" si="13"/>
        <v>9</v>
      </c>
      <c r="R82" s="57"/>
      <c r="S82" s="15">
        <v>0.13</v>
      </c>
      <c r="T82" s="15">
        <f t="shared" si="14"/>
        <v>1.17</v>
      </c>
    </row>
    <row r="83" spans="1:22" x14ac:dyDescent="0.2">
      <c r="A83" s="11" t="s">
        <v>86</v>
      </c>
      <c r="B83" s="11" t="s">
        <v>87</v>
      </c>
      <c r="C83" s="11" t="s">
        <v>86</v>
      </c>
      <c r="D83" s="11" t="s">
        <v>275</v>
      </c>
      <c r="E83" s="12">
        <v>40</v>
      </c>
      <c r="F83" s="12">
        <v>600</v>
      </c>
      <c r="G83" s="12">
        <v>10</v>
      </c>
      <c r="H83" s="12">
        <v>50</v>
      </c>
      <c r="I83" s="12"/>
      <c r="J83" s="12"/>
      <c r="K83" s="12"/>
      <c r="L83" s="12"/>
      <c r="M83" s="12"/>
      <c r="N83" s="12"/>
      <c r="O83" s="13"/>
      <c r="P83" s="12">
        <f t="shared" si="12"/>
        <v>0</v>
      </c>
      <c r="Q83" s="12">
        <f t="shared" si="13"/>
        <v>0</v>
      </c>
      <c r="R83" s="57"/>
      <c r="S83" s="15">
        <v>0.09</v>
      </c>
      <c r="T83" s="15">
        <f t="shared" si="14"/>
        <v>0</v>
      </c>
    </row>
    <row r="84" spans="1:22" x14ac:dyDescent="0.2">
      <c r="A84" s="36" t="s">
        <v>88</v>
      </c>
      <c r="B84" s="36" t="s">
        <v>87</v>
      </c>
      <c r="C84" s="36">
        <v>90447600</v>
      </c>
      <c r="D84" s="36" t="s">
        <v>277</v>
      </c>
      <c r="E84" s="12" t="s">
        <v>89</v>
      </c>
      <c r="F84" s="12">
        <v>600</v>
      </c>
      <c r="G84" s="12">
        <v>10</v>
      </c>
      <c r="H84" s="12">
        <v>50</v>
      </c>
      <c r="I84" s="12"/>
      <c r="J84" s="12">
        <v>300</v>
      </c>
      <c r="K84" s="12"/>
      <c r="L84" s="12">
        <v>300</v>
      </c>
      <c r="M84" s="12">
        <v>300</v>
      </c>
      <c r="N84" s="12"/>
      <c r="O84" s="13"/>
      <c r="P84" s="12">
        <f t="shared" si="12"/>
        <v>900</v>
      </c>
      <c r="Q84" s="12">
        <f t="shared" si="13"/>
        <v>18</v>
      </c>
      <c r="R84" s="57"/>
      <c r="S84" s="15">
        <v>0.09</v>
      </c>
      <c r="T84" s="15">
        <f t="shared" si="14"/>
        <v>1.6199999999999999</v>
      </c>
    </row>
    <row r="85" spans="1:22" x14ac:dyDescent="0.2">
      <c r="A85" s="11" t="s">
        <v>90</v>
      </c>
      <c r="B85" s="11" t="s">
        <v>91</v>
      </c>
      <c r="C85" s="11" t="s">
        <v>90</v>
      </c>
      <c r="D85" s="11" t="s">
        <v>275</v>
      </c>
      <c r="E85" s="12">
        <v>40</v>
      </c>
      <c r="F85" s="12">
        <v>750</v>
      </c>
      <c r="G85" s="12">
        <v>10</v>
      </c>
      <c r="H85" s="12">
        <v>50</v>
      </c>
      <c r="I85" s="12"/>
      <c r="J85" s="12"/>
      <c r="K85" s="12"/>
      <c r="L85" s="12"/>
      <c r="M85" s="12"/>
      <c r="N85" s="12"/>
      <c r="O85" s="13"/>
      <c r="P85" s="12">
        <f t="shared" si="12"/>
        <v>0</v>
      </c>
      <c r="Q85" s="12">
        <f t="shared" si="13"/>
        <v>0</v>
      </c>
      <c r="R85" s="57"/>
      <c r="S85" s="15">
        <v>0.13</v>
      </c>
      <c r="T85" s="15">
        <f t="shared" si="14"/>
        <v>0</v>
      </c>
    </row>
    <row r="86" spans="1:22" x14ac:dyDescent="0.2">
      <c r="A86" s="11" t="s">
        <v>92</v>
      </c>
      <c r="B86" s="11" t="s">
        <v>93</v>
      </c>
      <c r="C86" s="11" t="s">
        <v>92</v>
      </c>
      <c r="D86" s="11" t="s">
        <v>275</v>
      </c>
      <c r="E86" s="12">
        <v>40</v>
      </c>
      <c r="F86" s="12">
        <v>900</v>
      </c>
      <c r="G86" s="12">
        <v>10</v>
      </c>
      <c r="H86" s="12">
        <v>50</v>
      </c>
      <c r="I86" s="12"/>
      <c r="J86" s="12"/>
      <c r="K86" s="12"/>
      <c r="L86" s="12"/>
      <c r="M86" s="12"/>
      <c r="N86" s="12"/>
      <c r="O86" s="13"/>
      <c r="P86" s="12">
        <f t="shared" si="12"/>
        <v>0</v>
      </c>
      <c r="Q86" s="12">
        <f t="shared" si="13"/>
        <v>0</v>
      </c>
      <c r="R86" s="57"/>
      <c r="S86" s="15">
        <v>0.13</v>
      </c>
      <c r="T86" s="15">
        <f t="shared" si="14"/>
        <v>0</v>
      </c>
    </row>
    <row r="87" spans="1:22" x14ac:dyDescent="0.2">
      <c r="A87" s="36" t="s">
        <v>185</v>
      </c>
      <c r="B87" s="36" t="s">
        <v>93</v>
      </c>
      <c r="C87" s="36">
        <v>90447700</v>
      </c>
      <c r="D87" s="36" t="s">
        <v>277</v>
      </c>
      <c r="E87" s="12" t="s">
        <v>89</v>
      </c>
      <c r="F87" s="12">
        <v>900</v>
      </c>
      <c r="G87" s="12">
        <v>10</v>
      </c>
      <c r="H87" s="12">
        <v>50</v>
      </c>
      <c r="I87" s="12"/>
      <c r="J87" s="12"/>
      <c r="K87" s="12"/>
      <c r="L87" s="12"/>
      <c r="M87" s="12"/>
      <c r="N87" s="12"/>
      <c r="O87" s="13"/>
      <c r="P87" s="12">
        <f t="shared" si="12"/>
        <v>0</v>
      </c>
      <c r="Q87" s="12">
        <f t="shared" si="13"/>
        <v>0</v>
      </c>
      <c r="R87" s="57"/>
      <c r="S87" s="15">
        <v>0.13</v>
      </c>
      <c r="T87" s="15">
        <f t="shared" si="14"/>
        <v>0</v>
      </c>
    </row>
    <row r="88" spans="1:22" x14ac:dyDescent="0.2">
      <c r="A88" s="11" t="s">
        <v>94</v>
      </c>
      <c r="B88" s="11" t="s">
        <v>95</v>
      </c>
      <c r="C88" s="11" t="s">
        <v>94</v>
      </c>
      <c r="D88" s="11" t="s">
        <v>275</v>
      </c>
      <c r="E88" s="12">
        <v>40</v>
      </c>
      <c r="F88" s="12">
        <v>1200</v>
      </c>
      <c r="G88" s="12">
        <v>5</v>
      </c>
      <c r="H88" s="12">
        <v>25</v>
      </c>
      <c r="I88" s="12"/>
      <c r="J88" s="12"/>
      <c r="K88" s="12"/>
      <c r="L88" s="12"/>
      <c r="M88" s="12"/>
      <c r="N88" s="12"/>
      <c r="O88" s="13"/>
      <c r="P88" s="12">
        <f t="shared" si="12"/>
        <v>0</v>
      </c>
      <c r="Q88" s="12">
        <f t="shared" si="13"/>
        <v>0</v>
      </c>
      <c r="R88" s="57"/>
      <c r="S88" s="15">
        <v>0.08</v>
      </c>
      <c r="T88" s="15">
        <f t="shared" si="14"/>
        <v>0</v>
      </c>
    </row>
    <row r="89" spans="1:22" x14ac:dyDescent="0.2">
      <c r="A89" s="36" t="s">
        <v>376</v>
      </c>
      <c r="B89" s="36" t="s">
        <v>377</v>
      </c>
      <c r="C89" s="31" t="s">
        <v>378</v>
      </c>
      <c r="D89" s="36" t="s">
        <v>277</v>
      </c>
      <c r="E89" s="12">
        <v>40</v>
      </c>
      <c r="F89" s="12">
        <v>1800</v>
      </c>
      <c r="G89" s="12">
        <v>5</v>
      </c>
      <c r="H89" s="12">
        <v>20</v>
      </c>
      <c r="I89" s="12"/>
      <c r="J89" s="12">
        <v>100</v>
      </c>
      <c r="K89" s="12"/>
      <c r="L89" s="12"/>
      <c r="M89" s="12"/>
      <c r="N89" s="12"/>
      <c r="O89" s="13"/>
      <c r="P89" s="12">
        <f t="shared" si="12"/>
        <v>100</v>
      </c>
      <c r="Q89" s="12">
        <f t="shared" si="13"/>
        <v>5</v>
      </c>
      <c r="R89" s="57"/>
      <c r="S89" s="15">
        <v>0.08</v>
      </c>
      <c r="T89" s="15">
        <f t="shared" si="14"/>
        <v>0.4</v>
      </c>
    </row>
    <row r="90" spans="1:22" x14ac:dyDescent="0.2">
      <c r="A90" s="11" t="s">
        <v>220</v>
      </c>
      <c r="B90" s="11" t="s">
        <v>221</v>
      </c>
      <c r="C90" s="11" t="s">
        <v>220</v>
      </c>
      <c r="D90" s="11" t="s">
        <v>275</v>
      </c>
      <c r="E90" s="12">
        <v>40</v>
      </c>
      <c r="F90" s="12">
        <v>2000</v>
      </c>
      <c r="G90" s="12">
        <v>5</v>
      </c>
      <c r="H90" s="12">
        <v>25</v>
      </c>
      <c r="I90" s="12"/>
      <c r="J90" s="12"/>
      <c r="K90" s="12"/>
      <c r="L90" s="12"/>
      <c r="M90" s="12"/>
      <c r="N90" s="12"/>
      <c r="O90" s="13"/>
      <c r="P90" s="12">
        <f t="shared" si="12"/>
        <v>0</v>
      </c>
      <c r="Q90" s="12">
        <f t="shared" si="13"/>
        <v>0</v>
      </c>
      <c r="R90" s="57"/>
      <c r="S90" s="15">
        <v>0.08</v>
      </c>
      <c r="T90" s="15">
        <f t="shared" si="14"/>
        <v>0</v>
      </c>
      <c r="U90" s="43"/>
    </row>
    <row r="91" spans="1:22" x14ac:dyDescent="0.2">
      <c r="A91" s="8" t="s">
        <v>96</v>
      </c>
      <c r="B91" s="8"/>
      <c r="C91" s="8"/>
      <c r="D91" s="8"/>
      <c r="E91" s="20"/>
      <c r="F91" s="12"/>
      <c r="G91" s="12"/>
      <c r="H91" s="12"/>
      <c r="I91" s="12"/>
      <c r="J91" s="12"/>
      <c r="K91" s="12"/>
      <c r="L91" s="12"/>
      <c r="M91" s="12"/>
      <c r="N91" s="12"/>
      <c r="O91" s="8"/>
      <c r="P91" s="12"/>
      <c r="Q91" s="12"/>
      <c r="R91" s="57"/>
      <c r="S91" s="12"/>
      <c r="T91" s="15"/>
    </row>
    <row r="92" spans="1:22" x14ac:dyDescent="0.2">
      <c r="A92" s="11" t="s">
        <v>299</v>
      </c>
      <c r="B92" s="11" t="s">
        <v>300</v>
      </c>
      <c r="C92" s="11" t="s">
        <v>299</v>
      </c>
      <c r="D92" s="11" t="s">
        <v>275</v>
      </c>
      <c r="E92" s="12">
        <v>50</v>
      </c>
      <c r="F92" s="12">
        <v>100</v>
      </c>
      <c r="G92" s="12">
        <v>10</v>
      </c>
      <c r="H92" s="12">
        <v>150</v>
      </c>
      <c r="I92" s="12"/>
      <c r="J92" s="12"/>
      <c r="K92" s="12"/>
      <c r="L92" s="12"/>
      <c r="M92" s="12">
        <v>300</v>
      </c>
      <c r="N92" s="12"/>
      <c r="O92" s="13"/>
      <c r="P92" s="12">
        <f t="shared" ref="P92:P108" si="15">SUM(I92:O92)</f>
        <v>300</v>
      </c>
      <c r="Q92" s="12">
        <f t="shared" ref="Q92:Q108" si="16">$P92/$H92</f>
        <v>2</v>
      </c>
      <c r="R92" s="57"/>
      <c r="S92" s="15">
        <v>0.1</v>
      </c>
      <c r="T92" s="15">
        <f t="shared" ref="T92:T108" si="17">$Q92*$S92</f>
        <v>0.2</v>
      </c>
      <c r="U92" s="43">
        <f>SUM(T92:T108)</f>
        <v>15.920000000000002</v>
      </c>
      <c r="V92" s="3">
        <f>U92*100/$U$143</f>
        <v>37.653736991485339</v>
      </c>
    </row>
    <row r="93" spans="1:22" x14ac:dyDescent="0.2">
      <c r="A93" s="11" t="s">
        <v>97</v>
      </c>
      <c r="B93" s="11" t="s">
        <v>98</v>
      </c>
      <c r="C93" s="11" t="s">
        <v>97</v>
      </c>
      <c r="D93" s="11" t="s">
        <v>275</v>
      </c>
      <c r="E93" s="12">
        <v>50</v>
      </c>
      <c r="F93" s="12">
        <v>150</v>
      </c>
      <c r="G93" s="12">
        <v>10</v>
      </c>
      <c r="H93" s="12">
        <v>150</v>
      </c>
      <c r="I93" s="12"/>
      <c r="J93" s="12"/>
      <c r="K93" s="12"/>
      <c r="L93" s="12"/>
      <c r="M93" s="12"/>
      <c r="N93" s="12"/>
      <c r="O93" s="13"/>
      <c r="P93" s="12">
        <f t="shared" si="15"/>
        <v>0</v>
      </c>
      <c r="Q93" s="12">
        <f t="shared" si="16"/>
        <v>0</v>
      </c>
      <c r="R93" s="57"/>
      <c r="S93" s="15">
        <v>0.1</v>
      </c>
      <c r="T93" s="15">
        <f t="shared" si="17"/>
        <v>0</v>
      </c>
    </row>
    <row r="94" spans="1:22" x14ac:dyDescent="0.2">
      <c r="A94" s="36" t="s">
        <v>235</v>
      </c>
      <c r="B94" s="36" t="s">
        <v>98</v>
      </c>
      <c r="C94" s="36">
        <v>90448200</v>
      </c>
      <c r="D94" s="36" t="s">
        <v>277</v>
      </c>
      <c r="E94" s="12" t="s">
        <v>102</v>
      </c>
      <c r="F94" s="12">
        <v>150</v>
      </c>
      <c r="G94" s="12">
        <v>10</v>
      </c>
      <c r="H94" s="12">
        <v>150</v>
      </c>
      <c r="I94" s="12"/>
      <c r="J94" s="12"/>
      <c r="K94" s="12"/>
      <c r="L94" s="12"/>
      <c r="M94" s="12"/>
      <c r="N94" s="12"/>
      <c r="O94" s="13"/>
      <c r="P94" s="12">
        <f t="shared" si="15"/>
        <v>0</v>
      </c>
      <c r="Q94" s="12">
        <f t="shared" si="16"/>
        <v>0</v>
      </c>
      <c r="R94" s="57"/>
      <c r="S94" s="15">
        <v>0.1</v>
      </c>
      <c r="T94" s="15">
        <f t="shared" si="17"/>
        <v>0</v>
      </c>
    </row>
    <row r="95" spans="1:22" x14ac:dyDescent="0.2">
      <c r="A95" s="11" t="s">
        <v>224</v>
      </c>
      <c r="B95" s="11" t="s">
        <v>225</v>
      </c>
      <c r="C95" s="11" t="s">
        <v>224</v>
      </c>
      <c r="D95" s="11" t="s">
        <v>275</v>
      </c>
      <c r="E95" s="12">
        <v>50</v>
      </c>
      <c r="F95" s="12">
        <v>200</v>
      </c>
      <c r="G95" s="12">
        <v>10</v>
      </c>
      <c r="H95" s="12">
        <v>150</v>
      </c>
      <c r="I95" s="12"/>
      <c r="J95" s="12"/>
      <c r="K95" s="12"/>
      <c r="L95" s="12"/>
      <c r="M95" s="12">
        <v>150</v>
      </c>
      <c r="N95" s="12"/>
      <c r="O95" s="13"/>
      <c r="P95" s="12">
        <f t="shared" si="15"/>
        <v>150</v>
      </c>
      <c r="Q95" s="12">
        <f t="shared" si="16"/>
        <v>1</v>
      </c>
      <c r="R95" s="57"/>
      <c r="S95" s="15">
        <v>0.06</v>
      </c>
      <c r="T95" s="15">
        <f t="shared" si="17"/>
        <v>0.06</v>
      </c>
    </row>
    <row r="96" spans="1:22" x14ac:dyDescent="0.2">
      <c r="A96" s="11" t="s">
        <v>99</v>
      </c>
      <c r="B96" s="11" t="s">
        <v>100</v>
      </c>
      <c r="C96" s="11" t="s">
        <v>99</v>
      </c>
      <c r="D96" s="11" t="s">
        <v>275</v>
      </c>
      <c r="E96" s="12">
        <v>50</v>
      </c>
      <c r="F96" s="12">
        <v>300</v>
      </c>
      <c r="G96" s="12">
        <v>10</v>
      </c>
      <c r="H96" s="12">
        <v>75</v>
      </c>
      <c r="I96" s="12"/>
      <c r="J96" s="12"/>
      <c r="K96" s="12"/>
      <c r="L96" s="12"/>
      <c r="M96" s="12"/>
      <c r="N96" s="12"/>
      <c r="O96" s="13"/>
      <c r="P96" s="12">
        <f t="shared" si="15"/>
        <v>0</v>
      </c>
      <c r="Q96" s="12">
        <f t="shared" si="16"/>
        <v>0</v>
      </c>
      <c r="R96" s="57"/>
      <c r="S96" s="15">
        <v>0.1</v>
      </c>
      <c r="T96" s="15">
        <f t="shared" si="17"/>
        <v>0</v>
      </c>
    </row>
    <row r="97" spans="1:22" x14ac:dyDescent="0.2">
      <c r="A97" s="36" t="s">
        <v>101</v>
      </c>
      <c r="B97" s="36" t="s">
        <v>100</v>
      </c>
      <c r="C97" s="36">
        <v>90448300</v>
      </c>
      <c r="D97" s="36" t="s">
        <v>277</v>
      </c>
      <c r="E97" s="12" t="s">
        <v>102</v>
      </c>
      <c r="F97" s="12">
        <v>300</v>
      </c>
      <c r="G97" s="12">
        <v>10</v>
      </c>
      <c r="H97" s="12">
        <v>75</v>
      </c>
      <c r="I97" s="12"/>
      <c r="J97" s="12"/>
      <c r="K97" s="12"/>
      <c r="L97" s="12"/>
      <c r="M97" s="12"/>
      <c r="N97" s="12"/>
      <c r="O97" s="13"/>
      <c r="P97" s="12">
        <f t="shared" si="15"/>
        <v>0</v>
      </c>
      <c r="Q97" s="12">
        <f t="shared" si="16"/>
        <v>0</v>
      </c>
      <c r="R97" s="57"/>
      <c r="S97" s="15">
        <v>0.1</v>
      </c>
      <c r="T97" s="15">
        <f t="shared" si="17"/>
        <v>0</v>
      </c>
    </row>
    <row r="98" spans="1:22" x14ac:dyDescent="0.2">
      <c r="A98" s="11" t="s">
        <v>103</v>
      </c>
      <c r="B98" s="11" t="s">
        <v>104</v>
      </c>
      <c r="C98" s="11" t="s">
        <v>103</v>
      </c>
      <c r="D98" s="11" t="s">
        <v>275</v>
      </c>
      <c r="E98" s="12">
        <v>50</v>
      </c>
      <c r="F98" s="12">
        <v>450</v>
      </c>
      <c r="G98" s="12">
        <v>10</v>
      </c>
      <c r="H98" s="12">
        <v>50</v>
      </c>
      <c r="I98" s="12"/>
      <c r="J98" s="12"/>
      <c r="K98" s="12"/>
      <c r="L98" s="12"/>
      <c r="M98" s="12"/>
      <c r="N98" s="12"/>
      <c r="O98" s="13"/>
      <c r="P98" s="12">
        <f t="shared" si="15"/>
        <v>0</v>
      </c>
      <c r="Q98" s="12">
        <f t="shared" si="16"/>
        <v>0</v>
      </c>
      <c r="R98" s="57"/>
      <c r="S98" s="15">
        <v>0.1</v>
      </c>
      <c r="T98" s="15">
        <f t="shared" si="17"/>
        <v>0</v>
      </c>
    </row>
    <row r="99" spans="1:22" x14ac:dyDescent="0.2">
      <c r="A99" s="36" t="s">
        <v>186</v>
      </c>
      <c r="B99" s="36" t="s">
        <v>104</v>
      </c>
      <c r="C99" s="36">
        <v>90448400</v>
      </c>
      <c r="D99" s="36" t="s">
        <v>277</v>
      </c>
      <c r="E99" s="12" t="s">
        <v>102</v>
      </c>
      <c r="F99" s="12">
        <v>450</v>
      </c>
      <c r="G99" s="12">
        <v>10</v>
      </c>
      <c r="H99" s="12">
        <v>50</v>
      </c>
      <c r="I99" s="12"/>
      <c r="J99" s="12">
        <v>300</v>
      </c>
      <c r="K99" s="12"/>
      <c r="L99" s="12"/>
      <c r="M99" s="12">
        <v>300</v>
      </c>
      <c r="N99" s="12"/>
      <c r="O99" s="13"/>
      <c r="P99" s="12">
        <f t="shared" si="15"/>
        <v>600</v>
      </c>
      <c r="Q99" s="12">
        <f t="shared" si="16"/>
        <v>12</v>
      </c>
      <c r="R99" s="57"/>
      <c r="S99" s="15">
        <v>0.1</v>
      </c>
      <c r="T99" s="15">
        <f t="shared" si="17"/>
        <v>1.2000000000000002</v>
      </c>
    </row>
    <row r="100" spans="1:22" x14ac:dyDescent="0.2">
      <c r="A100" s="11" t="s">
        <v>105</v>
      </c>
      <c r="B100" s="11" t="s">
        <v>106</v>
      </c>
      <c r="C100" s="11" t="s">
        <v>105</v>
      </c>
      <c r="D100" s="11" t="s">
        <v>275</v>
      </c>
      <c r="E100" s="12">
        <v>50</v>
      </c>
      <c r="F100" s="12">
        <v>600</v>
      </c>
      <c r="G100" s="12">
        <v>10</v>
      </c>
      <c r="H100" s="12">
        <v>50</v>
      </c>
      <c r="I100" s="12"/>
      <c r="J100" s="12"/>
      <c r="K100" s="12"/>
      <c r="L100" s="12"/>
      <c r="M100" s="12">
        <v>300</v>
      </c>
      <c r="N100" s="12"/>
      <c r="O100" s="13"/>
      <c r="P100" s="12">
        <f t="shared" si="15"/>
        <v>300</v>
      </c>
      <c r="Q100" s="12">
        <f t="shared" si="16"/>
        <v>6</v>
      </c>
      <c r="R100" s="57"/>
      <c r="S100" s="15">
        <v>0.13</v>
      </c>
      <c r="T100" s="15">
        <f t="shared" si="17"/>
        <v>0.78</v>
      </c>
    </row>
    <row r="101" spans="1:22" x14ac:dyDescent="0.2">
      <c r="A101" s="36" t="s">
        <v>107</v>
      </c>
      <c r="B101" s="36" t="s">
        <v>106</v>
      </c>
      <c r="C101" s="36">
        <v>90448600</v>
      </c>
      <c r="D101" s="36" t="s">
        <v>277</v>
      </c>
      <c r="E101" s="12" t="s">
        <v>102</v>
      </c>
      <c r="F101" s="12">
        <v>600</v>
      </c>
      <c r="G101" s="12">
        <v>10</v>
      </c>
      <c r="H101" s="12">
        <v>50</v>
      </c>
      <c r="I101" s="12"/>
      <c r="J101" s="12">
        <v>300</v>
      </c>
      <c r="K101" s="12"/>
      <c r="L101" s="12"/>
      <c r="M101" s="12">
        <v>500</v>
      </c>
      <c r="N101" s="12"/>
      <c r="O101" s="13"/>
      <c r="P101" s="12">
        <f t="shared" si="15"/>
        <v>800</v>
      </c>
      <c r="Q101" s="12">
        <f t="shared" si="16"/>
        <v>16</v>
      </c>
      <c r="R101" s="57"/>
      <c r="S101" s="15">
        <v>0.13</v>
      </c>
      <c r="T101" s="15">
        <f t="shared" si="17"/>
        <v>2.08</v>
      </c>
    </row>
    <row r="102" spans="1:22" x14ac:dyDescent="0.2">
      <c r="A102" s="36" t="s">
        <v>266</v>
      </c>
      <c r="B102" s="36" t="s">
        <v>267</v>
      </c>
      <c r="C102" s="36">
        <v>90448605</v>
      </c>
      <c r="D102" s="36" t="s">
        <v>277</v>
      </c>
      <c r="E102" s="12" t="s">
        <v>102</v>
      </c>
      <c r="F102" s="12">
        <v>700</v>
      </c>
      <c r="G102" s="12">
        <v>5</v>
      </c>
      <c r="H102" s="12">
        <v>25</v>
      </c>
      <c r="I102" s="12"/>
      <c r="J102" s="12"/>
      <c r="K102" s="12"/>
      <c r="L102" s="12"/>
      <c r="M102" s="12"/>
      <c r="N102" s="12"/>
      <c r="O102" s="13"/>
      <c r="P102" s="12">
        <f t="shared" si="15"/>
        <v>0</v>
      </c>
      <c r="Q102" s="12">
        <f t="shared" si="16"/>
        <v>0</v>
      </c>
      <c r="R102" s="57"/>
      <c r="S102" s="15">
        <v>0.1</v>
      </c>
      <c r="T102" s="15">
        <f t="shared" si="17"/>
        <v>0</v>
      </c>
    </row>
    <row r="103" spans="1:22" x14ac:dyDescent="0.2">
      <c r="A103" s="11" t="s">
        <v>202</v>
      </c>
      <c r="B103" s="11" t="s">
        <v>203</v>
      </c>
      <c r="C103" s="11" t="s">
        <v>202</v>
      </c>
      <c r="D103" s="11" t="s">
        <v>275</v>
      </c>
      <c r="E103" s="12">
        <v>50</v>
      </c>
      <c r="F103" s="12">
        <v>750</v>
      </c>
      <c r="G103" s="12">
        <v>5</v>
      </c>
      <c r="H103" s="12">
        <v>25</v>
      </c>
      <c r="I103" s="12"/>
      <c r="J103" s="12">
        <v>200</v>
      </c>
      <c r="K103" s="12"/>
      <c r="L103" s="12"/>
      <c r="M103" s="12"/>
      <c r="N103" s="12"/>
      <c r="O103" s="13"/>
      <c r="P103" s="12">
        <f t="shared" si="15"/>
        <v>200</v>
      </c>
      <c r="Q103" s="12">
        <f t="shared" si="16"/>
        <v>8</v>
      </c>
      <c r="R103" s="57"/>
      <c r="S103" s="15">
        <v>0.1</v>
      </c>
      <c r="T103" s="15">
        <f t="shared" si="17"/>
        <v>0.8</v>
      </c>
    </row>
    <row r="104" spans="1:22" x14ac:dyDescent="0.2">
      <c r="A104" s="11" t="s">
        <v>108</v>
      </c>
      <c r="B104" s="11" t="s">
        <v>109</v>
      </c>
      <c r="C104" s="11" t="s">
        <v>108</v>
      </c>
      <c r="D104" s="11" t="s">
        <v>275</v>
      </c>
      <c r="E104" s="12">
        <v>50</v>
      </c>
      <c r="F104" s="12">
        <v>900</v>
      </c>
      <c r="G104" s="12">
        <v>5</v>
      </c>
      <c r="H104" s="12">
        <v>25</v>
      </c>
      <c r="I104" s="12"/>
      <c r="J104" s="12"/>
      <c r="K104" s="12"/>
      <c r="L104" s="12"/>
      <c r="M104" s="12">
        <v>100</v>
      </c>
      <c r="N104" s="12">
        <v>300</v>
      </c>
      <c r="O104" s="13"/>
      <c r="P104" s="12">
        <f t="shared" si="15"/>
        <v>400</v>
      </c>
      <c r="Q104" s="12">
        <f t="shared" si="16"/>
        <v>16</v>
      </c>
      <c r="R104" s="57"/>
      <c r="S104" s="15">
        <v>0.1</v>
      </c>
      <c r="T104" s="15">
        <f t="shared" si="17"/>
        <v>1.6</v>
      </c>
    </row>
    <row r="105" spans="1:22" x14ac:dyDescent="0.2">
      <c r="A105" s="36" t="s">
        <v>187</v>
      </c>
      <c r="B105" s="36" t="s">
        <v>109</v>
      </c>
      <c r="C105" s="36">
        <v>90448700</v>
      </c>
      <c r="D105" s="36" t="s">
        <v>277</v>
      </c>
      <c r="E105" s="12" t="s">
        <v>102</v>
      </c>
      <c r="F105" s="12">
        <v>900</v>
      </c>
      <c r="G105" s="12">
        <v>5</v>
      </c>
      <c r="H105" s="12">
        <v>25</v>
      </c>
      <c r="I105" s="12"/>
      <c r="J105" s="12">
        <v>300</v>
      </c>
      <c r="K105" s="12"/>
      <c r="L105" s="12"/>
      <c r="M105" s="12"/>
      <c r="N105" s="12">
        <v>2000</v>
      </c>
      <c r="O105" s="13"/>
      <c r="P105" s="12">
        <f t="shared" si="15"/>
        <v>2300</v>
      </c>
      <c r="Q105" s="12">
        <f t="shared" si="16"/>
        <v>92</v>
      </c>
      <c r="R105" s="57"/>
      <c r="S105" s="15">
        <v>0.1</v>
      </c>
      <c r="T105" s="15">
        <f t="shared" si="17"/>
        <v>9.2000000000000011</v>
      </c>
    </row>
    <row r="106" spans="1:22" x14ac:dyDescent="0.2">
      <c r="A106" s="11" t="s">
        <v>110</v>
      </c>
      <c r="B106" s="11" t="s">
        <v>111</v>
      </c>
      <c r="C106" s="11" t="s">
        <v>110</v>
      </c>
      <c r="D106" s="11" t="s">
        <v>275</v>
      </c>
      <c r="E106" s="12">
        <v>50</v>
      </c>
      <c r="F106" s="12">
        <v>1200</v>
      </c>
      <c r="G106" s="12">
        <v>5</v>
      </c>
      <c r="H106" s="12">
        <v>25</v>
      </c>
      <c r="I106" s="12"/>
      <c r="J106" s="12"/>
      <c r="K106" s="12"/>
      <c r="L106" s="12"/>
      <c r="M106" s="12"/>
      <c r="N106" s="12"/>
      <c r="O106" s="13"/>
      <c r="P106" s="12">
        <f t="shared" si="15"/>
        <v>0</v>
      </c>
      <c r="Q106" s="12">
        <f t="shared" si="16"/>
        <v>0</v>
      </c>
      <c r="R106" s="57"/>
      <c r="S106" s="15">
        <v>0.13</v>
      </c>
      <c r="T106" s="15">
        <f t="shared" si="17"/>
        <v>0</v>
      </c>
    </row>
    <row r="107" spans="1:22" x14ac:dyDescent="0.2">
      <c r="A107" s="36" t="s">
        <v>204</v>
      </c>
      <c r="B107" s="36" t="s">
        <v>111</v>
      </c>
      <c r="C107" s="31" t="s">
        <v>205</v>
      </c>
      <c r="D107" s="36" t="s">
        <v>277</v>
      </c>
      <c r="E107" s="12">
        <v>50</v>
      </c>
      <c r="F107" s="12">
        <v>1200</v>
      </c>
      <c r="G107" s="12">
        <v>5</v>
      </c>
      <c r="H107" s="12">
        <v>25</v>
      </c>
      <c r="I107" s="12"/>
      <c r="J107" s="12"/>
      <c r="K107" s="12"/>
      <c r="L107" s="12"/>
      <c r="M107" s="12"/>
      <c r="N107" s="12"/>
      <c r="O107" s="13"/>
      <c r="P107" s="12">
        <f t="shared" si="15"/>
        <v>0</v>
      </c>
      <c r="Q107" s="12">
        <f t="shared" si="16"/>
        <v>0</v>
      </c>
      <c r="R107" s="57"/>
      <c r="S107" s="15">
        <v>0.13</v>
      </c>
      <c r="T107" s="15">
        <f t="shared" si="17"/>
        <v>0</v>
      </c>
    </row>
    <row r="108" spans="1:22" x14ac:dyDescent="0.2">
      <c r="A108" s="36" t="s">
        <v>268</v>
      </c>
      <c r="B108" s="36" t="s">
        <v>269</v>
      </c>
      <c r="C108" s="31" t="s">
        <v>270</v>
      </c>
      <c r="D108" s="36" t="s">
        <v>277</v>
      </c>
      <c r="E108" s="12">
        <v>50</v>
      </c>
      <c r="F108" s="12">
        <v>2400</v>
      </c>
      <c r="G108" s="12">
        <v>5</v>
      </c>
      <c r="H108" s="12">
        <v>25</v>
      </c>
      <c r="I108" s="12"/>
      <c r="J108" s="12"/>
      <c r="K108" s="12"/>
      <c r="L108" s="12"/>
      <c r="M108" s="12"/>
      <c r="N108" s="12"/>
      <c r="O108" s="13"/>
      <c r="P108" s="12">
        <f t="shared" si="15"/>
        <v>0</v>
      </c>
      <c r="Q108" s="12">
        <f t="shared" si="16"/>
        <v>0</v>
      </c>
      <c r="R108" s="57"/>
      <c r="S108" s="15">
        <v>0.13</v>
      </c>
      <c r="T108" s="15">
        <f t="shared" si="17"/>
        <v>0</v>
      </c>
      <c r="U108" s="43"/>
    </row>
    <row r="109" spans="1:22" x14ac:dyDescent="0.2">
      <c r="A109" s="307" t="s">
        <v>112</v>
      </c>
      <c r="B109" s="307"/>
      <c r="C109" s="8"/>
      <c r="D109" s="8"/>
      <c r="E109" s="8"/>
      <c r="F109" s="12"/>
      <c r="G109" s="12"/>
      <c r="H109" s="12"/>
      <c r="I109" s="12"/>
      <c r="J109" s="12"/>
      <c r="K109" s="12"/>
      <c r="L109" s="12"/>
      <c r="M109" s="12"/>
      <c r="N109" s="12"/>
      <c r="O109" s="36"/>
      <c r="P109" s="12"/>
      <c r="Q109" s="12"/>
      <c r="R109" s="57"/>
      <c r="S109" s="12"/>
      <c r="T109" s="15"/>
    </row>
    <row r="110" spans="1:22" x14ac:dyDescent="0.2">
      <c r="A110" s="11" t="s">
        <v>216</v>
      </c>
      <c r="B110" s="11" t="s">
        <v>217</v>
      </c>
      <c r="C110" s="11" t="s">
        <v>216</v>
      </c>
      <c r="D110" s="11" t="s">
        <v>275</v>
      </c>
      <c r="E110" s="12">
        <v>20</v>
      </c>
      <c r="F110" s="12">
        <v>150</v>
      </c>
      <c r="G110" s="12">
        <v>10</v>
      </c>
      <c r="H110" s="12">
        <v>400</v>
      </c>
      <c r="I110" s="12"/>
      <c r="J110" s="12"/>
      <c r="K110" s="12"/>
      <c r="L110" s="12"/>
      <c r="M110" s="12"/>
      <c r="N110" s="12"/>
      <c r="O110" s="36"/>
      <c r="P110" s="12">
        <f t="shared" ref="P110:P142" si="18">SUM(I110:O110)</f>
        <v>0</v>
      </c>
      <c r="Q110" s="12">
        <f t="shared" ref="Q110:Q142" si="19">$P110/$H110</f>
        <v>0</v>
      </c>
      <c r="R110" s="57"/>
      <c r="S110" s="12">
        <v>0.06</v>
      </c>
      <c r="T110" s="15">
        <f t="shared" ref="T110:T142" si="20">$Q110*$S110</f>
        <v>0</v>
      </c>
      <c r="U110" s="43">
        <f>SUM(T110:T125)</f>
        <v>0.18</v>
      </c>
      <c r="V110" s="3">
        <f>U110*100/$U$143</f>
        <v>0.42573320719016083</v>
      </c>
    </row>
    <row r="111" spans="1:22" x14ac:dyDescent="0.2">
      <c r="A111" s="36" t="s">
        <v>226</v>
      </c>
      <c r="B111" s="36" t="s">
        <v>217</v>
      </c>
      <c r="C111" s="36">
        <v>90444200</v>
      </c>
      <c r="D111" s="36" t="s">
        <v>277</v>
      </c>
      <c r="E111" s="12">
        <v>20</v>
      </c>
      <c r="F111" s="12">
        <v>150</v>
      </c>
      <c r="G111" s="12">
        <v>10</v>
      </c>
      <c r="H111" s="12">
        <v>400</v>
      </c>
      <c r="I111" s="12"/>
      <c r="J111" s="12"/>
      <c r="K111" s="12"/>
      <c r="L111" s="12"/>
      <c r="M111" s="12"/>
      <c r="N111" s="12"/>
      <c r="O111" s="36"/>
      <c r="P111" s="12">
        <f t="shared" si="18"/>
        <v>0</v>
      </c>
      <c r="Q111" s="12">
        <f t="shared" si="19"/>
        <v>0</v>
      </c>
      <c r="R111" s="57"/>
      <c r="S111" s="12">
        <v>0.06</v>
      </c>
      <c r="T111" s="15">
        <f t="shared" si="20"/>
        <v>0</v>
      </c>
    </row>
    <row r="112" spans="1:22" x14ac:dyDescent="0.2">
      <c r="A112" s="11" t="s">
        <v>191</v>
      </c>
      <c r="B112" s="11" t="s">
        <v>192</v>
      </c>
      <c r="C112" s="11" t="s">
        <v>191</v>
      </c>
      <c r="D112" s="11" t="s">
        <v>275</v>
      </c>
      <c r="E112" s="12">
        <v>20</v>
      </c>
      <c r="F112" s="12">
        <v>200</v>
      </c>
      <c r="G112" s="12">
        <v>10</v>
      </c>
      <c r="H112" s="12">
        <v>300</v>
      </c>
      <c r="I112" s="12"/>
      <c r="J112" s="12"/>
      <c r="K112" s="12"/>
      <c r="L112" s="12"/>
      <c r="M112" s="12"/>
      <c r="N112" s="12"/>
      <c r="O112" s="36"/>
      <c r="P112" s="12">
        <f t="shared" si="18"/>
        <v>0</v>
      </c>
      <c r="Q112" s="12">
        <f t="shared" si="19"/>
        <v>0</v>
      </c>
      <c r="R112" s="57"/>
      <c r="S112" s="12">
        <v>0.06</v>
      </c>
      <c r="T112" s="15">
        <f t="shared" si="20"/>
        <v>0</v>
      </c>
    </row>
    <row r="113" spans="1:22" x14ac:dyDescent="0.2">
      <c r="A113" s="11" t="s">
        <v>160</v>
      </c>
      <c r="B113" s="11" t="s">
        <v>161</v>
      </c>
      <c r="C113" s="11" t="s">
        <v>160</v>
      </c>
      <c r="D113" s="11" t="s">
        <v>275</v>
      </c>
      <c r="E113" s="12">
        <v>20</v>
      </c>
      <c r="F113" s="12">
        <v>300</v>
      </c>
      <c r="G113" s="12">
        <v>10</v>
      </c>
      <c r="H113" s="12">
        <v>200</v>
      </c>
      <c r="I113" s="12"/>
      <c r="J113" s="12"/>
      <c r="K113" s="12"/>
      <c r="L113" s="12">
        <v>200</v>
      </c>
      <c r="M113" s="12">
        <v>400</v>
      </c>
      <c r="N113" s="12"/>
      <c r="O113" s="13"/>
      <c r="P113" s="12">
        <f t="shared" si="18"/>
        <v>600</v>
      </c>
      <c r="Q113" s="12">
        <f t="shared" si="19"/>
        <v>3</v>
      </c>
      <c r="R113" s="57"/>
      <c r="S113" s="15">
        <v>0.06</v>
      </c>
      <c r="T113" s="15">
        <f t="shared" si="20"/>
        <v>0.18</v>
      </c>
    </row>
    <row r="114" spans="1:22" x14ac:dyDescent="0.2">
      <c r="A114" s="36" t="s">
        <v>215</v>
      </c>
      <c r="B114" s="36" t="s">
        <v>161</v>
      </c>
      <c r="C114" s="36">
        <v>90444300</v>
      </c>
      <c r="D114" s="36" t="s">
        <v>277</v>
      </c>
      <c r="E114" s="12" t="s">
        <v>46</v>
      </c>
      <c r="F114" s="12">
        <v>300</v>
      </c>
      <c r="G114" s="12">
        <v>10</v>
      </c>
      <c r="H114" s="12">
        <v>200</v>
      </c>
      <c r="I114" s="12"/>
      <c r="J114" s="12"/>
      <c r="K114" s="12"/>
      <c r="L114" s="12"/>
      <c r="M114" s="12"/>
      <c r="N114" s="12"/>
      <c r="O114" s="13"/>
      <c r="P114" s="12">
        <f t="shared" si="18"/>
        <v>0</v>
      </c>
      <c r="Q114" s="12">
        <f t="shared" si="19"/>
        <v>0</v>
      </c>
      <c r="R114" s="57"/>
      <c r="S114" s="15">
        <v>0.06</v>
      </c>
      <c r="T114" s="15">
        <f t="shared" si="20"/>
        <v>0</v>
      </c>
    </row>
    <row r="115" spans="1:22" x14ac:dyDescent="0.2">
      <c r="A115" s="11" t="s">
        <v>206</v>
      </c>
      <c r="B115" s="11" t="s">
        <v>114</v>
      </c>
      <c r="C115" s="11" t="s">
        <v>206</v>
      </c>
      <c r="D115" s="11" t="s">
        <v>275</v>
      </c>
      <c r="E115" s="12">
        <v>20</v>
      </c>
      <c r="F115" s="12">
        <v>450</v>
      </c>
      <c r="G115" s="12">
        <v>10</v>
      </c>
      <c r="H115" s="12">
        <v>100</v>
      </c>
      <c r="I115" s="12"/>
      <c r="J115" s="12"/>
      <c r="K115" s="12"/>
      <c r="L115" s="12"/>
      <c r="M115" s="12"/>
      <c r="N115" s="12"/>
      <c r="O115" s="25"/>
      <c r="P115" s="12">
        <f t="shared" si="18"/>
        <v>0</v>
      </c>
      <c r="Q115" s="12">
        <f t="shared" si="19"/>
        <v>0</v>
      </c>
      <c r="R115" s="57"/>
      <c r="S115" s="15">
        <v>0.08</v>
      </c>
      <c r="T115" s="15">
        <f t="shared" si="20"/>
        <v>0</v>
      </c>
    </row>
    <row r="116" spans="1:22" x14ac:dyDescent="0.2">
      <c r="A116" s="36" t="s">
        <v>113</v>
      </c>
      <c r="B116" s="36" t="s">
        <v>114</v>
      </c>
      <c r="C116" s="36">
        <v>90444400</v>
      </c>
      <c r="D116" s="36" t="s">
        <v>277</v>
      </c>
      <c r="E116" s="12" t="s">
        <v>46</v>
      </c>
      <c r="F116" s="12">
        <v>450</v>
      </c>
      <c r="G116" s="12">
        <v>10</v>
      </c>
      <c r="H116" s="12">
        <v>100</v>
      </c>
      <c r="I116" s="12"/>
      <c r="J116" s="12"/>
      <c r="K116" s="12"/>
      <c r="L116" s="12"/>
      <c r="M116" s="12"/>
      <c r="N116" s="12"/>
      <c r="O116" s="13"/>
      <c r="P116" s="12">
        <f t="shared" si="18"/>
        <v>0</v>
      </c>
      <c r="Q116" s="12">
        <f t="shared" si="19"/>
        <v>0</v>
      </c>
      <c r="R116" s="57"/>
      <c r="S116" s="15">
        <v>0.08</v>
      </c>
      <c r="T116" s="15">
        <f t="shared" si="20"/>
        <v>0</v>
      </c>
    </row>
    <row r="117" spans="1:22" x14ac:dyDescent="0.2">
      <c r="A117" s="11" t="s">
        <v>115</v>
      </c>
      <c r="B117" s="11" t="s">
        <v>116</v>
      </c>
      <c r="C117" s="11" t="s">
        <v>115</v>
      </c>
      <c r="D117" s="11" t="s">
        <v>275</v>
      </c>
      <c r="E117" s="12">
        <v>20</v>
      </c>
      <c r="F117" s="12">
        <v>600</v>
      </c>
      <c r="G117" s="12">
        <v>10</v>
      </c>
      <c r="H117" s="12">
        <v>100</v>
      </c>
      <c r="I117" s="12"/>
      <c r="J117" s="12"/>
      <c r="K117" s="12"/>
      <c r="L117" s="12"/>
      <c r="M117" s="12"/>
      <c r="N117" s="12"/>
      <c r="O117" s="13"/>
      <c r="P117" s="12">
        <f t="shared" si="18"/>
        <v>0</v>
      </c>
      <c r="Q117" s="12">
        <f t="shared" si="19"/>
        <v>0</v>
      </c>
      <c r="R117" s="57"/>
      <c r="S117" s="15">
        <v>0.06</v>
      </c>
      <c r="T117" s="15">
        <f t="shared" si="20"/>
        <v>0</v>
      </c>
    </row>
    <row r="118" spans="1:22" x14ac:dyDescent="0.2">
      <c r="A118" s="36" t="s">
        <v>188</v>
      </c>
      <c r="B118" s="36" t="s">
        <v>116</v>
      </c>
      <c r="C118" s="36">
        <v>90444600</v>
      </c>
      <c r="D118" s="36" t="s">
        <v>277</v>
      </c>
      <c r="E118" s="12" t="s">
        <v>46</v>
      </c>
      <c r="F118" s="12">
        <v>600</v>
      </c>
      <c r="G118" s="12">
        <v>10</v>
      </c>
      <c r="H118" s="12">
        <v>100</v>
      </c>
      <c r="I118" s="12"/>
      <c r="J118" s="12"/>
      <c r="K118" s="12"/>
      <c r="L118" s="12"/>
      <c r="M118" s="12"/>
      <c r="N118" s="12"/>
      <c r="O118" s="13"/>
      <c r="P118" s="12">
        <f t="shared" si="18"/>
        <v>0</v>
      </c>
      <c r="Q118" s="12">
        <f t="shared" si="19"/>
        <v>0</v>
      </c>
      <c r="R118" s="57"/>
      <c r="S118" s="15">
        <v>0.06</v>
      </c>
      <c r="T118" s="15">
        <f t="shared" si="20"/>
        <v>0</v>
      </c>
    </row>
    <row r="119" spans="1:22" x14ac:dyDescent="0.2">
      <c r="A119" s="11" t="s">
        <v>117</v>
      </c>
      <c r="B119" s="11" t="s">
        <v>118</v>
      </c>
      <c r="C119" s="11" t="s">
        <v>117</v>
      </c>
      <c r="D119" s="11" t="s">
        <v>275</v>
      </c>
      <c r="E119" s="12">
        <v>20</v>
      </c>
      <c r="F119" s="12">
        <v>750</v>
      </c>
      <c r="G119" s="12">
        <v>10</v>
      </c>
      <c r="H119" s="12">
        <v>100</v>
      </c>
      <c r="I119" s="12"/>
      <c r="J119" s="12"/>
      <c r="K119" s="12"/>
      <c r="L119" s="12"/>
      <c r="M119" s="12"/>
      <c r="N119" s="12"/>
      <c r="O119" s="13"/>
      <c r="P119" s="12">
        <f t="shared" si="18"/>
        <v>0</v>
      </c>
      <c r="Q119" s="12">
        <f t="shared" si="19"/>
        <v>0</v>
      </c>
      <c r="R119" s="57"/>
      <c r="S119" s="15">
        <v>7.0000000000000007E-2</v>
      </c>
      <c r="T119" s="15">
        <f t="shared" si="20"/>
        <v>0</v>
      </c>
    </row>
    <row r="120" spans="1:22" x14ac:dyDescent="0.2">
      <c r="A120" s="36" t="s">
        <v>189</v>
      </c>
      <c r="B120" s="36" t="s">
        <v>118</v>
      </c>
      <c r="C120" s="36">
        <v>90444700</v>
      </c>
      <c r="D120" s="36" t="s">
        <v>277</v>
      </c>
      <c r="E120" s="12" t="s">
        <v>46</v>
      </c>
      <c r="F120" s="12">
        <v>750</v>
      </c>
      <c r="G120" s="12">
        <v>10</v>
      </c>
      <c r="H120" s="12">
        <v>100</v>
      </c>
      <c r="I120" s="12"/>
      <c r="J120" s="12"/>
      <c r="K120" s="12"/>
      <c r="L120" s="12"/>
      <c r="M120" s="12"/>
      <c r="N120" s="12"/>
      <c r="O120" s="13"/>
      <c r="P120" s="12">
        <f t="shared" si="18"/>
        <v>0</v>
      </c>
      <c r="Q120" s="12">
        <f t="shared" si="19"/>
        <v>0</v>
      </c>
      <c r="R120" s="57"/>
      <c r="S120" s="15">
        <v>7.0000000000000007E-2</v>
      </c>
      <c r="T120" s="15">
        <f t="shared" si="20"/>
        <v>0</v>
      </c>
    </row>
    <row r="121" spans="1:22" x14ac:dyDescent="0.2">
      <c r="A121" s="11" t="s">
        <v>119</v>
      </c>
      <c r="B121" s="11" t="s">
        <v>120</v>
      </c>
      <c r="C121" s="11" t="s">
        <v>119</v>
      </c>
      <c r="D121" s="11" t="s">
        <v>275</v>
      </c>
      <c r="E121" s="12">
        <v>20</v>
      </c>
      <c r="F121" s="12">
        <v>900</v>
      </c>
      <c r="G121" s="12">
        <v>10</v>
      </c>
      <c r="H121" s="12">
        <v>50</v>
      </c>
      <c r="I121" s="12"/>
      <c r="J121" s="12"/>
      <c r="K121" s="12"/>
      <c r="L121" s="12"/>
      <c r="M121" s="12"/>
      <c r="N121" s="12"/>
      <c r="O121" s="13"/>
      <c r="P121" s="12">
        <f t="shared" si="18"/>
        <v>0</v>
      </c>
      <c r="Q121" s="12">
        <f t="shared" si="19"/>
        <v>0</v>
      </c>
      <c r="R121" s="57"/>
      <c r="S121" s="15">
        <v>0.08</v>
      </c>
      <c r="T121" s="15">
        <f t="shared" si="20"/>
        <v>0</v>
      </c>
    </row>
    <row r="122" spans="1:22" x14ac:dyDescent="0.2">
      <c r="A122" s="36" t="s">
        <v>263</v>
      </c>
      <c r="B122" s="36" t="s">
        <v>120</v>
      </c>
      <c r="C122" s="36">
        <v>90444800</v>
      </c>
      <c r="D122" s="36" t="s">
        <v>277</v>
      </c>
      <c r="E122" s="12" t="s">
        <v>46</v>
      </c>
      <c r="F122" s="12">
        <v>900</v>
      </c>
      <c r="G122" s="12">
        <v>10</v>
      </c>
      <c r="H122" s="12">
        <v>50</v>
      </c>
      <c r="I122" s="12"/>
      <c r="J122" s="12"/>
      <c r="K122" s="12"/>
      <c r="L122" s="12"/>
      <c r="M122" s="12"/>
      <c r="N122" s="12"/>
      <c r="O122" s="13"/>
      <c r="P122" s="12">
        <f t="shared" si="18"/>
        <v>0</v>
      </c>
      <c r="Q122" s="12">
        <f t="shared" si="19"/>
        <v>0</v>
      </c>
      <c r="R122" s="57"/>
      <c r="S122" s="15">
        <v>0.08</v>
      </c>
      <c r="T122" s="15">
        <f t="shared" si="20"/>
        <v>0</v>
      </c>
    </row>
    <row r="123" spans="1:22" x14ac:dyDescent="0.2">
      <c r="A123" s="11" t="s">
        <v>121</v>
      </c>
      <c r="B123" s="11" t="s">
        <v>122</v>
      </c>
      <c r="C123" s="11" t="s">
        <v>121</v>
      </c>
      <c r="D123" s="11" t="s">
        <v>275</v>
      </c>
      <c r="E123" s="12">
        <v>20</v>
      </c>
      <c r="F123" s="12">
        <v>1200</v>
      </c>
      <c r="G123" s="12">
        <v>10</v>
      </c>
      <c r="H123" s="12">
        <v>50</v>
      </c>
      <c r="I123" s="12"/>
      <c r="J123" s="12"/>
      <c r="K123" s="12"/>
      <c r="L123" s="12"/>
      <c r="M123" s="12"/>
      <c r="N123" s="12"/>
      <c r="O123" s="13"/>
      <c r="P123" s="12">
        <f t="shared" si="18"/>
        <v>0</v>
      </c>
      <c r="Q123" s="12">
        <f t="shared" si="19"/>
        <v>0</v>
      </c>
      <c r="R123" s="57"/>
      <c r="S123" s="15">
        <v>0.11</v>
      </c>
      <c r="T123" s="15">
        <f t="shared" si="20"/>
        <v>0</v>
      </c>
    </row>
    <row r="124" spans="1:22" x14ac:dyDescent="0.2">
      <c r="A124" s="11" t="s">
        <v>207</v>
      </c>
      <c r="B124" s="11" t="s">
        <v>208</v>
      </c>
      <c r="C124" s="11" t="s">
        <v>207</v>
      </c>
      <c r="D124" s="11" t="s">
        <v>275</v>
      </c>
      <c r="E124" s="12">
        <v>20</v>
      </c>
      <c r="F124" s="12">
        <v>1500</v>
      </c>
      <c r="G124" s="12">
        <v>10</v>
      </c>
      <c r="H124" s="12">
        <v>50</v>
      </c>
      <c r="I124" s="12"/>
      <c r="J124" s="12"/>
      <c r="K124" s="12"/>
      <c r="L124" s="12"/>
      <c r="M124" s="12"/>
      <c r="N124" s="12"/>
      <c r="O124" s="13"/>
      <c r="P124" s="12">
        <f t="shared" si="18"/>
        <v>0</v>
      </c>
      <c r="Q124" s="12">
        <f t="shared" si="19"/>
        <v>0</v>
      </c>
      <c r="R124" s="57"/>
      <c r="S124" s="15">
        <v>7.0000000000000007E-2</v>
      </c>
      <c r="T124" s="15">
        <f t="shared" si="20"/>
        <v>0</v>
      </c>
    </row>
    <row r="125" spans="1:22" x14ac:dyDescent="0.2">
      <c r="A125" s="11" t="s">
        <v>209</v>
      </c>
      <c r="B125" s="11" t="s">
        <v>210</v>
      </c>
      <c r="C125" s="11" t="s">
        <v>209</v>
      </c>
      <c r="D125" s="11" t="s">
        <v>275</v>
      </c>
      <c r="E125" s="12">
        <v>20</v>
      </c>
      <c r="F125" s="12">
        <v>1800</v>
      </c>
      <c r="G125" s="12">
        <v>10</v>
      </c>
      <c r="H125" s="12">
        <v>50</v>
      </c>
      <c r="I125" s="12"/>
      <c r="J125" s="12"/>
      <c r="K125" s="12"/>
      <c r="L125" s="12"/>
      <c r="M125" s="12"/>
      <c r="N125" s="12"/>
      <c r="O125" s="13"/>
      <c r="P125" s="12">
        <f t="shared" si="18"/>
        <v>0</v>
      </c>
      <c r="Q125" s="12">
        <f t="shared" si="19"/>
        <v>0</v>
      </c>
      <c r="R125" s="58"/>
      <c r="S125" s="15">
        <v>0.09</v>
      </c>
      <c r="T125" s="15">
        <f t="shared" si="20"/>
        <v>0</v>
      </c>
      <c r="U125" s="43"/>
    </row>
    <row r="126" spans="1:22" x14ac:dyDescent="0.2">
      <c r="A126" s="11" t="s">
        <v>123</v>
      </c>
      <c r="B126" s="11" t="s">
        <v>124</v>
      </c>
      <c r="C126" s="11" t="s">
        <v>123</v>
      </c>
      <c r="D126" s="11" t="s">
        <v>275</v>
      </c>
      <c r="E126" s="12">
        <v>25</v>
      </c>
      <c r="F126" s="12">
        <v>150</v>
      </c>
      <c r="G126" s="12">
        <v>10</v>
      </c>
      <c r="H126" s="12">
        <v>200</v>
      </c>
      <c r="I126" s="12"/>
      <c r="J126" s="12"/>
      <c r="K126" s="12"/>
      <c r="L126" s="12"/>
      <c r="M126" s="12"/>
      <c r="N126" s="12"/>
      <c r="O126" s="13"/>
      <c r="P126" s="12">
        <f t="shared" si="18"/>
        <v>0</v>
      </c>
      <c r="Q126" s="12">
        <f t="shared" si="19"/>
        <v>0</v>
      </c>
      <c r="R126" s="57"/>
      <c r="S126" s="15">
        <v>0.04</v>
      </c>
      <c r="T126" s="15">
        <f t="shared" si="20"/>
        <v>0</v>
      </c>
      <c r="U126" s="43">
        <f>SUM(T126:T142)</f>
        <v>0.84</v>
      </c>
      <c r="V126" s="3">
        <f>U126*100/$U$143</f>
        <v>1.9867549668874172</v>
      </c>
    </row>
    <row r="127" spans="1:22" x14ac:dyDescent="0.2">
      <c r="A127" s="36" t="s">
        <v>257</v>
      </c>
      <c r="B127" s="36" t="s">
        <v>124</v>
      </c>
      <c r="C127" s="36">
        <v>90445200</v>
      </c>
      <c r="D127" s="36" t="s">
        <v>277</v>
      </c>
      <c r="E127" s="12">
        <v>25</v>
      </c>
      <c r="F127" s="12">
        <v>150</v>
      </c>
      <c r="G127" s="12">
        <v>10</v>
      </c>
      <c r="H127" s="12">
        <v>200</v>
      </c>
      <c r="I127" s="12"/>
      <c r="J127" s="12"/>
      <c r="K127" s="12"/>
      <c r="L127" s="12"/>
      <c r="M127" s="12"/>
      <c r="N127" s="12"/>
      <c r="O127" s="13"/>
      <c r="P127" s="12">
        <f t="shared" si="18"/>
        <v>0</v>
      </c>
      <c r="Q127" s="12">
        <f t="shared" si="19"/>
        <v>0</v>
      </c>
      <c r="R127" s="57"/>
      <c r="S127" s="15">
        <v>0.04</v>
      </c>
      <c r="T127" s="15">
        <f t="shared" si="20"/>
        <v>0</v>
      </c>
    </row>
    <row r="128" spans="1:22" x14ac:dyDescent="0.2">
      <c r="A128" s="11" t="s">
        <v>125</v>
      </c>
      <c r="B128" s="11" t="s">
        <v>126</v>
      </c>
      <c r="C128" s="11" t="s">
        <v>125</v>
      </c>
      <c r="D128" s="11" t="s">
        <v>275</v>
      </c>
      <c r="E128" s="12">
        <v>25</v>
      </c>
      <c r="F128" s="12">
        <v>300</v>
      </c>
      <c r="G128" s="12">
        <v>10</v>
      </c>
      <c r="H128" s="12">
        <v>100</v>
      </c>
      <c r="I128" s="12"/>
      <c r="J128" s="12"/>
      <c r="K128" s="12"/>
      <c r="L128" s="12">
        <v>200</v>
      </c>
      <c r="M128" s="12">
        <v>200</v>
      </c>
      <c r="N128" s="12"/>
      <c r="O128" s="13"/>
      <c r="P128" s="12">
        <f t="shared" si="18"/>
        <v>400</v>
      </c>
      <c r="Q128" s="12">
        <f t="shared" si="19"/>
        <v>4</v>
      </c>
      <c r="R128" s="57"/>
      <c r="S128" s="15">
        <v>0.04</v>
      </c>
      <c r="T128" s="15">
        <f t="shared" si="20"/>
        <v>0.16</v>
      </c>
    </row>
    <row r="129" spans="1:22" x14ac:dyDescent="0.2">
      <c r="A129" s="36" t="s">
        <v>127</v>
      </c>
      <c r="B129" s="36" t="s">
        <v>126</v>
      </c>
      <c r="C129" s="36">
        <v>90445300</v>
      </c>
      <c r="D129" s="36" t="s">
        <v>277</v>
      </c>
      <c r="E129" s="12" t="s">
        <v>63</v>
      </c>
      <c r="F129" s="12">
        <v>300</v>
      </c>
      <c r="G129" s="12">
        <v>10</v>
      </c>
      <c r="H129" s="12">
        <v>100</v>
      </c>
      <c r="I129" s="12">
        <v>100</v>
      </c>
      <c r="J129" s="12">
        <v>200</v>
      </c>
      <c r="K129" s="12"/>
      <c r="L129" s="12"/>
      <c r="M129" s="12">
        <v>200</v>
      </c>
      <c r="N129" s="12"/>
      <c r="O129" s="13"/>
      <c r="P129" s="12">
        <f t="shared" si="18"/>
        <v>500</v>
      </c>
      <c r="Q129" s="12">
        <f t="shared" si="19"/>
        <v>5</v>
      </c>
      <c r="R129" s="57"/>
      <c r="S129" s="15">
        <v>0.04</v>
      </c>
      <c r="T129" s="15">
        <f t="shared" si="20"/>
        <v>0.2</v>
      </c>
    </row>
    <row r="130" spans="1:22" x14ac:dyDescent="0.2">
      <c r="A130" s="11" t="s">
        <v>128</v>
      </c>
      <c r="B130" s="11" t="s">
        <v>129</v>
      </c>
      <c r="C130" s="11" t="s">
        <v>128</v>
      </c>
      <c r="D130" s="11" t="s">
        <v>275</v>
      </c>
      <c r="E130" s="12">
        <v>25</v>
      </c>
      <c r="F130" s="12">
        <v>450</v>
      </c>
      <c r="G130" s="12">
        <v>10</v>
      </c>
      <c r="H130" s="12">
        <v>100</v>
      </c>
      <c r="I130" s="12"/>
      <c r="J130" s="12"/>
      <c r="K130" s="12"/>
      <c r="L130" s="12"/>
      <c r="M130" s="12">
        <v>100</v>
      </c>
      <c r="N130" s="12"/>
      <c r="O130" s="13"/>
      <c r="P130" s="12">
        <f t="shared" si="18"/>
        <v>100</v>
      </c>
      <c r="Q130" s="12">
        <f t="shared" si="19"/>
        <v>1</v>
      </c>
      <c r="R130" s="57"/>
      <c r="S130" s="15">
        <v>0.06</v>
      </c>
      <c r="T130" s="15">
        <f t="shared" si="20"/>
        <v>0.06</v>
      </c>
    </row>
    <row r="131" spans="1:22" x14ac:dyDescent="0.2">
      <c r="A131" s="36" t="s">
        <v>190</v>
      </c>
      <c r="B131" s="36" t="s">
        <v>129</v>
      </c>
      <c r="C131" s="36">
        <v>90445400</v>
      </c>
      <c r="D131" s="36" t="s">
        <v>277</v>
      </c>
      <c r="E131" s="12" t="s">
        <v>63</v>
      </c>
      <c r="F131" s="12">
        <v>450</v>
      </c>
      <c r="G131" s="12">
        <v>10</v>
      </c>
      <c r="H131" s="12">
        <v>100</v>
      </c>
      <c r="I131" s="12">
        <v>100</v>
      </c>
      <c r="J131" s="12">
        <v>200</v>
      </c>
      <c r="K131" s="12"/>
      <c r="L131" s="12"/>
      <c r="M131" s="12"/>
      <c r="N131" s="12"/>
      <c r="O131" s="13"/>
      <c r="P131" s="12">
        <f t="shared" si="18"/>
        <v>300</v>
      </c>
      <c r="Q131" s="12">
        <f t="shared" si="19"/>
        <v>3</v>
      </c>
      <c r="R131" s="57"/>
      <c r="S131" s="15">
        <v>0.06</v>
      </c>
      <c r="T131" s="15">
        <f t="shared" si="20"/>
        <v>0.18</v>
      </c>
    </row>
    <row r="132" spans="1:22" x14ac:dyDescent="0.2">
      <c r="A132" s="11" t="s">
        <v>130</v>
      </c>
      <c r="B132" s="11" t="s">
        <v>131</v>
      </c>
      <c r="C132" s="11" t="s">
        <v>130</v>
      </c>
      <c r="D132" s="11" t="s">
        <v>275</v>
      </c>
      <c r="E132" s="12">
        <v>25</v>
      </c>
      <c r="F132" s="12">
        <v>600</v>
      </c>
      <c r="G132" s="12">
        <v>10</v>
      </c>
      <c r="H132" s="12">
        <v>50</v>
      </c>
      <c r="I132" s="12"/>
      <c r="J132" s="12"/>
      <c r="K132" s="12"/>
      <c r="L132" s="12"/>
      <c r="M132" s="12"/>
      <c r="N132" s="12"/>
      <c r="O132" s="13"/>
      <c r="P132" s="12">
        <f t="shared" si="18"/>
        <v>0</v>
      </c>
      <c r="Q132" s="12">
        <f t="shared" si="19"/>
        <v>0</v>
      </c>
      <c r="R132" s="57"/>
      <c r="S132" s="15">
        <v>0.04</v>
      </c>
      <c r="T132" s="15">
        <f t="shared" si="20"/>
        <v>0</v>
      </c>
    </row>
    <row r="133" spans="1:22" x14ac:dyDescent="0.2">
      <c r="A133" s="36" t="s">
        <v>211</v>
      </c>
      <c r="B133" s="36" t="s">
        <v>131</v>
      </c>
      <c r="C133" s="36">
        <v>90445600</v>
      </c>
      <c r="D133" s="36" t="s">
        <v>277</v>
      </c>
      <c r="E133" s="12">
        <v>25</v>
      </c>
      <c r="F133" s="12">
        <v>600</v>
      </c>
      <c r="G133" s="12">
        <v>10</v>
      </c>
      <c r="H133" s="12">
        <v>50</v>
      </c>
      <c r="I133" s="12">
        <v>150</v>
      </c>
      <c r="J133" s="12">
        <v>150</v>
      </c>
      <c r="K133" s="12"/>
      <c r="L133" s="12"/>
      <c r="M133" s="12"/>
      <c r="N133" s="12"/>
      <c r="O133" s="13"/>
      <c r="P133" s="12">
        <f t="shared" si="18"/>
        <v>300</v>
      </c>
      <c r="Q133" s="12">
        <f t="shared" si="19"/>
        <v>6</v>
      </c>
      <c r="R133" s="57"/>
      <c r="S133" s="15">
        <v>0.04</v>
      </c>
      <c r="T133" s="15">
        <f t="shared" si="20"/>
        <v>0.24</v>
      </c>
    </row>
    <row r="134" spans="1:22" x14ac:dyDescent="0.2">
      <c r="A134" s="11" t="s">
        <v>162</v>
      </c>
      <c r="B134" s="11" t="s">
        <v>163</v>
      </c>
      <c r="C134" s="11" t="s">
        <v>162</v>
      </c>
      <c r="D134" s="11" t="s">
        <v>275</v>
      </c>
      <c r="E134" s="12">
        <v>25</v>
      </c>
      <c r="F134" s="12">
        <v>750</v>
      </c>
      <c r="G134" s="12">
        <v>10</v>
      </c>
      <c r="H134" s="12">
        <v>50</v>
      </c>
      <c r="I134" s="12"/>
      <c r="J134" s="12"/>
      <c r="K134" s="12"/>
      <c r="L134" s="12"/>
      <c r="M134" s="12"/>
      <c r="N134" s="12"/>
      <c r="O134" s="13"/>
      <c r="P134" s="12">
        <f t="shared" si="18"/>
        <v>0</v>
      </c>
      <c r="Q134" s="12">
        <f t="shared" si="19"/>
        <v>0</v>
      </c>
      <c r="R134" s="57"/>
      <c r="S134" s="15">
        <v>0.04</v>
      </c>
      <c r="T134" s="15">
        <f t="shared" si="20"/>
        <v>0</v>
      </c>
    </row>
    <row r="135" spans="1:22" x14ac:dyDescent="0.2">
      <c r="A135" s="36" t="s">
        <v>218</v>
      </c>
      <c r="B135" s="36" t="s">
        <v>163</v>
      </c>
      <c r="C135" s="31" t="s">
        <v>219</v>
      </c>
      <c r="D135" s="36" t="s">
        <v>277</v>
      </c>
      <c r="E135" s="12">
        <v>25</v>
      </c>
      <c r="F135" s="12">
        <v>750</v>
      </c>
      <c r="G135" s="12">
        <v>10</v>
      </c>
      <c r="H135" s="12">
        <v>50</v>
      </c>
      <c r="I135" s="12"/>
      <c r="J135" s="12"/>
      <c r="K135" s="12"/>
      <c r="L135" s="12"/>
      <c r="M135" s="12"/>
      <c r="N135" s="12"/>
      <c r="O135" s="13"/>
      <c r="P135" s="12">
        <f t="shared" si="18"/>
        <v>0</v>
      </c>
      <c r="Q135" s="12">
        <f t="shared" si="19"/>
        <v>0</v>
      </c>
      <c r="R135" s="57"/>
      <c r="S135" s="15">
        <v>0.04</v>
      </c>
      <c r="T135" s="15">
        <f t="shared" si="20"/>
        <v>0</v>
      </c>
    </row>
    <row r="136" spans="1:22" x14ac:dyDescent="0.2">
      <c r="A136" s="11" t="s">
        <v>132</v>
      </c>
      <c r="B136" s="11" t="s">
        <v>133</v>
      </c>
      <c r="C136" s="11" t="s">
        <v>132</v>
      </c>
      <c r="D136" s="11" t="s">
        <v>275</v>
      </c>
      <c r="E136" s="12">
        <v>25</v>
      </c>
      <c r="F136" s="12">
        <v>900</v>
      </c>
      <c r="G136" s="12">
        <v>10</v>
      </c>
      <c r="H136" s="12">
        <v>50</v>
      </c>
      <c r="I136" s="12"/>
      <c r="J136" s="12"/>
      <c r="K136" s="12"/>
      <c r="L136" s="12"/>
      <c r="M136" s="12"/>
      <c r="N136" s="12"/>
      <c r="O136" s="13"/>
      <c r="P136" s="12">
        <f t="shared" si="18"/>
        <v>0</v>
      </c>
      <c r="Q136" s="12">
        <f t="shared" si="19"/>
        <v>0</v>
      </c>
      <c r="R136" s="57"/>
      <c r="S136" s="15">
        <v>0.06</v>
      </c>
      <c r="T136" s="15">
        <f t="shared" si="20"/>
        <v>0</v>
      </c>
    </row>
    <row r="137" spans="1:22" x14ac:dyDescent="0.2">
      <c r="A137" s="36" t="s">
        <v>264</v>
      </c>
      <c r="B137" s="36" t="s">
        <v>133</v>
      </c>
      <c r="C137" s="31" t="s">
        <v>265</v>
      </c>
      <c r="D137" s="36" t="s">
        <v>277</v>
      </c>
      <c r="E137" s="12">
        <v>25</v>
      </c>
      <c r="F137" s="12">
        <v>900</v>
      </c>
      <c r="G137" s="12">
        <v>10</v>
      </c>
      <c r="H137" s="12">
        <v>50</v>
      </c>
      <c r="I137" s="12"/>
      <c r="J137" s="12"/>
      <c r="K137" s="12"/>
      <c r="L137" s="12"/>
      <c r="M137" s="12"/>
      <c r="N137" s="12"/>
      <c r="O137" s="13"/>
      <c r="P137" s="12">
        <f t="shared" si="18"/>
        <v>0</v>
      </c>
      <c r="Q137" s="12">
        <f t="shared" si="19"/>
        <v>0</v>
      </c>
      <c r="R137" s="57"/>
      <c r="S137" s="15">
        <v>0.06</v>
      </c>
      <c r="T137" s="15">
        <f t="shared" si="20"/>
        <v>0</v>
      </c>
    </row>
    <row r="138" spans="1:22" x14ac:dyDescent="0.2">
      <c r="A138" s="11" t="s">
        <v>134</v>
      </c>
      <c r="B138" s="11" t="s">
        <v>135</v>
      </c>
      <c r="C138" s="11" t="s">
        <v>134</v>
      </c>
      <c r="D138" s="11" t="s">
        <v>275</v>
      </c>
      <c r="E138" s="12">
        <v>25</v>
      </c>
      <c r="F138" s="12">
        <v>1200</v>
      </c>
      <c r="G138" s="12">
        <v>10</v>
      </c>
      <c r="H138" s="12">
        <v>50</v>
      </c>
      <c r="I138" s="12"/>
      <c r="J138" s="12"/>
      <c r="K138" s="12"/>
      <c r="L138" s="12"/>
      <c r="M138" s="12"/>
      <c r="N138" s="12"/>
      <c r="O138" s="13"/>
      <c r="P138" s="12">
        <f t="shared" si="18"/>
        <v>0</v>
      </c>
      <c r="Q138" s="12">
        <f t="shared" si="19"/>
        <v>0</v>
      </c>
      <c r="R138" s="57"/>
      <c r="S138" s="15">
        <v>0.08</v>
      </c>
      <c r="T138" s="15">
        <f t="shared" si="20"/>
        <v>0</v>
      </c>
    </row>
    <row r="139" spans="1:22" x14ac:dyDescent="0.2">
      <c r="A139" s="11" t="s">
        <v>238</v>
      </c>
      <c r="B139" s="11" t="s">
        <v>239</v>
      </c>
      <c r="C139" s="11" t="s">
        <v>238</v>
      </c>
      <c r="D139" s="11" t="s">
        <v>275</v>
      </c>
      <c r="E139" s="12">
        <v>25</v>
      </c>
      <c r="F139" s="12">
        <v>1524</v>
      </c>
      <c r="G139" s="12">
        <v>10</v>
      </c>
      <c r="H139" s="12">
        <v>50</v>
      </c>
      <c r="I139" s="12"/>
      <c r="J139" s="12"/>
      <c r="K139" s="12"/>
      <c r="L139" s="12"/>
      <c r="M139" s="12"/>
      <c r="N139" s="12"/>
      <c r="O139" s="13"/>
      <c r="P139" s="12">
        <f t="shared" si="18"/>
        <v>0</v>
      </c>
      <c r="Q139" s="12">
        <f t="shared" si="19"/>
        <v>0</v>
      </c>
      <c r="R139" s="57"/>
      <c r="S139" s="15">
        <v>0.08</v>
      </c>
      <c r="T139" s="15">
        <f t="shared" si="20"/>
        <v>0</v>
      </c>
    </row>
    <row r="140" spans="1:22" x14ac:dyDescent="0.2">
      <c r="A140" s="11" t="s">
        <v>164</v>
      </c>
      <c r="B140" s="11" t="s">
        <v>165</v>
      </c>
      <c r="C140" s="11" t="s">
        <v>164</v>
      </c>
      <c r="D140" s="11" t="s">
        <v>275</v>
      </c>
      <c r="E140" s="12">
        <v>25</v>
      </c>
      <c r="F140" s="12">
        <v>1800</v>
      </c>
      <c r="G140" s="12">
        <v>10</v>
      </c>
      <c r="H140" s="12">
        <v>50</v>
      </c>
      <c r="I140" s="12"/>
      <c r="J140" s="12"/>
      <c r="K140" s="12"/>
      <c r="L140" s="12"/>
      <c r="M140" s="12"/>
      <c r="N140" s="12"/>
      <c r="O140" s="13"/>
      <c r="P140" s="12">
        <f t="shared" si="18"/>
        <v>0</v>
      </c>
      <c r="Q140" s="12">
        <f t="shared" si="19"/>
        <v>0</v>
      </c>
      <c r="R140" s="57"/>
      <c r="S140" s="15">
        <v>0.12</v>
      </c>
      <c r="T140" s="15">
        <f t="shared" si="20"/>
        <v>0</v>
      </c>
    </row>
    <row r="141" spans="1:22" x14ac:dyDescent="0.2">
      <c r="A141" s="36" t="s">
        <v>227</v>
      </c>
      <c r="B141" s="36" t="s">
        <v>165</v>
      </c>
      <c r="C141" s="36">
        <v>90445900</v>
      </c>
      <c r="D141" s="36" t="s">
        <v>277</v>
      </c>
      <c r="E141" s="12">
        <v>25</v>
      </c>
      <c r="F141" s="12">
        <v>1800</v>
      </c>
      <c r="G141" s="12">
        <v>10</v>
      </c>
      <c r="H141" s="12">
        <v>50</v>
      </c>
      <c r="I141" s="12"/>
      <c r="J141" s="12"/>
      <c r="K141" s="12"/>
      <c r="L141" s="12"/>
      <c r="M141" s="12"/>
      <c r="N141" s="12"/>
      <c r="O141" s="13"/>
      <c r="P141" s="12">
        <f t="shared" si="18"/>
        <v>0</v>
      </c>
      <c r="Q141" s="12">
        <f t="shared" si="19"/>
        <v>0</v>
      </c>
      <c r="R141" s="57"/>
      <c r="S141" s="15">
        <v>0.12</v>
      </c>
      <c r="T141" s="15">
        <f t="shared" si="20"/>
        <v>0</v>
      </c>
      <c r="U141" s="43"/>
    </row>
    <row r="142" spans="1:22" x14ac:dyDescent="0.2">
      <c r="A142" s="36" t="s">
        <v>301</v>
      </c>
      <c r="B142" s="36" t="s">
        <v>302</v>
      </c>
      <c r="C142" s="36">
        <v>90446000</v>
      </c>
      <c r="D142" s="36" t="s">
        <v>277</v>
      </c>
      <c r="E142" s="12">
        <v>25</v>
      </c>
      <c r="F142" s="12">
        <v>2400</v>
      </c>
      <c r="G142" s="12">
        <v>10</v>
      </c>
      <c r="H142" s="12">
        <v>50</v>
      </c>
      <c r="I142" s="12"/>
      <c r="J142" s="12"/>
      <c r="K142" s="12"/>
      <c r="L142" s="12"/>
      <c r="M142" s="12"/>
      <c r="N142" s="12"/>
      <c r="O142" s="13"/>
      <c r="P142" s="12">
        <f t="shared" si="18"/>
        <v>0</v>
      </c>
      <c r="Q142" s="12">
        <f t="shared" si="19"/>
        <v>0</v>
      </c>
      <c r="R142" s="57"/>
      <c r="S142" s="15">
        <v>0.12</v>
      </c>
      <c r="T142" s="15">
        <f t="shared" si="20"/>
        <v>0</v>
      </c>
      <c r="U142" s="43"/>
    </row>
    <row r="143" spans="1:22" x14ac:dyDescent="0.2">
      <c r="A143" s="305"/>
      <c r="B143" s="305"/>
      <c r="C143" s="305"/>
      <c r="D143" s="305"/>
      <c r="E143" s="305"/>
      <c r="F143" s="305"/>
      <c r="G143" s="305"/>
      <c r="H143" s="305"/>
      <c r="I143" s="36">
        <f t="shared" ref="I143:M143" si="21">SUBTOTAL(9,I5:I142)</f>
        <v>29550</v>
      </c>
      <c r="J143" s="36">
        <f t="shared" si="21"/>
        <v>13650</v>
      </c>
      <c r="K143" s="36">
        <f t="shared" si="21"/>
        <v>9000</v>
      </c>
      <c r="L143" s="36">
        <f t="shared" si="21"/>
        <v>13900</v>
      </c>
      <c r="M143" s="36">
        <f t="shared" si="21"/>
        <v>31800</v>
      </c>
      <c r="N143" s="36">
        <f>SUBTOTAL(9,N5:N142)</f>
        <v>2300</v>
      </c>
      <c r="O143" s="36">
        <f>SUBTOTAL(9,O13:O142)</f>
        <v>0</v>
      </c>
      <c r="P143" s="36">
        <f>SUBTOTAL(9,P5:P142)</f>
        <v>100200</v>
      </c>
      <c r="Q143" s="36">
        <f>SUBTOTAL(9,Q5:Q142)</f>
        <v>1033</v>
      </c>
      <c r="R143" s="59"/>
      <c r="S143" s="12"/>
      <c r="T143" s="36">
        <f>SUBTOTAL(9,T5:T142)</f>
        <v>61.430000000000021</v>
      </c>
      <c r="U143" s="3">
        <f>SUM(U13:U142)</f>
        <v>42.28</v>
      </c>
      <c r="V143" s="3">
        <f>SUM(V13:V142)</f>
        <v>100.00000000000001</v>
      </c>
    </row>
    <row r="144" spans="1:22" x14ac:dyDescent="0.2">
      <c r="A144" s="305"/>
      <c r="B144" s="305"/>
      <c r="C144" s="305"/>
      <c r="D144" s="305"/>
      <c r="E144" s="305"/>
      <c r="F144" s="305"/>
      <c r="G144" s="305"/>
      <c r="H144" s="305"/>
      <c r="I144" s="36">
        <v>203</v>
      </c>
      <c r="J144" s="36">
        <v>189</v>
      </c>
      <c r="K144" s="36">
        <v>30</v>
      </c>
      <c r="L144" s="36">
        <v>143</v>
      </c>
      <c r="M144" s="36">
        <v>376</v>
      </c>
      <c r="N144" s="36">
        <v>92</v>
      </c>
      <c r="O144" s="36"/>
      <c r="P144" s="36"/>
      <c r="Q144" s="36">
        <f>SUM(I144:O144)</f>
        <v>1033</v>
      </c>
      <c r="T144" s="3">
        <f>T143/30</f>
        <v>2.0476666666666672</v>
      </c>
    </row>
    <row r="145" spans="1:20" x14ac:dyDescent="0.2">
      <c r="A145" s="305"/>
      <c r="B145" s="305"/>
      <c r="C145" s="305"/>
      <c r="D145" s="305"/>
      <c r="E145" s="305"/>
      <c r="F145" s="305"/>
      <c r="G145" s="305"/>
      <c r="H145" s="305"/>
      <c r="I145" s="36">
        <v>10.49</v>
      </c>
      <c r="J145" s="36">
        <v>12.35</v>
      </c>
      <c r="K145" s="36">
        <v>1.8</v>
      </c>
      <c r="L145" s="36">
        <v>7.34</v>
      </c>
      <c r="M145" s="36">
        <v>20.25</v>
      </c>
      <c r="N145" s="36">
        <v>9.1999999999999993</v>
      </c>
      <c r="O145" s="36"/>
      <c r="P145" s="36"/>
      <c r="Q145" s="36">
        <f>SUM(I145:O145)</f>
        <v>61.430000000000007</v>
      </c>
    </row>
    <row r="146" spans="1:20" x14ac:dyDescent="0.2">
      <c r="A146" s="34"/>
      <c r="B146" s="34"/>
      <c r="C146" s="34"/>
      <c r="D146" s="34"/>
      <c r="E146" s="34"/>
      <c r="F146" s="34"/>
      <c r="G146" s="34"/>
      <c r="H146" s="34"/>
    </row>
    <row r="147" spans="1:20" x14ac:dyDescent="0.2">
      <c r="A147" s="28" t="s">
        <v>136</v>
      </c>
      <c r="B147" s="28" t="s">
        <v>136</v>
      </c>
      <c r="C147" s="30"/>
      <c r="D147" s="30"/>
      <c r="E147" s="8" t="s">
        <v>10</v>
      </c>
      <c r="F147" s="8" t="s">
        <v>137</v>
      </c>
      <c r="G147" s="300" t="s">
        <v>138</v>
      </c>
      <c r="H147" s="301"/>
      <c r="I147" s="20"/>
      <c r="J147" s="20"/>
      <c r="K147" s="20"/>
      <c r="L147" s="20"/>
      <c r="M147" s="20"/>
      <c r="N147" s="20"/>
      <c r="O147" s="20"/>
      <c r="P147" s="12"/>
      <c r="Q147" s="12"/>
      <c r="R147" s="35"/>
      <c r="S147" s="12"/>
      <c r="T147" s="15"/>
    </row>
    <row r="148" spans="1:20" x14ac:dyDescent="0.2">
      <c r="A148" s="36"/>
      <c r="B148" s="36"/>
      <c r="C148" s="36"/>
      <c r="D148" s="36"/>
      <c r="E148" s="8"/>
      <c r="F148" s="8"/>
      <c r="G148" s="8" t="s">
        <v>139</v>
      </c>
      <c r="H148" s="8" t="s">
        <v>140</v>
      </c>
      <c r="I148" s="8" t="s">
        <v>140</v>
      </c>
      <c r="J148" s="8" t="s">
        <v>140</v>
      </c>
      <c r="K148" s="8" t="s">
        <v>140</v>
      </c>
      <c r="L148" s="8" t="s">
        <v>140</v>
      </c>
      <c r="M148" s="8" t="s">
        <v>140</v>
      </c>
      <c r="N148" s="8" t="s">
        <v>140</v>
      </c>
      <c r="O148" s="8" t="s">
        <v>140</v>
      </c>
      <c r="P148" s="36" t="s">
        <v>140</v>
      </c>
      <c r="Q148" s="36" t="s">
        <v>12</v>
      </c>
      <c r="R148" s="37"/>
      <c r="S148" s="12"/>
      <c r="T148" s="15"/>
    </row>
    <row r="149" spans="1:20" x14ac:dyDescent="0.2">
      <c r="A149" s="38" t="s">
        <v>142</v>
      </c>
      <c r="B149" s="38" t="s">
        <v>143</v>
      </c>
      <c r="C149" s="38" t="s">
        <v>142</v>
      </c>
      <c r="D149" s="38" t="s">
        <v>142</v>
      </c>
      <c r="E149" s="12">
        <v>13</v>
      </c>
      <c r="F149" s="12">
        <v>25</v>
      </c>
      <c r="G149" s="12">
        <v>5</v>
      </c>
      <c r="H149" s="12">
        <v>125</v>
      </c>
      <c r="I149" s="12"/>
      <c r="J149" s="12"/>
      <c r="K149" s="12"/>
      <c r="L149" s="12"/>
      <c r="M149" s="12"/>
      <c r="N149" s="12"/>
      <c r="O149" s="12"/>
      <c r="P149" s="12">
        <f>SUM(I149:O149)</f>
        <v>0</v>
      </c>
      <c r="Q149" s="12">
        <f>$P149/$H149</f>
        <v>0</v>
      </c>
      <c r="R149" s="39"/>
      <c r="S149" s="15">
        <v>0.09</v>
      </c>
      <c r="T149" s="15">
        <f>$Q149*$S149</f>
        <v>0</v>
      </c>
    </row>
    <row r="150" spans="1:20" x14ac:dyDescent="0.2">
      <c r="A150" s="38" t="s">
        <v>144</v>
      </c>
      <c r="B150" s="38" t="s">
        <v>145</v>
      </c>
      <c r="C150" s="38" t="s">
        <v>144</v>
      </c>
      <c r="D150" s="38" t="s">
        <v>144</v>
      </c>
      <c r="E150" s="12">
        <v>19</v>
      </c>
      <c r="F150" s="12">
        <v>25</v>
      </c>
      <c r="G150" s="12">
        <v>5</v>
      </c>
      <c r="H150" s="12">
        <v>125</v>
      </c>
      <c r="I150" s="12"/>
      <c r="J150" s="12"/>
      <c r="K150" s="12"/>
      <c r="L150" s="12"/>
      <c r="M150" s="12"/>
      <c r="N150" s="12"/>
      <c r="O150" s="12"/>
      <c r="P150" s="12">
        <f>SUM(I150:O150)</f>
        <v>0</v>
      </c>
      <c r="Q150" s="12">
        <f>$P150/$H150</f>
        <v>0</v>
      </c>
      <c r="R150" s="39"/>
      <c r="S150" s="15">
        <v>0.15</v>
      </c>
      <c r="T150" s="15">
        <f>$Q150*$S150</f>
        <v>0</v>
      </c>
    </row>
    <row r="151" spans="1:20" x14ac:dyDescent="0.2">
      <c r="B151" s="3"/>
      <c r="I151" s="36">
        <f t="shared" ref="I151:O151" si="22">SUM(I149:I150)</f>
        <v>0</v>
      </c>
      <c r="J151" s="36">
        <f t="shared" si="22"/>
        <v>0</v>
      </c>
      <c r="K151" s="36">
        <f t="shared" ref="K151:N151" si="23">SUM(K149:K150)</f>
        <v>0</v>
      </c>
      <c r="L151" s="36">
        <f t="shared" si="23"/>
        <v>0</v>
      </c>
      <c r="M151" s="36">
        <f t="shared" si="23"/>
        <v>0</v>
      </c>
      <c r="N151" s="36">
        <f t="shared" si="23"/>
        <v>0</v>
      </c>
      <c r="O151" s="36">
        <f t="shared" si="22"/>
        <v>0</v>
      </c>
      <c r="P151" s="36">
        <f>SUBTOTAL(9,P149:P150)</f>
        <v>0</v>
      </c>
      <c r="Q151" s="36">
        <f>SUBTOTAL(9,Q149:Q150)</f>
        <v>0</v>
      </c>
      <c r="R151" s="37"/>
      <c r="S151" s="12"/>
      <c r="T151" s="33">
        <f>SUBTOTAL(9,T149:T150)</f>
        <v>0</v>
      </c>
    </row>
    <row r="152" spans="1:20" x14ac:dyDescent="0.2">
      <c r="B152" s="3"/>
      <c r="I152" s="40"/>
      <c r="J152" s="40"/>
      <c r="K152" s="40"/>
      <c r="L152" s="40"/>
      <c r="M152" s="40"/>
      <c r="N152" s="40"/>
      <c r="O152" s="40"/>
      <c r="P152" s="36">
        <v>0</v>
      </c>
      <c r="Q152" s="36">
        <v>0</v>
      </c>
      <c r="R152" s="35"/>
      <c r="S152" s="12"/>
      <c r="T152" s="33">
        <v>0</v>
      </c>
    </row>
  </sheetData>
  <autoFilter ref="D3:D145"/>
  <mergeCells count="12">
    <mergeCell ref="P3:Q3"/>
    <mergeCell ref="S3:T3"/>
    <mergeCell ref="A109:B109"/>
    <mergeCell ref="A143:H143"/>
    <mergeCell ref="A144:H144"/>
    <mergeCell ref="A1:H1"/>
    <mergeCell ref="I1:J1"/>
    <mergeCell ref="A145:H145"/>
    <mergeCell ref="G147:H147"/>
    <mergeCell ref="A2:D2"/>
    <mergeCell ref="G3:H3"/>
    <mergeCell ref="E2:H2"/>
  </mergeCells>
  <conditionalFormatting sqref="A5:XFD142">
    <cfRule type="expression" dxfId="169" priority="1">
      <formula>MOD(ROW(),2)</formula>
    </cfRule>
  </conditionalFormatting>
  <conditionalFormatting sqref="P5:P142">
    <cfRule type="cellIs" dxfId="168" priority="22" operator="greaterThan">
      <formula>10000</formula>
    </cfRule>
  </conditionalFormatting>
  <conditionalFormatting sqref="P110:P142">
    <cfRule type="cellIs" dxfId="167" priority="27" operator="greaterThan">
      <formula>2000</formula>
    </cfRule>
  </conditionalFormatting>
  <conditionalFormatting sqref="T5:T108">
    <cfRule type="cellIs" dxfId="166" priority="21" operator="greaterThan">
      <formula>10</formula>
    </cfRule>
  </conditionalFormatting>
  <pageMargins left="0.25" right="0.25" top="0.75" bottom="0.75" header="0.3" footer="0.3"/>
  <pageSetup paperSize="9" scale="77" fitToHeight="0" orientation="landscape" r:id="rId1"/>
  <headerFooter alignWithMargins="0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>
    <pageSetUpPr fitToPage="1"/>
  </sheetPr>
  <dimension ref="A1:T152"/>
  <sheetViews>
    <sheetView zoomScaleNormal="100" workbookViewId="0">
      <pane xSplit="4" ySplit="4" topLeftCell="E5" activePane="bottomRight" state="frozen"/>
      <selection pane="topRight" activeCell="D1" sqref="D1"/>
      <selection pane="bottomLeft" activeCell="A4" sqref="A4"/>
      <selection pane="bottomRight" activeCell="E5" sqref="E5"/>
    </sheetView>
  </sheetViews>
  <sheetFormatPr defaultColWidth="9.140625" defaultRowHeight="12.75" x14ac:dyDescent="0.2"/>
  <cols>
    <col min="1" max="1" width="12.5703125" style="3" customWidth="1"/>
    <col min="2" max="2" width="14" style="41" customWidth="1"/>
    <col min="3" max="3" width="14" style="3" bestFit="1" customWidth="1"/>
    <col min="4" max="4" width="12.28515625" style="3" customWidth="1"/>
    <col min="5" max="5" width="7.85546875" style="3" customWidth="1"/>
    <col min="6" max="6" width="8.5703125" style="3" customWidth="1"/>
    <col min="7" max="7" width="6.140625" style="3" customWidth="1"/>
    <col min="8" max="8" width="6.42578125" style="3" customWidth="1"/>
    <col min="9" max="12" width="10.140625" style="3" customWidth="1"/>
    <col min="13" max="13" width="8.28515625" style="3" customWidth="1"/>
    <col min="14" max="14" width="10.7109375" style="3" bestFit="1" customWidth="1"/>
    <col min="15" max="15" width="8.28515625" style="3" bestFit="1" customWidth="1"/>
    <col min="16" max="17" width="9.42578125" style="3" customWidth="1"/>
    <col min="18" max="18" width="9.28515625" style="3" customWidth="1"/>
    <col min="19" max="16384" width="9.140625" style="3"/>
  </cols>
  <sheetData>
    <row r="1" spans="1:20" x14ac:dyDescent="0.2">
      <c r="A1" s="315" t="s">
        <v>281</v>
      </c>
      <c r="B1" s="315"/>
      <c r="C1" s="315"/>
      <c r="D1" s="315"/>
      <c r="I1" s="46"/>
      <c r="J1" s="46"/>
      <c r="K1" s="46"/>
      <c r="L1" s="46"/>
    </row>
    <row r="2" spans="1:20" x14ac:dyDescent="0.2">
      <c r="A2" s="316" t="s">
        <v>397</v>
      </c>
      <c r="B2" s="317"/>
      <c r="C2" s="317"/>
      <c r="D2" s="317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30"/>
    </row>
    <row r="3" spans="1:20" x14ac:dyDescent="0.2">
      <c r="A3" s="4" t="s">
        <v>0</v>
      </c>
      <c r="B3" s="4" t="s">
        <v>1</v>
      </c>
      <c r="C3" s="4" t="s">
        <v>2</v>
      </c>
      <c r="D3" s="4" t="s">
        <v>274</v>
      </c>
      <c r="E3" s="4" t="s">
        <v>3</v>
      </c>
      <c r="F3" s="4" t="s">
        <v>4</v>
      </c>
      <c r="G3" s="300" t="s">
        <v>5</v>
      </c>
      <c r="H3" s="301"/>
      <c r="I3" s="50" t="s">
        <v>394</v>
      </c>
      <c r="J3" s="50" t="s">
        <v>373</v>
      </c>
      <c r="K3" s="50" t="s">
        <v>380</v>
      </c>
      <c r="L3" s="50" t="s">
        <v>398</v>
      </c>
      <c r="M3" s="5"/>
      <c r="N3" s="300" t="s">
        <v>6</v>
      </c>
      <c r="O3" s="301"/>
      <c r="P3" s="6"/>
      <c r="Q3" s="300" t="s">
        <v>7</v>
      </c>
      <c r="R3" s="301"/>
    </row>
    <row r="4" spans="1:20" x14ac:dyDescent="0.2">
      <c r="A4" s="37" t="s">
        <v>8</v>
      </c>
      <c r="B4" s="37"/>
      <c r="C4" s="49"/>
      <c r="D4" s="49"/>
      <c r="E4" s="7" t="s">
        <v>9</v>
      </c>
      <c r="F4" s="36" t="s">
        <v>10</v>
      </c>
      <c r="G4" s="8" t="s">
        <v>11</v>
      </c>
      <c r="H4" s="8" t="s">
        <v>12</v>
      </c>
      <c r="I4" s="36" t="s">
        <v>395</v>
      </c>
      <c r="J4" s="36" t="s">
        <v>374</v>
      </c>
      <c r="K4" s="36" t="s">
        <v>381</v>
      </c>
      <c r="L4" s="36" t="s">
        <v>399</v>
      </c>
      <c r="M4" s="36"/>
      <c r="N4" s="8" t="s">
        <v>13</v>
      </c>
      <c r="O4" s="8" t="s">
        <v>12</v>
      </c>
      <c r="P4" s="9"/>
      <c r="Q4" s="10" t="s">
        <v>14</v>
      </c>
      <c r="R4" s="10" t="s">
        <v>15</v>
      </c>
    </row>
    <row r="5" spans="1:20" x14ac:dyDescent="0.2">
      <c r="A5" s="11" t="s">
        <v>383</v>
      </c>
      <c r="B5" s="11" t="s">
        <v>384</v>
      </c>
      <c r="C5" s="11" t="s">
        <v>383</v>
      </c>
      <c r="D5" s="11" t="s">
        <v>275</v>
      </c>
      <c r="E5" s="12">
        <v>15</v>
      </c>
      <c r="F5" s="12">
        <v>225</v>
      </c>
      <c r="G5" s="12">
        <v>10</v>
      </c>
      <c r="H5" s="12">
        <v>400</v>
      </c>
      <c r="I5" s="12">
        <v>6000</v>
      </c>
      <c r="J5" s="12"/>
      <c r="K5" s="12"/>
      <c r="L5" s="12"/>
      <c r="M5" s="13"/>
      <c r="N5" s="12">
        <f t="shared" ref="N5:N19" si="0">SUM(I5:M5)</f>
        <v>6000</v>
      </c>
      <c r="O5" s="12">
        <f t="shared" ref="O5:O19" si="1">$N5/$H5</f>
        <v>15</v>
      </c>
      <c r="P5" s="14"/>
      <c r="Q5" s="15">
        <v>0.06</v>
      </c>
      <c r="R5" s="15">
        <f t="shared" ref="R5:R19" si="2">$O5*$Q5</f>
        <v>0.89999999999999991</v>
      </c>
      <c r="S5" s="43">
        <f>SUM(R5:R19)</f>
        <v>17.349999999999998</v>
      </c>
      <c r="T5" s="3">
        <f>S5*100/$S$143</f>
        <v>52.448609431680772</v>
      </c>
    </row>
    <row r="6" spans="1:20" x14ac:dyDescent="0.2">
      <c r="A6" s="11" t="s">
        <v>385</v>
      </c>
      <c r="B6" s="11" t="s">
        <v>386</v>
      </c>
      <c r="C6" s="11" t="s">
        <v>385</v>
      </c>
      <c r="D6" s="11" t="s">
        <v>275</v>
      </c>
      <c r="E6" s="12">
        <v>15</v>
      </c>
      <c r="F6" s="12">
        <v>300</v>
      </c>
      <c r="G6" s="12">
        <v>10</v>
      </c>
      <c r="H6" s="12">
        <v>300</v>
      </c>
      <c r="I6" s="12">
        <v>6000</v>
      </c>
      <c r="J6" s="12"/>
      <c r="K6" s="12"/>
      <c r="L6" s="12"/>
      <c r="M6" s="13"/>
      <c r="N6" s="12">
        <f t="shared" si="0"/>
        <v>6000</v>
      </c>
      <c r="O6" s="12">
        <f t="shared" si="1"/>
        <v>20</v>
      </c>
      <c r="P6" s="14"/>
      <c r="Q6" s="15">
        <v>0.06</v>
      </c>
      <c r="R6" s="15">
        <f t="shared" si="2"/>
        <v>1.2</v>
      </c>
      <c r="S6" s="43"/>
    </row>
    <row r="7" spans="1:20" x14ac:dyDescent="0.2">
      <c r="A7" s="36" t="s">
        <v>387</v>
      </c>
      <c r="B7" s="36" t="s">
        <v>259</v>
      </c>
      <c r="C7" s="31" t="s">
        <v>388</v>
      </c>
      <c r="D7" s="36" t="s">
        <v>277</v>
      </c>
      <c r="E7" s="12" t="s">
        <v>167</v>
      </c>
      <c r="F7" s="12">
        <v>300</v>
      </c>
      <c r="G7" s="12">
        <v>10</v>
      </c>
      <c r="H7" s="12">
        <v>300</v>
      </c>
      <c r="I7" s="12">
        <v>3000</v>
      </c>
      <c r="J7" s="12"/>
      <c r="K7" s="12"/>
      <c r="L7" s="12"/>
      <c r="M7" s="13"/>
      <c r="N7" s="12">
        <f t="shared" si="0"/>
        <v>3000</v>
      </c>
      <c r="O7" s="12">
        <f t="shared" si="1"/>
        <v>10</v>
      </c>
      <c r="P7" s="14"/>
      <c r="Q7" s="15">
        <v>0.06</v>
      </c>
      <c r="R7" s="15">
        <f t="shared" si="2"/>
        <v>0.6</v>
      </c>
      <c r="S7" s="43"/>
    </row>
    <row r="8" spans="1:20" x14ac:dyDescent="0.2">
      <c r="A8" s="11" t="s">
        <v>258</v>
      </c>
      <c r="B8" s="11" t="s">
        <v>259</v>
      </c>
      <c r="C8" s="11" t="s">
        <v>258</v>
      </c>
      <c r="D8" s="11" t="s">
        <v>275</v>
      </c>
      <c r="E8" s="12">
        <v>15</v>
      </c>
      <c r="F8" s="12">
        <v>375</v>
      </c>
      <c r="G8" s="12">
        <v>10</v>
      </c>
      <c r="H8" s="12">
        <v>200</v>
      </c>
      <c r="I8" s="12"/>
      <c r="J8" s="12"/>
      <c r="K8" s="12"/>
      <c r="L8" s="12"/>
      <c r="M8" s="13"/>
      <c r="N8" s="12">
        <f t="shared" si="0"/>
        <v>0</v>
      </c>
      <c r="O8" s="12">
        <f t="shared" si="1"/>
        <v>0</v>
      </c>
      <c r="P8" s="14"/>
      <c r="Q8" s="15">
        <v>0.06</v>
      </c>
      <c r="R8" s="15">
        <f t="shared" si="2"/>
        <v>0</v>
      </c>
      <c r="S8" s="43"/>
    </row>
    <row r="9" spans="1:20" x14ac:dyDescent="0.2">
      <c r="A9" s="11" t="s">
        <v>26</v>
      </c>
      <c r="B9" s="11" t="s">
        <v>27</v>
      </c>
      <c r="C9" s="11" t="s">
        <v>26</v>
      </c>
      <c r="D9" s="11" t="s">
        <v>275</v>
      </c>
      <c r="E9" s="12">
        <v>15</v>
      </c>
      <c r="F9" s="12">
        <v>457</v>
      </c>
      <c r="G9" s="12">
        <v>10</v>
      </c>
      <c r="H9" s="12">
        <v>200</v>
      </c>
      <c r="I9" s="12">
        <v>2000</v>
      </c>
      <c r="J9" s="12">
        <v>2000</v>
      </c>
      <c r="K9" s="12">
        <v>4000</v>
      </c>
      <c r="L9" s="12">
        <v>6000</v>
      </c>
      <c r="M9" s="13"/>
      <c r="N9" s="12">
        <f t="shared" si="0"/>
        <v>14000</v>
      </c>
      <c r="O9" s="12">
        <f t="shared" si="1"/>
        <v>70</v>
      </c>
      <c r="P9" s="14"/>
      <c r="Q9" s="15">
        <v>0.05</v>
      </c>
      <c r="R9" s="15">
        <f t="shared" si="2"/>
        <v>3.5</v>
      </c>
    </row>
    <row r="10" spans="1:20" x14ac:dyDescent="0.2">
      <c r="A10" s="36" t="s">
        <v>169</v>
      </c>
      <c r="B10" s="36" t="s">
        <v>27</v>
      </c>
      <c r="C10" s="36">
        <v>90441400</v>
      </c>
      <c r="D10" s="36" t="s">
        <v>277</v>
      </c>
      <c r="E10" s="12" t="s">
        <v>167</v>
      </c>
      <c r="F10" s="12">
        <v>450</v>
      </c>
      <c r="G10" s="12">
        <v>10</v>
      </c>
      <c r="H10" s="12">
        <v>200</v>
      </c>
      <c r="I10" s="12">
        <v>400</v>
      </c>
      <c r="J10" s="12">
        <v>600</v>
      </c>
      <c r="K10" s="12"/>
      <c r="L10" s="12"/>
      <c r="M10" s="13"/>
      <c r="N10" s="12">
        <f t="shared" si="0"/>
        <v>1000</v>
      </c>
      <c r="O10" s="12">
        <f t="shared" si="1"/>
        <v>5</v>
      </c>
      <c r="P10" s="14"/>
      <c r="Q10" s="15">
        <v>0.05</v>
      </c>
      <c r="R10" s="15">
        <f t="shared" si="2"/>
        <v>0.25</v>
      </c>
    </row>
    <row r="11" spans="1:20" x14ac:dyDescent="0.2">
      <c r="A11" s="11" t="s">
        <v>24</v>
      </c>
      <c r="B11" s="11" t="s">
        <v>25</v>
      </c>
      <c r="C11" s="11" t="s">
        <v>24</v>
      </c>
      <c r="D11" s="11" t="s">
        <v>275</v>
      </c>
      <c r="E11" s="12">
        <v>15</v>
      </c>
      <c r="F11" s="12">
        <v>610</v>
      </c>
      <c r="G11" s="12">
        <v>10</v>
      </c>
      <c r="H11" s="12">
        <v>100</v>
      </c>
      <c r="I11" s="12">
        <v>1000</v>
      </c>
      <c r="J11" s="12">
        <v>1000</v>
      </c>
      <c r="K11" s="12">
        <v>2000</v>
      </c>
      <c r="L11" s="12">
        <v>6000</v>
      </c>
      <c r="M11" s="13"/>
      <c r="N11" s="12">
        <f t="shared" si="0"/>
        <v>10000</v>
      </c>
      <c r="O11" s="12">
        <f t="shared" si="1"/>
        <v>100</v>
      </c>
      <c r="P11" s="14"/>
      <c r="Q11" s="15">
        <v>0.04</v>
      </c>
      <c r="R11" s="15">
        <f t="shared" si="2"/>
        <v>4</v>
      </c>
    </row>
    <row r="12" spans="1:20" x14ac:dyDescent="0.2">
      <c r="A12" s="36" t="s">
        <v>168</v>
      </c>
      <c r="B12" s="36" t="s">
        <v>25</v>
      </c>
      <c r="C12" s="36">
        <v>90441600</v>
      </c>
      <c r="D12" s="36" t="s">
        <v>277</v>
      </c>
      <c r="E12" s="12" t="s">
        <v>167</v>
      </c>
      <c r="F12" s="12">
        <v>600</v>
      </c>
      <c r="G12" s="12">
        <v>10</v>
      </c>
      <c r="H12" s="12">
        <v>100</v>
      </c>
      <c r="I12" s="12">
        <v>500</v>
      </c>
      <c r="J12" s="12">
        <v>500</v>
      </c>
      <c r="K12" s="12"/>
      <c r="L12" s="12"/>
      <c r="M12" s="13"/>
      <c r="N12" s="12">
        <f t="shared" si="0"/>
        <v>1000</v>
      </c>
      <c r="O12" s="12">
        <f t="shared" si="1"/>
        <v>10</v>
      </c>
      <c r="P12" s="14"/>
      <c r="Q12" s="15">
        <v>0.04</v>
      </c>
      <c r="R12" s="15">
        <f t="shared" si="2"/>
        <v>0.4</v>
      </c>
    </row>
    <row r="13" spans="1:20" x14ac:dyDescent="0.2">
      <c r="A13" s="11" t="s">
        <v>150</v>
      </c>
      <c r="B13" s="11" t="s">
        <v>151</v>
      </c>
      <c r="C13" s="11" t="s">
        <v>150</v>
      </c>
      <c r="D13" s="11" t="s">
        <v>275</v>
      </c>
      <c r="E13" s="12">
        <v>15</v>
      </c>
      <c r="F13" s="12">
        <v>760</v>
      </c>
      <c r="G13" s="12">
        <v>10</v>
      </c>
      <c r="H13" s="12">
        <v>100</v>
      </c>
      <c r="I13" s="12"/>
      <c r="J13" s="12"/>
      <c r="K13" s="12"/>
      <c r="L13" s="12">
        <v>500</v>
      </c>
      <c r="M13" s="13"/>
      <c r="N13" s="12">
        <f t="shared" si="0"/>
        <v>500</v>
      </c>
      <c r="O13" s="12">
        <f t="shared" si="1"/>
        <v>5</v>
      </c>
      <c r="P13" s="14"/>
      <c r="Q13" s="15">
        <v>0.04</v>
      </c>
      <c r="R13" s="15">
        <f t="shared" si="2"/>
        <v>0.2</v>
      </c>
    </row>
    <row r="14" spans="1:20" x14ac:dyDescent="0.2">
      <c r="A14" s="11" t="s">
        <v>20</v>
      </c>
      <c r="B14" s="11" t="s">
        <v>21</v>
      </c>
      <c r="C14" s="11" t="s">
        <v>20</v>
      </c>
      <c r="D14" s="11" t="s">
        <v>275</v>
      </c>
      <c r="E14" s="12">
        <v>15</v>
      </c>
      <c r="F14" s="12">
        <v>915</v>
      </c>
      <c r="G14" s="12">
        <v>10</v>
      </c>
      <c r="H14" s="12">
        <v>100</v>
      </c>
      <c r="I14" s="12"/>
      <c r="J14" s="12"/>
      <c r="K14" s="12"/>
      <c r="L14" s="12"/>
      <c r="M14" s="13"/>
      <c r="N14" s="12">
        <f t="shared" si="0"/>
        <v>0</v>
      </c>
      <c r="O14" s="12">
        <f t="shared" si="1"/>
        <v>0</v>
      </c>
      <c r="P14" s="14"/>
      <c r="Q14" s="15">
        <v>0.05</v>
      </c>
      <c r="R14" s="15">
        <f t="shared" si="2"/>
        <v>0</v>
      </c>
    </row>
    <row r="15" spans="1:20" x14ac:dyDescent="0.2">
      <c r="A15" s="13" t="s">
        <v>166</v>
      </c>
      <c r="B15" s="13" t="s">
        <v>21</v>
      </c>
      <c r="C15" s="13">
        <v>90441800</v>
      </c>
      <c r="D15" s="36" t="s">
        <v>277</v>
      </c>
      <c r="E15" s="12" t="s">
        <v>167</v>
      </c>
      <c r="F15" s="12">
        <v>900</v>
      </c>
      <c r="G15" s="12">
        <v>10</v>
      </c>
      <c r="H15" s="12">
        <v>100</v>
      </c>
      <c r="I15" s="12"/>
      <c r="J15" s="12"/>
      <c r="K15" s="12">
        <v>2000</v>
      </c>
      <c r="L15" s="12">
        <v>1000</v>
      </c>
      <c r="M15" s="13"/>
      <c r="N15" s="12">
        <f t="shared" si="0"/>
        <v>3000</v>
      </c>
      <c r="O15" s="12">
        <f t="shared" si="1"/>
        <v>30</v>
      </c>
      <c r="P15" s="14"/>
      <c r="Q15" s="15">
        <v>0.05</v>
      </c>
      <c r="R15" s="15">
        <f t="shared" si="2"/>
        <v>1.5</v>
      </c>
    </row>
    <row r="16" spans="1:20" x14ac:dyDescent="0.2">
      <c r="A16" s="11" t="s">
        <v>16</v>
      </c>
      <c r="B16" s="11" t="s">
        <v>17</v>
      </c>
      <c r="C16" s="11" t="s">
        <v>16</v>
      </c>
      <c r="D16" s="11" t="s">
        <v>275</v>
      </c>
      <c r="E16" s="12">
        <v>15</v>
      </c>
      <c r="F16" s="12">
        <v>1220</v>
      </c>
      <c r="G16" s="12">
        <v>10</v>
      </c>
      <c r="H16" s="12">
        <v>50</v>
      </c>
      <c r="I16" s="12">
        <v>1000</v>
      </c>
      <c r="J16" s="12">
        <v>1000</v>
      </c>
      <c r="K16" s="12">
        <v>2000</v>
      </c>
      <c r="L16" s="12">
        <v>2000</v>
      </c>
      <c r="M16" s="13"/>
      <c r="N16" s="12">
        <f t="shared" si="0"/>
        <v>6000</v>
      </c>
      <c r="O16" s="12">
        <f t="shared" si="1"/>
        <v>120</v>
      </c>
      <c r="P16" s="14"/>
      <c r="Q16" s="15">
        <v>0.04</v>
      </c>
      <c r="R16" s="15">
        <f t="shared" si="2"/>
        <v>4.8</v>
      </c>
    </row>
    <row r="17" spans="1:20" x14ac:dyDescent="0.2">
      <c r="A17" s="11" t="s">
        <v>148</v>
      </c>
      <c r="B17" s="11" t="s">
        <v>149</v>
      </c>
      <c r="C17" s="11" t="s">
        <v>148</v>
      </c>
      <c r="D17" s="11" t="s">
        <v>275</v>
      </c>
      <c r="E17" s="12">
        <v>15</v>
      </c>
      <c r="F17" s="12">
        <v>1524</v>
      </c>
      <c r="G17" s="12">
        <v>10</v>
      </c>
      <c r="H17" s="12">
        <v>50</v>
      </c>
      <c r="I17" s="12"/>
      <c r="J17" s="12"/>
      <c r="K17" s="12"/>
      <c r="L17" s="12"/>
      <c r="M17" s="13"/>
      <c r="N17" s="12">
        <f t="shared" si="0"/>
        <v>0</v>
      </c>
      <c r="O17" s="12">
        <f t="shared" si="1"/>
        <v>0</v>
      </c>
      <c r="P17" s="14"/>
      <c r="Q17" s="15">
        <v>0.05</v>
      </c>
      <c r="R17" s="15">
        <f t="shared" si="2"/>
        <v>0</v>
      </c>
    </row>
    <row r="18" spans="1:20" x14ac:dyDescent="0.2">
      <c r="A18" s="11" t="s">
        <v>146</v>
      </c>
      <c r="B18" s="11" t="s">
        <v>147</v>
      </c>
      <c r="C18" s="11" t="s">
        <v>146</v>
      </c>
      <c r="D18" s="11" t="s">
        <v>275</v>
      </c>
      <c r="E18" s="12">
        <v>15</v>
      </c>
      <c r="F18" s="12">
        <v>1800</v>
      </c>
      <c r="G18" s="12">
        <v>10</v>
      </c>
      <c r="H18" s="12">
        <v>50</v>
      </c>
      <c r="I18" s="12"/>
      <c r="J18" s="12"/>
      <c r="K18" s="12"/>
      <c r="L18" s="12"/>
      <c r="M18" s="13"/>
      <c r="N18" s="12">
        <f t="shared" si="0"/>
        <v>0</v>
      </c>
      <c r="O18" s="12">
        <f t="shared" si="1"/>
        <v>0</v>
      </c>
      <c r="P18" s="14"/>
      <c r="Q18" s="15">
        <v>0.06</v>
      </c>
      <c r="R18" s="15">
        <f t="shared" si="2"/>
        <v>0</v>
      </c>
    </row>
    <row r="19" spans="1:20" x14ac:dyDescent="0.2">
      <c r="A19" s="11" t="s">
        <v>353</v>
      </c>
      <c r="B19" s="11" t="s">
        <v>354</v>
      </c>
      <c r="C19" s="11" t="s">
        <v>146</v>
      </c>
      <c r="D19" s="11" t="s">
        <v>275</v>
      </c>
      <c r="E19" s="12">
        <v>15</v>
      </c>
      <c r="F19" s="12">
        <v>2100</v>
      </c>
      <c r="G19" s="12">
        <v>10</v>
      </c>
      <c r="H19" s="12">
        <v>50</v>
      </c>
      <c r="I19" s="12"/>
      <c r="J19" s="12"/>
      <c r="K19" s="12"/>
      <c r="L19" s="12"/>
      <c r="M19" s="13"/>
      <c r="N19" s="12">
        <f t="shared" si="0"/>
        <v>0</v>
      </c>
      <c r="O19" s="12">
        <f t="shared" si="1"/>
        <v>0</v>
      </c>
      <c r="P19" s="14"/>
      <c r="Q19" s="15">
        <v>0.06</v>
      </c>
      <c r="R19" s="15">
        <f t="shared" si="2"/>
        <v>0</v>
      </c>
    </row>
    <row r="20" spans="1:20" ht="15" x14ac:dyDescent="0.2">
      <c r="A20" s="17" t="s">
        <v>28</v>
      </c>
      <c r="B20" s="17"/>
      <c r="C20" s="18"/>
      <c r="D20" s="18"/>
      <c r="E20" s="19"/>
      <c r="F20" s="12"/>
      <c r="G20" s="20"/>
      <c r="H20" s="20"/>
      <c r="I20" s="12"/>
      <c r="J20" s="12"/>
      <c r="K20" s="12"/>
      <c r="L20" s="12"/>
      <c r="M20" s="21"/>
      <c r="N20" s="12"/>
      <c r="O20" s="12"/>
      <c r="P20" s="14"/>
      <c r="Q20" s="12"/>
      <c r="R20" s="15"/>
    </row>
    <row r="21" spans="1:20" x14ac:dyDescent="0.2">
      <c r="A21" s="11" t="s">
        <v>260</v>
      </c>
      <c r="B21" s="11" t="s">
        <v>229</v>
      </c>
      <c r="C21" s="11" t="s">
        <v>260</v>
      </c>
      <c r="D21" s="11" t="s">
        <v>275</v>
      </c>
      <c r="E21" s="12">
        <v>20</v>
      </c>
      <c r="F21" s="12">
        <v>100</v>
      </c>
      <c r="G21" s="12">
        <v>10</v>
      </c>
      <c r="H21" s="12">
        <v>500</v>
      </c>
      <c r="I21" s="12"/>
      <c r="J21" s="12"/>
      <c r="K21" s="12"/>
      <c r="L21" s="12"/>
      <c r="M21" s="13"/>
      <c r="N21" s="12">
        <f t="shared" ref="N21:N37" si="3">SUM(I21:M21)</f>
        <v>0</v>
      </c>
      <c r="O21" s="12">
        <f t="shared" ref="O21:O37" si="4">$N21/$H21</f>
        <v>0</v>
      </c>
      <c r="P21" s="14"/>
      <c r="Q21" s="15">
        <v>0.06</v>
      </c>
      <c r="R21" s="15">
        <f t="shared" ref="R21:R37" si="5">$O21*$Q21</f>
        <v>0</v>
      </c>
      <c r="S21" s="43">
        <f>SUM(R21:R37)</f>
        <v>6.72</v>
      </c>
      <c r="T21" s="3">
        <f>S21*100/$S$143</f>
        <v>20.314389359129386</v>
      </c>
    </row>
    <row r="22" spans="1:20" x14ac:dyDescent="0.2">
      <c r="A22" s="36" t="s">
        <v>228</v>
      </c>
      <c r="B22" s="36" t="s">
        <v>229</v>
      </c>
      <c r="C22" s="36">
        <v>90442100</v>
      </c>
      <c r="D22" s="36" t="s">
        <v>277</v>
      </c>
      <c r="E22" s="12" t="s">
        <v>46</v>
      </c>
      <c r="F22" s="12">
        <v>100</v>
      </c>
      <c r="G22" s="12">
        <v>10</v>
      </c>
      <c r="H22" s="12">
        <v>500</v>
      </c>
      <c r="I22" s="12"/>
      <c r="J22" s="12"/>
      <c r="K22" s="12"/>
      <c r="L22" s="12"/>
      <c r="M22" s="13"/>
      <c r="N22" s="12">
        <f t="shared" si="3"/>
        <v>0</v>
      </c>
      <c r="O22" s="12">
        <f t="shared" si="4"/>
        <v>0</v>
      </c>
      <c r="P22" s="14"/>
      <c r="Q22" s="15">
        <v>0.06</v>
      </c>
      <c r="R22" s="15">
        <f t="shared" si="5"/>
        <v>0</v>
      </c>
      <c r="S22" s="43"/>
    </row>
    <row r="23" spans="1:20" x14ac:dyDescent="0.2">
      <c r="A23" s="36" t="s">
        <v>172</v>
      </c>
      <c r="B23" s="36" t="s">
        <v>173</v>
      </c>
      <c r="C23" s="36">
        <v>90447000</v>
      </c>
      <c r="D23" s="36" t="s">
        <v>277</v>
      </c>
      <c r="E23" s="12" t="s">
        <v>46</v>
      </c>
      <c r="F23" s="12">
        <v>240</v>
      </c>
      <c r="G23" s="12">
        <v>10</v>
      </c>
      <c r="H23" s="12">
        <v>250</v>
      </c>
      <c r="I23" s="12"/>
      <c r="J23" s="12"/>
      <c r="K23" s="12"/>
      <c r="L23" s="12"/>
      <c r="M23" s="13"/>
      <c r="N23" s="12">
        <f t="shared" si="3"/>
        <v>0</v>
      </c>
      <c r="O23" s="12">
        <f t="shared" si="4"/>
        <v>0</v>
      </c>
      <c r="P23" s="14"/>
      <c r="Q23" s="15">
        <v>0.06</v>
      </c>
      <c r="R23" s="15">
        <f t="shared" si="5"/>
        <v>0</v>
      </c>
    </row>
    <row r="24" spans="1:20" x14ac:dyDescent="0.2">
      <c r="A24" s="11" t="s">
        <v>389</v>
      </c>
      <c r="B24" s="11" t="s">
        <v>390</v>
      </c>
      <c r="C24" s="11" t="s">
        <v>389</v>
      </c>
      <c r="D24" s="11" t="s">
        <v>275</v>
      </c>
      <c r="E24" s="12">
        <v>20</v>
      </c>
      <c r="F24" s="12">
        <v>300</v>
      </c>
      <c r="G24" s="12">
        <v>10</v>
      </c>
      <c r="H24" s="12">
        <v>200</v>
      </c>
      <c r="I24" s="12">
        <v>2400</v>
      </c>
      <c r="J24" s="12"/>
      <c r="K24" s="12"/>
      <c r="L24" s="12"/>
      <c r="M24" s="13"/>
      <c r="N24" s="12">
        <f t="shared" si="3"/>
        <v>2400</v>
      </c>
      <c r="O24" s="12">
        <f t="shared" si="4"/>
        <v>12</v>
      </c>
      <c r="P24" s="14"/>
      <c r="Q24" s="15">
        <v>0.06</v>
      </c>
      <c r="R24" s="15">
        <f t="shared" si="5"/>
        <v>0.72</v>
      </c>
    </row>
    <row r="25" spans="1:20" x14ac:dyDescent="0.2">
      <c r="A25" s="11" t="s">
        <v>50</v>
      </c>
      <c r="B25" s="11" t="s">
        <v>51</v>
      </c>
      <c r="C25" s="11" t="s">
        <v>50</v>
      </c>
      <c r="D25" s="11" t="s">
        <v>275</v>
      </c>
      <c r="E25" s="12">
        <v>20</v>
      </c>
      <c r="F25" s="12">
        <v>457</v>
      </c>
      <c r="G25" s="12">
        <v>10</v>
      </c>
      <c r="H25" s="12">
        <v>100</v>
      </c>
      <c r="I25" s="12"/>
      <c r="J25" s="12"/>
      <c r="K25" s="12"/>
      <c r="L25" s="12"/>
      <c r="M25" s="13"/>
      <c r="N25" s="12">
        <f t="shared" si="3"/>
        <v>0</v>
      </c>
      <c r="O25" s="12">
        <f t="shared" si="4"/>
        <v>0</v>
      </c>
      <c r="P25" s="14"/>
      <c r="Q25" s="15">
        <v>0.04</v>
      </c>
      <c r="R25" s="15">
        <f t="shared" si="5"/>
        <v>0</v>
      </c>
    </row>
    <row r="26" spans="1:20" x14ac:dyDescent="0.2">
      <c r="A26" s="36" t="s">
        <v>171</v>
      </c>
      <c r="B26" s="36" t="s">
        <v>51</v>
      </c>
      <c r="C26" s="36">
        <v>90442400</v>
      </c>
      <c r="D26" s="36" t="s">
        <v>277</v>
      </c>
      <c r="E26" s="12" t="s">
        <v>46</v>
      </c>
      <c r="F26" s="12">
        <v>450</v>
      </c>
      <c r="G26" s="12">
        <v>10</v>
      </c>
      <c r="H26" s="12">
        <v>100</v>
      </c>
      <c r="I26" s="12">
        <v>500</v>
      </c>
      <c r="J26" s="12">
        <v>500</v>
      </c>
      <c r="K26" s="12"/>
      <c r="L26" s="12">
        <v>1000</v>
      </c>
      <c r="M26" s="13"/>
      <c r="N26" s="12">
        <f t="shared" si="3"/>
        <v>2000</v>
      </c>
      <c r="O26" s="12">
        <f t="shared" si="4"/>
        <v>20</v>
      </c>
      <c r="P26" s="14"/>
      <c r="Q26" s="15">
        <v>0.04</v>
      </c>
      <c r="R26" s="15">
        <f t="shared" si="5"/>
        <v>0.8</v>
      </c>
    </row>
    <row r="27" spans="1:20" x14ac:dyDescent="0.2">
      <c r="A27" s="11" t="s">
        <v>47</v>
      </c>
      <c r="B27" s="11" t="s">
        <v>48</v>
      </c>
      <c r="C27" s="11" t="s">
        <v>47</v>
      </c>
      <c r="D27" s="11" t="s">
        <v>275</v>
      </c>
      <c r="E27" s="12">
        <v>20</v>
      </c>
      <c r="F27" s="12">
        <v>610</v>
      </c>
      <c r="G27" s="12">
        <v>10</v>
      </c>
      <c r="H27" s="12">
        <v>100</v>
      </c>
      <c r="I27" s="12">
        <v>500</v>
      </c>
      <c r="J27" s="12">
        <v>500</v>
      </c>
      <c r="K27" s="12"/>
      <c r="L27" s="12">
        <v>1000</v>
      </c>
      <c r="M27" s="13"/>
      <c r="N27" s="12">
        <f t="shared" si="3"/>
        <v>2000</v>
      </c>
      <c r="O27" s="12">
        <f t="shared" si="4"/>
        <v>20</v>
      </c>
      <c r="P27" s="14"/>
      <c r="Q27" s="15">
        <v>0.06</v>
      </c>
      <c r="R27" s="15">
        <f t="shared" si="5"/>
        <v>1.2</v>
      </c>
    </row>
    <row r="28" spans="1:20" x14ac:dyDescent="0.2">
      <c r="A28" s="36" t="s">
        <v>49</v>
      </c>
      <c r="B28" s="36" t="s">
        <v>48</v>
      </c>
      <c r="C28" s="36">
        <v>90442600</v>
      </c>
      <c r="D28" s="36" t="s">
        <v>277</v>
      </c>
      <c r="E28" s="12" t="s">
        <v>46</v>
      </c>
      <c r="F28" s="12">
        <v>600</v>
      </c>
      <c r="G28" s="12">
        <v>10</v>
      </c>
      <c r="H28" s="12">
        <v>100</v>
      </c>
      <c r="I28" s="12"/>
      <c r="J28" s="12"/>
      <c r="K28" s="12"/>
      <c r="L28" s="12"/>
      <c r="M28" s="13"/>
      <c r="N28" s="12">
        <f t="shared" si="3"/>
        <v>0</v>
      </c>
      <c r="O28" s="12">
        <f t="shared" si="4"/>
        <v>0</v>
      </c>
      <c r="P28" s="14"/>
      <c r="Q28" s="15">
        <v>0.06</v>
      </c>
      <c r="R28" s="15">
        <f t="shared" si="5"/>
        <v>0</v>
      </c>
    </row>
    <row r="29" spans="1:20" x14ac:dyDescent="0.2">
      <c r="A29" s="23" t="s">
        <v>154</v>
      </c>
      <c r="B29" s="11" t="s">
        <v>43</v>
      </c>
      <c r="C29" s="11" t="s">
        <v>154</v>
      </c>
      <c r="D29" s="11" t="s">
        <v>275</v>
      </c>
      <c r="E29" s="12">
        <v>20</v>
      </c>
      <c r="F29" s="12">
        <v>760</v>
      </c>
      <c r="G29" s="12">
        <v>10</v>
      </c>
      <c r="H29" s="12">
        <v>100</v>
      </c>
      <c r="I29" s="12"/>
      <c r="J29" s="12"/>
      <c r="K29" s="12"/>
      <c r="L29" s="12"/>
      <c r="M29" s="13"/>
      <c r="N29" s="12">
        <f t="shared" si="3"/>
        <v>0</v>
      </c>
      <c r="O29" s="12">
        <f t="shared" si="4"/>
        <v>0</v>
      </c>
      <c r="P29" s="14"/>
      <c r="Q29" s="15">
        <v>7.0000000000000007E-2</v>
      </c>
      <c r="R29" s="15">
        <f t="shared" si="5"/>
        <v>0</v>
      </c>
    </row>
    <row r="30" spans="1:20" x14ac:dyDescent="0.2">
      <c r="A30" s="36" t="s">
        <v>45</v>
      </c>
      <c r="B30" s="36" t="s">
        <v>43</v>
      </c>
      <c r="C30" s="36">
        <v>90442700</v>
      </c>
      <c r="D30" s="36" t="s">
        <v>277</v>
      </c>
      <c r="E30" s="12" t="s">
        <v>46</v>
      </c>
      <c r="F30" s="12">
        <v>750</v>
      </c>
      <c r="G30" s="12">
        <v>10</v>
      </c>
      <c r="H30" s="12">
        <v>100</v>
      </c>
      <c r="I30" s="12"/>
      <c r="J30" s="12"/>
      <c r="K30" s="12"/>
      <c r="L30" s="12"/>
      <c r="M30" s="13"/>
      <c r="N30" s="12">
        <f t="shared" si="3"/>
        <v>0</v>
      </c>
      <c r="O30" s="12">
        <f t="shared" si="4"/>
        <v>0</v>
      </c>
      <c r="P30" s="14"/>
      <c r="Q30" s="15">
        <v>7.0000000000000007E-2</v>
      </c>
      <c r="R30" s="15">
        <f t="shared" si="5"/>
        <v>0</v>
      </c>
    </row>
    <row r="31" spans="1:20" x14ac:dyDescent="0.2">
      <c r="A31" s="11" t="s">
        <v>38</v>
      </c>
      <c r="B31" s="11" t="s">
        <v>39</v>
      </c>
      <c r="C31" s="11" t="s">
        <v>38</v>
      </c>
      <c r="D31" s="11" t="s">
        <v>275</v>
      </c>
      <c r="E31" s="12">
        <v>20</v>
      </c>
      <c r="F31" s="12">
        <v>915</v>
      </c>
      <c r="G31" s="12">
        <v>10</v>
      </c>
      <c r="H31" s="12">
        <v>50</v>
      </c>
      <c r="I31" s="12"/>
      <c r="J31" s="12"/>
      <c r="K31" s="12"/>
      <c r="L31" s="12">
        <v>1000</v>
      </c>
      <c r="M31" s="13"/>
      <c r="N31" s="12">
        <f t="shared" si="3"/>
        <v>1000</v>
      </c>
      <c r="O31" s="12">
        <f t="shared" si="4"/>
        <v>20</v>
      </c>
      <c r="P31" s="14"/>
      <c r="Q31" s="15">
        <v>0.04</v>
      </c>
      <c r="R31" s="15">
        <f t="shared" si="5"/>
        <v>0.8</v>
      </c>
    </row>
    <row r="32" spans="1:20" x14ac:dyDescent="0.2">
      <c r="A32" s="36" t="s">
        <v>170</v>
      </c>
      <c r="B32" s="36" t="s">
        <v>39</v>
      </c>
      <c r="C32" s="36">
        <v>90442800</v>
      </c>
      <c r="D32" s="36" t="s">
        <v>277</v>
      </c>
      <c r="E32" s="12" t="s">
        <v>46</v>
      </c>
      <c r="F32" s="12">
        <v>900</v>
      </c>
      <c r="G32" s="12">
        <v>10</v>
      </c>
      <c r="H32" s="12">
        <v>50</v>
      </c>
      <c r="I32" s="12">
        <v>1000</v>
      </c>
      <c r="J32" s="12">
        <v>1000</v>
      </c>
      <c r="K32" s="12"/>
      <c r="L32" s="12">
        <v>2000</v>
      </c>
      <c r="M32" s="13"/>
      <c r="N32" s="12">
        <f t="shared" si="3"/>
        <v>4000</v>
      </c>
      <c r="O32" s="12">
        <f t="shared" si="4"/>
        <v>80</v>
      </c>
      <c r="P32" s="14"/>
      <c r="Q32" s="15">
        <v>0.04</v>
      </c>
      <c r="R32" s="15">
        <f t="shared" si="5"/>
        <v>3.2</v>
      </c>
    </row>
    <row r="33" spans="1:20" x14ac:dyDescent="0.2">
      <c r="A33" s="11" t="s">
        <v>34</v>
      </c>
      <c r="B33" s="11" t="s">
        <v>35</v>
      </c>
      <c r="C33" s="11" t="s">
        <v>34</v>
      </c>
      <c r="D33" s="11" t="s">
        <v>275</v>
      </c>
      <c r="E33" s="12">
        <v>20</v>
      </c>
      <c r="F33" s="12">
        <v>1220</v>
      </c>
      <c r="G33" s="12">
        <v>10</v>
      </c>
      <c r="H33" s="12">
        <v>50</v>
      </c>
      <c r="I33" s="12"/>
      <c r="J33" s="12"/>
      <c r="K33" s="12"/>
      <c r="L33" s="12"/>
      <c r="M33" s="13"/>
      <c r="N33" s="12">
        <f t="shared" si="3"/>
        <v>0</v>
      </c>
      <c r="O33" s="12">
        <f t="shared" si="4"/>
        <v>0</v>
      </c>
      <c r="P33" s="14"/>
      <c r="Q33" s="15">
        <v>0.06</v>
      </c>
      <c r="R33" s="15">
        <f t="shared" si="5"/>
        <v>0</v>
      </c>
    </row>
    <row r="34" spans="1:20" x14ac:dyDescent="0.2">
      <c r="A34" s="11" t="s">
        <v>32</v>
      </c>
      <c r="B34" s="11" t="s">
        <v>33</v>
      </c>
      <c r="C34" s="11" t="s">
        <v>32</v>
      </c>
      <c r="D34" s="11" t="s">
        <v>275</v>
      </c>
      <c r="E34" s="12">
        <v>20</v>
      </c>
      <c r="F34" s="12">
        <v>1524</v>
      </c>
      <c r="G34" s="12">
        <v>10</v>
      </c>
      <c r="H34" s="12">
        <v>50</v>
      </c>
      <c r="I34" s="12"/>
      <c r="J34" s="12"/>
      <c r="K34" s="12"/>
      <c r="L34" s="12"/>
      <c r="M34" s="13"/>
      <c r="N34" s="12">
        <f t="shared" si="3"/>
        <v>0</v>
      </c>
      <c r="O34" s="12">
        <f t="shared" si="4"/>
        <v>0</v>
      </c>
      <c r="P34" s="14"/>
      <c r="Q34" s="15">
        <v>7.0000000000000007E-2</v>
      </c>
      <c r="R34" s="15">
        <f t="shared" si="5"/>
        <v>0</v>
      </c>
    </row>
    <row r="35" spans="1:20" x14ac:dyDescent="0.2">
      <c r="A35" s="11" t="s">
        <v>214</v>
      </c>
      <c r="B35" s="11" t="s">
        <v>30</v>
      </c>
      <c r="C35" s="11" t="s">
        <v>214</v>
      </c>
      <c r="D35" s="11" t="s">
        <v>275</v>
      </c>
      <c r="E35" s="12">
        <v>20</v>
      </c>
      <c r="F35" s="12">
        <v>1800</v>
      </c>
      <c r="G35" s="12">
        <v>10</v>
      </c>
      <c r="H35" s="12">
        <v>50</v>
      </c>
      <c r="I35" s="12"/>
      <c r="J35" s="12"/>
      <c r="K35" s="12"/>
      <c r="L35" s="12"/>
      <c r="M35" s="13"/>
      <c r="N35" s="12">
        <f t="shared" si="3"/>
        <v>0</v>
      </c>
      <c r="O35" s="12">
        <f t="shared" si="4"/>
        <v>0</v>
      </c>
      <c r="P35" s="14"/>
      <c r="Q35" s="15">
        <v>0.09</v>
      </c>
      <c r="R35" s="15">
        <f t="shared" si="5"/>
        <v>0</v>
      </c>
    </row>
    <row r="36" spans="1:20" x14ac:dyDescent="0.2">
      <c r="A36" s="11" t="s">
        <v>212</v>
      </c>
      <c r="B36" s="11" t="s">
        <v>213</v>
      </c>
      <c r="C36" s="11" t="s">
        <v>212</v>
      </c>
      <c r="D36" s="11" t="s">
        <v>275</v>
      </c>
      <c r="E36" s="12">
        <v>20</v>
      </c>
      <c r="F36" s="12">
        <v>2100</v>
      </c>
      <c r="G36" s="12">
        <v>10</v>
      </c>
      <c r="H36" s="12">
        <v>50</v>
      </c>
      <c r="I36" s="12"/>
      <c r="J36" s="12"/>
      <c r="K36" s="12"/>
      <c r="L36" s="12"/>
      <c r="M36" s="13"/>
      <c r="N36" s="12">
        <f t="shared" si="3"/>
        <v>0</v>
      </c>
      <c r="O36" s="12">
        <f t="shared" si="4"/>
        <v>0</v>
      </c>
      <c r="P36" s="14"/>
      <c r="Q36" s="15">
        <v>7.0000000000000007E-2</v>
      </c>
      <c r="R36" s="15">
        <f t="shared" si="5"/>
        <v>0</v>
      </c>
    </row>
    <row r="37" spans="1:20" x14ac:dyDescent="0.2">
      <c r="A37" s="11" t="s">
        <v>242</v>
      </c>
      <c r="B37" s="11" t="s">
        <v>243</v>
      </c>
      <c r="C37" s="11" t="s">
        <v>242</v>
      </c>
      <c r="D37" s="11" t="s">
        <v>275</v>
      </c>
      <c r="E37" s="12">
        <v>20</v>
      </c>
      <c r="F37" s="12">
        <v>2400</v>
      </c>
      <c r="G37" s="12">
        <v>10</v>
      </c>
      <c r="H37" s="12">
        <v>50</v>
      </c>
      <c r="I37" s="12"/>
      <c r="J37" s="12"/>
      <c r="K37" s="12"/>
      <c r="L37" s="12"/>
      <c r="M37" s="13"/>
      <c r="N37" s="12">
        <f t="shared" si="3"/>
        <v>0</v>
      </c>
      <c r="O37" s="12">
        <f t="shared" si="4"/>
        <v>0</v>
      </c>
      <c r="P37" s="14"/>
      <c r="Q37" s="15">
        <v>7.0000000000000007E-2</v>
      </c>
      <c r="R37" s="15">
        <f t="shared" si="5"/>
        <v>0</v>
      </c>
    </row>
    <row r="38" spans="1:20" ht="15" x14ac:dyDescent="0.2">
      <c r="A38" s="17" t="s">
        <v>52</v>
      </c>
      <c r="B38" s="17"/>
      <c r="C38" s="18"/>
      <c r="D38" s="18"/>
      <c r="E38" s="19"/>
      <c r="F38" s="24"/>
      <c r="G38" s="10"/>
      <c r="H38" s="10"/>
      <c r="I38" s="12"/>
      <c r="J38" s="12"/>
      <c r="K38" s="12"/>
      <c r="L38" s="12"/>
      <c r="M38" s="25"/>
      <c r="N38" s="12"/>
      <c r="O38" s="12"/>
      <c r="P38" s="14"/>
      <c r="Q38" s="12"/>
      <c r="R38" s="15"/>
    </row>
    <row r="39" spans="1:20" x14ac:dyDescent="0.2">
      <c r="A39" s="11" t="s">
        <v>261</v>
      </c>
      <c r="B39" s="11" t="s">
        <v>262</v>
      </c>
      <c r="C39" s="11" t="s">
        <v>261</v>
      </c>
      <c r="D39" s="11" t="s">
        <v>275</v>
      </c>
      <c r="E39" s="12">
        <v>25</v>
      </c>
      <c r="F39" s="12">
        <v>200</v>
      </c>
      <c r="G39" s="12">
        <v>10</v>
      </c>
      <c r="H39" s="12">
        <v>150</v>
      </c>
      <c r="I39" s="12"/>
      <c r="J39" s="12"/>
      <c r="K39" s="12">
        <v>600</v>
      </c>
      <c r="L39" s="12">
        <v>600</v>
      </c>
      <c r="M39" s="13"/>
      <c r="N39" s="12">
        <f t="shared" ref="N39:N57" si="6">SUM(I39:M39)</f>
        <v>1200</v>
      </c>
      <c r="O39" s="12">
        <f t="shared" ref="O39:O57" si="7">$N39/$H39</f>
        <v>8</v>
      </c>
      <c r="P39" s="14"/>
      <c r="Q39" s="15">
        <v>0.06</v>
      </c>
      <c r="R39" s="15">
        <f t="shared" ref="R39:R57" si="8">$O39*$Q39</f>
        <v>0.48</v>
      </c>
      <c r="S39" s="43">
        <f>SUM(R39:R57)</f>
        <v>11.86</v>
      </c>
      <c r="T39" s="3">
        <f>S39*100/$S$143</f>
        <v>35.852478839177756</v>
      </c>
    </row>
    <row r="40" spans="1:20" x14ac:dyDescent="0.2">
      <c r="A40" s="37" t="s">
        <v>198</v>
      </c>
      <c r="B40" s="36" t="s">
        <v>199</v>
      </c>
      <c r="C40" s="36">
        <v>90448000</v>
      </c>
      <c r="D40" s="36" t="s">
        <v>277</v>
      </c>
      <c r="E40" s="12" t="s">
        <v>63</v>
      </c>
      <c r="F40" s="12">
        <v>270</v>
      </c>
      <c r="G40" s="12">
        <v>10</v>
      </c>
      <c r="H40" s="12">
        <v>100</v>
      </c>
      <c r="I40" s="12"/>
      <c r="J40" s="12"/>
      <c r="K40" s="12"/>
      <c r="L40" s="12"/>
      <c r="M40" s="13"/>
      <c r="N40" s="12">
        <f t="shared" si="6"/>
        <v>0</v>
      </c>
      <c r="O40" s="12">
        <f t="shared" si="7"/>
        <v>0</v>
      </c>
      <c r="P40" s="14"/>
      <c r="Q40" s="15">
        <v>0.06</v>
      </c>
      <c r="R40" s="15">
        <f t="shared" si="8"/>
        <v>0</v>
      </c>
    </row>
    <row r="41" spans="1:20" x14ac:dyDescent="0.2">
      <c r="A41" s="36" t="s">
        <v>392</v>
      </c>
      <c r="B41" s="36" t="s">
        <v>391</v>
      </c>
      <c r="C41" s="31" t="s">
        <v>393</v>
      </c>
      <c r="D41" s="36" t="s">
        <v>277</v>
      </c>
      <c r="E41" s="12">
        <v>25</v>
      </c>
      <c r="F41" s="12">
        <v>300</v>
      </c>
      <c r="G41" s="12">
        <v>10</v>
      </c>
      <c r="H41" s="12">
        <v>100</v>
      </c>
      <c r="I41" s="12">
        <v>1600</v>
      </c>
      <c r="J41" s="12"/>
      <c r="K41" s="12"/>
      <c r="L41" s="12"/>
      <c r="M41" s="13"/>
      <c r="N41" s="12">
        <f t="shared" si="6"/>
        <v>1600</v>
      </c>
      <c r="O41" s="12">
        <f t="shared" si="7"/>
        <v>16</v>
      </c>
      <c r="P41" s="14"/>
      <c r="Q41" s="15">
        <v>0.06</v>
      </c>
      <c r="R41" s="15">
        <f t="shared" si="8"/>
        <v>0.96</v>
      </c>
    </row>
    <row r="42" spans="1:20" x14ac:dyDescent="0.2">
      <c r="A42" s="27" t="s">
        <v>67</v>
      </c>
      <c r="B42" s="27" t="s">
        <v>68</v>
      </c>
      <c r="C42" s="27" t="s">
        <v>69</v>
      </c>
      <c r="D42" s="11" t="s">
        <v>275</v>
      </c>
      <c r="E42" s="12">
        <v>25</v>
      </c>
      <c r="F42" s="12">
        <v>375</v>
      </c>
      <c r="G42" s="12">
        <v>10</v>
      </c>
      <c r="H42" s="12">
        <v>100</v>
      </c>
      <c r="I42" s="12"/>
      <c r="J42" s="12"/>
      <c r="K42" s="12"/>
      <c r="L42" s="12"/>
      <c r="M42" s="13"/>
      <c r="N42" s="12">
        <f t="shared" si="6"/>
        <v>0</v>
      </c>
      <c r="O42" s="12">
        <f t="shared" si="7"/>
        <v>0</v>
      </c>
      <c r="P42" s="14"/>
      <c r="Q42" s="15">
        <v>0.06</v>
      </c>
      <c r="R42" s="15">
        <f t="shared" si="8"/>
        <v>0</v>
      </c>
    </row>
    <row r="43" spans="1:20" x14ac:dyDescent="0.2">
      <c r="A43" s="11" t="s">
        <v>64</v>
      </c>
      <c r="B43" s="11" t="s">
        <v>65</v>
      </c>
      <c r="C43" s="11" t="s">
        <v>64</v>
      </c>
      <c r="D43" s="11" t="s">
        <v>275</v>
      </c>
      <c r="E43" s="12">
        <v>25</v>
      </c>
      <c r="F43" s="12">
        <v>457</v>
      </c>
      <c r="G43" s="12">
        <v>10</v>
      </c>
      <c r="H43" s="12">
        <v>100</v>
      </c>
      <c r="I43" s="12">
        <v>500</v>
      </c>
      <c r="J43" s="12">
        <v>500</v>
      </c>
      <c r="K43" s="12">
        <v>1000</v>
      </c>
      <c r="L43" s="12">
        <v>1000</v>
      </c>
      <c r="M43" s="13"/>
      <c r="N43" s="12">
        <f t="shared" si="6"/>
        <v>3000</v>
      </c>
      <c r="O43" s="12">
        <f t="shared" si="7"/>
        <v>30</v>
      </c>
      <c r="P43" s="14"/>
      <c r="Q43" s="15">
        <v>0.06</v>
      </c>
      <c r="R43" s="15">
        <f t="shared" si="8"/>
        <v>1.7999999999999998</v>
      </c>
    </row>
    <row r="44" spans="1:20" x14ac:dyDescent="0.2">
      <c r="A44" s="36" t="s">
        <v>66</v>
      </c>
      <c r="B44" s="36" t="s">
        <v>65</v>
      </c>
      <c r="C44" s="36">
        <v>90443400</v>
      </c>
      <c r="D44" s="36" t="s">
        <v>277</v>
      </c>
      <c r="E44" s="12" t="s">
        <v>63</v>
      </c>
      <c r="F44" s="12">
        <v>450</v>
      </c>
      <c r="G44" s="12">
        <v>10</v>
      </c>
      <c r="H44" s="12">
        <v>100</v>
      </c>
      <c r="I44" s="12">
        <v>1000</v>
      </c>
      <c r="J44" s="12">
        <v>1000</v>
      </c>
      <c r="K44" s="12"/>
      <c r="L44" s="12">
        <v>2000</v>
      </c>
      <c r="M44" s="13"/>
      <c r="N44" s="12">
        <f t="shared" si="6"/>
        <v>4000</v>
      </c>
      <c r="O44" s="12">
        <f t="shared" si="7"/>
        <v>40</v>
      </c>
      <c r="P44" s="14"/>
      <c r="Q44" s="15">
        <v>0.06</v>
      </c>
      <c r="R44" s="15">
        <f t="shared" si="8"/>
        <v>2.4</v>
      </c>
    </row>
    <row r="45" spans="1:20" x14ac:dyDescent="0.2">
      <c r="A45" s="11" t="s">
        <v>60</v>
      </c>
      <c r="B45" s="11" t="s">
        <v>61</v>
      </c>
      <c r="C45" s="11" t="s">
        <v>60</v>
      </c>
      <c r="D45" s="11" t="s">
        <v>275</v>
      </c>
      <c r="E45" s="12">
        <v>25</v>
      </c>
      <c r="F45" s="12">
        <v>610</v>
      </c>
      <c r="G45" s="12">
        <v>10</v>
      </c>
      <c r="H45" s="12">
        <v>50</v>
      </c>
      <c r="I45" s="12">
        <v>250</v>
      </c>
      <c r="J45" s="12">
        <v>250</v>
      </c>
      <c r="K45" s="12">
        <v>500</v>
      </c>
      <c r="L45" s="12">
        <v>500</v>
      </c>
      <c r="M45" s="13"/>
      <c r="N45" s="12">
        <f t="shared" si="6"/>
        <v>1500</v>
      </c>
      <c r="O45" s="12">
        <f t="shared" si="7"/>
        <v>30</v>
      </c>
      <c r="P45" s="14"/>
      <c r="Q45" s="15">
        <v>0.04</v>
      </c>
      <c r="R45" s="15">
        <f t="shared" si="8"/>
        <v>1.2</v>
      </c>
    </row>
    <row r="46" spans="1:20" x14ac:dyDescent="0.2">
      <c r="A46" s="36" t="s">
        <v>62</v>
      </c>
      <c r="B46" s="36" t="s">
        <v>61</v>
      </c>
      <c r="C46" s="36">
        <v>90443600</v>
      </c>
      <c r="D46" s="36" t="s">
        <v>277</v>
      </c>
      <c r="E46" s="12" t="s">
        <v>63</v>
      </c>
      <c r="F46" s="12">
        <v>600</v>
      </c>
      <c r="G46" s="12">
        <v>10</v>
      </c>
      <c r="H46" s="12">
        <v>50</v>
      </c>
      <c r="I46" s="12">
        <v>1000</v>
      </c>
      <c r="J46" s="12">
        <v>1000</v>
      </c>
      <c r="K46" s="12"/>
      <c r="L46" s="12">
        <v>2000</v>
      </c>
      <c r="M46" s="13"/>
      <c r="N46" s="12">
        <f t="shared" si="6"/>
        <v>4000</v>
      </c>
      <c r="O46" s="12">
        <f t="shared" si="7"/>
        <v>80</v>
      </c>
      <c r="P46" s="14"/>
      <c r="Q46" s="15">
        <v>0.04</v>
      </c>
      <c r="R46" s="15">
        <f t="shared" si="8"/>
        <v>3.2</v>
      </c>
    </row>
    <row r="47" spans="1:20" x14ac:dyDescent="0.2">
      <c r="A47" s="11" t="s">
        <v>195</v>
      </c>
      <c r="B47" s="11" t="s">
        <v>178</v>
      </c>
      <c r="C47" s="11" t="s">
        <v>195</v>
      </c>
      <c r="D47" s="11" t="s">
        <v>275</v>
      </c>
      <c r="E47" s="12">
        <v>25</v>
      </c>
      <c r="F47" s="12">
        <v>750</v>
      </c>
      <c r="G47" s="12">
        <v>10</v>
      </c>
      <c r="H47" s="12">
        <v>50</v>
      </c>
      <c r="I47" s="12"/>
      <c r="J47" s="12"/>
      <c r="K47" s="12"/>
      <c r="L47" s="12"/>
      <c r="M47" s="13"/>
      <c r="N47" s="12">
        <f t="shared" si="6"/>
        <v>0</v>
      </c>
      <c r="O47" s="12">
        <f t="shared" si="7"/>
        <v>0</v>
      </c>
      <c r="P47" s="14"/>
      <c r="Q47" s="15">
        <v>0.05</v>
      </c>
      <c r="R47" s="15">
        <f t="shared" si="8"/>
        <v>0</v>
      </c>
    </row>
    <row r="48" spans="1:20" x14ac:dyDescent="0.2">
      <c r="A48" s="36" t="s">
        <v>177</v>
      </c>
      <c r="B48" s="36" t="s">
        <v>178</v>
      </c>
      <c r="C48" s="36">
        <v>90443700</v>
      </c>
      <c r="D48" s="36" t="s">
        <v>277</v>
      </c>
      <c r="E48" s="12" t="s">
        <v>63</v>
      </c>
      <c r="F48" s="12">
        <v>750</v>
      </c>
      <c r="G48" s="12">
        <v>10</v>
      </c>
      <c r="H48" s="12">
        <v>50</v>
      </c>
      <c r="I48" s="12"/>
      <c r="J48" s="12"/>
      <c r="K48" s="12"/>
      <c r="L48" s="12"/>
      <c r="M48" s="13"/>
      <c r="N48" s="12">
        <f t="shared" si="6"/>
        <v>0</v>
      </c>
      <c r="O48" s="12">
        <f t="shared" si="7"/>
        <v>0</v>
      </c>
      <c r="P48" s="14"/>
      <c r="Q48" s="15">
        <v>0.05</v>
      </c>
      <c r="R48" s="15">
        <f t="shared" si="8"/>
        <v>0</v>
      </c>
    </row>
    <row r="49" spans="1:20" x14ac:dyDescent="0.2">
      <c r="A49" s="11" t="s">
        <v>155</v>
      </c>
      <c r="B49" s="11" t="s">
        <v>58</v>
      </c>
      <c r="C49" s="11" t="s">
        <v>155</v>
      </c>
      <c r="D49" s="11" t="s">
        <v>275</v>
      </c>
      <c r="E49" s="12">
        <v>25</v>
      </c>
      <c r="F49" s="12">
        <v>915</v>
      </c>
      <c r="G49" s="12">
        <v>10</v>
      </c>
      <c r="H49" s="12">
        <v>50</v>
      </c>
      <c r="I49" s="12"/>
      <c r="J49" s="12"/>
      <c r="K49" s="12"/>
      <c r="L49" s="12"/>
      <c r="M49" s="13"/>
      <c r="N49" s="12">
        <f t="shared" si="6"/>
        <v>0</v>
      </c>
      <c r="O49" s="12">
        <f t="shared" si="7"/>
        <v>0</v>
      </c>
      <c r="P49" s="14"/>
      <c r="Q49" s="15">
        <v>0.06</v>
      </c>
      <c r="R49" s="15">
        <f t="shared" si="8"/>
        <v>0</v>
      </c>
    </row>
    <row r="50" spans="1:20" x14ac:dyDescent="0.2">
      <c r="A50" s="36" t="s">
        <v>176</v>
      </c>
      <c r="B50" s="36" t="s">
        <v>58</v>
      </c>
      <c r="C50" s="36">
        <v>90443800</v>
      </c>
      <c r="D50" s="36" t="s">
        <v>277</v>
      </c>
      <c r="E50" s="12" t="s">
        <v>63</v>
      </c>
      <c r="F50" s="12">
        <v>900</v>
      </c>
      <c r="G50" s="12">
        <v>10</v>
      </c>
      <c r="H50" s="12">
        <v>50</v>
      </c>
      <c r="I50" s="12"/>
      <c r="J50" s="12"/>
      <c r="K50" s="12"/>
      <c r="L50" s="12"/>
      <c r="M50" s="13"/>
      <c r="N50" s="12">
        <f t="shared" si="6"/>
        <v>0</v>
      </c>
      <c r="O50" s="12">
        <f t="shared" si="7"/>
        <v>0</v>
      </c>
      <c r="P50" s="14"/>
      <c r="Q50" s="15">
        <v>0.06</v>
      </c>
      <c r="R50" s="15">
        <f t="shared" si="8"/>
        <v>0</v>
      </c>
    </row>
    <row r="51" spans="1:20" x14ac:dyDescent="0.2">
      <c r="A51" s="11" t="s">
        <v>53</v>
      </c>
      <c r="B51" s="11" t="s">
        <v>54</v>
      </c>
      <c r="C51" s="11" t="s">
        <v>53</v>
      </c>
      <c r="D51" s="11" t="s">
        <v>275</v>
      </c>
      <c r="E51" s="12">
        <v>25</v>
      </c>
      <c r="F51" s="12">
        <v>1220</v>
      </c>
      <c r="G51" s="12">
        <v>10</v>
      </c>
      <c r="H51" s="12">
        <v>50</v>
      </c>
      <c r="I51" s="12"/>
      <c r="J51" s="12"/>
      <c r="K51" s="12"/>
      <c r="L51" s="12"/>
      <c r="M51" s="13"/>
      <c r="N51" s="12">
        <f t="shared" si="6"/>
        <v>0</v>
      </c>
      <c r="O51" s="12">
        <f t="shared" si="7"/>
        <v>0</v>
      </c>
      <c r="P51" s="14"/>
      <c r="Q51" s="15">
        <v>0.08</v>
      </c>
      <c r="R51" s="15">
        <f t="shared" si="8"/>
        <v>0</v>
      </c>
    </row>
    <row r="52" spans="1:20" x14ac:dyDescent="0.2">
      <c r="A52" s="26" t="s">
        <v>194</v>
      </c>
      <c r="B52" s="26" t="s">
        <v>54</v>
      </c>
      <c r="C52" s="26">
        <v>90444000</v>
      </c>
      <c r="D52" s="36" t="s">
        <v>277</v>
      </c>
      <c r="E52" s="12" t="s">
        <v>63</v>
      </c>
      <c r="F52" s="12">
        <v>1200</v>
      </c>
      <c r="G52" s="12">
        <v>10</v>
      </c>
      <c r="H52" s="12">
        <v>50</v>
      </c>
      <c r="I52" s="12">
        <v>250</v>
      </c>
      <c r="J52" s="12">
        <v>250</v>
      </c>
      <c r="K52" s="12"/>
      <c r="L52" s="12">
        <v>500</v>
      </c>
      <c r="M52" s="13"/>
      <c r="N52" s="12">
        <f t="shared" si="6"/>
        <v>1000</v>
      </c>
      <c r="O52" s="12">
        <f t="shared" si="7"/>
        <v>20</v>
      </c>
      <c r="P52" s="14"/>
      <c r="Q52" s="15">
        <v>0.08</v>
      </c>
      <c r="R52" s="15">
        <f t="shared" si="8"/>
        <v>1.6</v>
      </c>
    </row>
    <row r="53" spans="1:20" x14ac:dyDescent="0.2">
      <c r="A53" s="11" t="s">
        <v>230</v>
      </c>
      <c r="B53" s="11" t="s">
        <v>231</v>
      </c>
      <c r="C53" s="11" t="s">
        <v>230</v>
      </c>
      <c r="D53" s="11" t="s">
        <v>275</v>
      </c>
      <c r="E53" s="12">
        <v>25</v>
      </c>
      <c r="F53" s="12">
        <v>1500</v>
      </c>
      <c r="G53" s="12">
        <v>10</v>
      </c>
      <c r="H53" s="12">
        <v>50</v>
      </c>
      <c r="I53" s="12">
        <v>50</v>
      </c>
      <c r="J53" s="12">
        <v>50</v>
      </c>
      <c r="K53" s="12"/>
      <c r="L53" s="12"/>
      <c r="M53" s="13"/>
      <c r="N53" s="12">
        <f t="shared" si="6"/>
        <v>100</v>
      </c>
      <c r="O53" s="12">
        <f t="shared" si="7"/>
        <v>2</v>
      </c>
      <c r="P53" s="14"/>
      <c r="Q53" s="15">
        <v>0.11</v>
      </c>
      <c r="R53" s="15">
        <f t="shared" si="8"/>
        <v>0.22</v>
      </c>
    </row>
    <row r="54" spans="1:20" x14ac:dyDescent="0.2">
      <c r="A54" s="11" t="s">
        <v>254</v>
      </c>
      <c r="B54" s="11" t="s">
        <v>255</v>
      </c>
      <c r="C54" s="11" t="s">
        <v>254</v>
      </c>
      <c r="D54" s="11" t="s">
        <v>275</v>
      </c>
      <c r="E54" s="12">
        <v>25</v>
      </c>
      <c r="F54" s="12">
        <v>1650</v>
      </c>
      <c r="G54" s="12">
        <v>10</v>
      </c>
      <c r="H54" s="12">
        <v>50</v>
      </c>
      <c r="I54" s="12"/>
      <c r="J54" s="12"/>
      <c r="K54" s="12"/>
      <c r="L54" s="12"/>
      <c r="M54" s="13"/>
      <c r="N54" s="12">
        <f t="shared" si="6"/>
        <v>0</v>
      </c>
      <c r="O54" s="12">
        <f t="shared" si="7"/>
        <v>0</v>
      </c>
      <c r="P54" s="14"/>
      <c r="Q54" s="15">
        <v>0.12</v>
      </c>
      <c r="R54" s="15">
        <f t="shared" si="8"/>
        <v>0</v>
      </c>
    </row>
    <row r="55" spans="1:20" x14ac:dyDescent="0.2">
      <c r="A55" s="11" t="s">
        <v>193</v>
      </c>
      <c r="B55" s="11" t="s">
        <v>175</v>
      </c>
      <c r="C55" s="11" t="s">
        <v>193</v>
      </c>
      <c r="D55" s="11" t="s">
        <v>275</v>
      </c>
      <c r="E55" s="12">
        <v>25</v>
      </c>
      <c r="F55" s="12">
        <v>1800</v>
      </c>
      <c r="G55" s="12">
        <v>10</v>
      </c>
      <c r="H55" s="12">
        <v>50</v>
      </c>
      <c r="I55" s="12"/>
      <c r="J55" s="12"/>
      <c r="K55" s="12"/>
      <c r="L55" s="12"/>
      <c r="M55" s="13"/>
      <c r="N55" s="12">
        <f t="shared" si="6"/>
        <v>0</v>
      </c>
      <c r="O55" s="12">
        <f t="shared" si="7"/>
        <v>0</v>
      </c>
      <c r="P55" s="14"/>
      <c r="Q55" s="15">
        <v>0.12</v>
      </c>
      <c r="R55" s="15">
        <f t="shared" si="8"/>
        <v>0</v>
      </c>
    </row>
    <row r="56" spans="1:20" x14ac:dyDescent="0.2">
      <c r="A56" s="36" t="s">
        <v>174</v>
      </c>
      <c r="B56" s="36" t="s">
        <v>175</v>
      </c>
      <c r="C56" s="36">
        <v>90443900</v>
      </c>
      <c r="D56" s="36" t="s">
        <v>277</v>
      </c>
      <c r="E56" s="12" t="s">
        <v>63</v>
      </c>
      <c r="F56" s="12">
        <v>1800</v>
      </c>
      <c r="G56" s="12">
        <v>10</v>
      </c>
      <c r="H56" s="12">
        <v>50</v>
      </c>
      <c r="I56" s="12"/>
      <c r="J56" s="12"/>
      <c r="K56" s="12"/>
      <c r="L56" s="12"/>
      <c r="M56" s="13"/>
      <c r="N56" s="12">
        <f t="shared" si="6"/>
        <v>0</v>
      </c>
      <c r="O56" s="12">
        <f t="shared" si="7"/>
        <v>0</v>
      </c>
      <c r="P56" s="14"/>
      <c r="Q56" s="15">
        <v>0.12</v>
      </c>
      <c r="R56" s="15">
        <f>$O56*$Q56</f>
        <v>0</v>
      </c>
    </row>
    <row r="57" spans="1:20" x14ac:dyDescent="0.2">
      <c r="A57" s="36" t="s">
        <v>293</v>
      </c>
      <c r="B57" s="36" t="s">
        <v>294</v>
      </c>
      <c r="C57" s="36">
        <v>90443000</v>
      </c>
      <c r="D57" s="36" t="s">
        <v>277</v>
      </c>
      <c r="E57" s="12" t="s">
        <v>63</v>
      </c>
      <c r="F57" s="12">
        <v>2100</v>
      </c>
      <c r="G57" s="12">
        <v>10</v>
      </c>
      <c r="H57" s="12">
        <v>50</v>
      </c>
      <c r="I57" s="12"/>
      <c r="J57" s="12"/>
      <c r="K57" s="12"/>
      <c r="L57" s="12"/>
      <c r="M57" s="13"/>
      <c r="N57" s="12">
        <f t="shared" si="6"/>
        <v>0</v>
      </c>
      <c r="O57" s="12">
        <f t="shared" si="7"/>
        <v>0</v>
      </c>
      <c r="P57" s="14"/>
      <c r="Q57" s="15">
        <v>0.09</v>
      </c>
      <c r="R57" s="15">
        <f t="shared" si="8"/>
        <v>0</v>
      </c>
    </row>
    <row r="58" spans="1:20" x14ac:dyDescent="0.2">
      <c r="A58" s="28" t="s">
        <v>70</v>
      </c>
      <c r="B58" s="28"/>
      <c r="C58" s="29"/>
      <c r="D58" s="29"/>
      <c r="E58" s="30"/>
      <c r="F58" s="36"/>
      <c r="G58" s="20"/>
      <c r="H58" s="20"/>
      <c r="I58" s="12"/>
      <c r="J58" s="12"/>
      <c r="K58" s="12"/>
      <c r="L58" s="12"/>
      <c r="M58" s="20"/>
      <c r="N58" s="12"/>
      <c r="O58" s="12"/>
      <c r="P58" s="14"/>
      <c r="Q58" s="12"/>
      <c r="R58" s="15"/>
    </row>
    <row r="59" spans="1:20" x14ac:dyDescent="0.2">
      <c r="A59" s="11" t="s">
        <v>295</v>
      </c>
      <c r="B59" s="11" t="s">
        <v>296</v>
      </c>
      <c r="C59" s="11" t="s">
        <v>295</v>
      </c>
      <c r="D59" s="11" t="s">
        <v>275</v>
      </c>
      <c r="E59" s="12">
        <v>32</v>
      </c>
      <c r="F59" s="12">
        <v>100</v>
      </c>
      <c r="G59" s="12">
        <v>10</v>
      </c>
      <c r="H59" s="12">
        <v>300</v>
      </c>
      <c r="I59" s="12"/>
      <c r="J59" s="12"/>
      <c r="K59" s="12">
        <v>300</v>
      </c>
      <c r="L59" s="12">
        <v>300</v>
      </c>
      <c r="M59" s="13"/>
      <c r="N59" s="12">
        <f t="shared" ref="N59:N73" si="9">SUM(I59:M59)</f>
        <v>600</v>
      </c>
      <c r="O59" s="12">
        <f t="shared" ref="O59:O73" si="10">$N59/$H59</f>
        <v>2</v>
      </c>
      <c r="P59" s="14"/>
      <c r="Q59" s="15">
        <v>0.09</v>
      </c>
      <c r="R59" s="15">
        <f t="shared" ref="R59:R73" si="11">$O59*$Q59</f>
        <v>0.18</v>
      </c>
      <c r="S59" s="43">
        <f>SUM(R59:R73)</f>
        <v>2.79</v>
      </c>
      <c r="T59" s="3">
        <f>S59*100/$S$143</f>
        <v>8.4340991535671108</v>
      </c>
    </row>
    <row r="60" spans="1:20" x14ac:dyDescent="0.2">
      <c r="A60" s="11" t="s">
        <v>71</v>
      </c>
      <c r="B60" s="11" t="s">
        <v>72</v>
      </c>
      <c r="C60" s="11" t="s">
        <v>71</v>
      </c>
      <c r="D60" s="11" t="s">
        <v>275</v>
      </c>
      <c r="E60" s="12">
        <v>32</v>
      </c>
      <c r="F60" s="12">
        <v>150</v>
      </c>
      <c r="G60" s="12">
        <v>10</v>
      </c>
      <c r="H60" s="12">
        <v>300</v>
      </c>
      <c r="I60" s="12"/>
      <c r="J60" s="12"/>
      <c r="K60" s="12"/>
      <c r="L60" s="12"/>
      <c r="M60" s="13"/>
      <c r="N60" s="12">
        <f t="shared" si="9"/>
        <v>0</v>
      </c>
      <c r="O60" s="12">
        <f t="shared" si="10"/>
        <v>0</v>
      </c>
      <c r="P60" s="14"/>
      <c r="Q60" s="15">
        <v>0.09</v>
      </c>
      <c r="R60" s="15">
        <f t="shared" si="11"/>
        <v>0</v>
      </c>
    </row>
    <row r="61" spans="1:20" x14ac:dyDescent="0.2">
      <c r="A61" s="36" t="s">
        <v>256</v>
      </c>
      <c r="B61" s="36" t="s">
        <v>72</v>
      </c>
      <c r="C61" s="36">
        <v>90446200</v>
      </c>
      <c r="D61" s="36" t="s">
        <v>277</v>
      </c>
      <c r="E61" s="12">
        <v>32</v>
      </c>
      <c r="F61" s="12">
        <v>150</v>
      </c>
      <c r="G61" s="12">
        <v>10</v>
      </c>
      <c r="H61" s="12">
        <v>300</v>
      </c>
      <c r="I61" s="12"/>
      <c r="J61" s="12"/>
      <c r="K61" s="12"/>
      <c r="L61" s="12"/>
      <c r="M61" s="13"/>
      <c r="N61" s="12">
        <f t="shared" si="9"/>
        <v>0</v>
      </c>
      <c r="O61" s="12">
        <f t="shared" si="10"/>
        <v>0</v>
      </c>
      <c r="P61" s="14"/>
      <c r="Q61" s="15">
        <v>0.09</v>
      </c>
      <c r="R61" s="15">
        <f t="shared" si="11"/>
        <v>0</v>
      </c>
    </row>
    <row r="62" spans="1:20" x14ac:dyDescent="0.2">
      <c r="A62" s="11" t="s">
        <v>200</v>
      </c>
      <c r="B62" s="11" t="s">
        <v>201</v>
      </c>
      <c r="C62" s="11" t="s">
        <v>200</v>
      </c>
      <c r="D62" s="11" t="s">
        <v>275</v>
      </c>
      <c r="E62" s="12">
        <v>32</v>
      </c>
      <c r="F62" s="12">
        <v>200</v>
      </c>
      <c r="G62" s="12">
        <v>10</v>
      </c>
      <c r="H62" s="12">
        <v>300</v>
      </c>
      <c r="I62" s="12"/>
      <c r="J62" s="12"/>
      <c r="K62" s="12"/>
      <c r="L62" s="12"/>
      <c r="M62" s="13"/>
      <c r="N62" s="12">
        <f t="shared" si="9"/>
        <v>0</v>
      </c>
      <c r="O62" s="12">
        <f t="shared" si="10"/>
        <v>0</v>
      </c>
      <c r="P62" s="14"/>
      <c r="Q62" s="15">
        <v>0.09</v>
      </c>
      <c r="R62" s="15">
        <f t="shared" si="11"/>
        <v>0</v>
      </c>
    </row>
    <row r="63" spans="1:20" x14ac:dyDescent="0.2">
      <c r="A63" s="11" t="s">
        <v>73</v>
      </c>
      <c r="B63" s="11" t="s">
        <v>74</v>
      </c>
      <c r="C63" s="11" t="s">
        <v>73</v>
      </c>
      <c r="D63" s="11" t="s">
        <v>275</v>
      </c>
      <c r="E63" s="12">
        <v>32</v>
      </c>
      <c r="F63" s="12">
        <v>300</v>
      </c>
      <c r="G63" s="12">
        <v>10</v>
      </c>
      <c r="H63" s="12">
        <v>150</v>
      </c>
      <c r="I63" s="12"/>
      <c r="J63" s="12"/>
      <c r="K63" s="12"/>
      <c r="L63" s="12">
        <v>300</v>
      </c>
      <c r="M63" s="13"/>
      <c r="N63" s="12">
        <f t="shared" si="9"/>
        <v>300</v>
      </c>
      <c r="O63" s="12">
        <f t="shared" si="10"/>
        <v>2</v>
      </c>
      <c r="P63" s="14"/>
      <c r="Q63" s="15">
        <v>0.09</v>
      </c>
      <c r="R63" s="15">
        <f t="shared" si="11"/>
        <v>0.18</v>
      </c>
    </row>
    <row r="64" spans="1:20" x14ac:dyDescent="0.2">
      <c r="A64" s="36" t="s">
        <v>232</v>
      </c>
      <c r="B64" s="36" t="s">
        <v>74</v>
      </c>
      <c r="C64" s="36">
        <v>90446300</v>
      </c>
      <c r="D64" s="36" t="s">
        <v>277</v>
      </c>
      <c r="E64" s="12" t="s">
        <v>180</v>
      </c>
      <c r="F64" s="12">
        <v>300</v>
      </c>
      <c r="G64" s="12">
        <v>10</v>
      </c>
      <c r="H64" s="12">
        <v>150</v>
      </c>
      <c r="I64" s="12">
        <v>150</v>
      </c>
      <c r="J64" s="12">
        <v>150</v>
      </c>
      <c r="K64" s="12">
        <v>300</v>
      </c>
      <c r="L64" s="12">
        <v>300</v>
      </c>
      <c r="M64" s="13"/>
      <c r="N64" s="12">
        <f t="shared" si="9"/>
        <v>900</v>
      </c>
      <c r="O64" s="12">
        <f t="shared" si="10"/>
        <v>6</v>
      </c>
      <c r="P64" s="14"/>
      <c r="Q64" s="15">
        <v>0.09</v>
      </c>
      <c r="R64" s="15">
        <f t="shared" si="11"/>
        <v>0.54</v>
      </c>
    </row>
    <row r="65" spans="1:20" x14ac:dyDescent="0.2">
      <c r="A65" s="11" t="s">
        <v>75</v>
      </c>
      <c r="B65" s="11" t="s">
        <v>76</v>
      </c>
      <c r="C65" s="11" t="s">
        <v>75</v>
      </c>
      <c r="D65" s="11" t="s">
        <v>275</v>
      </c>
      <c r="E65" s="12">
        <v>32</v>
      </c>
      <c r="F65" s="12">
        <v>450</v>
      </c>
      <c r="G65" s="12">
        <v>10</v>
      </c>
      <c r="H65" s="12">
        <v>100</v>
      </c>
      <c r="I65" s="12"/>
      <c r="J65" s="12"/>
      <c r="K65" s="12"/>
      <c r="L65" s="12"/>
      <c r="M65" s="13"/>
      <c r="N65" s="12">
        <f t="shared" si="9"/>
        <v>0</v>
      </c>
      <c r="O65" s="12">
        <f t="shared" si="10"/>
        <v>0</v>
      </c>
      <c r="P65" s="14"/>
      <c r="Q65" s="15">
        <v>0.09</v>
      </c>
      <c r="R65" s="15">
        <f t="shared" si="11"/>
        <v>0</v>
      </c>
    </row>
    <row r="66" spans="1:20" x14ac:dyDescent="0.2">
      <c r="A66" s="36" t="s">
        <v>179</v>
      </c>
      <c r="B66" s="36" t="s">
        <v>76</v>
      </c>
      <c r="C66" s="36">
        <v>90446400</v>
      </c>
      <c r="D66" s="36" t="s">
        <v>277</v>
      </c>
      <c r="E66" s="12" t="s">
        <v>180</v>
      </c>
      <c r="F66" s="12">
        <v>450</v>
      </c>
      <c r="G66" s="12">
        <v>10</v>
      </c>
      <c r="H66" s="12">
        <v>100</v>
      </c>
      <c r="I66" s="12">
        <v>100</v>
      </c>
      <c r="J66" s="12">
        <v>200</v>
      </c>
      <c r="K66" s="12"/>
      <c r="L66" s="12"/>
      <c r="M66" s="13"/>
      <c r="N66" s="12">
        <f t="shared" si="9"/>
        <v>300</v>
      </c>
      <c r="O66" s="12">
        <f t="shared" si="10"/>
        <v>3</v>
      </c>
      <c r="P66" s="14"/>
      <c r="Q66" s="15">
        <v>0.09</v>
      </c>
      <c r="R66" s="15">
        <f t="shared" si="11"/>
        <v>0.27</v>
      </c>
    </row>
    <row r="67" spans="1:20" x14ac:dyDescent="0.2">
      <c r="A67" s="11" t="s">
        <v>156</v>
      </c>
      <c r="B67" s="11" t="s">
        <v>157</v>
      </c>
      <c r="C67" s="11" t="s">
        <v>156</v>
      </c>
      <c r="D67" s="11" t="s">
        <v>275</v>
      </c>
      <c r="E67" s="12">
        <v>32</v>
      </c>
      <c r="F67" s="12">
        <v>600</v>
      </c>
      <c r="G67" s="12">
        <v>10</v>
      </c>
      <c r="H67" s="12">
        <v>100</v>
      </c>
      <c r="I67" s="12"/>
      <c r="J67" s="12"/>
      <c r="K67" s="12"/>
      <c r="L67" s="12"/>
      <c r="M67" s="13"/>
      <c r="N67" s="12">
        <f t="shared" si="9"/>
        <v>0</v>
      </c>
      <c r="O67" s="12">
        <f t="shared" si="10"/>
        <v>0</v>
      </c>
      <c r="P67" s="14"/>
      <c r="Q67" s="15">
        <v>0.12</v>
      </c>
      <c r="R67" s="15">
        <f t="shared" si="11"/>
        <v>0</v>
      </c>
    </row>
    <row r="68" spans="1:20" x14ac:dyDescent="0.2">
      <c r="A68" s="36" t="s">
        <v>181</v>
      </c>
      <c r="B68" s="36" t="s">
        <v>157</v>
      </c>
      <c r="C68" s="36">
        <v>90446600</v>
      </c>
      <c r="D68" s="36" t="s">
        <v>277</v>
      </c>
      <c r="E68" s="12" t="s">
        <v>180</v>
      </c>
      <c r="F68" s="12">
        <v>600</v>
      </c>
      <c r="G68" s="12">
        <v>10</v>
      </c>
      <c r="H68" s="12">
        <v>100</v>
      </c>
      <c r="I68" s="12"/>
      <c r="J68" s="12"/>
      <c r="K68" s="12"/>
      <c r="L68" s="12"/>
      <c r="M68" s="13"/>
      <c r="N68" s="12">
        <f t="shared" si="9"/>
        <v>0</v>
      </c>
      <c r="O68" s="12">
        <f t="shared" si="10"/>
        <v>0</v>
      </c>
      <c r="P68" s="14"/>
      <c r="Q68" s="15">
        <v>0.12</v>
      </c>
      <c r="R68" s="15">
        <f t="shared" si="11"/>
        <v>0</v>
      </c>
    </row>
    <row r="69" spans="1:20" x14ac:dyDescent="0.2">
      <c r="A69" s="11" t="s">
        <v>222</v>
      </c>
      <c r="B69" s="11" t="s">
        <v>223</v>
      </c>
      <c r="C69" s="11" t="s">
        <v>222</v>
      </c>
      <c r="D69" s="11" t="s">
        <v>275</v>
      </c>
      <c r="E69" s="12">
        <v>32</v>
      </c>
      <c r="F69" s="12">
        <v>750</v>
      </c>
      <c r="G69" s="12">
        <v>10</v>
      </c>
      <c r="H69" s="12">
        <v>60</v>
      </c>
      <c r="I69" s="12"/>
      <c r="J69" s="12"/>
      <c r="K69" s="12"/>
      <c r="L69" s="12"/>
      <c r="M69" s="13"/>
      <c r="N69" s="12">
        <f t="shared" si="9"/>
        <v>0</v>
      </c>
      <c r="O69" s="12">
        <f t="shared" si="10"/>
        <v>0</v>
      </c>
      <c r="P69" s="14"/>
      <c r="Q69" s="15">
        <v>0.09</v>
      </c>
      <c r="R69" s="15">
        <f t="shared" si="11"/>
        <v>0</v>
      </c>
    </row>
    <row r="70" spans="1:20" x14ac:dyDescent="0.2">
      <c r="A70" s="11" t="s">
        <v>158</v>
      </c>
      <c r="B70" s="11" t="s">
        <v>159</v>
      </c>
      <c r="C70" s="11" t="s">
        <v>158</v>
      </c>
      <c r="D70" s="11" t="s">
        <v>275</v>
      </c>
      <c r="E70" s="12">
        <v>32</v>
      </c>
      <c r="F70" s="12">
        <v>900</v>
      </c>
      <c r="G70" s="12">
        <v>10</v>
      </c>
      <c r="H70" s="12">
        <v>50</v>
      </c>
      <c r="I70" s="12"/>
      <c r="J70" s="12"/>
      <c r="K70" s="12"/>
      <c r="L70" s="12"/>
      <c r="M70" s="13"/>
      <c r="N70" s="12">
        <f t="shared" si="9"/>
        <v>0</v>
      </c>
      <c r="O70" s="12">
        <f t="shared" si="10"/>
        <v>0</v>
      </c>
      <c r="P70" s="14"/>
      <c r="Q70" s="15">
        <v>0.09</v>
      </c>
      <c r="R70" s="15">
        <f t="shared" si="11"/>
        <v>0</v>
      </c>
    </row>
    <row r="71" spans="1:20" x14ac:dyDescent="0.2">
      <c r="A71" s="36" t="s">
        <v>182</v>
      </c>
      <c r="B71" s="36" t="s">
        <v>159</v>
      </c>
      <c r="C71" s="36">
        <v>90446700</v>
      </c>
      <c r="D71" s="36" t="s">
        <v>277</v>
      </c>
      <c r="E71" s="12" t="s">
        <v>180</v>
      </c>
      <c r="F71" s="12">
        <v>900</v>
      </c>
      <c r="G71" s="12">
        <v>10</v>
      </c>
      <c r="H71" s="12">
        <v>50</v>
      </c>
      <c r="I71" s="12"/>
      <c r="J71" s="12">
        <v>100</v>
      </c>
      <c r="K71" s="12">
        <v>200</v>
      </c>
      <c r="L71" s="12">
        <v>200</v>
      </c>
      <c r="M71" s="13"/>
      <c r="N71" s="12">
        <f t="shared" si="9"/>
        <v>500</v>
      </c>
      <c r="O71" s="12">
        <f t="shared" si="10"/>
        <v>10</v>
      </c>
      <c r="P71" s="14"/>
      <c r="Q71" s="15">
        <v>0.09</v>
      </c>
      <c r="R71" s="15">
        <f t="shared" si="11"/>
        <v>0.89999999999999991</v>
      </c>
    </row>
    <row r="72" spans="1:20" x14ac:dyDescent="0.2">
      <c r="A72" s="11" t="s">
        <v>233</v>
      </c>
      <c r="B72" s="11" t="s">
        <v>234</v>
      </c>
      <c r="C72" s="11" t="s">
        <v>233</v>
      </c>
      <c r="D72" s="11" t="s">
        <v>275</v>
      </c>
      <c r="E72" s="12">
        <v>32</v>
      </c>
      <c r="F72" s="12">
        <v>1200</v>
      </c>
      <c r="G72" s="12">
        <v>10</v>
      </c>
      <c r="H72" s="12">
        <v>50</v>
      </c>
      <c r="I72" s="12"/>
      <c r="J72" s="12"/>
      <c r="K72" s="12"/>
      <c r="L72" s="12"/>
      <c r="M72" s="13"/>
      <c r="N72" s="12">
        <f t="shared" si="9"/>
        <v>0</v>
      </c>
      <c r="O72" s="12">
        <f t="shared" si="10"/>
        <v>0</v>
      </c>
      <c r="P72" s="14"/>
      <c r="Q72" s="15">
        <v>0.12</v>
      </c>
      <c r="R72" s="15">
        <f t="shared" si="11"/>
        <v>0</v>
      </c>
    </row>
    <row r="73" spans="1:20" x14ac:dyDescent="0.2">
      <c r="A73" s="37" t="s">
        <v>236</v>
      </c>
      <c r="B73" s="36" t="s">
        <v>237</v>
      </c>
      <c r="C73" s="48">
        <v>90446800</v>
      </c>
      <c r="D73" s="36" t="s">
        <v>277</v>
      </c>
      <c r="E73" s="12" t="s">
        <v>180</v>
      </c>
      <c r="F73" s="12">
        <v>1800</v>
      </c>
      <c r="G73" s="12">
        <v>10</v>
      </c>
      <c r="H73" s="12">
        <v>25</v>
      </c>
      <c r="I73" s="12"/>
      <c r="J73" s="12">
        <v>100</v>
      </c>
      <c r="K73" s="12"/>
      <c r="L73" s="12"/>
      <c r="M73" s="13"/>
      <c r="N73" s="12">
        <f t="shared" si="9"/>
        <v>100</v>
      </c>
      <c r="O73" s="12">
        <f t="shared" si="10"/>
        <v>4</v>
      </c>
      <c r="P73" s="14"/>
      <c r="Q73" s="15">
        <v>0.18</v>
      </c>
      <c r="R73" s="15">
        <f t="shared" si="11"/>
        <v>0.72</v>
      </c>
      <c r="S73" s="43"/>
    </row>
    <row r="74" spans="1:20" x14ac:dyDescent="0.2">
      <c r="A74" s="28" t="s">
        <v>77</v>
      </c>
      <c r="B74" s="28"/>
      <c r="C74" s="29"/>
      <c r="D74" s="29"/>
      <c r="E74" s="30"/>
      <c r="F74" s="36"/>
      <c r="G74" s="12"/>
      <c r="H74" s="12"/>
      <c r="I74" s="12"/>
      <c r="J74" s="12"/>
      <c r="K74" s="12"/>
      <c r="L74" s="12"/>
      <c r="M74" s="8"/>
      <c r="N74" s="12"/>
      <c r="O74" s="12"/>
      <c r="P74" s="14"/>
      <c r="Q74" s="12"/>
      <c r="R74" s="15"/>
    </row>
    <row r="75" spans="1:20" x14ac:dyDescent="0.2">
      <c r="A75" s="11" t="s">
        <v>297</v>
      </c>
      <c r="B75" s="11" t="s">
        <v>298</v>
      </c>
      <c r="C75" s="11" t="s">
        <v>297</v>
      </c>
      <c r="D75" s="11" t="s">
        <v>275</v>
      </c>
      <c r="E75" s="12">
        <v>40</v>
      </c>
      <c r="F75" s="12">
        <v>100</v>
      </c>
      <c r="G75" s="12">
        <v>10</v>
      </c>
      <c r="H75" s="12">
        <v>300</v>
      </c>
      <c r="I75" s="12"/>
      <c r="J75" s="12"/>
      <c r="K75" s="12"/>
      <c r="L75" s="12"/>
      <c r="M75" s="13"/>
      <c r="N75" s="12">
        <f t="shared" ref="N75:N90" si="12">SUM(I75:M75)</f>
        <v>0</v>
      </c>
      <c r="O75" s="12">
        <f t="shared" ref="O75:O90" si="13">$N75/$H75</f>
        <v>0</v>
      </c>
      <c r="P75" s="14"/>
      <c r="Q75" s="15">
        <v>0.13</v>
      </c>
      <c r="R75" s="15">
        <f t="shared" ref="R75:R90" si="14">$O75*$Q75</f>
        <v>0</v>
      </c>
      <c r="S75" s="43">
        <f>SUM(R75:R90)</f>
        <v>3.9699999999999998</v>
      </c>
      <c r="T75" s="3">
        <f>S75*100/$S$143</f>
        <v>12.001209189842806</v>
      </c>
    </row>
    <row r="76" spans="1:20" x14ac:dyDescent="0.2">
      <c r="A76" s="11" t="s">
        <v>78</v>
      </c>
      <c r="B76" s="11" t="s">
        <v>79</v>
      </c>
      <c r="C76" s="11" t="s">
        <v>78</v>
      </c>
      <c r="D76" s="11" t="s">
        <v>275</v>
      </c>
      <c r="E76" s="12">
        <v>40</v>
      </c>
      <c r="F76" s="12">
        <v>150</v>
      </c>
      <c r="G76" s="12">
        <v>10</v>
      </c>
      <c r="H76" s="12">
        <v>300</v>
      </c>
      <c r="I76" s="12"/>
      <c r="J76" s="12"/>
      <c r="K76" s="12"/>
      <c r="L76" s="12"/>
      <c r="M76" s="13"/>
      <c r="N76" s="12">
        <f t="shared" si="12"/>
        <v>0</v>
      </c>
      <c r="O76" s="12">
        <f t="shared" si="13"/>
        <v>0</v>
      </c>
      <c r="P76" s="14"/>
      <c r="Q76" s="15">
        <v>0.13</v>
      </c>
      <c r="R76" s="15">
        <f t="shared" si="14"/>
        <v>0</v>
      </c>
    </row>
    <row r="77" spans="1:20" x14ac:dyDescent="0.2">
      <c r="A77" s="36" t="s">
        <v>240</v>
      </c>
      <c r="B77" s="36" t="s">
        <v>79</v>
      </c>
      <c r="C77" s="31" t="s">
        <v>241</v>
      </c>
      <c r="D77" s="36" t="s">
        <v>277</v>
      </c>
      <c r="E77" s="12">
        <v>40</v>
      </c>
      <c r="F77" s="12">
        <v>150</v>
      </c>
      <c r="G77" s="12">
        <v>10</v>
      </c>
      <c r="H77" s="12">
        <v>300</v>
      </c>
      <c r="I77" s="12"/>
      <c r="J77" s="12">
        <v>300</v>
      </c>
      <c r="K77" s="12"/>
      <c r="L77" s="12"/>
      <c r="M77" s="13"/>
      <c r="N77" s="12">
        <f t="shared" si="12"/>
        <v>300</v>
      </c>
      <c r="O77" s="12">
        <f t="shared" si="13"/>
        <v>1</v>
      </c>
      <c r="P77" s="14"/>
      <c r="Q77" s="15">
        <v>0.13</v>
      </c>
      <c r="R77" s="15">
        <f t="shared" si="14"/>
        <v>0.13</v>
      </c>
    </row>
    <row r="78" spans="1:20" x14ac:dyDescent="0.2">
      <c r="A78" s="11" t="s">
        <v>80</v>
      </c>
      <c r="B78" s="11" t="s">
        <v>81</v>
      </c>
      <c r="C78" s="11" t="s">
        <v>80</v>
      </c>
      <c r="D78" s="11" t="s">
        <v>275</v>
      </c>
      <c r="E78" s="12">
        <v>40</v>
      </c>
      <c r="F78" s="12">
        <v>200</v>
      </c>
      <c r="G78" s="12">
        <v>10</v>
      </c>
      <c r="H78" s="12">
        <v>150</v>
      </c>
      <c r="I78" s="12"/>
      <c r="J78" s="12"/>
      <c r="K78" s="12"/>
      <c r="L78" s="12"/>
      <c r="M78" s="13"/>
      <c r="N78" s="12">
        <f t="shared" si="12"/>
        <v>0</v>
      </c>
      <c r="O78" s="12">
        <f t="shared" si="13"/>
        <v>0</v>
      </c>
      <c r="P78" s="14"/>
      <c r="Q78" s="15">
        <v>0.13</v>
      </c>
      <c r="R78" s="15">
        <f t="shared" si="14"/>
        <v>0</v>
      </c>
    </row>
    <row r="79" spans="1:20" x14ac:dyDescent="0.2">
      <c r="A79" s="11" t="s">
        <v>82</v>
      </c>
      <c r="B79" s="11" t="s">
        <v>83</v>
      </c>
      <c r="C79" s="11" t="s">
        <v>82</v>
      </c>
      <c r="D79" s="11" t="s">
        <v>275</v>
      </c>
      <c r="E79" s="12">
        <v>40</v>
      </c>
      <c r="F79" s="12">
        <v>300</v>
      </c>
      <c r="G79" s="12">
        <v>10</v>
      </c>
      <c r="H79" s="12">
        <v>150</v>
      </c>
      <c r="I79" s="12"/>
      <c r="J79" s="12"/>
      <c r="K79" s="12"/>
      <c r="L79" s="12">
        <v>150</v>
      </c>
      <c r="M79" s="13"/>
      <c r="N79" s="12">
        <f t="shared" si="12"/>
        <v>150</v>
      </c>
      <c r="O79" s="12">
        <f t="shared" si="13"/>
        <v>1</v>
      </c>
      <c r="P79" s="14"/>
      <c r="Q79" s="15">
        <v>0.13</v>
      </c>
      <c r="R79" s="15">
        <f t="shared" si="14"/>
        <v>0.13</v>
      </c>
    </row>
    <row r="80" spans="1:20" x14ac:dyDescent="0.2">
      <c r="A80" s="36" t="s">
        <v>183</v>
      </c>
      <c r="B80" s="36" t="s">
        <v>83</v>
      </c>
      <c r="C80" s="36">
        <v>90447300</v>
      </c>
      <c r="D80" s="36" t="s">
        <v>277</v>
      </c>
      <c r="E80" s="12" t="s">
        <v>89</v>
      </c>
      <c r="F80" s="12">
        <v>300</v>
      </c>
      <c r="G80" s="12">
        <v>10</v>
      </c>
      <c r="H80" s="12">
        <v>150</v>
      </c>
      <c r="I80" s="12"/>
      <c r="J80" s="12">
        <v>300</v>
      </c>
      <c r="K80" s="12"/>
      <c r="L80" s="12">
        <v>300</v>
      </c>
      <c r="M80" s="13"/>
      <c r="N80" s="12">
        <f t="shared" si="12"/>
        <v>600</v>
      </c>
      <c r="O80" s="12">
        <f t="shared" si="13"/>
        <v>4</v>
      </c>
      <c r="P80" s="14"/>
      <c r="Q80" s="15">
        <v>0.13</v>
      </c>
      <c r="R80" s="15">
        <f t="shared" si="14"/>
        <v>0.52</v>
      </c>
    </row>
    <row r="81" spans="1:20" x14ac:dyDescent="0.2">
      <c r="A81" s="11" t="s">
        <v>84</v>
      </c>
      <c r="B81" s="11" t="s">
        <v>85</v>
      </c>
      <c r="C81" s="11" t="s">
        <v>84</v>
      </c>
      <c r="D81" s="11" t="s">
        <v>275</v>
      </c>
      <c r="E81" s="12">
        <v>40</v>
      </c>
      <c r="F81" s="12">
        <v>450</v>
      </c>
      <c r="G81" s="12">
        <v>10</v>
      </c>
      <c r="H81" s="12">
        <v>100</v>
      </c>
      <c r="I81" s="12"/>
      <c r="J81" s="12"/>
      <c r="K81" s="12"/>
      <c r="L81" s="12"/>
      <c r="M81" s="13"/>
      <c r="N81" s="12">
        <f t="shared" si="12"/>
        <v>0</v>
      </c>
      <c r="O81" s="12">
        <f t="shared" si="13"/>
        <v>0</v>
      </c>
      <c r="P81" s="14"/>
      <c r="Q81" s="15">
        <v>0.13</v>
      </c>
      <c r="R81" s="15">
        <f t="shared" si="14"/>
        <v>0</v>
      </c>
    </row>
    <row r="82" spans="1:20" x14ac:dyDescent="0.2">
      <c r="A82" s="36" t="s">
        <v>184</v>
      </c>
      <c r="B82" s="36" t="s">
        <v>85</v>
      </c>
      <c r="C82" s="36">
        <v>90447400</v>
      </c>
      <c r="D82" s="36" t="s">
        <v>277</v>
      </c>
      <c r="E82" s="12" t="s">
        <v>89</v>
      </c>
      <c r="F82" s="12">
        <v>450</v>
      </c>
      <c r="G82" s="12">
        <v>10</v>
      </c>
      <c r="H82" s="12">
        <v>100</v>
      </c>
      <c r="I82" s="12"/>
      <c r="J82" s="12">
        <v>300</v>
      </c>
      <c r="K82" s="12">
        <v>300</v>
      </c>
      <c r="L82" s="12">
        <v>300</v>
      </c>
      <c r="M82" s="13"/>
      <c r="N82" s="12">
        <f t="shared" si="12"/>
        <v>900</v>
      </c>
      <c r="O82" s="12">
        <f t="shared" si="13"/>
        <v>9</v>
      </c>
      <c r="P82" s="14"/>
      <c r="Q82" s="15">
        <v>0.13</v>
      </c>
      <c r="R82" s="15">
        <f t="shared" si="14"/>
        <v>1.17</v>
      </c>
    </row>
    <row r="83" spans="1:20" x14ac:dyDescent="0.2">
      <c r="A83" s="11" t="s">
        <v>86</v>
      </c>
      <c r="B83" s="11" t="s">
        <v>87</v>
      </c>
      <c r="C83" s="11" t="s">
        <v>86</v>
      </c>
      <c r="D83" s="11" t="s">
        <v>275</v>
      </c>
      <c r="E83" s="12">
        <v>40</v>
      </c>
      <c r="F83" s="12">
        <v>600</v>
      </c>
      <c r="G83" s="12">
        <v>10</v>
      </c>
      <c r="H83" s="12">
        <v>50</v>
      </c>
      <c r="I83" s="12"/>
      <c r="J83" s="12"/>
      <c r="K83" s="12"/>
      <c r="L83" s="12"/>
      <c r="M83" s="13"/>
      <c r="N83" s="12">
        <f t="shared" si="12"/>
        <v>0</v>
      </c>
      <c r="O83" s="12">
        <f t="shared" si="13"/>
        <v>0</v>
      </c>
      <c r="P83" s="14"/>
      <c r="Q83" s="15">
        <v>0.09</v>
      </c>
      <c r="R83" s="15">
        <f t="shared" si="14"/>
        <v>0</v>
      </c>
    </row>
    <row r="84" spans="1:20" x14ac:dyDescent="0.2">
      <c r="A84" s="36" t="s">
        <v>88</v>
      </c>
      <c r="B84" s="36" t="s">
        <v>87</v>
      </c>
      <c r="C84" s="36">
        <v>90447600</v>
      </c>
      <c r="D84" s="36" t="s">
        <v>277</v>
      </c>
      <c r="E84" s="12" t="s">
        <v>89</v>
      </c>
      <c r="F84" s="12">
        <v>600</v>
      </c>
      <c r="G84" s="12">
        <v>10</v>
      </c>
      <c r="H84" s="12">
        <v>50</v>
      </c>
      <c r="I84" s="12"/>
      <c r="J84" s="12">
        <v>300</v>
      </c>
      <c r="K84" s="12">
        <v>300</v>
      </c>
      <c r="L84" s="12">
        <v>300</v>
      </c>
      <c r="M84" s="13"/>
      <c r="N84" s="12">
        <f t="shared" si="12"/>
        <v>900</v>
      </c>
      <c r="O84" s="12">
        <f t="shared" si="13"/>
        <v>18</v>
      </c>
      <c r="P84" s="14"/>
      <c r="Q84" s="15">
        <v>0.09</v>
      </c>
      <c r="R84" s="15">
        <f t="shared" si="14"/>
        <v>1.6199999999999999</v>
      </c>
    </row>
    <row r="85" spans="1:20" x14ac:dyDescent="0.2">
      <c r="A85" s="11" t="s">
        <v>90</v>
      </c>
      <c r="B85" s="11" t="s">
        <v>91</v>
      </c>
      <c r="C85" s="11" t="s">
        <v>90</v>
      </c>
      <c r="D85" s="11" t="s">
        <v>275</v>
      </c>
      <c r="E85" s="12">
        <v>40</v>
      </c>
      <c r="F85" s="12">
        <v>750</v>
      </c>
      <c r="G85" s="12">
        <v>10</v>
      </c>
      <c r="H85" s="12">
        <v>50</v>
      </c>
      <c r="I85" s="12"/>
      <c r="J85" s="12"/>
      <c r="K85" s="12"/>
      <c r="L85" s="12"/>
      <c r="M85" s="13"/>
      <c r="N85" s="12">
        <f t="shared" si="12"/>
        <v>0</v>
      </c>
      <c r="O85" s="12">
        <f t="shared" si="13"/>
        <v>0</v>
      </c>
      <c r="P85" s="14"/>
      <c r="Q85" s="15">
        <v>0.13</v>
      </c>
      <c r="R85" s="15">
        <f t="shared" si="14"/>
        <v>0</v>
      </c>
    </row>
    <row r="86" spans="1:20" x14ac:dyDescent="0.2">
      <c r="A86" s="11" t="s">
        <v>92</v>
      </c>
      <c r="B86" s="11" t="s">
        <v>93</v>
      </c>
      <c r="C86" s="11" t="s">
        <v>92</v>
      </c>
      <c r="D86" s="11" t="s">
        <v>275</v>
      </c>
      <c r="E86" s="12">
        <v>40</v>
      </c>
      <c r="F86" s="12">
        <v>900</v>
      </c>
      <c r="G86" s="12">
        <v>10</v>
      </c>
      <c r="H86" s="12">
        <v>50</v>
      </c>
      <c r="I86" s="12"/>
      <c r="J86" s="12"/>
      <c r="K86" s="12"/>
      <c r="L86" s="12"/>
      <c r="M86" s="13"/>
      <c r="N86" s="12">
        <f t="shared" si="12"/>
        <v>0</v>
      </c>
      <c r="O86" s="12">
        <f t="shared" si="13"/>
        <v>0</v>
      </c>
      <c r="P86" s="14"/>
      <c r="Q86" s="15">
        <v>0.13</v>
      </c>
      <c r="R86" s="15">
        <f t="shared" si="14"/>
        <v>0</v>
      </c>
    </row>
    <row r="87" spans="1:20" x14ac:dyDescent="0.2">
      <c r="A87" s="36" t="s">
        <v>185</v>
      </c>
      <c r="B87" s="36" t="s">
        <v>93</v>
      </c>
      <c r="C87" s="36">
        <v>90447700</v>
      </c>
      <c r="D87" s="36" t="s">
        <v>277</v>
      </c>
      <c r="E87" s="12" t="s">
        <v>89</v>
      </c>
      <c r="F87" s="12">
        <v>900</v>
      </c>
      <c r="G87" s="12">
        <v>10</v>
      </c>
      <c r="H87" s="12">
        <v>50</v>
      </c>
      <c r="I87" s="12"/>
      <c r="J87" s="12"/>
      <c r="K87" s="12"/>
      <c r="L87" s="12"/>
      <c r="M87" s="13"/>
      <c r="N87" s="12">
        <f t="shared" si="12"/>
        <v>0</v>
      </c>
      <c r="O87" s="12">
        <f t="shared" si="13"/>
        <v>0</v>
      </c>
      <c r="P87" s="14"/>
      <c r="Q87" s="15">
        <v>0.13</v>
      </c>
      <c r="R87" s="15">
        <f t="shared" si="14"/>
        <v>0</v>
      </c>
    </row>
    <row r="88" spans="1:20" x14ac:dyDescent="0.2">
      <c r="A88" s="11" t="s">
        <v>94</v>
      </c>
      <c r="B88" s="11" t="s">
        <v>95</v>
      </c>
      <c r="C88" s="11" t="s">
        <v>94</v>
      </c>
      <c r="D88" s="11" t="s">
        <v>275</v>
      </c>
      <c r="E88" s="12">
        <v>40</v>
      </c>
      <c r="F88" s="12">
        <v>1200</v>
      </c>
      <c r="G88" s="12">
        <v>5</v>
      </c>
      <c r="H88" s="12">
        <v>25</v>
      </c>
      <c r="I88" s="12"/>
      <c r="J88" s="12"/>
      <c r="K88" s="12"/>
      <c r="L88" s="12"/>
      <c r="M88" s="13"/>
      <c r="N88" s="12">
        <f t="shared" si="12"/>
        <v>0</v>
      </c>
      <c r="O88" s="12">
        <f t="shared" si="13"/>
        <v>0</v>
      </c>
      <c r="P88" s="14"/>
      <c r="Q88" s="15">
        <v>0.08</v>
      </c>
      <c r="R88" s="15">
        <f t="shared" si="14"/>
        <v>0</v>
      </c>
    </row>
    <row r="89" spans="1:20" x14ac:dyDescent="0.2">
      <c r="A89" s="36" t="s">
        <v>376</v>
      </c>
      <c r="B89" s="36" t="s">
        <v>377</v>
      </c>
      <c r="C89" s="31" t="s">
        <v>378</v>
      </c>
      <c r="D89" s="36" t="s">
        <v>277</v>
      </c>
      <c r="E89" s="12">
        <v>40</v>
      </c>
      <c r="F89" s="12">
        <v>1800</v>
      </c>
      <c r="G89" s="12">
        <v>5</v>
      </c>
      <c r="H89" s="12">
        <v>20</v>
      </c>
      <c r="I89" s="12"/>
      <c r="J89" s="12">
        <v>100</v>
      </c>
      <c r="K89" s="12"/>
      <c r="L89" s="12"/>
      <c r="M89" s="13"/>
      <c r="N89" s="12">
        <f t="shared" si="12"/>
        <v>100</v>
      </c>
      <c r="O89" s="12">
        <f t="shared" si="13"/>
        <v>5</v>
      </c>
      <c r="P89" s="14"/>
      <c r="Q89" s="15">
        <v>0.08</v>
      </c>
      <c r="R89" s="15">
        <f t="shared" si="14"/>
        <v>0.4</v>
      </c>
    </row>
    <row r="90" spans="1:20" x14ac:dyDescent="0.2">
      <c r="A90" s="11" t="s">
        <v>220</v>
      </c>
      <c r="B90" s="11" t="s">
        <v>221</v>
      </c>
      <c r="C90" s="11" t="s">
        <v>220</v>
      </c>
      <c r="D90" s="11" t="s">
        <v>275</v>
      </c>
      <c r="E90" s="12">
        <v>40</v>
      </c>
      <c r="F90" s="12">
        <v>2000</v>
      </c>
      <c r="G90" s="12">
        <v>5</v>
      </c>
      <c r="H90" s="12">
        <v>25</v>
      </c>
      <c r="I90" s="12"/>
      <c r="J90" s="12"/>
      <c r="K90" s="12"/>
      <c r="L90" s="12"/>
      <c r="M90" s="13"/>
      <c r="N90" s="12">
        <f t="shared" si="12"/>
        <v>0</v>
      </c>
      <c r="O90" s="12">
        <f t="shared" si="13"/>
        <v>0</v>
      </c>
      <c r="P90" s="14"/>
      <c r="Q90" s="15">
        <v>0.08</v>
      </c>
      <c r="R90" s="15">
        <f t="shared" si="14"/>
        <v>0</v>
      </c>
      <c r="S90" s="43"/>
    </row>
    <row r="91" spans="1:20" x14ac:dyDescent="0.2">
      <c r="A91" s="28" t="s">
        <v>96</v>
      </c>
      <c r="B91" s="28"/>
      <c r="C91" s="30"/>
      <c r="D91" s="30"/>
      <c r="E91" s="20"/>
      <c r="F91" s="12"/>
      <c r="G91" s="12"/>
      <c r="H91" s="12"/>
      <c r="I91" s="12"/>
      <c r="J91" s="12"/>
      <c r="K91" s="12"/>
      <c r="L91" s="12"/>
      <c r="M91" s="8"/>
      <c r="N91" s="12"/>
      <c r="O91" s="12"/>
      <c r="P91" s="14"/>
      <c r="Q91" s="12"/>
      <c r="R91" s="15"/>
    </row>
    <row r="92" spans="1:20" x14ac:dyDescent="0.2">
      <c r="A92" s="11" t="s">
        <v>299</v>
      </c>
      <c r="B92" s="11" t="s">
        <v>300</v>
      </c>
      <c r="C92" s="11" t="s">
        <v>299</v>
      </c>
      <c r="D92" s="11" t="s">
        <v>275</v>
      </c>
      <c r="E92" s="12">
        <v>50</v>
      </c>
      <c r="F92" s="12">
        <v>100</v>
      </c>
      <c r="G92" s="12">
        <v>10</v>
      </c>
      <c r="H92" s="12">
        <v>150</v>
      </c>
      <c r="I92" s="12"/>
      <c r="J92" s="12"/>
      <c r="K92" s="12"/>
      <c r="L92" s="12">
        <v>300</v>
      </c>
      <c r="M92" s="13"/>
      <c r="N92" s="12">
        <f t="shared" ref="N92:N108" si="15">SUM(I92:M92)</f>
        <v>300</v>
      </c>
      <c r="O92" s="12">
        <f t="shared" ref="O92:O108" si="16">$N92/$H92</f>
        <v>2</v>
      </c>
      <c r="P92" s="14"/>
      <c r="Q92" s="15">
        <v>0.1</v>
      </c>
      <c r="R92" s="15">
        <f t="shared" ref="R92:R108" si="17">$O92*$Q92</f>
        <v>0.2</v>
      </c>
      <c r="S92" s="43">
        <f>SUM(R92:R108)</f>
        <v>6.7200000000000006</v>
      </c>
      <c r="T92" s="3">
        <f>S92*100/$S$143</f>
        <v>20.314389359129386</v>
      </c>
    </row>
    <row r="93" spans="1:20" x14ac:dyDescent="0.2">
      <c r="A93" s="11" t="s">
        <v>97</v>
      </c>
      <c r="B93" s="11" t="s">
        <v>98</v>
      </c>
      <c r="C93" s="11" t="s">
        <v>97</v>
      </c>
      <c r="D93" s="11" t="s">
        <v>275</v>
      </c>
      <c r="E93" s="12">
        <v>50</v>
      </c>
      <c r="F93" s="12">
        <v>150</v>
      </c>
      <c r="G93" s="12">
        <v>10</v>
      </c>
      <c r="H93" s="12">
        <v>150</v>
      </c>
      <c r="I93" s="12"/>
      <c r="J93" s="12"/>
      <c r="K93" s="12"/>
      <c r="L93" s="12"/>
      <c r="M93" s="13"/>
      <c r="N93" s="12">
        <f t="shared" si="15"/>
        <v>0</v>
      </c>
      <c r="O93" s="12">
        <f t="shared" si="16"/>
        <v>0</v>
      </c>
      <c r="P93" s="14"/>
      <c r="Q93" s="15">
        <v>0.1</v>
      </c>
      <c r="R93" s="15">
        <f t="shared" si="17"/>
        <v>0</v>
      </c>
    </row>
    <row r="94" spans="1:20" x14ac:dyDescent="0.2">
      <c r="A94" s="36" t="s">
        <v>235</v>
      </c>
      <c r="B94" s="36" t="s">
        <v>98</v>
      </c>
      <c r="C94" s="36">
        <v>90448200</v>
      </c>
      <c r="D94" s="36" t="s">
        <v>277</v>
      </c>
      <c r="E94" s="12" t="s">
        <v>102</v>
      </c>
      <c r="F94" s="12">
        <v>150</v>
      </c>
      <c r="G94" s="12">
        <v>10</v>
      </c>
      <c r="H94" s="12">
        <v>150</v>
      </c>
      <c r="I94" s="12"/>
      <c r="J94" s="12"/>
      <c r="K94" s="12"/>
      <c r="L94" s="12"/>
      <c r="M94" s="13"/>
      <c r="N94" s="12">
        <f t="shared" si="15"/>
        <v>0</v>
      </c>
      <c r="O94" s="12">
        <f t="shared" si="16"/>
        <v>0</v>
      </c>
      <c r="P94" s="14"/>
      <c r="Q94" s="15">
        <v>0.1</v>
      </c>
      <c r="R94" s="15">
        <f t="shared" si="17"/>
        <v>0</v>
      </c>
    </row>
    <row r="95" spans="1:20" x14ac:dyDescent="0.2">
      <c r="A95" s="11" t="s">
        <v>224</v>
      </c>
      <c r="B95" s="11" t="s">
        <v>225</v>
      </c>
      <c r="C95" s="11" t="s">
        <v>224</v>
      </c>
      <c r="D95" s="11" t="s">
        <v>275</v>
      </c>
      <c r="E95" s="12">
        <v>50</v>
      </c>
      <c r="F95" s="12">
        <v>200</v>
      </c>
      <c r="G95" s="12">
        <v>10</v>
      </c>
      <c r="H95" s="12">
        <v>150</v>
      </c>
      <c r="I95" s="12"/>
      <c r="J95" s="12"/>
      <c r="K95" s="12"/>
      <c r="L95" s="12">
        <v>150</v>
      </c>
      <c r="M95" s="13"/>
      <c r="N95" s="12">
        <f t="shared" si="15"/>
        <v>150</v>
      </c>
      <c r="O95" s="12">
        <f t="shared" si="16"/>
        <v>1</v>
      </c>
      <c r="P95" s="14"/>
      <c r="Q95" s="15">
        <v>0.06</v>
      </c>
      <c r="R95" s="15">
        <f t="shared" si="17"/>
        <v>0.06</v>
      </c>
    </row>
    <row r="96" spans="1:20" x14ac:dyDescent="0.2">
      <c r="A96" s="11" t="s">
        <v>99</v>
      </c>
      <c r="B96" s="11" t="s">
        <v>100</v>
      </c>
      <c r="C96" s="11" t="s">
        <v>99</v>
      </c>
      <c r="D96" s="11" t="s">
        <v>275</v>
      </c>
      <c r="E96" s="12">
        <v>50</v>
      </c>
      <c r="F96" s="12">
        <v>300</v>
      </c>
      <c r="G96" s="12">
        <v>10</v>
      </c>
      <c r="H96" s="12">
        <v>75</v>
      </c>
      <c r="I96" s="12"/>
      <c r="J96" s="12"/>
      <c r="K96" s="12"/>
      <c r="L96" s="12"/>
      <c r="M96" s="13"/>
      <c r="N96" s="12">
        <f t="shared" si="15"/>
        <v>0</v>
      </c>
      <c r="O96" s="12">
        <f t="shared" si="16"/>
        <v>0</v>
      </c>
      <c r="P96" s="14"/>
      <c r="Q96" s="15">
        <v>0.1</v>
      </c>
      <c r="R96" s="15">
        <f t="shared" si="17"/>
        <v>0</v>
      </c>
    </row>
    <row r="97" spans="1:20" x14ac:dyDescent="0.2">
      <c r="A97" s="36" t="s">
        <v>101</v>
      </c>
      <c r="B97" s="36" t="s">
        <v>100</v>
      </c>
      <c r="C97" s="36">
        <v>90448300</v>
      </c>
      <c r="D97" s="36" t="s">
        <v>277</v>
      </c>
      <c r="E97" s="12" t="s">
        <v>102</v>
      </c>
      <c r="F97" s="12">
        <v>300</v>
      </c>
      <c r="G97" s="12">
        <v>10</v>
      </c>
      <c r="H97" s="12">
        <v>75</v>
      </c>
      <c r="I97" s="12"/>
      <c r="J97" s="12"/>
      <c r="K97" s="12"/>
      <c r="L97" s="12"/>
      <c r="M97" s="13"/>
      <c r="N97" s="12">
        <f t="shared" si="15"/>
        <v>0</v>
      </c>
      <c r="O97" s="12">
        <f t="shared" si="16"/>
        <v>0</v>
      </c>
      <c r="P97" s="14"/>
      <c r="Q97" s="15">
        <v>0.1</v>
      </c>
      <c r="R97" s="15">
        <f t="shared" si="17"/>
        <v>0</v>
      </c>
    </row>
    <row r="98" spans="1:20" x14ac:dyDescent="0.2">
      <c r="A98" s="11" t="s">
        <v>103</v>
      </c>
      <c r="B98" s="11" t="s">
        <v>104</v>
      </c>
      <c r="C98" s="11" t="s">
        <v>103</v>
      </c>
      <c r="D98" s="11" t="s">
        <v>275</v>
      </c>
      <c r="E98" s="12">
        <v>50</v>
      </c>
      <c r="F98" s="12">
        <v>450</v>
      </c>
      <c r="G98" s="12">
        <v>10</v>
      </c>
      <c r="H98" s="12">
        <v>50</v>
      </c>
      <c r="I98" s="12"/>
      <c r="J98" s="12"/>
      <c r="K98" s="12"/>
      <c r="L98" s="12"/>
      <c r="M98" s="13"/>
      <c r="N98" s="12">
        <f t="shared" si="15"/>
        <v>0</v>
      </c>
      <c r="O98" s="12">
        <f t="shared" si="16"/>
        <v>0</v>
      </c>
      <c r="P98" s="14"/>
      <c r="Q98" s="15">
        <v>0.1</v>
      </c>
      <c r="R98" s="15">
        <f t="shared" si="17"/>
        <v>0</v>
      </c>
    </row>
    <row r="99" spans="1:20" x14ac:dyDescent="0.2">
      <c r="A99" s="36" t="s">
        <v>186</v>
      </c>
      <c r="B99" s="36" t="s">
        <v>104</v>
      </c>
      <c r="C99" s="36">
        <v>90448400</v>
      </c>
      <c r="D99" s="36" t="s">
        <v>277</v>
      </c>
      <c r="E99" s="12" t="s">
        <v>102</v>
      </c>
      <c r="F99" s="12">
        <v>450</v>
      </c>
      <c r="G99" s="12">
        <v>10</v>
      </c>
      <c r="H99" s="12">
        <v>50</v>
      </c>
      <c r="I99" s="12"/>
      <c r="J99" s="12">
        <v>300</v>
      </c>
      <c r="K99" s="12"/>
      <c r="L99" s="12">
        <v>300</v>
      </c>
      <c r="M99" s="13"/>
      <c r="N99" s="12">
        <f t="shared" si="15"/>
        <v>600</v>
      </c>
      <c r="O99" s="12">
        <f t="shared" si="16"/>
        <v>12</v>
      </c>
      <c r="P99" s="14"/>
      <c r="Q99" s="15">
        <v>0.1</v>
      </c>
      <c r="R99" s="15">
        <f t="shared" si="17"/>
        <v>1.2000000000000002</v>
      </c>
    </row>
    <row r="100" spans="1:20" x14ac:dyDescent="0.2">
      <c r="A100" s="11" t="s">
        <v>105</v>
      </c>
      <c r="B100" s="11" t="s">
        <v>106</v>
      </c>
      <c r="C100" s="11" t="s">
        <v>105</v>
      </c>
      <c r="D100" s="11" t="s">
        <v>275</v>
      </c>
      <c r="E100" s="12">
        <v>50</v>
      </c>
      <c r="F100" s="12">
        <v>600</v>
      </c>
      <c r="G100" s="12">
        <v>10</v>
      </c>
      <c r="H100" s="12">
        <v>50</v>
      </c>
      <c r="I100" s="12"/>
      <c r="J100" s="12"/>
      <c r="K100" s="12"/>
      <c r="L100" s="12">
        <v>300</v>
      </c>
      <c r="M100" s="13"/>
      <c r="N100" s="12">
        <f t="shared" si="15"/>
        <v>300</v>
      </c>
      <c r="O100" s="12">
        <f t="shared" si="16"/>
        <v>6</v>
      </c>
      <c r="P100" s="14"/>
      <c r="Q100" s="15">
        <v>0.13</v>
      </c>
      <c r="R100" s="15">
        <f t="shared" si="17"/>
        <v>0.78</v>
      </c>
    </row>
    <row r="101" spans="1:20" x14ac:dyDescent="0.2">
      <c r="A101" s="36" t="s">
        <v>107</v>
      </c>
      <c r="B101" s="36" t="s">
        <v>106</v>
      </c>
      <c r="C101" s="36">
        <v>90448600</v>
      </c>
      <c r="D101" s="36" t="s">
        <v>277</v>
      </c>
      <c r="E101" s="12" t="s">
        <v>102</v>
      </c>
      <c r="F101" s="12">
        <v>600</v>
      </c>
      <c r="G101" s="12">
        <v>10</v>
      </c>
      <c r="H101" s="12">
        <v>50</v>
      </c>
      <c r="I101" s="12"/>
      <c r="J101" s="12">
        <v>300</v>
      </c>
      <c r="K101" s="12"/>
      <c r="L101" s="12">
        <v>500</v>
      </c>
      <c r="M101" s="13"/>
      <c r="N101" s="12">
        <f t="shared" si="15"/>
        <v>800</v>
      </c>
      <c r="O101" s="12">
        <f t="shared" si="16"/>
        <v>16</v>
      </c>
      <c r="P101" s="14"/>
      <c r="Q101" s="15">
        <v>0.13</v>
      </c>
      <c r="R101" s="15">
        <f t="shared" si="17"/>
        <v>2.08</v>
      </c>
    </row>
    <row r="102" spans="1:20" x14ac:dyDescent="0.2">
      <c r="A102" s="36" t="s">
        <v>266</v>
      </c>
      <c r="B102" s="36" t="s">
        <v>267</v>
      </c>
      <c r="C102" s="36">
        <v>90448605</v>
      </c>
      <c r="D102" s="36" t="s">
        <v>277</v>
      </c>
      <c r="E102" s="12" t="s">
        <v>102</v>
      </c>
      <c r="F102" s="12">
        <v>700</v>
      </c>
      <c r="G102" s="12">
        <v>5</v>
      </c>
      <c r="H102" s="12">
        <v>25</v>
      </c>
      <c r="I102" s="12"/>
      <c r="J102" s="12"/>
      <c r="K102" s="12"/>
      <c r="L102" s="12"/>
      <c r="M102" s="13"/>
      <c r="N102" s="12">
        <f t="shared" si="15"/>
        <v>0</v>
      </c>
      <c r="O102" s="12">
        <f t="shared" si="16"/>
        <v>0</v>
      </c>
      <c r="P102" s="14"/>
      <c r="Q102" s="15">
        <v>0.1</v>
      </c>
      <c r="R102" s="15">
        <f t="shared" si="17"/>
        <v>0</v>
      </c>
    </row>
    <row r="103" spans="1:20" x14ac:dyDescent="0.2">
      <c r="A103" s="11" t="s">
        <v>202</v>
      </c>
      <c r="B103" s="11" t="s">
        <v>203</v>
      </c>
      <c r="C103" s="11" t="s">
        <v>202</v>
      </c>
      <c r="D103" s="11" t="s">
        <v>275</v>
      </c>
      <c r="E103" s="12">
        <v>50</v>
      </c>
      <c r="F103" s="12">
        <v>750</v>
      </c>
      <c r="G103" s="12">
        <v>5</v>
      </c>
      <c r="H103" s="12">
        <v>25</v>
      </c>
      <c r="I103" s="12"/>
      <c r="J103" s="12">
        <v>200</v>
      </c>
      <c r="K103" s="12"/>
      <c r="L103" s="12"/>
      <c r="M103" s="13"/>
      <c r="N103" s="12">
        <f t="shared" si="15"/>
        <v>200</v>
      </c>
      <c r="O103" s="12">
        <f t="shared" si="16"/>
        <v>8</v>
      </c>
      <c r="P103" s="14"/>
      <c r="Q103" s="15">
        <v>0.1</v>
      </c>
      <c r="R103" s="15">
        <f t="shared" si="17"/>
        <v>0.8</v>
      </c>
    </row>
    <row r="104" spans="1:20" x14ac:dyDescent="0.2">
      <c r="A104" s="11" t="s">
        <v>108</v>
      </c>
      <c r="B104" s="11" t="s">
        <v>109</v>
      </c>
      <c r="C104" s="11" t="s">
        <v>108</v>
      </c>
      <c r="D104" s="11" t="s">
        <v>275</v>
      </c>
      <c r="E104" s="12">
        <v>50</v>
      </c>
      <c r="F104" s="12">
        <v>900</v>
      </c>
      <c r="G104" s="12">
        <v>5</v>
      </c>
      <c r="H104" s="12">
        <v>25</v>
      </c>
      <c r="I104" s="12"/>
      <c r="J104" s="12"/>
      <c r="K104" s="12"/>
      <c r="L104" s="12">
        <v>100</v>
      </c>
      <c r="M104" s="13"/>
      <c r="N104" s="12">
        <f t="shared" si="15"/>
        <v>100</v>
      </c>
      <c r="O104" s="12">
        <f t="shared" si="16"/>
        <v>4</v>
      </c>
      <c r="P104" s="14"/>
      <c r="Q104" s="15">
        <v>0.1</v>
      </c>
      <c r="R104" s="15">
        <f t="shared" si="17"/>
        <v>0.4</v>
      </c>
    </row>
    <row r="105" spans="1:20" x14ac:dyDescent="0.2">
      <c r="A105" s="36" t="s">
        <v>187</v>
      </c>
      <c r="B105" s="36" t="s">
        <v>109</v>
      </c>
      <c r="C105" s="36">
        <v>90448700</v>
      </c>
      <c r="D105" s="36" t="s">
        <v>277</v>
      </c>
      <c r="E105" s="12" t="s">
        <v>102</v>
      </c>
      <c r="F105" s="12">
        <v>900</v>
      </c>
      <c r="G105" s="12">
        <v>5</v>
      </c>
      <c r="H105" s="12">
        <v>25</v>
      </c>
      <c r="I105" s="12"/>
      <c r="J105" s="12">
        <v>300</v>
      </c>
      <c r="K105" s="12"/>
      <c r="L105" s="12"/>
      <c r="M105" s="13"/>
      <c r="N105" s="12">
        <f t="shared" si="15"/>
        <v>300</v>
      </c>
      <c r="O105" s="12">
        <f t="shared" si="16"/>
        <v>12</v>
      </c>
      <c r="P105" s="14"/>
      <c r="Q105" s="15">
        <v>0.1</v>
      </c>
      <c r="R105" s="15">
        <f t="shared" si="17"/>
        <v>1.2000000000000002</v>
      </c>
    </row>
    <row r="106" spans="1:20" x14ac:dyDescent="0.2">
      <c r="A106" s="11" t="s">
        <v>110</v>
      </c>
      <c r="B106" s="11" t="s">
        <v>111</v>
      </c>
      <c r="C106" s="11" t="s">
        <v>110</v>
      </c>
      <c r="D106" s="11" t="s">
        <v>275</v>
      </c>
      <c r="E106" s="12">
        <v>50</v>
      </c>
      <c r="F106" s="12">
        <v>1200</v>
      </c>
      <c r="G106" s="12">
        <v>5</v>
      </c>
      <c r="H106" s="12">
        <v>25</v>
      </c>
      <c r="I106" s="12"/>
      <c r="J106" s="12"/>
      <c r="K106" s="12"/>
      <c r="L106" s="12"/>
      <c r="M106" s="13"/>
      <c r="N106" s="12">
        <f t="shared" si="15"/>
        <v>0</v>
      </c>
      <c r="O106" s="12">
        <f t="shared" si="16"/>
        <v>0</v>
      </c>
      <c r="P106" s="14"/>
      <c r="Q106" s="15">
        <v>0.13</v>
      </c>
      <c r="R106" s="15">
        <f t="shared" si="17"/>
        <v>0</v>
      </c>
    </row>
    <row r="107" spans="1:20" x14ac:dyDescent="0.2">
      <c r="A107" s="36" t="s">
        <v>204</v>
      </c>
      <c r="B107" s="36" t="s">
        <v>111</v>
      </c>
      <c r="C107" s="31" t="s">
        <v>205</v>
      </c>
      <c r="D107" s="36" t="s">
        <v>277</v>
      </c>
      <c r="E107" s="12">
        <v>50</v>
      </c>
      <c r="F107" s="12">
        <v>1200</v>
      </c>
      <c r="G107" s="12">
        <v>5</v>
      </c>
      <c r="H107" s="12">
        <v>25</v>
      </c>
      <c r="I107" s="12"/>
      <c r="J107" s="12"/>
      <c r="K107" s="12"/>
      <c r="L107" s="12"/>
      <c r="M107" s="13"/>
      <c r="N107" s="12">
        <f t="shared" si="15"/>
        <v>0</v>
      </c>
      <c r="O107" s="12">
        <f t="shared" si="16"/>
        <v>0</v>
      </c>
      <c r="P107" s="14"/>
      <c r="Q107" s="15">
        <v>0.13</v>
      </c>
      <c r="R107" s="15">
        <f t="shared" si="17"/>
        <v>0</v>
      </c>
    </row>
    <row r="108" spans="1:20" x14ac:dyDescent="0.2">
      <c r="A108" s="36" t="s">
        <v>268</v>
      </c>
      <c r="B108" s="36" t="s">
        <v>269</v>
      </c>
      <c r="C108" s="31" t="s">
        <v>270</v>
      </c>
      <c r="D108" s="36" t="s">
        <v>277</v>
      </c>
      <c r="E108" s="12">
        <v>50</v>
      </c>
      <c r="F108" s="12">
        <v>2400</v>
      </c>
      <c r="G108" s="12">
        <v>5</v>
      </c>
      <c r="H108" s="12">
        <v>25</v>
      </c>
      <c r="I108" s="12"/>
      <c r="J108" s="12"/>
      <c r="K108" s="12"/>
      <c r="L108" s="12"/>
      <c r="M108" s="13"/>
      <c r="N108" s="12">
        <f t="shared" si="15"/>
        <v>0</v>
      </c>
      <c r="O108" s="12">
        <f t="shared" si="16"/>
        <v>0</v>
      </c>
      <c r="P108" s="14"/>
      <c r="Q108" s="15">
        <v>0.13</v>
      </c>
      <c r="R108" s="15">
        <f t="shared" si="17"/>
        <v>0</v>
      </c>
      <c r="S108" s="43"/>
    </row>
    <row r="109" spans="1:20" x14ac:dyDescent="0.2">
      <c r="A109" s="318" t="s">
        <v>112</v>
      </c>
      <c r="B109" s="319"/>
      <c r="C109" s="29"/>
      <c r="D109" s="29"/>
      <c r="E109" s="30"/>
      <c r="F109" s="12"/>
      <c r="G109" s="12"/>
      <c r="H109" s="12"/>
      <c r="I109" s="12"/>
      <c r="J109" s="12"/>
      <c r="K109" s="12"/>
      <c r="L109" s="12"/>
      <c r="M109" s="36"/>
      <c r="N109" s="12"/>
      <c r="O109" s="12"/>
      <c r="P109" s="14"/>
      <c r="Q109" s="12"/>
      <c r="R109" s="15"/>
    </row>
    <row r="110" spans="1:20" x14ac:dyDescent="0.2">
      <c r="A110" s="11" t="s">
        <v>216</v>
      </c>
      <c r="B110" s="11" t="s">
        <v>217</v>
      </c>
      <c r="C110" s="11" t="s">
        <v>216</v>
      </c>
      <c r="D110" s="11" t="s">
        <v>275</v>
      </c>
      <c r="E110" s="12">
        <v>20</v>
      </c>
      <c r="F110" s="12">
        <v>150</v>
      </c>
      <c r="G110" s="12">
        <v>10</v>
      </c>
      <c r="H110" s="12">
        <v>400</v>
      </c>
      <c r="I110" s="12"/>
      <c r="J110" s="12"/>
      <c r="K110" s="12"/>
      <c r="L110" s="12"/>
      <c r="M110" s="36"/>
      <c r="N110" s="12">
        <f t="shared" ref="N110:N142" si="18">SUM(I110:M110)</f>
        <v>0</v>
      </c>
      <c r="O110" s="12">
        <f t="shared" ref="O110:O142" si="19">$N110/$H110</f>
        <v>0</v>
      </c>
      <c r="P110" s="14"/>
      <c r="Q110" s="12">
        <v>0.06</v>
      </c>
      <c r="R110" s="15">
        <f t="shared" ref="R110:R142" si="20">$O110*$Q110</f>
        <v>0</v>
      </c>
      <c r="S110" s="43">
        <f>SUM(R110:R125)</f>
        <v>0.18</v>
      </c>
      <c r="T110" s="3">
        <f>S110*100/$S$143</f>
        <v>0.54413542926239422</v>
      </c>
    </row>
    <row r="111" spans="1:20" x14ac:dyDescent="0.2">
      <c r="A111" s="36" t="s">
        <v>226</v>
      </c>
      <c r="B111" s="36" t="s">
        <v>217</v>
      </c>
      <c r="C111" s="36">
        <v>90444200</v>
      </c>
      <c r="D111" s="36" t="s">
        <v>277</v>
      </c>
      <c r="E111" s="12">
        <v>20</v>
      </c>
      <c r="F111" s="12">
        <v>150</v>
      </c>
      <c r="G111" s="12">
        <v>10</v>
      </c>
      <c r="H111" s="12">
        <v>400</v>
      </c>
      <c r="I111" s="12"/>
      <c r="J111" s="12"/>
      <c r="K111" s="12"/>
      <c r="L111" s="12"/>
      <c r="M111" s="36"/>
      <c r="N111" s="12">
        <f t="shared" si="18"/>
        <v>0</v>
      </c>
      <c r="O111" s="12">
        <f t="shared" si="19"/>
        <v>0</v>
      </c>
      <c r="P111" s="14"/>
      <c r="Q111" s="12">
        <v>0.06</v>
      </c>
      <c r="R111" s="15">
        <f t="shared" si="20"/>
        <v>0</v>
      </c>
    </row>
    <row r="112" spans="1:20" x14ac:dyDescent="0.2">
      <c r="A112" s="11" t="s">
        <v>191</v>
      </c>
      <c r="B112" s="11" t="s">
        <v>192</v>
      </c>
      <c r="C112" s="11" t="s">
        <v>191</v>
      </c>
      <c r="D112" s="11" t="s">
        <v>275</v>
      </c>
      <c r="E112" s="12">
        <v>20</v>
      </c>
      <c r="F112" s="12">
        <v>200</v>
      </c>
      <c r="G112" s="12">
        <v>10</v>
      </c>
      <c r="H112" s="12">
        <v>300</v>
      </c>
      <c r="I112" s="12"/>
      <c r="J112" s="12"/>
      <c r="K112" s="12"/>
      <c r="L112" s="12"/>
      <c r="M112" s="36"/>
      <c r="N112" s="12">
        <f t="shared" si="18"/>
        <v>0</v>
      </c>
      <c r="O112" s="12">
        <f t="shared" si="19"/>
        <v>0</v>
      </c>
      <c r="P112" s="14"/>
      <c r="Q112" s="12">
        <v>0.06</v>
      </c>
      <c r="R112" s="15">
        <f t="shared" si="20"/>
        <v>0</v>
      </c>
    </row>
    <row r="113" spans="1:20" x14ac:dyDescent="0.2">
      <c r="A113" s="11" t="s">
        <v>160</v>
      </c>
      <c r="B113" s="11" t="s">
        <v>161</v>
      </c>
      <c r="C113" s="11" t="s">
        <v>160</v>
      </c>
      <c r="D113" s="11" t="s">
        <v>275</v>
      </c>
      <c r="E113" s="12">
        <v>20</v>
      </c>
      <c r="F113" s="12">
        <v>300</v>
      </c>
      <c r="G113" s="12">
        <v>10</v>
      </c>
      <c r="H113" s="12">
        <v>200</v>
      </c>
      <c r="I113" s="12"/>
      <c r="J113" s="12"/>
      <c r="K113" s="12">
        <v>200</v>
      </c>
      <c r="L113" s="12">
        <v>400</v>
      </c>
      <c r="M113" s="13"/>
      <c r="N113" s="12">
        <f t="shared" si="18"/>
        <v>600</v>
      </c>
      <c r="O113" s="12">
        <f t="shared" si="19"/>
        <v>3</v>
      </c>
      <c r="P113" s="14"/>
      <c r="Q113" s="15">
        <v>0.06</v>
      </c>
      <c r="R113" s="15">
        <f t="shared" si="20"/>
        <v>0.18</v>
      </c>
    </row>
    <row r="114" spans="1:20" x14ac:dyDescent="0.2">
      <c r="A114" s="36" t="s">
        <v>215</v>
      </c>
      <c r="B114" s="36" t="s">
        <v>161</v>
      </c>
      <c r="C114" s="36">
        <v>90444300</v>
      </c>
      <c r="D114" s="36" t="s">
        <v>277</v>
      </c>
      <c r="E114" s="12" t="s">
        <v>46</v>
      </c>
      <c r="F114" s="12">
        <v>300</v>
      </c>
      <c r="G114" s="12">
        <v>10</v>
      </c>
      <c r="H114" s="12">
        <v>200</v>
      </c>
      <c r="I114" s="12"/>
      <c r="J114" s="12"/>
      <c r="K114" s="12"/>
      <c r="L114" s="12"/>
      <c r="M114" s="13"/>
      <c r="N114" s="12">
        <f t="shared" si="18"/>
        <v>0</v>
      </c>
      <c r="O114" s="12">
        <f t="shared" si="19"/>
        <v>0</v>
      </c>
      <c r="P114" s="14"/>
      <c r="Q114" s="15">
        <v>0.06</v>
      </c>
      <c r="R114" s="15">
        <f t="shared" si="20"/>
        <v>0</v>
      </c>
    </row>
    <row r="115" spans="1:20" x14ac:dyDescent="0.2">
      <c r="A115" s="11" t="s">
        <v>206</v>
      </c>
      <c r="B115" s="11" t="s">
        <v>114</v>
      </c>
      <c r="C115" s="11" t="s">
        <v>206</v>
      </c>
      <c r="D115" s="11" t="s">
        <v>275</v>
      </c>
      <c r="E115" s="12">
        <v>20</v>
      </c>
      <c r="F115" s="12">
        <v>450</v>
      </c>
      <c r="G115" s="12">
        <v>10</v>
      </c>
      <c r="H115" s="12">
        <v>100</v>
      </c>
      <c r="I115" s="12"/>
      <c r="J115" s="12"/>
      <c r="K115" s="12"/>
      <c r="L115" s="12"/>
      <c r="M115" s="25"/>
      <c r="N115" s="12">
        <f t="shared" si="18"/>
        <v>0</v>
      </c>
      <c r="O115" s="12">
        <f t="shared" si="19"/>
        <v>0</v>
      </c>
      <c r="P115" s="14"/>
      <c r="Q115" s="15">
        <v>0.08</v>
      </c>
      <c r="R115" s="15">
        <f t="shared" si="20"/>
        <v>0</v>
      </c>
    </row>
    <row r="116" spans="1:20" x14ac:dyDescent="0.2">
      <c r="A116" s="36" t="s">
        <v>113</v>
      </c>
      <c r="B116" s="36" t="s">
        <v>114</v>
      </c>
      <c r="C116" s="36">
        <v>90444400</v>
      </c>
      <c r="D116" s="36" t="s">
        <v>277</v>
      </c>
      <c r="E116" s="12" t="s">
        <v>46</v>
      </c>
      <c r="F116" s="12">
        <v>450</v>
      </c>
      <c r="G116" s="12">
        <v>10</v>
      </c>
      <c r="H116" s="12">
        <v>100</v>
      </c>
      <c r="I116" s="12"/>
      <c r="J116" s="12"/>
      <c r="K116" s="12"/>
      <c r="L116" s="12"/>
      <c r="M116" s="13"/>
      <c r="N116" s="12">
        <f t="shared" si="18"/>
        <v>0</v>
      </c>
      <c r="O116" s="12">
        <f t="shared" si="19"/>
        <v>0</v>
      </c>
      <c r="P116" s="14"/>
      <c r="Q116" s="15">
        <v>0.08</v>
      </c>
      <c r="R116" s="15">
        <f t="shared" si="20"/>
        <v>0</v>
      </c>
    </row>
    <row r="117" spans="1:20" x14ac:dyDescent="0.2">
      <c r="A117" s="11" t="s">
        <v>115</v>
      </c>
      <c r="B117" s="11" t="s">
        <v>116</v>
      </c>
      <c r="C117" s="11" t="s">
        <v>115</v>
      </c>
      <c r="D117" s="11" t="s">
        <v>275</v>
      </c>
      <c r="E117" s="12">
        <v>20</v>
      </c>
      <c r="F117" s="12">
        <v>600</v>
      </c>
      <c r="G117" s="12">
        <v>10</v>
      </c>
      <c r="H117" s="12">
        <v>100</v>
      </c>
      <c r="I117" s="12"/>
      <c r="J117" s="12"/>
      <c r="K117" s="12"/>
      <c r="L117" s="12"/>
      <c r="M117" s="13"/>
      <c r="N117" s="12">
        <f t="shared" si="18"/>
        <v>0</v>
      </c>
      <c r="O117" s="12">
        <f t="shared" si="19"/>
        <v>0</v>
      </c>
      <c r="P117" s="14"/>
      <c r="Q117" s="15">
        <v>0.06</v>
      </c>
      <c r="R117" s="15">
        <f t="shared" si="20"/>
        <v>0</v>
      </c>
    </row>
    <row r="118" spans="1:20" x14ac:dyDescent="0.2">
      <c r="A118" s="36" t="s">
        <v>188</v>
      </c>
      <c r="B118" s="36" t="s">
        <v>116</v>
      </c>
      <c r="C118" s="36">
        <v>90444600</v>
      </c>
      <c r="D118" s="36" t="s">
        <v>277</v>
      </c>
      <c r="E118" s="12" t="s">
        <v>46</v>
      </c>
      <c r="F118" s="12">
        <v>600</v>
      </c>
      <c r="G118" s="12">
        <v>10</v>
      </c>
      <c r="H118" s="12">
        <v>100</v>
      </c>
      <c r="I118" s="12"/>
      <c r="J118" s="12"/>
      <c r="K118" s="12"/>
      <c r="L118" s="12"/>
      <c r="M118" s="13"/>
      <c r="N118" s="12">
        <f t="shared" si="18"/>
        <v>0</v>
      </c>
      <c r="O118" s="12">
        <f t="shared" si="19"/>
        <v>0</v>
      </c>
      <c r="P118" s="14"/>
      <c r="Q118" s="15">
        <v>0.06</v>
      </c>
      <c r="R118" s="15">
        <f t="shared" si="20"/>
        <v>0</v>
      </c>
    </row>
    <row r="119" spans="1:20" x14ac:dyDescent="0.2">
      <c r="A119" s="11" t="s">
        <v>117</v>
      </c>
      <c r="B119" s="11" t="s">
        <v>118</v>
      </c>
      <c r="C119" s="11" t="s">
        <v>117</v>
      </c>
      <c r="D119" s="11" t="s">
        <v>275</v>
      </c>
      <c r="E119" s="12">
        <v>20</v>
      </c>
      <c r="F119" s="12">
        <v>750</v>
      </c>
      <c r="G119" s="12">
        <v>10</v>
      </c>
      <c r="H119" s="12">
        <v>100</v>
      </c>
      <c r="I119" s="12"/>
      <c r="J119" s="12"/>
      <c r="K119" s="12"/>
      <c r="L119" s="12"/>
      <c r="M119" s="13"/>
      <c r="N119" s="12">
        <f t="shared" si="18"/>
        <v>0</v>
      </c>
      <c r="O119" s="12">
        <f t="shared" si="19"/>
        <v>0</v>
      </c>
      <c r="P119" s="14"/>
      <c r="Q119" s="15">
        <v>7.0000000000000007E-2</v>
      </c>
      <c r="R119" s="15">
        <f t="shared" si="20"/>
        <v>0</v>
      </c>
    </row>
    <row r="120" spans="1:20" x14ac:dyDescent="0.2">
      <c r="A120" s="36" t="s">
        <v>189</v>
      </c>
      <c r="B120" s="36" t="s">
        <v>118</v>
      </c>
      <c r="C120" s="36">
        <v>90444700</v>
      </c>
      <c r="D120" s="36" t="s">
        <v>277</v>
      </c>
      <c r="E120" s="12" t="s">
        <v>46</v>
      </c>
      <c r="F120" s="12">
        <v>750</v>
      </c>
      <c r="G120" s="12">
        <v>10</v>
      </c>
      <c r="H120" s="12">
        <v>100</v>
      </c>
      <c r="I120" s="12"/>
      <c r="J120" s="12"/>
      <c r="K120" s="12"/>
      <c r="L120" s="12"/>
      <c r="M120" s="13"/>
      <c r="N120" s="12">
        <f t="shared" si="18"/>
        <v>0</v>
      </c>
      <c r="O120" s="12">
        <f t="shared" si="19"/>
        <v>0</v>
      </c>
      <c r="P120" s="14"/>
      <c r="Q120" s="15">
        <v>7.0000000000000007E-2</v>
      </c>
      <c r="R120" s="15">
        <f t="shared" si="20"/>
        <v>0</v>
      </c>
    </row>
    <row r="121" spans="1:20" x14ac:dyDescent="0.2">
      <c r="A121" s="11" t="s">
        <v>119</v>
      </c>
      <c r="B121" s="11" t="s">
        <v>120</v>
      </c>
      <c r="C121" s="11" t="s">
        <v>119</v>
      </c>
      <c r="D121" s="11" t="s">
        <v>275</v>
      </c>
      <c r="E121" s="12">
        <v>20</v>
      </c>
      <c r="F121" s="12">
        <v>900</v>
      </c>
      <c r="G121" s="12">
        <v>10</v>
      </c>
      <c r="H121" s="12">
        <v>50</v>
      </c>
      <c r="I121" s="12"/>
      <c r="J121" s="12"/>
      <c r="K121" s="12"/>
      <c r="L121" s="12"/>
      <c r="M121" s="13"/>
      <c r="N121" s="12">
        <f t="shared" si="18"/>
        <v>0</v>
      </c>
      <c r="O121" s="12">
        <f t="shared" si="19"/>
        <v>0</v>
      </c>
      <c r="P121" s="14"/>
      <c r="Q121" s="15">
        <v>0.08</v>
      </c>
      <c r="R121" s="15">
        <f t="shared" si="20"/>
        <v>0</v>
      </c>
    </row>
    <row r="122" spans="1:20" x14ac:dyDescent="0.2">
      <c r="A122" s="36" t="s">
        <v>263</v>
      </c>
      <c r="B122" s="36" t="s">
        <v>120</v>
      </c>
      <c r="C122" s="36">
        <v>90444800</v>
      </c>
      <c r="D122" s="36" t="s">
        <v>277</v>
      </c>
      <c r="E122" s="12" t="s">
        <v>46</v>
      </c>
      <c r="F122" s="12">
        <v>900</v>
      </c>
      <c r="G122" s="12">
        <v>10</v>
      </c>
      <c r="H122" s="12">
        <v>50</v>
      </c>
      <c r="I122" s="12"/>
      <c r="J122" s="12"/>
      <c r="K122" s="12"/>
      <c r="L122" s="12"/>
      <c r="M122" s="13"/>
      <c r="N122" s="12">
        <f t="shared" si="18"/>
        <v>0</v>
      </c>
      <c r="O122" s="12">
        <f t="shared" si="19"/>
        <v>0</v>
      </c>
      <c r="P122" s="14"/>
      <c r="Q122" s="15">
        <v>0.08</v>
      </c>
      <c r="R122" s="15">
        <f t="shared" si="20"/>
        <v>0</v>
      </c>
    </row>
    <row r="123" spans="1:20" x14ac:dyDescent="0.2">
      <c r="A123" s="11" t="s">
        <v>121</v>
      </c>
      <c r="B123" s="11" t="s">
        <v>122</v>
      </c>
      <c r="C123" s="11" t="s">
        <v>121</v>
      </c>
      <c r="D123" s="11" t="s">
        <v>275</v>
      </c>
      <c r="E123" s="12">
        <v>20</v>
      </c>
      <c r="F123" s="12">
        <v>1200</v>
      </c>
      <c r="G123" s="12">
        <v>10</v>
      </c>
      <c r="H123" s="12">
        <v>50</v>
      </c>
      <c r="I123" s="12"/>
      <c r="J123" s="12"/>
      <c r="K123" s="12"/>
      <c r="L123" s="12"/>
      <c r="M123" s="13"/>
      <c r="N123" s="12">
        <f t="shared" si="18"/>
        <v>0</v>
      </c>
      <c r="O123" s="12">
        <f t="shared" si="19"/>
        <v>0</v>
      </c>
      <c r="P123" s="14"/>
      <c r="Q123" s="15">
        <v>0.11</v>
      </c>
      <c r="R123" s="15">
        <f t="shared" si="20"/>
        <v>0</v>
      </c>
    </row>
    <row r="124" spans="1:20" x14ac:dyDescent="0.2">
      <c r="A124" s="11" t="s">
        <v>207</v>
      </c>
      <c r="B124" s="11" t="s">
        <v>208</v>
      </c>
      <c r="C124" s="11" t="s">
        <v>207</v>
      </c>
      <c r="D124" s="11" t="s">
        <v>275</v>
      </c>
      <c r="E124" s="12">
        <v>20</v>
      </c>
      <c r="F124" s="12">
        <v>1500</v>
      </c>
      <c r="G124" s="12">
        <v>10</v>
      </c>
      <c r="H124" s="12">
        <v>50</v>
      </c>
      <c r="I124" s="12"/>
      <c r="J124" s="12"/>
      <c r="K124" s="12"/>
      <c r="L124" s="12"/>
      <c r="M124" s="13"/>
      <c r="N124" s="12">
        <f t="shared" si="18"/>
        <v>0</v>
      </c>
      <c r="O124" s="12">
        <f t="shared" si="19"/>
        <v>0</v>
      </c>
      <c r="P124" s="14"/>
      <c r="Q124" s="15">
        <v>7.0000000000000007E-2</v>
      </c>
      <c r="R124" s="15">
        <f t="shared" si="20"/>
        <v>0</v>
      </c>
    </row>
    <row r="125" spans="1:20" x14ac:dyDescent="0.2">
      <c r="A125" s="11" t="s">
        <v>209</v>
      </c>
      <c r="B125" s="11" t="s">
        <v>210</v>
      </c>
      <c r="C125" s="11" t="s">
        <v>209</v>
      </c>
      <c r="D125" s="11" t="s">
        <v>275</v>
      </c>
      <c r="E125" s="12">
        <v>20</v>
      </c>
      <c r="F125" s="12">
        <v>1800</v>
      </c>
      <c r="G125" s="12">
        <v>10</v>
      </c>
      <c r="H125" s="12">
        <v>50</v>
      </c>
      <c r="I125" s="12"/>
      <c r="J125" s="12"/>
      <c r="K125" s="12"/>
      <c r="L125" s="12"/>
      <c r="M125" s="13"/>
      <c r="N125" s="12">
        <f t="shared" si="18"/>
        <v>0</v>
      </c>
      <c r="O125" s="12">
        <f t="shared" si="19"/>
        <v>0</v>
      </c>
      <c r="P125" s="51"/>
      <c r="Q125" s="15">
        <v>0.09</v>
      </c>
      <c r="R125" s="15">
        <f t="shared" si="20"/>
        <v>0</v>
      </c>
      <c r="S125" s="43"/>
    </row>
    <row r="126" spans="1:20" x14ac:dyDescent="0.2">
      <c r="A126" s="11" t="s">
        <v>123</v>
      </c>
      <c r="B126" s="11" t="s">
        <v>124</v>
      </c>
      <c r="C126" s="11" t="s">
        <v>123</v>
      </c>
      <c r="D126" s="11" t="s">
        <v>275</v>
      </c>
      <c r="E126" s="12">
        <v>25</v>
      </c>
      <c r="F126" s="12">
        <v>150</v>
      </c>
      <c r="G126" s="12">
        <v>10</v>
      </c>
      <c r="H126" s="12">
        <v>200</v>
      </c>
      <c r="I126" s="12"/>
      <c r="J126" s="12"/>
      <c r="K126" s="12"/>
      <c r="L126" s="12"/>
      <c r="M126" s="13"/>
      <c r="N126" s="12">
        <f t="shared" si="18"/>
        <v>0</v>
      </c>
      <c r="O126" s="12">
        <f t="shared" si="19"/>
        <v>0</v>
      </c>
      <c r="P126" s="14"/>
      <c r="Q126" s="15">
        <v>0.04</v>
      </c>
      <c r="R126" s="15">
        <f t="shared" si="20"/>
        <v>0</v>
      </c>
      <c r="S126" s="43">
        <f>SUM(R126:R142)</f>
        <v>0.84</v>
      </c>
      <c r="T126" s="3">
        <f>S126*100/$S$143</f>
        <v>2.5392986698911733</v>
      </c>
    </row>
    <row r="127" spans="1:20" x14ac:dyDescent="0.2">
      <c r="A127" s="36" t="s">
        <v>257</v>
      </c>
      <c r="B127" s="36" t="s">
        <v>124</v>
      </c>
      <c r="C127" s="36">
        <v>90445200</v>
      </c>
      <c r="D127" s="36" t="s">
        <v>277</v>
      </c>
      <c r="E127" s="12">
        <v>25</v>
      </c>
      <c r="F127" s="12">
        <v>150</v>
      </c>
      <c r="G127" s="12">
        <v>10</v>
      </c>
      <c r="H127" s="12">
        <v>200</v>
      </c>
      <c r="I127" s="12"/>
      <c r="J127" s="12"/>
      <c r="K127" s="12"/>
      <c r="L127" s="12"/>
      <c r="M127" s="13"/>
      <c r="N127" s="12">
        <f t="shared" si="18"/>
        <v>0</v>
      </c>
      <c r="O127" s="12">
        <f t="shared" si="19"/>
        <v>0</v>
      </c>
      <c r="P127" s="14"/>
      <c r="Q127" s="15">
        <v>0.04</v>
      </c>
      <c r="R127" s="15">
        <f t="shared" si="20"/>
        <v>0</v>
      </c>
    </row>
    <row r="128" spans="1:20" x14ac:dyDescent="0.2">
      <c r="A128" s="11" t="s">
        <v>125</v>
      </c>
      <c r="B128" s="11" t="s">
        <v>126</v>
      </c>
      <c r="C128" s="11" t="s">
        <v>125</v>
      </c>
      <c r="D128" s="11" t="s">
        <v>275</v>
      </c>
      <c r="E128" s="12">
        <v>25</v>
      </c>
      <c r="F128" s="12">
        <v>300</v>
      </c>
      <c r="G128" s="12">
        <v>10</v>
      </c>
      <c r="H128" s="12">
        <v>100</v>
      </c>
      <c r="I128" s="12"/>
      <c r="J128" s="12"/>
      <c r="K128" s="12">
        <v>200</v>
      </c>
      <c r="L128" s="12">
        <v>200</v>
      </c>
      <c r="M128" s="13"/>
      <c r="N128" s="12">
        <f t="shared" si="18"/>
        <v>400</v>
      </c>
      <c r="O128" s="12">
        <f t="shared" si="19"/>
        <v>4</v>
      </c>
      <c r="P128" s="14"/>
      <c r="Q128" s="15">
        <v>0.04</v>
      </c>
      <c r="R128" s="15">
        <f t="shared" si="20"/>
        <v>0.16</v>
      </c>
    </row>
    <row r="129" spans="1:20" x14ac:dyDescent="0.2">
      <c r="A129" s="36" t="s">
        <v>127</v>
      </c>
      <c r="B129" s="36" t="s">
        <v>126</v>
      </c>
      <c r="C129" s="36">
        <v>90445300</v>
      </c>
      <c r="D129" s="36" t="s">
        <v>277</v>
      </c>
      <c r="E129" s="12" t="s">
        <v>63</v>
      </c>
      <c r="F129" s="12">
        <v>300</v>
      </c>
      <c r="G129" s="12">
        <v>10</v>
      </c>
      <c r="H129" s="12">
        <v>100</v>
      </c>
      <c r="I129" s="12">
        <v>100</v>
      </c>
      <c r="J129" s="12">
        <v>200</v>
      </c>
      <c r="K129" s="12"/>
      <c r="L129" s="12">
        <v>200</v>
      </c>
      <c r="M129" s="13"/>
      <c r="N129" s="12">
        <f t="shared" si="18"/>
        <v>500</v>
      </c>
      <c r="O129" s="12">
        <f t="shared" si="19"/>
        <v>5</v>
      </c>
      <c r="P129" s="14"/>
      <c r="Q129" s="15">
        <v>0.04</v>
      </c>
      <c r="R129" s="15">
        <f t="shared" si="20"/>
        <v>0.2</v>
      </c>
    </row>
    <row r="130" spans="1:20" x14ac:dyDescent="0.2">
      <c r="A130" s="11" t="s">
        <v>128</v>
      </c>
      <c r="B130" s="11" t="s">
        <v>129</v>
      </c>
      <c r="C130" s="11" t="s">
        <v>128</v>
      </c>
      <c r="D130" s="11" t="s">
        <v>275</v>
      </c>
      <c r="E130" s="12">
        <v>25</v>
      </c>
      <c r="F130" s="12">
        <v>450</v>
      </c>
      <c r="G130" s="12">
        <v>10</v>
      </c>
      <c r="H130" s="12">
        <v>100</v>
      </c>
      <c r="I130" s="12"/>
      <c r="J130" s="12"/>
      <c r="K130" s="12"/>
      <c r="L130" s="12">
        <v>100</v>
      </c>
      <c r="M130" s="13"/>
      <c r="N130" s="12">
        <f t="shared" si="18"/>
        <v>100</v>
      </c>
      <c r="O130" s="12">
        <f t="shared" si="19"/>
        <v>1</v>
      </c>
      <c r="P130" s="14"/>
      <c r="Q130" s="15">
        <v>0.06</v>
      </c>
      <c r="R130" s="15">
        <f t="shared" si="20"/>
        <v>0.06</v>
      </c>
    </row>
    <row r="131" spans="1:20" x14ac:dyDescent="0.2">
      <c r="A131" s="36" t="s">
        <v>190</v>
      </c>
      <c r="B131" s="36" t="s">
        <v>129</v>
      </c>
      <c r="C131" s="36">
        <v>90445400</v>
      </c>
      <c r="D131" s="36" t="s">
        <v>277</v>
      </c>
      <c r="E131" s="12" t="s">
        <v>63</v>
      </c>
      <c r="F131" s="12">
        <v>450</v>
      </c>
      <c r="G131" s="12">
        <v>10</v>
      </c>
      <c r="H131" s="12">
        <v>100</v>
      </c>
      <c r="I131" s="12">
        <v>100</v>
      </c>
      <c r="J131" s="12">
        <v>200</v>
      </c>
      <c r="K131" s="12"/>
      <c r="L131" s="12"/>
      <c r="M131" s="13"/>
      <c r="N131" s="12">
        <f t="shared" si="18"/>
        <v>300</v>
      </c>
      <c r="O131" s="12">
        <f t="shared" si="19"/>
        <v>3</v>
      </c>
      <c r="P131" s="14"/>
      <c r="Q131" s="15">
        <v>0.06</v>
      </c>
      <c r="R131" s="15">
        <f t="shared" si="20"/>
        <v>0.18</v>
      </c>
    </row>
    <row r="132" spans="1:20" x14ac:dyDescent="0.2">
      <c r="A132" s="11" t="s">
        <v>130</v>
      </c>
      <c r="B132" s="11" t="s">
        <v>131</v>
      </c>
      <c r="C132" s="11" t="s">
        <v>130</v>
      </c>
      <c r="D132" s="11" t="s">
        <v>275</v>
      </c>
      <c r="E132" s="12">
        <v>25</v>
      </c>
      <c r="F132" s="12">
        <v>600</v>
      </c>
      <c r="G132" s="12">
        <v>10</v>
      </c>
      <c r="H132" s="12">
        <v>50</v>
      </c>
      <c r="I132" s="12"/>
      <c r="J132" s="12"/>
      <c r="K132" s="12"/>
      <c r="L132" s="12"/>
      <c r="M132" s="13"/>
      <c r="N132" s="12">
        <f t="shared" si="18"/>
        <v>0</v>
      </c>
      <c r="O132" s="12">
        <f t="shared" si="19"/>
        <v>0</v>
      </c>
      <c r="P132" s="14"/>
      <c r="Q132" s="15">
        <v>0.04</v>
      </c>
      <c r="R132" s="15">
        <f t="shared" si="20"/>
        <v>0</v>
      </c>
    </row>
    <row r="133" spans="1:20" x14ac:dyDescent="0.2">
      <c r="A133" s="36" t="s">
        <v>211</v>
      </c>
      <c r="B133" s="36" t="s">
        <v>131</v>
      </c>
      <c r="C133" s="36">
        <v>90445600</v>
      </c>
      <c r="D133" s="36" t="s">
        <v>277</v>
      </c>
      <c r="E133" s="12">
        <v>25</v>
      </c>
      <c r="F133" s="12">
        <v>600</v>
      </c>
      <c r="G133" s="12">
        <v>10</v>
      </c>
      <c r="H133" s="12">
        <v>50</v>
      </c>
      <c r="I133" s="12">
        <v>150</v>
      </c>
      <c r="J133" s="12">
        <v>150</v>
      </c>
      <c r="K133" s="12"/>
      <c r="L133" s="12"/>
      <c r="M133" s="13"/>
      <c r="N133" s="12">
        <f t="shared" si="18"/>
        <v>300</v>
      </c>
      <c r="O133" s="12">
        <f t="shared" si="19"/>
        <v>6</v>
      </c>
      <c r="P133" s="14"/>
      <c r="Q133" s="15">
        <v>0.04</v>
      </c>
      <c r="R133" s="15">
        <f t="shared" si="20"/>
        <v>0.24</v>
      </c>
    </row>
    <row r="134" spans="1:20" x14ac:dyDescent="0.2">
      <c r="A134" s="11" t="s">
        <v>162</v>
      </c>
      <c r="B134" s="11" t="s">
        <v>163</v>
      </c>
      <c r="C134" s="11" t="s">
        <v>162</v>
      </c>
      <c r="D134" s="11" t="s">
        <v>275</v>
      </c>
      <c r="E134" s="12">
        <v>25</v>
      </c>
      <c r="F134" s="12">
        <v>750</v>
      </c>
      <c r="G134" s="12">
        <v>10</v>
      </c>
      <c r="H134" s="12">
        <v>50</v>
      </c>
      <c r="I134" s="12"/>
      <c r="J134" s="12"/>
      <c r="K134" s="12"/>
      <c r="L134" s="12"/>
      <c r="M134" s="13"/>
      <c r="N134" s="12">
        <f t="shared" si="18"/>
        <v>0</v>
      </c>
      <c r="O134" s="12">
        <f t="shared" si="19"/>
        <v>0</v>
      </c>
      <c r="P134" s="14"/>
      <c r="Q134" s="15">
        <v>0.04</v>
      </c>
      <c r="R134" s="15">
        <f t="shared" si="20"/>
        <v>0</v>
      </c>
    </row>
    <row r="135" spans="1:20" x14ac:dyDescent="0.2">
      <c r="A135" s="36" t="s">
        <v>218</v>
      </c>
      <c r="B135" s="36" t="s">
        <v>163</v>
      </c>
      <c r="C135" s="31" t="s">
        <v>219</v>
      </c>
      <c r="D135" s="36" t="s">
        <v>277</v>
      </c>
      <c r="E135" s="12">
        <v>25</v>
      </c>
      <c r="F135" s="12">
        <v>750</v>
      </c>
      <c r="G135" s="12">
        <v>10</v>
      </c>
      <c r="H135" s="12">
        <v>50</v>
      </c>
      <c r="I135" s="12"/>
      <c r="J135" s="12"/>
      <c r="K135" s="12"/>
      <c r="L135" s="12"/>
      <c r="M135" s="13"/>
      <c r="N135" s="12">
        <f t="shared" si="18"/>
        <v>0</v>
      </c>
      <c r="O135" s="12">
        <f t="shared" si="19"/>
        <v>0</v>
      </c>
      <c r="P135" s="14"/>
      <c r="Q135" s="15">
        <v>0.04</v>
      </c>
      <c r="R135" s="15">
        <f t="shared" si="20"/>
        <v>0</v>
      </c>
    </row>
    <row r="136" spans="1:20" x14ac:dyDescent="0.2">
      <c r="A136" s="11" t="s">
        <v>132</v>
      </c>
      <c r="B136" s="11" t="s">
        <v>133</v>
      </c>
      <c r="C136" s="11" t="s">
        <v>132</v>
      </c>
      <c r="D136" s="11" t="s">
        <v>275</v>
      </c>
      <c r="E136" s="12">
        <v>25</v>
      </c>
      <c r="F136" s="12">
        <v>900</v>
      </c>
      <c r="G136" s="12">
        <v>10</v>
      </c>
      <c r="H136" s="12">
        <v>50</v>
      </c>
      <c r="I136" s="12"/>
      <c r="J136" s="12"/>
      <c r="K136" s="12"/>
      <c r="L136" s="12"/>
      <c r="M136" s="13"/>
      <c r="N136" s="12">
        <f t="shared" si="18"/>
        <v>0</v>
      </c>
      <c r="O136" s="12">
        <f t="shared" si="19"/>
        <v>0</v>
      </c>
      <c r="P136" s="14"/>
      <c r="Q136" s="15">
        <v>0.06</v>
      </c>
      <c r="R136" s="15">
        <f t="shared" si="20"/>
        <v>0</v>
      </c>
    </row>
    <row r="137" spans="1:20" x14ac:dyDescent="0.2">
      <c r="A137" s="36" t="s">
        <v>264</v>
      </c>
      <c r="B137" s="36" t="s">
        <v>133</v>
      </c>
      <c r="C137" s="31" t="s">
        <v>265</v>
      </c>
      <c r="D137" s="36" t="s">
        <v>277</v>
      </c>
      <c r="E137" s="12">
        <v>25</v>
      </c>
      <c r="F137" s="12">
        <v>900</v>
      </c>
      <c r="G137" s="12">
        <v>10</v>
      </c>
      <c r="H137" s="12">
        <v>50</v>
      </c>
      <c r="I137" s="12"/>
      <c r="J137" s="12"/>
      <c r="K137" s="12"/>
      <c r="L137" s="12"/>
      <c r="M137" s="13"/>
      <c r="N137" s="12">
        <f t="shared" si="18"/>
        <v>0</v>
      </c>
      <c r="O137" s="12">
        <f t="shared" si="19"/>
        <v>0</v>
      </c>
      <c r="P137" s="14"/>
      <c r="Q137" s="15">
        <v>0.06</v>
      </c>
      <c r="R137" s="15">
        <f t="shared" si="20"/>
        <v>0</v>
      </c>
    </row>
    <row r="138" spans="1:20" x14ac:dyDescent="0.2">
      <c r="A138" s="11" t="s">
        <v>134</v>
      </c>
      <c r="B138" s="11" t="s">
        <v>135</v>
      </c>
      <c r="C138" s="11" t="s">
        <v>134</v>
      </c>
      <c r="D138" s="11" t="s">
        <v>275</v>
      </c>
      <c r="E138" s="12">
        <v>25</v>
      </c>
      <c r="F138" s="12">
        <v>1200</v>
      </c>
      <c r="G138" s="12">
        <v>10</v>
      </c>
      <c r="H138" s="12">
        <v>50</v>
      </c>
      <c r="I138" s="12"/>
      <c r="J138" s="12"/>
      <c r="K138" s="12"/>
      <c r="L138" s="12"/>
      <c r="M138" s="13"/>
      <c r="N138" s="12">
        <f t="shared" si="18"/>
        <v>0</v>
      </c>
      <c r="O138" s="12">
        <f t="shared" si="19"/>
        <v>0</v>
      </c>
      <c r="P138" s="14"/>
      <c r="Q138" s="15">
        <v>0.08</v>
      </c>
      <c r="R138" s="15">
        <f t="shared" si="20"/>
        <v>0</v>
      </c>
    </row>
    <row r="139" spans="1:20" x14ac:dyDescent="0.2">
      <c r="A139" s="11" t="s">
        <v>238</v>
      </c>
      <c r="B139" s="11" t="s">
        <v>239</v>
      </c>
      <c r="C139" s="11" t="s">
        <v>238</v>
      </c>
      <c r="D139" s="11" t="s">
        <v>275</v>
      </c>
      <c r="E139" s="12">
        <v>25</v>
      </c>
      <c r="F139" s="12">
        <v>1524</v>
      </c>
      <c r="G139" s="12">
        <v>10</v>
      </c>
      <c r="H139" s="12">
        <v>50</v>
      </c>
      <c r="I139" s="12"/>
      <c r="J139" s="12"/>
      <c r="K139" s="12"/>
      <c r="L139" s="12"/>
      <c r="M139" s="13"/>
      <c r="N139" s="12">
        <f t="shared" si="18"/>
        <v>0</v>
      </c>
      <c r="O139" s="12">
        <f t="shared" si="19"/>
        <v>0</v>
      </c>
      <c r="P139" s="14"/>
      <c r="Q139" s="15">
        <v>0.08</v>
      </c>
      <c r="R139" s="15">
        <f t="shared" si="20"/>
        <v>0</v>
      </c>
    </row>
    <row r="140" spans="1:20" x14ac:dyDescent="0.2">
      <c r="A140" s="11" t="s">
        <v>164</v>
      </c>
      <c r="B140" s="11" t="s">
        <v>165</v>
      </c>
      <c r="C140" s="11" t="s">
        <v>164</v>
      </c>
      <c r="D140" s="11" t="s">
        <v>275</v>
      </c>
      <c r="E140" s="12">
        <v>25</v>
      </c>
      <c r="F140" s="12">
        <v>1800</v>
      </c>
      <c r="G140" s="12">
        <v>10</v>
      </c>
      <c r="H140" s="12">
        <v>50</v>
      </c>
      <c r="I140" s="12"/>
      <c r="J140" s="12"/>
      <c r="K140" s="12"/>
      <c r="L140" s="12"/>
      <c r="M140" s="13"/>
      <c r="N140" s="12">
        <f t="shared" si="18"/>
        <v>0</v>
      </c>
      <c r="O140" s="12">
        <f t="shared" si="19"/>
        <v>0</v>
      </c>
      <c r="P140" s="14"/>
      <c r="Q140" s="15">
        <v>0.12</v>
      </c>
      <c r="R140" s="15">
        <f t="shared" si="20"/>
        <v>0</v>
      </c>
    </row>
    <row r="141" spans="1:20" x14ac:dyDescent="0.2">
      <c r="A141" s="36" t="s">
        <v>227</v>
      </c>
      <c r="B141" s="36" t="s">
        <v>165</v>
      </c>
      <c r="C141" s="36">
        <v>90445900</v>
      </c>
      <c r="D141" s="36" t="s">
        <v>277</v>
      </c>
      <c r="E141" s="12">
        <v>25</v>
      </c>
      <c r="F141" s="12">
        <v>1800</v>
      </c>
      <c r="G141" s="12">
        <v>10</v>
      </c>
      <c r="H141" s="12">
        <v>50</v>
      </c>
      <c r="I141" s="12"/>
      <c r="J141" s="12"/>
      <c r="K141" s="12"/>
      <c r="L141" s="12"/>
      <c r="M141" s="13"/>
      <c r="N141" s="12">
        <f t="shared" si="18"/>
        <v>0</v>
      </c>
      <c r="O141" s="12">
        <f t="shared" si="19"/>
        <v>0</v>
      </c>
      <c r="P141" s="14"/>
      <c r="Q141" s="15">
        <v>0.12</v>
      </c>
      <c r="R141" s="15">
        <f t="shared" si="20"/>
        <v>0</v>
      </c>
      <c r="S141" s="43"/>
    </row>
    <row r="142" spans="1:20" x14ac:dyDescent="0.2">
      <c r="A142" s="36" t="s">
        <v>301</v>
      </c>
      <c r="B142" s="36" t="s">
        <v>302</v>
      </c>
      <c r="C142" s="36">
        <v>90446000</v>
      </c>
      <c r="D142" s="36" t="s">
        <v>277</v>
      </c>
      <c r="E142" s="12">
        <v>25</v>
      </c>
      <c r="F142" s="12">
        <v>2400</v>
      </c>
      <c r="G142" s="12">
        <v>10</v>
      </c>
      <c r="H142" s="12">
        <v>50</v>
      </c>
      <c r="I142" s="12"/>
      <c r="J142" s="12"/>
      <c r="K142" s="12"/>
      <c r="L142" s="12"/>
      <c r="M142" s="13"/>
      <c r="N142" s="12">
        <f t="shared" si="18"/>
        <v>0</v>
      </c>
      <c r="O142" s="12">
        <f t="shared" si="19"/>
        <v>0</v>
      </c>
      <c r="P142" s="14"/>
      <c r="Q142" s="15">
        <v>0.12</v>
      </c>
      <c r="R142" s="15">
        <f t="shared" si="20"/>
        <v>0</v>
      </c>
      <c r="S142" s="43"/>
    </row>
    <row r="143" spans="1:20" x14ac:dyDescent="0.2">
      <c r="A143" s="313"/>
      <c r="B143" s="313"/>
      <c r="C143" s="313"/>
      <c r="D143" s="313"/>
      <c r="E143" s="313"/>
      <c r="F143" s="313"/>
      <c r="G143" s="313"/>
      <c r="H143" s="314"/>
      <c r="I143" s="36">
        <f t="shared" ref="I143:L143" si="21">SUBTOTAL(9,I5:I142)</f>
        <v>29550</v>
      </c>
      <c r="J143" s="36">
        <f t="shared" si="21"/>
        <v>13650</v>
      </c>
      <c r="K143" s="36">
        <f t="shared" si="21"/>
        <v>13900</v>
      </c>
      <c r="L143" s="36">
        <f t="shared" si="21"/>
        <v>31800</v>
      </c>
      <c r="M143" s="36">
        <f>SUBTOTAL(9,M13:M142)</f>
        <v>0</v>
      </c>
      <c r="N143" s="36">
        <f>SUBTOTAL(9,N5:N142)</f>
        <v>88900</v>
      </c>
      <c r="O143" s="36">
        <f>SUBTOTAL(9,O5:O142)</f>
        <v>911</v>
      </c>
      <c r="P143" s="32"/>
      <c r="Q143" s="12"/>
      <c r="R143" s="36">
        <f>SUBTOTAL(9,R5:R142)</f>
        <v>50.430000000000014</v>
      </c>
      <c r="S143" s="3">
        <f>SUM(S13:S142)</f>
        <v>33.08</v>
      </c>
      <c r="T143" s="3">
        <f>SUM(T13:T142)</f>
        <v>100.00000000000001</v>
      </c>
    </row>
    <row r="144" spans="1:20" x14ac:dyDescent="0.2">
      <c r="A144" s="312"/>
      <c r="B144" s="313"/>
      <c r="C144" s="313"/>
      <c r="D144" s="313"/>
      <c r="E144" s="313"/>
      <c r="F144" s="313"/>
      <c r="G144" s="313"/>
      <c r="H144" s="314"/>
      <c r="I144" s="36">
        <v>203</v>
      </c>
      <c r="J144" s="36">
        <v>189</v>
      </c>
      <c r="K144" s="36">
        <v>143</v>
      </c>
      <c r="L144" s="36">
        <v>376</v>
      </c>
      <c r="M144" s="36"/>
      <c r="N144" s="36"/>
      <c r="O144" s="36">
        <f>SUM(I144:M144)</f>
        <v>911</v>
      </c>
      <c r="R144" s="3">
        <f>R143/30</f>
        <v>1.6810000000000005</v>
      </c>
    </row>
    <row r="145" spans="1:18" x14ac:dyDescent="0.2">
      <c r="A145" s="312"/>
      <c r="B145" s="313"/>
      <c r="C145" s="313"/>
      <c r="D145" s="313"/>
      <c r="E145" s="313"/>
      <c r="F145" s="313"/>
      <c r="G145" s="313"/>
      <c r="H145" s="314"/>
      <c r="I145" s="36">
        <v>10.49</v>
      </c>
      <c r="J145" s="36">
        <v>12.35</v>
      </c>
      <c r="K145" s="36">
        <v>7.34</v>
      </c>
      <c r="L145" s="36">
        <v>20.25</v>
      </c>
      <c r="M145" s="36"/>
      <c r="N145" s="36"/>
      <c r="O145" s="36">
        <f>SUM(I145:M145)</f>
        <v>50.43</v>
      </c>
    </row>
    <row r="146" spans="1:18" x14ac:dyDescent="0.2">
      <c r="A146" s="34"/>
      <c r="B146" s="34"/>
      <c r="C146" s="34"/>
      <c r="D146" s="34"/>
      <c r="E146" s="34"/>
      <c r="F146" s="34"/>
      <c r="G146" s="34"/>
      <c r="H146" s="34"/>
    </row>
    <row r="147" spans="1:18" x14ac:dyDescent="0.2">
      <c r="A147" s="28" t="s">
        <v>136</v>
      </c>
      <c r="B147" s="28" t="s">
        <v>136</v>
      </c>
      <c r="C147" s="30"/>
      <c r="D147" s="30"/>
      <c r="E147" s="8" t="s">
        <v>10</v>
      </c>
      <c r="F147" s="8" t="s">
        <v>137</v>
      </c>
      <c r="G147" s="300" t="s">
        <v>138</v>
      </c>
      <c r="H147" s="301"/>
      <c r="I147" s="20"/>
      <c r="J147" s="20"/>
      <c r="K147" s="20"/>
      <c r="L147" s="20"/>
      <c r="M147" s="20"/>
      <c r="N147" s="12"/>
      <c r="O147" s="12"/>
      <c r="P147" s="35"/>
      <c r="Q147" s="12"/>
      <c r="R147" s="15"/>
    </row>
    <row r="148" spans="1:18" x14ac:dyDescent="0.2">
      <c r="A148" s="36"/>
      <c r="B148" s="36"/>
      <c r="C148" s="36"/>
      <c r="D148" s="36"/>
      <c r="E148" s="8"/>
      <c r="F148" s="8"/>
      <c r="G148" s="8" t="s">
        <v>139</v>
      </c>
      <c r="H148" s="8" t="s">
        <v>140</v>
      </c>
      <c r="I148" s="8" t="s">
        <v>140</v>
      </c>
      <c r="J148" s="8" t="s">
        <v>140</v>
      </c>
      <c r="K148" s="8" t="s">
        <v>140</v>
      </c>
      <c r="L148" s="8" t="s">
        <v>140</v>
      </c>
      <c r="M148" s="8" t="s">
        <v>140</v>
      </c>
      <c r="N148" s="36" t="s">
        <v>140</v>
      </c>
      <c r="O148" s="36" t="s">
        <v>12</v>
      </c>
      <c r="P148" s="37"/>
      <c r="Q148" s="12"/>
      <c r="R148" s="15"/>
    </row>
    <row r="149" spans="1:18" x14ac:dyDescent="0.2">
      <c r="A149" s="38" t="s">
        <v>142</v>
      </c>
      <c r="B149" s="38" t="s">
        <v>143</v>
      </c>
      <c r="C149" s="38" t="s">
        <v>142</v>
      </c>
      <c r="D149" s="38" t="s">
        <v>142</v>
      </c>
      <c r="E149" s="12">
        <v>13</v>
      </c>
      <c r="F149" s="12">
        <v>25</v>
      </c>
      <c r="G149" s="12">
        <v>5</v>
      </c>
      <c r="H149" s="12">
        <v>125</v>
      </c>
      <c r="I149" s="12"/>
      <c r="J149" s="12"/>
      <c r="K149" s="12"/>
      <c r="L149" s="12"/>
      <c r="M149" s="12"/>
      <c r="N149" s="12">
        <f>SUM(I149:M149)</f>
        <v>0</v>
      </c>
      <c r="O149" s="12">
        <f>$N149/$H149</f>
        <v>0</v>
      </c>
      <c r="P149" s="39"/>
      <c r="Q149" s="15">
        <v>0.09</v>
      </c>
      <c r="R149" s="15">
        <f>$O149*$Q149</f>
        <v>0</v>
      </c>
    </row>
    <row r="150" spans="1:18" x14ac:dyDescent="0.2">
      <c r="A150" s="38" t="s">
        <v>144</v>
      </c>
      <c r="B150" s="38" t="s">
        <v>145</v>
      </c>
      <c r="C150" s="38" t="s">
        <v>144</v>
      </c>
      <c r="D150" s="38" t="s">
        <v>144</v>
      </c>
      <c r="E150" s="12">
        <v>19</v>
      </c>
      <c r="F150" s="12">
        <v>25</v>
      </c>
      <c r="G150" s="12">
        <v>5</v>
      </c>
      <c r="H150" s="12">
        <v>125</v>
      </c>
      <c r="I150" s="12"/>
      <c r="J150" s="12"/>
      <c r="K150" s="12"/>
      <c r="L150" s="12"/>
      <c r="M150" s="12"/>
      <c r="N150" s="12">
        <f>SUM(I150:M150)</f>
        <v>0</v>
      </c>
      <c r="O150" s="12">
        <f>$N150/$H150</f>
        <v>0</v>
      </c>
      <c r="P150" s="39"/>
      <c r="Q150" s="15">
        <v>0.15</v>
      </c>
      <c r="R150" s="15">
        <f>$O150*$Q150</f>
        <v>0</v>
      </c>
    </row>
    <row r="151" spans="1:18" x14ac:dyDescent="0.2">
      <c r="B151" s="3"/>
      <c r="I151" s="36">
        <f t="shared" ref="I151:L151" si="22">SUM(I149:I150)</f>
        <v>0</v>
      </c>
      <c r="J151" s="36">
        <f t="shared" si="22"/>
        <v>0</v>
      </c>
      <c r="K151" s="36">
        <f t="shared" si="22"/>
        <v>0</v>
      </c>
      <c r="L151" s="36">
        <f t="shared" si="22"/>
        <v>0</v>
      </c>
      <c r="M151" s="36">
        <f t="shared" ref="M151" si="23">SUM(M149:M150)</f>
        <v>0</v>
      </c>
      <c r="N151" s="36">
        <f>SUBTOTAL(9,N149:N150)</f>
        <v>0</v>
      </c>
      <c r="O151" s="36">
        <f>SUBTOTAL(9,O149:O150)</f>
        <v>0</v>
      </c>
      <c r="P151" s="37"/>
      <c r="Q151" s="12"/>
      <c r="R151" s="33">
        <f>SUBTOTAL(9,R149:R150)</f>
        <v>0</v>
      </c>
    </row>
    <row r="152" spans="1:18" x14ac:dyDescent="0.2">
      <c r="B152" s="3"/>
      <c r="I152" s="40"/>
      <c r="J152" s="40"/>
      <c r="K152" s="40"/>
      <c r="L152" s="40"/>
      <c r="M152" s="40"/>
      <c r="N152" s="36">
        <v>0</v>
      </c>
      <c r="O152" s="36">
        <v>0</v>
      </c>
      <c r="P152" s="35"/>
      <c r="Q152" s="12"/>
      <c r="R152" s="33">
        <v>0</v>
      </c>
    </row>
  </sheetData>
  <autoFilter ref="D3:D145"/>
  <mergeCells count="10">
    <mergeCell ref="N3:O3"/>
    <mergeCell ref="Q3:R3"/>
    <mergeCell ref="A109:B109"/>
    <mergeCell ref="A143:H143"/>
    <mergeCell ref="A144:H144"/>
    <mergeCell ref="A145:H145"/>
    <mergeCell ref="G147:H147"/>
    <mergeCell ref="A1:D1"/>
    <mergeCell ref="A2:D2"/>
    <mergeCell ref="G3:H3"/>
  </mergeCells>
  <conditionalFormatting sqref="A43:J43 I44:J45 A44:H53 I46:XFD53">
    <cfRule type="expression" dxfId="165" priority="6">
      <formula>MOD(ROW(),2)</formula>
    </cfRule>
  </conditionalFormatting>
  <conditionalFormatting sqref="A5:XFD42">
    <cfRule type="expression" dxfId="164" priority="5">
      <formula>MOD(ROW(),2)</formula>
    </cfRule>
  </conditionalFormatting>
  <conditionalFormatting sqref="A54:XFD142">
    <cfRule type="expression" dxfId="163" priority="1">
      <formula>MOD(ROW(),2)</formula>
    </cfRule>
  </conditionalFormatting>
  <conditionalFormatting sqref="K43:XFD45">
    <cfRule type="expression" dxfId="162" priority="4">
      <formula>MOD(ROW(),2)</formula>
    </cfRule>
  </conditionalFormatting>
  <conditionalFormatting sqref="N5:N142">
    <cfRule type="cellIs" dxfId="161" priority="8" operator="greaterThan">
      <formula>10000</formula>
    </cfRule>
  </conditionalFormatting>
  <conditionalFormatting sqref="N110:N142">
    <cfRule type="cellIs" dxfId="160" priority="13" operator="greaterThan">
      <formula>2000</formula>
    </cfRule>
  </conditionalFormatting>
  <conditionalFormatting sqref="R5:R108">
    <cfRule type="cellIs" dxfId="159" priority="7" operator="greaterThan">
      <formula>10</formula>
    </cfRule>
  </conditionalFormatting>
  <pageMargins left="0.25" right="0.25" top="0.75" bottom="0.75" header="0.3" footer="0.3"/>
  <pageSetup paperSize="9" scale="77" fitToHeight="0" orientation="landscape" r:id="rId1"/>
  <headerFooter alignWithMargins="0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>
    <pageSetUpPr fitToPage="1"/>
  </sheetPr>
  <dimension ref="A1:S152"/>
  <sheetViews>
    <sheetView zoomScaleNormal="100" workbookViewId="0">
      <pane xSplit="4" ySplit="4" topLeftCell="E5" activePane="bottomRight" state="frozen"/>
      <selection pane="topRight" activeCell="D1" sqref="D1"/>
      <selection pane="bottomLeft" activeCell="A4" sqref="A4"/>
      <selection pane="bottomRight" activeCell="E5" sqref="E5"/>
    </sheetView>
  </sheetViews>
  <sheetFormatPr defaultColWidth="9.140625" defaultRowHeight="12.75" x14ac:dyDescent="0.2"/>
  <cols>
    <col min="1" max="1" width="12.5703125" style="3" customWidth="1"/>
    <col min="2" max="2" width="14" style="41" customWidth="1"/>
    <col min="3" max="3" width="14" style="3" bestFit="1" customWidth="1"/>
    <col min="4" max="4" width="12.28515625" style="3" customWidth="1"/>
    <col min="5" max="5" width="7.85546875" style="3" customWidth="1"/>
    <col min="6" max="6" width="8.5703125" style="3" customWidth="1"/>
    <col min="7" max="7" width="6.140625" style="3" customWidth="1"/>
    <col min="8" max="8" width="6.42578125" style="3" customWidth="1"/>
    <col min="9" max="11" width="10.140625" style="3" customWidth="1"/>
    <col min="12" max="12" width="8.28515625" style="3" customWidth="1"/>
    <col min="13" max="13" width="10.7109375" style="3" bestFit="1" customWidth="1"/>
    <col min="14" max="14" width="8.28515625" style="3" bestFit="1" customWidth="1"/>
    <col min="15" max="16" width="9.42578125" style="3" customWidth="1"/>
    <col min="17" max="17" width="9.28515625" style="3" customWidth="1"/>
    <col min="18" max="16384" width="9.140625" style="3"/>
  </cols>
  <sheetData>
    <row r="1" spans="1:19" x14ac:dyDescent="0.2">
      <c r="A1" s="315" t="s">
        <v>281</v>
      </c>
      <c r="B1" s="315"/>
      <c r="C1" s="315"/>
      <c r="D1" s="315"/>
      <c r="I1" s="46"/>
      <c r="J1" s="46"/>
      <c r="K1" s="46"/>
    </row>
    <row r="2" spans="1:19" x14ac:dyDescent="0.2">
      <c r="A2" s="316" t="s">
        <v>396</v>
      </c>
      <c r="B2" s="317"/>
      <c r="C2" s="317"/>
      <c r="D2" s="317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30"/>
    </row>
    <row r="3" spans="1:19" x14ac:dyDescent="0.2">
      <c r="A3" s="4" t="s">
        <v>0</v>
      </c>
      <c r="B3" s="4" t="s">
        <v>1</v>
      </c>
      <c r="C3" s="4" t="s">
        <v>2</v>
      </c>
      <c r="D3" s="4" t="s">
        <v>274</v>
      </c>
      <c r="E3" s="4" t="s">
        <v>3</v>
      </c>
      <c r="F3" s="4" t="s">
        <v>4</v>
      </c>
      <c r="G3" s="300" t="s">
        <v>5</v>
      </c>
      <c r="H3" s="301"/>
      <c r="I3" s="50" t="s">
        <v>394</v>
      </c>
      <c r="J3" s="50" t="s">
        <v>373</v>
      </c>
      <c r="K3" s="50" t="s">
        <v>380</v>
      </c>
      <c r="L3" s="5"/>
      <c r="M3" s="300" t="s">
        <v>6</v>
      </c>
      <c r="N3" s="301"/>
      <c r="O3" s="6"/>
      <c r="P3" s="300" t="s">
        <v>7</v>
      </c>
      <c r="Q3" s="301"/>
    </row>
    <row r="4" spans="1:19" x14ac:dyDescent="0.2">
      <c r="A4" s="37" t="s">
        <v>8</v>
      </c>
      <c r="B4" s="37"/>
      <c r="C4" s="49"/>
      <c r="D4" s="49"/>
      <c r="E4" s="7" t="s">
        <v>9</v>
      </c>
      <c r="F4" s="36" t="s">
        <v>10</v>
      </c>
      <c r="G4" s="8" t="s">
        <v>11</v>
      </c>
      <c r="H4" s="8" t="s">
        <v>12</v>
      </c>
      <c r="I4" s="36" t="s">
        <v>395</v>
      </c>
      <c r="J4" s="36" t="s">
        <v>374</v>
      </c>
      <c r="K4" s="36" t="s">
        <v>381</v>
      </c>
      <c r="L4" s="36"/>
      <c r="M4" s="8" t="s">
        <v>13</v>
      </c>
      <c r="N4" s="8" t="s">
        <v>12</v>
      </c>
      <c r="O4" s="9"/>
      <c r="P4" s="10" t="s">
        <v>14</v>
      </c>
      <c r="Q4" s="10" t="s">
        <v>15</v>
      </c>
    </row>
    <row r="5" spans="1:19" x14ac:dyDescent="0.2">
      <c r="A5" s="11" t="s">
        <v>383</v>
      </c>
      <c r="B5" s="11" t="s">
        <v>384</v>
      </c>
      <c r="C5" s="11" t="s">
        <v>383</v>
      </c>
      <c r="D5" s="11" t="s">
        <v>275</v>
      </c>
      <c r="E5" s="12">
        <v>15</v>
      </c>
      <c r="F5" s="12">
        <v>225</v>
      </c>
      <c r="G5" s="12">
        <v>10</v>
      </c>
      <c r="H5" s="12">
        <v>400</v>
      </c>
      <c r="I5" s="12">
        <v>6000</v>
      </c>
      <c r="J5" s="12"/>
      <c r="K5" s="12"/>
      <c r="L5" s="13"/>
      <c r="M5" s="12">
        <f t="shared" ref="M5:M19" si="0">SUM(I5:L5)</f>
        <v>6000</v>
      </c>
      <c r="N5" s="12">
        <f t="shared" ref="N5:N19" si="1">$M5/$H5</f>
        <v>15</v>
      </c>
      <c r="O5" s="14"/>
      <c r="P5" s="15">
        <v>0.06</v>
      </c>
      <c r="Q5" s="15">
        <f t="shared" ref="Q5:Q19" si="2">$N5*$P5</f>
        <v>0.89999999999999991</v>
      </c>
      <c r="R5" s="43">
        <f>SUM(Q5:Q19)</f>
        <v>11.149999999999999</v>
      </c>
      <c r="S5" s="3">
        <f>R5*100/$R$143</f>
        <v>58.591697320021005</v>
      </c>
    </row>
    <row r="6" spans="1:19" x14ac:dyDescent="0.2">
      <c r="A6" s="11" t="s">
        <v>385</v>
      </c>
      <c r="B6" s="11" t="s">
        <v>386</v>
      </c>
      <c r="C6" s="11" t="s">
        <v>385</v>
      </c>
      <c r="D6" s="11" t="s">
        <v>275</v>
      </c>
      <c r="E6" s="12">
        <v>15</v>
      </c>
      <c r="F6" s="12">
        <v>300</v>
      </c>
      <c r="G6" s="12">
        <v>10</v>
      </c>
      <c r="H6" s="12">
        <v>300</v>
      </c>
      <c r="I6" s="12">
        <v>6000</v>
      </c>
      <c r="J6" s="12"/>
      <c r="K6" s="12"/>
      <c r="L6" s="13"/>
      <c r="M6" s="12">
        <f t="shared" si="0"/>
        <v>6000</v>
      </c>
      <c r="N6" s="12">
        <f t="shared" si="1"/>
        <v>20</v>
      </c>
      <c r="O6" s="14"/>
      <c r="P6" s="15">
        <v>0.06</v>
      </c>
      <c r="Q6" s="15">
        <f t="shared" si="2"/>
        <v>1.2</v>
      </c>
      <c r="R6" s="43"/>
    </row>
    <row r="7" spans="1:19" x14ac:dyDescent="0.2">
      <c r="A7" s="36" t="s">
        <v>387</v>
      </c>
      <c r="B7" s="36" t="s">
        <v>259</v>
      </c>
      <c r="C7" s="31" t="s">
        <v>388</v>
      </c>
      <c r="D7" s="36" t="s">
        <v>277</v>
      </c>
      <c r="E7" s="12" t="s">
        <v>167</v>
      </c>
      <c r="F7" s="12">
        <v>300</v>
      </c>
      <c r="G7" s="12">
        <v>10</v>
      </c>
      <c r="H7" s="12">
        <v>300</v>
      </c>
      <c r="I7" s="12">
        <v>3000</v>
      </c>
      <c r="J7" s="12"/>
      <c r="K7" s="12"/>
      <c r="L7" s="13"/>
      <c r="M7" s="12">
        <f t="shared" si="0"/>
        <v>3000</v>
      </c>
      <c r="N7" s="12">
        <f t="shared" si="1"/>
        <v>10</v>
      </c>
      <c r="O7" s="14"/>
      <c r="P7" s="15">
        <v>0.06</v>
      </c>
      <c r="Q7" s="15">
        <f t="shared" si="2"/>
        <v>0.6</v>
      </c>
      <c r="R7" s="43"/>
    </row>
    <row r="8" spans="1:19" x14ac:dyDescent="0.2">
      <c r="A8" s="11" t="s">
        <v>258</v>
      </c>
      <c r="B8" s="11" t="s">
        <v>259</v>
      </c>
      <c r="C8" s="11" t="s">
        <v>258</v>
      </c>
      <c r="D8" s="11" t="s">
        <v>275</v>
      </c>
      <c r="E8" s="12">
        <v>15</v>
      </c>
      <c r="F8" s="12">
        <v>375</v>
      </c>
      <c r="G8" s="12">
        <v>10</v>
      </c>
      <c r="H8" s="12">
        <v>200</v>
      </c>
      <c r="I8" s="12"/>
      <c r="J8" s="12"/>
      <c r="K8" s="12"/>
      <c r="L8" s="13"/>
      <c r="M8" s="12">
        <f t="shared" si="0"/>
        <v>0</v>
      </c>
      <c r="N8" s="12">
        <f t="shared" si="1"/>
        <v>0</v>
      </c>
      <c r="O8" s="14"/>
      <c r="P8" s="15">
        <v>0.06</v>
      </c>
      <c r="Q8" s="15">
        <f t="shared" si="2"/>
        <v>0</v>
      </c>
      <c r="R8" s="43"/>
    </row>
    <row r="9" spans="1:19" x14ac:dyDescent="0.2">
      <c r="A9" s="11" t="s">
        <v>26</v>
      </c>
      <c r="B9" s="11" t="s">
        <v>27</v>
      </c>
      <c r="C9" s="11" t="s">
        <v>26</v>
      </c>
      <c r="D9" s="11" t="s">
        <v>275</v>
      </c>
      <c r="E9" s="12">
        <v>15</v>
      </c>
      <c r="F9" s="12">
        <v>457</v>
      </c>
      <c r="G9" s="12">
        <v>10</v>
      </c>
      <c r="H9" s="12">
        <v>200</v>
      </c>
      <c r="I9" s="12">
        <v>2000</v>
      </c>
      <c r="J9" s="12">
        <v>2000</v>
      </c>
      <c r="K9" s="12">
        <v>4000</v>
      </c>
      <c r="L9" s="13"/>
      <c r="M9" s="12">
        <f t="shared" si="0"/>
        <v>8000</v>
      </c>
      <c r="N9" s="12">
        <f t="shared" si="1"/>
        <v>40</v>
      </c>
      <c r="O9" s="14"/>
      <c r="P9" s="15">
        <v>0.05</v>
      </c>
      <c r="Q9" s="15">
        <f t="shared" si="2"/>
        <v>2</v>
      </c>
    </row>
    <row r="10" spans="1:19" x14ac:dyDescent="0.2">
      <c r="A10" s="36" t="s">
        <v>169</v>
      </c>
      <c r="B10" s="36" t="s">
        <v>27</v>
      </c>
      <c r="C10" s="36">
        <v>90441400</v>
      </c>
      <c r="D10" s="36" t="s">
        <v>277</v>
      </c>
      <c r="E10" s="12" t="s">
        <v>167</v>
      </c>
      <c r="F10" s="12">
        <v>450</v>
      </c>
      <c r="G10" s="12">
        <v>10</v>
      </c>
      <c r="H10" s="12">
        <v>200</v>
      </c>
      <c r="I10" s="12">
        <v>400</v>
      </c>
      <c r="J10" s="12">
        <v>600</v>
      </c>
      <c r="K10" s="12"/>
      <c r="L10" s="13"/>
      <c r="M10" s="12">
        <f t="shared" si="0"/>
        <v>1000</v>
      </c>
      <c r="N10" s="12">
        <f t="shared" si="1"/>
        <v>5</v>
      </c>
      <c r="O10" s="14"/>
      <c r="P10" s="15">
        <v>0.05</v>
      </c>
      <c r="Q10" s="15">
        <f t="shared" si="2"/>
        <v>0.25</v>
      </c>
    </row>
    <row r="11" spans="1:19" x14ac:dyDescent="0.2">
      <c r="A11" s="11" t="s">
        <v>24</v>
      </c>
      <c r="B11" s="11" t="s">
        <v>25</v>
      </c>
      <c r="C11" s="11" t="s">
        <v>24</v>
      </c>
      <c r="D11" s="11" t="s">
        <v>275</v>
      </c>
      <c r="E11" s="12">
        <v>15</v>
      </c>
      <c r="F11" s="12">
        <v>610</v>
      </c>
      <c r="G11" s="12">
        <v>10</v>
      </c>
      <c r="H11" s="12">
        <v>100</v>
      </c>
      <c r="I11" s="12">
        <v>1000</v>
      </c>
      <c r="J11" s="12">
        <v>1000</v>
      </c>
      <c r="K11" s="12">
        <v>2000</v>
      </c>
      <c r="L11" s="13"/>
      <c r="M11" s="12">
        <f t="shared" si="0"/>
        <v>4000</v>
      </c>
      <c r="N11" s="12">
        <f t="shared" si="1"/>
        <v>40</v>
      </c>
      <c r="O11" s="14"/>
      <c r="P11" s="15">
        <v>0.04</v>
      </c>
      <c r="Q11" s="15">
        <f t="shared" si="2"/>
        <v>1.6</v>
      </c>
    </row>
    <row r="12" spans="1:19" x14ac:dyDescent="0.2">
      <c r="A12" s="36" t="s">
        <v>168</v>
      </c>
      <c r="B12" s="36" t="s">
        <v>25</v>
      </c>
      <c r="C12" s="36">
        <v>90441600</v>
      </c>
      <c r="D12" s="36" t="s">
        <v>277</v>
      </c>
      <c r="E12" s="12" t="s">
        <v>167</v>
      </c>
      <c r="F12" s="12">
        <v>600</v>
      </c>
      <c r="G12" s="12">
        <v>10</v>
      </c>
      <c r="H12" s="12">
        <v>100</v>
      </c>
      <c r="I12" s="12">
        <v>500</v>
      </c>
      <c r="J12" s="12">
        <v>500</v>
      </c>
      <c r="K12" s="12"/>
      <c r="L12" s="13"/>
      <c r="M12" s="12">
        <f t="shared" si="0"/>
        <v>1000</v>
      </c>
      <c r="N12" s="12">
        <f t="shared" si="1"/>
        <v>10</v>
      </c>
      <c r="O12" s="14"/>
      <c r="P12" s="15">
        <v>0.04</v>
      </c>
      <c r="Q12" s="15">
        <f t="shared" si="2"/>
        <v>0.4</v>
      </c>
    </row>
    <row r="13" spans="1:19" x14ac:dyDescent="0.2">
      <c r="A13" s="11" t="s">
        <v>150</v>
      </c>
      <c r="B13" s="11" t="s">
        <v>151</v>
      </c>
      <c r="C13" s="11" t="s">
        <v>150</v>
      </c>
      <c r="D13" s="11" t="s">
        <v>275</v>
      </c>
      <c r="E13" s="12">
        <v>15</v>
      </c>
      <c r="F13" s="12">
        <v>760</v>
      </c>
      <c r="G13" s="12">
        <v>10</v>
      </c>
      <c r="H13" s="12">
        <v>100</v>
      </c>
      <c r="I13" s="12"/>
      <c r="J13" s="12"/>
      <c r="K13" s="12"/>
      <c r="L13" s="13"/>
      <c r="M13" s="12">
        <f t="shared" si="0"/>
        <v>0</v>
      </c>
      <c r="N13" s="12">
        <f t="shared" si="1"/>
        <v>0</v>
      </c>
      <c r="O13" s="14"/>
      <c r="P13" s="15">
        <v>0.04</v>
      </c>
      <c r="Q13" s="15">
        <f t="shared" si="2"/>
        <v>0</v>
      </c>
    </row>
    <row r="14" spans="1:19" x14ac:dyDescent="0.2">
      <c r="A14" s="11" t="s">
        <v>20</v>
      </c>
      <c r="B14" s="11" t="s">
        <v>21</v>
      </c>
      <c r="C14" s="11" t="s">
        <v>20</v>
      </c>
      <c r="D14" s="11" t="s">
        <v>275</v>
      </c>
      <c r="E14" s="12">
        <v>15</v>
      </c>
      <c r="F14" s="12">
        <v>915</v>
      </c>
      <c r="G14" s="12">
        <v>10</v>
      </c>
      <c r="H14" s="12">
        <v>100</v>
      </c>
      <c r="I14" s="12"/>
      <c r="J14" s="12"/>
      <c r="K14" s="12"/>
      <c r="L14" s="13"/>
      <c r="M14" s="12">
        <f t="shared" si="0"/>
        <v>0</v>
      </c>
      <c r="N14" s="12">
        <f t="shared" si="1"/>
        <v>0</v>
      </c>
      <c r="O14" s="14"/>
      <c r="P14" s="15">
        <v>0.05</v>
      </c>
      <c r="Q14" s="15">
        <f t="shared" si="2"/>
        <v>0</v>
      </c>
    </row>
    <row r="15" spans="1:19" x14ac:dyDescent="0.2">
      <c r="A15" s="13" t="s">
        <v>166</v>
      </c>
      <c r="B15" s="13" t="s">
        <v>21</v>
      </c>
      <c r="C15" s="13">
        <v>90441800</v>
      </c>
      <c r="D15" s="36" t="s">
        <v>277</v>
      </c>
      <c r="E15" s="12" t="s">
        <v>167</v>
      </c>
      <c r="F15" s="12">
        <v>900</v>
      </c>
      <c r="G15" s="12">
        <v>10</v>
      </c>
      <c r="H15" s="12">
        <v>100</v>
      </c>
      <c r="I15" s="12"/>
      <c r="J15" s="12"/>
      <c r="K15" s="12">
        <v>2000</v>
      </c>
      <c r="L15" s="13"/>
      <c r="M15" s="12">
        <f t="shared" si="0"/>
        <v>2000</v>
      </c>
      <c r="N15" s="12">
        <f t="shared" si="1"/>
        <v>20</v>
      </c>
      <c r="O15" s="14"/>
      <c r="P15" s="15">
        <v>0.05</v>
      </c>
      <c r="Q15" s="15">
        <f t="shared" si="2"/>
        <v>1</v>
      </c>
    </row>
    <row r="16" spans="1:19" x14ac:dyDescent="0.2">
      <c r="A16" s="11" t="s">
        <v>16</v>
      </c>
      <c r="B16" s="11" t="s">
        <v>17</v>
      </c>
      <c r="C16" s="11" t="s">
        <v>16</v>
      </c>
      <c r="D16" s="11" t="s">
        <v>275</v>
      </c>
      <c r="E16" s="12">
        <v>15</v>
      </c>
      <c r="F16" s="12">
        <v>1220</v>
      </c>
      <c r="G16" s="12">
        <v>10</v>
      </c>
      <c r="H16" s="12">
        <v>50</v>
      </c>
      <c r="I16" s="12">
        <v>1000</v>
      </c>
      <c r="J16" s="12">
        <v>1000</v>
      </c>
      <c r="K16" s="12">
        <v>2000</v>
      </c>
      <c r="L16" s="13"/>
      <c r="M16" s="12">
        <f t="shared" si="0"/>
        <v>4000</v>
      </c>
      <c r="N16" s="12">
        <f t="shared" si="1"/>
        <v>80</v>
      </c>
      <c r="O16" s="14"/>
      <c r="P16" s="15">
        <v>0.04</v>
      </c>
      <c r="Q16" s="15">
        <f t="shared" si="2"/>
        <v>3.2</v>
      </c>
    </row>
    <row r="17" spans="1:19" x14ac:dyDescent="0.2">
      <c r="A17" s="11" t="s">
        <v>148</v>
      </c>
      <c r="B17" s="11" t="s">
        <v>149</v>
      </c>
      <c r="C17" s="11" t="s">
        <v>148</v>
      </c>
      <c r="D17" s="11" t="s">
        <v>275</v>
      </c>
      <c r="E17" s="12">
        <v>15</v>
      </c>
      <c r="F17" s="12">
        <v>1524</v>
      </c>
      <c r="G17" s="12">
        <v>10</v>
      </c>
      <c r="H17" s="12">
        <v>50</v>
      </c>
      <c r="I17" s="12"/>
      <c r="J17" s="12"/>
      <c r="K17" s="12"/>
      <c r="L17" s="13"/>
      <c r="M17" s="12">
        <f t="shared" si="0"/>
        <v>0</v>
      </c>
      <c r="N17" s="12">
        <f t="shared" si="1"/>
        <v>0</v>
      </c>
      <c r="O17" s="14"/>
      <c r="P17" s="15">
        <v>0.05</v>
      </c>
      <c r="Q17" s="15">
        <f t="shared" si="2"/>
        <v>0</v>
      </c>
    </row>
    <row r="18" spans="1:19" x14ac:dyDescent="0.2">
      <c r="A18" s="11" t="s">
        <v>146</v>
      </c>
      <c r="B18" s="11" t="s">
        <v>147</v>
      </c>
      <c r="C18" s="11" t="s">
        <v>146</v>
      </c>
      <c r="D18" s="11" t="s">
        <v>275</v>
      </c>
      <c r="E18" s="12">
        <v>15</v>
      </c>
      <c r="F18" s="12">
        <v>1800</v>
      </c>
      <c r="G18" s="12">
        <v>10</v>
      </c>
      <c r="H18" s="12">
        <v>50</v>
      </c>
      <c r="I18" s="12"/>
      <c r="J18" s="12"/>
      <c r="K18" s="12"/>
      <c r="L18" s="13"/>
      <c r="M18" s="12">
        <f t="shared" si="0"/>
        <v>0</v>
      </c>
      <c r="N18" s="12">
        <f t="shared" si="1"/>
        <v>0</v>
      </c>
      <c r="O18" s="14"/>
      <c r="P18" s="15">
        <v>0.06</v>
      </c>
      <c r="Q18" s="15">
        <f t="shared" si="2"/>
        <v>0</v>
      </c>
    </row>
    <row r="19" spans="1:19" x14ac:dyDescent="0.2">
      <c r="A19" s="11" t="s">
        <v>353</v>
      </c>
      <c r="B19" s="11" t="s">
        <v>354</v>
      </c>
      <c r="C19" s="11" t="s">
        <v>146</v>
      </c>
      <c r="D19" s="11" t="s">
        <v>275</v>
      </c>
      <c r="E19" s="12">
        <v>15</v>
      </c>
      <c r="F19" s="12">
        <v>2100</v>
      </c>
      <c r="G19" s="12">
        <v>10</v>
      </c>
      <c r="H19" s="12">
        <v>50</v>
      </c>
      <c r="I19" s="12"/>
      <c r="J19" s="12"/>
      <c r="K19" s="12"/>
      <c r="L19" s="13"/>
      <c r="M19" s="12">
        <f t="shared" si="0"/>
        <v>0</v>
      </c>
      <c r="N19" s="12">
        <f t="shared" si="1"/>
        <v>0</v>
      </c>
      <c r="O19" s="14"/>
      <c r="P19" s="15">
        <v>0.06</v>
      </c>
      <c r="Q19" s="15">
        <f t="shared" si="2"/>
        <v>0</v>
      </c>
    </row>
    <row r="20" spans="1:19" ht="15" x14ac:dyDescent="0.2">
      <c r="A20" s="17" t="s">
        <v>28</v>
      </c>
      <c r="B20" s="17"/>
      <c r="C20" s="18"/>
      <c r="D20" s="18"/>
      <c r="E20" s="19"/>
      <c r="F20" s="12"/>
      <c r="G20" s="20"/>
      <c r="H20" s="20"/>
      <c r="I20" s="12"/>
      <c r="J20" s="12"/>
      <c r="K20" s="12"/>
      <c r="L20" s="21"/>
      <c r="M20" s="12"/>
      <c r="N20" s="12"/>
      <c r="O20" s="14"/>
      <c r="P20" s="12"/>
      <c r="Q20" s="15"/>
    </row>
    <row r="21" spans="1:19" x14ac:dyDescent="0.2">
      <c r="A21" s="11" t="s">
        <v>260</v>
      </c>
      <c r="B21" s="11" t="s">
        <v>229</v>
      </c>
      <c r="C21" s="11" t="s">
        <v>260</v>
      </c>
      <c r="D21" s="11" t="s">
        <v>275</v>
      </c>
      <c r="E21" s="12">
        <v>20</v>
      </c>
      <c r="F21" s="12">
        <v>100</v>
      </c>
      <c r="G21" s="12">
        <v>10</v>
      </c>
      <c r="H21" s="12">
        <v>500</v>
      </c>
      <c r="I21" s="12"/>
      <c r="J21" s="12"/>
      <c r="K21" s="12"/>
      <c r="L21" s="13"/>
      <c r="M21" s="12">
        <f t="shared" ref="M21:M37" si="3">SUM(I21:L21)</f>
        <v>0</v>
      </c>
      <c r="N21" s="12">
        <f t="shared" ref="N21:N37" si="4">$M21/$H21</f>
        <v>0</v>
      </c>
      <c r="O21" s="14"/>
      <c r="P21" s="15">
        <v>0.06</v>
      </c>
      <c r="Q21" s="15">
        <f t="shared" ref="Q21:Q37" si="5">$N21*$P21</f>
        <v>0</v>
      </c>
      <c r="R21" s="43">
        <f>SUM(Q21:Q37)</f>
        <v>3.3200000000000003</v>
      </c>
      <c r="S21" s="3">
        <f>R21*100/$R$143</f>
        <v>17.446137677351548</v>
      </c>
    </row>
    <row r="22" spans="1:19" x14ac:dyDescent="0.2">
      <c r="A22" s="36" t="s">
        <v>228</v>
      </c>
      <c r="B22" s="36" t="s">
        <v>229</v>
      </c>
      <c r="C22" s="36">
        <v>90442100</v>
      </c>
      <c r="D22" s="36" t="s">
        <v>277</v>
      </c>
      <c r="E22" s="12" t="s">
        <v>46</v>
      </c>
      <c r="F22" s="12">
        <v>100</v>
      </c>
      <c r="G22" s="12">
        <v>10</v>
      </c>
      <c r="H22" s="12">
        <v>500</v>
      </c>
      <c r="I22" s="12"/>
      <c r="J22" s="12"/>
      <c r="K22" s="12"/>
      <c r="L22" s="13"/>
      <c r="M22" s="12">
        <f t="shared" si="3"/>
        <v>0</v>
      </c>
      <c r="N22" s="12">
        <f t="shared" si="4"/>
        <v>0</v>
      </c>
      <c r="O22" s="14"/>
      <c r="P22" s="15">
        <v>0.06</v>
      </c>
      <c r="Q22" s="15">
        <f t="shared" si="5"/>
        <v>0</v>
      </c>
      <c r="R22" s="43"/>
    </row>
    <row r="23" spans="1:19" x14ac:dyDescent="0.2">
      <c r="A23" s="36" t="s">
        <v>172</v>
      </c>
      <c r="B23" s="36" t="s">
        <v>173</v>
      </c>
      <c r="C23" s="36">
        <v>90447000</v>
      </c>
      <c r="D23" s="36" t="s">
        <v>277</v>
      </c>
      <c r="E23" s="12" t="s">
        <v>46</v>
      </c>
      <c r="F23" s="12">
        <v>240</v>
      </c>
      <c r="G23" s="12">
        <v>10</v>
      </c>
      <c r="H23" s="12">
        <v>250</v>
      </c>
      <c r="I23" s="12"/>
      <c r="J23" s="12"/>
      <c r="K23" s="12"/>
      <c r="L23" s="13"/>
      <c r="M23" s="12">
        <f t="shared" si="3"/>
        <v>0</v>
      </c>
      <c r="N23" s="12">
        <f t="shared" si="4"/>
        <v>0</v>
      </c>
      <c r="O23" s="14"/>
      <c r="P23" s="15">
        <v>0.06</v>
      </c>
      <c r="Q23" s="15">
        <f t="shared" si="5"/>
        <v>0</v>
      </c>
    </row>
    <row r="24" spans="1:19" x14ac:dyDescent="0.2">
      <c r="A24" s="11" t="s">
        <v>389</v>
      </c>
      <c r="B24" s="11" t="s">
        <v>390</v>
      </c>
      <c r="C24" s="11" t="s">
        <v>389</v>
      </c>
      <c r="D24" s="11" t="s">
        <v>275</v>
      </c>
      <c r="E24" s="12">
        <v>20</v>
      </c>
      <c r="F24" s="12">
        <v>300</v>
      </c>
      <c r="G24" s="12">
        <v>10</v>
      </c>
      <c r="H24" s="12">
        <v>200</v>
      </c>
      <c r="I24" s="12">
        <v>2400</v>
      </c>
      <c r="J24" s="12"/>
      <c r="K24" s="12"/>
      <c r="L24" s="13"/>
      <c r="M24" s="12">
        <f t="shared" si="3"/>
        <v>2400</v>
      </c>
      <c r="N24" s="12">
        <f t="shared" si="4"/>
        <v>12</v>
      </c>
      <c r="O24" s="14"/>
      <c r="P24" s="15">
        <v>0.06</v>
      </c>
      <c r="Q24" s="15">
        <f t="shared" si="5"/>
        <v>0.72</v>
      </c>
    </row>
    <row r="25" spans="1:19" x14ac:dyDescent="0.2">
      <c r="A25" s="11" t="s">
        <v>50</v>
      </c>
      <c r="B25" s="11" t="s">
        <v>51</v>
      </c>
      <c r="C25" s="11" t="s">
        <v>50</v>
      </c>
      <c r="D25" s="11" t="s">
        <v>275</v>
      </c>
      <c r="E25" s="12">
        <v>20</v>
      </c>
      <c r="F25" s="12">
        <v>457</v>
      </c>
      <c r="G25" s="12">
        <v>10</v>
      </c>
      <c r="H25" s="12">
        <v>100</v>
      </c>
      <c r="I25" s="12"/>
      <c r="J25" s="12"/>
      <c r="K25" s="12"/>
      <c r="L25" s="13"/>
      <c r="M25" s="12">
        <f t="shared" si="3"/>
        <v>0</v>
      </c>
      <c r="N25" s="12">
        <f t="shared" si="4"/>
        <v>0</v>
      </c>
      <c r="O25" s="14"/>
      <c r="P25" s="15">
        <v>0.04</v>
      </c>
      <c r="Q25" s="15">
        <f t="shared" si="5"/>
        <v>0</v>
      </c>
    </row>
    <row r="26" spans="1:19" x14ac:dyDescent="0.2">
      <c r="A26" s="36" t="s">
        <v>171</v>
      </c>
      <c r="B26" s="36" t="s">
        <v>51</v>
      </c>
      <c r="C26" s="36">
        <v>90442400</v>
      </c>
      <c r="D26" s="36" t="s">
        <v>277</v>
      </c>
      <c r="E26" s="12" t="s">
        <v>46</v>
      </c>
      <c r="F26" s="12">
        <v>450</v>
      </c>
      <c r="G26" s="12">
        <v>10</v>
      </c>
      <c r="H26" s="12">
        <v>100</v>
      </c>
      <c r="I26" s="12">
        <v>500</v>
      </c>
      <c r="J26" s="12">
        <v>500</v>
      </c>
      <c r="K26" s="12"/>
      <c r="L26" s="13"/>
      <c r="M26" s="12">
        <f t="shared" si="3"/>
        <v>1000</v>
      </c>
      <c r="N26" s="12">
        <f t="shared" si="4"/>
        <v>10</v>
      </c>
      <c r="O26" s="14"/>
      <c r="P26" s="15">
        <v>0.04</v>
      </c>
      <c r="Q26" s="15">
        <f t="shared" si="5"/>
        <v>0.4</v>
      </c>
    </row>
    <row r="27" spans="1:19" x14ac:dyDescent="0.2">
      <c r="A27" s="11" t="s">
        <v>47</v>
      </c>
      <c r="B27" s="11" t="s">
        <v>48</v>
      </c>
      <c r="C27" s="11" t="s">
        <v>47</v>
      </c>
      <c r="D27" s="11" t="s">
        <v>275</v>
      </c>
      <c r="E27" s="12">
        <v>20</v>
      </c>
      <c r="F27" s="12">
        <v>610</v>
      </c>
      <c r="G27" s="12">
        <v>10</v>
      </c>
      <c r="H27" s="12">
        <v>100</v>
      </c>
      <c r="I27" s="12">
        <v>500</v>
      </c>
      <c r="J27" s="12">
        <v>500</v>
      </c>
      <c r="K27" s="12"/>
      <c r="L27" s="13"/>
      <c r="M27" s="12">
        <f t="shared" si="3"/>
        <v>1000</v>
      </c>
      <c r="N27" s="12">
        <f t="shared" si="4"/>
        <v>10</v>
      </c>
      <c r="O27" s="14"/>
      <c r="P27" s="15">
        <v>0.06</v>
      </c>
      <c r="Q27" s="15">
        <f t="shared" si="5"/>
        <v>0.6</v>
      </c>
    </row>
    <row r="28" spans="1:19" x14ac:dyDescent="0.2">
      <c r="A28" s="36" t="s">
        <v>49</v>
      </c>
      <c r="B28" s="36" t="s">
        <v>48</v>
      </c>
      <c r="C28" s="36">
        <v>90442600</v>
      </c>
      <c r="D28" s="36" t="s">
        <v>277</v>
      </c>
      <c r="E28" s="12" t="s">
        <v>46</v>
      </c>
      <c r="F28" s="12">
        <v>600</v>
      </c>
      <c r="G28" s="12">
        <v>10</v>
      </c>
      <c r="H28" s="12">
        <v>100</v>
      </c>
      <c r="I28" s="12"/>
      <c r="J28" s="12"/>
      <c r="K28" s="12"/>
      <c r="L28" s="13"/>
      <c r="M28" s="12">
        <f t="shared" si="3"/>
        <v>0</v>
      </c>
      <c r="N28" s="12">
        <f t="shared" si="4"/>
        <v>0</v>
      </c>
      <c r="O28" s="14"/>
      <c r="P28" s="15">
        <v>0.06</v>
      </c>
      <c r="Q28" s="15">
        <f t="shared" si="5"/>
        <v>0</v>
      </c>
    </row>
    <row r="29" spans="1:19" x14ac:dyDescent="0.2">
      <c r="A29" s="23" t="s">
        <v>154</v>
      </c>
      <c r="B29" s="11" t="s">
        <v>43</v>
      </c>
      <c r="C29" s="11" t="s">
        <v>154</v>
      </c>
      <c r="D29" s="11" t="s">
        <v>275</v>
      </c>
      <c r="E29" s="12">
        <v>20</v>
      </c>
      <c r="F29" s="12">
        <v>760</v>
      </c>
      <c r="G29" s="12">
        <v>10</v>
      </c>
      <c r="H29" s="12">
        <v>100</v>
      </c>
      <c r="I29" s="12"/>
      <c r="J29" s="12"/>
      <c r="K29" s="12"/>
      <c r="L29" s="13"/>
      <c r="M29" s="12">
        <f t="shared" si="3"/>
        <v>0</v>
      </c>
      <c r="N29" s="12">
        <f t="shared" si="4"/>
        <v>0</v>
      </c>
      <c r="O29" s="14"/>
      <c r="P29" s="15">
        <v>7.0000000000000007E-2</v>
      </c>
      <c r="Q29" s="15">
        <f t="shared" si="5"/>
        <v>0</v>
      </c>
    </row>
    <row r="30" spans="1:19" x14ac:dyDescent="0.2">
      <c r="A30" s="36" t="s">
        <v>45</v>
      </c>
      <c r="B30" s="36" t="s">
        <v>43</v>
      </c>
      <c r="C30" s="36">
        <v>90442700</v>
      </c>
      <c r="D30" s="36" t="s">
        <v>277</v>
      </c>
      <c r="E30" s="12" t="s">
        <v>46</v>
      </c>
      <c r="F30" s="12">
        <v>750</v>
      </c>
      <c r="G30" s="12">
        <v>10</v>
      </c>
      <c r="H30" s="12">
        <v>100</v>
      </c>
      <c r="I30" s="12"/>
      <c r="J30" s="12"/>
      <c r="K30" s="12"/>
      <c r="L30" s="13"/>
      <c r="M30" s="12">
        <f t="shared" si="3"/>
        <v>0</v>
      </c>
      <c r="N30" s="12">
        <f t="shared" si="4"/>
        <v>0</v>
      </c>
      <c r="O30" s="14"/>
      <c r="P30" s="15">
        <v>7.0000000000000007E-2</v>
      </c>
      <c r="Q30" s="15">
        <f t="shared" si="5"/>
        <v>0</v>
      </c>
    </row>
    <row r="31" spans="1:19" x14ac:dyDescent="0.2">
      <c r="A31" s="11" t="s">
        <v>38</v>
      </c>
      <c r="B31" s="11" t="s">
        <v>39</v>
      </c>
      <c r="C31" s="11" t="s">
        <v>38</v>
      </c>
      <c r="D31" s="11" t="s">
        <v>275</v>
      </c>
      <c r="E31" s="12">
        <v>20</v>
      </c>
      <c r="F31" s="12">
        <v>915</v>
      </c>
      <c r="G31" s="12">
        <v>10</v>
      </c>
      <c r="H31" s="12">
        <v>50</v>
      </c>
      <c r="I31" s="12"/>
      <c r="J31" s="12"/>
      <c r="K31" s="12"/>
      <c r="L31" s="13"/>
      <c r="M31" s="12">
        <f t="shared" si="3"/>
        <v>0</v>
      </c>
      <c r="N31" s="12">
        <f t="shared" si="4"/>
        <v>0</v>
      </c>
      <c r="O31" s="14"/>
      <c r="P31" s="15">
        <v>0.04</v>
      </c>
      <c r="Q31" s="15">
        <f t="shared" si="5"/>
        <v>0</v>
      </c>
    </row>
    <row r="32" spans="1:19" x14ac:dyDescent="0.2">
      <c r="A32" s="36" t="s">
        <v>170</v>
      </c>
      <c r="B32" s="36" t="s">
        <v>39</v>
      </c>
      <c r="C32" s="36">
        <v>90442800</v>
      </c>
      <c r="D32" s="36" t="s">
        <v>277</v>
      </c>
      <c r="E32" s="12" t="s">
        <v>46</v>
      </c>
      <c r="F32" s="12">
        <v>900</v>
      </c>
      <c r="G32" s="12">
        <v>10</v>
      </c>
      <c r="H32" s="12">
        <v>50</v>
      </c>
      <c r="I32" s="12">
        <v>1000</v>
      </c>
      <c r="J32" s="12">
        <v>1000</v>
      </c>
      <c r="K32" s="12"/>
      <c r="L32" s="13"/>
      <c r="M32" s="12">
        <f t="shared" si="3"/>
        <v>2000</v>
      </c>
      <c r="N32" s="12">
        <f t="shared" si="4"/>
        <v>40</v>
      </c>
      <c r="O32" s="14"/>
      <c r="P32" s="15">
        <v>0.04</v>
      </c>
      <c r="Q32" s="15">
        <f t="shared" si="5"/>
        <v>1.6</v>
      </c>
    </row>
    <row r="33" spans="1:19" x14ac:dyDescent="0.2">
      <c r="A33" s="11" t="s">
        <v>34</v>
      </c>
      <c r="B33" s="11" t="s">
        <v>35</v>
      </c>
      <c r="C33" s="11" t="s">
        <v>34</v>
      </c>
      <c r="D33" s="11" t="s">
        <v>275</v>
      </c>
      <c r="E33" s="12">
        <v>20</v>
      </c>
      <c r="F33" s="12">
        <v>1220</v>
      </c>
      <c r="G33" s="12">
        <v>10</v>
      </c>
      <c r="H33" s="12">
        <v>50</v>
      </c>
      <c r="I33" s="12"/>
      <c r="J33" s="12"/>
      <c r="K33" s="12"/>
      <c r="L33" s="13"/>
      <c r="M33" s="12">
        <f t="shared" si="3"/>
        <v>0</v>
      </c>
      <c r="N33" s="12">
        <f t="shared" si="4"/>
        <v>0</v>
      </c>
      <c r="O33" s="14"/>
      <c r="P33" s="15">
        <v>0.06</v>
      </c>
      <c r="Q33" s="15">
        <f t="shared" si="5"/>
        <v>0</v>
      </c>
    </row>
    <row r="34" spans="1:19" x14ac:dyDescent="0.2">
      <c r="A34" s="11" t="s">
        <v>32</v>
      </c>
      <c r="B34" s="11" t="s">
        <v>33</v>
      </c>
      <c r="C34" s="11" t="s">
        <v>32</v>
      </c>
      <c r="D34" s="11" t="s">
        <v>275</v>
      </c>
      <c r="E34" s="12">
        <v>20</v>
      </c>
      <c r="F34" s="12">
        <v>1524</v>
      </c>
      <c r="G34" s="12">
        <v>10</v>
      </c>
      <c r="H34" s="12">
        <v>50</v>
      </c>
      <c r="I34" s="12"/>
      <c r="J34" s="12"/>
      <c r="K34" s="12"/>
      <c r="L34" s="13"/>
      <c r="M34" s="12">
        <f t="shared" si="3"/>
        <v>0</v>
      </c>
      <c r="N34" s="12">
        <f t="shared" si="4"/>
        <v>0</v>
      </c>
      <c r="O34" s="14"/>
      <c r="P34" s="15">
        <v>7.0000000000000007E-2</v>
      </c>
      <c r="Q34" s="15">
        <f t="shared" si="5"/>
        <v>0</v>
      </c>
    </row>
    <row r="35" spans="1:19" x14ac:dyDescent="0.2">
      <c r="A35" s="11" t="s">
        <v>214</v>
      </c>
      <c r="B35" s="11" t="s">
        <v>30</v>
      </c>
      <c r="C35" s="11" t="s">
        <v>214</v>
      </c>
      <c r="D35" s="11" t="s">
        <v>275</v>
      </c>
      <c r="E35" s="12">
        <v>20</v>
      </c>
      <c r="F35" s="12">
        <v>1800</v>
      </c>
      <c r="G35" s="12">
        <v>10</v>
      </c>
      <c r="H35" s="12">
        <v>50</v>
      </c>
      <c r="I35" s="12"/>
      <c r="J35" s="12"/>
      <c r="K35" s="12"/>
      <c r="L35" s="13"/>
      <c r="M35" s="12">
        <f t="shared" si="3"/>
        <v>0</v>
      </c>
      <c r="N35" s="12">
        <f t="shared" si="4"/>
        <v>0</v>
      </c>
      <c r="O35" s="14"/>
      <c r="P35" s="15">
        <v>0.09</v>
      </c>
      <c r="Q35" s="15">
        <f t="shared" si="5"/>
        <v>0</v>
      </c>
    </row>
    <row r="36" spans="1:19" x14ac:dyDescent="0.2">
      <c r="A36" s="11" t="s">
        <v>212</v>
      </c>
      <c r="B36" s="11" t="s">
        <v>213</v>
      </c>
      <c r="C36" s="11" t="s">
        <v>212</v>
      </c>
      <c r="D36" s="11" t="s">
        <v>275</v>
      </c>
      <c r="E36" s="12">
        <v>20</v>
      </c>
      <c r="F36" s="12">
        <v>2100</v>
      </c>
      <c r="G36" s="12">
        <v>10</v>
      </c>
      <c r="H36" s="12">
        <v>50</v>
      </c>
      <c r="I36" s="12"/>
      <c r="J36" s="12"/>
      <c r="K36" s="12"/>
      <c r="L36" s="13"/>
      <c r="M36" s="12">
        <f t="shared" si="3"/>
        <v>0</v>
      </c>
      <c r="N36" s="12">
        <f t="shared" si="4"/>
        <v>0</v>
      </c>
      <c r="O36" s="14"/>
      <c r="P36" s="15">
        <v>7.0000000000000007E-2</v>
      </c>
      <c r="Q36" s="15">
        <f t="shared" si="5"/>
        <v>0</v>
      </c>
    </row>
    <row r="37" spans="1:19" x14ac:dyDescent="0.2">
      <c r="A37" s="11" t="s">
        <v>242</v>
      </c>
      <c r="B37" s="11" t="s">
        <v>243</v>
      </c>
      <c r="C37" s="11" t="s">
        <v>242</v>
      </c>
      <c r="D37" s="11" t="s">
        <v>275</v>
      </c>
      <c r="E37" s="12">
        <v>20</v>
      </c>
      <c r="F37" s="12">
        <v>2400</v>
      </c>
      <c r="G37" s="12">
        <v>10</v>
      </c>
      <c r="H37" s="12">
        <v>50</v>
      </c>
      <c r="I37" s="12"/>
      <c r="J37" s="12"/>
      <c r="K37" s="12"/>
      <c r="L37" s="13"/>
      <c r="M37" s="12">
        <f t="shared" si="3"/>
        <v>0</v>
      </c>
      <c r="N37" s="12">
        <f t="shared" si="4"/>
        <v>0</v>
      </c>
      <c r="O37" s="14"/>
      <c r="P37" s="15">
        <v>7.0000000000000007E-2</v>
      </c>
      <c r="Q37" s="15">
        <f t="shared" si="5"/>
        <v>0</v>
      </c>
    </row>
    <row r="38" spans="1:19" ht="15" x14ac:dyDescent="0.2">
      <c r="A38" s="17" t="s">
        <v>52</v>
      </c>
      <c r="B38" s="17"/>
      <c r="C38" s="18"/>
      <c r="D38" s="18"/>
      <c r="E38" s="19"/>
      <c r="F38" s="24"/>
      <c r="G38" s="10"/>
      <c r="H38" s="10"/>
      <c r="I38" s="12"/>
      <c r="J38" s="12"/>
      <c r="K38" s="12"/>
      <c r="L38" s="25"/>
      <c r="M38" s="12"/>
      <c r="N38" s="12"/>
      <c r="O38" s="14"/>
      <c r="P38" s="12"/>
      <c r="Q38" s="15"/>
    </row>
    <row r="39" spans="1:19" x14ac:dyDescent="0.2">
      <c r="A39" s="11" t="s">
        <v>261</v>
      </c>
      <c r="B39" s="11" t="s">
        <v>262</v>
      </c>
      <c r="C39" s="11" t="s">
        <v>261</v>
      </c>
      <c r="D39" s="11" t="s">
        <v>275</v>
      </c>
      <c r="E39" s="12">
        <v>25</v>
      </c>
      <c r="F39" s="12">
        <v>200</v>
      </c>
      <c r="G39" s="12">
        <v>10</v>
      </c>
      <c r="H39" s="12">
        <v>150</v>
      </c>
      <c r="I39" s="12"/>
      <c r="J39" s="12"/>
      <c r="K39" s="12">
        <v>600</v>
      </c>
      <c r="L39" s="13"/>
      <c r="M39" s="12">
        <f t="shared" ref="M39:M57" si="6">SUM(I39:L39)</f>
        <v>600</v>
      </c>
      <c r="N39" s="12">
        <f t="shared" ref="N39:N57" si="7">$M39/$H39</f>
        <v>4</v>
      </c>
      <c r="O39" s="14"/>
      <c r="P39" s="15">
        <v>0.06</v>
      </c>
      <c r="Q39" s="15">
        <f t="shared" ref="Q39:Q57" si="8">$N39*$P39</f>
        <v>0.24</v>
      </c>
      <c r="R39" s="43">
        <f>SUM(Q39:Q57)</f>
        <v>7.02</v>
      </c>
      <c r="S39" s="3">
        <f>R39*100/$R$143</f>
        <v>36.889122438255384</v>
      </c>
    </row>
    <row r="40" spans="1:19" x14ac:dyDescent="0.2">
      <c r="A40" s="37" t="s">
        <v>198</v>
      </c>
      <c r="B40" s="36" t="s">
        <v>199</v>
      </c>
      <c r="C40" s="36">
        <v>90448000</v>
      </c>
      <c r="D40" s="36" t="s">
        <v>277</v>
      </c>
      <c r="E40" s="12" t="s">
        <v>63</v>
      </c>
      <c r="F40" s="12">
        <v>270</v>
      </c>
      <c r="G40" s="12">
        <v>10</v>
      </c>
      <c r="H40" s="12">
        <v>100</v>
      </c>
      <c r="I40" s="12"/>
      <c r="J40" s="12"/>
      <c r="K40" s="12"/>
      <c r="L40" s="13"/>
      <c r="M40" s="12">
        <f t="shared" si="6"/>
        <v>0</v>
      </c>
      <c r="N40" s="12">
        <f t="shared" si="7"/>
        <v>0</v>
      </c>
      <c r="O40" s="14"/>
      <c r="P40" s="15">
        <v>0.06</v>
      </c>
      <c r="Q40" s="15">
        <f t="shared" si="8"/>
        <v>0</v>
      </c>
    </row>
    <row r="41" spans="1:19" x14ac:dyDescent="0.2">
      <c r="A41" s="36" t="s">
        <v>392</v>
      </c>
      <c r="B41" s="36" t="s">
        <v>391</v>
      </c>
      <c r="C41" s="31" t="s">
        <v>393</v>
      </c>
      <c r="D41" s="36" t="s">
        <v>277</v>
      </c>
      <c r="E41" s="12">
        <v>25</v>
      </c>
      <c r="F41" s="12">
        <v>300</v>
      </c>
      <c r="G41" s="12">
        <v>10</v>
      </c>
      <c r="H41" s="12">
        <v>100</v>
      </c>
      <c r="I41" s="12">
        <v>1600</v>
      </c>
      <c r="J41" s="12"/>
      <c r="K41" s="12"/>
      <c r="L41" s="13"/>
      <c r="M41" s="12">
        <f t="shared" si="6"/>
        <v>1600</v>
      </c>
      <c r="N41" s="12">
        <f t="shared" si="7"/>
        <v>16</v>
      </c>
      <c r="O41" s="14"/>
      <c r="P41" s="15">
        <v>0.06</v>
      </c>
      <c r="Q41" s="15">
        <f t="shared" si="8"/>
        <v>0.96</v>
      </c>
    </row>
    <row r="42" spans="1:19" x14ac:dyDescent="0.2">
      <c r="A42" s="27" t="s">
        <v>67</v>
      </c>
      <c r="B42" s="27" t="s">
        <v>68</v>
      </c>
      <c r="C42" s="27" t="s">
        <v>69</v>
      </c>
      <c r="D42" s="11" t="s">
        <v>275</v>
      </c>
      <c r="E42" s="12">
        <v>25</v>
      </c>
      <c r="F42" s="12">
        <v>375</v>
      </c>
      <c r="G42" s="12">
        <v>10</v>
      </c>
      <c r="H42" s="12">
        <v>100</v>
      </c>
      <c r="I42" s="12"/>
      <c r="J42" s="12"/>
      <c r="K42" s="12"/>
      <c r="L42" s="13"/>
      <c r="M42" s="12">
        <f t="shared" si="6"/>
        <v>0</v>
      </c>
      <c r="N42" s="12">
        <f t="shared" si="7"/>
        <v>0</v>
      </c>
      <c r="O42" s="14"/>
      <c r="P42" s="15">
        <v>0.06</v>
      </c>
      <c r="Q42" s="15">
        <f t="shared" si="8"/>
        <v>0</v>
      </c>
    </row>
    <row r="43" spans="1:19" x14ac:dyDescent="0.2">
      <c r="A43" s="11" t="s">
        <v>64</v>
      </c>
      <c r="B43" s="11" t="s">
        <v>65</v>
      </c>
      <c r="C43" s="11" t="s">
        <v>64</v>
      </c>
      <c r="D43" s="11" t="s">
        <v>275</v>
      </c>
      <c r="E43" s="12">
        <v>25</v>
      </c>
      <c r="F43" s="12">
        <v>457</v>
      </c>
      <c r="G43" s="12">
        <v>10</v>
      </c>
      <c r="H43" s="12">
        <v>100</v>
      </c>
      <c r="I43" s="12">
        <v>500</v>
      </c>
      <c r="J43" s="12">
        <v>500</v>
      </c>
      <c r="K43" s="12">
        <v>1000</v>
      </c>
      <c r="L43" s="13"/>
      <c r="M43" s="12">
        <f t="shared" si="6"/>
        <v>2000</v>
      </c>
      <c r="N43" s="12">
        <f t="shared" si="7"/>
        <v>20</v>
      </c>
      <c r="O43" s="14"/>
      <c r="P43" s="15">
        <v>0.06</v>
      </c>
      <c r="Q43" s="15">
        <f t="shared" si="8"/>
        <v>1.2</v>
      </c>
    </row>
    <row r="44" spans="1:19" x14ac:dyDescent="0.2">
      <c r="A44" s="36" t="s">
        <v>66</v>
      </c>
      <c r="B44" s="36" t="s">
        <v>65</v>
      </c>
      <c r="C44" s="36">
        <v>90443400</v>
      </c>
      <c r="D44" s="36" t="s">
        <v>277</v>
      </c>
      <c r="E44" s="12" t="s">
        <v>63</v>
      </c>
      <c r="F44" s="12">
        <v>450</v>
      </c>
      <c r="G44" s="12">
        <v>10</v>
      </c>
      <c r="H44" s="12">
        <v>100</v>
      </c>
      <c r="I44" s="12">
        <v>1000</v>
      </c>
      <c r="J44" s="12">
        <v>1000</v>
      </c>
      <c r="K44" s="12"/>
      <c r="L44" s="13"/>
      <c r="M44" s="12">
        <f t="shared" si="6"/>
        <v>2000</v>
      </c>
      <c r="N44" s="12">
        <f t="shared" si="7"/>
        <v>20</v>
      </c>
      <c r="O44" s="14"/>
      <c r="P44" s="15">
        <v>0.06</v>
      </c>
      <c r="Q44" s="15">
        <f t="shared" si="8"/>
        <v>1.2</v>
      </c>
    </row>
    <row r="45" spans="1:19" x14ac:dyDescent="0.2">
      <c r="A45" s="11" t="s">
        <v>60</v>
      </c>
      <c r="B45" s="11" t="s">
        <v>61</v>
      </c>
      <c r="C45" s="11" t="s">
        <v>60</v>
      </c>
      <c r="D45" s="11" t="s">
        <v>275</v>
      </c>
      <c r="E45" s="12">
        <v>25</v>
      </c>
      <c r="F45" s="12">
        <v>610</v>
      </c>
      <c r="G45" s="12">
        <v>10</v>
      </c>
      <c r="H45" s="12">
        <v>50</v>
      </c>
      <c r="I45" s="12">
        <v>250</v>
      </c>
      <c r="J45" s="12">
        <v>250</v>
      </c>
      <c r="K45" s="12">
        <v>500</v>
      </c>
      <c r="L45" s="13"/>
      <c r="M45" s="12">
        <f t="shared" si="6"/>
        <v>1000</v>
      </c>
      <c r="N45" s="12">
        <f t="shared" si="7"/>
        <v>20</v>
      </c>
      <c r="O45" s="14"/>
      <c r="P45" s="15">
        <v>0.04</v>
      </c>
      <c r="Q45" s="15">
        <f t="shared" si="8"/>
        <v>0.8</v>
      </c>
    </row>
    <row r="46" spans="1:19" x14ac:dyDescent="0.2">
      <c r="A46" s="36" t="s">
        <v>62</v>
      </c>
      <c r="B46" s="36" t="s">
        <v>61</v>
      </c>
      <c r="C46" s="36">
        <v>90443600</v>
      </c>
      <c r="D46" s="36" t="s">
        <v>277</v>
      </c>
      <c r="E46" s="12" t="s">
        <v>63</v>
      </c>
      <c r="F46" s="12">
        <v>600</v>
      </c>
      <c r="G46" s="12">
        <v>10</v>
      </c>
      <c r="H46" s="12">
        <v>50</v>
      </c>
      <c r="I46" s="12">
        <v>1000</v>
      </c>
      <c r="J46" s="12">
        <v>1000</v>
      </c>
      <c r="K46" s="12"/>
      <c r="L46" s="13"/>
      <c r="M46" s="12">
        <f t="shared" si="6"/>
        <v>2000</v>
      </c>
      <c r="N46" s="12">
        <f t="shared" si="7"/>
        <v>40</v>
      </c>
      <c r="O46" s="14"/>
      <c r="P46" s="15">
        <v>0.04</v>
      </c>
      <c r="Q46" s="15">
        <f t="shared" si="8"/>
        <v>1.6</v>
      </c>
    </row>
    <row r="47" spans="1:19" x14ac:dyDescent="0.2">
      <c r="A47" s="11" t="s">
        <v>195</v>
      </c>
      <c r="B47" s="11" t="s">
        <v>178</v>
      </c>
      <c r="C47" s="11" t="s">
        <v>195</v>
      </c>
      <c r="D47" s="11" t="s">
        <v>275</v>
      </c>
      <c r="E47" s="12">
        <v>25</v>
      </c>
      <c r="F47" s="12">
        <v>750</v>
      </c>
      <c r="G47" s="12">
        <v>10</v>
      </c>
      <c r="H47" s="12">
        <v>50</v>
      </c>
      <c r="I47" s="12"/>
      <c r="J47" s="12"/>
      <c r="K47" s="12"/>
      <c r="L47" s="13"/>
      <c r="M47" s="12">
        <f t="shared" si="6"/>
        <v>0</v>
      </c>
      <c r="N47" s="12">
        <f t="shared" si="7"/>
        <v>0</v>
      </c>
      <c r="O47" s="14"/>
      <c r="P47" s="15">
        <v>0.05</v>
      </c>
      <c r="Q47" s="15">
        <f t="shared" si="8"/>
        <v>0</v>
      </c>
    </row>
    <row r="48" spans="1:19" x14ac:dyDescent="0.2">
      <c r="A48" s="36" t="s">
        <v>177</v>
      </c>
      <c r="B48" s="36" t="s">
        <v>178</v>
      </c>
      <c r="C48" s="36">
        <v>90443700</v>
      </c>
      <c r="D48" s="36" t="s">
        <v>277</v>
      </c>
      <c r="E48" s="12" t="s">
        <v>63</v>
      </c>
      <c r="F48" s="12">
        <v>750</v>
      </c>
      <c r="G48" s="12">
        <v>10</v>
      </c>
      <c r="H48" s="12">
        <v>50</v>
      </c>
      <c r="I48" s="12"/>
      <c r="J48" s="12"/>
      <c r="K48" s="12"/>
      <c r="L48" s="13"/>
      <c r="M48" s="12">
        <f t="shared" si="6"/>
        <v>0</v>
      </c>
      <c r="N48" s="12">
        <f t="shared" si="7"/>
        <v>0</v>
      </c>
      <c r="O48" s="14"/>
      <c r="P48" s="15">
        <v>0.05</v>
      </c>
      <c r="Q48" s="15">
        <f t="shared" si="8"/>
        <v>0</v>
      </c>
    </row>
    <row r="49" spans="1:19" x14ac:dyDescent="0.2">
      <c r="A49" s="11" t="s">
        <v>155</v>
      </c>
      <c r="B49" s="11" t="s">
        <v>58</v>
      </c>
      <c r="C49" s="11" t="s">
        <v>155</v>
      </c>
      <c r="D49" s="11" t="s">
        <v>275</v>
      </c>
      <c r="E49" s="12">
        <v>25</v>
      </c>
      <c r="F49" s="12">
        <v>915</v>
      </c>
      <c r="G49" s="12">
        <v>10</v>
      </c>
      <c r="H49" s="12">
        <v>50</v>
      </c>
      <c r="I49" s="12"/>
      <c r="J49" s="12"/>
      <c r="K49" s="12"/>
      <c r="L49" s="13"/>
      <c r="M49" s="12">
        <f t="shared" si="6"/>
        <v>0</v>
      </c>
      <c r="N49" s="12">
        <f t="shared" si="7"/>
        <v>0</v>
      </c>
      <c r="O49" s="14"/>
      <c r="P49" s="15">
        <v>0.06</v>
      </c>
      <c r="Q49" s="15">
        <f t="shared" si="8"/>
        <v>0</v>
      </c>
    </row>
    <row r="50" spans="1:19" x14ac:dyDescent="0.2">
      <c r="A50" s="36" t="s">
        <v>176</v>
      </c>
      <c r="B50" s="36" t="s">
        <v>58</v>
      </c>
      <c r="C50" s="36">
        <v>90443800</v>
      </c>
      <c r="D50" s="36" t="s">
        <v>277</v>
      </c>
      <c r="E50" s="12" t="s">
        <v>63</v>
      </c>
      <c r="F50" s="12">
        <v>900</v>
      </c>
      <c r="G50" s="12">
        <v>10</v>
      </c>
      <c r="H50" s="12">
        <v>50</v>
      </c>
      <c r="I50" s="12"/>
      <c r="J50" s="12"/>
      <c r="K50" s="12"/>
      <c r="L50" s="13"/>
      <c r="M50" s="12">
        <f t="shared" si="6"/>
        <v>0</v>
      </c>
      <c r="N50" s="12">
        <f t="shared" si="7"/>
        <v>0</v>
      </c>
      <c r="O50" s="14"/>
      <c r="P50" s="15">
        <v>0.06</v>
      </c>
      <c r="Q50" s="15">
        <f t="shared" si="8"/>
        <v>0</v>
      </c>
    </row>
    <row r="51" spans="1:19" x14ac:dyDescent="0.2">
      <c r="A51" s="11" t="s">
        <v>53</v>
      </c>
      <c r="B51" s="11" t="s">
        <v>54</v>
      </c>
      <c r="C51" s="11" t="s">
        <v>53</v>
      </c>
      <c r="D51" s="11" t="s">
        <v>275</v>
      </c>
      <c r="E51" s="12">
        <v>25</v>
      </c>
      <c r="F51" s="12">
        <v>1220</v>
      </c>
      <c r="G51" s="12">
        <v>10</v>
      </c>
      <c r="H51" s="12">
        <v>50</v>
      </c>
      <c r="I51" s="12"/>
      <c r="J51" s="12"/>
      <c r="K51" s="12"/>
      <c r="L51" s="13"/>
      <c r="M51" s="12">
        <f t="shared" si="6"/>
        <v>0</v>
      </c>
      <c r="N51" s="12">
        <f t="shared" si="7"/>
        <v>0</v>
      </c>
      <c r="O51" s="14"/>
      <c r="P51" s="15">
        <v>0.08</v>
      </c>
      <c r="Q51" s="15">
        <f t="shared" si="8"/>
        <v>0</v>
      </c>
    </row>
    <row r="52" spans="1:19" x14ac:dyDescent="0.2">
      <c r="A52" s="26" t="s">
        <v>194</v>
      </c>
      <c r="B52" s="26" t="s">
        <v>54</v>
      </c>
      <c r="C52" s="26">
        <v>90444000</v>
      </c>
      <c r="D52" s="36" t="s">
        <v>277</v>
      </c>
      <c r="E52" s="12" t="s">
        <v>63</v>
      </c>
      <c r="F52" s="12">
        <v>1200</v>
      </c>
      <c r="G52" s="12">
        <v>10</v>
      </c>
      <c r="H52" s="12">
        <v>50</v>
      </c>
      <c r="I52" s="12">
        <v>250</v>
      </c>
      <c r="J52" s="12">
        <v>250</v>
      </c>
      <c r="K52" s="12"/>
      <c r="L52" s="13"/>
      <c r="M52" s="12">
        <f t="shared" si="6"/>
        <v>500</v>
      </c>
      <c r="N52" s="12">
        <f t="shared" si="7"/>
        <v>10</v>
      </c>
      <c r="O52" s="14"/>
      <c r="P52" s="15">
        <v>0.08</v>
      </c>
      <c r="Q52" s="15">
        <f t="shared" si="8"/>
        <v>0.8</v>
      </c>
    </row>
    <row r="53" spans="1:19" x14ac:dyDescent="0.2">
      <c r="A53" s="11" t="s">
        <v>230</v>
      </c>
      <c r="B53" s="11" t="s">
        <v>231</v>
      </c>
      <c r="C53" s="11" t="s">
        <v>230</v>
      </c>
      <c r="D53" s="11" t="s">
        <v>275</v>
      </c>
      <c r="E53" s="12">
        <v>25</v>
      </c>
      <c r="F53" s="12">
        <v>1500</v>
      </c>
      <c r="G53" s="12">
        <v>10</v>
      </c>
      <c r="H53" s="12">
        <v>50</v>
      </c>
      <c r="I53" s="12">
        <v>50</v>
      </c>
      <c r="J53" s="12">
        <v>50</v>
      </c>
      <c r="K53" s="12"/>
      <c r="L53" s="13"/>
      <c r="M53" s="12">
        <f t="shared" si="6"/>
        <v>100</v>
      </c>
      <c r="N53" s="12">
        <f t="shared" si="7"/>
        <v>2</v>
      </c>
      <c r="O53" s="14"/>
      <c r="P53" s="15">
        <v>0.11</v>
      </c>
      <c r="Q53" s="15">
        <f t="shared" si="8"/>
        <v>0.22</v>
      </c>
    </row>
    <row r="54" spans="1:19" x14ac:dyDescent="0.2">
      <c r="A54" s="11" t="s">
        <v>254</v>
      </c>
      <c r="B54" s="11" t="s">
        <v>255</v>
      </c>
      <c r="C54" s="11" t="s">
        <v>254</v>
      </c>
      <c r="D54" s="11" t="s">
        <v>275</v>
      </c>
      <c r="E54" s="12">
        <v>25</v>
      </c>
      <c r="F54" s="12">
        <v>1650</v>
      </c>
      <c r="G54" s="12">
        <v>10</v>
      </c>
      <c r="H54" s="12">
        <v>50</v>
      </c>
      <c r="I54" s="12"/>
      <c r="J54" s="12"/>
      <c r="K54" s="12"/>
      <c r="L54" s="13"/>
      <c r="M54" s="12">
        <f t="shared" si="6"/>
        <v>0</v>
      </c>
      <c r="N54" s="12">
        <f t="shared" si="7"/>
        <v>0</v>
      </c>
      <c r="O54" s="14"/>
      <c r="P54" s="15">
        <v>0.12</v>
      </c>
      <c r="Q54" s="15">
        <f t="shared" si="8"/>
        <v>0</v>
      </c>
    </row>
    <row r="55" spans="1:19" x14ac:dyDescent="0.2">
      <c r="A55" s="11" t="s">
        <v>193</v>
      </c>
      <c r="B55" s="11" t="s">
        <v>175</v>
      </c>
      <c r="C55" s="11" t="s">
        <v>193</v>
      </c>
      <c r="D55" s="11" t="s">
        <v>275</v>
      </c>
      <c r="E55" s="12">
        <v>25</v>
      </c>
      <c r="F55" s="12">
        <v>1800</v>
      </c>
      <c r="G55" s="12">
        <v>10</v>
      </c>
      <c r="H55" s="12">
        <v>50</v>
      </c>
      <c r="I55" s="12"/>
      <c r="J55" s="12"/>
      <c r="K55" s="12"/>
      <c r="L55" s="13"/>
      <c r="M55" s="12">
        <f t="shared" si="6"/>
        <v>0</v>
      </c>
      <c r="N55" s="12">
        <f t="shared" si="7"/>
        <v>0</v>
      </c>
      <c r="O55" s="14"/>
      <c r="P55" s="15">
        <v>0.12</v>
      </c>
      <c r="Q55" s="15">
        <f t="shared" si="8"/>
        <v>0</v>
      </c>
    </row>
    <row r="56" spans="1:19" x14ac:dyDescent="0.2">
      <c r="A56" s="36" t="s">
        <v>174</v>
      </c>
      <c r="B56" s="36" t="s">
        <v>175</v>
      </c>
      <c r="C56" s="36">
        <v>90443900</v>
      </c>
      <c r="D56" s="36" t="s">
        <v>277</v>
      </c>
      <c r="E56" s="12" t="s">
        <v>63</v>
      </c>
      <c r="F56" s="12">
        <v>1800</v>
      </c>
      <c r="G56" s="12">
        <v>10</v>
      </c>
      <c r="H56" s="12">
        <v>50</v>
      </c>
      <c r="I56" s="12"/>
      <c r="J56" s="12"/>
      <c r="K56" s="12"/>
      <c r="L56" s="13"/>
      <c r="M56" s="12">
        <f t="shared" si="6"/>
        <v>0</v>
      </c>
      <c r="N56" s="12">
        <f t="shared" si="7"/>
        <v>0</v>
      </c>
      <c r="O56" s="14"/>
      <c r="P56" s="15">
        <v>0.12</v>
      </c>
      <c r="Q56" s="15">
        <f>$N56*$P56</f>
        <v>0</v>
      </c>
    </row>
    <row r="57" spans="1:19" x14ac:dyDescent="0.2">
      <c r="A57" s="36" t="s">
        <v>293</v>
      </c>
      <c r="B57" s="36" t="s">
        <v>294</v>
      </c>
      <c r="C57" s="36">
        <v>90443000</v>
      </c>
      <c r="D57" s="36" t="s">
        <v>277</v>
      </c>
      <c r="E57" s="12" t="s">
        <v>63</v>
      </c>
      <c r="F57" s="12">
        <v>2100</v>
      </c>
      <c r="G57" s="12">
        <v>10</v>
      </c>
      <c r="H57" s="12">
        <v>50</v>
      </c>
      <c r="I57" s="12"/>
      <c r="J57" s="12"/>
      <c r="K57" s="12"/>
      <c r="L57" s="13"/>
      <c r="M57" s="12">
        <f t="shared" si="6"/>
        <v>0</v>
      </c>
      <c r="N57" s="12">
        <f t="shared" si="7"/>
        <v>0</v>
      </c>
      <c r="O57" s="14"/>
      <c r="P57" s="15">
        <v>0.09</v>
      </c>
      <c r="Q57" s="15">
        <f t="shared" si="8"/>
        <v>0</v>
      </c>
    </row>
    <row r="58" spans="1:19" x14ac:dyDescent="0.2">
      <c r="A58" s="28" t="s">
        <v>70</v>
      </c>
      <c r="B58" s="28"/>
      <c r="C58" s="29"/>
      <c r="D58" s="29"/>
      <c r="E58" s="30"/>
      <c r="F58" s="36"/>
      <c r="G58" s="20"/>
      <c r="H58" s="20"/>
      <c r="I58" s="12"/>
      <c r="J58" s="12"/>
      <c r="K58" s="12"/>
      <c r="L58" s="20"/>
      <c r="M58" s="12"/>
      <c r="N58" s="12"/>
      <c r="O58" s="14"/>
      <c r="P58" s="12"/>
      <c r="Q58" s="15"/>
    </row>
    <row r="59" spans="1:19" x14ac:dyDescent="0.2">
      <c r="A59" s="11" t="s">
        <v>295</v>
      </c>
      <c r="B59" s="11" t="s">
        <v>296</v>
      </c>
      <c r="C59" s="11" t="s">
        <v>295</v>
      </c>
      <c r="D59" s="11" t="s">
        <v>275</v>
      </c>
      <c r="E59" s="12">
        <v>32</v>
      </c>
      <c r="F59" s="12">
        <v>100</v>
      </c>
      <c r="G59" s="12">
        <v>10</v>
      </c>
      <c r="H59" s="12">
        <v>300</v>
      </c>
      <c r="I59" s="12"/>
      <c r="J59" s="12"/>
      <c r="K59" s="12">
        <v>300</v>
      </c>
      <c r="L59" s="13"/>
      <c r="M59" s="12">
        <f t="shared" ref="M59:M73" si="9">SUM(I59:L59)</f>
        <v>300</v>
      </c>
      <c r="N59" s="12">
        <f t="shared" ref="N59:N73" si="10">$M59/$H59</f>
        <v>1</v>
      </c>
      <c r="O59" s="14"/>
      <c r="P59" s="15">
        <v>0.09</v>
      </c>
      <c r="Q59" s="15">
        <f t="shared" ref="Q59:Q73" si="11">$N59*$P59</f>
        <v>0.09</v>
      </c>
      <c r="R59" s="43">
        <f>SUM(Q59:Q73)</f>
        <v>1.98</v>
      </c>
      <c r="S59" s="3">
        <f>R59*100/$R$143</f>
        <v>10.404624277456646</v>
      </c>
    </row>
    <row r="60" spans="1:19" x14ac:dyDescent="0.2">
      <c r="A60" s="11" t="s">
        <v>71</v>
      </c>
      <c r="B60" s="11" t="s">
        <v>72</v>
      </c>
      <c r="C60" s="11" t="s">
        <v>71</v>
      </c>
      <c r="D60" s="11" t="s">
        <v>275</v>
      </c>
      <c r="E60" s="12">
        <v>32</v>
      </c>
      <c r="F60" s="12">
        <v>150</v>
      </c>
      <c r="G60" s="12">
        <v>10</v>
      </c>
      <c r="H60" s="12">
        <v>300</v>
      </c>
      <c r="I60" s="12"/>
      <c r="J60" s="12"/>
      <c r="K60" s="12"/>
      <c r="L60" s="13"/>
      <c r="M60" s="12">
        <f t="shared" si="9"/>
        <v>0</v>
      </c>
      <c r="N60" s="12">
        <f t="shared" si="10"/>
        <v>0</v>
      </c>
      <c r="O60" s="14"/>
      <c r="P60" s="15">
        <v>0.09</v>
      </c>
      <c r="Q60" s="15">
        <f t="shared" si="11"/>
        <v>0</v>
      </c>
    </row>
    <row r="61" spans="1:19" x14ac:dyDescent="0.2">
      <c r="A61" s="36" t="s">
        <v>256</v>
      </c>
      <c r="B61" s="36" t="s">
        <v>72</v>
      </c>
      <c r="C61" s="36">
        <v>90446200</v>
      </c>
      <c r="D61" s="36" t="s">
        <v>277</v>
      </c>
      <c r="E61" s="12">
        <v>32</v>
      </c>
      <c r="F61" s="12">
        <v>150</v>
      </c>
      <c r="G61" s="12">
        <v>10</v>
      </c>
      <c r="H61" s="12">
        <v>300</v>
      </c>
      <c r="I61" s="12"/>
      <c r="J61" s="12"/>
      <c r="K61" s="12"/>
      <c r="L61" s="13"/>
      <c r="M61" s="12">
        <f t="shared" si="9"/>
        <v>0</v>
      </c>
      <c r="N61" s="12">
        <f t="shared" si="10"/>
        <v>0</v>
      </c>
      <c r="O61" s="14"/>
      <c r="P61" s="15">
        <v>0.09</v>
      </c>
      <c r="Q61" s="15">
        <f t="shared" si="11"/>
        <v>0</v>
      </c>
    </row>
    <row r="62" spans="1:19" x14ac:dyDescent="0.2">
      <c r="A62" s="11" t="s">
        <v>200</v>
      </c>
      <c r="B62" s="11" t="s">
        <v>201</v>
      </c>
      <c r="C62" s="11" t="s">
        <v>200</v>
      </c>
      <c r="D62" s="11" t="s">
        <v>275</v>
      </c>
      <c r="E62" s="12">
        <v>32</v>
      </c>
      <c r="F62" s="12">
        <v>200</v>
      </c>
      <c r="G62" s="12">
        <v>10</v>
      </c>
      <c r="H62" s="12">
        <v>300</v>
      </c>
      <c r="I62" s="12"/>
      <c r="J62" s="12"/>
      <c r="K62" s="12"/>
      <c r="L62" s="13"/>
      <c r="M62" s="12">
        <f t="shared" si="9"/>
        <v>0</v>
      </c>
      <c r="N62" s="12">
        <f t="shared" si="10"/>
        <v>0</v>
      </c>
      <c r="O62" s="14"/>
      <c r="P62" s="15">
        <v>0.09</v>
      </c>
      <c r="Q62" s="15">
        <f t="shared" si="11"/>
        <v>0</v>
      </c>
    </row>
    <row r="63" spans="1:19" x14ac:dyDescent="0.2">
      <c r="A63" s="11" t="s">
        <v>73</v>
      </c>
      <c r="B63" s="11" t="s">
        <v>74</v>
      </c>
      <c r="C63" s="11" t="s">
        <v>73</v>
      </c>
      <c r="D63" s="11" t="s">
        <v>275</v>
      </c>
      <c r="E63" s="12">
        <v>32</v>
      </c>
      <c r="F63" s="12">
        <v>300</v>
      </c>
      <c r="G63" s="12">
        <v>10</v>
      </c>
      <c r="H63" s="12">
        <v>150</v>
      </c>
      <c r="I63" s="12"/>
      <c r="J63" s="12"/>
      <c r="K63" s="12"/>
      <c r="L63" s="13"/>
      <c r="M63" s="12">
        <f t="shared" si="9"/>
        <v>0</v>
      </c>
      <c r="N63" s="12">
        <f t="shared" si="10"/>
        <v>0</v>
      </c>
      <c r="O63" s="14"/>
      <c r="P63" s="15">
        <v>0.09</v>
      </c>
      <c r="Q63" s="15">
        <f t="shared" si="11"/>
        <v>0</v>
      </c>
    </row>
    <row r="64" spans="1:19" x14ac:dyDescent="0.2">
      <c r="A64" s="36" t="s">
        <v>232</v>
      </c>
      <c r="B64" s="36" t="s">
        <v>74</v>
      </c>
      <c r="C64" s="36">
        <v>90446300</v>
      </c>
      <c r="D64" s="36" t="s">
        <v>277</v>
      </c>
      <c r="E64" s="12" t="s">
        <v>180</v>
      </c>
      <c r="F64" s="12">
        <v>300</v>
      </c>
      <c r="G64" s="12">
        <v>10</v>
      </c>
      <c r="H64" s="12">
        <v>150</v>
      </c>
      <c r="I64" s="12">
        <v>150</v>
      </c>
      <c r="J64" s="12">
        <v>150</v>
      </c>
      <c r="K64" s="12">
        <v>300</v>
      </c>
      <c r="L64" s="13"/>
      <c r="M64" s="12">
        <f t="shared" si="9"/>
        <v>600</v>
      </c>
      <c r="N64" s="12">
        <f t="shared" si="10"/>
        <v>4</v>
      </c>
      <c r="O64" s="14"/>
      <c r="P64" s="15">
        <v>0.09</v>
      </c>
      <c r="Q64" s="15">
        <f t="shared" si="11"/>
        <v>0.36</v>
      </c>
    </row>
    <row r="65" spans="1:19" x14ac:dyDescent="0.2">
      <c r="A65" s="11" t="s">
        <v>75</v>
      </c>
      <c r="B65" s="11" t="s">
        <v>76</v>
      </c>
      <c r="C65" s="11" t="s">
        <v>75</v>
      </c>
      <c r="D65" s="11" t="s">
        <v>275</v>
      </c>
      <c r="E65" s="12">
        <v>32</v>
      </c>
      <c r="F65" s="12">
        <v>450</v>
      </c>
      <c r="G65" s="12">
        <v>10</v>
      </c>
      <c r="H65" s="12">
        <v>100</v>
      </c>
      <c r="I65" s="12"/>
      <c r="J65" s="12"/>
      <c r="K65" s="12"/>
      <c r="L65" s="13"/>
      <c r="M65" s="12">
        <f t="shared" si="9"/>
        <v>0</v>
      </c>
      <c r="N65" s="12">
        <f t="shared" si="10"/>
        <v>0</v>
      </c>
      <c r="O65" s="14"/>
      <c r="P65" s="15">
        <v>0.09</v>
      </c>
      <c r="Q65" s="15">
        <f t="shared" si="11"/>
        <v>0</v>
      </c>
    </row>
    <row r="66" spans="1:19" x14ac:dyDescent="0.2">
      <c r="A66" s="36" t="s">
        <v>179</v>
      </c>
      <c r="B66" s="36" t="s">
        <v>76</v>
      </c>
      <c r="C66" s="36">
        <v>90446400</v>
      </c>
      <c r="D66" s="36" t="s">
        <v>277</v>
      </c>
      <c r="E66" s="12" t="s">
        <v>180</v>
      </c>
      <c r="F66" s="12">
        <v>450</v>
      </c>
      <c r="G66" s="12">
        <v>10</v>
      </c>
      <c r="H66" s="12">
        <v>100</v>
      </c>
      <c r="I66" s="12">
        <v>100</v>
      </c>
      <c r="J66" s="12">
        <v>200</v>
      </c>
      <c r="K66" s="12"/>
      <c r="L66" s="13"/>
      <c r="M66" s="12">
        <f t="shared" si="9"/>
        <v>300</v>
      </c>
      <c r="N66" s="12">
        <f t="shared" si="10"/>
        <v>3</v>
      </c>
      <c r="O66" s="14"/>
      <c r="P66" s="15">
        <v>0.09</v>
      </c>
      <c r="Q66" s="15">
        <f t="shared" si="11"/>
        <v>0.27</v>
      </c>
    </row>
    <row r="67" spans="1:19" x14ac:dyDescent="0.2">
      <c r="A67" s="11" t="s">
        <v>156</v>
      </c>
      <c r="B67" s="11" t="s">
        <v>157</v>
      </c>
      <c r="C67" s="11" t="s">
        <v>156</v>
      </c>
      <c r="D67" s="11" t="s">
        <v>275</v>
      </c>
      <c r="E67" s="12">
        <v>32</v>
      </c>
      <c r="F67" s="12">
        <v>600</v>
      </c>
      <c r="G67" s="12">
        <v>10</v>
      </c>
      <c r="H67" s="12">
        <v>100</v>
      </c>
      <c r="I67" s="12"/>
      <c r="J67" s="12"/>
      <c r="K67" s="12"/>
      <c r="L67" s="13"/>
      <c r="M67" s="12">
        <f t="shared" si="9"/>
        <v>0</v>
      </c>
      <c r="N67" s="12">
        <f t="shared" si="10"/>
        <v>0</v>
      </c>
      <c r="O67" s="14"/>
      <c r="P67" s="15">
        <v>0.12</v>
      </c>
      <c r="Q67" s="15">
        <f t="shared" si="11"/>
        <v>0</v>
      </c>
    </row>
    <row r="68" spans="1:19" x14ac:dyDescent="0.2">
      <c r="A68" s="36" t="s">
        <v>181</v>
      </c>
      <c r="B68" s="36" t="s">
        <v>157</v>
      </c>
      <c r="C68" s="36">
        <v>90446600</v>
      </c>
      <c r="D68" s="36" t="s">
        <v>277</v>
      </c>
      <c r="E68" s="12" t="s">
        <v>180</v>
      </c>
      <c r="F68" s="12">
        <v>600</v>
      </c>
      <c r="G68" s="12">
        <v>10</v>
      </c>
      <c r="H68" s="12">
        <v>100</v>
      </c>
      <c r="I68" s="12"/>
      <c r="J68" s="12"/>
      <c r="K68" s="12"/>
      <c r="L68" s="13"/>
      <c r="M68" s="12">
        <f t="shared" si="9"/>
        <v>0</v>
      </c>
      <c r="N68" s="12">
        <f t="shared" si="10"/>
        <v>0</v>
      </c>
      <c r="O68" s="14"/>
      <c r="P68" s="15">
        <v>0.12</v>
      </c>
      <c r="Q68" s="15">
        <f t="shared" si="11"/>
        <v>0</v>
      </c>
    </row>
    <row r="69" spans="1:19" x14ac:dyDescent="0.2">
      <c r="A69" s="11" t="s">
        <v>222</v>
      </c>
      <c r="B69" s="11" t="s">
        <v>223</v>
      </c>
      <c r="C69" s="11" t="s">
        <v>222</v>
      </c>
      <c r="D69" s="11" t="s">
        <v>275</v>
      </c>
      <c r="E69" s="12">
        <v>32</v>
      </c>
      <c r="F69" s="12">
        <v>750</v>
      </c>
      <c r="G69" s="12">
        <v>10</v>
      </c>
      <c r="H69" s="12">
        <v>60</v>
      </c>
      <c r="I69" s="12"/>
      <c r="J69" s="12"/>
      <c r="K69" s="12"/>
      <c r="L69" s="13"/>
      <c r="M69" s="12">
        <f t="shared" si="9"/>
        <v>0</v>
      </c>
      <c r="N69" s="12">
        <f t="shared" si="10"/>
        <v>0</v>
      </c>
      <c r="O69" s="14"/>
      <c r="P69" s="15">
        <v>0.09</v>
      </c>
      <c r="Q69" s="15">
        <f t="shared" si="11"/>
        <v>0</v>
      </c>
    </row>
    <row r="70" spans="1:19" x14ac:dyDescent="0.2">
      <c r="A70" s="11" t="s">
        <v>158</v>
      </c>
      <c r="B70" s="11" t="s">
        <v>159</v>
      </c>
      <c r="C70" s="11" t="s">
        <v>158</v>
      </c>
      <c r="D70" s="11" t="s">
        <v>275</v>
      </c>
      <c r="E70" s="12">
        <v>32</v>
      </c>
      <c r="F70" s="12">
        <v>900</v>
      </c>
      <c r="G70" s="12">
        <v>10</v>
      </c>
      <c r="H70" s="12">
        <v>50</v>
      </c>
      <c r="I70" s="12"/>
      <c r="J70" s="12"/>
      <c r="K70" s="12"/>
      <c r="L70" s="13"/>
      <c r="M70" s="12">
        <f t="shared" si="9"/>
        <v>0</v>
      </c>
      <c r="N70" s="12">
        <f t="shared" si="10"/>
        <v>0</v>
      </c>
      <c r="O70" s="14"/>
      <c r="P70" s="15">
        <v>0.09</v>
      </c>
      <c r="Q70" s="15">
        <f t="shared" si="11"/>
        <v>0</v>
      </c>
    </row>
    <row r="71" spans="1:19" x14ac:dyDescent="0.2">
      <c r="A71" s="36" t="s">
        <v>182</v>
      </c>
      <c r="B71" s="36" t="s">
        <v>159</v>
      </c>
      <c r="C71" s="36">
        <v>90446700</v>
      </c>
      <c r="D71" s="36" t="s">
        <v>277</v>
      </c>
      <c r="E71" s="12" t="s">
        <v>180</v>
      </c>
      <c r="F71" s="12">
        <v>900</v>
      </c>
      <c r="G71" s="12">
        <v>10</v>
      </c>
      <c r="H71" s="12">
        <v>50</v>
      </c>
      <c r="I71" s="12"/>
      <c r="J71" s="12">
        <v>100</v>
      </c>
      <c r="K71" s="12">
        <v>200</v>
      </c>
      <c r="L71" s="13"/>
      <c r="M71" s="12">
        <f t="shared" si="9"/>
        <v>300</v>
      </c>
      <c r="N71" s="12">
        <f t="shared" si="10"/>
        <v>6</v>
      </c>
      <c r="O71" s="14"/>
      <c r="P71" s="15">
        <v>0.09</v>
      </c>
      <c r="Q71" s="15">
        <f t="shared" si="11"/>
        <v>0.54</v>
      </c>
    </row>
    <row r="72" spans="1:19" x14ac:dyDescent="0.2">
      <c r="A72" s="11" t="s">
        <v>233</v>
      </c>
      <c r="B72" s="11" t="s">
        <v>234</v>
      </c>
      <c r="C72" s="11" t="s">
        <v>233</v>
      </c>
      <c r="D72" s="11" t="s">
        <v>275</v>
      </c>
      <c r="E72" s="12">
        <v>32</v>
      </c>
      <c r="F72" s="12">
        <v>1200</v>
      </c>
      <c r="G72" s="12">
        <v>10</v>
      </c>
      <c r="H72" s="12">
        <v>50</v>
      </c>
      <c r="I72" s="12"/>
      <c r="J72" s="12"/>
      <c r="K72" s="12"/>
      <c r="L72" s="13"/>
      <c r="M72" s="12">
        <f t="shared" si="9"/>
        <v>0</v>
      </c>
      <c r="N72" s="12">
        <f t="shared" si="10"/>
        <v>0</v>
      </c>
      <c r="O72" s="14"/>
      <c r="P72" s="15">
        <v>0.12</v>
      </c>
      <c r="Q72" s="15">
        <f t="shared" si="11"/>
        <v>0</v>
      </c>
    </row>
    <row r="73" spans="1:19" x14ac:dyDescent="0.2">
      <c r="A73" s="37" t="s">
        <v>236</v>
      </c>
      <c r="B73" s="36" t="s">
        <v>237</v>
      </c>
      <c r="C73" s="48">
        <v>90446800</v>
      </c>
      <c r="D73" s="36" t="s">
        <v>277</v>
      </c>
      <c r="E73" s="12" t="s">
        <v>180</v>
      </c>
      <c r="F73" s="12">
        <v>1800</v>
      </c>
      <c r="G73" s="12">
        <v>10</v>
      </c>
      <c r="H73" s="12">
        <v>25</v>
      </c>
      <c r="I73" s="12"/>
      <c r="J73" s="12">
        <v>100</v>
      </c>
      <c r="K73" s="12"/>
      <c r="L73" s="13"/>
      <c r="M73" s="12">
        <f t="shared" si="9"/>
        <v>100</v>
      </c>
      <c r="N73" s="12">
        <f t="shared" si="10"/>
        <v>4</v>
      </c>
      <c r="O73" s="14"/>
      <c r="P73" s="15">
        <v>0.18</v>
      </c>
      <c r="Q73" s="15">
        <f t="shared" si="11"/>
        <v>0.72</v>
      </c>
      <c r="R73" s="43"/>
    </row>
    <row r="74" spans="1:19" x14ac:dyDescent="0.2">
      <c r="A74" s="28" t="s">
        <v>77</v>
      </c>
      <c r="B74" s="28"/>
      <c r="C74" s="29"/>
      <c r="D74" s="29"/>
      <c r="E74" s="30"/>
      <c r="F74" s="36"/>
      <c r="G74" s="12"/>
      <c r="H74" s="12"/>
      <c r="I74" s="12"/>
      <c r="J74" s="12"/>
      <c r="K74" s="12"/>
      <c r="L74" s="8"/>
      <c r="M74" s="12"/>
      <c r="N74" s="12"/>
      <c r="O74" s="14"/>
      <c r="P74" s="12"/>
      <c r="Q74" s="15"/>
    </row>
    <row r="75" spans="1:19" x14ac:dyDescent="0.2">
      <c r="A75" s="11" t="s">
        <v>297</v>
      </c>
      <c r="B75" s="11" t="s">
        <v>298</v>
      </c>
      <c r="C75" s="11" t="s">
        <v>297</v>
      </c>
      <c r="D75" s="11" t="s">
        <v>275</v>
      </c>
      <c r="E75" s="12">
        <v>40</v>
      </c>
      <c r="F75" s="12">
        <v>100</v>
      </c>
      <c r="G75" s="12">
        <v>10</v>
      </c>
      <c r="H75" s="12">
        <v>300</v>
      </c>
      <c r="I75" s="12"/>
      <c r="J75" s="12"/>
      <c r="K75" s="12"/>
      <c r="L75" s="13"/>
      <c r="M75" s="12">
        <f t="shared" ref="M75:M90" si="12">SUM(I75:L75)</f>
        <v>0</v>
      </c>
      <c r="N75" s="12">
        <f t="shared" ref="N75:N90" si="13">$M75/$H75</f>
        <v>0</v>
      </c>
      <c r="O75" s="14"/>
      <c r="P75" s="15">
        <v>0.13</v>
      </c>
      <c r="Q75" s="15">
        <f t="shared" ref="Q75:Q90" si="14">$N75*$P75</f>
        <v>0</v>
      </c>
      <c r="R75" s="43">
        <f>SUM(Q75:Q90)</f>
        <v>2.65</v>
      </c>
      <c r="S75" s="3">
        <f>R75*100/$R$143</f>
        <v>13.925380977404098</v>
      </c>
    </row>
    <row r="76" spans="1:19" x14ac:dyDescent="0.2">
      <c r="A76" s="11" t="s">
        <v>78</v>
      </c>
      <c r="B76" s="11" t="s">
        <v>79</v>
      </c>
      <c r="C76" s="11" t="s">
        <v>78</v>
      </c>
      <c r="D76" s="11" t="s">
        <v>275</v>
      </c>
      <c r="E76" s="12">
        <v>40</v>
      </c>
      <c r="F76" s="12">
        <v>150</v>
      </c>
      <c r="G76" s="12">
        <v>10</v>
      </c>
      <c r="H76" s="12">
        <v>300</v>
      </c>
      <c r="I76" s="12"/>
      <c r="J76" s="12"/>
      <c r="K76" s="12"/>
      <c r="L76" s="13"/>
      <c r="M76" s="12">
        <f t="shared" si="12"/>
        <v>0</v>
      </c>
      <c r="N76" s="12">
        <f t="shared" si="13"/>
        <v>0</v>
      </c>
      <c r="O76" s="14"/>
      <c r="P76" s="15">
        <v>0.13</v>
      </c>
      <c r="Q76" s="15">
        <f t="shared" si="14"/>
        <v>0</v>
      </c>
    </row>
    <row r="77" spans="1:19" x14ac:dyDescent="0.2">
      <c r="A77" s="36" t="s">
        <v>240</v>
      </c>
      <c r="B77" s="36" t="s">
        <v>79</v>
      </c>
      <c r="C77" s="31" t="s">
        <v>241</v>
      </c>
      <c r="D77" s="36" t="s">
        <v>277</v>
      </c>
      <c r="E77" s="12">
        <v>40</v>
      </c>
      <c r="F77" s="12">
        <v>150</v>
      </c>
      <c r="G77" s="12">
        <v>10</v>
      </c>
      <c r="H77" s="12">
        <v>300</v>
      </c>
      <c r="I77" s="12"/>
      <c r="J77" s="12">
        <v>300</v>
      </c>
      <c r="K77" s="12"/>
      <c r="L77" s="13"/>
      <c r="M77" s="12">
        <f t="shared" si="12"/>
        <v>300</v>
      </c>
      <c r="N77" s="12">
        <f t="shared" si="13"/>
        <v>1</v>
      </c>
      <c r="O77" s="14"/>
      <c r="P77" s="15">
        <v>0.13</v>
      </c>
      <c r="Q77" s="15">
        <f t="shared" si="14"/>
        <v>0.13</v>
      </c>
    </row>
    <row r="78" spans="1:19" x14ac:dyDescent="0.2">
      <c r="A78" s="11" t="s">
        <v>80</v>
      </c>
      <c r="B78" s="11" t="s">
        <v>81</v>
      </c>
      <c r="C78" s="11" t="s">
        <v>80</v>
      </c>
      <c r="D78" s="11" t="s">
        <v>275</v>
      </c>
      <c r="E78" s="12">
        <v>40</v>
      </c>
      <c r="F78" s="12">
        <v>200</v>
      </c>
      <c r="G78" s="12">
        <v>10</v>
      </c>
      <c r="H78" s="12">
        <v>150</v>
      </c>
      <c r="I78" s="12"/>
      <c r="J78" s="12"/>
      <c r="K78" s="12"/>
      <c r="L78" s="13"/>
      <c r="M78" s="12">
        <f t="shared" si="12"/>
        <v>0</v>
      </c>
      <c r="N78" s="12">
        <f t="shared" si="13"/>
        <v>0</v>
      </c>
      <c r="O78" s="14"/>
      <c r="P78" s="15">
        <v>0.13</v>
      </c>
      <c r="Q78" s="15">
        <f t="shared" si="14"/>
        <v>0</v>
      </c>
    </row>
    <row r="79" spans="1:19" x14ac:dyDescent="0.2">
      <c r="A79" s="11" t="s">
        <v>82</v>
      </c>
      <c r="B79" s="11" t="s">
        <v>83</v>
      </c>
      <c r="C79" s="11" t="s">
        <v>82</v>
      </c>
      <c r="D79" s="11" t="s">
        <v>275</v>
      </c>
      <c r="E79" s="12">
        <v>40</v>
      </c>
      <c r="F79" s="12">
        <v>300</v>
      </c>
      <c r="G79" s="12">
        <v>10</v>
      </c>
      <c r="H79" s="12">
        <v>150</v>
      </c>
      <c r="I79" s="12"/>
      <c r="J79" s="12"/>
      <c r="K79" s="12"/>
      <c r="L79" s="13"/>
      <c r="M79" s="12">
        <f t="shared" si="12"/>
        <v>0</v>
      </c>
      <c r="N79" s="12">
        <f t="shared" si="13"/>
        <v>0</v>
      </c>
      <c r="O79" s="14"/>
      <c r="P79" s="15">
        <v>0.13</v>
      </c>
      <c r="Q79" s="15">
        <f t="shared" si="14"/>
        <v>0</v>
      </c>
    </row>
    <row r="80" spans="1:19" x14ac:dyDescent="0.2">
      <c r="A80" s="36" t="s">
        <v>183</v>
      </c>
      <c r="B80" s="36" t="s">
        <v>83</v>
      </c>
      <c r="C80" s="36">
        <v>90447300</v>
      </c>
      <c r="D80" s="36" t="s">
        <v>277</v>
      </c>
      <c r="E80" s="12" t="s">
        <v>89</v>
      </c>
      <c r="F80" s="12">
        <v>300</v>
      </c>
      <c r="G80" s="12">
        <v>10</v>
      </c>
      <c r="H80" s="12">
        <v>150</v>
      </c>
      <c r="I80" s="12"/>
      <c r="J80" s="12">
        <v>300</v>
      </c>
      <c r="K80" s="12"/>
      <c r="L80" s="13"/>
      <c r="M80" s="12">
        <f t="shared" si="12"/>
        <v>300</v>
      </c>
      <c r="N80" s="12">
        <f t="shared" si="13"/>
        <v>2</v>
      </c>
      <c r="O80" s="14"/>
      <c r="P80" s="15">
        <v>0.13</v>
      </c>
      <c r="Q80" s="15">
        <f t="shared" si="14"/>
        <v>0.26</v>
      </c>
    </row>
    <row r="81" spans="1:19" x14ac:dyDescent="0.2">
      <c r="A81" s="11" t="s">
        <v>84</v>
      </c>
      <c r="B81" s="11" t="s">
        <v>85</v>
      </c>
      <c r="C81" s="11" t="s">
        <v>84</v>
      </c>
      <c r="D81" s="11" t="s">
        <v>275</v>
      </c>
      <c r="E81" s="12">
        <v>40</v>
      </c>
      <c r="F81" s="12">
        <v>450</v>
      </c>
      <c r="G81" s="12">
        <v>10</v>
      </c>
      <c r="H81" s="12">
        <v>100</v>
      </c>
      <c r="I81" s="12"/>
      <c r="J81" s="12"/>
      <c r="K81" s="12"/>
      <c r="L81" s="13"/>
      <c r="M81" s="12">
        <f t="shared" si="12"/>
        <v>0</v>
      </c>
      <c r="N81" s="12">
        <f t="shared" si="13"/>
        <v>0</v>
      </c>
      <c r="O81" s="14"/>
      <c r="P81" s="15">
        <v>0.13</v>
      </c>
      <c r="Q81" s="15">
        <f t="shared" si="14"/>
        <v>0</v>
      </c>
    </row>
    <row r="82" spans="1:19" x14ac:dyDescent="0.2">
      <c r="A82" s="36" t="s">
        <v>184</v>
      </c>
      <c r="B82" s="36" t="s">
        <v>85</v>
      </c>
      <c r="C82" s="36">
        <v>90447400</v>
      </c>
      <c r="D82" s="36" t="s">
        <v>277</v>
      </c>
      <c r="E82" s="12" t="s">
        <v>89</v>
      </c>
      <c r="F82" s="12">
        <v>450</v>
      </c>
      <c r="G82" s="12">
        <v>10</v>
      </c>
      <c r="H82" s="12">
        <v>100</v>
      </c>
      <c r="I82" s="12"/>
      <c r="J82" s="12">
        <v>300</v>
      </c>
      <c r="K82" s="12">
        <v>300</v>
      </c>
      <c r="L82" s="13"/>
      <c r="M82" s="12">
        <f t="shared" si="12"/>
        <v>600</v>
      </c>
      <c r="N82" s="12">
        <f t="shared" si="13"/>
        <v>6</v>
      </c>
      <c r="O82" s="14"/>
      <c r="P82" s="15">
        <v>0.13</v>
      </c>
      <c r="Q82" s="15">
        <f t="shared" si="14"/>
        <v>0.78</v>
      </c>
    </row>
    <row r="83" spans="1:19" x14ac:dyDescent="0.2">
      <c r="A83" s="11" t="s">
        <v>86</v>
      </c>
      <c r="B83" s="11" t="s">
        <v>87</v>
      </c>
      <c r="C83" s="11" t="s">
        <v>86</v>
      </c>
      <c r="D83" s="11" t="s">
        <v>275</v>
      </c>
      <c r="E83" s="12">
        <v>40</v>
      </c>
      <c r="F83" s="12">
        <v>600</v>
      </c>
      <c r="G83" s="12">
        <v>10</v>
      </c>
      <c r="H83" s="12">
        <v>50</v>
      </c>
      <c r="I83" s="12"/>
      <c r="J83" s="12"/>
      <c r="K83" s="12"/>
      <c r="L83" s="13"/>
      <c r="M83" s="12">
        <f t="shared" si="12"/>
        <v>0</v>
      </c>
      <c r="N83" s="12">
        <f t="shared" si="13"/>
        <v>0</v>
      </c>
      <c r="O83" s="14"/>
      <c r="P83" s="15">
        <v>0.09</v>
      </c>
      <c r="Q83" s="15">
        <f t="shared" si="14"/>
        <v>0</v>
      </c>
    </row>
    <row r="84" spans="1:19" x14ac:dyDescent="0.2">
      <c r="A84" s="36" t="s">
        <v>88</v>
      </c>
      <c r="B84" s="36" t="s">
        <v>87</v>
      </c>
      <c r="C84" s="36">
        <v>90447600</v>
      </c>
      <c r="D84" s="36" t="s">
        <v>277</v>
      </c>
      <c r="E84" s="12" t="s">
        <v>89</v>
      </c>
      <c r="F84" s="12">
        <v>600</v>
      </c>
      <c r="G84" s="12">
        <v>10</v>
      </c>
      <c r="H84" s="12">
        <v>50</v>
      </c>
      <c r="I84" s="12"/>
      <c r="J84" s="12">
        <v>300</v>
      </c>
      <c r="K84" s="12">
        <v>300</v>
      </c>
      <c r="L84" s="13"/>
      <c r="M84" s="12">
        <f t="shared" si="12"/>
        <v>600</v>
      </c>
      <c r="N84" s="12">
        <f t="shared" si="13"/>
        <v>12</v>
      </c>
      <c r="O84" s="14"/>
      <c r="P84" s="15">
        <v>0.09</v>
      </c>
      <c r="Q84" s="15">
        <f t="shared" si="14"/>
        <v>1.08</v>
      </c>
    </row>
    <row r="85" spans="1:19" x14ac:dyDescent="0.2">
      <c r="A85" s="11" t="s">
        <v>90</v>
      </c>
      <c r="B85" s="11" t="s">
        <v>91</v>
      </c>
      <c r="C85" s="11" t="s">
        <v>90</v>
      </c>
      <c r="D85" s="11" t="s">
        <v>275</v>
      </c>
      <c r="E85" s="12">
        <v>40</v>
      </c>
      <c r="F85" s="12">
        <v>750</v>
      </c>
      <c r="G85" s="12">
        <v>10</v>
      </c>
      <c r="H85" s="12">
        <v>50</v>
      </c>
      <c r="I85" s="12"/>
      <c r="J85" s="12"/>
      <c r="K85" s="12"/>
      <c r="L85" s="13"/>
      <c r="M85" s="12">
        <f t="shared" si="12"/>
        <v>0</v>
      </c>
      <c r="N85" s="12">
        <f t="shared" si="13"/>
        <v>0</v>
      </c>
      <c r="O85" s="14"/>
      <c r="P85" s="15">
        <v>0.13</v>
      </c>
      <c r="Q85" s="15">
        <f t="shared" si="14"/>
        <v>0</v>
      </c>
    </row>
    <row r="86" spans="1:19" x14ac:dyDescent="0.2">
      <c r="A86" s="11" t="s">
        <v>92</v>
      </c>
      <c r="B86" s="11" t="s">
        <v>93</v>
      </c>
      <c r="C86" s="11" t="s">
        <v>92</v>
      </c>
      <c r="D86" s="11" t="s">
        <v>275</v>
      </c>
      <c r="E86" s="12">
        <v>40</v>
      </c>
      <c r="F86" s="12">
        <v>900</v>
      </c>
      <c r="G86" s="12">
        <v>10</v>
      </c>
      <c r="H86" s="12">
        <v>50</v>
      </c>
      <c r="I86" s="12"/>
      <c r="J86" s="12"/>
      <c r="K86" s="12"/>
      <c r="L86" s="13"/>
      <c r="M86" s="12">
        <f t="shared" si="12"/>
        <v>0</v>
      </c>
      <c r="N86" s="12">
        <f t="shared" si="13"/>
        <v>0</v>
      </c>
      <c r="O86" s="14"/>
      <c r="P86" s="15">
        <v>0.13</v>
      </c>
      <c r="Q86" s="15">
        <f t="shared" si="14"/>
        <v>0</v>
      </c>
    </row>
    <row r="87" spans="1:19" x14ac:dyDescent="0.2">
      <c r="A87" s="36" t="s">
        <v>185</v>
      </c>
      <c r="B87" s="36" t="s">
        <v>93</v>
      </c>
      <c r="C87" s="36">
        <v>90447700</v>
      </c>
      <c r="D87" s="36" t="s">
        <v>277</v>
      </c>
      <c r="E87" s="12" t="s">
        <v>89</v>
      </c>
      <c r="F87" s="12">
        <v>900</v>
      </c>
      <c r="G87" s="12">
        <v>10</v>
      </c>
      <c r="H87" s="12">
        <v>50</v>
      </c>
      <c r="I87" s="12"/>
      <c r="J87" s="12"/>
      <c r="K87" s="12"/>
      <c r="L87" s="13"/>
      <c r="M87" s="12">
        <f t="shared" si="12"/>
        <v>0</v>
      </c>
      <c r="N87" s="12">
        <f t="shared" si="13"/>
        <v>0</v>
      </c>
      <c r="O87" s="14"/>
      <c r="P87" s="15">
        <v>0.13</v>
      </c>
      <c r="Q87" s="15">
        <f t="shared" si="14"/>
        <v>0</v>
      </c>
    </row>
    <row r="88" spans="1:19" x14ac:dyDescent="0.2">
      <c r="A88" s="11" t="s">
        <v>94</v>
      </c>
      <c r="B88" s="11" t="s">
        <v>95</v>
      </c>
      <c r="C88" s="11" t="s">
        <v>94</v>
      </c>
      <c r="D88" s="11" t="s">
        <v>275</v>
      </c>
      <c r="E88" s="12">
        <v>40</v>
      </c>
      <c r="F88" s="12">
        <v>1200</v>
      </c>
      <c r="G88" s="12">
        <v>5</v>
      </c>
      <c r="H88" s="12">
        <v>25</v>
      </c>
      <c r="I88" s="12"/>
      <c r="J88" s="12"/>
      <c r="K88" s="12"/>
      <c r="L88" s="13"/>
      <c r="M88" s="12">
        <f t="shared" si="12"/>
        <v>0</v>
      </c>
      <c r="N88" s="12">
        <f t="shared" si="13"/>
        <v>0</v>
      </c>
      <c r="O88" s="14"/>
      <c r="P88" s="15">
        <v>0.08</v>
      </c>
      <c r="Q88" s="15">
        <f t="shared" si="14"/>
        <v>0</v>
      </c>
    </row>
    <row r="89" spans="1:19" x14ac:dyDescent="0.2">
      <c r="A89" s="36" t="s">
        <v>376</v>
      </c>
      <c r="B89" s="36" t="s">
        <v>377</v>
      </c>
      <c r="C89" s="31" t="s">
        <v>378</v>
      </c>
      <c r="D89" s="36" t="s">
        <v>277</v>
      </c>
      <c r="E89" s="12">
        <v>40</v>
      </c>
      <c r="F89" s="12">
        <v>1800</v>
      </c>
      <c r="G89" s="12">
        <v>5</v>
      </c>
      <c r="H89" s="12">
        <v>20</v>
      </c>
      <c r="I89" s="12"/>
      <c r="J89" s="12">
        <v>100</v>
      </c>
      <c r="K89" s="12"/>
      <c r="L89" s="13"/>
      <c r="M89" s="12">
        <f t="shared" si="12"/>
        <v>100</v>
      </c>
      <c r="N89" s="12">
        <f t="shared" si="13"/>
        <v>5</v>
      </c>
      <c r="O89" s="14"/>
      <c r="P89" s="15">
        <v>0.08</v>
      </c>
      <c r="Q89" s="15">
        <f t="shared" si="14"/>
        <v>0.4</v>
      </c>
    </row>
    <row r="90" spans="1:19" x14ac:dyDescent="0.2">
      <c r="A90" s="11" t="s">
        <v>220</v>
      </c>
      <c r="B90" s="11" t="s">
        <v>221</v>
      </c>
      <c r="C90" s="11" t="s">
        <v>220</v>
      </c>
      <c r="D90" s="11" t="s">
        <v>275</v>
      </c>
      <c r="E90" s="12">
        <v>40</v>
      </c>
      <c r="F90" s="12">
        <v>2000</v>
      </c>
      <c r="G90" s="12">
        <v>5</v>
      </c>
      <c r="H90" s="12">
        <v>25</v>
      </c>
      <c r="I90" s="12"/>
      <c r="J90" s="12"/>
      <c r="K90" s="12"/>
      <c r="L90" s="13"/>
      <c r="M90" s="12">
        <f t="shared" si="12"/>
        <v>0</v>
      </c>
      <c r="N90" s="12">
        <f t="shared" si="13"/>
        <v>0</v>
      </c>
      <c r="O90" s="14"/>
      <c r="P90" s="15">
        <v>0.08</v>
      </c>
      <c r="Q90" s="15">
        <f t="shared" si="14"/>
        <v>0</v>
      </c>
      <c r="R90" s="43"/>
    </row>
    <row r="91" spans="1:19" x14ac:dyDescent="0.2">
      <c r="A91" s="28" t="s">
        <v>96</v>
      </c>
      <c r="B91" s="28"/>
      <c r="C91" s="30"/>
      <c r="D91" s="30"/>
      <c r="E91" s="20"/>
      <c r="F91" s="12"/>
      <c r="G91" s="12"/>
      <c r="H91" s="12"/>
      <c r="I91" s="12"/>
      <c r="J91" s="12"/>
      <c r="K91" s="12"/>
      <c r="L91" s="8"/>
      <c r="M91" s="12"/>
      <c r="N91" s="12"/>
      <c r="O91" s="14"/>
      <c r="P91" s="12"/>
      <c r="Q91" s="15"/>
    </row>
    <row r="92" spans="1:19" x14ac:dyDescent="0.2">
      <c r="A92" s="11" t="s">
        <v>299</v>
      </c>
      <c r="B92" s="11" t="s">
        <v>300</v>
      </c>
      <c r="C92" s="11" t="s">
        <v>299</v>
      </c>
      <c r="D92" s="11" t="s">
        <v>275</v>
      </c>
      <c r="E92" s="12">
        <v>50</v>
      </c>
      <c r="F92" s="12">
        <v>100</v>
      </c>
      <c r="G92" s="12">
        <v>10</v>
      </c>
      <c r="H92" s="12">
        <v>150</v>
      </c>
      <c r="I92" s="12"/>
      <c r="J92" s="12"/>
      <c r="K92" s="12"/>
      <c r="L92" s="13"/>
      <c r="M92" s="12">
        <f t="shared" ref="M92:M108" si="15">SUM(I92:L92)</f>
        <v>0</v>
      </c>
      <c r="N92" s="12">
        <f t="shared" ref="N92:N108" si="16">$M92/$H92</f>
        <v>0</v>
      </c>
      <c r="O92" s="14"/>
      <c r="P92" s="15">
        <v>0.1</v>
      </c>
      <c r="Q92" s="15">
        <f t="shared" ref="Q92:Q108" si="17">$N92*$P92</f>
        <v>0</v>
      </c>
      <c r="R92" s="43">
        <f>SUM(Q92:Q108)</f>
        <v>3.3800000000000003</v>
      </c>
      <c r="S92" s="3">
        <f>R92*100/$R$143</f>
        <v>17.761429322122964</v>
      </c>
    </row>
    <row r="93" spans="1:19" x14ac:dyDescent="0.2">
      <c r="A93" s="11" t="s">
        <v>97</v>
      </c>
      <c r="B93" s="11" t="s">
        <v>98</v>
      </c>
      <c r="C93" s="11" t="s">
        <v>97</v>
      </c>
      <c r="D93" s="11" t="s">
        <v>275</v>
      </c>
      <c r="E93" s="12">
        <v>50</v>
      </c>
      <c r="F93" s="12">
        <v>150</v>
      </c>
      <c r="G93" s="12">
        <v>10</v>
      </c>
      <c r="H93" s="12">
        <v>150</v>
      </c>
      <c r="I93" s="12"/>
      <c r="J93" s="12"/>
      <c r="K93" s="12"/>
      <c r="L93" s="13"/>
      <c r="M93" s="12">
        <f t="shared" si="15"/>
        <v>0</v>
      </c>
      <c r="N93" s="12">
        <f t="shared" si="16"/>
        <v>0</v>
      </c>
      <c r="O93" s="14"/>
      <c r="P93" s="15">
        <v>0.1</v>
      </c>
      <c r="Q93" s="15">
        <f t="shared" si="17"/>
        <v>0</v>
      </c>
    </row>
    <row r="94" spans="1:19" x14ac:dyDescent="0.2">
      <c r="A94" s="36" t="s">
        <v>235</v>
      </c>
      <c r="B94" s="36" t="s">
        <v>98</v>
      </c>
      <c r="C94" s="36">
        <v>90448200</v>
      </c>
      <c r="D94" s="36" t="s">
        <v>277</v>
      </c>
      <c r="E94" s="12" t="s">
        <v>102</v>
      </c>
      <c r="F94" s="12">
        <v>150</v>
      </c>
      <c r="G94" s="12">
        <v>10</v>
      </c>
      <c r="H94" s="12">
        <v>150</v>
      </c>
      <c r="I94" s="12"/>
      <c r="J94" s="12"/>
      <c r="K94" s="12"/>
      <c r="L94" s="13"/>
      <c r="M94" s="12">
        <f t="shared" si="15"/>
        <v>0</v>
      </c>
      <c r="N94" s="12">
        <f t="shared" si="16"/>
        <v>0</v>
      </c>
      <c r="O94" s="14"/>
      <c r="P94" s="15">
        <v>0.1</v>
      </c>
      <c r="Q94" s="15">
        <f t="shared" si="17"/>
        <v>0</v>
      </c>
    </row>
    <row r="95" spans="1:19" x14ac:dyDescent="0.2">
      <c r="A95" s="11" t="s">
        <v>224</v>
      </c>
      <c r="B95" s="11" t="s">
        <v>225</v>
      </c>
      <c r="C95" s="11" t="s">
        <v>224</v>
      </c>
      <c r="D95" s="11" t="s">
        <v>275</v>
      </c>
      <c r="E95" s="12">
        <v>50</v>
      </c>
      <c r="F95" s="12">
        <v>200</v>
      </c>
      <c r="G95" s="12">
        <v>10</v>
      </c>
      <c r="H95" s="12">
        <v>150</v>
      </c>
      <c r="I95" s="12"/>
      <c r="J95" s="12"/>
      <c r="K95" s="12"/>
      <c r="L95" s="13"/>
      <c r="M95" s="12">
        <f t="shared" si="15"/>
        <v>0</v>
      </c>
      <c r="N95" s="12">
        <f t="shared" si="16"/>
        <v>0</v>
      </c>
      <c r="O95" s="14"/>
      <c r="P95" s="15">
        <v>0.06</v>
      </c>
      <c r="Q95" s="15">
        <f t="shared" si="17"/>
        <v>0</v>
      </c>
    </row>
    <row r="96" spans="1:19" x14ac:dyDescent="0.2">
      <c r="A96" s="11" t="s">
        <v>99</v>
      </c>
      <c r="B96" s="11" t="s">
        <v>100</v>
      </c>
      <c r="C96" s="11" t="s">
        <v>99</v>
      </c>
      <c r="D96" s="11" t="s">
        <v>275</v>
      </c>
      <c r="E96" s="12">
        <v>50</v>
      </c>
      <c r="F96" s="12">
        <v>300</v>
      </c>
      <c r="G96" s="12">
        <v>10</v>
      </c>
      <c r="H96" s="12">
        <v>75</v>
      </c>
      <c r="I96" s="12"/>
      <c r="J96" s="12"/>
      <c r="K96" s="12"/>
      <c r="L96" s="13"/>
      <c r="M96" s="12">
        <f t="shared" si="15"/>
        <v>0</v>
      </c>
      <c r="N96" s="12">
        <f t="shared" si="16"/>
        <v>0</v>
      </c>
      <c r="O96" s="14"/>
      <c r="P96" s="15">
        <v>0.1</v>
      </c>
      <c r="Q96" s="15">
        <f t="shared" si="17"/>
        <v>0</v>
      </c>
    </row>
    <row r="97" spans="1:19" x14ac:dyDescent="0.2">
      <c r="A97" s="36" t="s">
        <v>101</v>
      </c>
      <c r="B97" s="36" t="s">
        <v>100</v>
      </c>
      <c r="C97" s="36">
        <v>90448300</v>
      </c>
      <c r="D97" s="36" t="s">
        <v>277</v>
      </c>
      <c r="E97" s="12" t="s">
        <v>102</v>
      </c>
      <c r="F97" s="12">
        <v>300</v>
      </c>
      <c r="G97" s="12">
        <v>10</v>
      </c>
      <c r="H97" s="12">
        <v>75</v>
      </c>
      <c r="I97" s="12"/>
      <c r="J97" s="12"/>
      <c r="K97" s="12"/>
      <c r="L97" s="13"/>
      <c r="M97" s="12">
        <f t="shared" si="15"/>
        <v>0</v>
      </c>
      <c r="N97" s="12">
        <f t="shared" si="16"/>
        <v>0</v>
      </c>
      <c r="O97" s="14"/>
      <c r="P97" s="15">
        <v>0.1</v>
      </c>
      <c r="Q97" s="15">
        <f t="shared" si="17"/>
        <v>0</v>
      </c>
    </row>
    <row r="98" spans="1:19" x14ac:dyDescent="0.2">
      <c r="A98" s="11" t="s">
        <v>103</v>
      </c>
      <c r="B98" s="11" t="s">
        <v>104</v>
      </c>
      <c r="C98" s="11" t="s">
        <v>103</v>
      </c>
      <c r="D98" s="11" t="s">
        <v>275</v>
      </c>
      <c r="E98" s="12">
        <v>50</v>
      </c>
      <c r="F98" s="12">
        <v>450</v>
      </c>
      <c r="G98" s="12">
        <v>10</v>
      </c>
      <c r="H98" s="12">
        <v>50</v>
      </c>
      <c r="I98" s="12"/>
      <c r="J98" s="12"/>
      <c r="K98" s="12"/>
      <c r="L98" s="13"/>
      <c r="M98" s="12">
        <f t="shared" si="15"/>
        <v>0</v>
      </c>
      <c r="N98" s="12">
        <f t="shared" si="16"/>
        <v>0</v>
      </c>
      <c r="O98" s="14"/>
      <c r="P98" s="15">
        <v>0.1</v>
      </c>
      <c r="Q98" s="15">
        <f t="shared" si="17"/>
        <v>0</v>
      </c>
    </row>
    <row r="99" spans="1:19" x14ac:dyDescent="0.2">
      <c r="A99" s="36" t="s">
        <v>186</v>
      </c>
      <c r="B99" s="36" t="s">
        <v>104</v>
      </c>
      <c r="C99" s="36">
        <v>90448400</v>
      </c>
      <c r="D99" s="36" t="s">
        <v>277</v>
      </c>
      <c r="E99" s="12" t="s">
        <v>102</v>
      </c>
      <c r="F99" s="12">
        <v>450</v>
      </c>
      <c r="G99" s="12">
        <v>10</v>
      </c>
      <c r="H99" s="12">
        <v>50</v>
      </c>
      <c r="I99" s="12"/>
      <c r="J99" s="12">
        <v>300</v>
      </c>
      <c r="K99" s="12"/>
      <c r="L99" s="13"/>
      <c r="M99" s="12">
        <f t="shared" si="15"/>
        <v>300</v>
      </c>
      <c r="N99" s="12">
        <f t="shared" si="16"/>
        <v>6</v>
      </c>
      <c r="O99" s="14"/>
      <c r="P99" s="15">
        <v>0.1</v>
      </c>
      <c r="Q99" s="15">
        <f t="shared" si="17"/>
        <v>0.60000000000000009</v>
      </c>
    </row>
    <row r="100" spans="1:19" x14ac:dyDescent="0.2">
      <c r="A100" s="11" t="s">
        <v>105</v>
      </c>
      <c r="B100" s="11" t="s">
        <v>106</v>
      </c>
      <c r="C100" s="11" t="s">
        <v>105</v>
      </c>
      <c r="D100" s="11" t="s">
        <v>275</v>
      </c>
      <c r="E100" s="12">
        <v>50</v>
      </c>
      <c r="F100" s="12">
        <v>600</v>
      </c>
      <c r="G100" s="12">
        <v>10</v>
      </c>
      <c r="H100" s="12">
        <v>50</v>
      </c>
      <c r="I100" s="12"/>
      <c r="J100" s="12"/>
      <c r="K100" s="12"/>
      <c r="L100" s="13"/>
      <c r="M100" s="12">
        <f t="shared" si="15"/>
        <v>0</v>
      </c>
      <c r="N100" s="12">
        <f t="shared" si="16"/>
        <v>0</v>
      </c>
      <c r="O100" s="14"/>
      <c r="P100" s="15">
        <v>0.13</v>
      </c>
      <c r="Q100" s="15">
        <f t="shared" si="17"/>
        <v>0</v>
      </c>
    </row>
    <row r="101" spans="1:19" x14ac:dyDescent="0.2">
      <c r="A101" s="36" t="s">
        <v>107</v>
      </c>
      <c r="B101" s="36" t="s">
        <v>106</v>
      </c>
      <c r="C101" s="36">
        <v>90448600</v>
      </c>
      <c r="D101" s="36" t="s">
        <v>277</v>
      </c>
      <c r="E101" s="12" t="s">
        <v>102</v>
      </c>
      <c r="F101" s="12">
        <v>600</v>
      </c>
      <c r="G101" s="12">
        <v>10</v>
      </c>
      <c r="H101" s="12">
        <v>50</v>
      </c>
      <c r="I101" s="12"/>
      <c r="J101" s="12">
        <v>300</v>
      </c>
      <c r="K101" s="12"/>
      <c r="L101" s="13"/>
      <c r="M101" s="12">
        <f t="shared" si="15"/>
        <v>300</v>
      </c>
      <c r="N101" s="12">
        <f t="shared" si="16"/>
        <v>6</v>
      </c>
      <c r="O101" s="14"/>
      <c r="P101" s="15">
        <v>0.13</v>
      </c>
      <c r="Q101" s="15">
        <f t="shared" si="17"/>
        <v>0.78</v>
      </c>
    </row>
    <row r="102" spans="1:19" x14ac:dyDescent="0.2">
      <c r="A102" s="36" t="s">
        <v>266</v>
      </c>
      <c r="B102" s="36" t="s">
        <v>267</v>
      </c>
      <c r="C102" s="36">
        <v>90448605</v>
      </c>
      <c r="D102" s="36" t="s">
        <v>277</v>
      </c>
      <c r="E102" s="12" t="s">
        <v>102</v>
      </c>
      <c r="F102" s="12">
        <v>700</v>
      </c>
      <c r="G102" s="12">
        <v>5</v>
      </c>
      <c r="H102" s="12">
        <v>25</v>
      </c>
      <c r="I102" s="12"/>
      <c r="J102" s="12"/>
      <c r="K102" s="12"/>
      <c r="L102" s="13"/>
      <c r="M102" s="12">
        <f t="shared" si="15"/>
        <v>0</v>
      </c>
      <c r="N102" s="12">
        <f t="shared" si="16"/>
        <v>0</v>
      </c>
      <c r="O102" s="14"/>
      <c r="P102" s="15">
        <v>0.1</v>
      </c>
      <c r="Q102" s="15">
        <f t="shared" si="17"/>
        <v>0</v>
      </c>
    </row>
    <row r="103" spans="1:19" x14ac:dyDescent="0.2">
      <c r="A103" s="11" t="s">
        <v>202</v>
      </c>
      <c r="B103" s="11" t="s">
        <v>203</v>
      </c>
      <c r="C103" s="11" t="s">
        <v>202</v>
      </c>
      <c r="D103" s="11" t="s">
        <v>275</v>
      </c>
      <c r="E103" s="12">
        <v>50</v>
      </c>
      <c r="F103" s="12">
        <v>750</v>
      </c>
      <c r="G103" s="12">
        <v>5</v>
      </c>
      <c r="H103" s="12">
        <v>25</v>
      </c>
      <c r="I103" s="12"/>
      <c r="J103" s="12">
        <v>200</v>
      </c>
      <c r="K103" s="12"/>
      <c r="L103" s="13"/>
      <c r="M103" s="12">
        <f t="shared" si="15"/>
        <v>200</v>
      </c>
      <c r="N103" s="12">
        <f t="shared" si="16"/>
        <v>8</v>
      </c>
      <c r="O103" s="14"/>
      <c r="P103" s="15">
        <v>0.1</v>
      </c>
      <c r="Q103" s="15">
        <f t="shared" si="17"/>
        <v>0.8</v>
      </c>
    </row>
    <row r="104" spans="1:19" x14ac:dyDescent="0.2">
      <c r="A104" s="11" t="s">
        <v>108</v>
      </c>
      <c r="B104" s="11" t="s">
        <v>109</v>
      </c>
      <c r="C104" s="11" t="s">
        <v>108</v>
      </c>
      <c r="D104" s="11" t="s">
        <v>275</v>
      </c>
      <c r="E104" s="12">
        <v>50</v>
      </c>
      <c r="F104" s="12">
        <v>900</v>
      </c>
      <c r="G104" s="12">
        <v>5</v>
      </c>
      <c r="H104" s="12">
        <v>25</v>
      </c>
      <c r="I104" s="12"/>
      <c r="J104" s="12"/>
      <c r="K104" s="12"/>
      <c r="L104" s="13"/>
      <c r="M104" s="12">
        <f t="shared" si="15"/>
        <v>0</v>
      </c>
      <c r="N104" s="12">
        <f t="shared" si="16"/>
        <v>0</v>
      </c>
      <c r="O104" s="14"/>
      <c r="P104" s="15">
        <v>0.1</v>
      </c>
      <c r="Q104" s="15">
        <f t="shared" si="17"/>
        <v>0</v>
      </c>
    </row>
    <row r="105" spans="1:19" x14ac:dyDescent="0.2">
      <c r="A105" s="36" t="s">
        <v>187</v>
      </c>
      <c r="B105" s="36" t="s">
        <v>109</v>
      </c>
      <c r="C105" s="36">
        <v>90448700</v>
      </c>
      <c r="D105" s="36" t="s">
        <v>277</v>
      </c>
      <c r="E105" s="12" t="s">
        <v>102</v>
      </c>
      <c r="F105" s="12">
        <v>900</v>
      </c>
      <c r="G105" s="12">
        <v>5</v>
      </c>
      <c r="H105" s="12">
        <v>25</v>
      </c>
      <c r="I105" s="12"/>
      <c r="J105" s="12">
        <v>300</v>
      </c>
      <c r="K105" s="12"/>
      <c r="L105" s="13"/>
      <c r="M105" s="12">
        <f t="shared" si="15"/>
        <v>300</v>
      </c>
      <c r="N105" s="12">
        <f t="shared" si="16"/>
        <v>12</v>
      </c>
      <c r="O105" s="14"/>
      <c r="P105" s="15">
        <v>0.1</v>
      </c>
      <c r="Q105" s="15">
        <f t="shared" si="17"/>
        <v>1.2000000000000002</v>
      </c>
    </row>
    <row r="106" spans="1:19" x14ac:dyDescent="0.2">
      <c r="A106" s="11" t="s">
        <v>110</v>
      </c>
      <c r="B106" s="11" t="s">
        <v>111</v>
      </c>
      <c r="C106" s="11" t="s">
        <v>110</v>
      </c>
      <c r="D106" s="11" t="s">
        <v>275</v>
      </c>
      <c r="E106" s="12">
        <v>50</v>
      </c>
      <c r="F106" s="12">
        <v>1200</v>
      </c>
      <c r="G106" s="12">
        <v>5</v>
      </c>
      <c r="H106" s="12">
        <v>25</v>
      </c>
      <c r="I106" s="12"/>
      <c r="J106" s="12"/>
      <c r="K106" s="12"/>
      <c r="L106" s="13"/>
      <c r="M106" s="12">
        <f t="shared" si="15"/>
        <v>0</v>
      </c>
      <c r="N106" s="12">
        <f t="shared" si="16"/>
        <v>0</v>
      </c>
      <c r="O106" s="14"/>
      <c r="P106" s="15">
        <v>0.13</v>
      </c>
      <c r="Q106" s="15">
        <f t="shared" si="17"/>
        <v>0</v>
      </c>
    </row>
    <row r="107" spans="1:19" x14ac:dyDescent="0.2">
      <c r="A107" s="36" t="s">
        <v>204</v>
      </c>
      <c r="B107" s="36" t="s">
        <v>111</v>
      </c>
      <c r="C107" s="31" t="s">
        <v>205</v>
      </c>
      <c r="D107" s="36" t="s">
        <v>277</v>
      </c>
      <c r="E107" s="12">
        <v>50</v>
      </c>
      <c r="F107" s="12">
        <v>1200</v>
      </c>
      <c r="G107" s="12">
        <v>5</v>
      </c>
      <c r="H107" s="12">
        <v>25</v>
      </c>
      <c r="I107" s="12"/>
      <c r="J107" s="12"/>
      <c r="K107" s="12"/>
      <c r="L107" s="13"/>
      <c r="M107" s="12">
        <f t="shared" si="15"/>
        <v>0</v>
      </c>
      <c r="N107" s="12">
        <f t="shared" si="16"/>
        <v>0</v>
      </c>
      <c r="O107" s="14"/>
      <c r="P107" s="15">
        <v>0.13</v>
      </c>
      <c r="Q107" s="15">
        <f t="shared" si="17"/>
        <v>0</v>
      </c>
    </row>
    <row r="108" spans="1:19" x14ac:dyDescent="0.2">
      <c r="A108" s="36" t="s">
        <v>268</v>
      </c>
      <c r="B108" s="36" t="s">
        <v>269</v>
      </c>
      <c r="C108" s="31" t="s">
        <v>270</v>
      </c>
      <c r="D108" s="36" t="s">
        <v>277</v>
      </c>
      <c r="E108" s="12">
        <v>50</v>
      </c>
      <c r="F108" s="12">
        <v>2400</v>
      </c>
      <c r="G108" s="12">
        <v>5</v>
      </c>
      <c r="H108" s="12">
        <v>25</v>
      </c>
      <c r="I108" s="12"/>
      <c r="J108" s="12"/>
      <c r="K108" s="12"/>
      <c r="L108" s="13"/>
      <c r="M108" s="12">
        <f t="shared" si="15"/>
        <v>0</v>
      </c>
      <c r="N108" s="12">
        <f t="shared" si="16"/>
        <v>0</v>
      </c>
      <c r="O108" s="14"/>
      <c r="P108" s="15">
        <v>0.13</v>
      </c>
      <c r="Q108" s="15">
        <f t="shared" si="17"/>
        <v>0</v>
      </c>
      <c r="R108" s="43"/>
    </row>
    <row r="109" spans="1:19" x14ac:dyDescent="0.2">
      <c r="A109" s="318" t="s">
        <v>112</v>
      </c>
      <c r="B109" s="319"/>
      <c r="C109" s="29"/>
      <c r="D109" s="29"/>
      <c r="E109" s="30"/>
      <c r="F109" s="12"/>
      <c r="G109" s="12"/>
      <c r="H109" s="12"/>
      <c r="I109" s="12"/>
      <c r="J109" s="12"/>
      <c r="K109" s="12"/>
      <c r="L109" s="36"/>
      <c r="M109" s="12"/>
      <c r="N109" s="12"/>
      <c r="O109" s="14"/>
      <c r="P109" s="12"/>
      <c r="Q109" s="15"/>
    </row>
    <row r="110" spans="1:19" x14ac:dyDescent="0.2">
      <c r="A110" s="11" t="s">
        <v>216</v>
      </c>
      <c r="B110" s="11" t="s">
        <v>217</v>
      </c>
      <c r="C110" s="11" t="s">
        <v>216</v>
      </c>
      <c r="D110" s="11" t="s">
        <v>275</v>
      </c>
      <c r="E110" s="12">
        <v>20</v>
      </c>
      <c r="F110" s="12">
        <v>150</v>
      </c>
      <c r="G110" s="12">
        <v>10</v>
      </c>
      <c r="H110" s="12">
        <v>400</v>
      </c>
      <c r="I110" s="12"/>
      <c r="J110" s="12"/>
      <c r="K110" s="12"/>
      <c r="L110" s="36"/>
      <c r="M110" s="12">
        <f t="shared" ref="M110:M142" si="18">SUM(I110:L110)</f>
        <v>0</v>
      </c>
      <c r="N110" s="12">
        <f t="shared" ref="N110:N142" si="19">$M110/$H110</f>
        <v>0</v>
      </c>
      <c r="O110" s="14"/>
      <c r="P110" s="12">
        <v>0.06</v>
      </c>
      <c r="Q110" s="15">
        <f t="shared" ref="Q110:Q142" si="20">$N110*$P110</f>
        <v>0</v>
      </c>
      <c r="R110" s="43">
        <f>SUM(Q110:Q125)</f>
        <v>0.06</v>
      </c>
      <c r="S110" s="3">
        <f>R110*100/$R$143</f>
        <v>0.31529164477141353</v>
      </c>
    </row>
    <row r="111" spans="1:19" x14ac:dyDescent="0.2">
      <c r="A111" s="36" t="s">
        <v>226</v>
      </c>
      <c r="B111" s="36" t="s">
        <v>217</v>
      </c>
      <c r="C111" s="36">
        <v>90444200</v>
      </c>
      <c r="D111" s="36" t="s">
        <v>277</v>
      </c>
      <c r="E111" s="12">
        <v>20</v>
      </c>
      <c r="F111" s="12">
        <v>150</v>
      </c>
      <c r="G111" s="12">
        <v>10</v>
      </c>
      <c r="H111" s="12">
        <v>400</v>
      </c>
      <c r="I111" s="12"/>
      <c r="J111" s="12"/>
      <c r="K111" s="12"/>
      <c r="L111" s="36"/>
      <c r="M111" s="12">
        <f t="shared" si="18"/>
        <v>0</v>
      </c>
      <c r="N111" s="12">
        <f t="shared" si="19"/>
        <v>0</v>
      </c>
      <c r="O111" s="14"/>
      <c r="P111" s="12">
        <v>0.06</v>
      </c>
      <c r="Q111" s="15">
        <f t="shared" si="20"/>
        <v>0</v>
      </c>
    </row>
    <row r="112" spans="1:19" x14ac:dyDescent="0.2">
      <c r="A112" s="11" t="s">
        <v>191</v>
      </c>
      <c r="B112" s="11" t="s">
        <v>192</v>
      </c>
      <c r="C112" s="11" t="s">
        <v>191</v>
      </c>
      <c r="D112" s="11" t="s">
        <v>275</v>
      </c>
      <c r="E112" s="12">
        <v>20</v>
      </c>
      <c r="F112" s="12">
        <v>200</v>
      </c>
      <c r="G112" s="12">
        <v>10</v>
      </c>
      <c r="H112" s="12">
        <v>300</v>
      </c>
      <c r="I112" s="12"/>
      <c r="J112" s="12"/>
      <c r="K112" s="12"/>
      <c r="L112" s="36"/>
      <c r="M112" s="12">
        <f t="shared" si="18"/>
        <v>0</v>
      </c>
      <c r="N112" s="12">
        <f t="shared" si="19"/>
        <v>0</v>
      </c>
      <c r="O112" s="14"/>
      <c r="P112" s="12">
        <v>0.06</v>
      </c>
      <c r="Q112" s="15">
        <f t="shared" si="20"/>
        <v>0</v>
      </c>
    </row>
    <row r="113" spans="1:19" x14ac:dyDescent="0.2">
      <c r="A113" s="11" t="s">
        <v>160</v>
      </c>
      <c r="B113" s="11" t="s">
        <v>161</v>
      </c>
      <c r="C113" s="11" t="s">
        <v>160</v>
      </c>
      <c r="D113" s="11" t="s">
        <v>275</v>
      </c>
      <c r="E113" s="12">
        <v>20</v>
      </c>
      <c r="F113" s="12">
        <v>300</v>
      </c>
      <c r="G113" s="12">
        <v>10</v>
      </c>
      <c r="H113" s="12">
        <v>200</v>
      </c>
      <c r="I113" s="12"/>
      <c r="J113" s="12"/>
      <c r="K113" s="12">
        <v>200</v>
      </c>
      <c r="L113" s="13"/>
      <c r="M113" s="12">
        <f t="shared" si="18"/>
        <v>200</v>
      </c>
      <c r="N113" s="12">
        <f t="shared" si="19"/>
        <v>1</v>
      </c>
      <c r="O113" s="14"/>
      <c r="P113" s="15">
        <v>0.06</v>
      </c>
      <c r="Q113" s="15">
        <f t="shared" si="20"/>
        <v>0.06</v>
      </c>
    </row>
    <row r="114" spans="1:19" x14ac:dyDescent="0.2">
      <c r="A114" s="36" t="s">
        <v>215</v>
      </c>
      <c r="B114" s="36" t="s">
        <v>161</v>
      </c>
      <c r="C114" s="36">
        <v>90444300</v>
      </c>
      <c r="D114" s="36" t="s">
        <v>277</v>
      </c>
      <c r="E114" s="12" t="s">
        <v>46</v>
      </c>
      <c r="F114" s="12">
        <v>300</v>
      </c>
      <c r="G114" s="12">
        <v>10</v>
      </c>
      <c r="H114" s="12">
        <v>200</v>
      </c>
      <c r="I114" s="12"/>
      <c r="J114" s="12"/>
      <c r="K114" s="12"/>
      <c r="L114" s="13"/>
      <c r="M114" s="12">
        <f t="shared" si="18"/>
        <v>0</v>
      </c>
      <c r="N114" s="12">
        <f t="shared" si="19"/>
        <v>0</v>
      </c>
      <c r="O114" s="14"/>
      <c r="P114" s="15">
        <v>0.06</v>
      </c>
      <c r="Q114" s="15">
        <f t="shared" si="20"/>
        <v>0</v>
      </c>
    </row>
    <row r="115" spans="1:19" x14ac:dyDescent="0.2">
      <c r="A115" s="11" t="s">
        <v>206</v>
      </c>
      <c r="B115" s="11" t="s">
        <v>114</v>
      </c>
      <c r="C115" s="11" t="s">
        <v>206</v>
      </c>
      <c r="D115" s="11" t="s">
        <v>275</v>
      </c>
      <c r="E115" s="12">
        <v>20</v>
      </c>
      <c r="F115" s="12">
        <v>450</v>
      </c>
      <c r="G115" s="12">
        <v>10</v>
      </c>
      <c r="H115" s="12">
        <v>100</v>
      </c>
      <c r="I115" s="12"/>
      <c r="J115" s="12"/>
      <c r="K115" s="12"/>
      <c r="L115" s="25"/>
      <c r="M115" s="12">
        <f t="shared" si="18"/>
        <v>0</v>
      </c>
      <c r="N115" s="12">
        <f t="shared" si="19"/>
        <v>0</v>
      </c>
      <c r="O115" s="14"/>
      <c r="P115" s="15">
        <v>0.08</v>
      </c>
      <c r="Q115" s="15">
        <f t="shared" si="20"/>
        <v>0</v>
      </c>
    </row>
    <row r="116" spans="1:19" x14ac:dyDescent="0.2">
      <c r="A116" s="36" t="s">
        <v>113</v>
      </c>
      <c r="B116" s="36" t="s">
        <v>114</v>
      </c>
      <c r="C116" s="36">
        <v>90444400</v>
      </c>
      <c r="D116" s="36" t="s">
        <v>277</v>
      </c>
      <c r="E116" s="12" t="s">
        <v>46</v>
      </c>
      <c r="F116" s="12">
        <v>450</v>
      </c>
      <c r="G116" s="12">
        <v>10</v>
      </c>
      <c r="H116" s="12">
        <v>100</v>
      </c>
      <c r="I116" s="12"/>
      <c r="J116" s="12"/>
      <c r="K116" s="12"/>
      <c r="L116" s="13"/>
      <c r="M116" s="12">
        <f t="shared" si="18"/>
        <v>0</v>
      </c>
      <c r="N116" s="12">
        <f t="shared" si="19"/>
        <v>0</v>
      </c>
      <c r="O116" s="14"/>
      <c r="P116" s="15">
        <v>0.08</v>
      </c>
      <c r="Q116" s="15">
        <f t="shared" si="20"/>
        <v>0</v>
      </c>
    </row>
    <row r="117" spans="1:19" x14ac:dyDescent="0.2">
      <c r="A117" s="11" t="s">
        <v>115</v>
      </c>
      <c r="B117" s="11" t="s">
        <v>116</v>
      </c>
      <c r="C117" s="11" t="s">
        <v>115</v>
      </c>
      <c r="D117" s="11" t="s">
        <v>275</v>
      </c>
      <c r="E117" s="12">
        <v>20</v>
      </c>
      <c r="F117" s="12">
        <v>600</v>
      </c>
      <c r="G117" s="12">
        <v>10</v>
      </c>
      <c r="H117" s="12">
        <v>100</v>
      </c>
      <c r="I117" s="12"/>
      <c r="J117" s="12"/>
      <c r="K117" s="12"/>
      <c r="L117" s="13"/>
      <c r="M117" s="12">
        <f t="shared" si="18"/>
        <v>0</v>
      </c>
      <c r="N117" s="12">
        <f t="shared" si="19"/>
        <v>0</v>
      </c>
      <c r="O117" s="14"/>
      <c r="P117" s="15">
        <v>0.06</v>
      </c>
      <c r="Q117" s="15">
        <f t="shared" si="20"/>
        <v>0</v>
      </c>
    </row>
    <row r="118" spans="1:19" x14ac:dyDescent="0.2">
      <c r="A118" s="36" t="s">
        <v>188</v>
      </c>
      <c r="B118" s="36" t="s">
        <v>116</v>
      </c>
      <c r="C118" s="36">
        <v>90444600</v>
      </c>
      <c r="D118" s="36" t="s">
        <v>277</v>
      </c>
      <c r="E118" s="12" t="s">
        <v>46</v>
      </c>
      <c r="F118" s="12">
        <v>600</v>
      </c>
      <c r="G118" s="12">
        <v>10</v>
      </c>
      <c r="H118" s="12">
        <v>100</v>
      </c>
      <c r="I118" s="12"/>
      <c r="J118" s="12"/>
      <c r="K118" s="12"/>
      <c r="L118" s="13"/>
      <c r="M118" s="12">
        <f t="shared" si="18"/>
        <v>0</v>
      </c>
      <c r="N118" s="12">
        <f t="shared" si="19"/>
        <v>0</v>
      </c>
      <c r="O118" s="14"/>
      <c r="P118" s="15">
        <v>0.06</v>
      </c>
      <c r="Q118" s="15">
        <f t="shared" si="20"/>
        <v>0</v>
      </c>
    </row>
    <row r="119" spans="1:19" x14ac:dyDescent="0.2">
      <c r="A119" s="11" t="s">
        <v>117</v>
      </c>
      <c r="B119" s="11" t="s">
        <v>118</v>
      </c>
      <c r="C119" s="11" t="s">
        <v>117</v>
      </c>
      <c r="D119" s="11" t="s">
        <v>275</v>
      </c>
      <c r="E119" s="12">
        <v>20</v>
      </c>
      <c r="F119" s="12">
        <v>750</v>
      </c>
      <c r="G119" s="12">
        <v>10</v>
      </c>
      <c r="H119" s="12">
        <v>100</v>
      </c>
      <c r="I119" s="12"/>
      <c r="J119" s="12"/>
      <c r="K119" s="12"/>
      <c r="L119" s="13"/>
      <c r="M119" s="12">
        <f t="shared" si="18"/>
        <v>0</v>
      </c>
      <c r="N119" s="12">
        <f t="shared" si="19"/>
        <v>0</v>
      </c>
      <c r="O119" s="14"/>
      <c r="P119" s="15">
        <v>7.0000000000000007E-2</v>
      </c>
      <c r="Q119" s="15">
        <f t="shared" si="20"/>
        <v>0</v>
      </c>
    </row>
    <row r="120" spans="1:19" x14ac:dyDescent="0.2">
      <c r="A120" s="36" t="s">
        <v>189</v>
      </c>
      <c r="B120" s="36" t="s">
        <v>118</v>
      </c>
      <c r="C120" s="36">
        <v>90444700</v>
      </c>
      <c r="D120" s="36" t="s">
        <v>277</v>
      </c>
      <c r="E120" s="12" t="s">
        <v>46</v>
      </c>
      <c r="F120" s="12">
        <v>750</v>
      </c>
      <c r="G120" s="12">
        <v>10</v>
      </c>
      <c r="H120" s="12">
        <v>100</v>
      </c>
      <c r="I120" s="12"/>
      <c r="J120" s="12"/>
      <c r="K120" s="12"/>
      <c r="L120" s="13"/>
      <c r="M120" s="12">
        <f t="shared" si="18"/>
        <v>0</v>
      </c>
      <c r="N120" s="12">
        <f t="shared" si="19"/>
        <v>0</v>
      </c>
      <c r="O120" s="14"/>
      <c r="P120" s="15">
        <v>7.0000000000000007E-2</v>
      </c>
      <c r="Q120" s="15">
        <f t="shared" si="20"/>
        <v>0</v>
      </c>
    </row>
    <row r="121" spans="1:19" x14ac:dyDescent="0.2">
      <c r="A121" s="11" t="s">
        <v>119</v>
      </c>
      <c r="B121" s="11" t="s">
        <v>120</v>
      </c>
      <c r="C121" s="11" t="s">
        <v>119</v>
      </c>
      <c r="D121" s="11" t="s">
        <v>275</v>
      </c>
      <c r="E121" s="12">
        <v>20</v>
      </c>
      <c r="F121" s="12">
        <v>900</v>
      </c>
      <c r="G121" s="12">
        <v>10</v>
      </c>
      <c r="H121" s="12">
        <v>50</v>
      </c>
      <c r="I121" s="12"/>
      <c r="J121" s="12"/>
      <c r="K121" s="12"/>
      <c r="L121" s="13"/>
      <c r="M121" s="12">
        <f t="shared" si="18"/>
        <v>0</v>
      </c>
      <c r="N121" s="12">
        <f t="shared" si="19"/>
        <v>0</v>
      </c>
      <c r="O121" s="14"/>
      <c r="P121" s="15">
        <v>0.08</v>
      </c>
      <c r="Q121" s="15">
        <f t="shared" si="20"/>
        <v>0</v>
      </c>
    </row>
    <row r="122" spans="1:19" x14ac:dyDescent="0.2">
      <c r="A122" s="36" t="s">
        <v>263</v>
      </c>
      <c r="B122" s="36" t="s">
        <v>120</v>
      </c>
      <c r="C122" s="36">
        <v>90444800</v>
      </c>
      <c r="D122" s="36" t="s">
        <v>277</v>
      </c>
      <c r="E122" s="12" t="s">
        <v>46</v>
      </c>
      <c r="F122" s="12">
        <v>900</v>
      </c>
      <c r="G122" s="12">
        <v>10</v>
      </c>
      <c r="H122" s="12">
        <v>50</v>
      </c>
      <c r="I122" s="12"/>
      <c r="J122" s="12"/>
      <c r="K122" s="12"/>
      <c r="L122" s="13"/>
      <c r="M122" s="12">
        <f t="shared" si="18"/>
        <v>0</v>
      </c>
      <c r="N122" s="12">
        <f t="shared" si="19"/>
        <v>0</v>
      </c>
      <c r="O122" s="14"/>
      <c r="P122" s="15">
        <v>0.08</v>
      </c>
      <c r="Q122" s="15">
        <f t="shared" si="20"/>
        <v>0</v>
      </c>
    </row>
    <row r="123" spans="1:19" x14ac:dyDescent="0.2">
      <c r="A123" s="11" t="s">
        <v>121</v>
      </c>
      <c r="B123" s="11" t="s">
        <v>122</v>
      </c>
      <c r="C123" s="11" t="s">
        <v>121</v>
      </c>
      <c r="D123" s="11" t="s">
        <v>275</v>
      </c>
      <c r="E123" s="12">
        <v>20</v>
      </c>
      <c r="F123" s="12">
        <v>1200</v>
      </c>
      <c r="G123" s="12">
        <v>10</v>
      </c>
      <c r="H123" s="12">
        <v>50</v>
      </c>
      <c r="I123" s="12"/>
      <c r="J123" s="12"/>
      <c r="K123" s="12"/>
      <c r="L123" s="13"/>
      <c r="M123" s="12">
        <f t="shared" si="18"/>
        <v>0</v>
      </c>
      <c r="N123" s="12">
        <f t="shared" si="19"/>
        <v>0</v>
      </c>
      <c r="O123" s="14"/>
      <c r="P123" s="15">
        <v>0.11</v>
      </c>
      <c r="Q123" s="15">
        <f t="shared" si="20"/>
        <v>0</v>
      </c>
    </row>
    <row r="124" spans="1:19" x14ac:dyDescent="0.2">
      <c r="A124" s="11" t="s">
        <v>207</v>
      </c>
      <c r="B124" s="11" t="s">
        <v>208</v>
      </c>
      <c r="C124" s="11" t="s">
        <v>207</v>
      </c>
      <c r="D124" s="11" t="s">
        <v>275</v>
      </c>
      <c r="E124" s="12">
        <v>20</v>
      </c>
      <c r="F124" s="12">
        <v>1500</v>
      </c>
      <c r="G124" s="12">
        <v>10</v>
      </c>
      <c r="H124" s="12">
        <v>50</v>
      </c>
      <c r="I124" s="12"/>
      <c r="J124" s="12"/>
      <c r="K124" s="12"/>
      <c r="L124" s="13"/>
      <c r="M124" s="12">
        <f t="shared" si="18"/>
        <v>0</v>
      </c>
      <c r="N124" s="12">
        <f t="shared" si="19"/>
        <v>0</v>
      </c>
      <c r="O124" s="14"/>
      <c r="P124" s="15">
        <v>7.0000000000000007E-2</v>
      </c>
      <c r="Q124" s="15">
        <f t="shared" si="20"/>
        <v>0</v>
      </c>
    </row>
    <row r="125" spans="1:19" x14ac:dyDescent="0.2">
      <c r="A125" s="11" t="s">
        <v>209</v>
      </c>
      <c r="B125" s="11" t="s">
        <v>210</v>
      </c>
      <c r="C125" s="11" t="s">
        <v>209</v>
      </c>
      <c r="D125" s="11" t="s">
        <v>275</v>
      </c>
      <c r="E125" s="12">
        <v>20</v>
      </c>
      <c r="F125" s="12">
        <v>1800</v>
      </c>
      <c r="G125" s="12">
        <v>10</v>
      </c>
      <c r="H125" s="12">
        <v>50</v>
      </c>
      <c r="I125" s="12"/>
      <c r="J125" s="12"/>
      <c r="K125" s="12"/>
      <c r="L125" s="13"/>
      <c r="M125" s="12">
        <f t="shared" si="18"/>
        <v>0</v>
      </c>
      <c r="N125" s="12">
        <f t="shared" si="19"/>
        <v>0</v>
      </c>
      <c r="O125" s="51"/>
      <c r="P125" s="15">
        <v>0.09</v>
      </c>
      <c r="Q125" s="15">
        <f t="shared" si="20"/>
        <v>0</v>
      </c>
      <c r="R125" s="43"/>
    </row>
    <row r="126" spans="1:19" x14ac:dyDescent="0.2">
      <c r="A126" s="11" t="s">
        <v>123</v>
      </c>
      <c r="B126" s="11" t="s">
        <v>124</v>
      </c>
      <c r="C126" s="11" t="s">
        <v>123</v>
      </c>
      <c r="D126" s="11" t="s">
        <v>275</v>
      </c>
      <c r="E126" s="12">
        <v>25</v>
      </c>
      <c r="F126" s="12">
        <v>150</v>
      </c>
      <c r="G126" s="12">
        <v>10</v>
      </c>
      <c r="H126" s="12">
        <v>200</v>
      </c>
      <c r="I126" s="12"/>
      <c r="J126" s="12"/>
      <c r="K126" s="12"/>
      <c r="L126" s="13"/>
      <c r="M126" s="12">
        <f t="shared" si="18"/>
        <v>0</v>
      </c>
      <c r="N126" s="12">
        <f t="shared" si="19"/>
        <v>0</v>
      </c>
      <c r="O126" s="14"/>
      <c r="P126" s="15">
        <v>0.04</v>
      </c>
      <c r="Q126" s="15">
        <f t="shared" si="20"/>
        <v>0</v>
      </c>
      <c r="R126" s="43">
        <f>SUM(Q126:Q142)</f>
        <v>0.62</v>
      </c>
      <c r="S126" s="3">
        <f>R126*100/$R$143</f>
        <v>3.2580136626379397</v>
      </c>
    </row>
    <row r="127" spans="1:19" x14ac:dyDescent="0.2">
      <c r="A127" s="36" t="s">
        <v>257</v>
      </c>
      <c r="B127" s="36" t="s">
        <v>124</v>
      </c>
      <c r="C127" s="36">
        <v>90445200</v>
      </c>
      <c r="D127" s="36" t="s">
        <v>277</v>
      </c>
      <c r="E127" s="12">
        <v>25</v>
      </c>
      <c r="F127" s="12">
        <v>150</v>
      </c>
      <c r="G127" s="12">
        <v>10</v>
      </c>
      <c r="H127" s="12">
        <v>200</v>
      </c>
      <c r="I127" s="12"/>
      <c r="J127" s="12"/>
      <c r="K127" s="12"/>
      <c r="L127" s="13"/>
      <c r="M127" s="12">
        <f t="shared" si="18"/>
        <v>0</v>
      </c>
      <c r="N127" s="12">
        <f t="shared" si="19"/>
        <v>0</v>
      </c>
      <c r="O127" s="14"/>
      <c r="P127" s="15">
        <v>0.04</v>
      </c>
      <c r="Q127" s="15">
        <f t="shared" si="20"/>
        <v>0</v>
      </c>
    </row>
    <row r="128" spans="1:19" x14ac:dyDescent="0.2">
      <c r="A128" s="11" t="s">
        <v>125</v>
      </c>
      <c r="B128" s="11" t="s">
        <v>126</v>
      </c>
      <c r="C128" s="11" t="s">
        <v>125</v>
      </c>
      <c r="D128" s="11" t="s">
        <v>275</v>
      </c>
      <c r="E128" s="12">
        <v>25</v>
      </c>
      <c r="F128" s="12">
        <v>300</v>
      </c>
      <c r="G128" s="12">
        <v>10</v>
      </c>
      <c r="H128" s="12">
        <v>100</v>
      </c>
      <c r="I128" s="12"/>
      <c r="J128" s="12"/>
      <c r="K128" s="12">
        <v>200</v>
      </c>
      <c r="L128" s="13"/>
      <c r="M128" s="12">
        <f t="shared" si="18"/>
        <v>200</v>
      </c>
      <c r="N128" s="12">
        <f t="shared" si="19"/>
        <v>2</v>
      </c>
      <c r="O128" s="14"/>
      <c r="P128" s="15">
        <v>0.04</v>
      </c>
      <c r="Q128" s="15">
        <f t="shared" si="20"/>
        <v>0.08</v>
      </c>
    </row>
    <row r="129" spans="1:19" x14ac:dyDescent="0.2">
      <c r="A129" s="36" t="s">
        <v>127</v>
      </c>
      <c r="B129" s="36" t="s">
        <v>126</v>
      </c>
      <c r="C129" s="36">
        <v>90445300</v>
      </c>
      <c r="D129" s="36" t="s">
        <v>277</v>
      </c>
      <c r="E129" s="12" t="s">
        <v>63</v>
      </c>
      <c r="F129" s="12">
        <v>300</v>
      </c>
      <c r="G129" s="12">
        <v>10</v>
      </c>
      <c r="H129" s="12">
        <v>100</v>
      </c>
      <c r="I129" s="12">
        <v>100</v>
      </c>
      <c r="J129" s="12">
        <v>200</v>
      </c>
      <c r="K129" s="12"/>
      <c r="L129" s="13"/>
      <c r="M129" s="12">
        <f t="shared" si="18"/>
        <v>300</v>
      </c>
      <c r="N129" s="12">
        <f t="shared" si="19"/>
        <v>3</v>
      </c>
      <c r="O129" s="14"/>
      <c r="P129" s="15">
        <v>0.04</v>
      </c>
      <c r="Q129" s="15">
        <f t="shared" si="20"/>
        <v>0.12</v>
      </c>
    </row>
    <row r="130" spans="1:19" x14ac:dyDescent="0.2">
      <c r="A130" s="11" t="s">
        <v>128</v>
      </c>
      <c r="B130" s="11" t="s">
        <v>129</v>
      </c>
      <c r="C130" s="11" t="s">
        <v>128</v>
      </c>
      <c r="D130" s="11" t="s">
        <v>275</v>
      </c>
      <c r="E130" s="12">
        <v>25</v>
      </c>
      <c r="F130" s="12">
        <v>450</v>
      </c>
      <c r="G130" s="12">
        <v>10</v>
      </c>
      <c r="H130" s="12">
        <v>100</v>
      </c>
      <c r="I130" s="12"/>
      <c r="J130" s="12"/>
      <c r="K130" s="12"/>
      <c r="L130" s="13"/>
      <c r="M130" s="12">
        <f t="shared" si="18"/>
        <v>0</v>
      </c>
      <c r="N130" s="12">
        <f t="shared" si="19"/>
        <v>0</v>
      </c>
      <c r="O130" s="14"/>
      <c r="P130" s="15">
        <v>0.06</v>
      </c>
      <c r="Q130" s="15">
        <f t="shared" si="20"/>
        <v>0</v>
      </c>
    </row>
    <row r="131" spans="1:19" x14ac:dyDescent="0.2">
      <c r="A131" s="36" t="s">
        <v>190</v>
      </c>
      <c r="B131" s="36" t="s">
        <v>129</v>
      </c>
      <c r="C131" s="36">
        <v>90445400</v>
      </c>
      <c r="D131" s="36" t="s">
        <v>277</v>
      </c>
      <c r="E131" s="12" t="s">
        <v>63</v>
      </c>
      <c r="F131" s="12">
        <v>450</v>
      </c>
      <c r="G131" s="12">
        <v>10</v>
      </c>
      <c r="H131" s="12">
        <v>100</v>
      </c>
      <c r="I131" s="12">
        <v>100</v>
      </c>
      <c r="J131" s="12">
        <v>200</v>
      </c>
      <c r="K131" s="12"/>
      <c r="L131" s="13"/>
      <c r="M131" s="12">
        <f t="shared" si="18"/>
        <v>300</v>
      </c>
      <c r="N131" s="12">
        <f t="shared" si="19"/>
        <v>3</v>
      </c>
      <c r="O131" s="14"/>
      <c r="P131" s="15">
        <v>0.06</v>
      </c>
      <c r="Q131" s="15">
        <f t="shared" si="20"/>
        <v>0.18</v>
      </c>
    </row>
    <row r="132" spans="1:19" x14ac:dyDescent="0.2">
      <c r="A132" s="11" t="s">
        <v>130</v>
      </c>
      <c r="B132" s="11" t="s">
        <v>131</v>
      </c>
      <c r="C132" s="11" t="s">
        <v>130</v>
      </c>
      <c r="D132" s="11" t="s">
        <v>275</v>
      </c>
      <c r="E132" s="12">
        <v>25</v>
      </c>
      <c r="F132" s="12">
        <v>600</v>
      </c>
      <c r="G132" s="12">
        <v>10</v>
      </c>
      <c r="H132" s="12">
        <v>50</v>
      </c>
      <c r="I132" s="12"/>
      <c r="J132" s="12"/>
      <c r="K132" s="12"/>
      <c r="L132" s="13"/>
      <c r="M132" s="12">
        <f t="shared" si="18"/>
        <v>0</v>
      </c>
      <c r="N132" s="12">
        <f t="shared" si="19"/>
        <v>0</v>
      </c>
      <c r="O132" s="14"/>
      <c r="P132" s="15">
        <v>0.04</v>
      </c>
      <c r="Q132" s="15">
        <f t="shared" si="20"/>
        <v>0</v>
      </c>
    </row>
    <row r="133" spans="1:19" x14ac:dyDescent="0.2">
      <c r="A133" s="36" t="s">
        <v>211</v>
      </c>
      <c r="B133" s="36" t="s">
        <v>131</v>
      </c>
      <c r="C133" s="36">
        <v>90445600</v>
      </c>
      <c r="D133" s="36" t="s">
        <v>277</v>
      </c>
      <c r="E133" s="12">
        <v>25</v>
      </c>
      <c r="F133" s="12">
        <v>600</v>
      </c>
      <c r="G133" s="12">
        <v>10</v>
      </c>
      <c r="H133" s="12">
        <v>50</v>
      </c>
      <c r="I133" s="12">
        <v>150</v>
      </c>
      <c r="J133" s="12">
        <v>150</v>
      </c>
      <c r="K133" s="12"/>
      <c r="L133" s="13"/>
      <c r="M133" s="12">
        <f t="shared" si="18"/>
        <v>300</v>
      </c>
      <c r="N133" s="12">
        <f t="shared" si="19"/>
        <v>6</v>
      </c>
      <c r="O133" s="14"/>
      <c r="P133" s="15">
        <v>0.04</v>
      </c>
      <c r="Q133" s="15">
        <f t="shared" si="20"/>
        <v>0.24</v>
      </c>
    </row>
    <row r="134" spans="1:19" x14ac:dyDescent="0.2">
      <c r="A134" s="11" t="s">
        <v>162</v>
      </c>
      <c r="B134" s="11" t="s">
        <v>163</v>
      </c>
      <c r="C134" s="11" t="s">
        <v>162</v>
      </c>
      <c r="D134" s="11" t="s">
        <v>275</v>
      </c>
      <c r="E134" s="12">
        <v>25</v>
      </c>
      <c r="F134" s="12">
        <v>750</v>
      </c>
      <c r="G134" s="12">
        <v>10</v>
      </c>
      <c r="H134" s="12">
        <v>50</v>
      </c>
      <c r="I134" s="12"/>
      <c r="J134" s="12"/>
      <c r="K134" s="12"/>
      <c r="L134" s="13"/>
      <c r="M134" s="12">
        <f t="shared" si="18"/>
        <v>0</v>
      </c>
      <c r="N134" s="12">
        <f t="shared" si="19"/>
        <v>0</v>
      </c>
      <c r="O134" s="14"/>
      <c r="P134" s="15">
        <v>0.04</v>
      </c>
      <c r="Q134" s="15">
        <f t="shared" si="20"/>
        <v>0</v>
      </c>
    </row>
    <row r="135" spans="1:19" x14ac:dyDescent="0.2">
      <c r="A135" s="36" t="s">
        <v>218</v>
      </c>
      <c r="B135" s="36" t="s">
        <v>163</v>
      </c>
      <c r="C135" s="31" t="s">
        <v>219</v>
      </c>
      <c r="D135" s="36" t="s">
        <v>277</v>
      </c>
      <c r="E135" s="12">
        <v>25</v>
      </c>
      <c r="F135" s="12">
        <v>750</v>
      </c>
      <c r="G135" s="12">
        <v>10</v>
      </c>
      <c r="H135" s="12">
        <v>50</v>
      </c>
      <c r="I135" s="12"/>
      <c r="J135" s="12"/>
      <c r="K135" s="12"/>
      <c r="L135" s="13"/>
      <c r="M135" s="12">
        <f t="shared" si="18"/>
        <v>0</v>
      </c>
      <c r="N135" s="12">
        <f t="shared" si="19"/>
        <v>0</v>
      </c>
      <c r="O135" s="14"/>
      <c r="P135" s="15">
        <v>0.04</v>
      </c>
      <c r="Q135" s="15">
        <f t="shared" si="20"/>
        <v>0</v>
      </c>
    </row>
    <row r="136" spans="1:19" x14ac:dyDescent="0.2">
      <c r="A136" s="11" t="s">
        <v>132</v>
      </c>
      <c r="B136" s="11" t="s">
        <v>133</v>
      </c>
      <c r="C136" s="11" t="s">
        <v>132</v>
      </c>
      <c r="D136" s="11" t="s">
        <v>275</v>
      </c>
      <c r="E136" s="12">
        <v>25</v>
      </c>
      <c r="F136" s="12">
        <v>900</v>
      </c>
      <c r="G136" s="12">
        <v>10</v>
      </c>
      <c r="H136" s="12">
        <v>50</v>
      </c>
      <c r="I136" s="12"/>
      <c r="J136" s="12"/>
      <c r="K136" s="12"/>
      <c r="L136" s="13"/>
      <c r="M136" s="12">
        <f t="shared" si="18"/>
        <v>0</v>
      </c>
      <c r="N136" s="12">
        <f t="shared" si="19"/>
        <v>0</v>
      </c>
      <c r="O136" s="14"/>
      <c r="P136" s="15">
        <v>0.06</v>
      </c>
      <c r="Q136" s="15">
        <f t="shared" si="20"/>
        <v>0</v>
      </c>
    </row>
    <row r="137" spans="1:19" x14ac:dyDescent="0.2">
      <c r="A137" s="36" t="s">
        <v>264</v>
      </c>
      <c r="B137" s="36" t="s">
        <v>133</v>
      </c>
      <c r="C137" s="31" t="s">
        <v>265</v>
      </c>
      <c r="D137" s="36" t="s">
        <v>277</v>
      </c>
      <c r="E137" s="12">
        <v>25</v>
      </c>
      <c r="F137" s="12">
        <v>900</v>
      </c>
      <c r="G137" s="12">
        <v>10</v>
      </c>
      <c r="H137" s="12">
        <v>50</v>
      </c>
      <c r="I137" s="12"/>
      <c r="J137" s="12"/>
      <c r="K137" s="12"/>
      <c r="L137" s="13"/>
      <c r="M137" s="12">
        <f t="shared" si="18"/>
        <v>0</v>
      </c>
      <c r="N137" s="12">
        <f t="shared" si="19"/>
        <v>0</v>
      </c>
      <c r="O137" s="14"/>
      <c r="P137" s="15">
        <v>0.06</v>
      </c>
      <c r="Q137" s="15">
        <f t="shared" si="20"/>
        <v>0</v>
      </c>
    </row>
    <row r="138" spans="1:19" x14ac:dyDescent="0.2">
      <c r="A138" s="11" t="s">
        <v>134</v>
      </c>
      <c r="B138" s="11" t="s">
        <v>135</v>
      </c>
      <c r="C138" s="11" t="s">
        <v>134</v>
      </c>
      <c r="D138" s="11" t="s">
        <v>275</v>
      </c>
      <c r="E138" s="12">
        <v>25</v>
      </c>
      <c r="F138" s="12">
        <v>1200</v>
      </c>
      <c r="G138" s="12">
        <v>10</v>
      </c>
      <c r="H138" s="12">
        <v>50</v>
      </c>
      <c r="I138" s="12"/>
      <c r="J138" s="12"/>
      <c r="K138" s="12"/>
      <c r="L138" s="13"/>
      <c r="M138" s="12">
        <f t="shared" si="18"/>
        <v>0</v>
      </c>
      <c r="N138" s="12">
        <f t="shared" si="19"/>
        <v>0</v>
      </c>
      <c r="O138" s="14"/>
      <c r="P138" s="15">
        <v>0.08</v>
      </c>
      <c r="Q138" s="15">
        <f t="shared" si="20"/>
        <v>0</v>
      </c>
    </row>
    <row r="139" spans="1:19" x14ac:dyDescent="0.2">
      <c r="A139" s="11" t="s">
        <v>238</v>
      </c>
      <c r="B139" s="11" t="s">
        <v>239</v>
      </c>
      <c r="C139" s="11" t="s">
        <v>238</v>
      </c>
      <c r="D139" s="11" t="s">
        <v>275</v>
      </c>
      <c r="E139" s="12">
        <v>25</v>
      </c>
      <c r="F139" s="12">
        <v>1524</v>
      </c>
      <c r="G139" s="12">
        <v>10</v>
      </c>
      <c r="H139" s="12">
        <v>50</v>
      </c>
      <c r="I139" s="12"/>
      <c r="J139" s="12"/>
      <c r="K139" s="12"/>
      <c r="L139" s="13"/>
      <c r="M139" s="12">
        <f t="shared" si="18"/>
        <v>0</v>
      </c>
      <c r="N139" s="12">
        <f t="shared" si="19"/>
        <v>0</v>
      </c>
      <c r="O139" s="14"/>
      <c r="P139" s="15">
        <v>0.08</v>
      </c>
      <c r="Q139" s="15">
        <f t="shared" si="20"/>
        <v>0</v>
      </c>
    </row>
    <row r="140" spans="1:19" x14ac:dyDescent="0.2">
      <c r="A140" s="11" t="s">
        <v>164</v>
      </c>
      <c r="B140" s="11" t="s">
        <v>165</v>
      </c>
      <c r="C140" s="11" t="s">
        <v>164</v>
      </c>
      <c r="D140" s="11" t="s">
        <v>275</v>
      </c>
      <c r="E140" s="12">
        <v>25</v>
      </c>
      <c r="F140" s="12">
        <v>1800</v>
      </c>
      <c r="G140" s="12">
        <v>10</v>
      </c>
      <c r="H140" s="12">
        <v>50</v>
      </c>
      <c r="I140" s="12"/>
      <c r="J140" s="12"/>
      <c r="K140" s="12"/>
      <c r="L140" s="13"/>
      <c r="M140" s="12">
        <f t="shared" si="18"/>
        <v>0</v>
      </c>
      <c r="N140" s="12">
        <f t="shared" si="19"/>
        <v>0</v>
      </c>
      <c r="O140" s="14"/>
      <c r="P140" s="15">
        <v>0.12</v>
      </c>
      <c r="Q140" s="15">
        <f t="shared" si="20"/>
        <v>0</v>
      </c>
    </row>
    <row r="141" spans="1:19" x14ac:dyDescent="0.2">
      <c r="A141" s="36" t="s">
        <v>227</v>
      </c>
      <c r="B141" s="36" t="s">
        <v>165</v>
      </c>
      <c r="C141" s="36">
        <v>90445900</v>
      </c>
      <c r="D141" s="36" t="s">
        <v>277</v>
      </c>
      <c r="E141" s="12">
        <v>25</v>
      </c>
      <c r="F141" s="12">
        <v>1800</v>
      </c>
      <c r="G141" s="12">
        <v>10</v>
      </c>
      <c r="H141" s="12">
        <v>50</v>
      </c>
      <c r="I141" s="12"/>
      <c r="J141" s="12"/>
      <c r="K141" s="12"/>
      <c r="L141" s="13"/>
      <c r="M141" s="12">
        <f t="shared" si="18"/>
        <v>0</v>
      </c>
      <c r="N141" s="12">
        <f t="shared" si="19"/>
        <v>0</v>
      </c>
      <c r="O141" s="14"/>
      <c r="P141" s="15">
        <v>0.12</v>
      </c>
      <c r="Q141" s="15">
        <f t="shared" si="20"/>
        <v>0</v>
      </c>
      <c r="R141" s="43"/>
    </row>
    <row r="142" spans="1:19" x14ac:dyDescent="0.2">
      <c r="A142" s="36" t="s">
        <v>301</v>
      </c>
      <c r="B142" s="36" t="s">
        <v>302</v>
      </c>
      <c r="C142" s="36">
        <v>90446000</v>
      </c>
      <c r="D142" s="36" t="s">
        <v>277</v>
      </c>
      <c r="E142" s="12">
        <v>25</v>
      </c>
      <c r="F142" s="12">
        <v>2400</v>
      </c>
      <c r="G142" s="12">
        <v>10</v>
      </c>
      <c r="H142" s="12">
        <v>50</v>
      </c>
      <c r="I142" s="12"/>
      <c r="J142" s="12"/>
      <c r="K142" s="12"/>
      <c r="L142" s="13"/>
      <c r="M142" s="12">
        <f t="shared" si="18"/>
        <v>0</v>
      </c>
      <c r="N142" s="12">
        <f t="shared" si="19"/>
        <v>0</v>
      </c>
      <c r="O142" s="14"/>
      <c r="P142" s="15">
        <v>0.12</v>
      </c>
      <c r="Q142" s="15">
        <f t="shared" si="20"/>
        <v>0</v>
      </c>
      <c r="R142" s="43"/>
    </row>
    <row r="143" spans="1:19" x14ac:dyDescent="0.2">
      <c r="A143" s="313"/>
      <c r="B143" s="313"/>
      <c r="C143" s="313"/>
      <c r="D143" s="313"/>
      <c r="E143" s="313"/>
      <c r="F143" s="313"/>
      <c r="G143" s="313"/>
      <c r="H143" s="314"/>
      <c r="I143" s="36">
        <f t="shared" ref="I143:K143" si="21">SUBTOTAL(9,I5:I142)</f>
        <v>29550</v>
      </c>
      <c r="J143" s="36">
        <f t="shared" si="21"/>
        <v>13650</v>
      </c>
      <c r="K143" s="36">
        <f t="shared" si="21"/>
        <v>13900</v>
      </c>
      <c r="L143" s="36">
        <f>SUBTOTAL(9,L13:L142)</f>
        <v>0</v>
      </c>
      <c r="M143" s="36">
        <f>SUBTOTAL(9,M5:M142)</f>
        <v>57100</v>
      </c>
      <c r="N143" s="36">
        <f>SUBTOTAL(9,N5:N142)</f>
        <v>535</v>
      </c>
      <c r="O143" s="32"/>
      <c r="P143" s="12"/>
      <c r="Q143" s="36">
        <f>SUBTOTAL(9,Q5:Q142)</f>
        <v>30.179999999999996</v>
      </c>
      <c r="R143" s="3">
        <f>SUM(R13:R142)</f>
        <v>19.03</v>
      </c>
      <c r="S143" s="3">
        <f>SUM(S13:S142)</f>
        <v>100</v>
      </c>
    </row>
    <row r="144" spans="1:19" x14ac:dyDescent="0.2">
      <c r="A144" s="312"/>
      <c r="B144" s="313"/>
      <c r="C144" s="313"/>
      <c r="D144" s="313"/>
      <c r="E144" s="313"/>
      <c r="F144" s="313"/>
      <c r="G144" s="313"/>
      <c r="H144" s="314"/>
      <c r="I144" s="36">
        <v>203</v>
      </c>
      <c r="J144" s="36">
        <v>189</v>
      </c>
      <c r="K144" s="36">
        <v>143</v>
      </c>
      <c r="L144" s="36"/>
      <c r="M144" s="36"/>
      <c r="N144" s="36">
        <f>SUM(I144:L144)</f>
        <v>535</v>
      </c>
      <c r="Q144" s="3">
        <f>Q143/30</f>
        <v>1.0059999999999998</v>
      </c>
    </row>
    <row r="145" spans="1:17" x14ac:dyDescent="0.2">
      <c r="A145" s="312"/>
      <c r="B145" s="313"/>
      <c r="C145" s="313"/>
      <c r="D145" s="313"/>
      <c r="E145" s="313"/>
      <c r="F145" s="313"/>
      <c r="G145" s="313"/>
      <c r="H145" s="314"/>
      <c r="I145" s="36">
        <v>10.49</v>
      </c>
      <c r="J145" s="36">
        <v>12.35</v>
      </c>
      <c r="K145" s="36">
        <v>7.34</v>
      </c>
      <c r="L145" s="36"/>
      <c r="M145" s="36"/>
      <c r="N145" s="36">
        <f>SUM(I145:L145)</f>
        <v>30.18</v>
      </c>
    </row>
    <row r="146" spans="1:17" x14ac:dyDescent="0.2">
      <c r="A146" s="34"/>
      <c r="B146" s="34"/>
      <c r="C146" s="34"/>
      <c r="D146" s="34"/>
      <c r="E146" s="34"/>
      <c r="F146" s="34"/>
      <c r="G146" s="34"/>
      <c r="H146" s="34"/>
    </row>
    <row r="147" spans="1:17" x14ac:dyDescent="0.2">
      <c r="A147" s="28" t="s">
        <v>136</v>
      </c>
      <c r="B147" s="28" t="s">
        <v>136</v>
      </c>
      <c r="C147" s="30"/>
      <c r="D147" s="30"/>
      <c r="E147" s="8" t="s">
        <v>10</v>
      </c>
      <c r="F147" s="8" t="s">
        <v>137</v>
      </c>
      <c r="G147" s="300" t="s">
        <v>138</v>
      </c>
      <c r="H147" s="301"/>
      <c r="I147" s="20"/>
      <c r="J147" s="20"/>
      <c r="K147" s="20"/>
      <c r="L147" s="20"/>
      <c r="M147" s="12"/>
      <c r="N147" s="12"/>
      <c r="O147" s="35"/>
      <c r="P147" s="12"/>
      <c r="Q147" s="15"/>
    </row>
    <row r="148" spans="1:17" x14ac:dyDescent="0.2">
      <c r="A148" s="36"/>
      <c r="B148" s="36"/>
      <c r="C148" s="36"/>
      <c r="D148" s="36"/>
      <c r="E148" s="8"/>
      <c r="F148" s="8"/>
      <c r="G148" s="8" t="s">
        <v>139</v>
      </c>
      <c r="H148" s="8" t="s">
        <v>140</v>
      </c>
      <c r="I148" s="8" t="s">
        <v>140</v>
      </c>
      <c r="J148" s="8" t="s">
        <v>140</v>
      </c>
      <c r="K148" s="8" t="s">
        <v>140</v>
      </c>
      <c r="L148" s="8" t="s">
        <v>140</v>
      </c>
      <c r="M148" s="36" t="s">
        <v>140</v>
      </c>
      <c r="N148" s="36" t="s">
        <v>12</v>
      </c>
      <c r="O148" s="37"/>
      <c r="P148" s="12"/>
      <c r="Q148" s="15"/>
    </row>
    <row r="149" spans="1:17" x14ac:dyDescent="0.2">
      <c r="A149" s="38" t="s">
        <v>142</v>
      </c>
      <c r="B149" s="38" t="s">
        <v>143</v>
      </c>
      <c r="C149" s="38" t="s">
        <v>142</v>
      </c>
      <c r="D149" s="38" t="s">
        <v>142</v>
      </c>
      <c r="E149" s="12">
        <v>13</v>
      </c>
      <c r="F149" s="12">
        <v>25</v>
      </c>
      <c r="G149" s="12">
        <v>5</v>
      </c>
      <c r="H149" s="12">
        <v>125</v>
      </c>
      <c r="I149" s="12"/>
      <c r="J149" s="12"/>
      <c r="K149" s="12"/>
      <c r="L149" s="12"/>
      <c r="M149" s="12">
        <f>SUM(I149:L149)</f>
        <v>0</v>
      </c>
      <c r="N149" s="12">
        <f>$M149/$H149</f>
        <v>0</v>
      </c>
      <c r="O149" s="39"/>
      <c r="P149" s="15">
        <v>0.09</v>
      </c>
      <c r="Q149" s="15">
        <f>$N149*$P149</f>
        <v>0</v>
      </c>
    </row>
    <row r="150" spans="1:17" x14ac:dyDescent="0.2">
      <c r="A150" s="38" t="s">
        <v>144</v>
      </c>
      <c r="B150" s="38" t="s">
        <v>145</v>
      </c>
      <c r="C150" s="38" t="s">
        <v>144</v>
      </c>
      <c r="D150" s="38" t="s">
        <v>144</v>
      </c>
      <c r="E150" s="12">
        <v>19</v>
      </c>
      <c r="F150" s="12">
        <v>25</v>
      </c>
      <c r="G150" s="12">
        <v>5</v>
      </c>
      <c r="H150" s="12">
        <v>125</v>
      </c>
      <c r="I150" s="12"/>
      <c r="J150" s="12"/>
      <c r="K150" s="12"/>
      <c r="L150" s="12"/>
      <c r="M150" s="12">
        <f>SUM(I150:L150)</f>
        <v>0</v>
      </c>
      <c r="N150" s="12">
        <f>$M150/$H150</f>
        <v>0</v>
      </c>
      <c r="O150" s="39"/>
      <c r="P150" s="15">
        <v>0.15</v>
      </c>
      <c r="Q150" s="15">
        <f>$N150*$P150</f>
        <v>0</v>
      </c>
    </row>
    <row r="151" spans="1:17" x14ac:dyDescent="0.2">
      <c r="B151" s="3"/>
      <c r="I151" s="36"/>
      <c r="J151" s="36"/>
      <c r="K151" s="36"/>
      <c r="L151" s="36">
        <f t="shared" ref="L151" si="22">SUM(L149:L150)</f>
        <v>0</v>
      </c>
      <c r="M151" s="36">
        <f>SUBTOTAL(9,M149:M150)</f>
        <v>0</v>
      </c>
      <c r="N151" s="36">
        <f>SUBTOTAL(9,N149:N150)</f>
        <v>0</v>
      </c>
      <c r="O151" s="37"/>
      <c r="P151" s="12"/>
      <c r="Q151" s="33">
        <f>SUBTOTAL(9,Q149:Q150)</f>
        <v>0</v>
      </c>
    </row>
    <row r="152" spans="1:17" x14ac:dyDescent="0.2">
      <c r="B152" s="3"/>
      <c r="I152" s="40"/>
      <c r="J152" s="40"/>
      <c r="K152" s="40"/>
      <c r="L152" s="40"/>
      <c r="M152" s="36">
        <v>0</v>
      </c>
      <c r="N152" s="36">
        <v>0</v>
      </c>
      <c r="O152" s="35"/>
      <c r="P152" s="12"/>
      <c r="Q152" s="33">
        <v>0</v>
      </c>
    </row>
  </sheetData>
  <autoFilter ref="D3:D145"/>
  <mergeCells count="10">
    <mergeCell ref="A145:H145"/>
    <mergeCell ref="G147:H147"/>
    <mergeCell ref="A1:D1"/>
    <mergeCell ref="A2:D2"/>
    <mergeCell ref="G3:H3"/>
    <mergeCell ref="M3:N3"/>
    <mergeCell ref="P3:Q3"/>
    <mergeCell ref="A109:B109"/>
    <mergeCell ref="A143:H143"/>
    <mergeCell ref="A144:H144"/>
  </mergeCells>
  <conditionalFormatting sqref="A43:J43 I44:J45 A44:H53 I46:XFD53">
    <cfRule type="expression" dxfId="158" priority="12">
      <formula>MOD(ROW(),2)</formula>
    </cfRule>
  </conditionalFormatting>
  <conditionalFormatting sqref="A5:XFD42">
    <cfRule type="expression" dxfId="157" priority="11">
      <formula>MOD(ROW(),2)</formula>
    </cfRule>
  </conditionalFormatting>
  <conditionalFormatting sqref="A54:XFD142">
    <cfRule type="expression" dxfId="156" priority="7">
      <formula>MOD(ROW(),2)</formula>
    </cfRule>
  </conditionalFormatting>
  <conditionalFormatting sqref="K43:XFD45">
    <cfRule type="expression" dxfId="155" priority="10">
      <formula>MOD(ROW(),2)</formula>
    </cfRule>
  </conditionalFormatting>
  <conditionalFormatting sqref="M5:M142">
    <cfRule type="cellIs" dxfId="154" priority="14" operator="greaterThan">
      <formula>10000</formula>
    </cfRule>
  </conditionalFormatting>
  <conditionalFormatting sqref="M110:M142">
    <cfRule type="cellIs" dxfId="153" priority="19" operator="greaterThan">
      <formula>2000</formula>
    </cfRule>
  </conditionalFormatting>
  <conditionalFormatting sqref="Q5:Q108">
    <cfRule type="cellIs" dxfId="152" priority="13" operator="greaterThan">
      <formula>10</formula>
    </cfRule>
  </conditionalFormatting>
  <pageMargins left="0.25" right="0.25" top="0.75" bottom="0.75" header="0.3" footer="0.3"/>
  <pageSetup paperSize="9" scale="77" fitToHeight="0" orientation="landscape" r:id="rId1"/>
  <headerFooter alignWithMargins="0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>
    <pageSetUpPr fitToPage="1"/>
  </sheetPr>
  <dimension ref="A1:U152"/>
  <sheetViews>
    <sheetView zoomScaleNormal="100" workbookViewId="0">
      <pane xSplit="4" ySplit="4" topLeftCell="E5" activePane="bottomRight" state="frozen"/>
      <selection pane="topRight" activeCell="D1" sqref="D1"/>
      <selection pane="bottomLeft" activeCell="A4" sqref="A4"/>
      <selection pane="bottomRight" activeCell="E5" sqref="E5"/>
    </sheetView>
  </sheetViews>
  <sheetFormatPr defaultColWidth="9.140625" defaultRowHeight="12.75" x14ac:dyDescent="0.2"/>
  <cols>
    <col min="1" max="1" width="12.5703125" style="3" customWidth="1"/>
    <col min="2" max="2" width="14" style="41" customWidth="1"/>
    <col min="3" max="3" width="14" style="3" bestFit="1" customWidth="1"/>
    <col min="4" max="4" width="12.28515625" style="3" customWidth="1"/>
    <col min="5" max="5" width="7.85546875" style="3" customWidth="1"/>
    <col min="6" max="6" width="8.5703125" style="3" customWidth="1"/>
    <col min="7" max="7" width="6.140625" style="3" customWidth="1"/>
    <col min="8" max="8" width="6.42578125" style="3" customWidth="1"/>
    <col min="9" max="13" width="10.140625" style="3" customWidth="1"/>
    <col min="14" max="14" width="8.28515625" style="3" customWidth="1"/>
    <col min="15" max="15" width="10.7109375" style="3" bestFit="1" customWidth="1"/>
    <col min="16" max="16" width="8.28515625" style="3" bestFit="1" customWidth="1"/>
    <col min="17" max="18" width="9.42578125" style="3" customWidth="1"/>
    <col min="19" max="19" width="9.28515625" style="3" customWidth="1"/>
    <col min="20" max="16384" width="9.140625" style="3"/>
  </cols>
  <sheetData>
    <row r="1" spans="1:21" x14ac:dyDescent="0.2">
      <c r="A1" s="315" t="s">
        <v>281</v>
      </c>
      <c r="B1" s="315"/>
      <c r="C1" s="315"/>
      <c r="D1" s="315"/>
      <c r="I1" s="46"/>
      <c r="J1" s="46"/>
      <c r="K1" s="46"/>
      <c r="L1" s="46"/>
      <c r="M1" s="46"/>
    </row>
    <row r="2" spans="1:21" x14ac:dyDescent="0.2">
      <c r="A2" s="316" t="s">
        <v>382</v>
      </c>
      <c r="B2" s="317"/>
      <c r="C2" s="317"/>
      <c r="D2" s="317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30"/>
    </row>
    <row r="3" spans="1:21" x14ac:dyDescent="0.2">
      <c r="A3" s="4" t="s">
        <v>0</v>
      </c>
      <c r="B3" s="4" t="s">
        <v>1</v>
      </c>
      <c r="C3" s="4" t="s">
        <v>2</v>
      </c>
      <c r="D3" s="4" t="s">
        <v>274</v>
      </c>
      <c r="E3" s="4" t="s">
        <v>3</v>
      </c>
      <c r="F3" s="4" t="s">
        <v>4</v>
      </c>
      <c r="G3" s="300" t="s">
        <v>5</v>
      </c>
      <c r="H3" s="301"/>
      <c r="I3" s="50" t="s">
        <v>367</v>
      </c>
      <c r="J3" s="50" t="s">
        <v>370</v>
      </c>
      <c r="K3" s="50" t="s">
        <v>394</v>
      </c>
      <c r="L3" s="50" t="s">
        <v>373</v>
      </c>
      <c r="M3" s="50" t="s">
        <v>380</v>
      </c>
      <c r="N3" s="5"/>
      <c r="O3" s="300" t="s">
        <v>6</v>
      </c>
      <c r="P3" s="301"/>
      <c r="Q3" s="6"/>
      <c r="R3" s="300" t="s">
        <v>7</v>
      </c>
      <c r="S3" s="301"/>
    </row>
    <row r="4" spans="1:21" x14ac:dyDescent="0.2">
      <c r="A4" s="37" t="s">
        <v>8</v>
      </c>
      <c r="B4" s="37"/>
      <c r="C4" s="49"/>
      <c r="D4" s="49"/>
      <c r="E4" s="7" t="s">
        <v>9</v>
      </c>
      <c r="F4" s="36" t="s">
        <v>10</v>
      </c>
      <c r="G4" s="8" t="s">
        <v>11</v>
      </c>
      <c r="H4" s="8" t="s">
        <v>12</v>
      </c>
      <c r="I4" s="36" t="s">
        <v>368</v>
      </c>
      <c r="J4" s="36" t="s">
        <v>371</v>
      </c>
      <c r="K4" s="36" t="s">
        <v>395</v>
      </c>
      <c r="L4" s="36" t="s">
        <v>374</v>
      </c>
      <c r="M4" s="36" t="s">
        <v>381</v>
      </c>
      <c r="N4" s="36"/>
      <c r="O4" s="8" t="s">
        <v>13</v>
      </c>
      <c r="P4" s="8" t="s">
        <v>12</v>
      </c>
      <c r="Q4" s="9"/>
      <c r="R4" s="10" t="s">
        <v>14</v>
      </c>
      <c r="S4" s="10" t="s">
        <v>15</v>
      </c>
    </row>
    <row r="5" spans="1:21" x14ac:dyDescent="0.2">
      <c r="A5" s="11" t="s">
        <v>383</v>
      </c>
      <c r="B5" s="11" t="s">
        <v>384</v>
      </c>
      <c r="C5" s="11" t="s">
        <v>383</v>
      </c>
      <c r="D5" s="11" t="s">
        <v>275</v>
      </c>
      <c r="E5" s="12">
        <v>15</v>
      </c>
      <c r="F5" s="12">
        <v>225</v>
      </c>
      <c r="G5" s="12">
        <v>10</v>
      </c>
      <c r="H5" s="12">
        <v>400</v>
      </c>
      <c r="I5" s="12"/>
      <c r="J5" s="12"/>
      <c r="K5" s="12">
        <v>6000</v>
      </c>
      <c r="L5" s="12"/>
      <c r="M5" s="12"/>
      <c r="N5" s="13"/>
      <c r="O5" s="12">
        <f t="shared" ref="O5:O19" si="0">SUM(I5:N5)</f>
        <v>6000</v>
      </c>
      <c r="P5" s="12">
        <f t="shared" ref="P5:P19" si="1">$O5/$H5</f>
        <v>15</v>
      </c>
      <c r="Q5" s="14"/>
      <c r="R5" s="15">
        <v>0.06</v>
      </c>
      <c r="S5" s="15">
        <f t="shared" ref="S5:S19" si="2">$P5*$R5</f>
        <v>0.89999999999999991</v>
      </c>
      <c r="T5" s="43">
        <f>SUM(S5:S19)</f>
        <v>15.599999999999998</v>
      </c>
      <c r="U5" s="3">
        <f>T5*100/$T$143</f>
        <v>51.775638898108198</v>
      </c>
    </row>
    <row r="6" spans="1:21" x14ac:dyDescent="0.2">
      <c r="A6" s="11" t="s">
        <v>385</v>
      </c>
      <c r="B6" s="11" t="s">
        <v>386</v>
      </c>
      <c r="C6" s="11" t="s">
        <v>385</v>
      </c>
      <c r="D6" s="11" t="s">
        <v>275</v>
      </c>
      <c r="E6" s="12">
        <v>15</v>
      </c>
      <c r="F6" s="12">
        <v>300</v>
      </c>
      <c r="G6" s="12">
        <v>10</v>
      </c>
      <c r="H6" s="12">
        <v>300</v>
      </c>
      <c r="I6" s="12"/>
      <c r="J6" s="12"/>
      <c r="K6" s="12">
        <v>6000</v>
      </c>
      <c r="L6" s="12"/>
      <c r="M6" s="12"/>
      <c r="N6" s="13"/>
      <c r="O6" s="12">
        <f t="shared" ref="O6:O8" si="3">SUM(I6:N6)</f>
        <v>6000</v>
      </c>
      <c r="P6" s="12">
        <f t="shared" si="1"/>
        <v>20</v>
      </c>
      <c r="Q6" s="14"/>
      <c r="R6" s="15">
        <v>0.06</v>
      </c>
      <c r="S6" s="15">
        <f t="shared" si="2"/>
        <v>1.2</v>
      </c>
      <c r="T6" s="43"/>
    </row>
    <row r="7" spans="1:21" x14ac:dyDescent="0.2">
      <c r="A7" s="36" t="s">
        <v>387</v>
      </c>
      <c r="B7" s="36" t="s">
        <v>259</v>
      </c>
      <c r="C7" s="31" t="s">
        <v>388</v>
      </c>
      <c r="D7" s="36" t="s">
        <v>277</v>
      </c>
      <c r="E7" s="12" t="s">
        <v>167</v>
      </c>
      <c r="F7" s="12">
        <v>300</v>
      </c>
      <c r="G7" s="12">
        <v>10</v>
      </c>
      <c r="H7" s="12">
        <v>300</v>
      </c>
      <c r="I7" s="12"/>
      <c r="J7" s="12"/>
      <c r="K7" s="12">
        <v>3000</v>
      </c>
      <c r="L7" s="12"/>
      <c r="M7" s="12"/>
      <c r="N7" s="13"/>
      <c r="O7" s="12">
        <f t="shared" si="3"/>
        <v>3000</v>
      </c>
      <c r="P7" s="12">
        <f t="shared" si="1"/>
        <v>10</v>
      </c>
      <c r="Q7" s="14"/>
      <c r="R7" s="15">
        <v>0.06</v>
      </c>
      <c r="S7" s="15">
        <f t="shared" si="2"/>
        <v>0.6</v>
      </c>
      <c r="T7" s="43"/>
    </row>
    <row r="8" spans="1:21" x14ac:dyDescent="0.2">
      <c r="A8" s="11" t="s">
        <v>258</v>
      </c>
      <c r="B8" s="11" t="s">
        <v>259</v>
      </c>
      <c r="C8" s="11" t="s">
        <v>258</v>
      </c>
      <c r="D8" s="11" t="s">
        <v>275</v>
      </c>
      <c r="E8" s="12">
        <v>15</v>
      </c>
      <c r="F8" s="12">
        <v>375</v>
      </c>
      <c r="G8" s="12">
        <v>10</v>
      </c>
      <c r="H8" s="12">
        <v>200</v>
      </c>
      <c r="I8" s="12"/>
      <c r="J8" s="12"/>
      <c r="K8" s="12"/>
      <c r="L8" s="12"/>
      <c r="M8" s="12"/>
      <c r="N8" s="13"/>
      <c r="O8" s="12">
        <f t="shared" si="3"/>
        <v>0</v>
      </c>
      <c r="P8" s="12">
        <f t="shared" si="1"/>
        <v>0</v>
      </c>
      <c r="Q8" s="14"/>
      <c r="R8" s="15">
        <v>0.06</v>
      </c>
      <c r="S8" s="15">
        <f t="shared" si="2"/>
        <v>0</v>
      </c>
      <c r="T8" s="43"/>
    </row>
    <row r="9" spans="1:21" x14ac:dyDescent="0.2">
      <c r="A9" s="11" t="s">
        <v>26</v>
      </c>
      <c r="B9" s="11" t="s">
        <v>27</v>
      </c>
      <c r="C9" s="11" t="s">
        <v>26</v>
      </c>
      <c r="D9" s="11" t="s">
        <v>275</v>
      </c>
      <c r="E9" s="12">
        <v>15</v>
      </c>
      <c r="F9" s="12">
        <v>457</v>
      </c>
      <c r="G9" s="12">
        <v>10</v>
      </c>
      <c r="H9" s="12">
        <v>200</v>
      </c>
      <c r="I9" s="12"/>
      <c r="J9" s="12">
        <v>4000</v>
      </c>
      <c r="K9" s="12">
        <v>2000</v>
      </c>
      <c r="L9" s="12">
        <v>2000</v>
      </c>
      <c r="M9" s="12">
        <v>4000</v>
      </c>
      <c r="N9" s="13"/>
      <c r="O9" s="12">
        <f t="shared" si="0"/>
        <v>12000</v>
      </c>
      <c r="P9" s="12">
        <f t="shared" si="1"/>
        <v>60</v>
      </c>
      <c r="Q9" s="14"/>
      <c r="R9" s="15">
        <v>0.05</v>
      </c>
      <c r="S9" s="15">
        <f t="shared" si="2"/>
        <v>3</v>
      </c>
    </row>
    <row r="10" spans="1:21" x14ac:dyDescent="0.2">
      <c r="A10" s="36" t="s">
        <v>169</v>
      </c>
      <c r="B10" s="36" t="s">
        <v>27</v>
      </c>
      <c r="C10" s="36">
        <v>90441400</v>
      </c>
      <c r="D10" s="36" t="s">
        <v>277</v>
      </c>
      <c r="E10" s="12" t="s">
        <v>167</v>
      </c>
      <c r="F10" s="12">
        <v>450</v>
      </c>
      <c r="G10" s="12">
        <v>10</v>
      </c>
      <c r="H10" s="12">
        <v>200</v>
      </c>
      <c r="I10" s="12"/>
      <c r="J10" s="12">
        <v>1000</v>
      </c>
      <c r="K10" s="12">
        <v>400</v>
      </c>
      <c r="L10" s="12">
        <v>600</v>
      </c>
      <c r="M10" s="12"/>
      <c r="N10" s="13"/>
      <c r="O10" s="12">
        <f t="shared" si="0"/>
        <v>2000</v>
      </c>
      <c r="P10" s="12">
        <f t="shared" si="1"/>
        <v>10</v>
      </c>
      <c r="Q10" s="14"/>
      <c r="R10" s="15">
        <v>0.05</v>
      </c>
      <c r="S10" s="15">
        <f t="shared" si="2"/>
        <v>0.5</v>
      </c>
    </row>
    <row r="11" spans="1:21" x14ac:dyDescent="0.2">
      <c r="A11" s="11" t="s">
        <v>24</v>
      </c>
      <c r="B11" s="11" t="s">
        <v>25</v>
      </c>
      <c r="C11" s="11" t="s">
        <v>24</v>
      </c>
      <c r="D11" s="11" t="s">
        <v>275</v>
      </c>
      <c r="E11" s="12">
        <v>15</v>
      </c>
      <c r="F11" s="12">
        <v>610</v>
      </c>
      <c r="G11" s="12">
        <v>10</v>
      </c>
      <c r="H11" s="12">
        <v>100</v>
      </c>
      <c r="I11" s="12"/>
      <c r="J11" s="12">
        <v>2000</v>
      </c>
      <c r="K11" s="12">
        <v>1000</v>
      </c>
      <c r="L11" s="12">
        <v>1000</v>
      </c>
      <c r="M11" s="12">
        <v>2000</v>
      </c>
      <c r="N11" s="13"/>
      <c r="O11" s="12">
        <f t="shared" si="0"/>
        <v>6000</v>
      </c>
      <c r="P11" s="12">
        <f t="shared" si="1"/>
        <v>60</v>
      </c>
      <c r="Q11" s="14"/>
      <c r="R11" s="15">
        <v>0.04</v>
      </c>
      <c r="S11" s="15">
        <f t="shared" si="2"/>
        <v>2.4</v>
      </c>
    </row>
    <row r="12" spans="1:21" x14ac:dyDescent="0.2">
      <c r="A12" s="36" t="s">
        <v>168</v>
      </c>
      <c r="B12" s="36" t="s">
        <v>25</v>
      </c>
      <c r="C12" s="36">
        <v>90441600</v>
      </c>
      <c r="D12" s="36" t="s">
        <v>277</v>
      </c>
      <c r="E12" s="12" t="s">
        <v>167</v>
      </c>
      <c r="F12" s="12">
        <v>600</v>
      </c>
      <c r="G12" s="12">
        <v>10</v>
      </c>
      <c r="H12" s="12">
        <v>100</v>
      </c>
      <c r="I12" s="12"/>
      <c r="J12" s="12">
        <v>2000</v>
      </c>
      <c r="K12" s="12">
        <v>500</v>
      </c>
      <c r="L12" s="12">
        <v>500</v>
      </c>
      <c r="M12" s="12"/>
      <c r="N12" s="13"/>
      <c r="O12" s="12">
        <f t="shared" si="0"/>
        <v>3000</v>
      </c>
      <c r="P12" s="12">
        <f t="shared" si="1"/>
        <v>30</v>
      </c>
      <c r="Q12" s="14"/>
      <c r="R12" s="15">
        <v>0.04</v>
      </c>
      <c r="S12" s="15">
        <f t="shared" si="2"/>
        <v>1.2</v>
      </c>
    </row>
    <row r="13" spans="1:21" x14ac:dyDescent="0.2">
      <c r="A13" s="11" t="s">
        <v>150</v>
      </c>
      <c r="B13" s="11" t="s">
        <v>151</v>
      </c>
      <c r="C13" s="11" t="s">
        <v>150</v>
      </c>
      <c r="D13" s="11" t="s">
        <v>275</v>
      </c>
      <c r="E13" s="12">
        <v>15</v>
      </c>
      <c r="F13" s="12">
        <v>760</v>
      </c>
      <c r="G13" s="12">
        <v>10</v>
      </c>
      <c r="H13" s="12">
        <v>100</v>
      </c>
      <c r="I13" s="12"/>
      <c r="J13" s="12"/>
      <c r="K13" s="12"/>
      <c r="L13" s="12"/>
      <c r="M13" s="12"/>
      <c r="N13" s="13"/>
      <c r="O13" s="12">
        <f t="shared" si="0"/>
        <v>0</v>
      </c>
      <c r="P13" s="12">
        <f t="shared" si="1"/>
        <v>0</v>
      </c>
      <c r="Q13" s="14"/>
      <c r="R13" s="15">
        <v>0.04</v>
      </c>
      <c r="S13" s="15">
        <f t="shared" si="2"/>
        <v>0</v>
      </c>
    </row>
    <row r="14" spans="1:21" x14ac:dyDescent="0.2">
      <c r="A14" s="11" t="s">
        <v>20</v>
      </c>
      <c r="B14" s="11" t="s">
        <v>21</v>
      </c>
      <c r="C14" s="11" t="s">
        <v>20</v>
      </c>
      <c r="D14" s="11" t="s">
        <v>275</v>
      </c>
      <c r="E14" s="12">
        <v>15</v>
      </c>
      <c r="F14" s="12">
        <v>915</v>
      </c>
      <c r="G14" s="12">
        <v>10</v>
      </c>
      <c r="H14" s="12">
        <v>100</v>
      </c>
      <c r="I14" s="12"/>
      <c r="J14" s="12"/>
      <c r="K14" s="12"/>
      <c r="L14" s="12"/>
      <c r="M14" s="12"/>
      <c r="N14" s="13"/>
      <c r="O14" s="12">
        <f t="shared" si="0"/>
        <v>0</v>
      </c>
      <c r="P14" s="12">
        <f t="shared" si="1"/>
        <v>0</v>
      </c>
      <c r="Q14" s="14"/>
      <c r="R14" s="15">
        <v>0.05</v>
      </c>
      <c r="S14" s="15">
        <f t="shared" si="2"/>
        <v>0</v>
      </c>
    </row>
    <row r="15" spans="1:21" x14ac:dyDescent="0.2">
      <c r="A15" s="13" t="s">
        <v>166</v>
      </c>
      <c r="B15" s="13" t="s">
        <v>21</v>
      </c>
      <c r="C15" s="13">
        <v>90441800</v>
      </c>
      <c r="D15" s="36" t="s">
        <v>277</v>
      </c>
      <c r="E15" s="12" t="s">
        <v>167</v>
      </c>
      <c r="F15" s="12">
        <v>900</v>
      </c>
      <c r="G15" s="12">
        <v>10</v>
      </c>
      <c r="H15" s="12">
        <v>100</v>
      </c>
      <c r="I15" s="12"/>
      <c r="J15" s="12"/>
      <c r="K15" s="12"/>
      <c r="L15" s="12"/>
      <c r="M15" s="12">
        <v>2000</v>
      </c>
      <c r="N15" s="13"/>
      <c r="O15" s="12">
        <f t="shared" si="0"/>
        <v>2000</v>
      </c>
      <c r="P15" s="12">
        <f t="shared" si="1"/>
        <v>20</v>
      </c>
      <c r="Q15" s="14"/>
      <c r="R15" s="15">
        <v>0.05</v>
      </c>
      <c r="S15" s="15">
        <f t="shared" si="2"/>
        <v>1</v>
      </c>
    </row>
    <row r="16" spans="1:21" x14ac:dyDescent="0.2">
      <c r="A16" s="11" t="s">
        <v>16</v>
      </c>
      <c r="B16" s="11" t="s">
        <v>17</v>
      </c>
      <c r="C16" s="11" t="s">
        <v>16</v>
      </c>
      <c r="D16" s="11" t="s">
        <v>275</v>
      </c>
      <c r="E16" s="12">
        <v>15</v>
      </c>
      <c r="F16" s="12">
        <v>1220</v>
      </c>
      <c r="G16" s="12">
        <v>10</v>
      </c>
      <c r="H16" s="12">
        <v>50</v>
      </c>
      <c r="I16" s="12"/>
      <c r="J16" s="12">
        <v>2000</v>
      </c>
      <c r="K16" s="12">
        <v>1000</v>
      </c>
      <c r="L16" s="12">
        <v>1000</v>
      </c>
      <c r="M16" s="12">
        <v>2000</v>
      </c>
      <c r="N16" s="13"/>
      <c r="O16" s="12">
        <f t="shared" si="0"/>
        <v>6000</v>
      </c>
      <c r="P16" s="12">
        <f t="shared" si="1"/>
        <v>120</v>
      </c>
      <c r="Q16" s="14"/>
      <c r="R16" s="15">
        <v>0.04</v>
      </c>
      <c r="S16" s="15">
        <f t="shared" si="2"/>
        <v>4.8</v>
      </c>
    </row>
    <row r="17" spans="1:21" x14ac:dyDescent="0.2">
      <c r="A17" s="11" t="s">
        <v>148</v>
      </c>
      <c r="B17" s="11" t="s">
        <v>149</v>
      </c>
      <c r="C17" s="11" t="s">
        <v>148</v>
      </c>
      <c r="D17" s="11" t="s">
        <v>275</v>
      </c>
      <c r="E17" s="12">
        <v>15</v>
      </c>
      <c r="F17" s="12">
        <v>1524</v>
      </c>
      <c r="G17" s="12">
        <v>10</v>
      </c>
      <c r="H17" s="12">
        <v>50</v>
      </c>
      <c r="I17" s="12"/>
      <c r="J17" s="12"/>
      <c r="K17" s="12"/>
      <c r="L17" s="12"/>
      <c r="M17" s="12"/>
      <c r="N17" s="13"/>
      <c r="O17" s="12">
        <f t="shared" si="0"/>
        <v>0</v>
      </c>
      <c r="P17" s="12">
        <f t="shared" si="1"/>
        <v>0</v>
      </c>
      <c r="Q17" s="14"/>
      <c r="R17" s="15">
        <v>0.05</v>
      </c>
      <c r="S17" s="15">
        <f t="shared" si="2"/>
        <v>0</v>
      </c>
    </row>
    <row r="18" spans="1:21" x14ac:dyDescent="0.2">
      <c r="A18" s="11" t="s">
        <v>146</v>
      </c>
      <c r="B18" s="11" t="s">
        <v>147</v>
      </c>
      <c r="C18" s="11" t="s">
        <v>146</v>
      </c>
      <c r="D18" s="11" t="s">
        <v>275</v>
      </c>
      <c r="E18" s="12">
        <v>15</v>
      </c>
      <c r="F18" s="12">
        <v>1800</v>
      </c>
      <c r="G18" s="12">
        <v>10</v>
      </c>
      <c r="H18" s="12">
        <v>50</v>
      </c>
      <c r="I18" s="12"/>
      <c r="J18" s="12"/>
      <c r="K18" s="12"/>
      <c r="L18" s="12"/>
      <c r="M18" s="12"/>
      <c r="N18" s="13"/>
      <c r="O18" s="12">
        <f t="shared" si="0"/>
        <v>0</v>
      </c>
      <c r="P18" s="12">
        <f t="shared" si="1"/>
        <v>0</v>
      </c>
      <c r="Q18" s="14"/>
      <c r="R18" s="15">
        <v>0.06</v>
      </c>
      <c r="S18" s="15">
        <f t="shared" si="2"/>
        <v>0</v>
      </c>
    </row>
    <row r="19" spans="1:21" x14ac:dyDescent="0.2">
      <c r="A19" s="11" t="s">
        <v>353</v>
      </c>
      <c r="B19" s="11" t="s">
        <v>354</v>
      </c>
      <c r="C19" s="11" t="s">
        <v>146</v>
      </c>
      <c r="D19" s="11" t="s">
        <v>275</v>
      </c>
      <c r="E19" s="12">
        <v>15</v>
      </c>
      <c r="F19" s="12">
        <v>2100</v>
      </c>
      <c r="G19" s="12">
        <v>10</v>
      </c>
      <c r="H19" s="12">
        <v>50</v>
      </c>
      <c r="I19" s="12"/>
      <c r="J19" s="12"/>
      <c r="K19" s="12"/>
      <c r="L19" s="12"/>
      <c r="M19" s="12"/>
      <c r="N19" s="13"/>
      <c r="O19" s="12">
        <f t="shared" si="0"/>
        <v>0</v>
      </c>
      <c r="P19" s="12">
        <f t="shared" si="1"/>
        <v>0</v>
      </c>
      <c r="Q19" s="14"/>
      <c r="R19" s="15">
        <v>0.06</v>
      </c>
      <c r="S19" s="15">
        <f t="shared" si="2"/>
        <v>0</v>
      </c>
    </row>
    <row r="20" spans="1:21" ht="15" x14ac:dyDescent="0.2">
      <c r="A20" s="17" t="s">
        <v>28</v>
      </c>
      <c r="B20" s="17"/>
      <c r="C20" s="18"/>
      <c r="D20" s="18"/>
      <c r="E20" s="19"/>
      <c r="F20" s="12"/>
      <c r="G20" s="20"/>
      <c r="H20" s="20"/>
      <c r="I20" s="12"/>
      <c r="J20" s="12"/>
      <c r="K20" s="12"/>
      <c r="L20" s="12"/>
      <c r="M20" s="12"/>
      <c r="N20" s="21"/>
      <c r="O20" s="12"/>
      <c r="P20" s="12"/>
      <c r="Q20" s="14"/>
      <c r="R20" s="12"/>
      <c r="S20" s="15"/>
    </row>
    <row r="21" spans="1:21" x14ac:dyDescent="0.2">
      <c r="A21" s="11" t="s">
        <v>260</v>
      </c>
      <c r="B21" s="11" t="s">
        <v>229</v>
      </c>
      <c r="C21" s="11" t="s">
        <v>260</v>
      </c>
      <c r="D21" s="11" t="s">
        <v>275</v>
      </c>
      <c r="E21" s="12">
        <v>20</v>
      </c>
      <c r="F21" s="12">
        <v>100</v>
      </c>
      <c r="G21" s="12">
        <v>10</v>
      </c>
      <c r="H21" s="12">
        <v>500</v>
      </c>
      <c r="I21" s="12"/>
      <c r="J21" s="12"/>
      <c r="K21" s="12"/>
      <c r="L21" s="12"/>
      <c r="M21" s="12"/>
      <c r="N21" s="13"/>
      <c r="O21" s="12">
        <f t="shared" ref="O21:O37" si="4">SUM(I21:N21)</f>
        <v>0</v>
      </c>
      <c r="P21" s="12">
        <f t="shared" ref="P21:P37" si="5">$O21/$H21</f>
        <v>0</v>
      </c>
      <c r="Q21" s="14"/>
      <c r="R21" s="15">
        <v>0.06</v>
      </c>
      <c r="S21" s="15">
        <f t="shared" ref="S21:S37" si="6">$P21*$R21</f>
        <v>0</v>
      </c>
      <c r="T21" s="43">
        <f>SUM(S21:S37)</f>
        <v>5.92</v>
      </c>
      <c r="U21" s="3">
        <f>T21*100/$T$143</f>
        <v>19.648191171589779</v>
      </c>
    </row>
    <row r="22" spans="1:21" x14ac:dyDescent="0.2">
      <c r="A22" s="36" t="s">
        <v>228</v>
      </c>
      <c r="B22" s="36" t="s">
        <v>229</v>
      </c>
      <c r="C22" s="36">
        <v>90442100</v>
      </c>
      <c r="D22" s="36" t="s">
        <v>277</v>
      </c>
      <c r="E22" s="12" t="s">
        <v>46</v>
      </c>
      <c r="F22" s="12">
        <v>100</v>
      </c>
      <c r="G22" s="12">
        <v>10</v>
      </c>
      <c r="H22" s="12">
        <v>500</v>
      </c>
      <c r="I22" s="12"/>
      <c r="J22" s="12"/>
      <c r="K22" s="12"/>
      <c r="L22" s="12"/>
      <c r="M22" s="12"/>
      <c r="N22" s="13"/>
      <c r="O22" s="12">
        <f t="shared" si="4"/>
        <v>0</v>
      </c>
      <c r="P22" s="12">
        <f t="shared" si="5"/>
        <v>0</v>
      </c>
      <c r="Q22" s="14"/>
      <c r="R22" s="15">
        <v>0.06</v>
      </c>
      <c r="S22" s="15">
        <f t="shared" si="6"/>
        <v>0</v>
      </c>
      <c r="T22" s="43"/>
    </row>
    <row r="23" spans="1:21" x14ac:dyDescent="0.2">
      <c r="A23" s="36" t="s">
        <v>172</v>
      </c>
      <c r="B23" s="36" t="s">
        <v>173</v>
      </c>
      <c r="C23" s="36">
        <v>90447000</v>
      </c>
      <c r="D23" s="36" t="s">
        <v>277</v>
      </c>
      <c r="E23" s="12" t="s">
        <v>46</v>
      </c>
      <c r="F23" s="12">
        <v>240</v>
      </c>
      <c r="G23" s="12">
        <v>10</v>
      </c>
      <c r="H23" s="12">
        <v>250</v>
      </c>
      <c r="I23" s="12"/>
      <c r="J23" s="12"/>
      <c r="K23" s="12"/>
      <c r="L23" s="12"/>
      <c r="M23" s="12"/>
      <c r="N23" s="13"/>
      <c r="O23" s="12">
        <f t="shared" si="4"/>
        <v>0</v>
      </c>
      <c r="P23" s="12">
        <f t="shared" si="5"/>
        <v>0</v>
      </c>
      <c r="Q23" s="14"/>
      <c r="R23" s="15">
        <v>0.06</v>
      </c>
      <c r="S23" s="15">
        <f t="shared" si="6"/>
        <v>0</v>
      </c>
    </row>
    <row r="24" spans="1:21" x14ac:dyDescent="0.2">
      <c r="A24" s="11" t="s">
        <v>389</v>
      </c>
      <c r="B24" s="11" t="s">
        <v>390</v>
      </c>
      <c r="C24" s="11" t="s">
        <v>389</v>
      </c>
      <c r="D24" s="11" t="s">
        <v>275</v>
      </c>
      <c r="E24" s="12">
        <v>20</v>
      </c>
      <c r="F24" s="12">
        <v>300</v>
      </c>
      <c r="G24" s="12">
        <v>10</v>
      </c>
      <c r="H24" s="12">
        <v>200</v>
      </c>
      <c r="I24" s="12"/>
      <c r="J24" s="12"/>
      <c r="K24" s="12">
        <v>2400</v>
      </c>
      <c r="L24" s="12"/>
      <c r="M24" s="12"/>
      <c r="N24" s="13"/>
      <c r="O24" s="12">
        <f t="shared" ref="O24" si="7">SUM(I24:N24)</f>
        <v>2400</v>
      </c>
      <c r="P24" s="12">
        <f t="shared" si="5"/>
        <v>12</v>
      </c>
      <c r="Q24" s="14"/>
      <c r="R24" s="15">
        <v>0.06</v>
      </c>
      <c r="S24" s="15">
        <f t="shared" si="6"/>
        <v>0.72</v>
      </c>
    </row>
    <row r="25" spans="1:21" x14ac:dyDescent="0.2">
      <c r="A25" s="11" t="s">
        <v>50</v>
      </c>
      <c r="B25" s="11" t="s">
        <v>51</v>
      </c>
      <c r="C25" s="11" t="s">
        <v>50</v>
      </c>
      <c r="D25" s="11" t="s">
        <v>275</v>
      </c>
      <c r="E25" s="12">
        <v>20</v>
      </c>
      <c r="F25" s="12">
        <v>457</v>
      </c>
      <c r="G25" s="12">
        <v>10</v>
      </c>
      <c r="H25" s="12">
        <v>100</v>
      </c>
      <c r="I25" s="12"/>
      <c r="J25" s="12"/>
      <c r="K25" s="12"/>
      <c r="L25" s="12"/>
      <c r="M25" s="12"/>
      <c r="N25" s="13"/>
      <c r="O25" s="12">
        <f t="shared" si="4"/>
        <v>0</v>
      </c>
      <c r="P25" s="12">
        <f t="shared" si="5"/>
        <v>0</v>
      </c>
      <c r="Q25" s="14"/>
      <c r="R25" s="15">
        <v>0.04</v>
      </c>
      <c r="S25" s="15">
        <f t="shared" si="6"/>
        <v>0</v>
      </c>
    </row>
    <row r="26" spans="1:21" x14ac:dyDescent="0.2">
      <c r="A26" s="36" t="s">
        <v>171</v>
      </c>
      <c r="B26" s="36" t="s">
        <v>51</v>
      </c>
      <c r="C26" s="36">
        <v>90442400</v>
      </c>
      <c r="D26" s="36" t="s">
        <v>277</v>
      </c>
      <c r="E26" s="12" t="s">
        <v>46</v>
      </c>
      <c r="F26" s="12">
        <v>450</v>
      </c>
      <c r="G26" s="12">
        <v>10</v>
      </c>
      <c r="H26" s="12">
        <v>100</v>
      </c>
      <c r="I26" s="12"/>
      <c r="J26" s="12">
        <v>1000</v>
      </c>
      <c r="K26" s="12">
        <v>500</v>
      </c>
      <c r="L26" s="12">
        <v>500</v>
      </c>
      <c r="M26" s="12"/>
      <c r="N26" s="13"/>
      <c r="O26" s="12">
        <f t="shared" si="4"/>
        <v>2000</v>
      </c>
      <c r="P26" s="12">
        <f t="shared" si="5"/>
        <v>20</v>
      </c>
      <c r="Q26" s="14"/>
      <c r="R26" s="15">
        <v>0.04</v>
      </c>
      <c r="S26" s="15">
        <f t="shared" si="6"/>
        <v>0.8</v>
      </c>
    </row>
    <row r="27" spans="1:21" x14ac:dyDescent="0.2">
      <c r="A27" s="11" t="s">
        <v>47</v>
      </c>
      <c r="B27" s="11" t="s">
        <v>48</v>
      </c>
      <c r="C27" s="11" t="s">
        <v>47</v>
      </c>
      <c r="D27" s="11" t="s">
        <v>275</v>
      </c>
      <c r="E27" s="12">
        <v>20</v>
      </c>
      <c r="F27" s="12">
        <v>610</v>
      </c>
      <c r="G27" s="12">
        <v>10</v>
      </c>
      <c r="H27" s="12">
        <v>100</v>
      </c>
      <c r="I27" s="12"/>
      <c r="J27" s="12">
        <v>1000</v>
      </c>
      <c r="K27" s="12">
        <v>500</v>
      </c>
      <c r="L27" s="12">
        <v>500</v>
      </c>
      <c r="M27" s="12"/>
      <c r="N27" s="13"/>
      <c r="O27" s="12">
        <f t="shared" si="4"/>
        <v>2000</v>
      </c>
      <c r="P27" s="12">
        <f t="shared" si="5"/>
        <v>20</v>
      </c>
      <c r="Q27" s="14"/>
      <c r="R27" s="15">
        <v>0.06</v>
      </c>
      <c r="S27" s="15">
        <f t="shared" si="6"/>
        <v>1.2</v>
      </c>
    </row>
    <row r="28" spans="1:21" x14ac:dyDescent="0.2">
      <c r="A28" s="36" t="s">
        <v>49</v>
      </c>
      <c r="B28" s="36" t="s">
        <v>48</v>
      </c>
      <c r="C28" s="36">
        <v>90442600</v>
      </c>
      <c r="D28" s="36" t="s">
        <v>277</v>
      </c>
      <c r="E28" s="12" t="s">
        <v>46</v>
      </c>
      <c r="F28" s="12">
        <v>600</v>
      </c>
      <c r="G28" s="12">
        <v>10</v>
      </c>
      <c r="H28" s="12">
        <v>100</v>
      </c>
      <c r="I28" s="12"/>
      <c r="J28" s="12"/>
      <c r="K28" s="12"/>
      <c r="L28" s="12"/>
      <c r="M28" s="12"/>
      <c r="N28" s="13"/>
      <c r="O28" s="12">
        <f t="shared" si="4"/>
        <v>0</v>
      </c>
      <c r="P28" s="12">
        <f t="shared" si="5"/>
        <v>0</v>
      </c>
      <c r="Q28" s="14"/>
      <c r="R28" s="15">
        <v>0.06</v>
      </c>
      <c r="S28" s="15">
        <f t="shared" si="6"/>
        <v>0</v>
      </c>
    </row>
    <row r="29" spans="1:21" x14ac:dyDescent="0.2">
      <c r="A29" s="23" t="s">
        <v>154</v>
      </c>
      <c r="B29" s="11" t="s">
        <v>43</v>
      </c>
      <c r="C29" s="11" t="s">
        <v>154</v>
      </c>
      <c r="D29" s="11" t="s">
        <v>275</v>
      </c>
      <c r="E29" s="12">
        <v>20</v>
      </c>
      <c r="F29" s="12">
        <v>760</v>
      </c>
      <c r="G29" s="12">
        <v>10</v>
      </c>
      <c r="H29" s="12">
        <v>100</v>
      </c>
      <c r="I29" s="12"/>
      <c r="J29" s="12"/>
      <c r="K29" s="12"/>
      <c r="L29" s="12"/>
      <c r="M29" s="12"/>
      <c r="N29" s="13"/>
      <c r="O29" s="12">
        <f t="shared" si="4"/>
        <v>0</v>
      </c>
      <c r="P29" s="12">
        <f t="shared" si="5"/>
        <v>0</v>
      </c>
      <c r="Q29" s="14"/>
      <c r="R29" s="15">
        <v>7.0000000000000007E-2</v>
      </c>
      <c r="S29" s="15">
        <f t="shared" si="6"/>
        <v>0</v>
      </c>
    </row>
    <row r="30" spans="1:21" x14ac:dyDescent="0.2">
      <c r="A30" s="36" t="s">
        <v>45</v>
      </c>
      <c r="B30" s="36" t="s">
        <v>43</v>
      </c>
      <c r="C30" s="36">
        <v>90442700</v>
      </c>
      <c r="D30" s="36" t="s">
        <v>277</v>
      </c>
      <c r="E30" s="12" t="s">
        <v>46</v>
      </c>
      <c r="F30" s="12">
        <v>750</v>
      </c>
      <c r="G30" s="12">
        <v>10</v>
      </c>
      <c r="H30" s="12">
        <v>100</v>
      </c>
      <c r="I30" s="12"/>
      <c r="J30" s="12"/>
      <c r="K30" s="12"/>
      <c r="L30" s="12"/>
      <c r="M30" s="12"/>
      <c r="N30" s="13"/>
      <c r="O30" s="12">
        <f t="shared" si="4"/>
        <v>0</v>
      </c>
      <c r="P30" s="12">
        <f t="shared" si="5"/>
        <v>0</v>
      </c>
      <c r="Q30" s="14"/>
      <c r="R30" s="15">
        <v>7.0000000000000007E-2</v>
      </c>
      <c r="S30" s="15">
        <f t="shared" si="6"/>
        <v>0</v>
      </c>
    </row>
    <row r="31" spans="1:21" x14ac:dyDescent="0.2">
      <c r="A31" s="11" t="s">
        <v>38</v>
      </c>
      <c r="B31" s="11" t="s">
        <v>39</v>
      </c>
      <c r="C31" s="11" t="s">
        <v>38</v>
      </c>
      <c r="D31" s="11" t="s">
        <v>275</v>
      </c>
      <c r="E31" s="12">
        <v>20</v>
      </c>
      <c r="F31" s="12">
        <v>915</v>
      </c>
      <c r="G31" s="12">
        <v>10</v>
      </c>
      <c r="H31" s="12">
        <v>50</v>
      </c>
      <c r="I31" s="12"/>
      <c r="J31" s="12"/>
      <c r="K31" s="12"/>
      <c r="L31" s="12"/>
      <c r="M31" s="12"/>
      <c r="N31" s="13"/>
      <c r="O31" s="12">
        <f t="shared" si="4"/>
        <v>0</v>
      </c>
      <c r="P31" s="12">
        <f t="shared" si="5"/>
        <v>0</v>
      </c>
      <c r="Q31" s="14"/>
      <c r="R31" s="15">
        <v>0.04</v>
      </c>
      <c r="S31" s="15">
        <f t="shared" si="6"/>
        <v>0</v>
      </c>
    </row>
    <row r="32" spans="1:21" x14ac:dyDescent="0.2">
      <c r="A32" s="36" t="s">
        <v>170</v>
      </c>
      <c r="B32" s="36" t="s">
        <v>39</v>
      </c>
      <c r="C32" s="36">
        <v>90442800</v>
      </c>
      <c r="D32" s="36" t="s">
        <v>277</v>
      </c>
      <c r="E32" s="12" t="s">
        <v>46</v>
      </c>
      <c r="F32" s="12">
        <v>900</v>
      </c>
      <c r="G32" s="12">
        <v>10</v>
      </c>
      <c r="H32" s="12">
        <v>50</v>
      </c>
      <c r="I32" s="12"/>
      <c r="J32" s="12">
        <v>2000</v>
      </c>
      <c r="K32" s="12">
        <v>1000</v>
      </c>
      <c r="L32" s="12">
        <v>1000</v>
      </c>
      <c r="M32" s="12"/>
      <c r="N32" s="13"/>
      <c r="O32" s="12">
        <f t="shared" si="4"/>
        <v>4000</v>
      </c>
      <c r="P32" s="12">
        <f t="shared" si="5"/>
        <v>80</v>
      </c>
      <c r="Q32" s="14"/>
      <c r="R32" s="15">
        <v>0.04</v>
      </c>
      <c r="S32" s="15">
        <f t="shared" si="6"/>
        <v>3.2</v>
      </c>
    </row>
    <row r="33" spans="1:21" x14ac:dyDescent="0.2">
      <c r="A33" s="11" t="s">
        <v>34</v>
      </c>
      <c r="B33" s="11" t="s">
        <v>35</v>
      </c>
      <c r="C33" s="11" t="s">
        <v>34</v>
      </c>
      <c r="D33" s="11" t="s">
        <v>275</v>
      </c>
      <c r="E33" s="12">
        <v>20</v>
      </c>
      <c r="F33" s="12">
        <v>1220</v>
      </c>
      <c r="G33" s="12">
        <v>10</v>
      </c>
      <c r="H33" s="12">
        <v>50</v>
      </c>
      <c r="I33" s="12"/>
      <c r="J33" s="12"/>
      <c r="K33" s="12"/>
      <c r="L33" s="12"/>
      <c r="M33" s="12"/>
      <c r="N33" s="13"/>
      <c r="O33" s="12">
        <f t="shared" si="4"/>
        <v>0</v>
      </c>
      <c r="P33" s="12">
        <f t="shared" si="5"/>
        <v>0</v>
      </c>
      <c r="Q33" s="14"/>
      <c r="R33" s="15">
        <v>0.06</v>
      </c>
      <c r="S33" s="15">
        <f t="shared" si="6"/>
        <v>0</v>
      </c>
    </row>
    <row r="34" spans="1:21" x14ac:dyDescent="0.2">
      <c r="A34" s="11" t="s">
        <v>32</v>
      </c>
      <c r="B34" s="11" t="s">
        <v>33</v>
      </c>
      <c r="C34" s="11" t="s">
        <v>32</v>
      </c>
      <c r="D34" s="11" t="s">
        <v>275</v>
      </c>
      <c r="E34" s="12">
        <v>20</v>
      </c>
      <c r="F34" s="12">
        <v>1524</v>
      </c>
      <c r="G34" s="12">
        <v>10</v>
      </c>
      <c r="H34" s="12">
        <v>50</v>
      </c>
      <c r="I34" s="12"/>
      <c r="J34" s="12"/>
      <c r="K34" s="12"/>
      <c r="L34" s="12"/>
      <c r="M34" s="12"/>
      <c r="N34" s="13"/>
      <c r="O34" s="12">
        <f t="shared" si="4"/>
        <v>0</v>
      </c>
      <c r="P34" s="12">
        <f t="shared" si="5"/>
        <v>0</v>
      </c>
      <c r="Q34" s="14"/>
      <c r="R34" s="15">
        <v>7.0000000000000007E-2</v>
      </c>
      <c r="S34" s="15">
        <f t="shared" si="6"/>
        <v>0</v>
      </c>
    </row>
    <row r="35" spans="1:21" x14ac:dyDescent="0.2">
      <c r="A35" s="11" t="s">
        <v>214</v>
      </c>
      <c r="B35" s="11" t="s">
        <v>30</v>
      </c>
      <c r="C35" s="11" t="s">
        <v>214</v>
      </c>
      <c r="D35" s="11" t="s">
        <v>275</v>
      </c>
      <c r="E35" s="12">
        <v>20</v>
      </c>
      <c r="F35" s="12">
        <v>1800</v>
      </c>
      <c r="G35" s="12">
        <v>10</v>
      </c>
      <c r="H35" s="12">
        <v>50</v>
      </c>
      <c r="I35" s="12"/>
      <c r="J35" s="12"/>
      <c r="K35" s="12"/>
      <c r="L35" s="12"/>
      <c r="M35" s="12"/>
      <c r="N35" s="13"/>
      <c r="O35" s="12">
        <f t="shared" si="4"/>
        <v>0</v>
      </c>
      <c r="P35" s="12">
        <f t="shared" si="5"/>
        <v>0</v>
      </c>
      <c r="Q35" s="14"/>
      <c r="R35" s="15">
        <v>0.09</v>
      </c>
      <c r="S35" s="15">
        <f t="shared" si="6"/>
        <v>0</v>
      </c>
    </row>
    <row r="36" spans="1:21" x14ac:dyDescent="0.2">
      <c r="A36" s="11" t="s">
        <v>212</v>
      </c>
      <c r="B36" s="11" t="s">
        <v>213</v>
      </c>
      <c r="C36" s="11" t="s">
        <v>212</v>
      </c>
      <c r="D36" s="11" t="s">
        <v>275</v>
      </c>
      <c r="E36" s="12">
        <v>20</v>
      </c>
      <c r="F36" s="12">
        <v>2100</v>
      </c>
      <c r="G36" s="12">
        <v>10</v>
      </c>
      <c r="H36" s="12">
        <v>50</v>
      </c>
      <c r="I36" s="12"/>
      <c r="J36" s="12"/>
      <c r="K36" s="12"/>
      <c r="L36" s="12"/>
      <c r="M36" s="12"/>
      <c r="N36" s="13"/>
      <c r="O36" s="12">
        <f t="shared" si="4"/>
        <v>0</v>
      </c>
      <c r="P36" s="12">
        <f t="shared" si="5"/>
        <v>0</v>
      </c>
      <c r="Q36" s="14"/>
      <c r="R36" s="15">
        <v>7.0000000000000007E-2</v>
      </c>
      <c r="S36" s="15">
        <f t="shared" si="6"/>
        <v>0</v>
      </c>
    </row>
    <row r="37" spans="1:21" x14ac:dyDescent="0.2">
      <c r="A37" s="11" t="s">
        <v>242</v>
      </c>
      <c r="B37" s="11" t="s">
        <v>243</v>
      </c>
      <c r="C37" s="11" t="s">
        <v>242</v>
      </c>
      <c r="D37" s="11" t="s">
        <v>275</v>
      </c>
      <c r="E37" s="12">
        <v>20</v>
      </c>
      <c r="F37" s="12">
        <v>2400</v>
      </c>
      <c r="G37" s="12">
        <v>10</v>
      </c>
      <c r="H37" s="12">
        <v>50</v>
      </c>
      <c r="I37" s="12"/>
      <c r="J37" s="12"/>
      <c r="K37" s="12"/>
      <c r="L37" s="12"/>
      <c r="M37" s="12"/>
      <c r="N37" s="13"/>
      <c r="O37" s="12">
        <f t="shared" si="4"/>
        <v>0</v>
      </c>
      <c r="P37" s="12">
        <f t="shared" si="5"/>
        <v>0</v>
      </c>
      <c r="Q37" s="14"/>
      <c r="R37" s="15">
        <v>7.0000000000000007E-2</v>
      </c>
      <c r="S37" s="15">
        <f t="shared" si="6"/>
        <v>0</v>
      </c>
    </row>
    <row r="38" spans="1:21" ht="15" x14ac:dyDescent="0.2">
      <c r="A38" s="17" t="s">
        <v>52</v>
      </c>
      <c r="B38" s="17"/>
      <c r="C38" s="18"/>
      <c r="D38" s="18"/>
      <c r="E38" s="19"/>
      <c r="F38" s="24"/>
      <c r="G38" s="10"/>
      <c r="H38" s="10"/>
      <c r="I38" s="12"/>
      <c r="J38" s="12"/>
      <c r="K38" s="12"/>
      <c r="L38" s="12"/>
      <c r="M38" s="12"/>
      <c r="N38" s="25"/>
      <c r="O38" s="12"/>
      <c r="P38" s="12"/>
      <c r="Q38" s="14"/>
      <c r="R38" s="12"/>
      <c r="S38" s="15"/>
    </row>
    <row r="39" spans="1:21" x14ac:dyDescent="0.2">
      <c r="A39" s="11" t="s">
        <v>261</v>
      </c>
      <c r="B39" s="11" t="s">
        <v>262</v>
      </c>
      <c r="C39" s="11" t="s">
        <v>261</v>
      </c>
      <c r="D39" s="11" t="s">
        <v>275</v>
      </c>
      <c r="E39" s="12">
        <v>25</v>
      </c>
      <c r="F39" s="12">
        <v>200</v>
      </c>
      <c r="G39" s="12">
        <v>10</v>
      </c>
      <c r="H39" s="12">
        <v>150</v>
      </c>
      <c r="I39" s="12"/>
      <c r="J39" s="12"/>
      <c r="K39" s="12"/>
      <c r="L39" s="12"/>
      <c r="M39" s="12">
        <v>600</v>
      </c>
      <c r="N39" s="13"/>
      <c r="O39" s="12">
        <f t="shared" ref="O39:O57" si="8">SUM(I39:N39)</f>
        <v>600</v>
      </c>
      <c r="P39" s="12">
        <f t="shared" ref="P39:P57" si="9">$O39/$H39</f>
        <v>4</v>
      </c>
      <c r="Q39" s="14"/>
      <c r="R39" s="15">
        <v>0.06</v>
      </c>
      <c r="S39" s="15">
        <f t="shared" ref="S39:S57" si="10">$P39*$R39</f>
        <v>0.24</v>
      </c>
      <c r="T39" s="43">
        <f>SUM(S39:S57)</f>
        <v>11.239999999999998</v>
      </c>
      <c r="U39" s="3">
        <f>T39*100/$T$143</f>
        <v>37.305011616329239</v>
      </c>
    </row>
    <row r="40" spans="1:21" x14ac:dyDescent="0.2">
      <c r="A40" s="37" t="s">
        <v>198</v>
      </c>
      <c r="B40" s="36" t="s">
        <v>199</v>
      </c>
      <c r="C40" s="36">
        <v>90448000</v>
      </c>
      <c r="D40" s="36" t="s">
        <v>277</v>
      </c>
      <c r="E40" s="12" t="s">
        <v>63</v>
      </c>
      <c r="F40" s="12">
        <v>270</v>
      </c>
      <c r="G40" s="12">
        <v>10</v>
      </c>
      <c r="H40" s="12">
        <v>100</v>
      </c>
      <c r="I40" s="12"/>
      <c r="J40" s="12"/>
      <c r="K40" s="12"/>
      <c r="L40" s="12"/>
      <c r="M40" s="12"/>
      <c r="N40" s="13"/>
      <c r="O40" s="12">
        <f t="shared" si="8"/>
        <v>0</v>
      </c>
      <c r="P40" s="12">
        <f t="shared" si="9"/>
        <v>0</v>
      </c>
      <c r="Q40" s="14"/>
      <c r="R40" s="15">
        <v>0.06</v>
      </c>
      <c r="S40" s="15">
        <f t="shared" si="10"/>
        <v>0</v>
      </c>
    </row>
    <row r="41" spans="1:21" x14ac:dyDescent="0.2">
      <c r="A41" s="36" t="s">
        <v>392</v>
      </c>
      <c r="B41" s="36" t="s">
        <v>391</v>
      </c>
      <c r="C41" s="31" t="s">
        <v>393</v>
      </c>
      <c r="D41" s="36" t="s">
        <v>277</v>
      </c>
      <c r="E41" s="12">
        <v>25</v>
      </c>
      <c r="F41" s="12">
        <v>300</v>
      </c>
      <c r="G41" s="12">
        <v>10</v>
      </c>
      <c r="H41" s="12">
        <v>100</v>
      </c>
      <c r="I41" s="12"/>
      <c r="J41" s="12"/>
      <c r="K41" s="12">
        <v>1600</v>
      </c>
      <c r="L41" s="12"/>
      <c r="M41" s="12"/>
      <c r="N41" s="13"/>
      <c r="O41" s="12">
        <f t="shared" ref="O41" si="11">SUM(I41:N41)</f>
        <v>1600</v>
      </c>
      <c r="P41" s="12">
        <f t="shared" si="9"/>
        <v>16</v>
      </c>
      <c r="Q41" s="14"/>
      <c r="R41" s="15">
        <v>0.06</v>
      </c>
      <c r="S41" s="15">
        <f t="shared" si="10"/>
        <v>0.96</v>
      </c>
    </row>
    <row r="42" spans="1:21" x14ac:dyDescent="0.2">
      <c r="A42" s="27" t="s">
        <v>67</v>
      </c>
      <c r="B42" s="27" t="s">
        <v>68</v>
      </c>
      <c r="C42" s="27" t="s">
        <v>69</v>
      </c>
      <c r="D42" s="11" t="s">
        <v>275</v>
      </c>
      <c r="E42" s="12">
        <v>25</v>
      </c>
      <c r="F42" s="12">
        <v>375</v>
      </c>
      <c r="G42" s="12">
        <v>10</v>
      </c>
      <c r="H42" s="12">
        <v>100</v>
      </c>
      <c r="I42" s="12"/>
      <c r="J42" s="12"/>
      <c r="K42" s="12"/>
      <c r="L42" s="12"/>
      <c r="M42" s="12"/>
      <c r="N42" s="13"/>
      <c r="O42" s="12">
        <f t="shared" si="8"/>
        <v>0</v>
      </c>
      <c r="P42" s="12">
        <f t="shared" si="9"/>
        <v>0</v>
      </c>
      <c r="Q42" s="14"/>
      <c r="R42" s="15">
        <v>0.06</v>
      </c>
      <c r="S42" s="15">
        <f t="shared" si="10"/>
        <v>0</v>
      </c>
    </row>
    <row r="43" spans="1:21" x14ac:dyDescent="0.2">
      <c r="A43" s="11" t="s">
        <v>64</v>
      </c>
      <c r="B43" s="11" t="s">
        <v>65</v>
      </c>
      <c r="C43" s="11" t="s">
        <v>64</v>
      </c>
      <c r="D43" s="11" t="s">
        <v>275</v>
      </c>
      <c r="E43" s="12">
        <v>25</v>
      </c>
      <c r="F43" s="12">
        <v>457</v>
      </c>
      <c r="G43" s="12">
        <v>10</v>
      </c>
      <c r="H43" s="12">
        <v>100</v>
      </c>
      <c r="I43" s="12"/>
      <c r="J43" s="12"/>
      <c r="K43" s="12">
        <v>500</v>
      </c>
      <c r="L43" s="12">
        <v>500</v>
      </c>
      <c r="M43" s="12">
        <v>1000</v>
      </c>
      <c r="N43" s="13"/>
      <c r="O43" s="12">
        <f t="shared" si="8"/>
        <v>2000</v>
      </c>
      <c r="P43" s="12">
        <f t="shared" si="9"/>
        <v>20</v>
      </c>
      <c r="Q43" s="14"/>
      <c r="R43" s="15">
        <v>0.06</v>
      </c>
      <c r="S43" s="15">
        <f t="shared" si="10"/>
        <v>1.2</v>
      </c>
    </row>
    <row r="44" spans="1:21" x14ac:dyDescent="0.2">
      <c r="A44" s="36" t="s">
        <v>66</v>
      </c>
      <c r="B44" s="36" t="s">
        <v>65</v>
      </c>
      <c r="C44" s="36">
        <v>90443400</v>
      </c>
      <c r="D44" s="36" t="s">
        <v>277</v>
      </c>
      <c r="E44" s="12" t="s">
        <v>63</v>
      </c>
      <c r="F44" s="12">
        <v>450</v>
      </c>
      <c r="G44" s="12">
        <v>10</v>
      </c>
      <c r="H44" s="12">
        <v>100</v>
      </c>
      <c r="I44" s="12"/>
      <c r="J44" s="12">
        <v>2000</v>
      </c>
      <c r="K44" s="12">
        <v>1000</v>
      </c>
      <c r="L44" s="12">
        <v>1000</v>
      </c>
      <c r="M44" s="12"/>
      <c r="N44" s="13"/>
      <c r="O44" s="12">
        <f t="shared" si="8"/>
        <v>4000</v>
      </c>
      <c r="P44" s="12">
        <f t="shared" si="9"/>
        <v>40</v>
      </c>
      <c r="Q44" s="14"/>
      <c r="R44" s="15">
        <v>0.06</v>
      </c>
      <c r="S44" s="15">
        <f t="shared" si="10"/>
        <v>2.4</v>
      </c>
    </row>
    <row r="45" spans="1:21" x14ac:dyDescent="0.2">
      <c r="A45" s="11" t="s">
        <v>60</v>
      </c>
      <c r="B45" s="11" t="s">
        <v>61</v>
      </c>
      <c r="C45" s="11" t="s">
        <v>60</v>
      </c>
      <c r="D45" s="11" t="s">
        <v>275</v>
      </c>
      <c r="E45" s="12">
        <v>25</v>
      </c>
      <c r="F45" s="12">
        <v>610</v>
      </c>
      <c r="G45" s="12">
        <v>10</v>
      </c>
      <c r="H45" s="12">
        <v>50</v>
      </c>
      <c r="I45" s="12"/>
      <c r="J45" s="12">
        <v>500</v>
      </c>
      <c r="K45" s="12">
        <v>250</v>
      </c>
      <c r="L45" s="12">
        <v>250</v>
      </c>
      <c r="M45" s="12">
        <v>500</v>
      </c>
      <c r="N45" s="13"/>
      <c r="O45" s="12">
        <f t="shared" si="8"/>
        <v>1500</v>
      </c>
      <c r="P45" s="12">
        <f t="shared" si="9"/>
        <v>30</v>
      </c>
      <c r="Q45" s="14"/>
      <c r="R45" s="15">
        <v>0.04</v>
      </c>
      <c r="S45" s="15">
        <f t="shared" si="10"/>
        <v>1.2</v>
      </c>
    </row>
    <row r="46" spans="1:21" x14ac:dyDescent="0.2">
      <c r="A46" s="36" t="s">
        <v>62</v>
      </c>
      <c r="B46" s="36" t="s">
        <v>61</v>
      </c>
      <c r="C46" s="36">
        <v>90443600</v>
      </c>
      <c r="D46" s="36" t="s">
        <v>277</v>
      </c>
      <c r="E46" s="12" t="s">
        <v>63</v>
      </c>
      <c r="F46" s="12">
        <v>600</v>
      </c>
      <c r="G46" s="12">
        <v>10</v>
      </c>
      <c r="H46" s="12">
        <v>50</v>
      </c>
      <c r="I46" s="12"/>
      <c r="J46" s="12">
        <v>2000</v>
      </c>
      <c r="K46" s="12">
        <v>1000</v>
      </c>
      <c r="L46" s="12">
        <v>1000</v>
      </c>
      <c r="M46" s="12"/>
      <c r="N46" s="13"/>
      <c r="O46" s="12">
        <f t="shared" si="8"/>
        <v>4000</v>
      </c>
      <c r="P46" s="12">
        <f t="shared" si="9"/>
        <v>80</v>
      </c>
      <c r="Q46" s="14"/>
      <c r="R46" s="15">
        <v>0.04</v>
      </c>
      <c r="S46" s="15">
        <f t="shared" si="10"/>
        <v>3.2</v>
      </c>
    </row>
    <row r="47" spans="1:21" x14ac:dyDescent="0.2">
      <c r="A47" s="11" t="s">
        <v>195</v>
      </c>
      <c r="B47" s="11" t="s">
        <v>178</v>
      </c>
      <c r="C47" s="11" t="s">
        <v>195</v>
      </c>
      <c r="D47" s="11" t="s">
        <v>275</v>
      </c>
      <c r="E47" s="12">
        <v>25</v>
      </c>
      <c r="F47" s="12">
        <v>750</v>
      </c>
      <c r="G47" s="12">
        <v>10</v>
      </c>
      <c r="H47" s="12">
        <v>50</v>
      </c>
      <c r="I47" s="12"/>
      <c r="J47" s="12"/>
      <c r="K47" s="12"/>
      <c r="L47" s="12"/>
      <c r="M47" s="12"/>
      <c r="N47" s="13"/>
      <c r="O47" s="12">
        <f t="shared" si="8"/>
        <v>0</v>
      </c>
      <c r="P47" s="12">
        <f t="shared" si="9"/>
        <v>0</v>
      </c>
      <c r="Q47" s="14"/>
      <c r="R47" s="15">
        <v>0.05</v>
      </c>
      <c r="S47" s="15">
        <f t="shared" si="10"/>
        <v>0</v>
      </c>
    </row>
    <row r="48" spans="1:21" x14ac:dyDescent="0.2">
      <c r="A48" s="36" t="s">
        <v>177</v>
      </c>
      <c r="B48" s="36" t="s">
        <v>178</v>
      </c>
      <c r="C48" s="36">
        <v>90443700</v>
      </c>
      <c r="D48" s="36" t="s">
        <v>277</v>
      </c>
      <c r="E48" s="12" t="s">
        <v>63</v>
      </c>
      <c r="F48" s="12">
        <v>750</v>
      </c>
      <c r="G48" s="12">
        <v>10</v>
      </c>
      <c r="H48" s="12">
        <v>50</v>
      </c>
      <c r="I48" s="12"/>
      <c r="J48" s="12"/>
      <c r="K48" s="12"/>
      <c r="L48" s="12"/>
      <c r="M48" s="12"/>
      <c r="N48" s="13"/>
      <c r="O48" s="12">
        <f t="shared" si="8"/>
        <v>0</v>
      </c>
      <c r="P48" s="12">
        <f t="shared" si="9"/>
        <v>0</v>
      </c>
      <c r="Q48" s="14"/>
      <c r="R48" s="15">
        <v>0.05</v>
      </c>
      <c r="S48" s="15">
        <f t="shared" si="10"/>
        <v>0</v>
      </c>
    </row>
    <row r="49" spans="1:21" x14ac:dyDescent="0.2">
      <c r="A49" s="11" t="s">
        <v>155</v>
      </c>
      <c r="B49" s="11" t="s">
        <v>58</v>
      </c>
      <c r="C49" s="11" t="s">
        <v>155</v>
      </c>
      <c r="D49" s="11" t="s">
        <v>275</v>
      </c>
      <c r="E49" s="12">
        <v>25</v>
      </c>
      <c r="F49" s="12">
        <v>915</v>
      </c>
      <c r="G49" s="12">
        <v>10</v>
      </c>
      <c r="H49" s="12">
        <v>50</v>
      </c>
      <c r="I49" s="12"/>
      <c r="J49" s="12"/>
      <c r="K49" s="12"/>
      <c r="L49" s="12"/>
      <c r="M49" s="12"/>
      <c r="N49" s="13"/>
      <c r="O49" s="12">
        <f t="shared" si="8"/>
        <v>0</v>
      </c>
      <c r="P49" s="12">
        <f t="shared" si="9"/>
        <v>0</v>
      </c>
      <c r="Q49" s="14"/>
      <c r="R49" s="15">
        <v>0.06</v>
      </c>
      <c r="S49" s="15">
        <f t="shared" si="10"/>
        <v>0</v>
      </c>
    </row>
    <row r="50" spans="1:21" x14ac:dyDescent="0.2">
      <c r="A50" s="36" t="s">
        <v>176</v>
      </c>
      <c r="B50" s="36" t="s">
        <v>58</v>
      </c>
      <c r="C50" s="36">
        <v>90443800</v>
      </c>
      <c r="D50" s="36" t="s">
        <v>277</v>
      </c>
      <c r="E50" s="12" t="s">
        <v>63</v>
      </c>
      <c r="F50" s="12">
        <v>900</v>
      </c>
      <c r="G50" s="12">
        <v>10</v>
      </c>
      <c r="H50" s="12">
        <v>50</v>
      </c>
      <c r="I50" s="12"/>
      <c r="J50" s="12"/>
      <c r="K50" s="12"/>
      <c r="L50" s="12"/>
      <c r="M50" s="12"/>
      <c r="N50" s="13"/>
      <c r="O50" s="12">
        <f t="shared" si="8"/>
        <v>0</v>
      </c>
      <c r="P50" s="12">
        <f t="shared" si="9"/>
        <v>0</v>
      </c>
      <c r="Q50" s="14"/>
      <c r="R50" s="15">
        <v>0.06</v>
      </c>
      <c r="S50" s="15">
        <f t="shared" si="10"/>
        <v>0</v>
      </c>
    </row>
    <row r="51" spans="1:21" x14ac:dyDescent="0.2">
      <c r="A51" s="11" t="s">
        <v>53</v>
      </c>
      <c r="B51" s="11" t="s">
        <v>54</v>
      </c>
      <c r="C51" s="11" t="s">
        <v>53</v>
      </c>
      <c r="D51" s="11" t="s">
        <v>275</v>
      </c>
      <c r="E51" s="12">
        <v>25</v>
      </c>
      <c r="F51" s="12">
        <v>1220</v>
      </c>
      <c r="G51" s="12">
        <v>10</v>
      </c>
      <c r="H51" s="12">
        <v>50</v>
      </c>
      <c r="I51" s="12"/>
      <c r="J51" s="12"/>
      <c r="K51" s="12"/>
      <c r="L51" s="12"/>
      <c r="M51" s="12"/>
      <c r="N51" s="13"/>
      <c r="O51" s="12">
        <f t="shared" si="8"/>
        <v>0</v>
      </c>
      <c r="P51" s="12">
        <f t="shared" si="9"/>
        <v>0</v>
      </c>
      <c r="Q51" s="14"/>
      <c r="R51" s="15">
        <v>0.08</v>
      </c>
      <c r="S51" s="15">
        <f t="shared" si="10"/>
        <v>0</v>
      </c>
    </row>
    <row r="52" spans="1:21" x14ac:dyDescent="0.2">
      <c r="A52" s="26" t="s">
        <v>194</v>
      </c>
      <c r="B52" s="26" t="s">
        <v>54</v>
      </c>
      <c r="C52" s="26">
        <v>90444000</v>
      </c>
      <c r="D52" s="36" t="s">
        <v>277</v>
      </c>
      <c r="E52" s="12" t="s">
        <v>63</v>
      </c>
      <c r="F52" s="12">
        <v>1200</v>
      </c>
      <c r="G52" s="12">
        <v>10</v>
      </c>
      <c r="H52" s="12">
        <v>50</v>
      </c>
      <c r="I52" s="12"/>
      <c r="J52" s="12">
        <v>500</v>
      </c>
      <c r="K52" s="12">
        <v>250</v>
      </c>
      <c r="L52" s="12">
        <v>250</v>
      </c>
      <c r="M52" s="12"/>
      <c r="N52" s="13"/>
      <c r="O52" s="12">
        <f t="shared" si="8"/>
        <v>1000</v>
      </c>
      <c r="P52" s="12">
        <f t="shared" si="9"/>
        <v>20</v>
      </c>
      <c r="Q52" s="14"/>
      <c r="R52" s="15">
        <v>0.08</v>
      </c>
      <c r="S52" s="15">
        <f t="shared" si="10"/>
        <v>1.6</v>
      </c>
    </row>
    <row r="53" spans="1:21" x14ac:dyDescent="0.2">
      <c r="A53" s="11" t="s">
        <v>230</v>
      </c>
      <c r="B53" s="11" t="s">
        <v>231</v>
      </c>
      <c r="C53" s="11" t="s">
        <v>230</v>
      </c>
      <c r="D53" s="11" t="s">
        <v>275</v>
      </c>
      <c r="E53" s="12">
        <v>25</v>
      </c>
      <c r="F53" s="12">
        <v>1500</v>
      </c>
      <c r="G53" s="12">
        <v>10</v>
      </c>
      <c r="H53" s="12">
        <v>50</v>
      </c>
      <c r="I53" s="12"/>
      <c r="J53" s="12">
        <v>100</v>
      </c>
      <c r="K53" s="12">
        <v>50</v>
      </c>
      <c r="L53" s="12">
        <v>50</v>
      </c>
      <c r="M53" s="12"/>
      <c r="N53" s="13"/>
      <c r="O53" s="12">
        <f t="shared" si="8"/>
        <v>200</v>
      </c>
      <c r="P53" s="12">
        <f t="shared" si="9"/>
        <v>4</v>
      </c>
      <c r="Q53" s="14"/>
      <c r="R53" s="15">
        <v>0.11</v>
      </c>
      <c r="S53" s="15">
        <f t="shared" si="10"/>
        <v>0.44</v>
      </c>
    </row>
    <row r="54" spans="1:21" x14ac:dyDescent="0.2">
      <c r="A54" s="11" t="s">
        <v>254</v>
      </c>
      <c r="B54" s="11" t="s">
        <v>255</v>
      </c>
      <c r="C54" s="11" t="s">
        <v>254</v>
      </c>
      <c r="D54" s="11" t="s">
        <v>275</v>
      </c>
      <c r="E54" s="12">
        <v>25</v>
      </c>
      <c r="F54" s="12">
        <v>1650</v>
      </c>
      <c r="G54" s="12">
        <v>10</v>
      </c>
      <c r="H54" s="12">
        <v>50</v>
      </c>
      <c r="I54" s="12"/>
      <c r="J54" s="12"/>
      <c r="K54" s="12"/>
      <c r="L54" s="12"/>
      <c r="M54" s="12"/>
      <c r="N54" s="13"/>
      <c r="O54" s="12">
        <f t="shared" si="8"/>
        <v>0</v>
      </c>
      <c r="P54" s="12">
        <f t="shared" si="9"/>
        <v>0</v>
      </c>
      <c r="Q54" s="14"/>
      <c r="R54" s="15">
        <v>0.12</v>
      </c>
      <c r="S54" s="15">
        <f t="shared" si="10"/>
        <v>0</v>
      </c>
    </row>
    <row r="55" spans="1:21" x14ac:dyDescent="0.2">
      <c r="A55" s="11" t="s">
        <v>193</v>
      </c>
      <c r="B55" s="11" t="s">
        <v>175</v>
      </c>
      <c r="C55" s="11" t="s">
        <v>193</v>
      </c>
      <c r="D55" s="11" t="s">
        <v>275</v>
      </c>
      <c r="E55" s="12">
        <v>25</v>
      </c>
      <c r="F55" s="12">
        <v>1800</v>
      </c>
      <c r="G55" s="12">
        <v>10</v>
      </c>
      <c r="H55" s="12">
        <v>50</v>
      </c>
      <c r="I55" s="12"/>
      <c r="J55" s="12"/>
      <c r="K55" s="12"/>
      <c r="L55" s="12"/>
      <c r="M55" s="12"/>
      <c r="N55" s="13"/>
      <c r="O55" s="12">
        <f t="shared" si="8"/>
        <v>0</v>
      </c>
      <c r="P55" s="12">
        <f t="shared" si="9"/>
        <v>0</v>
      </c>
      <c r="Q55" s="14"/>
      <c r="R55" s="15">
        <v>0.12</v>
      </c>
      <c r="S55" s="15">
        <f t="shared" si="10"/>
        <v>0</v>
      </c>
    </row>
    <row r="56" spans="1:21" x14ac:dyDescent="0.2">
      <c r="A56" s="36" t="s">
        <v>174</v>
      </c>
      <c r="B56" s="36" t="s">
        <v>175</v>
      </c>
      <c r="C56" s="36">
        <v>90443900</v>
      </c>
      <c r="D56" s="36" t="s">
        <v>277</v>
      </c>
      <c r="E56" s="12" t="s">
        <v>63</v>
      </c>
      <c r="F56" s="12">
        <v>1800</v>
      </c>
      <c r="G56" s="12">
        <v>10</v>
      </c>
      <c r="H56" s="12">
        <v>50</v>
      </c>
      <c r="I56" s="12"/>
      <c r="J56" s="12"/>
      <c r="K56" s="12"/>
      <c r="L56" s="12"/>
      <c r="M56" s="12"/>
      <c r="N56" s="13"/>
      <c r="O56" s="12">
        <f t="shared" si="8"/>
        <v>0</v>
      </c>
      <c r="P56" s="12">
        <f t="shared" si="9"/>
        <v>0</v>
      </c>
      <c r="Q56" s="14"/>
      <c r="R56" s="15">
        <v>0.12</v>
      </c>
      <c r="S56" s="15">
        <f>$P56*$R56</f>
        <v>0</v>
      </c>
    </row>
    <row r="57" spans="1:21" x14ac:dyDescent="0.2">
      <c r="A57" s="36" t="s">
        <v>293</v>
      </c>
      <c r="B57" s="36" t="s">
        <v>294</v>
      </c>
      <c r="C57" s="36">
        <v>90443000</v>
      </c>
      <c r="D57" s="36" t="s">
        <v>277</v>
      </c>
      <c r="E57" s="12" t="s">
        <v>63</v>
      </c>
      <c r="F57" s="12">
        <v>2100</v>
      </c>
      <c r="G57" s="12">
        <v>10</v>
      </c>
      <c r="H57" s="12">
        <v>50</v>
      </c>
      <c r="I57" s="12"/>
      <c r="J57" s="12"/>
      <c r="K57" s="12"/>
      <c r="L57" s="12"/>
      <c r="M57" s="12"/>
      <c r="N57" s="13"/>
      <c r="O57" s="12">
        <f t="shared" si="8"/>
        <v>0</v>
      </c>
      <c r="P57" s="12">
        <f t="shared" si="9"/>
        <v>0</v>
      </c>
      <c r="Q57" s="14"/>
      <c r="R57" s="15">
        <v>0.09</v>
      </c>
      <c r="S57" s="15">
        <f t="shared" si="10"/>
        <v>0</v>
      </c>
    </row>
    <row r="58" spans="1:21" x14ac:dyDescent="0.2">
      <c r="A58" s="28" t="s">
        <v>70</v>
      </c>
      <c r="B58" s="28"/>
      <c r="C58" s="29"/>
      <c r="D58" s="29"/>
      <c r="E58" s="30"/>
      <c r="F58" s="36"/>
      <c r="G58" s="20"/>
      <c r="H58" s="20"/>
      <c r="I58" s="12"/>
      <c r="J58" s="12"/>
      <c r="K58" s="12"/>
      <c r="L58" s="12"/>
      <c r="M58" s="12"/>
      <c r="N58" s="20"/>
      <c r="O58" s="12"/>
      <c r="P58" s="12"/>
      <c r="Q58" s="14"/>
      <c r="R58" s="12"/>
      <c r="S58" s="15"/>
    </row>
    <row r="59" spans="1:21" x14ac:dyDescent="0.2">
      <c r="A59" s="11" t="s">
        <v>295</v>
      </c>
      <c r="B59" s="11" t="s">
        <v>296</v>
      </c>
      <c r="C59" s="11" t="s">
        <v>295</v>
      </c>
      <c r="D59" s="11" t="s">
        <v>275</v>
      </c>
      <c r="E59" s="12">
        <v>32</v>
      </c>
      <c r="F59" s="12">
        <v>100</v>
      </c>
      <c r="G59" s="12">
        <v>10</v>
      </c>
      <c r="H59" s="12">
        <v>300</v>
      </c>
      <c r="I59" s="12"/>
      <c r="J59" s="12"/>
      <c r="K59" s="12"/>
      <c r="L59" s="12"/>
      <c r="M59" s="12">
        <v>300</v>
      </c>
      <c r="N59" s="13"/>
      <c r="O59" s="12">
        <f t="shared" ref="O59:O73" si="12">SUM(I59:N59)</f>
        <v>300</v>
      </c>
      <c r="P59" s="12">
        <f t="shared" ref="P59:P73" si="13">$O59/$H59</f>
        <v>1</v>
      </c>
      <c r="Q59" s="14"/>
      <c r="R59" s="15">
        <v>0.09</v>
      </c>
      <c r="S59" s="15">
        <f t="shared" ref="S59:S73" si="14">$P59*$R59</f>
        <v>0.09</v>
      </c>
      <c r="T59" s="43">
        <f>SUM(S59:S73)</f>
        <v>2.79</v>
      </c>
      <c r="U59" s="3">
        <f>T59*100/$T$143</f>
        <v>9.2598738798539681</v>
      </c>
    </row>
    <row r="60" spans="1:21" x14ac:dyDescent="0.2">
      <c r="A60" s="11" t="s">
        <v>71</v>
      </c>
      <c r="B60" s="11" t="s">
        <v>72</v>
      </c>
      <c r="C60" s="11" t="s">
        <v>71</v>
      </c>
      <c r="D60" s="11" t="s">
        <v>275</v>
      </c>
      <c r="E60" s="12">
        <v>32</v>
      </c>
      <c r="F60" s="12">
        <v>150</v>
      </c>
      <c r="G60" s="12">
        <v>10</v>
      </c>
      <c r="H60" s="12">
        <v>300</v>
      </c>
      <c r="I60" s="12"/>
      <c r="J60" s="12"/>
      <c r="K60" s="12"/>
      <c r="L60" s="12"/>
      <c r="M60" s="12"/>
      <c r="N60" s="13"/>
      <c r="O60" s="12">
        <f t="shared" si="12"/>
        <v>0</v>
      </c>
      <c r="P60" s="12">
        <f t="shared" si="13"/>
        <v>0</v>
      </c>
      <c r="Q60" s="14"/>
      <c r="R60" s="15">
        <v>0.09</v>
      </c>
      <c r="S60" s="15">
        <f t="shared" si="14"/>
        <v>0</v>
      </c>
    </row>
    <row r="61" spans="1:21" x14ac:dyDescent="0.2">
      <c r="A61" s="36" t="s">
        <v>256</v>
      </c>
      <c r="B61" s="36" t="s">
        <v>72</v>
      </c>
      <c r="C61" s="36">
        <v>90446200</v>
      </c>
      <c r="D61" s="36" t="s">
        <v>277</v>
      </c>
      <c r="E61" s="12">
        <v>32</v>
      </c>
      <c r="F61" s="12">
        <v>150</v>
      </c>
      <c r="G61" s="12">
        <v>10</v>
      </c>
      <c r="H61" s="12">
        <v>300</v>
      </c>
      <c r="I61" s="12"/>
      <c r="J61" s="12"/>
      <c r="K61" s="12"/>
      <c r="L61" s="12"/>
      <c r="M61" s="12"/>
      <c r="N61" s="13"/>
      <c r="O61" s="12">
        <f t="shared" si="12"/>
        <v>0</v>
      </c>
      <c r="P61" s="12">
        <f t="shared" si="13"/>
        <v>0</v>
      </c>
      <c r="Q61" s="14"/>
      <c r="R61" s="15">
        <v>0.09</v>
      </c>
      <c r="S61" s="15">
        <f t="shared" si="14"/>
        <v>0</v>
      </c>
    </row>
    <row r="62" spans="1:21" x14ac:dyDescent="0.2">
      <c r="A62" s="11" t="s">
        <v>200</v>
      </c>
      <c r="B62" s="11" t="s">
        <v>201</v>
      </c>
      <c r="C62" s="11" t="s">
        <v>200</v>
      </c>
      <c r="D62" s="11" t="s">
        <v>275</v>
      </c>
      <c r="E62" s="12">
        <v>32</v>
      </c>
      <c r="F62" s="12">
        <v>200</v>
      </c>
      <c r="G62" s="12">
        <v>10</v>
      </c>
      <c r="H62" s="12">
        <v>300</v>
      </c>
      <c r="I62" s="12"/>
      <c r="J62" s="12"/>
      <c r="K62" s="12"/>
      <c r="L62" s="12"/>
      <c r="M62" s="12"/>
      <c r="N62" s="13"/>
      <c r="O62" s="12">
        <f t="shared" si="12"/>
        <v>0</v>
      </c>
      <c r="P62" s="12">
        <f t="shared" si="13"/>
        <v>0</v>
      </c>
      <c r="Q62" s="14"/>
      <c r="R62" s="15">
        <v>0.09</v>
      </c>
      <c r="S62" s="15">
        <f t="shared" si="14"/>
        <v>0</v>
      </c>
    </row>
    <row r="63" spans="1:21" x14ac:dyDescent="0.2">
      <c r="A63" s="11" t="s">
        <v>73</v>
      </c>
      <c r="B63" s="11" t="s">
        <v>74</v>
      </c>
      <c r="C63" s="11" t="s">
        <v>73</v>
      </c>
      <c r="D63" s="11" t="s">
        <v>275</v>
      </c>
      <c r="E63" s="12">
        <v>32</v>
      </c>
      <c r="F63" s="12">
        <v>300</v>
      </c>
      <c r="G63" s="12">
        <v>10</v>
      </c>
      <c r="H63" s="12">
        <v>150</v>
      </c>
      <c r="I63" s="12"/>
      <c r="J63" s="12">
        <v>300</v>
      </c>
      <c r="K63" s="12"/>
      <c r="L63" s="12"/>
      <c r="M63" s="12"/>
      <c r="N63" s="13"/>
      <c r="O63" s="12">
        <f t="shared" si="12"/>
        <v>300</v>
      </c>
      <c r="P63" s="12">
        <f t="shared" si="13"/>
        <v>2</v>
      </c>
      <c r="Q63" s="14"/>
      <c r="R63" s="15">
        <v>0.09</v>
      </c>
      <c r="S63" s="15">
        <f t="shared" si="14"/>
        <v>0.18</v>
      </c>
    </row>
    <row r="64" spans="1:21" x14ac:dyDescent="0.2">
      <c r="A64" s="36" t="s">
        <v>232</v>
      </c>
      <c r="B64" s="36" t="s">
        <v>74</v>
      </c>
      <c r="C64" s="36">
        <v>90446300</v>
      </c>
      <c r="D64" s="36" t="s">
        <v>277</v>
      </c>
      <c r="E64" s="12" t="s">
        <v>180</v>
      </c>
      <c r="F64" s="12">
        <v>300</v>
      </c>
      <c r="G64" s="12">
        <v>10</v>
      </c>
      <c r="H64" s="12">
        <v>150</v>
      </c>
      <c r="I64" s="12"/>
      <c r="J64" s="12">
        <v>300</v>
      </c>
      <c r="K64" s="12">
        <v>150</v>
      </c>
      <c r="L64" s="12">
        <v>150</v>
      </c>
      <c r="M64" s="12">
        <v>300</v>
      </c>
      <c r="N64" s="13"/>
      <c r="O64" s="12">
        <f t="shared" si="12"/>
        <v>900</v>
      </c>
      <c r="P64" s="12">
        <f t="shared" si="13"/>
        <v>6</v>
      </c>
      <c r="Q64" s="14"/>
      <c r="R64" s="15">
        <v>0.09</v>
      </c>
      <c r="S64" s="15">
        <f t="shared" si="14"/>
        <v>0.54</v>
      </c>
    </row>
    <row r="65" spans="1:21" x14ac:dyDescent="0.2">
      <c r="A65" s="11" t="s">
        <v>75</v>
      </c>
      <c r="B65" s="11" t="s">
        <v>76</v>
      </c>
      <c r="C65" s="11" t="s">
        <v>75</v>
      </c>
      <c r="D65" s="11" t="s">
        <v>275</v>
      </c>
      <c r="E65" s="12">
        <v>32</v>
      </c>
      <c r="F65" s="12">
        <v>450</v>
      </c>
      <c r="G65" s="12">
        <v>10</v>
      </c>
      <c r="H65" s="12">
        <v>100</v>
      </c>
      <c r="I65" s="12"/>
      <c r="J65" s="12"/>
      <c r="K65" s="12"/>
      <c r="L65" s="12"/>
      <c r="M65" s="12"/>
      <c r="N65" s="13"/>
      <c r="O65" s="12">
        <f t="shared" si="12"/>
        <v>0</v>
      </c>
      <c r="P65" s="12">
        <f t="shared" si="13"/>
        <v>0</v>
      </c>
      <c r="Q65" s="14"/>
      <c r="R65" s="15">
        <v>0.09</v>
      </c>
      <c r="S65" s="15">
        <f t="shared" si="14"/>
        <v>0</v>
      </c>
    </row>
    <row r="66" spans="1:21" x14ac:dyDescent="0.2">
      <c r="A66" s="36" t="s">
        <v>179</v>
      </c>
      <c r="B66" s="36" t="s">
        <v>76</v>
      </c>
      <c r="C66" s="36">
        <v>90446400</v>
      </c>
      <c r="D66" s="36" t="s">
        <v>277</v>
      </c>
      <c r="E66" s="12" t="s">
        <v>180</v>
      </c>
      <c r="F66" s="12">
        <v>450</v>
      </c>
      <c r="G66" s="12">
        <v>10</v>
      </c>
      <c r="H66" s="12">
        <v>100</v>
      </c>
      <c r="I66" s="12"/>
      <c r="J66" s="12">
        <v>300</v>
      </c>
      <c r="K66" s="12">
        <v>100</v>
      </c>
      <c r="L66" s="12">
        <v>200</v>
      </c>
      <c r="M66" s="12"/>
      <c r="N66" s="13"/>
      <c r="O66" s="12">
        <f t="shared" si="12"/>
        <v>600</v>
      </c>
      <c r="P66" s="12">
        <f t="shared" si="13"/>
        <v>6</v>
      </c>
      <c r="Q66" s="14"/>
      <c r="R66" s="15">
        <v>0.09</v>
      </c>
      <c r="S66" s="15">
        <f t="shared" si="14"/>
        <v>0.54</v>
      </c>
    </row>
    <row r="67" spans="1:21" x14ac:dyDescent="0.2">
      <c r="A67" s="11" t="s">
        <v>156</v>
      </c>
      <c r="B67" s="11" t="s">
        <v>157</v>
      </c>
      <c r="C67" s="11" t="s">
        <v>156</v>
      </c>
      <c r="D67" s="11" t="s">
        <v>275</v>
      </c>
      <c r="E67" s="12">
        <v>32</v>
      </c>
      <c r="F67" s="12">
        <v>600</v>
      </c>
      <c r="G67" s="12">
        <v>10</v>
      </c>
      <c r="H67" s="12">
        <v>100</v>
      </c>
      <c r="I67" s="12"/>
      <c r="J67" s="12"/>
      <c r="K67" s="12"/>
      <c r="L67" s="12"/>
      <c r="M67" s="12"/>
      <c r="N67" s="13"/>
      <c r="O67" s="12">
        <f t="shared" si="12"/>
        <v>0</v>
      </c>
      <c r="P67" s="12">
        <f t="shared" si="13"/>
        <v>0</v>
      </c>
      <c r="Q67" s="14"/>
      <c r="R67" s="15">
        <v>0.12</v>
      </c>
      <c r="S67" s="15">
        <f t="shared" si="14"/>
        <v>0</v>
      </c>
    </row>
    <row r="68" spans="1:21" x14ac:dyDescent="0.2">
      <c r="A68" s="36" t="s">
        <v>181</v>
      </c>
      <c r="B68" s="36" t="s">
        <v>157</v>
      </c>
      <c r="C68" s="36">
        <v>90446600</v>
      </c>
      <c r="D68" s="36" t="s">
        <v>277</v>
      </c>
      <c r="E68" s="12" t="s">
        <v>180</v>
      </c>
      <c r="F68" s="12">
        <v>600</v>
      </c>
      <c r="G68" s="12">
        <v>10</v>
      </c>
      <c r="H68" s="12">
        <v>100</v>
      </c>
      <c r="I68" s="12"/>
      <c r="J68" s="12"/>
      <c r="K68" s="12"/>
      <c r="L68" s="12"/>
      <c r="M68" s="12"/>
      <c r="N68" s="13"/>
      <c r="O68" s="12">
        <f t="shared" si="12"/>
        <v>0</v>
      </c>
      <c r="P68" s="12">
        <f t="shared" si="13"/>
        <v>0</v>
      </c>
      <c r="Q68" s="14"/>
      <c r="R68" s="15">
        <v>0.12</v>
      </c>
      <c r="S68" s="15">
        <f t="shared" si="14"/>
        <v>0</v>
      </c>
    </row>
    <row r="69" spans="1:21" x14ac:dyDescent="0.2">
      <c r="A69" s="11" t="s">
        <v>222</v>
      </c>
      <c r="B69" s="11" t="s">
        <v>223</v>
      </c>
      <c r="C69" s="11" t="s">
        <v>222</v>
      </c>
      <c r="D69" s="11" t="s">
        <v>275</v>
      </c>
      <c r="E69" s="12">
        <v>32</v>
      </c>
      <c r="F69" s="12">
        <v>750</v>
      </c>
      <c r="G69" s="12">
        <v>10</v>
      </c>
      <c r="H69" s="12">
        <v>60</v>
      </c>
      <c r="I69" s="12"/>
      <c r="J69" s="12"/>
      <c r="K69" s="12"/>
      <c r="L69" s="12"/>
      <c r="M69" s="12"/>
      <c r="N69" s="13"/>
      <c r="O69" s="12">
        <f t="shared" si="12"/>
        <v>0</v>
      </c>
      <c r="P69" s="12">
        <f t="shared" si="13"/>
        <v>0</v>
      </c>
      <c r="Q69" s="14"/>
      <c r="R69" s="15">
        <v>0.09</v>
      </c>
      <c r="S69" s="15">
        <f t="shared" si="14"/>
        <v>0</v>
      </c>
    </row>
    <row r="70" spans="1:21" x14ac:dyDescent="0.2">
      <c r="A70" s="11" t="s">
        <v>158</v>
      </c>
      <c r="B70" s="11" t="s">
        <v>159</v>
      </c>
      <c r="C70" s="11" t="s">
        <v>158</v>
      </c>
      <c r="D70" s="11" t="s">
        <v>275</v>
      </c>
      <c r="E70" s="12">
        <v>32</v>
      </c>
      <c r="F70" s="12">
        <v>900</v>
      </c>
      <c r="G70" s="12">
        <v>10</v>
      </c>
      <c r="H70" s="12">
        <v>50</v>
      </c>
      <c r="I70" s="12"/>
      <c r="J70" s="12"/>
      <c r="K70" s="12"/>
      <c r="L70" s="12"/>
      <c r="M70" s="12"/>
      <c r="N70" s="13"/>
      <c r="O70" s="12">
        <f t="shared" si="12"/>
        <v>0</v>
      </c>
      <c r="P70" s="12">
        <f t="shared" si="13"/>
        <v>0</v>
      </c>
      <c r="Q70" s="14"/>
      <c r="R70" s="15">
        <v>0.09</v>
      </c>
      <c r="S70" s="15">
        <f t="shared" si="14"/>
        <v>0</v>
      </c>
    </row>
    <row r="71" spans="1:21" x14ac:dyDescent="0.2">
      <c r="A71" s="36" t="s">
        <v>182</v>
      </c>
      <c r="B71" s="36" t="s">
        <v>159</v>
      </c>
      <c r="C71" s="36">
        <v>90446700</v>
      </c>
      <c r="D71" s="36" t="s">
        <v>277</v>
      </c>
      <c r="E71" s="12" t="s">
        <v>180</v>
      </c>
      <c r="F71" s="12">
        <v>900</v>
      </c>
      <c r="G71" s="12">
        <v>10</v>
      </c>
      <c r="H71" s="12">
        <v>50</v>
      </c>
      <c r="I71" s="12"/>
      <c r="J71" s="12">
        <v>100</v>
      </c>
      <c r="K71" s="12"/>
      <c r="L71" s="12">
        <v>100</v>
      </c>
      <c r="M71" s="12">
        <v>200</v>
      </c>
      <c r="N71" s="13"/>
      <c r="O71" s="12">
        <f t="shared" si="12"/>
        <v>400</v>
      </c>
      <c r="P71" s="12">
        <f t="shared" si="13"/>
        <v>8</v>
      </c>
      <c r="Q71" s="14"/>
      <c r="R71" s="15">
        <v>0.09</v>
      </c>
      <c r="S71" s="15">
        <f t="shared" si="14"/>
        <v>0.72</v>
      </c>
    </row>
    <row r="72" spans="1:21" x14ac:dyDescent="0.2">
      <c r="A72" s="11" t="s">
        <v>233</v>
      </c>
      <c r="B72" s="11" t="s">
        <v>234</v>
      </c>
      <c r="C72" s="11" t="s">
        <v>233</v>
      </c>
      <c r="D72" s="11" t="s">
        <v>275</v>
      </c>
      <c r="E72" s="12">
        <v>32</v>
      </c>
      <c r="F72" s="12">
        <v>1200</v>
      </c>
      <c r="G72" s="12">
        <v>10</v>
      </c>
      <c r="H72" s="12">
        <v>50</v>
      </c>
      <c r="I72" s="12"/>
      <c r="J72" s="12"/>
      <c r="K72" s="12"/>
      <c r="L72" s="12"/>
      <c r="M72" s="12"/>
      <c r="N72" s="13"/>
      <c r="O72" s="12">
        <f t="shared" si="12"/>
        <v>0</v>
      </c>
      <c r="P72" s="12">
        <f t="shared" si="13"/>
        <v>0</v>
      </c>
      <c r="Q72" s="14"/>
      <c r="R72" s="15">
        <v>0.12</v>
      </c>
      <c r="S72" s="15">
        <f t="shared" si="14"/>
        <v>0</v>
      </c>
    </row>
    <row r="73" spans="1:21" x14ac:dyDescent="0.2">
      <c r="A73" s="37" t="s">
        <v>236</v>
      </c>
      <c r="B73" s="36" t="s">
        <v>237</v>
      </c>
      <c r="C73" s="48">
        <v>90446800</v>
      </c>
      <c r="D73" s="36" t="s">
        <v>277</v>
      </c>
      <c r="E73" s="12" t="s">
        <v>180</v>
      </c>
      <c r="F73" s="12">
        <v>1800</v>
      </c>
      <c r="G73" s="12">
        <v>10</v>
      </c>
      <c r="H73" s="12">
        <v>25</v>
      </c>
      <c r="I73" s="12"/>
      <c r="J73" s="12"/>
      <c r="K73" s="12"/>
      <c r="L73" s="12">
        <v>100</v>
      </c>
      <c r="M73" s="12"/>
      <c r="N73" s="13"/>
      <c r="O73" s="12">
        <f t="shared" si="12"/>
        <v>100</v>
      </c>
      <c r="P73" s="12">
        <f t="shared" si="13"/>
        <v>4</v>
      </c>
      <c r="Q73" s="14"/>
      <c r="R73" s="15">
        <v>0.18</v>
      </c>
      <c r="S73" s="15">
        <f t="shared" si="14"/>
        <v>0.72</v>
      </c>
      <c r="T73" s="43"/>
    </row>
    <row r="74" spans="1:21" x14ac:dyDescent="0.2">
      <c r="A74" s="28" t="s">
        <v>77</v>
      </c>
      <c r="B74" s="28"/>
      <c r="C74" s="29"/>
      <c r="D74" s="29"/>
      <c r="E74" s="30"/>
      <c r="F74" s="36"/>
      <c r="G74" s="12"/>
      <c r="H74" s="12"/>
      <c r="I74" s="12"/>
      <c r="J74" s="12"/>
      <c r="K74" s="12"/>
      <c r="L74" s="12"/>
      <c r="M74" s="12"/>
      <c r="N74" s="8"/>
      <c r="O74" s="12"/>
      <c r="P74" s="12"/>
      <c r="Q74" s="14"/>
      <c r="R74" s="12"/>
      <c r="S74" s="15"/>
    </row>
    <row r="75" spans="1:21" x14ac:dyDescent="0.2">
      <c r="A75" s="11" t="s">
        <v>297</v>
      </c>
      <c r="B75" s="11" t="s">
        <v>298</v>
      </c>
      <c r="C75" s="11" t="s">
        <v>297</v>
      </c>
      <c r="D75" s="11" t="s">
        <v>275</v>
      </c>
      <c r="E75" s="12">
        <v>40</v>
      </c>
      <c r="F75" s="12">
        <v>100</v>
      </c>
      <c r="G75" s="12">
        <v>10</v>
      </c>
      <c r="H75" s="12">
        <v>300</v>
      </c>
      <c r="I75" s="12"/>
      <c r="J75" s="12"/>
      <c r="K75" s="12"/>
      <c r="L75" s="12"/>
      <c r="M75" s="12"/>
      <c r="N75" s="13"/>
      <c r="O75" s="12">
        <f t="shared" ref="O75:O90" si="15">SUM(I75:N75)</f>
        <v>0</v>
      </c>
      <c r="P75" s="12">
        <f t="shared" ref="P75:P90" si="16">$O75/$H75</f>
        <v>0</v>
      </c>
      <c r="Q75" s="14"/>
      <c r="R75" s="15">
        <v>0.13</v>
      </c>
      <c r="S75" s="15">
        <f t="shared" ref="S75:S90" si="17">$P75*$R75</f>
        <v>0</v>
      </c>
      <c r="T75" s="43">
        <f>SUM(S75:S90)</f>
        <v>3.8399999999999994</v>
      </c>
      <c r="U75" s="3">
        <f>T75*100/$T$143</f>
        <v>12.744772651842018</v>
      </c>
    </row>
    <row r="76" spans="1:21" x14ac:dyDescent="0.2">
      <c r="A76" s="11" t="s">
        <v>78</v>
      </c>
      <c r="B76" s="11" t="s">
        <v>79</v>
      </c>
      <c r="C76" s="11" t="s">
        <v>78</v>
      </c>
      <c r="D76" s="11" t="s">
        <v>275</v>
      </c>
      <c r="E76" s="12">
        <v>40</v>
      </c>
      <c r="F76" s="12">
        <v>150</v>
      </c>
      <c r="G76" s="12">
        <v>10</v>
      </c>
      <c r="H76" s="12">
        <v>300</v>
      </c>
      <c r="I76" s="12"/>
      <c r="J76" s="12"/>
      <c r="K76" s="12"/>
      <c r="L76" s="12"/>
      <c r="M76" s="12"/>
      <c r="N76" s="13"/>
      <c r="O76" s="12">
        <f t="shared" si="15"/>
        <v>0</v>
      </c>
      <c r="P76" s="12">
        <f t="shared" si="16"/>
        <v>0</v>
      </c>
      <c r="Q76" s="14"/>
      <c r="R76" s="15">
        <v>0.13</v>
      </c>
      <c r="S76" s="15">
        <f t="shared" si="17"/>
        <v>0</v>
      </c>
    </row>
    <row r="77" spans="1:21" x14ac:dyDescent="0.2">
      <c r="A77" s="36" t="s">
        <v>240</v>
      </c>
      <c r="B77" s="36" t="s">
        <v>79</v>
      </c>
      <c r="C77" s="31" t="s">
        <v>241</v>
      </c>
      <c r="D77" s="36" t="s">
        <v>277</v>
      </c>
      <c r="E77" s="12">
        <v>40</v>
      </c>
      <c r="F77" s="12">
        <v>150</v>
      </c>
      <c r="G77" s="12">
        <v>10</v>
      </c>
      <c r="H77" s="12">
        <v>300</v>
      </c>
      <c r="I77" s="12"/>
      <c r="J77" s="12"/>
      <c r="K77" s="12"/>
      <c r="L77" s="12">
        <v>300</v>
      </c>
      <c r="M77" s="12"/>
      <c r="N77" s="13"/>
      <c r="O77" s="12">
        <f t="shared" si="15"/>
        <v>300</v>
      </c>
      <c r="P77" s="12">
        <f t="shared" si="16"/>
        <v>1</v>
      </c>
      <c r="Q77" s="14"/>
      <c r="R77" s="15">
        <v>0.13</v>
      </c>
      <c r="S77" s="15">
        <f t="shared" si="17"/>
        <v>0.13</v>
      </c>
    </row>
    <row r="78" spans="1:21" x14ac:dyDescent="0.2">
      <c r="A78" s="11" t="s">
        <v>80</v>
      </c>
      <c r="B78" s="11" t="s">
        <v>81</v>
      </c>
      <c r="C78" s="11" t="s">
        <v>80</v>
      </c>
      <c r="D78" s="11" t="s">
        <v>275</v>
      </c>
      <c r="E78" s="12">
        <v>40</v>
      </c>
      <c r="F78" s="12">
        <v>200</v>
      </c>
      <c r="G78" s="12">
        <v>10</v>
      </c>
      <c r="H78" s="12">
        <v>150</v>
      </c>
      <c r="I78" s="12"/>
      <c r="J78" s="12"/>
      <c r="K78" s="12"/>
      <c r="L78" s="12"/>
      <c r="M78" s="12"/>
      <c r="N78" s="13"/>
      <c r="O78" s="12">
        <f t="shared" si="15"/>
        <v>0</v>
      </c>
      <c r="P78" s="12">
        <f t="shared" si="16"/>
        <v>0</v>
      </c>
      <c r="Q78" s="14"/>
      <c r="R78" s="15">
        <v>0.13</v>
      </c>
      <c r="S78" s="15">
        <f t="shared" si="17"/>
        <v>0</v>
      </c>
    </row>
    <row r="79" spans="1:21" x14ac:dyDescent="0.2">
      <c r="A79" s="11" t="s">
        <v>82</v>
      </c>
      <c r="B79" s="11" t="s">
        <v>83</v>
      </c>
      <c r="C79" s="11" t="s">
        <v>82</v>
      </c>
      <c r="D79" s="11" t="s">
        <v>275</v>
      </c>
      <c r="E79" s="12">
        <v>40</v>
      </c>
      <c r="F79" s="12">
        <v>300</v>
      </c>
      <c r="G79" s="12">
        <v>10</v>
      </c>
      <c r="H79" s="12">
        <v>150</v>
      </c>
      <c r="I79" s="12"/>
      <c r="J79" s="12"/>
      <c r="K79" s="12"/>
      <c r="L79" s="12"/>
      <c r="M79" s="12"/>
      <c r="N79" s="13"/>
      <c r="O79" s="12">
        <f t="shared" si="15"/>
        <v>0</v>
      </c>
      <c r="P79" s="12">
        <f t="shared" si="16"/>
        <v>0</v>
      </c>
      <c r="Q79" s="14"/>
      <c r="R79" s="15">
        <v>0.13</v>
      </c>
      <c r="S79" s="15">
        <f t="shared" si="17"/>
        <v>0</v>
      </c>
    </row>
    <row r="80" spans="1:21" x14ac:dyDescent="0.2">
      <c r="A80" s="36" t="s">
        <v>183</v>
      </c>
      <c r="B80" s="36" t="s">
        <v>83</v>
      </c>
      <c r="C80" s="36">
        <v>90447300</v>
      </c>
      <c r="D80" s="36" t="s">
        <v>277</v>
      </c>
      <c r="E80" s="12" t="s">
        <v>89</v>
      </c>
      <c r="F80" s="12">
        <v>300</v>
      </c>
      <c r="G80" s="12">
        <v>10</v>
      </c>
      <c r="H80" s="12">
        <v>150</v>
      </c>
      <c r="I80" s="12"/>
      <c r="J80" s="12">
        <v>300</v>
      </c>
      <c r="K80" s="12"/>
      <c r="L80" s="12">
        <v>300</v>
      </c>
      <c r="M80" s="12"/>
      <c r="N80" s="13"/>
      <c r="O80" s="12">
        <f t="shared" si="15"/>
        <v>600</v>
      </c>
      <c r="P80" s="12">
        <f t="shared" si="16"/>
        <v>4</v>
      </c>
      <c r="Q80" s="14"/>
      <c r="R80" s="15">
        <v>0.13</v>
      </c>
      <c r="S80" s="15">
        <f t="shared" si="17"/>
        <v>0.52</v>
      </c>
    </row>
    <row r="81" spans="1:21" x14ac:dyDescent="0.2">
      <c r="A81" s="11" t="s">
        <v>84</v>
      </c>
      <c r="B81" s="11" t="s">
        <v>85</v>
      </c>
      <c r="C81" s="11" t="s">
        <v>84</v>
      </c>
      <c r="D81" s="11" t="s">
        <v>275</v>
      </c>
      <c r="E81" s="12">
        <v>40</v>
      </c>
      <c r="F81" s="12">
        <v>450</v>
      </c>
      <c r="G81" s="12">
        <v>10</v>
      </c>
      <c r="H81" s="12">
        <v>100</v>
      </c>
      <c r="I81" s="12"/>
      <c r="J81" s="12"/>
      <c r="K81" s="12"/>
      <c r="L81" s="12"/>
      <c r="M81" s="12"/>
      <c r="N81" s="13"/>
      <c r="O81" s="12">
        <f t="shared" si="15"/>
        <v>0</v>
      </c>
      <c r="P81" s="12">
        <f t="shared" si="16"/>
        <v>0</v>
      </c>
      <c r="Q81" s="14"/>
      <c r="R81" s="15">
        <v>0.13</v>
      </c>
      <c r="S81" s="15">
        <f t="shared" si="17"/>
        <v>0</v>
      </c>
    </row>
    <row r="82" spans="1:21" x14ac:dyDescent="0.2">
      <c r="A82" s="36" t="s">
        <v>184</v>
      </c>
      <c r="B82" s="36" t="s">
        <v>85</v>
      </c>
      <c r="C82" s="36">
        <v>90447400</v>
      </c>
      <c r="D82" s="36" t="s">
        <v>277</v>
      </c>
      <c r="E82" s="12" t="s">
        <v>89</v>
      </c>
      <c r="F82" s="12">
        <v>450</v>
      </c>
      <c r="G82" s="12">
        <v>10</v>
      </c>
      <c r="H82" s="12">
        <v>100</v>
      </c>
      <c r="I82" s="12"/>
      <c r="J82" s="12">
        <v>300</v>
      </c>
      <c r="K82" s="12"/>
      <c r="L82" s="12">
        <v>300</v>
      </c>
      <c r="M82" s="12">
        <v>300</v>
      </c>
      <c r="N82" s="13"/>
      <c r="O82" s="12">
        <f t="shared" si="15"/>
        <v>900</v>
      </c>
      <c r="P82" s="12">
        <f t="shared" si="16"/>
        <v>9</v>
      </c>
      <c r="Q82" s="14"/>
      <c r="R82" s="15">
        <v>0.13</v>
      </c>
      <c r="S82" s="15">
        <f t="shared" si="17"/>
        <v>1.17</v>
      </c>
    </row>
    <row r="83" spans="1:21" x14ac:dyDescent="0.2">
      <c r="A83" s="11" t="s">
        <v>86</v>
      </c>
      <c r="B83" s="11" t="s">
        <v>87</v>
      </c>
      <c r="C83" s="11" t="s">
        <v>86</v>
      </c>
      <c r="D83" s="11" t="s">
        <v>275</v>
      </c>
      <c r="E83" s="12">
        <v>40</v>
      </c>
      <c r="F83" s="12">
        <v>600</v>
      </c>
      <c r="G83" s="12">
        <v>10</v>
      </c>
      <c r="H83" s="12">
        <v>50</v>
      </c>
      <c r="I83" s="12"/>
      <c r="J83" s="12"/>
      <c r="K83" s="12"/>
      <c r="L83" s="12"/>
      <c r="M83" s="12"/>
      <c r="N83" s="13"/>
      <c r="O83" s="12">
        <f t="shared" si="15"/>
        <v>0</v>
      </c>
      <c r="P83" s="12">
        <f t="shared" si="16"/>
        <v>0</v>
      </c>
      <c r="Q83" s="14"/>
      <c r="R83" s="15">
        <v>0.09</v>
      </c>
      <c r="S83" s="15">
        <f t="shared" si="17"/>
        <v>0</v>
      </c>
    </row>
    <row r="84" spans="1:21" x14ac:dyDescent="0.2">
      <c r="A84" s="36" t="s">
        <v>88</v>
      </c>
      <c r="B84" s="36" t="s">
        <v>87</v>
      </c>
      <c r="C84" s="36">
        <v>90447600</v>
      </c>
      <c r="D84" s="36" t="s">
        <v>277</v>
      </c>
      <c r="E84" s="12" t="s">
        <v>89</v>
      </c>
      <c r="F84" s="12">
        <v>600</v>
      </c>
      <c r="G84" s="12">
        <v>10</v>
      </c>
      <c r="H84" s="12">
        <v>50</v>
      </c>
      <c r="I84" s="12"/>
      <c r="J84" s="12">
        <v>300</v>
      </c>
      <c r="K84" s="12"/>
      <c r="L84" s="12">
        <v>300</v>
      </c>
      <c r="M84" s="12">
        <v>300</v>
      </c>
      <c r="N84" s="13"/>
      <c r="O84" s="12">
        <f t="shared" si="15"/>
        <v>900</v>
      </c>
      <c r="P84" s="12">
        <f t="shared" si="16"/>
        <v>18</v>
      </c>
      <c r="Q84" s="14"/>
      <c r="R84" s="15">
        <v>0.09</v>
      </c>
      <c r="S84" s="15">
        <f t="shared" si="17"/>
        <v>1.6199999999999999</v>
      </c>
    </row>
    <row r="85" spans="1:21" x14ac:dyDescent="0.2">
      <c r="A85" s="11" t="s">
        <v>90</v>
      </c>
      <c r="B85" s="11" t="s">
        <v>91</v>
      </c>
      <c r="C85" s="11" t="s">
        <v>90</v>
      </c>
      <c r="D85" s="11" t="s">
        <v>275</v>
      </c>
      <c r="E85" s="12">
        <v>40</v>
      </c>
      <c r="F85" s="12">
        <v>750</v>
      </c>
      <c r="G85" s="12">
        <v>10</v>
      </c>
      <c r="H85" s="12">
        <v>50</v>
      </c>
      <c r="I85" s="12"/>
      <c r="J85" s="12"/>
      <c r="K85" s="12"/>
      <c r="L85" s="12"/>
      <c r="M85" s="12"/>
      <c r="N85" s="13"/>
      <c r="O85" s="12">
        <f t="shared" si="15"/>
        <v>0</v>
      </c>
      <c r="P85" s="12">
        <f t="shared" si="16"/>
        <v>0</v>
      </c>
      <c r="Q85" s="14"/>
      <c r="R85" s="15">
        <v>0.13</v>
      </c>
      <c r="S85" s="15">
        <f t="shared" si="17"/>
        <v>0</v>
      </c>
    </row>
    <row r="86" spans="1:21" x14ac:dyDescent="0.2">
      <c r="A86" s="11" t="s">
        <v>92</v>
      </c>
      <c r="B86" s="11" t="s">
        <v>93</v>
      </c>
      <c r="C86" s="11" t="s">
        <v>92</v>
      </c>
      <c r="D86" s="11" t="s">
        <v>275</v>
      </c>
      <c r="E86" s="12">
        <v>40</v>
      </c>
      <c r="F86" s="12">
        <v>900</v>
      </c>
      <c r="G86" s="12">
        <v>10</v>
      </c>
      <c r="H86" s="12">
        <v>50</v>
      </c>
      <c r="I86" s="12"/>
      <c r="J86" s="12"/>
      <c r="K86" s="12"/>
      <c r="L86" s="12"/>
      <c r="M86" s="12"/>
      <c r="N86" s="13"/>
      <c r="O86" s="12">
        <f t="shared" si="15"/>
        <v>0</v>
      </c>
      <c r="P86" s="12">
        <f t="shared" si="16"/>
        <v>0</v>
      </c>
      <c r="Q86" s="14"/>
      <c r="R86" s="15">
        <v>0.13</v>
      </c>
      <c r="S86" s="15">
        <f t="shared" si="17"/>
        <v>0</v>
      </c>
    </row>
    <row r="87" spans="1:21" x14ac:dyDescent="0.2">
      <c r="A87" s="36" t="s">
        <v>185</v>
      </c>
      <c r="B87" s="36" t="s">
        <v>93</v>
      </c>
      <c r="C87" s="36">
        <v>90447700</v>
      </c>
      <c r="D87" s="36" t="s">
        <v>277</v>
      </c>
      <c r="E87" s="12" t="s">
        <v>89</v>
      </c>
      <c r="F87" s="12">
        <v>900</v>
      </c>
      <c r="G87" s="12">
        <v>10</v>
      </c>
      <c r="H87" s="12">
        <v>50</v>
      </c>
      <c r="I87" s="12"/>
      <c r="J87" s="12"/>
      <c r="K87" s="12"/>
      <c r="L87" s="12"/>
      <c r="M87" s="12"/>
      <c r="N87" s="13"/>
      <c r="O87" s="12">
        <f t="shared" si="15"/>
        <v>0</v>
      </c>
      <c r="P87" s="12">
        <f t="shared" si="16"/>
        <v>0</v>
      </c>
      <c r="Q87" s="14"/>
      <c r="R87" s="15">
        <v>0.13</v>
      </c>
      <c r="S87" s="15">
        <f t="shared" si="17"/>
        <v>0</v>
      </c>
    </row>
    <row r="88" spans="1:21" x14ac:dyDescent="0.2">
      <c r="A88" s="11" t="s">
        <v>94</v>
      </c>
      <c r="B88" s="11" t="s">
        <v>95</v>
      </c>
      <c r="C88" s="11" t="s">
        <v>94</v>
      </c>
      <c r="D88" s="11" t="s">
        <v>275</v>
      </c>
      <c r="E88" s="12">
        <v>40</v>
      </c>
      <c r="F88" s="12">
        <v>1200</v>
      </c>
      <c r="G88" s="12">
        <v>5</v>
      </c>
      <c r="H88" s="12">
        <v>25</v>
      </c>
      <c r="I88" s="12"/>
      <c r="J88" s="12"/>
      <c r="K88" s="12"/>
      <c r="L88" s="12"/>
      <c r="M88" s="12"/>
      <c r="N88" s="13"/>
      <c r="O88" s="12">
        <f t="shared" si="15"/>
        <v>0</v>
      </c>
      <c r="P88" s="12">
        <f t="shared" si="16"/>
        <v>0</v>
      </c>
      <c r="Q88" s="14"/>
      <c r="R88" s="15">
        <v>0.08</v>
      </c>
      <c r="S88" s="15">
        <f t="shared" si="17"/>
        <v>0</v>
      </c>
    </row>
    <row r="89" spans="1:21" x14ac:dyDescent="0.2">
      <c r="A89" s="36" t="s">
        <v>376</v>
      </c>
      <c r="B89" s="36" t="s">
        <v>377</v>
      </c>
      <c r="C89" s="31" t="s">
        <v>378</v>
      </c>
      <c r="D89" s="36" t="s">
        <v>277</v>
      </c>
      <c r="E89" s="12">
        <v>40</v>
      </c>
      <c r="F89" s="12">
        <v>1800</v>
      </c>
      <c r="G89" s="12">
        <v>5</v>
      </c>
      <c r="H89" s="12">
        <v>20</v>
      </c>
      <c r="I89" s="12"/>
      <c r="J89" s="12"/>
      <c r="K89" s="12"/>
      <c r="L89" s="12">
        <v>100</v>
      </c>
      <c r="M89" s="12"/>
      <c r="N89" s="13"/>
      <c r="O89" s="12">
        <f t="shared" si="15"/>
        <v>100</v>
      </c>
      <c r="P89" s="12">
        <f t="shared" si="16"/>
        <v>5</v>
      </c>
      <c r="Q89" s="14"/>
      <c r="R89" s="15">
        <v>0.08</v>
      </c>
      <c r="S89" s="15">
        <f t="shared" si="17"/>
        <v>0.4</v>
      </c>
    </row>
    <row r="90" spans="1:21" x14ac:dyDescent="0.2">
      <c r="A90" s="11" t="s">
        <v>220</v>
      </c>
      <c r="B90" s="11" t="s">
        <v>221</v>
      </c>
      <c r="C90" s="11" t="s">
        <v>220</v>
      </c>
      <c r="D90" s="11" t="s">
        <v>275</v>
      </c>
      <c r="E90" s="12">
        <v>40</v>
      </c>
      <c r="F90" s="12">
        <v>2000</v>
      </c>
      <c r="G90" s="12">
        <v>5</v>
      </c>
      <c r="H90" s="12">
        <v>25</v>
      </c>
      <c r="I90" s="12"/>
      <c r="J90" s="12"/>
      <c r="K90" s="12"/>
      <c r="L90" s="12"/>
      <c r="M90" s="12"/>
      <c r="N90" s="13"/>
      <c r="O90" s="12">
        <f t="shared" si="15"/>
        <v>0</v>
      </c>
      <c r="P90" s="12">
        <f t="shared" si="16"/>
        <v>0</v>
      </c>
      <c r="Q90" s="14"/>
      <c r="R90" s="15">
        <v>0.08</v>
      </c>
      <c r="S90" s="15">
        <f t="shared" si="17"/>
        <v>0</v>
      </c>
      <c r="T90" s="43"/>
    </row>
    <row r="91" spans="1:21" x14ac:dyDescent="0.2">
      <c r="A91" s="28" t="s">
        <v>96</v>
      </c>
      <c r="B91" s="28"/>
      <c r="C91" s="30"/>
      <c r="D91" s="30"/>
      <c r="E91" s="20"/>
      <c r="F91" s="12"/>
      <c r="G91" s="12"/>
      <c r="H91" s="12"/>
      <c r="I91" s="12"/>
      <c r="J91" s="12"/>
      <c r="K91" s="12"/>
      <c r="L91" s="12"/>
      <c r="M91" s="12"/>
      <c r="N91" s="8"/>
      <c r="O91" s="12"/>
      <c r="P91" s="12"/>
      <c r="Q91" s="14"/>
      <c r="R91" s="12"/>
      <c r="S91" s="15"/>
    </row>
    <row r="92" spans="1:21" x14ac:dyDescent="0.2">
      <c r="A92" s="11" t="s">
        <v>299</v>
      </c>
      <c r="B92" s="11" t="s">
        <v>300</v>
      </c>
      <c r="C92" s="11" t="s">
        <v>299</v>
      </c>
      <c r="D92" s="11" t="s">
        <v>275</v>
      </c>
      <c r="E92" s="12">
        <v>50</v>
      </c>
      <c r="F92" s="12">
        <v>100</v>
      </c>
      <c r="G92" s="12">
        <v>10</v>
      </c>
      <c r="H92" s="12">
        <v>150</v>
      </c>
      <c r="I92" s="12"/>
      <c r="J92" s="12"/>
      <c r="K92" s="12"/>
      <c r="L92" s="12"/>
      <c r="M92" s="12"/>
      <c r="N92" s="13"/>
      <c r="O92" s="12">
        <f t="shared" ref="O92:O108" si="18">SUM(I92:N92)</f>
        <v>0</v>
      </c>
      <c r="P92" s="12">
        <f t="shared" ref="P92:P108" si="19">$O92/$H92</f>
        <v>0</v>
      </c>
      <c r="Q92" s="14"/>
      <c r="R92" s="15">
        <v>0.1</v>
      </c>
      <c r="S92" s="15">
        <f t="shared" ref="S92:S108" si="20">$P92*$R92</f>
        <v>0</v>
      </c>
      <c r="T92" s="43">
        <f>SUM(S92:S108)</f>
        <v>4.84</v>
      </c>
      <c r="U92" s="3">
        <f>T92*100/$T$143</f>
        <v>16.063723863259213</v>
      </c>
    </row>
    <row r="93" spans="1:21" x14ac:dyDescent="0.2">
      <c r="A93" s="11" t="s">
        <v>97</v>
      </c>
      <c r="B93" s="11" t="s">
        <v>98</v>
      </c>
      <c r="C93" s="11" t="s">
        <v>97</v>
      </c>
      <c r="D93" s="11" t="s">
        <v>275</v>
      </c>
      <c r="E93" s="12">
        <v>50</v>
      </c>
      <c r="F93" s="12">
        <v>150</v>
      </c>
      <c r="G93" s="12">
        <v>10</v>
      </c>
      <c r="H93" s="12">
        <v>150</v>
      </c>
      <c r="I93" s="12"/>
      <c r="J93" s="12"/>
      <c r="K93" s="12"/>
      <c r="L93" s="12"/>
      <c r="M93" s="12"/>
      <c r="N93" s="13"/>
      <c r="O93" s="12">
        <f t="shared" si="18"/>
        <v>0</v>
      </c>
      <c r="P93" s="12">
        <f t="shared" si="19"/>
        <v>0</v>
      </c>
      <c r="Q93" s="14"/>
      <c r="R93" s="15">
        <v>0.1</v>
      </c>
      <c r="S93" s="15">
        <f t="shared" si="20"/>
        <v>0</v>
      </c>
    </row>
    <row r="94" spans="1:21" x14ac:dyDescent="0.2">
      <c r="A94" s="36" t="s">
        <v>235</v>
      </c>
      <c r="B94" s="36" t="s">
        <v>98</v>
      </c>
      <c r="C94" s="36">
        <v>90448200</v>
      </c>
      <c r="D94" s="36" t="s">
        <v>277</v>
      </c>
      <c r="E94" s="12" t="s">
        <v>102</v>
      </c>
      <c r="F94" s="12">
        <v>150</v>
      </c>
      <c r="G94" s="12">
        <v>10</v>
      </c>
      <c r="H94" s="12">
        <v>150</v>
      </c>
      <c r="I94" s="12"/>
      <c r="J94" s="12"/>
      <c r="K94" s="12"/>
      <c r="L94" s="12"/>
      <c r="M94" s="12"/>
      <c r="N94" s="13"/>
      <c r="O94" s="12">
        <f t="shared" si="18"/>
        <v>0</v>
      </c>
      <c r="P94" s="12">
        <f t="shared" si="19"/>
        <v>0</v>
      </c>
      <c r="Q94" s="14"/>
      <c r="R94" s="15">
        <v>0.1</v>
      </c>
      <c r="S94" s="15">
        <f t="shared" si="20"/>
        <v>0</v>
      </c>
    </row>
    <row r="95" spans="1:21" x14ac:dyDescent="0.2">
      <c r="A95" s="11" t="s">
        <v>224</v>
      </c>
      <c r="B95" s="11" t="s">
        <v>225</v>
      </c>
      <c r="C95" s="11" t="s">
        <v>224</v>
      </c>
      <c r="D95" s="11" t="s">
        <v>275</v>
      </c>
      <c r="E95" s="12">
        <v>50</v>
      </c>
      <c r="F95" s="12">
        <v>200</v>
      </c>
      <c r="G95" s="12">
        <v>10</v>
      </c>
      <c r="H95" s="12">
        <v>150</v>
      </c>
      <c r="I95" s="12"/>
      <c r="J95" s="12"/>
      <c r="K95" s="12"/>
      <c r="L95" s="12"/>
      <c r="M95" s="12"/>
      <c r="N95" s="13"/>
      <c r="O95" s="12">
        <f t="shared" si="18"/>
        <v>0</v>
      </c>
      <c r="P95" s="12">
        <f t="shared" si="19"/>
        <v>0</v>
      </c>
      <c r="Q95" s="14"/>
      <c r="R95" s="15">
        <v>0.06</v>
      </c>
      <c r="S95" s="15">
        <f t="shared" si="20"/>
        <v>0</v>
      </c>
    </row>
    <row r="96" spans="1:21" x14ac:dyDescent="0.2">
      <c r="A96" s="11" t="s">
        <v>99</v>
      </c>
      <c r="B96" s="11" t="s">
        <v>100</v>
      </c>
      <c r="C96" s="11" t="s">
        <v>99</v>
      </c>
      <c r="D96" s="11" t="s">
        <v>275</v>
      </c>
      <c r="E96" s="12">
        <v>50</v>
      </c>
      <c r="F96" s="12">
        <v>300</v>
      </c>
      <c r="G96" s="12">
        <v>10</v>
      </c>
      <c r="H96" s="12">
        <v>75</v>
      </c>
      <c r="I96" s="12"/>
      <c r="J96" s="12"/>
      <c r="K96" s="12"/>
      <c r="L96" s="12"/>
      <c r="M96" s="12"/>
      <c r="N96" s="13"/>
      <c r="O96" s="12">
        <f t="shared" si="18"/>
        <v>0</v>
      </c>
      <c r="P96" s="12">
        <f t="shared" si="19"/>
        <v>0</v>
      </c>
      <c r="Q96" s="14"/>
      <c r="R96" s="15">
        <v>0.1</v>
      </c>
      <c r="S96" s="15">
        <f t="shared" si="20"/>
        <v>0</v>
      </c>
    </row>
    <row r="97" spans="1:21" x14ac:dyDescent="0.2">
      <c r="A97" s="36" t="s">
        <v>101</v>
      </c>
      <c r="B97" s="36" t="s">
        <v>100</v>
      </c>
      <c r="C97" s="36">
        <v>90448300</v>
      </c>
      <c r="D97" s="36" t="s">
        <v>277</v>
      </c>
      <c r="E97" s="12" t="s">
        <v>102</v>
      </c>
      <c r="F97" s="12">
        <v>300</v>
      </c>
      <c r="G97" s="12">
        <v>10</v>
      </c>
      <c r="H97" s="12">
        <v>75</v>
      </c>
      <c r="I97" s="12"/>
      <c r="J97" s="12"/>
      <c r="K97" s="12"/>
      <c r="L97" s="12"/>
      <c r="M97" s="12"/>
      <c r="N97" s="13"/>
      <c r="O97" s="12">
        <f t="shared" si="18"/>
        <v>0</v>
      </c>
      <c r="P97" s="12">
        <f t="shared" si="19"/>
        <v>0</v>
      </c>
      <c r="Q97" s="14"/>
      <c r="R97" s="15">
        <v>0.1</v>
      </c>
      <c r="S97" s="15">
        <f t="shared" si="20"/>
        <v>0</v>
      </c>
    </row>
    <row r="98" spans="1:21" x14ac:dyDescent="0.2">
      <c r="A98" s="11" t="s">
        <v>103</v>
      </c>
      <c r="B98" s="11" t="s">
        <v>104</v>
      </c>
      <c r="C98" s="11" t="s">
        <v>103</v>
      </c>
      <c r="D98" s="11" t="s">
        <v>275</v>
      </c>
      <c r="E98" s="12">
        <v>50</v>
      </c>
      <c r="F98" s="12">
        <v>450</v>
      </c>
      <c r="G98" s="12">
        <v>10</v>
      </c>
      <c r="H98" s="12">
        <v>50</v>
      </c>
      <c r="I98" s="12"/>
      <c r="J98" s="12"/>
      <c r="K98" s="12"/>
      <c r="L98" s="12"/>
      <c r="M98" s="12"/>
      <c r="N98" s="13"/>
      <c r="O98" s="12">
        <f t="shared" si="18"/>
        <v>0</v>
      </c>
      <c r="P98" s="12">
        <f t="shared" si="19"/>
        <v>0</v>
      </c>
      <c r="Q98" s="14"/>
      <c r="R98" s="15">
        <v>0.1</v>
      </c>
      <c r="S98" s="15">
        <f t="shared" si="20"/>
        <v>0</v>
      </c>
    </row>
    <row r="99" spans="1:21" x14ac:dyDescent="0.2">
      <c r="A99" s="36" t="s">
        <v>186</v>
      </c>
      <c r="B99" s="36" t="s">
        <v>104</v>
      </c>
      <c r="C99" s="36">
        <v>90448400</v>
      </c>
      <c r="D99" s="36" t="s">
        <v>277</v>
      </c>
      <c r="E99" s="12" t="s">
        <v>102</v>
      </c>
      <c r="F99" s="12">
        <v>450</v>
      </c>
      <c r="G99" s="12">
        <v>10</v>
      </c>
      <c r="H99" s="12">
        <v>50</v>
      </c>
      <c r="I99" s="12"/>
      <c r="J99" s="12"/>
      <c r="K99" s="12"/>
      <c r="L99" s="12">
        <v>300</v>
      </c>
      <c r="M99" s="12"/>
      <c r="N99" s="13"/>
      <c r="O99" s="12">
        <f t="shared" si="18"/>
        <v>300</v>
      </c>
      <c r="P99" s="12">
        <f t="shared" si="19"/>
        <v>6</v>
      </c>
      <c r="Q99" s="14"/>
      <c r="R99" s="15">
        <v>0.1</v>
      </c>
      <c r="S99" s="15">
        <f t="shared" si="20"/>
        <v>0.60000000000000009</v>
      </c>
    </row>
    <row r="100" spans="1:21" x14ac:dyDescent="0.2">
      <c r="A100" s="11" t="s">
        <v>105</v>
      </c>
      <c r="B100" s="11" t="s">
        <v>106</v>
      </c>
      <c r="C100" s="11" t="s">
        <v>105</v>
      </c>
      <c r="D100" s="11" t="s">
        <v>275</v>
      </c>
      <c r="E100" s="12">
        <v>50</v>
      </c>
      <c r="F100" s="12">
        <v>600</v>
      </c>
      <c r="G100" s="12">
        <v>10</v>
      </c>
      <c r="H100" s="12">
        <v>50</v>
      </c>
      <c r="I100" s="12"/>
      <c r="J100" s="12"/>
      <c r="K100" s="12"/>
      <c r="L100" s="12"/>
      <c r="M100" s="12"/>
      <c r="N100" s="13"/>
      <c r="O100" s="12">
        <f t="shared" si="18"/>
        <v>0</v>
      </c>
      <c r="P100" s="12">
        <f t="shared" si="19"/>
        <v>0</v>
      </c>
      <c r="Q100" s="14"/>
      <c r="R100" s="15">
        <v>0.13</v>
      </c>
      <c r="S100" s="15">
        <f t="shared" si="20"/>
        <v>0</v>
      </c>
    </row>
    <row r="101" spans="1:21" x14ac:dyDescent="0.2">
      <c r="A101" s="36" t="s">
        <v>107</v>
      </c>
      <c r="B101" s="36" t="s">
        <v>106</v>
      </c>
      <c r="C101" s="36">
        <v>90448600</v>
      </c>
      <c r="D101" s="36" t="s">
        <v>277</v>
      </c>
      <c r="E101" s="12" t="s">
        <v>102</v>
      </c>
      <c r="F101" s="12">
        <v>600</v>
      </c>
      <c r="G101" s="12">
        <v>10</v>
      </c>
      <c r="H101" s="12">
        <v>50</v>
      </c>
      <c r="I101" s="12"/>
      <c r="J101" s="12"/>
      <c r="K101" s="12"/>
      <c r="L101" s="12">
        <v>300</v>
      </c>
      <c r="M101" s="12"/>
      <c r="N101" s="13"/>
      <c r="O101" s="12">
        <f t="shared" si="18"/>
        <v>300</v>
      </c>
      <c r="P101" s="12">
        <f t="shared" si="19"/>
        <v>6</v>
      </c>
      <c r="Q101" s="14"/>
      <c r="R101" s="15">
        <v>0.13</v>
      </c>
      <c r="S101" s="15">
        <f t="shared" si="20"/>
        <v>0.78</v>
      </c>
    </row>
    <row r="102" spans="1:21" x14ac:dyDescent="0.2">
      <c r="A102" s="36" t="s">
        <v>266</v>
      </c>
      <c r="B102" s="36" t="s">
        <v>267</v>
      </c>
      <c r="C102" s="36">
        <v>90448605</v>
      </c>
      <c r="D102" s="36" t="s">
        <v>277</v>
      </c>
      <c r="E102" s="12" t="s">
        <v>102</v>
      </c>
      <c r="F102" s="12">
        <v>700</v>
      </c>
      <c r="G102" s="12">
        <v>5</v>
      </c>
      <c r="H102" s="12">
        <v>25</v>
      </c>
      <c r="I102" s="12"/>
      <c r="J102" s="12"/>
      <c r="K102" s="12"/>
      <c r="L102" s="12"/>
      <c r="M102" s="12"/>
      <c r="N102" s="13"/>
      <c r="O102" s="12">
        <f t="shared" si="18"/>
        <v>0</v>
      </c>
      <c r="P102" s="12">
        <f t="shared" si="19"/>
        <v>0</v>
      </c>
      <c r="Q102" s="14"/>
      <c r="R102" s="15">
        <v>0.1</v>
      </c>
      <c r="S102" s="15">
        <f t="shared" si="20"/>
        <v>0</v>
      </c>
    </row>
    <row r="103" spans="1:21" x14ac:dyDescent="0.2">
      <c r="A103" s="11" t="s">
        <v>202</v>
      </c>
      <c r="B103" s="11" t="s">
        <v>203</v>
      </c>
      <c r="C103" s="11" t="s">
        <v>202</v>
      </c>
      <c r="D103" s="11" t="s">
        <v>275</v>
      </c>
      <c r="E103" s="12">
        <v>50</v>
      </c>
      <c r="F103" s="12">
        <v>750</v>
      </c>
      <c r="G103" s="12">
        <v>5</v>
      </c>
      <c r="H103" s="12">
        <v>25</v>
      </c>
      <c r="I103" s="12"/>
      <c r="J103" s="12">
        <v>300</v>
      </c>
      <c r="K103" s="12"/>
      <c r="L103" s="12">
        <v>200</v>
      </c>
      <c r="M103" s="12"/>
      <c r="N103" s="13"/>
      <c r="O103" s="12">
        <f t="shared" si="18"/>
        <v>500</v>
      </c>
      <c r="P103" s="12">
        <f t="shared" si="19"/>
        <v>20</v>
      </c>
      <c r="Q103" s="14"/>
      <c r="R103" s="15">
        <v>0.1</v>
      </c>
      <c r="S103" s="15">
        <f t="shared" si="20"/>
        <v>2</v>
      </c>
    </row>
    <row r="104" spans="1:21" x14ac:dyDescent="0.2">
      <c r="A104" s="11" t="s">
        <v>108</v>
      </c>
      <c r="B104" s="11" t="s">
        <v>109</v>
      </c>
      <c r="C104" s="11" t="s">
        <v>108</v>
      </c>
      <c r="D104" s="11" t="s">
        <v>275</v>
      </c>
      <c r="E104" s="12">
        <v>50</v>
      </c>
      <c r="F104" s="12">
        <v>900</v>
      </c>
      <c r="G104" s="12">
        <v>5</v>
      </c>
      <c r="H104" s="12">
        <v>25</v>
      </c>
      <c r="I104" s="12"/>
      <c r="J104" s="12"/>
      <c r="K104" s="12"/>
      <c r="L104" s="12"/>
      <c r="M104" s="12"/>
      <c r="N104" s="13"/>
      <c r="O104" s="12">
        <f t="shared" si="18"/>
        <v>0</v>
      </c>
      <c r="P104" s="12">
        <f t="shared" si="19"/>
        <v>0</v>
      </c>
      <c r="Q104" s="14"/>
      <c r="R104" s="15">
        <v>0.1</v>
      </c>
      <c r="S104" s="15">
        <f t="shared" si="20"/>
        <v>0</v>
      </c>
    </row>
    <row r="105" spans="1:21" x14ac:dyDescent="0.2">
      <c r="A105" s="36" t="s">
        <v>187</v>
      </c>
      <c r="B105" s="36" t="s">
        <v>109</v>
      </c>
      <c r="C105" s="36">
        <v>90448700</v>
      </c>
      <c r="D105" s="36" t="s">
        <v>277</v>
      </c>
      <c r="E105" s="12" t="s">
        <v>102</v>
      </c>
      <c r="F105" s="12">
        <v>900</v>
      </c>
      <c r="G105" s="12">
        <v>5</v>
      </c>
      <c r="H105" s="12">
        <v>25</v>
      </c>
      <c r="I105" s="12"/>
      <c r="J105" s="12"/>
      <c r="K105" s="12"/>
      <c r="L105" s="12">
        <v>300</v>
      </c>
      <c r="M105" s="12"/>
      <c r="N105" s="13"/>
      <c r="O105" s="12">
        <f t="shared" si="18"/>
        <v>300</v>
      </c>
      <c r="P105" s="12">
        <f t="shared" si="19"/>
        <v>12</v>
      </c>
      <c r="Q105" s="14"/>
      <c r="R105" s="15">
        <v>0.1</v>
      </c>
      <c r="S105" s="15">
        <f t="shared" si="20"/>
        <v>1.2000000000000002</v>
      </c>
    </row>
    <row r="106" spans="1:21" x14ac:dyDescent="0.2">
      <c r="A106" s="11" t="s">
        <v>110</v>
      </c>
      <c r="B106" s="11" t="s">
        <v>111</v>
      </c>
      <c r="C106" s="11" t="s">
        <v>110</v>
      </c>
      <c r="D106" s="11" t="s">
        <v>275</v>
      </c>
      <c r="E106" s="12">
        <v>50</v>
      </c>
      <c r="F106" s="12">
        <v>1200</v>
      </c>
      <c r="G106" s="12">
        <v>5</v>
      </c>
      <c r="H106" s="12">
        <v>25</v>
      </c>
      <c r="I106" s="12"/>
      <c r="J106" s="12"/>
      <c r="K106" s="12"/>
      <c r="L106" s="12"/>
      <c r="M106" s="12"/>
      <c r="N106" s="13"/>
      <c r="O106" s="12">
        <f t="shared" si="18"/>
        <v>0</v>
      </c>
      <c r="P106" s="12">
        <f t="shared" si="19"/>
        <v>0</v>
      </c>
      <c r="Q106" s="14"/>
      <c r="R106" s="15">
        <v>0.13</v>
      </c>
      <c r="S106" s="15">
        <f t="shared" si="20"/>
        <v>0</v>
      </c>
    </row>
    <row r="107" spans="1:21" x14ac:dyDescent="0.2">
      <c r="A107" s="36" t="s">
        <v>204</v>
      </c>
      <c r="B107" s="36" t="s">
        <v>111</v>
      </c>
      <c r="C107" s="31" t="s">
        <v>205</v>
      </c>
      <c r="D107" s="36" t="s">
        <v>277</v>
      </c>
      <c r="E107" s="12">
        <v>50</v>
      </c>
      <c r="F107" s="12">
        <v>1200</v>
      </c>
      <c r="G107" s="12">
        <v>5</v>
      </c>
      <c r="H107" s="12">
        <v>25</v>
      </c>
      <c r="I107" s="12"/>
      <c r="J107" s="12"/>
      <c r="K107" s="12"/>
      <c r="L107" s="12"/>
      <c r="M107" s="12"/>
      <c r="N107" s="13"/>
      <c r="O107" s="12">
        <f t="shared" si="18"/>
        <v>0</v>
      </c>
      <c r="P107" s="12">
        <f t="shared" si="19"/>
        <v>0</v>
      </c>
      <c r="Q107" s="14"/>
      <c r="R107" s="15">
        <v>0.13</v>
      </c>
      <c r="S107" s="15">
        <f t="shared" si="20"/>
        <v>0</v>
      </c>
    </row>
    <row r="108" spans="1:21" x14ac:dyDescent="0.2">
      <c r="A108" s="36" t="s">
        <v>268</v>
      </c>
      <c r="B108" s="36" t="s">
        <v>269</v>
      </c>
      <c r="C108" s="31" t="s">
        <v>270</v>
      </c>
      <c r="D108" s="36" t="s">
        <v>277</v>
      </c>
      <c r="E108" s="12">
        <v>50</v>
      </c>
      <c r="F108" s="12">
        <v>2400</v>
      </c>
      <c r="G108" s="12">
        <v>5</v>
      </c>
      <c r="H108" s="12">
        <v>25</v>
      </c>
      <c r="I108" s="12">
        <v>50</v>
      </c>
      <c r="J108" s="12"/>
      <c r="K108" s="12"/>
      <c r="L108" s="12"/>
      <c r="M108" s="12"/>
      <c r="N108" s="13"/>
      <c r="O108" s="12">
        <f t="shared" si="18"/>
        <v>50</v>
      </c>
      <c r="P108" s="12">
        <f t="shared" si="19"/>
        <v>2</v>
      </c>
      <c r="Q108" s="14"/>
      <c r="R108" s="15">
        <v>0.13</v>
      </c>
      <c r="S108" s="15">
        <f t="shared" si="20"/>
        <v>0.26</v>
      </c>
      <c r="T108" s="43"/>
    </row>
    <row r="109" spans="1:21" x14ac:dyDescent="0.2">
      <c r="A109" s="318" t="s">
        <v>112</v>
      </c>
      <c r="B109" s="319"/>
      <c r="C109" s="29"/>
      <c r="D109" s="29"/>
      <c r="E109" s="30"/>
      <c r="F109" s="12"/>
      <c r="G109" s="12"/>
      <c r="H109" s="12"/>
      <c r="I109" s="12"/>
      <c r="J109" s="12"/>
      <c r="K109" s="12"/>
      <c r="L109" s="12"/>
      <c r="M109" s="12"/>
      <c r="N109" s="36"/>
      <c r="O109" s="12"/>
      <c r="P109" s="12"/>
      <c r="Q109" s="14"/>
      <c r="R109" s="12"/>
      <c r="S109" s="15"/>
    </row>
    <row r="110" spans="1:21" x14ac:dyDescent="0.2">
      <c r="A110" s="11" t="s">
        <v>216</v>
      </c>
      <c r="B110" s="11" t="s">
        <v>217</v>
      </c>
      <c r="C110" s="11" t="s">
        <v>216</v>
      </c>
      <c r="D110" s="11" t="s">
        <v>275</v>
      </c>
      <c r="E110" s="12">
        <v>20</v>
      </c>
      <c r="F110" s="12">
        <v>150</v>
      </c>
      <c r="G110" s="12">
        <v>10</v>
      </c>
      <c r="H110" s="12">
        <v>400</v>
      </c>
      <c r="I110" s="12"/>
      <c r="J110" s="12"/>
      <c r="K110" s="12"/>
      <c r="L110" s="12"/>
      <c r="M110" s="12"/>
      <c r="N110" s="36"/>
      <c r="O110" s="12">
        <f t="shared" ref="O110:O142" si="21">SUM(I110:N110)</f>
        <v>0</v>
      </c>
      <c r="P110" s="12">
        <f t="shared" ref="P110:P142" si="22">$O110/$H110</f>
        <v>0</v>
      </c>
      <c r="Q110" s="14"/>
      <c r="R110" s="12">
        <v>0.06</v>
      </c>
      <c r="S110" s="15">
        <f t="shared" ref="S110:S142" si="23">$P110*$R110</f>
        <v>0</v>
      </c>
      <c r="T110" s="43">
        <f>SUM(S110:S125)</f>
        <v>0.06</v>
      </c>
      <c r="U110" s="3">
        <f>T110*100/$T$143</f>
        <v>0.19913707268503156</v>
      </c>
    </row>
    <row r="111" spans="1:21" x14ac:dyDescent="0.2">
      <c r="A111" s="36" t="s">
        <v>226</v>
      </c>
      <c r="B111" s="36" t="s">
        <v>217</v>
      </c>
      <c r="C111" s="36">
        <v>90444200</v>
      </c>
      <c r="D111" s="36" t="s">
        <v>277</v>
      </c>
      <c r="E111" s="12">
        <v>20</v>
      </c>
      <c r="F111" s="12">
        <v>150</v>
      </c>
      <c r="G111" s="12">
        <v>10</v>
      </c>
      <c r="H111" s="12">
        <v>400</v>
      </c>
      <c r="I111" s="12"/>
      <c r="J111" s="12"/>
      <c r="K111" s="12"/>
      <c r="L111" s="12"/>
      <c r="M111" s="12"/>
      <c r="N111" s="36"/>
      <c r="O111" s="12">
        <f t="shared" si="21"/>
        <v>0</v>
      </c>
      <c r="P111" s="12">
        <f t="shared" si="22"/>
        <v>0</v>
      </c>
      <c r="Q111" s="14"/>
      <c r="R111" s="12">
        <v>0.06</v>
      </c>
      <c r="S111" s="15">
        <f t="shared" si="23"/>
        <v>0</v>
      </c>
    </row>
    <row r="112" spans="1:21" x14ac:dyDescent="0.2">
      <c r="A112" s="11" t="s">
        <v>191</v>
      </c>
      <c r="B112" s="11" t="s">
        <v>192</v>
      </c>
      <c r="C112" s="11" t="s">
        <v>191</v>
      </c>
      <c r="D112" s="11" t="s">
        <v>275</v>
      </c>
      <c r="E112" s="12">
        <v>20</v>
      </c>
      <c r="F112" s="12">
        <v>200</v>
      </c>
      <c r="G112" s="12">
        <v>10</v>
      </c>
      <c r="H112" s="12">
        <v>300</v>
      </c>
      <c r="I112" s="12"/>
      <c r="J112" s="12"/>
      <c r="K112" s="12"/>
      <c r="L112" s="12"/>
      <c r="M112" s="12"/>
      <c r="N112" s="36"/>
      <c r="O112" s="12">
        <f t="shared" si="21"/>
        <v>0</v>
      </c>
      <c r="P112" s="12">
        <f t="shared" si="22"/>
        <v>0</v>
      </c>
      <c r="Q112" s="14"/>
      <c r="R112" s="12">
        <v>0.06</v>
      </c>
      <c r="S112" s="15">
        <f t="shared" si="23"/>
        <v>0</v>
      </c>
    </row>
    <row r="113" spans="1:21" x14ac:dyDescent="0.2">
      <c r="A113" s="11" t="s">
        <v>160</v>
      </c>
      <c r="B113" s="11" t="s">
        <v>161</v>
      </c>
      <c r="C113" s="11" t="s">
        <v>160</v>
      </c>
      <c r="D113" s="11" t="s">
        <v>275</v>
      </c>
      <c r="E113" s="12">
        <v>20</v>
      </c>
      <c r="F113" s="12">
        <v>300</v>
      </c>
      <c r="G113" s="12">
        <v>10</v>
      </c>
      <c r="H113" s="12">
        <v>200</v>
      </c>
      <c r="I113" s="12"/>
      <c r="J113" s="12"/>
      <c r="K113" s="12"/>
      <c r="L113" s="12"/>
      <c r="M113" s="12">
        <v>200</v>
      </c>
      <c r="N113" s="13"/>
      <c r="O113" s="12">
        <f t="shared" si="21"/>
        <v>200</v>
      </c>
      <c r="P113" s="12">
        <f t="shared" si="22"/>
        <v>1</v>
      </c>
      <c r="Q113" s="14"/>
      <c r="R113" s="15">
        <v>0.06</v>
      </c>
      <c r="S113" s="15">
        <f t="shared" si="23"/>
        <v>0.06</v>
      </c>
    </row>
    <row r="114" spans="1:21" x14ac:dyDescent="0.2">
      <c r="A114" s="36" t="s">
        <v>215</v>
      </c>
      <c r="B114" s="36" t="s">
        <v>161</v>
      </c>
      <c r="C114" s="36">
        <v>90444300</v>
      </c>
      <c r="D114" s="36" t="s">
        <v>277</v>
      </c>
      <c r="E114" s="12" t="s">
        <v>46</v>
      </c>
      <c r="F114" s="12">
        <v>300</v>
      </c>
      <c r="G114" s="12">
        <v>10</v>
      </c>
      <c r="H114" s="12">
        <v>200</v>
      </c>
      <c r="I114" s="12"/>
      <c r="J114" s="12"/>
      <c r="K114" s="12"/>
      <c r="L114" s="12"/>
      <c r="M114" s="12"/>
      <c r="N114" s="13"/>
      <c r="O114" s="12">
        <f t="shared" si="21"/>
        <v>0</v>
      </c>
      <c r="P114" s="12">
        <f t="shared" si="22"/>
        <v>0</v>
      </c>
      <c r="Q114" s="14"/>
      <c r="R114" s="15">
        <v>0.06</v>
      </c>
      <c r="S114" s="15">
        <f t="shared" si="23"/>
        <v>0</v>
      </c>
    </row>
    <row r="115" spans="1:21" x14ac:dyDescent="0.2">
      <c r="A115" s="11" t="s">
        <v>206</v>
      </c>
      <c r="B115" s="11" t="s">
        <v>114</v>
      </c>
      <c r="C115" s="11" t="s">
        <v>206</v>
      </c>
      <c r="D115" s="11" t="s">
        <v>275</v>
      </c>
      <c r="E115" s="12">
        <v>20</v>
      </c>
      <c r="F115" s="12">
        <v>450</v>
      </c>
      <c r="G115" s="12">
        <v>10</v>
      </c>
      <c r="H115" s="12">
        <v>100</v>
      </c>
      <c r="I115" s="12"/>
      <c r="J115" s="12"/>
      <c r="K115" s="12"/>
      <c r="L115" s="12"/>
      <c r="M115" s="12"/>
      <c r="N115" s="25"/>
      <c r="O115" s="12">
        <f t="shared" si="21"/>
        <v>0</v>
      </c>
      <c r="P115" s="12">
        <f t="shared" si="22"/>
        <v>0</v>
      </c>
      <c r="Q115" s="14"/>
      <c r="R115" s="15">
        <v>0.08</v>
      </c>
      <c r="S115" s="15">
        <f t="shared" si="23"/>
        <v>0</v>
      </c>
    </row>
    <row r="116" spans="1:21" x14ac:dyDescent="0.2">
      <c r="A116" s="36" t="s">
        <v>113</v>
      </c>
      <c r="B116" s="36" t="s">
        <v>114</v>
      </c>
      <c r="C116" s="36">
        <v>90444400</v>
      </c>
      <c r="D116" s="36" t="s">
        <v>277</v>
      </c>
      <c r="E116" s="12" t="s">
        <v>46</v>
      </c>
      <c r="F116" s="12">
        <v>450</v>
      </c>
      <c r="G116" s="12">
        <v>10</v>
      </c>
      <c r="H116" s="12">
        <v>100</v>
      </c>
      <c r="I116" s="12"/>
      <c r="J116" s="12"/>
      <c r="K116" s="12"/>
      <c r="L116" s="12"/>
      <c r="M116" s="12"/>
      <c r="N116" s="13"/>
      <c r="O116" s="12">
        <f t="shared" si="21"/>
        <v>0</v>
      </c>
      <c r="P116" s="12">
        <f t="shared" si="22"/>
        <v>0</v>
      </c>
      <c r="Q116" s="14"/>
      <c r="R116" s="15">
        <v>0.08</v>
      </c>
      <c r="S116" s="15">
        <f t="shared" si="23"/>
        <v>0</v>
      </c>
    </row>
    <row r="117" spans="1:21" x14ac:dyDescent="0.2">
      <c r="A117" s="11" t="s">
        <v>115</v>
      </c>
      <c r="B117" s="11" t="s">
        <v>116</v>
      </c>
      <c r="C117" s="11" t="s">
        <v>115</v>
      </c>
      <c r="D117" s="11" t="s">
        <v>275</v>
      </c>
      <c r="E117" s="12">
        <v>20</v>
      </c>
      <c r="F117" s="12">
        <v>600</v>
      </c>
      <c r="G117" s="12">
        <v>10</v>
      </c>
      <c r="H117" s="12">
        <v>100</v>
      </c>
      <c r="I117" s="12"/>
      <c r="J117" s="12"/>
      <c r="K117" s="12"/>
      <c r="L117" s="12"/>
      <c r="M117" s="12"/>
      <c r="N117" s="13"/>
      <c r="O117" s="12">
        <f t="shared" si="21"/>
        <v>0</v>
      </c>
      <c r="P117" s="12">
        <f t="shared" si="22"/>
        <v>0</v>
      </c>
      <c r="Q117" s="14"/>
      <c r="R117" s="15">
        <v>0.06</v>
      </c>
      <c r="S117" s="15">
        <f t="shared" si="23"/>
        <v>0</v>
      </c>
    </row>
    <row r="118" spans="1:21" x14ac:dyDescent="0.2">
      <c r="A118" s="36" t="s">
        <v>188</v>
      </c>
      <c r="B118" s="36" t="s">
        <v>116</v>
      </c>
      <c r="C118" s="36">
        <v>90444600</v>
      </c>
      <c r="D118" s="36" t="s">
        <v>277</v>
      </c>
      <c r="E118" s="12" t="s">
        <v>46</v>
      </c>
      <c r="F118" s="12">
        <v>600</v>
      </c>
      <c r="G118" s="12">
        <v>10</v>
      </c>
      <c r="H118" s="12">
        <v>100</v>
      </c>
      <c r="I118" s="12"/>
      <c r="J118" s="12"/>
      <c r="K118" s="12"/>
      <c r="L118" s="12"/>
      <c r="M118" s="12"/>
      <c r="N118" s="13"/>
      <c r="O118" s="12">
        <f t="shared" si="21"/>
        <v>0</v>
      </c>
      <c r="P118" s="12">
        <f t="shared" si="22"/>
        <v>0</v>
      </c>
      <c r="Q118" s="14"/>
      <c r="R118" s="15">
        <v>0.06</v>
      </c>
      <c r="S118" s="15">
        <f t="shared" si="23"/>
        <v>0</v>
      </c>
    </row>
    <row r="119" spans="1:21" x14ac:dyDescent="0.2">
      <c r="A119" s="11" t="s">
        <v>117</v>
      </c>
      <c r="B119" s="11" t="s">
        <v>118</v>
      </c>
      <c r="C119" s="11" t="s">
        <v>117</v>
      </c>
      <c r="D119" s="11" t="s">
        <v>275</v>
      </c>
      <c r="E119" s="12">
        <v>20</v>
      </c>
      <c r="F119" s="12">
        <v>750</v>
      </c>
      <c r="G119" s="12">
        <v>10</v>
      </c>
      <c r="H119" s="12">
        <v>100</v>
      </c>
      <c r="I119" s="12"/>
      <c r="J119" s="12"/>
      <c r="K119" s="12"/>
      <c r="L119" s="12"/>
      <c r="M119" s="12"/>
      <c r="N119" s="13"/>
      <c r="O119" s="12">
        <f t="shared" si="21"/>
        <v>0</v>
      </c>
      <c r="P119" s="12">
        <f t="shared" si="22"/>
        <v>0</v>
      </c>
      <c r="Q119" s="14"/>
      <c r="R119" s="15">
        <v>7.0000000000000007E-2</v>
      </c>
      <c r="S119" s="15">
        <f t="shared" si="23"/>
        <v>0</v>
      </c>
    </row>
    <row r="120" spans="1:21" x14ac:dyDescent="0.2">
      <c r="A120" s="36" t="s">
        <v>189</v>
      </c>
      <c r="B120" s="36" t="s">
        <v>118</v>
      </c>
      <c r="C120" s="36">
        <v>90444700</v>
      </c>
      <c r="D120" s="36" t="s">
        <v>277</v>
      </c>
      <c r="E120" s="12" t="s">
        <v>46</v>
      </c>
      <c r="F120" s="12">
        <v>750</v>
      </c>
      <c r="G120" s="12">
        <v>10</v>
      </c>
      <c r="H120" s="12">
        <v>100</v>
      </c>
      <c r="I120" s="12"/>
      <c r="J120" s="12"/>
      <c r="K120" s="12"/>
      <c r="L120" s="12"/>
      <c r="M120" s="12"/>
      <c r="N120" s="13"/>
      <c r="O120" s="12">
        <f t="shared" si="21"/>
        <v>0</v>
      </c>
      <c r="P120" s="12">
        <f t="shared" si="22"/>
        <v>0</v>
      </c>
      <c r="Q120" s="14"/>
      <c r="R120" s="15">
        <v>7.0000000000000007E-2</v>
      </c>
      <c r="S120" s="15">
        <f t="shared" si="23"/>
        <v>0</v>
      </c>
    </row>
    <row r="121" spans="1:21" x14ac:dyDescent="0.2">
      <c r="A121" s="11" t="s">
        <v>119</v>
      </c>
      <c r="B121" s="11" t="s">
        <v>120</v>
      </c>
      <c r="C121" s="11" t="s">
        <v>119</v>
      </c>
      <c r="D121" s="11" t="s">
        <v>275</v>
      </c>
      <c r="E121" s="12">
        <v>20</v>
      </c>
      <c r="F121" s="12">
        <v>900</v>
      </c>
      <c r="G121" s="12">
        <v>10</v>
      </c>
      <c r="H121" s="12">
        <v>50</v>
      </c>
      <c r="I121" s="12"/>
      <c r="J121" s="12"/>
      <c r="K121" s="12"/>
      <c r="L121" s="12"/>
      <c r="M121" s="12"/>
      <c r="N121" s="13"/>
      <c r="O121" s="12">
        <f t="shared" si="21"/>
        <v>0</v>
      </c>
      <c r="P121" s="12">
        <f t="shared" si="22"/>
        <v>0</v>
      </c>
      <c r="Q121" s="14"/>
      <c r="R121" s="15">
        <v>0.08</v>
      </c>
      <c r="S121" s="15">
        <f t="shared" si="23"/>
        <v>0</v>
      </c>
    </row>
    <row r="122" spans="1:21" x14ac:dyDescent="0.2">
      <c r="A122" s="36" t="s">
        <v>263</v>
      </c>
      <c r="B122" s="36" t="s">
        <v>120</v>
      </c>
      <c r="C122" s="36">
        <v>90444800</v>
      </c>
      <c r="D122" s="36" t="s">
        <v>277</v>
      </c>
      <c r="E122" s="12" t="s">
        <v>46</v>
      </c>
      <c r="F122" s="12">
        <v>900</v>
      </c>
      <c r="G122" s="12">
        <v>10</v>
      </c>
      <c r="H122" s="12">
        <v>50</v>
      </c>
      <c r="I122" s="12"/>
      <c r="J122" s="12"/>
      <c r="K122" s="12"/>
      <c r="L122" s="12"/>
      <c r="M122" s="12"/>
      <c r="N122" s="13"/>
      <c r="O122" s="12">
        <f t="shared" si="21"/>
        <v>0</v>
      </c>
      <c r="P122" s="12">
        <f t="shared" si="22"/>
        <v>0</v>
      </c>
      <c r="Q122" s="14"/>
      <c r="R122" s="15">
        <v>0.08</v>
      </c>
      <c r="S122" s="15">
        <f t="shared" si="23"/>
        <v>0</v>
      </c>
    </row>
    <row r="123" spans="1:21" x14ac:dyDescent="0.2">
      <c r="A123" s="11" t="s">
        <v>121</v>
      </c>
      <c r="B123" s="11" t="s">
        <v>122</v>
      </c>
      <c r="C123" s="11" t="s">
        <v>121</v>
      </c>
      <c r="D123" s="11" t="s">
        <v>275</v>
      </c>
      <c r="E123" s="12">
        <v>20</v>
      </c>
      <c r="F123" s="12">
        <v>1200</v>
      </c>
      <c r="G123" s="12">
        <v>10</v>
      </c>
      <c r="H123" s="12">
        <v>50</v>
      </c>
      <c r="I123" s="12"/>
      <c r="J123" s="12"/>
      <c r="K123" s="12"/>
      <c r="L123" s="12"/>
      <c r="M123" s="12"/>
      <c r="N123" s="13"/>
      <c r="O123" s="12">
        <f t="shared" si="21"/>
        <v>0</v>
      </c>
      <c r="P123" s="12">
        <f t="shared" si="22"/>
        <v>0</v>
      </c>
      <c r="Q123" s="14"/>
      <c r="R123" s="15">
        <v>0.11</v>
      </c>
      <c r="S123" s="15">
        <f t="shared" si="23"/>
        <v>0</v>
      </c>
    </row>
    <row r="124" spans="1:21" x14ac:dyDescent="0.2">
      <c r="A124" s="11" t="s">
        <v>207</v>
      </c>
      <c r="B124" s="11" t="s">
        <v>208</v>
      </c>
      <c r="C124" s="11" t="s">
        <v>207</v>
      </c>
      <c r="D124" s="11" t="s">
        <v>275</v>
      </c>
      <c r="E124" s="12">
        <v>20</v>
      </c>
      <c r="F124" s="12">
        <v>1500</v>
      </c>
      <c r="G124" s="12">
        <v>10</v>
      </c>
      <c r="H124" s="12">
        <v>50</v>
      </c>
      <c r="I124" s="12"/>
      <c r="J124" s="12"/>
      <c r="K124" s="12"/>
      <c r="L124" s="12"/>
      <c r="M124" s="12"/>
      <c r="N124" s="13"/>
      <c r="O124" s="12">
        <f t="shared" si="21"/>
        <v>0</v>
      </c>
      <c r="P124" s="12">
        <f t="shared" si="22"/>
        <v>0</v>
      </c>
      <c r="Q124" s="14"/>
      <c r="R124" s="15">
        <v>7.0000000000000007E-2</v>
      </c>
      <c r="S124" s="15">
        <f t="shared" si="23"/>
        <v>0</v>
      </c>
    </row>
    <row r="125" spans="1:21" x14ac:dyDescent="0.2">
      <c r="A125" s="11" t="s">
        <v>209</v>
      </c>
      <c r="B125" s="11" t="s">
        <v>210</v>
      </c>
      <c r="C125" s="11" t="s">
        <v>209</v>
      </c>
      <c r="D125" s="11" t="s">
        <v>275</v>
      </c>
      <c r="E125" s="12">
        <v>20</v>
      </c>
      <c r="F125" s="12">
        <v>1800</v>
      </c>
      <c r="G125" s="12">
        <v>10</v>
      </c>
      <c r="H125" s="12">
        <v>50</v>
      </c>
      <c r="I125" s="12"/>
      <c r="J125" s="12"/>
      <c r="K125" s="12"/>
      <c r="L125" s="12"/>
      <c r="M125" s="12"/>
      <c r="N125" s="13"/>
      <c r="O125" s="12">
        <f t="shared" si="21"/>
        <v>0</v>
      </c>
      <c r="P125" s="12">
        <f t="shared" si="22"/>
        <v>0</v>
      </c>
      <c r="Q125" s="51"/>
      <c r="R125" s="15">
        <v>0.09</v>
      </c>
      <c r="S125" s="15">
        <f t="shared" si="23"/>
        <v>0</v>
      </c>
      <c r="T125" s="43"/>
    </row>
    <row r="126" spans="1:21" x14ac:dyDescent="0.2">
      <c r="A126" s="11" t="s">
        <v>123</v>
      </c>
      <c r="B126" s="11" t="s">
        <v>124</v>
      </c>
      <c r="C126" s="11" t="s">
        <v>123</v>
      </c>
      <c r="D126" s="11" t="s">
        <v>275</v>
      </c>
      <c r="E126" s="12">
        <v>25</v>
      </c>
      <c r="F126" s="12">
        <v>150</v>
      </c>
      <c r="G126" s="12">
        <v>10</v>
      </c>
      <c r="H126" s="12">
        <v>200</v>
      </c>
      <c r="I126" s="12"/>
      <c r="J126" s="12"/>
      <c r="K126" s="12"/>
      <c r="L126" s="12"/>
      <c r="M126" s="12"/>
      <c r="N126" s="13"/>
      <c r="O126" s="12">
        <f t="shared" si="21"/>
        <v>0</v>
      </c>
      <c r="P126" s="12">
        <f t="shared" si="22"/>
        <v>0</v>
      </c>
      <c r="Q126" s="14"/>
      <c r="R126" s="15">
        <v>0.04</v>
      </c>
      <c r="S126" s="15">
        <f t="shared" si="23"/>
        <v>0</v>
      </c>
      <c r="T126" s="43">
        <f>SUM(S126:S142)</f>
        <v>1.44</v>
      </c>
      <c r="U126" s="3">
        <f>T126*100/$T$143</f>
        <v>4.7792897444407574</v>
      </c>
    </row>
    <row r="127" spans="1:21" x14ac:dyDescent="0.2">
      <c r="A127" s="36" t="s">
        <v>257</v>
      </c>
      <c r="B127" s="36" t="s">
        <v>124</v>
      </c>
      <c r="C127" s="36">
        <v>90445200</v>
      </c>
      <c r="D127" s="36" t="s">
        <v>277</v>
      </c>
      <c r="E127" s="12">
        <v>25</v>
      </c>
      <c r="F127" s="12">
        <v>150</v>
      </c>
      <c r="G127" s="12">
        <v>10</v>
      </c>
      <c r="H127" s="12">
        <v>200</v>
      </c>
      <c r="I127" s="12"/>
      <c r="J127" s="12"/>
      <c r="K127" s="12"/>
      <c r="L127" s="12"/>
      <c r="M127" s="12"/>
      <c r="N127" s="13"/>
      <c r="O127" s="12">
        <f t="shared" si="21"/>
        <v>0</v>
      </c>
      <c r="P127" s="12">
        <f t="shared" si="22"/>
        <v>0</v>
      </c>
      <c r="Q127" s="14"/>
      <c r="R127" s="15">
        <v>0.04</v>
      </c>
      <c r="S127" s="15">
        <f t="shared" si="23"/>
        <v>0</v>
      </c>
    </row>
    <row r="128" spans="1:21" x14ac:dyDescent="0.2">
      <c r="A128" s="11" t="s">
        <v>125</v>
      </c>
      <c r="B128" s="11" t="s">
        <v>126</v>
      </c>
      <c r="C128" s="11" t="s">
        <v>125</v>
      </c>
      <c r="D128" s="11" t="s">
        <v>275</v>
      </c>
      <c r="E128" s="12">
        <v>25</v>
      </c>
      <c r="F128" s="12">
        <v>300</v>
      </c>
      <c r="G128" s="12">
        <v>10</v>
      </c>
      <c r="H128" s="12">
        <v>100</v>
      </c>
      <c r="I128" s="12"/>
      <c r="J128" s="12"/>
      <c r="K128" s="12"/>
      <c r="L128" s="12"/>
      <c r="M128" s="12">
        <v>200</v>
      </c>
      <c r="N128" s="13"/>
      <c r="O128" s="12">
        <f t="shared" si="21"/>
        <v>200</v>
      </c>
      <c r="P128" s="12">
        <f t="shared" si="22"/>
        <v>2</v>
      </c>
      <c r="Q128" s="14"/>
      <c r="R128" s="15">
        <v>0.04</v>
      </c>
      <c r="S128" s="15">
        <f t="shared" si="23"/>
        <v>0.08</v>
      </c>
    </row>
    <row r="129" spans="1:21" x14ac:dyDescent="0.2">
      <c r="A129" s="36" t="s">
        <v>127</v>
      </c>
      <c r="B129" s="36" t="s">
        <v>126</v>
      </c>
      <c r="C129" s="36">
        <v>90445300</v>
      </c>
      <c r="D129" s="36" t="s">
        <v>277</v>
      </c>
      <c r="E129" s="12" t="s">
        <v>63</v>
      </c>
      <c r="F129" s="12">
        <v>300</v>
      </c>
      <c r="G129" s="12">
        <v>10</v>
      </c>
      <c r="H129" s="12">
        <v>100</v>
      </c>
      <c r="I129" s="12"/>
      <c r="J129" s="12">
        <v>300</v>
      </c>
      <c r="K129" s="12">
        <v>100</v>
      </c>
      <c r="L129" s="12">
        <v>200</v>
      </c>
      <c r="M129" s="12"/>
      <c r="N129" s="13"/>
      <c r="O129" s="12">
        <f t="shared" si="21"/>
        <v>600</v>
      </c>
      <c r="P129" s="12">
        <f t="shared" si="22"/>
        <v>6</v>
      </c>
      <c r="Q129" s="14"/>
      <c r="R129" s="15">
        <v>0.04</v>
      </c>
      <c r="S129" s="15">
        <f t="shared" si="23"/>
        <v>0.24</v>
      </c>
    </row>
    <row r="130" spans="1:21" x14ac:dyDescent="0.2">
      <c r="A130" s="11" t="s">
        <v>128</v>
      </c>
      <c r="B130" s="11" t="s">
        <v>129</v>
      </c>
      <c r="C130" s="11" t="s">
        <v>128</v>
      </c>
      <c r="D130" s="11" t="s">
        <v>275</v>
      </c>
      <c r="E130" s="12">
        <v>25</v>
      </c>
      <c r="F130" s="12">
        <v>450</v>
      </c>
      <c r="G130" s="12">
        <v>10</v>
      </c>
      <c r="H130" s="12">
        <v>100</v>
      </c>
      <c r="I130" s="12"/>
      <c r="J130" s="12"/>
      <c r="K130" s="12"/>
      <c r="L130" s="12"/>
      <c r="M130" s="12"/>
      <c r="N130" s="13"/>
      <c r="O130" s="12">
        <f t="shared" si="21"/>
        <v>0</v>
      </c>
      <c r="P130" s="12">
        <f t="shared" si="22"/>
        <v>0</v>
      </c>
      <c r="Q130" s="14"/>
      <c r="R130" s="15">
        <v>0.06</v>
      </c>
      <c r="S130" s="15">
        <f t="shared" si="23"/>
        <v>0</v>
      </c>
    </row>
    <row r="131" spans="1:21" x14ac:dyDescent="0.2">
      <c r="A131" s="36" t="s">
        <v>190</v>
      </c>
      <c r="B131" s="36" t="s">
        <v>129</v>
      </c>
      <c r="C131" s="36">
        <v>90445400</v>
      </c>
      <c r="D131" s="36" t="s">
        <v>277</v>
      </c>
      <c r="E131" s="12" t="s">
        <v>63</v>
      </c>
      <c r="F131" s="12">
        <v>450</v>
      </c>
      <c r="G131" s="12">
        <v>10</v>
      </c>
      <c r="H131" s="12">
        <v>100</v>
      </c>
      <c r="I131" s="12"/>
      <c r="J131" s="12">
        <v>500</v>
      </c>
      <c r="K131" s="12">
        <v>100</v>
      </c>
      <c r="L131" s="12">
        <v>200</v>
      </c>
      <c r="M131" s="12"/>
      <c r="N131" s="13"/>
      <c r="O131" s="12">
        <f t="shared" si="21"/>
        <v>800</v>
      </c>
      <c r="P131" s="12">
        <f t="shared" si="22"/>
        <v>8</v>
      </c>
      <c r="Q131" s="14"/>
      <c r="R131" s="15">
        <v>0.06</v>
      </c>
      <c r="S131" s="15">
        <f t="shared" si="23"/>
        <v>0.48</v>
      </c>
    </row>
    <row r="132" spans="1:21" x14ac:dyDescent="0.2">
      <c r="A132" s="11" t="s">
        <v>130</v>
      </c>
      <c r="B132" s="11" t="s">
        <v>131</v>
      </c>
      <c r="C132" s="11" t="s">
        <v>130</v>
      </c>
      <c r="D132" s="11" t="s">
        <v>275</v>
      </c>
      <c r="E132" s="12">
        <v>25</v>
      </c>
      <c r="F132" s="12">
        <v>600</v>
      </c>
      <c r="G132" s="12">
        <v>10</v>
      </c>
      <c r="H132" s="12">
        <v>50</v>
      </c>
      <c r="I132" s="12"/>
      <c r="J132" s="12"/>
      <c r="K132" s="12"/>
      <c r="L132" s="12"/>
      <c r="M132" s="12"/>
      <c r="N132" s="13"/>
      <c r="O132" s="12">
        <f t="shared" si="21"/>
        <v>0</v>
      </c>
      <c r="P132" s="12">
        <f t="shared" si="22"/>
        <v>0</v>
      </c>
      <c r="Q132" s="14"/>
      <c r="R132" s="15">
        <v>0.04</v>
      </c>
      <c r="S132" s="15">
        <f t="shared" si="23"/>
        <v>0</v>
      </c>
    </row>
    <row r="133" spans="1:21" x14ac:dyDescent="0.2">
      <c r="A133" s="36" t="s">
        <v>211</v>
      </c>
      <c r="B133" s="36" t="s">
        <v>131</v>
      </c>
      <c r="C133" s="36">
        <v>90445600</v>
      </c>
      <c r="D133" s="36" t="s">
        <v>277</v>
      </c>
      <c r="E133" s="12">
        <v>25</v>
      </c>
      <c r="F133" s="12">
        <v>600</v>
      </c>
      <c r="G133" s="12">
        <v>10</v>
      </c>
      <c r="H133" s="12">
        <v>50</v>
      </c>
      <c r="I133" s="12"/>
      <c r="J133" s="12">
        <v>500</v>
      </c>
      <c r="K133" s="12">
        <v>150</v>
      </c>
      <c r="L133" s="12">
        <v>150</v>
      </c>
      <c r="M133" s="12"/>
      <c r="N133" s="13"/>
      <c r="O133" s="12">
        <f t="shared" si="21"/>
        <v>800</v>
      </c>
      <c r="P133" s="12">
        <f t="shared" si="22"/>
        <v>16</v>
      </c>
      <c r="Q133" s="14"/>
      <c r="R133" s="15">
        <v>0.04</v>
      </c>
      <c r="S133" s="15">
        <f t="shared" si="23"/>
        <v>0.64</v>
      </c>
    </row>
    <row r="134" spans="1:21" x14ac:dyDescent="0.2">
      <c r="A134" s="11" t="s">
        <v>162</v>
      </c>
      <c r="B134" s="11" t="s">
        <v>163</v>
      </c>
      <c r="C134" s="11" t="s">
        <v>162</v>
      </c>
      <c r="D134" s="11" t="s">
        <v>275</v>
      </c>
      <c r="E134" s="12">
        <v>25</v>
      </c>
      <c r="F134" s="12">
        <v>750</v>
      </c>
      <c r="G134" s="12">
        <v>10</v>
      </c>
      <c r="H134" s="12">
        <v>50</v>
      </c>
      <c r="I134" s="12"/>
      <c r="J134" s="12"/>
      <c r="K134" s="12"/>
      <c r="L134" s="12"/>
      <c r="M134" s="12"/>
      <c r="N134" s="13"/>
      <c r="O134" s="12">
        <f t="shared" si="21"/>
        <v>0</v>
      </c>
      <c r="P134" s="12">
        <f t="shared" si="22"/>
        <v>0</v>
      </c>
      <c r="Q134" s="14"/>
      <c r="R134" s="15">
        <v>0.04</v>
      </c>
      <c r="S134" s="15">
        <f t="shared" si="23"/>
        <v>0</v>
      </c>
    </row>
    <row r="135" spans="1:21" x14ac:dyDescent="0.2">
      <c r="A135" s="36" t="s">
        <v>218</v>
      </c>
      <c r="B135" s="36" t="s">
        <v>163</v>
      </c>
      <c r="C135" s="31" t="s">
        <v>219</v>
      </c>
      <c r="D135" s="36" t="s">
        <v>277</v>
      </c>
      <c r="E135" s="12">
        <v>25</v>
      </c>
      <c r="F135" s="12">
        <v>750</v>
      </c>
      <c r="G135" s="12">
        <v>10</v>
      </c>
      <c r="H135" s="12">
        <v>50</v>
      </c>
      <c r="I135" s="12"/>
      <c r="J135" s="12"/>
      <c r="K135" s="12"/>
      <c r="L135" s="12"/>
      <c r="M135" s="12"/>
      <c r="N135" s="13"/>
      <c r="O135" s="12">
        <f t="shared" si="21"/>
        <v>0</v>
      </c>
      <c r="P135" s="12">
        <f t="shared" si="22"/>
        <v>0</v>
      </c>
      <c r="Q135" s="14"/>
      <c r="R135" s="15">
        <v>0.04</v>
      </c>
      <c r="S135" s="15">
        <f t="shared" si="23"/>
        <v>0</v>
      </c>
    </row>
    <row r="136" spans="1:21" x14ac:dyDescent="0.2">
      <c r="A136" s="11" t="s">
        <v>132</v>
      </c>
      <c r="B136" s="11" t="s">
        <v>133</v>
      </c>
      <c r="C136" s="11" t="s">
        <v>132</v>
      </c>
      <c r="D136" s="11" t="s">
        <v>275</v>
      </c>
      <c r="E136" s="12">
        <v>25</v>
      </c>
      <c r="F136" s="12">
        <v>900</v>
      </c>
      <c r="G136" s="12">
        <v>10</v>
      </c>
      <c r="H136" s="12">
        <v>50</v>
      </c>
      <c r="I136" s="12"/>
      <c r="J136" s="12"/>
      <c r="K136" s="12"/>
      <c r="L136" s="12"/>
      <c r="M136" s="12"/>
      <c r="N136" s="13"/>
      <c r="O136" s="12">
        <f t="shared" si="21"/>
        <v>0</v>
      </c>
      <c r="P136" s="12">
        <f t="shared" si="22"/>
        <v>0</v>
      </c>
      <c r="Q136" s="14"/>
      <c r="R136" s="15">
        <v>0.06</v>
      </c>
      <c r="S136" s="15">
        <f t="shared" si="23"/>
        <v>0</v>
      </c>
    </row>
    <row r="137" spans="1:21" x14ac:dyDescent="0.2">
      <c r="A137" s="36" t="s">
        <v>264</v>
      </c>
      <c r="B137" s="36" t="s">
        <v>133</v>
      </c>
      <c r="C137" s="31" t="s">
        <v>265</v>
      </c>
      <c r="D137" s="36" t="s">
        <v>277</v>
      </c>
      <c r="E137" s="12">
        <v>25</v>
      </c>
      <c r="F137" s="12">
        <v>900</v>
      </c>
      <c r="G137" s="12">
        <v>10</v>
      </c>
      <c r="H137" s="12">
        <v>50</v>
      </c>
      <c r="I137" s="12"/>
      <c r="J137" s="12"/>
      <c r="K137" s="12"/>
      <c r="L137" s="12"/>
      <c r="M137" s="12"/>
      <c r="N137" s="13"/>
      <c r="O137" s="12">
        <f t="shared" si="21"/>
        <v>0</v>
      </c>
      <c r="P137" s="12">
        <f t="shared" si="22"/>
        <v>0</v>
      </c>
      <c r="Q137" s="14"/>
      <c r="R137" s="15">
        <v>0.06</v>
      </c>
      <c r="S137" s="15">
        <f t="shared" si="23"/>
        <v>0</v>
      </c>
    </row>
    <row r="138" spans="1:21" x14ac:dyDescent="0.2">
      <c r="A138" s="11" t="s">
        <v>134</v>
      </c>
      <c r="B138" s="11" t="s">
        <v>135</v>
      </c>
      <c r="C138" s="11" t="s">
        <v>134</v>
      </c>
      <c r="D138" s="11" t="s">
        <v>275</v>
      </c>
      <c r="E138" s="12">
        <v>25</v>
      </c>
      <c r="F138" s="12">
        <v>1200</v>
      </c>
      <c r="G138" s="12">
        <v>10</v>
      </c>
      <c r="H138" s="12">
        <v>50</v>
      </c>
      <c r="I138" s="12"/>
      <c r="J138" s="12"/>
      <c r="K138" s="12"/>
      <c r="L138" s="12"/>
      <c r="M138" s="12"/>
      <c r="N138" s="13"/>
      <c r="O138" s="12">
        <f t="shared" si="21"/>
        <v>0</v>
      </c>
      <c r="P138" s="12">
        <f t="shared" si="22"/>
        <v>0</v>
      </c>
      <c r="Q138" s="14"/>
      <c r="R138" s="15">
        <v>0.08</v>
      </c>
      <c r="S138" s="15">
        <f t="shared" si="23"/>
        <v>0</v>
      </c>
    </row>
    <row r="139" spans="1:21" x14ac:dyDescent="0.2">
      <c r="A139" s="11" t="s">
        <v>238</v>
      </c>
      <c r="B139" s="11" t="s">
        <v>239</v>
      </c>
      <c r="C139" s="11" t="s">
        <v>238</v>
      </c>
      <c r="D139" s="11" t="s">
        <v>275</v>
      </c>
      <c r="E139" s="12">
        <v>25</v>
      </c>
      <c r="F139" s="12">
        <v>1524</v>
      </c>
      <c r="G139" s="12">
        <v>10</v>
      </c>
      <c r="H139" s="12">
        <v>50</v>
      </c>
      <c r="I139" s="12"/>
      <c r="J139" s="12"/>
      <c r="K139" s="12"/>
      <c r="L139" s="12"/>
      <c r="M139" s="12"/>
      <c r="N139" s="13"/>
      <c r="O139" s="12">
        <f t="shared" si="21"/>
        <v>0</v>
      </c>
      <c r="P139" s="12">
        <f t="shared" si="22"/>
        <v>0</v>
      </c>
      <c r="Q139" s="14"/>
      <c r="R139" s="15">
        <v>0.08</v>
      </c>
      <c r="S139" s="15">
        <f t="shared" si="23"/>
        <v>0</v>
      </c>
    </row>
    <row r="140" spans="1:21" x14ac:dyDescent="0.2">
      <c r="A140" s="11" t="s">
        <v>164</v>
      </c>
      <c r="B140" s="11" t="s">
        <v>165</v>
      </c>
      <c r="C140" s="11" t="s">
        <v>164</v>
      </c>
      <c r="D140" s="11" t="s">
        <v>275</v>
      </c>
      <c r="E140" s="12">
        <v>25</v>
      </c>
      <c r="F140" s="12">
        <v>1800</v>
      </c>
      <c r="G140" s="12">
        <v>10</v>
      </c>
      <c r="H140" s="12">
        <v>50</v>
      </c>
      <c r="I140" s="12"/>
      <c r="J140" s="12"/>
      <c r="K140" s="12"/>
      <c r="L140" s="12"/>
      <c r="M140" s="12"/>
      <c r="N140" s="13"/>
      <c r="O140" s="12">
        <f t="shared" si="21"/>
        <v>0</v>
      </c>
      <c r="P140" s="12">
        <f t="shared" si="22"/>
        <v>0</v>
      </c>
      <c r="Q140" s="14"/>
      <c r="R140" s="15">
        <v>0.12</v>
      </c>
      <c r="S140" s="15">
        <f t="shared" si="23"/>
        <v>0</v>
      </c>
    </row>
    <row r="141" spans="1:21" x14ac:dyDescent="0.2">
      <c r="A141" s="36" t="s">
        <v>227</v>
      </c>
      <c r="B141" s="36" t="s">
        <v>165</v>
      </c>
      <c r="C141" s="36">
        <v>90445900</v>
      </c>
      <c r="D141" s="36" t="s">
        <v>277</v>
      </c>
      <c r="E141" s="12">
        <v>25</v>
      </c>
      <c r="F141" s="12">
        <v>1800</v>
      </c>
      <c r="G141" s="12">
        <v>10</v>
      </c>
      <c r="H141" s="12">
        <v>50</v>
      </c>
      <c r="I141" s="12"/>
      <c r="J141" s="12"/>
      <c r="K141" s="12"/>
      <c r="L141" s="12"/>
      <c r="M141" s="12"/>
      <c r="N141" s="13"/>
      <c r="O141" s="12">
        <f t="shared" si="21"/>
        <v>0</v>
      </c>
      <c r="P141" s="12">
        <f t="shared" si="22"/>
        <v>0</v>
      </c>
      <c r="Q141" s="14"/>
      <c r="R141" s="15">
        <v>0.12</v>
      </c>
      <c r="S141" s="15">
        <f t="shared" si="23"/>
        <v>0</v>
      </c>
      <c r="T141" s="43"/>
    </row>
    <row r="142" spans="1:21" x14ac:dyDescent="0.2">
      <c r="A142" s="36" t="s">
        <v>301</v>
      </c>
      <c r="B142" s="36" t="s">
        <v>302</v>
      </c>
      <c r="C142" s="36">
        <v>90446000</v>
      </c>
      <c r="D142" s="36" t="s">
        <v>277</v>
      </c>
      <c r="E142" s="12">
        <v>25</v>
      </c>
      <c r="F142" s="12">
        <v>2400</v>
      </c>
      <c r="G142" s="12">
        <v>10</v>
      </c>
      <c r="H142" s="12">
        <v>50</v>
      </c>
      <c r="I142" s="12"/>
      <c r="J142" s="12"/>
      <c r="K142" s="12"/>
      <c r="L142" s="12"/>
      <c r="M142" s="12"/>
      <c r="N142" s="13"/>
      <c r="O142" s="12">
        <f t="shared" si="21"/>
        <v>0</v>
      </c>
      <c r="P142" s="12">
        <f t="shared" si="22"/>
        <v>0</v>
      </c>
      <c r="Q142" s="14"/>
      <c r="R142" s="15">
        <v>0.12</v>
      </c>
      <c r="S142" s="15">
        <f t="shared" si="23"/>
        <v>0</v>
      </c>
      <c r="T142" s="43"/>
    </row>
    <row r="143" spans="1:21" x14ac:dyDescent="0.2">
      <c r="A143" s="313"/>
      <c r="B143" s="313"/>
      <c r="C143" s="313"/>
      <c r="D143" s="313"/>
      <c r="E143" s="313"/>
      <c r="F143" s="313"/>
      <c r="G143" s="313"/>
      <c r="H143" s="314"/>
      <c r="I143" s="36">
        <f t="shared" ref="I143:M143" si="24">SUBTOTAL(9,I5:I142)</f>
        <v>50</v>
      </c>
      <c r="J143" s="36">
        <f t="shared" si="24"/>
        <v>23600</v>
      </c>
      <c r="K143" s="36">
        <f t="shared" si="24"/>
        <v>29550</v>
      </c>
      <c r="L143" s="36">
        <f t="shared" si="24"/>
        <v>13650</v>
      </c>
      <c r="M143" s="36">
        <f t="shared" si="24"/>
        <v>13900</v>
      </c>
      <c r="N143" s="36">
        <f>SUBTOTAL(9,N13:N142)</f>
        <v>0</v>
      </c>
      <c r="O143" s="36">
        <f>SUBTOTAL(9,O5:O142)</f>
        <v>80750</v>
      </c>
      <c r="P143" s="36">
        <f>SUBTOTAL(9,P5:P142)</f>
        <v>834</v>
      </c>
      <c r="Q143" s="32"/>
      <c r="R143" s="12"/>
      <c r="S143" s="36">
        <f>SUBTOTAL(9,S5:S142)</f>
        <v>45.73</v>
      </c>
      <c r="T143" s="3">
        <f>SUM(T13:T142)</f>
        <v>30.129999999999995</v>
      </c>
      <c r="U143" s="3">
        <f>SUM(U13:U142)</f>
        <v>100</v>
      </c>
    </row>
    <row r="144" spans="1:21" x14ac:dyDescent="0.2">
      <c r="A144" s="312"/>
      <c r="B144" s="313"/>
      <c r="C144" s="313"/>
      <c r="D144" s="313"/>
      <c r="E144" s="313"/>
      <c r="F144" s="313"/>
      <c r="G144" s="313"/>
      <c r="H144" s="314"/>
      <c r="I144" s="36">
        <v>2</v>
      </c>
      <c r="J144" s="36">
        <v>297</v>
      </c>
      <c r="K144" s="36">
        <v>203</v>
      </c>
      <c r="L144" s="36">
        <v>189</v>
      </c>
      <c r="M144" s="36">
        <v>143</v>
      </c>
      <c r="N144" s="36"/>
      <c r="O144" s="36"/>
      <c r="P144" s="36">
        <f>SUM(I144:N144)</f>
        <v>834</v>
      </c>
      <c r="S144" s="3">
        <f>S143/30</f>
        <v>1.5243333333333333</v>
      </c>
    </row>
    <row r="145" spans="1:19" x14ac:dyDescent="0.2">
      <c r="A145" s="312"/>
      <c r="B145" s="313"/>
      <c r="C145" s="313"/>
      <c r="D145" s="313"/>
      <c r="E145" s="313"/>
      <c r="F145" s="313"/>
      <c r="G145" s="313"/>
      <c r="H145" s="314"/>
      <c r="I145" s="36">
        <v>0.26</v>
      </c>
      <c r="J145" s="36">
        <v>15.29</v>
      </c>
      <c r="K145" s="36">
        <v>10.49</v>
      </c>
      <c r="L145" s="36">
        <v>12.35</v>
      </c>
      <c r="M145" s="36">
        <v>7.34</v>
      </c>
      <c r="N145" s="36"/>
      <c r="O145" s="36"/>
      <c r="P145" s="36">
        <f>SUM(I145:N145)</f>
        <v>45.730000000000004</v>
      </c>
    </row>
    <row r="146" spans="1:19" x14ac:dyDescent="0.2">
      <c r="A146" s="34"/>
      <c r="B146" s="34"/>
      <c r="C146" s="34"/>
      <c r="D146" s="34"/>
      <c r="E146" s="34"/>
      <c r="F146" s="34"/>
      <c r="G146" s="34"/>
      <c r="H146" s="34"/>
    </row>
    <row r="147" spans="1:19" x14ac:dyDescent="0.2">
      <c r="A147" s="28" t="s">
        <v>136</v>
      </c>
      <c r="B147" s="28" t="s">
        <v>136</v>
      </c>
      <c r="C147" s="30"/>
      <c r="D147" s="30"/>
      <c r="E147" s="8" t="s">
        <v>10</v>
      </c>
      <c r="F147" s="8" t="s">
        <v>137</v>
      </c>
      <c r="G147" s="300" t="s">
        <v>138</v>
      </c>
      <c r="H147" s="301"/>
      <c r="I147" s="20"/>
      <c r="J147" s="20"/>
      <c r="K147" s="20"/>
      <c r="L147" s="20"/>
      <c r="M147" s="20"/>
      <c r="N147" s="20"/>
      <c r="O147" s="12"/>
      <c r="P147" s="12"/>
      <c r="Q147" s="35"/>
      <c r="R147" s="12"/>
      <c r="S147" s="15"/>
    </row>
    <row r="148" spans="1:19" x14ac:dyDescent="0.2">
      <c r="A148" s="36"/>
      <c r="B148" s="36"/>
      <c r="C148" s="36"/>
      <c r="D148" s="36"/>
      <c r="E148" s="8"/>
      <c r="F148" s="8"/>
      <c r="G148" s="8" t="s">
        <v>139</v>
      </c>
      <c r="H148" s="8" t="s">
        <v>140</v>
      </c>
      <c r="I148" s="8" t="s">
        <v>140</v>
      </c>
      <c r="J148" s="8" t="s">
        <v>140</v>
      </c>
      <c r="K148" s="8" t="s">
        <v>140</v>
      </c>
      <c r="L148" s="8" t="s">
        <v>140</v>
      </c>
      <c r="M148" s="8" t="s">
        <v>140</v>
      </c>
      <c r="N148" s="8" t="s">
        <v>140</v>
      </c>
      <c r="O148" s="36" t="s">
        <v>140</v>
      </c>
      <c r="P148" s="36" t="s">
        <v>12</v>
      </c>
      <c r="Q148" s="37"/>
      <c r="R148" s="12"/>
      <c r="S148" s="15"/>
    </row>
    <row r="149" spans="1:19" x14ac:dyDescent="0.2">
      <c r="A149" s="38" t="s">
        <v>142</v>
      </c>
      <c r="B149" s="38" t="s">
        <v>143</v>
      </c>
      <c r="C149" s="38" t="s">
        <v>142</v>
      </c>
      <c r="D149" s="38" t="s">
        <v>142</v>
      </c>
      <c r="E149" s="12">
        <v>13</v>
      </c>
      <c r="F149" s="12">
        <v>25</v>
      </c>
      <c r="G149" s="12">
        <v>5</v>
      </c>
      <c r="H149" s="12">
        <v>125</v>
      </c>
      <c r="I149" s="12"/>
      <c r="J149" s="12"/>
      <c r="K149" s="12"/>
      <c r="L149" s="12"/>
      <c r="M149" s="12"/>
      <c r="N149" s="12"/>
      <c r="O149" s="12">
        <f>SUM(I149:N149)</f>
        <v>0</v>
      </c>
      <c r="P149" s="12">
        <f>$O149/$H149</f>
        <v>0</v>
      </c>
      <c r="Q149" s="39"/>
      <c r="R149" s="15">
        <v>0.09</v>
      </c>
      <c r="S149" s="15">
        <f>$P149*$R149</f>
        <v>0</v>
      </c>
    </row>
    <row r="150" spans="1:19" x14ac:dyDescent="0.2">
      <c r="A150" s="38" t="s">
        <v>144</v>
      </c>
      <c r="B150" s="38" t="s">
        <v>145</v>
      </c>
      <c r="C150" s="38" t="s">
        <v>144</v>
      </c>
      <c r="D150" s="38" t="s">
        <v>144</v>
      </c>
      <c r="E150" s="12">
        <v>19</v>
      </c>
      <c r="F150" s="12">
        <v>25</v>
      </c>
      <c r="G150" s="12">
        <v>5</v>
      </c>
      <c r="H150" s="12">
        <v>125</v>
      </c>
      <c r="I150" s="12"/>
      <c r="J150" s="12"/>
      <c r="K150" s="12"/>
      <c r="L150" s="12"/>
      <c r="M150" s="12"/>
      <c r="N150" s="12"/>
      <c r="O150" s="12">
        <f>SUM(I150:N150)</f>
        <v>0</v>
      </c>
      <c r="P150" s="12">
        <f>$O150/$H150</f>
        <v>0</v>
      </c>
      <c r="Q150" s="39"/>
      <c r="R150" s="15">
        <v>0.15</v>
      </c>
      <c r="S150" s="15">
        <f>$P150*$R150</f>
        <v>0</v>
      </c>
    </row>
    <row r="151" spans="1:19" x14ac:dyDescent="0.2">
      <c r="B151" s="3"/>
      <c r="I151" s="36"/>
      <c r="J151" s="36"/>
      <c r="K151" s="36"/>
      <c r="L151" s="36"/>
      <c r="M151" s="36"/>
      <c r="N151" s="36">
        <f t="shared" ref="N151" si="25">SUM(N149:N150)</f>
        <v>0</v>
      </c>
      <c r="O151" s="36">
        <f>SUBTOTAL(9,O149:O150)</f>
        <v>0</v>
      </c>
      <c r="P151" s="36">
        <f>SUBTOTAL(9,P149:P150)</f>
        <v>0</v>
      </c>
      <c r="Q151" s="37"/>
      <c r="R151" s="12"/>
      <c r="S151" s="33">
        <f>SUBTOTAL(9,S149:S150)</f>
        <v>0</v>
      </c>
    </row>
    <row r="152" spans="1:19" x14ac:dyDescent="0.2">
      <c r="B152" s="3"/>
      <c r="I152" s="40"/>
      <c r="J152" s="40"/>
      <c r="K152" s="40"/>
      <c r="L152" s="40"/>
      <c r="M152" s="40"/>
      <c r="N152" s="40"/>
      <c r="O152" s="36">
        <v>0</v>
      </c>
      <c r="P152" s="36">
        <v>0</v>
      </c>
      <c r="Q152" s="35"/>
      <c r="R152" s="12"/>
      <c r="S152" s="33">
        <v>0</v>
      </c>
    </row>
  </sheetData>
  <autoFilter ref="D3:D145"/>
  <mergeCells count="10">
    <mergeCell ref="A145:H145"/>
    <mergeCell ref="G147:H147"/>
    <mergeCell ref="A1:D1"/>
    <mergeCell ref="A2:D2"/>
    <mergeCell ref="G3:H3"/>
    <mergeCell ref="O3:P3"/>
    <mergeCell ref="R3:S3"/>
    <mergeCell ref="A109:B109"/>
    <mergeCell ref="A143:H143"/>
    <mergeCell ref="A144:H144"/>
  </mergeCells>
  <conditionalFormatting sqref="A44:J53">
    <cfRule type="expression" dxfId="151" priority="4">
      <formula>MOD(ROW(),2)</formula>
    </cfRule>
  </conditionalFormatting>
  <conditionalFormatting sqref="A43:L43 K44:L45 K46:XFD53">
    <cfRule type="expression" dxfId="150" priority="12">
      <formula>MOD(ROW(),2)</formula>
    </cfRule>
  </conditionalFormatting>
  <conditionalFormatting sqref="A5:XFD42">
    <cfRule type="expression" dxfId="149" priority="5">
      <formula>MOD(ROW(),2)</formula>
    </cfRule>
  </conditionalFormatting>
  <conditionalFormatting sqref="A54:XFD142">
    <cfRule type="expression" dxfId="148" priority="1">
      <formula>MOD(ROW(),2)</formula>
    </cfRule>
  </conditionalFormatting>
  <conditionalFormatting sqref="M43:XFD45">
    <cfRule type="expression" dxfId="147" priority="10">
      <formula>MOD(ROW(),2)</formula>
    </cfRule>
  </conditionalFormatting>
  <conditionalFormatting sqref="O5:O142">
    <cfRule type="cellIs" dxfId="146" priority="14" operator="greaterThan">
      <formula>10000</formula>
    </cfRule>
  </conditionalFormatting>
  <conditionalFormatting sqref="O110:O142">
    <cfRule type="cellIs" dxfId="145" priority="19" operator="greaterThan">
      <formula>2000</formula>
    </cfRule>
  </conditionalFormatting>
  <conditionalFormatting sqref="S5:S108">
    <cfRule type="cellIs" dxfId="144" priority="13" operator="greaterThan">
      <formula>10</formula>
    </cfRule>
  </conditionalFormatting>
  <pageMargins left="0.25" right="0.25" top="0.75" bottom="0.75" header="0.3" footer="0.3"/>
  <pageSetup paperSize="9" scale="77" fitToHeight="0" orientation="landscape" r:id="rId1"/>
  <headerFooter alignWithMargins="0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>
    <pageSetUpPr fitToPage="1"/>
  </sheetPr>
  <dimension ref="A1:V147"/>
  <sheetViews>
    <sheetView zoomScaleNormal="100" workbookViewId="0">
      <pane xSplit="4" ySplit="4" topLeftCell="E5" activePane="bottomRight" state="frozen"/>
      <selection pane="topRight" activeCell="D1" sqref="D1"/>
      <selection pane="bottomLeft" activeCell="A4" sqref="A4"/>
      <selection pane="bottomRight" activeCell="E5" sqref="E5"/>
    </sheetView>
  </sheetViews>
  <sheetFormatPr defaultColWidth="9.140625" defaultRowHeight="12.75" x14ac:dyDescent="0.2"/>
  <cols>
    <col min="1" max="1" width="12.5703125" style="3" customWidth="1"/>
    <col min="2" max="2" width="14" style="41" customWidth="1"/>
    <col min="3" max="3" width="14" style="3" bestFit="1" customWidth="1"/>
    <col min="4" max="4" width="12.28515625" style="3" customWidth="1"/>
    <col min="5" max="5" width="7.85546875" style="3" customWidth="1"/>
    <col min="6" max="6" width="8.5703125" style="3" customWidth="1"/>
    <col min="7" max="7" width="6.140625" style="3" customWidth="1"/>
    <col min="8" max="8" width="6.42578125" style="3" customWidth="1"/>
    <col min="9" max="14" width="10.140625" style="3" customWidth="1"/>
    <col min="15" max="15" width="8.28515625" style="3" customWidth="1"/>
    <col min="16" max="16" width="10.7109375" style="3" bestFit="1" customWidth="1"/>
    <col min="17" max="17" width="8.28515625" style="3" bestFit="1" customWidth="1"/>
    <col min="18" max="19" width="9.42578125" style="3" customWidth="1"/>
    <col min="20" max="20" width="9.28515625" style="3" customWidth="1"/>
    <col min="21" max="16384" width="9.140625" style="3"/>
  </cols>
  <sheetData>
    <row r="1" spans="1:22" x14ac:dyDescent="0.2">
      <c r="A1" s="315" t="s">
        <v>281</v>
      </c>
      <c r="B1" s="315"/>
      <c r="C1" s="315"/>
      <c r="D1" s="315"/>
      <c r="I1" s="46"/>
      <c r="J1" s="46"/>
      <c r="K1" s="46"/>
      <c r="L1" s="46"/>
      <c r="M1" s="46"/>
      <c r="N1" s="46"/>
    </row>
    <row r="2" spans="1:22" x14ac:dyDescent="0.2">
      <c r="A2" s="316" t="s">
        <v>379</v>
      </c>
      <c r="B2" s="317"/>
      <c r="C2" s="317"/>
      <c r="D2" s="317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30"/>
    </row>
    <row r="3" spans="1:22" x14ac:dyDescent="0.2">
      <c r="A3" s="4" t="s">
        <v>0</v>
      </c>
      <c r="B3" s="4" t="s">
        <v>1</v>
      </c>
      <c r="C3" s="4" t="s">
        <v>2</v>
      </c>
      <c r="D3" s="4" t="s">
        <v>274</v>
      </c>
      <c r="E3" s="4" t="s">
        <v>3</v>
      </c>
      <c r="F3" s="4" t="s">
        <v>4</v>
      </c>
      <c r="G3" s="300" t="s">
        <v>5</v>
      </c>
      <c r="H3" s="301"/>
      <c r="I3" s="50" t="s">
        <v>360</v>
      </c>
      <c r="J3" s="50" t="s">
        <v>363</v>
      </c>
      <c r="K3" s="50" t="s">
        <v>367</v>
      </c>
      <c r="L3" s="50" t="s">
        <v>370</v>
      </c>
      <c r="M3" s="50" t="s">
        <v>373</v>
      </c>
      <c r="N3" s="50" t="s">
        <v>380</v>
      </c>
      <c r="O3" s="5"/>
      <c r="P3" s="300" t="s">
        <v>6</v>
      </c>
      <c r="Q3" s="301"/>
      <c r="R3" s="6"/>
      <c r="S3" s="300" t="s">
        <v>7</v>
      </c>
      <c r="T3" s="301"/>
    </row>
    <row r="4" spans="1:22" x14ac:dyDescent="0.2">
      <c r="A4" s="37" t="s">
        <v>8</v>
      </c>
      <c r="B4" s="37"/>
      <c r="C4" s="49"/>
      <c r="D4" s="49"/>
      <c r="E4" s="7" t="s">
        <v>9</v>
      </c>
      <c r="F4" s="36" t="s">
        <v>10</v>
      </c>
      <c r="G4" s="8" t="s">
        <v>11</v>
      </c>
      <c r="H4" s="8" t="s">
        <v>12</v>
      </c>
      <c r="I4" s="36" t="s">
        <v>361</v>
      </c>
      <c r="J4" s="36" t="s">
        <v>364</v>
      </c>
      <c r="K4" s="36" t="s">
        <v>368</v>
      </c>
      <c r="L4" s="36" t="s">
        <v>371</v>
      </c>
      <c r="M4" s="36" t="s">
        <v>374</v>
      </c>
      <c r="N4" s="36" t="s">
        <v>381</v>
      </c>
      <c r="O4" s="36"/>
      <c r="P4" s="8" t="s">
        <v>13</v>
      </c>
      <c r="Q4" s="8" t="s">
        <v>12</v>
      </c>
      <c r="R4" s="9"/>
      <c r="S4" s="10" t="s">
        <v>14</v>
      </c>
      <c r="T4" s="10" t="s">
        <v>15</v>
      </c>
    </row>
    <row r="5" spans="1:22" x14ac:dyDescent="0.2">
      <c r="A5" s="11" t="s">
        <v>258</v>
      </c>
      <c r="B5" s="11" t="s">
        <v>259</v>
      </c>
      <c r="C5" s="11" t="s">
        <v>258</v>
      </c>
      <c r="D5" s="11" t="s">
        <v>275</v>
      </c>
      <c r="E5" s="12">
        <v>15</v>
      </c>
      <c r="F5" s="12">
        <v>375</v>
      </c>
      <c r="G5" s="12">
        <v>10</v>
      </c>
      <c r="H5" s="12">
        <v>200</v>
      </c>
      <c r="I5" s="12"/>
      <c r="J5" s="12"/>
      <c r="K5" s="12"/>
      <c r="L5" s="12"/>
      <c r="M5" s="12"/>
      <c r="N5" s="12"/>
      <c r="O5" s="13"/>
      <c r="P5" s="12">
        <f t="shared" ref="P5:P16" si="0">SUM(I5:O5)</f>
        <v>0</v>
      </c>
      <c r="Q5" s="12">
        <f t="shared" ref="Q5:Q16" si="1">$P5/$H5</f>
        <v>0</v>
      </c>
      <c r="R5" s="14"/>
      <c r="S5" s="15">
        <v>0.06</v>
      </c>
      <c r="T5" s="15">
        <f t="shared" ref="T5:T16" si="2">$Q5*$S5</f>
        <v>0</v>
      </c>
      <c r="U5" s="43">
        <f>SUM(T5:T16)</f>
        <v>17.28</v>
      </c>
      <c r="V5" s="3">
        <f>U5*100/$U$138</f>
        <v>48.013337038066119</v>
      </c>
    </row>
    <row r="6" spans="1:22" x14ac:dyDescent="0.2">
      <c r="A6" s="11" t="s">
        <v>26</v>
      </c>
      <c r="B6" s="11" t="s">
        <v>27</v>
      </c>
      <c r="C6" s="11" t="s">
        <v>26</v>
      </c>
      <c r="D6" s="11" t="s">
        <v>275</v>
      </c>
      <c r="E6" s="12">
        <v>15</v>
      </c>
      <c r="F6" s="12">
        <v>457</v>
      </c>
      <c r="G6" s="12">
        <v>10</v>
      </c>
      <c r="H6" s="12">
        <v>200</v>
      </c>
      <c r="I6" s="12"/>
      <c r="J6" s="12">
        <v>3400</v>
      </c>
      <c r="K6" s="12"/>
      <c r="L6" s="12">
        <v>4000</v>
      </c>
      <c r="M6" s="12">
        <v>4000</v>
      </c>
      <c r="N6" s="12">
        <v>4000</v>
      </c>
      <c r="O6" s="13"/>
      <c r="P6" s="12">
        <f t="shared" si="0"/>
        <v>15400</v>
      </c>
      <c r="Q6" s="12">
        <f t="shared" si="1"/>
        <v>77</v>
      </c>
      <c r="R6" s="14"/>
      <c r="S6" s="15">
        <v>0.05</v>
      </c>
      <c r="T6" s="15">
        <f t="shared" si="2"/>
        <v>3.85</v>
      </c>
    </row>
    <row r="7" spans="1:22" x14ac:dyDescent="0.2">
      <c r="A7" s="36" t="s">
        <v>169</v>
      </c>
      <c r="B7" s="36" t="s">
        <v>27</v>
      </c>
      <c r="C7" s="36">
        <v>90441400</v>
      </c>
      <c r="D7" s="36" t="s">
        <v>277</v>
      </c>
      <c r="E7" s="12" t="s">
        <v>167</v>
      </c>
      <c r="F7" s="12">
        <v>450</v>
      </c>
      <c r="G7" s="12">
        <v>10</v>
      </c>
      <c r="H7" s="12">
        <v>200</v>
      </c>
      <c r="I7" s="12"/>
      <c r="J7" s="12">
        <v>1000</v>
      </c>
      <c r="K7" s="12"/>
      <c r="L7" s="12">
        <v>1000</v>
      </c>
      <c r="M7" s="12">
        <v>1000</v>
      </c>
      <c r="N7" s="12"/>
      <c r="O7" s="13"/>
      <c r="P7" s="12">
        <f t="shared" si="0"/>
        <v>3000</v>
      </c>
      <c r="Q7" s="12">
        <f t="shared" si="1"/>
        <v>15</v>
      </c>
      <c r="R7" s="14"/>
      <c r="S7" s="15">
        <v>0.05</v>
      </c>
      <c r="T7" s="15">
        <f t="shared" si="2"/>
        <v>0.75</v>
      </c>
    </row>
    <row r="8" spans="1:22" x14ac:dyDescent="0.2">
      <c r="A8" s="11" t="s">
        <v>24</v>
      </c>
      <c r="B8" s="11" t="s">
        <v>25</v>
      </c>
      <c r="C8" s="11" t="s">
        <v>24</v>
      </c>
      <c r="D8" s="11" t="s">
        <v>275</v>
      </c>
      <c r="E8" s="12">
        <v>15</v>
      </c>
      <c r="F8" s="12">
        <v>610</v>
      </c>
      <c r="G8" s="12">
        <v>10</v>
      </c>
      <c r="H8" s="12">
        <v>100</v>
      </c>
      <c r="I8" s="12"/>
      <c r="J8" s="12">
        <v>2200</v>
      </c>
      <c r="K8" s="12"/>
      <c r="L8" s="12">
        <v>2000</v>
      </c>
      <c r="M8" s="12">
        <v>2000</v>
      </c>
      <c r="N8" s="12">
        <v>2000</v>
      </c>
      <c r="O8" s="13"/>
      <c r="P8" s="12">
        <f t="shared" si="0"/>
        <v>8200</v>
      </c>
      <c r="Q8" s="12">
        <f t="shared" si="1"/>
        <v>82</v>
      </c>
      <c r="R8" s="14"/>
      <c r="S8" s="15">
        <v>0.04</v>
      </c>
      <c r="T8" s="15">
        <f t="shared" si="2"/>
        <v>3.2800000000000002</v>
      </c>
    </row>
    <row r="9" spans="1:22" x14ac:dyDescent="0.2">
      <c r="A9" s="36" t="s">
        <v>168</v>
      </c>
      <c r="B9" s="36" t="s">
        <v>25</v>
      </c>
      <c r="C9" s="36">
        <v>90441600</v>
      </c>
      <c r="D9" s="36" t="s">
        <v>277</v>
      </c>
      <c r="E9" s="12" t="s">
        <v>167</v>
      </c>
      <c r="F9" s="12">
        <v>600</v>
      </c>
      <c r="G9" s="12">
        <v>10</v>
      </c>
      <c r="H9" s="12">
        <v>100</v>
      </c>
      <c r="I9" s="12"/>
      <c r="J9" s="12">
        <v>2000</v>
      </c>
      <c r="K9" s="12"/>
      <c r="L9" s="12">
        <v>2000</v>
      </c>
      <c r="M9" s="12">
        <v>1000</v>
      </c>
      <c r="N9" s="12"/>
      <c r="O9" s="13"/>
      <c r="P9" s="12">
        <f t="shared" si="0"/>
        <v>5000</v>
      </c>
      <c r="Q9" s="12">
        <f t="shared" si="1"/>
        <v>50</v>
      </c>
      <c r="R9" s="14"/>
      <c r="S9" s="15">
        <v>0.04</v>
      </c>
      <c r="T9" s="15">
        <f t="shared" si="2"/>
        <v>2</v>
      </c>
    </row>
    <row r="10" spans="1:22" x14ac:dyDescent="0.2">
      <c r="A10" s="11" t="s">
        <v>150</v>
      </c>
      <c r="B10" s="11" t="s">
        <v>151</v>
      </c>
      <c r="C10" s="11" t="s">
        <v>150</v>
      </c>
      <c r="D10" s="11" t="s">
        <v>275</v>
      </c>
      <c r="E10" s="12">
        <v>15</v>
      </c>
      <c r="F10" s="12">
        <v>760</v>
      </c>
      <c r="G10" s="12">
        <v>10</v>
      </c>
      <c r="H10" s="12">
        <v>100</v>
      </c>
      <c r="I10" s="12"/>
      <c r="J10" s="12"/>
      <c r="K10" s="12"/>
      <c r="L10" s="12"/>
      <c r="M10" s="12"/>
      <c r="N10" s="12"/>
      <c r="O10" s="13"/>
      <c r="P10" s="12">
        <f t="shared" si="0"/>
        <v>0</v>
      </c>
      <c r="Q10" s="12">
        <f t="shared" si="1"/>
        <v>0</v>
      </c>
      <c r="R10" s="14"/>
      <c r="S10" s="15">
        <v>0.04</v>
      </c>
      <c r="T10" s="15">
        <f t="shared" si="2"/>
        <v>0</v>
      </c>
    </row>
    <row r="11" spans="1:22" x14ac:dyDescent="0.2">
      <c r="A11" s="11" t="s">
        <v>20</v>
      </c>
      <c r="B11" s="11" t="s">
        <v>21</v>
      </c>
      <c r="C11" s="11" t="s">
        <v>20</v>
      </c>
      <c r="D11" s="11" t="s">
        <v>275</v>
      </c>
      <c r="E11" s="12">
        <v>15</v>
      </c>
      <c r="F11" s="12">
        <v>915</v>
      </c>
      <c r="G11" s="12">
        <v>10</v>
      </c>
      <c r="H11" s="12">
        <v>100</v>
      </c>
      <c r="I11" s="12"/>
      <c r="J11" s="12"/>
      <c r="K11" s="12"/>
      <c r="L11" s="12"/>
      <c r="M11" s="12"/>
      <c r="N11" s="12"/>
      <c r="O11" s="13"/>
      <c r="P11" s="12">
        <f t="shared" si="0"/>
        <v>0</v>
      </c>
      <c r="Q11" s="12">
        <f t="shared" si="1"/>
        <v>0</v>
      </c>
      <c r="R11" s="14"/>
      <c r="S11" s="15">
        <v>0.05</v>
      </c>
      <c r="T11" s="15">
        <f t="shared" si="2"/>
        <v>0</v>
      </c>
    </row>
    <row r="12" spans="1:22" x14ac:dyDescent="0.2">
      <c r="A12" s="13" t="s">
        <v>166</v>
      </c>
      <c r="B12" s="13" t="s">
        <v>21</v>
      </c>
      <c r="C12" s="13">
        <v>90441800</v>
      </c>
      <c r="D12" s="36" t="s">
        <v>277</v>
      </c>
      <c r="E12" s="12" t="s">
        <v>167</v>
      </c>
      <c r="F12" s="12">
        <v>900</v>
      </c>
      <c r="G12" s="12">
        <v>10</v>
      </c>
      <c r="H12" s="12">
        <v>100</v>
      </c>
      <c r="I12" s="12"/>
      <c r="J12" s="12"/>
      <c r="K12" s="12"/>
      <c r="L12" s="12"/>
      <c r="M12" s="12"/>
      <c r="N12" s="12">
        <v>2000</v>
      </c>
      <c r="O12" s="13"/>
      <c r="P12" s="12">
        <f t="shared" si="0"/>
        <v>2000</v>
      </c>
      <c r="Q12" s="12">
        <f t="shared" si="1"/>
        <v>20</v>
      </c>
      <c r="R12" s="14"/>
      <c r="S12" s="15">
        <v>0.05</v>
      </c>
      <c r="T12" s="15">
        <f t="shared" si="2"/>
        <v>1</v>
      </c>
    </row>
    <row r="13" spans="1:22" x14ac:dyDescent="0.2">
      <c r="A13" s="11" t="s">
        <v>16</v>
      </c>
      <c r="B13" s="11" t="s">
        <v>17</v>
      </c>
      <c r="C13" s="11" t="s">
        <v>16</v>
      </c>
      <c r="D13" s="11" t="s">
        <v>275</v>
      </c>
      <c r="E13" s="12">
        <v>15</v>
      </c>
      <c r="F13" s="12">
        <v>1220</v>
      </c>
      <c r="G13" s="12">
        <v>10</v>
      </c>
      <c r="H13" s="12">
        <v>50</v>
      </c>
      <c r="I13" s="12"/>
      <c r="J13" s="12">
        <v>2000</v>
      </c>
      <c r="K13" s="12"/>
      <c r="L13" s="12">
        <v>2000</v>
      </c>
      <c r="M13" s="12">
        <v>2000</v>
      </c>
      <c r="N13" s="12">
        <v>2000</v>
      </c>
      <c r="O13" s="13"/>
      <c r="P13" s="12">
        <f t="shared" si="0"/>
        <v>8000</v>
      </c>
      <c r="Q13" s="12">
        <f t="shared" si="1"/>
        <v>160</v>
      </c>
      <c r="R13" s="14"/>
      <c r="S13" s="15">
        <v>0.04</v>
      </c>
      <c r="T13" s="15">
        <f t="shared" si="2"/>
        <v>6.4</v>
      </c>
    </row>
    <row r="14" spans="1:22" x14ac:dyDescent="0.2">
      <c r="A14" s="11" t="s">
        <v>148</v>
      </c>
      <c r="B14" s="11" t="s">
        <v>149</v>
      </c>
      <c r="C14" s="11" t="s">
        <v>148</v>
      </c>
      <c r="D14" s="11" t="s">
        <v>275</v>
      </c>
      <c r="E14" s="12">
        <v>15</v>
      </c>
      <c r="F14" s="12">
        <v>1524</v>
      </c>
      <c r="G14" s="12">
        <v>10</v>
      </c>
      <c r="H14" s="12">
        <v>50</v>
      </c>
      <c r="I14" s="12"/>
      <c r="J14" s="12"/>
      <c r="K14" s="12"/>
      <c r="L14" s="12"/>
      <c r="M14" s="12"/>
      <c r="N14" s="12"/>
      <c r="O14" s="13"/>
      <c r="P14" s="12">
        <f t="shared" si="0"/>
        <v>0</v>
      </c>
      <c r="Q14" s="12">
        <f t="shared" si="1"/>
        <v>0</v>
      </c>
      <c r="R14" s="14"/>
      <c r="S14" s="15">
        <v>0.05</v>
      </c>
      <c r="T14" s="15">
        <f t="shared" si="2"/>
        <v>0</v>
      </c>
    </row>
    <row r="15" spans="1:22" x14ac:dyDescent="0.2">
      <c r="A15" s="11" t="s">
        <v>146</v>
      </c>
      <c r="B15" s="11" t="s">
        <v>147</v>
      </c>
      <c r="C15" s="11" t="s">
        <v>146</v>
      </c>
      <c r="D15" s="11" t="s">
        <v>275</v>
      </c>
      <c r="E15" s="12">
        <v>15</v>
      </c>
      <c r="F15" s="12">
        <v>1800</v>
      </c>
      <c r="G15" s="12">
        <v>10</v>
      </c>
      <c r="H15" s="12">
        <v>50</v>
      </c>
      <c r="I15" s="12"/>
      <c r="J15" s="12"/>
      <c r="K15" s="12"/>
      <c r="L15" s="12"/>
      <c r="M15" s="12"/>
      <c r="N15" s="12"/>
      <c r="O15" s="13"/>
      <c r="P15" s="12">
        <f t="shared" si="0"/>
        <v>0</v>
      </c>
      <c r="Q15" s="12">
        <f t="shared" si="1"/>
        <v>0</v>
      </c>
      <c r="R15" s="14"/>
      <c r="S15" s="15">
        <v>0.06</v>
      </c>
      <c r="T15" s="15">
        <f t="shared" si="2"/>
        <v>0</v>
      </c>
    </row>
    <row r="16" spans="1:22" x14ac:dyDescent="0.2">
      <c r="A16" s="11" t="s">
        <v>353</v>
      </c>
      <c r="B16" s="11" t="s">
        <v>354</v>
      </c>
      <c r="C16" s="11" t="s">
        <v>146</v>
      </c>
      <c r="D16" s="11" t="s">
        <v>275</v>
      </c>
      <c r="E16" s="12">
        <v>15</v>
      </c>
      <c r="F16" s="12">
        <v>2100</v>
      </c>
      <c r="G16" s="12">
        <v>10</v>
      </c>
      <c r="H16" s="12">
        <v>50</v>
      </c>
      <c r="I16" s="12"/>
      <c r="J16" s="12"/>
      <c r="K16" s="12"/>
      <c r="L16" s="12"/>
      <c r="M16" s="12"/>
      <c r="N16" s="12"/>
      <c r="O16" s="13"/>
      <c r="P16" s="12">
        <f t="shared" si="0"/>
        <v>0</v>
      </c>
      <c r="Q16" s="12">
        <f t="shared" si="1"/>
        <v>0</v>
      </c>
      <c r="R16" s="14"/>
      <c r="S16" s="15">
        <v>0.06</v>
      </c>
      <c r="T16" s="15">
        <f t="shared" si="2"/>
        <v>0</v>
      </c>
    </row>
    <row r="17" spans="1:22" ht="15" x14ac:dyDescent="0.2">
      <c r="A17" s="17" t="s">
        <v>28</v>
      </c>
      <c r="B17" s="17"/>
      <c r="C17" s="18"/>
      <c r="D17" s="18"/>
      <c r="E17" s="19"/>
      <c r="F17" s="12"/>
      <c r="G17" s="20"/>
      <c r="H17" s="20"/>
      <c r="I17" s="12"/>
      <c r="J17" s="12"/>
      <c r="K17" s="12"/>
      <c r="L17" s="12"/>
      <c r="M17" s="12"/>
      <c r="N17" s="12"/>
      <c r="O17" s="21"/>
      <c r="P17" s="12"/>
      <c r="Q17" s="12"/>
      <c r="R17" s="14"/>
      <c r="S17" s="12"/>
      <c r="T17" s="15"/>
    </row>
    <row r="18" spans="1:22" x14ac:dyDescent="0.2">
      <c r="A18" s="11" t="s">
        <v>260</v>
      </c>
      <c r="B18" s="11" t="s">
        <v>229</v>
      </c>
      <c r="C18" s="11" t="s">
        <v>260</v>
      </c>
      <c r="D18" s="11" t="s">
        <v>275</v>
      </c>
      <c r="E18" s="12">
        <v>20</v>
      </c>
      <c r="F18" s="12">
        <v>100</v>
      </c>
      <c r="G18" s="12">
        <v>10</v>
      </c>
      <c r="H18" s="12">
        <v>500</v>
      </c>
      <c r="I18" s="12"/>
      <c r="J18" s="12"/>
      <c r="K18" s="12"/>
      <c r="L18" s="12"/>
      <c r="M18" s="12"/>
      <c r="N18" s="12"/>
      <c r="O18" s="13"/>
      <c r="P18" s="12">
        <f t="shared" ref="P18:P33" si="3">SUM(I18:O18)</f>
        <v>0</v>
      </c>
      <c r="Q18" s="12">
        <f t="shared" ref="Q18:Q33" si="4">$P18/$H18</f>
        <v>0</v>
      </c>
      <c r="R18" s="14"/>
      <c r="S18" s="15">
        <v>0.06</v>
      </c>
      <c r="T18" s="15">
        <f t="shared" ref="T18:T33" si="5">$Q18*$S18</f>
        <v>0</v>
      </c>
      <c r="U18" s="43">
        <f>SUM(T18:T33)</f>
        <v>7.12</v>
      </c>
      <c r="V18" s="3">
        <f>U18*100/$U$138</f>
        <v>19.783273131425393</v>
      </c>
    </row>
    <row r="19" spans="1:22" x14ac:dyDescent="0.2">
      <c r="A19" s="36" t="s">
        <v>228</v>
      </c>
      <c r="B19" s="36" t="s">
        <v>229</v>
      </c>
      <c r="C19" s="36">
        <v>90442100</v>
      </c>
      <c r="D19" s="36" t="s">
        <v>277</v>
      </c>
      <c r="E19" s="12" t="s">
        <v>46</v>
      </c>
      <c r="F19" s="12">
        <v>100</v>
      </c>
      <c r="G19" s="12">
        <v>10</v>
      </c>
      <c r="H19" s="12">
        <v>500</v>
      </c>
      <c r="I19" s="12"/>
      <c r="J19" s="12"/>
      <c r="K19" s="12"/>
      <c r="L19" s="12"/>
      <c r="M19" s="12"/>
      <c r="N19" s="12"/>
      <c r="O19" s="13"/>
      <c r="P19" s="12">
        <f t="shared" si="3"/>
        <v>0</v>
      </c>
      <c r="Q19" s="12">
        <f t="shared" si="4"/>
        <v>0</v>
      </c>
      <c r="R19" s="14"/>
      <c r="S19" s="15">
        <v>0.06</v>
      </c>
      <c r="T19" s="15">
        <f t="shared" si="5"/>
        <v>0</v>
      </c>
      <c r="U19" s="43"/>
    </row>
    <row r="20" spans="1:22" x14ac:dyDescent="0.2">
      <c r="A20" s="36" t="s">
        <v>172</v>
      </c>
      <c r="B20" s="36" t="s">
        <v>173</v>
      </c>
      <c r="C20" s="36">
        <v>90447000</v>
      </c>
      <c r="D20" s="36" t="s">
        <v>277</v>
      </c>
      <c r="E20" s="12" t="s">
        <v>46</v>
      </c>
      <c r="F20" s="12">
        <v>240</v>
      </c>
      <c r="G20" s="12">
        <v>10</v>
      </c>
      <c r="H20" s="12">
        <v>250</v>
      </c>
      <c r="I20" s="12"/>
      <c r="J20" s="12"/>
      <c r="K20" s="12"/>
      <c r="L20" s="12"/>
      <c r="M20" s="12"/>
      <c r="N20" s="12"/>
      <c r="O20" s="13"/>
      <c r="P20" s="12">
        <f t="shared" si="3"/>
        <v>0</v>
      </c>
      <c r="Q20" s="12">
        <f t="shared" si="4"/>
        <v>0</v>
      </c>
      <c r="R20" s="14"/>
      <c r="S20" s="15">
        <v>0.06</v>
      </c>
      <c r="T20" s="15">
        <f t="shared" si="5"/>
        <v>0</v>
      </c>
    </row>
    <row r="21" spans="1:22" x14ac:dyDescent="0.2">
      <c r="A21" s="11" t="s">
        <v>50</v>
      </c>
      <c r="B21" s="11" t="s">
        <v>51</v>
      </c>
      <c r="C21" s="11" t="s">
        <v>50</v>
      </c>
      <c r="D21" s="11" t="s">
        <v>275</v>
      </c>
      <c r="E21" s="12">
        <v>20</v>
      </c>
      <c r="F21" s="12">
        <v>457</v>
      </c>
      <c r="G21" s="12">
        <v>10</v>
      </c>
      <c r="H21" s="12">
        <v>100</v>
      </c>
      <c r="I21" s="12"/>
      <c r="J21" s="12"/>
      <c r="K21" s="12"/>
      <c r="L21" s="12"/>
      <c r="M21" s="12"/>
      <c r="N21" s="12"/>
      <c r="O21" s="13"/>
      <c r="P21" s="12">
        <f t="shared" si="3"/>
        <v>0</v>
      </c>
      <c r="Q21" s="12">
        <f t="shared" si="4"/>
        <v>0</v>
      </c>
      <c r="R21" s="14"/>
      <c r="S21" s="15">
        <v>0.04</v>
      </c>
      <c r="T21" s="15">
        <f t="shared" si="5"/>
        <v>0</v>
      </c>
    </row>
    <row r="22" spans="1:22" x14ac:dyDescent="0.2">
      <c r="A22" s="36" t="s">
        <v>171</v>
      </c>
      <c r="B22" s="36" t="s">
        <v>51</v>
      </c>
      <c r="C22" s="36">
        <v>90442400</v>
      </c>
      <c r="D22" s="36" t="s">
        <v>277</v>
      </c>
      <c r="E22" s="12" t="s">
        <v>46</v>
      </c>
      <c r="F22" s="12">
        <v>450</v>
      </c>
      <c r="G22" s="12">
        <v>10</v>
      </c>
      <c r="H22" s="12">
        <v>100</v>
      </c>
      <c r="I22" s="12"/>
      <c r="J22" s="12">
        <v>600</v>
      </c>
      <c r="K22" s="12"/>
      <c r="L22" s="12">
        <v>1000</v>
      </c>
      <c r="M22" s="12">
        <v>1000</v>
      </c>
      <c r="N22" s="12"/>
      <c r="O22" s="13"/>
      <c r="P22" s="12">
        <f t="shared" si="3"/>
        <v>2600</v>
      </c>
      <c r="Q22" s="12">
        <f t="shared" si="4"/>
        <v>26</v>
      </c>
      <c r="R22" s="14"/>
      <c r="S22" s="15">
        <v>0.04</v>
      </c>
      <c r="T22" s="15">
        <f t="shared" si="5"/>
        <v>1.04</v>
      </c>
    </row>
    <row r="23" spans="1:22" x14ac:dyDescent="0.2">
      <c r="A23" s="11" t="s">
        <v>47</v>
      </c>
      <c r="B23" s="11" t="s">
        <v>48</v>
      </c>
      <c r="C23" s="11" t="s">
        <v>47</v>
      </c>
      <c r="D23" s="11" t="s">
        <v>275</v>
      </c>
      <c r="E23" s="12">
        <v>20</v>
      </c>
      <c r="F23" s="12">
        <v>610</v>
      </c>
      <c r="G23" s="12">
        <v>10</v>
      </c>
      <c r="H23" s="12">
        <v>100</v>
      </c>
      <c r="I23" s="12"/>
      <c r="J23" s="12">
        <v>1000</v>
      </c>
      <c r="K23" s="12"/>
      <c r="L23" s="12">
        <v>1000</v>
      </c>
      <c r="M23" s="12">
        <v>1000</v>
      </c>
      <c r="N23" s="12"/>
      <c r="O23" s="13"/>
      <c r="P23" s="12">
        <f t="shared" si="3"/>
        <v>3000</v>
      </c>
      <c r="Q23" s="12">
        <f t="shared" si="4"/>
        <v>30</v>
      </c>
      <c r="R23" s="14"/>
      <c r="S23" s="15">
        <v>0.06</v>
      </c>
      <c r="T23" s="15">
        <f t="shared" si="5"/>
        <v>1.7999999999999998</v>
      </c>
    </row>
    <row r="24" spans="1:22" x14ac:dyDescent="0.2">
      <c r="A24" s="36" t="s">
        <v>49</v>
      </c>
      <c r="B24" s="36" t="s">
        <v>48</v>
      </c>
      <c r="C24" s="36">
        <v>90442600</v>
      </c>
      <c r="D24" s="36" t="s">
        <v>277</v>
      </c>
      <c r="E24" s="12" t="s">
        <v>46</v>
      </c>
      <c r="F24" s="12">
        <v>600</v>
      </c>
      <c r="G24" s="12">
        <v>10</v>
      </c>
      <c r="H24" s="12">
        <v>100</v>
      </c>
      <c r="I24" s="12"/>
      <c r="J24" s="12"/>
      <c r="K24" s="12"/>
      <c r="L24" s="12"/>
      <c r="M24" s="12"/>
      <c r="N24" s="12"/>
      <c r="O24" s="13"/>
      <c r="P24" s="12">
        <f t="shared" si="3"/>
        <v>0</v>
      </c>
      <c r="Q24" s="12">
        <f t="shared" si="4"/>
        <v>0</v>
      </c>
      <c r="R24" s="14"/>
      <c r="S24" s="15">
        <v>0.06</v>
      </c>
      <c r="T24" s="15">
        <f t="shared" si="5"/>
        <v>0</v>
      </c>
    </row>
    <row r="25" spans="1:22" x14ac:dyDescent="0.2">
      <c r="A25" s="23" t="s">
        <v>154</v>
      </c>
      <c r="B25" s="11" t="s">
        <v>43</v>
      </c>
      <c r="C25" s="11" t="s">
        <v>154</v>
      </c>
      <c r="D25" s="11" t="s">
        <v>275</v>
      </c>
      <c r="E25" s="12">
        <v>20</v>
      </c>
      <c r="F25" s="12">
        <v>760</v>
      </c>
      <c r="G25" s="12">
        <v>10</v>
      </c>
      <c r="H25" s="12">
        <v>100</v>
      </c>
      <c r="I25" s="12"/>
      <c r="J25" s="12"/>
      <c r="K25" s="12"/>
      <c r="L25" s="12"/>
      <c r="M25" s="12"/>
      <c r="N25" s="12"/>
      <c r="O25" s="13"/>
      <c r="P25" s="12">
        <f t="shared" si="3"/>
        <v>0</v>
      </c>
      <c r="Q25" s="12">
        <f t="shared" si="4"/>
        <v>0</v>
      </c>
      <c r="R25" s="14"/>
      <c r="S25" s="15">
        <v>7.0000000000000007E-2</v>
      </c>
      <c r="T25" s="15">
        <f t="shared" si="5"/>
        <v>0</v>
      </c>
    </row>
    <row r="26" spans="1:22" x14ac:dyDescent="0.2">
      <c r="A26" s="36" t="s">
        <v>45</v>
      </c>
      <c r="B26" s="36" t="s">
        <v>43</v>
      </c>
      <c r="C26" s="36">
        <v>90442700</v>
      </c>
      <c r="D26" s="36" t="s">
        <v>277</v>
      </c>
      <c r="E26" s="12" t="s">
        <v>46</v>
      </c>
      <c r="F26" s="12">
        <v>750</v>
      </c>
      <c r="G26" s="12">
        <v>10</v>
      </c>
      <c r="H26" s="12">
        <v>100</v>
      </c>
      <c r="I26" s="12"/>
      <c r="J26" s="12"/>
      <c r="K26" s="12"/>
      <c r="L26" s="12"/>
      <c r="M26" s="12"/>
      <c r="N26" s="12"/>
      <c r="O26" s="13"/>
      <c r="P26" s="12">
        <f t="shared" si="3"/>
        <v>0</v>
      </c>
      <c r="Q26" s="12">
        <f t="shared" si="4"/>
        <v>0</v>
      </c>
      <c r="R26" s="14"/>
      <c r="S26" s="15">
        <v>7.0000000000000007E-2</v>
      </c>
      <c r="T26" s="15">
        <f t="shared" si="5"/>
        <v>0</v>
      </c>
    </row>
    <row r="27" spans="1:22" x14ac:dyDescent="0.2">
      <c r="A27" s="11" t="s">
        <v>38</v>
      </c>
      <c r="B27" s="11" t="s">
        <v>39</v>
      </c>
      <c r="C27" s="11" t="s">
        <v>38</v>
      </c>
      <c r="D27" s="11" t="s">
        <v>275</v>
      </c>
      <c r="E27" s="12">
        <v>20</v>
      </c>
      <c r="F27" s="12">
        <v>915</v>
      </c>
      <c r="G27" s="12">
        <v>10</v>
      </c>
      <c r="H27" s="12">
        <v>50</v>
      </c>
      <c r="I27" s="12"/>
      <c r="J27" s="12"/>
      <c r="K27" s="12"/>
      <c r="L27" s="12"/>
      <c r="M27" s="12"/>
      <c r="N27" s="12"/>
      <c r="O27" s="13"/>
      <c r="P27" s="12">
        <f t="shared" si="3"/>
        <v>0</v>
      </c>
      <c r="Q27" s="12">
        <f t="shared" si="4"/>
        <v>0</v>
      </c>
      <c r="R27" s="14"/>
      <c r="S27" s="15">
        <v>0.04</v>
      </c>
      <c r="T27" s="15">
        <f t="shared" si="5"/>
        <v>0</v>
      </c>
    </row>
    <row r="28" spans="1:22" x14ac:dyDescent="0.2">
      <c r="A28" s="36" t="s">
        <v>170</v>
      </c>
      <c r="B28" s="36" t="s">
        <v>39</v>
      </c>
      <c r="C28" s="36">
        <v>90442800</v>
      </c>
      <c r="D28" s="36" t="s">
        <v>277</v>
      </c>
      <c r="E28" s="12" t="s">
        <v>46</v>
      </c>
      <c r="F28" s="12">
        <v>900</v>
      </c>
      <c r="G28" s="12">
        <v>10</v>
      </c>
      <c r="H28" s="12">
        <v>50</v>
      </c>
      <c r="I28" s="12"/>
      <c r="J28" s="12">
        <v>1350</v>
      </c>
      <c r="K28" s="12"/>
      <c r="L28" s="12">
        <v>2000</v>
      </c>
      <c r="M28" s="12">
        <v>2000</v>
      </c>
      <c r="N28" s="12"/>
      <c r="O28" s="13"/>
      <c r="P28" s="12">
        <f t="shared" si="3"/>
        <v>5350</v>
      </c>
      <c r="Q28" s="12">
        <f t="shared" si="4"/>
        <v>107</v>
      </c>
      <c r="R28" s="14"/>
      <c r="S28" s="15">
        <v>0.04</v>
      </c>
      <c r="T28" s="15">
        <f t="shared" si="5"/>
        <v>4.28</v>
      </c>
    </row>
    <row r="29" spans="1:22" x14ac:dyDescent="0.2">
      <c r="A29" s="11" t="s">
        <v>34</v>
      </c>
      <c r="B29" s="11" t="s">
        <v>35</v>
      </c>
      <c r="C29" s="11" t="s">
        <v>34</v>
      </c>
      <c r="D29" s="11" t="s">
        <v>275</v>
      </c>
      <c r="E29" s="12">
        <v>20</v>
      </c>
      <c r="F29" s="12">
        <v>1220</v>
      </c>
      <c r="G29" s="12">
        <v>10</v>
      </c>
      <c r="H29" s="12">
        <v>50</v>
      </c>
      <c r="I29" s="12"/>
      <c r="J29" s="12"/>
      <c r="K29" s="12"/>
      <c r="L29" s="12"/>
      <c r="M29" s="12"/>
      <c r="N29" s="12"/>
      <c r="O29" s="13"/>
      <c r="P29" s="12">
        <f t="shared" si="3"/>
        <v>0</v>
      </c>
      <c r="Q29" s="12">
        <f t="shared" si="4"/>
        <v>0</v>
      </c>
      <c r="R29" s="14"/>
      <c r="S29" s="15">
        <v>0.06</v>
      </c>
      <c r="T29" s="15">
        <f t="shared" si="5"/>
        <v>0</v>
      </c>
    </row>
    <row r="30" spans="1:22" x14ac:dyDescent="0.2">
      <c r="A30" s="11" t="s">
        <v>32</v>
      </c>
      <c r="B30" s="11" t="s">
        <v>33</v>
      </c>
      <c r="C30" s="11" t="s">
        <v>32</v>
      </c>
      <c r="D30" s="11" t="s">
        <v>275</v>
      </c>
      <c r="E30" s="12">
        <v>20</v>
      </c>
      <c r="F30" s="12">
        <v>1524</v>
      </c>
      <c r="G30" s="12">
        <v>10</v>
      </c>
      <c r="H30" s="12">
        <v>50</v>
      </c>
      <c r="I30" s="12"/>
      <c r="J30" s="12"/>
      <c r="K30" s="12"/>
      <c r="L30" s="12"/>
      <c r="M30" s="12"/>
      <c r="N30" s="12"/>
      <c r="O30" s="13"/>
      <c r="P30" s="12">
        <f t="shared" si="3"/>
        <v>0</v>
      </c>
      <c r="Q30" s="12">
        <f t="shared" si="4"/>
        <v>0</v>
      </c>
      <c r="R30" s="14"/>
      <c r="S30" s="15">
        <v>7.0000000000000007E-2</v>
      </c>
      <c r="T30" s="15">
        <f t="shared" si="5"/>
        <v>0</v>
      </c>
    </row>
    <row r="31" spans="1:22" x14ac:dyDescent="0.2">
      <c r="A31" s="11" t="s">
        <v>214</v>
      </c>
      <c r="B31" s="11" t="s">
        <v>30</v>
      </c>
      <c r="C31" s="11" t="s">
        <v>214</v>
      </c>
      <c r="D31" s="11" t="s">
        <v>275</v>
      </c>
      <c r="E31" s="12">
        <v>20</v>
      </c>
      <c r="F31" s="12">
        <v>1800</v>
      </c>
      <c r="G31" s="12">
        <v>10</v>
      </c>
      <c r="H31" s="12">
        <v>50</v>
      </c>
      <c r="I31" s="12"/>
      <c r="J31" s="12"/>
      <c r="K31" s="12"/>
      <c r="L31" s="12"/>
      <c r="M31" s="12"/>
      <c r="N31" s="12"/>
      <c r="O31" s="13"/>
      <c r="P31" s="12">
        <f t="shared" si="3"/>
        <v>0</v>
      </c>
      <c r="Q31" s="12">
        <f t="shared" si="4"/>
        <v>0</v>
      </c>
      <c r="R31" s="14"/>
      <c r="S31" s="15">
        <v>0.09</v>
      </c>
      <c r="T31" s="15">
        <f t="shared" si="5"/>
        <v>0</v>
      </c>
    </row>
    <row r="32" spans="1:22" x14ac:dyDescent="0.2">
      <c r="A32" s="11" t="s">
        <v>212</v>
      </c>
      <c r="B32" s="11" t="s">
        <v>213</v>
      </c>
      <c r="C32" s="11" t="s">
        <v>212</v>
      </c>
      <c r="D32" s="11" t="s">
        <v>275</v>
      </c>
      <c r="E32" s="12">
        <v>20</v>
      </c>
      <c r="F32" s="12">
        <v>2100</v>
      </c>
      <c r="G32" s="12">
        <v>10</v>
      </c>
      <c r="H32" s="12">
        <v>50</v>
      </c>
      <c r="I32" s="12"/>
      <c r="J32" s="12"/>
      <c r="K32" s="12"/>
      <c r="L32" s="12"/>
      <c r="M32" s="12"/>
      <c r="N32" s="12"/>
      <c r="O32" s="13"/>
      <c r="P32" s="12">
        <f t="shared" si="3"/>
        <v>0</v>
      </c>
      <c r="Q32" s="12">
        <f t="shared" si="4"/>
        <v>0</v>
      </c>
      <c r="R32" s="14"/>
      <c r="S32" s="15">
        <v>7.0000000000000007E-2</v>
      </c>
      <c r="T32" s="15">
        <f t="shared" si="5"/>
        <v>0</v>
      </c>
    </row>
    <row r="33" spans="1:22" x14ac:dyDescent="0.2">
      <c r="A33" s="11" t="s">
        <v>242</v>
      </c>
      <c r="B33" s="11" t="s">
        <v>243</v>
      </c>
      <c r="C33" s="11" t="s">
        <v>242</v>
      </c>
      <c r="D33" s="11" t="s">
        <v>275</v>
      </c>
      <c r="E33" s="12">
        <v>20</v>
      </c>
      <c r="F33" s="12">
        <v>2400</v>
      </c>
      <c r="G33" s="12">
        <v>10</v>
      </c>
      <c r="H33" s="12">
        <v>50</v>
      </c>
      <c r="I33" s="12"/>
      <c r="J33" s="12"/>
      <c r="K33" s="12"/>
      <c r="L33" s="12"/>
      <c r="M33" s="12"/>
      <c r="N33" s="12"/>
      <c r="O33" s="13"/>
      <c r="P33" s="12">
        <f t="shared" si="3"/>
        <v>0</v>
      </c>
      <c r="Q33" s="12">
        <f t="shared" si="4"/>
        <v>0</v>
      </c>
      <c r="R33" s="14"/>
      <c r="S33" s="15">
        <v>7.0000000000000007E-2</v>
      </c>
      <c r="T33" s="15">
        <f t="shared" si="5"/>
        <v>0</v>
      </c>
    </row>
    <row r="34" spans="1:22" ht="15" x14ac:dyDescent="0.2">
      <c r="A34" s="17" t="s">
        <v>52</v>
      </c>
      <c r="B34" s="17"/>
      <c r="C34" s="18"/>
      <c r="D34" s="18"/>
      <c r="E34" s="19"/>
      <c r="F34" s="24"/>
      <c r="G34" s="10"/>
      <c r="H34" s="10"/>
      <c r="I34" s="12"/>
      <c r="J34" s="12"/>
      <c r="K34" s="12"/>
      <c r="L34" s="12"/>
      <c r="M34" s="12"/>
      <c r="N34" s="12"/>
      <c r="O34" s="25"/>
      <c r="P34" s="12"/>
      <c r="Q34" s="12"/>
      <c r="R34" s="14"/>
      <c r="S34" s="12"/>
      <c r="T34" s="15"/>
    </row>
    <row r="35" spans="1:22" x14ac:dyDescent="0.2">
      <c r="A35" s="11" t="s">
        <v>261</v>
      </c>
      <c r="B35" s="11" t="s">
        <v>262</v>
      </c>
      <c r="C35" s="11" t="s">
        <v>261</v>
      </c>
      <c r="D35" s="11" t="s">
        <v>275</v>
      </c>
      <c r="E35" s="12" t="s">
        <v>63</v>
      </c>
      <c r="F35" s="12">
        <v>200</v>
      </c>
      <c r="G35" s="12">
        <v>10</v>
      </c>
      <c r="H35" s="12">
        <v>150</v>
      </c>
      <c r="I35" s="12"/>
      <c r="J35" s="12">
        <v>600</v>
      </c>
      <c r="K35" s="12"/>
      <c r="L35" s="12"/>
      <c r="M35" s="12"/>
      <c r="N35" s="12">
        <v>600</v>
      </c>
      <c r="O35" s="13"/>
      <c r="P35" s="12">
        <f t="shared" ref="P35:P52" si="6">SUM(I35:O35)</f>
        <v>1200</v>
      </c>
      <c r="Q35" s="12">
        <f t="shared" ref="Q35:Q52" si="7">$P35/$H35</f>
        <v>8</v>
      </c>
      <c r="R35" s="14"/>
      <c r="S35" s="15">
        <v>0.06</v>
      </c>
      <c r="T35" s="15">
        <f t="shared" ref="T35:T52" si="8">$Q35*$S35</f>
        <v>0.48</v>
      </c>
      <c r="U35" s="43">
        <f>SUM(T35:T52)</f>
        <v>15.5</v>
      </c>
      <c r="V35" s="3">
        <f>U35*100/$U$138</f>
        <v>43.067518755209768</v>
      </c>
    </row>
    <row r="36" spans="1:22" x14ac:dyDescent="0.2">
      <c r="A36" s="37" t="s">
        <v>198</v>
      </c>
      <c r="B36" s="36" t="s">
        <v>199</v>
      </c>
      <c r="C36" s="36">
        <v>90448000</v>
      </c>
      <c r="D36" s="36" t="s">
        <v>277</v>
      </c>
      <c r="E36" s="12" t="s">
        <v>63</v>
      </c>
      <c r="F36" s="12">
        <v>270</v>
      </c>
      <c r="G36" s="12">
        <v>10</v>
      </c>
      <c r="H36" s="12">
        <v>100</v>
      </c>
      <c r="I36" s="12"/>
      <c r="J36" s="12"/>
      <c r="K36" s="12"/>
      <c r="L36" s="12"/>
      <c r="M36" s="12"/>
      <c r="N36" s="12"/>
      <c r="O36" s="13"/>
      <c r="P36" s="12">
        <f t="shared" si="6"/>
        <v>0</v>
      </c>
      <c r="Q36" s="12">
        <f t="shared" si="7"/>
        <v>0</v>
      </c>
      <c r="R36" s="14"/>
      <c r="S36" s="15">
        <v>0.06</v>
      </c>
      <c r="T36" s="15">
        <f t="shared" si="8"/>
        <v>0</v>
      </c>
    </row>
    <row r="37" spans="1:22" x14ac:dyDescent="0.2">
      <c r="A37" s="27" t="s">
        <v>67</v>
      </c>
      <c r="B37" s="27" t="s">
        <v>68</v>
      </c>
      <c r="C37" s="27" t="s">
        <v>69</v>
      </c>
      <c r="D37" s="11" t="s">
        <v>275</v>
      </c>
      <c r="E37" s="12">
        <v>25</v>
      </c>
      <c r="F37" s="12">
        <v>375</v>
      </c>
      <c r="G37" s="12">
        <v>10</v>
      </c>
      <c r="H37" s="12">
        <v>100</v>
      </c>
      <c r="I37" s="12"/>
      <c r="J37" s="12"/>
      <c r="K37" s="12"/>
      <c r="L37" s="12"/>
      <c r="M37" s="12"/>
      <c r="N37" s="12"/>
      <c r="O37" s="13"/>
      <c r="P37" s="12">
        <f t="shared" si="6"/>
        <v>0</v>
      </c>
      <c r="Q37" s="12">
        <f t="shared" si="7"/>
        <v>0</v>
      </c>
      <c r="R37" s="14"/>
      <c r="S37" s="15">
        <v>0.06</v>
      </c>
      <c r="T37" s="15">
        <f t="shared" si="8"/>
        <v>0</v>
      </c>
    </row>
    <row r="38" spans="1:22" x14ac:dyDescent="0.2">
      <c r="A38" s="11" t="s">
        <v>64</v>
      </c>
      <c r="B38" s="11" t="s">
        <v>65</v>
      </c>
      <c r="C38" s="11" t="s">
        <v>64</v>
      </c>
      <c r="D38" s="11" t="s">
        <v>275</v>
      </c>
      <c r="E38" s="12">
        <v>25</v>
      </c>
      <c r="F38" s="12">
        <v>457</v>
      </c>
      <c r="G38" s="12">
        <v>10</v>
      </c>
      <c r="H38" s="12">
        <v>100</v>
      </c>
      <c r="I38" s="12"/>
      <c r="J38" s="12">
        <v>800</v>
      </c>
      <c r="K38" s="12"/>
      <c r="L38" s="12"/>
      <c r="M38" s="12">
        <v>1000</v>
      </c>
      <c r="N38" s="12">
        <v>1000</v>
      </c>
      <c r="O38" s="13"/>
      <c r="P38" s="12">
        <f t="shared" si="6"/>
        <v>2800</v>
      </c>
      <c r="Q38" s="12">
        <f t="shared" si="7"/>
        <v>28</v>
      </c>
      <c r="R38" s="14"/>
      <c r="S38" s="15">
        <v>0.06</v>
      </c>
      <c r="T38" s="15">
        <f t="shared" si="8"/>
        <v>1.68</v>
      </c>
    </row>
    <row r="39" spans="1:22" x14ac:dyDescent="0.2">
      <c r="A39" s="36" t="s">
        <v>66</v>
      </c>
      <c r="B39" s="36" t="s">
        <v>65</v>
      </c>
      <c r="C39" s="36">
        <v>90443400</v>
      </c>
      <c r="D39" s="36" t="s">
        <v>277</v>
      </c>
      <c r="E39" s="12" t="s">
        <v>63</v>
      </c>
      <c r="F39" s="12">
        <v>450</v>
      </c>
      <c r="G39" s="12">
        <v>10</v>
      </c>
      <c r="H39" s="12">
        <v>100</v>
      </c>
      <c r="I39" s="12">
        <v>500</v>
      </c>
      <c r="J39" s="12">
        <v>2000</v>
      </c>
      <c r="K39" s="12"/>
      <c r="L39" s="12">
        <v>2000</v>
      </c>
      <c r="M39" s="12">
        <v>2000</v>
      </c>
      <c r="N39" s="12"/>
      <c r="O39" s="13"/>
      <c r="P39" s="12">
        <f t="shared" si="6"/>
        <v>6500</v>
      </c>
      <c r="Q39" s="12">
        <f t="shared" si="7"/>
        <v>65</v>
      </c>
      <c r="R39" s="14"/>
      <c r="S39" s="15">
        <v>0.06</v>
      </c>
      <c r="T39" s="15">
        <f t="shared" si="8"/>
        <v>3.9</v>
      </c>
    </row>
    <row r="40" spans="1:22" x14ac:dyDescent="0.2">
      <c r="A40" s="11" t="s">
        <v>60</v>
      </c>
      <c r="B40" s="11" t="s">
        <v>61</v>
      </c>
      <c r="C40" s="11" t="s">
        <v>60</v>
      </c>
      <c r="D40" s="11" t="s">
        <v>275</v>
      </c>
      <c r="E40" s="12">
        <v>25</v>
      </c>
      <c r="F40" s="12">
        <v>610</v>
      </c>
      <c r="G40" s="12">
        <v>10</v>
      </c>
      <c r="H40" s="12">
        <v>50</v>
      </c>
      <c r="I40" s="12"/>
      <c r="J40" s="12">
        <v>100</v>
      </c>
      <c r="K40" s="12"/>
      <c r="L40" s="12">
        <v>500</v>
      </c>
      <c r="M40" s="12">
        <v>500</v>
      </c>
      <c r="N40" s="12">
        <v>500</v>
      </c>
      <c r="O40" s="13"/>
      <c r="P40" s="12">
        <f t="shared" si="6"/>
        <v>1600</v>
      </c>
      <c r="Q40" s="12">
        <f t="shared" si="7"/>
        <v>32</v>
      </c>
      <c r="R40" s="14"/>
      <c r="S40" s="15">
        <v>0.04</v>
      </c>
      <c r="T40" s="15">
        <f t="shared" si="8"/>
        <v>1.28</v>
      </c>
    </row>
    <row r="41" spans="1:22" x14ac:dyDescent="0.2">
      <c r="A41" s="36" t="s">
        <v>62</v>
      </c>
      <c r="B41" s="36" t="s">
        <v>61</v>
      </c>
      <c r="C41" s="36">
        <v>90443600</v>
      </c>
      <c r="D41" s="36" t="s">
        <v>277</v>
      </c>
      <c r="E41" s="12" t="s">
        <v>63</v>
      </c>
      <c r="F41" s="12">
        <v>600</v>
      </c>
      <c r="G41" s="12">
        <v>10</v>
      </c>
      <c r="H41" s="12">
        <v>50</v>
      </c>
      <c r="I41" s="12">
        <v>850</v>
      </c>
      <c r="J41" s="12">
        <v>2000</v>
      </c>
      <c r="K41" s="12"/>
      <c r="L41" s="12">
        <v>2000</v>
      </c>
      <c r="M41" s="12">
        <v>2000</v>
      </c>
      <c r="N41" s="12"/>
      <c r="O41" s="13"/>
      <c r="P41" s="12">
        <f t="shared" si="6"/>
        <v>6850</v>
      </c>
      <c r="Q41" s="12">
        <f t="shared" si="7"/>
        <v>137</v>
      </c>
      <c r="R41" s="14"/>
      <c r="S41" s="15">
        <v>0.04</v>
      </c>
      <c r="T41" s="15">
        <f t="shared" si="8"/>
        <v>5.48</v>
      </c>
    </row>
    <row r="42" spans="1:22" x14ac:dyDescent="0.2">
      <c r="A42" s="11" t="s">
        <v>195</v>
      </c>
      <c r="B42" s="11" t="s">
        <v>178</v>
      </c>
      <c r="C42" s="11" t="s">
        <v>195</v>
      </c>
      <c r="D42" s="11" t="s">
        <v>275</v>
      </c>
      <c r="E42" s="12">
        <v>25</v>
      </c>
      <c r="F42" s="12">
        <v>750</v>
      </c>
      <c r="G42" s="12">
        <v>10</v>
      </c>
      <c r="H42" s="12">
        <v>50</v>
      </c>
      <c r="I42" s="12"/>
      <c r="J42" s="12"/>
      <c r="K42" s="12"/>
      <c r="L42" s="12"/>
      <c r="M42" s="12"/>
      <c r="N42" s="12"/>
      <c r="O42" s="13"/>
      <c r="P42" s="12">
        <f t="shared" si="6"/>
        <v>0</v>
      </c>
      <c r="Q42" s="12">
        <f t="shared" si="7"/>
        <v>0</v>
      </c>
      <c r="R42" s="14"/>
      <c r="S42" s="15">
        <v>0.05</v>
      </c>
      <c r="T42" s="15">
        <f t="shared" si="8"/>
        <v>0</v>
      </c>
    </row>
    <row r="43" spans="1:22" x14ac:dyDescent="0.2">
      <c r="A43" s="36" t="s">
        <v>177</v>
      </c>
      <c r="B43" s="36" t="s">
        <v>178</v>
      </c>
      <c r="C43" s="36">
        <v>90443700</v>
      </c>
      <c r="D43" s="36" t="s">
        <v>277</v>
      </c>
      <c r="E43" s="12" t="s">
        <v>63</v>
      </c>
      <c r="F43" s="12">
        <v>750</v>
      </c>
      <c r="G43" s="12">
        <v>10</v>
      </c>
      <c r="H43" s="12">
        <v>50</v>
      </c>
      <c r="I43" s="12"/>
      <c r="J43" s="12"/>
      <c r="K43" s="12"/>
      <c r="L43" s="12"/>
      <c r="M43" s="12"/>
      <c r="N43" s="12"/>
      <c r="O43" s="13"/>
      <c r="P43" s="12">
        <f t="shared" si="6"/>
        <v>0</v>
      </c>
      <c r="Q43" s="12">
        <f t="shared" si="7"/>
        <v>0</v>
      </c>
      <c r="R43" s="14"/>
      <c r="S43" s="15">
        <v>0.05</v>
      </c>
      <c r="T43" s="15">
        <f t="shared" si="8"/>
        <v>0</v>
      </c>
    </row>
    <row r="44" spans="1:22" x14ac:dyDescent="0.2">
      <c r="A44" s="11" t="s">
        <v>155</v>
      </c>
      <c r="B44" s="11" t="s">
        <v>58</v>
      </c>
      <c r="C44" s="11" t="s">
        <v>155</v>
      </c>
      <c r="D44" s="11" t="s">
        <v>275</v>
      </c>
      <c r="E44" s="12">
        <v>25</v>
      </c>
      <c r="F44" s="12">
        <v>915</v>
      </c>
      <c r="G44" s="12">
        <v>10</v>
      </c>
      <c r="H44" s="12">
        <v>50</v>
      </c>
      <c r="I44" s="12"/>
      <c r="J44" s="12"/>
      <c r="K44" s="12"/>
      <c r="L44" s="12"/>
      <c r="M44" s="12"/>
      <c r="N44" s="12"/>
      <c r="O44" s="13"/>
      <c r="P44" s="12">
        <f t="shared" si="6"/>
        <v>0</v>
      </c>
      <c r="Q44" s="12">
        <f t="shared" si="7"/>
        <v>0</v>
      </c>
      <c r="R44" s="14"/>
      <c r="S44" s="15">
        <v>0.06</v>
      </c>
      <c r="T44" s="15">
        <f t="shared" si="8"/>
        <v>0</v>
      </c>
    </row>
    <row r="45" spans="1:22" x14ac:dyDescent="0.2">
      <c r="A45" s="36" t="s">
        <v>176</v>
      </c>
      <c r="B45" s="36" t="s">
        <v>58</v>
      </c>
      <c r="C45" s="36">
        <v>90443800</v>
      </c>
      <c r="D45" s="36" t="s">
        <v>277</v>
      </c>
      <c r="E45" s="12" t="s">
        <v>63</v>
      </c>
      <c r="F45" s="12">
        <v>900</v>
      </c>
      <c r="G45" s="12">
        <v>10</v>
      </c>
      <c r="H45" s="12">
        <v>50</v>
      </c>
      <c r="I45" s="12"/>
      <c r="J45" s="12"/>
      <c r="K45" s="12"/>
      <c r="L45" s="12"/>
      <c r="M45" s="12"/>
      <c r="N45" s="12"/>
      <c r="O45" s="13"/>
      <c r="P45" s="12">
        <f t="shared" si="6"/>
        <v>0</v>
      </c>
      <c r="Q45" s="12">
        <f t="shared" si="7"/>
        <v>0</v>
      </c>
      <c r="R45" s="14"/>
      <c r="S45" s="15">
        <v>0.06</v>
      </c>
      <c r="T45" s="15">
        <f t="shared" si="8"/>
        <v>0</v>
      </c>
    </row>
    <row r="46" spans="1:22" x14ac:dyDescent="0.2">
      <c r="A46" s="11" t="s">
        <v>53</v>
      </c>
      <c r="B46" s="11" t="s">
        <v>54</v>
      </c>
      <c r="C46" s="11" t="s">
        <v>53</v>
      </c>
      <c r="D46" s="11" t="s">
        <v>275</v>
      </c>
      <c r="E46" s="12">
        <v>25</v>
      </c>
      <c r="F46" s="12">
        <v>1220</v>
      </c>
      <c r="G46" s="12">
        <v>10</v>
      </c>
      <c r="H46" s="12">
        <v>50</v>
      </c>
      <c r="I46" s="12"/>
      <c r="J46" s="12"/>
      <c r="K46" s="12"/>
      <c r="L46" s="12"/>
      <c r="M46" s="12"/>
      <c r="N46" s="12"/>
      <c r="O46" s="13"/>
      <c r="P46" s="12">
        <f t="shared" si="6"/>
        <v>0</v>
      </c>
      <c r="Q46" s="12">
        <f t="shared" si="7"/>
        <v>0</v>
      </c>
      <c r="R46" s="14"/>
      <c r="S46" s="15">
        <v>0.08</v>
      </c>
      <c r="T46" s="15">
        <f t="shared" si="8"/>
        <v>0</v>
      </c>
    </row>
    <row r="47" spans="1:22" x14ac:dyDescent="0.2">
      <c r="A47" s="26" t="s">
        <v>194</v>
      </c>
      <c r="B47" s="26" t="s">
        <v>54</v>
      </c>
      <c r="C47" s="26">
        <v>90444000</v>
      </c>
      <c r="D47" s="36" t="s">
        <v>277</v>
      </c>
      <c r="E47" s="12" t="s">
        <v>63</v>
      </c>
      <c r="F47" s="12">
        <v>1200</v>
      </c>
      <c r="G47" s="12">
        <v>10</v>
      </c>
      <c r="H47" s="12">
        <v>50</v>
      </c>
      <c r="I47" s="12"/>
      <c r="J47" s="12">
        <v>400</v>
      </c>
      <c r="K47" s="12"/>
      <c r="L47" s="12">
        <v>500</v>
      </c>
      <c r="M47" s="12">
        <v>500</v>
      </c>
      <c r="N47" s="12"/>
      <c r="O47" s="13"/>
      <c r="P47" s="12">
        <f t="shared" si="6"/>
        <v>1400</v>
      </c>
      <c r="Q47" s="12">
        <f t="shared" si="7"/>
        <v>28</v>
      </c>
      <c r="R47" s="14"/>
      <c r="S47" s="15">
        <v>0.08</v>
      </c>
      <c r="T47" s="15">
        <f t="shared" si="8"/>
        <v>2.2400000000000002</v>
      </c>
    </row>
    <row r="48" spans="1:22" x14ac:dyDescent="0.2">
      <c r="A48" s="11" t="s">
        <v>230</v>
      </c>
      <c r="B48" s="11" t="s">
        <v>231</v>
      </c>
      <c r="C48" s="11" t="s">
        <v>230</v>
      </c>
      <c r="D48" s="11" t="s">
        <v>275</v>
      </c>
      <c r="E48" s="12">
        <v>25</v>
      </c>
      <c r="F48" s="12">
        <v>1500</v>
      </c>
      <c r="G48" s="12">
        <v>10</v>
      </c>
      <c r="H48" s="12">
        <v>50</v>
      </c>
      <c r="I48" s="12"/>
      <c r="J48" s="12"/>
      <c r="K48" s="12"/>
      <c r="L48" s="12">
        <v>100</v>
      </c>
      <c r="M48" s="12">
        <v>100</v>
      </c>
      <c r="N48" s="12"/>
      <c r="O48" s="13"/>
      <c r="P48" s="12">
        <f t="shared" si="6"/>
        <v>200</v>
      </c>
      <c r="Q48" s="12">
        <f t="shared" si="7"/>
        <v>4</v>
      </c>
      <c r="R48" s="14"/>
      <c r="S48" s="15">
        <v>0.11</v>
      </c>
      <c r="T48" s="15">
        <f t="shared" si="8"/>
        <v>0.44</v>
      </c>
    </row>
    <row r="49" spans="1:22" x14ac:dyDescent="0.2">
      <c r="A49" s="11" t="s">
        <v>254</v>
      </c>
      <c r="B49" s="11" t="s">
        <v>255</v>
      </c>
      <c r="C49" s="11" t="s">
        <v>254</v>
      </c>
      <c r="D49" s="11" t="s">
        <v>275</v>
      </c>
      <c r="E49" s="12">
        <v>25</v>
      </c>
      <c r="F49" s="12">
        <v>1650</v>
      </c>
      <c r="G49" s="12">
        <v>10</v>
      </c>
      <c r="H49" s="12">
        <v>50</v>
      </c>
      <c r="I49" s="12"/>
      <c r="J49" s="12"/>
      <c r="K49" s="12"/>
      <c r="L49" s="12"/>
      <c r="M49" s="12"/>
      <c r="N49" s="12"/>
      <c r="O49" s="13"/>
      <c r="P49" s="12">
        <f t="shared" si="6"/>
        <v>0</v>
      </c>
      <c r="Q49" s="12">
        <f t="shared" si="7"/>
        <v>0</v>
      </c>
      <c r="R49" s="14"/>
      <c r="S49" s="15">
        <v>0.12</v>
      </c>
      <c r="T49" s="15">
        <f t="shared" si="8"/>
        <v>0</v>
      </c>
    </row>
    <row r="50" spans="1:22" x14ac:dyDescent="0.2">
      <c r="A50" s="11" t="s">
        <v>193</v>
      </c>
      <c r="B50" s="11" t="s">
        <v>175</v>
      </c>
      <c r="C50" s="11" t="s">
        <v>193</v>
      </c>
      <c r="D50" s="11" t="s">
        <v>275</v>
      </c>
      <c r="E50" s="12">
        <v>25</v>
      </c>
      <c r="F50" s="12">
        <v>1800</v>
      </c>
      <c r="G50" s="12">
        <v>10</v>
      </c>
      <c r="H50" s="12">
        <v>50</v>
      </c>
      <c r="I50" s="12"/>
      <c r="J50" s="12"/>
      <c r="K50" s="12"/>
      <c r="L50" s="12"/>
      <c r="M50" s="12"/>
      <c r="N50" s="12"/>
      <c r="O50" s="13"/>
      <c r="P50" s="12">
        <f t="shared" si="6"/>
        <v>0</v>
      </c>
      <c r="Q50" s="12">
        <f t="shared" si="7"/>
        <v>0</v>
      </c>
      <c r="R50" s="14"/>
      <c r="S50" s="15">
        <v>0.12</v>
      </c>
      <c r="T50" s="15">
        <f t="shared" si="8"/>
        <v>0</v>
      </c>
    </row>
    <row r="51" spans="1:22" x14ac:dyDescent="0.2">
      <c r="A51" s="36" t="s">
        <v>174</v>
      </c>
      <c r="B51" s="36" t="s">
        <v>175</v>
      </c>
      <c r="C51" s="36">
        <v>90443900</v>
      </c>
      <c r="D51" s="36" t="s">
        <v>277</v>
      </c>
      <c r="E51" s="12" t="s">
        <v>63</v>
      </c>
      <c r="F51" s="12">
        <v>1800</v>
      </c>
      <c r="G51" s="12">
        <v>10</v>
      </c>
      <c r="H51" s="12">
        <v>50</v>
      </c>
      <c r="I51" s="12"/>
      <c r="J51" s="12"/>
      <c r="K51" s="12"/>
      <c r="L51" s="12"/>
      <c r="M51" s="12"/>
      <c r="N51" s="12"/>
      <c r="O51" s="13"/>
      <c r="P51" s="12">
        <f t="shared" si="6"/>
        <v>0</v>
      </c>
      <c r="Q51" s="12">
        <f t="shared" si="7"/>
        <v>0</v>
      </c>
      <c r="R51" s="14"/>
      <c r="S51" s="15">
        <v>0.12</v>
      </c>
      <c r="T51" s="15">
        <f>$Q51*$S51</f>
        <v>0</v>
      </c>
    </row>
    <row r="52" spans="1:22" x14ac:dyDescent="0.2">
      <c r="A52" s="36" t="s">
        <v>293</v>
      </c>
      <c r="B52" s="36" t="s">
        <v>294</v>
      </c>
      <c r="C52" s="36">
        <v>90443000</v>
      </c>
      <c r="D52" s="36" t="s">
        <v>277</v>
      </c>
      <c r="E52" s="12" t="s">
        <v>63</v>
      </c>
      <c r="F52" s="12">
        <v>2100</v>
      </c>
      <c r="G52" s="12">
        <v>10</v>
      </c>
      <c r="H52" s="12">
        <v>50</v>
      </c>
      <c r="I52" s="12"/>
      <c r="J52" s="12"/>
      <c r="K52" s="12"/>
      <c r="L52" s="12"/>
      <c r="M52" s="12"/>
      <c r="N52" s="12"/>
      <c r="O52" s="13"/>
      <c r="P52" s="12">
        <f t="shared" si="6"/>
        <v>0</v>
      </c>
      <c r="Q52" s="12">
        <f t="shared" si="7"/>
        <v>0</v>
      </c>
      <c r="R52" s="14"/>
      <c r="S52" s="15">
        <v>0.09</v>
      </c>
      <c r="T52" s="15">
        <f t="shared" si="8"/>
        <v>0</v>
      </c>
    </row>
    <row r="53" spans="1:22" x14ac:dyDescent="0.2">
      <c r="A53" s="28" t="s">
        <v>70</v>
      </c>
      <c r="B53" s="28"/>
      <c r="C53" s="29"/>
      <c r="D53" s="29"/>
      <c r="E53" s="30"/>
      <c r="F53" s="36"/>
      <c r="G53" s="20"/>
      <c r="H53" s="20"/>
      <c r="I53" s="12"/>
      <c r="J53" s="12"/>
      <c r="K53" s="12"/>
      <c r="L53" s="12"/>
      <c r="M53" s="12"/>
      <c r="N53" s="12"/>
      <c r="O53" s="20"/>
      <c r="P53" s="12"/>
      <c r="Q53" s="12"/>
      <c r="R53" s="14"/>
      <c r="S53" s="12"/>
      <c r="T53" s="15"/>
    </row>
    <row r="54" spans="1:22" x14ac:dyDescent="0.2">
      <c r="A54" s="11" t="s">
        <v>295</v>
      </c>
      <c r="B54" s="11" t="s">
        <v>296</v>
      </c>
      <c r="C54" s="11" t="s">
        <v>295</v>
      </c>
      <c r="D54" s="11" t="s">
        <v>275</v>
      </c>
      <c r="E54" s="12">
        <v>32</v>
      </c>
      <c r="F54" s="12">
        <v>100</v>
      </c>
      <c r="G54" s="12">
        <v>10</v>
      </c>
      <c r="H54" s="12">
        <v>300</v>
      </c>
      <c r="I54" s="12"/>
      <c r="J54" s="12"/>
      <c r="K54" s="12"/>
      <c r="L54" s="12"/>
      <c r="M54" s="12"/>
      <c r="N54" s="12">
        <v>300</v>
      </c>
      <c r="O54" s="13"/>
      <c r="P54" s="12">
        <f t="shared" ref="P54:P68" si="9">SUM(I54:O54)</f>
        <v>300</v>
      </c>
      <c r="Q54" s="12">
        <f t="shared" ref="Q54:Q68" si="10">$P54/$H54</f>
        <v>1</v>
      </c>
      <c r="R54" s="14"/>
      <c r="S54" s="15">
        <v>0.09</v>
      </c>
      <c r="T54" s="15">
        <f t="shared" ref="T54:T68" si="11">$Q54*$S54</f>
        <v>0.09</v>
      </c>
      <c r="U54" s="43">
        <f>SUM(T54:T68)</f>
        <v>2.79</v>
      </c>
      <c r="V54" s="3">
        <f>U54*100/$U$138</f>
        <v>7.7521533759377581</v>
      </c>
    </row>
    <row r="55" spans="1:22" x14ac:dyDescent="0.2">
      <c r="A55" s="11" t="s">
        <v>71</v>
      </c>
      <c r="B55" s="11" t="s">
        <v>72</v>
      </c>
      <c r="C55" s="11" t="s">
        <v>71</v>
      </c>
      <c r="D55" s="11" t="s">
        <v>275</v>
      </c>
      <c r="E55" s="12">
        <v>32</v>
      </c>
      <c r="F55" s="12">
        <v>150</v>
      </c>
      <c r="G55" s="12">
        <v>10</v>
      </c>
      <c r="H55" s="12">
        <v>300</v>
      </c>
      <c r="I55" s="12"/>
      <c r="J55" s="12"/>
      <c r="K55" s="12"/>
      <c r="L55" s="12"/>
      <c r="M55" s="12"/>
      <c r="N55" s="12"/>
      <c r="O55" s="13"/>
      <c r="P55" s="12">
        <f t="shared" si="9"/>
        <v>0</v>
      </c>
      <c r="Q55" s="12">
        <f t="shared" si="10"/>
        <v>0</v>
      </c>
      <c r="R55" s="14"/>
      <c r="S55" s="15">
        <v>0.09</v>
      </c>
      <c r="T55" s="15">
        <f t="shared" si="11"/>
        <v>0</v>
      </c>
    </row>
    <row r="56" spans="1:22" x14ac:dyDescent="0.2">
      <c r="A56" s="36" t="s">
        <v>256</v>
      </c>
      <c r="B56" s="36" t="s">
        <v>72</v>
      </c>
      <c r="C56" s="36">
        <v>90446200</v>
      </c>
      <c r="D56" s="36" t="s">
        <v>277</v>
      </c>
      <c r="E56" s="12">
        <v>32</v>
      </c>
      <c r="F56" s="12">
        <v>150</v>
      </c>
      <c r="G56" s="12">
        <v>10</v>
      </c>
      <c r="H56" s="12">
        <v>300</v>
      </c>
      <c r="I56" s="12"/>
      <c r="J56" s="12"/>
      <c r="K56" s="12"/>
      <c r="L56" s="12"/>
      <c r="M56" s="12"/>
      <c r="N56" s="12"/>
      <c r="O56" s="13"/>
      <c r="P56" s="12">
        <f t="shared" si="9"/>
        <v>0</v>
      </c>
      <c r="Q56" s="12">
        <f t="shared" si="10"/>
        <v>0</v>
      </c>
      <c r="R56" s="14"/>
      <c r="S56" s="15">
        <v>0.09</v>
      </c>
      <c r="T56" s="15">
        <f t="shared" si="11"/>
        <v>0</v>
      </c>
    </row>
    <row r="57" spans="1:22" x14ac:dyDescent="0.2">
      <c r="A57" s="11" t="s">
        <v>200</v>
      </c>
      <c r="B57" s="11" t="s">
        <v>201</v>
      </c>
      <c r="C57" s="11" t="s">
        <v>200</v>
      </c>
      <c r="D57" s="11" t="s">
        <v>275</v>
      </c>
      <c r="E57" s="12">
        <v>32</v>
      </c>
      <c r="F57" s="12">
        <v>200</v>
      </c>
      <c r="G57" s="12">
        <v>10</v>
      </c>
      <c r="H57" s="12">
        <v>300</v>
      </c>
      <c r="I57" s="12"/>
      <c r="J57" s="12"/>
      <c r="K57" s="12"/>
      <c r="L57" s="12"/>
      <c r="M57" s="12"/>
      <c r="N57" s="12"/>
      <c r="O57" s="13"/>
      <c r="P57" s="12">
        <f t="shared" si="9"/>
        <v>0</v>
      </c>
      <c r="Q57" s="12">
        <f t="shared" si="10"/>
        <v>0</v>
      </c>
      <c r="R57" s="14"/>
      <c r="S57" s="15">
        <v>0.09</v>
      </c>
      <c r="T57" s="15">
        <f t="shared" si="11"/>
        <v>0</v>
      </c>
    </row>
    <row r="58" spans="1:22" x14ac:dyDescent="0.2">
      <c r="A58" s="11" t="s">
        <v>73</v>
      </c>
      <c r="B58" s="11" t="s">
        <v>74</v>
      </c>
      <c r="C58" s="11" t="s">
        <v>73</v>
      </c>
      <c r="D58" s="11" t="s">
        <v>275</v>
      </c>
      <c r="E58" s="12">
        <v>32</v>
      </c>
      <c r="F58" s="12">
        <v>300</v>
      </c>
      <c r="G58" s="12">
        <v>10</v>
      </c>
      <c r="H58" s="12">
        <v>150</v>
      </c>
      <c r="I58" s="12"/>
      <c r="J58" s="12"/>
      <c r="K58" s="12"/>
      <c r="L58" s="12">
        <v>300</v>
      </c>
      <c r="M58" s="12"/>
      <c r="N58" s="12"/>
      <c r="O58" s="13"/>
      <c r="P58" s="12">
        <f t="shared" si="9"/>
        <v>300</v>
      </c>
      <c r="Q58" s="12">
        <f t="shared" si="10"/>
        <v>2</v>
      </c>
      <c r="R58" s="14"/>
      <c r="S58" s="15">
        <v>0.09</v>
      </c>
      <c r="T58" s="15">
        <f t="shared" si="11"/>
        <v>0.18</v>
      </c>
    </row>
    <row r="59" spans="1:22" x14ac:dyDescent="0.2">
      <c r="A59" s="36" t="s">
        <v>232</v>
      </c>
      <c r="B59" s="36" t="s">
        <v>74</v>
      </c>
      <c r="C59" s="36">
        <v>90446300</v>
      </c>
      <c r="D59" s="36" t="s">
        <v>277</v>
      </c>
      <c r="E59" s="12" t="s">
        <v>180</v>
      </c>
      <c r="F59" s="12">
        <v>300</v>
      </c>
      <c r="G59" s="12">
        <v>10</v>
      </c>
      <c r="H59" s="12">
        <v>150</v>
      </c>
      <c r="I59" s="12"/>
      <c r="J59" s="12"/>
      <c r="K59" s="12"/>
      <c r="L59" s="12">
        <v>300</v>
      </c>
      <c r="M59" s="12">
        <v>300</v>
      </c>
      <c r="N59" s="12">
        <v>300</v>
      </c>
      <c r="O59" s="13"/>
      <c r="P59" s="12">
        <f t="shared" si="9"/>
        <v>900</v>
      </c>
      <c r="Q59" s="12">
        <f t="shared" si="10"/>
        <v>6</v>
      </c>
      <c r="R59" s="14"/>
      <c r="S59" s="15">
        <v>0.09</v>
      </c>
      <c r="T59" s="15">
        <f t="shared" si="11"/>
        <v>0.54</v>
      </c>
    </row>
    <row r="60" spans="1:22" x14ac:dyDescent="0.2">
      <c r="A60" s="11" t="s">
        <v>75</v>
      </c>
      <c r="B60" s="11" t="s">
        <v>76</v>
      </c>
      <c r="C60" s="11" t="s">
        <v>75</v>
      </c>
      <c r="D60" s="11" t="s">
        <v>275</v>
      </c>
      <c r="E60" s="12">
        <v>32</v>
      </c>
      <c r="F60" s="12">
        <v>450</v>
      </c>
      <c r="G60" s="12">
        <v>10</v>
      </c>
      <c r="H60" s="12">
        <v>100</v>
      </c>
      <c r="I60" s="12"/>
      <c r="J60" s="12"/>
      <c r="K60" s="12"/>
      <c r="L60" s="12"/>
      <c r="M60" s="12"/>
      <c r="N60" s="12"/>
      <c r="O60" s="13"/>
      <c r="P60" s="12">
        <f t="shared" si="9"/>
        <v>0</v>
      </c>
      <c r="Q60" s="12">
        <f t="shared" si="10"/>
        <v>0</v>
      </c>
      <c r="R60" s="14"/>
      <c r="S60" s="15">
        <v>0.09</v>
      </c>
      <c r="T60" s="15">
        <f t="shared" si="11"/>
        <v>0</v>
      </c>
    </row>
    <row r="61" spans="1:22" x14ac:dyDescent="0.2">
      <c r="A61" s="36" t="s">
        <v>179</v>
      </c>
      <c r="B61" s="36" t="s">
        <v>76</v>
      </c>
      <c r="C61" s="36">
        <v>90446400</v>
      </c>
      <c r="D61" s="36" t="s">
        <v>277</v>
      </c>
      <c r="E61" s="12" t="s">
        <v>180</v>
      </c>
      <c r="F61" s="12">
        <v>450</v>
      </c>
      <c r="G61" s="12">
        <v>10</v>
      </c>
      <c r="H61" s="12">
        <v>100</v>
      </c>
      <c r="I61" s="12"/>
      <c r="J61" s="12"/>
      <c r="K61" s="12"/>
      <c r="L61" s="12">
        <v>300</v>
      </c>
      <c r="M61" s="12">
        <v>300</v>
      </c>
      <c r="N61" s="12"/>
      <c r="O61" s="13"/>
      <c r="P61" s="12">
        <f t="shared" si="9"/>
        <v>600</v>
      </c>
      <c r="Q61" s="12">
        <f t="shared" si="10"/>
        <v>6</v>
      </c>
      <c r="R61" s="14"/>
      <c r="S61" s="15">
        <v>0.09</v>
      </c>
      <c r="T61" s="15">
        <f t="shared" si="11"/>
        <v>0.54</v>
      </c>
    </row>
    <row r="62" spans="1:22" x14ac:dyDescent="0.2">
      <c r="A62" s="11" t="s">
        <v>156</v>
      </c>
      <c r="B62" s="11" t="s">
        <v>157</v>
      </c>
      <c r="C62" s="11" t="s">
        <v>156</v>
      </c>
      <c r="D62" s="11" t="s">
        <v>275</v>
      </c>
      <c r="E62" s="12">
        <v>32</v>
      </c>
      <c r="F62" s="12">
        <v>600</v>
      </c>
      <c r="G62" s="12">
        <v>10</v>
      </c>
      <c r="H62" s="12">
        <v>100</v>
      </c>
      <c r="I62" s="12"/>
      <c r="J62" s="12"/>
      <c r="K62" s="12"/>
      <c r="L62" s="12"/>
      <c r="M62" s="12"/>
      <c r="N62" s="12"/>
      <c r="O62" s="13"/>
      <c r="P62" s="12">
        <f t="shared" si="9"/>
        <v>0</v>
      </c>
      <c r="Q62" s="12">
        <f t="shared" si="10"/>
        <v>0</v>
      </c>
      <c r="R62" s="14"/>
      <c r="S62" s="15">
        <v>0.12</v>
      </c>
      <c r="T62" s="15">
        <f t="shared" si="11"/>
        <v>0</v>
      </c>
    </row>
    <row r="63" spans="1:22" x14ac:dyDescent="0.2">
      <c r="A63" s="36" t="s">
        <v>181</v>
      </c>
      <c r="B63" s="36" t="s">
        <v>157</v>
      </c>
      <c r="C63" s="36">
        <v>90446600</v>
      </c>
      <c r="D63" s="36" t="s">
        <v>277</v>
      </c>
      <c r="E63" s="12" t="s">
        <v>180</v>
      </c>
      <c r="F63" s="12">
        <v>600</v>
      </c>
      <c r="G63" s="12">
        <v>10</v>
      </c>
      <c r="H63" s="12">
        <v>100</v>
      </c>
      <c r="I63" s="12"/>
      <c r="J63" s="12"/>
      <c r="K63" s="12"/>
      <c r="L63" s="12"/>
      <c r="M63" s="12"/>
      <c r="N63" s="12"/>
      <c r="O63" s="13"/>
      <c r="P63" s="12">
        <f t="shared" si="9"/>
        <v>0</v>
      </c>
      <c r="Q63" s="12">
        <f t="shared" si="10"/>
        <v>0</v>
      </c>
      <c r="R63" s="14"/>
      <c r="S63" s="15">
        <v>0.12</v>
      </c>
      <c r="T63" s="15">
        <f t="shared" si="11"/>
        <v>0</v>
      </c>
    </row>
    <row r="64" spans="1:22" x14ac:dyDescent="0.2">
      <c r="A64" s="11" t="s">
        <v>222</v>
      </c>
      <c r="B64" s="11" t="s">
        <v>223</v>
      </c>
      <c r="C64" s="11" t="s">
        <v>222</v>
      </c>
      <c r="D64" s="11" t="s">
        <v>275</v>
      </c>
      <c r="E64" s="12">
        <v>32</v>
      </c>
      <c r="F64" s="12">
        <v>750</v>
      </c>
      <c r="G64" s="12">
        <v>10</v>
      </c>
      <c r="H64" s="12">
        <v>60</v>
      </c>
      <c r="I64" s="12"/>
      <c r="J64" s="12"/>
      <c r="K64" s="12"/>
      <c r="L64" s="12"/>
      <c r="M64" s="12"/>
      <c r="N64" s="12"/>
      <c r="O64" s="13"/>
      <c r="P64" s="12">
        <f t="shared" si="9"/>
        <v>0</v>
      </c>
      <c r="Q64" s="12">
        <f t="shared" si="10"/>
        <v>0</v>
      </c>
      <c r="R64" s="14"/>
      <c r="S64" s="15">
        <v>0.09</v>
      </c>
      <c r="T64" s="15">
        <f t="shared" si="11"/>
        <v>0</v>
      </c>
    </row>
    <row r="65" spans="1:22" x14ac:dyDescent="0.2">
      <c r="A65" s="11" t="s">
        <v>158</v>
      </c>
      <c r="B65" s="11" t="s">
        <v>159</v>
      </c>
      <c r="C65" s="11" t="s">
        <v>158</v>
      </c>
      <c r="D65" s="11" t="s">
        <v>275</v>
      </c>
      <c r="E65" s="12">
        <v>32</v>
      </c>
      <c r="F65" s="12">
        <v>900</v>
      </c>
      <c r="G65" s="12">
        <v>10</v>
      </c>
      <c r="H65" s="12">
        <v>50</v>
      </c>
      <c r="I65" s="12"/>
      <c r="J65" s="12"/>
      <c r="K65" s="12"/>
      <c r="L65" s="12"/>
      <c r="M65" s="12"/>
      <c r="N65" s="12"/>
      <c r="O65" s="13"/>
      <c r="P65" s="12">
        <f t="shared" si="9"/>
        <v>0</v>
      </c>
      <c r="Q65" s="12">
        <f t="shared" si="10"/>
        <v>0</v>
      </c>
      <c r="R65" s="14"/>
      <c r="S65" s="15">
        <v>0.09</v>
      </c>
      <c r="T65" s="15">
        <f t="shared" si="11"/>
        <v>0</v>
      </c>
    </row>
    <row r="66" spans="1:22" x14ac:dyDescent="0.2">
      <c r="A66" s="36" t="s">
        <v>182</v>
      </c>
      <c r="B66" s="36" t="s">
        <v>159</v>
      </c>
      <c r="C66" s="36">
        <v>90446700</v>
      </c>
      <c r="D66" s="36" t="s">
        <v>277</v>
      </c>
      <c r="E66" s="12" t="s">
        <v>180</v>
      </c>
      <c r="F66" s="12">
        <v>900</v>
      </c>
      <c r="G66" s="12">
        <v>10</v>
      </c>
      <c r="H66" s="12">
        <v>50</v>
      </c>
      <c r="I66" s="12"/>
      <c r="J66" s="12"/>
      <c r="K66" s="12"/>
      <c r="L66" s="12">
        <v>100</v>
      </c>
      <c r="M66" s="12">
        <v>100</v>
      </c>
      <c r="N66" s="12">
        <v>200</v>
      </c>
      <c r="O66" s="13"/>
      <c r="P66" s="12">
        <f t="shared" si="9"/>
        <v>400</v>
      </c>
      <c r="Q66" s="12">
        <f t="shared" si="10"/>
        <v>8</v>
      </c>
      <c r="R66" s="14"/>
      <c r="S66" s="15">
        <v>0.09</v>
      </c>
      <c r="T66" s="15">
        <f t="shared" si="11"/>
        <v>0.72</v>
      </c>
    </row>
    <row r="67" spans="1:22" x14ac:dyDescent="0.2">
      <c r="A67" s="11" t="s">
        <v>233</v>
      </c>
      <c r="B67" s="11" t="s">
        <v>234</v>
      </c>
      <c r="C67" s="11" t="s">
        <v>233</v>
      </c>
      <c r="D67" s="11" t="s">
        <v>275</v>
      </c>
      <c r="E67" s="12">
        <v>32</v>
      </c>
      <c r="F67" s="12">
        <v>1200</v>
      </c>
      <c r="G67" s="12">
        <v>10</v>
      </c>
      <c r="H67" s="12">
        <v>50</v>
      </c>
      <c r="I67" s="12"/>
      <c r="J67" s="12"/>
      <c r="K67" s="12"/>
      <c r="L67" s="12"/>
      <c r="M67" s="12"/>
      <c r="N67" s="12"/>
      <c r="O67" s="13"/>
      <c r="P67" s="12">
        <f t="shared" si="9"/>
        <v>0</v>
      </c>
      <c r="Q67" s="12">
        <f t="shared" si="10"/>
        <v>0</v>
      </c>
      <c r="R67" s="14"/>
      <c r="S67" s="15">
        <v>0.12</v>
      </c>
      <c r="T67" s="15">
        <f t="shared" si="11"/>
        <v>0</v>
      </c>
    </row>
    <row r="68" spans="1:22" x14ac:dyDescent="0.2">
      <c r="A68" s="37" t="s">
        <v>236</v>
      </c>
      <c r="B68" s="36" t="s">
        <v>237</v>
      </c>
      <c r="C68" s="48">
        <v>90446800</v>
      </c>
      <c r="D68" s="36" t="s">
        <v>277</v>
      </c>
      <c r="E68" s="12" t="s">
        <v>180</v>
      </c>
      <c r="F68" s="12">
        <v>1800</v>
      </c>
      <c r="G68" s="12">
        <v>10</v>
      </c>
      <c r="H68" s="12">
        <v>25</v>
      </c>
      <c r="I68" s="12"/>
      <c r="J68" s="12"/>
      <c r="K68" s="12"/>
      <c r="L68" s="12"/>
      <c r="M68" s="12">
        <v>100</v>
      </c>
      <c r="N68" s="12"/>
      <c r="O68" s="13"/>
      <c r="P68" s="12">
        <f t="shared" si="9"/>
        <v>100</v>
      </c>
      <c r="Q68" s="12">
        <f t="shared" si="10"/>
        <v>4</v>
      </c>
      <c r="R68" s="14"/>
      <c r="S68" s="15">
        <v>0.18</v>
      </c>
      <c r="T68" s="15">
        <f t="shared" si="11"/>
        <v>0.72</v>
      </c>
      <c r="U68" s="43"/>
    </row>
    <row r="69" spans="1:22" x14ac:dyDescent="0.2">
      <c r="A69" s="28" t="s">
        <v>77</v>
      </c>
      <c r="B69" s="28"/>
      <c r="C69" s="29"/>
      <c r="D69" s="29"/>
      <c r="E69" s="30"/>
      <c r="F69" s="36"/>
      <c r="G69" s="12"/>
      <c r="H69" s="12"/>
      <c r="I69" s="12"/>
      <c r="J69" s="12"/>
      <c r="K69" s="12"/>
      <c r="L69" s="12"/>
      <c r="M69" s="12"/>
      <c r="N69" s="12"/>
      <c r="O69" s="8"/>
      <c r="P69" s="12"/>
      <c r="Q69" s="12"/>
      <c r="R69" s="14"/>
      <c r="S69" s="12"/>
      <c r="T69" s="15"/>
    </row>
    <row r="70" spans="1:22" x14ac:dyDescent="0.2">
      <c r="A70" s="11" t="s">
        <v>297</v>
      </c>
      <c r="B70" s="11" t="s">
        <v>298</v>
      </c>
      <c r="C70" s="11" t="s">
        <v>297</v>
      </c>
      <c r="D70" s="11" t="s">
        <v>275</v>
      </c>
      <c r="E70" s="12">
        <v>40</v>
      </c>
      <c r="F70" s="12">
        <v>100</v>
      </c>
      <c r="G70" s="12">
        <v>10</v>
      </c>
      <c r="H70" s="12">
        <v>300</v>
      </c>
      <c r="I70" s="12"/>
      <c r="J70" s="12"/>
      <c r="K70" s="12"/>
      <c r="L70" s="12"/>
      <c r="M70" s="12"/>
      <c r="N70" s="12"/>
      <c r="O70" s="13"/>
      <c r="P70" s="12">
        <f t="shared" ref="P70:P85" si="12">SUM(I70:O70)</f>
        <v>0</v>
      </c>
      <c r="Q70" s="12">
        <f t="shared" ref="Q70:Q85" si="13">$P70/$H70</f>
        <v>0</v>
      </c>
      <c r="R70" s="14"/>
      <c r="S70" s="15">
        <v>0.13</v>
      </c>
      <c r="T70" s="15">
        <f t="shared" ref="T70:T85" si="14">$Q70*$S70</f>
        <v>0</v>
      </c>
      <c r="U70" s="43">
        <f>SUM(T70:T85)</f>
        <v>3.8399999999999994</v>
      </c>
      <c r="V70" s="3">
        <f>U70*100/$U$138</f>
        <v>10.669630452903579</v>
      </c>
    </row>
    <row r="71" spans="1:22" x14ac:dyDescent="0.2">
      <c r="A71" s="11" t="s">
        <v>78</v>
      </c>
      <c r="B71" s="11" t="s">
        <v>79</v>
      </c>
      <c r="C71" s="11" t="s">
        <v>78</v>
      </c>
      <c r="D71" s="11" t="s">
        <v>275</v>
      </c>
      <c r="E71" s="12">
        <v>40</v>
      </c>
      <c r="F71" s="12">
        <v>150</v>
      </c>
      <c r="G71" s="12">
        <v>10</v>
      </c>
      <c r="H71" s="12">
        <v>300</v>
      </c>
      <c r="I71" s="12"/>
      <c r="J71" s="12"/>
      <c r="K71" s="12"/>
      <c r="L71" s="12"/>
      <c r="M71" s="12"/>
      <c r="N71" s="12"/>
      <c r="O71" s="13"/>
      <c r="P71" s="12">
        <f t="shared" si="12"/>
        <v>0</v>
      </c>
      <c r="Q71" s="12">
        <f t="shared" si="13"/>
        <v>0</v>
      </c>
      <c r="R71" s="14"/>
      <c r="S71" s="15">
        <v>0.13</v>
      </c>
      <c r="T71" s="15">
        <f t="shared" si="14"/>
        <v>0</v>
      </c>
    </row>
    <row r="72" spans="1:22" x14ac:dyDescent="0.2">
      <c r="A72" s="36" t="s">
        <v>240</v>
      </c>
      <c r="B72" s="36" t="s">
        <v>79</v>
      </c>
      <c r="C72" s="31" t="s">
        <v>241</v>
      </c>
      <c r="D72" s="36" t="s">
        <v>277</v>
      </c>
      <c r="E72" s="12">
        <v>40</v>
      </c>
      <c r="F72" s="12">
        <v>150</v>
      </c>
      <c r="G72" s="12">
        <v>10</v>
      </c>
      <c r="H72" s="12">
        <v>300</v>
      </c>
      <c r="I72" s="12"/>
      <c r="J72" s="12"/>
      <c r="K72" s="12"/>
      <c r="L72" s="12"/>
      <c r="M72" s="12">
        <v>300</v>
      </c>
      <c r="N72" s="12"/>
      <c r="O72" s="13"/>
      <c r="P72" s="12">
        <f t="shared" si="12"/>
        <v>300</v>
      </c>
      <c r="Q72" s="12">
        <f t="shared" si="13"/>
        <v>1</v>
      </c>
      <c r="R72" s="14"/>
      <c r="S72" s="15">
        <v>0.13</v>
      </c>
      <c r="T72" s="15">
        <f t="shared" si="14"/>
        <v>0.13</v>
      </c>
    </row>
    <row r="73" spans="1:22" x14ac:dyDescent="0.2">
      <c r="A73" s="11" t="s">
        <v>80</v>
      </c>
      <c r="B73" s="11" t="s">
        <v>81</v>
      </c>
      <c r="C73" s="11" t="s">
        <v>80</v>
      </c>
      <c r="D73" s="11" t="s">
        <v>275</v>
      </c>
      <c r="E73" s="12">
        <v>40</v>
      </c>
      <c r="F73" s="12">
        <v>200</v>
      </c>
      <c r="G73" s="12">
        <v>10</v>
      </c>
      <c r="H73" s="12">
        <v>150</v>
      </c>
      <c r="I73" s="12"/>
      <c r="J73" s="12"/>
      <c r="K73" s="12"/>
      <c r="L73" s="12"/>
      <c r="M73" s="12"/>
      <c r="N73" s="12"/>
      <c r="O73" s="13"/>
      <c r="P73" s="12">
        <f t="shared" si="12"/>
        <v>0</v>
      </c>
      <c r="Q73" s="12">
        <f t="shared" si="13"/>
        <v>0</v>
      </c>
      <c r="R73" s="14"/>
      <c r="S73" s="15">
        <v>0.13</v>
      </c>
      <c r="T73" s="15">
        <f t="shared" si="14"/>
        <v>0</v>
      </c>
    </row>
    <row r="74" spans="1:22" x14ac:dyDescent="0.2">
      <c r="A74" s="11" t="s">
        <v>82</v>
      </c>
      <c r="B74" s="11" t="s">
        <v>83</v>
      </c>
      <c r="C74" s="11" t="s">
        <v>82</v>
      </c>
      <c r="D74" s="11" t="s">
        <v>275</v>
      </c>
      <c r="E74" s="12">
        <v>40</v>
      </c>
      <c r="F74" s="12">
        <v>300</v>
      </c>
      <c r="G74" s="12">
        <v>10</v>
      </c>
      <c r="H74" s="12">
        <v>150</v>
      </c>
      <c r="I74" s="12"/>
      <c r="J74" s="12"/>
      <c r="K74" s="12"/>
      <c r="L74" s="12"/>
      <c r="M74" s="12"/>
      <c r="N74" s="12"/>
      <c r="O74" s="13"/>
      <c r="P74" s="12">
        <f t="shared" si="12"/>
        <v>0</v>
      </c>
      <c r="Q74" s="12">
        <f t="shared" si="13"/>
        <v>0</v>
      </c>
      <c r="R74" s="14"/>
      <c r="S74" s="15">
        <v>0.13</v>
      </c>
      <c r="T74" s="15">
        <f t="shared" si="14"/>
        <v>0</v>
      </c>
    </row>
    <row r="75" spans="1:22" x14ac:dyDescent="0.2">
      <c r="A75" s="36" t="s">
        <v>183</v>
      </c>
      <c r="B75" s="36" t="s">
        <v>83</v>
      </c>
      <c r="C75" s="36">
        <v>90447300</v>
      </c>
      <c r="D75" s="36" t="s">
        <v>277</v>
      </c>
      <c r="E75" s="12" t="s">
        <v>89</v>
      </c>
      <c r="F75" s="12">
        <v>300</v>
      </c>
      <c r="G75" s="12">
        <v>10</v>
      </c>
      <c r="H75" s="12">
        <v>150</v>
      </c>
      <c r="I75" s="12"/>
      <c r="J75" s="12"/>
      <c r="K75" s="12"/>
      <c r="L75" s="12">
        <v>300</v>
      </c>
      <c r="M75" s="12">
        <v>300</v>
      </c>
      <c r="N75" s="12"/>
      <c r="O75" s="13"/>
      <c r="P75" s="12">
        <f t="shared" si="12"/>
        <v>600</v>
      </c>
      <c r="Q75" s="12">
        <f t="shared" si="13"/>
        <v>4</v>
      </c>
      <c r="R75" s="14"/>
      <c r="S75" s="15">
        <v>0.13</v>
      </c>
      <c r="T75" s="15">
        <f t="shared" si="14"/>
        <v>0.52</v>
      </c>
    </row>
    <row r="76" spans="1:22" x14ac:dyDescent="0.2">
      <c r="A76" s="11" t="s">
        <v>84</v>
      </c>
      <c r="B76" s="11" t="s">
        <v>85</v>
      </c>
      <c r="C76" s="11" t="s">
        <v>84</v>
      </c>
      <c r="D76" s="11" t="s">
        <v>275</v>
      </c>
      <c r="E76" s="12">
        <v>40</v>
      </c>
      <c r="F76" s="12">
        <v>450</v>
      </c>
      <c r="G76" s="12">
        <v>10</v>
      </c>
      <c r="H76" s="12">
        <v>100</v>
      </c>
      <c r="I76" s="12"/>
      <c r="J76" s="12"/>
      <c r="K76" s="12"/>
      <c r="L76" s="12"/>
      <c r="M76" s="12"/>
      <c r="N76" s="12"/>
      <c r="O76" s="13"/>
      <c r="P76" s="12">
        <f t="shared" si="12"/>
        <v>0</v>
      </c>
      <c r="Q76" s="12">
        <f t="shared" si="13"/>
        <v>0</v>
      </c>
      <c r="R76" s="14"/>
      <c r="S76" s="15">
        <v>0.13</v>
      </c>
      <c r="T76" s="15">
        <f t="shared" si="14"/>
        <v>0</v>
      </c>
    </row>
    <row r="77" spans="1:22" x14ac:dyDescent="0.2">
      <c r="A77" s="36" t="s">
        <v>184</v>
      </c>
      <c r="B77" s="36" t="s">
        <v>85</v>
      </c>
      <c r="C77" s="36">
        <v>90447400</v>
      </c>
      <c r="D77" s="36" t="s">
        <v>277</v>
      </c>
      <c r="E77" s="12" t="s">
        <v>89</v>
      </c>
      <c r="F77" s="12">
        <v>450</v>
      </c>
      <c r="G77" s="12">
        <v>10</v>
      </c>
      <c r="H77" s="12">
        <v>100</v>
      </c>
      <c r="I77" s="12"/>
      <c r="J77" s="12"/>
      <c r="K77" s="12"/>
      <c r="L77" s="12">
        <v>300</v>
      </c>
      <c r="M77" s="12">
        <v>300</v>
      </c>
      <c r="N77" s="12">
        <v>300</v>
      </c>
      <c r="O77" s="13"/>
      <c r="P77" s="12">
        <f t="shared" si="12"/>
        <v>900</v>
      </c>
      <c r="Q77" s="12">
        <f t="shared" si="13"/>
        <v>9</v>
      </c>
      <c r="R77" s="14"/>
      <c r="S77" s="15">
        <v>0.13</v>
      </c>
      <c r="T77" s="15">
        <f t="shared" si="14"/>
        <v>1.17</v>
      </c>
    </row>
    <row r="78" spans="1:22" x14ac:dyDescent="0.2">
      <c r="A78" s="11" t="s">
        <v>86</v>
      </c>
      <c r="B78" s="11" t="s">
        <v>87</v>
      </c>
      <c r="C78" s="11" t="s">
        <v>86</v>
      </c>
      <c r="D78" s="11" t="s">
        <v>275</v>
      </c>
      <c r="E78" s="12">
        <v>40</v>
      </c>
      <c r="F78" s="12">
        <v>600</v>
      </c>
      <c r="G78" s="12">
        <v>10</v>
      </c>
      <c r="H78" s="12">
        <v>50</v>
      </c>
      <c r="I78" s="12"/>
      <c r="J78" s="12"/>
      <c r="K78" s="12"/>
      <c r="L78" s="12"/>
      <c r="M78" s="12"/>
      <c r="N78" s="12"/>
      <c r="O78" s="13"/>
      <c r="P78" s="12">
        <f t="shared" si="12"/>
        <v>0</v>
      </c>
      <c r="Q78" s="12">
        <f t="shared" si="13"/>
        <v>0</v>
      </c>
      <c r="R78" s="14"/>
      <c r="S78" s="15">
        <v>0.09</v>
      </c>
      <c r="T78" s="15">
        <f t="shared" si="14"/>
        <v>0</v>
      </c>
    </row>
    <row r="79" spans="1:22" x14ac:dyDescent="0.2">
      <c r="A79" s="36" t="s">
        <v>88</v>
      </c>
      <c r="B79" s="36" t="s">
        <v>87</v>
      </c>
      <c r="C79" s="36">
        <v>90447600</v>
      </c>
      <c r="D79" s="36" t="s">
        <v>277</v>
      </c>
      <c r="E79" s="12" t="s">
        <v>89</v>
      </c>
      <c r="F79" s="12">
        <v>600</v>
      </c>
      <c r="G79" s="12">
        <v>10</v>
      </c>
      <c r="H79" s="12">
        <v>50</v>
      </c>
      <c r="I79" s="12"/>
      <c r="J79" s="12"/>
      <c r="K79" s="12"/>
      <c r="L79" s="12">
        <v>300</v>
      </c>
      <c r="M79" s="12">
        <v>300</v>
      </c>
      <c r="N79" s="12">
        <v>300</v>
      </c>
      <c r="O79" s="13"/>
      <c r="P79" s="12">
        <f t="shared" si="12"/>
        <v>900</v>
      </c>
      <c r="Q79" s="12">
        <f t="shared" si="13"/>
        <v>18</v>
      </c>
      <c r="R79" s="14"/>
      <c r="S79" s="15">
        <v>0.09</v>
      </c>
      <c r="T79" s="15">
        <f t="shared" si="14"/>
        <v>1.6199999999999999</v>
      </c>
    </row>
    <row r="80" spans="1:22" x14ac:dyDescent="0.2">
      <c r="A80" s="11" t="s">
        <v>90</v>
      </c>
      <c r="B80" s="11" t="s">
        <v>91</v>
      </c>
      <c r="C80" s="11" t="s">
        <v>90</v>
      </c>
      <c r="D80" s="11" t="s">
        <v>275</v>
      </c>
      <c r="E80" s="12">
        <v>40</v>
      </c>
      <c r="F80" s="12">
        <v>750</v>
      </c>
      <c r="G80" s="12">
        <v>10</v>
      </c>
      <c r="H80" s="12">
        <v>50</v>
      </c>
      <c r="I80" s="12"/>
      <c r="J80" s="12"/>
      <c r="K80" s="12"/>
      <c r="L80" s="12"/>
      <c r="M80" s="12"/>
      <c r="N80" s="12"/>
      <c r="O80" s="13"/>
      <c r="P80" s="12">
        <f t="shared" si="12"/>
        <v>0</v>
      </c>
      <c r="Q80" s="12">
        <f t="shared" si="13"/>
        <v>0</v>
      </c>
      <c r="R80" s="14"/>
      <c r="S80" s="15">
        <v>0.13</v>
      </c>
      <c r="T80" s="15">
        <f t="shared" si="14"/>
        <v>0</v>
      </c>
    </row>
    <row r="81" spans="1:22" x14ac:dyDescent="0.2">
      <c r="A81" s="11" t="s">
        <v>92</v>
      </c>
      <c r="B81" s="11" t="s">
        <v>93</v>
      </c>
      <c r="C81" s="11" t="s">
        <v>92</v>
      </c>
      <c r="D81" s="11" t="s">
        <v>275</v>
      </c>
      <c r="E81" s="12">
        <v>40</v>
      </c>
      <c r="F81" s="12">
        <v>900</v>
      </c>
      <c r="G81" s="12">
        <v>10</v>
      </c>
      <c r="H81" s="12">
        <v>50</v>
      </c>
      <c r="I81" s="12"/>
      <c r="J81" s="12"/>
      <c r="K81" s="12"/>
      <c r="L81" s="12"/>
      <c r="M81" s="12"/>
      <c r="N81" s="12"/>
      <c r="O81" s="13"/>
      <c r="P81" s="12">
        <f t="shared" si="12"/>
        <v>0</v>
      </c>
      <c r="Q81" s="12">
        <f t="shared" si="13"/>
        <v>0</v>
      </c>
      <c r="R81" s="14"/>
      <c r="S81" s="15">
        <v>0.13</v>
      </c>
      <c r="T81" s="15">
        <f t="shared" si="14"/>
        <v>0</v>
      </c>
    </row>
    <row r="82" spans="1:22" x14ac:dyDescent="0.2">
      <c r="A82" s="36" t="s">
        <v>185</v>
      </c>
      <c r="B82" s="36" t="s">
        <v>93</v>
      </c>
      <c r="C82" s="36">
        <v>90447700</v>
      </c>
      <c r="D82" s="36" t="s">
        <v>277</v>
      </c>
      <c r="E82" s="12" t="s">
        <v>89</v>
      </c>
      <c r="F82" s="12">
        <v>900</v>
      </c>
      <c r="G82" s="12">
        <v>10</v>
      </c>
      <c r="H82" s="12">
        <v>50</v>
      </c>
      <c r="I82" s="12"/>
      <c r="J82" s="12"/>
      <c r="K82" s="12"/>
      <c r="L82" s="12"/>
      <c r="M82" s="12"/>
      <c r="N82" s="12"/>
      <c r="O82" s="13"/>
      <c r="P82" s="12">
        <f t="shared" si="12"/>
        <v>0</v>
      </c>
      <c r="Q82" s="12">
        <f t="shared" si="13"/>
        <v>0</v>
      </c>
      <c r="R82" s="14"/>
      <c r="S82" s="15">
        <v>0.13</v>
      </c>
      <c r="T82" s="15">
        <f t="shared" si="14"/>
        <v>0</v>
      </c>
    </row>
    <row r="83" spans="1:22" x14ac:dyDescent="0.2">
      <c r="A83" s="11" t="s">
        <v>94</v>
      </c>
      <c r="B83" s="11" t="s">
        <v>95</v>
      </c>
      <c r="C83" s="11" t="s">
        <v>94</v>
      </c>
      <c r="D83" s="11" t="s">
        <v>275</v>
      </c>
      <c r="E83" s="12">
        <v>40</v>
      </c>
      <c r="F83" s="12">
        <v>1200</v>
      </c>
      <c r="G83" s="12">
        <v>5</v>
      </c>
      <c r="H83" s="12">
        <v>25</v>
      </c>
      <c r="I83" s="12"/>
      <c r="J83" s="12"/>
      <c r="K83" s="12"/>
      <c r="L83" s="12"/>
      <c r="M83" s="12"/>
      <c r="N83" s="12"/>
      <c r="O83" s="13"/>
      <c r="P83" s="12">
        <f t="shared" si="12"/>
        <v>0</v>
      </c>
      <c r="Q83" s="12">
        <f t="shared" si="13"/>
        <v>0</v>
      </c>
      <c r="R83" s="14"/>
      <c r="S83" s="15">
        <v>0.08</v>
      </c>
      <c r="T83" s="15">
        <f t="shared" si="14"/>
        <v>0</v>
      </c>
    </row>
    <row r="84" spans="1:22" x14ac:dyDescent="0.2">
      <c r="A84" s="36" t="s">
        <v>376</v>
      </c>
      <c r="B84" s="36" t="s">
        <v>377</v>
      </c>
      <c r="C84" s="31" t="s">
        <v>378</v>
      </c>
      <c r="D84" s="36" t="s">
        <v>277</v>
      </c>
      <c r="E84" s="12">
        <v>40</v>
      </c>
      <c r="F84" s="12">
        <v>1800</v>
      </c>
      <c r="G84" s="12">
        <v>5</v>
      </c>
      <c r="H84" s="12">
        <v>20</v>
      </c>
      <c r="I84" s="12"/>
      <c r="J84" s="12"/>
      <c r="K84" s="12"/>
      <c r="L84" s="12"/>
      <c r="M84" s="12">
        <v>100</v>
      </c>
      <c r="N84" s="12"/>
      <c r="O84" s="13"/>
      <c r="P84" s="12">
        <f t="shared" si="12"/>
        <v>100</v>
      </c>
      <c r="Q84" s="12">
        <f t="shared" si="13"/>
        <v>5</v>
      </c>
      <c r="R84" s="14"/>
      <c r="S84" s="15">
        <v>0.08</v>
      </c>
      <c r="T84" s="15">
        <f t="shared" si="14"/>
        <v>0.4</v>
      </c>
    </row>
    <row r="85" spans="1:22" x14ac:dyDescent="0.2">
      <c r="A85" s="11" t="s">
        <v>220</v>
      </c>
      <c r="B85" s="11" t="s">
        <v>221</v>
      </c>
      <c r="C85" s="11" t="s">
        <v>220</v>
      </c>
      <c r="D85" s="11" t="s">
        <v>275</v>
      </c>
      <c r="E85" s="12">
        <v>40</v>
      </c>
      <c r="F85" s="12">
        <v>2000</v>
      </c>
      <c r="G85" s="12">
        <v>5</v>
      </c>
      <c r="H85" s="12">
        <v>25</v>
      </c>
      <c r="I85" s="12"/>
      <c r="J85" s="12"/>
      <c r="K85" s="12"/>
      <c r="L85" s="12"/>
      <c r="M85" s="12"/>
      <c r="N85" s="12"/>
      <c r="O85" s="13"/>
      <c r="P85" s="12">
        <f t="shared" si="12"/>
        <v>0</v>
      </c>
      <c r="Q85" s="12">
        <f t="shared" si="13"/>
        <v>0</v>
      </c>
      <c r="R85" s="14"/>
      <c r="S85" s="15">
        <v>0.08</v>
      </c>
      <c r="T85" s="15">
        <f t="shared" si="14"/>
        <v>0</v>
      </c>
      <c r="U85" s="43"/>
    </row>
    <row r="86" spans="1:22" x14ac:dyDescent="0.2">
      <c r="A86" s="28" t="s">
        <v>96</v>
      </c>
      <c r="B86" s="28"/>
      <c r="C86" s="30"/>
      <c r="D86" s="30"/>
      <c r="E86" s="20"/>
      <c r="F86" s="12"/>
      <c r="G86" s="12"/>
      <c r="H86" s="12"/>
      <c r="I86" s="12"/>
      <c r="J86" s="12"/>
      <c r="K86" s="12"/>
      <c r="L86" s="12"/>
      <c r="M86" s="12"/>
      <c r="N86" s="12"/>
      <c r="O86" s="8"/>
      <c r="P86" s="12"/>
      <c r="Q86" s="12"/>
      <c r="R86" s="14"/>
      <c r="S86" s="12"/>
      <c r="T86" s="15"/>
    </row>
    <row r="87" spans="1:22" x14ac:dyDescent="0.2">
      <c r="A87" s="11" t="s">
        <v>299</v>
      </c>
      <c r="B87" s="11" t="s">
        <v>300</v>
      </c>
      <c r="C87" s="11" t="s">
        <v>299</v>
      </c>
      <c r="D87" s="11" t="s">
        <v>275</v>
      </c>
      <c r="E87" s="12">
        <v>50</v>
      </c>
      <c r="F87" s="12">
        <v>100</v>
      </c>
      <c r="G87" s="12">
        <v>10</v>
      </c>
      <c r="H87" s="12">
        <v>150</v>
      </c>
      <c r="I87" s="12"/>
      <c r="J87" s="12"/>
      <c r="K87" s="12"/>
      <c r="L87" s="12"/>
      <c r="M87" s="12"/>
      <c r="N87" s="12"/>
      <c r="O87" s="13"/>
      <c r="P87" s="12">
        <f t="shared" ref="P87:P103" si="15">SUM(I87:O87)</f>
        <v>0</v>
      </c>
      <c r="Q87" s="12">
        <f t="shared" ref="Q87:Q103" si="16">$P87/$H87</f>
        <v>0</v>
      </c>
      <c r="R87" s="14"/>
      <c r="S87" s="15">
        <v>0.1</v>
      </c>
      <c r="T87" s="15">
        <f t="shared" ref="T87:T103" si="17">$Q87*$S87</f>
        <v>0</v>
      </c>
      <c r="U87" s="43">
        <f>SUM(T87:T103)</f>
        <v>4.84</v>
      </c>
      <c r="V87" s="3">
        <f>U87*100/$U$138</f>
        <v>13.448180050013889</v>
      </c>
    </row>
    <row r="88" spans="1:22" x14ac:dyDescent="0.2">
      <c r="A88" s="11" t="s">
        <v>97</v>
      </c>
      <c r="B88" s="11" t="s">
        <v>98</v>
      </c>
      <c r="C88" s="11" t="s">
        <v>97</v>
      </c>
      <c r="D88" s="11" t="s">
        <v>275</v>
      </c>
      <c r="E88" s="12">
        <v>50</v>
      </c>
      <c r="F88" s="12">
        <v>150</v>
      </c>
      <c r="G88" s="12">
        <v>10</v>
      </c>
      <c r="H88" s="12">
        <v>150</v>
      </c>
      <c r="I88" s="12"/>
      <c r="J88" s="12"/>
      <c r="K88" s="12"/>
      <c r="L88" s="12"/>
      <c r="M88" s="12"/>
      <c r="N88" s="12"/>
      <c r="O88" s="13"/>
      <c r="P88" s="12">
        <f t="shared" si="15"/>
        <v>0</v>
      </c>
      <c r="Q88" s="12">
        <f t="shared" si="16"/>
        <v>0</v>
      </c>
      <c r="R88" s="14"/>
      <c r="S88" s="15">
        <v>0.1</v>
      </c>
      <c r="T88" s="15">
        <f t="shared" si="17"/>
        <v>0</v>
      </c>
    </row>
    <row r="89" spans="1:22" x14ac:dyDescent="0.2">
      <c r="A89" s="36" t="s">
        <v>235</v>
      </c>
      <c r="B89" s="36" t="s">
        <v>98</v>
      </c>
      <c r="C89" s="36">
        <v>90448200</v>
      </c>
      <c r="D89" s="36" t="s">
        <v>277</v>
      </c>
      <c r="E89" s="12" t="s">
        <v>102</v>
      </c>
      <c r="F89" s="12">
        <v>150</v>
      </c>
      <c r="G89" s="12">
        <v>10</v>
      </c>
      <c r="H89" s="12">
        <v>150</v>
      </c>
      <c r="I89" s="12"/>
      <c r="J89" s="12"/>
      <c r="K89" s="12"/>
      <c r="L89" s="12"/>
      <c r="M89" s="12"/>
      <c r="N89" s="12"/>
      <c r="O89" s="13"/>
      <c r="P89" s="12">
        <f t="shared" si="15"/>
        <v>0</v>
      </c>
      <c r="Q89" s="12">
        <f t="shared" si="16"/>
        <v>0</v>
      </c>
      <c r="R89" s="14"/>
      <c r="S89" s="15">
        <v>0.1</v>
      </c>
      <c r="T89" s="15">
        <f t="shared" si="17"/>
        <v>0</v>
      </c>
    </row>
    <row r="90" spans="1:22" x14ac:dyDescent="0.2">
      <c r="A90" s="11" t="s">
        <v>224</v>
      </c>
      <c r="B90" s="11" t="s">
        <v>225</v>
      </c>
      <c r="C90" s="11" t="s">
        <v>224</v>
      </c>
      <c r="D90" s="11" t="s">
        <v>275</v>
      </c>
      <c r="E90" s="12">
        <v>50</v>
      </c>
      <c r="F90" s="12">
        <v>200</v>
      </c>
      <c r="G90" s="12">
        <v>10</v>
      </c>
      <c r="H90" s="12">
        <v>150</v>
      </c>
      <c r="I90" s="12"/>
      <c r="J90" s="12"/>
      <c r="K90" s="12"/>
      <c r="L90" s="12"/>
      <c r="M90" s="12"/>
      <c r="N90" s="12"/>
      <c r="O90" s="13"/>
      <c r="P90" s="12">
        <f t="shared" si="15"/>
        <v>0</v>
      </c>
      <c r="Q90" s="12">
        <f t="shared" si="16"/>
        <v>0</v>
      </c>
      <c r="R90" s="14"/>
      <c r="S90" s="15">
        <v>0.06</v>
      </c>
      <c r="T90" s="15">
        <f t="shared" si="17"/>
        <v>0</v>
      </c>
    </row>
    <row r="91" spans="1:22" x14ac:dyDescent="0.2">
      <c r="A91" s="11" t="s">
        <v>99</v>
      </c>
      <c r="B91" s="11" t="s">
        <v>100</v>
      </c>
      <c r="C91" s="11" t="s">
        <v>99</v>
      </c>
      <c r="D91" s="11" t="s">
        <v>275</v>
      </c>
      <c r="E91" s="12">
        <v>50</v>
      </c>
      <c r="F91" s="12">
        <v>300</v>
      </c>
      <c r="G91" s="12">
        <v>10</v>
      </c>
      <c r="H91" s="12">
        <v>75</v>
      </c>
      <c r="I91" s="12"/>
      <c r="J91" s="12"/>
      <c r="K91" s="12"/>
      <c r="L91" s="12"/>
      <c r="M91" s="12"/>
      <c r="N91" s="12"/>
      <c r="O91" s="13"/>
      <c r="P91" s="12">
        <f t="shared" si="15"/>
        <v>0</v>
      </c>
      <c r="Q91" s="12">
        <f t="shared" si="16"/>
        <v>0</v>
      </c>
      <c r="R91" s="14"/>
      <c r="S91" s="15">
        <v>0.1</v>
      </c>
      <c r="T91" s="15">
        <f t="shared" si="17"/>
        <v>0</v>
      </c>
    </row>
    <row r="92" spans="1:22" x14ac:dyDescent="0.2">
      <c r="A92" s="36" t="s">
        <v>101</v>
      </c>
      <c r="B92" s="36" t="s">
        <v>100</v>
      </c>
      <c r="C92" s="36">
        <v>90448300</v>
      </c>
      <c r="D92" s="36" t="s">
        <v>277</v>
      </c>
      <c r="E92" s="12" t="s">
        <v>102</v>
      </c>
      <c r="F92" s="12">
        <v>300</v>
      </c>
      <c r="G92" s="12">
        <v>10</v>
      </c>
      <c r="H92" s="12">
        <v>75</v>
      </c>
      <c r="I92" s="12"/>
      <c r="J92" s="12"/>
      <c r="K92" s="12"/>
      <c r="L92" s="12"/>
      <c r="M92" s="12"/>
      <c r="N92" s="12"/>
      <c r="O92" s="13"/>
      <c r="P92" s="12">
        <f t="shared" si="15"/>
        <v>0</v>
      </c>
      <c r="Q92" s="12">
        <f t="shared" si="16"/>
        <v>0</v>
      </c>
      <c r="R92" s="14"/>
      <c r="S92" s="15">
        <v>0.1</v>
      </c>
      <c r="T92" s="15">
        <f t="shared" si="17"/>
        <v>0</v>
      </c>
    </row>
    <row r="93" spans="1:22" x14ac:dyDescent="0.2">
      <c r="A93" s="11" t="s">
        <v>103</v>
      </c>
      <c r="B93" s="11" t="s">
        <v>104</v>
      </c>
      <c r="C93" s="11" t="s">
        <v>103</v>
      </c>
      <c r="D93" s="11" t="s">
        <v>275</v>
      </c>
      <c r="E93" s="12">
        <v>50</v>
      </c>
      <c r="F93" s="12">
        <v>450</v>
      </c>
      <c r="G93" s="12">
        <v>10</v>
      </c>
      <c r="H93" s="12">
        <v>50</v>
      </c>
      <c r="I93" s="12"/>
      <c r="J93" s="12"/>
      <c r="K93" s="12"/>
      <c r="L93" s="12"/>
      <c r="M93" s="12"/>
      <c r="N93" s="12"/>
      <c r="O93" s="13"/>
      <c r="P93" s="12">
        <f t="shared" si="15"/>
        <v>0</v>
      </c>
      <c r="Q93" s="12">
        <f t="shared" si="16"/>
        <v>0</v>
      </c>
      <c r="R93" s="14"/>
      <c r="S93" s="15">
        <v>0.1</v>
      </c>
      <c r="T93" s="15">
        <f t="shared" si="17"/>
        <v>0</v>
      </c>
    </row>
    <row r="94" spans="1:22" x14ac:dyDescent="0.2">
      <c r="A94" s="36" t="s">
        <v>186</v>
      </c>
      <c r="B94" s="36" t="s">
        <v>104</v>
      </c>
      <c r="C94" s="36">
        <v>90448400</v>
      </c>
      <c r="D94" s="36" t="s">
        <v>277</v>
      </c>
      <c r="E94" s="12" t="s">
        <v>102</v>
      </c>
      <c r="F94" s="12">
        <v>450</v>
      </c>
      <c r="G94" s="12">
        <v>10</v>
      </c>
      <c r="H94" s="12">
        <v>50</v>
      </c>
      <c r="I94" s="12"/>
      <c r="J94" s="12"/>
      <c r="K94" s="12"/>
      <c r="L94" s="12"/>
      <c r="M94" s="12">
        <v>300</v>
      </c>
      <c r="N94" s="12"/>
      <c r="O94" s="13"/>
      <c r="P94" s="12">
        <f t="shared" si="15"/>
        <v>300</v>
      </c>
      <c r="Q94" s="12">
        <f t="shared" si="16"/>
        <v>6</v>
      </c>
      <c r="R94" s="14"/>
      <c r="S94" s="15">
        <v>0.1</v>
      </c>
      <c r="T94" s="15">
        <f t="shared" si="17"/>
        <v>0.60000000000000009</v>
      </c>
    </row>
    <row r="95" spans="1:22" x14ac:dyDescent="0.2">
      <c r="A95" s="11" t="s">
        <v>105</v>
      </c>
      <c r="B95" s="11" t="s">
        <v>106</v>
      </c>
      <c r="C95" s="11" t="s">
        <v>105</v>
      </c>
      <c r="D95" s="11" t="s">
        <v>275</v>
      </c>
      <c r="E95" s="12">
        <v>50</v>
      </c>
      <c r="F95" s="12">
        <v>600</v>
      </c>
      <c r="G95" s="12">
        <v>10</v>
      </c>
      <c r="H95" s="12">
        <v>50</v>
      </c>
      <c r="I95" s="12"/>
      <c r="J95" s="12"/>
      <c r="K95" s="12"/>
      <c r="L95" s="12"/>
      <c r="M95" s="12"/>
      <c r="N95" s="12"/>
      <c r="O95" s="13"/>
      <c r="P95" s="12">
        <f t="shared" si="15"/>
        <v>0</v>
      </c>
      <c r="Q95" s="12">
        <f t="shared" si="16"/>
        <v>0</v>
      </c>
      <c r="R95" s="14"/>
      <c r="S95" s="15">
        <v>0.13</v>
      </c>
      <c r="T95" s="15">
        <f t="shared" si="17"/>
        <v>0</v>
      </c>
    </row>
    <row r="96" spans="1:22" x14ac:dyDescent="0.2">
      <c r="A96" s="36" t="s">
        <v>107</v>
      </c>
      <c r="B96" s="36" t="s">
        <v>106</v>
      </c>
      <c r="C96" s="36">
        <v>90448600</v>
      </c>
      <c r="D96" s="36" t="s">
        <v>277</v>
      </c>
      <c r="E96" s="12" t="s">
        <v>102</v>
      </c>
      <c r="F96" s="12">
        <v>600</v>
      </c>
      <c r="G96" s="12">
        <v>10</v>
      </c>
      <c r="H96" s="12">
        <v>50</v>
      </c>
      <c r="I96" s="12"/>
      <c r="J96" s="12"/>
      <c r="K96" s="12"/>
      <c r="L96" s="12"/>
      <c r="M96" s="12">
        <v>300</v>
      </c>
      <c r="N96" s="12"/>
      <c r="O96" s="13"/>
      <c r="P96" s="12">
        <f t="shared" si="15"/>
        <v>300</v>
      </c>
      <c r="Q96" s="12">
        <f t="shared" si="16"/>
        <v>6</v>
      </c>
      <c r="R96" s="14"/>
      <c r="S96" s="15">
        <v>0.13</v>
      </c>
      <c r="T96" s="15">
        <f t="shared" si="17"/>
        <v>0.78</v>
      </c>
    </row>
    <row r="97" spans="1:22" x14ac:dyDescent="0.2">
      <c r="A97" s="36" t="s">
        <v>266</v>
      </c>
      <c r="B97" s="36" t="s">
        <v>267</v>
      </c>
      <c r="C97" s="36">
        <v>90448605</v>
      </c>
      <c r="D97" s="36" t="s">
        <v>277</v>
      </c>
      <c r="E97" s="12" t="s">
        <v>102</v>
      </c>
      <c r="F97" s="12">
        <v>700</v>
      </c>
      <c r="G97" s="12">
        <v>5</v>
      </c>
      <c r="H97" s="12">
        <v>25</v>
      </c>
      <c r="I97" s="12"/>
      <c r="J97" s="12"/>
      <c r="K97" s="12"/>
      <c r="L97" s="12"/>
      <c r="M97" s="12"/>
      <c r="N97" s="12"/>
      <c r="O97" s="13"/>
      <c r="P97" s="12">
        <f t="shared" si="15"/>
        <v>0</v>
      </c>
      <c r="Q97" s="12">
        <f t="shared" si="16"/>
        <v>0</v>
      </c>
      <c r="R97" s="14"/>
      <c r="S97" s="15">
        <v>0.1</v>
      </c>
      <c r="T97" s="15">
        <f t="shared" si="17"/>
        <v>0</v>
      </c>
    </row>
    <row r="98" spans="1:22" x14ac:dyDescent="0.2">
      <c r="A98" s="11" t="s">
        <v>202</v>
      </c>
      <c r="B98" s="11" t="s">
        <v>203</v>
      </c>
      <c r="C98" s="11" t="s">
        <v>202</v>
      </c>
      <c r="D98" s="11" t="s">
        <v>275</v>
      </c>
      <c r="E98" s="12">
        <v>50</v>
      </c>
      <c r="F98" s="12">
        <v>750</v>
      </c>
      <c r="G98" s="12">
        <v>5</v>
      </c>
      <c r="H98" s="12">
        <v>25</v>
      </c>
      <c r="I98" s="12"/>
      <c r="J98" s="12"/>
      <c r="K98" s="12"/>
      <c r="L98" s="12">
        <v>300</v>
      </c>
      <c r="M98" s="12">
        <v>200</v>
      </c>
      <c r="N98" s="12"/>
      <c r="O98" s="13"/>
      <c r="P98" s="12">
        <f t="shared" si="15"/>
        <v>500</v>
      </c>
      <c r="Q98" s="12">
        <f t="shared" si="16"/>
        <v>20</v>
      </c>
      <c r="R98" s="14"/>
      <c r="S98" s="15">
        <v>0.1</v>
      </c>
      <c r="T98" s="15">
        <f t="shared" si="17"/>
        <v>2</v>
      </c>
    </row>
    <row r="99" spans="1:22" x14ac:dyDescent="0.2">
      <c r="A99" s="11" t="s">
        <v>108</v>
      </c>
      <c r="B99" s="11" t="s">
        <v>109</v>
      </c>
      <c r="C99" s="11" t="s">
        <v>108</v>
      </c>
      <c r="D99" s="11" t="s">
        <v>275</v>
      </c>
      <c r="E99" s="12">
        <v>50</v>
      </c>
      <c r="F99" s="12">
        <v>900</v>
      </c>
      <c r="G99" s="12">
        <v>5</v>
      </c>
      <c r="H99" s="12">
        <v>25</v>
      </c>
      <c r="I99" s="12"/>
      <c r="J99" s="12"/>
      <c r="K99" s="12"/>
      <c r="L99" s="12"/>
      <c r="M99" s="12"/>
      <c r="N99" s="12"/>
      <c r="O99" s="13"/>
      <c r="P99" s="12">
        <f t="shared" si="15"/>
        <v>0</v>
      </c>
      <c r="Q99" s="12">
        <f t="shared" si="16"/>
        <v>0</v>
      </c>
      <c r="R99" s="14"/>
      <c r="S99" s="15">
        <v>0.1</v>
      </c>
      <c r="T99" s="15">
        <f t="shared" si="17"/>
        <v>0</v>
      </c>
    </row>
    <row r="100" spans="1:22" x14ac:dyDescent="0.2">
      <c r="A100" s="36" t="s">
        <v>187</v>
      </c>
      <c r="B100" s="36" t="s">
        <v>109</v>
      </c>
      <c r="C100" s="36">
        <v>90448700</v>
      </c>
      <c r="D100" s="36" t="s">
        <v>277</v>
      </c>
      <c r="E100" s="12" t="s">
        <v>102</v>
      </c>
      <c r="F100" s="12">
        <v>900</v>
      </c>
      <c r="G100" s="12">
        <v>5</v>
      </c>
      <c r="H100" s="12">
        <v>25</v>
      </c>
      <c r="I100" s="12"/>
      <c r="J100" s="12"/>
      <c r="K100" s="12"/>
      <c r="L100" s="12"/>
      <c r="M100" s="12">
        <v>300</v>
      </c>
      <c r="N100" s="12"/>
      <c r="O100" s="13"/>
      <c r="P100" s="12">
        <f t="shared" si="15"/>
        <v>300</v>
      </c>
      <c r="Q100" s="12">
        <f t="shared" si="16"/>
        <v>12</v>
      </c>
      <c r="R100" s="14"/>
      <c r="S100" s="15">
        <v>0.1</v>
      </c>
      <c r="T100" s="15">
        <f t="shared" si="17"/>
        <v>1.2000000000000002</v>
      </c>
    </row>
    <row r="101" spans="1:22" x14ac:dyDescent="0.2">
      <c r="A101" s="11" t="s">
        <v>110</v>
      </c>
      <c r="B101" s="11" t="s">
        <v>111</v>
      </c>
      <c r="C101" s="11" t="s">
        <v>110</v>
      </c>
      <c r="D101" s="11" t="s">
        <v>275</v>
      </c>
      <c r="E101" s="12">
        <v>50</v>
      </c>
      <c r="F101" s="12">
        <v>1200</v>
      </c>
      <c r="G101" s="12">
        <v>5</v>
      </c>
      <c r="H101" s="12">
        <v>25</v>
      </c>
      <c r="I101" s="12"/>
      <c r="J101" s="12"/>
      <c r="K101" s="12"/>
      <c r="L101" s="12"/>
      <c r="M101" s="12"/>
      <c r="N101" s="12"/>
      <c r="O101" s="13"/>
      <c r="P101" s="12">
        <f t="shared" si="15"/>
        <v>0</v>
      </c>
      <c r="Q101" s="12">
        <f t="shared" si="16"/>
        <v>0</v>
      </c>
      <c r="R101" s="14"/>
      <c r="S101" s="15">
        <v>0.13</v>
      </c>
      <c r="T101" s="15">
        <f t="shared" si="17"/>
        <v>0</v>
      </c>
    </row>
    <row r="102" spans="1:22" x14ac:dyDescent="0.2">
      <c r="A102" s="36" t="s">
        <v>204</v>
      </c>
      <c r="B102" s="36" t="s">
        <v>111</v>
      </c>
      <c r="C102" s="31" t="s">
        <v>205</v>
      </c>
      <c r="D102" s="36" t="s">
        <v>277</v>
      </c>
      <c r="E102" s="12">
        <v>50</v>
      </c>
      <c r="F102" s="12">
        <v>1200</v>
      </c>
      <c r="G102" s="12">
        <v>5</v>
      </c>
      <c r="H102" s="12">
        <v>25</v>
      </c>
      <c r="I102" s="12"/>
      <c r="J102" s="12"/>
      <c r="K102" s="12"/>
      <c r="L102" s="12"/>
      <c r="M102" s="12"/>
      <c r="N102" s="12"/>
      <c r="O102" s="13"/>
      <c r="P102" s="12">
        <f t="shared" si="15"/>
        <v>0</v>
      </c>
      <c r="Q102" s="12">
        <f t="shared" si="16"/>
        <v>0</v>
      </c>
      <c r="R102" s="14"/>
      <c r="S102" s="15">
        <v>0.13</v>
      </c>
      <c r="T102" s="15">
        <f t="shared" si="17"/>
        <v>0</v>
      </c>
    </row>
    <row r="103" spans="1:22" x14ac:dyDescent="0.2">
      <c r="A103" s="36" t="s">
        <v>268</v>
      </c>
      <c r="B103" s="36" t="s">
        <v>269</v>
      </c>
      <c r="C103" s="31" t="s">
        <v>270</v>
      </c>
      <c r="D103" s="36" t="s">
        <v>277</v>
      </c>
      <c r="E103" s="12">
        <v>50</v>
      </c>
      <c r="F103" s="12">
        <v>2400</v>
      </c>
      <c r="G103" s="12">
        <v>5</v>
      </c>
      <c r="H103" s="12">
        <v>25</v>
      </c>
      <c r="I103" s="12"/>
      <c r="J103" s="12"/>
      <c r="K103" s="12">
        <v>50</v>
      </c>
      <c r="L103" s="12"/>
      <c r="M103" s="12"/>
      <c r="N103" s="12"/>
      <c r="O103" s="13"/>
      <c r="P103" s="12">
        <f t="shared" si="15"/>
        <v>50</v>
      </c>
      <c r="Q103" s="12">
        <f t="shared" si="16"/>
        <v>2</v>
      </c>
      <c r="R103" s="14"/>
      <c r="S103" s="15">
        <v>0.13</v>
      </c>
      <c r="T103" s="15">
        <f t="shared" si="17"/>
        <v>0.26</v>
      </c>
      <c r="U103" s="43"/>
    </row>
    <row r="104" spans="1:22" x14ac:dyDescent="0.2">
      <c r="A104" s="318" t="s">
        <v>112</v>
      </c>
      <c r="B104" s="319"/>
      <c r="C104" s="29"/>
      <c r="D104" s="29"/>
      <c r="E104" s="30"/>
      <c r="F104" s="12"/>
      <c r="G104" s="12"/>
      <c r="H104" s="12"/>
      <c r="I104" s="12"/>
      <c r="J104" s="12"/>
      <c r="K104" s="12"/>
      <c r="L104" s="12"/>
      <c r="M104" s="12"/>
      <c r="N104" s="12"/>
      <c r="O104" s="36"/>
      <c r="P104" s="12"/>
      <c r="Q104" s="12"/>
      <c r="R104" s="14"/>
      <c r="S104" s="12"/>
      <c r="T104" s="15"/>
    </row>
    <row r="105" spans="1:22" x14ac:dyDescent="0.2">
      <c r="A105" s="11" t="s">
        <v>216</v>
      </c>
      <c r="B105" s="11" t="s">
        <v>217</v>
      </c>
      <c r="C105" s="11" t="s">
        <v>216</v>
      </c>
      <c r="D105" s="11" t="s">
        <v>275</v>
      </c>
      <c r="E105" s="12">
        <v>20</v>
      </c>
      <c r="F105" s="12">
        <v>150</v>
      </c>
      <c r="G105" s="12">
        <v>10</v>
      </c>
      <c r="H105" s="12">
        <v>400</v>
      </c>
      <c r="I105" s="12"/>
      <c r="J105" s="12"/>
      <c r="K105" s="12"/>
      <c r="L105" s="12"/>
      <c r="M105" s="12"/>
      <c r="N105" s="12"/>
      <c r="O105" s="36"/>
      <c r="P105" s="12">
        <f t="shared" ref="P105:P137" si="18">SUM(I105:O105)</f>
        <v>0</v>
      </c>
      <c r="Q105" s="12">
        <f t="shared" ref="Q105:Q137" si="19">$P105/$H105</f>
        <v>0</v>
      </c>
      <c r="R105" s="14"/>
      <c r="S105" s="12">
        <v>0.06</v>
      </c>
      <c r="T105" s="15">
        <f t="shared" ref="T105:T137" si="20">$Q105*$S105</f>
        <v>0</v>
      </c>
      <c r="U105" s="43">
        <f>SUM(T105:T120)</f>
        <v>0.06</v>
      </c>
      <c r="V105" s="3">
        <f>U105*100/$U$138</f>
        <v>0.16671297582661845</v>
      </c>
    </row>
    <row r="106" spans="1:22" x14ac:dyDescent="0.2">
      <c r="A106" s="36" t="s">
        <v>226</v>
      </c>
      <c r="B106" s="36" t="s">
        <v>217</v>
      </c>
      <c r="C106" s="36">
        <v>90444200</v>
      </c>
      <c r="D106" s="36" t="s">
        <v>277</v>
      </c>
      <c r="E106" s="12">
        <v>20</v>
      </c>
      <c r="F106" s="12">
        <v>150</v>
      </c>
      <c r="G106" s="12">
        <v>10</v>
      </c>
      <c r="H106" s="12">
        <v>400</v>
      </c>
      <c r="I106" s="12"/>
      <c r="J106" s="12"/>
      <c r="K106" s="12"/>
      <c r="L106" s="12"/>
      <c r="M106" s="12"/>
      <c r="N106" s="12"/>
      <c r="O106" s="36"/>
      <c r="P106" s="12">
        <f t="shared" si="18"/>
        <v>0</v>
      </c>
      <c r="Q106" s="12">
        <f t="shared" si="19"/>
        <v>0</v>
      </c>
      <c r="R106" s="14"/>
      <c r="S106" s="12">
        <v>0.06</v>
      </c>
      <c r="T106" s="15">
        <f t="shared" si="20"/>
        <v>0</v>
      </c>
    </row>
    <row r="107" spans="1:22" x14ac:dyDescent="0.2">
      <c r="A107" s="11" t="s">
        <v>191</v>
      </c>
      <c r="B107" s="11" t="s">
        <v>192</v>
      </c>
      <c r="C107" s="11" t="s">
        <v>191</v>
      </c>
      <c r="D107" s="11" t="s">
        <v>275</v>
      </c>
      <c r="E107" s="12">
        <v>20</v>
      </c>
      <c r="F107" s="12">
        <v>200</v>
      </c>
      <c r="G107" s="12">
        <v>10</v>
      </c>
      <c r="H107" s="12">
        <v>300</v>
      </c>
      <c r="I107" s="12"/>
      <c r="J107" s="12"/>
      <c r="K107" s="12"/>
      <c r="L107" s="12"/>
      <c r="M107" s="12"/>
      <c r="N107" s="12"/>
      <c r="O107" s="36"/>
      <c r="P107" s="12">
        <f t="shared" si="18"/>
        <v>0</v>
      </c>
      <c r="Q107" s="12">
        <f t="shared" si="19"/>
        <v>0</v>
      </c>
      <c r="R107" s="14"/>
      <c r="S107" s="12">
        <v>0.06</v>
      </c>
      <c r="T107" s="15">
        <f t="shared" si="20"/>
        <v>0</v>
      </c>
    </row>
    <row r="108" spans="1:22" x14ac:dyDescent="0.2">
      <c r="A108" s="11" t="s">
        <v>160</v>
      </c>
      <c r="B108" s="11" t="s">
        <v>161</v>
      </c>
      <c r="C108" s="11" t="s">
        <v>160</v>
      </c>
      <c r="D108" s="11" t="s">
        <v>275</v>
      </c>
      <c r="E108" s="12">
        <v>20</v>
      </c>
      <c r="F108" s="12">
        <v>300</v>
      </c>
      <c r="G108" s="12">
        <v>10</v>
      </c>
      <c r="H108" s="12">
        <v>200</v>
      </c>
      <c r="I108" s="12"/>
      <c r="J108" s="12"/>
      <c r="K108" s="12"/>
      <c r="L108" s="12"/>
      <c r="M108" s="12"/>
      <c r="N108" s="12">
        <v>200</v>
      </c>
      <c r="O108" s="13"/>
      <c r="P108" s="12">
        <f t="shared" si="18"/>
        <v>200</v>
      </c>
      <c r="Q108" s="12">
        <f t="shared" si="19"/>
        <v>1</v>
      </c>
      <c r="R108" s="14"/>
      <c r="S108" s="15">
        <v>0.06</v>
      </c>
      <c r="T108" s="15">
        <f t="shared" si="20"/>
        <v>0.06</v>
      </c>
    </row>
    <row r="109" spans="1:22" x14ac:dyDescent="0.2">
      <c r="A109" s="36" t="s">
        <v>215</v>
      </c>
      <c r="B109" s="36" t="s">
        <v>161</v>
      </c>
      <c r="C109" s="36">
        <v>90444300</v>
      </c>
      <c r="D109" s="36" t="s">
        <v>277</v>
      </c>
      <c r="E109" s="12" t="s">
        <v>46</v>
      </c>
      <c r="F109" s="12">
        <v>300</v>
      </c>
      <c r="G109" s="12">
        <v>10</v>
      </c>
      <c r="H109" s="12">
        <v>200</v>
      </c>
      <c r="I109" s="12"/>
      <c r="J109" s="12"/>
      <c r="K109" s="12"/>
      <c r="L109" s="12"/>
      <c r="M109" s="12"/>
      <c r="N109" s="12"/>
      <c r="O109" s="13"/>
      <c r="P109" s="12">
        <f t="shared" si="18"/>
        <v>0</v>
      </c>
      <c r="Q109" s="12">
        <f t="shared" si="19"/>
        <v>0</v>
      </c>
      <c r="R109" s="14"/>
      <c r="S109" s="15">
        <v>0.06</v>
      </c>
      <c r="T109" s="15">
        <f t="shared" si="20"/>
        <v>0</v>
      </c>
    </row>
    <row r="110" spans="1:22" x14ac:dyDescent="0.2">
      <c r="A110" s="11" t="s">
        <v>206</v>
      </c>
      <c r="B110" s="11" t="s">
        <v>114</v>
      </c>
      <c r="C110" s="11" t="s">
        <v>206</v>
      </c>
      <c r="D110" s="11" t="s">
        <v>275</v>
      </c>
      <c r="E110" s="12">
        <v>20</v>
      </c>
      <c r="F110" s="12">
        <v>450</v>
      </c>
      <c r="G110" s="12">
        <v>10</v>
      </c>
      <c r="H110" s="12">
        <v>100</v>
      </c>
      <c r="I110" s="12"/>
      <c r="J110" s="12"/>
      <c r="K110" s="12"/>
      <c r="L110" s="12"/>
      <c r="M110" s="12"/>
      <c r="N110" s="12"/>
      <c r="O110" s="25"/>
      <c r="P110" s="12">
        <f t="shared" si="18"/>
        <v>0</v>
      </c>
      <c r="Q110" s="12">
        <f t="shared" si="19"/>
        <v>0</v>
      </c>
      <c r="R110" s="14"/>
      <c r="S110" s="15">
        <v>0.08</v>
      </c>
      <c r="T110" s="15">
        <f t="shared" si="20"/>
        <v>0</v>
      </c>
    </row>
    <row r="111" spans="1:22" x14ac:dyDescent="0.2">
      <c r="A111" s="36" t="s">
        <v>113</v>
      </c>
      <c r="B111" s="36" t="s">
        <v>114</v>
      </c>
      <c r="C111" s="36">
        <v>90444400</v>
      </c>
      <c r="D111" s="36" t="s">
        <v>277</v>
      </c>
      <c r="E111" s="12" t="s">
        <v>46</v>
      </c>
      <c r="F111" s="12">
        <v>450</v>
      </c>
      <c r="G111" s="12">
        <v>10</v>
      </c>
      <c r="H111" s="12">
        <v>100</v>
      </c>
      <c r="I111" s="12"/>
      <c r="J111" s="12"/>
      <c r="K111" s="12"/>
      <c r="L111" s="12"/>
      <c r="M111" s="12"/>
      <c r="N111" s="12"/>
      <c r="O111" s="13"/>
      <c r="P111" s="12">
        <f t="shared" si="18"/>
        <v>0</v>
      </c>
      <c r="Q111" s="12">
        <f t="shared" si="19"/>
        <v>0</v>
      </c>
      <c r="R111" s="14"/>
      <c r="S111" s="15">
        <v>0.08</v>
      </c>
      <c r="T111" s="15">
        <f t="shared" si="20"/>
        <v>0</v>
      </c>
    </row>
    <row r="112" spans="1:22" x14ac:dyDescent="0.2">
      <c r="A112" s="11" t="s">
        <v>115</v>
      </c>
      <c r="B112" s="11" t="s">
        <v>116</v>
      </c>
      <c r="C112" s="11" t="s">
        <v>115</v>
      </c>
      <c r="D112" s="11" t="s">
        <v>275</v>
      </c>
      <c r="E112" s="12">
        <v>20</v>
      </c>
      <c r="F112" s="12">
        <v>600</v>
      </c>
      <c r="G112" s="12">
        <v>10</v>
      </c>
      <c r="H112" s="12">
        <v>100</v>
      </c>
      <c r="I112" s="12"/>
      <c r="J112" s="12"/>
      <c r="K112" s="12"/>
      <c r="L112" s="12"/>
      <c r="M112" s="12"/>
      <c r="N112" s="12"/>
      <c r="O112" s="13"/>
      <c r="P112" s="12">
        <f t="shared" si="18"/>
        <v>0</v>
      </c>
      <c r="Q112" s="12">
        <f t="shared" si="19"/>
        <v>0</v>
      </c>
      <c r="R112" s="14"/>
      <c r="S112" s="15">
        <v>0.06</v>
      </c>
      <c r="T112" s="15">
        <f t="shared" si="20"/>
        <v>0</v>
      </c>
    </row>
    <row r="113" spans="1:22" x14ac:dyDescent="0.2">
      <c r="A113" s="36" t="s">
        <v>188</v>
      </c>
      <c r="B113" s="36" t="s">
        <v>116</v>
      </c>
      <c r="C113" s="36">
        <v>90444600</v>
      </c>
      <c r="D113" s="36" t="s">
        <v>277</v>
      </c>
      <c r="E113" s="12" t="s">
        <v>46</v>
      </c>
      <c r="F113" s="12">
        <v>600</v>
      </c>
      <c r="G113" s="12">
        <v>10</v>
      </c>
      <c r="H113" s="12">
        <v>100</v>
      </c>
      <c r="I113" s="12"/>
      <c r="J113" s="12"/>
      <c r="K113" s="12"/>
      <c r="L113" s="12"/>
      <c r="M113" s="12"/>
      <c r="N113" s="12"/>
      <c r="O113" s="13"/>
      <c r="P113" s="12">
        <f t="shared" si="18"/>
        <v>0</v>
      </c>
      <c r="Q113" s="12">
        <f t="shared" si="19"/>
        <v>0</v>
      </c>
      <c r="R113" s="14"/>
      <c r="S113" s="15">
        <v>0.06</v>
      </c>
      <c r="T113" s="15">
        <f t="shared" si="20"/>
        <v>0</v>
      </c>
    </row>
    <row r="114" spans="1:22" x14ac:dyDescent="0.2">
      <c r="A114" s="11" t="s">
        <v>117</v>
      </c>
      <c r="B114" s="11" t="s">
        <v>118</v>
      </c>
      <c r="C114" s="11" t="s">
        <v>117</v>
      </c>
      <c r="D114" s="11" t="s">
        <v>275</v>
      </c>
      <c r="E114" s="12">
        <v>20</v>
      </c>
      <c r="F114" s="12">
        <v>750</v>
      </c>
      <c r="G114" s="12">
        <v>10</v>
      </c>
      <c r="H114" s="12">
        <v>100</v>
      </c>
      <c r="I114" s="12"/>
      <c r="J114" s="12"/>
      <c r="K114" s="12"/>
      <c r="L114" s="12"/>
      <c r="M114" s="12"/>
      <c r="N114" s="12"/>
      <c r="O114" s="13"/>
      <c r="P114" s="12">
        <f t="shared" si="18"/>
        <v>0</v>
      </c>
      <c r="Q114" s="12">
        <f t="shared" si="19"/>
        <v>0</v>
      </c>
      <c r="R114" s="14"/>
      <c r="S114" s="15">
        <v>7.0000000000000007E-2</v>
      </c>
      <c r="T114" s="15">
        <f t="shared" si="20"/>
        <v>0</v>
      </c>
    </row>
    <row r="115" spans="1:22" x14ac:dyDescent="0.2">
      <c r="A115" s="36" t="s">
        <v>189</v>
      </c>
      <c r="B115" s="36" t="s">
        <v>118</v>
      </c>
      <c r="C115" s="36">
        <v>90444700</v>
      </c>
      <c r="D115" s="36" t="s">
        <v>277</v>
      </c>
      <c r="E115" s="12" t="s">
        <v>46</v>
      </c>
      <c r="F115" s="12">
        <v>750</v>
      </c>
      <c r="G115" s="12">
        <v>10</v>
      </c>
      <c r="H115" s="12">
        <v>100</v>
      </c>
      <c r="I115" s="12"/>
      <c r="J115" s="12"/>
      <c r="K115" s="12"/>
      <c r="L115" s="12"/>
      <c r="M115" s="12"/>
      <c r="N115" s="12"/>
      <c r="O115" s="13"/>
      <c r="P115" s="12">
        <f t="shared" si="18"/>
        <v>0</v>
      </c>
      <c r="Q115" s="12">
        <f t="shared" si="19"/>
        <v>0</v>
      </c>
      <c r="R115" s="14"/>
      <c r="S115" s="15">
        <v>7.0000000000000007E-2</v>
      </c>
      <c r="T115" s="15">
        <f t="shared" si="20"/>
        <v>0</v>
      </c>
    </row>
    <row r="116" spans="1:22" x14ac:dyDescent="0.2">
      <c r="A116" s="11" t="s">
        <v>119</v>
      </c>
      <c r="B116" s="11" t="s">
        <v>120</v>
      </c>
      <c r="C116" s="11" t="s">
        <v>119</v>
      </c>
      <c r="D116" s="11" t="s">
        <v>275</v>
      </c>
      <c r="E116" s="12">
        <v>20</v>
      </c>
      <c r="F116" s="12">
        <v>900</v>
      </c>
      <c r="G116" s="12">
        <v>10</v>
      </c>
      <c r="H116" s="12">
        <v>50</v>
      </c>
      <c r="I116" s="12"/>
      <c r="J116" s="12"/>
      <c r="K116" s="12"/>
      <c r="L116" s="12"/>
      <c r="M116" s="12"/>
      <c r="N116" s="12"/>
      <c r="O116" s="13"/>
      <c r="P116" s="12">
        <f t="shared" si="18"/>
        <v>0</v>
      </c>
      <c r="Q116" s="12">
        <f t="shared" si="19"/>
        <v>0</v>
      </c>
      <c r="R116" s="14"/>
      <c r="S116" s="15">
        <v>0.08</v>
      </c>
      <c r="T116" s="15">
        <f t="shared" si="20"/>
        <v>0</v>
      </c>
    </row>
    <row r="117" spans="1:22" x14ac:dyDescent="0.2">
      <c r="A117" s="36" t="s">
        <v>263</v>
      </c>
      <c r="B117" s="36" t="s">
        <v>120</v>
      </c>
      <c r="C117" s="36">
        <v>90444800</v>
      </c>
      <c r="D117" s="36" t="s">
        <v>277</v>
      </c>
      <c r="E117" s="12" t="s">
        <v>46</v>
      </c>
      <c r="F117" s="12">
        <v>900</v>
      </c>
      <c r="G117" s="12">
        <v>10</v>
      </c>
      <c r="H117" s="12">
        <v>50</v>
      </c>
      <c r="I117" s="12"/>
      <c r="J117" s="12"/>
      <c r="K117" s="12"/>
      <c r="L117" s="12"/>
      <c r="M117" s="12"/>
      <c r="N117" s="12"/>
      <c r="O117" s="13"/>
      <c r="P117" s="12">
        <f t="shared" si="18"/>
        <v>0</v>
      </c>
      <c r="Q117" s="12">
        <f t="shared" si="19"/>
        <v>0</v>
      </c>
      <c r="R117" s="14"/>
      <c r="S117" s="15">
        <v>0.08</v>
      </c>
      <c r="T117" s="15">
        <f t="shared" si="20"/>
        <v>0</v>
      </c>
    </row>
    <row r="118" spans="1:22" x14ac:dyDescent="0.2">
      <c r="A118" s="11" t="s">
        <v>121</v>
      </c>
      <c r="B118" s="11" t="s">
        <v>122</v>
      </c>
      <c r="C118" s="11" t="s">
        <v>121</v>
      </c>
      <c r="D118" s="11" t="s">
        <v>275</v>
      </c>
      <c r="E118" s="12">
        <v>20</v>
      </c>
      <c r="F118" s="12">
        <v>1200</v>
      </c>
      <c r="G118" s="12">
        <v>10</v>
      </c>
      <c r="H118" s="12">
        <v>50</v>
      </c>
      <c r="I118" s="12"/>
      <c r="J118" s="12"/>
      <c r="K118" s="12"/>
      <c r="L118" s="12"/>
      <c r="M118" s="12"/>
      <c r="N118" s="12"/>
      <c r="O118" s="13"/>
      <c r="P118" s="12">
        <f t="shared" si="18"/>
        <v>0</v>
      </c>
      <c r="Q118" s="12">
        <f t="shared" si="19"/>
        <v>0</v>
      </c>
      <c r="R118" s="14"/>
      <c r="S118" s="15">
        <v>0.11</v>
      </c>
      <c r="T118" s="15">
        <f t="shared" si="20"/>
        <v>0</v>
      </c>
    </row>
    <row r="119" spans="1:22" x14ac:dyDescent="0.2">
      <c r="A119" s="11" t="s">
        <v>207</v>
      </c>
      <c r="B119" s="11" t="s">
        <v>208</v>
      </c>
      <c r="C119" s="11" t="s">
        <v>207</v>
      </c>
      <c r="D119" s="11" t="s">
        <v>275</v>
      </c>
      <c r="E119" s="12">
        <v>20</v>
      </c>
      <c r="F119" s="12">
        <v>1500</v>
      </c>
      <c r="G119" s="12">
        <v>10</v>
      </c>
      <c r="H119" s="12">
        <v>50</v>
      </c>
      <c r="I119" s="12"/>
      <c r="J119" s="12"/>
      <c r="K119" s="12"/>
      <c r="L119" s="12"/>
      <c r="M119" s="12"/>
      <c r="N119" s="12"/>
      <c r="O119" s="13"/>
      <c r="P119" s="12">
        <f t="shared" si="18"/>
        <v>0</v>
      </c>
      <c r="Q119" s="12">
        <f t="shared" si="19"/>
        <v>0</v>
      </c>
      <c r="R119" s="14"/>
      <c r="S119" s="15">
        <v>7.0000000000000007E-2</v>
      </c>
      <c r="T119" s="15">
        <f t="shared" si="20"/>
        <v>0</v>
      </c>
    </row>
    <row r="120" spans="1:22" x14ac:dyDescent="0.2">
      <c r="A120" s="11" t="s">
        <v>209</v>
      </c>
      <c r="B120" s="11" t="s">
        <v>210</v>
      </c>
      <c r="C120" s="11" t="s">
        <v>209</v>
      </c>
      <c r="D120" s="11" t="s">
        <v>275</v>
      </c>
      <c r="E120" s="12">
        <v>20</v>
      </c>
      <c r="F120" s="12">
        <v>1800</v>
      </c>
      <c r="G120" s="12">
        <v>10</v>
      </c>
      <c r="H120" s="12">
        <v>50</v>
      </c>
      <c r="I120" s="12"/>
      <c r="J120" s="12"/>
      <c r="K120" s="12"/>
      <c r="L120" s="12"/>
      <c r="M120" s="12"/>
      <c r="N120" s="12"/>
      <c r="O120" s="13"/>
      <c r="P120" s="12">
        <f t="shared" si="18"/>
        <v>0</v>
      </c>
      <c r="Q120" s="12">
        <f t="shared" si="19"/>
        <v>0</v>
      </c>
      <c r="R120" s="51"/>
      <c r="S120" s="15">
        <v>0.09</v>
      </c>
      <c r="T120" s="15">
        <f t="shared" si="20"/>
        <v>0</v>
      </c>
      <c r="U120" s="43"/>
    </row>
    <row r="121" spans="1:22" x14ac:dyDescent="0.2">
      <c r="A121" s="11" t="s">
        <v>123</v>
      </c>
      <c r="B121" s="11" t="s">
        <v>124</v>
      </c>
      <c r="C121" s="11" t="s">
        <v>123</v>
      </c>
      <c r="D121" s="11" t="s">
        <v>275</v>
      </c>
      <c r="E121" s="12">
        <v>25</v>
      </c>
      <c r="F121" s="12">
        <v>150</v>
      </c>
      <c r="G121" s="12">
        <v>10</v>
      </c>
      <c r="H121" s="12">
        <v>200</v>
      </c>
      <c r="I121" s="12"/>
      <c r="J121" s="12"/>
      <c r="K121" s="12"/>
      <c r="L121" s="12"/>
      <c r="M121" s="12"/>
      <c r="N121" s="12"/>
      <c r="O121" s="13"/>
      <c r="P121" s="12">
        <f t="shared" si="18"/>
        <v>0</v>
      </c>
      <c r="Q121" s="12">
        <f t="shared" si="19"/>
        <v>0</v>
      </c>
      <c r="R121" s="14"/>
      <c r="S121" s="15">
        <v>0.04</v>
      </c>
      <c r="T121" s="15">
        <f t="shared" si="20"/>
        <v>0</v>
      </c>
      <c r="U121" s="43">
        <f>SUM(T121:T137)</f>
        <v>1.8399999999999999</v>
      </c>
      <c r="V121" s="3">
        <f>U121*100/$U$138</f>
        <v>5.1125312586829663</v>
      </c>
    </row>
    <row r="122" spans="1:22" x14ac:dyDescent="0.2">
      <c r="A122" s="36" t="s">
        <v>257</v>
      </c>
      <c r="B122" s="36" t="s">
        <v>124</v>
      </c>
      <c r="C122" s="36">
        <v>90445200</v>
      </c>
      <c r="D122" s="36" t="s">
        <v>277</v>
      </c>
      <c r="E122" s="12">
        <v>25</v>
      </c>
      <c r="F122" s="12">
        <v>150</v>
      </c>
      <c r="G122" s="12">
        <v>10</v>
      </c>
      <c r="H122" s="12">
        <v>200</v>
      </c>
      <c r="I122" s="12"/>
      <c r="J122" s="12"/>
      <c r="K122" s="12"/>
      <c r="L122" s="12"/>
      <c r="M122" s="12"/>
      <c r="N122" s="12"/>
      <c r="O122" s="13"/>
      <c r="P122" s="12">
        <f t="shared" si="18"/>
        <v>0</v>
      </c>
      <c r="Q122" s="12">
        <f t="shared" si="19"/>
        <v>0</v>
      </c>
      <c r="R122" s="14"/>
      <c r="S122" s="15">
        <v>0.04</v>
      </c>
      <c r="T122" s="15">
        <f t="shared" si="20"/>
        <v>0</v>
      </c>
    </row>
    <row r="123" spans="1:22" x14ac:dyDescent="0.2">
      <c r="A123" s="11" t="s">
        <v>125</v>
      </c>
      <c r="B123" s="11" t="s">
        <v>126</v>
      </c>
      <c r="C123" s="11" t="s">
        <v>125</v>
      </c>
      <c r="D123" s="11" t="s">
        <v>275</v>
      </c>
      <c r="E123" s="12">
        <v>25</v>
      </c>
      <c r="F123" s="12">
        <v>300</v>
      </c>
      <c r="G123" s="12">
        <v>10</v>
      </c>
      <c r="H123" s="12">
        <v>100</v>
      </c>
      <c r="I123" s="12"/>
      <c r="J123" s="12">
        <v>100</v>
      </c>
      <c r="K123" s="12"/>
      <c r="L123" s="12"/>
      <c r="M123" s="12"/>
      <c r="N123" s="12">
        <v>200</v>
      </c>
      <c r="O123" s="13"/>
      <c r="P123" s="12">
        <f t="shared" si="18"/>
        <v>300</v>
      </c>
      <c r="Q123" s="12">
        <f t="shared" si="19"/>
        <v>3</v>
      </c>
      <c r="R123" s="14"/>
      <c r="S123" s="15">
        <v>0.04</v>
      </c>
      <c r="T123" s="15">
        <f t="shared" si="20"/>
        <v>0.12</v>
      </c>
    </row>
    <row r="124" spans="1:22" x14ac:dyDescent="0.2">
      <c r="A124" s="36" t="s">
        <v>127</v>
      </c>
      <c r="B124" s="36" t="s">
        <v>126</v>
      </c>
      <c r="C124" s="36">
        <v>90445300</v>
      </c>
      <c r="D124" s="36" t="s">
        <v>277</v>
      </c>
      <c r="E124" s="12" t="s">
        <v>63</v>
      </c>
      <c r="F124" s="12">
        <v>300</v>
      </c>
      <c r="G124" s="12">
        <v>10</v>
      </c>
      <c r="H124" s="12">
        <v>100</v>
      </c>
      <c r="I124" s="12"/>
      <c r="J124" s="12"/>
      <c r="K124" s="12"/>
      <c r="L124" s="12">
        <v>300</v>
      </c>
      <c r="M124" s="12">
        <v>300</v>
      </c>
      <c r="N124" s="12"/>
      <c r="O124" s="13"/>
      <c r="P124" s="12">
        <f t="shared" si="18"/>
        <v>600</v>
      </c>
      <c r="Q124" s="12">
        <f t="shared" si="19"/>
        <v>6</v>
      </c>
      <c r="R124" s="14"/>
      <c r="S124" s="15">
        <v>0.04</v>
      </c>
      <c r="T124" s="15">
        <f t="shared" si="20"/>
        <v>0.24</v>
      </c>
    </row>
    <row r="125" spans="1:22" x14ac:dyDescent="0.2">
      <c r="A125" s="11" t="s">
        <v>128</v>
      </c>
      <c r="B125" s="11" t="s">
        <v>129</v>
      </c>
      <c r="C125" s="11" t="s">
        <v>128</v>
      </c>
      <c r="D125" s="11" t="s">
        <v>275</v>
      </c>
      <c r="E125" s="12">
        <v>25</v>
      </c>
      <c r="F125" s="12">
        <v>450</v>
      </c>
      <c r="G125" s="12">
        <v>10</v>
      </c>
      <c r="H125" s="12">
        <v>100</v>
      </c>
      <c r="I125" s="12"/>
      <c r="J125" s="12">
        <v>100</v>
      </c>
      <c r="K125" s="12"/>
      <c r="L125" s="12"/>
      <c r="M125" s="12"/>
      <c r="N125" s="12"/>
      <c r="O125" s="13"/>
      <c r="P125" s="12">
        <f t="shared" si="18"/>
        <v>100</v>
      </c>
      <c r="Q125" s="12">
        <f t="shared" si="19"/>
        <v>1</v>
      </c>
      <c r="R125" s="14"/>
      <c r="S125" s="15">
        <v>0.06</v>
      </c>
      <c r="T125" s="15">
        <f t="shared" si="20"/>
        <v>0.06</v>
      </c>
    </row>
    <row r="126" spans="1:22" x14ac:dyDescent="0.2">
      <c r="A126" s="36" t="s">
        <v>190</v>
      </c>
      <c r="B126" s="36" t="s">
        <v>129</v>
      </c>
      <c r="C126" s="36">
        <v>90445400</v>
      </c>
      <c r="D126" s="36" t="s">
        <v>277</v>
      </c>
      <c r="E126" s="12" t="s">
        <v>63</v>
      </c>
      <c r="F126" s="12">
        <v>450</v>
      </c>
      <c r="G126" s="12">
        <v>10</v>
      </c>
      <c r="H126" s="12">
        <v>100</v>
      </c>
      <c r="I126" s="12"/>
      <c r="J126" s="12">
        <v>500</v>
      </c>
      <c r="K126" s="12"/>
      <c r="L126" s="12">
        <v>500</v>
      </c>
      <c r="M126" s="12">
        <v>300</v>
      </c>
      <c r="N126" s="12"/>
      <c r="O126" s="13"/>
      <c r="P126" s="12">
        <f t="shared" si="18"/>
        <v>1300</v>
      </c>
      <c r="Q126" s="12">
        <f t="shared" si="19"/>
        <v>13</v>
      </c>
      <c r="R126" s="14"/>
      <c r="S126" s="15">
        <v>0.06</v>
      </c>
      <c r="T126" s="15">
        <f t="shared" si="20"/>
        <v>0.78</v>
      </c>
    </row>
    <row r="127" spans="1:22" x14ac:dyDescent="0.2">
      <c r="A127" s="11" t="s">
        <v>130</v>
      </c>
      <c r="B127" s="11" t="s">
        <v>131</v>
      </c>
      <c r="C127" s="11" t="s">
        <v>130</v>
      </c>
      <c r="D127" s="11" t="s">
        <v>275</v>
      </c>
      <c r="E127" s="12">
        <v>25</v>
      </c>
      <c r="F127" s="12">
        <v>600</v>
      </c>
      <c r="G127" s="12">
        <v>10</v>
      </c>
      <c r="H127" s="12">
        <v>50</v>
      </c>
      <c r="I127" s="12"/>
      <c r="J127" s="12"/>
      <c r="K127" s="12"/>
      <c r="L127" s="12"/>
      <c r="M127" s="12"/>
      <c r="N127" s="12"/>
      <c r="O127" s="13"/>
      <c r="P127" s="12">
        <f t="shared" si="18"/>
        <v>0</v>
      </c>
      <c r="Q127" s="12">
        <f t="shared" si="19"/>
        <v>0</v>
      </c>
      <c r="R127" s="14"/>
      <c r="S127" s="15">
        <v>0.04</v>
      </c>
      <c r="T127" s="15">
        <f t="shared" si="20"/>
        <v>0</v>
      </c>
    </row>
    <row r="128" spans="1:22" x14ac:dyDescent="0.2">
      <c r="A128" s="36" t="s">
        <v>211</v>
      </c>
      <c r="B128" s="36" t="s">
        <v>131</v>
      </c>
      <c r="C128" s="36">
        <v>90445600</v>
      </c>
      <c r="D128" s="36" t="s">
        <v>277</v>
      </c>
      <c r="E128" s="12">
        <v>25</v>
      </c>
      <c r="F128" s="12">
        <v>600</v>
      </c>
      <c r="G128" s="12">
        <v>10</v>
      </c>
      <c r="H128" s="12">
        <v>50</v>
      </c>
      <c r="I128" s="12"/>
      <c r="J128" s="12"/>
      <c r="K128" s="12"/>
      <c r="L128" s="12">
        <v>500</v>
      </c>
      <c r="M128" s="12">
        <v>300</v>
      </c>
      <c r="N128" s="12"/>
      <c r="O128" s="13"/>
      <c r="P128" s="12">
        <f t="shared" si="18"/>
        <v>800</v>
      </c>
      <c r="Q128" s="12">
        <f t="shared" si="19"/>
        <v>16</v>
      </c>
      <c r="R128" s="14"/>
      <c r="S128" s="15">
        <v>0.04</v>
      </c>
      <c r="T128" s="15">
        <f t="shared" si="20"/>
        <v>0.64</v>
      </c>
    </row>
    <row r="129" spans="1:22" x14ac:dyDescent="0.2">
      <c r="A129" s="11" t="s">
        <v>162</v>
      </c>
      <c r="B129" s="11" t="s">
        <v>163</v>
      </c>
      <c r="C129" s="11" t="s">
        <v>162</v>
      </c>
      <c r="D129" s="11" t="s">
        <v>275</v>
      </c>
      <c r="E129" s="12">
        <v>25</v>
      </c>
      <c r="F129" s="12">
        <v>750</v>
      </c>
      <c r="G129" s="12">
        <v>10</v>
      </c>
      <c r="H129" s="12">
        <v>50</v>
      </c>
      <c r="I129" s="12"/>
      <c r="J129" s="12"/>
      <c r="K129" s="12"/>
      <c r="L129" s="12"/>
      <c r="M129" s="12"/>
      <c r="N129" s="12"/>
      <c r="O129" s="13"/>
      <c r="P129" s="12">
        <f t="shared" si="18"/>
        <v>0</v>
      </c>
      <c r="Q129" s="12">
        <f t="shared" si="19"/>
        <v>0</v>
      </c>
      <c r="R129" s="14"/>
      <c r="S129" s="15">
        <v>0.04</v>
      </c>
      <c r="T129" s="15">
        <f t="shared" si="20"/>
        <v>0</v>
      </c>
    </row>
    <row r="130" spans="1:22" x14ac:dyDescent="0.2">
      <c r="A130" s="36" t="s">
        <v>218</v>
      </c>
      <c r="B130" s="36" t="s">
        <v>163</v>
      </c>
      <c r="C130" s="31" t="s">
        <v>219</v>
      </c>
      <c r="D130" s="36" t="s">
        <v>277</v>
      </c>
      <c r="E130" s="12">
        <v>25</v>
      </c>
      <c r="F130" s="12">
        <v>750</v>
      </c>
      <c r="G130" s="12">
        <v>10</v>
      </c>
      <c r="H130" s="12">
        <v>50</v>
      </c>
      <c r="I130" s="12"/>
      <c r="J130" s="12"/>
      <c r="K130" s="12"/>
      <c r="L130" s="12"/>
      <c r="M130" s="12"/>
      <c r="N130" s="12"/>
      <c r="O130" s="13"/>
      <c r="P130" s="12">
        <f t="shared" si="18"/>
        <v>0</v>
      </c>
      <c r="Q130" s="12">
        <f t="shared" si="19"/>
        <v>0</v>
      </c>
      <c r="R130" s="14"/>
      <c r="S130" s="15">
        <v>0.04</v>
      </c>
      <c r="T130" s="15">
        <f t="shared" si="20"/>
        <v>0</v>
      </c>
    </row>
    <row r="131" spans="1:22" x14ac:dyDescent="0.2">
      <c r="A131" s="11" t="s">
        <v>132</v>
      </c>
      <c r="B131" s="11" t="s">
        <v>133</v>
      </c>
      <c r="C131" s="11" t="s">
        <v>132</v>
      </c>
      <c r="D131" s="11" t="s">
        <v>275</v>
      </c>
      <c r="E131" s="12">
        <v>25</v>
      </c>
      <c r="F131" s="12">
        <v>900</v>
      </c>
      <c r="G131" s="12">
        <v>10</v>
      </c>
      <c r="H131" s="12">
        <v>50</v>
      </c>
      <c r="I131" s="12"/>
      <c r="J131" s="12"/>
      <c r="K131" s="12"/>
      <c r="L131" s="12"/>
      <c r="M131" s="12"/>
      <c r="N131" s="12"/>
      <c r="O131" s="13"/>
      <c r="P131" s="12">
        <f t="shared" si="18"/>
        <v>0</v>
      </c>
      <c r="Q131" s="12">
        <f t="shared" si="19"/>
        <v>0</v>
      </c>
      <c r="R131" s="14"/>
      <c r="S131" s="15">
        <v>0.06</v>
      </c>
      <c r="T131" s="15">
        <f t="shared" si="20"/>
        <v>0</v>
      </c>
    </row>
    <row r="132" spans="1:22" x14ac:dyDescent="0.2">
      <c r="A132" s="36" t="s">
        <v>264</v>
      </c>
      <c r="B132" s="36" t="s">
        <v>133</v>
      </c>
      <c r="C132" s="31" t="s">
        <v>265</v>
      </c>
      <c r="D132" s="36" t="s">
        <v>277</v>
      </c>
      <c r="E132" s="12">
        <v>25</v>
      </c>
      <c r="F132" s="12">
        <v>900</v>
      </c>
      <c r="G132" s="12">
        <v>10</v>
      </c>
      <c r="H132" s="12">
        <v>50</v>
      </c>
      <c r="I132" s="12"/>
      <c r="J132" s="12"/>
      <c r="K132" s="12"/>
      <c r="L132" s="12"/>
      <c r="M132" s="12"/>
      <c r="N132" s="12"/>
      <c r="O132" s="13"/>
      <c r="P132" s="12">
        <f t="shared" si="18"/>
        <v>0</v>
      </c>
      <c r="Q132" s="12">
        <f t="shared" si="19"/>
        <v>0</v>
      </c>
      <c r="R132" s="14"/>
      <c r="S132" s="15">
        <v>0.06</v>
      </c>
      <c r="T132" s="15">
        <f t="shared" si="20"/>
        <v>0</v>
      </c>
    </row>
    <row r="133" spans="1:22" x14ac:dyDescent="0.2">
      <c r="A133" s="11" t="s">
        <v>134</v>
      </c>
      <c r="B133" s="11" t="s">
        <v>135</v>
      </c>
      <c r="C133" s="11" t="s">
        <v>134</v>
      </c>
      <c r="D133" s="11" t="s">
        <v>275</v>
      </c>
      <c r="E133" s="12">
        <v>25</v>
      </c>
      <c r="F133" s="12">
        <v>1200</v>
      </c>
      <c r="G133" s="12">
        <v>10</v>
      </c>
      <c r="H133" s="12">
        <v>50</v>
      </c>
      <c r="I133" s="12"/>
      <c r="J133" s="12"/>
      <c r="K133" s="12"/>
      <c r="L133" s="12"/>
      <c r="M133" s="12"/>
      <c r="N133" s="12"/>
      <c r="O133" s="13"/>
      <c r="P133" s="12">
        <f t="shared" si="18"/>
        <v>0</v>
      </c>
      <c r="Q133" s="12">
        <f t="shared" si="19"/>
        <v>0</v>
      </c>
      <c r="R133" s="14"/>
      <c r="S133" s="15">
        <v>0.08</v>
      </c>
      <c r="T133" s="15">
        <f t="shared" si="20"/>
        <v>0</v>
      </c>
    </row>
    <row r="134" spans="1:22" x14ac:dyDescent="0.2">
      <c r="A134" s="11" t="s">
        <v>238</v>
      </c>
      <c r="B134" s="11" t="s">
        <v>239</v>
      </c>
      <c r="C134" s="11" t="s">
        <v>238</v>
      </c>
      <c r="D134" s="11" t="s">
        <v>275</v>
      </c>
      <c r="E134" s="12">
        <v>25</v>
      </c>
      <c r="F134" s="12">
        <v>1524</v>
      </c>
      <c r="G134" s="12">
        <v>10</v>
      </c>
      <c r="H134" s="12">
        <v>50</v>
      </c>
      <c r="I134" s="12"/>
      <c r="J134" s="12"/>
      <c r="K134" s="12"/>
      <c r="L134" s="12"/>
      <c r="M134" s="12"/>
      <c r="N134" s="12"/>
      <c r="O134" s="13"/>
      <c r="P134" s="12">
        <f t="shared" si="18"/>
        <v>0</v>
      </c>
      <c r="Q134" s="12">
        <f t="shared" si="19"/>
        <v>0</v>
      </c>
      <c r="R134" s="14"/>
      <c r="S134" s="15">
        <v>0.08</v>
      </c>
      <c r="T134" s="15">
        <f t="shared" si="20"/>
        <v>0</v>
      </c>
    </row>
    <row r="135" spans="1:22" x14ac:dyDescent="0.2">
      <c r="A135" s="11" t="s">
        <v>164</v>
      </c>
      <c r="B135" s="11" t="s">
        <v>165</v>
      </c>
      <c r="C135" s="11" t="s">
        <v>164</v>
      </c>
      <c r="D135" s="11" t="s">
        <v>275</v>
      </c>
      <c r="E135" s="12">
        <v>25</v>
      </c>
      <c r="F135" s="12">
        <v>1800</v>
      </c>
      <c r="G135" s="12">
        <v>10</v>
      </c>
      <c r="H135" s="12">
        <v>50</v>
      </c>
      <c r="I135" s="12"/>
      <c r="J135" s="12"/>
      <c r="K135" s="12"/>
      <c r="L135" s="12"/>
      <c r="M135" s="12"/>
      <c r="N135" s="12"/>
      <c r="O135" s="13"/>
      <c r="P135" s="12">
        <f t="shared" si="18"/>
        <v>0</v>
      </c>
      <c r="Q135" s="12">
        <f t="shared" si="19"/>
        <v>0</v>
      </c>
      <c r="R135" s="14"/>
      <c r="S135" s="15">
        <v>0.12</v>
      </c>
      <c r="T135" s="15">
        <f t="shared" si="20"/>
        <v>0</v>
      </c>
    </row>
    <row r="136" spans="1:22" x14ac:dyDescent="0.2">
      <c r="A136" s="36" t="s">
        <v>227</v>
      </c>
      <c r="B136" s="36" t="s">
        <v>165</v>
      </c>
      <c r="C136" s="36">
        <v>90445900</v>
      </c>
      <c r="D136" s="36" t="s">
        <v>277</v>
      </c>
      <c r="E136" s="12">
        <v>25</v>
      </c>
      <c r="F136" s="12">
        <v>1800</v>
      </c>
      <c r="G136" s="12">
        <v>10</v>
      </c>
      <c r="H136" s="12">
        <v>50</v>
      </c>
      <c r="I136" s="12"/>
      <c r="J136" s="12"/>
      <c r="K136" s="12"/>
      <c r="L136" s="12"/>
      <c r="M136" s="12"/>
      <c r="N136" s="12"/>
      <c r="O136" s="13"/>
      <c r="P136" s="12">
        <f t="shared" si="18"/>
        <v>0</v>
      </c>
      <c r="Q136" s="12">
        <f t="shared" si="19"/>
        <v>0</v>
      </c>
      <c r="R136" s="14"/>
      <c r="S136" s="15">
        <v>0.12</v>
      </c>
      <c r="T136" s="15">
        <f t="shared" si="20"/>
        <v>0</v>
      </c>
      <c r="U136" s="43"/>
    </row>
    <row r="137" spans="1:22" x14ac:dyDescent="0.2">
      <c r="A137" s="36" t="s">
        <v>301</v>
      </c>
      <c r="B137" s="36" t="s">
        <v>302</v>
      </c>
      <c r="C137" s="36">
        <v>90446000</v>
      </c>
      <c r="D137" s="36" t="s">
        <v>277</v>
      </c>
      <c r="E137" s="12">
        <v>25</v>
      </c>
      <c r="F137" s="12">
        <v>2400</v>
      </c>
      <c r="G137" s="12">
        <v>10</v>
      </c>
      <c r="H137" s="12">
        <v>50</v>
      </c>
      <c r="I137" s="12"/>
      <c r="J137" s="12"/>
      <c r="K137" s="12"/>
      <c r="L137" s="12"/>
      <c r="M137" s="12"/>
      <c r="N137" s="12"/>
      <c r="O137" s="13"/>
      <c r="P137" s="12">
        <f t="shared" si="18"/>
        <v>0</v>
      </c>
      <c r="Q137" s="12">
        <f t="shared" si="19"/>
        <v>0</v>
      </c>
      <c r="R137" s="14"/>
      <c r="S137" s="15">
        <v>0.12</v>
      </c>
      <c r="T137" s="15">
        <f t="shared" si="20"/>
        <v>0</v>
      </c>
      <c r="U137" s="43"/>
    </row>
    <row r="138" spans="1:22" x14ac:dyDescent="0.2">
      <c r="A138" s="313"/>
      <c r="B138" s="313"/>
      <c r="C138" s="313"/>
      <c r="D138" s="313"/>
      <c r="E138" s="313"/>
      <c r="F138" s="313"/>
      <c r="G138" s="313"/>
      <c r="H138" s="314"/>
      <c r="I138" s="36">
        <f t="shared" ref="I138:N138" si="21">SUBTOTAL(9,I5:I137)</f>
        <v>1350</v>
      </c>
      <c r="J138" s="36">
        <f t="shared" si="21"/>
        <v>20150</v>
      </c>
      <c r="K138" s="36">
        <f t="shared" si="21"/>
        <v>50</v>
      </c>
      <c r="L138" s="36">
        <f t="shared" si="21"/>
        <v>23600</v>
      </c>
      <c r="M138" s="36">
        <f t="shared" si="21"/>
        <v>24200</v>
      </c>
      <c r="N138" s="36">
        <f t="shared" si="21"/>
        <v>13900</v>
      </c>
      <c r="O138" s="36">
        <f>SUBTOTAL(9,O10:O137)</f>
        <v>0</v>
      </c>
      <c r="P138" s="36">
        <f>SUBTOTAL(9,P5:P137)</f>
        <v>83250</v>
      </c>
      <c r="Q138" s="36">
        <f>SUBTOTAL(9,Q5:Q137)</f>
        <v>1019</v>
      </c>
      <c r="R138" s="32"/>
      <c r="S138" s="12"/>
      <c r="T138" s="36">
        <f>SUBTOTAL(9,T5:T137)</f>
        <v>53.27000000000001</v>
      </c>
      <c r="U138" s="3">
        <f>SUM(U10:U137)</f>
        <v>35.990000000000009</v>
      </c>
      <c r="V138" s="3">
        <f>SUM(V10:V137)</f>
        <v>99.999999999999957</v>
      </c>
    </row>
    <row r="139" spans="1:22" x14ac:dyDescent="0.2">
      <c r="A139" s="312"/>
      <c r="B139" s="313"/>
      <c r="C139" s="313"/>
      <c r="D139" s="313"/>
      <c r="E139" s="313"/>
      <c r="F139" s="313"/>
      <c r="G139" s="313"/>
      <c r="H139" s="314"/>
      <c r="I139" s="36">
        <v>22</v>
      </c>
      <c r="J139" s="36">
        <v>236</v>
      </c>
      <c r="K139" s="36">
        <v>2</v>
      </c>
      <c r="L139" s="36">
        <v>297</v>
      </c>
      <c r="M139" s="36">
        <v>319</v>
      </c>
      <c r="N139" s="36">
        <v>143</v>
      </c>
      <c r="O139" s="36"/>
      <c r="P139" s="36"/>
      <c r="Q139" s="36">
        <f>SUM(I139:O139)</f>
        <v>1019</v>
      </c>
      <c r="T139" s="3">
        <f>T138/30</f>
        <v>1.7756666666666669</v>
      </c>
    </row>
    <row r="140" spans="1:22" x14ac:dyDescent="0.2">
      <c r="A140" s="312"/>
      <c r="B140" s="313"/>
      <c r="C140" s="313"/>
      <c r="D140" s="313"/>
      <c r="E140" s="313"/>
      <c r="F140" s="313"/>
      <c r="G140" s="313"/>
      <c r="H140" s="314"/>
      <c r="I140" s="36">
        <v>0.98</v>
      </c>
      <c r="J140" s="36">
        <v>10.94</v>
      </c>
      <c r="K140" s="36">
        <v>0.26</v>
      </c>
      <c r="L140" s="36">
        <v>15.29</v>
      </c>
      <c r="M140" s="36">
        <v>18.46</v>
      </c>
      <c r="N140" s="36">
        <v>7.34</v>
      </c>
      <c r="O140" s="36"/>
      <c r="P140" s="36"/>
      <c r="Q140" s="36">
        <f>SUM(I140:O140)</f>
        <v>53.269999999999996</v>
      </c>
    </row>
    <row r="141" spans="1:22" x14ac:dyDescent="0.2">
      <c r="A141" s="34"/>
      <c r="B141" s="34"/>
      <c r="C141" s="34"/>
      <c r="D141" s="34"/>
      <c r="E141" s="34"/>
      <c r="F141" s="34"/>
      <c r="G141" s="34"/>
      <c r="H141" s="34"/>
    </row>
    <row r="142" spans="1:22" x14ac:dyDescent="0.2">
      <c r="A142" s="28" t="s">
        <v>136</v>
      </c>
      <c r="B142" s="28" t="s">
        <v>136</v>
      </c>
      <c r="C142" s="30"/>
      <c r="D142" s="30"/>
      <c r="E142" s="8" t="s">
        <v>10</v>
      </c>
      <c r="F142" s="8" t="s">
        <v>137</v>
      </c>
      <c r="G142" s="300" t="s">
        <v>138</v>
      </c>
      <c r="H142" s="301"/>
      <c r="I142" s="20"/>
      <c r="J142" s="20"/>
      <c r="K142" s="20"/>
      <c r="L142" s="20"/>
      <c r="M142" s="20"/>
      <c r="N142" s="20"/>
      <c r="O142" s="20"/>
      <c r="P142" s="12"/>
      <c r="Q142" s="12"/>
      <c r="R142" s="35"/>
      <c r="S142" s="12"/>
      <c r="T142" s="15"/>
    </row>
    <row r="143" spans="1:22" x14ac:dyDescent="0.2">
      <c r="A143" s="36"/>
      <c r="B143" s="36"/>
      <c r="C143" s="36"/>
      <c r="D143" s="36"/>
      <c r="E143" s="8"/>
      <c r="F143" s="8"/>
      <c r="G143" s="8" t="s">
        <v>139</v>
      </c>
      <c r="H143" s="8" t="s">
        <v>140</v>
      </c>
      <c r="I143" s="8"/>
      <c r="J143" s="8"/>
      <c r="K143" s="8"/>
      <c r="L143" s="8"/>
      <c r="M143" s="8"/>
      <c r="N143" s="8"/>
      <c r="O143" s="8" t="s">
        <v>140</v>
      </c>
      <c r="P143" s="36" t="s">
        <v>140</v>
      </c>
      <c r="Q143" s="36" t="s">
        <v>12</v>
      </c>
      <c r="R143" s="37"/>
      <c r="S143" s="12"/>
      <c r="T143" s="15"/>
    </row>
    <row r="144" spans="1:22" x14ac:dyDescent="0.2">
      <c r="A144" s="38" t="s">
        <v>142</v>
      </c>
      <c r="B144" s="38" t="s">
        <v>143</v>
      </c>
      <c r="C144" s="38" t="s">
        <v>142</v>
      </c>
      <c r="D144" s="38" t="s">
        <v>142</v>
      </c>
      <c r="E144" s="12">
        <v>13</v>
      </c>
      <c r="F144" s="12">
        <v>25</v>
      </c>
      <c r="G144" s="12">
        <v>5</v>
      </c>
      <c r="H144" s="12">
        <v>125</v>
      </c>
      <c r="I144" s="12"/>
      <c r="J144" s="12"/>
      <c r="K144" s="12"/>
      <c r="L144" s="12"/>
      <c r="M144" s="12"/>
      <c r="N144" s="12"/>
      <c r="O144" s="12"/>
      <c r="P144" s="12">
        <f>SUM(I144:O144)</f>
        <v>0</v>
      </c>
      <c r="Q144" s="12">
        <f>$P144/$H144</f>
        <v>0</v>
      </c>
      <c r="R144" s="39"/>
      <c r="S144" s="15">
        <v>0.09</v>
      </c>
      <c r="T144" s="15">
        <f>$Q144*$S144</f>
        <v>0</v>
      </c>
    </row>
    <row r="145" spans="1:20" x14ac:dyDescent="0.2">
      <c r="A145" s="38" t="s">
        <v>144</v>
      </c>
      <c r="B145" s="38" t="s">
        <v>145</v>
      </c>
      <c r="C145" s="38" t="s">
        <v>144</v>
      </c>
      <c r="D145" s="38" t="s">
        <v>144</v>
      </c>
      <c r="E145" s="12">
        <v>19</v>
      </c>
      <c r="F145" s="12">
        <v>25</v>
      </c>
      <c r="G145" s="12">
        <v>5</v>
      </c>
      <c r="H145" s="12">
        <v>125</v>
      </c>
      <c r="I145" s="12"/>
      <c r="J145" s="12"/>
      <c r="K145" s="12"/>
      <c r="L145" s="12"/>
      <c r="M145" s="12"/>
      <c r="N145" s="12"/>
      <c r="O145" s="12"/>
      <c r="P145" s="12">
        <f>SUM(I145:O145)</f>
        <v>0</v>
      </c>
      <c r="Q145" s="12">
        <f>$P145/$H145</f>
        <v>0</v>
      </c>
      <c r="R145" s="39"/>
      <c r="S145" s="15">
        <v>0.15</v>
      </c>
      <c r="T145" s="15">
        <f>$Q145*$S145</f>
        <v>0</v>
      </c>
    </row>
    <row r="146" spans="1:20" x14ac:dyDescent="0.2">
      <c r="B146" s="3"/>
      <c r="I146" s="36"/>
      <c r="J146" s="36"/>
      <c r="K146" s="36"/>
      <c r="L146" s="36"/>
      <c r="M146" s="36"/>
      <c r="N146" s="36"/>
      <c r="O146" s="36">
        <f t="shared" ref="O146" si="22">SUM(O144:O145)</f>
        <v>0</v>
      </c>
      <c r="P146" s="36">
        <f>SUBTOTAL(9,P144:P145)</f>
        <v>0</v>
      </c>
      <c r="Q146" s="36">
        <f>SUBTOTAL(9,Q144:Q145)</f>
        <v>0</v>
      </c>
      <c r="R146" s="37"/>
      <c r="S146" s="12"/>
      <c r="T146" s="33">
        <f>SUBTOTAL(9,T144:T145)</f>
        <v>0</v>
      </c>
    </row>
    <row r="147" spans="1:20" x14ac:dyDescent="0.2">
      <c r="B147" s="3"/>
      <c r="I147" s="40"/>
      <c r="J147" s="40"/>
      <c r="K147" s="40"/>
      <c r="L147" s="40"/>
      <c r="M147" s="40"/>
      <c r="N147" s="40"/>
      <c r="O147" s="40"/>
      <c r="P147" s="36">
        <v>0</v>
      </c>
      <c r="Q147" s="36">
        <v>0</v>
      </c>
      <c r="R147" s="35"/>
      <c r="S147" s="12"/>
      <c r="T147" s="33">
        <v>0</v>
      </c>
    </row>
  </sheetData>
  <autoFilter ref="D3:D140"/>
  <mergeCells count="10">
    <mergeCell ref="P3:Q3"/>
    <mergeCell ref="S3:T3"/>
    <mergeCell ref="A104:B104"/>
    <mergeCell ref="A138:H138"/>
    <mergeCell ref="A139:H139"/>
    <mergeCell ref="A140:H140"/>
    <mergeCell ref="G142:H142"/>
    <mergeCell ref="A1:D1"/>
    <mergeCell ref="A2:D2"/>
    <mergeCell ref="G3:H3"/>
  </mergeCells>
  <conditionalFormatting sqref="A5:XFD137">
    <cfRule type="expression" dxfId="143" priority="1">
      <formula>MOD(ROW(),2)</formula>
    </cfRule>
  </conditionalFormatting>
  <conditionalFormatting sqref="P5:P137">
    <cfRule type="cellIs" dxfId="142" priority="3" operator="greaterThan">
      <formula>10000</formula>
    </cfRule>
  </conditionalFormatting>
  <conditionalFormatting sqref="P105:P137">
    <cfRule type="cellIs" dxfId="141" priority="8" operator="greaterThan">
      <formula>2000</formula>
    </cfRule>
  </conditionalFormatting>
  <conditionalFormatting sqref="T5:T103">
    <cfRule type="cellIs" dxfId="140" priority="2" operator="greaterThan">
      <formula>10</formula>
    </cfRule>
  </conditionalFormatting>
  <pageMargins left="0.25" right="0.25" top="0.75" bottom="0.75" header="0.3" footer="0.3"/>
  <pageSetup paperSize="9" scale="77" fitToHeight="0" orientation="landscape" r:id="rId1"/>
  <headerFooter alignWithMargins="0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>
    <pageSetUpPr fitToPage="1"/>
  </sheetPr>
  <dimension ref="A1:U147"/>
  <sheetViews>
    <sheetView zoomScaleNormal="100" workbookViewId="0">
      <pane xSplit="4" ySplit="4" topLeftCell="E5" activePane="bottomRight" state="frozen"/>
      <selection pane="topRight" activeCell="D1" sqref="D1"/>
      <selection pane="bottomLeft" activeCell="A4" sqref="A4"/>
      <selection pane="bottomRight" activeCell="E5" sqref="E5"/>
    </sheetView>
  </sheetViews>
  <sheetFormatPr defaultColWidth="9.140625" defaultRowHeight="12.75" x14ac:dyDescent="0.2"/>
  <cols>
    <col min="1" max="1" width="12.5703125" style="3" customWidth="1"/>
    <col min="2" max="2" width="14" style="41" customWidth="1"/>
    <col min="3" max="3" width="14" style="3" bestFit="1" customWidth="1"/>
    <col min="4" max="4" width="12.28515625" style="3" customWidth="1"/>
    <col min="5" max="5" width="7.85546875" style="3" customWidth="1"/>
    <col min="6" max="6" width="8.5703125" style="3" customWidth="1"/>
    <col min="7" max="7" width="6.140625" style="3" customWidth="1"/>
    <col min="8" max="8" width="6.42578125" style="3" customWidth="1"/>
    <col min="9" max="13" width="10.140625" style="3" customWidth="1"/>
    <col min="14" max="14" width="8.28515625" style="3" customWidth="1"/>
    <col min="15" max="15" width="10.7109375" style="3" bestFit="1" customWidth="1"/>
    <col min="16" max="16" width="8.28515625" style="3" bestFit="1" customWidth="1"/>
    <col min="17" max="18" width="9.42578125" style="3" customWidth="1"/>
    <col min="19" max="19" width="9.28515625" style="3" customWidth="1"/>
    <col min="20" max="16384" width="9.140625" style="3"/>
  </cols>
  <sheetData>
    <row r="1" spans="1:21" x14ac:dyDescent="0.2">
      <c r="A1" s="315" t="s">
        <v>281</v>
      </c>
      <c r="B1" s="315"/>
      <c r="C1" s="315"/>
      <c r="D1" s="315"/>
      <c r="I1" s="46"/>
      <c r="J1" s="46"/>
      <c r="K1" s="46"/>
      <c r="L1" s="46"/>
      <c r="M1" s="46"/>
    </row>
    <row r="2" spans="1:21" x14ac:dyDescent="0.2">
      <c r="A2" s="316" t="s">
        <v>375</v>
      </c>
      <c r="B2" s="317"/>
      <c r="C2" s="317"/>
      <c r="D2" s="317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30"/>
    </row>
    <row r="3" spans="1:21" x14ac:dyDescent="0.2">
      <c r="A3" s="4" t="s">
        <v>0</v>
      </c>
      <c r="B3" s="4" t="s">
        <v>1</v>
      </c>
      <c r="C3" s="4" t="s">
        <v>2</v>
      </c>
      <c r="D3" s="4" t="s">
        <v>274</v>
      </c>
      <c r="E3" s="4" t="s">
        <v>3</v>
      </c>
      <c r="F3" s="4" t="s">
        <v>4</v>
      </c>
      <c r="G3" s="300" t="s">
        <v>5</v>
      </c>
      <c r="H3" s="301"/>
      <c r="I3" s="50" t="s">
        <v>360</v>
      </c>
      <c r="J3" s="50" t="s">
        <v>363</v>
      </c>
      <c r="K3" s="50" t="s">
        <v>367</v>
      </c>
      <c r="L3" s="50" t="s">
        <v>370</v>
      </c>
      <c r="M3" s="50" t="s">
        <v>373</v>
      </c>
      <c r="N3" s="5"/>
      <c r="O3" s="300" t="s">
        <v>6</v>
      </c>
      <c r="P3" s="301"/>
      <c r="Q3" s="6"/>
      <c r="R3" s="300" t="s">
        <v>7</v>
      </c>
      <c r="S3" s="301"/>
    </row>
    <row r="4" spans="1:21" x14ac:dyDescent="0.2">
      <c r="A4" s="37" t="s">
        <v>8</v>
      </c>
      <c r="B4" s="37"/>
      <c r="C4" s="49"/>
      <c r="D4" s="49"/>
      <c r="E4" s="7" t="s">
        <v>9</v>
      </c>
      <c r="F4" s="36" t="s">
        <v>10</v>
      </c>
      <c r="G4" s="8" t="s">
        <v>11</v>
      </c>
      <c r="H4" s="8" t="s">
        <v>12</v>
      </c>
      <c r="I4" s="36" t="s">
        <v>361</v>
      </c>
      <c r="J4" s="36" t="s">
        <v>364</v>
      </c>
      <c r="K4" s="36" t="s">
        <v>368</v>
      </c>
      <c r="L4" s="36" t="s">
        <v>371</v>
      </c>
      <c r="M4" s="36" t="s">
        <v>374</v>
      </c>
      <c r="N4" s="36"/>
      <c r="O4" s="8" t="s">
        <v>13</v>
      </c>
      <c r="P4" s="8" t="s">
        <v>12</v>
      </c>
      <c r="Q4" s="9"/>
      <c r="R4" s="10" t="s">
        <v>14</v>
      </c>
      <c r="S4" s="10" t="s">
        <v>15</v>
      </c>
    </row>
    <row r="5" spans="1:21" x14ac:dyDescent="0.2">
      <c r="A5" s="11" t="s">
        <v>258</v>
      </c>
      <c r="B5" s="11" t="s">
        <v>259</v>
      </c>
      <c r="C5" s="11" t="s">
        <v>258</v>
      </c>
      <c r="D5" s="11" t="s">
        <v>275</v>
      </c>
      <c r="E5" s="12">
        <v>15</v>
      </c>
      <c r="F5" s="12">
        <v>375</v>
      </c>
      <c r="G5" s="12">
        <v>10</v>
      </c>
      <c r="H5" s="12">
        <v>200</v>
      </c>
      <c r="I5" s="12"/>
      <c r="J5" s="12"/>
      <c r="K5" s="12"/>
      <c r="L5" s="12"/>
      <c r="M5" s="12"/>
      <c r="N5" s="13"/>
      <c r="O5" s="12">
        <f t="shared" ref="O5:O16" si="0">SUM(I5:N5)</f>
        <v>0</v>
      </c>
      <c r="P5" s="12">
        <f t="shared" ref="P5:P16" si="1">$O5/$H5</f>
        <v>0</v>
      </c>
      <c r="Q5" s="14"/>
      <c r="R5" s="15">
        <v>0.06</v>
      </c>
      <c r="S5" s="15">
        <f t="shared" ref="S5:S16" si="2">$P5*$R5</f>
        <v>0</v>
      </c>
      <c r="T5" s="43">
        <f>SUM(S5:S16)</f>
        <v>12.879999999999999</v>
      </c>
      <c r="U5" s="3">
        <f>T5*100/$T$138</f>
        <v>38.971255673222394</v>
      </c>
    </row>
    <row r="6" spans="1:21" x14ac:dyDescent="0.2">
      <c r="A6" s="11" t="s">
        <v>26</v>
      </c>
      <c r="B6" s="11" t="s">
        <v>27</v>
      </c>
      <c r="C6" s="11" t="s">
        <v>26</v>
      </c>
      <c r="D6" s="11" t="s">
        <v>275</v>
      </c>
      <c r="E6" s="12">
        <v>15</v>
      </c>
      <c r="F6" s="12">
        <v>457</v>
      </c>
      <c r="G6" s="12">
        <v>10</v>
      </c>
      <c r="H6" s="12">
        <v>200</v>
      </c>
      <c r="I6" s="12"/>
      <c r="J6" s="12">
        <v>3400</v>
      </c>
      <c r="K6" s="12"/>
      <c r="L6" s="12">
        <v>4000</v>
      </c>
      <c r="M6" s="12">
        <v>4000</v>
      </c>
      <c r="N6" s="13"/>
      <c r="O6" s="12">
        <f t="shared" si="0"/>
        <v>11400</v>
      </c>
      <c r="P6" s="12">
        <f t="shared" si="1"/>
        <v>57</v>
      </c>
      <c r="Q6" s="14"/>
      <c r="R6" s="15">
        <v>0.05</v>
      </c>
      <c r="S6" s="15">
        <f t="shared" si="2"/>
        <v>2.85</v>
      </c>
    </row>
    <row r="7" spans="1:21" x14ac:dyDescent="0.2">
      <c r="A7" s="36" t="s">
        <v>169</v>
      </c>
      <c r="B7" s="36" t="s">
        <v>27</v>
      </c>
      <c r="C7" s="36">
        <v>90441400</v>
      </c>
      <c r="D7" s="36" t="s">
        <v>277</v>
      </c>
      <c r="E7" s="12" t="s">
        <v>167</v>
      </c>
      <c r="F7" s="12">
        <v>450</v>
      </c>
      <c r="G7" s="12">
        <v>10</v>
      </c>
      <c r="H7" s="12">
        <v>200</v>
      </c>
      <c r="I7" s="12"/>
      <c r="J7" s="12">
        <v>1000</v>
      </c>
      <c r="K7" s="12"/>
      <c r="L7" s="12">
        <v>1000</v>
      </c>
      <c r="M7" s="12">
        <v>1000</v>
      </c>
      <c r="N7" s="13"/>
      <c r="O7" s="12">
        <f t="shared" si="0"/>
        <v>3000</v>
      </c>
      <c r="P7" s="12">
        <f t="shared" si="1"/>
        <v>15</v>
      </c>
      <c r="Q7" s="14"/>
      <c r="R7" s="15">
        <v>0.05</v>
      </c>
      <c r="S7" s="15">
        <f t="shared" si="2"/>
        <v>0.75</v>
      </c>
    </row>
    <row r="8" spans="1:21" x14ac:dyDescent="0.2">
      <c r="A8" s="11" t="s">
        <v>24</v>
      </c>
      <c r="B8" s="11" t="s">
        <v>25</v>
      </c>
      <c r="C8" s="11" t="s">
        <v>24</v>
      </c>
      <c r="D8" s="11" t="s">
        <v>275</v>
      </c>
      <c r="E8" s="12">
        <v>15</v>
      </c>
      <c r="F8" s="12">
        <v>610</v>
      </c>
      <c r="G8" s="12">
        <v>10</v>
      </c>
      <c r="H8" s="12">
        <v>100</v>
      </c>
      <c r="I8" s="12"/>
      <c r="J8" s="12">
        <v>2200</v>
      </c>
      <c r="K8" s="12"/>
      <c r="L8" s="12">
        <v>2000</v>
      </c>
      <c r="M8" s="12">
        <v>2000</v>
      </c>
      <c r="N8" s="13"/>
      <c r="O8" s="12">
        <f t="shared" si="0"/>
        <v>6200</v>
      </c>
      <c r="P8" s="12">
        <f t="shared" si="1"/>
        <v>62</v>
      </c>
      <c r="Q8" s="14"/>
      <c r="R8" s="15">
        <v>0.04</v>
      </c>
      <c r="S8" s="15">
        <f t="shared" si="2"/>
        <v>2.48</v>
      </c>
    </row>
    <row r="9" spans="1:21" x14ac:dyDescent="0.2">
      <c r="A9" s="36" t="s">
        <v>168</v>
      </c>
      <c r="B9" s="36" t="s">
        <v>25</v>
      </c>
      <c r="C9" s="36">
        <v>90441600</v>
      </c>
      <c r="D9" s="36" t="s">
        <v>277</v>
      </c>
      <c r="E9" s="12" t="s">
        <v>167</v>
      </c>
      <c r="F9" s="12">
        <v>600</v>
      </c>
      <c r="G9" s="12">
        <v>10</v>
      </c>
      <c r="H9" s="12">
        <v>100</v>
      </c>
      <c r="I9" s="12"/>
      <c r="J9" s="12">
        <v>2000</v>
      </c>
      <c r="K9" s="12"/>
      <c r="L9" s="12">
        <v>2000</v>
      </c>
      <c r="M9" s="12">
        <v>1000</v>
      </c>
      <c r="N9" s="13"/>
      <c r="O9" s="12">
        <f t="shared" si="0"/>
        <v>5000</v>
      </c>
      <c r="P9" s="12">
        <f t="shared" si="1"/>
        <v>50</v>
      </c>
      <c r="Q9" s="14"/>
      <c r="R9" s="15">
        <v>0.04</v>
      </c>
      <c r="S9" s="15">
        <f t="shared" si="2"/>
        <v>2</v>
      </c>
    </row>
    <row r="10" spans="1:21" x14ac:dyDescent="0.2">
      <c r="A10" s="11" t="s">
        <v>150</v>
      </c>
      <c r="B10" s="11" t="s">
        <v>151</v>
      </c>
      <c r="C10" s="11" t="s">
        <v>150</v>
      </c>
      <c r="D10" s="11" t="s">
        <v>275</v>
      </c>
      <c r="E10" s="12">
        <v>15</v>
      </c>
      <c r="F10" s="12">
        <v>760</v>
      </c>
      <c r="G10" s="12">
        <v>10</v>
      </c>
      <c r="H10" s="12">
        <v>100</v>
      </c>
      <c r="I10" s="12"/>
      <c r="J10" s="12"/>
      <c r="K10" s="12"/>
      <c r="L10" s="12"/>
      <c r="M10" s="12"/>
      <c r="N10" s="13"/>
      <c r="O10" s="12">
        <f t="shared" si="0"/>
        <v>0</v>
      </c>
      <c r="P10" s="12">
        <f t="shared" si="1"/>
        <v>0</v>
      </c>
      <c r="Q10" s="14"/>
      <c r="R10" s="15">
        <v>0.04</v>
      </c>
      <c r="S10" s="15">
        <f t="shared" si="2"/>
        <v>0</v>
      </c>
    </row>
    <row r="11" spans="1:21" x14ac:dyDescent="0.2">
      <c r="A11" s="11" t="s">
        <v>20</v>
      </c>
      <c r="B11" s="11" t="s">
        <v>21</v>
      </c>
      <c r="C11" s="11" t="s">
        <v>20</v>
      </c>
      <c r="D11" s="11" t="s">
        <v>275</v>
      </c>
      <c r="E11" s="12">
        <v>15</v>
      </c>
      <c r="F11" s="12">
        <v>915</v>
      </c>
      <c r="G11" s="12">
        <v>10</v>
      </c>
      <c r="H11" s="12">
        <v>100</v>
      </c>
      <c r="I11" s="12"/>
      <c r="J11" s="12"/>
      <c r="K11" s="12"/>
      <c r="L11" s="12"/>
      <c r="M11" s="12"/>
      <c r="N11" s="13"/>
      <c r="O11" s="12">
        <f t="shared" si="0"/>
        <v>0</v>
      </c>
      <c r="P11" s="12">
        <f t="shared" si="1"/>
        <v>0</v>
      </c>
      <c r="Q11" s="14"/>
      <c r="R11" s="15">
        <v>0.05</v>
      </c>
      <c r="S11" s="15">
        <f t="shared" si="2"/>
        <v>0</v>
      </c>
    </row>
    <row r="12" spans="1:21" x14ac:dyDescent="0.2">
      <c r="A12" s="13" t="s">
        <v>166</v>
      </c>
      <c r="B12" s="13" t="s">
        <v>21</v>
      </c>
      <c r="C12" s="13">
        <v>90441800</v>
      </c>
      <c r="D12" s="36" t="s">
        <v>277</v>
      </c>
      <c r="E12" s="12" t="s">
        <v>167</v>
      </c>
      <c r="F12" s="12">
        <v>900</v>
      </c>
      <c r="G12" s="12">
        <v>10</v>
      </c>
      <c r="H12" s="12">
        <v>100</v>
      </c>
      <c r="I12" s="12"/>
      <c r="J12" s="12"/>
      <c r="K12" s="12"/>
      <c r="L12" s="12"/>
      <c r="M12" s="12"/>
      <c r="N12" s="13"/>
      <c r="O12" s="12">
        <f t="shared" si="0"/>
        <v>0</v>
      </c>
      <c r="P12" s="12">
        <f t="shared" si="1"/>
        <v>0</v>
      </c>
      <c r="Q12" s="14"/>
      <c r="R12" s="15">
        <v>0.05</v>
      </c>
      <c r="S12" s="15">
        <f t="shared" si="2"/>
        <v>0</v>
      </c>
    </row>
    <row r="13" spans="1:21" x14ac:dyDescent="0.2">
      <c r="A13" s="11" t="s">
        <v>16</v>
      </c>
      <c r="B13" s="11" t="s">
        <v>17</v>
      </c>
      <c r="C13" s="11" t="s">
        <v>16</v>
      </c>
      <c r="D13" s="11" t="s">
        <v>275</v>
      </c>
      <c r="E13" s="12">
        <v>15</v>
      </c>
      <c r="F13" s="12">
        <v>1220</v>
      </c>
      <c r="G13" s="12">
        <v>10</v>
      </c>
      <c r="H13" s="12">
        <v>50</v>
      </c>
      <c r="I13" s="12"/>
      <c r="J13" s="12">
        <v>2000</v>
      </c>
      <c r="K13" s="12"/>
      <c r="L13" s="12">
        <v>2000</v>
      </c>
      <c r="M13" s="12">
        <v>2000</v>
      </c>
      <c r="N13" s="13"/>
      <c r="O13" s="12">
        <f t="shared" si="0"/>
        <v>6000</v>
      </c>
      <c r="P13" s="12">
        <f t="shared" si="1"/>
        <v>120</v>
      </c>
      <c r="Q13" s="14"/>
      <c r="R13" s="15">
        <v>0.04</v>
      </c>
      <c r="S13" s="15">
        <f t="shared" si="2"/>
        <v>4.8</v>
      </c>
    </row>
    <row r="14" spans="1:21" x14ac:dyDescent="0.2">
      <c r="A14" s="11" t="s">
        <v>148</v>
      </c>
      <c r="B14" s="11" t="s">
        <v>149</v>
      </c>
      <c r="C14" s="11" t="s">
        <v>148</v>
      </c>
      <c r="D14" s="11" t="s">
        <v>275</v>
      </c>
      <c r="E14" s="12">
        <v>15</v>
      </c>
      <c r="F14" s="12">
        <v>1524</v>
      </c>
      <c r="G14" s="12">
        <v>10</v>
      </c>
      <c r="H14" s="12">
        <v>50</v>
      </c>
      <c r="I14" s="12"/>
      <c r="J14" s="12"/>
      <c r="K14" s="12"/>
      <c r="L14" s="12"/>
      <c r="M14" s="12"/>
      <c r="N14" s="13"/>
      <c r="O14" s="12">
        <f t="shared" si="0"/>
        <v>0</v>
      </c>
      <c r="P14" s="12">
        <f t="shared" si="1"/>
        <v>0</v>
      </c>
      <c r="Q14" s="14"/>
      <c r="R14" s="15">
        <v>0.05</v>
      </c>
      <c r="S14" s="15">
        <f t="shared" si="2"/>
        <v>0</v>
      </c>
    </row>
    <row r="15" spans="1:21" x14ac:dyDescent="0.2">
      <c r="A15" s="11" t="s">
        <v>146</v>
      </c>
      <c r="B15" s="11" t="s">
        <v>147</v>
      </c>
      <c r="C15" s="11" t="s">
        <v>146</v>
      </c>
      <c r="D15" s="11" t="s">
        <v>275</v>
      </c>
      <c r="E15" s="12">
        <v>15</v>
      </c>
      <c r="F15" s="12">
        <v>1800</v>
      </c>
      <c r="G15" s="12">
        <v>10</v>
      </c>
      <c r="H15" s="12">
        <v>50</v>
      </c>
      <c r="I15" s="12"/>
      <c r="J15" s="12"/>
      <c r="K15" s="12"/>
      <c r="L15" s="12"/>
      <c r="M15" s="12"/>
      <c r="N15" s="13"/>
      <c r="O15" s="12">
        <f t="shared" si="0"/>
        <v>0</v>
      </c>
      <c r="P15" s="12">
        <f t="shared" si="1"/>
        <v>0</v>
      </c>
      <c r="Q15" s="14"/>
      <c r="R15" s="15">
        <v>0.06</v>
      </c>
      <c r="S15" s="15">
        <f t="shared" si="2"/>
        <v>0</v>
      </c>
    </row>
    <row r="16" spans="1:21" x14ac:dyDescent="0.2">
      <c r="A16" s="11" t="s">
        <v>353</v>
      </c>
      <c r="B16" s="11" t="s">
        <v>354</v>
      </c>
      <c r="C16" s="11" t="s">
        <v>146</v>
      </c>
      <c r="D16" s="11" t="s">
        <v>275</v>
      </c>
      <c r="E16" s="12">
        <v>15</v>
      </c>
      <c r="F16" s="12">
        <v>2100</v>
      </c>
      <c r="G16" s="12">
        <v>10</v>
      </c>
      <c r="H16" s="12">
        <v>50</v>
      </c>
      <c r="I16" s="12"/>
      <c r="J16" s="12"/>
      <c r="K16" s="12"/>
      <c r="L16" s="12"/>
      <c r="M16" s="12"/>
      <c r="N16" s="13"/>
      <c r="O16" s="12">
        <f t="shared" si="0"/>
        <v>0</v>
      </c>
      <c r="P16" s="12">
        <f t="shared" si="1"/>
        <v>0</v>
      </c>
      <c r="Q16" s="14"/>
      <c r="R16" s="15">
        <v>0.06</v>
      </c>
      <c r="S16" s="15">
        <f t="shared" si="2"/>
        <v>0</v>
      </c>
    </row>
    <row r="17" spans="1:21" ht="15" x14ac:dyDescent="0.2">
      <c r="A17" s="17" t="s">
        <v>28</v>
      </c>
      <c r="B17" s="17"/>
      <c r="C17" s="18"/>
      <c r="D17" s="18"/>
      <c r="E17" s="19"/>
      <c r="F17" s="12"/>
      <c r="G17" s="20"/>
      <c r="H17" s="20"/>
      <c r="I17" s="12"/>
      <c r="J17" s="12"/>
      <c r="K17" s="12"/>
      <c r="L17" s="12"/>
      <c r="M17" s="12"/>
      <c r="N17" s="21"/>
      <c r="O17" s="12"/>
      <c r="P17" s="12"/>
      <c r="Q17" s="14"/>
      <c r="R17" s="12"/>
      <c r="S17" s="15"/>
    </row>
    <row r="18" spans="1:21" x14ac:dyDescent="0.2">
      <c r="A18" s="11" t="s">
        <v>260</v>
      </c>
      <c r="B18" s="11" t="s">
        <v>229</v>
      </c>
      <c r="C18" s="11" t="s">
        <v>260</v>
      </c>
      <c r="D18" s="11" t="s">
        <v>275</v>
      </c>
      <c r="E18" s="12">
        <v>20</v>
      </c>
      <c r="F18" s="12">
        <v>100</v>
      </c>
      <c r="G18" s="12">
        <v>10</v>
      </c>
      <c r="H18" s="12">
        <v>500</v>
      </c>
      <c r="I18" s="12"/>
      <c r="J18" s="12"/>
      <c r="K18" s="12"/>
      <c r="L18" s="12"/>
      <c r="M18" s="12"/>
      <c r="N18" s="13"/>
      <c r="O18" s="12">
        <f t="shared" ref="O18:O33" si="3">SUM(I18:N18)</f>
        <v>0</v>
      </c>
      <c r="P18" s="12">
        <f t="shared" ref="P18:P33" si="4">$O18/$H18</f>
        <v>0</v>
      </c>
      <c r="Q18" s="14"/>
      <c r="R18" s="15">
        <v>0.06</v>
      </c>
      <c r="S18" s="15">
        <f t="shared" ref="S18:S33" si="5">$P18*$R18</f>
        <v>0</v>
      </c>
      <c r="T18" s="43">
        <f>SUM(S18:S33)</f>
        <v>7.12</v>
      </c>
      <c r="U18" s="3">
        <f>T18*100/$T$138</f>
        <v>21.543116490166415</v>
      </c>
    </row>
    <row r="19" spans="1:21" x14ac:dyDescent="0.2">
      <c r="A19" s="36" t="s">
        <v>228</v>
      </c>
      <c r="B19" s="36" t="s">
        <v>229</v>
      </c>
      <c r="C19" s="36">
        <v>90442100</v>
      </c>
      <c r="D19" s="36" t="s">
        <v>277</v>
      </c>
      <c r="E19" s="12" t="s">
        <v>46</v>
      </c>
      <c r="F19" s="12">
        <v>100</v>
      </c>
      <c r="G19" s="12">
        <v>10</v>
      </c>
      <c r="H19" s="12">
        <v>500</v>
      </c>
      <c r="I19" s="12"/>
      <c r="J19" s="12"/>
      <c r="K19" s="12"/>
      <c r="L19" s="12"/>
      <c r="M19" s="12"/>
      <c r="N19" s="13"/>
      <c r="O19" s="12">
        <f t="shared" si="3"/>
        <v>0</v>
      </c>
      <c r="P19" s="12">
        <f t="shared" si="4"/>
        <v>0</v>
      </c>
      <c r="Q19" s="14"/>
      <c r="R19" s="15">
        <v>0.06</v>
      </c>
      <c r="S19" s="15">
        <f t="shared" si="5"/>
        <v>0</v>
      </c>
      <c r="T19" s="43"/>
    </row>
    <row r="20" spans="1:21" x14ac:dyDescent="0.2">
      <c r="A20" s="36" t="s">
        <v>172</v>
      </c>
      <c r="B20" s="36" t="s">
        <v>173</v>
      </c>
      <c r="C20" s="36">
        <v>90447000</v>
      </c>
      <c r="D20" s="36" t="s">
        <v>277</v>
      </c>
      <c r="E20" s="12" t="s">
        <v>46</v>
      </c>
      <c r="F20" s="12">
        <v>240</v>
      </c>
      <c r="G20" s="12">
        <v>10</v>
      </c>
      <c r="H20" s="12">
        <v>250</v>
      </c>
      <c r="I20" s="12"/>
      <c r="J20" s="12"/>
      <c r="K20" s="12"/>
      <c r="L20" s="12"/>
      <c r="M20" s="12"/>
      <c r="N20" s="13"/>
      <c r="O20" s="12">
        <f t="shared" si="3"/>
        <v>0</v>
      </c>
      <c r="P20" s="12">
        <f t="shared" si="4"/>
        <v>0</v>
      </c>
      <c r="Q20" s="14"/>
      <c r="R20" s="15">
        <v>0.06</v>
      </c>
      <c r="S20" s="15">
        <f t="shared" si="5"/>
        <v>0</v>
      </c>
    </row>
    <row r="21" spans="1:21" x14ac:dyDescent="0.2">
      <c r="A21" s="11" t="s">
        <v>50</v>
      </c>
      <c r="B21" s="11" t="s">
        <v>51</v>
      </c>
      <c r="C21" s="11" t="s">
        <v>50</v>
      </c>
      <c r="D21" s="11" t="s">
        <v>275</v>
      </c>
      <c r="E21" s="12">
        <v>20</v>
      </c>
      <c r="F21" s="12">
        <v>457</v>
      </c>
      <c r="G21" s="12">
        <v>10</v>
      </c>
      <c r="H21" s="12">
        <v>100</v>
      </c>
      <c r="I21" s="12"/>
      <c r="J21" s="12"/>
      <c r="K21" s="12"/>
      <c r="L21" s="12"/>
      <c r="M21" s="12"/>
      <c r="N21" s="13"/>
      <c r="O21" s="12">
        <f t="shared" si="3"/>
        <v>0</v>
      </c>
      <c r="P21" s="12">
        <f t="shared" si="4"/>
        <v>0</v>
      </c>
      <c r="Q21" s="14"/>
      <c r="R21" s="15">
        <v>0.04</v>
      </c>
      <c r="S21" s="15">
        <f t="shared" si="5"/>
        <v>0</v>
      </c>
    </row>
    <row r="22" spans="1:21" x14ac:dyDescent="0.2">
      <c r="A22" s="36" t="s">
        <v>171</v>
      </c>
      <c r="B22" s="36" t="s">
        <v>51</v>
      </c>
      <c r="C22" s="36">
        <v>90442400</v>
      </c>
      <c r="D22" s="36" t="s">
        <v>277</v>
      </c>
      <c r="E22" s="12" t="s">
        <v>46</v>
      </c>
      <c r="F22" s="12">
        <v>450</v>
      </c>
      <c r="G22" s="12">
        <v>10</v>
      </c>
      <c r="H22" s="12">
        <v>100</v>
      </c>
      <c r="I22" s="12"/>
      <c r="J22" s="12">
        <v>600</v>
      </c>
      <c r="K22" s="12"/>
      <c r="L22" s="12">
        <v>1000</v>
      </c>
      <c r="M22" s="12">
        <v>1000</v>
      </c>
      <c r="N22" s="13"/>
      <c r="O22" s="12">
        <f t="shared" si="3"/>
        <v>2600</v>
      </c>
      <c r="P22" s="12">
        <f t="shared" si="4"/>
        <v>26</v>
      </c>
      <c r="Q22" s="14"/>
      <c r="R22" s="15">
        <v>0.04</v>
      </c>
      <c r="S22" s="15">
        <f t="shared" si="5"/>
        <v>1.04</v>
      </c>
    </row>
    <row r="23" spans="1:21" x14ac:dyDescent="0.2">
      <c r="A23" s="11" t="s">
        <v>47</v>
      </c>
      <c r="B23" s="11" t="s">
        <v>48</v>
      </c>
      <c r="C23" s="11" t="s">
        <v>47</v>
      </c>
      <c r="D23" s="11" t="s">
        <v>275</v>
      </c>
      <c r="E23" s="12">
        <v>20</v>
      </c>
      <c r="F23" s="12">
        <v>610</v>
      </c>
      <c r="G23" s="12">
        <v>10</v>
      </c>
      <c r="H23" s="12">
        <v>100</v>
      </c>
      <c r="I23" s="12"/>
      <c r="J23" s="12">
        <v>1000</v>
      </c>
      <c r="K23" s="12"/>
      <c r="L23" s="12">
        <v>1000</v>
      </c>
      <c r="M23" s="12">
        <v>1000</v>
      </c>
      <c r="N23" s="13"/>
      <c r="O23" s="12">
        <f t="shared" si="3"/>
        <v>3000</v>
      </c>
      <c r="P23" s="12">
        <f t="shared" si="4"/>
        <v>30</v>
      </c>
      <c r="Q23" s="14"/>
      <c r="R23" s="15">
        <v>0.06</v>
      </c>
      <c r="S23" s="15">
        <f t="shared" si="5"/>
        <v>1.7999999999999998</v>
      </c>
    </row>
    <row r="24" spans="1:21" x14ac:dyDescent="0.2">
      <c r="A24" s="36" t="s">
        <v>49</v>
      </c>
      <c r="B24" s="36" t="s">
        <v>48</v>
      </c>
      <c r="C24" s="36">
        <v>90442600</v>
      </c>
      <c r="D24" s="36" t="s">
        <v>277</v>
      </c>
      <c r="E24" s="12" t="s">
        <v>46</v>
      </c>
      <c r="F24" s="12">
        <v>600</v>
      </c>
      <c r="G24" s="12">
        <v>10</v>
      </c>
      <c r="H24" s="12">
        <v>100</v>
      </c>
      <c r="I24" s="12"/>
      <c r="J24" s="12"/>
      <c r="K24" s="12"/>
      <c r="L24" s="12"/>
      <c r="M24" s="12"/>
      <c r="N24" s="13"/>
      <c r="O24" s="12">
        <f t="shared" si="3"/>
        <v>0</v>
      </c>
      <c r="P24" s="12">
        <f t="shared" si="4"/>
        <v>0</v>
      </c>
      <c r="Q24" s="14"/>
      <c r="R24" s="15">
        <v>0.06</v>
      </c>
      <c r="S24" s="15">
        <f t="shared" si="5"/>
        <v>0</v>
      </c>
    </row>
    <row r="25" spans="1:21" x14ac:dyDescent="0.2">
      <c r="A25" s="23" t="s">
        <v>154</v>
      </c>
      <c r="B25" s="11" t="s">
        <v>43</v>
      </c>
      <c r="C25" s="11" t="s">
        <v>154</v>
      </c>
      <c r="D25" s="11" t="s">
        <v>275</v>
      </c>
      <c r="E25" s="12">
        <v>20</v>
      </c>
      <c r="F25" s="12">
        <v>760</v>
      </c>
      <c r="G25" s="12">
        <v>10</v>
      </c>
      <c r="H25" s="12">
        <v>100</v>
      </c>
      <c r="I25" s="12"/>
      <c r="J25" s="12"/>
      <c r="K25" s="12"/>
      <c r="L25" s="12"/>
      <c r="M25" s="12"/>
      <c r="N25" s="13"/>
      <c r="O25" s="12">
        <f t="shared" si="3"/>
        <v>0</v>
      </c>
      <c r="P25" s="12">
        <f t="shared" si="4"/>
        <v>0</v>
      </c>
      <c r="Q25" s="14"/>
      <c r="R25" s="15">
        <v>7.0000000000000007E-2</v>
      </c>
      <c r="S25" s="15">
        <f t="shared" si="5"/>
        <v>0</v>
      </c>
    </row>
    <row r="26" spans="1:21" x14ac:dyDescent="0.2">
      <c r="A26" s="36" t="s">
        <v>45</v>
      </c>
      <c r="B26" s="36" t="s">
        <v>43</v>
      </c>
      <c r="C26" s="36">
        <v>90442700</v>
      </c>
      <c r="D26" s="36" t="s">
        <v>277</v>
      </c>
      <c r="E26" s="12" t="s">
        <v>46</v>
      </c>
      <c r="F26" s="12">
        <v>750</v>
      </c>
      <c r="G26" s="12">
        <v>10</v>
      </c>
      <c r="H26" s="12">
        <v>100</v>
      </c>
      <c r="I26" s="12"/>
      <c r="J26" s="12"/>
      <c r="K26" s="12"/>
      <c r="L26" s="12"/>
      <c r="M26" s="12"/>
      <c r="N26" s="13"/>
      <c r="O26" s="12">
        <f t="shared" si="3"/>
        <v>0</v>
      </c>
      <c r="P26" s="12">
        <f t="shared" si="4"/>
        <v>0</v>
      </c>
      <c r="Q26" s="14"/>
      <c r="R26" s="15">
        <v>7.0000000000000007E-2</v>
      </c>
      <c r="S26" s="15">
        <f t="shared" si="5"/>
        <v>0</v>
      </c>
    </row>
    <row r="27" spans="1:21" x14ac:dyDescent="0.2">
      <c r="A27" s="11" t="s">
        <v>38</v>
      </c>
      <c r="B27" s="11" t="s">
        <v>39</v>
      </c>
      <c r="C27" s="11" t="s">
        <v>38</v>
      </c>
      <c r="D27" s="11" t="s">
        <v>275</v>
      </c>
      <c r="E27" s="12">
        <v>20</v>
      </c>
      <c r="F27" s="12">
        <v>915</v>
      </c>
      <c r="G27" s="12">
        <v>10</v>
      </c>
      <c r="H27" s="12">
        <v>50</v>
      </c>
      <c r="I27" s="12"/>
      <c r="J27" s="12"/>
      <c r="K27" s="12"/>
      <c r="L27" s="12"/>
      <c r="M27" s="12"/>
      <c r="N27" s="13"/>
      <c r="O27" s="12">
        <f t="shared" si="3"/>
        <v>0</v>
      </c>
      <c r="P27" s="12">
        <f t="shared" si="4"/>
        <v>0</v>
      </c>
      <c r="Q27" s="14"/>
      <c r="R27" s="15">
        <v>0.04</v>
      </c>
      <c r="S27" s="15">
        <f t="shared" si="5"/>
        <v>0</v>
      </c>
    </row>
    <row r="28" spans="1:21" x14ac:dyDescent="0.2">
      <c r="A28" s="36" t="s">
        <v>170</v>
      </c>
      <c r="B28" s="36" t="s">
        <v>39</v>
      </c>
      <c r="C28" s="36">
        <v>90442800</v>
      </c>
      <c r="D28" s="36" t="s">
        <v>277</v>
      </c>
      <c r="E28" s="12" t="s">
        <v>46</v>
      </c>
      <c r="F28" s="12">
        <v>900</v>
      </c>
      <c r="G28" s="12">
        <v>10</v>
      </c>
      <c r="H28" s="12">
        <v>50</v>
      </c>
      <c r="I28" s="12"/>
      <c r="J28" s="12">
        <v>1350</v>
      </c>
      <c r="K28" s="12"/>
      <c r="L28" s="12">
        <v>2000</v>
      </c>
      <c r="M28" s="12">
        <v>2000</v>
      </c>
      <c r="N28" s="13"/>
      <c r="O28" s="12">
        <f t="shared" si="3"/>
        <v>5350</v>
      </c>
      <c r="P28" s="12">
        <f t="shared" si="4"/>
        <v>107</v>
      </c>
      <c r="Q28" s="14"/>
      <c r="R28" s="15">
        <v>0.04</v>
      </c>
      <c r="S28" s="15">
        <f t="shared" si="5"/>
        <v>4.28</v>
      </c>
    </row>
    <row r="29" spans="1:21" x14ac:dyDescent="0.2">
      <c r="A29" s="11" t="s">
        <v>34</v>
      </c>
      <c r="B29" s="11" t="s">
        <v>35</v>
      </c>
      <c r="C29" s="11" t="s">
        <v>34</v>
      </c>
      <c r="D29" s="11" t="s">
        <v>275</v>
      </c>
      <c r="E29" s="12">
        <v>20</v>
      </c>
      <c r="F29" s="12">
        <v>1220</v>
      </c>
      <c r="G29" s="12">
        <v>10</v>
      </c>
      <c r="H29" s="12">
        <v>50</v>
      </c>
      <c r="I29" s="12"/>
      <c r="J29" s="12"/>
      <c r="K29" s="12"/>
      <c r="L29" s="12"/>
      <c r="M29" s="12"/>
      <c r="N29" s="13"/>
      <c r="O29" s="12">
        <f t="shared" si="3"/>
        <v>0</v>
      </c>
      <c r="P29" s="12">
        <f t="shared" si="4"/>
        <v>0</v>
      </c>
      <c r="Q29" s="14"/>
      <c r="R29" s="15">
        <v>0.06</v>
      </c>
      <c r="S29" s="15">
        <f t="shared" si="5"/>
        <v>0</v>
      </c>
    </row>
    <row r="30" spans="1:21" x14ac:dyDescent="0.2">
      <c r="A30" s="11" t="s">
        <v>32</v>
      </c>
      <c r="B30" s="11" t="s">
        <v>33</v>
      </c>
      <c r="C30" s="11" t="s">
        <v>32</v>
      </c>
      <c r="D30" s="11" t="s">
        <v>275</v>
      </c>
      <c r="E30" s="12">
        <v>20</v>
      </c>
      <c r="F30" s="12">
        <v>1524</v>
      </c>
      <c r="G30" s="12">
        <v>10</v>
      </c>
      <c r="H30" s="12">
        <v>50</v>
      </c>
      <c r="I30" s="12"/>
      <c r="J30" s="12"/>
      <c r="K30" s="12"/>
      <c r="L30" s="12"/>
      <c r="M30" s="12"/>
      <c r="N30" s="13"/>
      <c r="O30" s="12">
        <f t="shared" si="3"/>
        <v>0</v>
      </c>
      <c r="P30" s="12">
        <f t="shared" si="4"/>
        <v>0</v>
      </c>
      <c r="Q30" s="14"/>
      <c r="R30" s="15">
        <v>7.0000000000000007E-2</v>
      </c>
      <c r="S30" s="15">
        <f t="shared" si="5"/>
        <v>0</v>
      </c>
    </row>
    <row r="31" spans="1:21" x14ac:dyDescent="0.2">
      <c r="A31" s="11" t="s">
        <v>214</v>
      </c>
      <c r="B31" s="11" t="s">
        <v>30</v>
      </c>
      <c r="C31" s="11" t="s">
        <v>214</v>
      </c>
      <c r="D31" s="11" t="s">
        <v>275</v>
      </c>
      <c r="E31" s="12">
        <v>20</v>
      </c>
      <c r="F31" s="12">
        <v>1800</v>
      </c>
      <c r="G31" s="12">
        <v>10</v>
      </c>
      <c r="H31" s="12">
        <v>50</v>
      </c>
      <c r="I31" s="12"/>
      <c r="J31" s="12"/>
      <c r="K31" s="12"/>
      <c r="L31" s="12"/>
      <c r="M31" s="12"/>
      <c r="N31" s="13"/>
      <c r="O31" s="12">
        <f t="shared" si="3"/>
        <v>0</v>
      </c>
      <c r="P31" s="12">
        <f t="shared" si="4"/>
        <v>0</v>
      </c>
      <c r="Q31" s="14"/>
      <c r="R31" s="15">
        <v>0.09</v>
      </c>
      <c r="S31" s="15">
        <f t="shared" si="5"/>
        <v>0</v>
      </c>
    </row>
    <row r="32" spans="1:21" x14ac:dyDescent="0.2">
      <c r="A32" s="11" t="s">
        <v>212</v>
      </c>
      <c r="B32" s="11" t="s">
        <v>213</v>
      </c>
      <c r="C32" s="11" t="s">
        <v>212</v>
      </c>
      <c r="D32" s="11" t="s">
        <v>275</v>
      </c>
      <c r="E32" s="12">
        <v>20</v>
      </c>
      <c r="F32" s="12">
        <v>2100</v>
      </c>
      <c r="G32" s="12">
        <v>10</v>
      </c>
      <c r="H32" s="12">
        <v>50</v>
      </c>
      <c r="I32" s="12"/>
      <c r="J32" s="12"/>
      <c r="K32" s="12"/>
      <c r="L32" s="12"/>
      <c r="M32" s="12"/>
      <c r="N32" s="13"/>
      <c r="O32" s="12">
        <f t="shared" si="3"/>
        <v>0</v>
      </c>
      <c r="P32" s="12">
        <f t="shared" si="4"/>
        <v>0</v>
      </c>
      <c r="Q32" s="14"/>
      <c r="R32" s="15">
        <v>7.0000000000000007E-2</v>
      </c>
      <c r="S32" s="15">
        <f t="shared" si="5"/>
        <v>0</v>
      </c>
    </row>
    <row r="33" spans="1:21" x14ac:dyDescent="0.2">
      <c r="A33" s="11" t="s">
        <v>242</v>
      </c>
      <c r="B33" s="11" t="s">
        <v>243</v>
      </c>
      <c r="C33" s="11" t="s">
        <v>242</v>
      </c>
      <c r="D33" s="11" t="s">
        <v>275</v>
      </c>
      <c r="E33" s="12">
        <v>20</v>
      </c>
      <c r="F33" s="12">
        <v>2400</v>
      </c>
      <c r="G33" s="12">
        <v>10</v>
      </c>
      <c r="H33" s="12">
        <v>50</v>
      </c>
      <c r="I33" s="12"/>
      <c r="J33" s="12"/>
      <c r="K33" s="12"/>
      <c r="L33" s="12"/>
      <c r="M33" s="12"/>
      <c r="N33" s="13"/>
      <c r="O33" s="12">
        <f t="shared" si="3"/>
        <v>0</v>
      </c>
      <c r="P33" s="12">
        <f t="shared" si="4"/>
        <v>0</v>
      </c>
      <c r="Q33" s="14"/>
      <c r="R33" s="15">
        <v>7.0000000000000007E-2</v>
      </c>
      <c r="S33" s="15">
        <f t="shared" si="5"/>
        <v>0</v>
      </c>
    </row>
    <row r="34" spans="1:21" ht="15" x14ac:dyDescent="0.2">
      <c r="A34" s="17" t="s">
        <v>52</v>
      </c>
      <c r="B34" s="17"/>
      <c r="C34" s="18"/>
      <c r="D34" s="18"/>
      <c r="E34" s="19"/>
      <c r="F34" s="24"/>
      <c r="G34" s="10"/>
      <c r="H34" s="10"/>
      <c r="I34" s="12"/>
      <c r="J34" s="12"/>
      <c r="K34" s="12"/>
      <c r="L34" s="12"/>
      <c r="M34" s="12"/>
      <c r="N34" s="25"/>
      <c r="O34" s="12"/>
      <c r="P34" s="12"/>
      <c r="Q34" s="14"/>
      <c r="R34" s="12"/>
      <c r="S34" s="15"/>
    </row>
    <row r="35" spans="1:21" x14ac:dyDescent="0.2">
      <c r="A35" s="11" t="s">
        <v>261</v>
      </c>
      <c r="B35" s="11" t="s">
        <v>262</v>
      </c>
      <c r="C35" s="11" t="s">
        <v>261</v>
      </c>
      <c r="D35" s="11" t="s">
        <v>275</v>
      </c>
      <c r="E35" s="12" t="s">
        <v>63</v>
      </c>
      <c r="F35" s="12">
        <v>200</v>
      </c>
      <c r="G35" s="12">
        <v>10</v>
      </c>
      <c r="H35" s="12">
        <v>150</v>
      </c>
      <c r="I35" s="12"/>
      <c r="J35" s="12">
        <v>600</v>
      </c>
      <c r="K35" s="12"/>
      <c r="L35" s="12"/>
      <c r="M35" s="12"/>
      <c r="N35" s="13"/>
      <c r="O35" s="12">
        <f t="shared" ref="O35:O52" si="6">SUM(I35:N35)</f>
        <v>600</v>
      </c>
      <c r="P35" s="12">
        <f t="shared" ref="P35:P52" si="7">$O35/$H35</f>
        <v>4</v>
      </c>
      <c r="Q35" s="14"/>
      <c r="R35" s="15">
        <v>0.06</v>
      </c>
      <c r="S35" s="15">
        <f t="shared" ref="S35:S52" si="8">$P35*$R35</f>
        <v>0.24</v>
      </c>
      <c r="T35" s="43">
        <f>SUM(S35:S52)</f>
        <v>14.26</v>
      </c>
      <c r="U35" s="3">
        <f>T35*100/$T$138</f>
        <v>43.14674735249622</v>
      </c>
    </row>
    <row r="36" spans="1:21" x14ac:dyDescent="0.2">
      <c r="A36" s="37" t="s">
        <v>198</v>
      </c>
      <c r="B36" s="36" t="s">
        <v>199</v>
      </c>
      <c r="C36" s="36">
        <v>90448000</v>
      </c>
      <c r="D36" s="36" t="s">
        <v>277</v>
      </c>
      <c r="E36" s="12" t="s">
        <v>63</v>
      </c>
      <c r="F36" s="12">
        <v>270</v>
      </c>
      <c r="G36" s="12">
        <v>10</v>
      </c>
      <c r="H36" s="12">
        <v>100</v>
      </c>
      <c r="I36" s="12"/>
      <c r="J36" s="12"/>
      <c r="K36" s="12"/>
      <c r="L36" s="12"/>
      <c r="M36" s="12"/>
      <c r="N36" s="13"/>
      <c r="O36" s="12">
        <f t="shared" si="6"/>
        <v>0</v>
      </c>
      <c r="P36" s="12">
        <f t="shared" si="7"/>
        <v>0</v>
      </c>
      <c r="Q36" s="14"/>
      <c r="R36" s="15">
        <v>0.06</v>
      </c>
      <c r="S36" s="15">
        <f t="shared" si="8"/>
        <v>0</v>
      </c>
    </row>
    <row r="37" spans="1:21" x14ac:dyDescent="0.2">
      <c r="A37" s="27" t="s">
        <v>67</v>
      </c>
      <c r="B37" s="27" t="s">
        <v>68</v>
      </c>
      <c r="C37" s="27" t="s">
        <v>69</v>
      </c>
      <c r="D37" s="11" t="s">
        <v>275</v>
      </c>
      <c r="E37" s="12">
        <v>25</v>
      </c>
      <c r="F37" s="12">
        <v>375</v>
      </c>
      <c r="G37" s="12">
        <v>10</v>
      </c>
      <c r="H37" s="12">
        <v>100</v>
      </c>
      <c r="I37" s="12"/>
      <c r="J37" s="12"/>
      <c r="K37" s="12"/>
      <c r="L37" s="12"/>
      <c r="M37" s="12"/>
      <c r="N37" s="13"/>
      <c r="O37" s="12">
        <f t="shared" si="6"/>
        <v>0</v>
      </c>
      <c r="P37" s="12">
        <f t="shared" si="7"/>
        <v>0</v>
      </c>
      <c r="Q37" s="14"/>
      <c r="R37" s="15">
        <v>0.06</v>
      </c>
      <c r="S37" s="15">
        <f t="shared" si="8"/>
        <v>0</v>
      </c>
    </row>
    <row r="38" spans="1:21" x14ac:dyDescent="0.2">
      <c r="A38" s="11" t="s">
        <v>64</v>
      </c>
      <c r="B38" s="11" t="s">
        <v>65</v>
      </c>
      <c r="C38" s="11" t="s">
        <v>64</v>
      </c>
      <c r="D38" s="11" t="s">
        <v>275</v>
      </c>
      <c r="E38" s="12">
        <v>25</v>
      </c>
      <c r="F38" s="12">
        <v>457</v>
      </c>
      <c r="G38" s="12">
        <v>10</v>
      </c>
      <c r="H38" s="12">
        <v>100</v>
      </c>
      <c r="I38" s="12"/>
      <c r="J38" s="12">
        <v>800</v>
      </c>
      <c r="K38" s="12"/>
      <c r="L38" s="12"/>
      <c r="M38" s="12">
        <v>1000</v>
      </c>
      <c r="N38" s="13"/>
      <c r="O38" s="12">
        <f t="shared" si="6"/>
        <v>1800</v>
      </c>
      <c r="P38" s="12">
        <f t="shared" si="7"/>
        <v>18</v>
      </c>
      <c r="Q38" s="14"/>
      <c r="R38" s="15">
        <v>0.06</v>
      </c>
      <c r="S38" s="15">
        <f t="shared" si="8"/>
        <v>1.08</v>
      </c>
    </row>
    <row r="39" spans="1:21" x14ac:dyDescent="0.2">
      <c r="A39" s="36" t="s">
        <v>66</v>
      </c>
      <c r="B39" s="36" t="s">
        <v>65</v>
      </c>
      <c r="C39" s="36">
        <v>90443400</v>
      </c>
      <c r="D39" s="36" t="s">
        <v>277</v>
      </c>
      <c r="E39" s="12" t="s">
        <v>63</v>
      </c>
      <c r="F39" s="12">
        <v>450</v>
      </c>
      <c r="G39" s="12">
        <v>10</v>
      </c>
      <c r="H39" s="12">
        <v>100</v>
      </c>
      <c r="I39" s="12">
        <v>500</v>
      </c>
      <c r="J39" s="12">
        <v>2000</v>
      </c>
      <c r="K39" s="12"/>
      <c r="L39" s="12">
        <v>2000</v>
      </c>
      <c r="M39" s="12">
        <v>2000</v>
      </c>
      <c r="N39" s="13"/>
      <c r="O39" s="12">
        <f t="shared" si="6"/>
        <v>6500</v>
      </c>
      <c r="P39" s="12">
        <f t="shared" si="7"/>
        <v>65</v>
      </c>
      <c r="Q39" s="14"/>
      <c r="R39" s="15">
        <v>0.06</v>
      </c>
      <c r="S39" s="15">
        <f t="shared" si="8"/>
        <v>3.9</v>
      </c>
    </row>
    <row r="40" spans="1:21" x14ac:dyDescent="0.2">
      <c r="A40" s="11" t="s">
        <v>60</v>
      </c>
      <c r="B40" s="11" t="s">
        <v>61</v>
      </c>
      <c r="C40" s="11" t="s">
        <v>60</v>
      </c>
      <c r="D40" s="11" t="s">
        <v>275</v>
      </c>
      <c r="E40" s="12">
        <v>25</v>
      </c>
      <c r="F40" s="12">
        <v>610</v>
      </c>
      <c r="G40" s="12">
        <v>10</v>
      </c>
      <c r="H40" s="12">
        <v>50</v>
      </c>
      <c r="I40" s="12"/>
      <c r="J40" s="12">
        <v>100</v>
      </c>
      <c r="K40" s="12"/>
      <c r="L40" s="12">
        <v>500</v>
      </c>
      <c r="M40" s="12">
        <v>500</v>
      </c>
      <c r="N40" s="13"/>
      <c r="O40" s="12">
        <f t="shared" si="6"/>
        <v>1100</v>
      </c>
      <c r="P40" s="12">
        <f t="shared" si="7"/>
        <v>22</v>
      </c>
      <c r="Q40" s="14"/>
      <c r="R40" s="15">
        <v>0.04</v>
      </c>
      <c r="S40" s="15">
        <f t="shared" si="8"/>
        <v>0.88</v>
      </c>
    </row>
    <row r="41" spans="1:21" x14ac:dyDescent="0.2">
      <c r="A41" s="36" t="s">
        <v>62</v>
      </c>
      <c r="B41" s="36" t="s">
        <v>61</v>
      </c>
      <c r="C41" s="36">
        <v>90443600</v>
      </c>
      <c r="D41" s="36" t="s">
        <v>277</v>
      </c>
      <c r="E41" s="12" t="s">
        <v>63</v>
      </c>
      <c r="F41" s="12">
        <v>600</v>
      </c>
      <c r="G41" s="12">
        <v>10</v>
      </c>
      <c r="H41" s="12">
        <v>50</v>
      </c>
      <c r="I41" s="12">
        <v>850</v>
      </c>
      <c r="J41" s="12">
        <v>2000</v>
      </c>
      <c r="K41" s="12"/>
      <c r="L41" s="12">
        <v>2000</v>
      </c>
      <c r="M41" s="12">
        <v>2000</v>
      </c>
      <c r="N41" s="13"/>
      <c r="O41" s="12">
        <f t="shared" si="6"/>
        <v>6850</v>
      </c>
      <c r="P41" s="12">
        <f t="shared" si="7"/>
        <v>137</v>
      </c>
      <c r="Q41" s="14"/>
      <c r="R41" s="15">
        <v>0.04</v>
      </c>
      <c r="S41" s="15">
        <f t="shared" si="8"/>
        <v>5.48</v>
      </c>
    </row>
    <row r="42" spans="1:21" x14ac:dyDescent="0.2">
      <c r="A42" s="11" t="s">
        <v>195</v>
      </c>
      <c r="B42" s="11" t="s">
        <v>178</v>
      </c>
      <c r="C42" s="11" t="s">
        <v>195</v>
      </c>
      <c r="D42" s="11" t="s">
        <v>275</v>
      </c>
      <c r="E42" s="12">
        <v>25</v>
      </c>
      <c r="F42" s="12">
        <v>750</v>
      </c>
      <c r="G42" s="12">
        <v>10</v>
      </c>
      <c r="H42" s="12">
        <v>50</v>
      </c>
      <c r="I42" s="12"/>
      <c r="J42" s="12"/>
      <c r="K42" s="12"/>
      <c r="L42" s="12"/>
      <c r="M42" s="12"/>
      <c r="N42" s="13"/>
      <c r="O42" s="12">
        <f t="shared" si="6"/>
        <v>0</v>
      </c>
      <c r="P42" s="12">
        <f t="shared" si="7"/>
        <v>0</v>
      </c>
      <c r="Q42" s="14"/>
      <c r="R42" s="15">
        <v>0.05</v>
      </c>
      <c r="S42" s="15">
        <f t="shared" si="8"/>
        <v>0</v>
      </c>
    </row>
    <row r="43" spans="1:21" x14ac:dyDescent="0.2">
      <c r="A43" s="36" t="s">
        <v>177</v>
      </c>
      <c r="B43" s="36" t="s">
        <v>178</v>
      </c>
      <c r="C43" s="36">
        <v>90443700</v>
      </c>
      <c r="D43" s="36" t="s">
        <v>277</v>
      </c>
      <c r="E43" s="12" t="s">
        <v>63</v>
      </c>
      <c r="F43" s="12">
        <v>750</v>
      </c>
      <c r="G43" s="12">
        <v>10</v>
      </c>
      <c r="H43" s="12">
        <v>50</v>
      </c>
      <c r="I43" s="12"/>
      <c r="J43" s="12"/>
      <c r="K43" s="12"/>
      <c r="L43" s="12"/>
      <c r="M43" s="12"/>
      <c r="N43" s="13"/>
      <c r="O43" s="12">
        <f t="shared" si="6"/>
        <v>0</v>
      </c>
      <c r="P43" s="12">
        <f t="shared" si="7"/>
        <v>0</v>
      </c>
      <c r="Q43" s="14"/>
      <c r="R43" s="15">
        <v>0.05</v>
      </c>
      <c r="S43" s="15">
        <f t="shared" si="8"/>
        <v>0</v>
      </c>
    </row>
    <row r="44" spans="1:21" x14ac:dyDescent="0.2">
      <c r="A44" s="11" t="s">
        <v>155</v>
      </c>
      <c r="B44" s="11" t="s">
        <v>58</v>
      </c>
      <c r="C44" s="11" t="s">
        <v>155</v>
      </c>
      <c r="D44" s="11" t="s">
        <v>275</v>
      </c>
      <c r="E44" s="12">
        <v>25</v>
      </c>
      <c r="F44" s="12">
        <v>915</v>
      </c>
      <c r="G44" s="12">
        <v>10</v>
      </c>
      <c r="H44" s="12">
        <v>50</v>
      </c>
      <c r="I44" s="12"/>
      <c r="J44" s="12"/>
      <c r="K44" s="12"/>
      <c r="L44" s="12"/>
      <c r="M44" s="12"/>
      <c r="N44" s="13"/>
      <c r="O44" s="12">
        <f t="shared" si="6"/>
        <v>0</v>
      </c>
      <c r="P44" s="12">
        <f t="shared" si="7"/>
        <v>0</v>
      </c>
      <c r="Q44" s="14"/>
      <c r="R44" s="15">
        <v>0.06</v>
      </c>
      <c r="S44" s="15">
        <f t="shared" si="8"/>
        <v>0</v>
      </c>
    </row>
    <row r="45" spans="1:21" x14ac:dyDescent="0.2">
      <c r="A45" s="36" t="s">
        <v>176</v>
      </c>
      <c r="B45" s="36" t="s">
        <v>58</v>
      </c>
      <c r="C45" s="36">
        <v>90443800</v>
      </c>
      <c r="D45" s="36" t="s">
        <v>277</v>
      </c>
      <c r="E45" s="12" t="s">
        <v>63</v>
      </c>
      <c r="F45" s="12">
        <v>900</v>
      </c>
      <c r="G45" s="12">
        <v>10</v>
      </c>
      <c r="H45" s="12">
        <v>50</v>
      </c>
      <c r="I45" s="12"/>
      <c r="J45" s="12"/>
      <c r="K45" s="12"/>
      <c r="L45" s="12"/>
      <c r="M45" s="12"/>
      <c r="N45" s="13"/>
      <c r="O45" s="12">
        <f t="shared" si="6"/>
        <v>0</v>
      </c>
      <c r="P45" s="12">
        <f t="shared" si="7"/>
        <v>0</v>
      </c>
      <c r="Q45" s="14"/>
      <c r="R45" s="15">
        <v>0.06</v>
      </c>
      <c r="S45" s="15">
        <f t="shared" si="8"/>
        <v>0</v>
      </c>
    </row>
    <row r="46" spans="1:21" x14ac:dyDescent="0.2">
      <c r="A46" s="11" t="s">
        <v>53</v>
      </c>
      <c r="B46" s="11" t="s">
        <v>54</v>
      </c>
      <c r="C46" s="11" t="s">
        <v>53</v>
      </c>
      <c r="D46" s="11" t="s">
        <v>275</v>
      </c>
      <c r="E46" s="12">
        <v>25</v>
      </c>
      <c r="F46" s="12">
        <v>1220</v>
      </c>
      <c r="G46" s="12">
        <v>10</v>
      </c>
      <c r="H46" s="12">
        <v>50</v>
      </c>
      <c r="I46" s="12"/>
      <c r="J46" s="12"/>
      <c r="K46" s="12"/>
      <c r="L46" s="12"/>
      <c r="M46" s="12"/>
      <c r="N46" s="13"/>
      <c r="O46" s="12">
        <f t="shared" si="6"/>
        <v>0</v>
      </c>
      <c r="P46" s="12">
        <f t="shared" si="7"/>
        <v>0</v>
      </c>
      <c r="Q46" s="14"/>
      <c r="R46" s="15">
        <v>0.08</v>
      </c>
      <c r="S46" s="15">
        <f t="shared" si="8"/>
        <v>0</v>
      </c>
    </row>
    <row r="47" spans="1:21" x14ac:dyDescent="0.2">
      <c r="A47" s="26" t="s">
        <v>194</v>
      </c>
      <c r="B47" s="26" t="s">
        <v>54</v>
      </c>
      <c r="C47" s="26">
        <v>90444000</v>
      </c>
      <c r="D47" s="36" t="s">
        <v>277</v>
      </c>
      <c r="E47" s="12" t="s">
        <v>63</v>
      </c>
      <c r="F47" s="12">
        <v>1200</v>
      </c>
      <c r="G47" s="12">
        <v>10</v>
      </c>
      <c r="H47" s="12">
        <v>50</v>
      </c>
      <c r="I47" s="12"/>
      <c r="J47" s="12">
        <v>400</v>
      </c>
      <c r="K47" s="12"/>
      <c r="L47" s="12">
        <v>500</v>
      </c>
      <c r="M47" s="12">
        <v>500</v>
      </c>
      <c r="N47" s="13"/>
      <c r="O47" s="12">
        <f t="shared" si="6"/>
        <v>1400</v>
      </c>
      <c r="P47" s="12">
        <f t="shared" si="7"/>
        <v>28</v>
      </c>
      <c r="Q47" s="14"/>
      <c r="R47" s="15">
        <v>0.08</v>
      </c>
      <c r="S47" s="15">
        <f t="shared" si="8"/>
        <v>2.2400000000000002</v>
      </c>
    </row>
    <row r="48" spans="1:21" x14ac:dyDescent="0.2">
      <c r="A48" s="11" t="s">
        <v>230</v>
      </c>
      <c r="B48" s="11" t="s">
        <v>231</v>
      </c>
      <c r="C48" s="11" t="s">
        <v>230</v>
      </c>
      <c r="D48" s="11" t="s">
        <v>275</v>
      </c>
      <c r="E48" s="12">
        <v>25</v>
      </c>
      <c r="F48" s="12">
        <v>1500</v>
      </c>
      <c r="G48" s="12">
        <v>10</v>
      </c>
      <c r="H48" s="12">
        <v>50</v>
      </c>
      <c r="I48" s="12"/>
      <c r="J48" s="12"/>
      <c r="K48" s="12"/>
      <c r="L48" s="12">
        <v>100</v>
      </c>
      <c r="M48" s="12">
        <v>100</v>
      </c>
      <c r="N48" s="13"/>
      <c r="O48" s="12">
        <f t="shared" si="6"/>
        <v>200</v>
      </c>
      <c r="P48" s="12">
        <f t="shared" si="7"/>
        <v>4</v>
      </c>
      <c r="Q48" s="14"/>
      <c r="R48" s="15">
        <v>0.11</v>
      </c>
      <c r="S48" s="15">
        <f t="shared" si="8"/>
        <v>0.44</v>
      </c>
    </row>
    <row r="49" spans="1:21" x14ac:dyDescent="0.2">
      <c r="A49" s="11" t="s">
        <v>254</v>
      </c>
      <c r="B49" s="11" t="s">
        <v>255</v>
      </c>
      <c r="C49" s="11" t="s">
        <v>254</v>
      </c>
      <c r="D49" s="11" t="s">
        <v>275</v>
      </c>
      <c r="E49" s="12">
        <v>25</v>
      </c>
      <c r="F49" s="12">
        <v>1650</v>
      </c>
      <c r="G49" s="12">
        <v>10</v>
      </c>
      <c r="H49" s="12">
        <v>50</v>
      </c>
      <c r="I49" s="12"/>
      <c r="J49" s="12"/>
      <c r="K49" s="12"/>
      <c r="L49" s="12"/>
      <c r="M49" s="12"/>
      <c r="N49" s="13"/>
      <c r="O49" s="12">
        <f t="shared" si="6"/>
        <v>0</v>
      </c>
      <c r="P49" s="12">
        <f t="shared" si="7"/>
        <v>0</v>
      </c>
      <c r="Q49" s="14"/>
      <c r="R49" s="15">
        <v>0.12</v>
      </c>
      <c r="S49" s="15">
        <f t="shared" si="8"/>
        <v>0</v>
      </c>
    </row>
    <row r="50" spans="1:21" x14ac:dyDescent="0.2">
      <c r="A50" s="11" t="s">
        <v>193</v>
      </c>
      <c r="B50" s="11" t="s">
        <v>175</v>
      </c>
      <c r="C50" s="11" t="s">
        <v>193</v>
      </c>
      <c r="D50" s="11" t="s">
        <v>275</v>
      </c>
      <c r="E50" s="12">
        <v>25</v>
      </c>
      <c r="F50" s="12">
        <v>1800</v>
      </c>
      <c r="G50" s="12">
        <v>10</v>
      </c>
      <c r="H50" s="12">
        <v>50</v>
      </c>
      <c r="I50" s="12"/>
      <c r="J50" s="12"/>
      <c r="K50" s="12"/>
      <c r="L50" s="12"/>
      <c r="M50" s="12"/>
      <c r="N50" s="13"/>
      <c r="O50" s="12">
        <f t="shared" si="6"/>
        <v>0</v>
      </c>
      <c r="P50" s="12">
        <f t="shared" si="7"/>
        <v>0</v>
      </c>
      <c r="Q50" s="14"/>
      <c r="R50" s="15">
        <v>0.12</v>
      </c>
      <c r="S50" s="15">
        <f t="shared" si="8"/>
        <v>0</v>
      </c>
    </row>
    <row r="51" spans="1:21" x14ac:dyDescent="0.2">
      <c r="A51" s="36" t="s">
        <v>174</v>
      </c>
      <c r="B51" s="36" t="s">
        <v>175</v>
      </c>
      <c r="C51" s="36">
        <v>90443900</v>
      </c>
      <c r="D51" s="36" t="s">
        <v>277</v>
      </c>
      <c r="E51" s="12" t="s">
        <v>63</v>
      </c>
      <c r="F51" s="12">
        <v>1800</v>
      </c>
      <c r="G51" s="12">
        <v>10</v>
      </c>
      <c r="H51" s="12">
        <v>50</v>
      </c>
      <c r="I51" s="12"/>
      <c r="J51" s="12"/>
      <c r="K51" s="12"/>
      <c r="L51" s="12"/>
      <c r="M51" s="12"/>
      <c r="N51" s="13"/>
      <c r="O51" s="12">
        <f t="shared" si="6"/>
        <v>0</v>
      </c>
      <c r="P51" s="12">
        <f t="shared" si="7"/>
        <v>0</v>
      </c>
      <c r="Q51" s="14"/>
      <c r="R51" s="15">
        <v>0.12</v>
      </c>
      <c r="S51" s="15">
        <f>$P51*$R51</f>
        <v>0</v>
      </c>
    </row>
    <row r="52" spans="1:21" x14ac:dyDescent="0.2">
      <c r="A52" s="36" t="s">
        <v>293</v>
      </c>
      <c r="B52" s="36" t="s">
        <v>294</v>
      </c>
      <c r="C52" s="36">
        <v>90443000</v>
      </c>
      <c r="D52" s="36" t="s">
        <v>277</v>
      </c>
      <c r="E52" s="12" t="s">
        <v>63</v>
      </c>
      <c r="F52" s="12">
        <v>2100</v>
      </c>
      <c r="G52" s="12">
        <v>10</v>
      </c>
      <c r="H52" s="12">
        <v>50</v>
      </c>
      <c r="I52" s="12"/>
      <c r="J52" s="12"/>
      <c r="K52" s="12"/>
      <c r="L52" s="12"/>
      <c r="M52" s="12"/>
      <c r="N52" s="13"/>
      <c r="O52" s="12">
        <f t="shared" si="6"/>
        <v>0</v>
      </c>
      <c r="P52" s="12">
        <f t="shared" si="7"/>
        <v>0</v>
      </c>
      <c r="Q52" s="14"/>
      <c r="R52" s="15">
        <v>0.09</v>
      </c>
      <c r="S52" s="15">
        <f t="shared" si="8"/>
        <v>0</v>
      </c>
    </row>
    <row r="53" spans="1:21" x14ac:dyDescent="0.2">
      <c r="A53" s="28" t="s">
        <v>70</v>
      </c>
      <c r="B53" s="28"/>
      <c r="C53" s="29"/>
      <c r="D53" s="29"/>
      <c r="E53" s="30"/>
      <c r="F53" s="36"/>
      <c r="G53" s="20"/>
      <c r="H53" s="20"/>
      <c r="I53" s="12"/>
      <c r="J53" s="12"/>
      <c r="K53" s="12"/>
      <c r="L53" s="12"/>
      <c r="M53" s="12"/>
      <c r="N53" s="20"/>
      <c r="O53" s="12"/>
      <c r="P53" s="12"/>
      <c r="Q53" s="14"/>
      <c r="R53" s="12"/>
      <c r="S53" s="15"/>
    </row>
    <row r="54" spans="1:21" x14ac:dyDescent="0.2">
      <c r="A54" s="11" t="s">
        <v>295</v>
      </c>
      <c r="B54" s="11" t="s">
        <v>296</v>
      </c>
      <c r="C54" s="11" t="s">
        <v>295</v>
      </c>
      <c r="D54" s="11" t="s">
        <v>275</v>
      </c>
      <c r="E54" s="12">
        <v>32</v>
      </c>
      <c r="F54" s="12">
        <v>100</v>
      </c>
      <c r="G54" s="12">
        <v>10</v>
      </c>
      <c r="H54" s="12">
        <v>300</v>
      </c>
      <c r="I54" s="12"/>
      <c r="J54" s="12"/>
      <c r="K54" s="12"/>
      <c r="L54" s="12"/>
      <c r="M54" s="12"/>
      <c r="N54" s="13"/>
      <c r="O54" s="12">
        <f t="shared" ref="O54:O68" si="9">SUM(I54:N54)</f>
        <v>0</v>
      </c>
      <c r="P54" s="12">
        <f t="shared" ref="P54:P68" si="10">$O54/$H54</f>
        <v>0</v>
      </c>
      <c r="Q54" s="14"/>
      <c r="R54" s="15">
        <v>0.09</v>
      </c>
      <c r="S54" s="15">
        <f t="shared" ref="S54:S68" si="11">$P54*$R54</f>
        <v>0</v>
      </c>
      <c r="T54" s="43">
        <f>SUM(S54:S68)</f>
        <v>2.16</v>
      </c>
      <c r="U54" s="3">
        <f>T54*100/$T$138</f>
        <v>6.5355521936459917</v>
      </c>
    </row>
    <row r="55" spans="1:21" x14ac:dyDescent="0.2">
      <c r="A55" s="11" t="s">
        <v>71</v>
      </c>
      <c r="B55" s="11" t="s">
        <v>72</v>
      </c>
      <c r="C55" s="11" t="s">
        <v>71</v>
      </c>
      <c r="D55" s="11" t="s">
        <v>275</v>
      </c>
      <c r="E55" s="12">
        <v>32</v>
      </c>
      <c r="F55" s="12">
        <v>150</v>
      </c>
      <c r="G55" s="12">
        <v>10</v>
      </c>
      <c r="H55" s="12">
        <v>300</v>
      </c>
      <c r="I55" s="12"/>
      <c r="J55" s="12"/>
      <c r="K55" s="12"/>
      <c r="L55" s="12"/>
      <c r="M55" s="12"/>
      <c r="N55" s="13"/>
      <c r="O55" s="12">
        <f t="shared" si="9"/>
        <v>0</v>
      </c>
      <c r="P55" s="12">
        <f t="shared" si="10"/>
        <v>0</v>
      </c>
      <c r="Q55" s="14"/>
      <c r="R55" s="15">
        <v>0.09</v>
      </c>
      <c r="S55" s="15">
        <f t="shared" si="11"/>
        <v>0</v>
      </c>
    </row>
    <row r="56" spans="1:21" x14ac:dyDescent="0.2">
      <c r="A56" s="36" t="s">
        <v>256</v>
      </c>
      <c r="B56" s="36" t="s">
        <v>72</v>
      </c>
      <c r="C56" s="36">
        <v>90446200</v>
      </c>
      <c r="D56" s="36" t="s">
        <v>277</v>
      </c>
      <c r="E56" s="12">
        <v>32</v>
      </c>
      <c r="F56" s="12">
        <v>150</v>
      </c>
      <c r="G56" s="12">
        <v>10</v>
      </c>
      <c r="H56" s="12">
        <v>300</v>
      </c>
      <c r="I56" s="12"/>
      <c r="J56" s="12"/>
      <c r="K56" s="12"/>
      <c r="L56" s="12"/>
      <c r="M56" s="12"/>
      <c r="N56" s="13"/>
      <c r="O56" s="12">
        <f t="shared" si="9"/>
        <v>0</v>
      </c>
      <c r="P56" s="12">
        <f t="shared" si="10"/>
        <v>0</v>
      </c>
      <c r="Q56" s="14"/>
      <c r="R56" s="15">
        <v>0.09</v>
      </c>
      <c r="S56" s="15">
        <f t="shared" si="11"/>
        <v>0</v>
      </c>
    </row>
    <row r="57" spans="1:21" x14ac:dyDescent="0.2">
      <c r="A57" s="11" t="s">
        <v>200</v>
      </c>
      <c r="B57" s="11" t="s">
        <v>201</v>
      </c>
      <c r="C57" s="11" t="s">
        <v>200</v>
      </c>
      <c r="D57" s="11" t="s">
        <v>275</v>
      </c>
      <c r="E57" s="12">
        <v>32</v>
      </c>
      <c r="F57" s="12">
        <v>200</v>
      </c>
      <c r="G57" s="12">
        <v>10</v>
      </c>
      <c r="H57" s="12">
        <v>300</v>
      </c>
      <c r="I57" s="12"/>
      <c r="J57" s="12"/>
      <c r="K57" s="12"/>
      <c r="L57" s="12"/>
      <c r="M57" s="12"/>
      <c r="N57" s="13"/>
      <c r="O57" s="12">
        <f t="shared" si="9"/>
        <v>0</v>
      </c>
      <c r="P57" s="12">
        <f t="shared" si="10"/>
        <v>0</v>
      </c>
      <c r="Q57" s="14"/>
      <c r="R57" s="15">
        <v>0.09</v>
      </c>
      <c r="S57" s="15">
        <f t="shared" si="11"/>
        <v>0</v>
      </c>
    </row>
    <row r="58" spans="1:21" x14ac:dyDescent="0.2">
      <c r="A58" s="11" t="s">
        <v>73</v>
      </c>
      <c r="B58" s="11" t="s">
        <v>74</v>
      </c>
      <c r="C58" s="11" t="s">
        <v>73</v>
      </c>
      <c r="D58" s="11" t="s">
        <v>275</v>
      </c>
      <c r="E58" s="12">
        <v>32</v>
      </c>
      <c r="F58" s="12">
        <v>300</v>
      </c>
      <c r="G58" s="12">
        <v>10</v>
      </c>
      <c r="H58" s="12">
        <v>150</v>
      </c>
      <c r="I58" s="12"/>
      <c r="J58" s="12"/>
      <c r="K58" s="12"/>
      <c r="L58" s="12">
        <v>300</v>
      </c>
      <c r="M58" s="12"/>
      <c r="N58" s="13"/>
      <c r="O58" s="12">
        <f t="shared" si="9"/>
        <v>300</v>
      </c>
      <c r="P58" s="12">
        <f t="shared" si="10"/>
        <v>2</v>
      </c>
      <c r="Q58" s="14"/>
      <c r="R58" s="15">
        <v>0.09</v>
      </c>
      <c r="S58" s="15">
        <f t="shared" si="11"/>
        <v>0.18</v>
      </c>
    </row>
    <row r="59" spans="1:21" x14ac:dyDescent="0.2">
      <c r="A59" s="36" t="s">
        <v>232</v>
      </c>
      <c r="B59" s="36" t="s">
        <v>74</v>
      </c>
      <c r="C59" s="36">
        <v>90446300</v>
      </c>
      <c r="D59" s="36" t="s">
        <v>277</v>
      </c>
      <c r="E59" s="12" t="s">
        <v>180</v>
      </c>
      <c r="F59" s="12">
        <v>300</v>
      </c>
      <c r="G59" s="12">
        <v>10</v>
      </c>
      <c r="H59" s="12">
        <v>150</v>
      </c>
      <c r="I59" s="12"/>
      <c r="J59" s="12"/>
      <c r="K59" s="12"/>
      <c r="L59" s="12">
        <v>300</v>
      </c>
      <c r="M59" s="12">
        <v>300</v>
      </c>
      <c r="N59" s="13"/>
      <c r="O59" s="12">
        <f t="shared" si="9"/>
        <v>600</v>
      </c>
      <c r="P59" s="12">
        <f t="shared" si="10"/>
        <v>4</v>
      </c>
      <c r="Q59" s="14"/>
      <c r="R59" s="15">
        <v>0.09</v>
      </c>
      <c r="S59" s="15">
        <f t="shared" si="11"/>
        <v>0.36</v>
      </c>
    </row>
    <row r="60" spans="1:21" x14ac:dyDescent="0.2">
      <c r="A60" s="11" t="s">
        <v>75</v>
      </c>
      <c r="B60" s="11" t="s">
        <v>76</v>
      </c>
      <c r="C60" s="11" t="s">
        <v>75</v>
      </c>
      <c r="D60" s="11" t="s">
        <v>275</v>
      </c>
      <c r="E60" s="12">
        <v>32</v>
      </c>
      <c r="F60" s="12">
        <v>450</v>
      </c>
      <c r="G60" s="12">
        <v>10</v>
      </c>
      <c r="H60" s="12">
        <v>100</v>
      </c>
      <c r="I60" s="12"/>
      <c r="J60" s="12"/>
      <c r="K60" s="12"/>
      <c r="L60" s="12"/>
      <c r="M60" s="12"/>
      <c r="N60" s="13"/>
      <c r="O60" s="12">
        <f t="shared" si="9"/>
        <v>0</v>
      </c>
      <c r="P60" s="12">
        <f t="shared" si="10"/>
        <v>0</v>
      </c>
      <c r="Q60" s="14"/>
      <c r="R60" s="15">
        <v>0.09</v>
      </c>
      <c r="S60" s="15">
        <f t="shared" si="11"/>
        <v>0</v>
      </c>
    </row>
    <row r="61" spans="1:21" x14ac:dyDescent="0.2">
      <c r="A61" s="36" t="s">
        <v>179</v>
      </c>
      <c r="B61" s="36" t="s">
        <v>76</v>
      </c>
      <c r="C61" s="36">
        <v>90446400</v>
      </c>
      <c r="D61" s="36" t="s">
        <v>277</v>
      </c>
      <c r="E61" s="12" t="s">
        <v>180</v>
      </c>
      <c r="F61" s="12">
        <v>450</v>
      </c>
      <c r="G61" s="12">
        <v>10</v>
      </c>
      <c r="H61" s="12">
        <v>100</v>
      </c>
      <c r="I61" s="12"/>
      <c r="J61" s="12"/>
      <c r="K61" s="12"/>
      <c r="L61" s="12">
        <v>300</v>
      </c>
      <c r="M61" s="12">
        <v>300</v>
      </c>
      <c r="N61" s="13"/>
      <c r="O61" s="12">
        <f t="shared" si="9"/>
        <v>600</v>
      </c>
      <c r="P61" s="12">
        <f t="shared" si="10"/>
        <v>6</v>
      </c>
      <c r="Q61" s="14"/>
      <c r="R61" s="15">
        <v>0.09</v>
      </c>
      <c r="S61" s="15">
        <f t="shared" si="11"/>
        <v>0.54</v>
      </c>
    </row>
    <row r="62" spans="1:21" x14ac:dyDescent="0.2">
      <c r="A62" s="11" t="s">
        <v>156</v>
      </c>
      <c r="B62" s="11" t="s">
        <v>157</v>
      </c>
      <c r="C62" s="11" t="s">
        <v>156</v>
      </c>
      <c r="D62" s="11" t="s">
        <v>275</v>
      </c>
      <c r="E62" s="12">
        <v>32</v>
      </c>
      <c r="F62" s="12">
        <v>600</v>
      </c>
      <c r="G62" s="12">
        <v>10</v>
      </c>
      <c r="H62" s="12">
        <v>100</v>
      </c>
      <c r="I62" s="12"/>
      <c r="J62" s="12"/>
      <c r="K62" s="12"/>
      <c r="L62" s="12"/>
      <c r="M62" s="12"/>
      <c r="N62" s="13"/>
      <c r="O62" s="12">
        <f t="shared" si="9"/>
        <v>0</v>
      </c>
      <c r="P62" s="12">
        <f t="shared" si="10"/>
        <v>0</v>
      </c>
      <c r="Q62" s="14"/>
      <c r="R62" s="15">
        <v>0.12</v>
      </c>
      <c r="S62" s="15">
        <f t="shared" si="11"/>
        <v>0</v>
      </c>
    </row>
    <row r="63" spans="1:21" x14ac:dyDescent="0.2">
      <c r="A63" s="36" t="s">
        <v>181</v>
      </c>
      <c r="B63" s="36" t="s">
        <v>157</v>
      </c>
      <c r="C63" s="36">
        <v>90446600</v>
      </c>
      <c r="D63" s="36" t="s">
        <v>277</v>
      </c>
      <c r="E63" s="12" t="s">
        <v>180</v>
      </c>
      <c r="F63" s="12">
        <v>600</v>
      </c>
      <c r="G63" s="12">
        <v>10</v>
      </c>
      <c r="H63" s="12">
        <v>100</v>
      </c>
      <c r="I63" s="12"/>
      <c r="J63" s="12"/>
      <c r="K63" s="12"/>
      <c r="L63" s="12"/>
      <c r="M63" s="12"/>
      <c r="N63" s="13"/>
      <c r="O63" s="12">
        <f t="shared" si="9"/>
        <v>0</v>
      </c>
      <c r="P63" s="12">
        <f t="shared" si="10"/>
        <v>0</v>
      </c>
      <c r="Q63" s="14"/>
      <c r="R63" s="15">
        <v>0.12</v>
      </c>
      <c r="S63" s="15">
        <f t="shared" si="11"/>
        <v>0</v>
      </c>
    </row>
    <row r="64" spans="1:21" x14ac:dyDescent="0.2">
      <c r="A64" s="11" t="s">
        <v>222</v>
      </c>
      <c r="B64" s="11" t="s">
        <v>223</v>
      </c>
      <c r="C64" s="11" t="s">
        <v>222</v>
      </c>
      <c r="D64" s="11" t="s">
        <v>275</v>
      </c>
      <c r="E64" s="12">
        <v>32</v>
      </c>
      <c r="F64" s="12">
        <v>750</v>
      </c>
      <c r="G64" s="12">
        <v>10</v>
      </c>
      <c r="H64" s="12">
        <v>60</v>
      </c>
      <c r="I64" s="12"/>
      <c r="J64" s="12"/>
      <c r="K64" s="12"/>
      <c r="L64" s="12"/>
      <c r="M64" s="12"/>
      <c r="N64" s="13"/>
      <c r="O64" s="12">
        <f t="shared" si="9"/>
        <v>0</v>
      </c>
      <c r="P64" s="12">
        <f t="shared" si="10"/>
        <v>0</v>
      </c>
      <c r="Q64" s="14"/>
      <c r="R64" s="15">
        <v>0.09</v>
      </c>
      <c r="S64" s="15">
        <f t="shared" si="11"/>
        <v>0</v>
      </c>
    </row>
    <row r="65" spans="1:21" x14ac:dyDescent="0.2">
      <c r="A65" s="11" t="s">
        <v>158</v>
      </c>
      <c r="B65" s="11" t="s">
        <v>159</v>
      </c>
      <c r="C65" s="11" t="s">
        <v>158</v>
      </c>
      <c r="D65" s="11" t="s">
        <v>275</v>
      </c>
      <c r="E65" s="12">
        <v>32</v>
      </c>
      <c r="F65" s="12">
        <v>900</v>
      </c>
      <c r="G65" s="12">
        <v>10</v>
      </c>
      <c r="H65" s="12">
        <v>50</v>
      </c>
      <c r="I65" s="12"/>
      <c r="J65" s="12"/>
      <c r="K65" s="12"/>
      <c r="L65" s="12"/>
      <c r="M65" s="12"/>
      <c r="N65" s="13"/>
      <c r="O65" s="12">
        <f t="shared" si="9"/>
        <v>0</v>
      </c>
      <c r="P65" s="12">
        <f t="shared" si="10"/>
        <v>0</v>
      </c>
      <c r="Q65" s="14"/>
      <c r="R65" s="15">
        <v>0.09</v>
      </c>
      <c r="S65" s="15">
        <f t="shared" si="11"/>
        <v>0</v>
      </c>
    </row>
    <row r="66" spans="1:21" x14ac:dyDescent="0.2">
      <c r="A66" s="36" t="s">
        <v>182</v>
      </c>
      <c r="B66" s="36" t="s">
        <v>159</v>
      </c>
      <c r="C66" s="36">
        <v>90446700</v>
      </c>
      <c r="D66" s="36" t="s">
        <v>277</v>
      </c>
      <c r="E66" s="12" t="s">
        <v>180</v>
      </c>
      <c r="F66" s="12">
        <v>900</v>
      </c>
      <c r="G66" s="12">
        <v>10</v>
      </c>
      <c r="H66" s="12">
        <v>50</v>
      </c>
      <c r="I66" s="12"/>
      <c r="J66" s="12"/>
      <c r="K66" s="12"/>
      <c r="L66" s="12">
        <v>100</v>
      </c>
      <c r="M66" s="12">
        <v>100</v>
      </c>
      <c r="N66" s="13"/>
      <c r="O66" s="12">
        <f t="shared" si="9"/>
        <v>200</v>
      </c>
      <c r="P66" s="12">
        <f t="shared" si="10"/>
        <v>4</v>
      </c>
      <c r="Q66" s="14"/>
      <c r="R66" s="15">
        <v>0.09</v>
      </c>
      <c r="S66" s="15">
        <f t="shared" si="11"/>
        <v>0.36</v>
      </c>
    </row>
    <row r="67" spans="1:21" x14ac:dyDescent="0.2">
      <c r="A67" s="11" t="s">
        <v>233</v>
      </c>
      <c r="B67" s="11" t="s">
        <v>234</v>
      </c>
      <c r="C67" s="11" t="s">
        <v>233</v>
      </c>
      <c r="D67" s="11" t="s">
        <v>275</v>
      </c>
      <c r="E67" s="12">
        <v>32</v>
      </c>
      <c r="F67" s="12">
        <v>1200</v>
      </c>
      <c r="G67" s="12">
        <v>10</v>
      </c>
      <c r="H67" s="12">
        <v>50</v>
      </c>
      <c r="I67" s="12"/>
      <c r="J67" s="12"/>
      <c r="K67" s="12"/>
      <c r="L67" s="12"/>
      <c r="M67" s="12"/>
      <c r="N67" s="13"/>
      <c r="O67" s="12">
        <f t="shared" si="9"/>
        <v>0</v>
      </c>
      <c r="P67" s="12">
        <f t="shared" si="10"/>
        <v>0</v>
      </c>
      <c r="Q67" s="14"/>
      <c r="R67" s="15">
        <v>0.12</v>
      </c>
      <c r="S67" s="15">
        <f t="shared" si="11"/>
        <v>0</v>
      </c>
    </row>
    <row r="68" spans="1:21" x14ac:dyDescent="0.2">
      <c r="A68" s="37" t="s">
        <v>236</v>
      </c>
      <c r="B68" s="36" t="s">
        <v>237</v>
      </c>
      <c r="C68" s="48">
        <v>90446800</v>
      </c>
      <c r="D68" s="36" t="s">
        <v>277</v>
      </c>
      <c r="E68" s="12" t="s">
        <v>180</v>
      </c>
      <c r="F68" s="12">
        <v>1800</v>
      </c>
      <c r="G68" s="12">
        <v>10</v>
      </c>
      <c r="H68" s="12">
        <v>25</v>
      </c>
      <c r="I68" s="12"/>
      <c r="J68" s="12"/>
      <c r="K68" s="12"/>
      <c r="L68" s="12"/>
      <c r="M68" s="12">
        <v>100</v>
      </c>
      <c r="N68" s="13"/>
      <c r="O68" s="12">
        <f t="shared" si="9"/>
        <v>100</v>
      </c>
      <c r="P68" s="12">
        <f t="shared" si="10"/>
        <v>4</v>
      </c>
      <c r="Q68" s="14"/>
      <c r="R68" s="15">
        <v>0.18</v>
      </c>
      <c r="S68" s="15">
        <f t="shared" si="11"/>
        <v>0.72</v>
      </c>
      <c r="T68" s="43"/>
    </row>
    <row r="69" spans="1:21" x14ac:dyDescent="0.2">
      <c r="A69" s="28" t="s">
        <v>77</v>
      </c>
      <c r="B69" s="28"/>
      <c r="C69" s="29"/>
      <c r="D69" s="29"/>
      <c r="E69" s="30"/>
      <c r="F69" s="36"/>
      <c r="G69" s="12"/>
      <c r="H69" s="12"/>
      <c r="I69" s="12"/>
      <c r="J69" s="12"/>
      <c r="K69" s="12"/>
      <c r="L69" s="12"/>
      <c r="M69" s="12"/>
      <c r="N69" s="8"/>
      <c r="O69" s="12"/>
      <c r="P69" s="12"/>
      <c r="Q69" s="14"/>
      <c r="R69" s="12"/>
      <c r="S69" s="15"/>
    </row>
    <row r="70" spans="1:21" x14ac:dyDescent="0.2">
      <c r="A70" s="11" t="s">
        <v>297</v>
      </c>
      <c r="B70" s="11" t="s">
        <v>298</v>
      </c>
      <c r="C70" s="11" t="s">
        <v>297</v>
      </c>
      <c r="D70" s="11" t="s">
        <v>275</v>
      </c>
      <c r="E70" s="12">
        <v>40</v>
      </c>
      <c r="F70" s="12">
        <v>100</v>
      </c>
      <c r="G70" s="12">
        <v>10</v>
      </c>
      <c r="H70" s="12">
        <v>300</v>
      </c>
      <c r="I70" s="12"/>
      <c r="J70" s="12"/>
      <c r="K70" s="12"/>
      <c r="L70" s="12"/>
      <c r="M70" s="12"/>
      <c r="N70" s="13"/>
      <c r="O70" s="12">
        <f t="shared" ref="O70:O85" si="12">SUM(I70:N70)</f>
        <v>0</v>
      </c>
      <c r="P70" s="12">
        <f t="shared" ref="P70:P85" si="13">$O70/$H70</f>
        <v>0</v>
      </c>
      <c r="Q70" s="14"/>
      <c r="R70" s="15">
        <v>0.13</v>
      </c>
      <c r="S70" s="15">
        <f t="shared" ref="S70:S85" si="14">$P70*$R70</f>
        <v>0</v>
      </c>
      <c r="T70" s="43">
        <f>SUM(S70:S85)</f>
        <v>2.91</v>
      </c>
      <c r="U70" s="3">
        <f>T70*100/$T$138</f>
        <v>8.8048411497730719</v>
      </c>
    </row>
    <row r="71" spans="1:21" x14ac:dyDescent="0.2">
      <c r="A71" s="11" t="s">
        <v>78</v>
      </c>
      <c r="B71" s="11" t="s">
        <v>79</v>
      </c>
      <c r="C71" s="11" t="s">
        <v>78</v>
      </c>
      <c r="D71" s="11" t="s">
        <v>275</v>
      </c>
      <c r="E71" s="12">
        <v>40</v>
      </c>
      <c r="F71" s="12">
        <v>150</v>
      </c>
      <c r="G71" s="12">
        <v>10</v>
      </c>
      <c r="H71" s="12">
        <v>300</v>
      </c>
      <c r="I71" s="12"/>
      <c r="J71" s="12"/>
      <c r="K71" s="12"/>
      <c r="L71" s="12"/>
      <c r="M71" s="12"/>
      <c r="N71" s="13"/>
      <c r="O71" s="12">
        <f t="shared" si="12"/>
        <v>0</v>
      </c>
      <c r="P71" s="12">
        <f t="shared" si="13"/>
        <v>0</v>
      </c>
      <c r="Q71" s="14"/>
      <c r="R71" s="15">
        <v>0.13</v>
      </c>
      <c r="S71" s="15">
        <f t="shared" si="14"/>
        <v>0</v>
      </c>
    </row>
    <row r="72" spans="1:21" x14ac:dyDescent="0.2">
      <c r="A72" s="36" t="s">
        <v>240</v>
      </c>
      <c r="B72" s="36" t="s">
        <v>79</v>
      </c>
      <c r="C72" s="31" t="s">
        <v>241</v>
      </c>
      <c r="D72" s="36" t="s">
        <v>277</v>
      </c>
      <c r="E72" s="12">
        <v>40</v>
      </c>
      <c r="F72" s="12">
        <v>150</v>
      </c>
      <c r="G72" s="12">
        <v>10</v>
      </c>
      <c r="H72" s="12">
        <v>300</v>
      </c>
      <c r="I72" s="12"/>
      <c r="J72" s="12"/>
      <c r="K72" s="12"/>
      <c r="L72" s="12"/>
      <c r="M72" s="12">
        <v>300</v>
      </c>
      <c r="N72" s="13"/>
      <c r="O72" s="12">
        <f t="shared" si="12"/>
        <v>300</v>
      </c>
      <c r="P72" s="12">
        <f t="shared" si="13"/>
        <v>1</v>
      </c>
      <c r="Q72" s="14"/>
      <c r="R72" s="15">
        <v>0.13</v>
      </c>
      <c r="S72" s="15">
        <f t="shared" si="14"/>
        <v>0.13</v>
      </c>
    </row>
    <row r="73" spans="1:21" x14ac:dyDescent="0.2">
      <c r="A73" s="11" t="s">
        <v>80</v>
      </c>
      <c r="B73" s="11" t="s">
        <v>81</v>
      </c>
      <c r="C73" s="11" t="s">
        <v>80</v>
      </c>
      <c r="D73" s="11" t="s">
        <v>275</v>
      </c>
      <c r="E73" s="12">
        <v>40</v>
      </c>
      <c r="F73" s="12">
        <v>200</v>
      </c>
      <c r="G73" s="12">
        <v>10</v>
      </c>
      <c r="H73" s="12">
        <v>150</v>
      </c>
      <c r="I73" s="12"/>
      <c r="J73" s="12"/>
      <c r="K73" s="12"/>
      <c r="L73" s="12"/>
      <c r="M73" s="12"/>
      <c r="N73" s="13"/>
      <c r="O73" s="12">
        <f t="shared" si="12"/>
        <v>0</v>
      </c>
      <c r="P73" s="12">
        <f t="shared" si="13"/>
        <v>0</v>
      </c>
      <c r="Q73" s="14"/>
      <c r="R73" s="15">
        <v>0.13</v>
      </c>
      <c r="S73" s="15">
        <f t="shared" si="14"/>
        <v>0</v>
      </c>
    </row>
    <row r="74" spans="1:21" x14ac:dyDescent="0.2">
      <c r="A74" s="11" t="s">
        <v>82</v>
      </c>
      <c r="B74" s="11" t="s">
        <v>83</v>
      </c>
      <c r="C74" s="11" t="s">
        <v>82</v>
      </c>
      <c r="D74" s="11" t="s">
        <v>275</v>
      </c>
      <c r="E74" s="12">
        <v>40</v>
      </c>
      <c r="F74" s="12">
        <v>300</v>
      </c>
      <c r="G74" s="12">
        <v>10</v>
      </c>
      <c r="H74" s="12">
        <v>150</v>
      </c>
      <c r="I74" s="12"/>
      <c r="J74" s="12"/>
      <c r="K74" s="12"/>
      <c r="L74" s="12"/>
      <c r="M74" s="12"/>
      <c r="N74" s="13"/>
      <c r="O74" s="12">
        <f t="shared" si="12"/>
        <v>0</v>
      </c>
      <c r="P74" s="12">
        <f t="shared" si="13"/>
        <v>0</v>
      </c>
      <c r="Q74" s="14"/>
      <c r="R74" s="15">
        <v>0.13</v>
      </c>
      <c r="S74" s="15">
        <f t="shared" si="14"/>
        <v>0</v>
      </c>
    </row>
    <row r="75" spans="1:21" x14ac:dyDescent="0.2">
      <c r="A75" s="36" t="s">
        <v>183</v>
      </c>
      <c r="B75" s="36" t="s">
        <v>83</v>
      </c>
      <c r="C75" s="36">
        <v>90447300</v>
      </c>
      <c r="D75" s="36" t="s">
        <v>277</v>
      </c>
      <c r="E75" s="12" t="s">
        <v>89</v>
      </c>
      <c r="F75" s="12">
        <v>300</v>
      </c>
      <c r="G75" s="12">
        <v>10</v>
      </c>
      <c r="H75" s="12">
        <v>150</v>
      </c>
      <c r="I75" s="12"/>
      <c r="J75" s="12"/>
      <c r="K75" s="12"/>
      <c r="L75" s="12">
        <v>300</v>
      </c>
      <c r="M75" s="12">
        <v>300</v>
      </c>
      <c r="N75" s="13"/>
      <c r="O75" s="12">
        <f t="shared" si="12"/>
        <v>600</v>
      </c>
      <c r="P75" s="12">
        <f t="shared" si="13"/>
        <v>4</v>
      </c>
      <c r="Q75" s="14"/>
      <c r="R75" s="15">
        <v>0.13</v>
      </c>
      <c r="S75" s="15">
        <f t="shared" si="14"/>
        <v>0.52</v>
      </c>
    </row>
    <row r="76" spans="1:21" x14ac:dyDescent="0.2">
      <c r="A76" s="11" t="s">
        <v>84</v>
      </c>
      <c r="B76" s="11" t="s">
        <v>85</v>
      </c>
      <c r="C76" s="11" t="s">
        <v>84</v>
      </c>
      <c r="D76" s="11" t="s">
        <v>275</v>
      </c>
      <c r="E76" s="12">
        <v>40</v>
      </c>
      <c r="F76" s="12">
        <v>450</v>
      </c>
      <c r="G76" s="12">
        <v>10</v>
      </c>
      <c r="H76" s="12">
        <v>100</v>
      </c>
      <c r="I76" s="12"/>
      <c r="J76" s="12"/>
      <c r="K76" s="12"/>
      <c r="L76" s="12"/>
      <c r="M76" s="12"/>
      <c r="N76" s="13"/>
      <c r="O76" s="12">
        <f t="shared" si="12"/>
        <v>0</v>
      </c>
      <c r="P76" s="12">
        <f t="shared" si="13"/>
        <v>0</v>
      </c>
      <c r="Q76" s="14"/>
      <c r="R76" s="15">
        <v>0.13</v>
      </c>
      <c r="S76" s="15">
        <f t="shared" si="14"/>
        <v>0</v>
      </c>
    </row>
    <row r="77" spans="1:21" x14ac:dyDescent="0.2">
      <c r="A77" s="36" t="s">
        <v>184</v>
      </c>
      <c r="B77" s="36" t="s">
        <v>85</v>
      </c>
      <c r="C77" s="36">
        <v>90447400</v>
      </c>
      <c r="D77" s="36" t="s">
        <v>277</v>
      </c>
      <c r="E77" s="12" t="s">
        <v>89</v>
      </c>
      <c r="F77" s="12">
        <v>450</v>
      </c>
      <c r="G77" s="12">
        <v>10</v>
      </c>
      <c r="H77" s="12">
        <v>100</v>
      </c>
      <c r="I77" s="12"/>
      <c r="J77" s="12"/>
      <c r="K77" s="12"/>
      <c r="L77" s="12">
        <v>300</v>
      </c>
      <c r="M77" s="12">
        <v>300</v>
      </c>
      <c r="N77" s="13"/>
      <c r="O77" s="12">
        <f t="shared" si="12"/>
        <v>600</v>
      </c>
      <c r="P77" s="12">
        <f t="shared" si="13"/>
        <v>6</v>
      </c>
      <c r="Q77" s="14"/>
      <c r="R77" s="15">
        <v>0.13</v>
      </c>
      <c r="S77" s="15">
        <f t="shared" si="14"/>
        <v>0.78</v>
      </c>
    </row>
    <row r="78" spans="1:21" x14ac:dyDescent="0.2">
      <c r="A78" s="11" t="s">
        <v>86</v>
      </c>
      <c r="B78" s="11" t="s">
        <v>87</v>
      </c>
      <c r="C78" s="11" t="s">
        <v>86</v>
      </c>
      <c r="D78" s="11" t="s">
        <v>275</v>
      </c>
      <c r="E78" s="12">
        <v>40</v>
      </c>
      <c r="F78" s="12">
        <v>600</v>
      </c>
      <c r="G78" s="12">
        <v>10</v>
      </c>
      <c r="H78" s="12">
        <v>50</v>
      </c>
      <c r="I78" s="12"/>
      <c r="J78" s="12"/>
      <c r="K78" s="12"/>
      <c r="L78" s="12"/>
      <c r="M78" s="12"/>
      <c r="N78" s="13"/>
      <c r="O78" s="12">
        <f t="shared" si="12"/>
        <v>0</v>
      </c>
      <c r="P78" s="12">
        <f t="shared" si="13"/>
        <v>0</v>
      </c>
      <c r="Q78" s="14"/>
      <c r="R78" s="15">
        <v>0.09</v>
      </c>
      <c r="S78" s="15">
        <f t="shared" si="14"/>
        <v>0</v>
      </c>
    </row>
    <row r="79" spans="1:21" x14ac:dyDescent="0.2">
      <c r="A79" s="36" t="s">
        <v>88</v>
      </c>
      <c r="B79" s="36" t="s">
        <v>87</v>
      </c>
      <c r="C79" s="36">
        <v>90447600</v>
      </c>
      <c r="D79" s="36" t="s">
        <v>277</v>
      </c>
      <c r="E79" s="12" t="s">
        <v>89</v>
      </c>
      <c r="F79" s="12">
        <v>600</v>
      </c>
      <c r="G79" s="12">
        <v>10</v>
      </c>
      <c r="H79" s="12">
        <v>50</v>
      </c>
      <c r="I79" s="12"/>
      <c r="J79" s="12"/>
      <c r="K79" s="12"/>
      <c r="L79" s="12">
        <v>300</v>
      </c>
      <c r="M79" s="12">
        <v>300</v>
      </c>
      <c r="N79" s="13"/>
      <c r="O79" s="12">
        <f t="shared" si="12"/>
        <v>600</v>
      </c>
      <c r="P79" s="12">
        <f t="shared" si="13"/>
        <v>12</v>
      </c>
      <c r="Q79" s="14"/>
      <c r="R79" s="15">
        <v>0.09</v>
      </c>
      <c r="S79" s="15">
        <f t="shared" si="14"/>
        <v>1.08</v>
      </c>
    </row>
    <row r="80" spans="1:21" x14ac:dyDescent="0.2">
      <c r="A80" s="11" t="s">
        <v>90</v>
      </c>
      <c r="B80" s="11" t="s">
        <v>91</v>
      </c>
      <c r="C80" s="11" t="s">
        <v>90</v>
      </c>
      <c r="D80" s="11" t="s">
        <v>275</v>
      </c>
      <c r="E80" s="12">
        <v>40</v>
      </c>
      <c r="F80" s="12">
        <v>750</v>
      </c>
      <c r="G80" s="12">
        <v>10</v>
      </c>
      <c r="H80" s="12">
        <v>50</v>
      </c>
      <c r="I80" s="12"/>
      <c r="J80" s="12"/>
      <c r="K80" s="12"/>
      <c r="L80" s="12"/>
      <c r="M80" s="12"/>
      <c r="N80" s="13"/>
      <c r="O80" s="12">
        <f t="shared" si="12"/>
        <v>0</v>
      </c>
      <c r="P80" s="12">
        <f t="shared" si="13"/>
        <v>0</v>
      </c>
      <c r="Q80" s="14"/>
      <c r="R80" s="15">
        <v>0.13</v>
      </c>
      <c r="S80" s="15">
        <f t="shared" si="14"/>
        <v>0</v>
      </c>
    </row>
    <row r="81" spans="1:21" x14ac:dyDescent="0.2">
      <c r="A81" s="11" t="s">
        <v>92</v>
      </c>
      <c r="B81" s="11" t="s">
        <v>93</v>
      </c>
      <c r="C81" s="11" t="s">
        <v>92</v>
      </c>
      <c r="D81" s="11" t="s">
        <v>275</v>
      </c>
      <c r="E81" s="12">
        <v>40</v>
      </c>
      <c r="F81" s="12">
        <v>900</v>
      </c>
      <c r="G81" s="12">
        <v>10</v>
      </c>
      <c r="H81" s="12">
        <v>50</v>
      </c>
      <c r="I81" s="12"/>
      <c r="J81" s="12"/>
      <c r="K81" s="12"/>
      <c r="L81" s="12"/>
      <c r="M81" s="12"/>
      <c r="N81" s="13"/>
      <c r="O81" s="12">
        <f t="shared" si="12"/>
        <v>0</v>
      </c>
      <c r="P81" s="12">
        <f t="shared" si="13"/>
        <v>0</v>
      </c>
      <c r="Q81" s="14"/>
      <c r="R81" s="15">
        <v>0.13</v>
      </c>
      <c r="S81" s="15">
        <f t="shared" si="14"/>
        <v>0</v>
      </c>
    </row>
    <row r="82" spans="1:21" x14ac:dyDescent="0.2">
      <c r="A82" s="36" t="s">
        <v>185</v>
      </c>
      <c r="B82" s="36" t="s">
        <v>93</v>
      </c>
      <c r="C82" s="36">
        <v>90447700</v>
      </c>
      <c r="D82" s="36" t="s">
        <v>277</v>
      </c>
      <c r="E82" s="12" t="s">
        <v>89</v>
      </c>
      <c r="F82" s="12">
        <v>900</v>
      </c>
      <c r="G82" s="12">
        <v>10</v>
      </c>
      <c r="H82" s="12">
        <v>50</v>
      </c>
      <c r="I82" s="12"/>
      <c r="J82" s="12"/>
      <c r="K82" s="12"/>
      <c r="L82" s="12"/>
      <c r="M82" s="12"/>
      <c r="N82" s="13"/>
      <c r="O82" s="12">
        <f t="shared" si="12"/>
        <v>0</v>
      </c>
      <c r="P82" s="12">
        <f t="shared" si="13"/>
        <v>0</v>
      </c>
      <c r="Q82" s="14"/>
      <c r="R82" s="15">
        <v>0.13</v>
      </c>
      <c r="S82" s="15">
        <f t="shared" si="14"/>
        <v>0</v>
      </c>
    </row>
    <row r="83" spans="1:21" x14ac:dyDescent="0.2">
      <c r="A83" s="11" t="s">
        <v>94</v>
      </c>
      <c r="B83" s="11" t="s">
        <v>95</v>
      </c>
      <c r="C83" s="11" t="s">
        <v>94</v>
      </c>
      <c r="D83" s="11" t="s">
        <v>275</v>
      </c>
      <c r="E83" s="12">
        <v>40</v>
      </c>
      <c r="F83" s="12">
        <v>1200</v>
      </c>
      <c r="G83" s="12">
        <v>5</v>
      </c>
      <c r="H83" s="12">
        <v>25</v>
      </c>
      <c r="I83" s="12"/>
      <c r="J83" s="12"/>
      <c r="K83" s="12"/>
      <c r="L83" s="12"/>
      <c r="M83" s="12"/>
      <c r="N83" s="13"/>
      <c r="O83" s="12">
        <f t="shared" si="12"/>
        <v>0</v>
      </c>
      <c r="P83" s="12">
        <f t="shared" si="13"/>
        <v>0</v>
      </c>
      <c r="Q83" s="14"/>
      <c r="R83" s="15">
        <v>0.08</v>
      </c>
      <c r="S83" s="15">
        <f t="shared" si="14"/>
        <v>0</v>
      </c>
    </row>
    <row r="84" spans="1:21" x14ac:dyDescent="0.2">
      <c r="A84" s="36" t="s">
        <v>376</v>
      </c>
      <c r="B84" s="36" t="s">
        <v>377</v>
      </c>
      <c r="C84" s="31" t="s">
        <v>378</v>
      </c>
      <c r="D84" s="36" t="s">
        <v>277</v>
      </c>
      <c r="E84" s="12">
        <v>40</v>
      </c>
      <c r="F84" s="12">
        <v>1800</v>
      </c>
      <c r="G84" s="12">
        <v>5</v>
      </c>
      <c r="H84" s="12">
        <v>20</v>
      </c>
      <c r="I84" s="12"/>
      <c r="J84" s="12"/>
      <c r="K84" s="12"/>
      <c r="L84" s="12"/>
      <c r="M84" s="12">
        <v>100</v>
      </c>
      <c r="N84" s="13"/>
      <c r="O84" s="12">
        <f t="shared" ref="O84" si="15">SUM(I84:N84)</f>
        <v>100</v>
      </c>
      <c r="P84" s="12">
        <f t="shared" si="13"/>
        <v>5</v>
      </c>
      <c r="Q84" s="14"/>
      <c r="R84" s="15">
        <v>0.08</v>
      </c>
      <c r="S84" s="15">
        <f t="shared" si="14"/>
        <v>0.4</v>
      </c>
    </row>
    <row r="85" spans="1:21" x14ac:dyDescent="0.2">
      <c r="A85" s="11" t="s">
        <v>220</v>
      </c>
      <c r="B85" s="11" t="s">
        <v>221</v>
      </c>
      <c r="C85" s="11" t="s">
        <v>220</v>
      </c>
      <c r="D85" s="11" t="s">
        <v>275</v>
      </c>
      <c r="E85" s="12">
        <v>40</v>
      </c>
      <c r="F85" s="12">
        <v>2000</v>
      </c>
      <c r="G85" s="12">
        <v>5</v>
      </c>
      <c r="H85" s="12">
        <v>25</v>
      </c>
      <c r="I85" s="12"/>
      <c r="J85" s="12"/>
      <c r="K85" s="12"/>
      <c r="L85" s="12"/>
      <c r="M85" s="12"/>
      <c r="N85" s="13"/>
      <c r="O85" s="12">
        <f t="shared" si="12"/>
        <v>0</v>
      </c>
      <c r="P85" s="12">
        <f t="shared" si="13"/>
        <v>0</v>
      </c>
      <c r="Q85" s="14"/>
      <c r="R85" s="15">
        <v>0.08</v>
      </c>
      <c r="S85" s="15">
        <f t="shared" si="14"/>
        <v>0</v>
      </c>
      <c r="T85" s="43"/>
    </row>
    <row r="86" spans="1:21" x14ac:dyDescent="0.2">
      <c r="A86" s="28" t="s">
        <v>96</v>
      </c>
      <c r="B86" s="28"/>
      <c r="C86" s="30"/>
      <c r="D86" s="30"/>
      <c r="E86" s="20"/>
      <c r="F86" s="12"/>
      <c r="G86" s="12"/>
      <c r="H86" s="12"/>
      <c r="I86" s="12"/>
      <c r="J86" s="12"/>
      <c r="K86" s="12"/>
      <c r="L86" s="12"/>
      <c r="M86" s="12"/>
      <c r="N86" s="8"/>
      <c r="O86" s="12"/>
      <c r="P86" s="12"/>
      <c r="Q86" s="14"/>
      <c r="R86" s="12"/>
      <c r="S86" s="15"/>
    </row>
    <row r="87" spans="1:21" x14ac:dyDescent="0.2">
      <c r="A87" s="11" t="s">
        <v>299</v>
      </c>
      <c r="B87" s="11" t="s">
        <v>300</v>
      </c>
      <c r="C87" s="11" t="s">
        <v>299</v>
      </c>
      <c r="D87" s="11" t="s">
        <v>275</v>
      </c>
      <c r="E87" s="12">
        <v>50</v>
      </c>
      <c r="F87" s="12">
        <v>100</v>
      </c>
      <c r="G87" s="12">
        <v>10</v>
      </c>
      <c r="H87" s="12">
        <v>150</v>
      </c>
      <c r="I87" s="12"/>
      <c r="J87" s="12"/>
      <c r="K87" s="12"/>
      <c r="L87" s="12"/>
      <c r="M87" s="12"/>
      <c r="N87" s="13"/>
      <c r="O87" s="12">
        <f t="shared" ref="O87:O103" si="16">SUM(I87:N87)</f>
        <v>0</v>
      </c>
      <c r="P87" s="12">
        <f t="shared" ref="P87:P103" si="17">$O87/$H87</f>
        <v>0</v>
      </c>
      <c r="Q87" s="14"/>
      <c r="R87" s="15">
        <v>0.1</v>
      </c>
      <c r="S87" s="15">
        <f t="shared" ref="S87:S103" si="18">$P87*$R87</f>
        <v>0</v>
      </c>
      <c r="T87" s="43">
        <f>SUM(S87:S103)</f>
        <v>4.84</v>
      </c>
      <c r="U87" s="3">
        <f>T87*100/$T$138</f>
        <v>14.644478063540092</v>
      </c>
    </row>
    <row r="88" spans="1:21" x14ac:dyDescent="0.2">
      <c r="A88" s="11" t="s">
        <v>97</v>
      </c>
      <c r="B88" s="11" t="s">
        <v>98</v>
      </c>
      <c r="C88" s="11" t="s">
        <v>97</v>
      </c>
      <c r="D88" s="11" t="s">
        <v>275</v>
      </c>
      <c r="E88" s="12">
        <v>50</v>
      </c>
      <c r="F88" s="12">
        <v>150</v>
      </c>
      <c r="G88" s="12">
        <v>10</v>
      </c>
      <c r="H88" s="12">
        <v>150</v>
      </c>
      <c r="I88" s="12"/>
      <c r="J88" s="12"/>
      <c r="K88" s="12"/>
      <c r="L88" s="12"/>
      <c r="M88" s="12"/>
      <c r="N88" s="13"/>
      <c r="O88" s="12">
        <f t="shared" si="16"/>
        <v>0</v>
      </c>
      <c r="P88" s="12">
        <f t="shared" si="17"/>
        <v>0</v>
      </c>
      <c r="Q88" s="14"/>
      <c r="R88" s="15">
        <v>0.1</v>
      </c>
      <c r="S88" s="15">
        <f t="shared" si="18"/>
        <v>0</v>
      </c>
    </row>
    <row r="89" spans="1:21" x14ac:dyDescent="0.2">
      <c r="A89" s="36" t="s">
        <v>235</v>
      </c>
      <c r="B89" s="36" t="s">
        <v>98</v>
      </c>
      <c r="C89" s="36">
        <v>90448200</v>
      </c>
      <c r="D89" s="36" t="s">
        <v>277</v>
      </c>
      <c r="E89" s="12" t="s">
        <v>102</v>
      </c>
      <c r="F89" s="12">
        <v>150</v>
      </c>
      <c r="G89" s="12">
        <v>10</v>
      </c>
      <c r="H89" s="12">
        <v>150</v>
      </c>
      <c r="I89" s="12"/>
      <c r="J89" s="12"/>
      <c r="K89" s="12"/>
      <c r="L89" s="12"/>
      <c r="M89" s="12"/>
      <c r="N89" s="13"/>
      <c r="O89" s="12">
        <f t="shared" si="16"/>
        <v>0</v>
      </c>
      <c r="P89" s="12">
        <f t="shared" si="17"/>
        <v>0</v>
      </c>
      <c r="Q89" s="14"/>
      <c r="R89" s="15">
        <v>0.1</v>
      </c>
      <c r="S89" s="15">
        <f t="shared" si="18"/>
        <v>0</v>
      </c>
    </row>
    <row r="90" spans="1:21" x14ac:dyDescent="0.2">
      <c r="A90" s="11" t="s">
        <v>224</v>
      </c>
      <c r="B90" s="11" t="s">
        <v>225</v>
      </c>
      <c r="C90" s="11" t="s">
        <v>224</v>
      </c>
      <c r="D90" s="11" t="s">
        <v>275</v>
      </c>
      <c r="E90" s="12">
        <v>50</v>
      </c>
      <c r="F90" s="12">
        <v>200</v>
      </c>
      <c r="G90" s="12">
        <v>10</v>
      </c>
      <c r="H90" s="12">
        <v>150</v>
      </c>
      <c r="I90" s="12"/>
      <c r="J90" s="12"/>
      <c r="K90" s="12"/>
      <c r="L90" s="12"/>
      <c r="M90" s="12"/>
      <c r="N90" s="13"/>
      <c r="O90" s="12">
        <f t="shared" si="16"/>
        <v>0</v>
      </c>
      <c r="P90" s="12">
        <f t="shared" si="17"/>
        <v>0</v>
      </c>
      <c r="Q90" s="14"/>
      <c r="R90" s="15">
        <v>0.06</v>
      </c>
      <c r="S90" s="15">
        <f t="shared" si="18"/>
        <v>0</v>
      </c>
    </row>
    <row r="91" spans="1:21" x14ac:dyDescent="0.2">
      <c r="A91" s="11" t="s">
        <v>99</v>
      </c>
      <c r="B91" s="11" t="s">
        <v>100</v>
      </c>
      <c r="C91" s="11" t="s">
        <v>99</v>
      </c>
      <c r="D91" s="11" t="s">
        <v>275</v>
      </c>
      <c r="E91" s="12">
        <v>50</v>
      </c>
      <c r="F91" s="12">
        <v>300</v>
      </c>
      <c r="G91" s="12">
        <v>10</v>
      </c>
      <c r="H91" s="12">
        <v>75</v>
      </c>
      <c r="I91" s="12"/>
      <c r="J91" s="12"/>
      <c r="K91" s="12"/>
      <c r="L91" s="12"/>
      <c r="M91" s="12"/>
      <c r="N91" s="13"/>
      <c r="O91" s="12">
        <f t="shared" si="16"/>
        <v>0</v>
      </c>
      <c r="P91" s="12">
        <f t="shared" si="17"/>
        <v>0</v>
      </c>
      <c r="Q91" s="14"/>
      <c r="R91" s="15">
        <v>0.1</v>
      </c>
      <c r="S91" s="15">
        <f t="shared" si="18"/>
        <v>0</v>
      </c>
    </row>
    <row r="92" spans="1:21" x14ac:dyDescent="0.2">
      <c r="A92" s="36" t="s">
        <v>101</v>
      </c>
      <c r="B92" s="36" t="s">
        <v>100</v>
      </c>
      <c r="C92" s="36">
        <v>90448300</v>
      </c>
      <c r="D92" s="36" t="s">
        <v>277</v>
      </c>
      <c r="E92" s="12" t="s">
        <v>102</v>
      </c>
      <c r="F92" s="12">
        <v>300</v>
      </c>
      <c r="G92" s="12">
        <v>10</v>
      </c>
      <c r="H92" s="12">
        <v>75</v>
      </c>
      <c r="I92" s="12"/>
      <c r="J92" s="12"/>
      <c r="K92" s="12"/>
      <c r="L92" s="12"/>
      <c r="M92" s="12"/>
      <c r="N92" s="13"/>
      <c r="O92" s="12">
        <f t="shared" si="16"/>
        <v>0</v>
      </c>
      <c r="P92" s="12">
        <f t="shared" si="17"/>
        <v>0</v>
      </c>
      <c r="Q92" s="14"/>
      <c r="R92" s="15">
        <v>0.1</v>
      </c>
      <c r="S92" s="15">
        <f t="shared" si="18"/>
        <v>0</v>
      </c>
    </row>
    <row r="93" spans="1:21" x14ac:dyDescent="0.2">
      <c r="A93" s="11" t="s">
        <v>103</v>
      </c>
      <c r="B93" s="11" t="s">
        <v>104</v>
      </c>
      <c r="C93" s="11" t="s">
        <v>103</v>
      </c>
      <c r="D93" s="11" t="s">
        <v>275</v>
      </c>
      <c r="E93" s="12">
        <v>50</v>
      </c>
      <c r="F93" s="12">
        <v>450</v>
      </c>
      <c r="G93" s="12">
        <v>10</v>
      </c>
      <c r="H93" s="12">
        <v>50</v>
      </c>
      <c r="I93" s="12"/>
      <c r="J93" s="12"/>
      <c r="K93" s="12"/>
      <c r="L93" s="12"/>
      <c r="M93" s="12"/>
      <c r="N93" s="13"/>
      <c r="O93" s="12">
        <f t="shared" si="16"/>
        <v>0</v>
      </c>
      <c r="P93" s="12">
        <f t="shared" si="17"/>
        <v>0</v>
      </c>
      <c r="Q93" s="14"/>
      <c r="R93" s="15">
        <v>0.1</v>
      </c>
      <c r="S93" s="15">
        <f t="shared" si="18"/>
        <v>0</v>
      </c>
    </row>
    <row r="94" spans="1:21" x14ac:dyDescent="0.2">
      <c r="A94" s="36" t="s">
        <v>186</v>
      </c>
      <c r="B94" s="36" t="s">
        <v>104</v>
      </c>
      <c r="C94" s="36">
        <v>90448400</v>
      </c>
      <c r="D94" s="36" t="s">
        <v>277</v>
      </c>
      <c r="E94" s="12" t="s">
        <v>102</v>
      </c>
      <c r="F94" s="12">
        <v>450</v>
      </c>
      <c r="G94" s="12">
        <v>10</v>
      </c>
      <c r="H94" s="12">
        <v>50</v>
      </c>
      <c r="I94" s="12"/>
      <c r="J94" s="12"/>
      <c r="K94" s="12"/>
      <c r="L94" s="12"/>
      <c r="M94" s="12">
        <v>300</v>
      </c>
      <c r="N94" s="13"/>
      <c r="O94" s="12">
        <f t="shared" si="16"/>
        <v>300</v>
      </c>
      <c r="P94" s="12">
        <f t="shared" si="17"/>
        <v>6</v>
      </c>
      <c r="Q94" s="14"/>
      <c r="R94" s="15">
        <v>0.1</v>
      </c>
      <c r="S94" s="15">
        <f t="shared" si="18"/>
        <v>0.60000000000000009</v>
      </c>
    </row>
    <row r="95" spans="1:21" x14ac:dyDescent="0.2">
      <c r="A95" s="11" t="s">
        <v>105</v>
      </c>
      <c r="B95" s="11" t="s">
        <v>106</v>
      </c>
      <c r="C95" s="11" t="s">
        <v>105</v>
      </c>
      <c r="D95" s="11" t="s">
        <v>275</v>
      </c>
      <c r="E95" s="12">
        <v>50</v>
      </c>
      <c r="F95" s="12">
        <v>600</v>
      </c>
      <c r="G95" s="12">
        <v>10</v>
      </c>
      <c r="H95" s="12">
        <v>50</v>
      </c>
      <c r="I95" s="12"/>
      <c r="J95" s="12"/>
      <c r="K95" s="12"/>
      <c r="L95" s="12"/>
      <c r="M95" s="12"/>
      <c r="N95" s="13"/>
      <c r="O95" s="12">
        <f t="shared" si="16"/>
        <v>0</v>
      </c>
      <c r="P95" s="12">
        <f t="shared" si="17"/>
        <v>0</v>
      </c>
      <c r="Q95" s="14"/>
      <c r="R95" s="15">
        <v>0.13</v>
      </c>
      <c r="S95" s="15">
        <f t="shared" si="18"/>
        <v>0</v>
      </c>
    </row>
    <row r="96" spans="1:21" x14ac:dyDescent="0.2">
      <c r="A96" s="36" t="s">
        <v>107</v>
      </c>
      <c r="B96" s="36" t="s">
        <v>106</v>
      </c>
      <c r="C96" s="36">
        <v>90448600</v>
      </c>
      <c r="D96" s="36" t="s">
        <v>277</v>
      </c>
      <c r="E96" s="12" t="s">
        <v>102</v>
      </c>
      <c r="F96" s="12">
        <v>600</v>
      </c>
      <c r="G96" s="12">
        <v>10</v>
      </c>
      <c r="H96" s="12">
        <v>50</v>
      </c>
      <c r="I96" s="12"/>
      <c r="J96" s="12"/>
      <c r="K96" s="12"/>
      <c r="L96" s="12"/>
      <c r="M96" s="12">
        <v>300</v>
      </c>
      <c r="N96" s="13"/>
      <c r="O96" s="12">
        <f t="shared" si="16"/>
        <v>300</v>
      </c>
      <c r="P96" s="12">
        <f t="shared" si="17"/>
        <v>6</v>
      </c>
      <c r="Q96" s="14"/>
      <c r="R96" s="15">
        <v>0.13</v>
      </c>
      <c r="S96" s="15">
        <f t="shared" si="18"/>
        <v>0.78</v>
      </c>
    </row>
    <row r="97" spans="1:21" x14ac:dyDescent="0.2">
      <c r="A97" s="36" t="s">
        <v>266</v>
      </c>
      <c r="B97" s="36" t="s">
        <v>267</v>
      </c>
      <c r="C97" s="36">
        <v>90448605</v>
      </c>
      <c r="D97" s="36" t="s">
        <v>277</v>
      </c>
      <c r="E97" s="12" t="s">
        <v>102</v>
      </c>
      <c r="F97" s="12">
        <v>700</v>
      </c>
      <c r="G97" s="12">
        <v>5</v>
      </c>
      <c r="H97" s="12">
        <v>25</v>
      </c>
      <c r="I97" s="12"/>
      <c r="J97" s="12"/>
      <c r="K97" s="12"/>
      <c r="L97" s="12"/>
      <c r="M97" s="12"/>
      <c r="N97" s="13"/>
      <c r="O97" s="12">
        <f t="shared" si="16"/>
        <v>0</v>
      </c>
      <c r="P97" s="12">
        <f t="shared" si="17"/>
        <v>0</v>
      </c>
      <c r="Q97" s="14"/>
      <c r="R97" s="15">
        <v>0.1</v>
      </c>
      <c r="S97" s="15">
        <f t="shared" si="18"/>
        <v>0</v>
      </c>
    </row>
    <row r="98" spans="1:21" x14ac:dyDescent="0.2">
      <c r="A98" s="11" t="s">
        <v>202</v>
      </c>
      <c r="B98" s="11" t="s">
        <v>203</v>
      </c>
      <c r="C98" s="11" t="s">
        <v>202</v>
      </c>
      <c r="D98" s="11" t="s">
        <v>275</v>
      </c>
      <c r="E98" s="12">
        <v>50</v>
      </c>
      <c r="F98" s="12">
        <v>750</v>
      </c>
      <c r="G98" s="12">
        <v>5</v>
      </c>
      <c r="H98" s="12">
        <v>25</v>
      </c>
      <c r="I98" s="12"/>
      <c r="J98" s="12"/>
      <c r="K98" s="12"/>
      <c r="L98" s="12">
        <v>300</v>
      </c>
      <c r="M98" s="12">
        <v>200</v>
      </c>
      <c r="N98" s="13"/>
      <c r="O98" s="12">
        <f t="shared" si="16"/>
        <v>500</v>
      </c>
      <c r="P98" s="12">
        <f t="shared" si="17"/>
        <v>20</v>
      </c>
      <c r="Q98" s="14"/>
      <c r="R98" s="15">
        <v>0.1</v>
      </c>
      <c r="S98" s="15">
        <f t="shared" si="18"/>
        <v>2</v>
      </c>
    </row>
    <row r="99" spans="1:21" x14ac:dyDescent="0.2">
      <c r="A99" s="11" t="s">
        <v>108</v>
      </c>
      <c r="B99" s="11" t="s">
        <v>109</v>
      </c>
      <c r="C99" s="11" t="s">
        <v>108</v>
      </c>
      <c r="D99" s="11" t="s">
        <v>275</v>
      </c>
      <c r="E99" s="12">
        <v>50</v>
      </c>
      <c r="F99" s="12">
        <v>900</v>
      </c>
      <c r="G99" s="12">
        <v>5</v>
      </c>
      <c r="H99" s="12">
        <v>25</v>
      </c>
      <c r="I99" s="12"/>
      <c r="J99" s="12"/>
      <c r="K99" s="12"/>
      <c r="L99" s="12"/>
      <c r="M99" s="12"/>
      <c r="N99" s="13"/>
      <c r="O99" s="12">
        <f t="shared" si="16"/>
        <v>0</v>
      </c>
      <c r="P99" s="12">
        <f t="shared" si="17"/>
        <v>0</v>
      </c>
      <c r="Q99" s="14"/>
      <c r="R99" s="15">
        <v>0.1</v>
      </c>
      <c r="S99" s="15">
        <f t="shared" si="18"/>
        <v>0</v>
      </c>
    </row>
    <row r="100" spans="1:21" x14ac:dyDescent="0.2">
      <c r="A100" s="36" t="s">
        <v>187</v>
      </c>
      <c r="B100" s="36" t="s">
        <v>109</v>
      </c>
      <c r="C100" s="36">
        <v>90448700</v>
      </c>
      <c r="D100" s="36" t="s">
        <v>277</v>
      </c>
      <c r="E100" s="12" t="s">
        <v>102</v>
      </c>
      <c r="F100" s="12">
        <v>900</v>
      </c>
      <c r="G100" s="12">
        <v>5</v>
      </c>
      <c r="H100" s="12">
        <v>25</v>
      </c>
      <c r="I100" s="12"/>
      <c r="J100" s="12"/>
      <c r="K100" s="12"/>
      <c r="L100" s="12"/>
      <c r="M100" s="12">
        <v>300</v>
      </c>
      <c r="N100" s="13"/>
      <c r="O100" s="12">
        <f t="shared" si="16"/>
        <v>300</v>
      </c>
      <c r="P100" s="12">
        <f t="shared" si="17"/>
        <v>12</v>
      </c>
      <c r="Q100" s="14"/>
      <c r="R100" s="15">
        <v>0.1</v>
      </c>
      <c r="S100" s="15">
        <f t="shared" si="18"/>
        <v>1.2000000000000002</v>
      </c>
    </row>
    <row r="101" spans="1:21" x14ac:dyDescent="0.2">
      <c r="A101" s="11" t="s">
        <v>110</v>
      </c>
      <c r="B101" s="11" t="s">
        <v>111</v>
      </c>
      <c r="C101" s="11" t="s">
        <v>110</v>
      </c>
      <c r="D101" s="11" t="s">
        <v>275</v>
      </c>
      <c r="E101" s="12">
        <v>50</v>
      </c>
      <c r="F101" s="12">
        <v>1200</v>
      </c>
      <c r="G101" s="12">
        <v>5</v>
      </c>
      <c r="H101" s="12">
        <v>25</v>
      </c>
      <c r="I101" s="12"/>
      <c r="J101" s="12"/>
      <c r="K101" s="12"/>
      <c r="L101" s="12"/>
      <c r="M101" s="12"/>
      <c r="N101" s="13"/>
      <c r="O101" s="12">
        <f t="shared" si="16"/>
        <v>0</v>
      </c>
      <c r="P101" s="12">
        <f t="shared" si="17"/>
        <v>0</v>
      </c>
      <c r="Q101" s="14"/>
      <c r="R101" s="15">
        <v>0.13</v>
      </c>
      <c r="S101" s="15">
        <f t="shared" si="18"/>
        <v>0</v>
      </c>
    </row>
    <row r="102" spans="1:21" x14ac:dyDescent="0.2">
      <c r="A102" s="36" t="s">
        <v>204</v>
      </c>
      <c r="B102" s="36" t="s">
        <v>111</v>
      </c>
      <c r="C102" s="31" t="s">
        <v>205</v>
      </c>
      <c r="D102" s="36" t="s">
        <v>277</v>
      </c>
      <c r="E102" s="12">
        <v>50</v>
      </c>
      <c r="F102" s="12">
        <v>1200</v>
      </c>
      <c r="G102" s="12">
        <v>5</v>
      </c>
      <c r="H102" s="12">
        <v>25</v>
      </c>
      <c r="I102" s="12"/>
      <c r="J102" s="12"/>
      <c r="K102" s="12"/>
      <c r="L102" s="12"/>
      <c r="M102" s="12"/>
      <c r="N102" s="13"/>
      <c r="O102" s="12">
        <f t="shared" si="16"/>
        <v>0</v>
      </c>
      <c r="P102" s="12">
        <f t="shared" si="17"/>
        <v>0</v>
      </c>
      <c r="Q102" s="14"/>
      <c r="R102" s="15">
        <v>0.13</v>
      </c>
      <c r="S102" s="15">
        <f t="shared" si="18"/>
        <v>0</v>
      </c>
    </row>
    <row r="103" spans="1:21" x14ac:dyDescent="0.2">
      <c r="A103" s="36" t="s">
        <v>268</v>
      </c>
      <c r="B103" s="36" t="s">
        <v>269</v>
      </c>
      <c r="C103" s="31" t="s">
        <v>270</v>
      </c>
      <c r="D103" s="36" t="s">
        <v>277</v>
      </c>
      <c r="E103" s="12">
        <v>50</v>
      </c>
      <c r="F103" s="12">
        <v>2400</v>
      </c>
      <c r="G103" s="12">
        <v>5</v>
      </c>
      <c r="H103" s="12">
        <v>25</v>
      </c>
      <c r="I103" s="12"/>
      <c r="J103" s="12"/>
      <c r="K103" s="12">
        <v>50</v>
      </c>
      <c r="L103" s="12"/>
      <c r="M103" s="12"/>
      <c r="N103" s="13"/>
      <c r="O103" s="12">
        <f t="shared" si="16"/>
        <v>50</v>
      </c>
      <c r="P103" s="12">
        <f t="shared" si="17"/>
        <v>2</v>
      </c>
      <c r="Q103" s="14"/>
      <c r="R103" s="15">
        <v>0.13</v>
      </c>
      <c r="S103" s="15">
        <f t="shared" si="18"/>
        <v>0.26</v>
      </c>
      <c r="T103" s="43"/>
    </row>
    <row r="104" spans="1:21" x14ac:dyDescent="0.2">
      <c r="A104" s="318" t="s">
        <v>112</v>
      </c>
      <c r="B104" s="319"/>
      <c r="C104" s="29"/>
      <c r="D104" s="29"/>
      <c r="E104" s="30"/>
      <c r="F104" s="12"/>
      <c r="G104" s="12"/>
      <c r="H104" s="12"/>
      <c r="I104" s="12"/>
      <c r="J104" s="12"/>
      <c r="K104" s="12"/>
      <c r="L104" s="12"/>
      <c r="M104" s="12"/>
      <c r="N104" s="36"/>
      <c r="O104" s="12"/>
      <c r="P104" s="12"/>
      <c r="Q104" s="14"/>
      <c r="R104" s="12"/>
      <c r="S104" s="15"/>
    </row>
    <row r="105" spans="1:21" x14ac:dyDescent="0.2">
      <c r="A105" s="11" t="s">
        <v>216</v>
      </c>
      <c r="B105" s="11" t="s">
        <v>217</v>
      </c>
      <c r="C105" s="11" t="s">
        <v>216</v>
      </c>
      <c r="D105" s="11" t="s">
        <v>275</v>
      </c>
      <c r="E105" s="12">
        <v>20</v>
      </c>
      <c r="F105" s="12">
        <v>150</v>
      </c>
      <c r="G105" s="12">
        <v>10</v>
      </c>
      <c r="H105" s="12">
        <v>400</v>
      </c>
      <c r="I105" s="12"/>
      <c r="J105" s="12"/>
      <c r="K105" s="12"/>
      <c r="L105" s="12"/>
      <c r="M105" s="12"/>
      <c r="N105" s="36"/>
      <c r="O105" s="12">
        <f t="shared" ref="O105:O137" si="19">SUM(I105:N105)</f>
        <v>0</v>
      </c>
      <c r="P105" s="12">
        <f t="shared" ref="P105:P137" si="20">$O105/$H105</f>
        <v>0</v>
      </c>
      <c r="Q105" s="14"/>
      <c r="R105" s="12">
        <v>0.06</v>
      </c>
      <c r="S105" s="15">
        <f t="shared" ref="S105:S137" si="21">$P105*$R105</f>
        <v>0</v>
      </c>
      <c r="T105" s="43">
        <f>SUM(S105:S120)</f>
        <v>0</v>
      </c>
      <c r="U105" s="3">
        <f>T105*100/$T$138</f>
        <v>0</v>
      </c>
    </row>
    <row r="106" spans="1:21" x14ac:dyDescent="0.2">
      <c r="A106" s="36" t="s">
        <v>226</v>
      </c>
      <c r="B106" s="36" t="s">
        <v>217</v>
      </c>
      <c r="C106" s="36">
        <v>90444200</v>
      </c>
      <c r="D106" s="36" t="s">
        <v>277</v>
      </c>
      <c r="E106" s="12">
        <v>20</v>
      </c>
      <c r="F106" s="12">
        <v>150</v>
      </c>
      <c r="G106" s="12">
        <v>10</v>
      </c>
      <c r="H106" s="12">
        <v>400</v>
      </c>
      <c r="I106" s="12"/>
      <c r="J106" s="12"/>
      <c r="K106" s="12"/>
      <c r="L106" s="12"/>
      <c r="M106" s="12"/>
      <c r="N106" s="36"/>
      <c r="O106" s="12">
        <f t="shared" si="19"/>
        <v>0</v>
      </c>
      <c r="P106" s="12">
        <f t="shared" si="20"/>
        <v>0</v>
      </c>
      <c r="Q106" s="14"/>
      <c r="R106" s="12">
        <v>0.06</v>
      </c>
      <c r="S106" s="15">
        <f t="shared" si="21"/>
        <v>0</v>
      </c>
    </row>
    <row r="107" spans="1:21" x14ac:dyDescent="0.2">
      <c r="A107" s="11" t="s">
        <v>191</v>
      </c>
      <c r="B107" s="11" t="s">
        <v>192</v>
      </c>
      <c r="C107" s="11" t="s">
        <v>191</v>
      </c>
      <c r="D107" s="11" t="s">
        <v>275</v>
      </c>
      <c r="E107" s="12">
        <v>20</v>
      </c>
      <c r="F107" s="12">
        <v>200</v>
      </c>
      <c r="G107" s="12">
        <v>10</v>
      </c>
      <c r="H107" s="12">
        <v>300</v>
      </c>
      <c r="I107" s="12"/>
      <c r="J107" s="12"/>
      <c r="K107" s="12"/>
      <c r="L107" s="12"/>
      <c r="M107" s="12"/>
      <c r="N107" s="36"/>
      <c r="O107" s="12">
        <f t="shared" si="19"/>
        <v>0</v>
      </c>
      <c r="P107" s="12">
        <f t="shared" si="20"/>
        <v>0</v>
      </c>
      <c r="Q107" s="14"/>
      <c r="R107" s="12">
        <v>0.06</v>
      </c>
      <c r="S107" s="15">
        <f t="shared" si="21"/>
        <v>0</v>
      </c>
    </row>
    <row r="108" spans="1:21" x14ac:dyDescent="0.2">
      <c r="A108" s="11" t="s">
        <v>160</v>
      </c>
      <c r="B108" s="11" t="s">
        <v>161</v>
      </c>
      <c r="C108" s="11" t="s">
        <v>160</v>
      </c>
      <c r="D108" s="11" t="s">
        <v>275</v>
      </c>
      <c r="E108" s="12">
        <v>20</v>
      </c>
      <c r="F108" s="12">
        <v>300</v>
      </c>
      <c r="G108" s="12">
        <v>10</v>
      </c>
      <c r="H108" s="12">
        <v>200</v>
      </c>
      <c r="I108" s="12"/>
      <c r="J108" s="12"/>
      <c r="K108" s="12"/>
      <c r="L108" s="12"/>
      <c r="M108" s="12"/>
      <c r="N108" s="13"/>
      <c r="O108" s="12">
        <f t="shared" si="19"/>
        <v>0</v>
      </c>
      <c r="P108" s="12">
        <f t="shared" si="20"/>
        <v>0</v>
      </c>
      <c r="Q108" s="14"/>
      <c r="R108" s="15">
        <v>0.06</v>
      </c>
      <c r="S108" s="15">
        <f t="shared" si="21"/>
        <v>0</v>
      </c>
    </row>
    <row r="109" spans="1:21" x14ac:dyDescent="0.2">
      <c r="A109" s="36" t="s">
        <v>215</v>
      </c>
      <c r="B109" s="36" t="s">
        <v>161</v>
      </c>
      <c r="C109" s="36">
        <v>90444300</v>
      </c>
      <c r="D109" s="36" t="s">
        <v>277</v>
      </c>
      <c r="E109" s="12" t="s">
        <v>46</v>
      </c>
      <c r="F109" s="12">
        <v>300</v>
      </c>
      <c r="G109" s="12">
        <v>10</v>
      </c>
      <c r="H109" s="12">
        <v>200</v>
      </c>
      <c r="I109" s="12"/>
      <c r="J109" s="12"/>
      <c r="K109" s="12"/>
      <c r="L109" s="12"/>
      <c r="M109" s="12"/>
      <c r="N109" s="13"/>
      <c r="O109" s="12">
        <f t="shared" si="19"/>
        <v>0</v>
      </c>
      <c r="P109" s="12">
        <f t="shared" si="20"/>
        <v>0</v>
      </c>
      <c r="Q109" s="14"/>
      <c r="R109" s="15">
        <v>0.06</v>
      </c>
      <c r="S109" s="15">
        <f t="shared" si="21"/>
        <v>0</v>
      </c>
    </row>
    <row r="110" spans="1:21" x14ac:dyDescent="0.2">
      <c r="A110" s="11" t="s">
        <v>206</v>
      </c>
      <c r="B110" s="11" t="s">
        <v>114</v>
      </c>
      <c r="C110" s="11" t="s">
        <v>206</v>
      </c>
      <c r="D110" s="11" t="s">
        <v>275</v>
      </c>
      <c r="E110" s="12">
        <v>20</v>
      </c>
      <c r="F110" s="12">
        <v>450</v>
      </c>
      <c r="G110" s="12">
        <v>10</v>
      </c>
      <c r="H110" s="12">
        <v>100</v>
      </c>
      <c r="I110" s="12"/>
      <c r="J110" s="12"/>
      <c r="K110" s="12"/>
      <c r="L110" s="12"/>
      <c r="M110" s="12"/>
      <c r="N110" s="25"/>
      <c r="O110" s="12">
        <f t="shared" si="19"/>
        <v>0</v>
      </c>
      <c r="P110" s="12">
        <f t="shared" si="20"/>
        <v>0</v>
      </c>
      <c r="Q110" s="14"/>
      <c r="R110" s="15">
        <v>0.08</v>
      </c>
      <c r="S110" s="15">
        <f t="shared" si="21"/>
        <v>0</v>
      </c>
    </row>
    <row r="111" spans="1:21" x14ac:dyDescent="0.2">
      <c r="A111" s="36" t="s">
        <v>113</v>
      </c>
      <c r="B111" s="36" t="s">
        <v>114</v>
      </c>
      <c r="C111" s="36">
        <v>90444400</v>
      </c>
      <c r="D111" s="36" t="s">
        <v>277</v>
      </c>
      <c r="E111" s="12" t="s">
        <v>46</v>
      </c>
      <c r="F111" s="12">
        <v>450</v>
      </c>
      <c r="G111" s="12">
        <v>10</v>
      </c>
      <c r="H111" s="12">
        <v>100</v>
      </c>
      <c r="I111" s="12"/>
      <c r="J111" s="12"/>
      <c r="K111" s="12"/>
      <c r="L111" s="12"/>
      <c r="M111" s="12"/>
      <c r="N111" s="13"/>
      <c r="O111" s="12">
        <f t="shared" si="19"/>
        <v>0</v>
      </c>
      <c r="P111" s="12">
        <f t="shared" si="20"/>
        <v>0</v>
      </c>
      <c r="Q111" s="14"/>
      <c r="R111" s="15">
        <v>0.08</v>
      </c>
      <c r="S111" s="15">
        <f t="shared" si="21"/>
        <v>0</v>
      </c>
    </row>
    <row r="112" spans="1:21" x14ac:dyDescent="0.2">
      <c r="A112" s="11" t="s">
        <v>115</v>
      </c>
      <c r="B112" s="11" t="s">
        <v>116</v>
      </c>
      <c r="C112" s="11" t="s">
        <v>115</v>
      </c>
      <c r="D112" s="11" t="s">
        <v>275</v>
      </c>
      <c r="E112" s="12">
        <v>20</v>
      </c>
      <c r="F112" s="12">
        <v>600</v>
      </c>
      <c r="G112" s="12">
        <v>10</v>
      </c>
      <c r="H112" s="12">
        <v>100</v>
      </c>
      <c r="I112" s="12"/>
      <c r="J112" s="12"/>
      <c r="K112" s="12"/>
      <c r="L112" s="12"/>
      <c r="M112" s="12"/>
      <c r="N112" s="13"/>
      <c r="O112" s="12">
        <f t="shared" si="19"/>
        <v>0</v>
      </c>
      <c r="P112" s="12">
        <f t="shared" si="20"/>
        <v>0</v>
      </c>
      <c r="Q112" s="14"/>
      <c r="R112" s="15">
        <v>0.06</v>
      </c>
      <c r="S112" s="15">
        <f t="shared" si="21"/>
        <v>0</v>
      </c>
    </row>
    <row r="113" spans="1:21" x14ac:dyDescent="0.2">
      <c r="A113" s="36" t="s">
        <v>188</v>
      </c>
      <c r="B113" s="36" t="s">
        <v>116</v>
      </c>
      <c r="C113" s="36">
        <v>90444600</v>
      </c>
      <c r="D113" s="36" t="s">
        <v>277</v>
      </c>
      <c r="E113" s="12" t="s">
        <v>46</v>
      </c>
      <c r="F113" s="12">
        <v>600</v>
      </c>
      <c r="G113" s="12">
        <v>10</v>
      </c>
      <c r="H113" s="12">
        <v>100</v>
      </c>
      <c r="I113" s="12"/>
      <c r="J113" s="12"/>
      <c r="K113" s="12"/>
      <c r="L113" s="12"/>
      <c r="M113" s="12"/>
      <c r="N113" s="13"/>
      <c r="O113" s="12">
        <f t="shared" si="19"/>
        <v>0</v>
      </c>
      <c r="P113" s="12">
        <f t="shared" si="20"/>
        <v>0</v>
      </c>
      <c r="Q113" s="14"/>
      <c r="R113" s="15">
        <v>0.06</v>
      </c>
      <c r="S113" s="15">
        <f t="shared" si="21"/>
        <v>0</v>
      </c>
    </row>
    <row r="114" spans="1:21" x14ac:dyDescent="0.2">
      <c r="A114" s="11" t="s">
        <v>117</v>
      </c>
      <c r="B114" s="11" t="s">
        <v>118</v>
      </c>
      <c r="C114" s="11" t="s">
        <v>117</v>
      </c>
      <c r="D114" s="11" t="s">
        <v>275</v>
      </c>
      <c r="E114" s="12">
        <v>20</v>
      </c>
      <c r="F114" s="12">
        <v>750</v>
      </c>
      <c r="G114" s="12">
        <v>10</v>
      </c>
      <c r="H114" s="12">
        <v>100</v>
      </c>
      <c r="I114" s="12"/>
      <c r="J114" s="12"/>
      <c r="K114" s="12"/>
      <c r="L114" s="12"/>
      <c r="M114" s="12"/>
      <c r="N114" s="13"/>
      <c r="O114" s="12">
        <f t="shared" si="19"/>
        <v>0</v>
      </c>
      <c r="P114" s="12">
        <f t="shared" si="20"/>
        <v>0</v>
      </c>
      <c r="Q114" s="14"/>
      <c r="R114" s="15">
        <v>7.0000000000000007E-2</v>
      </c>
      <c r="S114" s="15">
        <f t="shared" si="21"/>
        <v>0</v>
      </c>
    </row>
    <row r="115" spans="1:21" x14ac:dyDescent="0.2">
      <c r="A115" s="36" t="s">
        <v>189</v>
      </c>
      <c r="B115" s="36" t="s">
        <v>118</v>
      </c>
      <c r="C115" s="36">
        <v>90444700</v>
      </c>
      <c r="D115" s="36" t="s">
        <v>277</v>
      </c>
      <c r="E115" s="12" t="s">
        <v>46</v>
      </c>
      <c r="F115" s="12">
        <v>750</v>
      </c>
      <c r="G115" s="12">
        <v>10</v>
      </c>
      <c r="H115" s="12">
        <v>100</v>
      </c>
      <c r="I115" s="12"/>
      <c r="J115" s="12"/>
      <c r="K115" s="12"/>
      <c r="L115" s="12"/>
      <c r="M115" s="12"/>
      <c r="N115" s="13"/>
      <c r="O115" s="12">
        <f t="shared" si="19"/>
        <v>0</v>
      </c>
      <c r="P115" s="12">
        <f t="shared" si="20"/>
        <v>0</v>
      </c>
      <c r="Q115" s="14"/>
      <c r="R115" s="15">
        <v>7.0000000000000007E-2</v>
      </c>
      <c r="S115" s="15">
        <f t="shared" si="21"/>
        <v>0</v>
      </c>
    </row>
    <row r="116" spans="1:21" x14ac:dyDescent="0.2">
      <c r="A116" s="11" t="s">
        <v>119</v>
      </c>
      <c r="B116" s="11" t="s">
        <v>120</v>
      </c>
      <c r="C116" s="11" t="s">
        <v>119</v>
      </c>
      <c r="D116" s="11" t="s">
        <v>275</v>
      </c>
      <c r="E116" s="12">
        <v>20</v>
      </c>
      <c r="F116" s="12">
        <v>900</v>
      </c>
      <c r="G116" s="12">
        <v>10</v>
      </c>
      <c r="H116" s="12">
        <v>50</v>
      </c>
      <c r="I116" s="12"/>
      <c r="J116" s="12"/>
      <c r="K116" s="12"/>
      <c r="L116" s="12"/>
      <c r="M116" s="12"/>
      <c r="N116" s="13"/>
      <c r="O116" s="12">
        <f t="shared" si="19"/>
        <v>0</v>
      </c>
      <c r="P116" s="12">
        <f t="shared" si="20"/>
        <v>0</v>
      </c>
      <c r="Q116" s="14"/>
      <c r="R116" s="15">
        <v>0.08</v>
      </c>
      <c r="S116" s="15">
        <f t="shared" si="21"/>
        <v>0</v>
      </c>
    </row>
    <row r="117" spans="1:21" x14ac:dyDescent="0.2">
      <c r="A117" s="36" t="s">
        <v>263</v>
      </c>
      <c r="B117" s="36" t="s">
        <v>120</v>
      </c>
      <c r="C117" s="36">
        <v>90444800</v>
      </c>
      <c r="D117" s="36" t="s">
        <v>277</v>
      </c>
      <c r="E117" s="12" t="s">
        <v>46</v>
      </c>
      <c r="F117" s="12">
        <v>900</v>
      </c>
      <c r="G117" s="12">
        <v>10</v>
      </c>
      <c r="H117" s="12">
        <v>50</v>
      </c>
      <c r="I117" s="12"/>
      <c r="J117" s="12"/>
      <c r="K117" s="12"/>
      <c r="L117" s="12"/>
      <c r="M117" s="12"/>
      <c r="N117" s="13"/>
      <c r="O117" s="12">
        <f t="shared" si="19"/>
        <v>0</v>
      </c>
      <c r="P117" s="12">
        <f t="shared" si="20"/>
        <v>0</v>
      </c>
      <c r="Q117" s="14"/>
      <c r="R117" s="15">
        <v>0.08</v>
      </c>
      <c r="S117" s="15">
        <f t="shared" si="21"/>
        <v>0</v>
      </c>
    </row>
    <row r="118" spans="1:21" x14ac:dyDescent="0.2">
      <c r="A118" s="11" t="s">
        <v>121</v>
      </c>
      <c r="B118" s="11" t="s">
        <v>122</v>
      </c>
      <c r="C118" s="11" t="s">
        <v>121</v>
      </c>
      <c r="D118" s="11" t="s">
        <v>275</v>
      </c>
      <c r="E118" s="12">
        <v>20</v>
      </c>
      <c r="F118" s="12">
        <v>1200</v>
      </c>
      <c r="G118" s="12">
        <v>10</v>
      </c>
      <c r="H118" s="12">
        <v>50</v>
      </c>
      <c r="I118" s="12"/>
      <c r="J118" s="12"/>
      <c r="K118" s="12"/>
      <c r="L118" s="12"/>
      <c r="M118" s="12"/>
      <c r="N118" s="13"/>
      <c r="O118" s="12">
        <f t="shared" si="19"/>
        <v>0</v>
      </c>
      <c r="P118" s="12">
        <f t="shared" si="20"/>
        <v>0</v>
      </c>
      <c r="Q118" s="14"/>
      <c r="R118" s="15">
        <v>0.11</v>
      </c>
      <c r="S118" s="15">
        <f t="shared" si="21"/>
        <v>0</v>
      </c>
    </row>
    <row r="119" spans="1:21" x14ac:dyDescent="0.2">
      <c r="A119" s="11" t="s">
        <v>207</v>
      </c>
      <c r="B119" s="11" t="s">
        <v>208</v>
      </c>
      <c r="C119" s="11" t="s">
        <v>207</v>
      </c>
      <c r="D119" s="11" t="s">
        <v>275</v>
      </c>
      <c r="E119" s="12">
        <v>20</v>
      </c>
      <c r="F119" s="12">
        <v>1500</v>
      </c>
      <c r="G119" s="12">
        <v>10</v>
      </c>
      <c r="H119" s="12">
        <v>50</v>
      </c>
      <c r="I119" s="12"/>
      <c r="J119" s="12"/>
      <c r="K119" s="12"/>
      <c r="L119" s="12"/>
      <c r="M119" s="12"/>
      <c r="N119" s="13"/>
      <c r="O119" s="12">
        <f t="shared" si="19"/>
        <v>0</v>
      </c>
      <c r="P119" s="12">
        <f t="shared" si="20"/>
        <v>0</v>
      </c>
      <c r="Q119" s="14"/>
      <c r="R119" s="15">
        <v>7.0000000000000007E-2</v>
      </c>
      <c r="S119" s="15">
        <f t="shared" si="21"/>
        <v>0</v>
      </c>
    </row>
    <row r="120" spans="1:21" x14ac:dyDescent="0.2">
      <c r="A120" s="11" t="s">
        <v>209</v>
      </c>
      <c r="B120" s="11" t="s">
        <v>210</v>
      </c>
      <c r="C120" s="11" t="s">
        <v>209</v>
      </c>
      <c r="D120" s="11" t="s">
        <v>275</v>
      </c>
      <c r="E120" s="12">
        <v>20</v>
      </c>
      <c r="F120" s="12">
        <v>1800</v>
      </c>
      <c r="G120" s="12">
        <v>10</v>
      </c>
      <c r="H120" s="12">
        <v>50</v>
      </c>
      <c r="I120" s="12"/>
      <c r="J120" s="12"/>
      <c r="K120" s="12"/>
      <c r="L120" s="12"/>
      <c r="M120" s="12"/>
      <c r="N120" s="13"/>
      <c r="O120" s="12">
        <f t="shared" si="19"/>
        <v>0</v>
      </c>
      <c r="P120" s="12">
        <f t="shared" si="20"/>
        <v>0</v>
      </c>
      <c r="Q120" s="51"/>
      <c r="R120" s="15">
        <v>0.09</v>
      </c>
      <c r="S120" s="15">
        <f t="shared" si="21"/>
        <v>0</v>
      </c>
      <c r="T120" s="43"/>
    </row>
    <row r="121" spans="1:21" x14ac:dyDescent="0.2">
      <c r="A121" s="11" t="s">
        <v>123</v>
      </c>
      <c r="B121" s="11" t="s">
        <v>124</v>
      </c>
      <c r="C121" s="11" t="s">
        <v>123</v>
      </c>
      <c r="D121" s="11" t="s">
        <v>275</v>
      </c>
      <c r="E121" s="12">
        <v>25</v>
      </c>
      <c r="F121" s="12">
        <v>150</v>
      </c>
      <c r="G121" s="12">
        <v>10</v>
      </c>
      <c r="H121" s="12">
        <v>200</v>
      </c>
      <c r="I121" s="12"/>
      <c r="J121" s="12"/>
      <c r="K121" s="12"/>
      <c r="L121" s="12"/>
      <c r="M121" s="12"/>
      <c r="N121" s="13"/>
      <c r="O121" s="12">
        <f t="shared" si="19"/>
        <v>0</v>
      </c>
      <c r="P121" s="12">
        <f t="shared" si="20"/>
        <v>0</v>
      </c>
      <c r="Q121" s="14"/>
      <c r="R121" s="15">
        <v>0.04</v>
      </c>
      <c r="S121" s="15">
        <f t="shared" si="21"/>
        <v>0</v>
      </c>
      <c r="T121" s="43">
        <f>SUM(S121:S137)</f>
        <v>1.7600000000000002</v>
      </c>
      <c r="U121" s="3">
        <f>T121*100/$T$138</f>
        <v>5.3252647503782162</v>
      </c>
    </row>
    <row r="122" spans="1:21" x14ac:dyDescent="0.2">
      <c r="A122" s="36" t="s">
        <v>257</v>
      </c>
      <c r="B122" s="36" t="s">
        <v>124</v>
      </c>
      <c r="C122" s="36">
        <v>90445200</v>
      </c>
      <c r="D122" s="36" t="s">
        <v>277</v>
      </c>
      <c r="E122" s="12">
        <v>25</v>
      </c>
      <c r="F122" s="12">
        <v>150</v>
      </c>
      <c r="G122" s="12">
        <v>10</v>
      </c>
      <c r="H122" s="12">
        <v>200</v>
      </c>
      <c r="I122" s="12"/>
      <c r="J122" s="12"/>
      <c r="K122" s="12"/>
      <c r="L122" s="12"/>
      <c r="M122" s="12"/>
      <c r="N122" s="13"/>
      <c r="O122" s="12">
        <f t="shared" si="19"/>
        <v>0</v>
      </c>
      <c r="P122" s="12">
        <f t="shared" si="20"/>
        <v>0</v>
      </c>
      <c r="Q122" s="14"/>
      <c r="R122" s="15">
        <v>0.04</v>
      </c>
      <c r="S122" s="15">
        <f t="shared" si="21"/>
        <v>0</v>
      </c>
    </row>
    <row r="123" spans="1:21" x14ac:dyDescent="0.2">
      <c r="A123" s="11" t="s">
        <v>125</v>
      </c>
      <c r="B123" s="11" t="s">
        <v>126</v>
      </c>
      <c r="C123" s="11" t="s">
        <v>125</v>
      </c>
      <c r="D123" s="11" t="s">
        <v>275</v>
      </c>
      <c r="E123" s="12">
        <v>25</v>
      </c>
      <c r="F123" s="12">
        <v>300</v>
      </c>
      <c r="G123" s="12">
        <v>10</v>
      </c>
      <c r="H123" s="12">
        <v>100</v>
      </c>
      <c r="I123" s="12"/>
      <c r="J123" s="12">
        <v>100</v>
      </c>
      <c r="K123" s="12"/>
      <c r="L123" s="12"/>
      <c r="M123" s="12"/>
      <c r="N123" s="13"/>
      <c r="O123" s="12">
        <f t="shared" si="19"/>
        <v>100</v>
      </c>
      <c r="P123" s="12">
        <f t="shared" si="20"/>
        <v>1</v>
      </c>
      <c r="Q123" s="14"/>
      <c r="R123" s="15">
        <v>0.04</v>
      </c>
      <c r="S123" s="15">
        <f t="shared" si="21"/>
        <v>0.04</v>
      </c>
    </row>
    <row r="124" spans="1:21" x14ac:dyDescent="0.2">
      <c r="A124" s="36" t="s">
        <v>127</v>
      </c>
      <c r="B124" s="36" t="s">
        <v>126</v>
      </c>
      <c r="C124" s="36">
        <v>90445300</v>
      </c>
      <c r="D124" s="36" t="s">
        <v>277</v>
      </c>
      <c r="E124" s="12" t="s">
        <v>63</v>
      </c>
      <c r="F124" s="12">
        <v>300</v>
      </c>
      <c r="G124" s="12">
        <v>10</v>
      </c>
      <c r="H124" s="12">
        <v>100</v>
      </c>
      <c r="I124" s="12"/>
      <c r="J124" s="12"/>
      <c r="K124" s="12"/>
      <c r="L124" s="12">
        <v>300</v>
      </c>
      <c r="M124" s="12">
        <v>300</v>
      </c>
      <c r="N124" s="13"/>
      <c r="O124" s="12">
        <f t="shared" si="19"/>
        <v>600</v>
      </c>
      <c r="P124" s="12">
        <f t="shared" si="20"/>
        <v>6</v>
      </c>
      <c r="Q124" s="14"/>
      <c r="R124" s="15">
        <v>0.04</v>
      </c>
      <c r="S124" s="15">
        <f t="shared" si="21"/>
        <v>0.24</v>
      </c>
    </row>
    <row r="125" spans="1:21" x14ac:dyDescent="0.2">
      <c r="A125" s="11" t="s">
        <v>128</v>
      </c>
      <c r="B125" s="11" t="s">
        <v>129</v>
      </c>
      <c r="C125" s="11" t="s">
        <v>128</v>
      </c>
      <c r="D125" s="11" t="s">
        <v>275</v>
      </c>
      <c r="E125" s="12">
        <v>25</v>
      </c>
      <c r="F125" s="12">
        <v>450</v>
      </c>
      <c r="G125" s="12">
        <v>10</v>
      </c>
      <c r="H125" s="12">
        <v>100</v>
      </c>
      <c r="I125" s="12"/>
      <c r="J125" s="12">
        <v>100</v>
      </c>
      <c r="K125" s="12"/>
      <c r="L125" s="12"/>
      <c r="M125" s="12"/>
      <c r="N125" s="13"/>
      <c r="O125" s="12">
        <f t="shared" si="19"/>
        <v>100</v>
      </c>
      <c r="P125" s="12">
        <f t="shared" si="20"/>
        <v>1</v>
      </c>
      <c r="Q125" s="14"/>
      <c r="R125" s="15">
        <v>0.06</v>
      </c>
      <c r="S125" s="15">
        <f t="shared" si="21"/>
        <v>0.06</v>
      </c>
    </row>
    <row r="126" spans="1:21" x14ac:dyDescent="0.2">
      <c r="A126" s="36" t="s">
        <v>190</v>
      </c>
      <c r="B126" s="36" t="s">
        <v>129</v>
      </c>
      <c r="C126" s="36">
        <v>90445400</v>
      </c>
      <c r="D126" s="36" t="s">
        <v>277</v>
      </c>
      <c r="E126" s="12" t="s">
        <v>63</v>
      </c>
      <c r="F126" s="12">
        <v>450</v>
      </c>
      <c r="G126" s="12">
        <v>10</v>
      </c>
      <c r="H126" s="12">
        <v>100</v>
      </c>
      <c r="I126" s="12"/>
      <c r="J126" s="12">
        <v>500</v>
      </c>
      <c r="K126" s="12"/>
      <c r="L126" s="12">
        <v>500</v>
      </c>
      <c r="M126" s="12">
        <v>300</v>
      </c>
      <c r="N126" s="13"/>
      <c r="O126" s="12">
        <f t="shared" si="19"/>
        <v>1300</v>
      </c>
      <c r="P126" s="12">
        <f t="shared" si="20"/>
        <v>13</v>
      </c>
      <c r="Q126" s="14"/>
      <c r="R126" s="15">
        <v>0.06</v>
      </c>
      <c r="S126" s="15">
        <f t="shared" si="21"/>
        <v>0.78</v>
      </c>
    </row>
    <row r="127" spans="1:21" x14ac:dyDescent="0.2">
      <c r="A127" s="11" t="s">
        <v>130</v>
      </c>
      <c r="B127" s="11" t="s">
        <v>131</v>
      </c>
      <c r="C127" s="11" t="s">
        <v>130</v>
      </c>
      <c r="D127" s="11" t="s">
        <v>275</v>
      </c>
      <c r="E127" s="12">
        <v>25</v>
      </c>
      <c r="F127" s="12">
        <v>600</v>
      </c>
      <c r="G127" s="12">
        <v>10</v>
      </c>
      <c r="H127" s="12">
        <v>50</v>
      </c>
      <c r="I127" s="12"/>
      <c r="J127" s="12"/>
      <c r="K127" s="12"/>
      <c r="L127" s="12"/>
      <c r="M127" s="12"/>
      <c r="N127" s="13"/>
      <c r="O127" s="12">
        <f t="shared" si="19"/>
        <v>0</v>
      </c>
      <c r="P127" s="12">
        <f t="shared" si="20"/>
        <v>0</v>
      </c>
      <c r="Q127" s="14"/>
      <c r="R127" s="15">
        <v>0.04</v>
      </c>
      <c r="S127" s="15">
        <f t="shared" si="21"/>
        <v>0</v>
      </c>
    </row>
    <row r="128" spans="1:21" x14ac:dyDescent="0.2">
      <c r="A128" s="36" t="s">
        <v>211</v>
      </c>
      <c r="B128" s="36" t="s">
        <v>131</v>
      </c>
      <c r="C128" s="36">
        <v>90445600</v>
      </c>
      <c r="D128" s="36" t="s">
        <v>277</v>
      </c>
      <c r="E128" s="12">
        <v>25</v>
      </c>
      <c r="F128" s="12">
        <v>600</v>
      </c>
      <c r="G128" s="12">
        <v>10</v>
      </c>
      <c r="H128" s="12">
        <v>50</v>
      </c>
      <c r="I128" s="12"/>
      <c r="J128" s="12"/>
      <c r="K128" s="12"/>
      <c r="L128" s="12">
        <v>500</v>
      </c>
      <c r="M128" s="12">
        <v>300</v>
      </c>
      <c r="N128" s="13"/>
      <c r="O128" s="12">
        <f t="shared" si="19"/>
        <v>800</v>
      </c>
      <c r="P128" s="12">
        <f t="shared" si="20"/>
        <v>16</v>
      </c>
      <c r="Q128" s="14"/>
      <c r="R128" s="15">
        <v>0.04</v>
      </c>
      <c r="S128" s="15">
        <f t="shared" si="21"/>
        <v>0.64</v>
      </c>
    </row>
    <row r="129" spans="1:21" x14ac:dyDescent="0.2">
      <c r="A129" s="11" t="s">
        <v>162</v>
      </c>
      <c r="B129" s="11" t="s">
        <v>163</v>
      </c>
      <c r="C129" s="11" t="s">
        <v>162</v>
      </c>
      <c r="D129" s="11" t="s">
        <v>275</v>
      </c>
      <c r="E129" s="12">
        <v>25</v>
      </c>
      <c r="F129" s="12">
        <v>750</v>
      </c>
      <c r="G129" s="12">
        <v>10</v>
      </c>
      <c r="H129" s="12">
        <v>50</v>
      </c>
      <c r="I129" s="12"/>
      <c r="J129" s="12"/>
      <c r="K129" s="12"/>
      <c r="L129" s="12"/>
      <c r="M129" s="12"/>
      <c r="N129" s="13"/>
      <c r="O129" s="12">
        <f t="shared" si="19"/>
        <v>0</v>
      </c>
      <c r="P129" s="12">
        <f t="shared" si="20"/>
        <v>0</v>
      </c>
      <c r="Q129" s="14"/>
      <c r="R129" s="15">
        <v>0.04</v>
      </c>
      <c r="S129" s="15">
        <f t="shared" si="21"/>
        <v>0</v>
      </c>
    </row>
    <row r="130" spans="1:21" x14ac:dyDescent="0.2">
      <c r="A130" s="36" t="s">
        <v>218</v>
      </c>
      <c r="B130" s="36" t="s">
        <v>163</v>
      </c>
      <c r="C130" s="31" t="s">
        <v>219</v>
      </c>
      <c r="D130" s="36" t="s">
        <v>277</v>
      </c>
      <c r="E130" s="12">
        <v>25</v>
      </c>
      <c r="F130" s="12">
        <v>750</v>
      </c>
      <c r="G130" s="12">
        <v>10</v>
      </c>
      <c r="H130" s="12">
        <v>50</v>
      </c>
      <c r="I130" s="12"/>
      <c r="J130" s="12"/>
      <c r="K130" s="12"/>
      <c r="L130" s="12"/>
      <c r="M130" s="12"/>
      <c r="N130" s="13"/>
      <c r="O130" s="12">
        <f t="shared" si="19"/>
        <v>0</v>
      </c>
      <c r="P130" s="12">
        <f t="shared" si="20"/>
        <v>0</v>
      </c>
      <c r="Q130" s="14"/>
      <c r="R130" s="15">
        <v>0.04</v>
      </c>
      <c r="S130" s="15">
        <f t="shared" si="21"/>
        <v>0</v>
      </c>
    </row>
    <row r="131" spans="1:21" x14ac:dyDescent="0.2">
      <c r="A131" s="11" t="s">
        <v>132</v>
      </c>
      <c r="B131" s="11" t="s">
        <v>133</v>
      </c>
      <c r="C131" s="11" t="s">
        <v>132</v>
      </c>
      <c r="D131" s="11" t="s">
        <v>275</v>
      </c>
      <c r="E131" s="12">
        <v>25</v>
      </c>
      <c r="F131" s="12">
        <v>900</v>
      </c>
      <c r="G131" s="12">
        <v>10</v>
      </c>
      <c r="H131" s="12">
        <v>50</v>
      </c>
      <c r="I131" s="12"/>
      <c r="J131" s="12"/>
      <c r="K131" s="12"/>
      <c r="L131" s="12"/>
      <c r="M131" s="12"/>
      <c r="N131" s="13"/>
      <c r="O131" s="12">
        <f t="shared" si="19"/>
        <v>0</v>
      </c>
      <c r="P131" s="12">
        <f t="shared" si="20"/>
        <v>0</v>
      </c>
      <c r="Q131" s="14"/>
      <c r="R131" s="15">
        <v>0.06</v>
      </c>
      <c r="S131" s="15">
        <f t="shared" si="21"/>
        <v>0</v>
      </c>
    </row>
    <row r="132" spans="1:21" x14ac:dyDescent="0.2">
      <c r="A132" s="36" t="s">
        <v>264</v>
      </c>
      <c r="B132" s="36" t="s">
        <v>133</v>
      </c>
      <c r="C132" s="31" t="s">
        <v>265</v>
      </c>
      <c r="D132" s="36" t="s">
        <v>277</v>
      </c>
      <c r="E132" s="12">
        <v>25</v>
      </c>
      <c r="F132" s="12">
        <v>900</v>
      </c>
      <c r="G132" s="12">
        <v>10</v>
      </c>
      <c r="H132" s="12">
        <v>50</v>
      </c>
      <c r="I132" s="12"/>
      <c r="J132" s="12"/>
      <c r="K132" s="12"/>
      <c r="L132" s="12"/>
      <c r="M132" s="12"/>
      <c r="N132" s="13"/>
      <c r="O132" s="12">
        <f t="shared" si="19"/>
        <v>0</v>
      </c>
      <c r="P132" s="12">
        <f t="shared" si="20"/>
        <v>0</v>
      </c>
      <c r="Q132" s="14"/>
      <c r="R132" s="15">
        <v>0.06</v>
      </c>
      <c r="S132" s="15">
        <f t="shared" si="21"/>
        <v>0</v>
      </c>
    </row>
    <row r="133" spans="1:21" x14ac:dyDescent="0.2">
      <c r="A133" s="11" t="s">
        <v>134</v>
      </c>
      <c r="B133" s="11" t="s">
        <v>135</v>
      </c>
      <c r="C133" s="11" t="s">
        <v>134</v>
      </c>
      <c r="D133" s="11" t="s">
        <v>275</v>
      </c>
      <c r="E133" s="12">
        <v>25</v>
      </c>
      <c r="F133" s="12">
        <v>1200</v>
      </c>
      <c r="G133" s="12">
        <v>10</v>
      </c>
      <c r="H133" s="12">
        <v>50</v>
      </c>
      <c r="I133" s="12"/>
      <c r="J133" s="12"/>
      <c r="K133" s="12"/>
      <c r="L133" s="12"/>
      <c r="M133" s="12"/>
      <c r="N133" s="13"/>
      <c r="O133" s="12">
        <f t="shared" si="19"/>
        <v>0</v>
      </c>
      <c r="P133" s="12">
        <f t="shared" si="20"/>
        <v>0</v>
      </c>
      <c r="Q133" s="14"/>
      <c r="R133" s="15">
        <v>0.08</v>
      </c>
      <c r="S133" s="15">
        <f t="shared" si="21"/>
        <v>0</v>
      </c>
    </row>
    <row r="134" spans="1:21" x14ac:dyDescent="0.2">
      <c r="A134" s="11" t="s">
        <v>238</v>
      </c>
      <c r="B134" s="11" t="s">
        <v>239</v>
      </c>
      <c r="C134" s="11" t="s">
        <v>238</v>
      </c>
      <c r="D134" s="11" t="s">
        <v>275</v>
      </c>
      <c r="E134" s="12">
        <v>25</v>
      </c>
      <c r="F134" s="12">
        <v>1524</v>
      </c>
      <c r="G134" s="12">
        <v>10</v>
      </c>
      <c r="H134" s="12">
        <v>50</v>
      </c>
      <c r="I134" s="12"/>
      <c r="J134" s="12"/>
      <c r="K134" s="12"/>
      <c r="L134" s="12"/>
      <c r="M134" s="12"/>
      <c r="N134" s="13"/>
      <c r="O134" s="12">
        <f t="shared" si="19"/>
        <v>0</v>
      </c>
      <c r="P134" s="12">
        <f t="shared" si="20"/>
        <v>0</v>
      </c>
      <c r="Q134" s="14"/>
      <c r="R134" s="15">
        <v>0.08</v>
      </c>
      <c r="S134" s="15">
        <f t="shared" si="21"/>
        <v>0</v>
      </c>
    </row>
    <row r="135" spans="1:21" x14ac:dyDescent="0.2">
      <c r="A135" s="11" t="s">
        <v>164</v>
      </c>
      <c r="B135" s="11" t="s">
        <v>165</v>
      </c>
      <c r="C135" s="11" t="s">
        <v>164</v>
      </c>
      <c r="D135" s="11" t="s">
        <v>275</v>
      </c>
      <c r="E135" s="12">
        <v>25</v>
      </c>
      <c r="F135" s="12">
        <v>1800</v>
      </c>
      <c r="G135" s="12">
        <v>10</v>
      </c>
      <c r="H135" s="12">
        <v>50</v>
      </c>
      <c r="I135" s="12"/>
      <c r="J135" s="12"/>
      <c r="K135" s="12"/>
      <c r="L135" s="12"/>
      <c r="M135" s="12"/>
      <c r="N135" s="13"/>
      <c r="O135" s="12">
        <f t="shared" si="19"/>
        <v>0</v>
      </c>
      <c r="P135" s="12">
        <f t="shared" si="20"/>
        <v>0</v>
      </c>
      <c r="Q135" s="14"/>
      <c r="R135" s="15">
        <v>0.12</v>
      </c>
      <c r="S135" s="15">
        <f t="shared" si="21"/>
        <v>0</v>
      </c>
    </row>
    <row r="136" spans="1:21" x14ac:dyDescent="0.2">
      <c r="A136" s="36" t="s">
        <v>227</v>
      </c>
      <c r="B136" s="36" t="s">
        <v>165</v>
      </c>
      <c r="C136" s="36">
        <v>90445900</v>
      </c>
      <c r="D136" s="36" t="s">
        <v>277</v>
      </c>
      <c r="E136" s="12">
        <v>25</v>
      </c>
      <c r="F136" s="12">
        <v>1800</v>
      </c>
      <c r="G136" s="12">
        <v>10</v>
      </c>
      <c r="H136" s="12">
        <v>50</v>
      </c>
      <c r="I136" s="12"/>
      <c r="J136" s="12"/>
      <c r="K136" s="12"/>
      <c r="L136" s="12"/>
      <c r="M136" s="12"/>
      <c r="N136" s="13"/>
      <c r="O136" s="12">
        <f t="shared" si="19"/>
        <v>0</v>
      </c>
      <c r="P136" s="12">
        <f t="shared" si="20"/>
        <v>0</v>
      </c>
      <c r="Q136" s="14"/>
      <c r="R136" s="15">
        <v>0.12</v>
      </c>
      <c r="S136" s="15">
        <f t="shared" si="21"/>
        <v>0</v>
      </c>
      <c r="T136" s="43"/>
    </row>
    <row r="137" spans="1:21" x14ac:dyDescent="0.2">
      <c r="A137" s="36" t="s">
        <v>301</v>
      </c>
      <c r="B137" s="36" t="s">
        <v>302</v>
      </c>
      <c r="C137" s="36">
        <v>90446000</v>
      </c>
      <c r="D137" s="36" t="s">
        <v>277</v>
      </c>
      <c r="E137" s="12">
        <v>25</v>
      </c>
      <c r="F137" s="12">
        <v>2400</v>
      </c>
      <c r="G137" s="12">
        <v>10</v>
      </c>
      <c r="H137" s="12">
        <v>50</v>
      </c>
      <c r="I137" s="12"/>
      <c r="J137" s="12"/>
      <c r="K137" s="12"/>
      <c r="L137" s="12"/>
      <c r="M137" s="12"/>
      <c r="N137" s="13"/>
      <c r="O137" s="12">
        <f t="shared" si="19"/>
        <v>0</v>
      </c>
      <c r="P137" s="12">
        <f t="shared" si="20"/>
        <v>0</v>
      </c>
      <c r="Q137" s="14"/>
      <c r="R137" s="15">
        <v>0.12</v>
      </c>
      <c r="S137" s="15">
        <f t="shared" si="21"/>
        <v>0</v>
      </c>
      <c r="T137" s="43"/>
    </row>
    <row r="138" spans="1:21" x14ac:dyDescent="0.2">
      <c r="A138" s="313"/>
      <c r="B138" s="313"/>
      <c r="C138" s="313"/>
      <c r="D138" s="313"/>
      <c r="E138" s="313"/>
      <c r="F138" s="313"/>
      <c r="G138" s="313"/>
      <c r="H138" s="314"/>
      <c r="I138" s="36">
        <f>SUBTOTAL(9,I5:I137)</f>
        <v>1350</v>
      </c>
      <c r="J138" s="36">
        <f>SUBTOTAL(9,J5:J137)</f>
        <v>20150</v>
      </c>
      <c r="K138" s="36">
        <f>SUBTOTAL(9,K5:K137)</f>
        <v>50</v>
      </c>
      <c r="L138" s="36">
        <f>SUBTOTAL(9,L5:L137)</f>
        <v>23600</v>
      </c>
      <c r="M138" s="36">
        <f>SUBTOTAL(9,M5:M137)</f>
        <v>24200</v>
      </c>
      <c r="N138" s="36">
        <f>SUBTOTAL(9,N10:N137)</f>
        <v>0</v>
      </c>
      <c r="O138" s="36">
        <f>SUBTOTAL(9,O5:O137)</f>
        <v>69350</v>
      </c>
      <c r="P138" s="36">
        <f>SUBTOTAL(9,P5:P137)</f>
        <v>876</v>
      </c>
      <c r="Q138" s="32"/>
      <c r="R138" s="12"/>
      <c r="S138" s="36">
        <f>SUBTOTAL(9,S5:S137)</f>
        <v>45.930000000000007</v>
      </c>
      <c r="T138" s="3">
        <f>SUM(T10:T137)</f>
        <v>33.049999999999997</v>
      </c>
      <c r="U138" s="3">
        <f>SUM(U10:U137)</f>
        <v>100</v>
      </c>
    </row>
    <row r="139" spans="1:21" x14ac:dyDescent="0.2">
      <c r="A139" s="312"/>
      <c r="B139" s="313"/>
      <c r="C139" s="313"/>
      <c r="D139" s="313"/>
      <c r="E139" s="313"/>
      <c r="F139" s="313"/>
      <c r="G139" s="313"/>
      <c r="H139" s="314"/>
      <c r="I139" s="36">
        <v>22</v>
      </c>
      <c r="J139" s="36">
        <v>236</v>
      </c>
      <c r="K139" s="36">
        <v>2</v>
      </c>
      <c r="L139" s="36">
        <v>297</v>
      </c>
      <c r="M139" s="36">
        <v>319</v>
      </c>
      <c r="N139" s="36"/>
      <c r="O139" s="36"/>
      <c r="P139" s="36">
        <f>SUM(I139:N139)</f>
        <v>876</v>
      </c>
      <c r="S139" s="3">
        <f>S138/30</f>
        <v>1.5310000000000001</v>
      </c>
    </row>
    <row r="140" spans="1:21" x14ac:dyDescent="0.2">
      <c r="A140" s="312"/>
      <c r="B140" s="313"/>
      <c r="C140" s="313"/>
      <c r="D140" s="313"/>
      <c r="E140" s="313"/>
      <c r="F140" s="313"/>
      <c r="G140" s="313"/>
      <c r="H140" s="314"/>
      <c r="I140" s="36">
        <v>0.98</v>
      </c>
      <c r="J140" s="36">
        <v>10.94</v>
      </c>
      <c r="K140" s="36">
        <v>0.26</v>
      </c>
      <c r="L140" s="36">
        <v>15.29</v>
      </c>
      <c r="M140" s="36">
        <v>18.46</v>
      </c>
      <c r="N140" s="36"/>
      <c r="O140" s="36"/>
      <c r="P140" s="36">
        <f>SUM(I140:N140)</f>
        <v>45.93</v>
      </c>
    </row>
    <row r="141" spans="1:21" x14ac:dyDescent="0.2">
      <c r="A141" s="34"/>
      <c r="B141" s="34"/>
      <c r="C141" s="34"/>
      <c r="D141" s="34"/>
      <c r="E141" s="34"/>
      <c r="F141" s="34"/>
      <c r="G141" s="34"/>
      <c r="H141" s="34"/>
    </row>
    <row r="142" spans="1:21" x14ac:dyDescent="0.2">
      <c r="A142" s="28" t="s">
        <v>136</v>
      </c>
      <c r="B142" s="28" t="s">
        <v>136</v>
      </c>
      <c r="C142" s="30"/>
      <c r="D142" s="30"/>
      <c r="E142" s="8" t="s">
        <v>10</v>
      </c>
      <c r="F142" s="8" t="s">
        <v>137</v>
      </c>
      <c r="G142" s="300" t="s">
        <v>138</v>
      </c>
      <c r="H142" s="301"/>
      <c r="I142" s="20"/>
      <c r="J142" s="20"/>
      <c r="K142" s="20"/>
      <c r="L142" s="20"/>
      <c r="M142" s="20"/>
      <c r="N142" s="20"/>
      <c r="O142" s="12"/>
      <c r="P142" s="12"/>
      <c r="Q142" s="35"/>
      <c r="R142" s="12"/>
      <c r="S142" s="15"/>
    </row>
    <row r="143" spans="1:21" x14ac:dyDescent="0.2">
      <c r="A143" s="36"/>
      <c r="B143" s="36"/>
      <c r="C143" s="36"/>
      <c r="D143" s="36"/>
      <c r="E143" s="8"/>
      <c r="F143" s="8"/>
      <c r="G143" s="8" t="s">
        <v>139</v>
      </c>
      <c r="H143" s="8" t="s">
        <v>140</v>
      </c>
      <c r="I143" s="8"/>
      <c r="J143" s="8"/>
      <c r="K143" s="8"/>
      <c r="L143" s="8"/>
      <c r="M143" s="8"/>
      <c r="N143" s="8" t="s">
        <v>140</v>
      </c>
      <c r="O143" s="36" t="s">
        <v>140</v>
      </c>
      <c r="P143" s="36" t="s">
        <v>12</v>
      </c>
      <c r="Q143" s="37"/>
      <c r="R143" s="12"/>
      <c r="S143" s="15"/>
    </row>
    <row r="144" spans="1:21" x14ac:dyDescent="0.2">
      <c r="A144" s="38" t="s">
        <v>142</v>
      </c>
      <c r="B144" s="38" t="s">
        <v>143</v>
      </c>
      <c r="C144" s="38" t="s">
        <v>142</v>
      </c>
      <c r="D144" s="38" t="s">
        <v>142</v>
      </c>
      <c r="E144" s="12">
        <v>13</v>
      </c>
      <c r="F144" s="12">
        <v>25</v>
      </c>
      <c r="G144" s="12">
        <v>5</v>
      </c>
      <c r="H144" s="12">
        <v>125</v>
      </c>
      <c r="I144" s="12"/>
      <c r="J144" s="12"/>
      <c r="K144" s="12"/>
      <c r="L144" s="12"/>
      <c r="M144" s="12"/>
      <c r="N144" s="12"/>
      <c r="O144" s="12">
        <f>SUM(I144:N144)</f>
        <v>0</v>
      </c>
      <c r="P144" s="12">
        <f>$O144/$H144</f>
        <v>0</v>
      </c>
      <c r="Q144" s="39"/>
      <c r="R144" s="15">
        <v>0.09</v>
      </c>
      <c r="S144" s="15">
        <f>$P144*$R144</f>
        <v>0</v>
      </c>
    </row>
    <row r="145" spans="1:19" x14ac:dyDescent="0.2">
      <c r="A145" s="38" t="s">
        <v>144</v>
      </c>
      <c r="B145" s="38" t="s">
        <v>145</v>
      </c>
      <c r="C145" s="38" t="s">
        <v>144</v>
      </c>
      <c r="D145" s="38" t="s">
        <v>144</v>
      </c>
      <c r="E145" s="12">
        <v>19</v>
      </c>
      <c r="F145" s="12">
        <v>25</v>
      </c>
      <c r="G145" s="12">
        <v>5</v>
      </c>
      <c r="H145" s="12">
        <v>125</v>
      </c>
      <c r="I145" s="12"/>
      <c r="J145" s="12"/>
      <c r="K145" s="12"/>
      <c r="L145" s="12"/>
      <c r="M145" s="12"/>
      <c r="N145" s="12"/>
      <c r="O145" s="12">
        <f>SUM(I145:N145)</f>
        <v>0</v>
      </c>
      <c r="P145" s="12">
        <f>$O145/$H145</f>
        <v>0</v>
      </c>
      <c r="Q145" s="39"/>
      <c r="R145" s="15">
        <v>0.15</v>
      </c>
      <c r="S145" s="15">
        <f>$P145*$R145</f>
        <v>0</v>
      </c>
    </row>
    <row r="146" spans="1:19" x14ac:dyDescent="0.2">
      <c r="B146" s="3"/>
      <c r="I146" s="36"/>
      <c r="J146" s="36"/>
      <c r="K146" s="36"/>
      <c r="L146" s="36"/>
      <c r="M146" s="36"/>
      <c r="N146" s="36">
        <f t="shared" ref="N146" si="22">SUM(N144:N145)</f>
        <v>0</v>
      </c>
      <c r="O146" s="36">
        <f>SUBTOTAL(9,O144:O145)</f>
        <v>0</v>
      </c>
      <c r="P146" s="36">
        <f>SUBTOTAL(9,P144:P145)</f>
        <v>0</v>
      </c>
      <c r="Q146" s="37"/>
      <c r="R146" s="12"/>
      <c r="S146" s="33">
        <f>SUBTOTAL(9,S144:S145)</f>
        <v>0</v>
      </c>
    </row>
    <row r="147" spans="1:19" x14ac:dyDescent="0.2">
      <c r="B147" s="3"/>
      <c r="I147" s="40"/>
      <c r="J147" s="40"/>
      <c r="K147" s="40"/>
      <c r="L147" s="40"/>
      <c r="M147" s="40"/>
      <c r="N147" s="40"/>
      <c r="O147" s="36">
        <v>0</v>
      </c>
      <c r="P147" s="36">
        <v>0</v>
      </c>
      <c r="Q147" s="35"/>
      <c r="R147" s="12"/>
      <c r="S147" s="33">
        <v>0</v>
      </c>
    </row>
  </sheetData>
  <autoFilter ref="D3:D140"/>
  <mergeCells count="10">
    <mergeCell ref="A140:H140"/>
    <mergeCell ref="G142:H142"/>
    <mergeCell ref="A1:D1"/>
    <mergeCell ref="A2:D2"/>
    <mergeCell ref="G3:H3"/>
    <mergeCell ref="O3:P3"/>
    <mergeCell ref="R3:S3"/>
    <mergeCell ref="A104:B104"/>
    <mergeCell ref="A138:H138"/>
    <mergeCell ref="A139:H139"/>
  </mergeCells>
  <conditionalFormatting sqref="A5:XFD137">
    <cfRule type="expression" dxfId="139" priority="1">
      <formula>MOD(ROW(),2)</formula>
    </cfRule>
  </conditionalFormatting>
  <conditionalFormatting sqref="O5:O137">
    <cfRule type="cellIs" dxfId="138" priority="3" operator="greaterThan">
      <formula>10000</formula>
    </cfRule>
  </conditionalFormatting>
  <conditionalFormatting sqref="O105:O137">
    <cfRule type="cellIs" dxfId="137" priority="8" operator="greaterThan">
      <formula>2000</formula>
    </cfRule>
  </conditionalFormatting>
  <conditionalFormatting sqref="S5:S103">
    <cfRule type="cellIs" dxfId="136" priority="2" operator="greaterThan">
      <formula>10</formula>
    </cfRule>
  </conditionalFormatting>
  <pageMargins left="0.25" right="0.25" top="0.75" bottom="0.75" header="0.3" footer="0.3"/>
  <pageSetup paperSize="9" scale="77" fitToHeight="0" orientation="landscape" r:id="rId1"/>
  <headerFooter alignWithMargins="0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9">
    <pageSetUpPr fitToPage="1"/>
  </sheetPr>
  <dimension ref="A1:T146"/>
  <sheetViews>
    <sheetView zoomScaleNormal="100" workbookViewId="0">
      <pane xSplit="4" ySplit="4" topLeftCell="E5" activePane="bottomRight" state="frozen"/>
      <selection pane="topRight" activeCell="D1" sqref="D1"/>
      <selection pane="bottomLeft" activeCell="A4" sqref="A4"/>
      <selection pane="bottomRight" activeCell="E5" sqref="E5"/>
    </sheetView>
  </sheetViews>
  <sheetFormatPr defaultColWidth="9.140625" defaultRowHeight="12.75" x14ac:dyDescent="0.2"/>
  <cols>
    <col min="1" max="1" width="12.5703125" style="3" customWidth="1"/>
    <col min="2" max="2" width="14" style="41" customWidth="1"/>
    <col min="3" max="3" width="14" style="3" bestFit="1" customWidth="1"/>
    <col min="4" max="4" width="12.28515625" style="3" customWidth="1"/>
    <col min="5" max="5" width="7.85546875" style="3" customWidth="1"/>
    <col min="6" max="6" width="8.5703125" style="3" customWidth="1"/>
    <col min="7" max="7" width="6.140625" style="3" customWidth="1"/>
    <col min="8" max="8" width="6.42578125" style="3" customWidth="1"/>
    <col min="9" max="12" width="10.140625" style="3" customWidth="1"/>
    <col min="13" max="13" width="8.28515625" style="3" customWidth="1"/>
    <col min="14" max="14" width="10.7109375" style="3" bestFit="1" customWidth="1"/>
    <col min="15" max="15" width="8.28515625" style="3" bestFit="1" customWidth="1"/>
    <col min="16" max="17" width="9.42578125" style="3" customWidth="1"/>
    <col min="18" max="18" width="9.28515625" style="3" customWidth="1"/>
    <col min="19" max="16384" width="9.140625" style="3"/>
  </cols>
  <sheetData>
    <row r="1" spans="1:20" x14ac:dyDescent="0.2">
      <c r="A1" s="315" t="s">
        <v>281</v>
      </c>
      <c r="B1" s="315"/>
      <c r="C1" s="315"/>
      <c r="D1" s="315"/>
      <c r="I1" s="46"/>
      <c r="J1" s="46"/>
      <c r="K1" s="46"/>
      <c r="L1" s="46"/>
    </row>
    <row r="2" spans="1:20" x14ac:dyDescent="0.2">
      <c r="A2" s="316" t="s">
        <v>372</v>
      </c>
      <c r="B2" s="317"/>
      <c r="C2" s="317"/>
      <c r="D2" s="317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30"/>
    </row>
    <row r="3" spans="1:20" x14ac:dyDescent="0.2">
      <c r="A3" s="4" t="s">
        <v>0</v>
      </c>
      <c r="B3" s="4" t="s">
        <v>1</v>
      </c>
      <c r="C3" s="4" t="s">
        <v>2</v>
      </c>
      <c r="D3" s="4" t="s">
        <v>274</v>
      </c>
      <c r="E3" s="4" t="s">
        <v>3</v>
      </c>
      <c r="F3" s="4" t="s">
        <v>4</v>
      </c>
      <c r="G3" s="300" t="s">
        <v>5</v>
      </c>
      <c r="H3" s="301"/>
      <c r="I3" s="50" t="s">
        <v>360</v>
      </c>
      <c r="J3" s="50" t="s">
        <v>363</v>
      </c>
      <c r="K3" s="50" t="s">
        <v>367</v>
      </c>
      <c r="L3" s="50" t="s">
        <v>370</v>
      </c>
      <c r="M3" s="5"/>
      <c r="N3" s="300" t="s">
        <v>6</v>
      </c>
      <c r="O3" s="301"/>
      <c r="P3" s="6"/>
      <c r="Q3" s="300" t="s">
        <v>7</v>
      </c>
      <c r="R3" s="301"/>
    </row>
    <row r="4" spans="1:20" x14ac:dyDescent="0.2">
      <c r="A4" s="37" t="s">
        <v>8</v>
      </c>
      <c r="B4" s="37"/>
      <c r="C4" s="49"/>
      <c r="D4" s="49"/>
      <c r="E4" s="7" t="s">
        <v>9</v>
      </c>
      <c r="F4" s="36" t="s">
        <v>10</v>
      </c>
      <c r="G4" s="8" t="s">
        <v>11</v>
      </c>
      <c r="H4" s="8" t="s">
        <v>12</v>
      </c>
      <c r="I4" s="36" t="s">
        <v>361</v>
      </c>
      <c r="J4" s="36" t="s">
        <v>364</v>
      </c>
      <c r="K4" s="36" t="s">
        <v>368</v>
      </c>
      <c r="L4" s="36" t="s">
        <v>371</v>
      </c>
      <c r="M4" s="36"/>
      <c r="N4" s="8" t="s">
        <v>13</v>
      </c>
      <c r="O4" s="8" t="s">
        <v>12</v>
      </c>
      <c r="P4" s="9"/>
      <c r="Q4" s="10" t="s">
        <v>14</v>
      </c>
      <c r="R4" s="10" t="s">
        <v>15</v>
      </c>
    </row>
    <row r="5" spans="1:20" x14ac:dyDescent="0.2">
      <c r="A5" s="11" t="s">
        <v>258</v>
      </c>
      <c r="B5" s="11" t="s">
        <v>259</v>
      </c>
      <c r="C5" s="11" t="s">
        <v>258</v>
      </c>
      <c r="D5" s="11" t="s">
        <v>275</v>
      </c>
      <c r="E5" s="12">
        <v>15</v>
      </c>
      <c r="F5" s="12">
        <v>375</v>
      </c>
      <c r="G5" s="12">
        <v>10</v>
      </c>
      <c r="H5" s="12">
        <v>200</v>
      </c>
      <c r="I5" s="12"/>
      <c r="J5" s="12"/>
      <c r="K5" s="12"/>
      <c r="L5" s="12"/>
      <c r="M5" s="13"/>
      <c r="N5" s="12">
        <f t="shared" ref="N5:N16" si="0">SUM(I5:M5)</f>
        <v>0</v>
      </c>
      <c r="O5" s="12">
        <f t="shared" ref="O5:O16" si="1">$N5/$H5</f>
        <v>0</v>
      </c>
      <c r="P5" s="14"/>
      <c r="Q5" s="15">
        <v>0.06</v>
      </c>
      <c r="R5" s="15">
        <f t="shared" ref="R5:R16" si="2">$O5*$Q5</f>
        <v>0</v>
      </c>
      <c r="S5" s="43">
        <f>SUM(R5:R16)</f>
        <v>8.8300000000000018</v>
      </c>
      <c r="T5" s="3">
        <f>S5*100/$S$137</f>
        <v>47.37124463519315</v>
      </c>
    </row>
    <row r="6" spans="1:20" x14ac:dyDescent="0.2">
      <c r="A6" s="11" t="s">
        <v>26</v>
      </c>
      <c r="B6" s="11" t="s">
        <v>27</v>
      </c>
      <c r="C6" s="11" t="s">
        <v>26</v>
      </c>
      <c r="D6" s="11" t="s">
        <v>275</v>
      </c>
      <c r="E6" s="12">
        <v>15</v>
      </c>
      <c r="F6" s="12">
        <v>457</v>
      </c>
      <c r="G6" s="12">
        <v>10</v>
      </c>
      <c r="H6" s="12">
        <v>200</v>
      </c>
      <c r="I6" s="12"/>
      <c r="J6" s="12">
        <v>3400</v>
      </c>
      <c r="K6" s="12"/>
      <c r="L6" s="12">
        <v>4000</v>
      </c>
      <c r="M6" s="13"/>
      <c r="N6" s="12">
        <f t="shared" si="0"/>
        <v>7400</v>
      </c>
      <c r="O6" s="12">
        <f t="shared" si="1"/>
        <v>37</v>
      </c>
      <c r="P6" s="14"/>
      <c r="Q6" s="15">
        <v>0.05</v>
      </c>
      <c r="R6" s="15">
        <f t="shared" si="2"/>
        <v>1.85</v>
      </c>
    </row>
    <row r="7" spans="1:20" x14ac:dyDescent="0.2">
      <c r="A7" s="36" t="s">
        <v>169</v>
      </c>
      <c r="B7" s="36" t="s">
        <v>27</v>
      </c>
      <c r="C7" s="36">
        <v>90441400</v>
      </c>
      <c r="D7" s="36" t="s">
        <v>277</v>
      </c>
      <c r="E7" s="12" t="s">
        <v>167</v>
      </c>
      <c r="F7" s="12">
        <v>450</v>
      </c>
      <c r="G7" s="12">
        <v>10</v>
      </c>
      <c r="H7" s="12">
        <v>200</v>
      </c>
      <c r="I7" s="12"/>
      <c r="J7" s="12">
        <v>1000</v>
      </c>
      <c r="K7" s="12"/>
      <c r="L7" s="12">
        <v>1000</v>
      </c>
      <c r="M7" s="13"/>
      <c r="N7" s="12">
        <f t="shared" si="0"/>
        <v>2000</v>
      </c>
      <c r="O7" s="12">
        <f t="shared" si="1"/>
        <v>10</v>
      </c>
      <c r="P7" s="14"/>
      <c r="Q7" s="15">
        <v>0.05</v>
      </c>
      <c r="R7" s="15">
        <f t="shared" si="2"/>
        <v>0.5</v>
      </c>
    </row>
    <row r="8" spans="1:20" x14ac:dyDescent="0.2">
      <c r="A8" s="11" t="s">
        <v>24</v>
      </c>
      <c r="B8" s="11" t="s">
        <v>25</v>
      </c>
      <c r="C8" s="11" t="s">
        <v>24</v>
      </c>
      <c r="D8" s="11" t="s">
        <v>275</v>
      </c>
      <c r="E8" s="12">
        <v>15</v>
      </c>
      <c r="F8" s="12">
        <v>610</v>
      </c>
      <c r="G8" s="12">
        <v>10</v>
      </c>
      <c r="H8" s="12">
        <v>100</v>
      </c>
      <c r="I8" s="12"/>
      <c r="J8" s="12">
        <v>2200</v>
      </c>
      <c r="K8" s="12"/>
      <c r="L8" s="12">
        <v>2000</v>
      </c>
      <c r="M8" s="13"/>
      <c r="N8" s="12">
        <f t="shared" si="0"/>
        <v>4200</v>
      </c>
      <c r="O8" s="12">
        <f t="shared" si="1"/>
        <v>42</v>
      </c>
      <c r="P8" s="14"/>
      <c r="Q8" s="15">
        <v>0.04</v>
      </c>
      <c r="R8" s="15">
        <f t="shared" si="2"/>
        <v>1.68</v>
      </c>
    </row>
    <row r="9" spans="1:20" x14ac:dyDescent="0.2">
      <c r="A9" s="36" t="s">
        <v>168</v>
      </c>
      <c r="B9" s="36" t="s">
        <v>25</v>
      </c>
      <c r="C9" s="36">
        <v>90441600</v>
      </c>
      <c r="D9" s="36" t="s">
        <v>277</v>
      </c>
      <c r="E9" s="12" t="s">
        <v>167</v>
      </c>
      <c r="F9" s="12">
        <v>600</v>
      </c>
      <c r="G9" s="12">
        <v>10</v>
      </c>
      <c r="H9" s="12">
        <v>100</v>
      </c>
      <c r="I9" s="12"/>
      <c r="J9" s="12">
        <v>2000</v>
      </c>
      <c r="K9" s="12"/>
      <c r="L9" s="12">
        <v>2000</v>
      </c>
      <c r="M9" s="13"/>
      <c r="N9" s="12">
        <f t="shared" si="0"/>
        <v>4000</v>
      </c>
      <c r="O9" s="12">
        <f t="shared" si="1"/>
        <v>40</v>
      </c>
      <c r="P9" s="14"/>
      <c r="Q9" s="15">
        <v>0.04</v>
      </c>
      <c r="R9" s="15">
        <f t="shared" si="2"/>
        <v>1.6</v>
      </c>
    </row>
    <row r="10" spans="1:20" x14ac:dyDescent="0.2">
      <c r="A10" s="11" t="s">
        <v>150</v>
      </c>
      <c r="B10" s="11" t="s">
        <v>151</v>
      </c>
      <c r="C10" s="11" t="s">
        <v>150</v>
      </c>
      <c r="D10" s="11" t="s">
        <v>275</v>
      </c>
      <c r="E10" s="12">
        <v>15</v>
      </c>
      <c r="F10" s="12">
        <v>760</v>
      </c>
      <c r="G10" s="12">
        <v>10</v>
      </c>
      <c r="H10" s="12">
        <v>100</v>
      </c>
      <c r="I10" s="12"/>
      <c r="J10" s="12"/>
      <c r="K10" s="12"/>
      <c r="L10" s="12"/>
      <c r="M10" s="13"/>
      <c r="N10" s="12">
        <f t="shared" si="0"/>
        <v>0</v>
      </c>
      <c r="O10" s="12">
        <f t="shared" si="1"/>
        <v>0</v>
      </c>
      <c r="P10" s="14"/>
      <c r="Q10" s="15">
        <v>0.04</v>
      </c>
      <c r="R10" s="15">
        <f t="shared" si="2"/>
        <v>0</v>
      </c>
    </row>
    <row r="11" spans="1:20" x14ac:dyDescent="0.2">
      <c r="A11" s="11" t="s">
        <v>20</v>
      </c>
      <c r="B11" s="11" t="s">
        <v>21</v>
      </c>
      <c r="C11" s="11" t="s">
        <v>20</v>
      </c>
      <c r="D11" s="11" t="s">
        <v>275</v>
      </c>
      <c r="E11" s="12">
        <v>15</v>
      </c>
      <c r="F11" s="12">
        <v>915</v>
      </c>
      <c r="G11" s="12">
        <v>10</v>
      </c>
      <c r="H11" s="12">
        <v>100</v>
      </c>
      <c r="I11" s="12"/>
      <c r="J11" s="12"/>
      <c r="K11" s="12"/>
      <c r="L11" s="12"/>
      <c r="M11" s="13"/>
      <c r="N11" s="12">
        <f t="shared" si="0"/>
        <v>0</v>
      </c>
      <c r="O11" s="12">
        <f t="shared" si="1"/>
        <v>0</v>
      </c>
      <c r="P11" s="14"/>
      <c r="Q11" s="15">
        <v>0.05</v>
      </c>
      <c r="R11" s="15">
        <f t="shared" si="2"/>
        <v>0</v>
      </c>
    </row>
    <row r="12" spans="1:20" x14ac:dyDescent="0.2">
      <c r="A12" s="13" t="s">
        <v>166</v>
      </c>
      <c r="B12" s="13" t="s">
        <v>21</v>
      </c>
      <c r="C12" s="13">
        <v>90441800</v>
      </c>
      <c r="D12" s="36" t="s">
        <v>277</v>
      </c>
      <c r="E12" s="12" t="s">
        <v>167</v>
      </c>
      <c r="F12" s="12">
        <v>900</v>
      </c>
      <c r="G12" s="12">
        <v>10</v>
      </c>
      <c r="H12" s="12">
        <v>100</v>
      </c>
      <c r="I12" s="12"/>
      <c r="J12" s="12"/>
      <c r="K12" s="12"/>
      <c r="L12" s="12"/>
      <c r="M12" s="13"/>
      <c r="N12" s="12">
        <f t="shared" si="0"/>
        <v>0</v>
      </c>
      <c r="O12" s="12">
        <f t="shared" si="1"/>
        <v>0</v>
      </c>
      <c r="P12" s="14"/>
      <c r="Q12" s="15">
        <v>0.05</v>
      </c>
      <c r="R12" s="15">
        <f t="shared" si="2"/>
        <v>0</v>
      </c>
    </row>
    <row r="13" spans="1:20" x14ac:dyDescent="0.2">
      <c r="A13" s="11" t="s">
        <v>16</v>
      </c>
      <c r="B13" s="11" t="s">
        <v>17</v>
      </c>
      <c r="C13" s="11" t="s">
        <v>16</v>
      </c>
      <c r="D13" s="11" t="s">
        <v>275</v>
      </c>
      <c r="E13" s="12">
        <v>15</v>
      </c>
      <c r="F13" s="12">
        <v>1220</v>
      </c>
      <c r="G13" s="12">
        <v>10</v>
      </c>
      <c r="H13" s="12">
        <v>50</v>
      </c>
      <c r="I13" s="12"/>
      <c r="J13" s="12">
        <v>2000</v>
      </c>
      <c r="K13" s="12"/>
      <c r="L13" s="12">
        <v>2000</v>
      </c>
      <c r="M13" s="13"/>
      <c r="N13" s="12">
        <f t="shared" si="0"/>
        <v>4000</v>
      </c>
      <c r="O13" s="12">
        <f t="shared" si="1"/>
        <v>80</v>
      </c>
      <c r="P13" s="14"/>
      <c r="Q13" s="15">
        <v>0.04</v>
      </c>
      <c r="R13" s="15">
        <f t="shared" si="2"/>
        <v>3.2</v>
      </c>
    </row>
    <row r="14" spans="1:20" x14ac:dyDescent="0.2">
      <c r="A14" s="11" t="s">
        <v>148</v>
      </c>
      <c r="B14" s="11" t="s">
        <v>149</v>
      </c>
      <c r="C14" s="11" t="s">
        <v>148</v>
      </c>
      <c r="D14" s="11" t="s">
        <v>275</v>
      </c>
      <c r="E14" s="12">
        <v>15</v>
      </c>
      <c r="F14" s="12">
        <v>1524</v>
      </c>
      <c r="G14" s="12">
        <v>10</v>
      </c>
      <c r="H14" s="12">
        <v>50</v>
      </c>
      <c r="I14" s="12"/>
      <c r="J14" s="12"/>
      <c r="K14" s="12"/>
      <c r="L14" s="12"/>
      <c r="M14" s="13"/>
      <c r="N14" s="12">
        <f t="shared" si="0"/>
        <v>0</v>
      </c>
      <c r="O14" s="12">
        <f t="shared" si="1"/>
        <v>0</v>
      </c>
      <c r="P14" s="14"/>
      <c r="Q14" s="15">
        <v>0.05</v>
      </c>
      <c r="R14" s="15">
        <f t="shared" si="2"/>
        <v>0</v>
      </c>
    </row>
    <row r="15" spans="1:20" x14ac:dyDescent="0.2">
      <c r="A15" s="11" t="s">
        <v>146</v>
      </c>
      <c r="B15" s="11" t="s">
        <v>147</v>
      </c>
      <c r="C15" s="11" t="s">
        <v>146</v>
      </c>
      <c r="D15" s="11" t="s">
        <v>275</v>
      </c>
      <c r="E15" s="12">
        <v>15</v>
      </c>
      <c r="F15" s="12">
        <v>1800</v>
      </c>
      <c r="G15" s="12">
        <v>10</v>
      </c>
      <c r="H15" s="12">
        <v>50</v>
      </c>
      <c r="I15" s="12"/>
      <c r="J15" s="12"/>
      <c r="K15" s="12"/>
      <c r="L15" s="12"/>
      <c r="M15" s="13"/>
      <c r="N15" s="12">
        <f t="shared" si="0"/>
        <v>0</v>
      </c>
      <c r="O15" s="12">
        <f t="shared" si="1"/>
        <v>0</v>
      </c>
      <c r="P15" s="14"/>
      <c r="Q15" s="15">
        <v>0.06</v>
      </c>
      <c r="R15" s="15">
        <f t="shared" si="2"/>
        <v>0</v>
      </c>
    </row>
    <row r="16" spans="1:20" x14ac:dyDescent="0.2">
      <c r="A16" s="11" t="s">
        <v>353</v>
      </c>
      <c r="B16" s="11" t="s">
        <v>354</v>
      </c>
      <c r="C16" s="11" t="s">
        <v>146</v>
      </c>
      <c r="D16" s="11" t="s">
        <v>275</v>
      </c>
      <c r="E16" s="12">
        <v>15</v>
      </c>
      <c r="F16" s="12">
        <v>2100</v>
      </c>
      <c r="G16" s="12">
        <v>10</v>
      </c>
      <c r="H16" s="12">
        <v>50</v>
      </c>
      <c r="I16" s="12"/>
      <c r="J16" s="12"/>
      <c r="K16" s="12"/>
      <c r="L16" s="12"/>
      <c r="M16" s="13"/>
      <c r="N16" s="12">
        <f t="shared" si="0"/>
        <v>0</v>
      </c>
      <c r="O16" s="12">
        <f t="shared" si="1"/>
        <v>0</v>
      </c>
      <c r="P16" s="14"/>
      <c r="Q16" s="15">
        <v>0.06</v>
      </c>
      <c r="R16" s="15">
        <f t="shared" si="2"/>
        <v>0</v>
      </c>
    </row>
    <row r="17" spans="1:20" ht="15" x14ac:dyDescent="0.2">
      <c r="A17" s="17" t="s">
        <v>28</v>
      </c>
      <c r="B17" s="17"/>
      <c r="C17" s="18"/>
      <c r="D17" s="18"/>
      <c r="E17" s="19"/>
      <c r="F17" s="12"/>
      <c r="G17" s="20"/>
      <c r="H17" s="20"/>
      <c r="I17" s="12"/>
      <c r="J17" s="12"/>
      <c r="K17" s="12"/>
      <c r="L17" s="12"/>
      <c r="M17" s="21"/>
      <c r="N17" s="12"/>
      <c r="O17" s="12"/>
      <c r="P17" s="14"/>
      <c r="Q17" s="12"/>
      <c r="R17" s="15"/>
    </row>
    <row r="18" spans="1:20" x14ac:dyDescent="0.2">
      <c r="A18" s="11" t="s">
        <v>260</v>
      </c>
      <c r="B18" s="11" t="s">
        <v>229</v>
      </c>
      <c r="C18" s="11" t="s">
        <v>260</v>
      </c>
      <c r="D18" s="11" t="s">
        <v>275</v>
      </c>
      <c r="E18" s="12">
        <v>20</v>
      </c>
      <c r="F18" s="12">
        <v>100</v>
      </c>
      <c r="G18" s="12">
        <v>10</v>
      </c>
      <c r="H18" s="12">
        <v>500</v>
      </c>
      <c r="I18" s="12"/>
      <c r="J18" s="12"/>
      <c r="K18" s="12"/>
      <c r="L18" s="12"/>
      <c r="M18" s="13"/>
      <c r="N18" s="12">
        <f t="shared" ref="N18:N33" si="3">SUM(I18:M18)</f>
        <v>0</v>
      </c>
      <c r="O18" s="12">
        <f t="shared" ref="O18:O33" si="4">$N18/$H18</f>
        <v>0</v>
      </c>
      <c r="P18" s="14"/>
      <c r="Q18" s="15">
        <v>0.06</v>
      </c>
      <c r="R18" s="15">
        <f t="shared" ref="R18:R33" si="5">$O18*$Q18</f>
        <v>0</v>
      </c>
      <c r="S18" s="43">
        <f>SUM(R18:R33)</f>
        <v>4.5199999999999996</v>
      </c>
      <c r="T18" s="3">
        <f>S18*100/$S$137</f>
        <v>24.248927038626611</v>
      </c>
    </row>
    <row r="19" spans="1:20" x14ac:dyDescent="0.2">
      <c r="A19" s="36" t="s">
        <v>228</v>
      </c>
      <c r="B19" s="36" t="s">
        <v>229</v>
      </c>
      <c r="C19" s="36">
        <v>90442100</v>
      </c>
      <c r="D19" s="36" t="s">
        <v>277</v>
      </c>
      <c r="E19" s="12" t="s">
        <v>46</v>
      </c>
      <c r="F19" s="12">
        <v>100</v>
      </c>
      <c r="G19" s="12">
        <v>10</v>
      </c>
      <c r="H19" s="12">
        <v>500</v>
      </c>
      <c r="I19" s="12"/>
      <c r="J19" s="12"/>
      <c r="K19" s="12"/>
      <c r="L19" s="12"/>
      <c r="M19" s="13"/>
      <c r="N19" s="12">
        <f t="shared" si="3"/>
        <v>0</v>
      </c>
      <c r="O19" s="12">
        <f t="shared" si="4"/>
        <v>0</v>
      </c>
      <c r="P19" s="14"/>
      <c r="Q19" s="15">
        <v>0.06</v>
      </c>
      <c r="R19" s="15">
        <f t="shared" si="5"/>
        <v>0</v>
      </c>
      <c r="S19" s="43"/>
    </row>
    <row r="20" spans="1:20" x14ac:dyDescent="0.2">
      <c r="A20" s="36" t="s">
        <v>172</v>
      </c>
      <c r="B20" s="36" t="s">
        <v>173</v>
      </c>
      <c r="C20" s="36">
        <v>90447000</v>
      </c>
      <c r="D20" s="36" t="s">
        <v>277</v>
      </c>
      <c r="E20" s="12" t="s">
        <v>46</v>
      </c>
      <c r="F20" s="12">
        <v>240</v>
      </c>
      <c r="G20" s="12">
        <v>10</v>
      </c>
      <c r="H20" s="12">
        <v>250</v>
      </c>
      <c r="I20" s="12"/>
      <c r="J20" s="12"/>
      <c r="K20" s="12"/>
      <c r="L20" s="12"/>
      <c r="M20" s="13"/>
      <c r="N20" s="12">
        <f t="shared" si="3"/>
        <v>0</v>
      </c>
      <c r="O20" s="12">
        <f t="shared" si="4"/>
        <v>0</v>
      </c>
      <c r="P20" s="14"/>
      <c r="Q20" s="15">
        <v>0.06</v>
      </c>
      <c r="R20" s="15">
        <f t="shared" si="5"/>
        <v>0</v>
      </c>
    </row>
    <row r="21" spans="1:20" x14ac:dyDescent="0.2">
      <c r="A21" s="11" t="s">
        <v>50</v>
      </c>
      <c r="B21" s="11" t="s">
        <v>51</v>
      </c>
      <c r="C21" s="11" t="s">
        <v>50</v>
      </c>
      <c r="D21" s="11" t="s">
        <v>275</v>
      </c>
      <c r="E21" s="12">
        <v>20</v>
      </c>
      <c r="F21" s="12">
        <v>457</v>
      </c>
      <c r="G21" s="12">
        <v>10</v>
      </c>
      <c r="H21" s="12">
        <v>100</v>
      </c>
      <c r="I21" s="12"/>
      <c r="J21" s="12"/>
      <c r="K21" s="12"/>
      <c r="L21" s="12"/>
      <c r="M21" s="13"/>
      <c r="N21" s="12">
        <f t="shared" si="3"/>
        <v>0</v>
      </c>
      <c r="O21" s="12">
        <f t="shared" si="4"/>
        <v>0</v>
      </c>
      <c r="P21" s="14"/>
      <c r="Q21" s="15">
        <v>0.04</v>
      </c>
      <c r="R21" s="15">
        <f t="shared" si="5"/>
        <v>0</v>
      </c>
    </row>
    <row r="22" spans="1:20" x14ac:dyDescent="0.2">
      <c r="A22" s="36" t="s">
        <v>171</v>
      </c>
      <c r="B22" s="36" t="s">
        <v>51</v>
      </c>
      <c r="C22" s="36">
        <v>90442400</v>
      </c>
      <c r="D22" s="36" t="s">
        <v>277</v>
      </c>
      <c r="E22" s="12" t="s">
        <v>46</v>
      </c>
      <c r="F22" s="12">
        <v>450</v>
      </c>
      <c r="G22" s="12">
        <v>10</v>
      </c>
      <c r="H22" s="12">
        <v>100</v>
      </c>
      <c r="I22" s="12"/>
      <c r="J22" s="12">
        <v>600</v>
      </c>
      <c r="K22" s="12"/>
      <c r="L22" s="12">
        <v>1000</v>
      </c>
      <c r="M22" s="13"/>
      <c r="N22" s="12">
        <f t="shared" si="3"/>
        <v>1600</v>
      </c>
      <c r="O22" s="12">
        <f t="shared" si="4"/>
        <v>16</v>
      </c>
      <c r="P22" s="14"/>
      <c r="Q22" s="15">
        <v>0.04</v>
      </c>
      <c r="R22" s="15">
        <f t="shared" si="5"/>
        <v>0.64</v>
      </c>
    </row>
    <row r="23" spans="1:20" x14ac:dyDescent="0.2">
      <c r="A23" s="11" t="s">
        <v>47</v>
      </c>
      <c r="B23" s="11" t="s">
        <v>48</v>
      </c>
      <c r="C23" s="11" t="s">
        <v>47</v>
      </c>
      <c r="D23" s="11" t="s">
        <v>275</v>
      </c>
      <c r="E23" s="12">
        <v>20</v>
      </c>
      <c r="F23" s="12">
        <v>610</v>
      </c>
      <c r="G23" s="12">
        <v>10</v>
      </c>
      <c r="H23" s="12">
        <v>100</v>
      </c>
      <c r="I23" s="12"/>
      <c r="J23" s="12">
        <v>1000</v>
      </c>
      <c r="K23" s="12"/>
      <c r="L23" s="12">
        <v>1000</v>
      </c>
      <c r="M23" s="13"/>
      <c r="N23" s="12">
        <f t="shared" si="3"/>
        <v>2000</v>
      </c>
      <c r="O23" s="12">
        <f t="shared" si="4"/>
        <v>20</v>
      </c>
      <c r="P23" s="14"/>
      <c r="Q23" s="15">
        <v>0.06</v>
      </c>
      <c r="R23" s="15">
        <f t="shared" si="5"/>
        <v>1.2</v>
      </c>
    </row>
    <row r="24" spans="1:20" x14ac:dyDescent="0.2">
      <c r="A24" s="36" t="s">
        <v>49</v>
      </c>
      <c r="B24" s="36" t="s">
        <v>48</v>
      </c>
      <c r="C24" s="36">
        <v>90442600</v>
      </c>
      <c r="D24" s="36" t="s">
        <v>277</v>
      </c>
      <c r="E24" s="12" t="s">
        <v>46</v>
      </c>
      <c r="F24" s="12">
        <v>600</v>
      </c>
      <c r="G24" s="12">
        <v>10</v>
      </c>
      <c r="H24" s="12">
        <v>100</v>
      </c>
      <c r="I24" s="12"/>
      <c r="J24" s="12"/>
      <c r="K24" s="12"/>
      <c r="L24" s="12"/>
      <c r="M24" s="13"/>
      <c r="N24" s="12">
        <f t="shared" si="3"/>
        <v>0</v>
      </c>
      <c r="O24" s="12">
        <f t="shared" si="4"/>
        <v>0</v>
      </c>
      <c r="P24" s="14"/>
      <c r="Q24" s="15">
        <v>0.06</v>
      </c>
      <c r="R24" s="15">
        <f t="shared" si="5"/>
        <v>0</v>
      </c>
    </row>
    <row r="25" spans="1:20" x14ac:dyDescent="0.2">
      <c r="A25" s="23" t="s">
        <v>154</v>
      </c>
      <c r="B25" s="11" t="s">
        <v>43</v>
      </c>
      <c r="C25" s="11" t="s">
        <v>154</v>
      </c>
      <c r="D25" s="11" t="s">
        <v>275</v>
      </c>
      <c r="E25" s="12">
        <v>20</v>
      </c>
      <c r="F25" s="12">
        <v>760</v>
      </c>
      <c r="G25" s="12">
        <v>10</v>
      </c>
      <c r="H25" s="12">
        <v>100</v>
      </c>
      <c r="I25" s="12"/>
      <c r="J25" s="12"/>
      <c r="K25" s="12"/>
      <c r="L25" s="12"/>
      <c r="M25" s="13"/>
      <c r="N25" s="12">
        <f t="shared" si="3"/>
        <v>0</v>
      </c>
      <c r="O25" s="12">
        <f t="shared" si="4"/>
        <v>0</v>
      </c>
      <c r="P25" s="14"/>
      <c r="Q25" s="15">
        <v>7.0000000000000007E-2</v>
      </c>
      <c r="R25" s="15">
        <f t="shared" si="5"/>
        <v>0</v>
      </c>
    </row>
    <row r="26" spans="1:20" x14ac:dyDescent="0.2">
      <c r="A26" s="36" t="s">
        <v>45</v>
      </c>
      <c r="B26" s="36" t="s">
        <v>43</v>
      </c>
      <c r="C26" s="36">
        <v>90442700</v>
      </c>
      <c r="D26" s="36" t="s">
        <v>277</v>
      </c>
      <c r="E26" s="12" t="s">
        <v>46</v>
      </c>
      <c r="F26" s="12">
        <v>750</v>
      </c>
      <c r="G26" s="12">
        <v>10</v>
      </c>
      <c r="H26" s="12">
        <v>100</v>
      </c>
      <c r="I26" s="12"/>
      <c r="J26" s="12"/>
      <c r="K26" s="12"/>
      <c r="L26" s="12"/>
      <c r="M26" s="13"/>
      <c r="N26" s="12">
        <f t="shared" si="3"/>
        <v>0</v>
      </c>
      <c r="O26" s="12">
        <f t="shared" si="4"/>
        <v>0</v>
      </c>
      <c r="P26" s="14"/>
      <c r="Q26" s="15">
        <v>7.0000000000000007E-2</v>
      </c>
      <c r="R26" s="15">
        <f t="shared" si="5"/>
        <v>0</v>
      </c>
    </row>
    <row r="27" spans="1:20" x14ac:dyDescent="0.2">
      <c r="A27" s="11" t="s">
        <v>38</v>
      </c>
      <c r="B27" s="11" t="s">
        <v>39</v>
      </c>
      <c r="C27" s="11" t="s">
        <v>38</v>
      </c>
      <c r="D27" s="11" t="s">
        <v>275</v>
      </c>
      <c r="E27" s="12">
        <v>20</v>
      </c>
      <c r="F27" s="12">
        <v>915</v>
      </c>
      <c r="G27" s="12">
        <v>10</v>
      </c>
      <c r="H27" s="12">
        <v>50</v>
      </c>
      <c r="I27" s="12"/>
      <c r="J27" s="12"/>
      <c r="K27" s="12"/>
      <c r="L27" s="12"/>
      <c r="M27" s="13"/>
      <c r="N27" s="12">
        <f t="shared" si="3"/>
        <v>0</v>
      </c>
      <c r="O27" s="12">
        <f t="shared" si="4"/>
        <v>0</v>
      </c>
      <c r="P27" s="14"/>
      <c r="Q27" s="15">
        <v>0.04</v>
      </c>
      <c r="R27" s="15">
        <f t="shared" si="5"/>
        <v>0</v>
      </c>
    </row>
    <row r="28" spans="1:20" x14ac:dyDescent="0.2">
      <c r="A28" s="36" t="s">
        <v>170</v>
      </c>
      <c r="B28" s="36" t="s">
        <v>39</v>
      </c>
      <c r="C28" s="36">
        <v>90442800</v>
      </c>
      <c r="D28" s="36" t="s">
        <v>277</v>
      </c>
      <c r="E28" s="12" t="s">
        <v>46</v>
      </c>
      <c r="F28" s="12">
        <v>900</v>
      </c>
      <c r="G28" s="12">
        <v>10</v>
      </c>
      <c r="H28" s="12">
        <v>50</v>
      </c>
      <c r="I28" s="12"/>
      <c r="J28" s="12">
        <v>1350</v>
      </c>
      <c r="K28" s="12"/>
      <c r="L28" s="12">
        <v>2000</v>
      </c>
      <c r="M28" s="13"/>
      <c r="N28" s="12">
        <f t="shared" si="3"/>
        <v>3350</v>
      </c>
      <c r="O28" s="12">
        <f t="shared" si="4"/>
        <v>67</v>
      </c>
      <c r="P28" s="14"/>
      <c r="Q28" s="15">
        <v>0.04</v>
      </c>
      <c r="R28" s="15">
        <f t="shared" si="5"/>
        <v>2.68</v>
      </c>
    </row>
    <row r="29" spans="1:20" x14ac:dyDescent="0.2">
      <c r="A29" s="11" t="s">
        <v>34</v>
      </c>
      <c r="B29" s="11" t="s">
        <v>35</v>
      </c>
      <c r="C29" s="11" t="s">
        <v>34</v>
      </c>
      <c r="D29" s="11" t="s">
        <v>275</v>
      </c>
      <c r="E29" s="12">
        <v>20</v>
      </c>
      <c r="F29" s="12">
        <v>1220</v>
      </c>
      <c r="G29" s="12">
        <v>10</v>
      </c>
      <c r="H29" s="12">
        <v>50</v>
      </c>
      <c r="I29" s="12"/>
      <c r="J29" s="12"/>
      <c r="K29" s="12"/>
      <c r="L29" s="12"/>
      <c r="M29" s="13"/>
      <c r="N29" s="12">
        <f t="shared" si="3"/>
        <v>0</v>
      </c>
      <c r="O29" s="12">
        <f t="shared" si="4"/>
        <v>0</v>
      </c>
      <c r="P29" s="14"/>
      <c r="Q29" s="15">
        <v>0.06</v>
      </c>
      <c r="R29" s="15">
        <f t="shared" si="5"/>
        <v>0</v>
      </c>
    </row>
    <row r="30" spans="1:20" x14ac:dyDescent="0.2">
      <c r="A30" s="11" t="s">
        <v>32</v>
      </c>
      <c r="B30" s="11" t="s">
        <v>33</v>
      </c>
      <c r="C30" s="11" t="s">
        <v>32</v>
      </c>
      <c r="D30" s="11" t="s">
        <v>275</v>
      </c>
      <c r="E30" s="12">
        <v>20</v>
      </c>
      <c r="F30" s="12">
        <v>1524</v>
      </c>
      <c r="G30" s="12">
        <v>10</v>
      </c>
      <c r="H30" s="12">
        <v>50</v>
      </c>
      <c r="I30" s="12"/>
      <c r="J30" s="12"/>
      <c r="K30" s="12"/>
      <c r="L30" s="12"/>
      <c r="M30" s="13"/>
      <c r="N30" s="12">
        <f t="shared" si="3"/>
        <v>0</v>
      </c>
      <c r="O30" s="12">
        <f t="shared" si="4"/>
        <v>0</v>
      </c>
      <c r="P30" s="14"/>
      <c r="Q30" s="15">
        <v>7.0000000000000007E-2</v>
      </c>
      <c r="R30" s="15">
        <f t="shared" si="5"/>
        <v>0</v>
      </c>
    </row>
    <row r="31" spans="1:20" x14ac:dyDescent="0.2">
      <c r="A31" s="11" t="s">
        <v>214</v>
      </c>
      <c r="B31" s="11" t="s">
        <v>30</v>
      </c>
      <c r="C31" s="11" t="s">
        <v>214</v>
      </c>
      <c r="D31" s="11" t="s">
        <v>275</v>
      </c>
      <c r="E31" s="12">
        <v>20</v>
      </c>
      <c r="F31" s="12">
        <v>1800</v>
      </c>
      <c r="G31" s="12">
        <v>10</v>
      </c>
      <c r="H31" s="12">
        <v>50</v>
      </c>
      <c r="I31" s="12"/>
      <c r="J31" s="12"/>
      <c r="K31" s="12"/>
      <c r="L31" s="12"/>
      <c r="M31" s="13"/>
      <c r="N31" s="12">
        <f t="shared" si="3"/>
        <v>0</v>
      </c>
      <c r="O31" s="12">
        <f t="shared" si="4"/>
        <v>0</v>
      </c>
      <c r="P31" s="14"/>
      <c r="Q31" s="15">
        <v>0.09</v>
      </c>
      <c r="R31" s="15">
        <f t="shared" si="5"/>
        <v>0</v>
      </c>
    </row>
    <row r="32" spans="1:20" x14ac:dyDescent="0.2">
      <c r="A32" s="11" t="s">
        <v>212</v>
      </c>
      <c r="B32" s="11" t="s">
        <v>213</v>
      </c>
      <c r="C32" s="11" t="s">
        <v>212</v>
      </c>
      <c r="D32" s="11" t="s">
        <v>275</v>
      </c>
      <c r="E32" s="12">
        <v>20</v>
      </c>
      <c r="F32" s="12">
        <v>2100</v>
      </c>
      <c r="G32" s="12">
        <v>10</v>
      </c>
      <c r="H32" s="12">
        <v>50</v>
      </c>
      <c r="I32" s="12"/>
      <c r="J32" s="12"/>
      <c r="K32" s="12"/>
      <c r="L32" s="12"/>
      <c r="M32" s="13"/>
      <c r="N32" s="12">
        <f t="shared" si="3"/>
        <v>0</v>
      </c>
      <c r="O32" s="12">
        <f t="shared" si="4"/>
        <v>0</v>
      </c>
      <c r="P32" s="14"/>
      <c r="Q32" s="15">
        <v>7.0000000000000007E-2</v>
      </c>
      <c r="R32" s="15">
        <f t="shared" si="5"/>
        <v>0</v>
      </c>
    </row>
    <row r="33" spans="1:20" x14ac:dyDescent="0.2">
      <c r="A33" s="11" t="s">
        <v>242</v>
      </c>
      <c r="B33" s="11" t="s">
        <v>243</v>
      </c>
      <c r="C33" s="11" t="s">
        <v>242</v>
      </c>
      <c r="D33" s="11" t="s">
        <v>275</v>
      </c>
      <c r="E33" s="12">
        <v>20</v>
      </c>
      <c r="F33" s="12">
        <v>2400</v>
      </c>
      <c r="G33" s="12">
        <v>10</v>
      </c>
      <c r="H33" s="12">
        <v>50</v>
      </c>
      <c r="I33" s="12"/>
      <c r="J33" s="12"/>
      <c r="K33" s="12"/>
      <c r="L33" s="12"/>
      <c r="M33" s="13"/>
      <c r="N33" s="12">
        <f t="shared" si="3"/>
        <v>0</v>
      </c>
      <c r="O33" s="12">
        <f t="shared" si="4"/>
        <v>0</v>
      </c>
      <c r="P33" s="14"/>
      <c r="Q33" s="15">
        <v>7.0000000000000007E-2</v>
      </c>
      <c r="R33" s="15">
        <f t="shared" si="5"/>
        <v>0</v>
      </c>
    </row>
    <row r="34" spans="1:20" ht="15" x14ac:dyDescent="0.2">
      <c r="A34" s="17" t="s">
        <v>52</v>
      </c>
      <c r="B34" s="17"/>
      <c r="C34" s="18"/>
      <c r="D34" s="18"/>
      <c r="E34" s="19"/>
      <c r="F34" s="24"/>
      <c r="G34" s="10"/>
      <c r="H34" s="10"/>
      <c r="I34" s="12"/>
      <c r="J34" s="12"/>
      <c r="K34" s="12"/>
      <c r="L34" s="12"/>
      <c r="M34" s="25"/>
      <c r="N34" s="12"/>
      <c r="O34" s="12"/>
      <c r="P34" s="14"/>
      <c r="Q34" s="12"/>
      <c r="R34" s="15"/>
    </row>
    <row r="35" spans="1:20" x14ac:dyDescent="0.2">
      <c r="A35" s="11" t="s">
        <v>261</v>
      </c>
      <c r="B35" s="11" t="s">
        <v>262</v>
      </c>
      <c r="C35" s="11" t="s">
        <v>261</v>
      </c>
      <c r="D35" s="11" t="s">
        <v>275</v>
      </c>
      <c r="E35" s="12" t="s">
        <v>63</v>
      </c>
      <c r="F35" s="12">
        <v>200</v>
      </c>
      <c r="G35" s="12">
        <v>10</v>
      </c>
      <c r="H35" s="12">
        <v>150</v>
      </c>
      <c r="I35" s="12"/>
      <c r="J35" s="12">
        <v>600</v>
      </c>
      <c r="K35" s="12"/>
      <c r="L35" s="12"/>
      <c r="M35" s="13"/>
      <c r="N35" s="12">
        <f t="shared" ref="N35:N52" si="6">SUM(I35:M35)</f>
        <v>600</v>
      </c>
      <c r="O35" s="12">
        <f t="shared" ref="O35:O52" si="7">$N35/$H35</f>
        <v>4</v>
      </c>
      <c r="P35" s="14"/>
      <c r="Q35" s="15">
        <v>0.06</v>
      </c>
      <c r="R35" s="15">
        <f t="shared" ref="R35:R52" si="8">$O35*$Q35</f>
        <v>0.24</v>
      </c>
      <c r="S35" s="43">
        <f>SUM(R35:R52)</f>
        <v>9.44</v>
      </c>
      <c r="T35" s="3">
        <f>S35*100/$S$137</f>
        <v>50.64377682403434</v>
      </c>
    </row>
    <row r="36" spans="1:20" x14ac:dyDescent="0.2">
      <c r="A36" s="37" t="s">
        <v>198</v>
      </c>
      <c r="B36" s="36" t="s">
        <v>199</v>
      </c>
      <c r="C36" s="36">
        <v>90448000</v>
      </c>
      <c r="D36" s="36" t="s">
        <v>277</v>
      </c>
      <c r="E36" s="12" t="s">
        <v>63</v>
      </c>
      <c r="F36" s="12">
        <v>270</v>
      </c>
      <c r="G36" s="12">
        <v>10</v>
      </c>
      <c r="H36" s="12">
        <v>100</v>
      </c>
      <c r="I36" s="12"/>
      <c r="J36" s="12"/>
      <c r="K36" s="12"/>
      <c r="L36" s="12"/>
      <c r="M36" s="13"/>
      <c r="N36" s="12">
        <f t="shared" si="6"/>
        <v>0</v>
      </c>
      <c r="O36" s="12">
        <f t="shared" si="7"/>
        <v>0</v>
      </c>
      <c r="P36" s="14"/>
      <c r="Q36" s="15">
        <v>0.06</v>
      </c>
      <c r="R36" s="15">
        <f t="shared" si="8"/>
        <v>0</v>
      </c>
    </row>
    <row r="37" spans="1:20" x14ac:dyDescent="0.2">
      <c r="A37" s="27" t="s">
        <v>67</v>
      </c>
      <c r="B37" s="27" t="s">
        <v>68</v>
      </c>
      <c r="C37" s="27" t="s">
        <v>69</v>
      </c>
      <c r="D37" s="11" t="s">
        <v>275</v>
      </c>
      <c r="E37" s="12">
        <v>25</v>
      </c>
      <c r="F37" s="12">
        <v>375</v>
      </c>
      <c r="G37" s="12">
        <v>10</v>
      </c>
      <c r="H37" s="12">
        <v>100</v>
      </c>
      <c r="I37" s="12"/>
      <c r="J37" s="12"/>
      <c r="K37" s="12"/>
      <c r="L37" s="12"/>
      <c r="M37" s="13"/>
      <c r="N37" s="12">
        <f t="shared" si="6"/>
        <v>0</v>
      </c>
      <c r="O37" s="12">
        <f t="shared" si="7"/>
        <v>0</v>
      </c>
      <c r="P37" s="14"/>
      <c r="Q37" s="15">
        <v>0.06</v>
      </c>
      <c r="R37" s="15">
        <f t="shared" si="8"/>
        <v>0</v>
      </c>
    </row>
    <row r="38" spans="1:20" x14ac:dyDescent="0.2">
      <c r="A38" s="11" t="s">
        <v>64</v>
      </c>
      <c r="B38" s="11" t="s">
        <v>65</v>
      </c>
      <c r="C38" s="11" t="s">
        <v>64</v>
      </c>
      <c r="D38" s="11" t="s">
        <v>275</v>
      </c>
      <c r="E38" s="12">
        <v>25</v>
      </c>
      <c r="F38" s="12">
        <v>457</v>
      </c>
      <c r="G38" s="12">
        <v>10</v>
      </c>
      <c r="H38" s="12">
        <v>100</v>
      </c>
      <c r="I38" s="12"/>
      <c r="J38" s="12">
        <v>800</v>
      </c>
      <c r="K38" s="12"/>
      <c r="L38" s="12"/>
      <c r="M38" s="13"/>
      <c r="N38" s="12">
        <f t="shared" si="6"/>
        <v>800</v>
      </c>
      <c r="O38" s="12">
        <f t="shared" si="7"/>
        <v>8</v>
      </c>
      <c r="P38" s="14"/>
      <c r="Q38" s="15">
        <v>0.06</v>
      </c>
      <c r="R38" s="15">
        <f t="shared" si="8"/>
        <v>0.48</v>
      </c>
    </row>
    <row r="39" spans="1:20" x14ac:dyDescent="0.2">
      <c r="A39" s="36" t="s">
        <v>66</v>
      </c>
      <c r="B39" s="36" t="s">
        <v>65</v>
      </c>
      <c r="C39" s="36">
        <v>90443400</v>
      </c>
      <c r="D39" s="36" t="s">
        <v>277</v>
      </c>
      <c r="E39" s="12" t="s">
        <v>63</v>
      </c>
      <c r="F39" s="12">
        <v>450</v>
      </c>
      <c r="G39" s="12">
        <v>10</v>
      </c>
      <c r="H39" s="12">
        <v>100</v>
      </c>
      <c r="I39" s="12">
        <v>500</v>
      </c>
      <c r="J39" s="12">
        <v>2000</v>
      </c>
      <c r="K39" s="12"/>
      <c r="L39" s="12">
        <v>2000</v>
      </c>
      <c r="M39" s="13"/>
      <c r="N39" s="12">
        <f t="shared" si="6"/>
        <v>4500</v>
      </c>
      <c r="O39" s="12">
        <f t="shared" si="7"/>
        <v>45</v>
      </c>
      <c r="P39" s="14"/>
      <c r="Q39" s="15">
        <v>0.06</v>
      </c>
      <c r="R39" s="15">
        <f t="shared" si="8"/>
        <v>2.6999999999999997</v>
      </c>
    </row>
    <row r="40" spans="1:20" x14ac:dyDescent="0.2">
      <c r="A40" s="11" t="s">
        <v>60</v>
      </c>
      <c r="B40" s="11" t="s">
        <v>61</v>
      </c>
      <c r="C40" s="11" t="s">
        <v>60</v>
      </c>
      <c r="D40" s="11" t="s">
        <v>275</v>
      </c>
      <c r="E40" s="12">
        <v>25</v>
      </c>
      <c r="F40" s="12">
        <v>610</v>
      </c>
      <c r="G40" s="12">
        <v>10</v>
      </c>
      <c r="H40" s="12">
        <v>50</v>
      </c>
      <c r="I40" s="12"/>
      <c r="J40" s="12">
        <v>100</v>
      </c>
      <c r="K40" s="12"/>
      <c r="L40" s="12">
        <v>500</v>
      </c>
      <c r="M40" s="13"/>
      <c r="N40" s="12">
        <f t="shared" si="6"/>
        <v>600</v>
      </c>
      <c r="O40" s="12">
        <f t="shared" si="7"/>
        <v>12</v>
      </c>
      <c r="P40" s="14"/>
      <c r="Q40" s="15">
        <v>0.04</v>
      </c>
      <c r="R40" s="15">
        <f t="shared" si="8"/>
        <v>0.48</v>
      </c>
    </row>
    <row r="41" spans="1:20" x14ac:dyDescent="0.2">
      <c r="A41" s="36" t="s">
        <v>62</v>
      </c>
      <c r="B41" s="36" t="s">
        <v>61</v>
      </c>
      <c r="C41" s="36">
        <v>90443600</v>
      </c>
      <c r="D41" s="36" t="s">
        <v>277</v>
      </c>
      <c r="E41" s="12" t="s">
        <v>63</v>
      </c>
      <c r="F41" s="12">
        <v>600</v>
      </c>
      <c r="G41" s="12">
        <v>10</v>
      </c>
      <c r="H41" s="12">
        <v>50</v>
      </c>
      <c r="I41" s="12">
        <v>850</v>
      </c>
      <c r="J41" s="12">
        <v>2000</v>
      </c>
      <c r="K41" s="12"/>
      <c r="L41" s="12">
        <v>2000</v>
      </c>
      <c r="M41" s="13"/>
      <c r="N41" s="12">
        <f t="shared" si="6"/>
        <v>4850</v>
      </c>
      <c r="O41" s="12">
        <f t="shared" si="7"/>
        <v>97</v>
      </c>
      <c r="P41" s="14"/>
      <c r="Q41" s="15">
        <v>0.04</v>
      </c>
      <c r="R41" s="15">
        <f t="shared" si="8"/>
        <v>3.88</v>
      </c>
    </row>
    <row r="42" spans="1:20" x14ac:dyDescent="0.2">
      <c r="A42" s="11" t="s">
        <v>195</v>
      </c>
      <c r="B42" s="11" t="s">
        <v>178</v>
      </c>
      <c r="C42" s="11" t="s">
        <v>195</v>
      </c>
      <c r="D42" s="11" t="s">
        <v>275</v>
      </c>
      <c r="E42" s="12">
        <v>25</v>
      </c>
      <c r="F42" s="12">
        <v>750</v>
      </c>
      <c r="G42" s="12">
        <v>10</v>
      </c>
      <c r="H42" s="12">
        <v>50</v>
      </c>
      <c r="I42" s="12"/>
      <c r="J42" s="12"/>
      <c r="K42" s="12"/>
      <c r="L42" s="12"/>
      <c r="M42" s="13"/>
      <c r="N42" s="12">
        <f t="shared" si="6"/>
        <v>0</v>
      </c>
      <c r="O42" s="12">
        <f t="shared" si="7"/>
        <v>0</v>
      </c>
      <c r="P42" s="14"/>
      <c r="Q42" s="15">
        <v>0.05</v>
      </c>
      <c r="R42" s="15">
        <f t="shared" si="8"/>
        <v>0</v>
      </c>
    </row>
    <row r="43" spans="1:20" x14ac:dyDescent="0.2">
      <c r="A43" s="36" t="s">
        <v>177</v>
      </c>
      <c r="B43" s="36" t="s">
        <v>178</v>
      </c>
      <c r="C43" s="36">
        <v>90443700</v>
      </c>
      <c r="D43" s="36" t="s">
        <v>277</v>
      </c>
      <c r="E43" s="12" t="s">
        <v>63</v>
      </c>
      <c r="F43" s="12">
        <v>750</v>
      </c>
      <c r="G43" s="12">
        <v>10</v>
      </c>
      <c r="H43" s="12">
        <v>50</v>
      </c>
      <c r="I43" s="12"/>
      <c r="J43" s="12"/>
      <c r="K43" s="12"/>
      <c r="L43" s="12"/>
      <c r="M43" s="13"/>
      <c r="N43" s="12">
        <f t="shared" si="6"/>
        <v>0</v>
      </c>
      <c r="O43" s="12">
        <f t="shared" si="7"/>
        <v>0</v>
      </c>
      <c r="P43" s="14"/>
      <c r="Q43" s="15">
        <v>0.05</v>
      </c>
      <c r="R43" s="15">
        <f t="shared" si="8"/>
        <v>0</v>
      </c>
    </row>
    <row r="44" spans="1:20" x14ac:dyDescent="0.2">
      <c r="A44" s="11" t="s">
        <v>155</v>
      </c>
      <c r="B44" s="11" t="s">
        <v>58</v>
      </c>
      <c r="C44" s="11" t="s">
        <v>155</v>
      </c>
      <c r="D44" s="11" t="s">
        <v>275</v>
      </c>
      <c r="E44" s="12">
        <v>25</v>
      </c>
      <c r="F44" s="12">
        <v>915</v>
      </c>
      <c r="G44" s="12">
        <v>10</v>
      </c>
      <c r="H44" s="12">
        <v>50</v>
      </c>
      <c r="I44" s="12"/>
      <c r="J44" s="12"/>
      <c r="K44" s="12"/>
      <c r="L44" s="12"/>
      <c r="M44" s="13"/>
      <c r="N44" s="12">
        <f t="shared" si="6"/>
        <v>0</v>
      </c>
      <c r="O44" s="12">
        <f t="shared" si="7"/>
        <v>0</v>
      </c>
      <c r="P44" s="14"/>
      <c r="Q44" s="15">
        <v>0.06</v>
      </c>
      <c r="R44" s="15">
        <f t="shared" si="8"/>
        <v>0</v>
      </c>
    </row>
    <row r="45" spans="1:20" x14ac:dyDescent="0.2">
      <c r="A45" s="36" t="s">
        <v>176</v>
      </c>
      <c r="B45" s="36" t="s">
        <v>58</v>
      </c>
      <c r="C45" s="36">
        <v>90443800</v>
      </c>
      <c r="D45" s="36" t="s">
        <v>277</v>
      </c>
      <c r="E45" s="12" t="s">
        <v>63</v>
      </c>
      <c r="F45" s="12">
        <v>900</v>
      </c>
      <c r="G45" s="12">
        <v>10</v>
      </c>
      <c r="H45" s="12">
        <v>50</v>
      </c>
      <c r="I45" s="12"/>
      <c r="J45" s="12"/>
      <c r="K45" s="12"/>
      <c r="L45" s="12"/>
      <c r="M45" s="13"/>
      <c r="N45" s="12">
        <f t="shared" si="6"/>
        <v>0</v>
      </c>
      <c r="O45" s="12">
        <f t="shared" si="7"/>
        <v>0</v>
      </c>
      <c r="P45" s="14"/>
      <c r="Q45" s="15">
        <v>0.06</v>
      </c>
      <c r="R45" s="15">
        <f t="shared" si="8"/>
        <v>0</v>
      </c>
    </row>
    <row r="46" spans="1:20" x14ac:dyDescent="0.2">
      <c r="A46" s="11" t="s">
        <v>53</v>
      </c>
      <c r="B46" s="11" t="s">
        <v>54</v>
      </c>
      <c r="C46" s="11" t="s">
        <v>53</v>
      </c>
      <c r="D46" s="11" t="s">
        <v>275</v>
      </c>
      <c r="E46" s="12">
        <v>25</v>
      </c>
      <c r="F46" s="12">
        <v>1220</v>
      </c>
      <c r="G46" s="12">
        <v>10</v>
      </c>
      <c r="H46" s="12">
        <v>50</v>
      </c>
      <c r="I46" s="12"/>
      <c r="J46" s="12"/>
      <c r="K46" s="12"/>
      <c r="L46" s="12"/>
      <c r="M46" s="13"/>
      <c r="N46" s="12">
        <f t="shared" si="6"/>
        <v>0</v>
      </c>
      <c r="O46" s="12">
        <f t="shared" si="7"/>
        <v>0</v>
      </c>
      <c r="P46" s="14"/>
      <c r="Q46" s="15">
        <v>0.08</v>
      </c>
      <c r="R46" s="15">
        <f t="shared" si="8"/>
        <v>0</v>
      </c>
    </row>
    <row r="47" spans="1:20" x14ac:dyDescent="0.2">
      <c r="A47" s="26" t="s">
        <v>194</v>
      </c>
      <c r="B47" s="26" t="s">
        <v>54</v>
      </c>
      <c r="C47" s="26">
        <v>90444000</v>
      </c>
      <c r="D47" s="36" t="s">
        <v>277</v>
      </c>
      <c r="E47" s="12" t="s">
        <v>63</v>
      </c>
      <c r="F47" s="12">
        <v>1200</v>
      </c>
      <c r="G47" s="12">
        <v>10</v>
      </c>
      <c r="H47" s="12">
        <v>50</v>
      </c>
      <c r="I47" s="12"/>
      <c r="J47" s="12">
        <v>400</v>
      </c>
      <c r="K47" s="12"/>
      <c r="L47" s="12">
        <v>500</v>
      </c>
      <c r="M47" s="13"/>
      <c r="N47" s="12">
        <f t="shared" si="6"/>
        <v>900</v>
      </c>
      <c r="O47" s="12">
        <f t="shared" si="7"/>
        <v>18</v>
      </c>
      <c r="P47" s="14"/>
      <c r="Q47" s="15">
        <v>0.08</v>
      </c>
      <c r="R47" s="15">
        <f t="shared" si="8"/>
        <v>1.44</v>
      </c>
    </row>
    <row r="48" spans="1:20" x14ac:dyDescent="0.2">
      <c r="A48" s="11" t="s">
        <v>230</v>
      </c>
      <c r="B48" s="11" t="s">
        <v>231</v>
      </c>
      <c r="C48" s="11" t="s">
        <v>230</v>
      </c>
      <c r="D48" s="11" t="s">
        <v>275</v>
      </c>
      <c r="E48" s="12">
        <v>25</v>
      </c>
      <c r="F48" s="12">
        <v>1500</v>
      </c>
      <c r="G48" s="12">
        <v>10</v>
      </c>
      <c r="H48" s="12">
        <v>50</v>
      </c>
      <c r="I48" s="12"/>
      <c r="J48" s="12"/>
      <c r="K48" s="12"/>
      <c r="L48" s="12">
        <v>100</v>
      </c>
      <c r="M48" s="13"/>
      <c r="N48" s="12">
        <f t="shared" si="6"/>
        <v>100</v>
      </c>
      <c r="O48" s="12">
        <f t="shared" si="7"/>
        <v>2</v>
      </c>
      <c r="P48" s="14"/>
      <c r="Q48" s="15">
        <v>0.11</v>
      </c>
      <c r="R48" s="15">
        <f t="shared" si="8"/>
        <v>0.22</v>
      </c>
    </row>
    <row r="49" spans="1:20" x14ac:dyDescent="0.2">
      <c r="A49" s="11" t="s">
        <v>254</v>
      </c>
      <c r="B49" s="11" t="s">
        <v>255</v>
      </c>
      <c r="C49" s="11" t="s">
        <v>254</v>
      </c>
      <c r="D49" s="11" t="s">
        <v>275</v>
      </c>
      <c r="E49" s="12">
        <v>25</v>
      </c>
      <c r="F49" s="12">
        <v>1650</v>
      </c>
      <c r="G49" s="12">
        <v>10</v>
      </c>
      <c r="H49" s="12">
        <v>50</v>
      </c>
      <c r="I49" s="12"/>
      <c r="J49" s="12"/>
      <c r="K49" s="12"/>
      <c r="L49" s="12"/>
      <c r="M49" s="13"/>
      <c r="N49" s="12">
        <f t="shared" si="6"/>
        <v>0</v>
      </c>
      <c r="O49" s="12">
        <f t="shared" si="7"/>
        <v>0</v>
      </c>
      <c r="P49" s="14"/>
      <c r="Q49" s="15">
        <v>0.12</v>
      </c>
      <c r="R49" s="15">
        <f t="shared" si="8"/>
        <v>0</v>
      </c>
    </row>
    <row r="50" spans="1:20" x14ac:dyDescent="0.2">
      <c r="A50" s="11" t="s">
        <v>193</v>
      </c>
      <c r="B50" s="11" t="s">
        <v>175</v>
      </c>
      <c r="C50" s="11" t="s">
        <v>193</v>
      </c>
      <c r="D50" s="11" t="s">
        <v>275</v>
      </c>
      <c r="E50" s="12">
        <v>25</v>
      </c>
      <c r="F50" s="12">
        <v>1800</v>
      </c>
      <c r="G50" s="12">
        <v>10</v>
      </c>
      <c r="H50" s="12">
        <v>50</v>
      </c>
      <c r="I50" s="12"/>
      <c r="J50" s="12"/>
      <c r="K50" s="12"/>
      <c r="L50" s="12"/>
      <c r="M50" s="13"/>
      <c r="N50" s="12">
        <f t="shared" si="6"/>
        <v>0</v>
      </c>
      <c r="O50" s="12">
        <f t="shared" si="7"/>
        <v>0</v>
      </c>
      <c r="P50" s="14"/>
      <c r="Q50" s="15">
        <v>0.12</v>
      </c>
      <c r="R50" s="15">
        <f t="shared" si="8"/>
        <v>0</v>
      </c>
    </row>
    <row r="51" spans="1:20" x14ac:dyDescent="0.2">
      <c r="A51" s="36" t="s">
        <v>174</v>
      </c>
      <c r="B51" s="36" t="s">
        <v>175</v>
      </c>
      <c r="C51" s="36">
        <v>90443900</v>
      </c>
      <c r="D51" s="36" t="s">
        <v>277</v>
      </c>
      <c r="E51" s="12" t="s">
        <v>63</v>
      </c>
      <c r="F51" s="12">
        <v>1800</v>
      </c>
      <c r="G51" s="12">
        <v>10</v>
      </c>
      <c r="H51" s="12">
        <v>50</v>
      </c>
      <c r="I51" s="12"/>
      <c r="J51" s="12"/>
      <c r="K51" s="12"/>
      <c r="L51" s="12"/>
      <c r="M51" s="13"/>
      <c r="N51" s="12">
        <f t="shared" si="6"/>
        <v>0</v>
      </c>
      <c r="O51" s="12">
        <f t="shared" si="7"/>
        <v>0</v>
      </c>
      <c r="P51" s="14"/>
      <c r="Q51" s="15">
        <v>0.12</v>
      </c>
      <c r="R51" s="15">
        <f>$O51*$Q51</f>
        <v>0</v>
      </c>
    </row>
    <row r="52" spans="1:20" x14ac:dyDescent="0.2">
      <c r="A52" s="36" t="s">
        <v>293</v>
      </c>
      <c r="B52" s="36" t="s">
        <v>294</v>
      </c>
      <c r="C52" s="36">
        <v>90443000</v>
      </c>
      <c r="D52" s="36" t="s">
        <v>277</v>
      </c>
      <c r="E52" s="12" t="s">
        <v>63</v>
      </c>
      <c r="F52" s="12">
        <v>2100</v>
      </c>
      <c r="G52" s="12">
        <v>10</v>
      </c>
      <c r="H52" s="12">
        <v>50</v>
      </c>
      <c r="I52" s="12"/>
      <c r="J52" s="12"/>
      <c r="K52" s="12"/>
      <c r="L52" s="12"/>
      <c r="M52" s="13"/>
      <c r="N52" s="12">
        <f t="shared" si="6"/>
        <v>0</v>
      </c>
      <c r="O52" s="12">
        <f t="shared" si="7"/>
        <v>0</v>
      </c>
      <c r="P52" s="14"/>
      <c r="Q52" s="15">
        <v>0.09</v>
      </c>
      <c r="R52" s="15">
        <f t="shared" si="8"/>
        <v>0</v>
      </c>
    </row>
    <row r="53" spans="1:20" x14ac:dyDescent="0.2">
      <c r="A53" s="28" t="s">
        <v>70</v>
      </c>
      <c r="B53" s="28"/>
      <c r="C53" s="29"/>
      <c r="D53" s="29"/>
      <c r="E53" s="30"/>
      <c r="F53" s="36"/>
      <c r="G53" s="20"/>
      <c r="H53" s="20"/>
      <c r="I53" s="12"/>
      <c r="J53" s="12"/>
      <c r="K53" s="12"/>
      <c r="L53" s="12"/>
      <c r="M53" s="20"/>
      <c r="N53" s="12"/>
      <c r="O53" s="12"/>
      <c r="P53" s="14"/>
      <c r="Q53" s="12"/>
      <c r="R53" s="15"/>
    </row>
    <row r="54" spans="1:20" x14ac:dyDescent="0.2">
      <c r="A54" s="11" t="s">
        <v>295</v>
      </c>
      <c r="B54" s="11" t="s">
        <v>296</v>
      </c>
      <c r="C54" s="11" t="s">
        <v>295</v>
      </c>
      <c r="D54" s="11" t="s">
        <v>275</v>
      </c>
      <c r="E54" s="12">
        <v>32</v>
      </c>
      <c r="F54" s="12">
        <v>100</v>
      </c>
      <c r="G54" s="12">
        <v>10</v>
      </c>
      <c r="H54" s="12">
        <v>300</v>
      </c>
      <c r="I54" s="12"/>
      <c r="J54" s="12"/>
      <c r="K54" s="12"/>
      <c r="L54" s="12"/>
      <c r="M54" s="13"/>
      <c r="N54" s="12">
        <f t="shared" ref="N54:N68" si="9">SUM(I54:M54)</f>
        <v>0</v>
      </c>
      <c r="O54" s="12">
        <f t="shared" ref="O54:O68" si="10">$N54/$H54</f>
        <v>0</v>
      </c>
      <c r="P54" s="14"/>
      <c r="Q54" s="15">
        <v>0.09</v>
      </c>
      <c r="R54" s="15">
        <f t="shared" ref="R54:R68" si="11">$O54*$Q54</f>
        <v>0</v>
      </c>
      <c r="S54" s="43">
        <f>SUM(R54:R68)</f>
        <v>0.81</v>
      </c>
      <c r="T54" s="3">
        <f>S54*100/$S$137</f>
        <v>4.3454935622317601</v>
      </c>
    </row>
    <row r="55" spans="1:20" x14ac:dyDescent="0.2">
      <c r="A55" s="11" t="s">
        <v>71</v>
      </c>
      <c r="B55" s="11" t="s">
        <v>72</v>
      </c>
      <c r="C55" s="11" t="s">
        <v>71</v>
      </c>
      <c r="D55" s="11" t="s">
        <v>275</v>
      </c>
      <c r="E55" s="12">
        <v>32</v>
      </c>
      <c r="F55" s="12">
        <v>150</v>
      </c>
      <c r="G55" s="12">
        <v>10</v>
      </c>
      <c r="H55" s="12">
        <v>300</v>
      </c>
      <c r="I55" s="12"/>
      <c r="J55" s="12"/>
      <c r="K55" s="12"/>
      <c r="L55" s="12"/>
      <c r="M55" s="13"/>
      <c r="N55" s="12">
        <f t="shared" si="9"/>
        <v>0</v>
      </c>
      <c r="O55" s="12">
        <f t="shared" si="10"/>
        <v>0</v>
      </c>
      <c r="P55" s="14"/>
      <c r="Q55" s="15">
        <v>0.09</v>
      </c>
      <c r="R55" s="15">
        <f t="shared" si="11"/>
        <v>0</v>
      </c>
    </row>
    <row r="56" spans="1:20" x14ac:dyDescent="0.2">
      <c r="A56" s="36" t="s">
        <v>256</v>
      </c>
      <c r="B56" s="36" t="s">
        <v>72</v>
      </c>
      <c r="C56" s="36">
        <v>90446200</v>
      </c>
      <c r="D56" s="36" t="s">
        <v>277</v>
      </c>
      <c r="E56" s="12">
        <v>32</v>
      </c>
      <c r="F56" s="12">
        <v>150</v>
      </c>
      <c r="G56" s="12">
        <v>10</v>
      </c>
      <c r="H56" s="12">
        <v>300</v>
      </c>
      <c r="I56" s="12"/>
      <c r="J56" s="12"/>
      <c r="K56" s="12"/>
      <c r="L56" s="12"/>
      <c r="M56" s="13"/>
      <c r="N56" s="12">
        <f t="shared" si="9"/>
        <v>0</v>
      </c>
      <c r="O56" s="12">
        <f t="shared" si="10"/>
        <v>0</v>
      </c>
      <c r="P56" s="14"/>
      <c r="Q56" s="15">
        <v>0.09</v>
      </c>
      <c r="R56" s="15">
        <f t="shared" si="11"/>
        <v>0</v>
      </c>
    </row>
    <row r="57" spans="1:20" x14ac:dyDescent="0.2">
      <c r="A57" s="11" t="s">
        <v>200</v>
      </c>
      <c r="B57" s="11" t="s">
        <v>201</v>
      </c>
      <c r="C57" s="11" t="s">
        <v>200</v>
      </c>
      <c r="D57" s="11" t="s">
        <v>275</v>
      </c>
      <c r="E57" s="12">
        <v>32</v>
      </c>
      <c r="F57" s="12">
        <v>200</v>
      </c>
      <c r="G57" s="12">
        <v>10</v>
      </c>
      <c r="H57" s="12">
        <v>300</v>
      </c>
      <c r="I57" s="12"/>
      <c r="J57" s="12"/>
      <c r="K57" s="12"/>
      <c r="L57" s="12"/>
      <c r="M57" s="13"/>
      <c r="N57" s="12">
        <f t="shared" si="9"/>
        <v>0</v>
      </c>
      <c r="O57" s="12">
        <f t="shared" si="10"/>
        <v>0</v>
      </c>
      <c r="P57" s="14"/>
      <c r="Q57" s="15">
        <v>0.09</v>
      </c>
      <c r="R57" s="15">
        <f t="shared" si="11"/>
        <v>0</v>
      </c>
    </row>
    <row r="58" spans="1:20" x14ac:dyDescent="0.2">
      <c r="A58" s="11" t="s">
        <v>73</v>
      </c>
      <c r="B58" s="11" t="s">
        <v>74</v>
      </c>
      <c r="C58" s="11" t="s">
        <v>73</v>
      </c>
      <c r="D58" s="11" t="s">
        <v>275</v>
      </c>
      <c r="E58" s="12">
        <v>32</v>
      </c>
      <c r="F58" s="12">
        <v>300</v>
      </c>
      <c r="G58" s="12">
        <v>10</v>
      </c>
      <c r="H58" s="12">
        <v>150</v>
      </c>
      <c r="I58" s="12"/>
      <c r="J58" s="12"/>
      <c r="K58" s="12"/>
      <c r="L58" s="12">
        <v>300</v>
      </c>
      <c r="M58" s="13"/>
      <c r="N58" s="12">
        <f t="shared" si="9"/>
        <v>300</v>
      </c>
      <c r="O58" s="12">
        <f t="shared" si="10"/>
        <v>2</v>
      </c>
      <c r="P58" s="14"/>
      <c r="Q58" s="15">
        <v>0.09</v>
      </c>
      <c r="R58" s="15">
        <f t="shared" si="11"/>
        <v>0.18</v>
      </c>
    </row>
    <row r="59" spans="1:20" x14ac:dyDescent="0.2">
      <c r="A59" s="36" t="s">
        <v>232</v>
      </c>
      <c r="B59" s="36" t="s">
        <v>74</v>
      </c>
      <c r="C59" s="36">
        <v>90446300</v>
      </c>
      <c r="D59" s="36" t="s">
        <v>277</v>
      </c>
      <c r="E59" s="12" t="s">
        <v>180</v>
      </c>
      <c r="F59" s="12">
        <v>300</v>
      </c>
      <c r="G59" s="12">
        <v>10</v>
      </c>
      <c r="H59" s="12">
        <v>150</v>
      </c>
      <c r="I59" s="12"/>
      <c r="J59" s="12"/>
      <c r="K59" s="12"/>
      <c r="L59" s="12">
        <v>300</v>
      </c>
      <c r="M59" s="13"/>
      <c r="N59" s="12">
        <f t="shared" si="9"/>
        <v>300</v>
      </c>
      <c r="O59" s="12">
        <f t="shared" si="10"/>
        <v>2</v>
      </c>
      <c r="P59" s="14"/>
      <c r="Q59" s="15">
        <v>0.09</v>
      </c>
      <c r="R59" s="15">
        <f t="shared" si="11"/>
        <v>0.18</v>
      </c>
    </row>
    <row r="60" spans="1:20" x14ac:dyDescent="0.2">
      <c r="A60" s="11" t="s">
        <v>75</v>
      </c>
      <c r="B60" s="11" t="s">
        <v>76</v>
      </c>
      <c r="C60" s="11" t="s">
        <v>75</v>
      </c>
      <c r="D60" s="11" t="s">
        <v>275</v>
      </c>
      <c r="E60" s="12">
        <v>32</v>
      </c>
      <c r="F60" s="12">
        <v>450</v>
      </c>
      <c r="G60" s="12">
        <v>10</v>
      </c>
      <c r="H60" s="12">
        <v>100</v>
      </c>
      <c r="I60" s="12"/>
      <c r="J60" s="12"/>
      <c r="K60" s="12"/>
      <c r="L60" s="12"/>
      <c r="M60" s="13"/>
      <c r="N60" s="12">
        <f t="shared" si="9"/>
        <v>0</v>
      </c>
      <c r="O60" s="12">
        <f t="shared" si="10"/>
        <v>0</v>
      </c>
      <c r="P60" s="14"/>
      <c r="Q60" s="15">
        <v>0.09</v>
      </c>
      <c r="R60" s="15">
        <f t="shared" si="11"/>
        <v>0</v>
      </c>
    </row>
    <row r="61" spans="1:20" x14ac:dyDescent="0.2">
      <c r="A61" s="36" t="s">
        <v>179</v>
      </c>
      <c r="B61" s="36" t="s">
        <v>76</v>
      </c>
      <c r="C61" s="36">
        <v>90446400</v>
      </c>
      <c r="D61" s="36" t="s">
        <v>277</v>
      </c>
      <c r="E61" s="12" t="s">
        <v>180</v>
      </c>
      <c r="F61" s="12">
        <v>450</v>
      </c>
      <c r="G61" s="12">
        <v>10</v>
      </c>
      <c r="H61" s="12">
        <v>100</v>
      </c>
      <c r="I61" s="12"/>
      <c r="J61" s="12"/>
      <c r="K61" s="12"/>
      <c r="L61" s="12">
        <v>300</v>
      </c>
      <c r="M61" s="13"/>
      <c r="N61" s="12">
        <f t="shared" si="9"/>
        <v>300</v>
      </c>
      <c r="O61" s="12">
        <f t="shared" si="10"/>
        <v>3</v>
      </c>
      <c r="P61" s="14"/>
      <c r="Q61" s="15">
        <v>0.09</v>
      </c>
      <c r="R61" s="15">
        <f t="shared" si="11"/>
        <v>0.27</v>
      </c>
    </row>
    <row r="62" spans="1:20" x14ac:dyDescent="0.2">
      <c r="A62" s="11" t="s">
        <v>156</v>
      </c>
      <c r="B62" s="11" t="s">
        <v>157</v>
      </c>
      <c r="C62" s="11" t="s">
        <v>156</v>
      </c>
      <c r="D62" s="11" t="s">
        <v>275</v>
      </c>
      <c r="E62" s="12">
        <v>32</v>
      </c>
      <c r="F62" s="12">
        <v>600</v>
      </c>
      <c r="G62" s="12">
        <v>10</v>
      </c>
      <c r="H62" s="12">
        <v>100</v>
      </c>
      <c r="I62" s="12"/>
      <c r="J62" s="12"/>
      <c r="K62" s="12"/>
      <c r="L62" s="12"/>
      <c r="M62" s="13"/>
      <c r="N62" s="12">
        <f t="shared" si="9"/>
        <v>0</v>
      </c>
      <c r="O62" s="12">
        <f t="shared" si="10"/>
        <v>0</v>
      </c>
      <c r="P62" s="14"/>
      <c r="Q62" s="15">
        <v>0.12</v>
      </c>
      <c r="R62" s="15">
        <f t="shared" si="11"/>
        <v>0</v>
      </c>
    </row>
    <row r="63" spans="1:20" x14ac:dyDescent="0.2">
      <c r="A63" s="36" t="s">
        <v>181</v>
      </c>
      <c r="B63" s="36" t="s">
        <v>157</v>
      </c>
      <c r="C63" s="36">
        <v>90446600</v>
      </c>
      <c r="D63" s="36" t="s">
        <v>277</v>
      </c>
      <c r="E63" s="12" t="s">
        <v>180</v>
      </c>
      <c r="F63" s="12">
        <v>600</v>
      </c>
      <c r="G63" s="12">
        <v>10</v>
      </c>
      <c r="H63" s="12">
        <v>100</v>
      </c>
      <c r="I63" s="12"/>
      <c r="J63" s="12"/>
      <c r="K63" s="12"/>
      <c r="L63" s="12"/>
      <c r="M63" s="13"/>
      <c r="N63" s="12">
        <f t="shared" si="9"/>
        <v>0</v>
      </c>
      <c r="O63" s="12">
        <f t="shared" si="10"/>
        <v>0</v>
      </c>
      <c r="P63" s="14"/>
      <c r="Q63" s="15">
        <v>0.12</v>
      </c>
      <c r="R63" s="15">
        <f t="shared" si="11"/>
        <v>0</v>
      </c>
    </row>
    <row r="64" spans="1:20" x14ac:dyDescent="0.2">
      <c r="A64" s="11" t="s">
        <v>222</v>
      </c>
      <c r="B64" s="11" t="s">
        <v>223</v>
      </c>
      <c r="C64" s="11" t="s">
        <v>222</v>
      </c>
      <c r="D64" s="11" t="s">
        <v>275</v>
      </c>
      <c r="E64" s="12">
        <v>32</v>
      </c>
      <c r="F64" s="12">
        <v>750</v>
      </c>
      <c r="G64" s="12">
        <v>10</v>
      </c>
      <c r="H64" s="12">
        <v>60</v>
      </c>
      <c r="I64" s="12"/>
      <c r="J64" s="12"/>
      <c r="K64" s="12"/>
      <c r="L64" s="12"/>
      <c r="M64" s="13"/>
      <c r="N64" s="12">
        <f t="shared" si="9"/>
        <v>0</v>
      </c>
      <c r="O64" s="12">
        <f t="shared" si="10"/>
        <v>0</v>
      </c>
      <c r="P64" s="14"/>
      <c r="Q64" s="15">
        <v>0.09</v>
      </c>
      <c r="R64" s="15">
        <f t="shared" si="11"/>
        <v>0</v>
      </c>
    </row>
    <row r="65" spans="1:20" x14ac:dyDescent="0.2">
      <c r="A65" s="11" t="s">
        <v>158</v>
      </c>
      <c r="B65" s="11" t="s">
        <v>159</v>
      </c>
      <c r="C65" s="11" t="s">
        <v>158</v>
      </c>
      <c r="D65" s="11" t="s">
        <v>275</v>
      </c>
      <c r="E65" s="12">
        <v>32</v>
      </c>
      <c r="F65" s="12">
        <v>900</v>
      </c>
      <c r="G65" s="12">
        <v>10</v>
      </c>
      <c r="H65" s="12">
        <v>50</v>
      </c>
      <c r="I65" s="12"/>
      <c r="J65" s="12"/>
      <c r="K65" s="12"/>
      <c r="L65" s="12"/>
      <c r="M65" s="13"/>
      <c r="N65" s="12">
        <f t="shared" si="9"/>
        <v>0</v>
      </c>
      <c r="O65" s="12">
        <f t="shared" si="10"/>
        <v>0</v>
      </c>
      <c r="P65" s="14"/>
      <c r="Q65" s="15">
        <v>0.09</v>
      </c>
      <c r="R65" s="15">
        <f t="shared" si="11"/>
        <v>0</v>
      </c>
    </row>
    <row r="66" spans="1:20" x14ac:dyDescent="0.2">
      <c r="A66" s="36" t="s">
        <v>182</v>
      </c>
      <c r="B66" s="36" t="s">
        <v>159</v>
      </c>
      <c r="C66" s="36">
        <v>90446700</v>
      </c>
      <c r="D66" s="36" t="s">
        <v>277</v>
      </c>
      <c r="E66" s="12" t="s">
        <v>180</v>
      </c>
      <c r="F66" s="12">
        <v>900</v>
      </c>
      <c r="G66" s="12">
        <v>10</v>
      </c>
      <c r="H66" s="12">
        <v>50</v>
      </c>
      <c r="I66" s="12"/>
      <c r="J66" s="12"/>
      <c r="K66" s="12"/>
      <c r="L66" s="12">
        <v>100</v>
      </c>
      <c r="M66" s="13"/>
      <c r="N66" s="12">
        <f t="shared" si="9"/>
        <v>100</v>
      </c>
      <c r="O66" s="12">
        <f t="shared" si="10"/>
        <v>2</v>
      </c>
      <c r="P66" s="14"/>
      <c r="Q66" s="15">
        <v>0.09</v>
      </c>
      <c r="R66" s="15">
        <f t="shared" si="11"/>
        <v>0.18</v>
      </c>
    </row>
    <row r="67" spans="1:20" x14ac:dyDescent="0.2">
      <c r="A67" s="11" t="s">
        <v>233</v>
      </c>
      <c r="B67" s="11" t="s">
        <v>234</v>
      </c>
      <c r="C67" s="11" t="s">
        <v>233</v>
      </c>
      <c r="D67" s="11" t="s">
        <v>275</v>
      </c>
      <c r="E67" s="12">
        <v>32</v>
      </c>
      <c r="F67" s="12">
        <v>1200</v>
      </c>
      <c r="G67" s="12">
        <v>10</v>
      </c>
      <c r="H67" s="12">
        <v>50</v>
      </c>
      <c r="I67" s="12"/>
      <c r="J67" s="12"/>
      <c r="K67" s="12"/>
      <c r="L67" s="12"/>
      <c r="M67" s="13"/>
      <c r="N67" s="12">
        <f t="shared" si="9"/>
        <v>0</v>
      </c>
      <c r="O67" s="12">
        <f t="shared" si="10"/>
        <v>0</v>
      </c>
      <c r="P67" s="14"/>
      <c r="Q67" s="15">
        <v>0.12</v>
      </c>
      <c r="R67" s="15">
        <f t="shared" si="11"/>
        <v>0</v>
      </c>
    </row>
    <row r="68" spans="1:20" x14ac:dyDescent="0.2">
      <c r="A68" s="37" t="s">
        <v>236</v>
      </c>
      <c r="B68" s="36" t="s">
        <v>237</v>
      </c>
      <c r="C68" s="48">
        <v>90446800</v>
      </c>
      <c r="D68" s="36" t="s">
        <v>277</v>
      </c>
      <c r="E68" s="12" t="s">
        <v>180</v>
      </c>
      <c r="F68" s="12">
        <v>1800</v>
      </c>
      <c r="G68" s="12">
        <v>10</v>
      </c>
      <c r="H68" s="12">
        <v>25</v>
      </c>
      <c r="I68" s="12"/>
      <c r="J68" s="12"/>
      <c r="K68" s="12"/>
      <c r="L68" s="12"/>
      <c r="M68" s="13"/>
      <c r="N68" s="12">
        <f t="shared" si="9"/>
        <v>0</v>
      </c>
      <c r="O68" s="12">
        <f t="shared" si="10"/>
        <v>0</v>
      </c>
      <c r="P68" s="14"/>
      <c r="Q68" s="15">
        <v>0.18</v>
      </c>
      <c r="R68" s="15">
        <f t="shared" si="11"/>
        <v>0</v>
      </c>
      <c r="S68" s="43"/>
    </row>
    <row r="69" spans="1:20" x14ac:dyDescent="0.2">
      <c r="A69" s="28" t="s">
        <v>77</v>
      </c>
      <c r="B69" s="28"/>
      <c r="C69" s="29"/>
      <c r="D69" s="29"/>
      <c r="E69" s="30"/>
      <c r="F69" s="36"/>
      <c r="G69" s="12"/>
      <c r="H69" s="12"/>
      <c r="I69" s="12"/>
      <c r="J69" s="12"/>
      <c r="K69" s="12"/>
      <c r="L69" s="12"/>
      <c r="M69" s="8"/>
      <c r="N69" s="12"/>
      <c r="O69" s="12"/>
      <c r="P69" s="14"/>
      <c r="Q69" s="12"/>
      <c r="R69" s="15"/>
    </row>
    <row r="70" spans="1:20" x14ac:dyDescent="0.2">
      <c r="A70" s="11" t="s">
        <v>297</v>
      </c>
      <c r="B70" s="11" t="s">
        <v>298</v>
      </c>
      <c r="C70" s="11" t="s">
        <v>297</v>
      </c>
      <c r="D70" s="11" t="s">
        <v>275</v>
      </c>
      <c r="E70" s="12">
        <v>40</v>
      </c>
      <c r="F70" s="12">
        <v>100</v>
      </c>
      <c r="G70" s="12">
        <v>10</v>
      </c>
      <c r="H70" s="12">
        <v>300</v>
      </c>
      <c r="I70" s="12"/>
      <c r="J70" s="12"/>
      <c r="K70" s="12"/>
      <c r="L70" s="12"/>
      <c r="M70" s="13"/>
      <c r="N70" s="12">
        <f t="shared" ref="N70:N84" si="12">SUM(I70:M70)</f>
        <v>0</v>
      </c>
      <c r="O70" s="12">
        <f t="shared" ref="O70:O84" si="13">$N70/$H70</f>
        <v>0</v>
      </c>
      <c r="P70" s="14"/>
      <c r="Q70" s="15">
        <v>0.13</v>
      </c>
      <c r="R70" s="15">
        <f t="shared" ref="R70:R84" si="14">$O70*$Q70</f>
        <v>0</v>
      </c>
      <c r="S70" s="43">
        <f>SUM(R70:R84)</f>
        <v>1.19</v>
      </c>
      <c r="T70" s="3">
        <f>S70*100/$S$137</f>
        <v>6.3841201716738212</v>
      </c>
    </row>
    <row r="71" spans="1:20" x14ac:dyDescent="0.2">
      <c r="A71" s="11" t="s">
        <v>78</v>
      </c>
      <c r="B71" s="11" t="s">
        <v>79</v>
      </c>
      <c r="C71" s="11" t="s">
        <v>78</v>
      </c>
      <c r="D71" s="11" t="s">
        <v>275</v>
      </c>
      <c r="E71" s="12">
        <v>40</v>
      </c>
      <c r="F71" s="12">
        <v>150</v>
      </c>
      <c r="G71" s="12">
        <v>10</v>
      </c>
      <c r="H71" s="12">
        <v>300</v>
      </c>
      <c r="I71" s="12"/>
      <c r="J71" s="12"/>
      <c r="K71" s="12"/>
      <c r="L71" s="12"/>
      <c r="M71" s="13"/>
      <c r="N71" s="12">
        <f t="shared" si="12"/>
        <v>0</v>
      </c>
      <c r="O71" s="12">
        <f t="shared" si="13"/>
        <v>0</v>
      </c>
      <c r="P71" s="14"/>
      <c r="Q71" s="15">
        <v>0.13</v>
      </c>
      <c r="R71" s="15">
        <f t="shared" si="14"/>
        <v>0</v>
      </c>
    </row>
    <row r="72" spans="1:20" x14ac:dyDescent="0.2">
      <c r="A72" s="36" t="s">
        <v>240</v>
      </c>
      <c r="B72" s="36" t="s">
        <v>79</v>
      </c>
      <c r="C72" s="31" t="s">
        <v>241</v>
      </c>
      <c r="D72" s="36" t="s">
        <v>277</v>
      </c>
      <c r="E72" s="12">
        <v>40</v>
      </c>
      <c r="F72" s="12">
        <v>150</v>
      </c>
      <c r="G72" s="12">
        <v>10</v>
      </c>
      <c r="H72" s="12">
        <v>300</v>
      </c>
      <c r="I72" s="12"/>
      <c r="J72" s="12"/>
      <c r="K72" s="12"/>
      <c r="L72" s="12"/>
      <c r="M72" s="13"/>
      <c r="N72" s="12">
        <f t="shared" si="12"/>
        <v>0</v>
      </c>
      <c r="O72" s="12">
        <f t="shared" si="13"/>
        <v>0</v>
      </c>
      <c r="P72" s="14"/>
      <c r="Q72" s="15">
        <v>0.13</v>
      </c>
      <c r="R72" s="15">
        <f t="shared" si="14"/>
        <v>0</v>
      </c>
    </row>
    <row r="73" spans="1:20" x14ac:dyDescent="0.2">
      <c r="A73" s="11" t="s">
        <v>80</v>
      </c>
      <c r="B73" s="11" t="s">
        <v>81</v>
      </c>
      <c r="C73" s="11" t="s">
        <v>80</v>
      </c>
      <c r="D73" s="11" t="s">
        <v>275</v>
      </c>
      <c r="E73" s="12">
        <v>40</v>
      </c>
      <c r="F73" s="12">
        <v>200</v>
      </c>
      <c r="G73" s="12">
        <v>10</v>
      </c>
      <c r="H73" s="12">
        <v>150</v>
      </c>
      <c r="I73" s="12"/>
      <c r="J73" s="12"/>
      <c r="K73" s="12"/>
      <c r="L73" s="12"/>
      <c r="M73" s="13"/>
      <c r="N73" s="12">
        <f t="shared" si="12"/>
        <v>0</v>
      </c>
      <c r="O73" s="12">
        <f t="shared" si="13"/>
        <v>0</v>
      </c>
      <c r="P73" s="14"/>
      <c r="Q73" s="15">
        <v>0.13</v>
      </c>
      <c r="R73" s="15">
        <f t="shared" si="14"/>
        <v>0</v>
      </c>
    </row>
    <row r="74" spans="1:20" x14ac:dyDescent="0.2">
      <c r="A74" s="11" t="s">
        <v>82</v>
      </c>
      <c r="B74" s="11" t="s">
        <v>83</v>
      </c>
      <c r="C74" s="11" t="s">
        <v>82</v>
      </c>
      <c r="D74" s="11" t="s">
        <v>275</v>
      </c>
      <c r="E74" s="12">
        <v>40</v>
      </c>
      <c r="F74" s="12">
        <v>300</v>
      </c>
      <c r="G74" s="12">
        <v>10</v>
      </c>
      <c r="H74" s="12">
        <v>150</v>
      </c>
      <c r="I74" s="12"/>
      <c r="J74" s="12"/>
      <c r="K74" s="12"/>
      <c r="L74" s="12"/>
      <c r="M74" s="13"/>
      <c r="N74" s="12">
        <f t="shared" si="12"/>
        <v>0</v>
      </c>
      <c r="O74" s="12">
        <f t="shared" si="13"/>
        <v>0</v>
      </c>
      <c r="P74" s="14"/>
      <c r="Q74" s="15">
        <v>0.13</v>
      </c>
      <c r="R74" s="15">
        <f t="shared" si="14"/>
        <v>0</v>
      </c>
    </row>
    <row r="75" spans="1:20" x14ac:dyDescent="0.2">
      <c r="A75" s="36" t="s">
        <v>183</v>
      </c>
      <c r="B75" s="36" t="s">
        <v>83</v>
      </c>
      <c r="C75" s="36">
        <v>90447300</v>
      </c>
      <c r="D75" s="36" t="s">
        <v>277</v>
      </c>
      <c r="E75" s="12" t="s">
        <v>89</v>
      </c>
      <c r="F75" s="12">
        <v>300</v>
      </c>
      <c r="G75" s="12">
        <v>10</v>
      </c>
      <c r="H75" s="12">
        <v>150</v>
      </c>
      <c r="I75" s="12"/>
      <c r="J75" s="12"/>
      <c r="K75" s="12"/>
      <c r="L75" s="12">
        <v>300</v>
      </c>
      <c r="M75" s="13"/>
      <c r="N75" s="12">
        <f t="shared" si="12"/>
        <v>300</v>
      </c>
      <c r="O75" s="12">
        <f t="shared" si="13"/>
        <v>2</v>
      </c>
      <c r="P75" s="14"/>
      <c r="Q75" s="15">
        <v>0.13</v>
      </c>
      <c r="R75" s="15">
        <f t="shared" si="14"/>
        <v>0.26</v>
      </c>
    </row>
    <row r="76" spans="1:20" x14ac:dyDescent="0.2">
      <c r="A76" s="11" t="s">
        <v>84</v>
      </c>
      <c r="B76" s="11" t="s">
        <v>85</v>
      </c>
      <c r="C76" s="11" t="s">
        <v>84</v>
      </c>
      <c r="D76" s="11" t="s">
        <v>275</v>
      </c>
      <c r="E76" s="12">
        <v>40</v>
      </c>
      <c r="F76" s="12">
        <v>450</v>
      </c>
      <c r="G76" s="12">
        <v>10</v>
      </c>
      <c r="H76" s="12">
        <v>100</v>
      </c>
      <c r="I76" s="12"/>
      <c r="J76" s="12"/>
      <c r="K76" s="12"/>
      <c r="L76" s="12"/>
      <c r="M76" s="13"/>
      <c r="N76" s="12">
        <f t="shared" si="12"/>
        <v>0</v>
      </c>
      <c r="O76" s="12">
        <f t="shared" si="13"/>
        <v>0</v>
      </c>
      <c r="P76" s="14"/>
      <c r="Q76" s="15">
        <v>0.13</v>
      </c>
      <c r="R76" s="15">
        <f t="shared" si="14"/>
        <v>0</v>
      </c>
    </row>
    <row r="77" spans="1:20" x14ac:dyDescent="0.2">
      <c r="A77" s="36" t="s">
        <v>184</v>
      </c>
      <c r="B77" s="36" t="s">
        <v>85</v>
      </c>
      <c r="C77" s="36">
        <v>90447400</v>
      </c>
      <c r="D77" s="36" t="s">
        <v>277</v>
      </c>
      <c r="E77" s="12" t="s">
        <v>89</v>
      </c>
      <c r="F77" s="12">
        <v>450</v>
      </c>
      <c r="G77" s="12">
        <v>10</v>
      </c>
      <c r="H77" s="12">
        <v>100</v>
      </c>
      <c r="I77" s="12"/>
      <c r="J77" s="12"/>
      <c r="K77" s="12"/>
      <c r="L77" s="12">
        <v>300</v>
      </c>
      <c r="M77" s="13"/>
      <c r="N77" s="12">
        <f t="shared" si="12"/>
        <v>300</v>
      </c>
      <c r="O77" s="12">
        <f t="shared" si="13"/>
        <v>3</v>
      </c>
      <c r="P77" s="14"/>
      <c r="Q77" s="15">
        <v>0.13</v>
      </c>
      <c r="R77" s="15">
        <f t="shared" si="14"/>
        <v>0.39</v>
      </c>
    </row>
    <row r="78" spans="1:20" x14ac:dyDescent="0.2">
      <c r="A78" s="11" t="s">
        <v>86</v>
      </c>
      <c r="B78" s="11" t="s">
        <v>87</v>
      </c>
      <c r="C78" s="11" t="s">
        <v>86</v>
      </c>
      <c r="D78" s="11" t="s">
        <v>275</v>
      </c>
      <c r="E78" s="12">
        <v>40</v>
      </c>
      <c r="F78" s="12">
        <v>600</v>
      </c>
      <c r="G78" s="12">
        <v>10</v>
      </c>
      <c r="H78" s="12">
        <v>50</v>
      </c>
      <c r="I78" s="12"/>
      <c r="J78" s="12"/>
      <c r="K78" s="12"/>
      <c r="L78" s="12"/>
      <c r="M78" s="13"/>
      <c r="N78" s="12">
        <f t="shared" si="12"/>
        <v>0</v>
      </c>
      <c r="O78" s="12">
        <f t="shared" si="13"/>
        <v>0</v>
      </c>
      <c r="P78" s="14"/>
      <c r="Q78" s="15">
        <v>0.09</v>
      </c>
      <c r="R78" s="15">
        <f t="shared" si="14"/>
        <v>0</v>
      </c>
    </row>
    <row r="79" spans="1:20" x14ac:dyDescent="0.2">
      <c r="A79" s="36" t="s">
        <v>88</v>
      </c>
      <c r="B79" s="36" t="s">
        <v>87</v>
      </c>
      <c r="C79" s="36">
        <v>90447600</v>
      </c>
      <c r="D79" s="36" t="s">
        <v>277</v>
      </c>
      <c r="E79" s="12" t="s">
        <v>89</v>
      </c>
      <c r="F79" s="12">
        <v>600</v>
      </c>
      <c r="G79" s="12">
        <v>10</v>
      </c>
      <c r="H79" s="12">
        <v>50</v>
      </c>
      <c r="I79" s="12"/>
      <c r="J79" s="12"/>
      <c r="K79" s="12"/>
      <c r="L79" s="12">
        <v>300</v>
      </c>
      <c r="M79" s="13"/>
      <c r="N79" s="12">
        <f t="shared" si="12"/>
        <v>300</v>
      </c>
      <c r="O79" s="12">
        <f t="shared" si="13"/>
        <v>6</v>
      </c>
      <c r="P79" s="14"/>
      <c r="Q79" s="15">
        <v>0.09</v>
      </c>
      <c r="R79" s="15">
        <f t="shared" si="14"/>
        <v>0.54</v>
      </c>
    </row>
    <row r="80" spans="1:20" x14ac:dyDescent="0.2">
      <c r="A80" s="11" t="s">
        <v>90</v>
      </c>
      <c r="B80" s="11" t="s">
        <v>91</v>
      </c>
      <c r="C80" s="11" t="s">
        <v>90</v>
      </c>
      <c r="D80" s="11" t="s">
        <v>275</v>
      </c>
      <c r="E80" s="12">
        <v>40</v>
      </c>
      <c r="F80" s="12">
        <v>750</v>
      </c>
      <c r="G80" s="12">
        <v>10</v>
      </c>
      <c r="H80" s="12">
        <v>50</v>
      </c>
      <c r="I80" s="12"/>
      <c r="J80" s="12"/>
      <c r="K80" s="12"/>
      <c r="L80" s="12"/>
      <c r="M80" s="13"/>
      <c r="N80" s="12">
        <f t="shared" si="12"/>
        <v>0</v>
      </c>
      <c r="O80" s="12">
        <f t="shared" si="13"/>
        <v>0</v>
      </c>
      <c r="P80" s="14"/>
      <c r="Q80" s="15">
        <v>0.13</v>
      </c>
      <c r="R80" s="15">
        <f t="shared" si="14"/>
        <v>0</v>
      </c>
    </row>
    <row r="81" spans="1:20" x14ac:dyDescent="0.2">
      <c r="A81" s="11" t="s">
        <v>92</v>
      </c>
      <c r="B81" s="11" t="s">
        <v>93</v>
      </c>
      <c r="C81" s="11" t="s">
        <v>92</v>
      </c>
      <c r="D81" s="11" t="s">
        <v>275</v>
      </c>
      <c r="E81" s="12">
        <v>40</v>
      </c>
      <c r="F81" s="12">
        <v>900</v>
      </c>
      <c r="G81" s="12">
        <v>10</v>
      </c>
      <c r="H81" s="12">
        <v>50</v>
      </c>
      <c r="I81" s="12"/>
      <c r="J81" s="12"/>
      <c r="K81" s="12"/>
      <c r="L81" s="12"/>
      <c r="M81" s="13"/>
      <c r="N81" s="12">
        <f t="shared" si="12"/>
        <v>0</v>
      </c>
      <c r="O81" s="12">
        <f t="shared" si="13"/>
        <v>0</v>
      </c>
      <c r="P81" s="14"/>
      <c r="Q81" s="15">
        <v>0.13</v>
      </c>
      <c r="R81" s="15">
        <f t="shared" si="14"/>
        <v>0</v>
      </c>
    </row>
    <row r="82" spans="1:20" x14ac:dyDescent="0.2">
      <c r="A82" s="36" t="s">
        <v>185</v>
      </c>
      <c r="B82" s="36" t="s">
        <v>93</v>
      </c>
      <c r="C82" s="36">
        <v>90447700</v>
      </c>
      <c r="D82" s="36" t="s">
        <v>277</v>
      </c>
      <c r="E82" s="12" t="s">
        <v>89</v>
      </c>
      <c r="F82" s="12">
        <v>900</v>
      </c>
      <c r="G82" s="12">
        <v>10</v>
      </c>
      <c r="H82" s="12">
        <v>50</v>
      </c>
      <c r="I82" s="12"/>
      <c r="J82" s="12"/>
      <c r="K82" s="12"/>
      <c r="L82" s="12"/>
      <c r="M82" s="13"/>
      <c r="N82" s="12">
        <f t="shared" si="12"/>
        <v>0</v>
      </c>
      <c r="O82" s="12">
        <f t="shared" si="13"/>
        <v>0</v>
      </c>
      <c r="P82" s="14"/>
      <c r="Q82" s="15">
        <v>0.13</v>
      </c>
      <c r="R82" s="15">
        <f t="shared" si="14"/>
        <v>0</v>
      </c>
    </row>
    <row r="83" spans="1:20" x14ac:dyDescent="0.2">
      <c r="A83" s="11" t="s">
        <v>94</v>
      </c>
      <c r="B83" s="11" t="s">
        <v>95</v>
      </c>
      <c r="C83" s="11" t="s">
        <v>94</v>
      </c>
      <c r="D83" s="11" t="s">
        <v>275</v>
      </c>
      <c r="E83" s="12">
        <v>40</v>
      </c>
      <c r="F83" s="12">
        <v>1200</v>
      </c>
      <c r="G83" s="12">
        <v>5</v>
      </c>
      <c r="H83" s="12">
        <v>25</v>
      </c>
      <c r="I83" s="12"/>
      <c r="J83" s="12"/>
      <c r="K83" s="12"/>
      <c r="L83" s="12"/>
      <c r="M83" s="13"/>
      <c r="N83" s="12">
        <f t="shared" si="12"/>
        <v>0</v>
      </c>
      <c r="O83" s="12">
        <f t="shared" si="13"/>
        <v>0</v>
      </c>
      <c r="P83" s="14"/>
      <c r="Q83" s="15">
        <v>0.08</v>
      </c>
      <c r="R83" s="15">
        <f t="shared" si="14"/>
        <v>0</v>
      </c>
    </row>
    <row r="84" spans="1:20" x14ac:dyDescent="0.2">
      <c r="A84" s="11" t="s">
        <v>220</v>
      </c>
      <c r="B84" s="11" t="s">
        <v>221</v>
      </c>
      <c r="C84" s="11" t="s">
        <v>220</v>
      </c>
      <c r="D84" s="11" t="s">
        <v>275</v>
      </c>
      <c r="E84" s="12">
        <v>40</v>
      </c>
      <c r="F84" s="12">
        <v>2000</v>
      </c>
      <c r="G84" s="12">
        <v>5</v>
      </c>
      <c r="H84" s="12">
        <v>25</v>
      </c>
      <c r="I84" s="12"/>
      <c r="J84" s="12"/>
      <c r="K84" s="12"/>
      <c r="L84" s="12"/>
      <c r="M84" s="13"/>
      <c r="N84" s="12">
        <f t="shared" si="12"/>
        <v>0</v>
      </c>
      <c r="O84" s="12">
        <f t="shared" si="13"/>
        <v>0</v>
      </c>
      <c r="P84" s="14"/>
      <c r="Q84" s="15">
        <v>0.08</v>
      </c>
      <c r="R84" s="15">
        <f t="shared" si="14"/>
        <v>0</v>
      </c>
      <c r="S84" s="43"/>
    </row>
    <row r="85" spans="1:20" x14ac:dyDescent="0.2">
      <c r="A85" s="28" t="s">
        <v>96</v>
      </c>
      <c r="B85" s="28"/>
      <c r="C85" s="30"/>
      <c r="D85" s="30"/>
      <c r="E85" s="20"/>
      <c r="F85" s="12"/>
      <c r="G85" s="12"/>
      <c r="H85" s="12"/>
      <c r="I85" s="12"/>
      <c r="J85" s="12"/>
      <c r="K85" s="12"/>
      <c r="L85" s="12"/>
      <c r="M85" s="8"/>
      <c r="N85" s="12"/>
      <c r="O85" s="12"/>
      <c r="P85" s="14"/>
      <c r="Q85" s="12"/>
      <c r="R85" s="15"/>
    </row>
    <row r="86" spans="1:20" x14ac:dyDescent="0.2">
      <c r="A86" s="11" t="s">
        <v>299</v>
      </c>
      <c r="B86" s="11" t="s">
        <v>300</v>
      </c>
      <c r="C86" s="11" t="s">
        <v>299</v>
      </c>
      <c r="D86" s="11" t="s">
        <v>275</v>
      </c>
      <c r="E86" s="12">
        <v>50</v>
      </c>
      <c r="F86" s="12">
        <v>100</v>
      </c>
      <c r="G86" s="12">
        <v>10</v>
      </c>
      <c r="H86" s="12">
        <v>150</v>
      </c>
      <c r="I86" s="12"/>
      <c r="J86" s="12"/>
      <c r="K86" s="12"/>
      <c r="L86" s="12"/>
      <c r="M86" s="13"/>
      <c r="N86" s="12">
        <f t="shared" ref="N86:N102" si="15">SUM(I86:M86)</f>
        <v>0</v>
      </c>
      <c r="O86" s="12">
        <f t="shared" ref="O86:O102" si="16">$N86/$H86</f>
        <v>0</v>
      </c>
      <c r="P86" s="14"/>
      <c r="Q86" s="15">
        <v>0.1</v>
      </c>
      <c r="R86" s="15">
        <f t="shared" ref="R86:R102" si="17">$O86*$Q86</f>
        <v>0</v>
      </c>
      <c r="S86" s="43">
        <f>SUM(R86:R102)</f>
        <v>1.4600000000000002</v>
      </c>
      <c r="T86" s="3">
        <f>S86*100/$S$137</f>
        <v>7.832618025751076</v>
      </c>
    </row>
    <row r="87" spans="1:20" x14ac:dyDescent="0.2">
      <c r="A87" s="11" t="s">
        <v>97</v>
      </c>
      <c r="B87" s="11" t="s">
        <v>98</v>
      </c>
      <c r="C87" s="11" t="s">
        <v>97</v>
      </c>
      <c r="D87" s="11" t="s">
        <v>275</v>
      </c>
      <c r="E87" s="12">
        <v>50</v>
      </c>
      <c r="F87" s="12">
        <v>150</v>
      </c>
      <c r="G87" s="12">
        <v>10</v>
      </c>
      <c r="H87" s="12">
        <v>150</v>
      </c>
      <c r="I87" s="12"/>
      <c r="J87" s="12"/>
      <c r="K87" s="12"/>
      <c r="L87" s="12"/>
      <c r="M87" s="13"/>
      <c r="N87" s="12">
        <f t="shared" si="15"/>
        <v>0</v>
      </c>
      <c r="O87" s="12">
        <f t="shared" si="16"/>
        <v>0</v>
      </c>
      <c r="P87" s="14"/>
      <c r="Q87" s="15">
        <v>0.1</v>
      </c>
      <c r="R87" s="15">
        <f t="shared" si="17"/>
        <v>0</v>
      </c>
    </row>
    <row r="88" spans="1:20" x14ac:dyDescent="0.2">
      <c r="A88" s="36" t="s">
        <v>235</v>
      </c>
      <c r="B88" s="36" t="s">
        <v>98</v>
      </c>
      <c r="C88" s="36">
        <v>90448200</v>
      </c>
      <c r="D88" s="36" t="s">
        <v>277</v>
      </c>
      <c r="E88" s="12" t="s">
        <v>102</v>
      </c>
      <c r="F88" s="12">
        <v>150</v>
      </c>
      <c r="G88" s="12">
        <v>10</v>
      </c>
      <c r="H88" s="12">
        <v>150</v>
      </c>
      <c r="I88" s="12"/>
      <c r="J88" s="12"/>
      <c r="K88" s="12"/>
      <c r="L88" s="12"/>
      <c r="M88" s="13"/>
      <c r="N88" s="12">
        <f t="shared" si="15"/>
        <v>0</v>
      </c>
      <c r="O88" s="12">
        <f t="shared" si="16"/>
        <v>0</v>
      </c>
      <c r="P88" s="14"/>
      <c r="Q88" s="15">
        <v>0.1</v>
      </c>
      <c r="R88" s="15">
        <f t="shared" si="17"/>
        <v>0</v>
      </c>
    </row>
    <row r="89" spans="1:20" x14ac:dyDescent="0.2">
      <c r="A89" s="11" t="s">
        <v>224</v>
      </c>
      <c r="B89" s="11" t="s">
        <v>225</v>
      </c>
      <c r="C89" s="11" t="s">
        <v>224</v>
      </c>
      <c r="D89" s="11" t="s">
        <v>275</v>
      </c>
      <c r="E89" s="12">
        <v>50</v>
      </c>
      <c r="F89" s="12">
        <v>200</v>
      </c>
      <c r="G89" s="12">
        <v>10</v>
      </c>
      <c r="H89" s="12">
        <v>150</v>
      </c>
      <c r="I89" s="12"/>
      <c r="J89" s="12"/>
      <c r="K89" s="12"/>
      <c r="L89" s="12"/>
      <c r="M89" s="13"/>
      <c r="N89" s="12">
        <f t="shared" si="15"/>
        <v>0</v>
      </c>
      <c r="O89" s="12">
        <f t="shared" si="16"/>
        <v>0</v>
      </c>
      <c r="P89" s="14"/>
      <c r="Q89" s="15">
        <v>0.06</v>
      </c>
      <c r="R89" s="15">
        <f t="shared" si="17"/>
        <v>0</v>
      </c>
    </row>
    <row r="90" spans="1:20" x14ac:dyDescent="0.2">
      <c r="A90" s="11" t="s">
        <v>99</v>
      </c>
      <c r="B90" s="11" t="s">
        <v>100</v>
      </c>
      <c r="C90" s="11" t="s">
        <v>99</v>
      </c>
      <c r="D90" s="11" t="s">
        <v>275</v>
      </c>
      <c r="E90" s="12">
        <v>50</v>
      </c>
      <c r="F90" s="12">
        <v>300</v>
      </c>
      <c r="G90" s="12">
        <v>10</v>
      </c>
      <c r="H90" s="12">
        <v>75</v>
      </c>
      <c r="I90" s="12"/>
      <c r="J90" s="12"/>
      <c r="K90" s="12"/>
      <c r="L90" s="12"/>
      <c r="M90" s="13"/>
      <c r="N90" s="12">
        <f t="shared" si="15"/>
        <v>0</v>
      </c>
      <c r="O90" s="12">
        <f t="shared" si="16"/>
        <v>0</v>
      </c>
      <c r="P90" s="14"/>
      <c r="Q90" s="15">
        <v>0.1</v>
      </c>
      <c r="R90" s="15">
        <f t="shared" si="17"/>
        <v>0</v>
      </c>
    </row>
    <row r="91" spans="1:20" x14ac:dyDescent="0.2">
      <c r="A91" s="36" t="s">
        <v>101</v>
      </c>
      <c r="B91" s="36" t="s">
        <v>100</v>
      </c>
      <c r="C91" s="36">
        <v>90448300</v>
      </c>
      <c r="D91" s="36" t="s">
        <v>277</v>
      </c>
      <c r="E91" s="12" t="s">
        <v>102</v>
      </c>
      <c r="F91" s="12">
        <v>300</v>
      </c>
      <c r="G91" s="12">
        <v>10</v>
      </c>
      <c r="H91" s="12">
        <v>75</v>
      </c>
      <c r="I91" s="12"/>
      <c r="J91" s="12"/>
      <c r="K91" s="12"/>
      <c r="L91" s="12"/>
      <c r="M91" s="13"/>
      <c r="N91" s="12">
        <f t="shared" si="15"/>
        <v>0</v>
      </c>
      <c r="O91" s="12">
        <f t="shared" si="16"/>
        <v>0</v>
      </c>
      <c r="P91" s="14"/>
      <c r="Q91" s="15">
        <v>0.1</v>
      </c>
      <c r="R91" s="15">
        <f t="shared" si="17"/>
        <v>0</v>
      </c>
    </row>
    <row r="92" spans="1:20" x14ac:dyDescent="0.2">
      <c r="A92" s="11" t="s">
        <v>103</v>
      </c>
      <c r="B92" s="11" t="s">
        <v>104</v>
      </c>
      <c r="C92" s="11" t="s">
        <v>103</v>
      </c>
      <c r="D92" s="11" t="s">
        <v>275</v>
      </c>
      <c r="E92" s="12">
        <v>50</v>
      </c>
      <c r="F92" s="12">
        <v>450</v>
      </c>
      <c r="G92" s="12">
        <v>10</v>
      </c>
      <c r="H92" s="12">
        <v>50</v>
      </c>
      <c r="I92" s="12"/>
      <c r="J92" s="12"/>
      <c r="K92" s="12"/>
      <c r="L92" s="12"/>
      <c r="M92" s="13"/>
      <c r="N92" s="12">
        <f t="shared" si="15"/>
        <v>0</v>
      </c>
      <c r="O92" s="12">
        <f t="shared" si="16"/>
        <v>0</v>
      </c>
      <c r="P92" s="14"/>
      <c r="Q92" s="15">
        <v>0.1</v>
      </c>
      <c r="R92" s="15">
        <f t="shared" si="17"/>
        <v>0</v>
      </c>
    </row>
    <row r="93" spans="1:20" x14ac:dyDescent="0.2">
      <c r="A93" s="36" t="s">
        <v>186</v>
      </c>
      <c r="B93" s="36" t="s">
        <v>104</v>
      </c>
      <c r="C93" s="36">
        <v>90448400</v>
      </c>
      <c r="D93" s="36" t="s">
        <v>277</v>
      </c>
      <c r="E93" s="12" t="s">
        <v>102</v>
      </c>
      <c r="F93" s="12">
        <v>450</v>
      </c>
      <c r="G93" s="12">
        <v>10</v>
      </c>
      <c r="H93" s="12">
        <v>50</v>
      </c>
      <c r="I93" s="12"/>
      <c r="J93" s="12"/>
      <c r="K93" s="12"/>
      <c r="L93" s="12"/>
      <c r="M93" s="13"/>
      <c r="N93" s="12">
        <f t="shared" si="15"/>
        <v>0</v>
      </c>
      <c r="O93" s="12">
        <f t="shared" si="16"/>
        <v>0</v>
      </c>
      <c r="P93" s="14"/>
      <c r="Q93" s="15">
        <v>0.1</v>
      </c>
      <c r="R93" s="15">
        <f t="shared" si="17"/>
        <v>0</v>
      </c>
    </row>
    <row r="94" spans="1:20" x14ac:dyDescent="0.2">
      <c r="A94" s="11" t="s">
        <v>105</v>
      </c>
      <c r="B94" s="11" t="s">
        <v>106</v>
      </c>
      <c r="C94" s="11" t="s">
        <v>105</v>
      </c>
      <c r="D94" s="11" t="s">
        <v>275</v>
      </c>
      <c r="E94" s="12">
        <v>50</v>
      </c>
      <c r="F94" s="12">
        <v>600</v>
      </c>
      <c r="G94" s="12">
        <v>10</v>
      </c>
      <c r="H94" s="12">
        <v>50</v>
      </c>
      <c r="I94" s="12"/>
      <c r="J94" s="12"/>
      <c r="K94" s="12"/>
      <c r="L94" s="12"/>
      <c r="M94" s="13"/>
      <c r="N94" s="12">
        <f t="shared" si="15"/>
        <v>0</v>
      </c>
      <c r="O94" s="12">
        <f t="shared" si="16"/>
        <v>0</v>
      </c>
      <c r="P94" s="14"/>
      <c r="Q94" s="15">
        <v>0.13</v>
      </c>
      <c r="R94" s="15">
        <f t="shared" si="17"/>
        <v>0</v>
      </c>
    </row>
    <row r="95" spans="1:20" x14ac:dyDescent="0.2">
      <c r="A95" s="36" t="s">
        <v>107</v>
      </c>
      <c r="B95" s="36" t="s">
        <v>106</v>
      </c>
      <c r="C95" s="36">
        <v>90448600</v>
      </c>
      <c r="D95" s="36" t="s">
        <v>277</v>
      </c>
      <c r="E95" s="12" t="s">
        <v>102</v>
      </c>
      <c r="F95" s="12">
        <v>600</v>
      </c>
      <c r="G95" s="12">
        <v>10</v>
      </c>
      <c r="H95" s="12">
        <v>50</v>
      </c>
      <c r="I95" s="12"/>
      <c r="J95" s="12"/>
      <c r="K95" s="12"/>
      <c r="L95" s="12"/>
      <c r="M95" s="13"/>
      <c r="N95" s="12">
        <f t="shared" si="15"/>
        <v>0</v>
      </c>
      <c r="O95" s="12">
        <f t="shared" si="16"/>
        <v>0</v>
      </c>
      <c r="P95" s="14"/>
      <c r="Q95" s="15">
        <v>0.13</v>
      </c>
      <c r="R95" s="15">
        <f t="shared" si="17"/>
        <v>0</v>
      </c>
    </row>
    <row r="96" spans="1:20" x14ac:dyDescent="0.2">
      <c r="A96" s="36" t="s">
        <v>266</v>
      </c>
      <c r="B96" s="36" t="s">
        <v>267</v>
      </c>
      <c r="C96" s="36">
        <v>90448605</v>
      </c>
      <c r="D96" s="36" t="s">
        <v>277</v>
      </c>
      <c r="E96" s="12" t="s">
        <v>102</v>
      </c>
      <c r="F96" s="12">
        <v>700</v>
      </c>
      <c r="G96" s="12">
        <v>5</v>
      </c>
      <c r="H96" s="12">
        <v>25</v>
      </c>
      <c r="I96" s="12"/>
      <c r="J96" s="12"/>
      <c r="K96" s="12"/>
      <c r="L96" s="12"/>
      <c r="M96" s="13"/>
      <c r="N96" s="12">
        <f t="shared" si="15"/>
        <v>0</v>
      </c>
      <c r="O96" s="12">
        <f t="shared" si="16"/>
        <v>0</v>
      </c>
      <c r="P96" s="14"/>
      <c r="Q96" s="15">
        <v>0.1</v>
      </c>
      <c r="R96" s="15">
        <f t="shared" si="17"/>
        <v>0</v>
      </c>
    </row>
    <row r="97" spans="1:20" x14ac:dyDescent="0.2">
      <c r="A97" s="11" t="s">
        <v>202</v>
      </c>
      <c r="B97" s="11" t="s">
        <v>203</v>
      </c>
      <c r="C97" s="11" t="s">
        <v>202</v>
      </c>
      <c r="D97" s="11" t="s">
        <v>275</v>
      </c>
      <c r="E97" s="12">
        <v>50</v>
      </c>
      <c r="F97" s="12">
        <v>750</v>
      </c>
      <c r="G97" s="12">
        <v>5</v>
      </c>
      <c r="H97" s="12">
        <v>25</v>
      </c>
      <c r="I97" s="12"/>
      <c r="J97" s="12"/>
      <c r="K97" s="12"/>
      <c r="L97" s="12">
        <v>300</v>
      </c>
      <c r="M97" s="13"/>
      <c r="N97" s="12">
        <f t="shared" si="15"/>
        <v>300</v>
      </c>
      <c r="O97" s="12">
        <f t="shared" si="16"/>
        <v>12</v>
      </c>
      <c r="P97" s="14"/>
      <c r="Q97" s="15">
        <v>0.1</v>
      </c>
      <c r="R97" s="15">
        <f t="shared" si="17"/>
        <v>1.2000000000000002</v>
      </c>
    </row>
    <row r="98" spans="1:20" x14ac:dyDescent="0.2">
      <c r="A98" s="11" t="s">
        <v>108</v>
      </c>
      <c r="B98" s="11" t="s">
        <v>109</v>
      </c>
      <c r="C98" s="11" t="s">
        <v>108</v>
      </c>
      <c r="D98" s="11" t="s">
        <v>275</v>
      </c>
      <c r="E98" s="12">
        <v>50</v>
      </c>
      <c r="F98" s="12">
        <v>900</v>
      </c>
      <c r="G98" s="12">
        <v>5</v>
      </c>
      <c r="H98" s="12">
        <v>25</v>
      </c>
      <c r="I98" s="12"/>
      <c r="J98" s="12"/>
      <c r="K98" s="12"/>
      <c r="L98" s="12"/>
      <c r="M98" s="13"/>
      <c r="N98" s="12">
        <f t="shared" si="15"/>
        <v>0</v>
      </c>
      <c r="O98" s="12">
        <f t="shared" si="16"/>
        <v>0</v>
      </c>
      <c r="P98" s="14"/>
      <c r="Q98" s="15">
        <v>0.1</v>
      </c>
      <c r="R98" s="15">
        <f t="shared" si="17"/>
        <v>0</v>
      </c>
    </row>
    <row r="99" spans="1:20" x14ac:dyDescent="0.2">
      <c r="A99" s="36" t="s">
        <v>187</v>
      </c>
      <c r="B99" s="36" t="s">
        <v>109</v>
      </c>
      <c r="C99" s="36">
        <v>90448700</v>
      </c>
      <c r="D99" s="36" t="s">
        <v>277</v>
      </c>
      <c r="E99" s="12" t="s">
        <v>102</v>
      </c>
      <c r="F99" s="12">
        <v>900</v>
      </c>
      <c r="G99" s="12">
        <v>5</v>
      </c>
      <c r="H99" s="12">
        <v>25</v>
      </c>
      <c r="I99" s="12"/>
      <c r="J99" s="12"/>
      <c r="K99" s="12"/>
      <c r="L99" s="12"/>
      <c r="M99" s="13"/>
      <c r="N99" s="12">
        <f t="shared" si="15"/>
        <v>0</v>
      </c>
      <c r="O99" s="12">
        <f t="shared" si="16"/>
        <v>0</v>
      </c>
      <c r="P99" s="14"/>
      <c r="Q99" s="15">
        <v>0.1</v>
      </c>
      <c r="R99" s="15">
        <f t="shared" si="17"/>
        <v>0</v>
      </c>
    </row>
    <row r="100" spans="1:20" x14ac:dyDescent="0.2">
      <c r="A100" s="11" t="s">
        <v>110</v>
      </c>
      <c r="B100" s="11" t="s">
        <v>111</v>
      </c>
      <c r="C100" s="11" t="s">
        <v>110</v>
      </c>
      <c r="D100" s="11" t="s">
        <v>275</v>
      </c>
      <c r="E100" s="12">
        <v>50</v>
      </c>
      <c r="F100" s="12">
        <v>1200</v>
      </c>
      <c r="G100" s="12">
        <v>5</v>
      </c>
      <c r="H100" s="12">
        <v>25</v>
      </c>
      <c r="I100" s="12"/>
      <c r="J100" s="12"/>
      <c r="K100" s="12"/>
      <c r="L100" s="12"/>
      <c r="M100" s="13"/>
      <c r="N100" s="12">
        <f t="shared" si="15"/>
        <v>0</v>
      </c>
      <c r="O100" s="12">
        <f t="shared" si="16"/>
        <v>0</v>
      </c>
      <c r="P100" s="14"/>
      <c r="Q100" s="15">
        <v>0.13</v>
      </c>
      <c r="R100" s="15">
        <f t="shared" si="17"/>
        <v>0</v>
      </c>
    </row>
    <row r="101" spans="1:20" x14ac:dyDescent="0.2">
      <c r="A101" s="36" t="s">
        <v>204</v>
      </c>
      <c r="B101" s="36" t="s">
        <v>111</v>
      </c>
      <c r="C101" s="31" t="s">
        <v>205</v>
      </c>
      <c r="D101" s="36" t="s">
        <v>277</v>
      </c>
      <c r="E101" s="12">
        <v>50</v>
      </c>
      <c r="F101" s="12">
        <v>1200</v>
      </c>
      <c r="G101" s="12">
        <v>5</v>
      </c>
      <c r="H101" s="12">
        <v>25</v>
      </c>
      <c r="I101" s="12"/>
      <c r="J101" s="12"/>
      <c r="K101" s="12"/>
      <c r="L101" s="12"/>
      <c r="M101" s="13"/>
      <c r="N101" s="12">
        <f t="shared" si="15"/>
        <v>0</v>
      </c>
      <c r="O101" s="12">
        <f t="shared" si="16"/>
        <v>0</v>
      </c>
      <c r="P101" s="14"/>
      <c r="Q101" s="15">
        <v>0.13</v>
      </c>
      <c r="R101" s="15">
        <f t="shared" si="17"/>
        <v>0</v>
      </c>
    </row>
    <row r="102" spans="1:20" x14ac:dyDescent="0.2">
      <c r="A102" s="36" t="s">
        <v>268</v>
      </c>
      <c r="B102" s="36" t="s">
        <v>269</v>
      </c>
      <c r="C102" s="31" t="s">
        <v>270</v>
      </c>
      <c r="D102" s="36" t="s">
        <v>277</v>
      </c>
      <c r="E102" s="12">
        <v>50</v>
      </c>
      <c r="F102" s="12">
        <v>2400</v>
      </c>
      <c r="G102" s="12">
        <v>5</v>
      </c>
      <c r="H102" s="12">
        <v>25</v>
      </c>
      <c r="I102" s="12"/>
      <c r="J102" s="12"/>
      <c r="K102" s="12">
        <v>50</v>
      </c>
      <c r="L102" s="12"/>
      <c r="M102" s="13"/>
      <c r="N102" s="12">
        <f t="shared" si="15"/>
        <v>50</v>
      </c>
      <c r="O102" s="12">
        <f t="shared" si="16"/>
        <v>2</v>
      </c>
      <c r="P102" s="14"/>
      <c r="Q102" s="15">
        <v>0.13</v>
      </c>
      <c r="R102" s="15">
        <f t="shared" si="17"/>
        <v>0.26</v>
      </c>
      <c r="S102" s="43"/>
    </row>
    <row r="103" spans="1:20" x14ac:dyDescent="0.2">
      <c r="A103" s="318" t="s">
        <v>112</v>
      </c>
      <c r="B103" s="319"/>
      <c r="C103" s="29"/>
      <c r="D103" s="29"/>
      <c r="E103" s="30"/>
      <c r="F103" s="12"/>
      <c r="G103" s="12"/>
      <c r="H103" s="12"/>
      <c r="I103" s="12"/>
      <c r="J103" s="12"/>
      <c r="K103" s="12"/>
      <c r="L103" s="12"/>
      <c r="M103" s="36"/>
      <c r="N103" s="12"/>
      <c r="O103" s="12"/>
      <c r="P103" s="14"/>
      <c r="Q103" s="12"/>
      <c r="R103" s="15"/>
    </row>
    <row r="104" spans="1:20" x14ac:dyDescent="0.2">
      <c r="A104" s="11" t="s">
        <v>216</v>
      </c>
      <c r="B104" s="11" t="s">
        <v>217</v>
      </c>
      <c r="C104" s="11" t="s">
        <v>216</v>
      </c>
      <c r="D104" s="11" t="s">
        <v>275</v>
      </c>
      <c r="E104" s="12">
        <v>20</v>
      </c>
      <c r="F104" s="12">
        <v>150</v>
      </c>
      <c r="G104" s="12">
        <v>10</v>
      </c>
      <c r="H104" s="12">
        <v>400</v>
      </c>
      <c r="I104" s="12"/>
      <c r="J104" s="12"/>
      <c r="K104" s="12"/>
      <c r="L104" s="12"/>
      <c r="M104" s="36"/>
      <c r="N104" s="12">
        <f t="shared" ref="N104:N136" si="18">SUM(I104:M104)</f>
        <v>0</v>
      </c>
      <c r="O104" s="12">
        <f t="shared" ref="O104:O136" si="19">$N104/$H104</f>
        <v>0</v>
      </c>
      <c r="P104" s="14"/>
      <c r="Q104" s="12">
        <v>0.06</v>
      </c>
      <c r="R104" s="15">
        <f t="shared" ref="R104:R136" si="20">$O104*$Q104</f>
        <v>0</v>
      </c>
      <c r="S104" s="43">
        <f>SUM(R104:R119)</f>
        <v>0</v>
      </c>
      <c r="T104" s="3">
        <f>S104*100/$S$137</f>
        <v>0</v>
      </c>
    </row>
    <row r="105" spans="1:20" x14ac:dyDescent="0.2">
      <c r="A105" s="36" t="s">
        <v>226</v>
      </c>
      <c r="B105" s="36" t="s">
        <v>217</v>
      </c>
      <c r="C105" s="36">
        <v>90444200</v>
      </c>
      <c r="D105" s="36" t="s">
        <v>277</v>
      </c>
      <c r="E105" s="12">
        <v>20</v>
      </c>
      <c r="F105" s="12">
        <v>150</v>
      </c>
      <c r="G105" s="12">
        <v>10</v>
      </c>
      <c r="H105" s="12">
        <v>400</v>
      </c>
      <c r="I105" s="12"/>
      <c r="J105" s="12"/>
      <c r="K105" s="12"/>
      <c r="L105" s="12"/>
      <c r="M105" s="36"/>
      <c r="N105" s="12">
        <f t="shared" si="18"/>
        <v>0</v>
      </c>
      <c r="O105" s="12">
        <f t="shared" si="19"/>
        <v>0</v>
      </c>
      <c r="P105" s="14"/>
      <c r="Q105" s="12">
        <v>0.06</v>
      </c>
      <c r="R105" s="15">
        <f t="shared" si="20"/>
        <v>0</v>
      </c>
    </row>
    <row r="106" spans="1:20" x14ac:dyDescent="0.2">
      <c r="A106" s="11" t="s">
        <v>191</v>
      </c>
      <c r="B106" s="11" t="s">
        <v>192</v>
      </c>
      <c r="C106" s="11" t="s">
        <v>191</v>
      </c>
      <c r="D106" s="11" t="s">
        <v>275</v>
      </c>
      <c r="E106" s="12">
        <v>20</v>
      </c>
      <c r="F106" s="12">
        <v>200</v>
      </c>
      <c r="G106" s="12">
        <v>10</v>
      </c>
      <c r="H106" s="12">
        <v>300</v>
      </c>
      <c r="I106" s="12"/>
      <c r="J106" s="12"/>
      <c r="K106" s="12"/>
      <c r="L106" s="12"/>
      <c r="M106" s="36"/>
      <c r="N106" s="12">
        <f t="shared" si="18"/>
        <v>0</v>
      </c>
      <c r="O106" s="12">
        <f t="shared" si="19"/>
        <v>0</v>
      </c>
      <c r="P106" s="14"/>
      <c r="Q106" s="12">
        <v>0.06</v>
      </c>
      <c r="R106" s="15">
        <f t="shared" si="20"/>
        <v>0</v>
      </c>
    </row>
    <row r="107" spans="1:20" x14ac:dyDescent="0.2">
      <c r="A107" s="11" t="s">
        <v>160</v>
      </c>
      <c r="B107" s="11" t="s">
        <v>161</v>
      </c>
      <c r="C107" s="11" t="s">
        <v>160</v>
      </c>
      <c r="D107" s="11" t="s">
        <v>275</v>
      </c>
      <c r="E107" s="12">
        <v>20</v>
      </c>
      <c r="F107" s="12">
        <v>300</v>
      </c>
      <c r="G107" s="12">
        <v>10</v>
      </c>
      <c r="H107" s="12">
        <v>200</v>
      </c>
      <c r="I107" s="12"/>
      <c r="J107" s="12"/>
      <c r="K107" s="12"/>
      <c r="L107" s="12"/>
      <c r="M107" s="13"/>
      <c r="N107" s="12">
        <f t="shared" si="18"/>
        <v>0</v>
      </c>
      <c r="O107" s="12">
        <f t="shared" si="19"/>
        <v>0</v>
      </c>
      <c r="P107" s="14"/>
      <c r="Q107" s="15">
        <v>0.06</v>
      </c>
      <c r="R107" s="15">
        <f t="shared" si="20"/>
        <v>0</v>
      </c>
    </row>
    <row r="108" spans="1:20" x14ac:dyDescent="0.2">
      <c r="A108" s="36" t="s">
        <v>215</v>
      </c>
      <c r="B108" s="36" t="s">
        <v>161</v>
      </c>
      <c r="C108" s="36">
        <v>90444300</v>
      </c>
      <c r="D108" s="36" t="s">
        <v>277</v>
      </c>
      <c r="E108" s="12" t="s">
        <v>46</v>
      </c>
      <c r="F108" s="12">
        <v>300</v>
      </c>
      <c r="G108" s="12">
        <v>10</v>
      </c>
      <c r="H108" s="12">
        <v>200</v>
      </c>
      <c r="I108" s="12"/>
      <c r="J108" s="12"/>
      <c r="K108" s="12"/>
      <c r="L108" s="12"/>
      <c r="M108" s="13"/>
      <c r="N108" s="12">
        <f t="shared" si="18"/>
        <v>0</v>
      </c>
      <c r="O108" s="12">
        <f t="shared" si="19"/>
        <v>0</v>
      </c>
      <c r="P108" s="14"/>
      <c r="Q108" s="15">
        <v>0.06</v>
      </c>
      <c r="R108" s="15">
        <f t="shared" si="20"/>
        <v>0</v>
      </c>
    </row>
    <row r="109" spans="1:20" x14ac:dyDescent="0.2">
      <c r="A109" s="11" t="s">
        <v>206</v>
      </c>
      <c r="B109" s="11" t="s">
        <v>114</v>
      </c>
      <c r="C109" s="11" t="s">
        <v>206</v>
      </c>
      <c r="D109" s="11" t="s">
        <v>275</v>
      </c>
      <c r="E109" s="12">
        <v>20</v>
      </c>
      <c r="F109" s="12">
        <v>450</v>
      </c>
      <c r="G109" s="12">
        <v>10</v>
      </c>
      <c r="H109" s="12">
        <v>100</v>
      </c>
      <c r="I109" s="12"/>
      <c r="J109" s="12"/>
      <c r="K109" s="12"/>
      <c r="L109" s="12"/>
      <c r="M109" s="25"/>
      <c r="N109" s="12">
        <f t="shared" si="18"/>
        <v>0</v>
      </c>
      <c r="O109" s="12">
        <f t="shared" si="19"/>
        <v>0</v>
      </c>
      <c r="P109" s="14"/>
      <c r="Q109" s="15">
        <v>0.08</v>
      </c>
      <c r="R109" s="15">
        <f t="shared" si="20"/>
        <v>0</v>
      </c>
    </row>
    <row r="110" spans="1:20" x14ac:dyDescent="0.2">
      <c r="A110" s="36" t="s">
        <v>113</v>
      </c>
      <c r="B110" s="36" t="s">
        <v>114</v>
      </c>
      <c r="C110" s="36">
        <v>90444400</v>
      </c>
      <c r="D110" s="36" t="s">
        <v>277</v>
      </c>
      <c r="E110" s="12" t="s">
        <v>46</v>
      </c>
      <c r="F110" s="12">
        <v>450</v>
      </c>
      <c r="G110" s="12">
        <v>10</v>
      </c>
      <c r="H110" s="12">
        <v>100</v>
      </c>
      <c r="I110" s="12"/>
      <c r="J110" s="12"/>
      <c r="K110" s="12"/>
      <c r="L110" s="12"/>
      <c r="M110" s="13"/>
      <c r="N110" s="12">
        <f t="shared" si="18"/>
        <v>0</v>
      </c>
      <c r="O110" s="12">
        <f t="shared" si="19"/>
        <v>0</v>
      </c>
      <c r="P110" s="14"/>
      <c r="Q110" s="15">
        <v>0.08</v>
      </c>
      <c r="R110" s="15">
        <f t="shared" si="20"/>
        <v>0</v>
      </c>
    </row>
    <row r="111" spans="1:20" x14ac:dyDescent="0.2">
      <c r="A111" s="11" t="s">
        <v>115</v>
      </c>
      <c r="B111" s="11" t="s">
        <v>116</v>
      </c>
      <c r="C111" s="11" t="s">
        <v>115</v>
      </c>
      <c r="D111" s="11" t="s">
        <v>275</v>
      </c>
      <c r="E111" s="12">
        <v>20</v>
      </c>
      <c r="F111" s="12">
        <v>600</v>
      </c>
      <c r="G111" s="12">
        <v>10</v>
      </c>
      <c r="H111" s="12">
        <v>100</v>
      </c>
      <c r="I111" s="12"/>
      <c r="J111" s="12"/>
      <c r="K111" s="12"/>
      <c r="L111" s="12"/>
      <c r="M111" s="13"/>
      <c r="N111" s="12">
        <f t="shared" si="18"/>
        <v>0</v>
      </c>
      <c r="O111" s="12">
        <f t="shared" si="19"/>
        <v>0</v>
      </c>
      <c r="P111" s="14"/>
      <c r="Q111" s="15">
        <v>0.06</v>
      </c>
      <c r="R111" s="15">
        <f t="shared" si="20"/>
        <v>0</v>
      </c>
    </row>
    <row r="112" spans="1:20" x14ac:dyDescent="0.2">
      <c r="A112" s="36" t="s">
        <v>188</v>
      </c>
      <c r="B112" s="36" t="s">
        <v>116</v>
      </c>
      <c r="C112" s="36">
        <v>90444600</v>
      </c>
      <c r="D112" s="36" t="s">
        <v>277</v>
      </c>
      <c r="E112" s="12" t="s">
        <v>46</v>
      </c>
      <c r="F112" s="12">
        <v>600</v>
      </c>
      <c r="G112" s="12">
        <v>10</v>
      </c>
      <c r="H112" s="12">
        <v>100</v>
      </c>
      <c r="I112" s="12"/>
      <c r="J112" s="12"/>
      <c r="K112" s="12"/>
      <c r="L112" s="12"/>
      <c r="M112" s="13"/>
      <c r="N112" s="12">
        <f t="shared" si="18"/>
        <v>0</v>
      </c>
      <c r="O112" s="12">
        <f t="shared" si="19"/>
        <v>0</v>
      </c>
      <c r="P112" s="14"/>
      <c r="Q112" s="15">
        <v>0.06</v>
      </c>
      <c r="R112" s="15">
        <f t="shared" si="20"/>
        <v>0</v>
      </c>
    </row>
    <row r="113" spans="1:20" x14ac:dyDescent="0.2">
      <c r="A113" s="11" t="s">
        <v>117</v>
      </c>
      <c r="B113" s="11" t="s">
        <v>118</v>
      </c>
      <c r="C113" s="11" t="s">
        <v>117</v>
      </c>
      <c r="D113" s="11" t="s">
        <v>275</v>
      </c>
      <c r="E113" s="12">
        <v>20</v>
      </c>
      <c r="F113" s="12">
        <v>750</v>
      </c>
      <c r="G113" s="12">
        <v>10</v>
      </c>
      <c r="H113" s="12">
        <v>100</v>
      </c>
      <c r="I113" s="12"/>
      <c r="J113" s="12"/>
      <c r="K113" s="12"/>
      <c r="L113" s="12"/>
      <c r="M113" s="13"/>
      <c r="N113" s="12">
        <f t="shared" si="18"/>
        <v>0</v>
      </c>
      <c r="O113" s="12">
        <f t="shared" si="19"/>
        <v>0</v>
      </c>
      <c r="P113" s="14"/>
      <c r="Q113" s="15">
        <v>7.0000000000000007E-2</v>
      </c>
      <c r="R113" s="15">
        <f t="shared" si="20"/>
        <v>0</v>
      </c>
    </row>
    <row r="114" spans="1:20" x14ac:dyDescent="0.2">
      <c r="A114" s="36" t="s">
        <v>189</v>
      </c>
      <c r="B114" s="36" t="s">
        <v>118</v>
      </c>
      <c r="C114" s="36">
        <v>90444700</v>
      </c>
      <c r="D114" s="36" t="s">
        <v>277</v>
      </c>
      <c r="E114" s="12" t="s">
        <v>46</v>
      </c>
      <c r="F114" s="12">
        <v>750</v>
      </c>
      <c r="G114" s="12">
        <v>10</v>
      </c>
      <c r="H114" s="12">
        <v>100</v>
      </c>
      <c r="I114" s="12"/>
      <c r="J114" s="12"/>
      <c r="K114" s="12"/>
      <c r="L114" s="12"/>
      <c r="M114" s="13"/>
      <c r="N114" s="12">
        <f t="shared" si="18"/>
        <v>0</v>
      </c>
      <c r="O114" s="12">
        <f t="shared" si="19"/>
        <v>0</v>
      </c>
      <c r="P114" s="14"/>
      <c r="Q114" s="15">
        <v>7.0000000000000007E-2</v>
      </c>
      <c r="R114" s="15">
        <f t="shared" si="20"/>
        <v>0</v>
      </c>
    </row>
    <row r="115" spans="1:20" x14ac:dyDescent="0.2">
      <c r="A115" s="11" t="s">
        <v>119</v>
      </c>
      <c r="B115" s="11" t="s">
        <v>120</v>
      </c>
      <c r="C115" s="11" t="s">
        <v>119</v>
      </c>
      <c r="D115" s="11" t="s">
        <v>275</v>
      </c>
      <c r="E115" s="12">
        <v>20</v>
      </c>
      <c r="F115" s="12">
        <v>900</v>
      </c>
      <c r="G115" s="12">
        <v>10</v>
      </c>
      <c r="H115" s="12">
        <v>50</v>
      </c>
      <c r="I115" s="12"/>
      <c r="J115" s="12"/>
      <c r="K115" s="12"/>
      <c r="L115" s="12"/>
      <c r="M115" s="13"/>
      <c r="N115" s="12">
        <f t="shared" si="18"/>
        <v>0</v>
      </c>
      <c r="O115" s="12">
        <f t="shared" si="19"/>
        <v>0</v>
      </c>
      <c r="P115" s="14"/>
      <c r="Q115" s="15">
        <v>0.08</v>
      </c>
      <c r="R115" s="15">
        <f t="shared" si="20"/>
        <v>0</v>
      </c>
    </row>
    <row r="116" spans="1:20" x14ac:dyDescent="0.2">
      <c r="A116" s="36" t="s">
        <v>263</v>
      </c>
      <c r="B116" s="36" t="s">
        <v>120</v>
      </c>
      <c r="C116" s="36">
        <v>90444800</v>
      </c>
      <c r="D116" s="36" t="s">
        <v>277</v>
      </c>
      <c r="E116" s="12" t="s">
        <v>46</v>
      </c>
      <c r="F116" s="12">
        <v>900</v>
      </c>
      <c r="G116" s="12">
        <v>10</v>
      </c>
      <c r="H116" s="12">
        <v>50</v>
      </c>
      <c r="I116" s="12"/>
      <c r="J116" s="12"/>
      <c r="K116" s="12"/>
      <c r="L116" s="12"/>
      <c r="M116" s="13"/>
      <c r="N116" s="12">
        <f t="shared" si="18"/>
        <v>0</v>
      </c>
      <c r="O116" s="12">
        <f t="shared" si="19"/>
        <v>0</v>
      </c>
      <c r="P116" s="14"/>
      <c r="Q116" s="15">
        <v>0.08</v>
      </c>
      <c r="R116" s="15">
        <f t="shared" si="20"/>
        <v>0</v>
      </c>
    </row>
    <row r="117" spans="1:20" x14ac:dyDescent="0.2">
      <c r="A117" s="11" t="s">
        <v>121</v>
      </c>
      <c r="B117" s="11" t="s">
        <v>122</v>
      </c>
      <c r="C117" s="11" t="s">
        <v>121</v>
      </c>
      <c r="D117" s="11" t="s">
        <v>275</v>
      </c>
      <c r="E117" s="12">
        <v>20</v>
      </c>
      <c r="F117" s="12">
        <v>1200</v>
      </c>
      <c r="G117" s="12">
        <v>10</v>
      </c>
      <c r="H117" s="12">
        <v>50</v>
      </c>
      <c r="I117" s="12"/>
      <c r="J117" s="12"/>
      <c r="K117" s="12"/>
      <c r="L117" s="12"/>
      <c r="M117" s="13"/>
      <c r="N117" s="12">
        <f t="shared" si="18"/>
        <v>0</v>
      </c>
      <c r="O117" s="12">
        <f t="shared" si="19"/>
        <v>0</v>
      </c>
      <c r="P117" s="14"/>
      <c r="Q117" s="15">
        <v>0.11</v>
      </c>
      <c r="R117" s="15">
        <f t="shared" si="20"/>
        <v>0</v>
      </c>
    </row>
    <row r="118" spans="1:20" x14ac:dyDescent="0.2">
      <c r="A118" s="11" t="s">
        <v>207</v>
      </c>
      <c r="B118" s="11" t="s">
        <v>208</v>
      </c>
      <c r="C118" s="11" t="s">
        <v>207</v>
      </c>
      <c r="D118" s="11" t="s">
        <v>275</v>
      </c>
      <c r="E118" s="12">
        <v>20</v>
      </c>
      <c r="F118" s="12">
        <v>1500</v>
      </c>
      <c r="G118" s="12">
        <v>10</v>
      </c>
      <c r="H118" s="12">
        <v>50</v>
      </c>
      <c r="I118" s="12"/>
      <c r="J118" s="12"/>
      <c r="K118" s="12"/>
      <c r="L118" s="12"/>
      <c r="M118" s="13"/>
      <c r="N118" s="12">
        <f t="shared" si="18"/>
        <v>0</v>
      </c>
      <c r="O118" s="12">
        <f t="shared" si="19"/>
        <v>0</v>
      </c>
      <c r="P118" s="14"/>
      <c r="Q118" s="15">
        <v>7.0000000000000007E-2</v>
      </c>
      <c r="R118" s="15">
        <f t="shared" si="20"/>
        <v>0</v>
      </c>
    </row>
    <row r="119" spans="1:20" x14ac:dyDescent="0.2">
      <c r="A119" s="11" t="s">
        <v>209</v>
      </c>
      <c r="B119" s="11" t="s">
        <v>210</v>
      </c>
      <c r="C119" s="11" t="s">
        <v>209</v>
      </c>
      <c r="D119" s="11" t="s">
        <v>275</v>
      </c>
      <c r="E119" s="12">
        <v>20</v>
      </c>
      <c r="F119" s="12">
        <v>1800</v>
      </c>
      <c r="G119" s="12">
        <v>10</v>
      </c>
      <c r="H119" s="12">
        <v>50</v>
      </c>
      <c r="I119" s="12"/>
      <c r="J119" s="12"/>
      <c r="K119" s="12"/>
      <c r="L119" s="12"/>
      <c r="M119" s="13"/>
      <c r="N119" s="12">
        <f t="shared" si="18"/>
        <v>0</v>
      </c>
      <c r="O119" s="12">
        <f t="shared" si="19"/>
        <v>0</v>
      </c>
      <c r="P119" s="51"/>
      <c r="Q119" s="15">
        <v>0.09</v>
      </c>
      <c r="R119" s="15">
        <f t="shared" si="20"/>
        <v>0</v>
      </c>
      <c r="S119" s="43"/>
    </row>
    <row r="120" spans="1:20" x14ac:dyDescent="0.2">
      <c r="A120" s="11" t="s">
        <v>123</v>
      </c>
      <c r="B120" s="11" t="s">
        <v>124</v>
      </c>
      <c r="C120" s="11" t="s">
        <v>123</v>
      </c>
      <c r="D120" s="11" t="s">
        <v>275</v>
      </c>
      <c r="E120" s="12">
        <v>25</v>
      </c>
      <c r="F120" s="12">
        <v>150</v>
      </c>
      <c r="G120" s="12">
        <v>10</v>
      </c>
      <c r="H120" s="12">
        <v>200</v>
      </c>
      <c r="I120" s="12"/>
      <c r="J120" s="12"/>
      <c r="K120" s="12"/>
      <c r="L120" s="12"/>
      <c r="M120" s="13"/>
      <c r="N120" s="12">
        <f t="shared" si="18"/>
        <v>0</v>
      </c>
      <c r="O120" s="12">
        <f t="shared" si="19"/>
        <v>0</v>
      </c>
      <c r="P120" s="14"/>
      <c r="Q120" s="15">
        <v>0.04</v>
      </c>
      <c r="R120" s="15">
        <f t="shared" si="20"/>
        <v>0</v>
      </c>
      <c r="S120" s="43">
        <f>SUM(R120:R136)</f>
        <v>1.22</v>
      </c>
      <c r="T120" s="3">
        <f>S120*100/$S$137</f>
        <v>6.5450643776824045</v>
      </c>
    </row>
    <row r="121" spans="1:20" x14ac:dyDescent="0.2">
      <c r="A121" s="36" t="s">
        <v>257</v>
      </c>
      <c r="B121" s="36" t="s">
        <v>124</v>
      </c>
      <c r="C121" s="36">
        <v>90445200</v>
      </c>
      <c r="D121" s="36" t="s">
        <v>277</v>
      </c>
      <c r="E121" s="12">
        <v>25</v>
      </c>
      <c r="F121" s="12">
        <v>150</v>
      </c>
      <c r="G121" s="12">
        <v>10</v>
      </c>
      <c r="H121" s="12">
        <v>200</v>
      </c>
      <c r="I121" s="12"/>
      <c r="J121" s="12"/>
      <c r="K121" s="12"/>
      <c r="L121" s="12"/>
      <c r="M121" s="13"/>
      <c r="N121" s="12">
        <f t="shared" si="18"/>
        <v>0</v>
      </c>
      <c r="O121" s="12">
        <f t="shared" si="19"/>
        <v>0</v>
      </c>
      <c r="P121" s="14"/>
      <c r="Q121" s="15">
        <v>0.04</v>
      </c>
      <c r="R121" s="15">
        <f t="shared" si="20"/>
        <v>0</v>
      </c>
    </row>
    <row r="122" spans="1:20" x14ac:dyDescent="0.2">
      <c r="A122" s="11" t="s">
        <v>125</v>
      </c>
      <c r="B122" s="11" t="s">
        <v>126</v>
      </c>
      <c r="C122" s="11" t="s">
        <v>125</v>
      </c>
      <c r="D122" s="11" t="s">
        <v>275</v>
      </c>
      <c r="E122" s="12">
        <v>25</v>
      </c>
      <c r="F122" s="12">
        <v>300</v>
      </c>
      <c r="G122" s="12">
        <v>10</v>
      </c>
      <c r="H122" s="12">
        <v>100</v>
      </c>
      <c r="I122" s="12"/>
      <c r="J122" s="12">
        <v>100</v>
      </c>
      <c r="K122" s="12"/>
      <c r="L122" s="12"/>
      <c r="M122" s="13"/>
      <c r="N122" s="12">
        <f t="shared" si="18"/>
        <v>100</v>
      </c>
      <c r="O122" s="12">
        <f t="shared" si="19"/>
        <v>1</v>
      </c>
      <c r="P122" s="14"/>
      <c r="Q122" s="15">
        <v>0.04</v>
      </c>
      <c r="R122" s="15">
        <f t="shared" si="20"/>
        <v>0.04</v>
      </c>
    </row>
    <row r="123" spans="1:20" x14ac:dyDescent="0.2">
      <c r="A123" s="36" t="s">
        <v>127</v>
      </c>
      <c r="B123" s="36" t="s">
        <v>126</v>
      </c>
      <c r="C123" s="36">
        <v>90445300</v>
      </c>
      <c r="D123" s="36" t="s">
        <v>277</v>
      </c>
      <c r="E123" s="12" t="s">
        <v>63</v>
      </c>
      <c r="F123" s="12">
        <v>300</v>
      </c>
      <c r="G123" s="12">
        <v>10</v>
      </c>
      <c r="H123" s="12">
        <v>100</v>
      </c>
      <c r="I123" s="12"/>
      <c r="J123" s="12"/>
      <c r="K123" s="12"/>
      <c r="L123" s="12">
        <v>300</v>
      </c>
      <c r="M123" s="13"/>
      <c r="N123" s="12">
        <f t="shared" si="18"/>
        <v>300</v>
      </c>
      <c r="O123" s="12">
        <f t="shared" si="19"/>
        <v>3</v>
      </c>
      <c r="P123" s="14"/>
      <c r="Q123" s="15">
        <v>0.04</v>
      </c>
      <c r="R123" s="15">
        <f t="shared" si="20"/>
        <v>0.12</v>
      </c>
    </row>
    <row r="124" spans="1:20" x14ac:dyDescent="0.2">
      <c r="A124" s="11" t="s">
        <v>128</v>
      </c>
      <c r="B124" s="11" t="s">
        <v>129</v>
      </c>
      <c r="C124" s="11" t="s">
        <v>128</v>
      </c>
      <c r="D124" s="11" t="s">
        <v>275</v>
      </c>
      <c r="E124" s="12">
        <v>25</v>
      </c>
      <c r="F124" s="12">
        <v>450</v>
      </c>
      <c r="G124" s="12">
        <v>10</v>
      </c>
      <c r="H124" s="12">
        <v>100</v>
      </c>
      <c r="I124" s="12"/>
      <c r="J124" s="12">
        <v>100</v>
      </c>
      <c r="K124" s="12"/>
      <c r="L124" s="12"/>
      <c r="M124" s="13"/>
      <c r="N124" s="12">
        <f t="shared" si="18"/>
        <v>100</v>
      </c>
      <c r="O124" s="12">
        <f t="shared" si="19"/>
        <v>1</v>
      </c>
      <c r="P124" s="14"/>
      <c r="Q124" s="15">
        <v>0.06</v>
      </c>
      <c r="R124" s="15">
        <f t="shared" si="20"/>
        <v>0.06</v>
      </c>
    </row>
    <row r="125" spans="1:20" x14ac:dyDescent="0.2">
      <c r="A125" s="36" t="s">
        <v>190</v>
      </c>
      <c r="B125" s="36" t="s">
        <v>129</v>
      </c>
      <c r="C125" s="36">
        <v>90445400</v>
      </c>
      <c r="D125" s="36" t="s">
        <v>277</v>
      </c>
      <c r="E125" s="12" t="s">
        <v>63</v>
      </c>
      <c r="F125" s="12">
        <v>450</v>
      </c>
      <c r="G125" s="12">
        <v>10</v>
      </c>
      <c r="H125" s="12">
        <v>100</v>
      </c>
      <c r="I125" s="12"/>
      <c r="J125" s="12">
        <v>500</v>
      </c>
      <c r="K125" s="12"/>
      <c r="L125" s="12">
        <v>500</v>
      </c>
      <c r="M125" s="13"/>
      <c r="N125" s="12">
        <f t="shared" si="18"/>
        <v>1000</v>
      </c>
      <c r="O125" s="12">
        <f t="shared" si="19"/>
        <v>10</v>
      </c>
      <c r="P125" s="14"/>
      <c r="Q125" s="15">
        <v>0.06</v>
      </c>
      <c r="R125" s="15">
        <f t="shared" si="20"/>
        <v>0.6</v>
      </c>
    </row>
    <row r="126" spans="1:20" x14ac:dyDescent="0.2">
      <c r="A126" s="11" t="s">
        <v>130</v>
      </c>
      <c r="B126" s="11" t="s">
        <v>131</v>
      </c>
      <c r="C126" s="11" t="s">
        <v>130</v>
      </c>
      <c r="D126" s="11" t="s">
        <v>275</v>
      </c>
      <c r="E126" s="12">
        <v>25</v>
      </c>
      <c r="F126" s="12">
        <v>600</v>
      </c>
      <c r="G126" s="12">
        <v>10</v>
      </c>
      <c r="H126" s="12">
        <v>50</v>
      </c>
      <c r="I126" s="12"/>
      <c r="J126" s="12"/>
      <c r="K126" s="12"/>
      <c r="L126" s="12"/>
      <c r="M126" s="13"/>
      <c r="N126" s="12">
        <f t="shared" si="18"/>
        <v>0</v>
      </c>
      <c r="O126" s="12">
        <f t="shared" si="19"/>
        <v>0</v>
      </c>
      <c r="P126" s="14"/>
      <c r="Q126" s="15">
        <v>0.04</v>
      </c>
      <c r="R126" s="15">
        <f t="shared" si="20"/>
        <v>0</v>
      </c>
    </row>
    <row r="127" spans="1:20" x14ac:dyDescent="0.2">
      <c r="A127" s="36" t="s">
        <v>211</v>
      </c>
      <c r="B127" s="36" t="s">
        <v>131</v>
      </c>
      <c r="C127" s="36">
        <v>90445600</v>
      </c>
      <c r="D127" s="36" t="s">
        <v>277</v>
      </c>
      <c r="E127" s="12">
        <v>25</v>
      </c>
      <c r="F127" s="12">
        <v>600</v>
      </c>
      <c r="G127" s="12">
        <v>10</v>
      </c>
      <c r="H127" s="12">
        <v>50</v>
      </c>
      <c r="I127" s="12"/>
      <c r="J127" s="12"/>
      <c r="K127" s="12"/>
      <c r="L127" s="12">
        <v>500</v>
      </c>
      <c r="M127" s="13"/>
      <c r="N127" s="12">
        <f t="shared" si="18"/>
        <v>500</v>
      </c>
      <c r="O127" s="12">
        <f t="shared" si="19"/>
        <v>10</v>
      </c>
      <c r="P127" s="14"/>
      <c r="Q127" s="15">
        <v>0.04</v>
      </c>
      <c r="R127" s="15">
        <f t="shared" si="20"/>
        <v>0.4</v>
      </c>
    </row>
    <row r="128" spans="1:20" x14ac:dyDescent="0.2">
      <c r="A128" s="11" t="s">
        <v>162</v>
      </c>
      <c r="B128" s="11" t="s">
        <v>163</v>
      </c>
      <c r="C128" s="11" t="s">
        <v>162</v>
      </c>
      <c r="D128" s="11" t="s">
        <v>275</v>
      </c>
      <c r="E128" s="12">
        <v>25</v>
      </c>
      <c r="F128" s="12">
        <v>750</v>
      </c>
      <c r="G128" s="12">
        <v>10</v>
      </c>
      <c r="H128" s="12">
        <v>50</v>
      </c>
      <c r="I128" s="12"/>
      <c r="J128" s="12"/>
      <c r="K128" s="12"/>
      <c r="L128" s="12"/>
      <c r="M128" s="13"/>
      <c r="N128" s="12">
        <f t="shared" si="18"/>
        <v>0</v>
      </c>
      <c r="O128" s="12">
        <f t="shared" si="19"/>
        <v>0</v>
      </c>
      <c r="P128" s="14"/>
      <c r="Q128" s="15">
        <v>0.04</v>
      </c>
      <c r="R128" s="15">
        <f t="shared" si="20"/>
        <v>0</v>
      </c>
    </row>
    <row r="129" spans="1:20" x14ac:dyDescent="0.2">
      <c r="A129" s="36" t="s">
        <v>218</v>
      </c>
      <c r="B129" s="36" t="s">
        <v>163</v>
      </c>
      <c r="C129" s="31" t="s">
        <v>219</v>
      </c>
      <c r="D129" s="36" t="s">
        <v>277</v>
      </c>
      <c r="E129" s="12">
        <v>25</v>
      </c>
      <c r="F129" s="12">
        <v>750</v>
      </c>
      <c r="G129" s="12">
        <v>10</v>
      </c>
      <c r="H129" s="12">
        <v>50</v>
      </c>
      <c r="I129" s="12"/>
      <c r="J129" s="12"/>
      <c r="K129" s="12"/>
      <c r="L129" s="12"/>
      <c r="M129" s="13"/>
      <c r="N129" s="12">
        <f t="shared" si="18"/>
        <v>0</v>
      </c>
      <c r="O129" s="12">
        <f t="shared" si="19"/>
        <v>0</v>
      </c>
      <c r="P129" s="14"/>
      <c r="Q129" s="15">
        <v>0.04</v>
      </c>
      <c r="R129" s="15">
        <f t="shared" si="20"/>
        <v>0</v>
      </c>
    </row>
    <row r="130" spans="1:20" x14ac:dyDescent="0.2">
      <c r="A130" s="11" t="s">
        <v>132</v>
      </c>
      <c r="B130" s="11" t="s">
        <v>133</v>
      </c>
      <c r="C130" s="11" t="s">
        <v>132</v>
      </c>
      <c r="D130" s="11" t="s">
        <v>275</v>
      </c>
      <c r="E130" s="12">
        <v>25</v>
      </c>
      <c r="F130" s="12">
        <v>900</v>
      </c>
      <c r="G130" s="12">
        <v>10</v>
      </c>
      <c r="H130" s="12">
        <v>50</v>
      </c>
      <c r="I130" s="12"/>
      <c r="J130" s="12"/>
      <c r="K130" s="12"/>
      <c r="L130" s="12"/>
      <c r="M130" s="13"/>
      <c r="N130" s="12">
        <f t="shared" si="18"/>
        <v>0</v>
      </c>
      <c r="O130" s="12">
        <f t="shared" si="19"/>
        <v>0</v>
      </c>
      <c r="P130" s="14"/>
      <c r="Q130" s="15">
        <v>0.06</v>
      </c>
      <c r="R130" s="15">
        <f t="shared" si="20"/>
        <v>0</v>
      </c>
    </row>
    <row r="131" spans="1:20" x14ac:dyDescent="0.2">
      <c r="A131" s="36" t="s">
        <v>264</v>
      </c>
      <c r="B131" s="36" t="s">
        <v>133</v>
      </c>
      <c r="C131" s="31" t="s">
        <v>265</v>
      </c>
      <c r="D131" s="36" t="s">
        <v>277</v>
      </c>
      <c r="E131" s="12">
        <v>25</v>
      </c>
      <c r="F131" s="12">
        <v>900</v>
      </c>
      <c r="G131" s="12">
        <v>10</v>
      </c>
      <c r="H131" s="12">
        <v>50</v>
      </c>
      <c r="I131" s="12"/>
      <c r="J131" s="12"/>
      <c r="K131" s="12"/>
      <c r="L131" s="12"/>
      <c r="M131" s="13"/>
      <c r="N131" s="12">
        <f t="shared" si="18"/>
        <v>0</v>
      </c>
      <c r="O131" s="12">
        <f t="shared" si="19"/>
        <v>0</v>
      </c>
      <c r="P131" s="14"/>
      <c r="Q131" s="15">
        <v>0.06</v>
      </c>
      <c r="R131" s="15">
        <f t="shared" si="20"/>
        <v>0</v>
      </c>
    </row>
    <row r="132" spans="1:20" x14ac:dyDescent="0.2">
      <c r="A132" s="11" t="s">
        <v>134</v>
      </c>
      <c r="B132" s="11" t="s">
        <v>135</v>
      </c>
      <c r="C132" s="11" t="s">
        <v>134</v>
      </c>
      <c r="D132" s="11" t="s">
        <v>275</v>
      </c>
      <c r="E132" s="12">
        <v>25</v>
      </c>
      <c r="F132" s="12">
        <v>1200</v>
      </c>
      <c r="G132" s="12">
        <v>10</v>
      </c>
      <c r="H132" s="12">
        <v>50</v>
      </c>
      <c r="I132" s="12"/>
      <c r="J132" s="12"/>
      <c r="K132" s="12"/>
      <c r="L132" s="12"/>
      <c r="M132" s="13"/>
      <c r="N132" s="12">
        <f t="shared" si="18"/>
        <v>0</v>
      </c>
      <c r="O132" s="12">
        <f t="shared" si="19"/>
        <v>0</v>
      </c>
      <c r="P132" s="14"/>
      <c r="Q132" s="15">
        <v>0.08</v>
      </c>
      <c r="R132" s="15">
        <f t="shared" si="20"/>
        <v>0</v>
      </c>
    </row>
    <row r="133" spans="1:20" x14ac:dyDescent="0.2">
      <c r="A133" s="11" t="s">
        <v>238</v>
      </c>
      <c r="B133" s="11" t="s">
        <v>239</v>
      </c>
      <c r="C133" s="11" t="s">
        <v>238</v>
      </c>
      <c r="D133" s="11" t="s">
        <v>275</v>
      </c>
      <c r="E133" s="12">
        <v>25</v>
      </c>
      <c r="F133" s="12">
        <v>1524</v>
      </c>
      <c r="G133" s="12">
        <v>10</v>
      </c>
      <c r="H133" s="12">
        <v>50</v>
      </c>
      <c r="I133" s="12"/>
      <c r="J133" s="12"/>
      <c r="K133" s="12"/>
      <c r="L133" s="12"/>
      <c r="M133" s="13"/>
      <c r="N133" s="12">
        <f t="shared" si="18"/>
        <v>0</v>
      </c>
      <c r="O133" s="12">
        <f t="shared" si="19"/>
        <v>0</v>
      </c>
      <c r="P133" s="14"/>
      <c r="Q133" s="15">
        <v>0.08</v>
      </c>
      <c r="R133" s="15">
        <f t="shared" si="20"/>
        <v>0</v>
      </c>
    </row>
    <row r="134" spans="1:20" x14ac:dyDescent="0.2">
      <c r="A134" s="11" t="s">
        <v>164</v>
      </c>
      <c r="B134" s="11" t="s">
        <v>165</v>
      </c>
      <c r="C134" s="11" t="s">
        <v>164</v>
      </c>
      <c r="D134" s="11" t="s">
        <v>275</v>
      </c>
      <c r="E134" s="12">
        <v>25</v>
      </c>
      <c r="F134" s="12">
        <v>1800</v>
      </c>
      <c r="G134" s="12">
        <v>10</v>
      </c>
      <c r="H134" s="12">
        <v>50</v>
      </c>
      <c r="I134" s="12"/>
      <c r="J134" s="12"/>
      <c r="K134" s="12"/>
      <c r="L134" s="12"/>
      <c r="M134" s="13"/>
      <c r="N134" s="12">
        <f t="shared" si="18"/>
        <v>0</v>
      </c>
      <c r="O134" s="12">
        <f t="shared" si="19"/>
        <v>0</v>
      </c>
      <c r="P134" s="14"/>
      <c r="Q134" s="15">
        <v>0.12</v>
      </c>
      <c r="R134" s="15">
        <f t="shared" si="20"/>
        <v>0</v>
      </c>
    </row>
    <row r="135" spans="1:20" x14ac:dyDescent="0.2">
      <c r="A135" s="36" t="s">
        <v>227</v>
      </c>
      <c r="B135" s="36" t="s">
        <v>165</v>
      </c>
      <c r="C135" s="36">
        <v>90445900</v>
      </c>
      <c r="D135" s="36" t="s">
        <v>277</v>
      </c>
      <c r="E135" s="12">
        <v>25</v>
      </c>
      <c r="F135" s="12">
        <v>1800</v>
      </c>
      <c r="G135" s="12">
        <v>10</v>
      </c>
      <c r="H135" s="12">
        <v>50</v>
      </c>
      <c r="I135" s="12"/>
      <c r="J135" s="12"/>
      <c r="K135" s="12"/>
      <c r="L135" s="12"/>
      <c r="M135" s="13"/>
      <c r="N135" s="12">
        <f t="shared" si="18"/>
        <v>0</v>
      </c>
      <c r="O135" s="12">
        <f t="shared" si="19"/>
        <v>0</v>
      </c>
      <c r="P135" s="14"/>
      <c r="Q135" s="15">
        <v>0.12</v>
      </c>
      <c r="R135" s="15">
        <f t="shared" si="20"/>
        <v>0</v>
      </c>
      <c r="S135" s="43"/>
    </row>
    <row r="136" spans="1:20" x14ac:dyDescent="0.2">
      <c r="A136" s="36" t="s">
        <v>301</v>
      </c>
      <c r="B136" s="36" t="s">
        <v>302</v>
      </c>
      <c r="C136" s="36">
        <v>90446000</v>
      </c>
      <c r="D136" s="36" t="s">
        <v>277</v>
      </c>
      <c r="E136" s="12">
        <v>25</v>
      </c>
      <c r="F136" s="12">
        <v>2400</v>
      </c>
      <c r="G136" s="12">
        <v>10</v>
      </c>
      <c r="H136" s="12">
        <v>50</v>
      </c>
      <c r="I136" s="12"/>
      <c r="J136" s="12"/>
      <c r="K136" s="12"/>
      <c r="L136" s="12"/>
      <c r="M136" s="13"/>
      <c r="N136" s="12">
        <f t="shared" si="18"/>
        <v>0</v>
      </c>
      <c r="O136" s="12">
        <f t="shared" si="19"/>
        <v>0</v>
      </c>
      <c r="P136" s="14"/>
      <c r="Q136" s="15">
        <v>0.12</v>
      </c>
      <c r="R136" s="15">
        <f t="shared" si="20"/>
        <v>0</v>
      </c>
      <c r="S136" s="43"/>
    </row>
    <row r="137" spans="1:20" x14ac:dyDescent="0.2">
      <c r="A137" s="313"/>
      <c r="B137" s="313"/>
      <c r="C137" s="313"/>
      <c r="D137" s="313"/>
      <c r="E137" s="313"/>
      <c r="F137" s="313"/>
      <c r="G137" s="313"/>
      <c r="H137" s="314"/>
      <c r="I137" s="36">
        <f>SUBTOTAL(9,I5:I136)</f>
        <v>1350</v>
      </c>
      <c r="J137" s="36">
        <f>SUBTOTAL(9,J5:J136)</f>
        <v>20150</v>
      </c>
      <c r="K137" s="36">
        <f>SUBTOTAL(9,K10:K136)</f>
        <v>50</v>
      </c>
      <c r="L137" s="36">
        <f>SUBTOTAL(9,L10:L136)</f>
        <v>14600</v>
      </c>
      <c r="M137" s="36">
        <f>SUBTOTAL(9,M10:M136)</f>
        <v>0</v>
      </c>
      <c r="N137" s="36">
        <f>SUBTOTAL(9,N5:N136)</f>
        <v>45150</v>
      </c>
      <c r="O137" s="36">
        <f>SUBTOTAL(9,O5:O136)</f>
        <v>557</v>
      </c>
      <c r="P137" s="32"/>
      <c r="Q137" s="12"/>
      <c r="R137" s="36">
        <f>SUBTOTAL(9,R5:R136)</f>
        <v>27.470000000000002</v>
      </c>
      <c r="S137" s="3">
        <f>SUM(S10:S136)</f>
        <v>18.639999999999997</v>
      </c>
      <c r="T137" s="3">
        <f>SUM(T10:T136)</f>
        <v>100.00000000000003</v>
      </c>
    </row>
    <row r="138" spans="1:20" x14ac:dyDescent="0.2">
      <c r="A138" s="312"/>
      <c r="B138" s="313"/>
      <c r="C138" s="313"/>
      <c r="D138" s="313"/>
      <c r="E138" s="313"/>
      <c r="F138" s="313"/>
      <c r="G138" s="313"/>
      <c r="H138" s="314"/>
      <c r="I138" s="36">
        <v>22</v>
      </c>
      <c r="J138" s="36">
        <v>236</v>
      </c>
      <c r="K138" s="36">
        <v>2</v>
      </c>
      <c r="L138" s="36">
        <v>297</v>
      </c>
      <c r="M138" s="36"/>
      <c r="N138" s="36"/>
      <c r="O138" s="36">
        <f>SUM(I138:M138)</f>
        <v>557</v>
      </c>
      <c r="R138" s="3">
        <f>R137/30</f>
        <v>0.91566666666666674</v>
      </c>
    </row>
    <row r="139" spans="1:20" x14ac:dyDescent="0.2">
      <c r="A139" s="312"/>
      <c r="B139" s="313"/>
      <c r="C139" s="313"/>
      <c r="D139" s="313"/>
      <c r="E139" s="313"/>
      <c r="F139" s="313"/>
      <c r="G139" s="313"/>
      <c r="H139" s="314"/>
      <c r="I139" s="36">
        <v>0.98</v>
      </c>
      <c r="J139" s="36">
        <v>10.94</v>
      </c>
      <c r="K139" s="36">
        <v>0.26</v>
      </c>
      <c r="L139" s="36">
        <v>15.29</v>
      </c>
      <c r="M139" s="36"/>
      <c r="N139" s="36"/>
      <c r="O139" s="36">
        <f>SUM(I139:M139)</f>
        <v>27.47</v>
      </c>
    </row>
    <row r="140" spans="1:20" x14ac:dyDescent="0.2">
      <c r="A140" s="34"/>
      <c r="B140" s="34"/>
      <c r="C140" s="34"/>
      <c r="D140" s="34"/>
      <c r="E140" s="34"/>
      <c r="F140" s="34"/>
      <c r="G140" s="34"/>
      <c r="H140" s="34"/>
    </row>
    <row r="141" spans="1:20" x14ac:dyDescent="0.2">
      <c r="A141" s="28" t="s">
        <v>136</v>
      </c>
      <c r="B141" s="28" t="s">
        <v>136</v>
      </c>
      <c r="C141" s="30"/>
      <c r="D141" s="30"/>
      <c r="E141" s="8" t="s">
        <v>10</v>
      </c>
      <c r="F141" s="8" t="s">
        <v>137</v>
      </c>
      <c r="G141" s="300" t="s">
        <v>138</v>
      </c>
      <c r="H141" s="301"/>
      <c r="I141" s="20"/>
      <c r="J141" s="20"/>
      <c r="K141" s="20"/>
      <c r="L141" s="20"/>
      <c r="M141" s="20"/>
      <c r="N141" s="12"/>
      <c r="O141" s="12"/>
      <c r="P141" s="35"/>
      <c r="Q141" s="12"/>
      <c r="R141" s="15"/>
    </row>
    <row r="142" spans="1:20" x14ac:dyDescent="0.2">
      <c r="A142" s="36"/>
      <c r="B142" s="36"/>
      <c r="C142" s="36"/>
      <c r="D142" s="36"/>
      <c r="E142" s="8"/>
      <c r="F142" s="8"/>
      <c r="G142" s="8" t="s">
        <v>139</v>
      </c>
      <c r="H142" s="8" t="s">
        <v>140</v>
      </c>
      <c r="I142" s="8"/>
      <c r="J142" s="8"/>
      <c r="K142" s="8"/>
      <c r="L142" s="8"/>
      <c r="M142" s="8" t="s">
        <v>140</v>
      </c>
      <c r="N142" s="36" t="s">
        <v>140</v>
      </c>
      <c r="O142" s="36" t="s">
        <v>12</v>
      </c>
      <c r="P142" s="37"/>
      <c r="Q142" s="12"/>
      <c r="R142" s="15"/>
    </row>
    <row r="143" spans="1:20" x14ac:dyDescent="0.2">
      <c r="A143" s="38" t="s">
        <v>142</v>
      </c>
      <c r="B143" s="38" t="s">
        <v>143</v>
      </c>
      <c r="C143" s="38" t="s">
        <v>142</v>
      </c>
      <c r="D143" s="38" t="s">
        <v>142</v>
      </c>
      <c r="E143" s="12">
        <v>13</v>
      </c>
      <c r="F143" s="12">
        <v>25</v>
      </c>
      <c r="G143" s="12">
        <v>5</v>
      </c>
      <c r="H143" s="12">
        <v>125</v>
      </c>
      <c r="I143" s="12"/>
      <c r="J143" s="12"/>
      <c r="K143" s="12"/>
      <c r="L143" s="12"/>
      <c r="M143" s="12"/>
      <c r="N143" s="12">
        <f>SUM(I143:M143)</f>
        <v>0</v>
      </c>
      <c r="O143" s="12">
        <f>$N143/$H143</f>
        <v>0</v>
      </c>
      <c r="P143" s="39"/>
      <c r="Q143" s="15">
        <v>0.09</v>
      </c>
      <c r="R143" s="15">
        <f>$O143*$Q143</f>
        <v>0</v>
      </c>
    </row>
    <row r="144" spans="1:20" x14ac:dyDescent="0.2">
      <c r="A144" s="38" t="s">
        <v>144</v>
      </c>
      <c r="B144" s="38" t="s">
        <v>145</v>
      </c>
      <c r="C144" s="38" t="s">
        <v>144</v>
      </c>
      <c r="D144" s="38" t="s">
        <v>144</v>
      </c>
      <c r="E144" s="12">
        <v>19</v>
      </c>
      <c r="F144" s="12">
        <v>25</v>
      </c>
      <c r="G144" s="12">
        <v>5</v>
      </c>
      <c r="H144" s="12">
        <v>125</v>
      </c>
      <c r="I144" s="12"/>
      <c r="J144" s="12"/>
      <c r="K144" s="12"/>
      <c r="L144" s="12"/>
      <c r="M144" s="12"/>
      <c r="N144" s="12">
        <f>SUM(I144:M144)</f>
        <v>0</v>
      </c>
      <c r="O144" s="12">
        <f>$N144/$H144</f>
        <v>0</v>
      </c>
      <c r="P144" s="39"/>
      <c r="Q144" s="15">
        <v>0.15</v>
      </c>
      <c r="R144" s="15">
        <f>$O144*$Q144</f>
        <v>0</v>
      </c>
    </row>
    <row r="145" spans="2:18" x14ac:dyDescent="0.2">
      <c r="B145" s="3"/>
      <c r="I145" s="36"/>
      <c r="J145" s="36"/>
      <c r="K145" s="36"/>
      <c r="L145" s="36"/>
      <c r="M145" s="36">
        <f t="shared" ref="M145" si="21">SUM(M143:M144)</f>
        <v>0</v>
      </c>
      <c r="N145" s="36">
        <f>SUBTOTAL(9,N143:N144)</f>
        <v>0</v>
      </c>
      <c r="O145" s="36">
        <f>SUBTOTAL(9,O143:O144)</f>
        <v>0</v>
      </c>
      <c r="P145" s="37"/>
      <c r="Q145" s="12"/>
      <c r="R145" s="33">
        <f>SUBTOTAL(9,R143:R144)</f>
        <v>0</v>
      </c>
    </row>
    <row r="146" spans="2:18" x14ac:dyDescent="0.2">
      <c r="B146" s="3"/>
      <c r="I146" s="40"/>
      <c r="J146" s="40"/>
      <c r="K146" s="40"/>
      <c r="L146" s="40"/>
      <c r="M146" s="40"/>
      <c r="N146" s="36">
        <v>0</v>
      </c>
      <c r="O146" s="36">
        <v>0</v>
      </c>
      <c r="P146" s="35"/>
      <c r="Q146" s="12"/>
      <c r="R146" s="33">
        <v>0</v>
      </c>
    </row>
  </sheetData>
  <autoFilter ref="D3:D139"/>
  <mergeCells count="10">
    <mergeCell ref="N3:O3"/>
    <mergeCell ref="Q3:R3"/>
    <mergeCell ref="A103:B103"/>
    <mergeCell ref="A137:H137"/>
    <mergeCell ref="A138:H138"/>
    <mergeCell ref="A139:H139"/>
    <mergeCell ref="G141:H141"/>
    <mergeCell ref="A1:D1"/>
    <mergeCell ref="A2:D2"/>
    <mergeCell ref="G3:H3"/>
  </mergeCells>
  <conditionalFormatting sqref="A5:XFD136">
    <cfRule type="expression" dxfId="135" priority="1">
      <formula>MOD(ROW(),2)</formula>
    </cfRule>
  </conditionalFormatting>
  <conditionalFormatting sqref="N5:N136">
    <cfRule type="cellIs" dxfId="134" priority="3" operator="greaterThan">
      <formula>10000</formula>
    </cfRule>
  </conditionalFormatting>
  <conditionalFormatting sqref="N104:N136">
    <cfRule type="cellIs" dxfId="133" priority="8" operator="greaterThan">
      <formula>2000</formula>
    </cfRule>
  </conditionalFormatting>
  <conditionalFormatting sqref="R5:R102">
    <cfRule type="cellIs" dxfId="132" priority="2" operator="greaterThan">
      <formula>10</formula>
    </cfRule>
  </conditionalFormatting>
  <pageMargins left="0.25" right="0.25" top="0.75" bottom="0.75" header="0.3" footer="0.3"/>
  <pageSetup paperSize="9" scale="77" fitToHeight="0" orientation="landscape" r:id="rId1"/>
  <headerFooter alignWithMargins="0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0">
    <pageSetUpPr fitToPage="1"/>
  </sheetPr>
  <dimension ref="A1:U146"/>
  <sheetViews>
    <sheetView zoomScaleNormal="100" workbookViewId="0">
      <pane xSplit="4" ySplit="4" topLeftCell="E5" activePane="bottomRight" state="frozen"/>
      <selection pane="topRight" activeCell="D1" sqref="D1"/>
      <selection pane="bottomLeft" activeCell="A4" sqref="A4"/>
      <selection pane="bottomRight" activeCell="E5" sqref="E5"/>
    </sheetView>
  </sheetViews>
  <sheetFormatPr defaultColWidth="9.140625" defaultRowHeight="12.75" x14ac:dyDescent="0.2"/>
  <cols>
    <col min="1" max="1" width="12.5703125" style="3" customWidth="1"/>
    <col min="2" max="2" width="14" style="41" customWidth="1"/>
    <col min="3" max="3" width="14" style="3" bestFit="1" customWidth="1"/>
    <col min="4" max="4" width="12.28515625" style="3" customWidth="1"/>
    <col min="5" max="5" width="7.85546875" style="3" customWidth="1"/>
    <col min="6" max="6" width="8.5703125" style="3" customWidth="1"/>
    <col min="7" max="7" width="6.140625" style="3" customWidth="1"/>
    <col min="8" max="8" width="6.42578125" style="3" customWidth="1"/>
    <col min="9" max="13" width="10.140625" style="3" customWidth="1"/>
    <col min="14" max="14" width="8.28515625" style="3" customWidth="1"/>
    <col min="15" max="15" width="10.7109375" style="3" bestFit="1" customWidth="1"/>
    <col min="16" max="16" width="8.28515625" style="3" bestFit="1" customWidth="1"/>
    <col min="17" max="18" width="9.42578125" style="3" customWidth="1"/>
    <col min="19" max="19" width="9.28515625" style="3" customWidth="1"/>
    <col min="20" max="16384" width="9.140625" style="3"/>
  </cols>
  <sheetData>
    <row r="1" spans="1:21" x14ac:dyDescent="0.2">
      <c r="A1" s="315" t="s">
        <v>281</v>
      </c>
      <c r="B1" s="315"/>
      <c r="C1" s="315"/>
      <c r="D1" s="315"/>
      <c r="I1" s="46"/>
      <c r="J1" s="46"/>
      <c r="K1" s="46"/>
      <c r="L1" s="46"/>
      <c r="M1" s="46"/>
    </row>
    <row r="2" spans="1:21" x14ac:dyDescent="0.2">
      <c r="A2" s="316" t="s">
        <v>369</v>
      </c>
      <c r="B2" s="317"/>
      <c r="C2" s="317"/>
      <c r="D2" s="317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30"/>
    </row>
    <row r="3" spans="1:21" x14ac:dyDescent="0.2">
      <c r="A3" s="4" t="s">
        <v>0</v>
      </c>
      <c r="B3" s="4" t="s">
        <v>1</v>
      </c>
      <c r="C3" s="4" t="s">
        <v>2</v>
      </c>
      <c r="D3" s="4" t="s">
        <v>274</v>
      </c>
      <c r="E3" s="4" t="s">
        <v>3</v>
      </c>
      <c r="F3" s="4" t="s">
        <v>4</v>
      </c>
      <c r="G3" s="300" t="s">
        <v>5</v>
      </c>
      <c r="H3" s="301"/>
      <c r="I3" s="50" t="s">
        <v>350</v>
      </c>
      <c r="J3" s="50" t="s">
        <v>360</v>
      </c>
      <c r="K3" s="50" t="s">
        <v>363</v>
      </c>
      <c r="L3" s="50" t="s">
        <v>367</v>
      </c>
      <c r="M3" s="50" t="s">
        <v>370</v>
      </c>
      <c r="N3" s="5"/>
      <c r="O3" s="300" t="s">
        <v>6</v>
      </c>
      <c r="P3" s="301"/>
      <c r="Q3" s="6"/>
      <c r="R3" s="300" t="s">
        <v>7</v>
      </c>
      <c r="S3" s="301"/>
    </row>
    <row r="4" spans="1:21" x14ac:dyDescent="0.2">
      <c r="A4" s="37" t="s">
        <v>8</v>
      </c>
      <c r="B4" s="37"/>
      <c r="C4" s="49"/>
      <c r="D4" s="49"/>
      <c r="E4" s="7" t="s">
        <v>9</v>
      </c>
      <c r="F4" s="36" t="s">
        <v>10</v>
      </c>
      <c r="G4" s="8" t="s">
        <v>11</v>
      </c>
      <c r="H4" s="8" t="s">
        <v>12</v>
      </c>
      <c r="I4" s="36" t="s">
        <v>351</v>
      </c>
      <c r="J4" s="36" t="s">
        <v>361</v>
      </c>
      <c r="K4" s="36" t="s">
        <v>364</v>
      </c>
      <c r="L4" s="36" t="s">
        <v>368</v>
      </c>
      <c r="M4" s="36" t="s">
        <v>371</v>
      </c>
      <c r="N4" s="36"/>
      <c r="O4" s="8" t="s">
        <v>13</v>
      </c>
      <c r="P4" s="8" t="s">
        <v>12</v>
      </c>
      <c r="Q4" s="9"/>
      <c r="R4" s="10" t="s">
        <v>14</v>
      </c>
      <c r="S4" s="10" t="s">
        <v>15</v>
      </c>
    </row>
    <row r="5" spans="1:21" x14ac:dyDescent="0.2">
      <c r="A5" s="11" t="s">
        <v>258</v>
      </c>
      <c r="B5" s="11" t="s">
        <v>259</v>
      </c>
      <c r="C5" s="11" t="s">
        <v>258</v>
      </c>
      <c r="D5" s="11" t="s">
        <v>275</v>
      </c>
      <c r="E5" s="12">
        <v>15</v>
      </c>
      <c r="F5" s="12">
        <v>375</v>
      </c>
      <c r="G5" s="12">
        <v>10</v>
      </c>
      <c r="H5" s="12">
        <v>200</v>
      </c>
      <c r="I5" s="12"/>
      <c r="J5" s="12"/>
      <c r="K5" s="12"/>
      <c r="L5" s="12"/>
      <c r="M5" s="12"/>
      <c r="N5" s="13"/>
      <c r="O5" s="12">
        <f t="shared" ref="O5:O16" si="0">SUM(I5:N5)</f>
        <v>0</v>
      </c>
      <c r="P5" s="12">
        <f t="shared" ref="P5:P16" si="1">$O5/$H5</f>
        <v>0</v>
      </c>
      <c r="Q5" s="14"/>
      <c r="R5" s="15">
        <v>0.06</v>
      </c>
      <c r="S5" s="15">
        <f t="shared" ref="S5:S16" si="2">$P5*$R5</f>
        <v>0</v>
      </c>
      <c r="T5" s="43">
        <f>SUM(S5:S16)</f>
        <v>10.75</v>
      </c>
      <c r="U5" s="3">
        <f>T5*100/$T$137</f>
        <v>42.709574890742942</v>
      </c>
    </row>
    <row r="6" spans="1:21" x14ac:dyDescent="0.2">
      <c r="A6" s="11" t="s">
        <v>26</v>
      </c>
      <c r="B6" s="11" t="s">
        <v>27</v>
      </c>
      <c r="C6" s="11" t="s">
        <v>26</v>
      </c>
      <c r="D6" s="11" t="s">
        <v>275</v>
      </c>
      <c r="E6" s="12">
        <v>15</v>
      </c>
      <c r="F6" s="12">
        <v>457</v>
      </c>
      <c r="G6" s="12">
        <v>10</v>
      </c>
      <c r="H6" s="12">
        <v>200</v>
      </c>
      <c r="I6" s="12"/>
      <c r="J6" s="12"/>
      <c r="K6" s="12">
        <v>5000</v>
      </c>
      <c r="L6" s="12"/>
      <c r="M6" s="12">
        <v>4000</v>
      </c>
      <c r="N6" s="13"/>
      <c r="O6" s="12">
        <f t="shared" si="0"/>
        <v>9000</v>
      </c>
      <c r="P6" s="12">
        <f t="shared" si="1"/>
        <v>45</v>
      </c>
      <c r="Q6" s="14"/>
      <c r="R6" s="15">
        <v>0.05</v>
      </c>
      <c r="S6" s="15">
        <f t="shared" si="2"/>
        <v>2.25</v>
      </c>
    </row>
    <row r="7" spans="1:21" x14ac:dyDescent="0.2">
      <c r="A7" s="36" t="s">
        <v>169</v>
      </c>
      <c r="B7" s="36" t="s">
        <v>27</v>
      </c>
      <c r="C7" s="36">
        <v>90441400</v>
      </c>
      <c r="D7" s="36" t="s">
        <v>277</v>
      </c>
      <c r="E7" s="12" t="s">
        <v>167</v>
      </c>
      <c r="F7" s="12">
        <v>450</v>
      </c>
      <c r="G7" s="12">
        <v>10</v>
      </c>
      <c r="H7" s="12">
        <v>200</v>
      </c>
      <c r="I7" s="12"/>
      <c r="J7" s="12"/>
      <c r="K7" s="12">
        <v>1000</v>
      </c>
      <c r="L7" s="12"/>
      <c r="M7" s="12">
        <v>1000</v>
      </c>
      <c r="N7" s="13"/>
      <c r="O7" s="12">
        <f t="shared" si="0"/>
        <v>2000</v>
      </c>
      <c r="P7" s="12">
        <f t="shared" si="1"/>
        <v>10</v>
      </c>
      <c r="Q7" s="14"/>
      <c r="R7" s="15">
        <v>0.05</v>
      </c>
      <c r="S7" s="15">
        <f t="shared" si="2"/>
        <v>0.5</v>
      </c>
    </row>
    <row r="8" spans="1:21" x14ac:dyDescent="0.2">
      <c r="A8" s="11" t="s">
        <v>24</v>
      </c>
      <c r="B8" s="11" t="s">
        <v>25</v>
      </c>
      <c r="C8" s="11" t="s">
        <v>24</v>
      </c>
      <c r="D8" s="11" t="s">
        <v>275</v>
      </c>
      <c r="E8" s="12">
        <v>15</v>
      </c>
      <c r="F8" s="12">
        <v>610</v>
      </c>
      <c r="G8" s="12">
        <v>10</v>
      </c>
      <c r="H8" s="12">
        <v>100</v>
      </c>
      <c r="I8" s="12"/>
      <c r="J8" s="12"/>
      <c r="K8" s="12">
        <v>4000</v>
      </c>
      <c r="L8" s="12"/>
      <c r="M8" s="12">
        <v>2000</v>
      </c>
      <c r="N8" s="13"/>
      <c r="O8" s="12">
        <f t="shared" si="0"/>
        <v>6000</v>
      </c>
      <c r="P8" s="12">
        <f t="shared" si="1"/>
        <v>60</v>
      </c>
      <c r="Q8" s="14"/>
      <c r="R8" s="15">
        <v>0.04</v>
      </c>
      <c r="S8" s="15">
        <f t="shared" si="2"/>
        <v>2.4</v>
      </c>
    </row>
    <row r="9" spans="1:21" x14ac:dyDescent="0.2">
      <c r="A9" s="36" t="s">
        <v>168</v>
      </c>
      <c r="B9" s="36" t="s">
        <v>25</v>
      </c>
      <c r="C9" s="36">
        <v>90441600</v>
      </c>
      <c r="D9" s="36" t="s">
        <v>277</v>
      </c>
      <c r="E9" s="12" t="s">
        <v>167</v>
      </c>
      <c r="F9" s="12">
        <v>600</v>
      </c>
      <c r="G9" s="12">
        <v>10</v>
      </c>
      <c r="H9" s="12">
        <v>100</v>
      </c>
      <c r="I9" s="12"/>
      <c r="J9" s="12">
        <v>2000</v>
      </c>
      <c r="K9" s="12">
        <v>2000</v>
      </c>
      <c r="L9" s="12"/>
      <c r="M9" s="12">
        <v>2000</v>
      </c>
      <c r="N9" s="13"/>
      <c r="O9" s="12">
        <f t="shared" si="0"/>
        <v>6000</v>
      </c>
      <c r="P9" s="12">
        <f t="shared" si="1"/>
        <v>60</v>
      </c>
      <c r="Q9" s="14"/>
      <c r="R9" s="15">
        <v>0.04</v>
      </c>
      <c r="S9" s="15">
        <f t="shared" si="2"/>
        <v>2.4</v>
      </c>
    </row>
    <row r="10" spans="1:21" x14ac:dyDescent="0.2">
      <c r="A10" s="11" t="s">
        <v>150</v>
      </c>
      <c r="B10" s="11" t="s">
        <v>151</v>
      </c>
      <c r="C10" s="11" t="s">
        <v>150</v>
      </c>
      <c r="D10" s="11" t="s">
        <v>275</v>
      </c>
      <c r="E10" s="12">
        <v>15</v>
      </c>
      <c r="F10" s="12">
        <v>760</v>
      </c>
      <c r="G10" s="12">
        <v>10</v>
      </c>
      <c r="H10" s="12">
        <v>100</v>
      </c>
      <c r="I10" s="12"/>
      <c r="J10" s="12"/>
      <c r="K10" s="12"/>
      <c r="L10" s="12"/>
      <c r="M10" s="12"/>
      <c r="N10" s="13"/>
      <c r="O10" s="12">
        <f t="shared" si="0"/>
        <v>0</v>
      </c>
      <c r="P10" s="12">
        <f t="shared" si="1"/>
        <v>0</v>
      </c>
      <c r="Q10" s="14"/>
      <c r="R10" s="15">
        <v>0.04</v>
      </c>
      <c r="S10" s="15">
        <f t="shared" si="2"/>
        <v>0</v>
      </c>
    </row>
    <row r="11" spans="1:21" x14ac:dyDescent="0.2">
      <c r="A11" s="11" t="s">
        <v>20</v>
      </c>
      <c r="B11" s="11" t="s">
        <v>21</v>
      </c>
      <c r="C11" s="11" t="s">
        <v>20</v>
      </c>
      <c r="D11" s="11" t="s">
        <v>275</v>
      </c>
      <c r="E11" s="12">
        <v>15</v>
      </c>
      <c r="F11" s="12">
        <v>915</v>
      </c>
      <c r="G11" s="12">
        <v>10</v>
      </c>
      <c r="H11" s="12">
        <v>100</v>
      </c>
      <c r="I11" s="12"/>
      <c r="J11" s="12"/>
      <c r="K11" s="12"/>
      <c r="L11" s="12"/>
      <c r="M11" s="12"/>
      <c r="N11" s="13"/>
      <c r="O11" s="12">
        <f t="shared" si="0"/>
        <v>0</v>
      </c>
      <c r="P11" s="12">
        <f t="shared" si="1"/>
        <v>0</v>
      </c>
      <c r="Q11" s="14"/>
      <c r="R11" s="15">
        <v>0.05</v>
      </c>
      <c r="S11" s="15">
        <f t="shared" si="2"/>
        <v>0</v>
      </c>
    </row>
    <row r="12" spans="1:21" x14ac:dyDescent="0.2">
      <c r="A12" s="13" t="s">
        <v>166</v>
      </c>
      <c r="B12" s="13" t="s">
        <v>21</v>
      </c>
      <c r="C12" s="13">
        <v>90441800</v>
      </c>
      <c r="D12" s="36" t="s">
        <v>277</v>
      </c>
      <c r="E12" s="12" t="s">
        <v>167</v>
      </c>
      <c r="F12" s="12">
        <v>900</v>
      </c>
      <c r="G12" s="12">
        <v>10</v>
      </c>
      <c r="H12" s="12">
        <v>100</v>
      </c>
      <c r="I12" s="12"/>
      <c r="J12" s="12"/>
      <c r="K12" s="12"/>
      <c r="L12" s="12"/>
      <c r="M12" s="12"/>
      <c r="N12" s="13"/>
      <c r="O12" s="12">
        <f t="shared" si="0"/>
        <v>0</v>
      </c>
      <c r="P12" s="12">
        <f t="shared" si="1"/>
        <v>0</v>
      </c>
      <c r="Q12" s="14"/>
      <c r="R12" s="15">
        <v>0.05</v>
      </c>
      <c r="S12" s="15">
        <f t="shared" si="2"/>
        <v>0</v>
      </c>
    </row>
    <row r="13" spans="1:21" x14ac:dyDescent="0.2">
      <c r="A13" s="11" t="s">
        <v>16</v>
      </c>
      <c r="B13" s="11" t="s">
        <v>17</v>
      </c>
      <c r="C13" s="11" t="s">
        <v>16</v>
      </c>
      <c r="D13" s="11" t="s">
        <v>275</v>
      </c>
      <c r="E13" s="12">
        <v>15</v>
      </c>
      <c r="F13" s="12">
        <v>1220</v>
      </c>
      <c r="G13" s="12">
        <v>10</v>
      </c>
      <c r="H13" s="12">
        <v>50</v>
      </c>
      <c r="I13" s="12"/>
      <c r="J13" s="12"/>
      <c r="K13" s="12">
        <v>2000</v>
      </c>
      <c r="L13" s="12"/>
      <c r="M13" s="12">
        <v>2000</v>
      </c>
      <c r="N13" s="13"/>
      <c r="O13" s="12">
        <f t="shared" si="0"/>
        <v>4000</v>
      </c>
      <c r="P13" s="12">
        <f t="shared" si="1"/>
        <v>80</v>
      </c>
      <c r="Q13" s="14"/>
      <c r="R13" s="15">
        <v>0.04</v>
      </c>
      <c r="S13" s="15">
        <f t="shared" si="2"/>
        <v>3.2</v>
      </c>
    </row>
    <row r="14" spans="1:21" x14ac:dyDescent="0.2">
      <c r="A14" s="11" t="s">
        <v>148</v>
      </c>
      <c r="B14" s="11" t="s">
        <v>149</v>
      </c>
      <c r="C14" s="11" t="s">
        <v>148</v>
      </c>
      <c r="D14" s="11" t="s">
        <v>275</v>
      </c>
      <c r="E14" s="12">
        <v>15</v>
      </c>
      <c r="F14" s="12">
        <v>1524</v>
      </c>
      <c r="G14" s="12">
        <v>10</v>
      </c>
      <c r="H14" s="12">
        <v>50</v>
      </c>
      <c r="I14" s="12"/>
      <c r="J14" s="12"/>
      <c r="K14" s="12"/>
      <c r="L14" s="12"/>
      <c r="M14" s="12"/>
      <c r="N14" s="13"/>
      <c r="O14" s="12">
        <f t="shared" si="0"/>
        <v>0</v>
      </c>
      <c r="P14" s="12">
        <f t="shared" si="1"/>
        <v>0</v>
      </c>
      <c r="Q14" s="14"/>
      <c r="R14" s="15">
        <v>0.05</v>
      </c>
      <c r="S14" s="15">
        <f t="shared" si="2"/>
        <v>0</v>
      </c>
    </row>
    <row r="15" spans="1:21" x14ac:dyDescent="0.2">
      <c r="A15" s="11" t="s">
        <v>146</v>
      </c>
      <c r="B15" s="11" t="s">
        <v>147</v>
      </c>
      <c r="C15" s="11" t="s">
        <v>146</v>
      </c>
      <c r="D15" s="11" t="s">
        <v>275</v>
      </c>
      <c r="E15" s="12">
        <v>15</v>
      </c>
      <c r="F15" s="12">
        <v>1800</v>
      </c>
      <c r="G15" s="12">
        <v>10</v>
      </c>
      <c r="H15" s="12">
        <v>50</v>
      </c>
      <c r="I15" s="12"/>
      <c r="J15" s="12"/>
      <c r="K15" s="12"/>
      <c r="L15" s="12"/>
      <c r="M15" s="12"/>
      <c r="N15" s="13"/>
      <c r="O15" s="12">
        <f t="shared" si="0"/>
        <v>0</v>
      </c>
      <c r="P15" s="12">
        <f t="shared" si="1"/>
        <v>0</v>
      </c>
      <c r="Q15" s="14"/>
      <c r="R15" s="15">
        <v>0.06</v>
      </c>
      <c r="S15" s="15">
        <f t="shared" si="2"/>
        <v>0</v>
      </c>
    </row>
    <row r="16" spans="1:21" x14ac:dyDescent="0.2">
      <c r="A16" s="11" t="s">
        <v>353</v>
      </c>
      <c r="B16" s="11" t="s">
        <v>354</v>
      </c>
      <c r="C16" s="11" t="s">
        <v>146</v>
      </c>
      <c r="D16" s="11" t="s">
        <v>275</v>
      </c>
      <c r="E16" s="12">
        <v>15</v>
      </c>
      <c r="F16" s="12">
        <v>2100</v>
      </c>
      <c r="G16" s="12">
        <v>10</v>
      </c>
      <c r="H16" s="12">
        <v>50</v>
      </c>
      <c r="I16" s="12"/>
      <c r="J16" s="12"/>
      <c r="K16" s="12"/>
      <c r="L16" s="12"/>
      <c r="M16" s="12"/>
      <c r="N16" s="13"/>
      <c r="O16" s="12">
        <f t="shared" si="0"/>
        <v>0</v>
      </c>
      <c r="P16" s="12">
        <f t="shared" si="1"/>
        <v>0</v>
      </c>
      <c r="Q16" s="14"/>
      <c r="R16" s="15">
        <v>0.06</v>
      </c>
      <c r="S16" s="15">
        <f t="shared" si="2"/>
        <v>0</v>
      </c>
    </row>
    <row r="17" spans="1:21" ht="15" x14ac:dyDescent="0.2">
      <c r="A17" s="17" t="s">
        <v>28</v>
      </c>
      <c r="B17" s="17"/>
      <c r="C17" s="18"/>
      <c r="D17" s="18"/>
      <c r="E17" s="19"/>
      <c r="F17" s="12"/>
      <c r="G17" s="20"/>
      <c r="H17" s="20"/>
      <c r="I17" s="12"/>
      <c r="J17" s="12"/>
      <c r="K17" s="12"/>
      <c r="L17" s="12"/>
      <c r="M17" s="12"/>
      <c r="N17" s="21"/>
      <c r="O17" s="12"/>
      <c r="P17" s="12"/>
      <c r="Q17" s="14"/>
      <c r="R17" s="12"/>
      <c r="S17" s="15"/>
    </row>
    <row r="18" spans="1:21" x14ac:dyDescent="0.2">
      <c r="A18" s="11" t="s">
        <v>260</v>
      </c>
      <c r="B18" s="11" t="s">
        <v>229</v>
      </c>
      <c r="C18" s="11" t="s">
        <v>260</v>
      </c>
      <c r="D18" s="11" t="s">
        <v>275</v>
      </c>
      <c r="E18" s="12">
        <v>20</v>
      </c>
      <c r="F18" s="12">
        <v>100</v>
      </c>
      <c r="G18" s="12">
        <v>10</v>
      </c>
      <c r="H18" s="12">
        <v>500</v>
      </c>
      <c r="I18" s="12"/>
      <c r="J18" s="12"/>
      <c r="K18" s="12"/>
      <c r="L18" s="12"/>
      <c r="M18" s="12"/>
      <c r="N18" s="13"/>
      <c r="O18" s="12">
        <f t="shared" ref="O18:O33" si="3">SUM(I18:N18)</f>
        <v>0</v>
      </c>
      <c r="P18" s="12">
        <f t="shared" ref="P18:P33" si="4">$O18/$H18</f>
        <v>0</v>
      </c>
      <c r="Q18" s="14"/>
      <c r="R18" s="15">
        <v>0.06</v>
      </c>
      <c r="S18" s="15">
        <f t="shared" ref="S18:S33" si="5">$P18*$R18</f>
        <v>0</v>
      </c>
      <c r="T18" s="43">
        <f>SUM(S18:S33)</f>
        <v>5.2</v>
      </c>
      <c r="U18" s="3">
        <f>T18*100/$T$137</f>
        <v>20.659515295987283</v>
      </c>
    </row>
    <row r="19" spans="1:21" x14ac:dyDescent="0.2">
      <c r="A19" s="36" t="s">
        <v>228</v>
      </c>
      <c r="B19" s="36" t="s">
        <v>229</v>
      </c>
      <c r="C19" s="36">
        <v>90442100</v>
      </c>
      <c r="D19" s="36" t="s">
        <v>277</v>
      </c>
      <c r="E19" s="12" t="s">
        <v>46</v>
      </c>
      <c r="F19" s="12">
        <v>100</v>
      </c>
      <c r="G19" s="12">
        <v>10</v>
      </c>
      <c r="H19" s="12">
        <v>500</v>
      </c>
      <c r="I19" s="12"/>
      <c r="J19" s="12"/>
      <c r="K19" s="12"/>
      <c r="L19" s="12"/>
      <c r="M19" s="12"/>
      <c r="N19" s="13"/>
      <c r="O19" s="12">
        <f t="shared" si="3"/>
        <v>0</v>
      </c>
      <c r="P19" s="12">
        <f t="shared" si="4"/>
        <v>0</v>
      </c>
      <c r="Q19" s="14"/>
      <c r="R19" s="15">
        <v>0.06</v>
      </c>
      <c r="S19" s="15">
        <f t="shared" si="5"/>
        <v>0</v>
      </c>
      <c r="T19" s="43"/>
    </row>
    <row r="20" spans="1:21" x14ac:dyDescent="0.2">
      <c r="A20" s="36" t="s">
        <v>172</v>
      </c>
      <c r="B20" s="36" t="s">
        <v>173</v>
      </c>
      <c r="C20" s="36">
        <v>90447000</v>
      </c>
      <c r="D20" s="36" t="s">
        <v>277</v>
      </c>
      <c r="E20" s="12" t="s">
        <v>46</v>
      </c>
      <c r="F20" s="12">
        <v>240</v>
      </c>
      <c r="G20" s="12">
        <v>10</v>
      </c>
      <c r="H20" s="12">
        <v>250</v>
      </c>
      <c r="I20" s="12"/>
      <c r="J20" s="12"/>
      <c r="K20" s="12"/>
      <c r="L20" s="12"/>
      <c r="M20" s="12"/>
      <c r="N20" s="13"/>
      <c r="O20" s="12">
        <f t="shared" si="3"/>
        <v>0</v>
      </c>
      <c r="P20" s="12">
        <f t="shared" si="4"/>
        <v>0</v>
      </c>
      <c r="Q20" s="14"/>
      <c r="R20" s="15">
        <v>0.06</v>
      </c>
      <c r="S20" s="15">
        <f t="shared" si="5"/>
        <v>0</v>
      </c>
    </row>
    <row r="21" spans="1:21" x14ac:dyDescent="0.2">
      <c r="A21" s="11" t="s">
        <v>50</v>
      </c>
      <c r="B21" s="11" t="s">
        <v>51</v>
      </c>
      <c r="C21" s="11" t="s">
        <v>50</v>
      </c>
      <c r="D21" s="11" t="s">
        <v>275</v>
      </c>
      <c r="E21" s="12">
        <v>20</v>
      </c>
      <c r="F21" s="12">
        <v>457</v>
      </c>
      <c r="G21" s="12">
        <v>10</v>
      </c>
      <c r="H21" s="12">
        <v>100</v>
      </c>
      <c r="I21" s="12"/>
      <c r="J21" s="12"/>
      <c r="K21" s="12"/>
      <c r="L21" s="12"/>
      <c r="M21" s="12"/>
      <c r="N21" s="13"/>
      <c r="O21" s="12">
        <f t="shared" si="3"/>
        <v>0</v>
      </c>
      <c r="P21" s="12">
        <f t="shared" si="4"/>
        <v>0</v>
      </c>
      <c r="Q21" s="14"/>
      <c r="R21" s="15">
        <v>0.04</v>
      </c>
      <c r="S21" s="15">
        <f t="shared" si="5"/>
        <v>0</v>
      </c>
    </row>
    <row r="22" spans="1:21" x14ac:dyDescent="0.2">
      <c r="A22" s="36" t="s">
        <v>171</v>
      </c>
      <c r="B22" s="36" t="s">
        <v>51</v>
      </c>
      <c r="C22" s="36">
        <v>90442400</v>
      </c>
      <c r="D22" s="36" t="s">
        <v>277</v>
      </c>
      <c r="E22" s="12" t="s">
        <v>46</v>
      </c>
      <c r="F22" s="12">
        <v>450</v>
      </c>
      <c r="G22" s="12">
        <v>10</v>
      </c>
      <c r="H22" s="12">
        <v>100</v>
      </c>
      <c r="I22" s="12"/>
      <c r="J22" s="12"/>
      <c r="K22" s="12">
        <v>1000</v>
      </c>
      <c r="L22" s="12"/>
      <c r="M22" s="12">
        <v>1000</v>
      </c>
      <c r="N22" s="13"/>
      <c r="O22" s="12">
        <f t="shared" si="3"/>
        <v>2000</v>
      </c>
      <c r="P22" s="12">
        <f t="shared" si="4"/>
        <v>20</v>
      </c>
      <c r="Q22" s="14"/>
      <c r="R22" s="15">
        <v>0.04</v>
      </c>
      <c r="S22" s="15">
        <f t="shared" si="5"/>
        <v>0.8</v>
      </c>
    </row>
    <row r="23" spans="1:21" x14ac:dyDescent="0.2">
      <c r="A23" s="11" t="s">
        <v>47</v>
      </c>
      <c r="B23" s="11" t="s">
        <v>48</v>
      </c>
      <c r="C23" s="11" t="s">
        <v>47</v>
      </c>
      <c r="D23" s="11" t="s">
        <v>275</v>
      </c>
      <c r="E23" s="12">
        <v>20</v>
      </c>
      <c r="F23" s="12">
        <v>610</v>
      </c>
      <c r="G23" s="12">
        <v>10</v>
      </c>
      <c r="H23" s="12">
        <v>100</v>
      </c>
      <c r="I23" s="12"/>
      <c r="J23" s="12"/>
      <c r="K23" s="12">
        <v>1000</v>
      </c>
      <c r="L23" s="12"/>
      <c r="M23" s="12">
        <v>1000</v>
      </c>
      <c r="N23" s="13"/>
      <c r="O23" s="12">
        <f t="shared" si="3"/>
        <v>2000</v>
      </c>
      <c r="P23" s="12">
        <f t="shared" si="4"/>
        <v>20</v>
      </c>
      <c r="Q23" s="14"/>
      <c r="R23" s="15">
        <v>0.06</v>
      </c>
      <c r="S23" s="15">
        <f t="shared" si="5"/>
        <v>1.2</v>
      </c>
    </row>
    <row r="24" spans="1:21" x14ac:dyDescent="0.2">
      <c r="A24" s="36" t="s">
        <v>49</v>
      </c>
      <c r="B24" s="36" t="s">
        <v>48</v>
      </c>
      <c r="C24" s="36">
        <v>90442600</v>
      </c>
      <c r="D24" s="36" t="s">
        <v>277</v>
      </c>
      <c r="E24" s="12" t="s">
        <v>46</v>
      </c>
      <c r="F24" s="12">
        <v>600</v>
      </c>
      <c r="G24" s="12">
        <v>10</v>
      </c>
      <c r="H24" s="12">
        <v>100</v>
      </c>
      <c r="I24" s="12"/>
      <c r="J24" s="12"/>
      <c r="K24" s="12"/>
      <c r="L24" s="12"/>
      <c r="M24" s="12"/>
      <c r="N24" s="13"/>
      <c r="O24" s="12">
        <f t="shared" si="3"/>
        <v>0</v>
      </c>
      <c r="P24" s="12">
        <f t="shared" si="4"/>
        <v>0</v>
      </c>
      <c r="Q24" s="14"/>
      <c r="R24" s="15">
        <v>0.06</v>
      </c>
      <c r="S24" s="15">
        <f t="shared" si="5"/>
        <v>0</v>
      </c>
    </row>
    <row r="25" spans="1:21" x14ac:dyDescent="0.2">
      <c r="A25" s="23" t="s">
        <v>154</v>
      </c>
      <c r="B25" s="11" t="s">
        <v>43</v>
      </c>
      <c r="C25" s="11" t="s">
        <v>154</v>
      </c>
      <c r="D25" s="11" t="s">
        <v>275</v>
      </c>
      <c r="E25" s="12">
        <v>20</v>
      </c>
      <c r="F25" s="12">
        <v>760</v>
      </c>
      <c r="G25" s="12">
        <v>10</v>
      </c>
      <c r="H25" s="12">
        <v>100</v>
      </c>
      <c r="I25" s="12"/>
      <c r="J25" s="12"/>
      <c r="K25" s="12"/>
      <c r="L25" s="12"/>
      <c r="M25" s="12"/>
      <c r="N25" s="13"/>
      <c r="O25" s="12">
        <f t="shared" si="3"/>
        <v>0</v>
      </c>
      <c r="P25" s="12">
        <f t="shared" si="4"/>
        <v>0</v>
      </c>
      <c r="Q25" s="14"/>
      <c r="R25" s="15">
        <v>7.0000000000000007E-2</v>
      </c>
      <c r="S25" s="15">
        <f t="shared" si="5"/>
        <v>0</v>
      </c>
    </row>
    <row r="26" spans="1:21" x14ac:dyDescent="0.2">
      <c r="A26" s="36" t="s">
        <v>45</v>
      </c>
      <c r="B26" s="36" t="s">
        <v>43</v>
      </c>
      <c r="C26" s="36">
        <v>90442700</v>
      </c>
      <c r="D26" s="36" t="s">
        <v>277</v>
      </c>
      <c r="E26" s="12" t="s">
        <v>46</v>
      </c>
      <c r="F26" s="12">
        <v>750</v>
      </c>
      <c r="G26" s="12">
        <v>10</v>
      </c>
      <c r="H26" s="12">
        <v>100</v>
      </c>
      <c r="I26" s="12"/>
      <c r="J26" s="12"/>
      <c r="K26" s="12"/>
      <c r="L26" s="12"/>
      <c r="M26" s="12"/>
      <c r="N26" s="13"/>
      <c r="O26" s="12">
        <f t="shared" si="3"/>
        <v>0</v>
      </c>
      <c r="P26" s="12">
        <f t="shared" si="4"/>
        <v>0</v>
      </c>
      <c r="Q26" s="14"/>
      <c r="R26" s="15">
        <v>7.0000000000000007E-2</v>
      </c>
      <c r="S26" s="15">
        <f t="shared" si="5"/>
        <v>0</v>
      </c>
    </row>
    <row r="27" spans="1:21" x14ac:dyDescent="0.2">
      <c r="A27" s="11" t="s">
        <v>38</v>
      </c>
      <c r="B27" s="11" t="s">
        <v>39</v>
      </c>
      <c r="C27" s="11" t="s">
        <v>38</v>
      </c>
      <c r="D27" s="11" t="s">
        <v>275</v>
      </c>
      <c r="E27" s="12">
        <v>20</v>
      </c>
      <c r="F27" s="12">
        <v>915</v>
      </c>
      <c r="G27" s="12">
        <v>10</v>
      </c>
      <c r="H27" s="12">
        <v>50</v>
      </c>
      <c r="I27" s="12"/>
      <c r="J27" s="12"/>
      <c r="K27" s="12"/>
      <c r="L27" s="12"/>
      <c r="M27" s="12"/>
      <c r="N27" s="13"/>
      <c r="O27" s="12">
        <f t="shared" si="3"/>
        <v>0</v>
      </c>
      <c r="P27" s="12">
        <f t="shared" si="4"/>
        <v>0</v>
      </c>
      <c r="Q27" s="14"/>
      <c r="R27" s="15">
        <v>0.04</v>
      </c>
      <c r="S27" s="15">
        <f t="shared" si="5"/>
        <v>0</v>
      </c>
    </row>
    <row r="28" spans="1:21" x14ac:dyDescent="0.2">
      <c r="A28" s="36" t="s">
        <v>170</v>
      </c>
      <c r="B28" s="36" t="s">
        <v>39</v>
      </c>
      <c r="C28" s="36">
        <v>90442800</v>
      </c>
      <c r="D28" s="36" t="s">
        <v>277</v>
      </c>
      <c r="E28" s="12" t="s">
        <v>46</v>
      </c>
      <c r="F28" s="12">
        <v>900</v>
      </c>
      <c r="G28" s="12">
        <v>10</v>
      </c>
      <c r="H28" s="12">
        <v>50</v>
      </c>
      <c r="I28" s="12"/>
      <c r="J28" s="12"/>
      <c r="K28" s="12">
        <v>2000</v>
      </c>
      <c r="L28" s="12"/>
      <c r="M28" s="12">
        <v>2000</v>
      </c>
      <c r="N28" s="13"/>
      <c r="O28" s="12">
        <f t="shared" si="3"/>
        <v>4000</v>
      </c>
      <c r="P28" s="12">
        <f t="shared" si="4"/>
        <v>80</v>
      </c>
      <c r="Q28" s="14"/>
      <c r="R28" s="15">
        <v>0.04</v>
      </c>
      <c r="S28" s="15">
        <f t="shared" si="5"/>
        <v>3.2</v>
      </c>
    </row>
    <row r="29" spans="1:21" x14ac:dyDescent="0.2">
      <c r="A29" s="11" t="s">
        <v>34</v>
      </c>
      <c r="B29" s="11" t="s">
        <v>35</v>
      </c>
      <c r="C29" s="11" t="s">
        <v>34</v>
      </c>
      <c r="D29" s="11" t="s">
        <v>275</v>
      </c>
      <c r="E29" s="12">
        <v>20</v>
      </c>
      <c r="F29" s="12">
        <v>1220</v>
      </c>
      <c r="G29" s="12">
        <v>10</v>
      </c>
      <c r="H29" s="12">
        <v>50</v>
      </c>
      <c r="I29" s="12"/>
      <c r="J29" s="12"/>
      <c r="K29" s="12"/>
      <c r="L29" s="12"/>
      <c r="M29" s="12"/>
      <c r="N29" s="13"/>
      <c r="O29" s="12">
        <f t="shared" si="3"/>
        <v>0</v>
      </c>
      <c r="P29" s="12">
        <f t="shared" si="4"/>
        <v>0</v>
      </c>
      <c r="Q29" s="14"/>
      <c r="R29" s="15">
        <v>0.06</v>
      </c>
      <c r="S29" s="15">
        <f t="shared" si="5"/>
        <v>0</v>
      </c>
    </row>
    <row r="30" spans="1:21" x14ac:dyDescent="0.2">
      <c r="A30" s="11" t="s">
        <v>32</v>
      </c>
      <c r="B30" s="11" t="s">
        <v>33</v>
      </c>
      <c r="C30" s="11" t="s">
        <v>32</v>
      </c>
      <c r="D30" s="11" t="s">
        <v>275</v>
      </c>
      <c r="E30" s="12">
        <v>20</v>
      </c>
      <c r="F30" s="12">
        <v>1524</v>
      </c>
      <c r="G30" s="12">
        <v>10</v>
      </c>
      <c r="H30" s="12">
        <v>50</v>
      </c>
      <c r="I30" s="12"/>
      <c r="J30" s="12"/>
      <c r="K30" s="12"/>
      <c r="L30" s="12"/>
      <c r="M30" s="12"/>
      <c r="N30" s="13"/>
      <c r="O30" s="12">
        <f t="shared" si="3"/>
        <v>0</v>
      </c>
      <c r="P30" s="12">
        <f t="shared" si="4"/>
        <v>0</v>
      </c>
      <c r="Q30" s="14"/>
      <c r="R30" s="15">
        <v>7.0000000000000007E-2</v>
      </c>
      <c r="S30" s="15">
        <f t="shared" si="5"/>
        <v>0</v>
      </c>
    </row>
    <row r="31" spans="1:21" x14ac:dyDescent="0.2">
      <c r="A31" s="11" t="s">
        <v>214</v>
      </c>
      <c r="B31" s="11" t="s">
        <v>30</v>
      </c>
      <c r="C31" s="11" t="s">
        <v>214</v>
      </c>
      <c r="D31" s="11" t="s">
        <v>275</v>
      </c>
      <c r="E31" s="12">
        <v>20</v>
      </c>
      <c r="F31" s="12">
        <v>1800</v>
      </c>
      <c r="G31" s="12">
        <v>10</v>
      </c>
      <c r="H31" s="12">
        <v>50</v>
      </c>
      <c r="I31" s="12"/>
      <c r="J31" s="12"/>
      <c r="K31" s="12"/>
      <c r="L31" s="12"/>
      <c r="M31" s="12"/>
      <c r="N31" s="13"/>
      <c r="O31" s="12">
        <f t="shared" si="3"/>
        <v>0</v>
      </c>
      <c r="P31" s="12">
        <f t="shared" si="4"/>
        <v>0</v>
      </c>
      <c r="Q31" s="14"/>
      <c r="R31" s="15">
        <v>0.09</v>
      </c>
      <c r="S31" s="15">
        <f t="shared" si="5"/>
        <v>0</v>
      </c>
    </row>
    <row r="32" spans="1:21" x14ac:dyDescent="0.2">
      <c r="A32" s="11" t="s">
        <v>212</v>
      </c>
      <c r="B32" s="11" t="s">
        <v>213</v>
      </c>
      <c r="C32" s="11" t="s">
        <v>212</v>
      </c>
      <c r="D32" s="11" t="s">
        <v>275</v>
      </c>
      <c r="E32" s="12">
        <v>20</v>
      </c>
      <c r="F32" s="12">
        <v>2100</v>
      </c>
      <c r="G32" s="12">
        <v>10</v>
      </c>
      <c r="H32" s="12">
        <v>50</v>
      </c>
      <c r="I32" s="12"/>
      <c r="J32" s="12"/>
      <c r="K32" s="12"/>
      <c r="L32" s="12"/>
      <c r="M32" s="12"/>
      <c r="N32" s="13"/>
      <c r="O32" s="12">
        <f t="shared" si="3"/>
        <v>0</v>
      </c>
      <c r="P32" s="12">
        <f t="shared" si="4"/>
        <v>0</v>
      </c>
      <c r="Q32" s="14"/>
      <c r="R32" s="15">
        <v>7.0000000000000007E-2</v>
      </c>
      <c r="S32" s="15">
        <f t="shared" si="5"/>
        <v>0</v>
      </c>
    </row>
    <row r="33" spans="1:21" x14ac:dyDescent="0.2">
      <c r="A33" s="11" t="s">
        <v>242</v>
      </c>
      <c r="B33" s="11" t="s">
        <v>243</v>
      </c>
      <c r="C33" s="11" t="s">
        <v>242</v>
      </c>
      <c r="D33" s="11" t="s">
        <v>275</v>
      </c>
      <c r="E33" s="12">
        <v>20</v>
      </c>
      <c r="F33" s="12">
        <v>2400</v>
      </c>
      <c r="G33" s="12">
        <v>10</v>
      </c>
      <c r="H33" s="12">
        <v>50</v>
      </c>
      <c r="I33" s="12"/>
      <c r="J33" s="12"/>
      <c r="K33" s="12"/>
      <c r="L33" s="12"/>
      <c r="M33" s="12"/>
      <c r="N33" s="13"/>
      <c r="O33" s="12">
        <f t="shared" si="3"/>
        <v>0</v>
      </c>
      <c r="P33" s="12">
        <f t="shared" si="4"/>
        <v>0</v>
      </c>
      <c r="Q33" s="14"/>
      <c r="R33" s="15">
        <v>7.0000000000000007E-2</v>
      </c>
      <c r="S33" s="15">
        <f t="shared" si="5"/>
        <v>0</v>
      </c>
    </row>
    <row r="34" spans="1:21" ht="15" x14ac:dyDescent="0.2">
      <c r="A34" s="17" t="s">
        <v>52</v>
      </c>
      <c r="B34" s="17"/>
      <c r="C34" s="18"/>
      <c r="D34" s="18"/>
      <c r="E34" s="19"/>
      <c r="F34" s="24"/>
      <c r="G34" s="10"/>
      <c r="H34" s="10"/>
      <c r="I34" s="12"/>
      <c r="J34" s="12"/>
      <c r="K34" s="12"/>
      <c r="L34" s="12"/>
      <c r="M34" s="12"/>
      <c r="N34" s="25"/>
      <c r="O34" s="12"/>
      <c r="P34" s="12"/>
      <c r="Q34" s="14"/>
      <c r="R34" s="12"/>
      <c r="S34" s="15"/>
    </row>
    <row r="35" spans="1:21" x14ac:dyDescent="0.2">
      <c r="A35" s="11" t="s">
        <v>261</v>
      </c>
      <c r="B35" s="11" t="s">
        <v>262</v>
      </c>
      <c r="C35" s="11" t="s">
        <v>261</v>
      </c>
      <c r="D35" s="11" t="s">
        <v>275</v>
      </c>
      <c r="E35" s="12" t="s">
        <v>63</v>
      </c>
      <c r="F35" s="12">
        <v>200</v>
      </c>
      <c r="G35" s="12">
        <v>10</v>
      </c>
      <c r="H35" s="12">
        <v>150</v>
      </c>
      <c r="I35" s="12"/>
      <c r="J35" s="12"/>
      <c r="K35" s="12">
        <v>600</v>
      </c>
      <c r="L35" s="12"/>
      <c r="M35" s="12"/>
      <c r="N35" s="13"/>
      <c r="O35" s="12">
        <f t="shared" ref="O35:O52" si="6">SUM(I35:N35)</f>
        <v>600</v>
      </c>
      <c r="P35" s="12">
        <f t="shared" ref="P35:P52" si="7">$O35/$H35</f>
        <v>4</v>
      </c>
      <c r="Q35" s="14"/>
      <c r="R35" s="15">
        <v>0.06</v>
      </c>
      <c r="S35" s="15">
        <f t="shared" ref="S35:S52" si="8">$P35*$R35</f>
        <v>0.24</v>
      </c>
      <c r="T35" s="43">
        <f>SUM(S35:S52)</f>
        <v>11.78</v>
      </c>
      <c r="U35" s="3">
        <f>T35*100/$T$137</f>
        <v>46.801748112832726</v>
      </c>
    </row>
    <row r="36" spans="1:21" x14ac:dyDescent="0.2">
      <c r="A36" s="37" t="s">
        <v>198</v>
      </c>
      <c r="B36" s="36" t="s">
        <v>199</v>
      </c>
      <c r="C36" s="36">
        <v>90448000</v>
      </c>
      <c r="D36" s="36" t="s">
        <v>277</v>
      </c>
      <c r="E36" s="12" t="s">
        <v>63</v>
      </c>
      <c r="F36" s="12">
        <v>270</v>
      </c>
      <c r="G36" s="12">
        <v>10</v>
      </c>
      <c r="H36" s="12">
        <v>100</v>
      </c>
      <c r="I36" s="12"/>
      <c r="J36" s="12"/>
      <c r="K36" s="12"/>
      <c r="L36" s="12"/>
      <c r="M36" s="12"/>
      <c r="N36" s="13"/>
      <c r="O36" s="12">
        <f t="shared" si="6"/>
        <v>0</v>
      </c>
      <c r="P36" s="12">
        <f t="shared" si="7"/>
        <v>0</v>
      </c>
      <c r="Q36" s="14"/>
      <c r="R36" s="15">
        <v>0.06</v>
      </c>
      <c r="S36" s="15">
        <f t="shared" si="8"/>
        <v>0</v>
      </c>
    </row>
    <row r="37" spans="1:21" x14ac:dyDescent="0.2">
      <c r="A37" s="27" t="s">
        <v>67</v>
      </c>
      <c r="B37" s="27" t="s">
        <v>68</v>
      </c>
      <c r="C37" s="27" t="s">
        <v>69</v>
      </c>
      <c r="D37" s="11" t="s">
        <v>275</v>
      </c>
      <c r="E37" s="12">
        <v>25</v>
      </c>
      <c r="F37" s="12">
        <v>375</v>
      </c>
      <c r="G37" s="12">
        <v>10</v>
      </c>
      <c r="H37" s="12">
        <v>100</v>
      </c>
      <c r="I37" s="12"/>
      <c r="J37" s="12"/>
      <c r="K37" s="12"/>
      <c r="L37" s="12"/>
      <c r="M37" s="12"/>
      <c r="N37" s="13"/>
      <c r="O37" s="12">
        <f t="shared" si="6"/>
        <v>0</v>
      </c>
      <c r="P37" s="12">
        <f t="shared" si="7"/>
        <v>0</v>
      </c>
      <c r="Q37" s="14"/>
      <c r="R37" s="15">
        <v>0.06</v>
      </c>
      <c r="S37" s="15">
        <f t="shared" si="8"/>
        <v>0</v>
      </c>
    </row>
    <row r="38" spans="1:21" x14ac:dyDescent="0.2">
      <c r="A38" s="11" t="s">
        <v>64</v>
      </c>
      <c r="B38" s="11" t="s">
        <v>65</v>
      </c>
      <c r="C38" s="11" t="s">
        <v>64</v>
      </c>
      <c r="D38" s="11" t="s">
        <v>275</v>
      </c>
      <c r="E38" s="12">
        <v>25</v>
      </c>
      <c r="F38" s="12">
        <v>457</v>
      </c>
      <c r="G38" s="12">
        <v>10</v>
      </c>
      <c r="H38" s="12">
        <v>100</v>
      </c>
      <c r="I38" s="12"/>
      <c r="J38" s="12">
        <v>1000</v>
      </c>
      <c r="K38" s="12">
        <v>1000</v>
      </c>
      <c r="L38" s="12"/>
      <c r="M38" s="12"/>
      <c r="N38" s="13"/>
      <c r="O38" s="12">
        <f t="shared" si="6"/>
        <v>2000</v>
      </c>
      <c r="P38" s="12">
        <f t="shared" si="7"/>
        <v>20</v>
      </c>
      <c r="Q38" s="14"/>
      <c r="R38" s="15">
        <v>0.06</v>
      </c>
      <c r="S38" s="15">
        <f t="shared" si="8"/>
        <v>1.2</v>
      </c>
    </row>
    <row r="39" spans="1:21" x14ac:dyDescent="0.2">
      <c r="A39" s="36" t="s">
        <v>66</v>
      </c>
      <c r="B39" s="36" t="s">
        <v>65</v>
      </c>
      <c r="C39" s="36">
        <v>90443400</v>
      </c>
      <c r="D39" s="36" t="s">
        <v>277</v>
      </c>
      <c r="E39" s="12" t="s">
        <v>63</v>
      </c>
      <c r="F39" s="12">
        <v>450</v>
      </c>
      <c r="G39" s="12">
        <v>10</v>
      </c>
      <c r="H39" s="12">
        <v>100</v>
      </c>
      <c r="I39" s="12"/>
      <c r="J39" s="12">
        <v>1000</v>
      </c>
      <c r="K39" s="12">
        <v>2000</v>
      </c>
      <c r="L39" s="12"/>
      <c r="M39" s="12">
        <v>2000</v>
      </c>
      <c r="N39" s="13"/>
      <c r="O39" s="12">
        <f t="shared" si="6"/>
        <v>5000</v>
      </c>
      <c r="P39" s="12">
        <f t="shared" si="7"/>
        <v>50</v>
      </c>
      <c r="Q39" s="14"/>
      <c r="R39" s="15">
        <v>0.06</v>
      </c>
      <c r="S39" s="15">
        <f t="shared" si="8"/>
        <v>3</v>
      </c>
    </row>
    <row r="40" spans="1:21" x14ac:dyDescent="0.2">
      <c r="A40" s="11" t="s">
        <v>60</v>
      </c>
      <c r="B40" s="11" t="s">
        <v>61</v>
      </c>
      <c r="C40" s="11" t="s">
        <v>60</v>
      </c>
      <c r="D40" s="11" t="s">
        <v>275</v>
      </c>
      <c r="E40" s="12">
        <v>25</v>
      </c>
      <c r="F40" s="12">
        <v>610</v>
      </c>
      <c r="G40" s="12">
        <v>10</v>
      </c>
      <c r="H40" s="12">
        <v>50</v>
      </c>
      <c r="I40" s="12"/>
      <c r="J40" s="12"/>
      <c r="K40" s="12">
        <v>500</v>
      </c>
      <c r="L40" s="12"/>
      <c r="M40" s="12">
        <v>500</v>
      </c>
      <c r="N40" s="13"/>
      <c r="O40" s="12">
        <f t="shared" si="6"/>
        <v>1000</v>
      </c>
      <c r="P40" s="12">
        <f t="shared" si="7"/>
        <v>20</v>
      </c>
      <c r="Q40" s="14"/>
      <c r="R40" s="15">
        <v>0.04</v>
      </c>
      <c r="S40" s="15">
        <f t="shared" si="8"/>
        <v>0.8</v>
      </c>
    </row>
    <row r="41" spans="1:21" x14ac:dyDescent="0.2">
      <c r="A41" s="36" t="s">
        <v>62</v>
      </c>
      <c r="B41" s="36" t="s">
        <v>61</v>
      </c>
      <c r="C41" s="36">
        <v>90443600</v>
      </c>
      <c r="D41" s="36" t="s">
        <v>277</v>
      </c>
      <c r="E41" s="12" t="s">
        <v>63</v>
      </c>
      <c r="F41" s="12">
        <v>600</v>
      </c>
      <c r="G41" s="12">
        <v>10</v>
      </c>
      <c r="H41" s="12">
        <v>50</v>
      </c>
      <c r="I41" s="12"/>
      <c r="J41" s="12">
        <v>1900</v>
      </c>
      <c r="K41" s="12">
        <v>2000</v>
      </c>
      <c r="L41" s="12"/>
      <c r="M41" s="12">
        <v>2000</v>
      </c>
      <c r="N41" s="13"/>
      <c r="O41" s="12">
        <f t="shared" si="6"/>
        <v>5900</v>
      </c>
      <c r="P41" s="12">
        <f t="shared" si="7"/>
        <v>118</v>
      </c>
      <c r="Q41" s="14"/>
      <c r="R41" s="15">
        <v>0.04</v>
      </c>
      <c r="S41" s="15">
        <f t="shared" si="8"/>
        <v>4.72</v>
      </c>
    </row>
    <row r="42" spans="1:21" x14ac:dyDescent="0.2">
      <c r="A42" s="11" t="s">
        <v>195</v>
      </c>
      <c r="B42" s="11" t="s">
        <v>178</v>
      </c>
      <c r="C42" s="11" t="s">
        <v>195</v>
      </c>
      <c r="D42" s="11" t="s">
        <v>275</v>
      </c>
      <c r="E42" s="12">
        <v>25</v>
      </c>
      <c r="F42" s="12">
        <v>750</v>
      </c>
      <c r="G42" s="12">
        <v>10</v>
      </c>
      <c r="H42" s="12">
        <v>50</v>
      </c>
      <c r="I42" s="12"/>
      <c r="J42" s="12"/>
      <c r="K42" s="12"/>
      <c r="L42" s="12"/>
      <c r="M42" s="12"/>
      <c r="N42" s="13"/>
      <c r="O42" s="12">
        <f t="shared" si="6"/>
        <v>0</v>
      </c>
      <c r="P42" s="12">
        <f t="shared" si="7"/>
        <v>0</v>
      </c>
      <c r="Q42" s="14"/>
      <c r="R42" s="15">
        <v>0.05</v>
      </c>
      <c r="S42" s="15">
        <f t="shared" si="8"/>
        <v>0</v>
      </c>
    </row>
    <row r="43" spans="1:21" x14ac:dyDescent="0.2">
      <c r="A43" s="36" t="s">
        <v>177</v>
      </c>
      <c r="B43" s="36" t="s">
        <v>178</v>
      </c>
      <c r="C43" s="36">
        <v>90443700</v>
      </c>
      <c r="D43" s="36" t="s">
        <v>277</v>
      </c>
      <c r="E43" s="12" t="s">
        <v>63</v>
      </c>
      <c r="F43" s="12">
        <v>750</v>
      </c>
      <c r="G43" s="12">
        <v>10</v>
      </c>
      <c r="H43" s="12">
        <v>50</v>
      </c>
      <c r="I43" s="12"/>
      <c r="J43" s="12"/>
      <c r="K43" s="12"/>
      <c r="L43" s="12"/>
      <c r="M43" s="12"/>
      <c r="N43" s="13"/>
      <c r="O43" s="12">
        <f t="shared" si="6"/>
        <v>0</v>
      </c>
      <c r="P43" s="12">
        <f t="shared" si="7"/>
        <v>0</v>
      </c>
      <c r="Q43" s="14"/>
      <c r="R43" s="15">
        <v>0.05</v>
      </c>
      <c r="S43" s="15">
        <f t="shared" si="8"/>
        <v>0</v>
      </c>
    </row>
    <row r="44" spans="1:21" x14ac:dyDescent="0.2">
      <c r="A44" s="11" t="s">
        <v>155</v>
      </c>
      <c r="B44" s="11" t="s">
        <v>58</v>
      </c>
      <c r="C44" s="11" t="s">
        <v>155</v>
      </c>
      <c r="D44" s="11" t="s">
        <v>275</v>
      </c>
      <c r="E44" s="12">
        <v>25</v>
      </c>
      <c r="F44" s="12">
        <v>915</v>
      </c>
      <c r="G44" s="12">
        <v>10</v>
      </c>
      <c r="H44" s="12">
        <v>50</v>
      </c>
      <c r="I44" s="12"/>
      <c r="J44" s="12"/>
      <c r="K44" s="12"/>
      <c r="L44" s="12"/>
      <c r="M44" s="12"/>
      <c r="N44" s="13"/>
      <c r="O44" s="12">
        <f t="shared" si="6"/>
        <v>0</v>
      </c>
      <c r="P44" s="12">
        <f t="shared" si="7"/>
        <v>0</v>
      </c>
      <c r="Q44" s="14"/>
      <c r="R44" s="15">
        <v>0.06</v>
      </c>
      <c r="S44" s="15">
        <f t="shared" si="8"/>
        <v>0</v>
      </c>
    </row>
    <row r="45" spans="1:21" x14ac:dyDescent="0.2">
      <c r="A45" s="36" t="s">
        <v>176</v>
      </c>
      <c r="B45" s="36" t="s">
        <v>58</v>
      </c>
      <c r="C45" s="36">
        <v>90443800</v>
      </c>
      <c r="D45" s="36" t="s">
        <v>277</v>
      </c>
      <c r="E45" s="12" t="s">
        <v>63</v>
      </c>
      <c r="F45" s="12">
        <v>900</v>
      </c>
      <c r="G45" s="12">
        <v>10</v>
      </c>
      <c r="H45" s="12">
        <v>50</v>
      </c>
      <c r="I45" s="12"/>
      <c r="J45" s="12"/>
      <c r="K45" s="12"/>
      <c r="L45" s="12"/>
      <c r="M45" s="12"/>
      <c r="N45" s="13"/>
      <c r="O45" s="12">
        <f t="shared" si="6"/>
        <v>0</v>
      </c>
      <c r="P45" s="12">
        <f t="shared" si="7"/>
        <v>0</v>
      </c>
      <c r="Q45" s="14"/>
      <c r="R45" s="15">
        <v>0.06</v>
      </c>
      <c r="S45" s="15">
        <f t="shared" si="8"/>
        <v>0</v>
      </c>
    </row>
    <row r="46" spans="1:21" x14ac:dyDescent="0.2">
      <c r="A46" s="11" t="s">
        <v>53</v>
      </c>
      <c r="B46" s="11" t="s">
        <v>54</v>
      </c>
      <c r="C46" s="11" t="s">
        <v>53</v>
      </c>
      <c r="D46" s="11" t="s">
        <v>275</v>
      </c>
      <c r="E46" s="12">
        <v>25</v>
      </c>
      <c r="F46" s="12">
        <v>1220</v>
      </c>
      <c r="G46" s="12">
        <v>10</v>
      </c>
      <c r="H46" s="12">
        <v>50</v>
      </c>
      <c r="I46" s="12"/>
      <c r="J46" s="12"/>
      <c r="K46" s="12"/>
      <c r="L46" s="12"/>
      <c r="M46" s="12"/>
      <c r="N46" s="13"/>
      <c r="O46" s="12">
        <f t="shared" si="6"/>
        <v>0</v>
      </c>
      <c r="P46" s="12">
        <f t="shared" si="7"/>
        <v>0</v>
      </c>
      <c r="Q46" s="14"/>
      <c r="R46" s="15">
        <v>0.08</v>
      </c>
      <c r="S46" s="15">
        <f t="shared" si="8"/>
        <v>0</v>
      </c>
    </row>
    <row r="47" spans="1:21" x14ac:dyDescent="0.2">
      <c r="A47" s="26" t="s">
        <v>194</v>
      </c>
      <c r="B47" s="26" t="s">
        <v>54</v>
      </c>
      <c r="C47" s="26">
        <v>90444000</v>
      </c>
      <c r="D47" s="36" t="s">
        <v>277</v>
      </c>
      <c r="E47" s="12" t="s">
        <v>63</v>
      </c>
      <c r="F47" s="12">
        <v>1200</v>
      </c>
      <c r="G47" s="12">
        <v>10</v>
      </c>
      <c r="H47" s="12">
        <v>50</v>
      </c>
      <c r="I47" s="12"/>
      <c r="J47" s="12"/>
      <c r="K47" s="12">
        <v>500</v>
      </c>
      <c r="L47" s="12"/>
      <c r="M47" s="12">
        <v>500</v>
      </c>
      <c r="N47" s="13"/>
      <c r="O47" s="12">
        <f t="shared" si="6"/>
        <v>1000</v>
      </c>
      <c r="P47" s="12">
        <f t="shared" si="7"/>
        <v>20</v>
      </c>
      <c r="Q47" s="14"/>
      <c r="R47" s="15">
        <v>0.08</v>
      </c>
      <c r="S47" s="15">
        <f t="shared" si="8"/>
        <v>1.6</v>
      </c>
    </row>
    <row r="48" spans="1:21" x14ac:dyDescent="0.2">
      <c r="A48" s="11" t="s">
        <v>230</v>
      </c>
      <c r="B48" s="11" t="s">
        <v>231</v>
      </c>
      <c r="C48" s="11" t="s">
        <v>230</v>
      </c>
      <c r="D48" s="11" t="s">
        <v>275</v>
      </c>
      <c r="E48" s="12">
        <v>25</v>
      </c>
      <c r="F48" s="12">
        <v>1500</v>
      </c>
      <c r="G48" s="12">
        <v>10</v>
      </c>
      <c r="H48" s="12">
        <v>50</v>
      </c>
      <c r="I48" s="12"/>
      <c r="J48" s="12"/>
      <c r="K48" s="12"/>
      <c r="L48" s="12"/>
      <c r="M48" s="12">
        <v>100</v>
      </c>
      <c r="N48" s="13"/>
      <c r="O48" s="12">
        <f t="shared" si="6"/>
        <v>100</v>
      </c>
      <c r="P48" s="12">
        <f t="shared" si="7"/>
        <v>2</v>
      </c>
      <c r="Q48" s="14"/>
      <c r="R48" s="15">
        <v>0.11</v>
      </c>
      <c r="S48" s="15">
        <f t="shared" si="8"/>
        <v>0.22</v>
      </c>
    </row>
    <row r="49" spans="1:21" x14ac:dyDescent="0.2">
      <c r="A49" s="11" t="s">
        <v>254</v>
      </c>
      <c r="B49" s="11" t="s">
        <v>255</v>
      </c>
      <c r="C49" s="11" t="s">
        <v>254</v>
      </c>
      <c r="D49" s="11" t="s">
        <v>275</v>
      </c>
      <c r="E49" s="12">
        <v>25</v>
      </c>
      <c r="F49" s="12">
        <v>1650</v>
      </c>
      <c r="G49" s="12">
        <v>10</v>
      </c>
      <c r="H49" s="12">
        <v>50</v>
      </c>
      <c r="I49" s="12"/>
      <c r="J49" s="12"/>
      <c r="K49" s="12"/>
      <c r="L49" s="12"/>
      <c r="M49" s="12"/>
      <c r="N49" s="13"/>
      <c r="O49" s="12">
        <f t="shared" si="6"/>
        <v>0</v>
      </c>
      <c r="P49" s="12">
        <f t="shared" si="7"/>
        <v>0</v>
      </c>
      <c r="Q49" s="14"/>
      <c r="R49" s="15">
        <v>0.12</v>
      </c>
      <c r="S49" s="15">
        <f t="shared" si="8"/>
        <v>0</v>
      </c>
    </row>
    <row r="50" spans="1:21" x14ac:dyDescent="0.2">
      <c r="A50" s="11" t="s">
        <v>193</v>
      </c>
      <c r="B50" s="11" t="s">
        <v>175</v>
      </c>
      <c r="C50" s="11" t="s">
        <v>193</v>
      </c>
      <c r="D50" s="11" t="s">
        <v>275</v>
      </c>
      <c r="E50" s="12">
        <v>25</v>
      </c>
      <c r="F50" s="12">
        <v>1800</v>
      </c>
      <c r="G50" s="12">
        <v>10</v>
      </c>
      <c r="H50" s="12">
        <v>50</v>
      </c>
      <c r="I50" s="12"/>
      <c r="J50" s="12"/>
      <c r="K50" s="12"/>
      <c r="L50" s="12"/>
      <c r="M50" s="12"/>
      <c r="N50" s="13"/>
      <c r="O50" s="12">
        <f t="shared" si="6"/>
        <v>0</v>
      </c>
      <c r="P50" s="12">
        <f t="shared" si="7"/>
        <v>0</v>
      </c>
      <c r="Q50" s="14"/>
      <c r="R50" s="15">
        <v>0.12</v>
      </c>
      <c r="S50" s="15">
        <f t="shared" si="8"/>
        <v>0</v>
      </c>
    </row>
    <row r="51" spans="1:21" x14ac:dyDescent="0.2">
      <c r="A51" s="36" t="s">
        <v>174</v>
      </c>
      <c r="B51" s="36" t="s">
        <v>175</v>
      </c>
      <c r="C51" s="36">
        <v>90443900</v>
      </c>
      <c r="D51" s="36" t="s">
        <v>277</v>
      </c>
      <c r="E51" s="12" t="s">
        <v>63</v>
      </c>
      <c r="F51" s="12">
        <v>1800</v>
      </c>
      <c r="G51" s="12">
        <v>10</v>
      </c>
      <c r="H51" s="12">
        <v>50</v>
      </c>
      <c r="I51" s="12"/>
      <c r="J51" s="12"/>
      <c r="K51" s="12"/>
      <c r="L51" s="12"/>
      <c r="M51" s="12"/>
      <c r="N51" s="13"/>
      <c r="O51" s="12">
        <f>SUM(I51:N51)</f>
        <v>0</v>
      </c>
      <c r="P51" s="12">
        <f>$O51/$H51</f>
        <v>0</v>
      </c>
      <c r="Q51" s="14"/>
      <c r="R51" s="15">
        <v>0.12</v>
      </c>
      <c r="S51" s="15">
        <f>$P51*$R51</f>
        <v>0</v>
      </c>
    </row>
    <row r="52" spans="1:21" x14ac:dyDescent="0.2">
      <c r="A52" s="36" t="s">
        <v>293</v>
      </c>
      <c r="B52" s="36" t="s">
        <v>294</v>
      </c>
      <c r="C52" s="36">
        <v>90443000</v>
      </c>
      <c r="D52" s="36" t="s">
        <v>277</v>
      </c>
      <c r="E52" s="12" t="s">
        <v>63</v>
      </c>
      <c r="F52" s="12">
        <v>2100</v>
      </c>
      <c r="G52" s="12">
        <v>10</v>
      </c>
      <c r="H52" s="12">
        <v>50</v>
      </c>
      <c r="I52" s="12"/>
      <c r="J52" s="12"/>
      <c r="K52" s="12"/>
      <c r="L52" s="12"/>
      <c r="M52" s="12"/>
      <c r="N52" s="13"/>
      <c r="O52" s="12">
        <f t="shared" si="6"/>
        <v>0</v>
      </c>
      <c r="P52" s="12">
        <f t="shared" si="7"/>
        <v>0</v>
      </c>
      <c r="Q52" s="14"/>
      <c r="R52" s="15">
        <v>0.09</v>
      </c>
      <c r="S52" s="15">
        <f t="shared" si="8"/>
        <v>0</v>
      </c>
    </row>
    <row r="53" spans="1:21" x14ac:dyDescent="0.2">
      <c r="A53" s="28" t="s">
        <v>70</v>
      </c>
      <c r="B53" s="28"/>
      <c r="C53" s="29"/>
      <c r="D53" s="29"/>
      <c r="E53" s="30"/>
      <c r="F53" s="36"/>
      <c r="G53" s="20"/>
      <c r="H53" s="20"/>
      <c r="I53" s="12"/>
      <c r="J53" s="12"/>
      <c r="K53" s="12"/>
      <c r="L53" s="12"/>
      <c r="M53" s="12"/>
      <c r="N53" s="20"/>
      <c r="O53" s="12"/>
      <c r="P53" s="12"/>
      <c r="Q53" s="14"/>
      <c r="R53" s="12"/>
      <c r="S53" s="15"/>
    </row>
    <row r="54" spans="1:21" x14ac:dyDescent="0.2">
      <c r="A54" s="11" t="s">
        <v>295</v>
      </c>
      <c r="B54" s="11" t="s">
        <v>296</v>
      </c>
      <c r="C54" s="11" t="s">
        <v>295</v>
      </c>
      <c r="D54" s="11" t="s">
        <v>275</v>
      </c>
      <c r="E54" s="12">
        <v>32</v>
      </c>
      <c r="F54" s="12">
        <v>100</v>
      </c>
      <c r="G54" s="12">
        <v>10</v>
      </c>
      <c r="H54" s="12">
        <v>300</v>
      </c>
      <c r="I54" s="12"/>
      <c r="J54" s="12"/>
      <c r="K54" s="12"/>
      <c r="L54" s="12"/>
      <c r="M54" s="12"/>
      <c r="N54" s="13"/>
      <c r="O54" s="12">
        <f t="shared" ref="O54:O68" si="9">SUM(I54:N54)</f>
        <v>0</v>
      </c>
      <c r="P54" s="12">
        <f t="shared" ref="P54:P68" si="10">$O54/$H54</f>
        <v>0</v>
      </c>
      <c r="Q54" s="14"/>
      <c r="R54" s="15">
        <v>0.09</v>
      </c>
      <c r="S54" s="15">
        <f t="shared" ref="S54:S68" si="11">$P54*$R54</f>
        <v>0</v>
      </c>
      <c r="T54" s="43">
        <f>SUM(S54:S68)</f>
        <v>1.08</v>
      </c>
      <c r="U54" s="3">
        <f>T54*100/$T$137</f>
        <v>4.2908224076281281</v>
      </c>
    </row>
    <row r="55" spans="1:21" x14ac:dyDescent="0.2">
      <c r="A55" s="11" t="s">
        <v>71</v>
      </c>
      <c r="B55" s="11" t="s">
        <v>72</v>
      </c>
      <c r="C55" s="11" t="s">
        <v>71</v>
      </c>
      <c r="D55" s="11" t="s">
        <v>275</v>
      </c>
      <c r="E55" s="12">
        <v>32</v>
      </c>
      <c r="F55" s="12">
        <v>150</v>
      </c>
      <c r="G55" s="12">
        <v>10</v>
      </c>
      <c r="H55" s="12">
        <v>300</v>
      </c>
      <c r="I55" s="12"/>
      <c r="J55" s="12"/>
      <c r="K55" s="12"/>
      <c r="L55" s="12"/>
      <c r="M55" s="12"/>
      <c r="N55" s="13"/>
      <c r="O55" s="12">
        <f t="shared" si="9"/>
        <v>0</v>
      </c>
      <c r="P55" s="12">
        <f t="shared" si="10"/>
        <v>0</v>
      </c>
      <c r="Q55" s="14"/>
      <c r="R55" s="15">
        <v>0.09</v>
      </c>
      <c r="S55" s="15">
        <f t="shared" si="11"/>
        <v>0</v>
      </c>
    </row>
    <row r="56" spans="1:21" x14ac:dyDescent="0.2">
      <c r="A56" s="36" t="s">
        <v>256</v>
      </c>
      <c r="B56" s="36" t="s">
        <v>72</v>
      </c>
      <c r="C56" s="36">
        <v>90446200</v>
      </c>
      <c r="D56" s="36" t="s">
        <v>277</v>
      </c>
      <c r="E56" s="12">
        <v>32</v>
      </c>
      <c r="F56" s="12">
        <v>150</v>
      </c>
      <c r="G56" s="12">
        <v>10</v>
      </c>
      <c r="H56" s="12">
        <v>300</v>
      </c>
      <c r="I56" s="12"/>
      <c r="J56" s="12"/>
      <c r="K56" s="12"/>
      <c r="L56" s="12"/>
      <c r="M56" s="12"/>
      <c r="N56" s="13"/>
      <c r="O56" s="12">
        <f t="shared" si="9"/>
        <v>0</v>
      </c>
      <c r="P56" s="12">
        <f t="shared" si="10"/>
        <v>0</v>
      </c>
      <c r="Q56" s="14"/>
      <c r="R56" s="15">
        <v>0.09</v>
      </c>
      <c r="S56" s="15">
        <f t="shared" si="11"/>
        <v>0</v>
      </c>
    </row>
    <row r="57" spans="1:21" x14ac:dyDescent="0.2">
      <c r="A57" s="11" t="s">
        <v>200</v>
      </c>
      <c r="B57" s="11" t="s">
        <v>201</v>
      </c>
      <c r="C57" s="11" t="s">
        <v>200</v>
      </c>
      <c r="D57" s="11" t="s">
        <v>275</v>
      </c>
      <c r="E57" s="12">
        <v>32</v>
      </c>
      <c r="F57" s="12">
        <v>200</v>
      </c>
      <c r="G57" s="12">
        <v>10</v>
      </c>
      <c r="H57" s="12">
        <v>300</v>
      </c>
      <c r="I57" s="12"/>
      <c r="J57" s="12"/>
      <c r="K57" s="12"/>
      <c r="L57" s="12"/>
      <c r="M57" s="12"/>
      <c r="N57" s="13"/>
      <c r="O57" s="12">
        <f t="shared" si="9"/>
        <v>0</v>
      </c>
      <c r="P57" s="12">
        <f t="shared" si="10"/>
        <v>0</v>
      </c>
      <c r="Q57" s="14"/>
      <c r="R57" s="15">
        <v>0.09</v>
      </c>
      <c r="S57" s="15">
        <f t="shared" si="11"/>
        <v>0</v>
      </c>
    </row>
    <row r="58" spans="1:21" x14ac:dyDescent="0.2">
      <c r="A58" s="11" t="s">
        <v>73</v>
      </c>
      <c r="B58" s="11" t="s">
        <v>74</v>
      </c>
      <c r="C58" s="11" t="s">
        <v>73</v>
      </c>
      <c r="D58" s="11" t="s">
        <v>275</v>
      </c>
      <c r="E58" s="12">
        <v>32</v>
      </c>
      <c r="F58" s="12">
        <v>300</v>
      </c>
      <c r="G58" s="12">
        <v>10</v>
      </c>
      <c r="H58" s="12">
        <v>150</v>
      </c>
      <c r="I58" s="12"/>
      <c r="J58" s="12"/>
      <c r="K58" s="12"/>
      <c r="L58" s="12"/>
      <c r="M58" s="12">
        <v>300</v>
      </c>
      <c r="N58" s="13"/>
      <c r="O58" s="12">
        <f t="shared" si="9"/>
        <v>300</v>
      </c>
      <c r="P58" s="12">
        <f t="shared" si="10"/>
        <v>2</v>
      </c>
      <c r="Q58" s="14"/>
      <c r="R58" s="15">
        <v>0.09</v>
      </c>
      <c r="S58" s="15">
        <f t="shared" si="11"/>
        <v>0.18</v>
      </c>
    </row>
    <row r="59" spans="1:21" x14ac:dyDescent="0.2">
      <c r="A59" s="36" t="s">
        <v>232</v>
      </c>
      <c r="B59" s="36" t="s">
        <v>74</v>
      </c>
      <c r="C59" s="36">
        <v>90446300</v>
      </c>
      <c r="D59" s="36" t="s">
        <v>277</v>
      </c>
      <c r="E59" s="12" t="s">
        <v>180</v>
      </c>
      <c r="F59" s="12">
        <v>300</v>
      </c>
      <c r="G59" s="12">
        <v>10</v>
      </c>
      <c r="H59" s="12">
        <v>150</v>
      </c>
      <c r="I59" s="12"/>
      <c r="J59" s="12"/>
      <c r="K59" s="12"/>
      <c r="L59" s="12"/>
      <c r="M59" s="12">
        <v>300</v>
      </c>
      <c r="N59" s="13"/>
      <c r="O59" s="12">
        <f t="shared" si="9"/>
        <v>300</v>
      </c>
      <c r="P59" s="12">
        <f t="shared" si="10"/>
        <v>2</v>
      </c>
      <c r="Q59" s="14"/>
      <c r="R59" s="15">
        <v>0.09</v>
      </c>
      <c r="S59" s="15">
        <f t="shared" si="11"/>
        <v>0.18</v>
      </c>
    </row>
    <row r="60" spans="1:21" x14ac:dyDescent="0.2">
      <c r="A60" s="11" t="s">
        <v>75</v>
      </c>
      <c r="B60" s="11" t="s">
        <v>76</v>
      </c>
      <c r="C60" s="11" t="s">
        <v>75</v>
      </c>
      <c r="D60" s="11" t="s">
        <v>275</v>
      </c>
      <c r="E60" s="12">
        <v>32</v>
      </c>
      <c r="F60" s="12">
        <v>450</v>
      </c>
      <c r="G60" s="12">
        <v>10</v>
      </c>
      <c r="H60" s="12">
        <v>100</v>
      </c>
      <c r="I60" s="12"/>
      <c r="J60" s="12"/>
      <c r="K60" s="12"/>
      <c r="L60" s="12"/>
      <c r="M60" s="12"/>
      <c r="N60" s="13"/>
      <c r="O60" s="12">
        <f t="shared" si="9"/>
        <v>0</v>
      </c>
      <c r="P60" s="12">
        <f t="shared" si="10"/>
        <v>0</v>
      </c>
      <c r="Q60" s="14"/>
      <c r="R60" s="15">
        <v>0.09</v>
      </c>
      <c r="S60" s="15">
        <f t="shared" si="11"/>
        <v>0</v>
      </c>
    </row>
    <row r="61" spans="1:21" x14ac:dyDescent="0.2">
      <c r="A61" s="36" t="s">
        <v>179</v>
      </c>
      <c r="B61" s="36" t="s">
        <v>76</v>
      </c>
      <c r="C61" s="36">
        <v>90446400</v>
      </c>
      <c r="D61" s="36" t="s">
        <v>277</v>
      </c>
      <c r="E61" s="12" t="s">
        <v>180</v>
      </c>
      <c r="F61" s="12">
        <v>450</v>
      </c>
      <c r="G61" s="12">
        <v>10</v>
      </c>
      <c r="H61" s="12">
        <v>100</v>
      </c>
      <c r="I61" s="12"/>
      <c r="J61" s="12">
        <v>300</v>
      </c>
      <c r="K61" s="12"/>
      <c r="L61" s="12"/>
      <c r="M61" s="12">
        <v>300</v>
      </c>
      <c r="N61" s="13"/>
      <c r="O61" s="12">
        <f t="shared" si="9"/>
        <v>600</v>
      </c>
      <c r="P61" s="12">
        <f t="shared" si="10"/>
        <v>6</v>
      </c>
      <c r="Q61" s="14"/>
      <c r="R61" s="15">
        <v>0.09</v>
      </c>
      <c r="S61" s="15">
        <f t="shared" si="11"/>
        <v>0.54</v>
      </c>
    </row>
    <row r="62" spans="1:21" x14ac:dyDescent="0.2">
      <c r="A62" s="11" t="s">
        <v>156</v>
      </c>
      <c r="B62" s="11" t="s">
        <v>157</v>
      </c>
      <c r="C62" s="11" t="s">
        <v>156</v>
      </c>
      <c r="D62" s="11" t="s">
        <v>275</v>
      </c>
      <c r="E62" s="12">
        <v>32</v>
      </c>
      <c r="F62" s="12">
        <v>600</v>
      </c>
      <c r="G62" s="12">
        <v>10</v>
      </c>
      <c r="H62" s="12">
        <v>100</v>
      </c>
      <c r="I62" s="12"/>
      <c r="J62" s="12"/>
      <c r="K62" s="12"/>
      <c r="L62" s="12"/>
      <c r="M62" s="12"/>
      <c r="N62" s="13"/>
      <c r="O62" s="12">
        <f t="shared" si="9"/>
        <v>0</v>
      </c>
      <c r="P62" s="12">
        <f t="shared" si="10"/>
        <v>0</v>
      </c>
      <c r="Q62" s="14"/>
      <c r="R62" s="15">
        <v>0.12</v>
      </c>
      <c r="S62" s="15">
        <f t="shared" si="11"/>
        <v>0</v>
      </c>
    </row>
    <row r="63" spans="1:21" x14ac:dyDescent="0.2">
      <c r="A63" s="36" t="s">
        <v>181</v>
      </c>
      <c r="B63" s="36" t="s">
        <v>157</v>
      </c>
      <c r="C63" s="36">
        <v>90446600</v>
      </c>
      <c r="D63" s="36" t="s">
        <v>277</v>
      </c>
      <c r="E63" s="12" t="s">
        <v>180</v>
      </c>
      <c r="F63" s="12">
        <v>600</v>
      </c>
      <c r="G63" s="12">
        <v>10</v>
      </c>
      <c r="H63" s="12">
        <v>100</v>
      </c>
      <c r="I63" s="12"/>
      <c r="J63" s="12"/>
      <c r="K63" s="12"/>
      <c r="L63" s="12"/>
      <c r="M63" s="12"/>
      <c r="N63" s="13"/>
      <c r="O63" s="12">
        <f t="shared" si="9"/>
        <v>0</v>
      </c>
      <c r="P63" s="12">
        <f t="shared" si="10"/>
        <v>0</v>
      </c>
      <c r="Q63" s="14"/>
      <c r="R63" s="15">
        <v>0.12</v>
      </c>
      <c r="S63" s="15">
        <f t="shared" si="11"/>
        <v>0</v>
      </c>
    </row>
    <row r="64" spans="1:21" x14ac:dyDescent="0.2">
      <c r="A64" s="11" t="s">
        <v>222</v>
      </c>
      <c r="B64" s="11" t="s">
        <v>223</v>
      </c>
      <c r="C64" s="11" t="s">
        <v>222</v>
      </c>
      <c r="D64" s="11" t="s">
        <v>275</v>
      </c>
      <c r="E64" s="12">
        <v>32</v>
      </c>
      <c r="F64" s="12">
        <v>750</v>
      </c>
      <c r="G64" s="12">
        <v>10</v>
      </c>
      <c r="H64" s="12">
        <v>60</v>
      </c>
      <c r="I64" s="12"/>
      <c r="J64" s="12"/>
      <c r="K64" s="12"/>
      <c r="L64" s="12"/>
      <c r="M64" s="12"/>
      <c r="N64" s="13"/>
      <c r="O64" s="12">
        <f t="shared" si="9"/>
        <v>0</v>
      </c>
      <c r="P64" s="12">
        <f t="shared" si="10"/>
        <v>0</v>
      </c>
      <c r="Q64" s="14"/>
      <c r="R64" s="15">
        <v>0.09</v>
      </c>
      <c r="S64" s="15">
        <f t="shared" si="11"/>
        <v>0</v>
      </c>
    </row>
    <row r="65" spans="1:21" x14ac:dyDescent="0.2">
      <c r="A65" s="11" t="s">
        <v>158</v>
      </c>
      <c r="B65" s="11" t="s">
        <v>159</v>
      </c>
      <c r="C65" s="11" t="s">
        <v>158</v>
      </c>
      <c r="D65" s="11" t="s">
        <v>275</v>
      </c>
      <c r="E65" s="12">
        <v>32</v>
      </c>
      <c r="F65" s="12">
        <v>900</v>
      </c>
      <c r="G65" s="12">
        <v>10</v>
      </c>
      <c r="H65" s="12">
        <v>50</v>
      </c>
      <c r="I65" s="12"/>
      <c r="J65" s="12"/>
      <c r="K65" s="12"/>
      <c r="L65" s="12"/>
      <c r="M65" s="12"/>
      <c r="N65" s="13"/>
      <c r="O65" s="12">
        <f t="shared" si="9"/>
        <v>0</v>
      </c>
      <c r="P65" s="12">
        <f t="shared" si="10"/>
        <v>0</v>
      </c>
      <c r="Q65" s="14"/>
      <c r="R65" s="15">
        <v>0.09</v>
      </c>
      <c r="S65" s="15">
        <f t="shared" si="11"/>
        <v>0</v>
      </c>
    </row>
    <row r="66" spans="1:21" x14ac:dyDescent="0.2">
      <c r="A66" s="36" t="s">
        <v>182</v>
      </c>
      <c r="B66" s="36" t="s">
        <v>159</v>
      </c>
      <c r="C66" s="36">
        <v>90446700</v>
      </c>
      <c r="D66" s="36" t="s">
        <v>277</v>
      </c>
      <c r="E66" s="12" t="s">
        <v>180</v>
      </c>
      <c r="F66" s="12">
        <v>900</v>
      </c>
      <c r="G66" s="12">
        <v>10</v>
      </c>
      <c r="H66" s="12">
        <v>50</v>
      </c>
      <c r="I66" s="12"/>
      <c r="J66" s="12"/>
      <c r="K66" s="12"/>
      <c r="L66" s="12"/>
      <c r="M66" s="12">
        <v>100</v>
      </c>
      <c r="N66" s="13"/>
      <c r="O66" s="12">
        <f t="shared" si="9"/>
        <v>100</v>
      </c>
      <c r="P66" s="12">
        <f t="shared" si="10"/>
        <v>2</v>
      </c>
      <c r="Q66" s="14"/>
      <c r="R66" s="15">
        <v>0.09</v>
      </c>
      <c r="S66" s="15">
        <f t="shared" si="11"/>
        <v>0.18</v>
      </c>
    </row>
    <row r="67" spans="1:21" x14ac:dyDescent="0.2">
      <c r="A67" s="11" t="s">
        <v>233</v>
      </c>
      <c r="B67" s="11" t="s">
        <v>234</v>
      </c>
      <c r="C67" s="11" t="s">
        <v>233</v>
      </c>
      <c r="D67" s="11" t="s">
        <v>275</v>
      </c>
      <c r="E67" s="12">
        <v>32</v>
      </c>
      <c r="F67" s="12">
        <v>1200</v>
      </c>
      <c r="G67" s="12">
        <v>10</v>
      </c>
      <c r="H67" s="12">
        <v>50</v>
      </c>
      <c r="I67" s="12"/>
      <c r="J67" s="12"/>
      <c r="K67" s="12"/>
      <c r="L67" s="12"/>
      <c r="M67" s="12"/>
      <c r="N67" s="13"/>
      <c r="O67" s="12">
        <f t="shared" si="9"/>
        <v>0</v>
      </c>
      <c r="P67" s="12">
        <f t="shared" si="10"/>
        <v>0</v>
      </c>
      <c r="Q67" s="14"/>
      <c r="R67" s="15">
        <v>0.12</v>
      </c>
      <c r="S67" s="15">
        <f t="shared" si="11"/>
        <v>0</v>
      </c>
    </row>
    <row r="68" spans="1:21" x14ac:dyDescent="0.2">
      <c r="A68" s="37" t="s">
        <v>236</v>
      </c>
      <c r="B68" s="36" t="s">
        <v>237</v>
      </c>
      <c r="C68" s="48">
        <v>90446800</v>
      </c>
      <c r="D68" s="36" t="s">
        <v>277</v>
      </c>
      <c r="E68" s="12" t="s">
        <v>180</v>
      </c>
      <c r="F68" s="12">
        <v>1800</v>
      </c>
      <c r="G68" s="12">
        <v>10</v>
      </c>
      <c r="H68" s="12">
        <v>25</v>
      </c>
      <c r="I68" s="12"/>
      <c r="J68" s="12"/>
      <c r="K68" s="12"/>
      <c r="L68" s="12"/>
      <c r="M68" s="12"/>
      <c r="N68" s="13"/>
      <c r="O68" s="12">
        <f t="shared" si="9"/>
        <v>0</v>
      </c>
      <c r="P68" s="12">
        <f t="shared" si="10"/>
        <v>0</v>
      </c>
      <c r="Q68" s="14"/>
      <c r="R68" s="15">
        <v>0.18</v>
      </c>
      <c r="S68" s="15">
        <f t="shared" si="11"/>
        <v>0</v>
      </c>
      <c r="T68" s="43"/>
    </row>
    <row r="69" spans="1:21" x14ac:dyDescent="0.2">
      <c r="A69" s="28" t="s">
        <v>77</v>
      </c>
      <c r="B69" s="28"/>
      <c r="C69" s="29"/>
      <c r="D69" s="29"/>
      <c r="E69" s="30"/>
      <c r="F69" s="36"/>
      <c r="G69" s="12"/>
      <c r="H69" s="12"/>
      <c r="I69" s="12"/>
      <c r="J69" s="12"/>
      <c r="K69" s="12"/>
      <c r="L69" s="12"/>
      <c r="M69" s="12"/>
      <c r="N69" s="8"/>
      <c r="O69" s="12"/>
      <c r="P69" s="12"/>
      <c r="Q69" s="14"/>
      <c r="R69" s="12"/>
      <c r="S69" s="15"/>
    </row>
    <row r="70" spans="1:21" x14ac:dyDescent="0.2">
      <c r="A70" s="11" t="s">
        <v>297</v>
      </c>
      <c r="B70" s="11" t="s">
        <v>298</v>
      </c>
      <c r="C70" s="11" t="s">
        <v>297</v>
      </c>
      <c r="D70" s="11" t="s">
        <v>275</v>
      </c>
      <c r="E70" s="12">
        <v>40</v>
      </c>
      <c r="F70" s="12">
        <v>100</v>
      </c>
      <c r="G70" s="12">
        <v>10</v>
      </c>
      <c r="H70" s="12">
        <v>300</v>
      </c>
      <c r="I70" s="12"/>
      <c r="J70" s="12"/>
      <c r="K70" s="12"/>
      <c r="L70" s="12"/>
      <c r="M70" s="12"/>
      <c r="N70" s="13"/>
      <c r="O70" s="12">
        <f t="shared" ref="O70:O84" si="12">SUM(I70:N70)</f>
        <v>0</v>
      </c>
      <c r="P70" s="12">
        <f t="shared" ref="P70:P84" si="13">$O70/$H70</f>
        <v>0</v>
      </c>
      <c r="Q70" s="14"/>
      <c r="R70" s="15">
        <v>0.13</v>
      </c>
      <c r="S70" s="15">
        <f t="shared" ref="S70:S84" si="14">$P70*$R70</f>
        <v>0</v>
      </c>
      <c r="T70" s="43">
        <f>SUM(S70:S84)</f>
        <v>3.0100000000000002</v>
      </c>
      <c r="U70" s="3">
        <f>T70*100/$T$137</f>
        <v>11.958680969408023</v>
      </c>
    </row>
    <row r="71" spans="1:21" x14ac:dyDescent="0.2">
      <c r="A71" s="11" t="s">
        <v>78</v>
      </c>
      <c r="B71" s="11" t="s">
        <v>79</v>
      </c>
      <c r="C71" s="11" t="s">
        <v>78</v>
      </c>
      <c r="D71" s="11" t="s">
        <v>275</v>
      </c>
      <c r="E71" s="12">
        <v>40</v>
      </c>
      <c r="F71" s="12">
        <v>150</v>
      </c>
      <c r="G71" s="12">
        <v>10</v>
      </c>
      <c r="H71" s="12">
        <v>300</v>
      </c>
      <c r="I71" s="12"/>
      <c r="J71" s="12"/>
      <c r="K71" s="12"/>
      <c r="L71" s="12"/>
      <c r="M71" s="12"/>
      <c r="N71" s="13"/>
      <c r="O71" s="12">
        <f t="shared" si="12"/>
        <v>0</v>
      </c>
      <c r="P71" s="12">
        <f t="shared" si="13"/>
        <v>0</v>
      </c>
      <c r="Q71" s="14"/>
      <c r="R71" s="15">
        <v>0.13</v>
      </c>
      <c r="S71" s="15">
        <f t="shared" si="14"/>
        <v>0</v>
      </c>
    </row>
    <row r="72" spans="1:21" x14ac:dyDescent="0.2">
      <c r="A72" s="36" t="s">
        <v>240</v>
      </c>
      <c r="B72" s="36" t="s">
        <v>79</v>
      </c>
      <c r="C72" s="31" t="s">
        <v>241</v>
      </c>
      <c r="D72" s="36" t="s">
        <v>277</v>
      </c>
      <c r="E72" s="12">
        <v>40</v>
      </c>
      <c r="F72" s="12">
        <v>150</v>
      </c>
      <c r="G72" s="12">
        <v>10</v>
      </c>
      <c r="H72" s="12">
        <v>300</v>
      </c>
      <c r="I72" s="12"/>
      <c r="J72" s="12"/>
      <c r="K72" s="12"/>
      <c r="L72" s="12"/>
      <c r="M72" s="12"/>
      <c r="N72" s="13"/>
      <c r="O72" s="12">
        <f t="shared" si="12"/>
        <v>0</v>
      </c>
      <c r="P72" s="12">
        <f t="shared" si="13"/>
        <v>0</v>
      </c>
      <c r="Q72" s="14"/>
      <c r="R72" s="15">
        <v>0.13</v>
      </c>
      <c r="S72" s="15">
        <f t="shared" si="14"/>
        <v>0</v>
      </c>
    </row>
    <row r="73" spans="1:21" x14ac:dyDescent="0.2">
      <c r="A73" s="11" t="s">
        <v>80</v>
      </c>
      <c r="B73" s="11" t="s">
        <v>81</v>
      </c>
      <c r="C73" s="11" t="s">
        <v>80</v>
      </c>
      <c r="D73" s="11" t="s">
        <v>275</v>
      </c>
      <c r="E73" s="12">
        <v>40</v>
      </c>
      <c r="F73" s="12">
        <v>200</v>
      </c>
      <c r="G73" s="12">
        <v>10</v>
      </c>
      <c r="H73" s="12">
        <v>150</v>
      </c>
      <c r="I73" s="12"/>
      <c r="J73" s="12"/>
      <c r="K73" s="12"/>
      <c r="L73" s="12"/>
      <c r="M73" s="12"/>
      <c r="N73" s="13"/>
      <c r="O73" s="12">
        <f t="shared" si="12"/>
        <v>0</v>
      </c>
      <c r="P73" s="12">
        <f t="shared" si="13"/>
        <v>0</v>
      </c>
      <c r="Q73" s="14"/>
      <c r="R73" s="15">
        <v>0.13</v>
      </c>
      <c r="S73" s="15">
        <f t="shared" si="14"/>
        <v>0</v>
      </c>
    </row>
    <row r="74" spans="1:21" x14ac:dyDescent="0.2">
      <c r="A74" s="11" t="s">
        <v>82</v>
      </c>
      <c r="B74" s="11" t="s">
        <v>83</v>
      </c>
      <c r="C74" s="11" t="s">
        <v>82</v>
      </c>
      <c r="D74" s="11" t="s">
        <v>275</v>
      </c>
      <c r="E74" s="12">
        <v>40</v>
      </c>
      <c r="F74" s="12">
        <v>300</v>
      </c>
      <c r="G74" s="12">
        <v>10</v>
      </c>
      <c r="H74" s="12">
        <v>150</v>
      </c>
      <c r="I74" s="12"/>
      <c r="J74" s="12"/>
      <c r="K74" s="12"/>
      <c r="L74" s="12"/>
      <c r="M74" s="12"/>
      <c r="N74" s="13"/>
      <c r="O74" s="12">
        <f t="shared" si="12"/>
        <v>0</v>
      </c>
      <c r="P74" s="12">
        <f t="shared" si="13"/>
        <v>0</v>
      </c>
      <c r="Q74" s="14"/>
      <c r="R74" s="15">
        <v>0.13</v>
      </c>
      <c r="S74" s="15">
        <f t="shared" si="14"/>
        <v>0</v>
      </c>
    </row>
    <row r="75" spans="1:21" x14ac:dyDescent="0.2">
      <c r="A75" s="36" t="s">
        <v>183</v>
      </c>
      <c r="B75" s="36" t="s">
        <v>83</v>
      </c>
      <c r="C75" s="36">
        <v>90447300</v>
      </c>
      <c r="D75" s="36" t="s">
        <v>277</v>
      </c>
      <c r="E75" s="12" t="s">
        <v>89</v>
      </c>
      <c r="F75" s="12">
        <v>300</v>
      </c>
      <c r="G75" s="12">
        <v>10</v>
      </c>
      <c r="H75" s="12">
        <v>150</v>
      </c>
      <c r="I75" s="12"/>
      <c r="J75" s="12"/>
      <c r="K75" s="12">
        <v>300</v>
      </c>
      <c r="L75" s="12"/>
      <c r="M75" s="12">
        <v>300</v>
      </c>
      <c r="N75" s="13"/>
      <c r="O75" s="12">
        <f t="shared" si="12"/>
        <v>600</v>
      </c>
      <c r="P75" s="12">
        <f t="shared" si="13"/>
        <v>4</v>
      </c>
      <c r="Q75" s="14"/>
      <c r="R75" s="15">
        <v>0.13</v>
      </c>
      <c r="S75" s="15">
        <f t="shared" si="14"/>
        <v>0.52</v>
      </c>
    </row>
    <row r="76" spans="1:21" x14ac:dyDescent="0.2">
      <c r="A76" s="11" t="s">
        <v>84</v>
      </c>
      <c r="B76" s="11" t="s">
        <v>85</v>
      </c>
      <c r="C76" s="11" t="s">
        <v>84</v>
      </c>
      <c r="D76" s="11" t="s">
        <v>275</v>
      </c>
      <c r="E76" s="12">
        <v>40</v>
      </c>
      <c r="F76" s="12">
        <v>450</v>
      </c>
      <c r="G76" s="12">
        <v>10</v>
      </c>
      <c r="H76" s="12">
        <v>100</v>
      </c>
      <c r="I76" s="12"/>
      <c r="J76" s="12"/>
      <c r="K76" s="12"/>
      <c r="L76" s="12"/>
      <c r="M76" s="12"/>
      <c r="N76" s="13"/>
      <c r="O76" s="12">
        <f t="shared" si="12"/>
        <v>0</v>
      </c>
      <c r="P76" s="12">
        <f t="shared" si="13"/>
        <v>0</v>
      </c>
      <c r="Q76" s="14"/>
      <c r="R76" s="15">
        <v>0.13</v>
      </c>
      <c r="S76" s="15">
        <f t="shared" si="14"/>
        <v>0</v>
      </c>
    </row>
    <row r="77" spans="1:21" x14ac:dyDescent="0.2">
      <c r="A77" s="36" t="s">
        <v>184</v>
      </c>
      <c r="B77" s="36" t="s">
        <v>85</v>
      </c>
      <c r="C77" s="36">
        <v>90447400</v>
      </c>
      <c r="D77" s="36" t="s">
        <v>277</v>
      </c>
      <c r="E77" s="12" t="s">
        <v>89</v>
      </c>
      <c r="F77" s="12">
        <v>450</v>
      </c>
      <c r="G77" s="12">
        <v>10</v>
      </c>
      <c r="H77" s="12">
        <v>100</v>
      </c>
      <c r="I77" s="12"/>
      <c r="J77" s="12"/>
      <c r="K77" s="12"/>
      <c r="L77" s="12"/>
      <c r="M77" s="12">
        <v>300</v>
      </c>
      <c r="N77" s="13"/>
      <c r="O77" s="12">
        <f t="shared" si="12"/>
        <v>300</v>
      </c>
      <c r="P77" s="12">
        <f t="shared" si="13"/>
        <v>3</v>
      </c>
      <c r="Q77" s="14"/>
      <c r="R77" s="15">
        <v>0.13</v>
      </c>
      <c r="S77" s="15">
        <f t="shared" si="14"/>
        <v>0.39</v>
      </c>
    </row>
    <row r="78" spans="1:21" x14ac:dyDescent="0.2">
      <c r="A78" s="11" t="s">
        <v>86</v>
      </c>
      <c r="B78" s="11" t="s">
        <v>87</v>
      </c>
      <c r="C78" s="11" t="s">
        <v>86</v>
      </c>
      <c r="D78" s="11" t="s">
        <v>275</v>
      </c>
      <c r="E78" s="12">
        <v>40</v>
      </c>
      <c r="F78" s="12">
        <v>600</v>
      </c>
      <c r="G78" s="12">
        <v>10</v>
      </c>
      <c r="H78" s="12">
        <v>50</v>
      </c>
      <c r="I78" s="12"/>
      <c r="J78" s="12"/>
      <c r="K78" s="12">
        <v>200</v>
      </c>
      <c r="L78" s="12"/>
      <c r="M78" s="12"/>
      <c r="N78" s="13"/>
      <c r="O78" s="12">
        <f t="shared" si="12"/>
        <v>200</v>
      </c>
      <c r="P78" s="12">
        <f t="shared" si="13"/>
        <v>4</v>
      </c>
      <c r="Q78" s="14"/>
      <c r="R78" s="15">
        <v>0.09</v>
      </c>
      <c r="S78" s="15">
        <f t="shared" si="14"/>
        <v>0.36</v>
      </c>
    </row>
    <row r="79" spans="1:21" x14ac:dyDescent="0.2">
      <c r="A79" s="36" t="s">
        <v>88</v>
      </c>
      <c r="B79" s="36" t="s">
        <v>87</v>
      </c>
      <c r="C79" s="36">
        <v>90447600</v>
      </c>
      <c r="D79" s="36" t="s">
        <v>277</v>
      </c>
      <c r="E79" s="12" t="s">
        <v>89</v>
      </c>
      <c r="F79" s="12">
        <v>600</v>
      </c>
      <c r="G79" s="12">
        <v>10</v>
      </c>
      <c r="H79" s="12">
        <v>50</v>
      </c>
      <c r="I79" s="12"/>
      <c r="J79" s="12">
        <v>150</v>
      </c>
      <c r="K79" s="12">
        <v>300</v>
      </c>
      <c r="L79" s="12"/>
      <c r="M79" s="12">
        <v>300</v>
      </c>
      <c r="N79" s="13"/>
      <c r="O79" s="12">
        <f t="shared" si="12"/>
        <v>750</v>
      </c>
      <c r="P79" s="12">
        <f t="shared" si="13"/>
        <v>15</v>
      </c>
      <c r="Q79" s="14"/>
      <c r="R79" s="15">
        <v>0.09</v>
      </c>
      <c r="S79" s="15">
        <f t="shared" si="14"/>
        <v>1.3499999999999999</v>
      </c>
    </row>
    <row r="80" spans="1:21" x14ac:dyDescent="0.2">
      <c r="A80" s="11" t="s">
        <v>90</v>
      </c>
      <c r="B80" s="11" t="s">
        <v>91</v>
      </c>
      <c r="C80" s="11" t="s">
        <v>90</v>
      </c>
      <c r="D80" s="11" t="s">
        <v>275</v>
      </c>
      <c r="E80" s="12">
        <v>40</v>
      </c>
      <c r="F80" s="12">
        <v>750</v>
      </c>
      <c r="G80" s="12">
        <v>10</v>
      </c>
      <c r="H80" s="12">
        <v>50</v>
      </c>
      <c r="I80" s="12"/>
      <c r="J80" s="12"/>
      <c r="K80" s="12"/>
      <c r="L80" s="12"/>
      <c r="M80" s="12"/>
      <c r="N80" s="13"/>
      <c r="O80" s="12">
        <f t="shared" si="12"/>
        <v>0</v>
      </c>
      <c r="P80" s="12">
        <f t="shared" si="13"/>
        <v>0</v>
      </c>
      <c r="Q80" s="14"/>
      <c r="R80" s="15">
        <v>0.13</v>
      </c>
      <c r="S80" s="15">
        <f t="shared" si="14"/>
        <v>0</v>
      </c>
    </row>
    <row r="81" spans="1:21" x14ac:dyDescent="0.2">
      <c r="A81" s="11" t="s">
        <v>92</v>
      </c>
      <c r="B81" s="11" t="s">
        <v>93</v>
      </c>
      <c r="C81" s="11" t="s">
        <v>92</v>
      </c>
      <c r="D81" s="11" t="s">
        <v>275</v>
      </c>
      <c r="E81" s="12">
        <v>40</v>
      </c>
      <c r="F81" s="12">
        <v>900</v>
      </c>
      <c r="G81" s="12">
        <v>10</v>
      </c>
      <c r="H81" s="12">
        <v>50</v>
      </c>
      <c r="I81" s="12"/>
      <c r="J81" s="12"/>
      <c r="K81" s="12"/>
      <c r="L81" s="12"/>
      <c r="M81" s="12"/>
      <c r="N81" s="13"/>
      <c r="O81" s="12">
        <f t="shared" si="12"/>
        <v>0</v>
      </c>
      <c r="P81" s="12">
        <f t="shared" si="13"/>
        <v>0</v>
      </c>
      <c r="Q81" s="14"/>
      <c r="R81" s="15">
        <v>0.13</v>
      </c>
      <c r="S81" s="15">
        <f t="shared" si="14"/>
        <v>0</v>
      </c>
    </row>
    <row r="82" spans="1:21" x14ac:dyDescent="0.2">
      <c r="A82" s="36" t="s">
        <v>185</v>
      </c>
      <c r="B82" s="36" t="s">
        <v>93</v>
      </c>
      <c r="C82" s="36">
        <v>90447700</v>
      </c>
      <c r="D82" s="36" t="s">
        <v>277</v>
      </c>
      <c r="E82" s="12" t="s">
        <v>89</v>
      </c>
      <c r="F82" s="12">
        <v>900</v>
      </c>
      <c r="G82" s="12">
        <v>10</v>
      </c>
      <c r="H82" s="12">
        <v>50</v>
      </c>
      <c r="I82" s="12"/>
      <c r="J82" s="12">
        <v>150</v>
      </c>
      <c r="K82" s="12"/>
      <c r="L82" s="12"/>
      <c r="M82" s="12"/>
      <c r="N82" s="13"/>
      <c r="O82" s="12">
        <f t="shared" si="12"/>
        <v>150</v>
      </c>
      <c r="P82" s="12">
        <f t="shared" si="13"/>
        <v>3</v>
      </c>
      <c r="Q82" s="14"/>
      <c r="R82" s="15">
        <v>0.13</v>
      </c>
      <c r="S82" s="15">
        <f t="shared" si="14"/>
        <v>0.39</v>
      </c>
    </row>
    <row r="83" spans="1:21" x14ac:dyDescent="0.2">
      <c r="A83" s="11" t="s">
        <v>94</v>
      </c>
      <c r="B83" s="11" t="s">
        <v>95</v>
      </c>
      <c r="C83" s="11" t="s">
        <v>94</v>
      </c>
      <c r="D83" s="11" t="s">
        <v>275</v>
      </c>
      <c r="E83" s="12">
        <v>40</v>
      </c>
      <c r="F83" s="12">
        <v>1200</v>
      </c>
      <c r="G83" s="12">
        <v>5</v>
      </c>
      <c r="H83" s="12">
        <v>25</v>
      </c>
      <c r="I83" s="12"/>
      <c r="J83" s="12"/>
      <c r="K83" s="12"/>
      <c r="L83" s="12"/>
      <c r="M83" s="12"/>
      <c r="N83" s="13"/>
      <c r="O83" s="12">
        <f t="shared" si="12"/>
        <v>0</v>
      </c>
      <c r="P83" s="12">
        <f t="shared" si="13"/>
        <v>0</v>
      </c>
      <c r="Q83" s="14"/>
      <c r="R83" s="15">
        <v>0.08</v>
      </c>
      <c r="S83" s="15">
        <f t="shared" si="14"/>
        <v>0</v>
      </c>
    </row>
    <row r="84" spans="1:21" x14ac:dyDescent="0.2">
      <c r="A84" s="11" t="s">
        <v>220</v>
      </c>
      <c r="B84" s="11" t="s">
        <v>221</v>
      </c>
      <c r="C84" s="11" t="s">
        <v>220</v>
      </c>
      <c r="D84" s="11" t="s">
        <v>275</v>
      </c>
      <c r="E84" s="12">
        <v>40</v>
      </c>
      <c r="F84" s="12">
        <v>2000</v>
      </c>
      <c r="G84" s="12">
        <v>5</v>
      </c>
      <c r="H84" s="12">
        <v>25</v>
      </c>
      <c r="I84" s="12"/>
      <c r="J84" s="12"/>
      <c r="K84" s="12"/>
      <c r="L84" s="12"/>
      <c r="M84" s="12"/>
      <c r="N84" s="13"/>
      <c r="O84" s="12">
        <f t="shared" si="12"/>
        <v>0</v>
      </c>
      <c r="P84" s="12">
        <f t="shared" si="13"/>
        <v>0</v>
      </c>
      <c r="Q84" s="14"/>
      <c r="R84" s="15">
        <v>0.08</v>
      </c>
      <c r="S84" s="15">
        <f t="shared" si="14"/>
        <v>0</v>
      </c>
      <c r="T84" s="43"/>
    </row>
    <row r="85" spans="1:21" x14ac:dyDescent="0.2">
      <c r="A85" s="28" t="s">
        <v>96</v>
      </c>
      <c r="B85" s="28"/>
      <c r="C85" s="30"/>
      <c r="D85" s="30"/>
      <c r="E85" s="20"/>
      <c r="F85" s="12"/>
      <c r="G85" s="12"/>
      <c r="H85" s="12"/>
      <c r="I85" s="12"/>
      <c r="J85" s="12"/>
      <c r="K85" s="12"/>
      <c r="L85" s="12"/>
      <c r="M85" s="12"/>
      <c r="N85" s="8"/>
      <c r="O85" s="12"/>
      <c r="P85" s="12"/>
      <c r="Q85" s="14"/>
      <c r="R85" s="12"/>
      <c r="S85" s="15"/>
    </row>
    <row r="86" spans="1:21" x14ac:dyDescent="0.2">
      <c r="A86" s="11" t="s">
        <v>299</v>
      </c>
      <c r="B86" s="11" t="s">
        <v>300</v>
      </c>
      <c r="C86" s="11" t="s">
        <v>299</v>
      </c>
      <c r="D86" s="11" t="s">
        <v>275</v>
      </c>
      <c r="E86" s="12">
        <v>50</v>
      </c>
      <c r="F86" s="12">
        <v>100</v>
      </c>
      <c r="G86" s="12">
        <v>10</v>
      </c>
      <c r="H86" s="12">
        <v>150</v>
      </c>
      <c r="I86" s="12"/>
      <c r="J86" s="12"/>
      <c r="K86" s="12"/>
      <c r="L86" s="12"/>
      <c r="M86" s="12"/>
      <c r="N86" s="13"/>
      <c r="O86" s="12">
        <f t="shared" ref="O86:O102" si="15">SUM(I86:N86)</f>
        <v>0</v>
      </c>
      <c r="P86" s="12">
        <f t="shared" ref="P86:P102" si="16">$O86/$H86</f>
        <v>0</v>
      </c>
      <c r="Q86" s="14"/>
      <c r="R86" s="15">
        <v>0.1</v>
      </c>
      <c r="S86" s="15">
        <f t="shared" ref="S86:S102" si="17">$P86*$R86</f>
        <v>0</v>
      </c>
      <c r="T86" s="43">
        <f>SUM(S86:S102)</f>
        <v>2.5</v>
      </c>
      <c r="U86" s="3">
        <f>T86*100/$T$137</f>
        <v>9.932459276916962</v>
      </c>
    </row>
    <row r="87" spans="1:21" x14ac:dyDescent="0.2">
      <c r="A87" s="11" t="s">
        <v>97</v>
      </c>
      <c r="B87" s="11" t="s">
        <v>98</v>
      </c>
      <c r="C87" s="11" t="s">
        <v>97</v>
      </c>
      <c r="D87" s="11" t="s">
        <v>275</v>
      </c>
      <c r="E87" s="12">
        <v>50</v>
      </c>
      <c r="F87" s="12">
        <v>150</v>
      </c>
      <c r="G87" s="12">
        <v>10</v>
      </c>
      <c r="H87" s="12">
        <v>150</v>
      </c>
      <c r="I87" s="12"/>
      <c r="J87" s="12"/>
      <c r="K87" s="12"/>
      <c r="L87" s="12"/>
      <c r="M87" s="12"/>
      <c r="N87" s="13"/>
      <c r="O87" s="12">
        <f t="shared" si="15"/>
        <v>0</v>
      </c>
      <c r="P87" s="12">
        <f t="shared" si="16"/>
        <v>0</v>
      </c>
      <c r="Q87" s="14"/>
      <c r="R87" s="15">
        <v>0.1</v>
      </c>
      <c r="S87" s="15">
        <f t="shared" si="17"/>
        <v>0</v>
      </c>
    </row>
    <row r="88" spans="1:21" x14ac:dyDescent="0.2">
      <c r="A88" s="36" t="s">
        <v>235</v>
      </c>
      <c r="B88" s="36" t="s">
        <v>98</v>
      </c>
      <c r="C88" s="36">
        <v>90448200</v>
      </c>
      <c r="D88" s="36" t="s">
        <v>277</v>
      </c>
      <c r="E88" s="12" t="s">
        <v>102</v>
      </c>
      <c r="F88" s="12">
        <v>150</v>
      </c>
      <c r="G88" s="12">
        <v>10</v>
      </c>
      <c r="H88" s="12">
        <v>150</v>
      </c>
      <c r="I88" s="12"/>
      <c r="J88" s="12"/>
      <c r="K88" s="12"/>
      <c r="L88" s="12"/>
      <c r="M88" s="12"/>
      <c r="N88" s="13"/>
      <c r="O88" s="12">
        <f t="shared" si="15"/>
        <v>0</v>
      </c>
      <c r="P88" s="12">
        <f t="shared" si="16"/>
        <v>0</v>
      </c>
      <c r="Q88" s="14"/>
      <c r="R88" s="15">
        <v>0.1</v>
      </c>
      <c r="S88" s="15">
        <f t="shared" si="17"/>
        <v>0</v>
      </c>
    </row>
    <row r="89" spans="1:21" x14ac:dyDescent="0.2">
      <c r="A89" s="11" t="s">
        <v>224</v>
      </c>
      <c r="B89" s="11" t="s">
        <v>225</v>
      </c>
      <c r="C89" s="11" t="s">
        <v>224</v>
      </c>
      <c r="D89" s="11" t="s">
        <v>275</v>
      </c>
      <c r="E89" s="12">
        <v>50</v>
      </c>
      <c r="F89" s="12">
        <v>200</v>
      </c>
      <c r="G89" s="12">
        <v>10</v>
      </c>
      <c r="H89" s="12">
        <v>150</v>
      </c>
      <c r="I89" s="12"/>
      <c r="J89" s="12"/>
      <c r="K89" s="12"/>
      <c r="L89" s="12"/>
      <c r="M89" s="12"/>
      <c r="N89" s="13"/>
      <c r="O89" s="12">
        <f t="shared" si="15"/>
        <v>0</v>
      </c>
      <c r="P89" s="12">
        <f t="shared" si="16"/>
        <v>0</v>
      </c>
      <c r="Q89" s="14"/>
      <c r="R89" s="15">
        <v>0.06</v>
      </c>
      <c r="S89" s="15">
        <f t="shared" si="17"/>
        <v>0</v>
      </c>
    </row>
    <row r="90" spans="1:21" x14ac:dyDescent="0.2">
      <c r="A90" s="11" t="s">
        <v>99</v>
      </c>
      <c r="B90" s="11" t="s">
        <v>100</v>
      </c>
      <c r="C90" s="11" t="s">
        <v>99</v>
      </c>
      <c r="D90" s="11" t="s">
        <v>275</v>
      </c>
      <c r="E90" s="12">
        <v>50</v>
      </c>
      <c r="F90" s="12">
        <v>300</v>
      </c>
      <c r="G90" s="12">
        <v>10</v>
      </c>
      <c r="H90" s="12">
        <v>75</v>
      </c>
      <c r="I90" s="12"/>
      <c r="J90" s="12"/>
      <c r="K90" s="12"/>
      <c r="L90" s="12"/>
      <c r="M90" s="12"/>
      <c r="N90" s="13"/>
      <c r="O90" s="12">
        <f t="shared" si="15"/>
        <v>0</v>
      </c>
      <c r="P90" s="12">
        <f t="shared" si="16"/>
        <v>0</v>
      </c>
      <c r="Q90" s="14"/>
      <c r="R90" s="15">
        <v>0.1</v>
      </c>
      <c r="S90" s="15">
        <f t="shared" si="17"/>
        <v>0</v>
      </c>
    </row>
    <row r="91" spans="1:21" x14ac:dyDescent="0.2">
      <c r="A91" s="36" t="s">
        <v>101</v>
      </c>
      <c r="B91" s="36" t="s">
        <v>100</v>
      </c>
      <c r="C91" s="36">
        <v>90448300</v>
      </c>
      <c r="D91" s="36" t="s">
        <v>277</v>
      </c>
      <c r="E91" s="12" t="s">
        <v>102</v>
      </c>
      <c r="F91" s="12">
        <v>300</v>
      </c>
      <c r="G91" s="12">
        <v>10</v>
      </c>
      <c r="H91" s="12">
        <v>75</v>
      </c>
      <c r="I91" s="12"/>
      <c r="J91" s="12"/>
      <c r="K91" s="12"/>
      <c r="L91" s="12"/>
      <c r="M91" s="12"/>
      <c r="N91" s="13"/>
      <c r="O91" s="12">
        <f t="shared" si="15"/>
        <v>0</v>
      </c>
      <c r="P91" s="12">
        <f t="shared" si="16"/>
        <v>0</v>
      </c>
      <c r="Q91" s="14"/>
      <c r="R91" s="15">
        <v>0.1</v>
      </c>
      <c r="S91" s="15">
        <f t="shared" si="17"/>
        <v>0</v>
      </c>
    </row>
    <row r="92" spans="1:21" x14ac:dyDescent="0.2">
      <c r="A92" s="11" t="s">
        <v>103</v>
      </c>
      <c r="B92" s="11" t="s">
        <v>104</v>
      </c>
      <c r="C92" s="11" t="s">
        <v>103</v>
      </c>
      <c r="D92" s="11" t="s">
        <v>275</v>
      </c>
      <c r="E92" s="12">
        <v>50</v>
      </c>
      <c r="F92" s="12">
        <v>450</v>
      </c>
      <c r="G92" s="12">
        <v>10</v>
      </c>
      <c r="H92" s="12">
        <v>50</v>
      </c>
      <c r="I92" s="12"/>
      <c r="J92" s="12"/>
      <c r="K92" s="12"/>
      <c r="L92" s="12"/>
      <c r="M92" s="12"/>
      <c r="N92" s="13"/>
      <c r="O92" s="12">
        <f t="shared" si="15"/>
        <v>0</v>
      </c>
      <c r="P92" s="12">
        <f t="shared" si="16"/>
        <v>0</v>
      </c>
      <c r="Q92" s="14"/>
      <c r="R92" s="15">
        <v>0.1</v>
      </c>
      <c r="S92" s="15">
        <f t="shared" si="17"/>
        <v>0</v>
      </c>
    </row>
    <row r="93" spans="1:21" x14ac:dyDescent="0.2">
      <c r="A93" s="36" t="s">
        <v>186</v>
      </c>
      <c r="B93" s="36" t="s">
        <v>104</v>
      </c>
      <c r="C93" s="36">
        <v>90448400</v>
      </c>
      <c r="D93" s="36" t="s">
        <v>277</v>
      </c>
      <c r="E93" s="12" t="s">
        <v>102</v>
      </c>
      <c r="F93" s="12">
        <v>450</v>
      </c>
      <c r="G93" s="12">
        <v>10</v>
      </c>
      <c r="H93" s="12">
        <v>50</v>
      </c>
      <c r="I93" s="12"/>
      <c r="J93" s="12"/>
      <c r="K93" s="12"/>
      <c r="L93" s="12"/>
      <c r="M93" s="12"/>
      <c r="N93" s="13"/>
      <c r="O93" s="12">
        <f t="shared" si="15"/>
        <v>0</v>
      </c>
      <c r="P93" s="12">
        <f t="shared" si="16"/>
        <v>0</v>
      </c>
      <c r="Q93" s="14"/>
      <c r="R93" s="15">
        <v>0.1</v>
      </c>
      <c r="S93" s="15">
        <f t="shared" si="17"/>
        <v>0</v>
      </c>
    </row>
    <row r="94" spans="1:21" x14ac:dyDescent="0.2">
      <c r="A94" s="11" t="s">
        <v>105</v>
      </c>
      <c r="B94" s="11" t="s">
        <v>106</v>
      </c>
      <c r="C94" s="11" t="s">
        <v>105</v>
      </c>
      <c r="D94" s="11" t="s">
        <v>275</v>
      </c>
      <c r="E94" s="12">
        <v>50</v>
      </c>
      <c r="F94" s="12">
        <v>600</v>
      </c>
      <c r="G94" s="12">
        <v>10</v>
      </c>
      <c r="H94" s="12">
        <v>50</v>
      </c>
      <c r="I94" s="12"/>
      <c r="J94" s="12"/>
      <c r="K94" s="12"/>
      <c r="L94" s="12"/>
      <c r="M94" s="12"/>
      <c r="N94" s="13"/>
      <c r="O94" s="12">
        <f t="shared" si="15"/>
        <v>0</v>
      </c>
      <c r="P94" s="12">
        <f t="shared" si="16"/>
        <v>0</v>
      </c>
      <c r="Q94" s="14"/>
      <c r="R94" s="15">
        <v>0.13</v>
      </c>
      <c r="S94" s="15">
        <f t="shared" si="17"/>
        <v>0</v>
      </c>
    </row>
    <row r="95" spans="1:21" x14ac:dyDescent="0.2">
      <c r="A95" s="36" t="s">
        <v>107</v>
      </c>
      <c r="B95" s="36" t="s">
        <v>106</v>
      </c>
      <c r="C95" s="36">
        <v>90448600</v>
      </c>
      <c r="D95" s="36" t="s">
        <v>277</v>
      </c>
      <c r="E95" s="12" t="s">
        <v>102</v>
      </c>
      <c r="F95" s="12">
        <v>600</v>
      </c>
      <c r="G95" s="12">
        <v>10</v>
      </c>
      <c r="H95" s="12">
        <v>50</v>
      </c>
      <c r="I95" s="12"/>
      <c r="J95" s="12"/>
      <c r="K95" s="12"/>
      <c r="L95" s="12"/>
      <c r="M95" s="12"/>
      <c r="N95" s="13"/>
      <c r="O95" s="12">
        <f t="shared" si="15"/>
        <v>0</v>
      </c>
      <c r="P95" s="12">
        <f t="shared" si="16"/>
        <v>0</v>
      </c>
      <c r="Q95" s="14"/>
      <c r="R95" s="15">
        <v>0.13</v>
      </c>
      <c r="S95" s="15">
        <f t="shared" si="17"/>
        <v>0</v>
      </c>
    </row>
    <row r="96" spans="1:21" x14ac:dyDescent="0.2">
      <c r="A96" s="36" t="s">
        <v>266</v>
      </c>
      <c r="B96" s="36" t="s">
        <v>267</v>
      </c>
      <c r="C96" s="36">
        <v>90448605</v>
      </c>
      <c r="D96" s="36" t="s">
        <v>277</v>
      </c>
      <c r="E96" s="12" t="s">
        <v>102</v>
      </c>
      <c r="F96" s="12">
        <v>700</v>
      </c>
      <c r="G96" s="12">
        <v>5</v>
      </c>
      <c r="H96" s="12">
        <v>25</v>
      </c>
      <c r="I96" s="12"/>
      <c r="J96" s="12"/>
      <c r="K96" s="12"/>
      <c r="L96" s="12"/>
      <c r="M96" s="12"/>
      <c r="N96" s="13"/>
      <c r="O96" s="12">
        <f t="shared" si="15"/>
        <v>0</v>
      </c>
      <c r="P96" s="12">
        <f t="shared" si="16"/>
        <v>0</v>
      </c>
      <c r="Q96" s="14"/>
      <c r="R96" s="15">
        <v>0.1</v>
      </c>
      <c r="S96" s="15">
        <f t="shared" si="17"/>
        <v>0</v>
      </c>
    </row>
    <row r="97" spans="1:21" x14ac:dyDescent="0.2">
      <c r="A97" s="11" t="s">
        <v>202</v>
      </c>
      <c r="B97" s="11" t="s">
        <v>203</v>
      </c>
      <c r="C97" s="11" t="s">
        <v>202</v>
      </c>
      <c r="D97" s="11" t="s">
        <v>275</v>
      </c>
      <c r="E97" s="12">
        <v>50</v>
      </c>
      <c r="F97" s="12">
        <v>750</v>
      </c>
      <c r="G97" s="12">
        <v>5</v>
      </c>
      <c r="H97" s="12">
        <v>25</v>
      </c>
      <c r="I97" s="12"/>
      <c r="J97" s="12"/>
      <c r="K97" s="12"/>
      <c r="L97" s="12"/>
      <c r="M97" s="12">
        <v>300</v>
      </c>
      <c r="N97" s="13"/>
      <c r="O97" s="12">
        <f t="shared" si="15"/>
        <v>300</v>
      </c>
      <c r="P97" s="12">
        <f t="shared" si="16"/>
        <v>12</v>
      </c>
      <c r="Q97" s="14"/>
      <c r="R97" s="15">
        <v>0.1</v>
      </c>
      <c r="S97" s="15">
        <f t="shared" si="17"/>
        <v>1.2000000000000002</v>
      </c>
    </row>
    <row r="98" spans="1:21" x14ac:dyDescent="0.2">
      <c r="A98" s="11" t="s">
        <v>108</v>
      </c>
      <c r="B98" s="11" t="s">
        <v>109</v>
      </c>
      <c r="C98" s="11" t="s">
        <v>108</v>
      </c>
      <c r="D98" s="11" t="s">
        <v>275</v>
      </c>
      <c r="E98" s="12">
        <v>50</v>
      </c>
      <c r="F98" s="12">
        <v>900</v>
      </c>
      <c r="G98" s="12">
        <v>5</v>
      </c>
      <c r="H98" s="12">
        <v>25</v>
      </c>
      <c r="I98" s="12"/>
      <c r="J98" s="12"/>
      <c r="K98" s="12"/>
      <c r="L98" s="12"/>
      <c r="M98" s="12"/>
      <c r="N98" s="13"/>
      <c r="O98" s="12">
        <f t="shared" si="15"/>
        <v>0</v>
      </c>
      <c r="P98" s="12">
        <f t="shared" si="16"/>
        <v>0</v>
      </c>
      <c r="Q98" s="14"/>
      <c r="R98" s="15">
        <v>0.1</v>
      </c>
      <c r="S98" s="15">
        <f t="shared" si="17"/>
        <v>0</v>
      </c>
    </row>
    <row r="99" spans="1:21" x14ac:dyDescent="0.2">
      <c r="A99" s="36" t="s">
        <v>187</v>
      </c>
      <c r="B99" s="36" t="s">
        <v>109</v>
      </c>
      <c r="C99" s="36">
        <v>90448700</v>
      </c>
      <c r="D99" s="36" t="s">
        <v>277</v>
      </c>
      <c r="E99" s="12" t="s">
        <v>102</v>
      </c>
      <c r="F99" s="12">
        <v>900</v>
      </c>
      <c r="G99" s="12">
        <v>5</v>
      </c>
      <c r="H99" s="12">
        <v>25</v>
      </c>
      <c r="I99" s="12"/>
      <c r="J99" s="12"/>
      <c r="K99" s="12"/>
      <c r="L99" s="12"/>
      <c r="M99" s="12"/>
      <c r="N99" s="13"/>
      <c r="O99" s="12">
        <f t="shared" si="15"/>
        <v>0</v>
      </c>
      <c r="P99" s="12">
        <f t="shared" si="16"/>
        <v>0</v>
      </c>
      <c r="Q99" s="14"/>
      <c r="R99" s="15">
        <v>0.1</v>
      </c>
      <c r="S99" s="15">
        <f t="shared" si="17"/>
        <v>0</v>
      </c>
    </row>
    <row r="100" spans="1:21" x14ac:dyDescent="0.2">
      <c r="A100" s="11" t="s">
        <v>110</v>
      </c>
      <c r="B100" s="11" t="s">
        <v>111</v>
      </c>
      <c r="C100" s="11" t="s">
        <v>110</v>
      </c>
      <c r="D100" s="11" t="s">
        <v>275</v>
      </c>
      <c r="E100" s="12">
        <v>50</v>
      </c>
      <c r="F100" s="12">
        <v>1200</v>
      </c>
      <c r="G100" s="12">
        <v>5</v>
      </c>
      <c r="H100" s="12">
        <v>25</v>
      </c>
      <c r="I100" s="12"/>
      <c r="J100" s="12"/>
      <c r="K100" s="12"/>
      <c r="L100" s="12"/>
      <c r="M100" s="12"/>
      <c r="N100" s="13"/>
      <c r="O100" s="12">
        <f t="shared" si="15"/>
        <v>0</v>
      </c>
      <c r="P100" s="12">
        <f t="shared" si="16"/>
        <v>0</v>
      </c>
      <c r="Q100" s="14"/>
      <c r="R100" s="15">
        <v>0.13</v>
      </c>
      <c r="S100" s="15">
        <f t="shared" si="17"/>
        <v>0</v>
      </c>
    </row>
    <row r="101" spans="1:21" x14ac:dyDescent="0.2">
      <c r="A101" s="36" t="s">
        <v>204</v>
      </c>
      <c r="B101" s="36" t="s">
        <v>111</v>
      </c>
      <c r="C101" s="31" t="s">
        <v>205</v>
      </c>
      <c r="D101" s="36" t="s">
        <v>277</v>
      </c>
      <c r="E101" s="12">
        <v>50</v>
      </c>
      <c r="F101" s="12">
        <v>1200</v>
      </c>
      <c r="G101" s="12">
        <v>5</v>
      </c>
      <c r="H101" s="12">
        <v>25</v>
      </c>
      <c r="I101" s="12"/>
      <c r="J101" s="12"/>
      <c r="K101" s="12"/>
      <c r="L101" s="12"/>
      <c r="M101" s="12"/>
      <c r="N101" s="13"/>
      <c r="O101" s="12">
        <f t="shared" si="15"/>
        <v>0</v>
      </c>
      <c r="P101" s="12">
        <f t="shared" si="16"/>
        <v>0</v>
      </c>
      <c r="Q101" s="14"/>
      <c r="R101" s="15">
        <v>0.13</v>
      </c>
      <c r="S101" s="15">
        <f t="shared" si="17"/>
        <v>0</v>
      </c>
    </row>
    <row r="102" spans="1:21" x14ac:dyDescent="0.2">
      <c r="A102" s="36" t="s">
        <v>268</v>
      </c>
      <c r="B102" s="36" t="s">
        <v>269</v>
      </c>
      <c r="C102" s="31" t="s">
        <v>270</v>
      </c>
      <c r="D102" s="36" t="s">
        <v>277</v>
      </c>
      <c r="E102" s="12">
        <v>50</v>
      </c>
      <c r="F102" s="12">
        <v>2400</v>
      </c>
      <c r="G102" s="12">
        <v>5</v>
      </c>
      <c r="H102" s="12">
        <v>25</v>
      </c>
      <c r="I102" s="12"/>
      <c r="J102" s="12">
        <v>200</v>
      </c>
      <c r="K102" s="12"/>
      <c r="L102" s="12">
        <v>50</v>
      </c>
      <c r="M102" s="12"/>
      <c r="N102" s="13"/>
      <c r="O102" s="12">
        <f t="shared" si="15"/>
        <v>250</v>
      </c>
      <c r="P102" s="12">
        <f t="shared" si="16"/>
        <v>10</v>
      </c>
      <c r="Q102" s="14"/>
      <c r="R102" s="15">
        <v>0.13</v>
      </c>
      <c r="S102" s="15">
        <f t="shared" si="17"/>
        <v>1.3</v>
      </c>
      <c r="T102" s="43"/>
    </row>
    <row r="103" spans="1:21" x14ac:dyDescent="0.2">
      <c r="A103" s="318" t="s">
        <v>112</v>
      </c>
      <c r="B103" s="319"/>
      <c r="C103" s="29"/>
      <c r="D103" s="29"/>
      <c r="E103" s="30"/>
      <c r="F103" s="12"/>
      <c r="G103" s="12"/>
      <c r="H103" s="12"/>
      <c r="I103" s="12"/>
      <c r="J103" s="12"/>
      <c r="K103" s="12"/>
      <c r="L103" s="12"/>
      <c r="M103" s="12"/>
      <c r="N103" s="36"/>
      <c r="O103" s="12"/>
      <c r="P103" s="12"/>
      <c r="Q103" s="14"/>
      <c r="R103" s="12"/>
      <c r="S103" s="15"/>
    </row>
    <row r="104" spans="1:21" x14ac:dyDescent="0.2">
      <c r="A104" s="11" t="s">
        <v>216</v>
      </c>
      <c r="B104" s="11" t="s">
        <v>217</v>
      </c>
      <c r="C104" s="11" t="s">
        <v>216</v>
      </c>
      <c r="D104" s="11" t="s">
        <v>275</v>
      </c>
      <c r="E104" s="12">
        <v>20</v>
      </c>
      <c r="F104" s="12">
        <v>150</v>
      </c>
      <c r="G104" s="12">
        <v>10</v>
      </c>
      <c r="H104" s="12">
        <v>400</v>
      </c>
      <c r="I104" s="12"/>
      <c r="J104" s="12"/>
      <c r="K104" s="12"/>
      <c r="L104" s="12"/>
      <c r="M104" s="12"/>
      <c r="N104" s="36"/>
      <c r="O104" s="12">
        <f t="shared" ref="O104:O136" si="18">SUM(I104:N104)</f>
        <v>0</v>
      </c>
      <c r="P104" s="12">
        <f t="shared" ref="P104:P136" si="19">$O104/$H104</f>
        <v>0</v>
      </c>
      <c r="Q104" s="14"/>
      <c r="R104" s="12">
        <v>0.06</v>
      </c>
      <c r="S104" s="15">
        <f t="shared" ref="S104:S136" si="20">$P104*$R104</f>
        <v>0</v>
      </c>
      <c r="T104" s="43">
        <f>SUM(S104:S119)</f>
        <v>0</v>
      </c>
      <c r="U104" s="3">
        <f>T104*100/$T$137</f>
        <v>0</v>
      </c>
    </row>
    <row r="105" spans="1:21" x14ac:dyDescent="0.2">
      <c r="A105" s="36" t="s">
        <v>226</v>
      </c>
      <c r="B105" s="36" t="s">
        <v>217</v>
      </c>
      <c r="C105" s="36">
        <v>90444200</v>
      </c>
      <c r="D105" s="36" t="s">
        <v>277</v>
      </c>
      <c r="E105" s="12">
        <v>20</v>
      </c>
      <c r="F105" s="12">
        <v>150</v>
      </c>
      <c r="G105" s="12">
        <v>10</v>
      </c>
      <c r="H105" s="12">
        <v>400</v>
      </c>
      <c r="I105" s="12"/>
      <c r="J105" s="12"/>
      <c r="K105" s="12"/>
      <c r="L105" s="12"/>
      <c r="M105" s="12"/>
      <c r="N105" s="36"/>
      <c r="O105" s="12">
        <f t="shared" si="18"/>
        <v>0</v>
      </c>
      <c r="P105" s="12">
        <f t="shared" si="19"/>
        <v>0</v>
      </c>
      <c r="Q105" s="14"/>
      <c r="R105" s="12">
        <v>0.06</v>
      </c>
      <c r="S105" s="15">
        <f t="shared" si="20"/>
        <v>0</v>
      </c>
    </row>
    <row r="106" spans="1:21" x14ac:dyDescent="0.2">
      <c r="A106" s="11" t="s">
        <v>191</v>
      </c>
      <c r="B106" s="11" t="s">
        <v>192</v>
      </c>
      <c r="C106" s="11" t="s">
        <v>191</v>
      </c>
      <c r="D106" s="11" t="s">
        <v>275</v>
      </c>
      <c r="E106" s="12">
        <v>20</v>
      </c>
      <c r="F106" s="12">
        <v>200</v>
      </c>
      <c r="G106" s="12">
        <v>10</v>
      </c>
      <c r="H106" s="12">
        <v>300</v>
      </c>
      <c r="I106" s="12"/>
      <c r="J106" s="12"/>
      <c r="K106" s="12"/>
      <c r="L106" s="12"/>
      <c r="M106" s="12"/>
      <c r="N106" s="36"/>
      <c r="O106" s="12">
        <f t="shared" si="18"/>
        <v>0</v>
      </c>
      <c r="P106" s="12">
        <f t="shared" si="19"/>
        <v>0</v>
      </c>
      <c r="Q106" s="14"/>
      <c r="R106" s="12">
        <v>0.06</v>
      </c>
      <c r="S106" s="15">
        <f t="shared" si="20"/>
        <v>0</v>
      </c>
    </row>
    <row r="107" spans="1:21" x14ac:dyDescent="0.2">
      <c r="A107" s="11" t="s">
        <v>160</v>
      </c>
      <c r="B107" s="11" t="s">
        <v>161</v>
      </c>
      <c r="C107" s="11" t="s">
        <v>160</v>
      </c>
      <c r="D107" s="11" t="s">
        <v>275</v>
      </c>
      <c r="E107" s="12">
        <v>20</v>
      </c>
      <c r="F107" s="12">
        <v>300</v>
      </c>
      <c r="G107" s="12">
        <v>10</v>
      </c>
      <c r="H107" s="12">
        <v>200</v>
      </c>
      <c r="I107" s="12"/>
      <c r="J107" s="12"/>
      <c r="K107" s="12"/>
      <c r="L107" s="12"/>
      <c r="M107" s="12"/>
      <c r="N107" s="13"/>
      <c r="O107" s="12">
        <f t="shared" si="18"/>
        <v>0</v>
      </c>
      <c r="P107" s="12">
        <f t="shared" si="19"/>
        <v>0</v>
      </c>
      <c r="Q107" s="14"/>
      <c r="R107" s="15">
        <v>0.06</v>
      </c>
      <c r="S107" s="15">
        <f t="shared" si="20"/>
        <v>0</v>
      </c>
    </row>
    <row r="108" spans="1:21" x14ac:dyDescent="0.2">
      <c r="A108" s="36" t="s">
        <v>215</v>
      </c>
      <c r="B108" s="36" t="s">
        <v>161</v>
      </c>
      <c r="C108" s="36">
        <v>90444300</v>
      </c>
      <c r="D108" s="36" t="s">
        <v>277</v>
      </c>
      <c r="E108" s="12" t="s">
        <v>46</v>
      </c>
      <c r="F108" s="12">
        <v>300</v>
      </c>
      <c r="G108" s="12">
        <v>10</v>
      </c>
      <c r="H108" s="12">
        <v>200</v>
      </c>
      <c r="I108" s="12"/>
      <c r="J108" s="12"/>
      <c r="K108" s="12"/>
      <c r="L108" s="12"/>
      <c r="M108" s="12"/>
      <c r="N108" s="13"/>
      <c r="O108" s="12">
        <f t="shared" si="18"/>
        <v>0</v>
      </c>
      <c r="P108" s="12">
        <f t="shared" si="19"/>
        <v>0</v>
      </c>
      <c r="Q108" s="14"/>
      <c r="R108" s="15">
        <v>0.06</v>
      </c>
      <c r="S108" s="15">
        <f t="shared" si="20"/>
        <v>0</v>
      </c>
    </row>
    <row r="109" spans="1:21" x14ac:dyDescent="0.2">
      <c r="A109" s="11" t="s">
        <v>206</v>
      </c>
      <c r="B109" s="11" t="s">
        <v>114</v>
      </c>
      <c r="C109" s="11" t="s">
        <v>206</v>
      </c>
      <c r="D109" s="11" t="s">
        <v>275</v>
      </c>
      <c r="E109" s="12">
        <v>20</v>
      </c>
      <c r="F109" s="12">
        <v>450</v>
      </c>
      <c r="G109" s="12">
        <v>10</v>
      </c>
      <c r="H109" s="12">
        <v>100</v>
      </c>
      <c r="I109" s="12"/>
      <c r="J109" s="12"/>
      <c r="K109" s="12"/>
      <c r="L109" s="12"/>
      <c r="M109" s="12"/>
      <c r="N109" s="25"/>
      <c r="O109" s="12">
        <f t="shared" si="18"/>
        <v>0</v>
      </c>
      <c r="P109" s="12">
        <f t="shared" si="19"/>
        <v>0</v>
      </c>
      <c r="Q109" s="14"/>
      <c r="R109" s="15">
        <v>0.08</v>
      </c>
      <c r="S109" s="15">
        <f t="shared" si="20"/>
        <v>0</v>
      </c>
    </row>
    <row r="110" spans="1:21" x14ac:dyDescent="0.2">
      <c r="A110" s="36" t="s">
        <v>113</v>
      </c>
      <c r="B110" s="36" t="s">
        <v>114</v>
      </c>
      <c r="C110" s="36">
        <v>90444400</v>
      </c>
      <c r="D110" s="36" t="s">
        <v>277</v>
      </c>
      <c r="E110" s="12" t="s">
        <v>46</v>
      </c>
      <c r="F110" s="12">
        <v>450</v>
      </c>
      <c r="G110" s="12">
        <v>10</v>
      </c>
      <c r="H110" s="12">
        <v>100</v>
      </c>
      <c r="I110" s="12"/>
      <c r="J110" s="12"/>
      <c r="K110" s="12"/>
      <c r="L110" s="12"/>
      <c r="M110" s="12"/>
      <c r="N110" s="13"/>
      <c r="O110" s="12">
        <f t="shared" si="18"/>
        <v>0</v>
      </c>
      <c r="P110" s="12">
        <f t="shared" si="19"/>
        <v>0</v>
      </c>
      <c r="Q110" s="14"/>
      <c r="R110" s="15">
        <v>0.08</v>
      </c>
      <c r="S110" s="15">
        <f t="shared" si="20"/>
        <v>0</v>
      </c>
    </row>
    <row r="111" spans="1:21" x14ac:dyDescent="0.2">
      <c r="A111" s="11" t="s">
        <v>115</v>
      </c>
      <c r="B111" s="11" t="s">
        <v>116</v>
      </c>
      <c r="C111" s="11" t="s">
        <v>115</v>
      </c>
      <c r="D111" s="11" t="s">
        <v>275</v>
      </c>
      <c r="E111" s="12">
        <v>20</v>
      </c>
      <c r="F111" s="12">
        <v>600</v>
      </c>
      <c r="G111" s="12">
        <v>10</v>
      </c>
      <c r="H111" s="12">
        <v>100</v>
      </c>
      <c r="I111" s="12"/>
      <c r="J111" s="12"/>
      <c r="K111" s="12"/>
      <c r="L111" s="12"/>
      <c r="M111" s="12"/>
      <c r="N111" s="13"/>
      <c r="O111" s="12">
        <f t="shared" si="18"/>
        <v>0</v>
      </c>
      <c r="P111" s="12">
        <f t="shared" si="19"/>
        <v>0</v>
      </c>
      <c r="Q111" s="14"/>
      <c r="R111" s="15">
        <v>0.06</v>
      </c>
      <c r="S111" s="15">
        <f t="shared" si="20"/>
        <v>0</v>
      </c>
    </row>
    <row r="112" spans="1:21" x14ac:dyDescent="0.2">
      <c r="A112" s="36" t="s">
        <v>188</v>
      </c>
      <c r="B112" s="36" t="s">
        <v>116</v>
      </c>
      <c r="C112" s="36">
        <v>90444600</v>
      </c>
      <c r="D112" s="36" t="s">
        <v>277</v>
      </c>
      <c r="E112" s="12" t="s">
        <v>46</v>
      </c>
      <c r="F112" s="12">
        <v>600</v>
      </c>
      <c r="G112" s="12">
        <v>10</v>
      </c>
      <c r="H112" s="12">
        <v>100</v>
      </c>
      <c r="I112" s="12"/>
      <c r="J112" s="12"/>
      <c r="K112" s="12"/>
      <c r="L112" s="12"/>
      <c r="M112" s="12"/>
      <c r="N112" s="13"/>
      <c r="O112" s="12">
        <f t="shared" si="18"/>
        <v>0</v>
      </c>
      <c r="P112" s="12">
        <f t="shared" si="19"/>
        <v>0</v>
      </c>
      <c r="Q112" s="14"/>
      <c r="R112" s="15">
        <v>0.06</v>
      </c>
      <c r="S112" s="15">
        <f t="shared" si="20"/>
        <v>0</v>
      </c>
    </row>
    <row r="113" spans="1:21" x14ac:dyDescent="0.2">
      <c r="A113" s="11" t="s">
        <v>117</v>
      </c>
      <c r="B113" s="11" t="s">
        <v>118</v>
      </c>
      <c r="C113" s="11" t="s">
        <v>117</v>
      </c>
      <c r="D113" s="11" t="s">
        <v>275</v>
      </c>
      <c r="E113" s="12">
        <v>20</v>
      </c>
      <c r="F113" s="12">
        <v>750</v>
      </c>
      <c r="G113" s="12">
        <v>10</v>
      </c>
      <c r="H113" s="12">
        <v>100</v>
      </c>
      <c r="I113" s="12"/>
      <c r="J113" s="12"/>
      <c r="K113" s="12"/>
      <c r="L113" s="12"/>
      <c r="M113" s="12"/>
      <c r="N113" s="13"/>
      <c r="O113" s="12">
        <f t="shared" si="18"/>
        <v>0</v>
      </c>
      <c r="P113" s="12">
        <f t="shared" si="19"/>
        <v>0</v>
      </c>
      <c r="Q113" s="14"/>
      <c r="R113" s="15">
        <v>7.0000000000000007E-2</v>
      </c>
      <c r="S113" s="15">
        <f t="shared" si="20"/>
        <v>0</v>
      </c>
    </row>
    <row r="114" spans="1:21" x14ac:dyDescent="0.2">
      <c r="A114" s="36" t="s">
        <v>189</v>
      </c>
      <c r="B114" s="36" t="s">
        <v>118</v>
      </c>
      <c r="C114" s="36">
        <v>90444700</v>
      </c>
      <c r="D114" s="36" t="s">
        <v>277</v>
      </c>
      <c r="E114" s="12" t="s">
        <v>46</v>
      </c>
      <c r="F114" s="12">
        <v>750</v>
      </c>
      <c r="G114" s="12">
        <v>10</v>
      </c>
      <c r="H114" s="12">
        <v>100</v>
      </c>
      <c r="I114" s="12"/>
      <c r="J114" s="12"/>
      <c r="K114" s="12"/>
      <c r="L114" s="12"/>
      <c r="M114" s="12"/>
      <c r="N114" s="13"/>
      <c r="O114" s="12">
        <f t="shared" si="18"/>
        <v>0</v>
      </c>
      <c r="P114" s="12">
        <f t="shared" si="19"/>
        <v>0</v>
      </c>
      <c r="Q114" s="14"/>
      <c r="R114" s="15">
        <v>7.0000000000000007E-2</v>
      </c>
      <c r="S114" s="15">
        <f t="shared" si="20"/>
        <v>0</v>
      </c>
    </row>
    <row r="115" spans="1:21" x14ac:dyDescent="0.2">
      <c r="A115" s="11" t="s">
        <v>119</v>
      </c>
      <c r="B115" s="11" t="s">
        <v>120</v>
      </c>
      <c r="C115" s="11" t="s">
        <v>119</v>
      </c>
      <c r="D115" s="11" t="s">
        <v>275</v>
      </c>
      <c r="E115" s="12">
        <v>20</v>
      </c>
      <c r="F115" s="12">
        <v>900</v>
      </c>
      <c r="G115" s="12">
        <v>10</v>
      </c>
      <c r="H115" s="12">
        <v>50</v>
      </c>
      <c r="I115" s="12"/>
      <c r="J115" s="12"/>
      <c r="K115" s="12"/>
      <c r="L115" s="12"/>
      <c r="M115" s="12"/>
      <c r="N115" s="13"/>
      <c r="O115" s="12">
        <f t="shared" si="18"/>
        <v>0</v>
      </c>
      <c r="P115" s="12">
        <f t="shared" si="19"/>
        <v>0</v>
      </c>
      <c r="Q115" s="14"/>
      <c r="R115" s="15">
        <v>0.08</v>
      </c>
      <c r="S115" s="15">
        <f t="shared" si="20"/>
        <v>0</v>
      </c>
    </row>
    <row r="116" spans="1:21" x14ac:dyDescent="0.2">
      <c r="A116" s="36" t="s">
        <v>263</v>
      </c>
      <c r="B116" s="36" t="s">
        <v>120</v>
      </c>
      <c r="C116" s="36">
        <v>90444800</v>
      </c>
      <c r="D116" s="36" t="s">
        <v>277</v>
      </c>
      <c r="E116" s="12" t="s">
        <v>46</v>
      </c>
      <c r="F116" s="12">
        <v>900</v>
      </c>
      <c r="G116" s="12">
        <v>10</v>
      </c>
      <c r="H116" s="12">
        <v>50</v>
      </c>
      <c r="I116" s="12"/>
      <c r="J116" s="12"/>
      <c r="K116" s="12"/>
      <c r="L116" s="12"/>
      <c r="M116" s="12"/>
      <c r="N116" s="13"/>
      <c r="O116" s="12">
        <f t="shared" si="18"/>
        <v>0</v>
      </c>
      <c r="P116" s="12">
        <f t="shared" si="19"/>
        <v>0</v>
      </c>
      <c r="Q116" s="14"/>
      <c r="R116" s="15">
        <v>0.08</v>
      </c>
      <c r="S116" s="15">
        <f t="shared" si="20"/>
        <v>0</v>
      </c>
    </row>
    <row r="117" spans="1:21" x14ac:dyDescent="0.2">
      <c r="A117" s="11" t="s">
        <v>121</v>
      </c>
      <c r="B117" s="11" t="s">
        <v>122</v>
      </c>
      <c r="C117" s="11" t="s">
        <v>121</v>
      </c>
      <c r="D117" s="11" t="s">
        <v>275</v>
      </c>
      <c r="E117" s="12">
        <v>20</v>
      </c>
      <c r="F117" s="12">
        <v>1200</v>
      </c>
      <c r="G117" s="12">
        <v>10</v>
      </c>
      <c r="H117" s="12">
        <v>50</v>
      </c>
      <c r="I117" s="12"/>
      <c r="J117" s="12"/>
      <c r="K117" s="12"/>
      <c r="L117" s="12"/>
      <c r="M117" s="12"/>
      <c r="N117" s="13"/>
      <c r="O117" s="12">
        <f t="shared" si="18"/>
        <v>0</v>
      </c>
      <c r="P117" s="12">
        <f t="shared" si="19"/>
        <v>0</v>
      </c>
      <c r="Q117" s="14"/>
      <c r="R117" s="15">
        <v>0.11</v>
      </c>
      <c r="S117" s="15">
        <f t="shared" si="20"/>
        <v>0</v>
      </c>
    </row>
    <row r="118" spans="1:21" x14ac:dyDescent="0.2">
      <c r="A118" s="11" t="s">
        <v>207</v>
      </c>
      <c r="B118" s="11" t="s">
        <v>208</v>
      </c>
      <c r="C118" s="11" t="s">
        <v>207</v>
      </c>
      <c r="D118" s="11" t="s">
        <v>275</v>
      </c>
      <c r="E118" s="12">
        <v>20</v>
      </c>
      <c r="F118" s="12">
        <v>1500</v>
      </c>
      <c r="G118" s="12">
        <v>10</v>
      </c>
      <c r="H118" s="12">
        <v>50</v>
      </c>
      <c r="I118" s="12"/>
      <c r="J118" s="12"/>
      <c r="K118" s="12"/>
      <c r="L118" s="12"/>
      <c r="M118" s="12"/>
      <c r="N118" s="13"/>
      <c r="O118" s="12">
        <f t="shared" si="18"/>
        <v>0</v>
      </c>
      <c r="P118" s="12">
        <f t="shared" si="19"/>
        <v>0</v>
      </c>
      <c r="Q118" s="14"/>
      <c r="R118" s="15">
        <v>7.0000000000000007E-2</v>
      </c>
      <c r="S118" s="15">
        <f t="shared" si="20"/>
        <v>0</v>
      </c>
    </row>
    <row r="119" spans="1:21" x14ac:dyDescent="0.2">
      <c r="A119" s="11" t="s">
        <v>209</v>
      </c>
      <c r="B119" s="11" t="s">
        <v>210</v>
      </c>
      <c r="C119" s="11" t="s">
        <v>209</v>
      </c>
      <c r="D119" s="11" t="s">
        <v>275</v>
      </c>
      <c r="E119" s="12">
        <v>20</v>
      </c>
      <c r="F119" s="12">
        <v>1800</v>
      </c>
      <c r="G119" s="12">
        <v>10</v>
      </c>
      <c r="H119" s="12">
        <v>50</v>
      </c>
      <c r="I119" s="12"/>
      <c r="J119" s="12"/>
      <c r="K119" s="12"/>
      <c r="L119" s="12"/>
      <c r="M119" s="12"/>
      <c r="N119" s="13"/>
      <c r="O119" s="12">
        <f t="shared" si="18"/>
        <v>0</v>
      </c>
      <c r="P119" s="12">
        <f t="shared" si="19"/>
        <v>0</v>
      </c>
      <c r="Q119" s="51"/>
      <c r="R119" s="15">
        <v>0.09</v>
      </c>
      <c r="S119" s="15">
        <f t="shared" si="20"/>
        <v>0</v>
      </c>
      <c r="T119" s="43"/>
    </row>
    <row r="120" spans="1:21" x14ac:dyDescent="0.2">
      <c r="A120" s="11" t="s">
        <v>123</v>
      </c>
      <c r="B120" s="11" t="s">
        <v>124</v>
      </c>
      <c r="C120" s="11" t="s">
        <v>123</v>
      </c>
      <c r="D120" s="11" t="s">
        <v>275</v>
      </c>
      <c r="E120" s="12">
        <v>25</v>
      </c>
      <c r="F120" s="12">
        <v>150</v>
      </c>
      <c r="G120" s="12">
        <v>10</v>
      </c>
      <c r="H120" s="12">
        <v>200</v>
      </c>
      <c r="I120" s="12"/>
      <c r="J120" s="12"/>
      <c r="K120" s="12"/>
      <c r="L120" s="12"/>
      <c r="M120" s="12"/>
      <c r="N120" s="13"/>
      <c r="O120" s="12">
        <f t="shared" si="18"/>
        <v>0</v>
      </c>
      <c r="P120" s="12">
        <f t="shared" si="19"/>
        <v>0</v>
      </c>
      <c r="Q120" s="14"/>
      <c r="R120" s="15">
        <v>0.04</v>
      </c>
      <c r="S120" s="15">
        <f t="shared" si="20"/>
        <v>0</v>
      </c>
      <c r="T120" s="43">
        <f>SUM(S120:S136)</f>
        <v>1.6</v>
      </c>
      <c r="U120" s="3">
        <f>T120*100/$T$137</f>
        <v>6.3567739372268557</v>
      </c>
    </row>
    <row r="121" spans="1:21" x14ac:dyDescent="0.2">
      <c r="A121" s="36" t="s">
        <v>257</v>
      </c>
      <c r="B121" s="36" t="s">
        <v>124</v>
      </c>
      <c r="C121" s="36">
        <v>90445200</v>
      </c>
      <c r="D121" s="36" t="s">
        <v>277</v>
      </c>
      <c r="E121" s="12">
        <v>25</v>
      </c>
      <c r="F121" s="12">
        <v>150</v>
      </c>
      <c r="G121" s="12">
        <v>10</v>
      </c>
      <c r="H121" s="12">
        <v>200</v>
      </c>
      <c r="I121" s="12"/>
      <c r="J121" s="12"/>
      <c r="K121" s="12"/>
      <c r="L121" s="12"/>
      <c r="M121" s="12"/>
      <c r="N121" s="13"/>
      <c r="O121" s="12">
        <f t="shared" si="18"/>
        <v>0</v>
      </c>
      <c r="P121" s="12">
        <f t="shared" si="19"/>
        <v>0</v>
      </c>
      <c r="Q121" s="14"/>
      <c r="R121" s="15">
        <v>0.04</v>
      </c>
      <c r="S121" s="15">
        <f t="shared" si="20"/>
        <v>0</v>
      </c>
    </row>
    <row r="122" spans="1:21" x14ac:dyDescent="0.2">
      <c r="A122" s="11" t="s">
        <v>125</v>
      </c>
      <c r="B122" s="11" t="s">
        <v>126</v>
      </c>
      <c r="C122" s="11" t="s">
        <v>125</v>
      </c>
      <c r="D122" s="11" t="s">
        <v>275</v>
      </c>
      <c r="E122" s="12">
        <v>25</v>
      </c>
      <c r="F122" s="12">
        <v>300</v>
      </c>
      <c r="G122" s="12">
        <v>10</v>
      </c>
      <c r="H122" s="12">
        <v>100</v>
      </c>
      <c r="I122" s="12">
        <v>100</v>
      </c>
      <c r="J122" s="12"/>
      <c r="K122" s="12">
        <v>100</v>
      </c>
      <c r="L122" s="12"/>
      <c r="M122" s="12"/>
      <c r="N122" s="13"/>
      <c r="O122" s="12">
        <f t="shared" si="18"/>
        <v>200</v>
      </c>
      <c r="P122" s="12">
        <f t="shared" si="19"/>
        <v>2</v>
      </c>
      <c r="Q122" s="14"/>
      <c r="R122" s="15">
        <v>0.04</v>
      </c>
      <c r="S122" s="15">
        <f t="shared" si="20"/>
        <v>0.08</v>
      </c>
    </row>
    <row r="123" spans="1:21" x14ac:dyDescent="0.2">
      <c r="A123" s="36" t="s">
        <v>127</v>
      </c>
      <c r="B123" s="36" t="s">
        <v>126</v>
      </c>
      <c r="C123" s="36">
        <v>90445300</v>
      </c>
      <c r="D123" s="36" t="s">
        <v>277</v>
      </c>
      <c r="E123" s="12" t="s">
        <v>63</v>
      </c>
      <c r="F123" s="12">
        <v>300</v>
      </c>
      <c r="G123" s="12">
        <v>10</v>
      </c>
      <c r="H123" s="12">
        <v>100</v>
      </c>
      <c r="I123" s="12">
        <v>100</v>
      </c>
      <c r="J123" s="12"/>
      <c r="K123" s="12"/>
      <c r="L123" s="12"/>
      <c r="M123" s="12">
        <v>300</v>
      </c>
      <c r="N123" s="13"/>
      <c r="O123" s="12">
        <f t="shared" si="18"/>
        <v>400</v>
      </c>
      <c r="P123" s="12">
        <f t="shared" si="19"/>
        <v>4</v>
      </c>
      <c r="Q123" s="14"/>
      <c r="R123" s="15">
        <v>0.04</v>
      </c>
      <c r="S123" s="15">
        <f t="shared" si="20"/>
        <v>0.16</v>
      </c>
    </row>
    <row r="124" spans="1:21" x14ac:dyDescent="0.2">
      <c r="A124" s="11" t="s">
        <v>128</v>
      </c>
      <c r="B124" s="11" t="s">
        <v>129</v>
      </c>
      <c r="C124" s="11" t="s">
        <v>128</v>
      </c>
      <c r="D124" s="11" t="s">
        <v>275</v>
      </c>
      <c r="E124" s="12">
        <v>25</v>
      </c>
      <c r="F124" s="12">
        <v>450</v>
      </c>
      <c r="G124" s="12">
        <v>10</v>
      </c>
      <c r="H124" s="12">
        <v>100</v>
      </c>
      <c r="I124" s="12"/>
      <c r="J124" s="12"/>
      <c r="K124" s="12">
        <v>100</v>
      </c>
      <c r="L124" s="12"/>
      <c r="M124" s="12"/>
      <c r="N124" s="13"/>
      <c r="O124" s="12">
        <f t="shared" si="18"/>
        <v>100</v>
      </c>
      <c r="P124" s="12">
        <f t="shared" si="19"/>
        <v>1</v>
      </c>
      <c r="Q124" s="14"/>
      <c r="R124" s="15">
        <v>0.06</v>
      </c>
      <c r="S124" s="15">
        <f t="shared" si="20"/>
        <v>0.06</v>
      </c>
    </row>
    <row r="125" spans="1:21" x14ac:dyDescent="0.2">
      <c r="A125" s="36" t="s">
        <v>190</v>
      </c>
      <c r="B125" s="36" t="s">
        <v>129</v>
      </c>
      <c r="C125" s="36">
        <v>90445400</v>
      </c>
      <c r="D125" s="36" t="s">
        <v>277</v>
      </c>
      <c r="E125" s="12" t="s">
        <v>63</v>
      </c>
      <c r="F125" s="12">
        <v>450</v>
      </c>
      <c r="G125" s="12">
        <v>10</v>
      </c>
      <c r="H125" s="12">
        <v>100</v>
      </c>
      <c r="I125" s="12"/>
      <c r="J125" s="12">
        <v>500</v>
      </c>
      <c r="K125" s="12">
        <v>500</v>
      </c>
      <c r="L125" s="12"/>
      <c r="M125" s="12">
        <v>500</v>
      </c>
      <c r="N125" s="13"/>
      <c r="O125" s="12">
        <f t="shared" si="18"/>
        <v>1500</v>
      </c>
      <c r="P125" s="12">
        <f t="shared" si="19"/>
        <v>15</v>
      </c>
      <c r="Q125" s="14"/>
      <c r="R125" s="15">
        <v>0.06</v>
      </c>
      <c r="S125" s="15">
        <f t="shared" si="20"/>
        <v>0.89999999999999991</v>
      </c>
    </row>
    <row r="126" spans="1:21" x14ac:dyDescent="0.2">
      <c r="A126" s="11" t="s">
        <v>130</v>
      </c>
      <c r="B126" s="11" t="s">
        <v>131</v>
      </c>
      <c r="C126" s="11" t="s">
        <v>130</v>
      </c>
      <c r="D126" s="11" t="s">
        <v>275</v>
      </c>
      <c r="E126" s="12">
        <v>25</v>
      </c>
      <c r="F126" s="12">
        <v>600</v>
      </c>
      <c r="G126" s="12">
        <v>10</v>
      </c>
      <c r="H126" s="12">
        <v>50</v>
      </c>
      <c r="I126" s="12"/>
      <c r="J126" s="12"/>
      <c r="K126" s="12"/>
      <c r="L126" s="12"/>
      <c r="M126" s="12"/>
      <c r="N126" s="13"/>
      <c r="O126" s="12">
        <f t="shared" si="18"/>
        <v>0</v>
      </c>
      <c r="P126" s="12">
        <f t="shared" si="19"/>
        <v>0</v>
      </c>
      <c r="Q126" s="14"/>
      <c r="R126" s="15">
        <v>0.04</v>
      </c>
      <c r="S126" s="15">
        <f t="shared" si="20"/>
        <v>0</v>
      </c>
    </row>
    <row r="127" spans="1:21" x14ac:dyDescent="0.2">
      <c r="A127" s="36" t="s">
        <v>211</v>
      </c>
      <c r="B127" s="36" t="s">
        <v>131</v>
      </c>
      <c r="C127" s="36">
        <v>90445600</v>
      </c>
      <c r="D127" s="36" t="s">
        <v>277</v>
      </c>
      <c r="E127" s="12">
        <v>25</v>
      </c>
      <c r="F127" s="12">
        <v>600</v>
      </c>
      <c r="G127" s="12">
        <v>10</v>
      </c>
      <c r="H127" s="12">
        <v>50</v>
      </c>
      <c r="I127" s="12"/>
      <c r="J127" s="12"/>
      <c r="K127" s="12"/>
      <c r="L127" s="12"/>
      <c r="M127" s="12">
        <v>500</v>
      </c>
      <c r="N127" s="13"/>
      <c r="O127" s="12">
        <f t="shared" si="18"/>
        <v>500</v>
      </c>
      <c r="P127" s="12">
        <f t="shared" si="19"/>
        <v>10</v>
      </c>
      <c r="Q127" s="14"/>
      <c r="R127" s="15">
        <v>0.04</v>
      </c>
      <c r="S127" s="15">
        <f t="shared" si="20"/>
        <v>0.4</v>
      </c>
    </row>
    <row r="128" spans="1:21" x14ac:dyDescent="0.2">
      <c r="A128" s="11" t="s">
        <v>162</v>
      </c>
      <c r="B128" s="11" t="s">
        <v>163</v>
      </c>
      <c r="C128" s="11" t="s">
        <v>162</v>
      </c>
      <c r="D128" s="11" t="s">
        <v>275</v>
      </c>
      <c r="E128" s="12">
        <v>25</v>
      </c>
      <c r="F128" s="12">
        <v>750</v>
      </c>
      <c r="G128" s="12">
        <v>10</v>
      </c>
      <c r="H128" s="12">
        <v>50</v>
      </c>
      <c r="I128" s="12"/>
      <c r="J128" s="12"/>
      <c r="K128" s="12"/>
      <c r="L128" s="12"/>
      <c r="M128" s="12"/>
      <c r="N128" s="13"/>
      <c r="O128" s="12">
        <f t="shared" si="18"/>
        <v>0</v>
      </c>
      <c r="P128" s="12">
        <f t="shared" si="19"/>
        <v>0</v>
      </c>
      <c r="Q128" s="14"/>
      <c r="R128" s="15">
        <v>0.04</v>
      </c>
      <c r="S128" s="15">
        <f t="shared" si="20"/>
        <v>0</v>
      </c>
    </row>
    <row r="129" spans="1:21" x14ac:dyDescent="0.2">
      <c r="A129" s="36" t="s">
        <v>218</v>
      </c>
      <c r="B129" s="36" t="s">
        <v>163</v>
      </c>
      <c r="C129" s="31" t="s">
        <v>219</v>
      </c>
      <c r="D129" s="36" t="s">
        <v>277</v>
      </c>
      <c r="E129" s="12">
        <v>25</v>
      </c>
      <c r="F129" s="12">
        <v>750</v>
      </c>
      <c r="G129" s="12">
        <v>10</v>
      </c>
      <c r="H129" s="12">
        <v>50</v>
      </c>
      <c r="I129" s="12"/>
      <c r="J129" s="12"/>
      <c r="K129" s="12"/>
      <c r="L129" s="12"/>
      <c r="M129" s="12"/>
      <c r="N129" s="13"/>
      <c r="O129" s="12">
        <f t="shared" si="18"/>
        <v>0</v>
      </c>
      <c r="P129" s="12">
        <f t="shared" si="19"/>
        <v>0</v>
      </c>
      <c r="Q129" s="14"/>
      <c r="R129" s="15">
        <v>0.04</v>
      </c>
      <c r="S129" s="15">
        <f t="shared" si="20"/>
        <v>0</v>
      </c>
    </row>
    <row r="130" spans="1:21" x14ac:dyDescent="0.2">
      <c r="A130" s="11" t="s">
        <v>132</v>
      </c>
      <c r="B130" s="11" t="s">
        <v>133</v>
      </c>
      <c r="C130" s="11" t="s">
        <v>132</v>
      </c>
      <c r="D130" s="11" t="s">
        <v>275</v>
      </c>
      <c r="E130" s="12">
        <v>25</v>
      </c>
      <c r="F130" s="12">
        <v>900</v>
      </c>
      <c r="G130" s="12">
        <v>10</v>
      </c>
      <c r="H130" s="12">
        <v>50</v>
      </c>
      <c r="I130" s="12"/>
      <c r="J130" s="12"/>
      <c r="K130" s="12"/>
      <c r="L130" s="12"/>
      <c r="M130" s="12"/>
      <c r="N130" s="13"/>
      <c r="O130" s="12">
        <f t="shared" si="18"/>
        <v>0</v>
      </c>
      <c r="P130" s="12">
        <f t="shared" si="19"/>
        <v>0</v>
      </c>
      <c r="Q130" s="14"/>
      <c r="R130" s="15">
        <v>0.06</v>
      </c>
      <c r="S130" s="15">
        <f t="shared" si="20"/>
        <v>0</v>
      </c>
    </row>
    <row r="131" spans="1:21" x14ac:dyDescent="0.2">
      <c r="A131" s="36" t="s">
        <v>264</v>
      </c>
      <c r="B131" s="36" t="s">
        <v>133</v>
      </c>
      <c r="C131" s="31" t="s">
        <v>265</v>
      </c>
      <c r="D131" s="36" t="s">
        <v>277</v>
      </c>
      <c r="E131" s="12">
        <v>25</v>
      </c>
      <c r="F131" s="12">
        <v>900</v>
      </c>
      <c r="G131" s="12">
        <v>10</v>
      </c>
      <c r="H131" s="12">
        <v>50</v>
      </c>
      <c r="I131" s="12"/>
      <c r="J131" s="12"/>
      <c r="K131" s="12"/>
      <c r="L131" s="12"/>
      <c r="M131" s="12"/>
      <c r="N131" s="13"/>
      <c r="O131" s="12">
        <f t="shared" si="18"/>
        <v>0</v>
      </c>
      <c r="P131" s="12">
        <f t="shared" si="19"/>
        <v>0</v>
      </c>
      <c r="Q131" s="14"/>
      <c r="R131" s="15">
        <v>0.06</v>
      </c>
      <c r="S131" s="15">
        <f t="shared" si="20"/>
        <v>0</v>
      </c>
    </row>
    <row r="132" spans="1:21" x14ac:dyDescent="0.2">
      <c r="A132" s="11" t="s">
        <v>134</v>
      </c>
      <c r="B132" s="11" t="s">
        <v>135</v>
      </c>
      <c r="C132" s="11" t="s">
        <v>134</v>
      </c>
      <c r="D132" s="11" t="s">
        <v>275</v>
      </c>
      <c r="E132" s="12">
        <v>25</v>
      </c>
      <c r="F132" s="12">
        <v>1200</v>
      </c>
      <c r="G132" s="12">
        <v>10</v>
      </c>
      <c r="H132" s="12">
        <v>50</v>
      </c>
      <c r="I132" s="12"/>
      <c r="J132" s="12"/>
      <c r="K132" s="12"/>
      <c r="L132" s="12"/>
      <c r="M132" s="12"/>
      <c r="N132" s="13"/>
      <c r="O132" s="12">
        <f t="shared" si="18"/>
        <v>0</v>
      </c>
      <c r="P132" s="12">
        <f t="shared" si="19"/>
        <v>0</v>
      </c>
      <c r="Q132" s="14"/>
      <c r="R132" s="15">
        <v>0.08</v>
      </c>
      <c r="S132" s="15">
        <f t="shared" si="20"/>
        <v>0</v>
      </c>
    </row>
    <row r="133" spans="1:21" x14ac:dyDescent="0.2">
      <c r="A133" s="11" t="s">
        <v>238</v>
      </c>
      <c r="B133" s="11" t="s">
        <v>239</v>
      </c>
      <c r="C133" s="11" t="s">
        <v>238</v>
      </c>
      <c r="D133" s="11" t="s">
        <v>275</v>
      </c>
      <c r="E133" s="12">
        <v>25</v>
      </c>
      <c r="F133" s="12">
        <v>1524</v>
      </c>
      <c r="G133" s="12">
        <v>10</v>
      </c>
      <c r="H133" s="12">
        <v>50</v>
      </c>
      <c r="I133" s="12"/>
      <c r="J133" s="12"/>
      <c r="K133" s="12"/>
      <c r="L133" s="12"/>
      <c r="M133" s="12"/>
      <c r="N133" s="13"/>
      <c r="O133" s="12">
        <f t="shared" si="18"/>
        <v>0</v>
      </c>
      <c r="P133" s="12">
        <f t="shared" si="19"/>
        <v>0</v>
      </c>
      <c r="Q133" s="14"/>
      <c r="R133" s="15">
        <v>0.08</v>
      </c>
      <c r="S133" s="15">
        <f t="shared" si="20"/>
        <v>0</v>
      </c>
    </row>
    <row r="134" spans="1:21" x14ac:dyDescent="0.2">
      <c r="A134" s="11" t="s">
        <v>164</v>
      </c>
      <c r="B134" s="11" t="s">
        <v>165</v>
      </c>
      <c r="C134" s="11" t="s">
        <v>164</v>
      </c>
      <c r="D134" s="11" t="s">
        <v>275</v>
      </c>
      <c r="E134" s="12">
        <v>25</v>
      </c>
      <c r="F134" s="12">
        <v>1800</v>
      </c>
      <c r="G134" s="12">
        <v>10</v>
      </c>
      <c r="H134" s="12">
        <v>50</v>
      </c>
      <c r="I134" s="12"/>
      <c r="J134" s="12"/>
      <c r="K134" s="12"/>
      <c r="L134" s="12"/>
      <c r="M134" s="12"/>
      <c r="N134" s="13"/>
      <c r="O134" s="12">
        <f t="shared" si="18"/>
        <v>0</v>
      </c>
      <c r="P134" s="12">
        <f t="shared" si="19"/>
        <v>0</v>
      </c>
      <c r="Q134" s="14"/>
      <c r="R134" s="15">
        <v>0.12</v>
      </c>
      <c r="S134" s="15">
        <f t="shared" si="20"/>
        <v>0</v>
      </c>
    </row>
    <row r="135" spans="1:21" x14ac:dyDescent="0.2">
      <c r="A135" s="36" t="s">
        <v>227</v>
      </c>
      <c r="B135" s="36" t="s">
        <v>165</v>
      </c>
      <c r="C135" s="36">
        <v>90445900</v>
      </c>
      <c r="D135" s="36" t="s">
        <v>277</v>
      </c>
      <c r="E135" s="12">
        <v>25</v>
      </c>
      <c r="F135" s="12">
        <v>1800</v>
      </c>
      <c r="G135" s="12">
        <v>10</v>
      </c>
      <c r="H135" s="12">
        <v>50</v>
      </c>
      <c r="I135" s="12"/>
      <c r="J135" s="12"/>
      <c r="K135" s="12"/>
      <c r="L135" s="12"/>
      <c r="M135" s="12"/>
      <c r="N135" s="13"/>
      <c r="O135" s="12">
        <f t="shared" si="18"/>
        <v>0</v>
      </c>
      <c r="P135" s="12">
        <f t="shared" si="19"/>
        <v>0</v>
      </c>
      <c r="Q135" s="14"/>
      <c r="R135" s="15">
        <v>0.12</v>
      </c>
      <c r="S135" s="15">
        <f t="shared" si="20"/>
        <v>0</v>
      </c>
      <c r="T135" s="43"/>
    </row>
    <row r="136" spans="1:21" x14ac:dyDescent="0.2">
      <c r="A136" s="36" t="s">
        <v>301</v>
      </c>
      <c r="B136" s="36" t="s">
        <v>302</v>
      </c>
      <c r="C136" s="36">
        <v>90446000</v>
      </c>
      <c r="D136" s="36" t="s">
        <v>277</v>
      </c>
      <c r="E136" s="12">
        <v>25</v>
      </c>
      <c r="F136" s="12">
        <v>2400</v>
      </c>
      <c r="G136" s="12">
        <v>10</v>
      </c>
      <c r="H136" s="12">
        <v>50</v>
      </c>
      <c r="I136" s="12"/>
      <c r="J136" s="12"/>
      <c r="K136" s="12"/>
      <c r="L136" s="12"/>
      <c r="M136" s="12"/>
      <c r="N136" s="13"/>
      <c r="O136" s="12">
        <f t="shared" si="18"/>
        <v>0</v>
      </c>
      <c r="P136" s="12">
        <f t="shared" si="19"/>
        <v>0</v>
      </c>
      <c r="Q136" s="14"/>
      <c r="R136" s="15">
        <v>0.12</v>
      </c>
      <c r="S136" s="15">
        <f t="shared" si="20"/>
        <v>0</v>
      </c>
      <c r="T136" s="43"/>
    </row>
    <row r="137" spans="1:21" x14ac:dyDescent="0.2">
      <c r="A137" s="313"/>
      <c r="B137" s="313"/>
      <c r="C137" s="313"/>
      <c r="D137" s="313"/>
      <c r="E137" s="313"/>
      <c r="F137" s="313"/>
      <c r="G137" s="313"/>
      <c r="H137" s="314"/>
      <c r="I137" s="36">
        <f>SUBTOTAL(9,I10:I136)</f>
        <v>200</v>
      </c>
      <c r="J137" s="36">
        <f>SUBTOTAL(9,J5:J136)</f>
        <v>7200</v>
      </c>
      <c r="K137" s="36">
        <f>SUBTOTAL(9,K5:K136)</f>
        <v>26100</v>
      </c>
      <c r="L137" s="36">
        <f>SUBTOTAL(9,L10:L136)</f>
        <v>50</v>
      </c>
      <c r="M137" s="36">
        <f>SUBTOTAL(9,M10:M136)</f>
        <v>14600</v>
      </c>
      <c r="N137" s="36">
        <f>SUBTOTAL(9,N10:N136)</f>
        <v>0</v>
      </c>
      <c r="O137" s="36">
        <f>SUBTOTAL(9,O5:O136)</f>
        <v>57150</v>
      </c>
      <c r="P137" s="36">
        <f>SUBTOTAL(9,P5:P136)</f>
        <v>704</v>
      </c>
      <c r="Q137" s="32"/>
      <c r="R137" s="12"/>
      <c r="S137" s="36">
        <f>SUBTOTAL(9,S5:S136)</f>
        <v>35.919999999999987</v>
      </c>
      <c r="T137" s="3">
        <f>SUM(T10:T136)</f>
        <v>25.170000000000005</v>
      </c>
      <c r="U137" s="3">
        <f>SUM(U10:U136)</f>
        <v>99.999999999999972</v>
      </c>
    </row>
    <row r="138" spans="1:21" x14ac:dyDescent="0.2">
      <c r="A138" s="312"/>
      <c r="B138" s="313"/>
      <c r="C138" s="313"/>
      <c r="D138" s="313"/>
      <c r="E138" s="313"/>
      <c r="F138" s="313"/>
      <c r="G138" s="313"/>
      <c r="H138" s="314"/>
      <c r="I138" s="36">
        <v>2</v>
      </c>
      <c r="J138" s="36">
        <v>100</v>
      </c>
      <c r="K138" s="36">
        <v>303</v>
      </c>
      <c r="L138" s="36">
        <v>2</v>
      </c>
      <c r="M138" s="36">
        <v>297</v>
      </c>
      <c r="N138" s="36"/>
      <c r="O138" s="36"/>
      <c r="P138" s="36">
        <f>SUM(I138:N138)</f>
        <v>704</v>
      </c>
      <c r="S138" s="3">
        <f>S137/30</f>
        <v>1.1973333333333329</v>
      </c>
    </row>
    <row r="139" spans="1:21" x14ac:dyDescent="0.2">
      <c r="A139" s="312"/>
      <c r="B139" s="313"/>
      <c r="C139" s="313"/>
      <c r="D139" s="313"/>
      <c r="E139" s="313"/>
      <c r="F139" s="313"/>
      <c r="G139" s="313"/>
      <c r="H139" s="314"/>
      <c r="I139" s="36">
        <v>0.08</v>
      </c>
      <c r="J139" s="36">
        <v>5.79</v>
      </c>
      <c r="K139" s="36">
        <v>14.5</v>
      </c>
      <c r="L139" s="36">
        <v>0.26</v>
      </c>
      <c r="M139" s="36">
        <v>15.29</v>
      </c>
      <c r="N139" s="36"/>
      <c r="O139" s="36"/>
      <c r="P139" s="36">
        <f>SUM(I139:N139)</f>
        <v>35.92</v>
      </c>
    </row>
    <row r="140" spans="1:21" x14ac:dyDescent="0.2">
      <c r="A140" s="34"/>
      <c r="B140" s="34"/>
      <c r="C140" s="34"/>
      <c r="D140" s="34"/>
      <c r="E140" s="34"/>
      <c r="F140" s="34"/>
      <c r="G140" s="34"/>
      <c r="H140" s="34"/>
    </row>
    <row r="141" spans="1:21" x14ac:dyDescent="0.2">
      <c r="A141" s="28" t="s">
        <v>136</v>
      </c>
      <c r="B141" s="28" t="s">
        <v>136</v>
      </c>
      <c r="C141" s="30"/>
      <c r="D141" s="30"/>
      <c r="E141" s="8" t="s">
        <v>10</v>
      </c>
      <c r="F141" s="8" t="s">
        <v>137</v>
      </c>
      <c r="G141" s="300" t="s">
        <v>138</v>
      </c>
      <c r="H141" s="301"/>
      <c r="I141" s="20"/>
      <c r="J141" s="20"/>
      <c r="K141" s="20"/>
      <c r="L141" s="20"/>
      <c r="M141" s="20"/>
      <c r="N141" s="20"/>
      <c r="O141" s="12"/>
      <c r="P141" s="12"/>
      <c r="Q141" s="35"/>
      <c r="R141" s="12"/>
      <c r="S141" s="15"/>
    </row>
    <row r="142" spans="1:21" x14ac:dyDescent="0.2">
      <c r="A142" s="36"/>
      <c r="B142" s="36"/>
      <c r="C142" s="36"/>
      <c r="D142" s="36"/>
      <c r="E142" s="8"/>
      <c r="F142" s="8"/>
      <c r="G142" s="8" t="s">
        <v>139</v>
      </c>
      <c r="H142" s="8" t="s">
        <v>140</v>
      </c>
      <c r="I142" s="8" t="s">
        <v>140</v>
      </c>
      <c r="J142" s="8"/>
      <c r="K142" s="8"/>
      <c r="L142" s="8"/>
      <c r="M142" s="8"/>
      <c r="N142" s="8" t="s">
        <v>140</v>
      </c>
      <c r="O142" s="36" t="s">
        <v>140</v>
      </c>
      <c r="P142" s="36" t="s">
        <v>12</v>
      </c>
      <c r="Q142" s="37"/>
      <c r="R142" s="12"/>
      <c r="S142" s="15"/>
    </row>
    <row r="143" spans="1:21" x14ac:dyDescent="0.2">
      <c r="A143" s="38" t="s">
        <v>142</v>
      </c>
      <c r="B143" s="38" t="s">
        <v>143</v>
      </c>
      <c r="C143" s="38" t="s">
        <v>142</v>
      </c>
      <c r="D143" s="38" t="s">
        <v>142</v>
      </c>
      <c r="E143" s="12">
        <v>13</v>
      </c>
      <c r="F143" s="12">
        <v>25</v>
      </c>
      <c r="G143" s="12">
        <v>5</v>
      </c>
      <c r="H143" s="12">
        <v>125</v>
      </c>
      <c r="I143" s="12"/>
      <c r="J143" s="12"/>
      <c r="K143" s="12"/>
      <c r="L143" s="12"/>
      <c r="M143" s="12"/>
      <c r="N143" s="12"/>
      <c r="O143" s="12">
        <f>SUM(I143:N143)</f>
        <v>0</v>
      </c>
      <c r="P143" s="12">
        <f>$O143/$H143</f>
        <v>0</v>
      </c>
      <c r="Q143" s="39"/>
      <c r="R143" s="15">
        <v>0.09</v>
      </c>
      <c r="S143" s="15">
        <f>$P143*$R143</f>
        <v>0</v>
      </c>
    </row>
    <row r="144" spans="1:21" x14ac:dyDescent="0.2">
      <c r="A144" s="38" t="s">
        <v>144</v>
      </c>
      <c r="B144" s="38" t="s">
        <v>145</v>
      </c>
      <c r="C144" s="38" t="s">
        <v>144</v>
      </c>
      <c r="D144" s="38" t="s">
        <v>144</v>
      </c>
      <c r="E144" s="12">
        <v>19</v>
      </c>
      <c r="F144" s="12">
        <v>25</v>
      </c>
      <c r="G144" s="12">
        <v>5</v>
      </c>
      <c r="H144" s="12">
        <v>125</v>
      </c>
      <c r="I144" s="12"/>
      <c r="J144" s="12"/>
      <c r="K144" s="12"/>
      <c r="L144" s="12"/>
      <c r="M144" s="12"/>
      <c r="N144" s="12"/>
      <c r="O144" s="12">
        <f>SUM(I144:N144)</f>
        <v>0</v>
      </c>
      <c r="P144" s="12">
        <f>$O144/$H144</f>
        <v>0</v>
      </c>
      <c r="Q144" s="39"/>
      <c r="R144" s="15">
        <v>0.15</v>
      </c>
      <c r="S144" s="15">
        <f>$P144*$R144</f>
        <v>0</v>
      </c>
    </row>
    <row r="145" spans="2:19" x14ac:dyDescent="0.2">
      <c r="B145" s="3"/>
      <c r="I145" s="36">
        <f t="shared" ref="I145:N145" si="21">SUM(I143:I144)</f>
        <v>0</v>
      </c>
      <c r="J145" s="36"/>
      <c r="K145" s="36"/>
      <c r="L145" s="36"/>
      <c r="M145" s="36"/>
      <c r="N145" s="36">
        <f t="shared" si="21"/>
        <v>0</v>
      </c>
      <c r="O145" s="36">
        <f>SUBTOTAL(9,O143:O144)</f>
        <v>0</v>
      </c>
      <c r="P145" s="36">
        <f>SUBTOTAL(9,P143:P144)</f>
        <v>0</v>
      </c>
      <c r="Q145" s="37"/>
      <c r="R145" s="12"/>
      <c r="S145" s="33">
        <f>SUBTOTAL(9,S143:S144)</f>
        <v>0</v>
      </c>
    </row>
    <row r="146" spans="2:19" x14ac:dyDescent="0.2">
      <c r="B146" s="3"/>
      <c r="I146" s="40"/>
      <c r="J146" s="40"/>
      <c r="K146" s="40"/>
      <c r="L146" s="40"/>
      <c r="M146" s="40"/>
      <c r="N146" s="40"/>
      <c r="O146" s="36">
        <v>0</v>
      </c>
      <c r="P146" s="36">
        <v>0</v>
      </c>
      <c r="Q146" s="35"/>
      <c r="R146" s="12"/>
      <c r="S146" s="33">
        <v>0</v>
      </c>
    </row>
  </sheetData>
  <autoFilter ref="D3:D139"/>
  <mergeCells count="10">
    <mergeCell ref="O3:P3"/>
    <mergeCell ref="R3:S3"/>
    <mergeCell ref="A103:B103"/>
    <mergeCell ref="A137:H137"/>
    <mergeCell ref="A138:H138"/>
    <mergeCell ref="A139:H139"/>
    <mergeCell ref="G141:H141"/>
    <mergeCell ref="A1:D1"/>
    <mergeCell ref="A2:D2"/>
    <mergeCell ref="G3:H3"/>
  </mergeCells>
  <conditionalFormatting sqref="A5:XFD136">
    <cfRule type="expression" dxfId="131" priority="1">
      <formula>MOD(ROW(),2)</formula>
    </cfRule>
  </conditionalFormatting>
  <conditionalFormatting sqref="O5:O136">
    <cfRule type="cellIs" dxfId="130" priority="3" operator="greaterThan">
      <formula>10000</formula>
    </cfRule>
  </conditionalFormatting>
  <conditionalFormatting sqref="O104:O136">
    <cfRule type="cellIs" dxfId="129" priority="8" operator="greaterThan">
      <formula>2000</formula>
    </cfRule>
  </conditionalFormatting>
  <conditionalFormatting sqref="S5:S102">
    <cfRule type="cellIs" dxfId="128" priority="2" operator="greaterThan">
      <formula>10</formula>
    </cfRule>
  </conditionalFormatting>
  <pageMargins left="0.25" right="0.25" top="0.75" bottom="0.75" header="0.3" footer="0.3"/>
  <pageSetup paperSize="9" scale="77" fitToHeight="0" orientation="landscape" r:id="rId1"/>
  <headerFooter alignWithMargins="0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1">
    <pageSetUpPr fitToPage="1"/>
  </sheetPr>
  <dimension ref="A1:T146"/>
  <sheetViews>
    <sheetView zoomScaleNormal="100" workbookViewId="0">
      <pane xSplit="4" ySplit="4" topLeftCell="E5" activePane="bottomRight" state="frozen"/>
      <selection pane="topRight" activeCell="D1" sqref="D1"/>
      <selection pane="bottomLeft" activeCell="A4" sqref="A4"/>
      <selection pane="bottomRight" activeCell="E5" sqref="E5"/>
    </sheetView>
  </sheetViews>
  <sheetFormatPr defaultColWidth="9.140625" defaultRowHeight="12.75" x14ac:dyDescent="0.2"/>
  <cols>
    <col min="1" max="1" width="12.5703125" style="3" customWidth="1"/>
    <col min="2" max="2" width="14" style="41" customWidth="1"/>
    <col min="3" max="3" width="14" style="3" bestFit="1" customWidth="1"/>
    <col min="4" max="4" width="12.28515625" style="3" customWidth="1"/>
    <col min="5" max="5" width="7.85546875" style="3" customWidth="1"/>
    <col min="6" max="6" width="8.5703125" style="3" customWidth="1"/>
    <col min="7" max="7" width="6.140625" style="3" customWidth="1"/>
    <col min="8" max="8" width="6.42578125" style="3" customWidth="1"/>
    <col min="9" max="12" width="10.140625" style="3" customWidth="1"/>
    <col min="13" max="13" width="8.28515625" style="3" customWidth="1"/>
    <col min="14" max="14" width="10.7109375" style="3" bestFit="1" customWidth="1"/>
    <col min="15" max="15" width="8.28515625" style="3" bestFit="1" customWidth="1"/>
    <col min="16" max="17" width="9.42578125" style="3" customWidth="1"/>
    <col min="18" max="18" width="9.28515625" style="3" customWidth="1"/>
    <col min="19" max="16384" width="9.140625" style="3"/>
  </cols>
  <sheetData>
    <row r="1" spans="1:20" x14ac:dyDescent="0.2">
      <c r="A1" s="315" t="s">
        <v>281</v>
      </c>
      <c r="B1" s="315"/>
      <c r="C1" s="315"/>
      <c r="D1" s="315"/>
      <c r="I1" s="46"/>
      <c r="J1" s="46"/>
      <c r="K1" s="46"/>
      <c r="L1" s="46"/>
    </row>
    <row r="2" spans="1:20" x14ac:dyDescent="0.2">
      <c r="A2" s="316" t="s">
        <v>366</v>
      </c>
      <c r="B2" s="317"/>
      <c r="C2" s="317"/>
      <c r="D2" s="317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30"/>
    </row>
    <row r="3" spans="1:20" x14ac:dyDescent="0.2">
      <c r="A3" s="4" t="s">
        <v>0</v>
      </c>
      <c r="B3" s="4" t="s">
        <v>1</v>
      </c>
      <c r="C3" s="4" t="s">
        <v>2</v>
      </c>
      <c r="D3" s="4" t="s">
        <v>274</v>
      </c>
      <c r="E3" s="4" t="s">
        <v>3</v>
      </c>
      <c r="F3" s="4" t="s">
        <v>4</v>
      </c>
      <c r="G3" s="300" t="s">
        <v>5</v>
      </c>
      <c r="H3" s="301"/>
      <c r="I3" s="50" t="s">
        <v>350</v>
      </c>
      <c r="J3" s="50" t="s">
        <v>360</v>
      </c>
      <c r="K3" s="50" t="s">
        <v>363</v>
      </c>
      <c r="L3" s="50" t="s">
        <v>367</v>
      </c>
      <c r="M3" s="5"/>
      <c r="N3" s="300" t="s">
        <v>6</v>
      </c>
      <c r="O3" s="301"/>
      <c r="P3" s="6"/>
      <c r="Q3" s="300" t="s">
        <v>7</v>
      </c>
      <c r="R3" s="301"/>
    </row>
    <row r="4" spans="1:20" x14ac:dyDescent="0.2">
      <c r="A4" s="37" t="s">
        <v>8</v>
      </c>
      <c r="B4" s="37"/>
      <c r="C4" s="49"/>
      <c r="D4" s="49"/>
      <c r="E4" s="7" t="s">
        <v>9</v>
      </c>
      <c r="F4" s="36" t="s">
        <v>10</v>
      </c>
      <c r="G4" s="8" t="s">
        <v>11</v>
      </c>
      <c r="H4" s="8" t="s">
        <v>12</v>
      </c>
      <c r="I4" s="36" t="s">
        <v>351</v>
      </c>
      <c r="J4" s="36" t="s">
        <v>361</v>
      </c>
      <c r="K4" s="36" t="s">
        <v>364</v>
      </c>
      <c r="L4" s="36" t="s">
        <v>368</v>
      </c>
      <c r="M4" s="36"/>
      <c r="N4" s="8" t="s">
        <v>13</v>
      </c>
      <c r="O4" s="8" t="s">
        <v>12</v>
      </c>
      <c r="P4" s="9"/>
      <c r="Q4" s="10" t="s">
        <v>14</v>
      </c>
      <c r="R4" s="10" t="s">
        <v>15</v>
      </c>
    </row>
    <row r="5" spans="1:20" x14ac:dyDescent="0.2">
      <c r="A5" s="11" t="s">
        <v>258</v>
      </c>
      <c r="B5" s="11" t="s">
        <v>259</v>
      </c>
      <c r="C5" s="11" t="s">
        <v>258</v>
      </c>
      <c r="D5" s="11" t="s">
        <v>275</v>
      </c>
      <c r="E5" s="12">
        <v>15</v>
      </c>
      <c r="F5" s="12">
        <v>375</v>
      </c>
      <c r="G5" s="12">
        <v>10</v>
      </c>
      <c r="H5" s="12">
        <v>200</v>
      </c>
      <c r="I5" s="12"/>
      <c r="J5" s="12"/>
      <c r="K5" s="12"/>
      <c r="L5" s="12"/>
      <c r="M5" s="13"/>
      <c r="N5" s="12">
        <f t="shared" ref="N5:N16" si="0">SUM(I5:M5)</f>
        <v>0</v>
      </c>
      <c r="O5" s="12">
        <f t="shared" ref="O5:O16" si="1">$N5/$H5</f>
        <v>0</v>
      </c>
      <c r="P5" s="14"/>
      <c r="Q5" s="15">
        <v>0.06</v>
      </c>
      <c r="R5" s="15">
        <f t="shared" ref="R5:R16" si="2">$O5*$Q5</f>
        <v>0</v>
      </c>
      <c r="S5" s="43">
        <f>SUM(R5:R16)</f>
        <v>6.3000000000000007</v>
      </c>
      <c r="T5" s="3">
        <f>S5*100/$S$137</f>
        <v>43.96371249127705</v>
      </c>
    </row>
    <row r="6" spans="1:20" x14ac:dyDescent="0.2">
      <c r="A6" s="11" t="s">
        <v>26</v>
      </c>
      <c r="B6" s="11" t="s">
        <v>27</v>
      </c>
      <c r="C6" s="11" t="s">
        <v>26</v>
      </c>
      <c r="D6" s="11" t="s">
        <v>275</v>
      </c>
      <c r="E6" s="12">
        <v>15</v>
      </c>
      <c r="F6" s="12">
        <v>457</v>
      </c>
      <c r="G6" s="12">
        <v>10</v>
      </c>
      <c r="H6" s="12">
        <v>200</v>
      </c>
      <c r="I6" s="12"/>
      <c r="J6" s="12"/>
      <c r="K6" s="12">
        <v>5000</v>
      </c>
      <c r="L6" s="12"/>
      <c r="M6" s="13"/>
      <c r="N6" s="12">
        <f t="shared" si="0"/>
        <v>5000</v>
      </c>
      <c r="O6" s="12">
        <f t="shared" si="1"/>
        <v>25</v>
      </c>
      <c r="P6" s="14"/>
      <c r="Q6" s="15">
        <v>0.05</v>
      </c>
      <c r="R6" s="15">
        <f t="shared" si="2"/>
        <v>1.25</v>
      </c>
    </row>
    <row r="7" spans="1:20" x14ac:dyDescent="0.2">
      <c r="A7" s="36" t="s">
        <v>169</v>
      </c>
      <c r="B7" s="36" t="s">
        <v>27</v>
      </c>
      <c r="C7" s="36">
        <v>90441400</v>
      </c>
      <c r="D7" s="36" t="s">
        <v>277</v>
      </c>
      <c r="E7" s="12" t="s">
        <v>167</v>
      </c>
      <c r="F7" s="12">
        <v>450</v>
      </c>
      <c r="G7" s="12">
        <v>10</v>
      </c>
      <c r="H7" s="12">
        <v>200</v>
      </c>
      <c r="I7" s="12"/>
      <c r="J7" s="12"/>
      <c r="K7" s="12">
        <v>1000</v>
      </c>
      <c r="L7" s="12"/>
      <c r="M7" s="13"/>
      <c r="N7" s="12">
        <f t="shared" si="0"/>
        <v>1000</v>
      </c>
      <c r="O7" s="12">
        <f t="shared" si="1"/>
        <v>5</v>
      </c>
      <c r="P7" s="14"/>
      <c r="Q7" s="15">
        <v>0.05</v>
      </c>
      <c r="R7" s="15">
        <f t="shared" si="2"/>
        <v>0.25</v>
      </c>
    </row>
    <row r="8" spans="1:20" x14ac:dyDescent="0.2">
      <c r="A8" s="11" t="s">
        <v>24</v>
      </c>
      <c r="B8" s="11" t="s">
        <v>25</v>
      </c>
      <c r="C8" s="11" t="s">
        <v>24</v>
      </c>
      <c r="D8" s="11" t="s">
        <v>275</v>
      </c>
      <c r="E8" s="12">
        <v>15</v>
      </c>
      <c r="F8" s="12">
        <v>610</v>
      </c>
      <c r="G8" s="12">
        <v>10</v>
      </c>
      <c r="H8" s="12">
        <v>100</v>
      </c>
      <c r="I8" s="12"/>
      <c r="J8" s="12"/>
      <c r="K8" s="12">
        <v>4000</v>
      </c>
      <c r="L8" s="12"/>
      <c r="M8" s="13"/>
      <c r="N8" s="12">
        <f t="shared" si="0"/>
        <v>4000</v>
      </c>
      <c r="O8" s="12">
        <f t="shared" si="1"/>
        <v>40</v>
      </c>
      <c r="P8" s="14"/>
      <c r="Q8" s="15">
        <v>0.04</v>
      </c>
      <c r="R8" s="15">
        <f t="shared" si="2"/>
        <v>1.6</v>
      </c>
    </row>
    <row r="9" spans="1:20" x14ac:dyDescent="0.2">
      <c r="A9" s="36" t="s">
        <v>168</v>
      </c>
      <c r="B9" s="36" t="s">
        <v>25</v>
      </c>
      <c r="C9" s="36">
        <v>90441600</v>
      </c>
      <c r="D9" s="36" t="s">
        <v>277</v>
      </c>
      <c r="E9" s="12" t="s">
        <v>167</v>
      </c>
      <c r="F9" s="12">
        <v>600</v>
      </c>
      <c r="G9" s="12">
        <v>10</v>
      </c>
      <c r="H9" s="12">
        <v>100</v>
      </c>
      <c r="I9" s="12"/>
      <c r="J9" s="12">
        <v>2000</v>
      </c>
      <c r="K9" s="12">
        <v>2000</v>
      </c>
      <c r="L9" s="12"/>
      <c r="M9" s="13"/>
      <c r="N9" s="12">
        <f t="shared" si="0"/>
        <v>4000</v>
      </c>
      <c r="O9" s="12">
        <f t="shared" si="1"/>
        <v>40</v>
      </c>
      <c r="P9" s="14"/>
      <c r="Q9" s="15">
        <v>0.04</v>
      </c>
      <c r="R9" s="15">
        <f t="shared" si="2"/>
        <v>1.6</v>
      </c>
    </row>
    <row r="10" spans="1:20" x14ac:dyDescent="0.2">
      <c r="A10" s="11" t="s">
        <v>150</v>
      </c>
      <c r="B10" s="11" t="s">
        <v>151</v>
      </c>
      <c r="C10" s="11" t="s">
        <v>150</v>
      </c>
      <c r="D10" s="11" t="s">
        <v>275</v>
      </c>
      <c r="E10" s="12">
        <v>15</v>
      </c>
      <c r="F10" s="12">
        <v>760</v>
      </c>
      <c r="G10" s="12">
        <v>10</v>
      </c>
      <c r="H10" s="12">
        <v>100</v>
      </c>
      <c r="I10" s="12"/>
      <c r="J10" s="12"/>
      <c r="K10" s="12"/>
      <c r="L10" s="12"/>
      <c r="M10" s="13"/>
      <c r="N10" s="12">
        <f t="shared" si="0"/>
        <v>0</v>
      </c>
      <c r="O10" s="12">
        <f t="shared" si="1"/>
        <v>0</v>
      </c>
      <c r="P10" s="14"/>
      <c r="Q10" s="15">
        <v>0.04</v>
      </c>
      <c r="R10" s="15">
        <f t="shared" si="2"/>
        <v>0</v>
      </c>
    </row>
    <row r="11" spans="1:20" x14ac:dyDescent="0.2">
      <c r="A11" s="11" t="s">
        <v>20</v>
      </c>
      <c r="B11" s="11" t="s">
        <v>21</v>
      </c>
      <c r="C11" s="11" t="s">
        <v>20</v>
      </c>
      <c r="D11" s="11" t="s">
        <v>275</v>
      </c>
      <c r="E11" s="12">
        <v>15</v>
      </c>
      <c r="F11" s="12">
        <v>915</v>
      </c>
      <c r="G11" s="12">
        <v>10</v>
      </c>
      <c r="H11" s="12">
        <v>100</v>
      </c>
      <c r="I11" s="12"/>
      <c r="J11" s="12"/>
      <c r="K11" s="12"/>
      <c r="L11" s="12"/>
      <c r="M11" s="13"/>
      <c r="N11" s="12">
        <f t="shared" si="0"/>
        <v>0</v>
      </c>
      <c r="O11" s="12">
        <f t="shared" si="1"/>
        <v>0</v>
      </c>
      <c r="P11" s="14"/>
      <c r="Q11" s="15">
        <v>0.05</v>
      </c>
      <c r="R11" s="15">
        <f t="shared" si="2"/>
        <v>0</v>
      </c>
    </row>
    <row r="12" spans="1:20" x14ac:dyDescent="0.2">
      <c r="A12" s="13" t="s">
        <v>166</v>
      </c>
      <c r="B12" s="13" t="s">
        <v>21</v>
      </c>
      <c r="C12" s="13">
        <v>90441800</v>
      </c>
      <c r="D12" s="36" t="s">
        <v>277</v>
      </c>
      <c r="E12" s="12" t="s">
        <v>167</v>
      </c>
      <c r="F12" s="12">
        <v>900</v>
      </c>
      <c r="G12" s="12">
        <v>10</v>
      </c>
      <c r="H12" s="12">
        <v>100</v>
      </c>
      <c r="I12" s="12"/>
      <c r="J12" s="12"/>
      <c r="K12" s="12"/>
      <c r="L12" s="12"/>
      <c r="M12" s="13"/>
      <c r="N12" s="12">
        <f t="shared" si="0"/>
        <v>0</v>
      </c>
      <c r="O12" s="12">
        <f t="shared" si="1"/>
        <v>0</v>
      </c>
      <c r="P12" s="14"/>
      <c r="Q12" s="15">
        <v>0.05</v>
      </c>
      <c r="R12" s="15">
        <f t="shared" si="2"/>
        <v>0</v>
      </c>
    </row>
    <row r="13" spans="1:20" x14ac:dyDescent="0.2">
      <c r="A13" s="11" t="s">
        <v>16</v>
      </c>
      <c r="B13" s="11" t="s">
        <v>17</v>
      </c>
      <c r="C13" s="11" t="s">
        <v>16</v>
      </c>
      <c r="D13" s="11" t="s">
        <v>275</v>
      </c>
      <c r="E13" s="12">
        <v>15</v>
      </c>
      <c r="F13" s="12">
        <v>1220</v>
      </c>
      <c r="G13" s="12">
        <v>10</v>
      </c>
      <c r="H13" s="12">
        <v>50</v>
      </c>
      <c r="I13" s="12"/>
      <c r="J13" s="12"/>
      <c r="K13" s="12">
        <v>2000</v>
      </c>
      <c r="L13" s="12"/>
      <c r="M13" s="13"/>
      <c r="N13" s="12">
        <f t="shared" si="0"/>
        <v>2000</v>
      </c>
      <c r="O13" s="12">
        <f t="shared" si="1"/>
        <v>40</v>
      </c>
      <c r="P13" s="14"/>
      <c r="Q13" s="15">
        <v>0.04</v>
      </c>
      <c r="R13" s="15">
        <f t="shared" si="2"/>
        <v>1.6</v>
      </c>
    </row>
    <row r="14" spans="1:20" x14ac:dyDescent="0.2">
      <c r="A14" s="11" t="s">
        <v>148</v>
      </c>
      <c r="B14" s="11" t="s">
        <v>149</v>
      </c>
      <c r="C14" s="11" t="s">
        <v>148</v>
      </c>
      <c r="D14" s="11" t="s">
        <v>275</v>
      </c>
      <c r="E14" s="12">
        <v>15</v>
      </c>
      <c r="F14" s="12">
        <v>1524</v>
      </c>
      <c r="G14" s="12">
        <v>10</v>
      </c>
      <c r="H14" s="12">
        <v>50</v>
      </c>
      <c r="I14" s="12"/>
      <c r="J14" s="12"/>
      <c r="K14" s="12"/>
      <c r="L14" s="12"/>
      <c r="M14" s="13"/>
      <c r="N14" s="12">
        <f t="shared" si="0"/>
        <v>0</v>
      </c>
      <c r="O14" s="12">
        <f t="shared" si="1"/>
        <v>0</v>
      </c>
      <c r="P14" s="14"/>
      <c r="Q14" s="15">
        <v>0.05</v>
      </c>
      <c r="R14" s="15">
        <f t="shared" si="2"/>
        <v>0</v>
      </c>
    </row>
    <row r="15" spans="1:20" x14ac:dyDescent="0.2">
      <c r="A15" s="11" t="s">
        <v>146</v>
      </c>
      <c r="B15" s="11" t="s">
        <v>147</v>
      </c>
      <c r="C15" s="11" t="s">
        <v>146</v>
      </c>
      <c r="D15" s="11" t="s">
        <v>275</v>
      </c>
      <c r="E15" s="12">
        <v>15</v>
      </c>
      <c r="F15" s="12">
        <v>1800</v>
      </c>
      <c r="G15" s="12">
        <v>10</v>
      </c>
      <c r="H15" s="12">
        <v>50</v>
      </c>
      <c r="I15" s="12"/>
      <c r="J15" s="12"/>
      <c r="K15" s="12"/>
      <c r="L15" s="12"/>
      <c r="M15" s="13"/>
      <c r="N15" s="12">
        <f t="shared" si="0"/>
        <v>0</v>
      </c>
      <c r="O15" s="12">
        <f t="shared" si="1"/>
        <v>0</v>
      </c>
      <c r="P15" s="14"/>
      <c r="Q15" s="15">
        <v>0.06</v>
      </c>
      <c r="R15" s="15">
        <f t="shared" si="2"/>
        <v>0</v>
      </c>
    </row>
    <row r="16" spans="1:20" x14ac:dyDescent="0.2">
      <c r="A16" s="11" t="s">
        <v>353</v>
      </c>
      <c r="B16" s="11" t="s">
        <v>354</v>
      </c>
      <c r="C16" s="11" t="s">
        <v>146</v>
      </c>
      <c r="D16" s="11" t="s">
        <v>275</v>
      </c>
      <c r="E16" s="12">
        <v>15</v>
      </c>
      <c r="F16" s="12">
        <v>2100</v>
      </c>
      <c r="G16" s="12">
        <v>10</v>
      </c>
      <c r="H16" s="12">
        <v>50</v>
      </c>
      <c r="I16" s="12"/>
      <c r="J16" s="12"/>
      <c r="K16" s="12"/>
      <c r="L16" s="12"/>
      <c r="M16" s="13"/>
      <c r="N16" s="12">
        <f t="shared" si="0"/>
        <v>0</v>
      </c>
      <c r="O16" s="12">
        <f t="shared" si="1"/>
        <v>0</v>
      </c>
      <c r="P16" s="14"/>
      <c r="Q16" s="15">
        <v>0.06</v>
      </c>
      <c r="R16" s="15">
        <f t="shared" si="2"/>
        <v>0</v>
      </c>
    </row>
    <row r="17" spans="1:20" ht="15" x14ac:dyDescent="0.2">
      <c r="A17" s="17" t="s">
        <v>28</v>
      </c>
      <c r="B17" s="17"/>
      <c r="C17" s="18"/>
      <c r="D17" s="18"/>
      <c r="E17" s="19"/>
      <c r="F17" s="12"/>
      <c r="G17" s="20"/>
      <c r="H17" s="20"/>
      <c r="I17" s="12"/>
      <c r="J17" s="12"/>
      <c r="K17" s="12"/>
      <c r="L17" s="12"/>
      <c r="M17" s="21"/>
      <c r="N17" s="12"/>
      <c r="O17" s="12"/>
      <c r="P17" s="14"/>
      <c r="Q17" s="12"/>
      <c r="R17" s="15"/>
    </row>
    <row r="18" spans="1:20" x14ac:dyDescent="0.2">
      <c r="A18" s="11" t="s">
        <v>260</v>
      </c>
      <c r="B18" s="11" t="s">
        <v>229</v>
      </c>
      <c r="C18" s="11" t="s">
        <v>260</v>
      </c>
      <c r="D18" s="11" t="s">
        <v>275</v>
      </c>
      <c r="E18" s="12">
        <v>20</v>
      </c>
      <c r="F18" s="12">
        <v>100</v>
      </c>
      <c r="G18" s="12">
        <v>10</v>
      </c>
      <c r="H18" s="12">
        <v>500</v>
      </c>
      <c r="I18" s="12"/>
      <c r="J18" s="12"/>
      <c r="K18" s="12"/>
      <c r="L18" s="12"/>
      <c r="M18" s="13"/>
      <c r="N18" s="12">
        <f t="shared" ref="N18:N33" si="3">SUM(I18:M18)</f>
        <v>0</v>
      </c>
      <c r="O18" s="12">
        <f t="shared" ref="O18:O33" si="4">$N18/$H18</f>
        <v>0</v>
      </c>
      <c r="P18" s="14"/>
      <c r="Q18" s="15">
        <v>0.06</v>
      </c>
      <c r="R18" s="15">
        <f t="shared" ref="R18:R33" si="5">$O18*$Q18</f>
        <v>0</v>
      </c>
      <c r="S18" s="43">
        <f>SUM(R18:R33)</f>
        <v>2.6</v>
      </c>
      <c r="T18" s="3">
        <f>S18*100/$S$137</f>
        <v>18.143754361479413</v>
      </c>
    </row>
    <row r="19" spans="1:20" x14ac:dyDescent="0.2">
      <c r="A19" s="36" t="s">
        <v>228</v>
      </c>
      <c r="B19" s="36" t="s">
        <v>229</v>
      </c>
      <c r="C19" s="36">
        <v>90442100</v>
      </c>
      <c r="D19" s="36" t="s">
        <v>277</v>
      </c>
      <c r="E19" s="12" t="s">
        <v>46</v>
      </c>
      <c r="F19" s="12">
        <v>100</v>
      </c>
      <c r="G19" s="12">
        <v>10</v>
      </c>
      <c r="H19" s="12">
        <v>500</v>
      </c>
      <c r="I19" s="12"/>
      <c r="J19" s="12"/>
      <c r="K19" s="12"/>
      <c r="L19" s="12"/>
      <c r="M19" s="13"/>
      <c r="N19" s="12">
        <f t="shared" si="3"/>
        <v>0</v>
      </c>
      <c r="O19" s="12">
        <f t="shared" si="4"/>
        <v>0</v>
      </c>
      <c r="P19" s="14"/>
      <c r="Q19" s="15">
        <v>0.06</v>
      </c>
      <c r="R19" s="15">
        <f t="shared" si="5"/>
        <v>0</v>
      </c>
      <c r="S19" s="43"/>
    </row>
    <row r="20" spans="1:20" x14ac:dyDescent="0.2">
      <c r="A20" s="36" t="s">
        <v>172</v>
      </c>
      <c r="B20" s="36" t="s">
        <v>173</v>
      </c>
      <c r="C20" s="36">
        <v>90447000</v>
      </c>
      <c r="D20" s="36" t="s">
        <v>277</v>
      </c>
      <c r="E20" s="12" t="s">
        <v>46</v>
      </c>
      <c r="F20" s="12">
        <v>240</v>
      </c>
      <c r="G20" s="12">
        <v>10</v>
      </c>
      <c r="H20" s="12">
        <v>250</v>
      </c>
      <c r="I20" s="12"/>
      <c r="J20" s="12"/>
      <c r="K20" s="12"/>
      <c r="L20" s="12"/>
      <c r="M20" s="13"/>
      <c r="N20" s="12">
        <f t="shared" si="3"/>
        <v>0</v>
      </c>
      <c r="O20" s="12">
        <f t="shared" si="4"/>
        <v>0</v>
      </c>
      <c r="P20" s="14"/>
      <c r="Q20" s="15">
        <v>0.06</v>
      </c>
      <c r="R20" s="15">
        <f t="shared" si="5"/>
        <v>0</v>
      </c>
    </row>
    <row r="21" spans="1:20" x14ac:dyDescent="0.2">
      <c r="A21" s="11" t="s">
        <v>50</v>
      </c>
      <c r="B21" s="11" t="s">
        <v>51</v>
      </c>
      <c r="C21" s="11" t="s">
        <v>50</v>
      </c>
      <c r="D21" s="11" t="s">
        <v>275</v>
      </c>
      <c r="E21" s="12">
        <v>20</v>
      </c>
      <c r="F21" s="12">
        <v>457</v>
      </c>
      <c r="G21" s="12">
        <v>10</v>
      </c>
      <c r="H21" s="12">
        <v>100</v>
      </c>
      <c r="I21" s="12"/>
      <c r="J21" s="12"/>
      <c r="K21" s="12"/>
      <c r="L21" s="12"/>
      <c r="M21" s="13"/>
      <c r="N21" s="12">
        <f t="shared" si="3"/>
        <v>0</v>
      </c>
      <c r="O21" s="12">
        <f t="shared" si="4"/>
        <v>0</v>
      </c>
      <c r="P21" s="14"/>
      <c r="Q21" s="15">
        <v>0.04</v>
      </c>
      <c r="R21" s="15">
        <f t="shared" si="5"/>
        <v>0</v>
      </c>
    </row>
    <row r="22" spans="1:20" x14ac:dyDescent="0.2">
      <c r="A22" s="36" t="s">
        <v>171</v>
      </c>
      <c r="B22" s="36" t="s">
        <v>51</v>
      </c>
      <c r="C22" s="36">
        <v>90442400</v>
      </c>
      <c r="D22" s="36" t="s">
        <v>277</v>
      </c>
      <c r="E22" s="12" t="s">
        <v>46</v>
      </c>
      <c r="F22" s="12">
        <v>450</v>
      </c>
      <c r="G22" s="12">
        <v>10</v>
      </c>
      <c r="H22" s="12">
        <v>100</v>
      </c>
      <c r="I22" s="12"/>
      <c r="J22" s="12"/>
      <c r="K22" s="12">
        <v>1000</v>
      </c>
      <c r="L22" s="12"/>
      <c r="M22" s="13"/>
      <c r="N22" s="12">
        <f t="shared" si="3"/>
        <v>1000</v>
      </c>
      <c r="O22" s="12">
        <f t="shared" si="4"/>
        <v>10</v>
      </c>
      <c r="P22" s="14"/>
      <c r="Q22" s="15">
        <v>0.04</v>
      </c>
      <c r="R22" s="15">
        <f t="shared" si="5"/>
        <v>0.4</v>
      </c>
    </row>
    <row r="23" spans="1:20" x14ac:dyDescent="0.2">
      <c r="A23" s="11" t="s">
        <v>47</v>
      </c>
      <c r="B23" s="11" t="s">
        <v>48</v>
      </c>
      <c r="C23" s="11" t="s">
        <v>47</v>
      </c>
      <c r="D23" s="11" t="s">
        <v>275</v>
      </c>
      <c r="E23" s="12">
        <v>20</v>
      </c>
      <c r="F23" s="12">
        <v>610</v>
      </c>
      <c r="G23" s="12">
        <v>10</v>
      </c>
      <c r="H23" s="12">
        <v>100</v>
      </c>
      <c r="I23" s="12"/>
      <c r="J23" s="12"/>
      <c r="K23" s="12">
        <v>1000</v>
      </c>
      <c r="L23" s="12"/>
      <c r="M23" s="13"/>
      <c r="N23" s="12">
        <f t="shared" si="3"/>
        <v>1000</v>
      </c>
      <c r="O23" s="12">
        <f t="shared" si="4"/>
        <v>10</v>
      </c>
      <c r="P23" s="14"/>
      <c r="Q23" s="15">
        <v>0.06</v>
      </c>
      <c r="R23" s="15">
        <f t="shared" si="5"/>
        <v>0.6</v>
      </c>
    </row>
    <row r="24" spans="1:20" x14ac:dyDescent="0.2">
      <c r="A24" s="36" t="s">
        <v>49</v>
      </c>
      <c r="B24" s="36" t="s">
        <v>48</v>
      </c>
      <c r="C24" s="36">
        <v>90442600</v>
      </c>
      <c r="D24" s="36" t="s">
        <v>277</v>
      </c>
      <c r="E24" s="12" t="s">
        <v>46</v>
      </c>
      <c r="F24" s="12">
        <v>600</v>
      </c>
      <c r="G24" s="12">
        <v>10</v>
      </c>
      <c r="H24" s="12">
        <v>100</v>
      </c>
      <c r="I24" s="12"/>
      <c r="J24" s="12"/>
      <c r="K24" s="12"/>
      <c r="L24" s="12"/>
      <c r="M24" s="13"/>
      <c r="N24" s="12">
        <f t="shared" si="3"/>
        <v>0</v>
      </c>
      <c r="O24" s="12">
        <f t="shared" si="4"/>
        <v>0</v>
      </c>
      <c r="P24" s="14"/>
      <c r="Q24" s="15">
        <v>0.06</v>
      </c>
      <c r="R24" s="15">
        <f t="shared" si="5"/>
        <v>0</v>
      </c>
    </row>
    <row r="25" spans="1:20" x14ac:dyDescent="0.2">
      <c r="A25" s="23" t="s">
        <v>154</v>
      </c>
      <c r="B25" s="11" t="s">
        <v>43</v>
      </c>
      <c r="C25" s="11" t="s">
        <v>154</v>
      </c>
      <c r="D25" s="11" t="s">
        <v>275</v>
      </c>
      <c r="E25" s="12">
        <v>20</v>
      </c>
      <c r="F25" s="12">
        <v>760</v>
      </c>
      <c r="G25" s="12">
        <v>10</v>
      </c>
      <c r="H25" s="12">
        <v>100</v>
      </c>
      <c r="I25" s="12"/>
      <c r="J25" s="12"/>
      <c r="K25" s="12"/>
      <c r="L25" s="12"/>
      <c r="M25" s="13"/>
      <c r="N25" s="12">
        <f t="shared" si="3"/>
        <v>0</v>
      </c>
      <c r="O25" s="12">
        <f t="shared" si="4"/>
        <v>0</v>
      </c>
      <c r="P25" s="14"/>
      <c r="Q25" s="15">
        <v>7.0000000000000007E-2</v>
      </c>
      <c r="R25" s="15">
        <f t="shared" si="5"/>
        <v>0</v>
      </c>
    </row>
    <row r="26" spans="1:20" x14ac:dyDescent="0.2">
      <c r="A26" s="36" t="s">
        <v>45</v>
      </c>
      <c r="B26" s="36" t="s">
        <v>43</v>
      </c>
      <c r="C26" s="36">
        <v>90442700</v>
      </c>
      <c r="D26" s="36" t="s">
        <v>277</v>
      </c>
      <c r="E26" s="12" t="s">
        <v>46</v>
      </c>
      <c r="F26" s="12">
        <v>750</v>
      </c>
      <c r="G26" s="12">
        <v>10</v>
      </c>
      <c r="H26" s="12">
        <v>100</v>
      </c>
      <c r="I26" s="12"/>
      <c r="J26" s="12"/>
      <c r="K26" s="12"/>
      <c r="L26" s="12"/>
      <c r="M26" s="13"/>
      <c r="N26" s="12">
        <f t="shared" si="3"/>
        <v>0</v>
      </c>
      <c r="O26" s="12">
        <f t="shared" si="4"/>
        <v>0</v>
      </c>
      <c r="P26" s="14"/>
      <c r="Q26" s="15">
        <v>7.0000000000000007E-2</v>
      </c>
      <c r="R26" s="15">
        <f t="shared" si="5"/>
        <v>0</v>
      </c>
    </row>
    <row r="27" spans="1:20" x14ac:dyDescent="0.2">
      <c r="A27" s="11" t="s">
        <v>38</v>
      </c>
      <c r="B27" s="11" t="s">
        <v>39</v>
      </c>
      <c r="C27" s="11" t="s">
        <v>38</v>
      </c>
      <c r="D27" s="11" t="s">
        <v>275</v>
      </c>
      <c r="E27" s="12">
        <v>20</v>
      </c>
      <c r="F27" s="12">
        <v>915</v>
      </c>
      <c r="G27" s="12">
        <v>10</v>
      </c>
      <c r="H27" s="12">
        <v>50</v>
      </c>
      <c r="I27" s="12"/>
      <c r="J27" s="12"/>
      <c r="K27" s="12"/>
      <c r="L27" s="12"/>
      <c r="M27" s="13"/>
      <c r="N27" s="12">
        <f t="shared" si="3"/>
        <v>0</v>
      </c>
      <c r="O27" s="12">
        <f t="shared" si="4"/>
        <v>0</v>
      </c>
      <c r="P27" s="14"/>
      <c r="Q27" s="15">
        <v>0.04</v>
      </c>
      <c r="R27" s="15">
        <f t="shared" si="5"/>
        <v>0</v>
      </c>
    </row>
    <row r="28" spans="1:20" x14ac:dyDescent="0.2">
      <c r="A28" s="36" t="s">
        <v>170</v>
      </c>
      <c r="B28" s="36" t="s">
        <v>39</v>
      </c>
      <c r="C28" s="36">
        <v>90442800</v>
      </c>
      <c r="D28" s="36" t="s">
        <v>277</v>
      </c>
      <c r="E28" s="12" t="s">
        <v>46</v>
      </c>
      <c r="F28" s="12">
        <v>900</v>
      </c>
      <c r="G28" s="12">
        <v>10</v>
      </c>
      <c r="H28" s="12">
        <v>50</v>
      </c>
      <c r="I28" s="12"/>
      <c r="J28" s="12"/>
      <c r="K28" s="12">
        <v>2000</v>
      </c>
      <c r="L28" s="12"/>
      <c r="M28" s="13"/>
      <c r="N28" s="12">
        <f t="shared" si="3"/>
        <v>2000</v>
      </c>
      <c r="O28" s="12">
        <f t="shared" si="4"/>
        <v>40</v>
      </c>
      <c r="P28" s="14"/>
      <c r="Q28" s="15">
        <v>0.04</v>
      </c>
      <c r="R28" s="15">
        <f t="shared" si="5"/>
        <v>1.6</v>
      </c>
    </row>
    <row r="29" spans="1:20" x14ac:dyDescent="0.2">
      <c r="A29" s="11" t="s">
        <v>34</v>
      </c>
      <c r="B29" s="11" t="s">
        <v>35</v>
      </c>
      <c r="C29" s="11" t="s">
        <v>34</v>
      </c>
      <c r="D29" s="11" t="s">
        <v>275</v>
      </c>
      <c r="E29" s="12">
        <v>20</v>
      </c>
      <c r="F29" s="12">
        <v>1220</v>
      </c>
      <c r="G29" s="12">
        <v>10</v>
      </c>
      <c r="H29" s="12">
        <v>50</v>
      </c>
      <c r="I29" s="12"/>
      <c r="J29" s="12"/>
      <c r="K29" s="12"/>
      <c r="L29" s="12"/>
      <c r="M29" s="13"/>
      <c r="N29" s="12">
        <f t="shared" si="3"/>
        <v>0</v>
      </c>
      <c r="O29" s="12">
        <f t="shared" si="4"/>
        <v>0</v>
      </c>
      <c r="P29" s="14"/>
      <c r="Q29" s="15">
        <v>0.06</v>
      </c>
      <c r="R29" s="15">
        <f t="shared" si="5"/>
        <v>0</v>
      </c>
    </row>
    <row r="30" spans="1:20" x14ac:dyDescent="0.2">
      <c r="A30" s="11" t="s">
        <v>32</v>
      </c>
      <c r="B30" s="11" t="s">
        <v>33</v>
      </c>
      <c r="C30" s="11" t="s">
        <v>32</v>
      </c>
      <c r="D30" s="11" t="s">
        <v>275</v>
      </c>
      <c r="E30" s="12">
        <v>20</v>
      </c>
      <c r="F30" s="12">
        <v>1524</v>
      </c>
      <c r="G30" s="12">
        <v>10</v>
      </c>
      <c r="H30" s="12">
        <v>50</v>
      </c>
      <c r="I30" s="12"/>
      <c r="J30" s="12"/>
      <c r="K30" s="12"/>
      <c r="L30" s="12"/>
      <c r="M30" s="13"/>
      <c r="N30" s="12">
        <f t="shared" si="3"/>
        <v>0</v>
      </c>
      <c r="O30" s="12">
        <f t="shared" si="4"/>
        <v>0</v>
      </c>
      <c r="P30" s="14"/>
      <c r="Q30" s="15">
        <v>7.0000000000000007E-2</v>
      </c>
      <c r="R30" s="15">
        <f t="shared" si="5"/>
        <v>0</v>
      </c>
    </row>
    <row r="31" spans="1:20" x14ac:dyDescent="0.2">
      <c r="A31" s="11" t="s">
        <v>214</v>
      </c>
      <c r="B31" s="11" t="s">
        <v>30</v>
      </c>
      <c r="C31" s="11" t="s">
        <v>214</v>
      </c>
      <c r="D31" s="11" t="s">
        <v>275</v>
      </c>
      <c r="E31" s="12">
        <v>20</v>
      </c>
      <c r="F31" s="12">
        <v>1800</v>
      </c>
      <c r="G31" s="12">
        <v>10</v>
      </c>
      <c r="H31" s="12">
        <v>50</v>
      </c>
      <c r="I31" s="12"/>
      <c r="J31" s="12"/>
      <c r="K31" s="12"/>
      <c r="L31" s="12"/>
      <c r="M31" s="13"/>
      <c r="N31" s="12">
        <f t="shared" si="3"/>
        <v>0</v>
      </c>
      <c r="O31" s="12">
        <f t="shared" si="4"/>
        <v>0</v>
      </c>
      <c r="P31" s="14"/>
      <c r="Q31" s="15">
        <v>0.09</v>
      </c>
      <c r="R31" s="15">
        <f t="shared" si="5"/>
        <v>0</v>
      </c>
    </row>
    <row r="32" spans="1:20" x14ac:dyDescent="0.2">
      <c r="A32" s="11" t="s">
        <v>212</v>
      </c>
      <c r="B32" s="11" t="s">
        <v>213</v>
      </c>
      <c r="C32" s="11" t="s">
        <v>212</v>
      </c>
      <c r="D32" s="11" t="s">
        <v>275</v>
      </c>
      <c r="E32" s="12">
        <v>20</v>
      </c>
      <c r="F32" s="12">
        <v>2100</v>
      </c>
      <c r="G32" s="12">
        <v>10</v>
      </c>
      <c r="H32" s="12">
        <v>50</v>
      </c>
      <c r="I32" s="12"/>
      <c r="J32" s="12"/>
      <c r="K32" s="12"/>
      <c r="L32" s="12"/>
      <c r="M32" s="13"/>
      <c r="N32" s="12">
        <f t="shared" si="3"/>
        <v>0</v>
      </c>
      <c r="O32" s="12">
        <f t="shared" si="4"/>
        <v>0</v>
      </c>
      <c r="P32" s="14"/>
      <c r="Q32" s="15">
        <v>7.0000000000000007E-2</v>
      </c>
      <c r="R32" s="15">
        <f t="shared" si="5"/>
        <v>0</v>
      </c>
    </row>
    <row r="33" spans="1:20" x14ac:dyDescent="0.2">
      <c r="A33" s="11" t="s">
        <v>242</v>
      </c>
      <c r="B33" s="11" t="s">
        <v>243</v>
      </c>
      <c r="C33" s="11" t="s">
        <v>242</v>
      </c>
      <c r="D33" s="11" t="s">
        <v>275</v>
      </c>
      <c r="E33" s="12">
        <v>20</v>
      </c>
      <c r="F33" s="12">
        <v>2400</v>
      </c>
      <c r="G33" s="12">
        <v>10</v>
      </c>
      <c r="H33" s="12">
        <v>50</v>
      </c>
      <c r="I33" s="12"/>
      <c r="J33" s="12"/>
      <c r="K33" s="12"/>
      <c r="L33" s="12"/>
      <c r="M33" s="13"/>
      <c r="N33" s="12">
        <f t="shared" si="3"/>
        <v>0</v>
      </c>
      <c r="O33" s="12">
        <f t="shared" si="4"/>
        <v>0</v>
      </c>
      <c r="P33" s="14"/>
      <c r="Q33" s="15">
        <v>7.0000000000000007E-2</v>
      </c>
      <c r="R33" s="15">
        <f t="shared" si="5"/>
        <v>0</v>
      </c>
    </row>
    <row r="34" spans="1:20" ht="15" x14ac:dyDescent="0.2">
      <c r="A34" s="17" t="s">
        <v>52</v>
      </c>
      <c r="B34" s="17"/>
      <c r="C34" s="18"/>
      <c r="D34" s="18"/>
      <c r="E34" s="19"/>
      <c r="F34" s="24"/>
      <c r="G34" s="10"/>
      <c r="H34" s="10"/>
      <c r="I34" s="12"/>
      <c r="J34" s="12"/>
      <c r="K34" s="12"/>
      <c r="L34" s="12"/>
      <c r="M34" s="25"/>
      <c r="N34" s="12"/>
      <c r="O34" s="12"/>
      <c r="P34" s="14"/>
      <c r="Q34" s="12"/>
      <c r="R34" s="15"/>
    </row>
    <row r="35" spans="1:20" x14ac:dyDescent="0.2">
      <c r="A35" s="11" t="s">
        <v>261</v>
      </c>
      <c r="B35" s="11" t="s">
        <v>262</v>
      </c>
      <c r="C35" s="11" t="s">
        <v>261</v>
      </c>
      <c r="D35" s="11" t="s">
        <v>275</v>
      </c>
      <c r="E35" s="12" t="s">
        <v>63</v>
      </c>
      <c r="F35" s="12">
        <v>200</v>
      </c>
      <c r="G35" s="12">
        <v>10</v>
      </c>
      <c r="H35" s="12">
        <v>150</v>
      </c>
      <c r="I35" s="12"/>
      <c r="J35" s="12"/>
      <c r="K35" s="12">
        <v>600</v>
      </c>
      <c r="L35" s="12"/>
      <c r="M35" s="13"/>
      <c r="N35" s="12">
        <f t="shared" ref="N35:N52" si="6">SUM(I35:M35)</f>
        <v>600</v>
      </c>
      <c r="O35" s="12">
        <f t="shared" ref="O35:O52" si="7">$N35/$H35</f>
        <v>4</v>
      </c>
      <c r="P35" s="14"/>
      <c r="Q35" s="15">
        <v>0.06</v>
      </c>
      <c r="R35" s="15">
        <f t="shared" ref="R35:R52" si="8">$O35*$Q35</f>
        <v>0.24</v>
      </c>
      <c r="S35" s="43">
        <f>SUM(R35:R52)</f>
        <v>7.56</v>
      </c>
      <c r="T35" s="3">
        <f>S35*100/$S$137</f>
        <v>52.75645498953245</v>
      </c>
    </row>
    <row r="36" spans="1:20" x14ac:dyDescent="0.2">
      <c r="A36" s="37" t="s">
        <v>198</v>
      </c>
      <c r="B36" s="36" t="s">
        <v>199</v>
      </c>
      <c r="C36" s="36">
        <v>90448000</v>
      </c>
      <c r="D36" s="36" t="s">
        <v>277</v>
      </c>
      <c r="E36" s="12" t="s">
        <v>63</v>
      </c>
      <c r="F36" s="12">
        <v>270</v>
      </c>
      <c r="G36" s="12">
        <v>10</v>
      </c>
      <c r="H36" s="12">
        <v>100</v>
      </c>
      <c r="I36" s="12"/>
      <c r="J36" s="12"/>
      <c r="K36" s="12"/>
      <c r="L36" s="12"/>
      <c r="M36" s="13"/>
      <c r="N36" s="12">
        <f t="shared" si="6"/>
        <v>0</v>
      </c>
      <c r="O36" s="12">
        <f t="shared" si="7"/>
        <v>0</v>
      </c>
      <c r="P36" s="14"/>
      <c r="Q36" s="15">
        <v>0.06</v>
      </c>
      <c r="R36" s="15">
        <f t="shared" si="8"/>
        <v>0</v>
      </c>
    </row>
    <row r="37" spans="1:20" x14ac:dyDescent="0.2">
      <c r="A37" s="27" t="s">
        <v>67</v>
      </c>
      <c r="B37" s="27" t="s">
        <v>68</v>
      </c>
      <c r="C37" s="27" t="s">
        <v>69</v>
      </c>
      <c r="D37" s="11" t="s">
        <v>275</v>
      </c>
      <c r="E37" s="12">
        <v>25</v>
      </c>
      <c r="F37" s="12">
        <v>375</v>
      </c>
      <c r="G37" s="12">
        <v>10</v>
      </c>
      <c r="H37" s="12">
        <v>100</v>
      </c>
      <c r="I37" s="12"/>
      <c r="J37" s="12"/>
      <c r="K37" s="12"/>
      <c r="L37" s="12"/>
      <c r="M37" s="13"/>
      <c r="N37" s="12">
        <f t="shared" si="6"/>
        <v>0</v>
      </c>
      <c r="O37" s="12">
        <f t="shared" si="7"/>
        <v>0</v>
      </c>
      <c r="P37" s="14"/>
      <c r="Q37" s="15">
        <v>0.06</v>
      </c>
      <c r="R37" s="15">
        <f t="shared" si="8"/>
        <v>0</v>
      </c>
    </row>
    <row r="38" spans="1:20" x14ac:dyDescent="0.2">
      <c r="A38" s="11" t="s">
        <v>64</v>
      </c>
      <c r="B38" s="11" t="s">
        <v>65</v>
      </c>
      <c r="C38" s="11" t="s">
        <v>64</v>
      </c>
      <c r="D38" s="11" t="s">
        <v>275</v>
      </c>
      <c r="E38" s="12">
        <v>25</v>
      </c>
      <c r="F38" s="12">
        <v>457</v>
      </c>
      <c r="G38" s="12">
        <v>10</v>
      </c>
      <c r="H38" s="12">
        <v>100</v>
      </c>
      <c r="I38" s="12"/>
      <c r="J38" s="12">
        <v>1000</v>
      </c>
      <c r="K38" s="12">
        <v>1000</v>
      </c>
      <c r="L38" s="12"/>
      <c r="M38" s="13"/>
      <c r="N38" s="12">
        <f t="shared" si="6"/>
        <v>2000</v>
      </c>
      <c r="O38" s="12">
        <f t="shared" si="7"/>
        <v>20</v>
      </c>
      <c r="P38" s="14"/>
      <c r="Q38" s="15">
        <v>0.06</v>
      </c>
      <c r="R38" s="15">
        <f t="shared" si="8"/>
        <v>1.2</v>
      </c>
    </row>
    <row r="39" spans="1:20" x14ac:dyDescent="0.2">
      <c r="A39" s="36" t="s">
        <v>66</v>
      </c>
      <c r="B39" s="36" t="s">
        <v>65</v>
      </c>
      <c r="C39" s="36">
        <v>90443400</v>
      </c>
      <c r="D39" s="36" t="s">
        <v>277</v>
      </c>
      <c r="E39" s="12" t="s">
        <v>63</v>
      </c>
      <c r="F39" s="12">
        <v>450</v>
      </c>
      <c r="G39" s="12">
        <v>10</v>
      </c>
      <c r="H39" s="12">
        <v>100</v>
      </c>
      <c r="I39" s="12"/>
      <c r="J39" s="12">
        <v>1000</v>
      </c>
      <c r="K39" s="12">
        <v>2000</v>
      </c>
      <c r="L39" s="12"/>
      <c r="M39" s="13"/>
      <c r="N39" s="12">
        <f t="shared" si="6"/>
        <v>3000</v>
      </c>
      <c r="O39" s="12">
        <f t="shared" si="7"/>
        <v>30</v>
      </c>
      <c r="P39" s="14"/>
      <c r="Q39" s="15">
        <v>0.06</v>
      </c>
      <c r="R39" s="15">
        <f t="shared" si="8"/>
        <v>1.7999999999999998</v>
      </c>
    </row>
    <row r="40" spans="1:20" x14ac:dyDescent="0.2">
      <c r="A40" s="11" t="s">
        <v>60</v>
      </c>
      <c r="B40" s="11" t="s">
        <v>61</v>
      </c>
      <c r="C40" s="11" t="s">
        <v>60</v>
      </c>
      <c r="D40" s="11" t="s">
        <v>275</v>
      </c>
      <c r="E40" s="12">
        <v>25</v>
      </c>
      <c r="F40" s="12">
        <v>610</v>
      </c>
      <c r="G40" s="12">
        <v>10</v>
      </c>
      <c r="H40" s="12">
        <v>50</v>
      </c>
      <c r="I40" s="12"/>
      <c r="J40" s="12"/>
      <c r="K40" s="12">
        <v>500</v>
      </c>
      <c r="L40" s="12"/>
      <c r="M40" s="13"/>
      <c r="N40" s="12">
        <f t="shared" si="6"/>
        <v>500</v>
      </c>
      <c r="O40" s="12">
        <f t="shared" si="7"/>
        <v>10</v>
      </c>
      <c r="P40" s="14"/>
      <c r="Q40" s="15">
        <v>0.04</v>
      </c>
      <c r="R40" s="15">
        <f t="shared" si="8"/>
        <v>0.4</v>
      </c>
    </row>
    <row r="41" spans="1:20" x14ac:dyDescent="0.2">
      <c r="A41" s="36" t="s">
        <v>62</v>
      </c>
      <c r="B41" s="36" t="s">
        <v>61</v>
      </c>
      <c r="C41" s="36">
        <v>90443600</v>
      </c>
      <c r="D41" s="36" t="s">
        <v>277</v>
      </c>
      <c r="E41" s="12" t="s">
        <v>63</v>
      </c>
      <c r="F41" s="12">
        <v>600</v>
      </c>
      <c r="G41" s="12">
        <v>10</v>
      </c>
      <c r="H41" s="12">
        <v>50</v>
      </c>
      <c r="I41" s="12"/>
      <c r="J41" s="12">
        <v>1900</v>
      </c>
      <c r="K41" s="12">
        <v>2000</v>
      </c>
      <c r="L41" s="12"/>
      <c r="M41" s="13"/>
      <c r="N41" s="12">
        <f t="shared" si="6"/>
        <v>3900</v>
      </c>
      <c r="O41" s="12">
        <f t="shared" si="7"/>
        <v>78</v>
      </c>
      <c r="P41" s="14"/>
      <c r="Q41" s="15">
        <v>0.04</v>
      </c>
      <c r="R41" s="15">
        <f t="shared" si="8"/>
        <v>3.12</v>
      </c>
    </row>
    <row r="42" spans="1:20" x14ac:dyDescent="0.2">
      <c r="A42" s="11" t="s">
        <v>195</v>
      </c>
      <c r="B42" s="11" t="s">
        <v>178</v>
      </c>
      <c r="C42" s="11" t="s">
        <v>195</v>
      </c>
      <c r="D42" s="11" t="s">
        <v>275</v>
      </c>
      <c r="E42" s="12">
        <v>25</v>
      </c>
      <c r="F42" s="12">
        <v>750</v>
      </c>
      <c r="G42" s="12">
        <v>10</v>
      </c>
      <c r="H42" s="12">
        <v>50</v>
      </c>
      <c r="I42" s="12"/>
      <c r="J42" s="12"/>
      <c r="K42" s="12"/>
      <c r="L42" s="12"/>
      <c r="M42" s="13"/>
      <c r="N42" s="12">
        <f t="shared" si="6"/>
        <v>0</v>
      </c>
      <c r="O42" s="12">
        <f t="shared" si="7"/>
        <v>0</v>
      </c>
      <c r="P42" s="14"/>
      <c r="Q42" s="15">
        <v>0.05</v>
      </c>
      <c r="R42" s="15">
        <f t="shared" si="8"/>
        <v>0</v>
      </c>
    </row>
    <row r="43" spans="1:20" x14ac:dyDescent="0.2">
      <c r="A43" s="36" t="s">
        <v>177</v>
      </c>
      <c r="B43" s="36" t="s">
        <v>178</v>
      </c>
      <c r="C43" s="36">
        <v>90443700</v>
      </c>
      <c r="D43" s="36" t="s">
        <v>277</v>
      </c>
      <c r="E43" s="12" t="s">
        <v>63</v>
      </c>
      <c r="F43" s="12">
        <v>750</v>
      </c>
      <c r="G43" s="12">
        <v>10</v>
      </c>
      <c r="H43" s="12">
        <v>50</v>
      </c>
      <c r="I43" s="12"/>
      <c r="J43" s="12"/>
      <c r="K43" s="12"/>
      <c r="L43" s="12"/>
      <c r="M43" s="13"/>
      <c r="N43" s="12">
        <f t="shared" si="6"/>
        <v>0</v>
      </c>
      <c r="O43" s="12">
        <f t="shared" si="7"/>
        <v>0</v>
      </c>
      <c r="P43" s="14"/>
      <c r="Q43" s="15">
        <v>0.05</v>
      </c>
      <c r="R43" s="15">
        <f t="shared" si="8"/>
        <v>0</v>
      </c>
    </row>
    <row r="44" spans="1:20" x14ac:dyDescent="0.2">
      <c r="A44" s="11" t="s">
        <v>155</v>
      </c>
      <c r="B44" s="11" t="s">
        <v>58</v>
      </c>
      <c r="C44" s="11" t="s">
        <v>155</v>
      </c>
      <c r="D44" s="11" t="s">
        <v>275</v>
      </c>
      <c r="E44" s="12">
        <v>25</v>
      </c>
      <c r="F44" s="12">
        <v>915</v>
      </c>
      <c r="G44" s="12">
        <v>10</v>
      </c>
      <c r="H44" s="12">
        <v>50</v>
      </c>
      <c r="I44" s="12"/>
      <c r="J44" s="12"/>
      <c r="K44" s="12"/>
      <c r="L44" s="12"/>
      <c r="M44" s="13"/>
      <c r="N44" s="12">
        <f t="shared" si="6"/>
        <v>0</v>
      </c>
      <c r="O44" s="12">
        <f t="shared" si="7"/>
        <v>0</v>
      </c>
      <c r="P44" s="14"/>
      <c r="Q44" s="15">
        <v>0.06</v>
      </c>
      <c r="R44" s="15">
        <f t="shared" si="8"/>
        <v>0</v>
      </c>
    </row>
    <row r="45" spans="1:20" x14ac:dyDescent="0.2">
      <c r="A45" s="36" t="s">
        <v>176</v>
      </c>
      <c r="B45" s="36" t="s">
        <v>58</v>
      </c>
      <c r="C45" s="36">
        <v>90443800</v>
      </c>
      <c r="D45" s="36" t="s">
        <v>277</v>
      </c>
      <c r="E45" s="12" t="s">
        <v>63</v>
      </c>
      <c r="F45" s="12">
        <v>900</v>
      </c>
      <c r="G45" s="12">
        <v>10</v>
      </c>
      <c r="H45" s="12">
        <v>50</v>
      </c>
      <c r="I45" s="12"/>
      <c r="J45" s="12"/>
      <c r="K45" s="12"/>
      <c r="L45" s="12"/>
      <c r="M45" s="13"/>
      <c r="N45" s="12">
        <f t="shared" si="6"/>
        <v>0</v>
      </c>
      <c r="O45" s="12">
        <f t="shared" si="7"/>
        <v>0</v>
      </c>
      <c r="P45" s="14"/>
      <c r="Q45" s="15">
        <v>0.06</v>
      </c>
      <c r="R45" s="15">
        <f t="shared" si="8"/>
        <v>0</v>
      </c>
    </row>
    <row r="46" spans="1:20" x14ac:dyDescent="0.2">
      <c r="A46" s="11" t="s">
        <v>53</v>
      </c>
      <c r="B46" s="11" t="s">
        <v>54</v>
      </c>
      <c r="C46" s="11" t="s">
        <v>53</v>
      </c>
      <c r="D46" s="11" t="s">
        <v>275</v>
      </c>
      <c r="E46" s="12">
        <v>25</v>
      </c>
      <c r="F46" s="12">
        <v>1220</v>
      </c>
      <c r="G46" s="12">
        <v>10</v>
      </c>
      <c r="H46" s="12">
        <v>50</v>
      </c>
      <c r="I46" s="12"/>
      <c r="J46" s="12"/>
      <c r="K46" s="12"/>
      <c r="L46" s="12"/>
      <c r="M46" s="13"/>
      <c r="N46" s="12">
        <f t="shared" si="6"/>
        <v>0</v>
      </c>
      <c r="O46" s="12">
        <f t="shared" si="7"/>
        <v>0</v>
      </c>
      <c r="P46" s="14"/>
      <c r="Q46" s="15">
        <v>0.08</v>
      </c>
      <c r="R46" s="15">
        <f t="shared" si="8"/>
        <v>0</v>
      </c>
    </row>
    <row r="47" spans="1:20" x14ac:dyDescent="0.2">
      <c r="A47" s="26" t="s">
        <v>194</v>
      </c>
      <c r="B47" s="26" t="s">
        <v>54</v>
      </c>
      <c r="C47" s="26">
        <v>90444000</v>
      </c>
      <c r="D47" s="36" t="s">
        <v>277</v>
      </c>
      <c r="E47" s="12" t="s">
        <v>63</v>
      </c>
      <c r="F47" s="12">
        <v>1200</v>
      </c>
      <c r="G47" s="12">
        <v>10</v>
      </c>
      <c r="H47" s="12">
        <v>50</v>
      </c>
      <c r="I47" s="12"/>
      <c r="J47" s="12"/>
      <c r="K47" s="12">
        <v>500</v>
      </c>
      <c r="L47" s="12"/>
      <c r="M47" s="13"/>
      <c r="N47" s="12">
        <f t="shared" si="6"/>
        <v>500</v>
      </c>
      <c r="O47" s="12">
        <f t="shared" si="7"/>
        <v>10</v>
      </c>
      <c r="P47" s="14"/>
      <c r="Q47" s="15">
        <v>0.08</v>
      </c>
      <c r="R47" s="15">
        <f t="shared" si="8"/>
        <v>0.8</v>
      </c>
    </row>
    <row r="48" spans="1:20" x14ac:dyDescent="0.2">
      <c r="A48" s="11" t="s">
        <v>230</v>
      </c>
      <c r="B48" s="11" t="s">
        <v>231</v>
      </c>
      <c r="C48" s="11" t="s">
        <v>230</v>
      </c>
      <c r="D48" s="11" t="s">
        <v>275</v>
      </c>
      <c r="E48" s="12">
        <v>25</v>
      </c>
      <c r="F48" s="12">
        <v>1500</v>
      </c>
      <c r="G48" s="12">
        <v>10</v>
      </c>
      <c r="H48" s="12">
        <v>50</v>
      </c>
      <c r="I48" s="12"/>
      <c r="J48" s="12"/>
      <c r="K48" s="12"/>
      <c r="L48" s="12"/>
      <c r="M48" s="13"/>
      <c r="N48" s="12">
        <f t="shared" si="6"/>
        <v>0</v>
      </c>
      <c r="O48" s="12">
        <f t="shared" si="7"/>
        <v>0</v>
      </c>
      <c r="P48" s="14"/>
      <c r="Q48" s="15">
        <v>0.11</v>
      </c>
      <c r="R48" s="15">
        <f t="shared" si="8"/>
        <v>0</v>
      </c>
    </row>
    <row r="49" spans="1:20" x14ac:dyDescent="0.2">
      <c r="A49" s="11" t="s">
        <v>254</v>
      </c>
      <c r="B49" s="11" t="s">
        <v>255</v>
      </c>
      <c r="C49" s="11" t="s">
        <v>254</v>
      </c>
      <c r="D49" s="11" t="s">
        <v>275</v>
      </c>
      <c r="E49" s="12">
        <v>25</v>
      </c>
      <c r="F49" s="12">
        <v>1650</v>
      </c>
      <c r="G49" s="12">
        <v>10</v>
      </c>
      <c r="H49" s="12">
        <v>50</v>
      </c>
      <c r="I49" s="12"/>
      <c r="J49" s="12"/>
      <c r="K49" s="12"/>
      <c r="L49" s="12"/>
      <c r="M49" s="13"/>
      <c r="N49" s="12">
        <f t="shared" si="6"/>
        <v>0</v>
      </c>
      <c r="O49" s="12">
        <f t="shared" si="7"/>
        <v>0</v>
      </c>
      <c r="P49" s="14"/>
      <c r="Q49" s="15">
        <v>0.12</v>
      </c>
      <c r="R49" s="15">
        <f t="shared" si="8"/>
        <v>0</v>
      </c>
    </row>
    <row r="50" spans="1:20" x14ac:dyDescent="0.2">
      <c r="A50" s="11" t="s">
        <v>193</v>
      </c>
      <c r="B50" s="11" t="s">
        <v>175</v>
      </c>
      <c r="C50" s="11" t="s">
        <v>193</v>
      </c>
      <c r="D50" s="11" t="s">
        <v>275</v>
      </c>
      <c r="E50" s="12">
        <v>25</v>
      </c>
      <c r="F50" s="12">
        <v>1800</v>
      </c>
      <c r="G50" s="12">
        <v>10</v>
      </c>
      <c r="H50" s="12">
        <v>50</v>
      </c>
      <c r="I50" s="12"/>
      <c r="J50" s="12"/>
      <c r="K50" s="12"/>
      <c r="L50" s="12"/>
      <c r="M50" s="13"/>
      <c r="N50" s="12">
        <f t="shared" si="6"/>
        <v>0</v>
      </c>
      <c r="O50" s="12">
        <f t="shared" si="7"/>
        <v>0</v>
      </c>
      <c r="P50" s="14"/>
      <c r="Q50" s="15">
        <v>0.12</v>
      </c>
      <c r="R50" s="15">
        <f t="shared" si="8"/>
        <v>0</v>
      </c>
    </row>
    <row r="51" spans="1:20" x14ac:dyDescent="0.2">
      <c r="A51" s="36" t="s">
        <v>174</v>
      </c>
      <c r="B51" s="36" t="s">
        <v>175</v>
      </c>
      <c r="C51" s="36">
        <v>90443900</v>
      </c>
      <c r="D51" s="36" t="s">
        <v>277</v>
      </c>
      <c r="E51" s="12" t="s">
        <v>63</v>
      </c>
      <c r="F51" s="12">
        <v>1800</v>
      </c>
      <c r="G51" s="12">
        <v>10</v>
      </c>
      <c r="H51" s="12">
        <v>50</v>
      </c>
      <c r="I51" s="12"/>
      <c r="J51" s="12"/>
      <c r="K51" s="12"/>
      <c r="L51" s="12"/>
      <c r="M51" s="13"/>
      <c r="N51" s="12">
        <f>SUM(I51:M51)</f>
        <v>0</v>
      </c>
      <c r="O51" s="12">
        <f>$N51/$H51</f>
        <v>0</v>
      </c>
      <c r="P51" s="14"/>
      <c r="Q51" s="15">
        <v>0.12</v>
      </c>
      <c r="R51" s="15">
        <f>$O51*$Q51</f>
        <v>0</v>
      </c>
    </row>
    <row r="52" spans="1:20" x14ac:dyDescent="0.2">
      <c r="A52" s="36" t="s">
        <v>293</v>
      </c>
      <c r="B52" s="36" t="s">
        <v>294</v>
      </c>
      <c r="C52" s="36">
        <v>90443000</v>
      </c>
      <c r="D52" s="36" t="s">
        <v>277</v>
      </c>
      <c r="E52" s="12" t="s">
        <v>63</v>
      </c>
      <c r="F52" s="12">
        <v>2100</v>
      </c>
      <c r="G52" s="12">
        <v>10</v>
      </c>
      <c r="H52" s="12">
        <v>50</v>
      </c>
      <c r="I52" s="12"/>
      <c r="J52" s="12"/>
      <c r="K52" s="12"/>
      <c r="L52" s="12"/>
      <c r="M52" s="13"/>
      <c r="N52" s="12">
        <f t="shared" si="6"/>
        <v>0</v>
      </c>
      <c r="O52" s="12">
        <f t="shared" si="7"/>
        <v>0</v>
      </c>
      <c r="P52" s="14"/>
      <c r="Q52" s="15">
        <v>0.09</v>
      </c>
      <c r="R52" s="15">
        <f t="shared" si="8"/>
        <v>0</v>
      </c>
    </row>
    <row r="53" spans="1:20" x14ac:dyDescent="0.2">
      <c r="A53" s="28" t="s">
        <v>70</v>
      </c>
      <c r="B53" s="28"/>
      <c r="C53" s="29"/>
      <c r="D53" s="29"/>
      <c r="E53" s="30"/>
      <c r="F53" s="36"/>
      <c r="G53" s="20"/>
      <c r="H53" s="20"/>
      <c r="I53" s="12"/>
      <c r="J53" s="12"/>
      <c r="K53" s="12"/>
      <c r="L53" s="12"/>
      <c r="M53" s="20"/>
      <c r="N53" s="12"/>
      <c r="O53" s="12"/>
      <c r="P53" s="14"/>
      <c r="Q53" s="12"/>
      <c r="R53" s="15"/>
    </row>
    <row r="54" spans="1:20" x14ac:dyDescent="0.2">
      <c r="A54" s="11" t="s">
        <v>295</v>
      </c>
      <c r="B54" s="11" t="s">
        <v>296</v>
      </c>
      <c r="C54" s="11" t="s">
        <v>295</v>
      </c>
      <c r="D54" s="11" t="s">
        <v>275</v>
      </c>
      <c r="E54" s="12">
        <v>32</v>
      </c>
      <c r="F54" s="12">
        <v>100</v>
      </c>
      <c r="G54" s="12">
        <v>10</v>
      </c>
      <c r="H54" s="12">
        <v>300</v>
      </c>
      <c r="I54" s="12"/>
      <c r="J54" s="12"/>
      <c r="K54" s="12"/>
      <c r="L54" s="12"/>
      <c r="M54" s="13"/>
      <c r="N54" s="12">
        <f t="shared" ref="N54:N68" si="9">SUM(I54:M54)</f>
        <v>0</v>
      </c>
      <c r="O54" s="12">
        <f t="shared" ref="O54:O68" si="10">$N54/$H54</f>
        <v>0</v>
      </c>
      <c r="P54" s="14"/>
      <c r="Q54" s="15">
        <v>0.09</v>
      </c>
      <c r="R54" s="15">
        <f t="shared" ref="R54:R68" si="11">$O54*$Q54</f>
        <v>0</v>
      </c>
      <c r="S54" s="43">
        <f>SUM(R54:R68)</f>
        <v>0.27</v>
      </c>
      <c r="T54" s="3">
        <f>S54*100/$S$137</f>
        <v>1.884159106769016</v>
      </c>
    </row>
    <row r="55" spans="1:20" x14ac:dyDescent="0.2">
      <c r="A55" s="11" t="s">
        <v>71</v>
      </c>
      <c r="B55" s="11" t="s">
        <v>72</v>
      </c>
      <c r="C55" s="11" t="s">
        <v>71</v>
      </c>
      <c r="D55" s="11" t="s">
        <v>275</v>
      </c>
      <c r="E55" s="12">
        <v>32</v>
      </c>
      <c r="F55" s="12">
        <v>150</v>
      </c>
      <c r="G55" s="12">
        <v>10</v>
      </c>
      <c r="H55" s="12">
        <v>300</v>
      </c>
      <c r="I55" s="12"/>
      <c r="J55" s="12"/>
      <c r="K55" s="12"/>
      <c r="L55" s="12"/>
      <c r="M55" s="13"/>
      <c r="N55" s="12">
        <f t="shared" si="9"/>
        <v>0</v>
      </c>
      <c r="O55" s="12">
        <f t="shared" si="10"/>
        <v>0</v>
      </c>
      <c r="P55" s="14"/>
      <c r="Q55" s="15">
        <v>0.09</v>
      </c>
      <c r="R55" s="15">
        <f t="shared" si="11"/>
        <v>0</v>
      </c>
    </row>
    <row r="56" spans="1:20" x14ac:dyDescent="0.2">
      <c r="A56" s="36" t="s">
        <v>256</v>
      </c>
      <c r="B56" s="36" t="s">
        <v>72</v>
      </c>
      <c r="C56" s="36">
        <v>90446200</v>
      </c>
      <c r="D56" s="36" t="s">
        <v>277</v>
      </c>
      <c r="E56" s="12">
        <v>32</v>
      </c>
      <c r="F56" s="12">
        <v>150</v>
      </c>
      <c r="G56" s="12">
        <v>10</v>
      </c>
      <c r="H56" s="12">
        <v>300</v>
      </c>
      <c r="I56" s="12"/>
      <c r="J56" s="12"/>
      <c r="K56" s="12"/>
      <c r="L56" s="12"/>
      <c r="M56" s="13"/>
      <c r="N56" s="12">
        <f t="shared" si="9"/>
        <v>0</v>
      </c>
      <c r="O56" s="12">
        <f t="shared" si="10"/>
        <v>0</v>
      </c>
      <c r="P56" s="14"/>
      <c r="Q56" s="15">
        <v>0.09</v>
      </c>
      <c r="R56" s="15">
        <f t="shared" si="11"/>
        <v>0</v>
      </c>
    </row>
    <row r="57" spans="1:20" x14ac:dyDescent="0.2">
      <c r="A57" s="11" t="s">
        <v>200</v>
      </c>
      <c r="B57" s="11" t="s">
        <v>201</v>
      </c>
      <c r="C57" s="11" t="s">
        <v>200</v>
      </c>
      <c r="D57" s="11" t="s">
        <v>275</v>
      </c>
      <c r="E57" s="12">
        <v>32</v>
      </c>
      <c r="F57" s="12">
        <v>200</v>
      </c>
      <c r="G57" s="12">
        <v>10</v>
      </c>
      <c r="H57" s="12">
        <v>300</v>
      </c>
      <c r="I57" s="12"/>
      <c r="J57" s="12"/>
      <c r="K57" s="12"/>
      <c r="L57" s="12"/>
      <c r="M57" s="13"/>
      <c r="N57" s="12">
        <f t="shared" si="9"/>
        <v>0</v>
      </c>
      <c r="O57" s="12">
        <f t="shared" si="10"/>
        <v>0</v>
      </c>
      <c r="P57" s="14"/>
      <c r="Q57" s="15">
        <v>0.09</v>
      </c>
      <c r="R57" s="15">
        <f t="shared" si="11"/>
        <v>0</v>
      </c>
    </row>
    <row r="58" spans="1:20" x14ac:dyDescent="0.2">
      <c r="A58" s="11" t="s">
        <v>73</v>
      </c>
      <c r="B58" s="11" t="s">
        <v>74</v>
      </c>
      <c r="C58" s="11" t="s">
        <v>73</v>
      </c>
      <c r="D58" s="11" t="s">
        <v>275</v>
      </c>
      <c r="E58" s="12">
        <v>32</v>
      </c>
      <c r="F58" s="12">
        <v>300</v>
      </c>
      <c r="G58" s="12">
        <v>10</v>
      </c>
      <c r="H58" s="12">
        <v>150</v>
      </c>
      <c r="I58" s="12"/>
      <c r="J58" s="12"/>
      <c r="K58" s="12"/>
      <c r="L58" s="12"/>
      <c r="M58" s="13"/>
      <c r="N58" s="12">
        <f t="shared" si="9"/>
        <v>0</v>
      </c>
      <c r="O58" s="12">
        <f t="shared" si="10"/>
        <v>0</v>
      </c>
      <c r="P58" s="14"/>
      <c r="Q58" s="15">
        <v>0.09</v>
      </c>
      <c r="R58" s="15">
        <f t="shared" si="11"/>
        <v>0</v>
      </c>
    </row>
    <row r="59" spans="1:20" x14ac:dyDescent="0.2">
      <c r="A59" s="36" t="s">
        <v>232</v>
      </c>
      <c r="B59" s="36" t="s">
        <v>74</v>
      </c>
      <c r="C59" s="36">
        <v>90446300</v>
      </c>
      <c r="D59" s="36" t="s">
        <v>277</v>
      </c>
      <c r="E59" s="12" t="s">
        <v>180</v>
      </c>
      <c r="F59" s="12">
        <v>300</v>
      </c>
      <c r="G59" s="12">
        <v>10</v>
      </c>
      <c r="H59" s="12">
        <v>150</v>
      </c>
      <c r="I59" s="12"/>
      <c r="J59" s="12"/>
      <c r="K59" s="12"/>
      <c r="L59" s="12"/>
      <c r="M59" s="13"/>
      <c r="N59" s="12">
        <f t="shared" si="9"/>
        <v>0</v>
      </c>
      <c r="O59" s="12">
        <f t="shared" si="10"/>
        <v>0</v>
      </c>
      <c r="P59" s="14"/>
      <c r="Q59" s="15">
        <v>0.09</v>
      </c>
      <c r="R59" s="15">
        <f t="shared" si="11"/>
        <v>0</v>
      </c>
    </row>
    <row r="60" spans="1:20" x14ac:dyDescent="0.2">
      <c r="A60" s="11" t="s">
        <v>75</v>
      </c>
      <c r="B60" s="11" t="s">
        <v>76</v>
      </c>
      <c r="C60" s="11" t="s">
        <v>75</v>
      </c>
      <c r="D60" s="11" t="s">
        <v>275</v>
      </c>
      <c r="E60" s="12">
        <v>32</v>
      </c>
      <c r="F60" s="12">
        <v>450</v>
      </c>
      <c r="G60" s="12">
        <v>10</v>
      </c>
      <c r="H60" s="12">
        <v>100</v>
      </c>
      <c r="I60" s="12"/>
      <c r="J60" s="12"/>
      <c r="K60" s="12"/>
      <c r="L60" s="12"/>
      <c r="M60" s="13"/>
      <c r="N60" s="12">
        <f t="shared" si="9"/>
        <v>0</v>
      </c>
      <c r="O60" s="12">
        <f t="shared" si="10"/>
        <v>0</v>
      </c>
      <c r="P60" s="14"/>
      <c r="Q60" s="15">
        <v>0.09</v>
      </c>
      <c r="R60" s="15">
        <f t="shared" si="11"/>
        <v>0</v>
      </c>
    </row>
    <row r="61" spans="1:20" x14ac:dyDescent="0.2">
      <c r="A61" s="36" t="s">
        <v>179</v>
      </c>
      <c r="B61" s="36" t="s">
        <v>76</v>
      </c>
      <c r="C61" s="36">
        <v>90446400</v>
      </c>
      <c r="D61" s="36" t="s">
        <v>277</v>
      </c>
      <c r="E61" s="12" t="s">
        <v>180</v>
      </c>
      <c r="F61" s="12">
        <v>450</v>
      </c>
      <c r="G61" s="12">
        <v>10</v>
      </c>
      <c r="H61" s="12">
        <v>100</v>
      </c>
      <c r="I61" s="12"/>
      <c r="J61" s="12">
        <v>300</v>
      </c>
      <c r="K61" s="12"/>
      <c r="L61" s="12"/>
      <c r="M61" s="13"/>
      <c r="N61" s="12">
        <f t="shared" si="9"/>
        <v>300</v>
      </c>
      <c r="O61" s="12">
        <f t="shared" si="10"/>
        <v>3</v>
      </c>
      <c r="P61" s="14"/>
      <c r="Q61" s="15">
        <v>0.09</v>
      </c>
      <c r="R61" s="15">
        <f t="shared" si="11"/>
        <v>0.27</v>
      </c>
    </row>
    <row r="62" spans="1:20" x14ac:dyDescent="0.2">
      <c r="A62" s="11" t="s">
        <v>156</v>
      </c>
      <c r="B62" s="11" t="s">
        <v>157</v>
      </c>
      <c r="C62" s="11" t="s">
        <v>156</v>
      </c>
      <c r="D62" s="11" t="s">
        <v>275</v>
      </c>
      <c r="E62" s="12">
        <v>32</v>
      </c>
      <c r="F62" s="12">
        <v>600</v>
      </c>
      <c r="G62" s="12">
        <v>10</v>
      </c>
      <c r="H62" s="12">
        <v>100</v>
      </c>
      <c r="I62" s="12"/>
      <c r="J62" s="12"/>
      <c r="K62" s="12"/>
      <c r="L62" s="12"/>
      <c r="M62" s="13"/>
      <c r="N62" s="12">
        <f t="shared" si="9"/>
        <v>0</v>
      </c>
      <c r="O62" s="12">
        <f t="shared" si="10"/>
        <v>0</v>
      </c>
      <c r="P62" s="14"/>
      <c r="Q62" s="15">
        <v>0.12</v>
      </c>
      <c r="R62" s="15">
        <f t="shared" si="11"/>
        <v>0</v>
      </c>
    </row>
    <row r="63" spans="1:20" x14ac:dyDescent="0.2">
      <c r="A63" s="36" t="s">
        <v>181</v>
      </c>
      <c r="B63" s="36" t="s">
        <v>157</v>
      </c>
      <c r="C63" s="36">
        <v>90446600</v>
      </c>
      <c r="D63" s="36" t="s">
        <v>277</v>
      </c>
      <c r="E63" s="12" t="s">
        <v>180</v>
      </c>
      <c r="F63" s="12">
        <v>600</v>
      </c>
      <c r="G63" s="12">
        <v>10</v>
      </c>
      <c r="H63" s="12">
        <v>100</v>
      </c>
      <c r="I63" s="12"/>
      <c r="J63" s="12"/>
      <c r="K63" s="12"/>
      <c r="L63" s="12"/>
      <c r="M63" s="13"/>
      <c r="N63" s="12">
        <f t="shared" si="9"/>
        <v>0</v>
      </c>
      <c r="O63" s="12">
        <f t="shared" si="10"/>
        <v>0</v>
      </c>
      <c r="P63" s="14"/>
      <c r="Q63" s="15">
        <v>0.12</v>
      </c>
      <c r="R63" s="15">
        <f t="shared" si="11"/>
        <v>0</v>
      </c>
    </row>
    <row r="64" spans="1:20" x14ac:dyDescent="0.2">
      <c r="A64" s="11" t="s">
        <v>222</v>
      </c>
      <c r="B64" s="11" t="s">
        <v>223</v>
      </c>
      <c r="C64" s="11" t="s">
        <v>222</v>
      </c>
      <c r="D64" s="11" t="s">
        <v>275</v>
      </c>
      <c r="E64" s="12">
        <v>32</v>
      </c>
      <c r="F64" s="12">
        <v>750</v>
      </c>
      <c r="G64" s="12">
        <v>10</v>
      </c>
      <c r="H64" s="12">
        <v>60</v>
      </c>
      <c r="I64" s="12"/>
      <c r="J64" s="12"/>
      <c r="K64" s="12"/>
      <c r="L64" s="12"/>
      <c r="M64" s="13"/>
      <c r="N64" s="12">
        <f t="shared" si="9"/>
        <v>0</v>
      </c>
      <c r="O64" s="12">
        <f t="shared" si="10"/>
        <v>0</v>
      </c>
      <c r="P64" s="14"/>
      <c r="Q64" s="15">
        <v>0.09</v>
      </c>
      <c r="R64" s="15">
        <f t="shared" si="11"/>
        <v>0</v>
      </c>
    </row>
    <row r="65" spans="1:20" x14ac:dyDescent="0.2">
      <c r="A65" s="11" t="s">
        <v>158</v>
      </c>
      <c r="B65" s="11" t="s">
        <v>159</v>
      </c>
      <c r="C65" s="11" t="s">
        <v>158</v>
      </c>
      <c r="D65" s="11" t="s">
        <v>275</v>
      </c>
      <c r="E65" s="12">
        <v>32</v>
      </c>
      <c r="F65" s="12">
        <v>900</v>
      </c>
      <c r="G65" s="12">
        <v>10</v>
      </c>
      <c r="H65" s="12">
        <v>50</v>
      </c>
      <c r="I65" s="12"/>
      <c r="J65" s="12"/>
      <c r="K65" s="12"/>
      <c r="L65" s="12"/>
      <c r="M65" s="13"/>
      <c r="N65" s="12">
        <f t="shared" si="9"/>
        <v>0</v>
      </c>
      <c r="O65" s="12">
        <f t="shared" si="10"/>
        <v>0</v>
      </c>
      <c r="P65" s="14"/>
      <c r="Q65" s="15">
        <v>0.09</v>
      </c>
      <c r="R65" s="15">
        <f t="shared" si="11"/>
        <v>0</v>
      </c>
    </row>
    <row r="66" spans="1:20" x14ac:dyDescent="0.2">
      <c r="A66" s="36" t="s">
        <v>182</v>
      </c>
      <c r="B66" s="36" t="s">
        <v>159</v>
      </c>
      <c r="C66" s="36">
        <v>90446700</v>
      </c>
      <c r="D66" s="36" t="s">
        <v>277</v>
      </c>
      <c r="E66" s="12" t="s">
        <v>180</v>
      </c>
      <c r="F66" s="12">
        <v>900</v>
      </c>
      <c r="G66" s="12">
        <v>10</v>
      </c>
      <c r="H66" s="12">
        <v>50</v>
      </c>
      <c r="I66" s="12"/>
      <c r="J66" s="12"/>
      <c r="K66" s="12"/>
      <c r="L66" s="12"/>
      <c r="M66" s="13"/>
      <c r="N66" s="12">
        <f t="shared" si="9"/>
        <v>0</v>
      </c>
      <c r="O66" s="12">
        <f t="shared" si="10"/>
        <v>0</v>
      </c>
      <c r="P66" s="14"/>
      <c r="Q66" s="15">
        <v>0.09</v>
      </c>
      <c r="R66" s="15">
        <f t="shared" si="11"/>
        <v>0</v>
      </c>
    </row>
    <row r="67" spans="1:20" x14ac:dyDescent="0.2">
      <c r="A67" s="11" t="s">
        <v>233</v>
      </c>
      <c r="B67" s="11" t="s">
        <v>234</v>
      </c>
      <c r="C67" s="11" t="s">
        <v>233</v>
      </c>
      <c r="D67" s="11" t="s">
        <v>275</v>
      </c>
      <c r="E67" s="12">
        <v>32</v>
      </c>
      <c r="F67" s="12">
        <v>1200</v>
      </c>
      <c r="G67" s="12">
        <v>10</v>
      </c>
      <c r="H67" s="12">
        <v>50</v>
      </c>
      <c r="I67" s="12"/>
      <c r="J67" s="12"/>
      <c r="K67" s="12"/>
      <c r="L67" s="12"/>
      <c r="M67" s="13"/>
      <c r="N67" s="12">
        <f t="shared" si="9"/>
        <v>0</v>
      </c>
      <c r="O67" s="12">
        <f t="shared" si="10"/>
        <v>0</v>
      </c>
      <c r="P67" s="14"/>
      <c r="Q67" s="15">
        <v>0.12</v>
      </c>
      <c r="R67" s="15">
        <f t="shared" si="11"/>
        <v>0</v>
      </c>
    </row>
    <row r="68" spans="1:20" x14ac:dyDescent="0.2">
      <c r="A68" s="37" t="s">
        <v>236</v>
      </c>
      <c r="B68" s="36" t="s">
        <v>237</v>
      </c>
      <c r="C68" s="48">
        <v>90446800</v>
      </c>
      <c r="D68" s="36" t="s">
        <v>277</v>
      </c>
      <c r="E68" s="12" t="s">
        <v>180</v>
      </c>
      <c r="F68" s="12">
        <v>1800</v>
      </c>
      <c r="G68" s="12">
        <v>10</v>
      </c>
      <c r="H68" s="12">
        <v>25</v>
      </c>
      <c r="I68" s="12"/>
      <c r="J68" s="12"/>
      <c r="K68" s="12"/>
      <c r="L68" s="12"/>
      <c r="M68" s="13"/>
      <c r="N68" s="12">
        <f t="shared" si="9"/>
        <v>0</v>
      </c>
      <c r="O68" s="12">
        <f t="shared" si="10"/>
        <v>0</v>
      </c>
      <c r="P68" s="14"/>
      <c r="Q68" s="15">
        <v>0.18</v>
      </c>
      <c r="R68" s="15">
        <f t="shared" si="11"/>
        <v>0</v>
      </c>
      <c r="S68" s="43"/>
    </row>
    <row r="69" spans="1:20" x14ac:dyDescent="0.2">
      <c r="A69" s="28" t="s">
        <v>77</v>
      </c>
      <c r="B69" s="28"/>
      <c r="C69" s="29"/>
      <c r="D69" s="29"/>
      <c r="E69" s="30"/>
      <c r="F69" s="36"/>
      <c r="G69" s="12"/>
      <c r="H69" s="12"/>
      <c r="I69" s="12"/>
      <c r="J69" s="12"/>
      <c r="K69" s="12"/>
      <c r="L69" s="12"/>
      <c r="M69" s="8"/>
      <c r="N69" s="12"/>
      <c r="O69" s="12"/>
      <c r="P69" s="14"/>
      <c r="Q69" s="12"/>
      <c r="R69" s="15"/>
    </row>
    <row r="70" spans="1:20" x14ac:dyDescent="0.2">
      <c r="A70" s="11" t="s">
        <v>297</v>
      </c>
      <c r="B70" s="11" t="s">
        <v>298</v>
      </c>
      <c r="C70" s="11" t="s">
        <v>297</v>
      </c>
      <c r="D70" s="11" t="s">
        <v>275</v>
      </c>
      <c r="E70" s="12">
        <v>40</v>
      </c>
      <c r="F70" s="12">
        <v>100</v>
      </c>
      <c r="G70" s="12">
        <v>10</v>
      </c>
      <c r="H70" s="12">
        <v>300</v>
      </c>
      <c r="I70" s="12"/>
      <c r="J70" s="12"/>
      <c r="K70" s="12"/>
      <c r="L70" s="12"/>
      <c r="M70" s="13"/>
      <c r="N70" s="12">
        <f t="shared" ref="N70:N84" si="12">SUM(I70:M70)</f>
        <v>0</v>
      </c>
      <c r="O70" s="12">
        <f t="shared" ref="O70:O84" si="13">$N70/$H70</f>
        <v>0</v>
      </c>
      <c r="P70" s="14"/>
      <c r="Q70" s="15">
        <v>0.13</v>
      </c>
      <c r="R70" s="15">
        <f t="shared" ref="R70:R84" si="14">$O70*$Q70</f>
        <v>0</v>
      </c>
      <c r="S70" s="43">
        <f>SUM(R70:R84)</f>
        <v>1.8199999999999998</v>
      </c>
      <c r="T70" s="3">
        <f>S70*100/$S$137</f>
        <v>12.700628053035588</v>
      </c>
    </row>
    <row r="71" spans="1:20" x14ac:dyDescent="0.2">
      <c r="A71" s="11" t="s">
        <v>78</v>
      </c>
      <c r="B71" s="11" t="s">
        <v>79</v>
      </c>
      <c r="C71" s="11" t="s">
        <v>78</v>
      </c>
      <c r="D71" s="11" t="s">
        <v>275</v>
      </c>
      <c r="E71" s="12">
        <v>40</v>
      </c>
      <c r="F71" s="12">
        <v>150</v>
      </c>
      <c r="G71" s="12">
        <v>10</v>
      </c>
      <c r="H71" s="12">
        <v>300</v>
      </c>
      <c r="I71" s="12"/>
      <c r="J71" s="12"/>
      <c r="K71" s="12"/>
      <c r="L71" s="12"/>
      <c r="M71" s="13"/>
      <c r="N71" s="12">
        <f t="shared" si="12"/>
        <v>0</v>
      </c>
      <c r="O71" s="12">
        <f t="shared" si="13"/>
        <v>0</v>
      </c>
      <c r="P71" s="14"/>
      <c r="Q71" s="15">
        <v>0.13</v>
      </c>
      <c r="R71" s="15">
        <f t="shared" si="14"/>
        <v>0</v>
      </c>
    </row>
    <row r="72" spans="1:20" x14ac:dyDescent="0.2">
      <c r="A72" s="36" t="s">
        <v>240</v>
      </c>
      <c r="B72" s="36" t="s">
        <v>79</v>
      </c>
      <c r="C72" s="31" t="s">
        <v>241</v>
      </c>
      <c r="D72" s="36" t="s">
        <v>277</v>
      </c>
      <c r="E72" s="12">
        <v>40</v>
      </c>
      <c r="F72" s="12">
        <v>150</v>
      </c>
      <c r="G72" s="12">
        <v>10</v>
      </c>
      <c r="H72" s="12">
        <v>300</v>
      </c>
      <c r="I72" s="12"/>
      <c r="J72" s="12"/>
      <c r="K72" s="12"/>
      <c r="L72" s="12"/>
      <c r="M72" s="13"/>
      <c r="N72" s="12">
        <f t="shared" si="12"/>
        <v>0</v>
      </c>
      <c r="O72" s="12">
        <f t="shared" si="13"/>
        <v>0</v>
      </c>
      <c r="P72" s="14"/>
      <c r="Q72" s="15">
        <v>0.13</v>
      </c>
      <c r="R72" s="15">
        <f t="shared" si="14"/>
        <v>0</v>
      </c>
    </row>
    <row r="73" spans="1:20" x14ac:dyDescent="0.2">
      <c r="A73" s="11" t="s">
        <v>80</v>
      </c>
      <c r="B73" s="11" t="s">
        <v>81</v>
      </c>
      <c r="C73" s="11" t="s">
        <v>80</v>
      </c>
      <c r="D73" s="11" t="s">
        <v>275</v>
      </c>
      <c r="E73" s="12">
        <v>40</v>
      </c>
      <c r="F73" s="12">
        <v>200</v>
      </c>
      <c r="G73" s="12">
        <v>10</v>
      </c>
      <c r="H73" s="12">
        <v>150</v>
      </c>
      <c r="I73" s="12"/>
      <c r="J73" s="12"/>
      <c r="K73" s="12"/>
      <c r="L73" s="12"/>
      <c r="M73" s="13"/>
      <c r="N73" s="12">
        <f t="shared" si="12"/>
        <v>0</v>
      </c>
      <c r="O73" s="12">
        <f t="shared" si="13"/>
        <v>0</v>
      </c>
      <c r="P73" s="14"/>
      <c r="Q73" s="15">
        <v>0.13</v>
      </c>
      <c r="R73" s="15">
        <f t="shared" si="14"/>
        <v>0</v>
      </c>
    </row>
    <row r="74" spans="1:20" x14ac:dyDescent="0.2">
      <c r="A74" s="11" t="s">
        <v>82</v>
      </c>
      <c r="B74" s="11" t="s">
        <v>83</v>
      </c>
      <c r="C74" s="11" t="s">
        <v>82</v>
      </c>
      <c r="D74" s="11" t="s">
        <v>275</v>
      </c>
      <c r="E74" s="12">
        <v>40</v>
      </c>
      <c r="F74" s="12">
        <v>300</v>
      </c>
      <c r="G74" s="12">
        <v>10</v>
      </c>
      <c r="H74" s="12">
        <v>150</v>
      </c>
      <c r="I74" s="12"/>
      <c r="J74" s="12"/>
      <c r="K74" s="12"/>
      <c r="L74" s="12"/>
      <c r="M74" s="13"/>
      <c r="N74" s="12">
        <f t="shared" si="12"/>
        <v>0</v>
      </c>
      <c r="O74" s="12">
        <f t="shared" si="13"/>
        <v>0</v>
      </c>
      <c r="P74" s="14"/>
      <c r="Q74" s="15">
        <v>0.13</v>
      </c>
      <c r="R74" s="15">
        <f t="shared" si="14"/>
        <v>0</v>
      </c>
    </row>
    <row r="75" spans="1:20" x14ac:dyDescent="0.2">
      <c r="A75" s="36" t="s">
        <v>183</v>
      </c>
      <c r="B75" s="36" t="s">
        <v>83</v>
      </c>
      <c r="C75" s="36">
        <v>90447300</v>
      </c>
      <c r="D75" s="36" t="s">
        <v>277</v>
      </c>
      <c r="E75" s="12" t="s">
        <v>89</v>
      </c>
      <c r="F75" s="12">
        <v>300</v>
      </c>
      <c r="G75" s="12">
        <v>10</v>
      </c>
      <c r="H75" s="12">
        <v>150</v>
      </c>
      <c r="I75" s="12"/>
      <c r="J75" s="12"/>
      <c r="K75" s="12">
        <v>300</v>
      </c>
      <c r="L75" s="12"/>
      <c r="M75" s="13"/>
      <c r="N75" s="12">
        <f t="shared" si="12"/>
        <v>300</v>
      </c>
      <c r="O75" s="12">
        <f t="shared" si="13"/>
        <v>2</v>
      </c>
      <c r="P75" s="14"/>
      <c r="Q75" s="15">
        <v>0.13</v>
      </c>
      <c r="R75" s="15">
        <f t="shared" si="14"/>
        <v>0.26</v>
      </c>
    </row>
    <row r="76" spans="1:20" x14ac:dyDescent="0.2">
      <c r="A76" s="11" t="s">
        <v>84</v>
      </c>
      <c r="B76" s="11" t="s">
        <v>85</v>
      </c>
      <c r="C76" s="11" t="s">
        <v>84</v>
      </c>
      <c r="D76" s="11" t="s">
        <v>275</v>
      </c>
      <c r="E76" s="12">
        <v>40</v>
      </c>
      <c r="F76" s="12">
        <v>450</v>
      </c>
      <c r="G76" s="12">
        <v>10</v>
      </c>
      <c r="H76" s="12">
        <v>100</v>
      </c>
      <c r="I76" s="12"/>
      <c r="J76" s="12"/>
      <c r="K76" s="12"/>
      <c r="L76" s="12"/>
      <c r="M76" s="13"/>
      <c r="N76" s="12">
        <f t="shared" si="12"/>
        <v>0</v>
      </c>
      <c r="O76" s="12">
        <f t="shared" si="13"/>
        <v>0</v>
      </c>
      <c r="P76" s="14"/>
      <c r="Q76" s="15">
        <v>0.13</v>
      </c>
      <c r="R76" s="15">
        <f t="shared" si="14"/>
        <v>0</v>
      </c>
    </row>
    <row r="77" spans="1:20" x14ac:dyDescent="0.2">
      <c r="A77" s="36" t="s">
        <v>184</v>
      </c>
      <c r="B77" s="36" t="s">
        <v>85</v>
      </c>
      <c r="C77" s="36">
        <v>90447400</v>
      </c>
      <c r="D77" s="36" t="s">
        <v>277</v>
      </c>
      <c r="E77" s="12" t="s">
        <v>89</v>
      </c>
      <c r="F77" s="12">
        <v>450</v>
      </c>
      <c r="G77" s="12">
        <v>10</v>
      </c>
      <c r="H77" s="12">
        <v>100</v>
      </c>
      <c r="I77" s="12"/>
      <c r="J77" s="12"/>
      <c r="K77" s="12"/>
      <c r="L77" s="12"/>
      <c r="M77" s="13"/>
      <c r="N77" s="12">
        <f t="shared" si="12"/>
        <v>0</v>
      </c>
      <c r="O77" s="12">
        <f t="shared" si="13"/>
        <v>0</v>
      </c>
      <c r="P77" s="14"/>
      <c r="Q77" s="15">
        <v>0.13</v>
      </c>
      <c r="R77" s="15">
        <f t="shared" si="14"/>
        <v>0</v>
      </c>
    </row>
    <row r="78" spans="1:20" x14ac:dyDescent="0.2">
      <c r="A78" s="11" t="s">
        <v>86</v>
      </c>
      <c r="B78" s="11" t="s">
        <v>87</v>
      </c>
      <c r="C78" s="11" t="s">
        <v>86</v>
      </c>
      <c r="D78" s="11" t="s">
        <v>275</v>
      </c>
      <c r="E78" s="12">
        <v>40</v>
      </c>
      <c r="F78" s="12">
        <v>600</v>
      </c>
      <c r="G78" s="12">
        <v>10</v>
      </c>
      <c r="H78" s="12">
        <v>50</v>
      </c>
      <c r="I78" s="12"/>
      <c r="J78" s="12"/>
      <c r="K78" s="12">
        <v>200</v>
      </c>
      <c r="L78" s="12"/>
      <c r="M78" s="13"/>
      <c r="N78" s="12">
        <f t="shared" si="12"/>
        <v>200</v>
      </c>
      <c r="O78" s="12">
        <f t="shared" si="13"/>
        <v>4</v>
      </c>
      <c r="P78" s="14"/>
      <c r="Q78" s="15">
        <v>0.09</v>
      </c>
      <c r="R78" s="15">
        <f t="shared" si="14"/>
        <v>0.36</v>
      </c>
    </row>
    <row r="79" spans="1:20" x14ac:dyDescent="0.2">
      <c r="A79" s="36" t="s">
        <v>88</v>
      </c>
      <c r="B79" s="36" t="s">
        <v>87</v>
      </c>
      <c r="C79" s="36">
        <v>90447600</v>
      </c>
      <c r="D79" s="36" t="s">
        <v>277</v>
      </c>
      <c r="E79" s="12" t="s">
        <v>89</v>
      </c>
      <c r="F79" s="12">
        <v>600</v>
      </c>
      <c r="G79" s="12">
        <v>10</v>
      </c>
      <c r="H79" s="12">
        <v>50</v>
      </c>
      <c r="I79" s="12"/>
      <c r="J79" s="12">
        <v>150</v>
      </c>
      <c r="K79" s="12">
        <v>300</v>
      </c>
      <c r="L79" s="12"/>
      <c r="M79" s="13"/>
      <c r="N79" s="12">
        <f t="shared" si="12"/>
        <v>450</v>
      </c>
      <c r="O79" s="12">
        <f t="shared" si="13"/>
        <v>9</v>
      </c>
      <c r="P79" s="14"/>
      <c r="Q79" s="15">
        <v>0.09</v>
      </c>
      <c r="R79" s="15">
        <f t="shared" si="14"/>
        <v>0.80999999999999994</v>
      </c>
    </row>
    <row r="80" spans="1:20" x14ac:dyDescent="0.2">
      <c r="A80" s="11" t="s">
        <v>90</v>
      </c>
      <c r="B80" s="11" t="s">
        <v>91</v>
      </c>
      <c r="C80" s="11" t="s">
        <v>90</v>
      </c>
      <c r="D80" s="11" t="s">
        <v>275</v>
      </c>
      <c r="E80" s="12">
        <v>40</v>
      </c>
      <c r="F80" s="12">
        <v>750</v>
      </c>
      <c r="G80" s="12">
        <v>10</v>
      </c>
      <c r="H80" s="12">
        <v>50</v>
      </c>
      <c r="I80" s="12"/>
      <c r="J80" s="12"/>
      <c r="K80" s="12"/>
      <c r="L80" s="12"/>
      <c r="M80" s="13"/>
      <c r="N80" s="12">
        <f t="shared" si="12"/>
        <v>0</v>
      </c>
      <c r="O80" s="12">
        <f t="shared" si="13"/>
        <v>0</v>
      </c>
      <c r="P80" s="14"/>
      <c r="Q80" s="15">
        <v>0.13</v>
      </c>
      <c r="R80" s="15">
        <f t="shared" si="14"/>
        <v>0</v>
      </c>
    </row>
    <row r="81" spans="1:20" x14ac:dyDescent="0.2">
      <c r="A81" s="11" t="s">
        <v>92</v>
      </c>
      <c r="B81" s="11" t="s">
        <v>93</v>
      </c>
      <c r="C81" s="11" t="s">
        <v>92</v>
      </c>
      <c r="D81" s="11" t="s">
        <v>275</v>
      </c>
      <c r="E81" s="12">
        <v>40</v>
      </c>
      <c r="F81" s="12">
        <v>900</v>
      </c>
      <c r="G81" s="12">
        <v>10</v>
      </c>
      <c r="H81" s="12">
        <v>50</v>
      </c>
      <c r="I81" s="12"/>
      <c r="J81" s="12"/>
      <c r="K81" s="12"/>
      <c r="L81" s="12"/>
      <c r="M81" s="13"/>
      <c r="N81" s="12">
        <f t="shared" si="12"/>
        <v>0</v>
      </c>
      <c r="O81" s="12">
        <f t="shared" si="13"/>
        <v>0</v>
      </c>
      <c r="P81" s="14"/>
      <c r="Q81" s="15">
        <v>0.13</v>
      </c>
      <c r="R81" s="15">
        <f t="shared" si="14"/>
        <v>0</v>
      </c>
    </row>
    <row r="82" spans="1:20" x14ac:dyDescent="0.2">
      <c r="A82" s="36" t="s">
        <v>185</v>
      </c>
      <c r="B82" s="36" t="s">
        <v>93</v>
      </c>
      <c r="C82" s="36">
        <v>90447700</v>
      </c>
      <c r="D82" s="36" t="s">
        <v>277</v>
      </c>
      <c r="E82" s="12" t="s">
        <v>89</v>
      </c>
      <c r="F82" s="12">
        <v>900</v>
      </c>
      <c r="G82" s="12">
        <v>10</v>
      </c>
      <c r="H82" s="12">
        <v>50</v>
      </c>
      <c r="I82" s="12"/>
      <c r="J82" s="12">
        <v>150</v>
      </c>
      <c r="K82" s="12"/>
      <c r="L82" s="12"/>
      <c r="M82" s="13"/>
      <c r="N82" s="12">
        <f t="shared" si="12"/>
        <v>150</v>
      </c>
      <c r="O82" s="12">
        <f t="shared" si="13"/>
        <v>3</v>
      </c>
      <c r="P82" s="14"/>
      <c r="Q82" s="15">
        <v>0.13</v>
      </c>
      <c r="R82" s="15">
        <f t="shared" si="14"/>
        <v>0.39</v>
      </c>
    </row>
    <row r="83" spans="1:20" x14ac:dyDescent="0.2">
      <c r="A83" s="11" t="s">
        <v>94</v>
      </c>
      <c r="B83" s="11" t="s">
        <v>95</v>
      </c>
      <c r="C83" s="11" t="s">
        <v>94</v>
      </c>
      <c r="D83" s="11" t="s">
        <v>275</v>
      </c>
      <c r="E83" s="12">
        <v>40</v>
      </c>
      <c r="F83" s="12">
        <v>1200</v>
      </c>
      <c r="G83" s="12">
        <v>5</v>
      </c>
      <c r="H83" s="12">
        <v>25</v>
      </c>
      <c r="I83" s="12"/>
      <c r="J83" s="12"/>
      <c r="K83" s="12"/>
      <c r="L83" s="12"/>
      <c r="M83" s="13"/>
      <c r="N83" s="12">
        <f t="shared" si="12"/>
        <v>0</v>
      </c>
      <c r="O83" s="12">
        <f t="shared" si="13"/>
        <v>0</v>
      </c>
      <c r="P83" s="14"/>
      <c r="Q83" s="15">
        <v>0.08</v>
      </c>
      <c r="R83" s="15">
        <f t="shared" si="14"/>
        <v>0</v>
      </c>
    </row>
    <row r="84" spans="1:20" x14ac:dyDescent="0.2">
      <c r="A84" s="11" t="s">
        <v>220</v>
      </c>
      <c r="B84" s="11" t="s">
        <v>221</v>
      </c>
      <c r="C84" s="11" t="s">
        <v>220</v>
      </c>
      <c r="D84" s="11" t="s">
        <v>275</v>
      </c>
      <c r="E84" s="12">
        <v>40</v>
      </c>
      <c r="F84" s="12">
        <v>2000</v>
      </c>
      <c r="G84" s="12">
        <v>5</v>
      </c>
      <c r="H84" s="12">
        <v>25</v>
      </c>
      <c r="I84" s="12"/>
      <c r="J84" s="12"/>
      <c r="K84" s="12"/>
      <c r="L84" s="12"/>
      <c r="M84" s="13"/>
      <c r="N84" s="12">
        <f t="shared" si="12"/>
        <v>0</v>
      </c>
      <c r="O84" s="12">
        <f t="shared" si="13"/>
        <v>0</v>
      </c>
      <c r="P84" s="14"/>
      <c r="Q84" s="15">
        <v>0.08</v>
      </c>
      <c r="R84" s="15">
        <f t="shared" si="14"/>
        <v>0</v>
      </c>
      <c r="S84" s="43"/>
    </row>
    <row r="85" spans="1:20" x14ac:dyDescent="0.2">
      <c r="A85" s="28" t="s">
        <v>96</v>
      </c>
      <c r="B85" s="28"/>
      <c r="C85" s="30"/>
      <c r="D85" s="30"/>
      <c r="E85" s="20"/>
      <c r="F85" s="12"/>
      <c r="G85" s="12"/>
      <c r="H85" s="12"/>
      <c r="I85" s="12"/>
      <c r="J85" s="12"/>
      <c r="K85" s="12"/>
      <c r="L85" s="12"/>
      <c r="M85" s="8"/>
      <c r="N85" s="12"/>
      <c r="O85" s="12"/>
      <c r="P85" s="14"/>
      <c r="Q85" s="12"/>
      <c r="R85" s="15"/>
    </row>
    <row r="86" spans="1:20" x14ac:dyDescent="0.2">
      <c r="A86" s="11" t="s">
        <v>299</v>
      </c>
      <c r="B86" s="11" t="s">
        <v>300</v>
      </c>
      <c r="C86" s="11" t="s">
        <v>299</v>
      </c>
      <c r="D86" s="11" t="s">
        <v>275</v>
      </c>
      <c r="E86" s="12">
        <v>50</v>
      </c>
      <c r="F86" s="12">
        <v>100</v>
      </c>
      <c r="G86" s="12">
        <v>10</v>
      </c>
      <c r="H86" s="12">
        <v>150</v>
      </c>
      <c r="I86" s="12"/>
      <c r="J86" s="12"/>
      <c r="K86" s="12"/>
      <c r="L86" s="12"/>
      <c r="M86" s="13"/>
      <c r="N86" s="12">
        <f t="shared" ref="N86:N102" si="15">SUM(I86:M86)</f>
        <v>0</v>
      </c>
      <c r="O86" s="12">
        <f t="shared" ref="O86:O102" si="16">$N86/$H86</f>
        <v>0</v>
      </c>
      <c r="P86" s="14"/>
      <c r="Q86" s="15">
        <v>0.1</v>
      </c>
      <c r="R86" s="15">
        <f t="shared" ref="R86:R102" si="17">$O86*$Q86</f>
        <v>0</v>
      </c>
      <c r="S86" s="43">
        <f>SUM(R86:R102)</f>
        <v>1.3</v>
      </c>
      <c r="T86" s="3">
        <f>S86*100/$S$137</f>
        <v>9.0718771807397065</v>
      </c>
    </row>
    <row r="87" spans="1:20" x14ac:dyDescent="0.2">
      <c r="A87" s="11" t="s">
        <v>97</v>
      </c>
      <c r="B87" s="11" t="s">
        <v>98</v>
      </c>
      <c r="C87" s="11" t="s">
        <v>97</v>
      </c>
      <c r="D87" s="11" t="s">
        <v>275</v>
      </c>
      <c r="E87" s="12">
        <v>50</v>
      </c>
      <c r="F87" s="12">
        <v>150</v>
      </c>
      <c r="G87" s="12">
        <v>10</v>
      </c>
      <c r="H87" s="12">
        <v>150</v>
      </c>
      <c r="I87" s="12"/>
      <c r="J87" s="12"/>
      <c r="K87" s="12"/>
      <c r="L87" s="12"/>
      <c r="M87" s="13"/>
      <c r="N87" s="12">
        <f t="shared" si="15"/>
        <v>0</v>
      </c>
      <c r="O87" s="12">
        <f t="shared" si="16"/>
        <v>0</v>
      </c>
      <c r="P87" s="14"/>
      <c r="Q87" s="15">
        <v>0.1</v>
      </c>
      <c r="R87" s="15">
        <f t="shared" si="17"/>
        <v>0</v>
      </c>
    </row>
    <row r="88" spans="1:20" x14ac:dyDescent="0.2">
      <c r="A88" s="36" t="s">
        <v>235</v>
      </c>
      <c r="B88" s="36" t="s">
        <v>98</v>
      </c>
      <c r="C88" s="36">
        <v>90448200</v>
      </c>
      <c r="D88" s="36" t="s">
        <v>277</v>
      </c>
      <c r="E88" s="12" t="s">
        <v>102</v>
      </c>
      <c r="F88" s="12">
        <v>150</v>
      </c>
      <c r="G88" s="12">
        <v>10</v>
      </c>
      <c r="H88" s="12">
        <v>150</v>
      </c>
      <c r="I88" s="12"/>
      <c r="J88" s="12"/>
      <c r="K88" s="12"/>
      <c r="L88" s="12"/>
      <c r="M88" s="13"/>
      <c r="N88" s="12">
        <f t="shared" si="15"/>
        <v>0</v>
      </c>
      <c r="O88" s="12">
        <f t="shared" si="16"/>
        <v>0</v>
      </c>
      <c r="P88" s="14"/>
      <c r="Q88" s="15">
        <v>0.1</v>
      </c>
      <c r="R88" s="15">
        <f t="shared" si="17"/>
        <v>0</v>
      </c>
    </row>
    <row r="89" spans="1:20" x14ac:dyDescent="0.2">
      <c r="A89" s="11" t="s">
        <v>224</v>
      </c>
      <c r="B89" s="11" t="s">
        <v>225</v>
      </c>
      <c r="C89" s="11" t="s">
        <v>224</v>
      </c>
      <c r="D89" s="11" t="s">
        <v>275</v>
      </c>
      <c r="E89" s="12">
        <v>50</v>
      </c>
      <c r="F89" s="12">
        <v>200</v>
      </c>
      <c r="G89" s="12">
        <v>10</v>
      </c>
      <c r="H89" s="12">
        <v>150</v>
      </c>
      <c r="I89" s="12"/>
      <c r="J89" s="12"/>
      <c r="K89" s="12"/>
      <c r="L89" s="12"/>
      <c r="M89" s="13"/>
      <c r="N89" s="12">
        <f t="shared" si="15"/>
        <v>0</v>
      </c>
      <c r="O89" s="12">
        <f t="shared" si="16"/>
        <v>0</v>
      </c>
      <c r="P89" s="14"/>
      <c r="Q89" s="15">
        <v>0.06</v>
      </c>
      <c r="R89" s="15">
        <f t="shared" si="17"/>
        <v>0</v>
      </c>
    </row>
    <row r="90" spans="1:20" x14ac:dyDescent="0.2">
      <c r="A90" s="11" t="s">
        <v>99</v>
      </c>
      <c r="B90" s="11" t="s">
        <v>100</v>
      </c>
      <c r="C90" s="11" t="s">
        <v>99</v>
      </c>
      <c r="D90" s="11" t="s">
        <v>275</v>
      </c>
      <c r="E90" s="12">
        <v>50</v>
      </c>
      <c r="F90" s="12">
        <v>300</v>
      </c>
      <c r="G90" s="12">
        <v>10</v>
      </c>
      <c r="H90" s="12">
        <v>75</v>
      </c>
      <c r="I90" s="12"/>
      <c r="J90" s="12"/>
      <c r="K90" s="12"/>
      <c r="L90" s="12"/>
      <c r="M90" s="13"/>
      <c r="N90" s="12">
        <f t="shared" si="15"/>
        <v>0</v>
      </c>
      <c r="O90" s="12">
        <f t="shared" si="16"/>
        <v>0</v>
      </c>
      <c r="P90" s="14"/>
      <c r="Q90" s="15">
        <v>0.1</v>
      </c>
      <c r="R90" s="15">
        <f t="shared" si="17"/>
        <v>0</v>
      </c>
    </row>
    <row r="91" spans="1:20" x14ac:dyDescent="0.2">
      <c r="A91" s="36" t="s">
        <v>101</v>
      </c>
      <c r="B91" s="36" t="s">
        <v>100</v>
      </c>
      <c r="C91" s="36">
        <v>90448300</v>
      </c>
      <c r="D91" s="36" t="s">
        <v>277</v>
      </c>
      <c r="E91" s="12" t="s">
        <v>102</v>
      </c>
      <c r="F91" s="12">
        <v>300</v>
      </c>
      <c r="G91" s="12">
        <v>10</v>
      </c>
      <c r="H91" s="12">
        <v>75</v>
      </c>
      <c r="I91" s="12"/>
      <c r="J91" s="12"/>
      <c r="K91" s="12"/>
      <c r="L91" s="12"/>
      <c r="M91" s="13"/>
      <c r="N91" s="12">
        <f t="shared" si="15"/>
        <v>0</v>
      </c>
      <c r="O91" s="12">
        <f t="shared" si="16"/>
        <v>0</v>
      </c>
      <c r="P91" s="14"/>
      <c r="Q91" s="15">
        <v>0.1</v>
      </c>
      <c r="R91" s="15">
        <f t="shared" si="17"/>
        <v>0</v>
      </c>
    </row>
    <row r="92" spans="1:20" x14ac:dyDescent="0.2">
      <c r="A92" s="11" t="s">
        <v>103</v>
      </c>
      <c r="B92" s="11" t="s">
        <v>104</v>
      </c>
      <c r="C92" s="11" t="s">
        <v>103</v>
      </c>
      <c r="D92" s="11" t="s">
        <v>275</v>
      </c>
      <c r="E92" s="12">
        <v>50</v>
      </c>
      <c r="F92" s="12">
        <v>450</v>
      </c>
      <c r="G92" s="12">
        <v>10</v>
      </c>
      <c r="H92" s="12">
        <v>50</v>
      </c>
      <c r="I92" s="12"/>
      <c r="J92" s="12"/>
      <c r="K92" s="12"/>
      <c r="L92" s="12"/>
      <c r="M92" s="13"/>
      <c r="N92" s="12">
        <f t="shared" si="15"/>
        <v>0</v>
      </c>
      <c r="O92" s="12">
        <f t="shared" si="16"/>
        <v>0</v>
      </c>
      <c r="P92" s="14"/>
      <c r="Q92" s="15">
        <v>0.1</v>
      </c>
      <c r="R92" s="15">
        <f t="shared" si="17"/>
        <v>0</v>
      </c>
    </row>
    <row r="93" spans="1:20" x14ac:dyDescent="0.2">
      <c r="A93" s="36" t="s">
        <v>186</v>
      </c>
      <c r="B93" s="36" t="s">
        <v>104</v>
      </c>
      <c r="C93" s="36">
        <v>90448400</v>
      </c>
      <c r="D93" s="36" t="s">
        <v>277</v>
      </c>
      <c r="E93" s="12" t="s">
        <v>102</v>
      </c>
      <c r="F93" s="12">
        <v>450</v>
      </c>
      <c r="G93" s="12">
        <v>10</v>
      </c>
      <c r="H93" s="12">
        <v>50</v>
      </c>
      <c r="I93" s="12"/>
      <c r="J93" s="12"/>
      <c r="K93" s="12"/>
      <c r="L93" s="12"/>
      <c r="M93" s="13"/>
      <c r="N93" s="12">
        <f t="shared" si="15"/>
        <v>0</v>
      </c>
      <c r="O93" s="12">
        <f t="shared" si="16"/>
        <v>0</v>
      </c>
      <c r="P93" s="14"/>
      <c r="Q93" s="15">
        <v>0.1</v>
      </c>
      <c r="R93" s="15">
        <f t="shared" si="17"/>
        <v>0</v>
      </c>
    </row>
    <row r="94" spans="1:20" x14ac:dyDescent="0.2">
      <c r="A94" s="11" t="s">
        <v>105</v>
      </c>
      <c r="B94" s="11" t="s">
        <v>106</v>
      </c>
      <c r="C94" s="11" t="s">
        <v>105</v>
      </c>
      <c r="D94" s="11" t="s">
        <v>275</v>
      </c>
      <c r="E94" s="12">
        <v>50</v>
      </c>
      <c r="F94" s="12">
        <v>600</v>
      </c>
      <c r="G94" s="12">
        <v>10</v>
      </c>
      <c r="H94" s="12">
        <v>50</v>
      </c>
      <c r="I94" s="12"/>
      <c r="J94" s="12"/>
      <c r="K94" s="12"/>
      <c r="L94" s="12"/>
      <c r="M94" s="13"/>
      <c r="N94" s="12">
        <f t="shared" si="15"/>
        <v>0</v>
      </c>
      <c r="O94" s="12">
        <f t="shared" si="16"/>
        <v>0</v>
      </c>
      <c r="P94" s="14"/>
      <c r="Q94" s="15">
        <v>0.13</v>
      </c>
      <c r="R94" s="15">
        <f t="shared" si="17"/>
        <v>0</v>
      </c>
    </row>
    <row r="95" spans="1:20" x14ac:dyDescent="0.2">
      <c r="A95" s="36" t="s">
        <v>107</v>
      </c>
      <c r="B95" s="36" t="s">
        <v>106</v>
      </c>
      <c r="C95" s="36">
        <v>90448600</v>
      </c>
      <c r="D95" s="36" t="s">
        <v>277</v>
      </c>
      <c r="E95" s="12" t="s">
        <v>102</v>
      </c>
      <c r="F95" s="12">
        <v>600</v>
      </c>
      <c r="G95" s="12">
        <v>10</v>
      </c>
      <c r="H95" s="12">
        <v>50</v>
      </c>
      <c r="I95" s="12"/>
      <c r="J95" s="12"/>
      <c r="K95" s="12"/>
      <c r="L95" s="12"/>
      <c r="M95" s="13"/>
      <c r="N95" s="12">
        <f t="shared" si="15"/>
        <v>0</v>
      </c>
      <c r="O95" s="12">
        <f t="shared" si="16"/>
        <v>0</v>
      </c>
      <c r="P95" s="14"/>
      <c r="Q95" s="15">
        <v>0.13</v>
      </c>
      <c r="R95" s="15">
        <f t="shared" si="17"/>
        <v>0</v>
      </c>
    </row>
    <row r="96" spans="1:20" x14ac:dyDescent="0.2">
      <c r="A96" s="36" t="s">
        <v>266</v>
      </c>
      <c r="B96" s="36" t="s">
        <v>267</v>
      </c>
      <c r="C96" s="36">
        <v>90448605</v>
      </c>
      <c r="D96" s="36" t="s">
        <v>277</v>
      </c>
      <c r="E96" s="12" t="s">
        <v>102</v>
      </c>
      <c r="F96" s="12">
        <v>700</v>
      </c>
      <c r="G96" s="12">
        <v>5</v>
      </c>
      <c r="H96" s="12">
        <v>25</v>
      </c>
      <c r="I96" s="12"/>
      <c r="J96" s="12"/>
      <c r="K96" s="12"/>
      <c r="L96" s="12"/>
      <c r="M96" s="13"/>
      <c r="N96" s="12">
        <f t="shared" si="15"/>
        <v>0</v>
      </c>
      <c r="O96" s="12">
        <f t="shared" si="16"/>
        <v>0</v>
      </c>
      <c r="P96" s="14"/>
      <c r="Q96" s="15">
        <v>0.1</v>
      </c>
      <c r="R96" s="15">
        <f t="shared" si="17"/>
        <v>0</v>
      </c>
    </row>
    <row r="97" spans="1:20" x14ac:dyDescent="0.2">
      <c r="A97" s="11" t="s">
        <v>202</v>
      </c>
      <c r="B97" s="11" t="s">
        <v>203</v>
      </c>
      <c r="C97" s="11" t="s">
        <v>202</v>
      </c>
      <c r="D97" s="11" t="s">
        <v>275</v>
      </c>
      <c r="E97" s="12">
        <v>50</v>
      </c>
      <c r="F97" s="12">
        <v>750</v>
      </c>
      <c r="G97" s="12">
        <v>5</v>
      </c>
      <c r="H97" s="12">
        <v>25</v>
      </c>
      <c r="I97" s="12"/>
      <c r="J97" s="12"/>
      <c r="K97" s="12"/>
      <c r="L97" s="12"/>
      <c r="M97" s="13"/>
      <c r="N97" s="12">
        <f t="shared" si="15"/>
        <v>0</v>
      </c>
      <c r="O97" s="12">
        <f t="shared" si="16"/>
        <v>0</v>
      </c>
      <c r="P97" s="14"/>
      <c r="Q97" s="15">
        <v>0.1</v>
      </c>
      <c r="R97" s="15">
        <f t="shared" si="17"/>
        <v>0</v>
      </c>
    </row>
    <row r="98" spans="1:20" x14ac:dyDescent="0.2">
      <c r="A98" s="11" t="s">
        <v>108</v>
      </c>
      <c r="B98" s="11" t="s">
        <v>109</v>
      </c>
      <c r="C98" s="11" t="s">
        <v>108</v>
      </c>
      <c r="D98" s="11" t="s">
        <v>275</v>
      </c>
      <c r="E98" s="12">
        <v>50</v>
      </c>
      <c r="F98" s="12">
        <v>900</v>
      </c>
      <c r="G98" s="12">
        <v>5</v>
      </c>
      <c r="H98" s="12">
        <v>25</v>
      </c>
      <c r="I98" s="12"/>
      <c r="J98" s="12"/>
      <c r="K98" s="12"/>
      <c r="L98" s="12"/>
      <c r="M98" s="13"/>
      <c r="N98" s="12">
        <f t="shared" si="15"/>
        <v>0</v>
      </c>
      <c r="O98" s="12">
        <f t="shared" si="16"/>
        <v>0</v>
      </c>
      <c r="P98" s="14"/>
      <c r="Q98" s="15">
        <v>0.1</v>
      </c>
      <c r="R98" s="15">
        <f t="shared" si="17"/>
        <v>0</v>
      </c>
    </row>
    <row r="99" spans="1:20" x14ac:dyDescent="0.2">
      <c r="A99" s="36" t="s">
        <v>187</v>
      </c>
      <c r="B99" s="36" t="s">
        <v>109</v>
      </c>
      <c r="C99" s="36">
        <v>90448700</v>
      </c>
      <c r="D99" s="36" t="s">
        <v>277</v>
      </c>
      <c r="E99" s="12" t="s">
        <v>102</v>
      </c>
      <c r="F99" s="12">
        <v>900</v>
      </c>
      <c r="G99" s="12">
        <v>5</v>
      </c>
      <c r="H99" s="12">
        <v>25</v>
      </c>
      <c r="I99" s="12"/>
      <c r="J99" s="12"/>
      <c r="K99" s="12"/>
      <c r="L99" s="12"/>
      <c r="M99" s="13"/>
      <c r="N99" s="12">
        <f t="shared" si="15"/>
        <v>0</v>
      </c>
      <c r="O99" s="12">
        <f t="shared" si="16"/>
        <v>0</v>
      </c>
      <c r="P99" s="14"/>
      <c r="Q99" s="15">
        <v>0.1</v>
      </c>
      <c r="R99" s="15">
        <f t="shared" si="17"/>
        <v>0</v>
      </c>
    </row>
    <row r="100" spans="1:20" x14ac:dyDescent="0.2">
      <c r="A100" s="11" t="s">
        <v>110</v>
      </c>
      <c r="B100" s="11" t="s">
        <v>111</v>
      </c>
      <c r="C100" s="11" t="s">
        <v>110</v>
      </c>
      <c r="D100" s="11" t="s">
        <v>275</v>
      </c>
      <c r="E100" s="12">
        <v>50</v>
      </c>
      <c r="F100" s="12">
        <v>1200</v>
      </c>
      <c r="G100" s="12">
        <v>5</v>
      </c>
      <c r="H100" s="12">
        <v>25</v>
      </c>
      <c r="I100" s="12"/>
      <c r="J100" s="12"/>
      <c r="K100" s="12"/>
      <c r="L100" s="12"/>
      <c r="M100" s="13"/>
      <c r="N100" s="12">
        <f t="shared" si="15"/>
        <v>0</v>
      </c>
      <c r="O100" s="12">
        <f t="shared" si="16"/>
        <v>0</v>
      </c>
      <c r="P100" s="14"/>
      <c r="Q100" s="15">
        <v>0.13</v>
      </c>
      <c r="R100" s="15">
        <f t="shared" si="17"/>
        <v>0</v>
      </c>
    </row>
    <row r="101" spans="1:20" x14ac:dyDescent="0.2">
      <c r="A101" s="36" t="s">
        <v>204</v>
      </c>
      <c r="B101" s="36" t="s">
        <v>111</v>
      </c>
      <c r="C101" s="31" t="s">
        <v>205</v>
      </c>
      <c r="D101" s="36" t="s">
        <v>277</v>
      </c>
      <c r="E101" s="12">
        <v>50</v>
      </c>
      <c r="F101" s="12">
        <v>1200</v>
      </c>
      <c r="G101" s="12">
        <v>5</v>
      </c>
      <c r="H101" s="12">
        <v>25</v>
      </c>
      <c r="I101" s="12"/>
      <c r="J101" s="12"/>
      <c r="K101" s="12"/>
      <c r="L101" s="12"/>
      <c r="M101" s="13"/>
      <c r="N101" s="12">
        <f t="shared" si="15"/>
        <v>0</v>
      </c>
      <c r="O101" s="12">
        <f t="shared" si="16"/>
        <v>0</v>
      </c>
      <c r="P101" s="14"/>
      <c r="Q101" s="15">
        <v>0.13</v>
      </c>
      <c r="R101" s="15">
        <f t="shared" si="17"/>
        <v>0</v>
      </c>
    </row>
    <row r="102" spans="1:20" x14ac:dyDescent="0.2">
      <c r="A102" s="36" t="s">
        <v>268</v>
      </c>
      <c r="B102" s="36" t="s">
        <v>269</v>
      </c>
      <c r="C102" s="31" t="s">
        <v>270</v>
      </c>
      <c r="D102" s="36" t="s">
        <v>277</v>
      </c>
      <c r="E102" s="12">
        <v>50</v>
      </c>
      <c r="F102" s="12">
        <v>2400</v>
      </c>
      <c r="G102" s="12">
        <v>5</v>
      </c>
      <c r="H102" s="12">
        <v>25</v>
      </c>
      <c r="I102" s="12"/>
      <c r="J102" s="12">
        <v>200</v>
      </c>
      <c r="K102" s="12"/>
      <c r="L102" s="12">
        <v>50</v>
      </c>
      <c r="M102" s="13"/>
      <c r="N102" s="12">
        <f t="shared" si="15"/>
        <v>250</v>
      </c>
      <c r="O102" s="12">
        <f t="shared" si="16"/>
        <v>10</v>
      </c>
      <c r="P102" s="14"/>
      <c r="Q102" s="15">
        <v>0.13</v>
      </c>
      <c r="R102" s="15">
        <f t="shared" si="17"/>
        <v>1.3</v>
      </c>
      <c r="S102" s="43"/>
    </row>
    <row r="103" spans="1:20" x14ac:dyDescent="0.2">
      <c r="A103" s="318" t="s">
        <v>112</v>
      </c>
      <c r="B103" s="319"/>
      <c r="C103" s="29"/>
      <c r="D103" s="29"/>
      <c r="E103" s="30"/>
      <c r="F103" s="12"/>
      <c r="G103" s="12"/>
      <c r="H103" s="12"/>
      <c r="I103" s="12"/>
      <c r="J103" s="12"/>
      <c r="K103" s="12"/>
      <c r="L103" s="12"/>
      <c r="M103" s="36"/>
      <c r="N103" s="12"/>
      <c r="O103" s="12"/>
      <c r="P103" s="14"/>
      <c r="Q103" s="12"/>
      <c r="R103" s="15"/>
    </row>
    <row r="104" spans="1:20" x14ac:dyDescent="0.2">
      <c r="A104" s="11" t="s">
        <v>216</v>
      </c>
      <c r="B104" s="11" t="s">
        <v>217</v>
      </c>
      <c r="C104" s="11" t="s">
        <v>216</v>
      </c>
      <c r="D104" s="11" t="s">
        <v>275</v>
      </c>
      <c r="E104" s="12">
        <v>20</v>
      </c>
      <c r="F104" s="12">
        <v>150</v>
      </c>
      <c r="G104" s="12">
        <v>10</v>
      </c>
      <c r="H104" s="12">
        <v>400</v>
      </c>
      <c r="I104" s="12"/>
      <c r="J104" s="12"/>
      <c r="K104" s="12"/>
      <c r="L104" s="12"/>
      <c r="M104" s="36"/>
      <c r="N104" s="12">
        <f t="shared" ref="N104:N136" si="18">SUM(I104:M104)</f>
        <v>0</v>
      </c>
      <c r="O104" s="12">
        <f t="shared" ref="O104:O136" si="19">$N104/$H104</f>
        <v>0</v>
      </c>
      <c r="P104" s="14"/>
      <c r="Q104" s="12">
        <v>0.06</v>
      </c>
      <c r="R104" s="15">
        <f t="shared" ref="R104:R136" si="20">$O104*$Q104</f>
        <v>0</v>
      </c>
      <c r="S104" s="43">
        <f>SUM(R104:R119)</f>
        <v>0</v>
      </c>
      <c r="T104" s="3">
        <f>S104*100/$S$137</f>
        <v>0</v>
      </c>
    </row>
    <row r="105" spans="1:20" x14ac:dyDescent="0.2">
      <c r="A105" s="36" t="s">
        <v>226</v>
      </c>
      <c r="B105" s="36" t="s">
        <v>217</v>
      </c>
      <c r="C105" s="36">
        <v>90444200</v>
      </c>
      <c r="D105" s="36" t="s">
        <v>277</v>
      </c>
      <c r="E105" s="12">
        <v>20</v>
      </c>
      <c r="F105" s="12">
        <v>150</v>
      </c>
      <c r="G105" s="12">
        <v>10</v>
      </c>
      <c r="H105" s="12">
        <v>400</v>
      </c>
      <c r="I105" s="12"/>
      <c r="J105" s="12"/>
      <c r="K105" s="12"/>
      <c r="L105" s="12"/>
      <c r="M105" s="36"/>
      <c r="N105" s="12">
        <f t="shared" si="18"/>
        <v>0</v>
      </c>
      <c r="O105" s="12">
        <f t="shared" si="19"/>
        <v>0</v>
      </c>
      <c r="P105" s="14"/>
      <c r="Q105" s="12">
        <v>0.06</v>
      </c>
      <c r="R105" s="15">
        <f t="shared" si="20"/>
        <v>0</v>
      </c>
    </row>
    <row r="106" spans="1:20" x14ac:dyDescent="0.2">
      <c r="A106" s="11" t="s">
        <v>191</v>
      </c>
      <c r="B106" s="11" t="s">
        <v>192</v>
      </c>
      <c r="C106" s="11" t="s">
        <v>191</v>
      </c>
      <c r="D106" s="11" t="s">
        <v>275</v>
      </c>
      <c r="E106" s="12">
        <v>20</v>
      </c>
      <c r="F106" s="12">
        <v>200</v>
      </c>
      <c r="G106" s="12">
        <v>10</v>
      </c>
      <c r="H106" s="12">
        <v>300</v>
      </c>
      <c r="I106" s="12"/>
      <c r="J106" s="12"/>
      <c r="K106" s="12"/>
      <c r="L106" s="12"/>
      <c r="M106" s="36"/>
      <c r="N106" s="12">
        <f t="shared" si="18"/>
        <v>0</v>
      </c>
      <c r="O106" s="12">
        <f t="shared" si="19"/>
        <v>0</v>
      </c>
      <c r="P106" s="14"/>
      <c r="Q106" s="12">
        <v>0.06</v>
      </c>
      <c r="R106" s="15">
        <f t="shared" si="20"/>
        <v>0</v>
      </c>
    </row>
    <row r="107" spans="1:20" x14ac:dyDescent="0.2">
      <c r="A107" s="11" t="s">
        <v>160</v>
      </c>
      <c r="B107" s="11" t="s">
        <v>161</v>
      </c>
      <c r="C107" s="11" t="s">
        <v>160</v>
      </c>
      <c r="D107" s="11" t="s">
        <v>275</v>
      </c>
      <c r="E107" s="12">
        <v>20</v>
      </c>
      <c r="F107" s="12">
        <v>300</v>
      </c>
      <c r="G107" s="12">
        <v>10</v>
      </c>
      <c r="H107" s="12">
        <v>200</v>
      </c>
      <c r="I107" s="12"/>
      <c r="J107" s="12"/>
      <c r="K107" s="12"/>
      <c r="L107" s="12"/>
      <c r="M107" s="13"/>
      <c r="N107" s="12">
        <f t="shared" si="18"/>
        <v>0</v>
      </c>
      <c r="O107" s="12">
        <f t="shared" si="19"/>
        <v>0</v>
      </c>
      <c r="P107" s="14"/>
      <c r="Q107" s="15">
        <v>0.06</v>
      </c>
      <c r="R107" s="15">
        <f t="shared" si="20"/>
        <v>0</v>
      </c>
    </row>
    <row r="108" spans="1:20" x14ac:dyDescent="0.2">
      <c r="A108" s="36" t="s">
        <v>215</v>
      </c>
      <c r="B108" s="36" t="s">
        <v>161</v>
      </c>
      <c r="C108" s="36">
        <v>90444300</v>
      </c>
      <c r="D108" s="36" t="s">
        <v>277</v>
      </c>
      <c r="E108" s="12" t="s">
        <v>46</v>
      </c>
      <c r="F108" s="12">
        <v>300</v>
      </c>
      <c r="G108" s="12">
        <v>10</v>
      </c>
      <c r="H108" s="12">
        <v>200</v>
      </c>
      <c r="I108" s="12"/>
      <c r="J108" s="12"/>
      <c r="K108" s="12"/>
      <c r="L108" s="12"/>
      <c r="M108" s="13"/>
      <c r="N108" s="12">
        <f t="shared" si="18"/>
        <v>0</v>
      </c>
      <c r="O108" s="12">
        <f t="shared" si="19"/>
        <v>0</v>
      </c>
      <c r="P108" s="14"/>
      <c r="Q108" s="15">
        <v>0.06</v>
      </c>
      <c r="R108" s="15">
        <f t="shared" si="20"/>
        <v>0</v>
      </c>
    </row>
    <row r="109" spans="1:20" x14ac:dyDescent="0.2">
      <c r="A109" s="11" t="s">
        <v>206</v>
      </c>
      <c r="B109" s="11" t="s">
        <v>114</v>
      </c>
      <c r="C109" s="11" t="s">
        <v>206</v>
      </c>
      <c r="D109" s="11" t="s">
        <v>275</v>
      </c>
      <c r="E109" s="12">
        <v>20</v>
      </c>
      <c r="F109" s="12">
        <v>450</v>
      </c>
      <c r="G109" s="12">
        <v>10</v>
      </c>
      <c r="H109" s="12">
        <v>100</v>
      </c>
      <c r="I109" s="12"/>
      <c r="J109" s="12"/>
      <c r="K109" s="12"/>
      <c r="L109" s="12"/>
      <c r="M109" s="25"/>
      <c r="N109" s="12">
        <f t="shared" si="18"/>
        <v>0</v>
      </c>
      <c r="O109" s="12">
        <f t="shared" si="19"/>
        <v>0</v>
      </c>
      <c r="P109" s="14"/>
      <c r="Q109" s="15">
        <v>0.08</v>
      </c>
      <c r="R109" s="15">
        <f t="shared" si="20"/>
        <v>0</v>
      </c>
    </row>
    <row r="110" spans="1:20" x14ac:dyDescent="0.2">
      <c r="A110" s="36" t="s">
        <v>113</v>
      </c>
      <c r="B110" s="36" t="s">
        <v>114</v>
      </c>
      <c r="C110" s="36">
        <v>90444400</v>
      </c>
      <c r="D110" s="36" t="s">
        <v>277</v>
      </c>
      <c r="E110" s="12" t="s">
        <v>46</v>
      </c>
      <c r="F110" s="12">
        <v>450</v>
      </c>
      <c r="G110" s="12">
        <v>10</v>
      </c>
      <c r="H110" s="12">
        <v>100</v>
      </c>
      <c r="I110" s="12"/>
      <c r="J110" s="12"/>
      <c r="K110" s="12"/>
      <c r="L110" s="12"/>
      <c r="M110" s="13"/>
      <c r="N110" s="12">
        <f t="shared" si="18"/>
        <v>0</v>
      </c>
      <c r="O110" s="12">
        <f t="shared" si="19"/>
        <v>0</v>
      </c>
      <c r="P110" s="14"/>
      <c r="Q110" s="15">
        <v>0.08</v>
      </c>
      <c r="R110" s="15">
        <f t="shared" si="20"/>
        <v>0</v>
      </c>
    </row>
    <row r="111" spans="1:20" x14ac:dyDescent="0.2">
      <c r="A111" s="11" t="s">
        <v>115</v>
      </c>
      <c r="B111" s="11" t="s">
        <v>116</v>
      </c>
      <c r="C111" s="11" t="s">
        <v>115</v>
      </c>
      <c r="D111" s="11" t="s">
        <v>275</v>
      </c>
      <c r="E111" s="12">
        <v>20</v>
      </c>
      <c r="F111" s="12">
        <v>600</v>
      </c>
      <c r="G111" s="12">
        <v>10</v>
      </c>
      <c r="H111" s="12">
        <v>100</v>
      </c>
      <c r="I111" s="12"/>
      <c r="J111" s="12"/>
      <c r="K111" s="12"/>
      <c r="L111" s="12"/>
      <c r="M111" s="13"/>
      <c r="N111" s="12">
        <f t="shared" si="18"/>
        <v>0</v>
      </c>
      <c r="O111" s="12">
        <f t="shared" si="19"/>
        <v>0</v>
      </c>
      <c r="P111" s="14"/>
      <c r="Q111" s="15">
        <v>0.06</v>
      </c>
      <c r="R111" s="15">
        <f t="shared" si="20"/>
        <v>0</v>
      </c>
    </row>
    <row r="112" spans="1:20" x14ac:dyDescent="0.2">
      <c r="A112" s="36" t="s">
        <v>188</v>
      </c>
      <c r="B112" s="36" t="s">
        <v>116</v>
      </c>
      <c r="C112" s="36">
        <v>90444600</v>
      </c>
      <c r="D112" s="36" t="s">
        <v>277</v>
      </c>
      <c r="E112" s="12" t="s">
        <v>46</v>
      </c>
      <c r="F112" s="12">
        <v>600</v>
      </c>
      <c r="G112" s="12">
        <v>10</v>
      </c>
      <c r="H112" s="12">
        <v>100</v>
      </c>
      <c r="I112" s="12"/>
      <c r="J112" s="12"/>
      <c r="K112" s="12"/>
      <c r="L112" s="12"/>
      <c r="M112" s="13"/>
      <c r="N112" s="12">
        <f t="shared" si="18"/>
        <v>0</v>
      </c>
      <c r="O112" s="12">
        <f t="shared" si="19"/>
        <v>0</v>
      </c>
      <c r="P112" s="14"/>
      <c r="Q112" s="15">
        <v>0.06</v>
      </c>
      <c r="R112" s="15">
        <f t="shared" si="20"/>
        <v>0</v>
      </c>
    </row>
    <row r="113" spans="1:20" x14ac:dyDescent="0.2">
      <c r="A113" s="11" t="s">
        <v>117</v>
      </c>
      <c r="B113" s="11" t="s">
        <v>118</v>
      </c>
      <c r="C113" s="11" t="s">
        <v>117</v>
      </c>
      <c r="D113" s="11" t="s">
        <v>275</v>
      </c>
      <c r="E113" s="12">
        <v>20</v>
      </c>
      <c r="F113" s="12">
        <v>750</v>
      </c>
      <c r="G113" s="12">
        <v>10</v>
      </c>
      <c r="H113" s="12">
        <v>100</v>
      </c>
      <c r="I113" s="12"/>
      <c r="J113" s="12"/>
      <c r="K113" s="12"/>
      <c r="L113" s="12"/>
      <c r="M113" s="13"/>
      <c r="N113" s="12">
        <f t="shared" si="18"/>
        <v>0</v>
      </c>
      <c r="O113" s="12">
        <f t="shared" si="19"/>
        <v>0</v>
      </c>
      <c r="P113" s="14"/>
      <c r="Q113" s="15">
        <v>7.0000000000000007E-2</v>
      </c>
      <c r="R113" s="15">
        <f t="shared" si="20"/>
        <v>0</v>
      </c>
    </row>
    <row r="114" spans="1:20" x14ac:dyDescent="0.2">
      <c r="A114" s="36" t="s">
        <v>189</v>
      </c>
      <c r="B114" s="36" t="s">
        <v>118</v>
      </c>
      <c r="C114" s="36">
        <v>90444700</v>
      </c>
      <c r="D114" s="36" t="s">
        <v>277</v>
      </c>
      <c r="E114" s="12" t="s">
        <v>46</v>
      </c>
      <c r="F114" s="12">
        <v>750</v>
      </c>
      <c r="G114" s="12">
        <v>10</v>
      </c>
      <c r="H114" s="12">
        <v>100</v>
      </c>
      <c r="I114" s="12"/>
      <c r="J114" s="12"/>
      <c r="K114" s="12"/>
      <c r="L114" s="12"/>
      <c r="M114" s="13"/>
      <c r="N114" s="12">
        <f t="shared" si="18"/>
        <v>0</v>
      </c>
      <c r="O114" s="12">
        <f t="shared" si="19"/>
        <v>0</v>
      </c>
      <c r="P114" s="14"/>
      <c r="Q114" s="15">
        <v>7.0000000000000007E-2</v>
      </c>
      <c r="R114" s="15">
        <f t="shared" si="20"/>
        <v>0</v>
      </c>
    </row>
    <row r="115" spans="1:20" x14ac:dyDescent="0.2">
      <c r="A115" s="11" t="s">
        <v>119</v>
      </c>
      <c r="B115" s="11" t="s">
        <v>120</v>
      </c>
      <c r="C115" s="11" t="s">
        <v>119</v>
      </c>
      <c r="D115" s="11" t="s">
        <v>275</v>
      </c>
      <c r="E115" s="12">
        <v>20</v>
      </c>
      <c r="F115" s="12">
        <v>900</v>
      </c>
      <c r="G115" s="12">
        <v>10</v>
      </c>
      <c r="H115" s="12">
        <v>50</v>
      </c>
      <c r="I115" s="12"/>
      <c r="J115" s="12"/>
      <c r="K115" s="12"/>
      <c r="L115" s="12"/>
      <c r="M115" s="13"/>
      <c r="N115" s="12">
        <f t="shared" si="18"/>
        <v>0</v>
      </c>
      <c r="O115" s="12">
        <f t="shared" si="19"/>
        <v>0</v>
      </c>
      <c r="P115" s="14"/>
      <c r="Q115" s="15">
        <v>0.08</v>
      </c>
      <c r="R115" s="15">
        <f t="shared" si="20"/>
        <v>0</v>
      </c>
    </row>
    <row r="116" spans="1:20" x14ac:dyDescent="0.2">
      <c r="A116" s="36" t="s">
        <v>263</v>
      </c>
      <c r="B116" s="36" t="s">
        <v>120</v>
      </c>
      <c r="C116" s="36">
        <v>90444800</v>
      </c>
      <c r="D116" s="36" t="s">
        <v>277</v>
      </c>
      <c r="E116" s="12" t="s">
        <v>46</v>
      </c>
      <c r="F116" s="12">
        <v>900</v>
      </c>
      <c r="G116" s="12">
        <v>10</v>
      </c>
      <c r="H116" s="12">
        <v>50</v>
      </c>
      <c r="I116" s="12"/>
      <c r="J116" s="12"/>
      <c r="K116" s="12"/>
      <c r="L116" s="12"/>
      <c r="M116" s="13"/>
      <c r="N116" s="12">
        <f t="shared" si="18"/>
        <v>0</v>
      </c>
      <c r="O116" s="12">
        <f t="shared" si="19"/>
        <v>0</v>
      </c>
      <c r="P116" s="14"/>
      <c r="Q116" s="15">
        <v>0.08</v>
      </c>
      <c r="R116" s="15">
        <f t="shared" si="20"/>
        <v>0</v>
      </c>
    </row>
    <row r="117" spans="1:20" x14ac:dyDescent="0.2">
      <c r="A117" s="11" t="s">
        <v>121</v>
      </c>
      <c r="B117" s="11" t="s">
        <v>122</v>
      </c>
      <c r="C117" s="11" t="s">
        <v>121</v>
      </c>
      <c r="D117" s="11" t="s">
        <v>275</v>
      </c>
      <c r="E117" s="12">
        <v>20</v>
      </c>
      <c r="F117" s="12">
        <v>1200</v>
      </c>
      <c r="G117" s="12">
        <v>10</v>
      </c>
      <c r="H117" s="12">
        <v>50</v>
      </c>
      <c r="I117" s="12"/>
      <c r="J117" s="12"/>
      <c r="K117" s="12"/>
      <c r="L117" s="12"/>
      <c r="M117" s="13"/>
      <c r="N117" s="12">
        <f t="shared" si="18"/>
        <v>0</v>
      </c>
      <c r="O117" s="12">
        <f t="shared" si="19"/>
        <v>0</v>
      </c>
      <c r="P117" s="14"/>
      <c r="Q117" s="15">
        <v>0.11</v>
      </c>
      <c r="R117" s="15">
        <f t="shared" si="20"/>
        <v>0</v>
      </c>
    </row>
    <row r="118" spans="1:20" x14ac:dyDescent="0.2">
      <c r="A118" s="11" t="s">
        <v>207</v>
      </c>
      <c r="B118" s="11" t="s">
        <v>208</v>
      </c>
      <c r="C118" s="11" t="s">
        <v>207</v>
      </c>
      <c r="D118" s="11" t="s">
        <v>275</v>
      </c>
      <c r="E118" s="12">
        <v>20</v>
      </c>
      <c r="F118" s="12">
        <v>1500</v>
      </c>
      <c r="G118" s="12">
        <v>10</v>
      </c>
      <c r="H118" s="12">
        <v>50</v>
      </c>
      <c r="I118" s="12"/>
      <c r="J118" s="12"/>
      <c r="K118" s="12"/>
      <c r="L118" s="12"/>
      <c r="M118" s="13"/>
      <c r="N118" s="12">
        <f t="shared" si="18"/>
        <v>0</v>
      </c>
      <c r="O118" s="12">
        <f t="shared" si="19"/>
        <v>0</v>
      </c>
      <c r="P118" s="14"/>
      <c r="Q118" s="15">
        <v>7.0000000000000007E-2</v>
      </c>
      <c r="R118" s="15">
        <f t="shared" si="20"/>
        <v>0</v>
      </c>
    </row>
    <row r="119" spans="1:20" x14ac:dyDescent="0.2">
      <c r="A119" s="11" t="s">
        <v>209</v>
      </c>
      <c r="B119" s="11" t="s">
        <v>210</v>
      </c>
      <c r="C119" s="11" t="s">
        <v>209</v>
      </c>
      <c r="D119" s="11" t="s">
        <v>275</v>
      </c>
      <c r="E119" s="12">
        <v>20</v>
      </c>
      <c r="F119" s="12">
        <v>1800</v>
      </c>
      <c r="G119" s="12">
        <v>10</v>
      </c>
      <c r="H119" s="12">
        <v>50</v>
      </c>
      <c r="I119" s="12"/>
      <c r="J119" s="12"/>
      <c r="K119" s="12"/>
      <c r="L119" s="12"/>
      <c r="M119" s="13"/>
      <c r="N119" s="12">
        <f t="shared" si="18"/>
        <v>0</v>
      </c>
      <c r="O119" s="12">
        <f t="shared" si="19"/>
        <v>0</v>
      </c>
      <c r="P119" s="51"/>
      <c r="Q119" s="15">
        <v>0.09</v>
      </c>
      <c r="R119" s="15">
        <f t="shared" si="20"/>
        <v>0</v>
      </c>
      <c r="S119" s="43"/>
    </row>
    <row r="120" spans="1:20" x14ac:dyDescent="0.2">
      <c r="A120" s="11" t="s">
        <v>123</v>
      </c>
      <c r="B120" s="11" t="s">
        <v>124</v>
      </c>
      <c r="C120" s="11" t="s">
        <v>123</v>
      </c>
      <c r="D120" s="11" t="s">
        <v>275</v>
      </c>
      <c r="E120" s="12">
        <v>25</v>
      </c>
      <c r="F120" s="12">
        <v>150</v>
      </c>
      <c r="G120" s="12">
        <v>10</v>
      </c>
      <c r="H120" s="12">
        <v>200</v>
      </c>
      <c r="I120" s="12"/>
      <c r="J120" s="12"/>
      <c r="K120" s="12"/>
      <c r="L120" s="12"/>
      <c r="M120" s="13"/>
      <c r="N120" s="12">
        <f t="shared" si="18"/>
        <v>0</v>
      </c>
      <c r="O120" s="12">
        <f t="shared" si="19"/>
        <v>0</v>
      </c>
      <c r="P120" s="14"/>
      <c r="Q120" s="15">
        <v>0.04</v>
      </c>
      <c r="R120" s="15">
        <f t="shared" si="20"/>
        <v>0</v>
      </c>
      <c r="S120" s="43">
        <f>SUM(R120:R136)</f>
        <v>0.78</v>
      </c>
      <c r="T120" s="3">
        <f>S120*100/$S$137</f>
        <v>5.4431263084438237</v>
      </c>
    </row>
    <row r="121" spans="1:20" x14ac:dyDescent="0.2">
      <c r="A121" s="36" t="s">
        <v>257</v>
      </c>
      <c r="B121" s="36" t="s">
        <v>124</v>
      </c>
      <c r="C121" s="36">
        <v>90445200</v>
      </c>
      <c r="D121" s="36" t="s">
        <v>277</v>
      </c>
      <c r="E121" s="12">
        <v>25</v>
      </c>
      <c r="F121" s="12">
        <v>150</v>
      </c>
      <c r="G121" s="12">
        <v>10</v>
      </c>
      <c r="H121" s="12">
        <v>200</v>
      </c>
      <c r="I121" s="12"/>
      <c r="J121" s="12"/>
      <c r="K121" s="12"/>
      <c r="L121" s="12"/>
      <c r="M121" s="13"/>
      <c r="N121" s="12">
        <f t="shared" si="18"/>
        <v>0</v>
      </c>
      <c r="O121" s="12">
        <f t="shared" si="19"/>
        <v>0</v>
      </c>
      <c r="P121" s="14"/>
      <c r="Q121" s="15">
        <v>0.04</v>
      </c>
      <c r="R121" s="15">
        <f t="shared" si="20"/>
        <v>0</v>
      </c>
    </row>
    <row r="122" spans="1:20" x14ac:dyDescent="0.2">
      <c r="A122" s="11" t="s">
        <v>125</v>
      </c>
      <c r="B122" s="11" t="s">
        <v>126</v>
      </c>
      <c r="C122" s="11" t="s">
        <v>125</v>
      </c>
      <c r="D122" s="11" t="s">
        <v>275</v>
      </c>
      <c r="E122" s="12">
        <v>25</v>
      </c>
      <c r="F122" s="12">
        <v>300</v>
      </c>
      <c r="G122" s="12">
        <v>10</v>
      </c>
      <c r="H122" s="12">
        <v>100</v>
      </c>
      <c r="I122" s="12">
        <v>100</v>
      </c>
      <c r="J122" s="12"/>
      <c r="K122" s="12">
        <v>100</v>
      </c>
      <c r="L122" s="12"/>
      <c r="M122" s="13"/>
      <c r="N122" s="12">
        <f t="shared" si="18"/>
        <v>200</v>
      </c>
      <c r="O122" s="12">
        <f t="shared" si="19"/>
        <v>2</v>
      </c>
      <c r="P122" s="14"/>
      <c r="Q122" s="15">
        <v>0.04</v>
      </c>
      <c r="R122" s="15">
        <f t="shared" si="20"/>
        <v>0.08</v>
      </c>
    </row>
    <row r="123" spans="1:20" x14ac:dyDescent="0.2">
      <c r="A123" s="36" t="s">
        <v>127</v>
      </c>
      <c r="B123" s="36" t="s">
        <v>126</v>
      </c>
      <c r="C123" s="36">
        <v>90445300</v>
      </c>
      <c r="D123" s="36" t="s">
        <v>277</v>
      </c>
      <c r="E123" s="12" t="s">
        <v>63</v>
      </c>
      <c r="F123" s="12">
        <v>300</v>
      </c>
      <c r="G123" s="12">
        <v>10</v>
      </c>
      <c r="H123" s="12">
        <v>100</v>
      </c>
      <c r="I123" s="12">
        <v>100</v>
      </c>
      <c r="J123" s="12"/>
      <c r="K123" s="12"/>
      <c r="L123" s="12"/>
      <c r="M123" s="13"/>
      <c r="N123" s="12">
        <f t="shared" si="18"/>
        <v>100</v>
      </c>
      <c r="O123" s="12">
        <f t="shared" si="19"/>
        <v>1</v>
      </c>
      <c r="P123" s="14"/>
      <c r="Q123" s="15">
        <v>0.04</v>
      </c>
      <c r="R123" s="15">
        <f t="shared" si="20"/>
        <v>0.04</v>
      </c>
    </row>
    <row r="124" spans="1:20" x14ac:dyDescent="0.2">
      <c r="A124" s="11" t="s">
        <v>128</v>
      </c>
      <c r="B124" s="11" t="s">
        <v>129</v>
      </c>
      <c r="C124" s="11" t="s">
        <v>128</v>
      </c>
      <c r="D124" s="11" t="s">
        <v>275</v>
      </c>
      <c r="E124" s="12">
        <v>25</v>
      </c>
      <c r="F124" s="12">
        <v>450</v>
      </c>
      <c r="G124" s="12">
        <v>10</v>
      </c>
      <c r="H124" s="12">
        <v>100</v>
      </c>
      <c r="I124" s="12"/>
      <c r="J124" s="12"/>
      <c r="K124" s="12">
        <v>100</v>
      </c>
      <c r="L124" s="12"/>
      <c r="M124" s="13"/>
      <c r="N124" s="12">
        <f t="shared" si="18"/>
        <v>100</v>
      </c>
      <c r="O124" s="12">
        <f t="shared" si="19"/>
        <v>1</v>
      </c>
      <c r="P124" s="14"/>
      <c r="Q124" s="15">
        <v>0.06</v>
      </c>
      <c r="R124" s="15">
        <f t="shared" si="20"/>
        <v>0.06</v>
      </c>
    </row>
    <row r="125" spans="1:20" x14ac:dyDescent="0.2">
      <c r="A125" s="36" t="s">
        <v>190</v>
      </c>
      <c r="B125" s="36" t="s">
        <v>129</v>
      </c>
      <c r="C125" s="36">
        <v>90445400</v>
      </c>
      <c r="D125" s="36" t="s">
        <v>277</v>
      </c>
      <c r="E125" s="12" t="s">
        <v>63</v>
      </c>
      <c r="F125" s="12">
        <v>450</v>
      </c>
      <c r="G125" s="12">
        <v>10</v>
      </c>
      <c r="H125" s="12">
        <v>100</v>
      </c>
      <c r="I125" s="12"/>
      <c r="J125" s="12">
        <v>500</v>
      </c>
      <c r="K125" s="12">
        <v>500</v>
      </c>
      <c r="L125" s="12"/>
      <c r="M125" s="13"/>
      <c r="N125" s="12">
        <f t="shared" si="18"/>
        <v>1000</v>
      </c>
      <c r="O125" s="12">
        <f t="shared" si="19"/>
        <v>10</v>
      </c>
      <c r="P125" s="14"/>
      <c r="Q125" s="15">
        <v>0.06</v>
      </c>
      <c r="R125" s="15">
        <f t="shared" si="20"/>
        <v>0.6</v>
      </c>
    </row>
    <row r="126" spans="1:20" x14ac:dyDescent="0.2">
      <c r="A126" s="11" t="s">
        <v>130</v>
      </c>
      <c r="B126" s="11" t="s">
        <v>131</v>
      </c>
      <c r="C126" s="11" t="s">
        <v>130</v>
      </c>
      <c r="D126" s="11" t="s">
        <v>275</v>
      </c>
      <c r="E126" s="12">
        <v>25</v>
      </c>
      <c r="F126" s="12">
        <v>600</v>
      </c>
      <c r="G126" s="12">
        <v>10</v>
      </c>
      <c r="H126" s="12">
        <v>50</v>
      </c>
      <c r="I126" s="12"/>
      <c r="J126" s="12"/>
      <c r="K126" s="12"/>
      <c r="L126" s="12"/>
      <c r="M126" s="13"/>
      <c r="N126" s="12">
        <f t="shared" si="18"/>
        <v>0</v>
      </c>
      <c r="O126" s="12">
        <f t="shared" si="19"/>
        <v>0</v>
      </c>
      <c r="P126" s="14"/>
      <c r="Q126" s="15">
        <v>0.04</v>
      </c>
      <c r="R126" s="15">
        <f t="shared" si="20"/>
        <v>0</v>
      </c>
    </row>
    <row r="127" spans="1:20" x14ac:dyDescent="0.2">
      <c r="A127" s="36" t="s">
        <v>211</v>
      </c>
      <c r="B127" s="36" t="s">
        <v>131</v>
      </c>
      <c r="C127" s="36">
        <v>90445600</v>
      </c>
      <c r="D127" s="36" t="s">
        <v>277</v>
      </c>
      <c r="E127" s="12">
        <v>25</v>
      </c>
      <c r="F127" s="12">
        <v>600</v>
      </c>
      <c r="G127" s="12">
        <v>10</v>
      </c>
      <c r="H127" s="12">
        <v>50</v>
      </c>
      <c r="I127" s="12"/>
      <c r="J127" s="12"/>
      <c r="K127" s="12"/>
      <c r="L127" s="12"/>
      <c r="M127" s="13"/>
      <c r="N127" s="12">
        <f t="shared" si="18"/>
        <v>0</v>
      </c>
      <c r="O127" s="12">
        <f t="shared" si="19"/>
        <v>0</v>
      </c>
      <c r="P127" s="14"/>
      <c r="Q127" s="15">
        <v>0.04</v>
      </c>
      <c r="R127" s="15">
        <f t="shared" si="20"/>
        <v>0</v>
      </c>
    </row>
    <row r="128" spans="1:20" x14ac:dyDescent="0.2">
      <c r="A128" s="11" t="s">
        <v>162</v>
      </c>
      <c r="B128" s="11" t="s">
        <v>163</v>
      </c>
      <c r="C128" s="11" t="s">
        <v>162</v>
      </c>
      <c r="D128" s="11" t="s">
        <v>275</v>
      </c>
      <c r="E128" s="12">
        <v>25</v>
      </c>
      <c r="F128" s="12">
        <v>750</v>
      </c>
      <c r="G128" s="12">
        <v>10</v>
      </c>
      <c r="H128" s="12">
        <v>50</v>
      </c>
      <c r="I128" s="12"/>
      <c r="J128" s="12"/>
      <c r="K128" s="12"/>
      <c r="L128" s="12"/>
      <c r="M128" s="13"/>
      <c r="N128" s="12">
        <f t="shared" si="18"/>
        <v>0</v>
      </c>
      <c r="O128" s="12">
        <f t="shared" si="19"/>
        <v>0</v>
      </c>
      <c r="P128" s="14"/>
      <c r="Q128" s="15">
        <v>0.04</v>
      </c>
      <c r="R128" s="15">
        <f t="shared" si="20"/>
        <v>0</v>
      </c>
    </row>
    <row r="129" spans="1:20" x14ac:dyDescent="0.2">
      <c r="A129" s="36" t="s">
        <v>218</v>
      </c>
      <c r="B129" s="36" t="s">
        <v>163</v>
      </c>
      <c r="C129" s="31" t="s">
        <v>219</v>
      </c>
      <c r="D129" s="36" t="s">
        <v>277</v>
      </c>
      <c r="E129" s="12">
        <v>25</v>
      </c>
      <c r="F129" s="12">
        <v>750</v>
      </c>
      <c r="G129" s="12">
        <v>10</v>
      </c>
      <c r="H129" s="12">
        <v>50</v>
      </c>
      <c r="I129" s="12"/>
      <c r="J129" s="12"/>
      <c r="K129" s="12"/>
      <c r="L129" s="12"/>
      <c r="M129" s="13"/>
      <c r="N129" s="12">
        <f t="shared" si="18"/>
        <v>0</v>
      </c>
      <c r="O129" s="12">
        <f t="shared" si="19"/>
        <v>0</v>
      </c>
      <c r="P129" s="14"/>
      <c r="Q129" s="15">
        <v>0.04</v>
      </c>
      <c r="R129" s="15">
        <f t="shared" si="20"/>
        <v>0</v>
      </c>
    </row>
    <row r="130" spans="1:20" x14ac:dyDescent="0.2">
      <c r="A130" s="11" t="s">
        <v>132</v>
      </c>
      <c r="B130" s="11" t="s">
        <v>133</v>
      </c>
      <c r="C130" s="11" t="s">
        <v>132</v>
      </c>
      <c r="D130" s="11" t="s">
        <v>275</v>
      </c>
      <c r="E130" s="12">
        <v>25</v>
      </c>
      <c r="F130" s="12">
        <v>900</v>
      </c>
      <c r="G130" s="12">
        <v>10</v>
      </c>
      <c r="H130" s="12">
        <v>50</v>
      </c>
      <c r="I130" s="12"/>
      <c r="J130" s="12"/>
      <c r="K130" s="12"/>
      <c r="L130" s="12"/>
      <c r="M130" s="13"/>
      <c r="N130" s="12">
        <f t="shared" si="18"/>
        <v>0</v>
      </c>
      <c r="O130" s="12">
        <f t="shared" si="19"/>
        <v>0</v>
      </c>
      <c r="P130" s="14"/>
      <c r="Q130" s="15">
        <v>0.06</v>
      </c>
      <c r="R130" s="15">
        <f t="shared" si="20"/>
        <v>0</v>
      </c>
    </row>
    <row r="131" spans="1:20" x14ac:dyDescent="0.2">
      <c r="A131" s="36" t="s">
        <v>264</v>
      </c>
      <c r="B131" s="36" t="s">
        <v>133</v>
      </c>
      <c r="C131" s="31" t="s">
        <v>265</v>
      </c>
      <c r="D131" s="36" t="s">
        <v>277</v>
      </c>
      <c r="E131" s="12">
        <v>25</v>
      </c>
      <c r="F131" s="12">
        <v>900</v>
      </c>
      <c r="G131" s="12">
        <v>10</v>
      </c>
      <c r="H131" s="12">
        <v>50</v>
      </c>
      <c r="I131" s="12"/>
      <c r="J131" s="12"/>
      <c r="K131" s="12"/>
      <c r="L131" s="12"/>
      <c r="M131" s="13"/>
      <c r="N131" s="12">
        <f t="shared" si="18"/>
        <v>0</v>
      </c>
      <c r="O131" s="12">
        <f t="shared" si="19"/>
        <v>0</v>
      </c>
      <c r="P131" s="14"/>
      <c r="Q131" s="15">
        <v>0.06</v>
      </c>
      <c r="R131" s="15">
        <f t="shared" si="20"/>
        <v>0</v>
      </c>
    </row>
    <row r="132" spans="1:20" x14ac:dyDescent="0.2">
      <c r="A132" s="11" t="s">
        <v>134</v>
      </c>
      <c r="B132" s="11" t="s">
        <v>135</v>
      </c>
      <c r="C132" s="11" t="s">
        <v>134</v>
      </c>
      <c r="D132" s="11" t="s">
        <v>275</v>
      </c>
      <c r="E132" s="12">
        <v>25</v>
      </c>
      <c r="F132" s="12">
        <v>1200</v>
      </c>
      <c r="G132" s="12">
        <v>10</v>
      </c>
      <c r="H132" s="12">
        <v>50</v>
      </c>
      <c r="I132" s="12"/>
      <c r="J132" s="12"/>
      <c r="K132" s="12"/>
      <c r="L132" s="12"/>
      <c r="M132" s="13"/>
      <c r="N132" s="12">
        <f t="shared" si="18"/>
        <v>0</v>
      </c>
      <c r="O132" s="12">
        <f t="shared" si="19"/>
        <v>0</v>
      </c>
      <c r="P132" s="14"/>
      <c r="Q132" s="15">
        <v>0.08</v>
      </c>
      <c r="R132" s="15">
        <f t="shared" si="20"/>
        <v>0</v>
      </c>
    </row>
    <row r="133" spans="1:20" x14ac:dyDescent="0.2">
      <c r="A133" s="11" t="s">
        <v>238</v>
      </c>
      <c r="B133" s="11" t="s">
        <v>239</v>
      </c>
      <c r="C133" s="11" t="s">
        <v>238</v>
      </c>
      <c r="D133" s="11" t="s">
        <v>275</v>
      </c>
      <c r="E133" s="12">
        <v>25</v>
      </c>
      <c r="F133" s="12">
        <v>1524</v>
      </c>
      <c r="G133" s="12">
        <v>10</v>
      </c>
      <c r="H133" s="12">
        <v>50</v>
      </c>
      <c r="I133" s="12"/>
      <c r="J133" s="12"/>
      <c r="K133" s="12"/>
      <c r="L133" s="12"/>
      <c r="M133" s="13"/>
      <c r="N133" s="12">
        <f t="shared" si="18"/>
        <v>0</v>
      </c>
      <c r="O133" s="12">
        <f t="shared" si="19"/>
        <v>0</v>
      </c>
      <c r="P133" s="14"/>
      <c r="Q133" s="15">
        <v>0.08</v>
      </c>
      <c r="R133" s="15">
        <f t="shared" si="20"/>
        <v>0</v>
      </c>
    </row>
    <row r="134" spans="1:20" x14ac:dyDescent="0.2">
      <c r="A134" s="11" t="s">
        <v>164</v>
      </c>
      <c r="B134" s="11" t="s">
        <v>165</v>
      </c>
      <c r="C134" s="11" t="s">
        <v>164</v>
      </c>
      <c r="D134" s="11" t="s">
        <v>275</v>
      </c>
      <c r="E134" s="12">
        <v>25</v>
      </c>
      <c r="F134" s="12">
        <v>1800</v>
      </c>
      <c r="G134" s="12">
        <v>10</v>
      </c>
      <c r="H134" s="12">
        <v>50</v>
      </c>
      <c r="I134" s="12"/>
      <c r="J134" s="12"/>
      <c r="K134" s="12"/>
      <c r="L134" s="12"/>
      <c r="M134" s="13"/>
      <c r="N134" s="12">
        <f t="shared" si="18"/>
        <v>0</v>
      </c>
      <c r="O134" s="12">
        <f t="shared" si="19"/>
        <v>0</v>
      </c>
      <c r="P134" s="14"/>
      <c r="Q134" s="15">
        <v>0.12</v>
      </c>
      <c r="R134" s="15">
        <f t="shared" si="20"/>
        <v>0</v>
      </c>
    </row>
    <row r="135" spans="1:20" x14ac:dyDescent="0.2">
      <c r="A135" s="36" t="s">
        <v>227</v>
      </c>
      <c r="B135" s="36" t="s">
        <v>165</v>
      </c>
      <c r="C135" s="36">
        <v>90445900</v>
      </c>
      <c r="D135" s="36" t="s">
        <v>277</v>
      </c>
      <c r="E135" s="12">
        <v>25</v>
      </c>
      <c r="F135" s="12">
        <v>1800</v>
      </c>
      <c r="G135" s="12">
        <v>10</v>
      </c>
      <c r="H135" s="12">
        <v>50</v>
      </c>
      <c r="I135" s="12"/>
      <c r="J135" s="12"/>
      <c r="K135" s="12"/>
      <c r="L135" s="12"/>
      <c r="M135" s="13"/>
      <c r="N135" s="12">
        <f t="shared" si="18"/>
        <v>0</v>
      </c>
      <c r="O135" s="12">
        <f t="shared" si="19"/>
        <v>0</v>
      </c>
      <c r="P135" s="14"/>
      <c r="Q135" s="15">
        <v>0.12</v>
      </c>
      <c r="R135" s="15">
        <f t="shared" si="20"/>
        <v>0</v>
      </c>
      <c r="S135" s="43"/>
    </row>
    <row r="136" spans="1:20" x14ac:dyDescent="0.2">
      <c r="A136" s="36" t="s">
        <v>301</v>
      </c>
      <c r="B136" s="36" t="s">
        <v>302</v>
      </c>
      <c r="C136" s="36">
        <v>90446000</v>
      </c>
      <c r="D136" s="36" t="s">
        <v>277</v>
      </c>
      <c r="E136" s="12">
        <v>25</v>
      </c>
      <c r="F136" s="12">
        <v>2400</v>
      </c>
      <c r="G136" s="12">
        <v>10</v>
      </c>
      <c r="H136" s="12">
        <v>50</v>
      </c>
      <c r="I136" s="12"/>
      <c r="J136" s="12"/>
      <c r="K136" s="12"/>
      <c r="L136" s="12"/>
      <c r="M136" s="13"/>
      <c r="N136" s="12">
        <f t="shared" si="18"/>
        <v>0</v>
      </c>
      <c r="O136" s="12">
        <f t="shared" si="19"/>
        <v>0</v>
      </c>
      <c r="P136" s="14"/>
      <c r="Q136" s="15">
        <v>0.12</v>
      </c>
      <c r="R136" s="15">
        <f t="shared" si="20"/>
        <v>0</v>
      </c>
      <c r="S136" s="43"/>
    </row>
    <row r="137" spans="1:20" x14ac:dyDescent="0.2">
      <c r="A137" s="313"/>
      <c r="B137" s="313"/>
      <c r="C137" s="313"/>
      <c r="D137" s="313"/>
      <c r="E137" s="313"/>
      <c r="F137" s="313"/>
      <c r="G137" s="313"/>
      <c r="H137" s="314"/>
      <c r="I137" s="36">
        <f>SUBTOTAL(9,I10:I136)</f>
        <v>200</v>
      </c>
      <c r="J137" s="36">
        <f>SUBTOTAL(9,J5:J136)</f>
        <v>7200</v>
      </c>
      <c r="K137" s="36">
        <f>SUBTOTAL(9,K5:K136)</f>
        <v>26100</v>
      </c>
      <c r="L137" s="36">
        <f>SUBTOTAL(9,L10:L136)</f>
        <v>50</v>
      </c>
      <c r="M137" s="36">
        <f>SUBTOTAL(9,M10:M136)</f>
        <v>0</v>
      </c>
      <c r="N137" s="36">
        <f>SUBTOTAL(9,N5:N136)</f>
        <v>33550</v>
      </c>
      <c r="O137" s="36">
        <f>SUBTOTAL(9,O5:O136)</f>
        <v>407</v>
      </c>
      <c r="P137" s="32"/>
      <c r="Q137" s="12"/>
      <c r="R137" s="36">
        <f>SUBTOTAL(9,R5:R136)</f>
        <v>20.63</v>
      </c>
      <c r="S137" s="3">
        <f>SUM(S10:S136)</f>
        <v>14.33</v>
      </c>
      <c r="T137" s="3">
        <f>SUM(T10:T136)</f>
        <v>100</v>
      </c>
    </row>
    <row r="138" spans="1:20" x14ac:dyDescent="0.2">
      <c r="A138" s="312"/>
      <c r="B138" s="313"/>
      <c r="C138" s="313"/>
      <c r="D138" s="313"/>
      <c r="E138" s="313"/>
      <c r="F138" s="313"/>
      <c r="G138" s="313"/>
      <c r="H138" s="314"/>
      <c r="I138" s="36">
        <v>2</v>
      </c>
      <c r="J138" s="36">
        <v>100</v>
      </c>
      <c r="K138" s="36">
        <v>303</v>
      </c>
      <c r="L138" s="36">
        <v>2</v>
      </c>
      <c r="M138" s="36"/>
      <c r="N138" s="36"/>
      <c r="O138" s="36">
        <f>SUM(I138:M138)</f>
        <v>407</v>
      </c>
      <c r="R138" s="3">
        <f>R137/30</f>
        <v>0.68766666666666665</v>
      </c>
    </row>
    <row r="139" spans="1:20" x14ac:dyDescent="0.2">
      <c r="A139" s="312"/>
      <c r="B139" s="313"/>
      <c r="C139" s="313"/>
      <c r="D139" s="313"/>
      <c r="E139" s="313"/>
      <c r="F139" s="313"/>
      <c r="G139" s="313"/>
      <c r="H139" s="314"/>
      <c r="I139" s="36">
        <v>0.08</v>
      </c>
      <c r="J139" s="36">
        <v>5.79</v>
      </c>
      <c r="K139" s="36">
        <v>14.5</v>
      </c>
      <c r="L139" s="36">
        <v>0.26</v>
      </c>
      <c r="M139" s="36"/>
      <c r="N139" s="36"/>
      <c r="O139" s="36">
        <f>SUM(I139:M139)</f>
        <v>20.630000000000003</v>
      </c>
    </row>
    <row r="140" spans="1:20" x14ac:dyDescent="0.2">
      <c r="A140" s="34"/>
      <c r="B140" s="34"/>
      <c r="C140" s="34"/>
      <c r="D140" s="34"/>
      <c r="E140" s="34"/>
      <c r="F140" s="34"/>
      <c r="G140" s="34"/>
      <c r="H140" s="34"/>
    </row>
    <row r="141" spans="1:20" x14ac:dyDescent="0.2">
      <c r="A141" s="28" t="s">
        <v>136</v>
      </c>
      <c r="B141" s="28" t="s">
        <v>136</v>
      </c>
      <c r="C141" s="30"/>
      <c r="D141" s="30"/>
      <c r="E141" s="8" t="s">
        <v>10</v>
      </c>
      <c r="F141" s="8" t="s">
        <v>137</v>
      </c>
      <c r="G141" s="300" t="s">
        <v>138</v>
      </c>
      <c r="H141" s="301"/>
      <c r="I141" s="20"/>
      <c r="J141" s="20"/>
      <c r="K141" s="20"/>
      <c r="L141" s="20"/>
      <c r="M141" s="20"/>
      <c r="N141" s="12"/>
      <c r="O141" s="12"/>
      <c r="P141" s="35"/>
      <c r="Q141" s="12"/>
      <c r="R141" s="15"/>
    </row>
    <row r="142" spans="1:20" x14ac:dyDescent="0.2">
      <c r="A142" s="36"/>
      <c r="B142" s="36"/>
      <c r="C142" s="36"/>
      <c r="D142" s="36"/>
      <c r="E142" s="8"/>
      <c r="F142" s="8"/>
      <c r="G142" s="8" t="s">
        <v>139</v>
      </c>
      <c r="H142" s="8" t="s">
        <v>140</v>
      </c>
      <c r="I142" s="8" t="s">
        <v>140</v>
      </c>
      <c r="J142" s="8"/>
      <c r="K142" s="8"/>
      <c r="L142" s="8"/>
      <c r="M142" s="8" t="s">
        <v>140</v>
      </c>
      <c r="N142" s="36" t="s">
        <v>140</v>
      </c>
      <c r="O142" s="36" t="s">
        <v>12</v>
      </c>
      <c r="P142" s="37"/>
      <c r="Q142" s="12"/>
      <c r="R142" s="15"/>
    </row>
    <row r="143" spans="1:20" x14ac:dyDescent="0.2">
      <c r="A143" s="38" t="s">
        <v>142</v>
      </c>
      <c r="B143" s="38" t="s">
        <v>143</v>
      </c>
      <c r="C143" s="38" t="s">
        <v>142</v>
      </c>
      <c r="D143" s="38" t="s">
        <v>142</v>
      </c>
      <c r="E143" s="12">
        <v>13</v>
      </c>
      <c r="F143" s="12">
        <v>25</v>
      </c>
      <c r="G143" s="12">
        <v>5</v>
      </c>
      <c r="H143" s="12">
        <v>125</v>
      </c>
      <c r="I143" s="12"/>
      <c r="J143" s="12"/>
      <c r="K143" s="12"/>
      <c r="L143" s="12"/>
      <c r="M143" s="12"/>
      <c r="N143" s="12">
        <f>SUM(I143:M143)</f>
        <v>0</v>
      </c>
      <c r="O143" s="12">
        <f>$N143/$H143</f>
        <v>0</v>
      </c>
      <c r="P143" s="39"/>
      <c r="Q143" s="15">
        <v>0.09</v>
      </c>
      <c r="R143" s="15">
        <f>$O143*$Q143</f>
        <v>0</v>
      </c>
    </row>
    <row r="144" spans="1:20" x14ac:dyDescent="0.2">
      <c r="A144" s="38" t="s">
        <v>144</v>
      </c>
      <c r="B144" s="38" t="s">
        <v>145</v>
      </c>
      <c r="C144" s="38" t="s">
        <v>144</v>
      </c>
      <c r="D144" s="38" t="s">
        <v>144</v>
      </c>
      <c r="E144" s="12">
        <v>19</v>
      </c>
      <c r="F144" s="12">
        <v>25</v>
      </c>
      <c r="G144" s="12">
        <v>5</v>
      </c>
      <c r="H144" s="12">
        <v>125</v>
      </c>
      <c r="I144" s="12"/>
      <c r="J144" s="12"/>
      <c r="K144" s="12"/>
      <c r="L144" s="12"/>
      <c r="M144" s="12"/>
      <c r="N144" s="12">
        <f>SUM(I144:M144)</f>
        <v>0</v>
      </c>
      <c r="O144" s="12">
        <f>$N144/$H144</f>
        <v>0</v>
      </c>
      <c r="P144" s="39"/>
      <c r="Q144" s="15">
        <v>0.15</v>
      </c>
      <c r="R144" s="15">
        <f>$O144*$Q144</f>
        <v>0</v>
      </c>
    </row>
    <row r="145" spans="2:18" x14ac:dyDescent="0.2">
      <c r="B145" s="3"/>
      <c r="I145" s="36">
        <f t="shared" ref="I145:M145" si="21">SUM(I143:I144)</f>
        <v>0</v>
      </c>
      <c r="J145" s="36"/>
      <c r="K145" s="36"/>
      <c r="L145" s="36"/>
      <c r="M145" s="36">
        <f t="shared" si="21"/>
        <v>0</v>
      </c>
      <c r="N145" s="36">
        <f>SUBTOTAL(9,N143:N144)</f>
        <v>0</v>
      </c>
      <c r="O145" s="36">
        <f>SUBTOTAL(9,O143:O144)</f>
        <v>0</v>
      </c>
      <c r="P145" s="37"/>
      <c r="Q145" s="12"/>
      <c r="R145" s="33">
        <f>SUBTOTAL(9,R143:R144)</f>
        <v>0</v>
      </c>
    </row>
    <row r="146" spans="2:18" x14ac:dyDescent="0.2">
      <c r="B146" s="3"/>
      <c r="I146" s="40"/>
      <c r="J146" s="40"/>
      <c r="K146" s="40"/>
      <c r="L146" s="40"/>
      <c r="M146" s="40"/>
      <c r="N146" s="36">
        <v>0</v>
      </c>
      <c r="O146" s="36">
        <v>0</v>
      </c>
      <c r="P146" s="35"/>
      <c r="Q146" s="12"/>
      <c r="R146" s="33">
        <v>0</v>
      </c>
    </row>
  </sheetData>
  <autoFilter ref="D3:D139"/>
  <mergeCells count="10">
    <mergeCell ref="A139:H139"/>
    <mergeCell ref="G141:H141"/>
    <mergeCell ref="A1:D1"/>
    <mergeCell ref="A2:D2"/>
    <mergeCell ref="G3:H3"/>
    <mergeCell ref="N3:O3"/>
    <mergeCell ref="Q3:R3"/>
    <mergeCell ref="A103:B103"/>
    <mergeCell ref="A137:H137"/>
    <mergeCell ref="A138:H138"/>
  </mergeCells>
  <conditionalFormatting sqref="A5:XFD136">
    <cfRule type="expression" dxfId="127" priority="1">
      <formula>MOD(ROW(),2)</formula>
    </cfRule>
  </conditionalFormatting>
  <conditionalFormatting sqref="N5:N136">
    <cfRule type="cellIs" dxfId="126" priority="3" operator="greaterThan">
      <formula>10000</formula>
    </cfRule>
  </conditionalFormatting>
  <conditionalFormatting sqref="N104:N136">
    <cfRule type="cellIs" dxfId="125" priority="8" operator="greaterThan">
      <formula>2000</formula>
    </cfRule>
  </conditionalFormatting>
  <conditionalFormatting sqref="R5:R102">
    <cfRule type="cellIs" dxfId="124" priority="2" operator="greaterThan">
      <formula>10</formula>
    </cfRule>
  </conditionalFormatting>
  <pageMargins left="0.25" right="0.25" top="0.75" bottom="0.75" header="0.3" footer="0.3"/>
  <pageSetup paperSize="9" scale="77" fitToHeight="0" orientation="landscape" r:id="rId1"/>
  <headerFooter alignWithMargins="0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>
    <pageSetUpPr fitToPage="1"/>
  </sheetPr>
  <dimension ref="A1:S146"/>
  <sheetViews>
    <sheetView zoomScaleNormal="100" workbookViewId="0">
      <pane xSplit="4" ySplit="4" topLeftCell="E5" activePane="bottomRight" state="frozen"/>
      <selection pane="topRight" activeCell="D1" sqref="D1"/>
      <selection pane="bottomLeft" activeCell="A4" sqref="A4"/>
      <selection pane="bottomRight" activeCell="E5" sqref="E5"/>
    </sheetView>
  </sheetViews>
  <sheetFormatPr defaultColWidth="9.140625" defaultRowHeight="12.75" x14ac:dyDescent="0.2"/>
  <cols>
    <col min="1" max="1" width="12.5703125" style="3" customWidth="1"/>
    <col min="2" max="2" width="14" style="41" customWidth="1"/>
    <col min="3" max="3" width="14" style="3" bestFit="1" customWidth="1"/>
    <col min="4" max="4" width="12.28515625" style="3" customWidth="1"/>
    <col min="5" max="5" width="7.85546875" style="3" customWidth="1"/>
    <col min="6" max="6" width="8.5703125" style="3" customWidth="1"/>
    <col min="7" max="7" width="6.140625" style="3" customWidth="1"/>
    <col min="8" max="8" width="6.42578125" style="3" customWidth="1"/>
    <col min="9" max="11" width="10.140625" style="3" customWidth="1"/>
    <col min="12" max="12" width="8.28515625" style="3" customWidth="1"/>
    <col min="13" max="13" width="10.7109375" style="3" bestFit="1" customWidth="1"/>
    <col min="14" max="14" width="8.28515625" style="3" bestFit="1" customWidth="1"/>
    <col min="15" max="16" width="9.42578125" style="3" customWidth="1"/>
    <col min="17" max="17" width="9.28515625" style="3" customWidth="1"/>
    <col min="18" max="16384" width="9.140625" style="3"/>
  </cols>
  <sheetData>
    <row r="1" spans="1:19" x14ac:dyDescent="0.2">
      <c r="A1" s="315" t="s">
        <v>281</v>
      </c>
      <c r="B1" s="315"/>
      <c r="C1" s="315"/>
      <c r="D1" s="315"/>
      <c r="I1" s="46"/>
      <c r="J1" s="46"/>
      <c r="K1" s="46"/>
    </row>
    <row r="2" spans="1:19" x14ac:dyDescent="0.2">
      <c r="A2" s="316" t="s">
        <v>365</v>
      </c>
      <c r="B2" s="317"/>
      <c r="C2" s="317"/>
      <c r="D2" s="317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30"/>
    </row>
    <row r="3" spans="1:19" x14ac:dyDescent="0.2">
      <c r="A3" s="4" t="s">
        <v>0</v>
      </c>
      <c r="B3" s="4" t="s">
        <v>1</v>
      </c>
      <c r="C3" s="4" t="s">
        <v>2</v>
      </c>
      <c r="D3" s="4" t="s">
        <v>274</v>
      </c>
      <c r="E3" s="4" t="s">
        <v>3</v>
      </c>
      <c r="F3" s="4" t="s">
        <v>4</v>
      </c>
      <c r="G3" s="300" t="s">
        <v>5</v>
      </c>
      <c r="H3" s="301"/>
      <c r="I3" s="50" t="s">
        <v>350</v>
      </c>
      <c r="J3" s="50" t="s">
        <v>360</v>
      </c>
      <c r="K3" s="50" t="s">
        <v>363</v>
      </c>
      <c r="L3" s="5"/>
      <c r="M3" s="300" t="s">
        <v>6</v>
      </c>
      <c r="N3" s="301"/>
      <c r="O3" s="6"/>
      <c r="P3" s="300" t="s">
        <v>7</v>
      </c>
      <c r="Q3" s="301"/>
    </row>
    <row r="4" spans="1:19" x14ac:dyDescent="0.2">
      <c r="A4" s="37" t="s">
        <v>8</v>
      </c>
      <c r="B4" s="37"/>
      <c r="C4" s="49"/>
      <c r="D4" s="49"/>
      <c r="E4" s="7" t="s">
        <v>9</v>
      </c>
      <c r="F4" s="36" t="s">
        <v>10</v>
      </c>
      <c r="G4" s="8" t="s">
        <v>11</v>
      </c>
      <c r="H4" s="8" t="s">
        <v>12</v>
      </c>
      <c r="I4" s="36" t="s">
        <v>351</v>
      </c>
      <c r="J4" s="36" t="s">
        <v>361</v>
      </c>
      <c r="K4" s="36" t="s">
        <v>364</v>
      </c>
      <c r="L4" s="36"/>
      <c r="M4" s="8" t="s">
        <v>13</v>
      </c>
      <c r="N4" s="8" t="s">
        <v>12</v>
      </c>
      <c r="O4" s="9"/>
      <c r="P4" s="10" t="s">
        <v>14</v>
      </c>
      <c r="Q4" s="10" t="s">
        <v>15</v>
      </c>
    </row>
    <row r="5" spans="1:19" x14ac:dyDescent="0.2">
      <c r="A5" s="11" t="s">
        <v>258</v>
      </c>
      <c r="B5" s="11" t="s">
        <v>259</v>
      </c>
      <c r="C5" s="11" t="s">
        <v>258</v>
      </c>
      <c r="D5" s="11" t="s">
        <v>275</v>
      </c>
      <c r="E5" s="12">
        <v>15</v>
      </c>
      <c r="F5" s="12">
        <v>375</v>
      </c>
      <c r="G5" s="12">
        <v>10</v>
      </c>
      <c r="H5" s="12">
        <v>200</v>
      </c>
      <c r="I5" s="12"/>
      <c r="J5" s="12"/>
      <c r="K5" s="12"/>
      <c r="L5" s="13"/>
      <c r="M5" s="12">
        <f t="shared" ref="M5:M16" si="0">SUM(I5:L5)</f>
        <v>0</v>
      </c>
      <c r="N5" s="12">
        <f t="shared" ref="N5:N16" si="1">$M5/$H5</f>
        <v>0</v>
      </c>
      <c r="O5" s="14"/>
      <c r="P5" s="15">
        <v>0.06</v>
      </c>
      <c r="Q5" s="15">
        <f t="shared" ref="Q5:Q16" si="2">$N5*$P5</f>
        <v>0</v>
      </c>
      <c r="R5" s="43">
        <f>SUM(Q5:Q16)</f>
        <v>6.3000000000000007</v>
      </c>
      <c r="S5" s="3">
        <f>R5*100/$R$137</f>
        <v>44.776119402985088</v>
      </c>
    </row>
    <row r="6" spans="1:19" x14ac:dyDescent="0.2">
      <c r="A6" s="11" t="s">
        <v>26</v>
      </c>
      <c r="B6" s="11" t="s">
        <v>27</v>
      </c>
      <c r="C6" s="11" t="s">
        <v>26</v>
      </c>
      <c r="D6" s="11" t="s">
        <v>275</v>
      </c>
      <c r="E6" s="12">
        <v>15</v>
      </c>
      <c r="F6" s="12">
        <v>457</v>
      </c>
      <c r="G6" s="12">
        <v>10</v>
      </c>
      <c r="H6" s="12">
        <v>200</v>
      </c>
      <c r="I6" s="12"/>
      <c r="J6" s="12"/>
      <c r="K6" s="12">
        <v>5000</v>
      </c>
      <c r="L6" s="13"/>
      <c r="M6" s="12">
        <f t="shared" si="0"/>
        <v>5000</v>
      </c>
      <c r="N6" s="12">
        <f t="shared" si="1"/>
        <v>25</v>
      </c>
      <c r="O6" s="14"/>
      <c r="P6" s="15">
        <v>0.05</v>
      </c>
      <c r="Q6" s="15">
        <f t="shared" si="2"/>
        <v>1.25</v>
      </c>
    </row>
    <row r="7" spans="1:19" x14ac:dyDescent="0.2">
      <c r="A7" s="36" t="s">
        <v>169</v>
      </c>
      <c r="B7" s="36" t="s">
        <v>27</v>
      </c>
      <c r="C7" s="36">
        <v>90441400</v>
      </c>
      <c r="D7" s="36" t="s">
        <v>277</v>
      </c>
      <c r="E7" s="12" t="s">
        <v>167</v>
      </c>
      <c r="F7" s="12">
        <v>450</v>
      </c>
      <c r="G7" s="12">
        <v>10</v>
      </c>
      <c r="H7" s="12">
        <v>200</v>
      </c>
      <c r="I7" s="12"/>
      <c r="J7" s="12"/>
      <c r="K7" s="12">
        <v>1000</v>
      </c>
      <c r="L7" s="13"/>
      <c r="M7" s="12">
        <f t="shared" si="0"/>
        <v>1000</v>
      </c>
      <c r="N7" s="12">
        <f t="shared" si="1"/>
        <v>5</v>
      </c>
      <c r="O7" s="14"/>
      <c r="P7" s="15">
        <v>0.05</v>
      </c>
      <c r="Q7" s="15">
        <f t="shared" si="2"/>
        <v>0.25</v>
      </c>
    </row>
    <row r="8" spans="1:19" x14ac:dyDescent="0.2">
      <c r="A8" s="11" t="s">
        <v>24</v>
      </c>
      <c r="B8" s="11" t="s">
        <v>25</v>
      </c>
      <c r="C8" s="11" t="s">
        <v>24</v>
      </c>
      <c r="D8" s="11" t="s">
        <v>275</v>
      </c>
      <c r="E8" s="12">
        <v>15</v>
      </c>
      <c r="F8" s="12">
        <v>610</v>
      </c>
      <c r="G8" s="12">
        <v>10</v>
      </c>
      <c r="H8" s="12">
        <v>100</v>
      </c>
      <c r="I8" s="12"/>
      <c r="J8" s="12"/>
      <c r="K8" s="12">
        <v>4000</v>
      </c>
      <c r="L8" s="13"/>
      <c r="M8" s="12">
        <f t="shared" si="0"/>
        <v>4000</v>
      </c>
      <c r="N8" s="12">
        <f t="shared" si="1"/>
        <v>40</v>
      </c>
      <c r="O8" s="14"/>
      <c r="P8" s="15">
        <v>0.04</v>
      </c>
      <c r="Q8" s="15">
        <f t="shared" si="2"/>
        <v>1.6</v>
      </c>
    </row>
    <row r="9" spans="1:19" x14ac:dyDescent="0.2">
      <c r="A9" s="36" t="s">
        <v>168</v>
      </c>
      <c r="B9" s="36" t="s">
        <v>25</v>
      </c>
      <c r="C9" s="36">
        <v>90441600</v>
      </c>
      <c r="D9" s="36" t="s">
        <v>277</v>
      </c>
      <c r="E9" s="12" t="s">
        <v>167</v>
      </c>
      <c r="F9" s="12">
        <v>600</v>
      </c>
      <c r="G9" s="12">
        <v>10</v>
      </c>
      <c r="H9" s="12">
        <v>100</v>
      </c>
      <c r="I9" s="12"/>
      <c r="J9" s="12">
        <v>2000</v>
      </c>
      <c r="K9" s="12">
        <v>2000</v>
      </c>
      <c r="L9" s="13"/>
      <c r="M9" s="12">
        <f t="shared" si="0"/>
        <v>4000</v>
      </c>
      <c r="N9" s="12">
        <f t="shared" si="1"/>
        <v>40</v>
      </c>
      <c r="O9" s="14"/>
      <c r="P9" s="15">
        <v>0.04</v>
      </c>
      <c r="Q9" s="15">
        <f t="shared" si="2"/>
        <v>1.6</v>
      </c>
    </row>
    <row r="10" spans="1:19" x14ac:dyDescent="0.2">
      <c r="A10" s="11" t="s">
        <v>150</v>
      </c>
      <c r="B10" s="11" t="s">
        <v>151</v>
      </c>
      <c r="C10" s="11" t="s">
        <v>150</v>
      </c>
      <c r="D10" s="11" t="s">
        <v>275</v>
      </c>
      <c r="E10" s="12">
        <v>15</v>
      </c>
      <c r="F10" s="12">
        <v>760</v>
      </c>
      <c r="G10" s="12">
        <v>10</v>
      </c>
      <c r="H10" s="12">
        <v>100</v>
      </c>
      <c r="I10" s="12"/>
      <c r="J10" s="12"/>
      <c r="K10" s="12"/>
      <c r="L10" s="13"/>
      <c r="M10" s="12">
        <f t="shared" si="0"/>
        <v>0</v>
      </c>
      <c r="N10" s="12">
        <f t="shared" si="1"/>
        <v>0</v>
      </c>
      <c r="O10" s="14"/>
      <c r="P10" s="15">
        <v>0.04</v>
      </c>
      <c r="Q10" s="15">
        <f t="shared" si="2"/>
        <v>0</v>
      </c>
    </row>
    <row r="11" spans="1:19" x14ac:dyDescent="0.2">
      <c r="A11" s="11" t="s">
        <v>20</v>
      </c>
      <c r="B11" s="11" t="s">
        <v>21</v>
      </c>
      <c r="C11" s="11" t="s">
        <v>20</v>
      </c>
      <c r="D11" s="11" t="s">
        <v>275</v>
      </c>
      <c r="E11" s="12">
        <v>15</v>
      </c>
      <c r="F11" s="12">
        <v>915</v>
      </c>
      <c r="G11" s="12">
        <v>10</v>
      </c>
      <c r="H11" s="12">
        <v>100</v>
      </c>
      <c r="I11" s="12"/>
      <c r="J11" s="12"/>
      <c r="K11" s="12"/>
      <c r="L11" s="13"/>
      <c r="M11" s="12">
        <f t="shared" si="0"/>
        <v>0</v>
      </c>
      <c r="N11" s="12">
        <f t="shared" si="1"/>
        <v>0</v>
      </c>
      <c r="O11" s="14"/>
      <c r="P11" s="15">
        <v>0.05</v>
      </c>
      <c r="Q11" s="15">
        <f t="shared" si="2"/>
        <v>0</v>
      </c>
    </row>
    <row r="12" spans="1:19" x14ac:dyDescent="0.2">
      <c r="A12" s="13" t="s">
        <v>166</v>
      </c>
      <c r="B12" s="13" t="s">
        <v>21</v>
      </c>
      <c r="C12" s="13">
        <v>90441800</v>
      </c>
      <c r="D12" s="36" t="s">
        <v>277</v>
      </c>
      <c r="E12" s="12" t="s">
        <v>167</v>
      </c>
      <c r="F12" s="12">
        <v>900</v>
      </c>
      <c r="G12" s="12">
        <v>10</v>
      </c>
      <c r="H12" s="12">
        <v>100</v>
      </c>
      <c r="I12" s="12"/>
      <c r="J12" s="12"/>
      <c r="K12" s="12"/>
      <c r="L12" s="13"/>
      <c r="M12" s="12">
        <f t="shared" si="0"/>
        <v>0</v>
      </c>
      <c r="N12" s="12">
        <f t="shared" si="1"/>
        <v>0</v>
      </c>
      <c r="O12" s="14"/>
      <c r="P12" s="15">
        <v>0.05</v>
      </c>
      <c r="Q12" s="15">
        <f t="shared" si="2"/>
        <v>0</v>
      </c>
    </row>
    <row r="13" spans="1:19" x14ac:dyDescent="0.2">
      <c r="A13" s="11" t="s">
        <v>16</v>
      </c>
      <c r="B13" s="11" t="s">
        <v>17</v>
      </c>
      <c r="C13" s="11" t="s">
        <v>16</v>
      </c>
      <c r="D13" s="11" t="s">
        <v>275</v>
      </c>
      <c r="E13" s="12">
        <v>15</v>
      </c>
      <c r="F13" s="12">
        <v>1220</v>
      </c>
      <c r="G13" s="12">
        <v>10</v>
      </c>
      <c r="H13" s="12">
        <v>50</v>
      </c>
      <c r="I13" s="12"/>
      <c r="J13" s="12"/>
      <c r="K13" s="12">
        <v>2000</v>
      </c>
      <c r="L13" s="13"/>
      <c r="M13" s="12">
        <f t="shared" si="0"/>
        <v>2000</v>
      </c>
      <c r="N13" s="12">
        <f t="shared" si="1"/>
        <v>40</v>
      </c>
      <c r="O13" s="14"/>
      <c r="P13" s="15">
        <v>0.04</v>
      </c>
      <c r="Q13" s="15">
        <f t="shared" si="2"/>
        <v>1.6</v>
      </c>
    </row>
    <row r="14" spans="1:19" x14ac:dyDescent="0.2">
      <c r="A14" s="11" t="s">
        <v>148</v>
      </c>
      <c r="B14" s="11" t="s">
        <v>149</v>
      </c>
      <c r="C14" s="11" t="s">
        <v>148</v>
      </c>
      <c r="D14" s="11" t="s">
        <v>275</v>
      </c>
      <c r="E14" s="12">
        <v>15</v>
      </c>
      <c r="F14" s="12">
        <v>1524</v>
      </c>
      <c r="G14" s="12">
        <v>10</v>
      </c>
      <c r="H14" s="12">
        <v>50</v>
      </c>
      <c r="I14" s="12"/>
      <c r="J14" s="12"/>
      <c r="K14" s="12"/>
      <c r="L14" s="13"/>
      <c r="M14" s="12">
        <f t="shared" si="0"/>
        <v>0</v>
      </c>
      <c r="N14" s="12">
        <f t="shared" si="1"/>
        <v>0</v>
      </c>
      <c r="O14" s="14"/>
      <c r="P14" s="15">
        <v>0.05</v>
      </c>
      <c r="Q14" s="15">
        <f t="shared" si="2"/>
        <v>0</v>
      </c>
    </row>
    <row r="15" spans="1:19" x14ac:dyDescent="0.2">
      <c r="A15" s="11" t="s">
        <v>146</v>
      </c>
      <c r="B15" s="11" t="s">
        <v>147</v>
      </c>
      <c r="C15" s="11" t="s">
        <v>146</v>
      </c>
      <c r="D15" s="11" t="s">
        <v>275</v>
      </c>
      <c r="E15" s="12">
        <v>15</v>
      </c>
      <c r="F15" s="12">
        <v>1800</v>
      </c>
      <c r="G15" s="12">
        <v>10</v>
      </c>
      <c r="H15" s="12">
        <v>50</v>
      </c>
      <c r="I15" s="12"/>
      <c r="J15" s="12"/>
      <c r="K15" s="12"/>
      <c r="L15" s="13"/>
      <c r="M15" s="12">
        <f t="shared" si="0"/>
        <v>0</v>
      </c>
      <c r="N15" s="12">
        <f t="shared" si="1"/>
        <v>0</v>
      </c>
      <c r="O15" s="14"/>
      <c r="P15" s="15">
        <v>0.06</v>
      </c>
      <c r="Q15" s="15">
        <f t="shared" si="2"/>
        <v>0</v>
      </c>
    </row>
    <row r="16" spans="1:19" x14ac:dyDescent="0.2">
      <c r="A16" s="11" t="s">
        <v>353</v>
      </c>
      <c r="B16" s="11" t="s">
        <v>354</v>
      </c>
      <c r="C16" s="11" t="s">
        <v>146</v>
      </c>
      <c r="D16" s="11" t="s">
        <v>275</v>
      </c>
      <c r="E16" s="12">
        <v>15</v>
      </c>
      <c r="F16" s="12">
        <v>2100</v>
      </c>
      <c r="G16" s="12">
        <v>10</v>
      </c>
      <c r="H16" s="12">
        <v>50</v>
      </c>
      <c r="I16" s="12"/>
      <c r="J16" s="12"/>
      <c r="K16" s="12"/>
      <c r="L16" s="13"/>
      <c r="M16" s="12">
        <f t="shared" si="0"/>
        <v>0</v>
      </c>
      <c r="N16" s="12">
        <f t="shared" si="1"/>
        <v>0</v>
      </c>
      <c r="O16" s="14"/>
      <c r="P16" s="15">
        <v>0.06</v>
      </c>
      <c r="Q16" s="15">
        <f t="shared" si="2"/>
        <v>0</v>
      </c>
    </row>
    <row r="17" spans="1:19" ht="15" x14ac:dyDescent="0.2">
      <c r="A17" s="17" t="s">
        <v>28</v>
      </c>
      <c r="B17" s="17"/>
      <c r="C17" s="18"/>
      <c r="D17" s="18"/>
      <c r="E17" s="19"/>
      <c r="F17" s="12"/>
      <c r="G17" s="20"/>
      <c r="H17" s="20"/>
      <c r="I17" s="12"/>
      <c r="J17" s="12"/>
      <c r="K17" s="12"/>
      <c r="L17" s="21"/>
      <c r="M17" s="12"/>
      <c r="N17" s="12"/>
      <c r="O17" s="14"/>
      <c r="P17" s="12"/>
      <c r="Q17" s="15"/>
    </row>
    <row r="18" spans="1:19" x14ac:dyDescent="0.2">
      <c r="A18" s="11" t="s">
        <v>260</v>
      </c>
      <c r="B18" s="11" t="s">
        <v>229</v>
      </c>
      <c r="C18" s="11" t="s">
        <v>260</v>
      </c>
      <c r="D18" s="11" t="s">
        <v>275</v>
      </c>
      <c r="E18" s="12">
        <v>20</v>
      </c>
      <c r="F18" s="12">
        <v>100</v>
      </c>
      <c r="G18" s="12">
        <v>10</v>
      </c>
      <c r="H18" s="12">
        <v>500</v>
      </c>
      <c r="I18" s="12"/>
      <c r="J18" s="12"/>
      <c r="K18" s="12"/>
      <c r="L18" s="13"/>
      <c r="M18" s="12">
        <f t="shared" ref="M18:M33" si="3">SUM(I18:L18)</f>
        <v>0</v>
      </c>
      <c r="N18" s="12">
        <f t="shared" ref="N18:N33" si="4">$M18/$H18</f>
        <v>0</v>
      </c>
      <c r="O18" s="14"/>
      <c r="P18" s="15">
        <v>0.06</v>
      </c>
      <c r="Q18" s="15">
        <f t="shared" ref="Q18:Q33" si="5">$N18*$P18</f>
        <v>0</v>
      </c>
      <c r="R18" s="43">
        <f>SUM(Q18:Q33)</f>
        <v>2.6</v>
      </c>
      <c r="S18" s="3">
        <f>R18*100/$R$137</f>
        <v>18.47903340440654</v>
      </c>
    </row>
    <row r="19" spans="1:19" x14ac:dyDescent="0.2">
      <c r="A19" s="36" t="s">
        <v>228</v>
      </c>
      <c r="B19" s="36" t="s">
        <v>229</v>
      </c>
      <c r="C19" s="36">
        <v>90442100</v>
      </c>
      <c r="D19" s="36" t="s">
        <v>277</v>
      </c>
      <c r="E19" s="12" t="s">
        <v>46</v>
      </c>
      <c r="F19" s="12">
        <v>100</v>
      </c>
      <c r="G19" s="12">
        <v>10</v>
      </c>
      <c r="H19" s="12">
        <v>500</v>
      </c>
      <c r="I19" s="12"/>
      <c r="J19" s="12"/>
      <c r="K19" s="12"/>
      <c r="L19" s="13"/>
      <c r="M19" s="12">
        <f t="shared" si="3"/>
        <v>0</v>
      </c>
      <c r="N19" s="12">
        <f t="shared" si="4"/>
        <v>0</v>
      </c>
      <c r="O19" s="14"/>
      <c r="P19" s="15">
        <v>0.06</v>
      </c>
      <c r="Q19" s="15">
        <f t="shared" si="5"/>
        <v>0</v>
      </c>
      <c r="R19" s="43"/>
    </row>
    <row r="20" spans="1:19" x14ac:dyDescent="0.2">
      <c r="A20" s="36" t="s">
        <v>172</v>
      </c>
      <c r="B20" s="36" t="s">
        <v>173</v>
      </c>
      <c r="C20" s="36">
        <v>90447000</v>
      </c>
      <c r="D20" s="36" t="s">
        <v>277</v>
      </c>
      <c r="E20" s="12" t="s">
        <v>46</v>
      </c>
      <c r="F20" s="12">
        <v>240</v>
      </c>
      <c r="G20" s="12">
        <v>10</v>
      </c>
      <c r="H20" s="12">
        <v>250</v>
      </c>
      <c r="I20" s="12"/>
      <c r="J20" s="12"/>
      <c r="K20" s="12"/>
      <c r="L20" s="13"/>
      <c r="M20" s="12">
        <f t="shared" si="3"/>
        <v>0</v>
      </c>
      <c r="N20" s="12">
        <f t="shared" si="4"/>
        <v>0</v>
      </c>
      <c r="O20" s="14"/>
      <c r="P20" s="15">
        <v>0.06</v>
      </c>
      <c r="Q20" s="15">
        <f t="shared" si="5"/>
        <v>0</v>
      </c>
    </row>
    <row r="21" spans="1:19" x14ac:dyDescent="0.2">
      <c r="A21" s="11" t="s">
        <v>50</v>
      </c>
      <c r="B21" s="11" t="s">
        <v>51</v>
      </c>
      <c r="C21" s="11" t="s">
        <v>50</v>
      </c>
      <c r="D21" s="11" t="s">
        <v>275</v>
      </c>
      <c r="E21" s="12">
        <v>20</v>
      </c>
      <c r="F21" s="12">
        <v>457</v>
      </c>
      <c r="G21" s="12">
        <v>10</v>
      </c>
      <c r="H21" s="12">
        <v>100</v>
      </c>
      <c r="I21" s="12"/>
      <c r="J21" s="12"/>
      <c r="K21" s="12"/>
      <c r="L21" s="13"/>
      <c r="M21" s="12">
        <f t="shared" si="3"/>
        <v>0</v>
      </c>
      <c r="N21" s="12">
        <f t="shared" si="4"/>
        <v>0</v>
      </c>
      <c r="O21" s="14"/>
      <c r="P21" s="15">
        <v>0.04</v>
      </c>
      <c r="Q21" s="15">
        <f t="shared" si="5"/>
        <v>0</v>
      </c>
    </row>
    <row r="22" spans="1:19" x14ac:dyDescent="0.2">
      <c r="A22" s="36" t="s">
        <v>171</v>
      </c>
      <c r="B22" s="36" t="s">
        <v>51</v>
      </c>
      <c r="C22" s="36">
        <v>90442400</v>
      </c>
      <c r="D22" s="36" t="s">
        <v>277</v>
      </c>
      <c r="E22" s="12" t="s">
        <v>46</v>
      </c>
      <c r="F22" s="12">
        <v>450</v>
      </c>
      <c r="G22" s="12">
        <v>10</v>
      </c>
      <c r="H22" s="12">
        <v>100</v>
      </c>
      <c r="I22" s="12"/>
      <c r="J22" s="12"/>
      <c r="K22" s="12">
        <v>1000</v>
      </c>
      <c r="L22" s="13"/>
      <c r="M22" s="12">
        <f t="shared" si="3"/>
        <v>1000</v>
      </c>
      <c r="N22" s="12">
        <f t="shared" si="4"/>
        <v>10</v>
      </c>
      <c r="O22" s="14"/>
      <c r="P22" s="15">
        <v>0.04</v>
      </c>
      <c r="Q22" s="15">
        <f t="shared" si="5"/>
        <v>0.4</v>
      </c>
    </row>
    <row r="23" spans="1:19" x14ac:dyDescent="0.2">
      <c r="A23" s="11" t="s">
        <v>47</v>
      </c>
      <c r="B23" s="11" t="s">
        <v>48</v>
      </c>
      <c r="C23" s="11" t="s">
        <v>47</v>
      </c>
      <c r="D23" s="11" t="s">
        <v>275</v>
      </c>
      <c r="E23" s="12">
        <v>20</v>
      </c>
      <c r="F23" s="12">
        <v>610</v>
      </c>
      <c r="G23" s="12">
        <v>10</v>
      </c>
      <c r="H23" s="12">
        <v>100</v>
      </c>
      <c r="I23" s="12"/>
      <c r="J23" s="12"/>
      <c r="K23" s="12">
        <v>1000</v>
      </c>
      <c r="L23" s="13"/>
      <c r="M23" s="12">
        <f t="shared" si="3"/>
        <v>1000</v>
      </c>
      <c r="N23" s="12">
        <f t="shared" si="4"/>
        <v>10</v>
      </c>
      <c r="O23" s="14"/>
      <c r="P23" s="15">
        <v>0.06</v>
      </c>
      <c r="Q23" s="15">
        <f t="shared" si="5"/>
        <v>0.6</v>
      </c>
    </row>
    <row r="24" spans="1:19" x14ac:dyDescent="0.2">
      <c r="A24" s="36" t="s">
        <v>49</v>
      </c>
      <c r="B24" s="36" t="s">
        <v>48</v>
      </c>
      <c r="C24" s="36">
        <v>90442600</v>
      </c>
      <c r="D24" s="36" t="s">
        <v>277</v>
      </c>
      <c r="E24" s="12" t="s">
        <v>46</v>
      </c>
      <c r="F24" s="12">
        <v>600</v>
      </c>
      <c r="G24" s="12">
        <v>10</v>
      </c>
      <c r="H24" s="12">
        <v>100</v>
      </c>
      <c r="I24" s="12"/>
      <c r="J24" s="12"/>
      <c r="K24" s="12"/>
      <c r="L24" s="13"/>
      <c r="M24" s="12">
        <f t="shared" si="3"/>
        <v>0</v>
      </c>
      <c r="N24" s="12">
        <f t="shared" si="4"/>
        <v>0</v>
      </c>
      <c r="O24" s="14"/>
      <c r="P24" s="15">
        <v>0.06</v>
      </c>
      <c r="Q24" s="15">
        <f t="shared" si="5"/>
        <v>0</v>
      </c>
    </row>
    <row r="25" spans="1:19" x14ac:dyDescent="0.2">
      <c r="A25" s="23" t="s">
        <v>154</v>
      </c>
      <c r="B25" s="11" t="s">
        <v>43</v>
      </c>
      <c r="C25" s="11" t="s">
        <v>154</v>
      </c>
      <c r="D25" s="11" t="s">
        <v>275</v>
      </c>
      <c r="E25" s="12">
        <v>20</v>
      </c>
      <c r="F25" s="12">
        <v>760</v>
      </c>
      <c r="G25" s="12">
        <v>10</v>
      </c>
      <c r="H25" s="12">
        <v>100</v>
      </c>
      <c r="I25" s="12"/>
      <c r="J25" s="12"/>
      <c r="K25" s="12"/>
      <c r="L25" s="13"/>
      <c r="M25" s="12">
        <f t="shared" si="3"/>
        <v>0</v>
      </c>
      <c r="N25" s="12">
        <f t="shared" si="4"/>
        <v>0</v>
      </c>
      <c r="O25" s="14"/>
      <c r="P25" s="15">
        <v>7.0000000000000007E-2</v>
      </c>
      <c r="Q25" s="15">
        <f t="shared" si="5"/>
        <v>0</v>
      </c>
    </row>
    <row r="26" spans="1:19" x14ac:dyDescent="0.2">
      <c r="A26" s="36" t="s">
        <v>45</v>
      </c>
      <c r="B26" s="36" t="s">
        <v>43</v>
      </c>
      <c r="C26" s="36">
        <v>90442700</v>
      </c>
      <c r="D26" s="36" t="s">
        <v>277</v>
      </c>
      <c r="E26" s="12" t="s">
        <v>46</v>
      </c>
      <c r="F26" s="12">
        <v>750</v>
      </c>
      <c r="G26" s="12">
        <v>10</v>
      </c>
      <c r="H26" s="12">
        <v>100</v>
      </c>
      <c r="I26" s="12"/>
      <c r="J26" s="12"/>
      <c r="K26" s="12"/>
      <c r="L26" s="13"/>
      <c r="M26" s="12">
        <f t="shared" si="3"/>
        <v>0</v>
      </c>
      <c r="N26" s="12">
        <f t="shared" si="4"/>
        <v>0</v>
      </c>
      <c r="O26" s="14"/>
      <c r="P26" s="15">
        <v>7.0000000000000007E-2</v>
      </c>
      <c r="Q26" s="15">
        <f t="shared" si="5"/>
        <v>0</v>
      </c>
    </row>
    <row r="27" spans="1:19" x14ac:dyDescent="0.2">
      <c r="A27" s="11" t="s">
        <v>38</v>
      </c>
      <c r="B27" s="11" t="s">
        <v>39</v>
      </c>
      <c r="C27" s="11" t="s">
        <v>38</v>
      </c>
      <c r="D27" s="11" t="s">
        <v>275</v>
      </c>
      <c r="E27" s="12">
        <v>20</v>
      </c>
      <c r="F27" s="12">
        <v>915</v>
      </c>
      <c r="G27" s="12">
        <v>10</v>
      </c>
      <c r="H27" s="12">
        <v>50</v>
      </c>
      <c r="I27" s="12"/>
      <c r="J27" s="12"/>
      <c r="K27" s="12"/>
      <c r="L27" s="13"/>
      <c r="M27" s="12">
        <f t="shared" si="3"/>
        <v>0</v>
      </c>
      <c r="N27" s="12">
        <f t="shared" si="4"/>
        <v>0</v>
      </c>
      <c r="O27" s="14"/>
      <c r="P27" s="15">
        <v>0.04</v>
      </c>
      <c r="Q27" s="15">
        <f t="shared" si="5"/>
        <v>0</v>
      </c>
    </row>
    <row r="28" spans="1:19" x14ac:dyDescent="0.2">
      <c r="A28" s="36" t="s">
        <v>170</v>
      </c>
      <c r="B28" s="36" t="s">
        <v>39</v>
      </c>
      <c r="C28" s="36">
        <v>90442800</v>
      </c>
      <c r="D28" s="36" t="s">
        <v>277</v>
      </c>
      <c r="E28" s="12" t="s">
        <v>46</v>
      </c>
      <c r="F28" s="12">
        <v>900</v>
      </c>
      <c r="G28" s="12">
        <v>10</v>
      </c>
      <c r="H28" s="12">
        <v>50</v>
      </c>
      <c r="I28" s="12"/>
      <c r="J28" s="12"/>
      <c r="K28" s="12">
        <v>2000</v>
      </c>
      <c r="L28" s="13"/>
      <c r="M28" s="12">
        <f t="shared" si="3"/>
        <v>2000</v>
      </c>
      <c r="N28" s="12">
        <f t="shared" si="4"/>
        <v>40</v>
      </c>
      <c r="O28" s="14"/>
      <c r="P28" s="15">
        <v>0.04</v>
      </c>
      <c r="Q28" s="15">
        <f t="shared" si="5"/>
        <v>1.6</v>
      </c>
    </row>
    <row r="29" spans="1:19" x14ac:dyDescent="0.2">
      <c r="A29" s="11" t="s">
        <v>34</v>
      </c>
      <c r="B29" s="11" t="s">
        <v>35</v>
      </c>
      <c r="C29" s="11" t="s">
        <v>34</v>
      </c>
      <c r="D29" s="11" t="s">
        <v>275</v>
      </c>
      <c r="E29" s="12">
        <v>20</v>
      </c>
      <c r="F29" s="12">
        <v>1220</v>
      </c>
      <c r="G29" s="12">
        <v>10</v>
      </c>
      <c r="H29" s="12">
        <v>50</v>
      </c>
      <c r="I29" s="12"/>
      <c r="J29" s="12"/>
      <c r="K29" s="12"/>
      <c r="L29" s="13"/>
      <c r="M29" s="12">
        <f t="shared" si="3"/>
        <v>0</v>
      </c>
      <c r="N29" s="12">
        <f t="shared" si="4"/>
        <v>0</v>
      </c>
      <c r="O29" s="14"/>
      <c r="P29" s="15">
        <v>0.06</v>
      </c>
      <c r="Q29" s="15">
        <f t="shared" si="5"/>
        <v>0</v>
      </c>
    </row>
    <row r="30" spans="1:19" x14ac:dyDescent="0.2">
      <c r="A30" s="11" t="s">
        <v>32</v>
      </c>
      <c r="B30" s="11" t="s">
        <v>33</v>
      </c>
      <c r="C30" s="11" t="s">
        <v>32</v>
      </c>
      <c r="D30" s="11" t="s">
        <v>275</v>
      </c>
      <c r="E30" s="12">
        <v>20</v>
      </c>
      <c r="F30" s="12">
        <v>1524</v>
      </c>
      <c r="G30" s="12">
        <v>10</v>
      </c>
      <c r="H30" s="12">
        <v>50</v>
      </c>
      <c r="I30" s="12"/>
      <c r="J30" s="12"/>
      <c r="K30" s="12"/>
      <c r="L30" s="13"/>
      <c r="M30" s="12">
        <f t="shared" si="3"/>
        <v>0</v>
      </c>
      <c r="N30" s="12">
        <f t="shared" si="4"/>
        <v>0</v>
      </c>
      <c r="O30" s="14"/>
      <c r="P30" s="15">
        <v>7.0000000000000007E-2</v>
      </c>
      <c r="Q30" s="15">
        <f t="shared" si="5"/>
        <v>0</v>
      </c>
    </row>
    <row r="31" spans="1:19" x14ac:dyDescent="0.2">
      <c r="A31" s="11" t="s">
        <v>214</v>
      </c>
      <c r="B31" s="11" t="s">
        <v>30</v>
      </c>
      <c r="C31" s="11" t="s">
        <v>214</v>
      </c>
      <c r="D31" s="11" t="s">
        <v>275</v>
      </c>
      <c r="E31" s="12">
        <v>20</v>
      </c>
      <c r="F31" s="12">
        <v>1800</v>
      </c>
      <c r="G31" s="12">
        <v>10</v>
      </c>
      <c r="H31" s="12">
        <v>50</v>
      </c>
      <c r="I31" s="12"/>
      <c r="J31" s="12"/>
      <c r="K31" s="12"/>
      <c r="L31" s="13"/>
      <c r="M31" s="12">
        <f t="shared" si="3"/>
        <v>0</v>
      </c>
      <c r="N31" s="12">
        <f t="shared" si="4"/>
        <v>0</v>
      </c>
      <c r="O31" s="14"/>
      <c r="P31" s="15">
        <v>0.09</v>
      </c>
      <c r="Q31" s="15">
        <f t="shared" si="5"/>
        <v>0</v>
      </c>
    </row>
    <row r="32" spans="1:19" x14ac:dyDescent="0.2">
      <c r="A32" s="11" t="s">
        <v>212</v>
      </c>
      <c r="B32" s="11" t="s">
        <v>213</v>
      </c>
      <c r="C32" s="11" t="s">
        <v>212</v>
      </c>
      <c r="D32" s="11" t="s">
        <v>275</v>
      </c>
      <c r="E32" s="12">
        <v>20</v>
      </c>
      <c r="F32" s="12">
        <v>2100</v>
      </c>
      <c r="G32" s="12">
        <v>10</v>
      </c>
      <c r="H32" s="12">
        <v>50</v>
      </c>
      <c r="I32" s="12"/>
      <c r="J32" s="12"/>
      <c r="K32" s="12"/>
      <c r="L32" s="13"/>
      <c r="M32" s="12">
        <f t="shared" si="3"/>
        <v>0</v>
      </c>
      <c r="N32" s="12">
        <f t="shared" si="4"/>
        <v>0</v>
      </c>
      <c r="O32" s="14"/>
      <c r="P32" s="15">
        <v>7.0000000000000007E-2</v>
      </c>
      <c r="Q32" s="15">
        <f t="shared" si="5"/>
        <v>0</v>
      </c>
    </row>
    <row r="33" spans="1:19" x14ac:dyDescent="0.2">
      <c r="A33" s="11" t="s">
        <v>242</v>
      </c>
      <c r="B33" s="11" t="s">
        <v>243</v>
      </c>
      <c r="C33" s="11" t="s">
        <v>242</v>
      </c>
      <c r="D33" s="11" t="s">
        <v>275</v>
      </c>
      <c r="E33" s="12">
        <v>20</v>
      </c>
      <c r="F33" s="12">
        <v>2400</v>
      </c>
      <c r="G33" s="12">
        <v>10</v>
      </c>
      <c r="H33" s="12">
        <v>50</v>
      </c>
      <c r="I33" s="12"/>
      <c r="J33" s="12"/>
      <c r="K33" s="12"/>
      <c r="L33" s="13"/>
      <c r="M33" s="12">
        <f t="shared" si="3"/>
        <v>0</v>
      </c>
      <c r="N33" s="12">
        <f t="shared" si="4"/>
        <v>0</v>
      </c>
      <c r="O33" s="14"/>
      <c r="P33" s="15">
        <v>7.0000000000000007E-2</v>
      </c>
      <c r="Q33" s="15">
        <f t="shared" si="5"/>
        <v>0</v>
      </c>
    </row>
    <row r="34" spans="1:19" ht="15" x14ac:dyDescent="0.2">
      <c r="A34" s="17" t="s">
        <v>52</v>
      </c>
      <c r="B34" s="17"/>
      <c r="C34" s="18"/>
      <c r="D34" s="18"/>
      <c r="E34" s="19"/>
      <c r="F34" s="24"/>
      <c r="G34" s="10"/>
      <c r="H34" s="10"/>
      <c r="I34" s="12"/>
      <c r="J34" s="12"/>
      <c r="K34" s="12"/>
      <c r="L34" s="25"/>
      <c r="M34" s="12"/>
      <c r="N34" s="12"/>
      <c r="O34" s="14"/>
      <c r="P34" s="12"/>
      <c r="Q34" s="15"/>
    </row>
    <row r="35" spans="1:19" x14ac:dyDescent="0.2">
      <c r="A35" s="11" t="s">
        <v>261</v>
      </c>
      <c r="B35" s="11" t="s">
        <v>262</v>
      </c>
      <c r="C35" s="11" t="s">
        <v>261</v>
      </c>
      <c r="D35" s="11" t="s">
        <v>275</v>
      </c>
      <c r="E35" s="12" t="s">
        <v>63</v>
      </c>
      <c r="F35" s="12">
        <v>200</v>
      </c>
      <c r="G35" s="12">
        <v>10</v>
      </c>
      <c r="H35" s="12">
        <v>150</v>
      </c>
      <c r="I35" s="12"/>
      <c r="J35" s="12"/>
      <c r="K35" s="12">
        <v>600</v>
      </c>
      <c r="L35" s="13"/>
      <c r="M35" s="12">
        <f t="shared" ref="M35:M52" si="6">SUM(I35:L35)</f>
        <v>600</v>
      </c>
      <c r="N35" s="12">
        <f t="shared" ref="N35:N52" si="7">$M35/$H35</f>
        <v>4</v>
      </c>
      <c r="O35" s="14"/>
      <c r="P35" s="15">
        <v>0.06</v>
      </c>
      <c r="Q35" s="15">
        <f t="shared" ref="Q35:Q52" si="8">$N35*$P35</f>
        <v>0.24</v>
      </c>
      <c r="R35" s="43">
        <f>SUM(Q35:Q52)</f>
        <v>7.56</v>
      </c>
      <c r="S35" s="3">
        <f>R35*100/$R$137</f>
        <v>53.731343283582092</v>
      </c>
    </row>
    <row r="36" spans="1:19" x14ac:dyDescent="0.2">
      <c r="A36" s="37" t="s">
        <v>198</v>
      </c>
      <c r="B36" s="36" t="s">
        <v>199</v>
      </c>
      <c r="C36" s="36">
        <v>90448000</v>
      </c>
      <c r="D36" s="36" t="s">
        <v>277</v>
      </c>
      <c r="E36" s="12" t="s">
        <v>63</v>
      </c>
      <c r="F36" s="12">
        <v>270</v>
      </c>
      <c r="G36" s="12">
        <v>10</v>
      </c>
      <c r="H36" s="12">
        <v>100</v>
      </c>
      <c r="I36" s="12"/>
      <c r="J36" s="12"/>
      <c r="K36" s="12"/>
      <c r="L36" s="13"/>
      <c r="M36" s="12">
        <f t="shared" si="6"/>
        <v>0</v>
      </c>
      <c r="N36" s="12">
        <f t="shared" si="7"/>
        <v>0</v>
      </c>
      <c r="O36" s="14"/>
      <c r="P36" s="15">
        <v>0.06</v>
      </c>
      <c r="Q36" s="15">
        <f t="shared" si="8"/>
        <v>0</v>
      </c>
    </row>
    <row r="37" spans="1:19" x14ac:dyDescent="0.2">
      <c r="A37" s="27" t="s">
        <v>67</v>
      </c>
      <c r="B37" s="27" t="s">
        <v>68</v>
      </c>
      <c r="C37" s="27" t="s">
        <v>69</v>
      </c>
      <c r="D37" s="11" t="s">
        <v>275</v>
      </c>
      <c r="E37" s="12">
        <v>25</v>
      </c>
      <c r="F37" s="12">
        <v>375</v>
      </c>
      <c r="G37" s="12">
        <v>10</v>
      </c>
      <c r="H37" s="12">
        <v>100</v>
      </c>
      <c r="I37" s="12"/>
      <c r="J37" s="12"/>
      <c r="K37" s="12"/>
      <c r="L37" s="13"/>
      <c r="M37" s="12">
        <f t="shared" si="6"/>
        <v>0</v>
      </c>
      <c r="N37" s="12">
        <f t="shared" si="7"/>
        <v>0</v>
      </c>
      <c r="O37" s="14"/>
      <c r="P37" s="15">
        <v>0.06</v>
      </c>
      <c r="Q37" s="15">
        <f t="shared" si="8"/>
        <v>0</v>
      </c>
    </row>
    <row r="38" spans="1:19" x14ac:dyDescent="0.2">
      <c r="A38" s="11" t="s">
        <v>64</v>
      </c>
      <c r="B38" s="11" t="s">
        <v>65</v>
      </c>
      <c r="C38" s="11" t="s">
        <v>64</v>
      </c>
      <c r="D38" s="11" t="s">
        <v>275</v>
      </c>
      <c r="E38" s="12">
        <v>25</v>
      </c>
      <c r="F38" s="12">
        <v>457</v>
      </c>
      <c r="G38" s="12">
        <v>10</v>
      </c>
      <c r="H38" s="12">
        <v>100</v>
      </c>
      <c r="I38" s="12"/>
      <c r="J38" s="12">
        <v>1000</v>
      </c>
      <c r="K38" s="12">
        <v>1000</v>
      </c>
      <c r="L38" s="13"/>
      <c r="M38" s="12">
        <f t="shared" si="6"/>
        <v>2000</v>
      </c>
      <c r="N38" s="12">
        <f t="shared" si="7"/>
        <v>20</v>
      </c>
      <c r="O38" s="14"/>
      <c r="P38" s="15">
        <v>0.06</v>
      </c>
      <c r="Q38" s="15">
        <f t="shared" si="8"/>
        <v>1.2</v>
      </c>
    </row>
    <row r="39" spans="1:19" x14ac:dyDescent="0.2">
      <c r="A39" s="36" t="s">
        <v>66</v>
      </c>
      <c r="B39" s="36" t="s">
        <v>65</v>
      </c>
      <c r="C39" s="36">
        <v>90443400</v>
      </c>
      <c r="D39" s="36" t="s">
        <v>277</v>
      </c>
      <c r="E39" s="12" t="s">
        <v>63</v>
      </c>
      <c r="F39" s="12">
        <v>450</v>
      </c>
      <c r="G39" s="12">
        <v>10</v>
      </c>
      <c r="H39" s="12">
        <v>100</v>
      </c>
      <c r="I39" s="12"/>
      <c r="J39" s="12">
        <v>1000</v>
      </c>
      <c r="K39" s="12">
        <v>2000</v>
      </c>
      <c r="L39" s="13"/>
      <c r="M39" s="12">
        <f t="shared" si="6"/>
        <v>3000</v>
      </c>
      <c r="N39" s="12">
        <f t="shared" si="7"/>
        <v>30</v>
      </c>
      <c r="O39" s="14"/>
      <c r="P39" s="15">
        <v>0.06</v>
      </c>
      <c r="Q39" s="15">
        <f t="shared" si="8"/>
        <v>1.7999999999999998</v>
      </c>
    </row>
    <row r="40" spans="1:19" x14ac:dyDescent="0.2">
      <c r="A40" s="11" t="s">
        <v>60</v>
      </c>
      <c r="B40" s="11" t="s">
        <v>61</v>
      </c>
      <c r="C40" s="11" t="s">
        <v>60</v>
      </c>
      <c r="D40" s="11" t="s">
        <v>275</v>
      </c>
      <c r="E40" s="12">
        <v>25</v>
      </c>
      <c r="F40" s="12">
        <v>610</v>
      </c>
      <c r="G40" s="12">
        <v>10</v>
      </c>
      <c r="H40" s="12">
        <v>50</v>
      </c>
      <c r="I40" s="12"/>
      <c r="J40" s="12"/>
      <c r="K40" s="12">
        <v>500</v>
      </c>
      <c r="L40" s="13"/>
      <c r="M40" s="12">
        <f t="shared" si="6"/>
        <v>500</v>
      </c>
      <c r="N40" s="12">
        <f t="shared" si="7"/>
        <v>10</v>
      </c>
      <c r="O40" s="14"/>
      <c r="P40" s="15">
        <v>0.04</v>
      </c>
      <c r="Q40" s="15">
        <f t="shared" si="8"/>
        <v>0.4</v>
      </c>
    </row>
    <row r="41" spans="1:19" x14ac:dyDescent="0.2">
      <c r="A41" s="36" t="s">
        <v>62</v>
      </c>
      <c r="B41" s="36" t="s">
        <v>61</v>
      </c>
      <c r="C41" s="36">
        <v>90443600</v>
      </c>
      <c r="D41" s="36" t="s">
        <v>277</v>
      </c>
      <c r="E41" s="12" t="s">
        <v>63</v>
      </c>
      <c r="F41" s="12">
        <v>600</v>
      </c>
      <c r="G41" s="12">
        <v>10</v>
      </c>
      <c r="H41" s="12">
        <v>50</v>
      </c>
      <c r="I41" s="12"/>
      <c r="J41" s="12">
        <v>1900</v>
      </c>
      <c r="K41" s="12">
        <v>2000</v>
      </c>
      <c r="L41" s="13"/>
      <c r="M41" s="12">
        <f t="shared" si="6"/>
        <v>3900</v>
      </c>
      <c r="N41" s="12">
        <f t="shared" si="7"/>
        <v>78</v>
      </c>
      <c r="O41" s="14"/>
      <c r="P41" s="15">
        <v>0.04</v>
      </c>
      <c r="Q41" s="15">
        <f t="shared" si="8"/>
        <v>3.12</v>
      </c>
    </row>
    <row r="42" spans="1:19" x14ac:dyDescent="0.2">
      <c r="A42" s="11" t="s">
        <v>195</v>
      </c>
      <c r="B42" s="11" t="s">
        <v>178</v>
      </c>
      <c r="C42" s="11" t="s">
        <v>195</v>
      </c>
      <c r="D42" s="11" t="s">
        <v>275</v>
      </c>
      <c r="E42" s="12">
        <v>25</v>
      </c>
      <c r="F42" s="12">
        <v>750</v>
      </c>
      <c r="G42" s="12">
        <v>10</v>
      </c>
      <c r="H42" s="12">
        <v>50</v>
      </c>
      <c r="I42" s="12"/>
      <c r="J42" s="12"/>
      <c r="K42" s="12"/>
      <c r="L42" s="13"/>
      <c r="M42" s="12">
        <f t="shared" si="6"/>
        <v>0</v>
      </c>
      <c r="N42" s="12">
        <f t="shared" si="7"/>
        <v>0</v>
      </c>
      <c r="O42" s="14"/>
      <c r="P42" s="15">
        <v>0.05</v>
      </c>
      <c r="Q42" s="15">
        <f t="shared" si="8"/>
        <v>0</v>
      </c>
    </row>
    <row r="43" spans="1:19" x14ac:dyDescent="0.2">
      <c r="A43" s="36" t="s">
        <v>177</v>
      </c>
      <c r="B43" s="36" t="s">
        <v>178</v>
      </c>
      <c r="C43" s="36">
        <v>90443700</v>
      </c>
      <c r="D43" s="36" t="s">
        <v>277</v>
      </c>
      <c r="E43" s="12" t="s">
        <v>63</v>
      </c>
      <c r="F43" s="12">
        <v>750</v>
      </c>
      <c r="G43" s="12">
        <v>10</v>
      </c>
      <c r="H43" s="12">
        <v>50</v>
      </c>
      <c r="I43" s="12"/>
      <c r="J43" s="12"/>
      <c r="K43" s="12"/>
      <c r="L43" s="13"/>
      <c r="M43" s="12">
        <f t="shared" si="6"/>
        <v>0</v>
      </c>
      <c r="N43" s="12">
        <f t="shared" si="7"/>
        <v>0</v>
      </c>
      <c r="O43" s="14"/>
      <c r="P43" s="15">
        <v>0.05</v>
      </c>
      <c r="Q43" s="15">
        <f t="shared" si="8"/>
        <v>0</v>
      </c>
    </row>
    <row r="44" spans="1:19" x14ac:dyDescent="0.2">
      <c r="A44" s="11" t="s">
        <v>155</v>
      </c>
      <c r="B44" s="11" t="s">
        <v>58</v>
      </c>
      <c r="C44" s="11" t="s">
        <v>155</v>
      </c>
      <c r="D44" s="11" t="s">
        <v>275</v>
      </c>
      <c r="E44" s="12">
        <v>25</v>
      </c>
      <c r="F44" s="12">
        <v>915</v>
      </c>
      <c r="G44" s="12">
        <v>10</v>
      </c>
      <c r="H44" s="12">
        <v>50</v>
      </c>
      <c r="I44" s="12"/>
      <c r="J44" s="12"/>
      <c r="K44" s="12"/>
      <c r="L44" s="13"/>
      <c r="M44" s="12">
        <f t="shared" si="6"/>
        <v>0</v>
      </c>
      <c r="N44" s="12">
        <f t="shared" si="7"/>
        <v>0</v>
      </c>
      <c r="O44" s="14"/>
      <c r="P44" s="15">
        <v>0.06</v>
      </c>
      <c r="Q44" s="15">
        <f t="shared" si="8"/>
        <v>0</v>
      </c>
    </row>
    <row r="45" spans="1:19" x14ac:dyDescent="0.2">
      <c r="A45" s="36" t="s">
        <v>176</v>
      </c>
      <c r="B45" s="36" t="s">
        <v>58</v>
      </c>
      <c r="C45" s="36">
        <v>90443800</v>
      </c>
      <c r="D45" s="36" t="s">
        <v>277</v>
      </c>
      <c r="E45" s="12" t="s">
        <v>63</v>
      </c>
      <c r="F45" s="12">
        <v>900</v>
      </c>
      <c r="G45" s="12">
        <v>10</v>
      </c>
      <c r="H45" s="12">
        <v>50</v>
      </c>
      <c r="I45" s="12"/>
      <c r="J45" s="12"/>
      <c r="K45" s="12"/>
      <c r="L45" s="13"/>
      <c r="M45" s="12">
        <f t="shared" si="6"/>
        <v>0</v>
      </c>
      <c r="N45" s="12">
        <f t="shared" si="7"/>
        <v>0</v>
      </c>
      <c r="O45" s="14"/>
      <c r="P45" s="15">
        <v>0.06</v>
      </c>
      <c r="Q45" s="15">
        <f t="shared" si="8"/>
        <v>0</v>
      </c>
    </row>
    <row r="46" spans="1:19" x14ac:dyDescent="0.2">
      <c r="A46" s="11" t="s">
        <v>53</v>
      </c>
      <c r="B46" s="11" t="s">
        <v>54</v>
      </c>
      <c r="C46" s="11" t="s">
        <v>53</v>
      </c>
      <c r="D46" s="11" t="s">
        <v>275</v>
      </c>
      <c r="E46" s="12">
        <v>25</v>
      </c>
      <c r="F46" s="12">
        <v>1220</v>
      </c>
      <c r="G46" s="12">
        <v>10</v>
      </c>
      <c r="H46" s="12">
        <v>50</v>
      </c>
      <c r="I46" s="12"/>
      <c r="J46" s="12"/>
      <c r="K46" s="12"/>
      <c r="L46" s="13"/>
      <c r="M46" s="12">
        <f t="shared" si="6"/>
        <v>0</v>
      </c>
      <c r="N46" s="12">
        <f t="shared" si="7"/>
        <v>0</v>
      </c>
      <c r="O46" s="14"/>
      <c r="P46" s="15">
        <v>0.08</v>
      </c>
      <c r="Q46" s="15">
        <f t="shared" si="8"/>
        <v>0</v>
      </c>
    </row>
    <row r="47" spans="1:19" x14ac:dyDescent="0.2">
      <c r="A47" s="26" t="s">
        <v>194</v>
      </c>
      <c r="B47" s="26" t="s">
        <v>54</v>
      </c>
      <c r="C47" s="26">
        <v>90444000</v>
      </c>
      <c r="D47" s="36" t="s">
        <v>277</v>
      </c>
      <c r="E47" s="12" t="s">
        <v>63</v>
      </c>
      <c r="F47" s="12">
        <v>1200</v>
      </c>
      <c r="G47" s="12">
        <v>10</v>
      </c>
      <c r="H47" s="12">
        <v>50</v>
      </c>
      <c r="I47" s="12"/>
      <c r="J47" s="12"/>
      <c r="K47" s="12">
        <v>500</v>
      </c>
      <c r="L47" s="13"/>
      <c r="M47" s="12">
        <f t="shared" si="6"/>
        <v>500</v>
      </c>
      <c r="N47" s="12">
        <f t="shared" si="7"/>
        <v>10</v>
      </c>
      <c r="O47" s="14"/>
      <c r="P47" s="15">
        <v>0.08</v>
      </c>
      <c r="Q47" s="15">
        <f t="shared" si="8"/>
        <v>0.8</v>
      </c>
    </row>
    <row r="48" spans="1:19" x14ac:dyDescent="0.2">
      <c r="A48" s="11" t="s">
        <v>230</v>
      </c>
      <c r="B48" s="11" t="s">
        <v>231</v>
      </c>
      <c r="C48" s="11" t="s">
        <v>230</v>
      </c>
      <c r="D48" s="11" t="s">
        <v>275</v>
      </c>
      <c r="E48" s="12">
        <v>25</v>
      </c>
      <c r="F48" s="12">
        <v>1500</v>
      </c>
      <c r="G48" s="12">
        <v>10</v>
      </c>
      <c r="H48" s="12">
        <v>50</v>
      </c>
      <c r="I48" s="12"/>
      <c r="J48" s="12"/>
      <c r="K48" s="12"/>
      <c r="L48" s="13"/>
      <c r="M48" s="12">
        <f t="shared" si="6"/>
        <v>0</v>
      </c>
      <c r="N48" s="12">
        <f t="shared" si="7"/>
        <v>0</v>
      </c>
      <c r="O48" s="14"/>
      <c r="P48" s="15">
        <v>0.11</v>
      </c>
      <c r="Q48" s="15">
        <f t="shared" si="8"/>
        <v>0</v>
      </c>
    </row>
    <row r="49" spans="1:19" x14ac:dyDescent="0.2">
      <c r="A49" s="11" t="s">
        <v>254</v>
      </c>
      <c r="B49" s="11" t="s">
        <v>255</v>
      </c>
      <c r="C49" s="11" t="s">
        <v>254</v>
      </c>
      <c r="D49" s="11" t="s">
        <v>275</v>
      </c>
      <c r="E49" s="12">
        <v>25</v>
      </c>
      <c r="F49" s="12">
        <v>1650</v>
      </c>
      <c r="G49" s="12">
        <v>10</v>
      </c>
      <c r="H49" s="12">
        <v>50</v>
      </c>
      <c r="I49" s="12"/>
      <c r="J49" s="12"/>
      <c r="K49" s="12"/>
      <c r="L49" s="13"/>
      <c r="M49" s="12">
        <f t="shared" si="6"/>
        <v>0</v>
      </c>
      <c r="N49" s="12">
        <f t="shared" si="7"/>
        <v>0</v>
      </c>
      <c r="O49" s="14"/>
      <c r="P49" s="15">
        <v>0.12</v>
      </c>
      <c r="Q49" s="15">
        <f t="shared" si="8"/>
        <v>0</v>
      </c>
    </row>
    <row r="50" spans="1:19" x14ac:dyDescent="0.2">
      <c r="A50" s="11" t="s">
        <v>193</v>
      </c>
      <c r="B50" s="11" t="s">
        <v>175</v>
      </c>
      <c r="C50" s="11" t="s">
        <v>193</v>
      </c>
      <c r="D50" s="11" t="s">
        <v>275</v>
      </c>
      <c r="E50" s="12">
        <v>25</v>
      </c>
      <c r="F50" s="12">
        <v>1800</v>
      </c>
      <c r="G50" s="12">
        <v>10</v>
      </c>
      <c r="H50" s="12">
        <v>50</v>
      </c>
      <c r="I50" s="12"/>
      <c r="J50" s="12"/>
      <c r="K50" s="12"/>
      <c r="L50" s="13"/>
      <c r="M50" s="12">
        <f t="shared" si="6"/>
        <v>0</v>
      </c>
      <c r="N50" s="12">
        <f t="shared" si="7"/>
        <v>0</v>
      </c>
      <c r="O50" s="14"/>
      <c r="P50" s="15">
        <v>0.12</v>
      </c>
      <c r="Q50" s="15">
        <f t="shared" si="8"/>
        <v>0</v>
      </c>
    </row>
    <row r="51" spans="1:19" x14ac:dyDescent="0.2">
      <c r="A51" s="36" t="s">
        <v>293</v>
      </c>
      <c r="B51" s="36" t="s">
        <v>294</v>
      </c>
      <c r="C51" s="36">
        <v>90443000</v>
      </c>
      <c r="D51" s="36" t="s">
        <v>277</v>
      </c>
      <c r="E51" s="12" t="s">
        <v>63</v>
      </c>
      <c r="F51" s="12">
        <v>2100</v>
      </c>
      <c r="G51" s="12">
        <v>10</v>
      </c>
      <c r="H51" s="12">
        <v>50</v>
      </c>
      <c r="I51" s="12"/>
      <c r="J51" s="12"/>
      <c r="K51" s="12"/>
      <c r="L51" s="13"/>
      <c r="M51" s="12">
        <f t="shared" si="6"/>
        <v>0</v>
      </c>
      <c r="N51" s="12">
        <f t="shared" si="7"/>
        <v>0</v>
      </c>
      <c r="O51" s="14"/>
      <c r="P51" s="15">
        <v>0.09</v>
      </c>
      <c r="Q51" s="15">
        <f t="shared" si="8"/>
        <v>0</v>
      </c>
    </row>
    <row r="52" spans="1:19" x14ac:dyDescent="0.2">
      <c r="A52" s="36" t="s">
        <v>174</v>
      </c>
      <c r="B52" s="36" t="s">
        <v>175</v>
      </c>
      <c r="C52" s="36">
        <v>90443900</v>
      </c>
      <c r="D52" s="36" t="s">
        <v>277</v>
      </c>
      <c r="E52" s="12" t="s">
        <v>63</v>
      </c>
      <c r="F52" s="12">
        <v>1800</v>
      </c>
      <c r="G52" s="12">
        <v>10</v>
      </c>
      <c r="H52" s="12">
        <v>50</v>
      </c>
      <c r="I52" s="12"/>
      <c r="J52" s="12"/>
      <c r="K52" s="12"/>
      <c r="L52" s="13"/>
      <c r="M52" s="12">
        <f t="shared" si="6"/>
        <v>0</v>
      </c>
      <c r="N52" s="12">
        <f t="shared" si="7"/>
        <v>0</v>
      </c>
      <c r="O52" s="14"/>
      <c r="P52" s="15">
        <v>0.12</v>
      </c>
      <c r="Q52" s="15">
        <f t="shared" si="8"/>
        <v>0</v>
      </c>
    </row>
    <row r="53" spans="1:19" x14ac:dyDescent="0.2">
      <c r="A53" s="28" t="s">
        <v>70</v>
      </c>
      <c r="B53" s="28"/>
      <c r="C53" s="29"/>
      <c r="D53" s="29"/>
      <c r="E53" s="30"/>
      <c r="F53" s="36"/>
      <c r="G53" s="20"/>
      <c r="H53" s="20"/>
      <c r="I53" s="12"/>
      <c r="J53" s="12"/>
      <c r="K53" s="12"/>
      <c r="L53" s="20"/>
      <c r="M53" s="12"/>
      <c r="N53" s="12"/>
      <c r="O53" s="14"/>
      <c r="P53" s="12"/>
      <c r="Q53" s="15"/>
    </row>
    <row r="54" spans="1:19" x14ac:dyDescent="0.2">
      <c r="A54" s="11" t="s">
        <v>295</v>
      </c>
      <c r="B54" s="11" t="s">
        <v>296</v>
      </c>
      <c r="C54" s="11" t="s">
        <v>295</v>
      </c>
      <c r="D54" s="11" t="s">
        <v>275</v>
      </c>
      <c r="E54" s="12">
        <v>32</v>
      </c>
      <c r="F54" s="12">
        <v>100</v>
      </c>
      <c r="G54" s="12">
        <v>10</v>
      </c>
      <c r="H54" s="12">
        <v>300</v>
      </c>
      <c r="I54" s="12"/>
      <c r="J54" s="12"/>
      <c r="K54" s="12"/>
      <c r="L54" s="13"/>
      <c r="M54" s="12">
        <f t="shared" ref="M54:M68" si="9">SUM(I54:L54)</f>
        <v>0</v>
      </c>
      <c r="N54" s="12">
        <f t="shared" ref="N54:N68" si="10">$M54/$H54</f>
        <v>0</v>
      </c>
      <c r="O54" s="14"/>
      <c r="P54" s="15">
        <v>0.09</v>
      </c>
      <c r="Q54" s="15">
        <f t="shared" ref="Q54:Q68" si="11">$N54*$P54</f>
        <v>0</v>
      </c>
      <c r="R54" s="43">
        <f>SUM(Q54:Q68)</f>
        <v>0.27</v>
      </c>
      <c r="S54" s="3">
        <f>R54*100/$R$137</f>
        <v>1.9189765458422177</v>
      </c>
    </row>
    <row r="55" spans="1:19" x14ac:dyDescent="0.2">
      <c r="A55" s="11" t="s">
        <v>71</v>
      </c>
      <c r="B55" s="11" t="s">
        <v>72</v>
      </c>
      <c r="C55" s="11" t="s">
        <v>71</v>
      </c>
      <c r="D55" s="11" t="s">
        <v>275</v>
      </c>
      <c r="E55" s="12">
        <v>32</v>
      </c>
      <c r="F55" s="12">
        <v>150</v>
      </c>
      <c r="G55" s="12">
        <v>10</v>
      </c>
      <c r="H55" s="12">
        <v>300</v>
      </c>
      <c r="I55" s="12"/>
      <c r="J55" s="12"/>
      <c r="K55" s="12"/>
      <c r="L55" s="13"/>
      <c r="M55" s="12">
        <f t="shared" si="9"/>
        <v>0</v>
      </c>
      <c r="N55" s="12">
        <f t="shared" si="10"/>
        <v>0</v>
      </c>
      <c r="O55" s="14"/>
      <c r="P55" s="15">
        <v>0.09</v>
      </c>
      <c r="Q55" s="15">
        <f t="shared" si="11"/>
        <v>0</v>
      </c>
    </row>
    <row r="56" spans="1:19" x14ac:dyDescent="0.2">
      <c r="A56" s="36" t="s">
        <v>256</v>
      </c>
      <c r="B56" s="36" t="s">
        <v>72</v>
      </c>
      <c r="C56" s="36">
        <v>90446200</v>
      </c>
      <c r="D56" s="36" t="s">
        <v>277</v>
      </c>
      <c r="E56" s="12">
        <v>32</v>
      </c>
      <c r="F56" s="12">
        <v>150</v>
      </c>
      <c r="G56" s="12">
        <v>10</v>
      </c>
      <c r="H56" s="12">
        <v>300</v>
      </c>
      <c r="I56" s="12"/>
      <c r="J56" s="12"/>
      <c r="K56" s="12"/>
      <c r="L56" s="13"/>
      <c r="M56" s="12">
        <f t="shared" si="9"/>
        <v>0</v>
      </c>
      <c r="N56" s="12">
        <f t="shared" si="10"/>
        <v>0</v>
      </c>
      <c r="O56" s="14"/>
      <c r="P56" s="15">
        <v>0.09</v>
      </c>
      <c r="Q56" s="15">
        <f t="shared" si="11"/>
        <v>0</v>
      </c>
    </row>
    <row r="57" spans="1:19" x14ac:dyDescent="0.2">
      <c r="A57" s="11" t="s">
        <v>200</v>
      </c>
      <c r="B57" s="11" t="s">
        <v>201</v>
      </c>
      <c r="C57" s="11" t="s">
        <v>200</v>
      </c>
      <c r="D57" s="11" t="s">
        <v>275</v>
      </c>
      <c r="E57" s="12">
        <v>32</v>
      </c>
      <c r="F57" s="12">
        <v>200</v>
      </c>
      <c r="G57" s="12">
        <v>10</v>
      </c>
      <c r="H57" s="12">
        <v>300</v>
      </c>
      <c r="I57" s="12"/>
      <c r="J57" s="12"/>
      <c r="K57" s="12"/>
      <c r="L57" s="13"/>
      <c r="M57" s="12">
        <f t="shared" si="9"/>
        <v>0</v>
      </c>
      <c r="N57" s="12">
        <f t="shared" si="10"/>
        <v>0</v>
      </c>
      <c r="O57" s="14"/>
      <c r="P57" s="15">
        <v>0.09</v>
      </c>
      <c r="Q57" s="15">
        <f t="shared" si="11"/>
        <v>0</v>
      </c>
    </row>
    <row r="58" spans="1:19" x14ac:dyDescent="0.2">
      <c r="A58" s="11" t="s">
        <v>73</v>
      </c>
      <c r="B58" s="11" t="s">
        <v>74</v>
      </c>
      <c r="C58" s="11" t="s">
        <v>73</v>
      </c>
      <c r="D58" s="11" t="s">
        <v>275</v>
      </c>
      <c r="E58" s="12">
        <v>32</v>
      </c>
      <c r="F58" s="12">
        <v>300</v>
      </c>
      <c r="G58" s="12">
        <v>10</v>
      </c>
      <c r="H58" s="12">
        <v>150</v>
      </c>
      <c r="I58" s="12"/>
      <c r="J58" s="12"/>
      <c r="K58" s="12"/>
      <c r="L58" s="13"/>
      <c r="M58" s="12">
        <f t="shared" si="9"/>
        <v>0</v>
      </c>
      <c r="N58" s="12">
        <f t="shared" si="10"/>
        <v>0</v>
      </c>
      <c r="O58" s="14"/>
      <c r="P58" s="15">
        <v>0.09</v>
      </c>
      <c r="Q58" s="15">
        <f t="shared" si="11"/>
        <v>0</v>
      </c>
    </row>
    <row r="59" spans="1:19" x14ac:dyDescent="0.2">
      <c r="A59" s="36" t="s">
        <v>232</v>
      </c>
      <c r="B59" s="36" t="s">
        <v>74</v>
      </c>
      <c r="C59" s="36">
        <v>90446300</v>
      </c>
      <c r="D59" s="36" t="s">
        <v>277</v>
      </c>
      <c r="E59" s="12" t="s">
        <v>180</v>
      </c>
      <c r="F59" s="12">
        <v>300</v>
      </c>
      <c r="G59" s="12">
        <v>10</v>
      </c>
      <c r="H59" s="12">
        <v>150</v>
      </c>
      <c r="I59" s="12"/>
      <c r="J59" s="12"/>
      <c r="K59" s="12"/>
      <c r="L59" s="13"/>
      <c r="M59" s="12">
        <f t="shared" si="9"/>
        <v>0</v>
      </c>
      <c r="N59" s="12">
        <f t="shared" si="10"/>
        <v>0</v>
      </c>
      <c r="O59" s="14"/>
      <c r="P59" s="15">
        <v>0.09</v>
      </c>
      <c r="Q59" s="15">
        <f t="shared" si="11"/>
        <v>0</v>
      </c>
    </row>
    <row r="60" spans="1:19" x14ac:dyDescent="0.2">
      <c r="A60" s="11" t="s">
        <v>75</v>
      </c>
      <c r="B60" s="11" t="s">
        <v>76</v>
      </c>
      <c r="C60" s="11" t="s">
        <v>75</v>
      </c>
      <c r="D60" s="11" t="s">
        <v>275</v>
      </c>
      <c r="E60" s="12">
        <v>32</v>
      </c>
      <c r="F60" s="12">
        <v>450</v>
      </c>
      <c r="G60" s="12">
        <v>10</v>
      </c>
      <c r="H60" s="12">
        <v>100</v>
      </c>
      <c r="I60" s="12"/>
      <c r="J60" s="12"/>
      <c r="K60" s="12"/>
      <c r="L60" s="13"/>
      <c r="M60" s="12">
        <f t="shared" si="9"/>
        <v>0</v>
      </c>
      <c r="N60" s="12">
        <f t="shared" si="10"/>
        <v>0</v>
      </c>
      <c r="O60" s="14"/>
      <c r="P60" s="15">
        <v>0.09</v>
      </c>
      <c r="Q60" s="15">
        <f t="shared" si="11"/>
        <v>0</v>
      </c>
    </row>
    <row r="61" spans="1:19" x14ac:dyDescent="0.2">
      <c r="A61" s="36" t="s">
        <v>179</v>
      </c>
      <c r="B61" s="36" t="s">
        <v>76</v>
      </c>
      <c r="C61" s="36">
        <v>90446400</v>
      </c>
      <c r="D61" s="36" t="s">
        <v>277</v>
      </c>
      <c r="E61" s="12" t="s">
        <v>180</v>
      </c>
      <c r="F61" s="12">
        <v>450</v>
      </c>
      <c r="G61" s="12">
        <v>10</v>
      </c>
      <c r="H61" s="12">
        <v>100</v>
      </c>
      <c r="I61" s="12"/>
      <c r="J61" s="12">
        <v>300</v>
      </c>
      <c r="K61" s="12"/>
      <c r="L61" s="13"/>
      <c r="M61" s="12">
        <f t="shared" si="9"/>
        <v>300</v>
      </c>
      <c r="N61" s="12">
        <f t="shared" si="10"/>
        <v>3</v>
      </c>
      <c r="O61" s="14"/>
      <c r="P61" s="15">
        <v>0.09</v>
      </c>
      <c r="Q61" s="15">
        <f t="shared" si="11"/>
        <v>0.27</v>
      </c>
    </row>
    <row r="62" spans="1:19" x14ac:dyDescent="0.2">
      <c r="A62" s="11" t="s">
        <v>156</v>
      </c>
      <c r="B62" s="11" t="s">
        <v>157</v>
      </c>
      <c r="C62" s="11" t="s">
        <v>156</v>
      </c>
      <c r="D62" s="11" t="s">
        <v>275</v>
      </c>
      <c r="E62" s="12">
        <v>32</v>
      </c>
      <c r="F62" s="12">
        <v>600</v>
      </c>
      <c r="G62" s="12">
        <v>10</v>
      </c>
      <c r="H62" s="12">
        <v>100</v>
      </c>
      <c r="I62" s="12"/>
      <c r="J62" s="12"/>
      <c r="K62" s="12"/>
      <c r="L62" s="13"/>
      <c r="M62" s="12">
        <f t="shared" si="9"/>
        <v>0</v>
      </c>
      <c r="N62" s="12">
        <f t="shared" si="10"/>
        <v>0</v>
      </c>
      <c r="O62" s="14"/>
      <c r="P62" s="15">
        <v>0.12</v>
      </c>
      <c r="Q62" s="15">
        <f t="shared" si="11"/>
        <v>0</v>
      </c>
    </row>
    <row r="63" spans="1:19" x14ac:dyDescent="0.2">
      <c r="A63" s="36" t="s">
        <v>181</v>
      </c>
      <c r="B63" s="36" t="s">
        <v>157</v>
      </c>
      <c r="C63" s="36">
        <v>90446600</v>
      </c>
      <c r="D63" s="36" t="s">
        <v>277</v>
      </c>
      <c r="E63" s="12" t="s">
        <v>180</v>
      </c>
      <c r="F63" s="12">
        <v>600</v>
      </c>
      <c r="G63" s="12">
        <v>10</v>
      </c>
      <c r="H63" s="12">
        <v>100</v>
      </c>
      <c r="I63" s="12"/>
      <c r="J63" s="12"/>
      <c r="K63" s="12"/>
      <c r="L63" s="13"/>
      <c r="M63" s="12">
        <f t="shared" si="9"/>
        <v>0</v>
      </c>
      <c r="N63" s="12">
        <f t="shared" si="10"/>
        <v>0</v>
      </c>
      <c r="O63" s="14"/>
      <c r="P63" s="15">
        <v>0.12</v>
      </c>
      <c r="Q63" s="15">
        <f t="shared" si="11"/>
        <v>0</v>
      </c>
    </row>
    <row r="64" spans="1:19" x14ac:dyDescent="0.2">
      <c r="A64" s="11" t="s">
        <v>222</v>
      </c>
      <c r="B64" s="11" t="s">
        <v>223</v>
      </c>
      <c r="C64" s="11" t="s">
        <v>222</v>
      </c>
      <c r="D64" s="11" t="s">
        <v>275</v>
      </c>
      <c r="E64" s="12">
        <v>32</v>
      </c>
      <c r="F64" s="12">
        <v>750</v>
      </c>
      <c r="G64" s="12">
        <v>10</v>
      </c>
      <c r="H64" s="12">
        <v>60</v>
      </c>
      <c r="I64" s="12"/>
      <c r="J64" s="12"/>
      <c r="K64" s="12"/>
      <c r="L64" s="13"/>
      <c r="M64" s="12">
        <f t="shared" si="9"/>
        <v>0</v>
      </c>
      <c r="N64" s="12">
        <f t="shared" si="10"/>
        <v>0</v>
      </c>
      <c r="O64" s="14"/>
      <c r="P64" s="15">
        <v>0.09</v>
      </c>
      <c r="Q64" s="15">
        <f t="shared" si="11"/>
        <v>0</v>
      </c>
    </row>
    <row r="65" spans="1:19" x14ac:dyDescent="0.2">
      <c r="A65" s="11" t="s">
        <v>158</v>
      </c>
      <c r="B65" s="11" t="s">
        <v>159</v>
      </c>
      <c r="C65" s="11" t="s">
        <v>158</v>
      </c>
      <c r="D65" s="11" t="s">
        <v>275</v>
      </c>
      <c r="E65" s="12">
        <v>32</v>
      </c>
      <c r="F65" s="12">
        <v>900</v>
      </c>
      <c r="G65" s="12">
        <v>10</v>
      </c>
      <c r="H65" s="12">
        <v>50</v>
      </c>
      <c r="I65" s="12"/>
      <c r="J65" s="12"/>
      <c r="K65" s="12"/>
      <c r="L65" s="13"/>
      <c r="M65" s="12">
        <f t="shared" si="9"/>
        <v>0</v>
      </c>
      <c r="N65" s="12">
        <f t="shared" si="10"/>
        <v>0</v>
      </c>
      <c r="O65" s="14"/>
      <c r="P65" s="15">
        <v>0.09</v>
      </c>
      <c r="Q65" s="15">
        <f t="shared" si="11"/>
        <v>0</v>
      </c>
    </row>
    <row r="66" spans="1:19" x14ac:dyDescent="0.2">
      <c r="A66" s="36" t="s">
        <v>182</v>
      </c>
      <c r="B66" s="36" t="s">
        <v>159</v>
      </c>
      <c r="C66" s="36">
        <v>90446700</v>
      </c>
      <c r="D66" s="36" t="s">
        <v>277</v>
      </c>
      <c r="E66" s="12" t="s">
        <v>180</v>
      </c>
      <c r="F66" s="12">
        <v>900</v>
      </c>
      <c r="G66" s="12">
        <v>10</v>
      </c>
      <c r="H66" s="12">
        <v>50</v>
      </c>
      <c r="I66" s="12"/>
      <c r="J66" s="12"/>
      <c r="K66" s="12"/>
      <c r="L66" s="13"/>
      <c r="M66" s="12">
        <f t="shared" si="9"/>
        <v>0</v>
      </c>
      <c r="N66" s="12">
        <f t="shared" si="10"/>
        <v>0</v>
      </c>
      <c r="O66" s="14"/>
      <c r="P66" s="15">
        <v>0.09</v>
      </c>
      <c r="Q66" s="15">
        <f t="shared" si="11"/>
        <v>0</v>
      </c>
    </row>
    <row r="67" spans="1:19" x14ac:dyDescent="0.2">
      <c r="A67" s="11" t="s">
        <v>233</v>
      </c>
      <c r="B67" s="11" t="s">
        <v>234</v>
      </c>
      <c r="C67" s="11" t="s">
        <v>233</v>
      </c>
      <c r="D67" s="11" t="s">
        <v>275</v>
      </c>
      <c r="E67" s="12">
        <v>32</v>
      </c>
      <c r="F67" s="12">
        <v>1200</v>
      </c>
      <c r="G67" s="12">
        <v>10</v>
      </c>
      <c r="H67" s="12">
        <v>50</v>
      </c>
      <c r="I67" s="12"/>
      <c r="J67" s="12"/>
      <c r="K67" s="12"/>
      <c r="L67" s="13"/>
      <c r="M67" s="12">
        <f t="shared" si="9"/>
        <v>0</v>
      </c>
      <c r="N67" s="12">
        <f t="shared" si="10"/>
        <v>0</v>
      </c>
      <c r="O67" s="14"/>
      <c r="P67" s="15">
        <v>0.12</v>
      </c>
      <c r="Q67" s="15">
        <f t="shared" si="11"/>
        <v>0</v>
      </c>
    </row>
    <row r="68" spans="1:19" x14ac:dyDescent="0.2">
      <c r="A68" s="37" t="s">
        <v>236</v>
      </c>
      <c r="B68" s="36" t="s">
        <v>237</v>
      </c>
      <c r="C68" s="48">
        <v>90446800</v>
      </c>
      <c r="D68" s="36" t="s">
        <v>277</v>
      </c>
      <c r="E68" s="12" t="s">
        <v>180</v>
      </c>
      <c r="F68" s="12">
        <v>1800</v>
      </c>
      <c r="G68" s="12">
        <v>10</v>
      </c>
      <c r="H68" s="12">
        <v>25</v>
      </c>
      <c r="I68" s="12"/>
      <c r="J68" s="12"/>
      <c r="K68" s="12"/>
      <c r="L68" s="13"/>
      <c r="M68" s="12">
        <f t="shared" si="9"/>
        <v>0</v>
      </c>
      <c r="N68" s="12">
        <f t="shared" si="10"/>
        <v>0</v>
      </c>
      <c r="O68" s="14"/>
      <c r="P68" s="15">
        <v>0.18</v>
      </c>
      <c r="Q68" s="15">
        <f t="shared" si="11"/>
        <v>0</v>
      </c>
      <c r="R68" s="43"/>
    </row>
    <row r="69" spans="1:19" x14ac:dyDescent="0.2">
      <c r="A69" s="28" t="s">
        <v>77</v>
      </c>
      <c r="B69" s="28"/>
      <c r="C69" s="29"/>
      <c r="D69" s="29"/>
      <c r="E69" s="30"/>
      <c r="F69" s="36"/>
      <c r="G69" s="12"/>
      <c r="H69" s="12"/>
      <c r="I69" s="12"/>
      <c r="J69" s="12"/>
      <c r="K69" s="12"/>
      <c r="L69" s="8"/>
      <c r="M69" s="12"/>
      <c r="N69" s="12"/>
      <c r="O69" s="14"/>
      <c r="P69" s="12"/>
      <c r="Q69" s="15"/>
    </row>
    <row r="70" spans="1:19" x14ac:dyDescent="0.2">
      <c r="A70" s="11" t="s">
        <v>297</v>
      </c>
      <c r="B70" s="11" t="s">
        <v>298</v>
      </c>
      <c r="C70" s="11" t="s">
        <v>297</v>
      </c>
      <c r="D70" s="11" t="s">
        <v>275</v>
      </c>
      <c r="E70" s="12">
        <v>40</v>
      </c>
      <c r="F70" s="12">
        <v>100</v>
      </c>
      <c r="G70" s="12">
        <v>10</v>
      </c>
      <c r="H70" s="12">
        <v>300</v>
      </c>
      <c r="I70" s="12"/>
      <c r="J70" s="12"/>
      <c r="K70" s="12"/>
      <c r="L70" s="13"/>
      <c r="M70" s="12">
        <f t="shared" ref="M70:M84" si="12">SUM(I70:L70)</f>
        <v>0</v>
      </c>
      <c r="N70" s="12">
        <f t="shared" ref="N70:N84" si="13">$M70/$H70</f>
        <v>0</v>
      </c>
      <c r="O70" s="14"/>
      <c r="P70" s="15">
        <v>0.13</v>
      </c>
      <c r="Q70" s="15">
        <f t="shared" ref="Q70:Q84" si="14">$N70*$P70</f>
        <v>0</v>
      </c>
      <c r="R70" s="43">
        <f>SUM(Q70:Q84)</f>
        <v>1.8199999999999998</v>
      </c>
      <c r="S70" s="3">
        <f>R70*100/$R$137</f>
        <v>12.935323383084576</v>
      </c>
    </row>
    <row r="71" spans="1:19" x14ac:dyDescent="0.2">
      <c r="A71" s="11" t="s">
        <v>78</v>
      </c>
      <c r="B71" s="11" t="s">
        <v>79</v>
      </c>
      <c r="C71" s="11" t="s">
        <v>78</v>
      </c>
      <c r="D71" s="11" t="s">
        <v>275</v>
      </c>
      <c r="E71" s="12">
        <v>40</v>
      </c>
      <c r="F71" s="12">
        <v>150</v>
      </c>
      <c r="G71" s="12">
        <v>10</v>
      </c>
      <c r="H71" s="12">
        <v>300</v>
      </c>
      <c r="I71" s="12"/>
      <c r="J71" s="12"/>
      <c r="K71" s="12"/>
      <c r="L71" s="13"/>
      <c r="M71" s="12">
        <f t="shared" si="12"/>
        <v>0</v>
      </c>
      <c r="N71" s="12">
        <f t="shared" si="13"/>
        <v>0</v>
      </c>
      <c r="O71" s="14"/>
      <c r="P71" s="15">
        <v>0.13</v>
      </c>
      <c r="Q71" s="15">
        <f t="shared" si="14"/>
        <v>0</v>
      </c>
    </row>
    <row r="72" spans="1:19" x14ac:dyDescent="0.2">
      <c r="A72" s="36" t="s">
        <v>240</v>
      </c>
      <c r="B72" s="36" t="s">
        <v>79</v>
      </c>
      <c r="C72" s="31" t="s">
        <v>241</v>
      </c>
      <c r="D72" s="36" t="s">
        <v>277</v>
      </c>
      <c r="E72" s="12">
        <v>40</v>
      </c>
      <c r="F72" s="12">
        <v>150</v>
      </c>
      <c r="G72" s="12">
        <v>10</v>
      </c>
      <c r="H72" s="12">
        <v>300</v>
      </c>
      <c r="I72" s="12"/>
      <c r="J72" s="12"/>
      <c r="K72" s="12"/>
      <c r="L72" s="13"/>
      <c r="M72" s="12">
        <f t="shared" si="12"/>
        <v>0</v>
      </c>
      <c r="N72" s="12">
        <f t="shared" si="13"/>
        <v>0</v>
      </c>
      <c r="O72" s="14"/>
      <c r="P72" s="15">
        <v>0.13</v>
      </c>
      <c r="Q72" s="15">
        <f t="shared" si="14"/>
        <v>0</v>
      </c>
    </row>
    <row r="73" spans="1:19" x14ac:dyDescent="0.2">
      <c r="A73" s="11" t="s">
        <v>80</v>
      </c>
      <c r="B73" s="11" t="s">
        <v>81</v>
      </c>
      <c r="C73" s="11" t="s">
        <v>80</v>
      </c>
      <c r="D73" s="11" t="s">
        <v>275</v>
      </c>
      <c r="E73" s="12">
        <v>40</v>
      </c>
      <c r="F73" s="12">
        <v>200</v>
      </c>
      <c r="G73" s="12">
        <v>10</v>
      </c>
      <c r="H73" s="12">
        <v>150</v>
      </c>
      <c r="I73" s="12"/>
      <c r="J73" s="12"/>
      <c r="K73" s="12"/>
      <c r="L73" s="13"/>
      <c r="M73" s="12">
        <f t="shared" si="12"/>
        <v>0</v>
      </c>
      <c r="N73" s="12">
        <f t="shared" si="13"/>
        <v>0</v>
      </c>
      <c r="O73" s="14"/>
      <c r="P73" s="15">
        <v>0.13</v>
      </c>
      <c r="Q73" s="15">
        <f t="shared" si="14"/>
        <v>0</v>
      </c>
    </row>
    <row r="74" spans="1:19" x14ac:dyDescent="0.2">
      <c r="A74" s="11" t="s">
        <v>82</v>
      </c>
      <c r="B74" s="11" t="s">
        <v>83</v>
      </c>
      <c r="C74" s="11" t="s">
        <v>82</v>
      </c>
      <c r="D74" s="11" t="s">
        <v>275</v>
      </c>
      <c r="E74" s="12">
        <v>40</v>
      </c>
      <c r="F74" s="12">
        <v>300</v>
      </c>
      <c r="G74" s="12">
        <v>10</v>
      </c>
      <c r="H74" s="12">
        <v>150</v>
      </c>
      <c r="I74" s="12"/>
      <c r="J74" s="12"/>
      <c r="K74" s="12"/>
      <c r="L74" s="13"/>
      <c r="M74" s="12">
        <f t="shared" si="12"/>
        <v>0</v>
      </c>
      <c r="N74" s="12">
        <f t="shared" si="13"/>
        <v>0</v>
      </c>
      <c r="O74" s="14"/>
      <c r="P74" s="15">
        <v>0.13</v>
      </c>
      <c r="Q74" s="15">
        <f t="shared" si="14"/>
        <v>0</v>
      </c>
    </row>
    <row r="75" spans="1:19" x14ac:dyDescent="0.2">
      <c r="A75" s="36" t="s">
        <v>183</v>
      </c>
      <c r="B75" s="36" t="s">
        <v>83</v>
      </c>
      <c r="C75" s="36">
        <v>90447300</v>
      </c>
      <c r="D75" s="36" t="s">
        <v>277</v>
      </c>
      <c r="E75" s="12" t="s">
        <v>89</v>
      </c>
      <c r="F75" s="12">
        <v>300</v>
      </c>
      <c r="G75" s="12">
        <v>10</v>
      </c>
      <c r="H75" s="12">
        <v>150</v>
      </c>
      <c r="I75" s="12"/>
      <c r="J75" s="12"/>
      <c r="K75" s="12">
        <v>300</v>
      </c>
      <c r="L75" s="13"/>
      <c r="M75" s="12">
        <f t="shared" si="12"/>
        <v>300</v>
      </c>
      <c r="N75" s="12">
        <f t="shared" si="13"/>
        <v>2</v>
      </c>
      <c r="O75" s="14"/>
      <c r="P75" s="15">
        <v>0.13</v>
      </c>
      <c r="Q75" s="15">
        <f t="shared" si="14"/>
        <v>0.26</v>
      </c>
    </row>
    <row r="76" spans="1:19" x14ac:dyDescent="0.2">
      <c r="A76" s="11" t="s">
        <v>84</v>
      </c>
      <c r="B76" s="11" t="s">
        <v>85</v>
      </c>
      <c r="C76" s="11" t="s">
        <v>84</v>
      </c>
      <c r="D76" s="11" t="s">
        <v>275</v>
      </c>
      <c r="E76" s="12">
        <v>40</v>
      </c>
      <c r="F76" s="12">
        <v>450</v>
      </c>
      <c r="G76" s="12">
        <v>10</v>
      </c>
      <c r="H76" s="12">
        <v>100</v>
      </c>
      <c r="I76" s="12"/>
      <c r="J76" s="12"/>
      <c r="K76" s="12"/>
      <c r="L76" s="13"/>
      <c r="M76" s="12">
        <f t="shared" si="12"/>
        <v>0</v>
      </c>
      <c r="N76" s="12">
        <f t="shared" si="13"/>
        <v>0</v>
      </c>
      <c r="O76" s="14"/>
      <c r="P76" s="15">
        <v>0.13</v>
      </c>
      <c r="Q76" s="15">
        <f t="shared" si="14"/>
        <v>0</v>
      </c>
    </row>
    <row r="77" spans="1:19" x14ac:dyDescent="0.2">
      <c r="A77" s="36" t="s">
        <v>184</v>
      </c>
      <c r="B77" s="36" t="s">
        <v>85</v>
      </c>
      <c r="C77" s="36">
        <v>90447400</v>
      </c>
      <c r="D77" s="36" t="s">
        <v>277</v>
      </c>
      <c r="E77" s="12" t="s">
        <v>89</v>
      </c>
      <c r="F77" s="12">
        <v>450</v>
      </c>
      <c r="G77" s="12">
        <v>10</v>
      </c>
      <c r="H77" s="12">
        <v>100</v>
      </c>
      <c r="I77" s="12"/>
      <c r="J77" s="12"/>
      <c r="K77" s="12"/>
      <c r="L77" s="13"/>
      <c r="M77" s="12">
        <f t="shared" si="12"/>
        <v>0</v>
      </c>
      <c r="N77" s="12">
        <f t="shared" si="13"/>
        <v>0</v>
      </c>
      <c r="O77" s="14"/>
      <c r="P77" s="15">
        <v>0.13</v>
      </c>
      <c r="Q77" s="15">
        <f t="shared" si="14"/>
        <v>0</v>
      </c>
    </row>
    <row r="78" spans="1:19" x14ac:dyDescent="0.2">
      <c r="A78" s="11" t="s">
        <v>86</v>
      </c>
      <c r="B78" s="11" t="s">
        <v>87</v>
      </c>
      <c r="C78" s="11" t="s">
        <v>86</v>
      </c>
      <c r="D78" s="11" t="s">
        <v>275</v>
      </c>
      <c r="E78" s="12">
        <v>40</v>
      </c>
      <c r="F78" s="12">
        <v>600</v>
      </c>
      <c r="G78" s="12">
        <v>10</v>
      </c>
      <c r="H78" s="12">
        <v>50</v>
      </c>
      <c r="I78" s="12"/>
      <c r="J78" s="12"/>
      <c r="K78" s="12">
        <v>200</v>
      </c>
      <c r="L78" s="13"/>
      <c r="M78" s="12">
        <f t="shared" si="12"/>
        <v>200</v>
      </c>
      <c r="N78" s="12">
        <f t="shared" si="13"/>
        <v>4</v>
      </c>
      <c r="O78" s="14"/>
      <c r="P78" s="15">
        <v>0.09</v>
      </c>
      <c r="Q78" s="15">
        <f t="shared" si="14"/>
        <v>0.36</v>
      </c>
    </row>
    <row r="79" spans="1:19" x14ac:dyDescent="0.2">
      <c r="A79" s="36" t="s">
        <v>88</v>
      </c>
      <c r="B79" s="36" t="s">
        <v>87</v>
      </c>
      <c r="C79" s="36">
        <v>90447600</v>
      </c>
      <c r="D79" s="36" t="s">
        <v>277</v>
      </c>
      <c r="E79" s="12" t="s">
        <v>89</v>
      </c>
      <c r="F79" s="12">
        <v>600</v>
      </c>
      <c r="G79" s="12">
        <v>10</v>
      </c>
      <c r="H79" s="12">
        <v>50</v>
      </c>
      <c r="I79" s="12"/>
      <c r="J79" s="12">
        <v>150</v>
      </c>
      <c r="K79" s="12">
        <v>300</v>
      </c>
      <c r="L79" s="13"/>
      <c r="M79" s="12">
        <f t="shared" si="12"/>
        <v>450</v>
      </c>
      <c r="N79" s="12">
        <f t="shared" si="13"/>
        <v>9</v>
      </c>
      <c r="O79" s="14"/>
      <c r="P79" s="15">
        <v>0.09</v>
      </c>
      <c r="Q79" s="15">
        <f t="shared" si="14"/>
        <v>0.80999999999999994</v>
      </c>
    </row>
    <row r="80" spans="1:19" x14ac:dyDescent="0.2">
      <c r="A80" s="11" t="s">
        <v>90</v>
      </c>
      <c r="B80" s="11" t="s">
        <v>91</v>
      </c>
      <c r="C80" s="11" t="s">
        <v>90</v>
      </c>
      <c r="D80" s="11" t="s">
        <v>275</v>
      </c>
      <c r="E80" s="12">
        <v>40</v>
      </c>
      <c r="F80" s="12">
        <v>750</v>
      </c>
      <c r="G80" s="12">
        <v>10</v>
      </c>
      <c r="H80" s="12">
        <v>50</v>
      </c>
      <c r="I80" s="12"/>
      <c r="J80" s="12"/>
      <c r="K80" s="12"/>
      <c r="L80" s="13"/>
      <c r="M80" s="12">
        <f t="shared" si="12"/>
        <v>0</v>
      </c>
      <c r="N80" s="12">
        <f t="shared" si="13"/>
        <v>0</v>
      </c>
      <c r="O80" s="14"/>
      <c r="P80" s="15">
        <v>0.13</v>
      </c>
      <c r="Q80" s="15">
        <f t="shared" si="14"/>
        <v>0</v>
      </c>
    </row>
    <row r="81" spans="1:19" x14ac:dyDescent="0.2">
      <c r="A81" s="11" t="s">
        <v>92</v>
      </c>
      <c r="B81" s="11" t="s">
        <v>93</v>
      </c>
      <c r="C81" s="11" t="s">
        <v>92</v>
      </c>
      <c r="D81" s="11" t="s">
        <v>275</v>
      </c>
      <c r="E81" s="12">
        <v>40</v>
      </c>
      <c r="F81" s="12">
        <v>900</v>
      </c>
      <c r="G81" s="12">
        <v>10</v>
      </c>
      <c r="H81" s="12">
        <v>50</v>
      </c>
      <c r="I81" s="12"/>
      <c r="J81" s="12"/>
      <c r="K81" s="12"/>
      <c r="L81" s="13"/>
      <c r="M81" s="12">
        <f t="shared" si="12"/>
        <v>0</v>
      </c>
      <c r="N81" s="12">
        <f t="shared" si="13"/>
        <v>0</v>
      </c>
      <c r="O81" s="14"/>
      <c r="P81" s="15">
        <v>0.13</v>
      </c>
      <c r="Q81" s="15">
        <f t="shared" si="14"/>
        <v>0</v>
      </c>
    </row>
    <row r="82" spans="1:19" x14ac:dyDescent="0.2">
      <c r="A82" s="36" t="s">
        <v>185</v>
      </c>
      <c r="B82" s="36" t="s">
        <v>93</v>
      </c>
      <c r="C82" s="36">
        <v>90447700</v>
      </c>
      <c r="D82" s="36" t="s">
        <v>277</v>
      </c>
      <c r="E82" s="12" t="s">
        <v>89</v>
      </c>
      <c r="F82" s="12">
        <v>900</v>
      </c>
      <c r="G82" s="12">
        <v>10</v>
      </c>
      <c r="H82" s="12">
        <v>50</v>
      </c>
      <c r="I82" s="12"/>
      <c r="J82" s="12">
        <v>150</v>
      </c>
      <c r="K82" s="12"/>
      <c r="L82" s="13"/>
      <c r="M82" s="12">
        <f t="shared" si="12"/>
        <v>150</v>
      </c>
      <c r="N82" s="12">
        <f t="shared" si="13"/>
        <v>3</v>
      </c>
      <c r="O82" s="14"/>
      <c r="P82" s="15">
        <v>0.13</v>
      </c>
      <c r="Q82" s="15">
        <f t="shared" si="14"/>
        <v>0.39</v>
      </c>
    </row>
    <row r="83" spans="1:19" x14ac:dyDescent="0.2">
      <c r="A83" s="11" t="s">
        <v>94</v>
      </c>
      <c r="B83" s="11" t="s">
        <v>95</v>
      </c>
      <c r="C83" s="11" t="s">
        <v>94</v>
      </c>
      <c r="D83" s="11" t="s">
        <v>275</v>
      </c>
      <c r="E83" s="12">
        <v>40</v>
      </c>
      <c r="F83" s="12">
        <v>1200</v>
      </c>
      <c r="G83" s="12">
        <v>5</v>
      </c>
      <c r="H83" s="12">
        <v>25</v>
      </c>
      <c r="I83" s="12"/>
      <c r="J83" s="12"/>
      <c r="K83" s="12"/>
      <c r="L83" s="13"/>
      <c r="M83" s="12">
        <f t="shared" si="12"/>
        <v>0</v>
      </c>
      <c r="N83" s="12">
        <f t="shared" si="13"/>
        <v>0</v>
      </c>
      <c r="O83" s="14"/>
      <c r="P83" s="15">
        <v>0.08</v>
      </c>
      <c r="Q83" s="15">
        <f t="shared" si="14"/>
        <v>0</v>
      </c>
    </row>
    <row r="84" spans="1:19" x14ac:dyDescent="0.2">
      <c r="A84" s="11" t="s">
        <v>220</v>
      </c>
      <c r="B84" s="11" t="s">
        <v>221</v>
      </c>
      <c r="C84" s="11" t="s">
        <v>220</v>
      </c>
      <c r="D84" s="11" t="s">
        <v>275</v>
      </c>
      <c r="E84" s="12">
        <v>40</v>
      </c>
      <c r="F84" s="12">
        <v>2000</v>
      </c>
      <c r="G84" s="12">
        <v>5</v>
      </c>
      <c r="H84" s="12">
        <v>25</v>
      </c>
      <c r="I84" s="12"/>
      <c r="J84" s="12"/>
      <c r="K84" s="12"/>
      <c r="L84" s="13"/>
      <c r="M84" s="12">
        <f t="shared" si="12"/>
        <v>0</v>
      </c>
      <c r="N84" s="12">
        <f t="shared" si="13"/>
        <v>0</v>
      </c>
      <c r="O84" s="14"/>
      <c r="P84" s="15">
        <v>0.08</v>
      </c>
      <c r="Q84" s="15">
        <f t="shared" si="14"/>
        <v>0</v>
      </c>
      <c r="R84" s="43"/>
    </row>
    <row r="85" spans="1:19" x14ac:dyDescent="0.2">
      <c r="A85" s="28" t="s">
        <v>96</v>
      </c>
      <c r="B85" s="28"/>
      <c r="C85" s="30"/>
      <c r="D85" s="30"/>
      <c r="E85" s="20"/>
      <c r="F85" s="12"/>
      <c r="G85" s="12"/>
      <c r="H85" s="12"/>
      <c r="I85" s="12"/>
      <c r="J85" s="12"/>
      <c r="K85" s="12"/>
      <c r="L85" s="8"/>
      <c r="M85" s="12"/>
      <c r="N85" s="12"/>
      <c r="O85" s="14"/>
      <c r="P85" s="12"/>
      <c r="Q85" s="15"/>
    </row>
    <row r="86" spans="1:19" x14ac:dyDescent="0.2">
      <c r="A86" s="11" t="s">
        <v>299</v>
      </c>
      <c r="B86" s="11" t="s">
        <v>300</v>
      </c>
      <c r="C86" s="11" t="s">
        <v>299</v>
      </c>
      <c r="D86" s="11" t="s">
        <v>275</v>
      </c>
      <c r="E86" s="12">
        <v>50</v>
      </c>
      <c r="F86" s="12">
        <v>100</v>
      </c>
      <c r="G86" s="12">
        <v>10</v>
      </c>
      <c r="H86" s="12">
        <v>150</v>
      </c>
      <c r="I86" s="12"/>
      <c r="J86" s="12"/>
      <c r="K86" s="12"/>
      <c r="L86" s="13"/>
      <c r="M86" s="12">
        <f t="shared" ref="M86:M102" si="15">SUM(I86:L86)</f>
        <v>0</v>
      </c>
      <c r="N86" s="12">
        <f t="shared" ref="N86:N102" si="16">$M86/$H86</f>
        <v>0</v>
      </c>
      <c r="O86" s="14"/>
      <c r="P86" s="15">
        <v>0.1</v>
      </c>
      <c r="Q86" s="15">
        <f t="shared" ref="Q86:Q102" si="17">$N86*$P86</f>
        <v>0</v>
      </c>
      <c r="R86" s="43">
        <f>SUM(Q86:Q102)</f>
        <v>1.04</v>
      </c>
      <c r="S86" s="3">
        <f>R86*100/$R$137</f>
        <v>7.3916133617626159</v>
      </c>
    </row>
    <row r="87" spans="1:19" x14ac:dyDescent="0.2">
      <c r="A87" s="11" t="s">
        <v>97</v>
      </c>
      <c r="B87" s="11" t="s">
        <v>98</v>
      </c>
      <c r="C87" s="11" t="s">
        <v>97</v>
      </c>
      <c r="D87" s="11" t="s">
        <v>275</v>
      </c>
      <c r="E87" s="12">
        <v>50</v>
      </c>
      <c r="F87" s="12">
        <v>150</v>
      </c>
      <c r="G87" s="12">
        <v>10</v>
      </c>
      <c r="H87" s="12">
        <v>150</v>
      </c>
      <c r="I87" s="12"/>
      <c r="J87" s="12"/>
      <c r="K87" s="12"/>
      <c r="L87" s="13"/>
      <c r="M87" s="12">
        <f t="shared" si="15"/>
        <v>0</v>
      </c>
      <c r="N87" s="12">
        <f t="shared" si="16"/>
        <v>0</v>
      </c>
      <c r="O87" s="14"/>
      <c r="P87" s="15">
        <v>0.1</v>
      </c>
      <c r="Q87" s="15">
        <f t="shared" si="17"/>
        <v>0</v>
      </c>
    </row>
    <row r="88" spans="1:19" x14ac:dyDescent="0.2">
      <c r="A88" s="36" t="s">
        <v>235</v>
      </c>
      <c r="B88" s="36" t="s">
        <v>98</v>
      </c>
      <c r="C88" s="36">
        <v>90448200</v>
      </c>
      <c r="D88" s="36" t="s">
        <v>277</v>
      </c>
      <c r="E88" s="12" t="s">
        <v>102</v>
      </c>
      <c r="F88" s="12">
        <v>150</v>
      </c>
      <c r="G88" s="12">
        <v>10</v>
      </c>
      <c r="H88" s="12">
        <v>150</v>
      </c>
      <c r="I88" s="12"/>
      <c r="J88" s="12"/>
      <c r="K88" s="12"/>
      <c r="L88" s="13"/>
      <c r="M88" s="12">
        <f t="shared" si="15"/>
        <v>0</v>
      </c>
      <c r="N88" s="12">
        <f t="shared" si="16"/>
        <v>0</v>
      </c>
      <c r="O88" s="14"/>
      <c r="P88" s="15">
        <v>0.1</v>
      </c>
      <c r="Q88" s="15">
        <f t="shared" si="17"/>
        <v>0</v>
      </c>
    </row>
    <row r="89" spans="1:19" x14ac:dyDescent="0.2">
      <c r="A89" s="11" t="s">
        <v>224</v>
      </c>
      <c r="B89" s="11" t="s">
        <v>225</v>
      </c>
      <c r="C89" s="11" t="s">
        <v>224</v>
      </c>
      <c r="D89" s="11" t="s">
        <v>275</v>
      </c>
      <c r="E89" s="12">
        <v>50</v>
      </c>
      <c r="F89" s="12">
        <v>200</v>
      </c>
      <c r="G89" s="12">
        <v>10</v>
      </c>
      <c r="H89" s="12">
        <v>150</v>
      </c>
      <c r="I89" s="12"/>
      <c r="J89" s="12"/>
      <c r="K89" s="12"/>
      <c r="L89" s="13"/>
      <c r="M89" s="12">
        <f t="shared" si="15"/>
        <v>0</v>
      </c>
      <c r="N89" s="12">
        <f t="shared" si="16"/>
        <v>0</v>
      </c>
      <c r="O89" s="14"/>
      <c r="P89" s="15">
        <v>0.06</v>
      </c>
      <c r="Q89" s="15">
        <f t="shared" si="17"/>
        <v>0</v>
      </c>
    </row>
    <row r="90" spans="1:19" x14ac:dyDescent="0.2">
      <c r="A90" s="11" t="s">
        <v>99</v>
      </c>
      <c r="B90" s="11" t="s">
        <v>100</v>
      </c>
      <c r="C90" s="11" t="s">
        <v>99</v>
      </c>
      <c r="D90" s="11" t="s">
        <v>275</v>
      </c>
      <c r="E90" s="12">
        <v>50</v>
      </c>
      <c r="F90" s="12">
        <v>300</v>
      </c>
      <c r="G90" s="12">
        <v>10</v>
      </c>
      <c r="H90" s="12">
        <v>75</v>
      </c>
      <c r="I90" s="12"/>
      <c r="J90" s="12"/>
      <c r="K90" s="12"/>
      <c r="L90" s="13"/>
      <c r="M90" s="12">
        <f t="shared" si="15"/>
        <v>0</v>
      </c>
      <c r="N90" s="12">
        <f t="shared" si="16"/>
        <v>0</v>
      </c>
      <c r="O90" s="14"/>
      <c r="P90" s="15">
        <v>0.1</v>
      </c>
      <c r="Q90" s="15">
        <f t="shared" si="17"/>
        <v>0</v>
      </c>
    </row>
    <row r="91" spans="1:19" x14ac:dyDescent="0.2">
      <c r="A91" s="36" t="s">
        <v>101</v>
      </c>
      <c r="B91" s="36" t="s">
        <v>100</v>
      </c>
      <c r="C91" s="36">
        <v>90448300</v>
      </c>
      <c r="D91" s="36" t="s">
        <v>277</v>
      </c>
      <c r="E91" s="12" t="s">
        <v>102</v>
      </c>
      <c r="F91" s="12">
        <v>300</v>
      </c>
      <c r="G91" s="12">
        <v>10</v>
      </c>
      <c r="H91" s="12">
        <v>75</v>
      </c>
      <c r="I91" s="12"/>
      <c r="J91" s="12"/>
      <c r="K91" s="12"/>
      <c r="L91" s="13"/>
      <c r="M91" s="12">
        <f t="shared" si="15"/>
        <v>0</v>
      </c>
      <c r="N91" s="12">
        <f t="shared" si="16"/>
        <v>0</v>
      </c>
      <c r="O91" s="14"/>
      <c r="P91" s="15">
        <v>0.1</v>
      </c>
      <c r="Q91" s="15">
        <f t="shared" si="17"/>
        <v>0</v>
      </c>
    </row>
    <row r="92" spans="1:19" x14ac:dyDescent="0.2">
      <c r="A92" s="11" t="s">
        <v>103</v>
      </c>
      <c r="B92" s="11" t="s">
        <v>104</v>
      </c>
      <c r="C92" s="11" t="s">
        <v>103</v>
      </c>
      <c r="D92" s="11" t="s">
        <v>275</v>
      </c>
      <c r="E92" s="12">
        <v>50</v>
      </c>
      <c r="F92" s="12">
        <v>450</v>
      </c>
      <c r="G92" s="12">
        <v>10</v>
      </c>
      <c r="H92" s="12">
        <v>50</v>
      </c>
      <c r="I92" s="12"/>
      <c r="J92" s="12"/>
      <c r="K92" s="12"/>
      <c r="L92" s="13"/>
      <c r="M92" s="12">
        <f t="shared" si="15"/>
        <v>0</v>
      </c>
      <c r="N92" s="12">
        <f t="shared" si="16"/>
        <v>0</v>
      </c>
      <c r="O92" s="14"/>
      <c r="P92" s="15">
        <v>0.1</v>
      </c>
      <c r="Q92" s="15">
        <f t="shared" si="17"/>
        <v>0</v>
      </c>
    </row>
    <row r="93" spans="1:19" x14ac:dyDescent="0.2">
      <c r="A93" s="36" t="s">
        <v>186</v>
      </c>
      <c r="B93" s="36" t="s">
        <v>104</v>
      </c>
      <c r="C93" s="36">
        <v>90448400</v>
      </c>
      <c r="D93" s="36" t="s">
        <v>277</v>
      </c>
      <c r="E93" s="12" t="s">
        <v>102</v>
      </c>
      <c r="F93" s="12">
        <v>450</v>
      </c>
      <c r="G93" s="12">
        <v>10</v>
      </c>
      <c r="H93" s="12">
        <v>50</v>
      </c>
      <c r="I93" s="12"/>
      <c r="J93" s="12"/>
      <c r="K93" s="12"/>
      <c r="L93" s="13"/>
      <c r="M93" s="12">
        <f t="shared" si="15"/>
        <v>0</v>
      </c>
      <c r="N93" s="12">
        <f t="shared" si="16"/>
        <v>0</v>
      </c>
      <c r="O93" s="14"/>
      <c r="P93" s="15">
        <v>0.1</v>
      </c>
      <c r="Q93" s="15">
        <f t="shared" si="17"/>
        <v>0</v>
      </c>
    </row>
    <row r="94" spans="1:19" x14ac:dyDescent="0.2">
      <c r="A94" s="11" t="s">
        <v>105</v>
      </c>
      <c r="B94" s="11" t="s">
        <v>106</v>
      </c>
      <c r="C94" s="11" t="s">
        <v>105</v>
      </c>
      <c r="D94" s="11" t="s">
        <v>275</v>
      </c>
      <c r="E94" s="12">
        <v>50</v>
      </c>
      <c r="F94" s="12">
        <v>600</v>
      </c>
      <c r="G94" s="12">
        <v>10</v>
      </c>
      <c r="H94" s="12">
        <v>50</v>
      </c>
      <c r="I94" s="12"/>
      <c r="J94" s="12"/>
      <c r="K94" s="12"/>
      <c r="L94" s="13"/>
      <c r="M94" s="12">
        <f t="shared" si="15"/>
        <v>0</v>
      </c>
      <c r="N94" s="12">
        <f t="shared" si="16"/>
        <v>0</v>
      </c>
      <c r="O94" s="14"/>
      <c r="P94" s="15">
        <v>0.13</v>
      </c>
      <c r="Q94" s="15">
        <f t="shared" si="17"/>
        <v>0</v>
      </c>
    </row>
    <row r="95" spans="1:19" x14ac:dyDescent="0.2">
      <c r="A95" s="36" t="s">
        <v>107</v>
      </c>
      <c r="B95" s="36" t="s">
        <v>106</v>
      </c>
      <c r="C95" s="36">
        <v>90448600</v>
      </c>
      <c r="D95" s="36" t="s">
        <v>277</v>
      </c>
      <c r="E95" s="12" t="s">
        <v>102</v>
      </c>
      <c r="F95" s="12">
        <v>600</v>
      </c>
      <c r="G95" s="12">
        <v>10</v>
      </c>
      <c r="H95" s="12">
        <v>50</v>
      </c>
      <c r="I95" s="12"/>
      <c r="J95" s="12"/>
      <c r="K95" s="12"/>
      <c r="L95" s="13"/>
      <c r="M95" s="12">
        <f t="shared" si="15"/>
        <v>0</v>
      </c>
      <c r="N95" s="12">
        <f t="shared" si="16"/>
        <v>0</v>
      </c>
      <c r="O95" s="14"/>
      <c r="P95" s="15">
        <v>0.13</v>
      </c>
      <c r="Q95" s="15">
        <f t="shared" si="17"/>
        <v>0</v>
      </c>
    </row>
    <row r="96" spans="1:19" x14ac:dyDescent="0.2">
      <c r="A96" s="36" t="s">
        <v>266</v>
      </c>
      <c r="B96" s="36" t="s">
        <v>267</v>
      </c>
      <c r="C96" s="36">
        <v>90448605</v>
      </c>
      <c r="D96" s="36" t="s">
        <v>277</v>
      </c>
      <c r="E96" s="12" t="s">
        <v>102</v>
      </c>
      <c r="F96" s="12">
        <v>700</v>
      </c>
      <c r="G96" s="12">
        <v>5</v>
      </c>
      <c r="H96" s="12">
        <v>25</v>
      </c>
      <c r="I96" s="12"/>
      <c r="J96" s="12"/>
      <c r="K96" s="12"/>
      <c r="L96" s="13"/>
      <c r="M96" s="12">
        <f t="shared" si="15"/>
        <v>0</v>
      </c>
      <c r="N96" s="12">
        <f t="shared" si="16"/>
        <v>0</v>
      </c>
      <c r="O96" s="14"/>
      <c r="P96" s="15">
        <v>0.1</v>
      </c>
      <c r="Q96" s="15">
        <f t="shared" si="17"/>
        <v>0</v>
      </c>
    </row>
    <row r="97" spans="1:19" x14ac:dyDescent="0.2">
      <c r="A97" s="11" t="s">
        <v>202</v>
      </c>
      <c r="B97" s="11" t="s">
        <v>203</v>
      </c>
      <c r="C97" s="11" t="s">
        <v>202</v>
      </c>
      <c r="D97" s="11" t="s">
        <v>275</v>
      </c>
      <c r="E97" s="12">
        <v>50</v>
      </c>
      <c r="F97" s="12">
        <v>750</v>
      </c>
      <c r="G97" s="12">
        <v>5</v>
      </c>
      <c r="H97" s="12">
        <v>25</v>
      </c>
      <c r="I97" s="12"/>
      <c r="J97" s="12"/>
      <c r="K97" s="12"/>
      <c r="L97" s="13"/>
      <c r="M97" s="12">
        <f t="shared" si="15"/>
        <v>0</v>
      </c>
      <c r="N97" s="12">
        <f t="shared" si="16"/>
        <v>0</v>
      </c>
      <c r="O97" s="14"/>
      <c r="P97" s="15">
        <v>0.1</v>
      </c>
      <c r="Q97" s="15">
        <f t="shared" si="17"/>
        <v>0</v>
      </c>
    </row>
    <row r="98" spans="1:19" x14ac:dyDescent="0.2">
      <c r="A98" s="11" t="s">
        <v>108</v>
      </c>
      <c r="B98" s="11" t="s">
        <v>109</v>
      </c>
      <c r="C98" s="11" t="s">
        <v>108</v>
      </c>
      <c r="D98" s="11" t="s">
        <v>275</v>
      </c>
      <c r="E98" s="12">
        <v>50</v>
      </c>
      <c r="F98" s="12">
        <v>900</v>
      </c>
      <c r="G98" s="12">
        <v>5</v>
      </c>
      <c r="H98" s="12">
        <v>25</v>
      </c>
      <c r="I98" s="12"/>
      <c r="J98" s="12"/>
      <c r="K98" s="12"/>
      <c r="L98" s="13"/>
      <c r="M98" s="12">
        <f t="shared" si="15"/>
        <v>0</v>
      </c>
      <c r="N98" s="12">
        <f t="shared" si="16"/>
        <v>0</v>
      </c>
      <c r="O98" s="14"/>
      <c r="P98" s="15">
        <v>0.1</v>
      </c>
      <c r="Q98" s="15">
        <f t="shared" si="17"/>
        <v>0</v>
      </c>
    </row>
    <row r="99" spans="1:19" x14ac:dyDescent="0.2">
      <c r="A99" s="36" t="s">
        <v>187</v>
      </c>
      <c r="B99" s="36" t="s">
        <v>109</v>
      </c>
      <c r="C99" s="36">
        <v>90448700</v>
      </c>
      <c r="D99" s="36" t="s">
        <v>277</v>
      </c>
      <c r="E99" s="12" t="s">
        <v>102</v>
      </c>
      <c r="F99" s="12">
        <v>900</v>
      </c>
      <c r="G99" s="12">
        <v>5</v>
      </c>
      <c r="H99" s="12">
        <v>25</v>
      </c>
      <c r="I99" s="12"/>
      <c r="J99" s="12"/>
      <c r="K99" s="12"/>
      <c r="L99" s="13"/>
      <c r="M99" s="12">
        <f t="shared" si="15"/>
        <v>0</v>
      </c>
      <c r="N99" s="12">
        <f t="shared" si="16"/>
        <v>0</v>
      </c>
      <c r="O99" s="14"/>
      <c r="P99" s="15">
        <v>0.1</v>
      </c>
      <c r="Q99" s="15">
        <f t="shared" si="17"/>
        <v>0</v>
      </c>
    </row>
    <row r="100" spans="1:19" x14ac:dyDescent="0.2">
      <c r="A100" s="11" t="s">
        <v>110</v>
      </c>
      <c r="B100" s="11" t="s">
        <v>111</v>
      </c>
      <c r="C100" s="11" t="s">
        <v>110</v>
      </c>
      <c r="D100" s="11" t="s">
        <v>275</v>
      </c>
      <c r="E100" s="12">
        <v>50</v>
      </c>
      <c r="F100" s="12">
        <v>1200</v>
      </c>
      <c r="G100" s="12">
        <v>5</v>
      </c>
      <c r="H100" s="12">
        <v>25</v>
      </c>
      <c r="I100" s="12"/>
      <c r="J100" s="12"/>
      <c r="K100" s="12"/>
      <c r="L100" s="13"/>
      <c r="M100" s="12">
        <f t="shared" si="15"/>
        <v>0</v>
      </c>
      <c r="N100" s="12">
        <f t="shared" si="16"/>
        <v>0</v>
      </c>
      <c r="O100" s="14"/>
      <c r="P100" s="15">
        <v>0.13</v>
      </c>
      <c r="Q100" s="15">
        <f t="shared" si="17"/>
        <v>0</v>
      </c>
    </row>
    <row r="101" spans="1:19" x14ac:dyDescent="0.2">
      <c r="A101" s="36" t="s">
        <v>204</v>
      </c>
      <c r="B101" s="36" t="s">
        <v>111</v>
      </c>
      <c r="C101" s="31" t="s">
        <v>205</v>
      </c>
      <c r="D101" s="36" t="s">
        <v>277</v>
      </c>
      <c r="E101" s="12">
        <v>50</v>
      </c>
      <c r="F101" s="12">
        <v>1200</v>
      </c>
      <c r="G101" s="12">
        <v>5</v>
      </c>
      <c r="H101" s="12">
        <v>25</v>
      </c>
      <c r="I101" s="12"/>
      <c r="J101" s="12"/>
      <c r="K101" s="12"/>
      <c r="L101" s="13"/>
      <c r="M101" s="12">
        <f t="shared" si="15"/>
        <v>0</v>
      </c>
      <c r="N101" s="12">
        <f t="shared" si="16"/>
        <v>0</v>
      </c>
      <c r="O101" s="14"/>
      <c r="P101" s="15">
        <v>0.13</v>
      </c>
      <c r="Q101" s="15">
        <f t="shared" si="17"/>
        <v>0</v>
      </c>
    </row>
    <row r="102" spans="1:19" x14ac:dyDescent="0.2">
      <c r="A102" s="36" t="s">
        <v>268</v>
      </c>
      <c r="B102" s="36" t="s">
        <v>269</v>
      </c>
      <c r="C102" s="31" t="s">
        <v>270</v>
      </c>
      <c r="D102" s="36" t="s">
        <v>277</v>
      </c>
      <c r="E102" s="12">
        <v>50</v>
      </c>
      <c r="F102" s="12">
        <v>2400</v>
      </c>
      <c r="G102" s="12">
        <v>5</v>
      </c>
      <c r="H102" s="12">
        <v>25</v>
      </c>
      <c r="I102" s="12"/>
      <c r="J102" s="12">
        <v>200</v>
      </c>
      <c r="K102" s="12"/>
      <c r="L102" s="13"/>
      <c r="M102" s="12">
        <f t="shared" si="15"/>
        <v>200</v>
      </c>
      <c r="N102" s="12">
        <f t="shared" si="16"/>
        <v>8</v>
      </c>
      <c r="O102" s="14"/>
      <c r="P102" s="15">
        <v>0.13</v>
      </c>
      <c r="Q102" s="15">
        <f t="shared" si="17"/>
        <v>1.04</v>
      </c>
      <c r="R102" s="43"/>
    </row>
    <row r="103" spans="1:19" x14ac:dyDescent="0.2">
      <c r="A103" s="318" t="s">
        <v>112</v>
      </c>
      <c r="B103" s="319"/>
      <c r="C103" s="29"/>
      <c r="D103" s="29"/>
      <c r="E103" s="30"/>
      <c r="F103" s="12"/>
      <c r="G103" s="12"/>
      <c r="H103" s="12"/>
      <c r="I103" s="12"/>
      <c r="J103" s="12"/>
      <c r="K103" s="12"/>
      <c r="L103" s="36"/>
      <c r="M103" s="12"/>
      <c r="N103" s="12"/>
      <c r="O103" s="14"/>
      <c r="P103" s="12"/>
      <c r="Q103" s="15"/>
    </row>
    <row r="104" spans="1:19" x14ac:dyDescent="0.2">
      <c r="A104" s="11" t="s">
        <v>216</v>
      </c>
      <c r="B104" s="11" t="s">
        <v>217</v>
      </c>
      <c r="C104" s="11" t="s">
        <v>216</v>
      </c>
      <c r="D104" s="11" t="s">
        <v>275</v>
      </c>
      <c r="E104" s="12">
        <v>20</v>
      </c>
      <c r="F104" s="12">
        <v>150</v>
      </c>
      <c r="G104" s="12">
        <v>10</v>
      </c>
      <c r="H104" s="12">
        <v>400</v>
      </c>
      <c r="I104" s="12"/>
      <c r="J104" s="12"/>
      <c r="K104" s="12"/>
      <c r="L104" s="36"/>
      <c r="M104" s="12">
        <f t="shared" ref="M104:M136" si="18">SUM(I104:L104)</f>
        <v>0</v>
      </c>
      <c r="N104" s="12">
        <f t="shared" ref="N104:N136" si="19">$M104/$H104</f>
        <v>0</v>
      </c>
      <c r="O104" s="14"/>
      <c r="P104" s="12">
        <v>0.06</v>
      </c>
      <c r="Q104" s="15">
        <f t="shared" ref="Q104:Q136" si="20">$N104*$P104</f>
        <v>0</v>
      </c>
      <c r="R104" s="43">
        <f>SUM(Q104:Q119)</f>
        <v>0</v>
      </c>
      <c r="S104" s="3">
        <f>R104*100/$R$137</f>
        <v>0</v>
      </c>
    </row>
    <row r="105" spans="1:19" x14ac:dyDescent="0.2">
      <c r="A105" s="36" t="s">
        <v>226</v>
      </c>
      <c r="B105" s="36" t="s">
        <v>217</v>
      </c>
      <c r="C105" s="36">
        <v>90444200</v>
      </c>
      <c r="D105" s="36" t="s">
        <v>277</v>
      </c>
      <c r="E105" s="12">
        <v>20</v>
      </c>
      <c r="F105" s="12">
        <v>150</v>
      </c>
      <c r="G105" s="12">
        <v>10</v>
      </c>
      <c r="H105" s="12">
        <v>400</v>
      </c>
      <c r="I105" s="12"/>
      <c r="J105" s="12"/>
      <c r="K105" s="12"/>
      <c r="L105" s="36"/>
      <c r="M105" s="12">
        <f t="shared" si="18"/>
        <v>0</v>
      </c>
      <c r="N105" s="12">
        <f t="shared" si="19"/>
        <v>0</v>
      </c>
      <c r="O105" s="14"/>
      <c r="P105" s="12">
        <v>0.06</v>
      </c>
      <c r="Q105" s="15">
        <f t="shared" si="20"/>
        <v>0</v>
      </c>
    </row>
    <row r="106" spans="1:19" x14ac:dyDescent="0.2">
      <c r="A106" s="11" t="s">
        <v>191</v>
      </c>
      <c r="B106" s="11" t="s">
        <v>192</v>
      </c>
      <c r="C106" s="11" t="s">
        <v>191</v>
      </c>
      <c r="D106" s="11" t="s">
        <v>275</v>
      </c>
      <c r="E106" s="12">
        <v>20</v>
      </c>
      <c r="F106" s="12">
        <v>200</v>
      </c>
      <c r="G106" s="12">
        <v>10</v>
      </c>
      <c r="H106" s="12">
        <v>300</v>
      </c>
      <c r="I106" s="12"/>
      <c r="J106" s="12"/>
      <c r="K106" s="12"/>
      <c r="L106" s="36"/>
      <c r="M106" s="12">
        <f t="shared" si="18"/>
        <v>0</v>
      </c>
      <c r="N106" s="12">
        <f t="shared" si="19"/>
        <v>0</v>
      </c>
      <c r="O106" s="14"/>
      <c r="P106" s="12">
        <v>0.06</v>
      </c>
      <c r="Q106" s="15">
        <f t="shared" si="20"/>
        <v>0</v>
      </c>
    </row>
    <row r="107" spans="1:19" x14ac:dyDescent="0.2">
      <c r="A107" s="11" t="s">
        <v>160</v>
      </c>
      <c r="B107" s="11" t="s">
        <v>161</v>
      </c>
      <c r="C107" s="11" t="s">
        <v>160</v>
      </c>
      <c r="D107" s="11" t="s">
        <v>275</v>
      </c>
      <c r="E107" s="12">
        <v>20</v>
      </c>
      <c r="F107" s="12">
        <v>300</v>
      </c>
      <c r="G107" s="12">
        <v>10</v>
      </c>
      <c r="H107" s="12">
        <v>200</v>
      </c>
      <c r="I107" s="12"/>
      <c r="J107" s="12"/>
      <c r="K107" s="12"/>
      <c r="L107" s="13"/>
      <c r="M107" s="12">
        <f t="shared" si="18"/>
        <v>0</v>
      </c>
      <c r="N107" s="12">
        <f t="shared" si="19"/>
        <v>0</v>
      </c>
      <c r="O107" s="14"/>
      <c r="P107" s="15">
        <v>0.06</v>
      </c>
      <c r="Q107" s="15">
        <f t="shared" si="20"/>
        <v>0</v>
      </c>
    </row>
    <row r="108" spans="1:19" x14ac:dyDescent="0.2">
      <c r="A108" s="36" t="s">
        <v>215</v>
      </c>
      <c r="B108" s="36" t="s">
        <v>161</v>
      </c>
      <c r="C108" s="36">
        <v>90444300</v>
      </c>
      <c r="D108" s="36" t="s">
        <v>277</v>
      </c>
      <c r="E108" s="12" t="s">
        <v>46</v>
      </c>
      <c r="F108" s="12">
        <v>300</v>
      </c>
      <c r="G108" s="12">
        <v>10</v>
      </c>
      <c r="H108" s="12">
        <v>200</v>
      </c>
      <c r="I108" s="12"/>
      <c r="J108" s="12"/>
      <c r="K108" s="12"/>
      <c r="L108" s="13"/>
      <c r="M108" s="12">
        <f t="shared" si="18"/>
        <v>0</v>
      </c>
      <c r="N108" s="12">
        <f t="shared" si="19"/>
        <v>0</v>
      </c>
      <c r="O108" s="14"/>
      <c r="P108" s="15">
        <v>0.06</v>
      </c>
      <c r="Q108" s="15">
        <f t="shared" si="20"/>
        <v>0</v>
      </c>
    </row>
    <row r="109" spans="1:19" x14ac:dyDescent="0.2">
      <c r="A109" s="11" t="s">
        <v>206</v>
      </c>
      <c r="B109" s="11" t="s">
        <v>114</v>
      </c>
      <c r="C109" s="11" t="s">
        <v>206</v>
      </c>
      <c r="D109" s="11" t="s">
        <v>275</v>
      </c>
      <c r="E109" s="12">
        <v>20</v>
      </c>
      <c r="F109" s="12">
        <v>450</v>
      </c>
      <c r="G109" s="12">
        <v>10</v>
      </c>
      <c r="H109" s="12">
        <v>100</v>
      </c>
      <c r="I109" s="12"/>
      <c r="J109" s="12"/>
      <c r="K109" s="12"/>
      <c r="L109" s="25"/>
      <c r="M109" s="12">
        <f t="shared" si="18"/>
        <v>0</v>
      </c>
      <c r="N109" s="12">
        <f t="shared" si="19"/>
        <v>0</v>
      </c>
      <c r="O109" s="14"/>
      <c r="P109" s="15">
        <v>0.08</v>
      </c>
      <c r="Q109" s="15">
        <f t="shared" si="20"/>
        <v>0</v>
      </c>
    </row>
    <row r="110" spans="1:19" x14ac:dyDescent="0.2">
      <c r="A110" s="36" t="s">
        <v>113</v>
      </c>
      <c r="B110" s="36" t="s">
        <v>114</v>
      </c>
      <c r="C110" s="36">
        <v>90444400</v>
      </c>
      <c r="D110" s="36" t="s">
        <v>277</v>
      </c>
      <c r="E110" s="12" t="s">
        <v>46</v>
      </c>
      <c r="F110" s="12">
        <v>450</v>
      </c>
      <c r="G110" s="12">
        <v>10</v>
      </c>
      <c r="H110" s="12">
        <v>100</v>
      </c>
      <c r="I110" s="12"/>
      <c r="J110" s="12"/>
      <c r="K110" s="12"/>
      <c r="L110" s="13"/>
      <c r="M110" s="12">
        <f t="shared" si="18"/>
        <v>0</v>
      </c>
      <c r="N110" s="12">
        <f t="shared" si="19"/>
        <v>0</v>
      </c>
      <c r="O110" s="14"/>
      <c r="P110" s="15">
        <v>0.08</v>
      </c>
      <c r="Q110" s="15">
        <f t="shared" si="20"/>
        <v>0</v>
      </c>
    </row>
    <row r="111" spans="1:19" x14ac:dyDescent="0.2">
      <c r="A111" s="11" t="s">
        <v>115</v>
      </c>
      <c r="B111" s="11" t="s">
        <v>116</v>
      </c>
      <c r="C111" s="11" t="s">
        <v>115</v>
      </c>
      <c r="D111" s="11" t="s">
        <v>275</v>
      </c>
      <c r="E111" s="12">
        <v>20</v>
      </c>
      <c r="F111" s="12">
        <v>600</v>
      </c>
      <c r="G111" s="12">
        <v>10</v>
      </c>
      <c r="H111" s="12">
        <v>100</v>
      </c>
      <c r="I111" s="12"/>
      <c r="J111" s="12"/>
      <c r="K111" s="12"/>
      <c r="L111" s="13"/>
      <c r="M111" s="12">
        <f t="shared" si="18"/>
        <v>0</v>
      </c>
      <c r="N111" s="12">
        <f t="shared" si="19"/>
        <v>0</v>
      </c>
      <c r="O111" s="14"/>
      <c r="P111" s="15">
        <v>0.06</v>
      </c>
      <c r="Q111" s="15">
        <f t="shared" si="20"/>
        <v>0</v>
      </c>
    </row>
    <row r="112" spans="1:19" x14ac:dyDescent="0.2">
      <c r="A112" s="36" t="s">
        <v>188</v>
      </c>
      <c r="B112" s="36" t="s">
        <v>116</v>
      </c>
      <c r="C112" s="36">
        <v>90444600</v>
      </c>
      <c r="D112" s="36" t="s">
        <v>277</v>
      </c>
      <c r="E112" s="12" t="s">
        <v>46</v>
      </c>
      <c r="F112" s="12">
        <v>600</v>
      </c>
      <c r="G112" s="12">
        <v>10</v>
      </c>
      <c r="H112" s="12">
        <v>100</v>
      </c>
      <c r="I112" s="12"/>
      <c r="J112" s="12"/>
      <c r="K112" s="12"/>
      <c r="L112" s="13"/>
      <c r="M112" s="12">
        <f t="shared" si="18"/>
        <v>0</v>
      </c>
      <c r="N112" s="12">
        <f t="shared" si="19"/>
        <v>0</v>
      </c>
      <c r="O112" s="14"/>
      <c r="P112" s="15">
        <v>0.06</v>
      </c>
      <c r="Q112" s="15">
        <f t="shared" si="20"/>
        <v>0</v>
      </c>
    </row>
    <row r="113" spans="1:19" x14ac:dyDescent="0.2">
      <c r="A113" s="11" t="s">
        <v>117</v>
      </c>
      <c r="B113" s="11" t="s">
        <v>118</v>
      </c>
      <c r="C113" s="11" t="s">
        <v>117</v>
      </c>
      <c r="D113" s="11" t="s">
        <v>275</v>
      </c>
      <c r="E113" s="12">
        <v>20</v>
      </c>
      <c r="F113" s="12">
        <v>750</v>
      </c>
      <c r="G113" s="12">
        <v>10</v>
      </c>
      <c r="H113" s="12">
        <v>100</v>
      </c>
      <c r="I113" s="12"/>
      <c r="J113" s="12"/>
      <c r="K113" s="12"/>
      <c r="L113" s="13"/>
      <c r="M113" s="12">
        <f t="shared" si="18"/>
        <v>0</v>
      </c>
      <c r="N113" s="12">
        <f t="shared" si="19"/>
        <v>0</v>
      </c>
      <c r="O113" s="14"/>
      <c r="P113" s="15">
        <v>7.0000000000000007E-2</v>
      </c>
      <c r="Q113" s="15">
        <f t="shared" si="20"/>
        <v>0</v>
      </c>
    </row>
    <row r="114" spans="1:19" x14ac:dyDescent="0.2">
      <c r="A114" s="36" t="s">
        <v>189</v>
      </c>
      <c r="B114" s="36" t="s">
        <v>118</v>
      </c>
      <c r="C114" s="36">
        <v>90444700</v>
      </c>
      <c r="D114" s="36" t="s">
        <v>277</v>
      </c>
      <c r="E114" s="12" t="s">
        <v>46</v>
      </c>
      <c r="F114" s="12">
        <v>750</v>
      </c>
      <c r="G114" s="12">
        <v>10</v>
      </c>
      <c r="H114" s="12">
        <v>100</v>
      </c>
      <c r="I114" s="12"/>
      <c r="J114" s="12"/>
      <c r="K114" s="12"/>
      <c r="L114" s="13"/>
      <c r="M114" s="12">
        <f t="shared" si="18"/>
        <v>0</v>
      </c>
      <c r="N114" s="12">
        <f t="shared" si="19"/>
        <v>0</v>
      </c>
      <c r="O114" s="14"/>
      <c r="P114" s="15">
        <v>7.0000000000000007E-2</v>
      </c>
      <c r="Q114" s="15">
        <f t="shared" si="20"/>
        <v>0</v>
      </c>
    </row>
    <row r="115" spans="1:19" x14ac:dyDescent="0.2">
      <c r="A115" s="11" t="s">
        <v>119</v>
      </c>
      <c r="B115" s="11" t="s">
        <v>120</v>
      </c>
      <c r="C115" s="11" t="s">
        <v>119</v>
      </c>
      <c r="D115" s="11" t="s">
        <v>275</v>
      </c>
      <c r="E115" s="12">
        <v>20</v>
      </c>
      <c r="F115" s="12">
        <v>900</v>
      </c>
      <c r="G115" s="12">
        <v>10</v>
      </c>
      <c r="H115" s="12">
        <v>50</v>
      </c>
      <c r="I115" s="12"/>
      <c r="J115" s="12"/>
      <c r="K115" s="12"/>
      <c r="L115" s="13"/>
      <c r="M115" s="12">
        <f t="shared" si="18"/>
        <v>0</v>
      </c>
      <c r="N115" s="12">
        <f t="shared" si="19"/>
        <v>0</v>
      </c>
      <c r="O115" s="14"/>
      <c r="P115" s="15">
        <v>0.08</v>
      </c>
      <c r="Q115" s="15">
        <f t="shared" si="20"/>
        <v>0</v>
      </c>
    </row>
    <row r="116" spans="1:19" x14ac:dyDescent="0.2">
      <c r="A116" s="36" t="s">
        <v>263</v>
      </c>
      <c r="B116" s="36" t="s">
        <v>120</v>
      </c>
      <c r="C116" s="36">
        <v>90444800</v>
      </c>
      <c r="D116" s="36" t="s">
        <v>277</v>
      </c>
      <c r="E116" s="12" t="s">
        <v>46</v>
      </c>
      <c r="F116" s="12">
        <v>900</v>
      </c>
      <c r="G116" s="12">
        <v>10</v>
      </c>
      <c r="H116" s="12">
        <v>50</v>
      </c>
      <c r="I116" s="12"/>
      <c r="J116" s="12"/>
      <c r="K116" s="12"/>
      <c r="L116" s="13"/>
      <c r="M116" s="12">
        <f t="shared" si="18"/>
        <v>0</v>
      </c>
      <c r="N116" s="12">
        <f t="shared" si="19"/>
        <v>0</v>
      </c>
      <c r="O116" s="14"/>
      <c r="P116" s="15">
        <v>0.08</v>
      </c>
      <c r="Q116" s="15">
        <f t="shared" si="20"/>
        <v>0</v>
      </c>
    </row>
    <row r="117" spans="1:19" x14ac:dyDescent="0.2">
      <c r="A117" s="11" t="s">
        <v>121</v>
      </c>
      <c r="B117" s="11" t="s">
        <v>122</v>
      </c>
      <c r="C117" s="11" t="s">
        <v>121</v>
      </c>
      <c r="D117" s="11" t="s">
        <v>275</v>
      </c>
      <c r="E117" s="12">
        <v>20</v>
      </c>
      <c r="F117" s="12">
        <v>1200</v>
      </c>
      <c r="G117" s="12">
        <v>10</v>
      </c>
      <c r="H117" s="12">
        <v>50</v>
      </c>
      <c r="I117" s="12"/>
      <c r="J117" s="12"/>
      <c r="K117" s="12"/>
      <c r="L117" s="13"/>
      <c r="M117" s="12">
        <f t="shared" si="18"/>
        <v>0</v>
      </c>
      <c r="N117" s="12">
        <f t="shared" si="19"/>
        <v>0</v>
      </c>
      <c r="O117" s="14"/>
      <c r="P117" s="15">
        <v>0.11</v>
      </c>
      <c r="Q117" s="15">
        <f t="shared" si="20"/>
        <v>0</v>
      </c>
    </row>
    <row r="118" spans="1:19" x14ac:dyDescent="0.2">
      <c r="A118" s="11" t="s">
        <v>207</v>
      </c>
      <c r="B118" s="11" t="s">
        <v>208</v>
      </c>
      <c r="C118" s="11" t="s">
        <v>207</v>
      </c>
      <c r="D118" s="11" t="s">
        <v>275</v>
      </c>
      <c r="E118" s="12">
        <v>20</v>
      </c>
      <c r="F118" s="12">
        <v>1500</v>
      </c>
      <c r="G118" s="12">
        <v>10</v>
      </c>
      <c r="H118" s="12">
        <v>50</v>
      </c>
      <c r="I118" s="12"/>
      <c r="J118" s="12"/>
      <c r="K118" s="12"/>
      <c r="L118" s="13"/>
      <c r="M118" s="12">
        <f t="shared" si="18"/>
        <v>0</v>
      </c>
      <c r="N118" s="12">
        <f t="shared" si="19"/>
        <v>0</v>
      </c>
      <c r="O118" s="14"/>
      <c r="P118" s="15">
        <v>7.0000000000000007E-2</v>
      </c>
      <c r="Q118" s="15">
        <f t="shared" si="20"/>
        <v>0</v>
      </c>
    </row>
    <row r="119" spans="1:19" x14ac:dyDescent="0.2">
      <c r="A119" s="11" t="s">
        <v>209</v>
      </c>
      <c r="B119" s="11" t="s">
        <v>210</v>
      </c>
      <c r="C119" s="11" t="s">
        <v>209</v>
      </c>
      <c r="D119" s="11" t="s">
        <v>275</v>
      </c>
      <c r="E119" s="12">
        <v>20</v>
      </c>
      <c r="F119" s="12">
        <v>1800</v>
      </c>
      <c r="G119" s="12">
        <v>10</v>
      </c>
      <c r="H119" s="12">
        <v>50</v>
      </c>
      <c r="I119" s="12"/>
      <c r="J119" s="12"/>
      <c r="K119" s="12"/>
      <c r="L119" s="13"/>
      <c r="M119" s="12">
        <f t="shared" si="18"/>
        <v>0</v>
      </c>
      <c r="N119" s="12">
        <f t="shared" si="19"/>
        <v>0</v>
      </c>
      <c r="O119" s="51"/>
      <c r="P119" s="15">
        <v>0.09</v>
      </c>
      <c r="Q119" s="15">
        <f t="shared" si="20"/>
        <v>0</v>
      </c>
      <c r="R119" s="43"/>
    </row>
    <row r="120" spans="1:19" x14ac:dyDescent="0.2">
      <c r="A120" s="11" t="s">
        <v>123</v>
      </c>
      <c r="B120" s="11" t="s">
        <v>124</v>
      </c>
      <c r="C120" s="11" t="s">
        <v>123</v>
      </c>
      <c r="D120" s="11" t="s">
        <v>275</v>
      </c>
      <c r="E120" s="12">
        <v>25</v>
      </c>
      <c r="F120" s="12">
        <v>150</v>
      </c>
      <c r="G120" s="12">
        <v>10</v>
      </c>
      <c r="H120" s="12">
        <v>200</v>
      </c>
      <c r="I120" s="12"/>
      <c r="J120" s="12"/>
      <c r="K120" s="12"/>
      <c r="L120" s="13"/>
      <c r="M120" s="12">
        <f t="shared" si="18"/>
        <v>0</v>
      </c>
      <c r="N120" s="12">
        <f t="shared" si="19"/>
        <v>0</v>
      </c>
      <c r="O120" s="14"/>
      <c r="P120" s="15">
        <v>0.04</v>
      </c>
      <c r="Q120" s="15">
        <f t="shared" si="20"/>
        <v>0</v>
      </c>
      <c r="R120" s="43">
        <f>SUM(Q120:Q136)</f>
        <v>0.78</v>
      </c>
      <c r="S120" s="3">
        <f>R120*100/$R$137</f>
        <v>5.5437100213219619</v>
      </c>
    </row>
    <row r="121" spans="1:19" x14ac:dyDescent="0.2">
      <c r="A121" s="36" t="s">
        <v>257</v>
      </c>
      <c r="B121" s="36" t="s">
        <v>124</v>
      </c>
      <c r="C121" s="36">
        <v>90445200</v>
      </c>
      <c r="D121" s="36" t="s">
        <v>277</v>
      </c>
      <c r="E121" s="12">
        <v>25</v>
      </c>
      <c r="F121" s="12">
        <v>150</v>
      </c>
      <c r="G121" s="12">
        <v>10</v>
      </c>
      <c r="H121" s="12">
        <v>200</v>
      </c>
      <c r="I121" s="12"/>
      <c r="J121" s="12"/>
      <c r="K121" s="12"/>
      <c r="L121" s="13"/>
      <c r="M121" s="12">
        <f t="shared" si="18"/>
        <v>0</v>
      </c>
      <c r="N121" s="12">
        <f t="shared" si="19"/>
        <v>0</v>
      </c>
      <c r="O121" s="14"/>
      <c r="P121" s="15">
        <v>0.04</v>
      </c>
      <c r="Q121" s="15">
        <f t="shared" si="20"/>
        <v>0</v>
      </c>
    </row>
    <row r="122" spans="1:19" x14ac:dyDescent="0.2">
      <c r="A122" s="11" t="s">
        <v>125</v>
      </c>
      <c r="B122" s="11" t="s">
        <v>126</v>
      </c>
      <c r="C122" s="11" t="s">
        <v>125</v>
      </c>
      <c r="D122" s="11" t="s">
        <v>275</v>
      </c>
      <c r="E122" s="12">
        <v>25</v>
      </c>
      <c r="F122" s="12">
        <v>300</v>
      </c>
      <c r="G122" s="12">
        <v>10</v>
      </c>
      <c r="H122" s="12">
        <v>100</v>
      </c>
      <c r="I122" s="12">
        <v>100</v>
      </c>
      <c r="J122" s="12"/>
      <c r="K122" s="12">
        <v>100</v>
      </c>
      <c r="L122" s="13"/>
      <c r="M122" s="12">
        <f t="shared" si="18"/>
        <v>200</v>
      </c>
      <c r="N122" s="12">
        <f t="shared" si="19"/>
        <v>2</v>
      </c>
      <c r="O122" s="14"/>
      <c r="P122" s="15">
        <v>0.04</v>
      </c>
      <c r="Q122" s="15">
        <f t="shared" si="20"/>
        <v>0.08</v>
      </c>
    </row>
    <row r="123" spans="1:19" x14ac:dyDescent="0.2">
      <c r="A123" s="36" t="s">
        <v>127</v>
      </c>
      <c r="B123" s="36" t="s">
        <v>126</v>
      </c>
      <c r="C123" s="36">
        <v>90445300</v>
      </c>
      <c r="D123" s="36" t="s">
        <v>277</v>
      </c>
      <c r="E123" s="12" t="s">
        <v>63</v>
      </c>
      <c r="F123" s="12">
        <v>300</v>
      </c>
      <c r="G123" s="12">
        <v>10</v>
      </c>
      <c r="H123" s="12">
        <v>100</v>
      </c>
      <c r="I123" s="12">
        <v>100</v>
      </c>
      <c r="J123" s="12"/>
      <c r="K123" s="12"/>
      <c r="L123" s="13"/>
      <c r="M123" s="12">
        <f t="shared" si="18"/>
        <v>100</v>
      </c>
      <c r="N123" s="12">
        <f t="shared" si="19"/>
        <v>1</v>
      </c>
      <c r="O123" s="14"/>
      <c r="P123" s="15">
        <v>0.04</v>
      </c>
      <c r="Q123" s="15">
        <f t="shared" si="20"/>
        <v>0.04</v>
      </c>
    </row>
    <row r="124" spans="1:19" x14ac:dyDescent="0.2">
      <c r="A124" s="11" t="s">
        <v>128</v>
      </c>
      <c r="B124" s="11" t="s">
        <v>129</v>
      </c>
      <c r="C124" s="11" t="s">
        <v>128</v>
      </c>
      <c r="D124" s="11" t="s">
        <v>275</v>
      </c>
      <c r="E124" s="12">
        <v>25</v>
      </c>
      <c r="F124" s="12">
        <v>450</v>
      </c>
      <c r="G124" s="12">
        <v>10</v>
      </c>
      <c r="H124" s="12">
        <v>100</v>
      </c>
      <c r="I124" s="12"/>
      <c r="J124" s="12"/>
      <c r="K124" s="12">
        <v>100</v>
      </c>
      <c r="L124" s="13"/>
      <c r="M124" s="12">
        <f t="shared" si="18"/>
        <v>100</v>
      </c>
      <c r="N124" s="12">
        <f t="shared" si="19"/>
        <v>1</v>
      </c>
      <c r="O124" s="14"/>
      <c r="P124" s="15">
        <v>0.06</v>
      </c>
      <c r="Q124" s="15">
        <f t="shared" si="20"/>
        <v>0.06</v>
      </c>
    </row>
    <row r="125" spans="1:19" x14ac:dyDescent="0.2">
      <c r="A125" s="36" t="s">
        <v>190</v>
      </c>
      <c r="B125" s="36" t="s">
        <v>129</v>
      </c>
      <c r="C125" s="36">
        <v>90445400</v>
      </c>
      <c r="D125" s="36" t="s">
        <v>277</v>
      </c>
      <c r="E125" s="12" t="s">
        <v>63</v>
      </c>
      <c r="F125" s="12">
        <v>450</v>
      </c>
      <c r="G125" s="12">
        <v>10</v>
      </c>
      <c r="H125" s="12">
        <v>100</v>
      </c>
      <c r="I125" s="12"/>
      <c r="J125" s="12">
        <v>500</v>
      </c>
      <c r="K125" s="12">
        <v>500</v>
      </c>
      <c r="L125" s="13"/>
      <c r="M125" s="12">
        <f t="shared" si="18"/>
        <v>1000</v>
      </c>
      <c r="N125" s="12">
        <f t="shared" si="19"/>
        <v>10</v>
      </c>
      <c r="O125" s="14"/>
      <c r="P125" s="15">
        <v>0.06</v>
      </c>
      <c r="Q125" s="15">
        <f t="shared" si="20"/>
        <v>0.6</v>
      </c>
    </row>
    <row r="126" spans="1:19" x14ac:dyDescent="0.2">
      <c r="A126" s="11" t="s">
        <v>130</v>
      </c>
      <c r="B126" s="11" t="s">
        <v>131</v>
      </c>
      <c r="C126" s="11" t="s">
        <v>130</v>
      </c>
      <c r="D126" s="11" t="s">
        <v>275</v>
      </c>
      <c r="E126" s="12">
        <v>25</v>
      </c>
      <c r="F126" s="12">
        <v>600</v>
      </c>
      <c r="G126" s="12">
        <v>10</v>
      </c>
      <c r="H126" s="12">
        <v>50</v>
      </c>
      <c r="I126" s="12"/>
      <c r="J126" s="12"/>
      <c r="K126" s="12"/>
      <c r="L126" s="13"/>
      <c r="M126" s="12">
        <f t="shared" si="18"/>
        <v>0</v>
      </c>
      <c r="N126" s="12">
        <f t="shared" si="19"/>
        <v>0</v>
      </c>
      <c r="O126" s="14"/>
      <c r="P126" s="15">
        <v>0.04</v>
      </c>
      <c r="Q126" s="15">
        <f t="shared" si="20"/>
        <v>0</v>
      </c>
    </row>
    <row r="127" spans="1:19" x14ac:dyDescent="0.2">
      <c r="A127" s="36" t="s">
        <v>211</v>
      </c>
      <c r="B127" s="36" t="s">
        <v>131</v>
      </c>
      <c r="C127" s="36">
        <v>90445600</v>
      </c>
      <c r="D127" s="36" t="s">
        <v>277</v>
      </c>
      <c r="E127" s="12">
        <v>25</v>
      </c>
      <c r="F127" s="12">
        <v>600</v>
      </c>
      <c r="G127" s="12">
        <v>10</v>
      </c>
      <c r="H127" s="12">
        <v>50</v>
      </c>
      <c r="I127" s="12"/>
      <c r="J127" s="12"/>
      <c r="K127" s="12"/>
      <c r="L127" s="13"/>
      <c r="M127" s="12">
        <f t="shared" si="18"/>
        <v>0</v>
      </c>
      <c r="N127" s="12">
        <f t="shared" si="19"/>
        <v>0</v>
      </c>
      <c r="O127" s="14"/>
      <c r="P127" s="15">
        <v>0.04</v>
      </c>
      <c r="Q127" s="15">
        <f t="shared" si="20"/>
        <v>0</v>
      </c>
    </row>
    <row r="128" spans="1:19" x14ac:dyDescent="0.2">
      <c r="A128" s="11" t="s">
        <v>162</v>
      </c>
      <c r="B128" s="11" t="s">
        <v>163</v>
      </c>
      <c r="C128" s="11" t="s">
        <v>162</v>
      </c>
      <c r="D128" s="11" t="s">
        <v>275</v>
      </c>
      <c r="E128" s="12">
        <v>25</v>
      </c>
      <c r="F128" s="12">
        <v>750</v>
      </c>
      <c r="G128" s="12">
        <v>10</v>
      </c>
      <c r="H128" s="12">
        <v>50</v>
      </c>
      <c r="I128" s="12"/>
      <c r="J128" s="12"/>
      <c r="K128" s="12"/>
      <c r="L128" s="13"/>
      <c r="M128" s="12">
        <f t="shared" si="18"/>
        <v>0</v>
      </c>
      <c r="N128" s="12">
        <f t="shared" si="19"/>
        <v>0</v>
      </c>
      <c r="O128" s="14"/>
      <c r="P128" s="15">
        <v>0.04</v>
      </c>
      <c r="Q128" s="15">
        <f t="shared" si="20"/>
        <v>0</v>
      </c>
    </row>
    <row r="129" spans="1:19" x14ac:dyDescent="0.2">
      <c r="A129" s="36" t="s">
        <v>218</v>
      </c>
      <c r="B129" s="36" t="s">
        <v>163</v>
      </c>
      <c r="C129" s="31" t="s">
        <v>219</v>
      </c>
      <c r="D129" s="36" t="s">
        <v>277</v>
      </c>
      <c r="E129" s="12">
        <v>25</v>
      </c>
      <c r="F129" s="12">
        <v>750</v>
      </c>
      <c r="G129" s="12">
        <v>10</v>
      </c>
      <c r="H129" s="12">
        <v>50</v>
      </c>
      <c r="I129" s="12"/>
      <c r="J129" s="12"/>
      <c r="K129" s="12"/>
      <c r="L129" s="13"/>
      <c r="M129" s="12">
        <f t="shared" si="18"/>
        <v>0</v>
      </c>
      <c r="N129" s="12">
        <f t="shared" si="19"/>
        <v>0</v>
      </c>
      <c r="O129" s="14"/>
      <c r="P129" s="15">
        <v>0.04</v>
      </c>
      <c r="Q129" s="15">
        <f t="shared" si="20"/>
        <v>0</v>
      </c>
    </row>
    <row r="130" spans="1:19" x14ac:dyDescent="0.2">
      <c r="A130" s="11" t="s">
        <v>132</v>
      </c>
      <c r="B130" s="11" t="s">
        <v>133</v>
      </c>
      <c r="C130" s="11" t="s">
        <v>132</v>
      </c>
      <c r="D130" s="11" t="s">
        <v>275</v>
      </c>
      <c r="E130" s="12">
        <v>25</v>
      </c>
      <c r="F130" s="12">
        <v>900</v>
      </c>
      <c r="G130" s="12">
        <v>10</v>
      </c>
      <c r="H130" s="12">
        <v>50</v>
      </c>
      <c r="I130" s="12"/>
      <c r="J130" s="12"/>
      <c r="K130" s="12"/>
      <c r="L130" s="13"/>
      <c r="M130" s="12">
        <f t="shared" si="18"/>
        <v>0</v>
      </c>
      <c r="N130" s="12">
        <f t="shared" si="19"/>
        <v>0</v>
      </c>
      <c r="O130" s="14"/>
      <c r="P130" s="15">
        <v>0.06</v>
      </c>
      <c r="Q130" s="15">
        <f t="shared" si="20"/>
        <v>0</v>
      </c>
    </row>
    <row r="131" spans="1:19" x14ac:dyDescent="0.2">
      <c r="A131" s="36" t="s">
        <v>264</v>
      </c>
      <c r="B131" s="36" t="s">
        <v>133</v>
      </c>
      <c r="C131" s="31" t="s">
        <v>265</v>
      </c>
      <c r="D131" s="36" t="s">
        <v>277</v>
      </c>
      <c r="E131" s="12">
        <v>25</v>
      </c>
      <c r="F131" s="12">
        <v>900</v>
      </c>
      <c r="G131" s="12">
        <v>10</v>
      </c>
      <c r="H131" s="12">
        <v>50</v>
      </c>
      <c r="I131" s="12"/>
      <c r="J131" s="12"/>
      <c r="K131" s="12"/>
      <c r="L131" s="13"/>
      <c r="M131" s="12">
        <f t="shared" si="18"/>
        <v>0</v>
      </c>
      <c r="N131" s="12">
        <f t="shared" si="19"/>
        <v>0</v>
      </c>
      <c r="O131" s="14"/>
      <c r="P131" s="15">
        <v>0.06</v>
      </c>
      <c r="Q131" s="15">
        <f t="shared" si="20"/>
        <v>0</v>
      </c>
    </row>
    <row r="132" spans="1:19" x14ac:dyDescent="0.2">
      <c r="A132" s="11" t="s">
        <v>134</v>
      </c>
      <c r="B132" s="11" t="s">
        <v>135</v>
      </c>
      <c r="C132" s="11" t="s">
        <v>134</v>
      </c>
      <c r="D132" s="11" t="s">
        <v>275</v>
      </c>
      <c r="E132" s="12">
        <v>25</v>
      </c>
      <c r="F132" s="12">
        <v>1200</v>
      </c>
      <c r="G132" s="12">
        <v>10</v>
      </c>
      <c r="H132" s="12">
        <v>50</v>
      </c>
      <c r="I132" s="12"/>
      <c r="J132" s="12"/>
      <c r="K132" s="12"/>
      <c r="L132" s="13"/>
      <c r="M132" s="12">
        <f t="shared" si="18"/>
        <v>0</v>
      </c>
      <c r="N132" s="12">
        <f t="shared" si="19"/>
        <v>0</v>
      </c>
      <c r="O132" s="14"/>
      <c r="P132" s="15">
        <v>0.08</v>
      </c>
      <c r="Q132" s="15">
        <f t="shared" si="20"/>
        <v>0</v>
      </c>
    </row>
    <row r="133" spans="1:19" x14ac:dyDescent="0.2">
      <c r="A133" s="11" t="s">
        <v>238</v>
      </c>
      <c r="B133" s="11" t="s">
        <v>239</v>
      </c>
      <c r="C133" s="11" t="s">
        <v>238</v>
      </c>
      <c r="D133" s="11" t="s">
        <v>275</v>
      </c>
      <c r="E133" s="12">
        <v>25</v>
      </c>
      <c r="F133" s="12">
        <v>1524</v>
      </c>
      <c r="G133" s="12">
        <v>10</v>
      </c>
      <c r="H133" s="12">
        <v>50</v>
      </c>
      <c r="I133" s="12"/>
      <c r="J133" s="12"/>
      <c r="K133" s="12"/>
      <c r="L133" s="13"/>
      <c r="M133" s="12">
        <f t="shared" si="18"/>
        <v>0</v>
      </c>
      <c r="N133" s="12">
        <f t="shared" si="19"/>
        <v>0</v>
      </c>
      <c r="O133" s="14"/>
      <c r="P133" s="15">
        <v>0.08</v>
      </c>
      <c r="Q133" s="15">
        <f t="shared" si="20"/>
        <v>0</v>
      </c>
    </row>
    <row r="134" spans="1:19" x14ac:dyDescent="0.2">
      <c r="A134" s="11" t="s">
        <v>164</v>
      </c>
      <c r="B134" s="11" t="s">
        <v>165</v>
      </c>
      <c r="C134" s="11" t="s">
        <v>164</v>
      </c>
      <c r="D134" s="11" t="s">
        <v>275</v>
      </c>
      <c r="E134" s="12">
        <v>25</v>
      </c>
      <c r="F134" s="12">
        <v>1800</v>
      </c>
      <c r="G134" s="12">
        <v>10</v>
      </c>
      <c r="H134" s="12">
        <v>50</v>
      </c>
      <c r="I134" s="12"/>
      <c r="J134" s="12"/>
      <c r="K134" s="12"/>
      <c r="L134" s="13"/>
      <c r="M134" s="12">
        <f t="shared" si="18"/>
        <v>0</v>
      </c>
      <c r="N134" s="12">
        <f t="shared" si="19"/>
        <v>0</v>
      </c>
      <c r="O134" s="14"/>
      <c r="P134" s="15">
        <v>0.12</v>
      </c>
      <c r="Q134" s="15">
        <f t="shared" si="20"/>
        <v>0</v>
      </c>
    </row>
    <row r="135" spans="1:19" x14ac:dyDescent="0.2">
      <c r="A135" s="36" t="s">
        <v>227</v>
      </c>
      <c r="B135" s="36" t="s">
        <v>165</v>
      </c>
      <c r="C135" s="36">
        <v>90445900</v>
      </c>
      <c r="D135" s="36" t="s">
        <v>277</v>
      </c>
      <c r="E135" s="12">
        <v>25</v>
      </c>
      <c r="F135" s="12">
        <v>1800</v>
      </c>
      <c r="G135" s="12">
        <v>10</v>
      </c>
      <c r="H135" s="12">
        <v>50</v>
      </c>
      <c r="I135" s="12"/>
      <c r="J135" s="12"/>
      <c r="K135" s="12"/>
      <c r="L135" s="13"/>
      <c r="M135" s="12">
        <f t="shared" si="18"/>
        <v>0</v>
      </c>
      <c r="N135" s="12">
        <f t="shared" si="19"/>
        <v>0</v>
      </c>
      <c r="O135" s="14"/>
      <c r="P135" s="15">
        <v>0.12</v>
      </c>
      <c r="Q135" s="15">
        <f t="shared" si="20"/>
        <v>0</v>
      </c>
      <c r="R135" s="43"/>
    </row>
    <row r="136" spans="1:19" x14ac:dyDescent="0.2">
      <c r="A136" s="36" t="s">
        <v>301</v>
      </c>
      <c r="B136" s="36" t="s">
        <v>302</v>
      </c>
      <c r="C136" s="36">
        <v>90446000</v>
      </c>
      <c r="D136" s="36" t="s">
        <v>277</v>
      </c>
      <c r="E136" s="12">
        <v>25</v>
      </c>
      <c r="F136" s="12">
        <v>2400</v>
      </c>
      <c r="G136" s="12">
        <v>10</v>
      </c>
      <c r="H136" s="12">
        <v>50</v>
      </c>
      <c r="I136" s="12"/>
      <c r="J136" s="12"/>
      <c r="K136" s="12"/>
      <c r="L136" s="13"/>
      <c r="M136" s="12">
        <f t="shared" si="18"/>
        <v>0</v>
      </c>
      <c r="N136" s="12">
        <f t="shared" si="19"/>
        <v>0</v>
      </c>
      <c r="O136" s="14"/>
      <c r="P136" s="15">
        <v>0.12</v>
      </c>
      <c r="Q136" s="15">
        <f t="shared" si="20"/>
        <v>0</v>
      </c>
      <c r="R136" s="43"/>
    </row>
    <row r="137" spans="1:19" x14ac:dyDescent="0.2">
      <c r="A137" s="313"/>
      <c r="B137" s="313"/>
      <c r="C137" s="313"/>
      <c r="D137" s="313"/>
      <c r="E137" s="313"/>
      <c r="F137" s="313"/>
      <c r="G137" s="313"/>
      <c r="H137" s="314"/>
      <c r="I137" s="36">
        <f>SUBTOTAL(9,I10:I136)</f>
        <v>200</v>
      </c>
      <c r="J137" s="36">
        <f>SUBTOTAL(9,J5:J136)</f>
        <v>7200</v>
      </c>
      <c r="K137" s="36">
        <f>SUBTOTAL(9,K5:K136)</f>
        <v>26100</v>
      </c>
      <c r="L137" s="36">
        <f>SUBTOTAL(9,L10:L136)</f>
        <v>0</v>
      </c>
      <c r="M137" s="36">
        <f>SUBTOTAL(9,M5:M136)</f>
        <v>33500</v>
      </c>
      <c r="N137" s="36">
        <f>SUBTOTAL(9,N5:N136)</f>
        <v>405</v>
      </c>
      <c r="O137" s="32"/>
      <c r="P137" s="12"/>
      <c r="Q137" s="36">
        <f>SUBTOTAL(9,Q5:Q136)</f>
        <v>20.369999999999997</v>
      </c>
      <c r="R137" s="3">
        <f>SUM(R10:R136)</f>
        <v>14.069999999999999</v>
      </c>
      <c r="S137" s="3">
        <f>SUM(S10:S136)</f>
        <v>99.999999999999986</v>
      </c>
    </row>
    <row r="138" spans="1:19" x14ac:dyDescent="0.2">
      <c r="A138" s="312"/>
      <c r="B138" s="313"/>
      <c r="C138" s="313"/>
      <c r="D138" s="313"/>
      <c r="E138" s="313"/>
      <c r="F138" s="313"/>
      <c r="G138" s="313"/>
      <c r="H138" s="314"/>
      <c r="I138" s="36">
        <v>2</v>
      </c>
      <c r="J138" s="36">
        <v>100</v>
      </c>
      <c r="K138" s="36">
        <v>303</v>
      </c>
      <c r="L138" s="36"/>
      <c r="M138" s="36"/>
      <c r="N138" s="36">
        <f>SUM(I138:L138)</f>
        <v>405</v>
      </c>
      <c r="Q138" s="3">
        <f>Q137/30</f>
        <v>0.67899999999999994</v>
      </c>
    </row>
    <row r="139" spans="1:19" x14ac:dyDescent="0.2">
      <c r="A139" s="312"/>
      <c r="B139" s="313"/>
      <c r="C139" s="313"/>
      <c r="D139" s="313"/>
      <c r="E139" s="313"/>
      <c r="F139" s="313"/>
      <c r="G139" s="313"/>
      <c r="H139" s="314"/>
      <c r="I139" s="36">
        <v>0.08</v>
      </c>
      <c r="J139" s="36">
        <v>5.79</v>
      </c>
      <c r="K139" s="36">
        <v>14.5</v>
      </c>
      <c r="L139" s="36"/>
      <c r="M139" s="36"/>
      <c r="N139" s="36">
        <f>SUM(I139:L139)</f>
        <v>20.37</v>
      </c>
    </row>
    <row r="140" spans="1:19" x14ac:dyDescent="0.2">
      <c r="A140" s="34"/>
      <c r="B140" s="34"/>
      <c r="C140" s="34"/>
      <c r="D140" s="34"/>
      <c r="E140" s="34"/>
      <c r="F140" s="34"/>
      <c r="G140" s="34"/>
      <c r="H140" s="34"/>
    </row>
    <row r="141" spans="1:19" x14ac:dyDescent="0.2">
      <c r="A141" s="28" t="s">
        <v>136</v>
      </c>
      <c r="B141" s="28" t="s">
        <v>136</v>
      </c>
      <c r="C141" s="30"/>
      <c r="D141" s="30"/>
      <c r="E141" s="8" t="s">
        <v>10</v>
      </c>
      <c r="F141" s="8" t="s">
        <v>137</v>
      </c>
      <c r="G141" s="300" t="s">
        <v>138</v>
      </c>
      <c r="H141" s="301"/>
      <c r="I141" s="20"/>
      <c r="J141" s="20"/>
      <c r="K141" s="20"/>
      <c r="L141" s="20"/>
      <c r="M141" s="12"/>
      <c r="N141" s="12"/>
      <c r="O141" s="35"/>
      <c r="P141" s="12"/>
      <c r="Q141" s="15"/>
    </row>
    <row r="142" spans="1:19" x14ac:dyDescent="0.2">
      <c r="A142" s="36"/>
      <c r="B142" s="36"/>
      <c r="C142" s="36"/>
      <c r="D142" s="36"/>
      <c r="E142" s="8"/>
      <c r="F142" s="8"/>
      <c r="G142" s="8" t="s">
        <v>139</v>
      </c>
      <c r="H142" s="8" t="s">
        <v>140</v>
      </c>
      <c r="I142" s="8" t="s">
        <v>140</v>
      </c>
      <c r="J142" s="8"/>
      <c r="K142" s="8"/>
      <c r="L142" s="8" t="s">
        <v>140</v>
      </c>
      <c r="M142" s="36" t="s">
        <v>140</v>
      </c>
      <c r="N142" s="36" t="s">
        <v>12</v>
      </c>
      <c r="O142" s="37"/>
      <c r="P142" s="12"/>
      <c r="Q142" s="15"/>
    </row>
    <row r="143" spans="1:19" x14ac:dyDescent="0.2">
      <c r="A143" s="38" t="s">
        <v>142</v>
      </c>
      <c r="B143" s="38" t="s">
        <v>143</v>
      </c>
      <c r="C143" s="38" t="s">
        <v>142</v>
      </c>
      <c r="D143" s="38" t="s">
        <v>142</v>
      </c>
      <c r="E143" s="12">
        <v>13</v>
      </c>
      <c r="F143" s="12">
        <v>25</v>
      </c>
      <c r="G143" s="12">
        <v>5</v>
      </c>
      <c r="H143" s="12">
        <v>125</v>
      </c>
      <c r="I143" s="12"/>
      <c r="J143" s="12"/>
      <c r="K143" s="12"/>
      <c r="L143" s="12"/>
      <c r="M143" s="12">
        <f>SUM(I143:L143)</f>
        <v>0</v>
      </c>
      <c r="N143" s="12">
        <f>$M143/$H143</f>
        <v>0</v>
      </c>
      <c r="O143" s="39"/>
      <c r="P143" s="15">
        <v>0.09</v>
      </c>
      <c r="Q143" s="15">
        <f>$N143*$P143</f>
        <v>0</v>
      </c>
    </row>
    <row r="144" spans="1:19" x14ac:dyDescent="0.2">
      <c r="A144" s="38" t="s">
        <v>144</v>
      </c>
      <c r="B144" s="38" t="s">
        <v>145</v>
      </c>
      <c r="C144" s="38" t="s">
        <v>144</v>
      </c>
      <c r="D144" s="38" t="s">
        <v>144</v>
      </c>
      <c r="E144" s="12">
        <v>19</v>
      </c>
      <c r="F144" s="12">
        <v>25</v>
      </c>
      <c r="G144" s="12">
        <v>5</v>
      </c>
      <c r="H144" s="12">
        <v>125</v>
      </c>
      <c r="I144" s="12"/>
      <c r="J144" s="12"/>
      <c r="K144" s="12"/>
      <c r="L144" s="12"/>
      <c r="M144" s="12">
        <f>SUM(I144:L144)</f>
        <v>0</v>
      </c>
      <c r="N144" s="12">
        <f>$M144/$H144</f>
        <v>0</v>
      </c>
      <c r="O144" s="39"/>
      <c r="P144" s="15">
        <v>0.15</v>
      </c>
      <c r="Q144" s="15">
        <f>$N144*$P144</f>
        <v>0</v>
      </c>
    </row>
    <row r="145" spans="2:17" x14ac:dyDescent="0.2">
      <c r="B145" s="3"/>
      <c r="I145" s="36">
        <f t="shared" ref="I145:L145" si="21">SUM(I143:I144)</f>
        <v>0</v>
      </c>
      <c r="J145" s="36"/>
      <c r="K145" s="36"/>
      <c r="L145" s="36">
        <f t="shared" si="21"/>
        <v>0</v>
      </c>
      <c r="M145" s="36">
        <f>SUBTOTAL(9,M143:M144)</f>
        <v>0</v>
      </c>
      <c r="N145" s="36">
        <f>SUBTOTAL(9,N143:N144)</f>
        <v>0</v>
      </c>
      <c r="O145" s="37"/>
      <c r="P145" s="12"/>
      <c r="Q145" s="33">
        <f>SUBTOTAL(9,Q143:Q144)</f>
        <v>0</v>
      </c>
    </row>
    <row r="146" spans="2:17" x14ac:dyDescent="0.2">
      <c r="B146" s="3"/>
      <c r="I146" s="40"/>
      <c r="J146" s="40"/>
      <c r="K146" s="40"/>
      <c r="L146" s="40"/>
      <c r="M146" s="36">
        <v>0</v>
      </c>
      <c r="N146" s="36">
        <v>0</v>
      </c>
      <c r="O146" s="35"/>
      <c r="P146" s="12"/>
      <c r="Q146" s="33">
        <v>0</v>
      </c>
    </row>
  </sheetData>
  <autoFilter ref="D3:D139"/>
  <mergeCells count="10">
    <mergeCell ref="M3:N3"/>
    <mergeCell ref="P3:Q3"/>
    <mergeCell ref="A103:B103"/>
    <mergeCell ref="A137:H137"/>
    <mergeCell ref="A138:H138"/>
    <mergeCell ref="A139:H139"/>
    <mergeCell ref="G141:H141"/>
    <mergeCell ref="A1:D1"/>
    <mergeCell ref="A2:D2"/>
    <mergeCell ref="G3:H3"/>
  </mergeCells>
  <conditionalFormatting sqref="A5:XFD136">
    <cfRule type="expression" dxfId="123" priority="1">
      <formula>MOD(ROW(),2)</formula>
    </cfRule>
  </conditionalFormatting>
  <conditionalFormatting sqref="M5:M136">
    <cfRule type="cellIs" dxfId="122" priority="3" operator="greaterThan">
      <formula>10000</formula>
    </cfRule>
  </conditionalFormatting>
  <conditionalFormatting sqref="M104:M136">
    <cfRule type="cellIs" dxfId="121" priority="8" operator="greaterThan">
      <formula>2000</formula>
    </cfRule>
  </conditionalFormatting>
  <conditionalFormatting sqref="Q5:Q102">
    <cfRule type="cellIs" dxfId="120" priority="2" operator="greaterThan">
      <formula>10</formula>
    </cfRule>
  </conditionalFormatting>
  <pageMargins left="0.25" right="0.25" top="0.75" bottom="0.75" header="0.3" footer="0.3"/>
  <pageSetup paperSize="9" scale="77" fitToHeight="0" orientation="landscape" r:id="rId1"/>
  <headerFooter alignWithMargins="0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>
    <pageSetUpPr fitToPage="1"/>
  </sheetPr>
  <dimension ref="A1:T146"/>
  <sheetViews>
    <sheetView zoomScaleNormal="100" workbookViewId="0">
      <pane xSplit="4" ySplit="4" topLeftCell="E5" activePane="bottomRight" state="frozen"/>
      <selection pane="topRight" activeCell="D1" sqref="D1"/>
      <selection pane="bottomLeft" activeCell="A4" sqref="A4"/>
      <selection pane="bottomRight" activeCell="E5" sqref="E5"/>
    </sheetView>
  </sheetViews>
  <sheetFormatPr defaultColWidth="9.140625" defaultRowHeight="12.75" x14ac:dyDescent="0.2"/>
  <cols>
    <col min="1" max="1" width="12.5703125" style="3" customWidth="1"/>
    <col min="2" max="2" width="14" style="41" customWidth="1"/>
    <col min="3" max="3" width="14" style="3" bestFit="1" customWidth="1"/>
    <col min="4" max="4" width="12.28515625" style="3" customWidth="1"/>
    <col min="5" max="5" width="7.85546875" style="3" customWidth="1"/>
    <col min="6" max="6" width="8.5703125" style="3" customWidth="1"/>
    <col min="7" max="7" width="6.140625" style="3" customWidth="1"/>
    <col min="8" max="8" width="6.42578125" style="3" customWidth="1"/>
    <col min="9" max="12" width="10.140625" style="3" customWidth="1"/>
    <col min="13" max="13" width="8.28515625" style="3" customWidth="1"/>
    <col min="14" max="14" width="10.7109375" style="3" bestFit="1" customWidth="1"/>
    <col min="15" max="15" width="8.28515625" style="3" bestFit="1" customWidth="1"/>
    <col min="16" max="17" width="9.42578125" style="3" customWidth="1"/>
    <col min="18" max="18" width="9.28515625" style="3" customWidth="1"/>
    <col min="19" max="16384" width="9.140625" style="3"/>
  </cols>
  <sheetData>
    <row r="1" spans="1:20" x14ac:dyDescent="0.2">
      <c r="A1" s="315" t="s">
        <v>281</v>
      </c>
      <c r="B1" s="315"/>
      <c r="C1" s="315"/>
      <c r="D1" s="315"/>
      <c r="I1" s="46"/>
      <c r="J1" s="46"/>
      <c r="K1" s="46"/>
      <c r="L1" s="46"/>
    </row>
    <row r="2" spans="1:20" x14ac:dyDescent="0.2">
      <c r="A2" s="316" t="s">
        <v>362</v>
      </c>
      <c r="B2" s="317"/>
      <c r="C2" s="317"/>
      <c r="D2" s="317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30"/>
    </row>
    <row r="3" spans="1:20" x14ac:dyDescent="0.2">
      <c r="A3" s="4" t="s">
        <v>0</v>
      </c>
      <c r="B3" s="4" t="s">
        <v>1</v>
      </c>
      <c r="C3" s="4" t="s">
        <v>2</v>
      </c>
      <c r="D3" s="4" t="s">
        <v>274</v>
      </c>
      <c r="E3" s="4" t="s">
        <v>3</v>
      </c>
      <c r="F3" s="4" t="s">
        <v>4</v>
      </c>
      <c r="G3" s="300" t="s">
        <v>5</v>
      </c>
      <c r="H3" s="301"/>
      <c r="I3" s="50" t="s">
        <v>350</v>
      </c>
      <c r="J3" s="50" t="s">
        <v>355</v>
      </c>
      <c r="K3" s="50" t="s">
        <v>360</v>
      </c>
      <c r="L3" s="50" t="s">
        <v>363</v>
      </c>
      <c r="M3" s="5"/>
      <c r="N3" s="300" t="s">
        <v>6</v>
      </c>
      <c r="O3" s="301"/>
      <c r="P3" s="6"/>
      <c r="Q3" s="300" t="s">
        <v>7</v>
      </c>
      <c r="R3" s="301"/>
    </row>
    <row r="4" spans="1:20" x14ac:dyDescent="0.2">
      <c r="A4" s="37" t="s">
        <v>8</v>
      </c>
      <c r="B4" s="37"/>
      <c r="C4" s="49"/>
      <c r="D4" s="49"/>
      <c r="E4" s="7" t="s">
        <v>9</v>
      </c>
      <c r="F4" s="36" t="s">
        <v>10</v>
      </c>
      <c r="G4" s="8" t="s">
        <v>11</v>
      </c>
      <c r="H4" s="8" t="s">
        <v>12</v>
      </c>
      <c r="I4" s="36" t="s">
        <v>351</v>
      </c>
      <c r="J4" s="36" t="s">
        <v>356</v>
      </c>
      <c r="K4" s="36" t="s">
        <v>361</v>
      </c>
      <c r="L4" s="36" t="s">
        <v>364</v>
      </c>
      <c r="M4" s="36"/>
      <c r="N4" s="8" t="s">
        <v>13</v>
      </c>
      <c r="O4" s="8" t="s">
        <v>12</v>
      </c>
      <c r="P4" s="9"/>
      <c r="Q4" s="10" t="s">
        <v>14</v>
      </c>
      <c r="R4" s="10" t="s">
        <v>15</v>
      </c>
    </row>
    <row r="5" spans="1:20" x14ac:dyDescent="0.2">
      <c r="A5" s="11" t="s">
        <v>258</v>
      </c>
      <c r="B5" s="11" t="s">
        <v>259</v>
      </c>
      <c r="C5" s="11" t="s">
        <v>258</v>
      </c>
      <c r="D5" s="11" t="s">
        <v>275</v>
      </c>
      <c r="E5" s="12">
        <v>15</v>
      </c>
      <c r="F5" s="12">
        <v>375</v>
      </c>
      <c r="G5" s="12">
        <v>10</v>
      </c>
      <c r="H5" s="12">
        <v>200</v>
      </c>
      <c r="I5" s="12"/>
      <c r="J5" s="12"/>
      <c r="K5" s="12"/>
      <c r="L5" s="12"/>
      <c r="M5" s="13"/>
      <c r="N5" s="12">
        <f t="shared" ref="N5:N16" si="0">SUM(I5:M5)</f>
        <v>0</v>
      </c>
      <c r="O5" s="12">
        <f t="shared" ref="O5:O16" si="1">$N5/$H5</f>
        <v>0</v>
      </c>
      <c r="P5" s="14"/>
      <c r="Q5" s="15">
        <v>0.06</v>
      </c>
      <c r="R5" s="15">
        <f t="shared" ref="R5:R16" si="2">$O5*$Q5</f>
        <v>0</v>
      </c>
      <c r="S5" s="43">
        <f>SUM(R5:R16)</f>
        <v>12.400000000000002</v>
      </c>
      <c r="T5" s="3">
        <f>S5*100/$S$137</f>
        <v>69.898534385569334</v>
      </c>
    </row>
    <row r="6" spans="1:20" x14ac:dyDescent="0.2">
      <c r="A6" s="11" t="s">
        <v>26</v>
      </c>
      <c r="B6" s="11" t="s">
        <v>27</v>
      </c>
      <c r="C6" s="11" t="s">
        <v>26</v>
      </c>
      <c r="D6" s="11" t="s">
        <v>275</v>
      </c>
      <c r="E6" s="12">
        <v>15</v>
      </c>
      <c r="F6" s="12">
        <v>457</v>
      </c>
      <c r="G6" s="12">
        <v>10</v>
      </c>
      <c r="H6" s="12">
        <v>200</v>
      </c>
      <c r="I6" s="12"/>
      <c r="J6" s="12">
        <v>2000</v>
      </c>
      <c r="K6" s="12">
        <v>4000</v>
      </c>
      <c r="L6" s="12">
        <v>5000</v>
      </c>
      <c r="M6" s="13"/>
      <c r="N6" s="12">
        <f t="shared" si="0"/>
        <v>11000</v>
      </c>
      <c r="O6" s="12">
        <f t="shared" si="1"/>
        <v>55</v>
      </c>
      <c r="P6" s="14"/>
      <c r="Q6" s="15">
        <v>0.05</v>
      </c>
      <c r="R6" s="15">
        <f t="shared" si="2"/>
        <v>2.75</v>
      </c>
    </row>
    <row r="7" spans="1:20" x14ac:dyDescent="0.2">
      <c r="A7" s="36" t="s">
        <v>169</v>
      </c>
      <c r="B7" s="36" t="s">
        <v>27</v>
      </c>
      <c r="C7" s="36">
        <v>90441400</v>
      </c>
      <c r="D7" s="36" t="s">
        <v>277</v>
      </c>
      <c r="E7" s="12" t="s">
        <v>167</v>
      </c>
      <c r="F7" s="12">
        <v>450</v>
      </c>
      <c r="G7" s="12">
        <v>10</v>
      </c>
      <c r="H7" s="12">
        <v>200</v>
      </c>
      <c r="I7" s="12"/>
      <c r="J7" s="12"/>
      <c r="K7" s="12"/>
      <c r="L7" s="12">
        <v>1000</v>
      </c>
      <c r="M7" s="13"/>
      <c r="N7" s="12">
        <f t="shared" si="0"/>
        <v>1000</v>
      </c>
      <c r="O7" s="12">
        <f t="shared" si="1"/>
        <v>5</v>
      </c>
      <c r="P7" s="14"/>
      <c r="Q7" s="15">
        <v>0.05</v>
      </c>
      <c r="R7" s="15">
        <f t="shared" si="2"/>
        <v>0.25</v>
      </c>
    </row>
    <row r="8" spans="1:20" x14ac:dyDescent="0.2">
      <c r="A8" s="11" t="s">
        <v>24</v>
      </c>
      <c r="B8" s="11" t="s">
        <v>25</v>
      </c>
      <c r="C8" s="11" t="s">
        <v>24</v>
      </c>
      <c r="D8" s="11" t="s">
        <v>275</v>
      </c>
      <c r="E8" s="12">
        <v>15</v>
      </c>
      <c r="F8" s="12">
        <v>610</v>
      </c>
      <c r="G8" s="12">
        <v>10</v>
      </c>
      <c r="H8" s="12">
        <v>100</v>
      </c>
      <c r="I8" s="12"/>
      <c r="J8" s="12">
        <v>3500</v>
      </c>
      <c r="K8" s="12">
        <v>4000</v>
      </c>
      <c r="L8" s="12">
        <v>4000</v>
      </c>
      <c r="M8" s="13"/>
      <c r="N8" s="12">
        <f t="shared" si="0"/>
        <v>11500</v>
      </c>
      <c r="O8" s="12">
        <f t="shared" si="1"/>
        <v>115</v>
      </c>
      <c r="P8" s="14"/>
      <c r="Q8" s="15">
        <v>0.04</v>
      </c>
      <c r="R8" s="15">
        <f t="shared" si="2"/>
        <v>4.6000000000000005</v>
      </c>
    </row>
    <row r="9" spans="1:20" x14ac:dyDescent="0.2">
      <c r="A9" s="36" t="s">
        <v>168</v>
      </c>
      <c r="B9" s="36" t="s">
        <v>25</v>
      </c>
      <c r="C9" s="36">
        <v>90441600</v>
      </c>
      <c r="D9" s="36" t="s">
        <v>277</v>
      </c>
      <c r="E9" s="12" t="s">
        <v>167</v>
      </c>
      <c r="F9" s="12">
        <v>600</v>
      </c>
      <c r="G9" s="12">
        <v>10</v>
      </c>
      <c r="H9" s="12">
        <v>100</v>
      </c>
      <c r="I9" s="12"/>
      <c r="J9" s="12"/>
      <c r="K9" s="12">
        <v>2000</v>
      </c>
      <c r="L9" s="12">
        <v>2000</v>
      </c>
      <c r="M9" s="13"/>
      <c r="N9" s="12">
        <f t="shared" si="0"/>
        <v>4000</v>
      </c>
      <c r="O9" s="12">
        <f t="shared" si="1"/>
        <v>40</v>
      </c>
      <c r="P9" s="14"/>
      <c r="Q9" s="15">
        <v>0.04</v>
      </c>
      <c r="R9" s="15">
        <f t="shared" si="2"/>
        <v>1.6</v>
      </c>
    </row>
    <row r="10" spans="1:20" x14ac:dyDescent="0.2">
      <c r="A10" s="11" t="s">
        <v>150</v>
      </c>
      <c r="B10" s="11" t="s">
        <v>151</v>
      </c>
      <c r="C10" s="11" t="s">
        <v>150</v>
      </c>
      <c r="D10" s="11" t="s">
        <v>275</v>
      </c>
      <c r="E10" s="12">
        <v>15</v>
      </c>
      <c r="F10" s="12">
        <v>760</v>
      </c>
      <c r="G10" s="12">
        <v>10</v>
      </c>
      <c r="H10" s="12">
        <v>100</v>
      </c>
      <c r="I10" s="12"/>
      <c r="J10" s="12"/>
      <c r="K10" s="12"/>
      <c r="L10" s="12"/>
      <c r="M10" s="13"/>
      <c r="N10" s="12">
        <f t="shared" si="0"/>
        <v>0</v>
      </c>
      <c r="O10" s="12">
        <f t="shared" si="1"/>
        <v>0</v>
      </c>
      <c r="P10" s="14"/>
      <c r="Q10" s="15">
        <v>0.04</v>
      </c>
      <c r="R10" s="15">
        <f t="shared" si="2"/>
        <v>0</v>
      </c>
    </row>
    <row r="11" spans="1:20" x14ac:dyDescent="0.2">
      <c r="A11" s="11" t="s">
        <v>20</v>
      </c>
      <c r="B11" s="11" t="s">
        <v>21</v>
      </c>
      <c r="C11" s="11" t="s">
        <v>20</v>
      </c>
      <c r="D11" s="11" t="s">
        <v>275</v>
      </c>
      <c r="E11" s="12">
        <v>15</v>
      </c>
      <c r="F11" s="12">
        <v>915</v>
      </c>
      <c r="G11" s="12">
        <v>10</v>
      </c>
      <c r="H11" s="12">
        <v>100</v>
      </c>
      <c r="I11" s="12"/>
      <c r="J11" s="12"/>
      <c r="K11" s="12"/>
      <c r="L11" s="12"/>
      <c r="M11" s="13"/>
      <c r="N11" s="12">
        <f t="shared" si="0"/>
        <v>0</v>
      </c>
      <c r="O11" s="12">
        <f t="shared" si="1"/>
        <v>0</v>
      </c>
      <c r="P11" s="14"/>
      <c r="Q11" s="15">
        <v>0.05</v>
      </c>
      <c r="R11" s="15">
        <f t="shared" si="2"/>
        <v>0</v>
      </c>
    </row>
    <row r="12" spans="1:20" x14ac:dyDescent="0.2">
      <c r="A12" s="13" t="s">
        <v>166</v>
      </c>
      <c r="B12" s="13" t="s">
        <v>21</v>
      </c>
      <c r="C12" s="13">
        <v>90441800</v>
      </c>
      <c r="D12" s="36" t="s">
        <v>277</v>
      </c>
      <c r="E12" s="12" t="s">
        <v>167</v>
      </c>
      <c r="F12" s="12">
        <v>900</v>
      </c>
      <c r="G12" s="12">
        <v>10</v>
      </c>
      <c r="H12" s="12">
        <v>100</v>
      </c>
      <c r="I12" s="12"/>
      <c r="J12" s="12"/>
      <c r="K12" s="12"/>
      <c r="L12" s="12"/>
      <c r="M12" s="13"/>
      <c r="N12" s="12">
        <f t="shared" si="0"/>
        <v>0</v>
      </c>
      <c r="O12" s="12">
        <f t="shared" si="1"/>
        <v>0</v>
      </c>
      <c r="P12" s="14"/>
      <c r="Q12" s="15">
        <v>0.05</v>
      </c>
      <c r="R12" s="15">
        <f t="shared" si="2"/>
        <v>0</v>
      </c>
    </row>
    <row r="13" spans="1:20" x14ac:dyDescent="0.2">
      <c r="A13" s="11" t="s">
        <v>16</v>
      </c>
      <c r="B13" s="11" t="s">
        <v>17</v>
      </c>
      <c r="C13" s="11" t="s">
        <v>16</v>
      </c>
      <c r="D13" s="11" t="s">
        <v>275</v>
      </c>
      <c r="E13" s="12">
        <v>15</v>
      </c>
      <c r="F13" s="12">
        <v>1220</v>
      </c>
      <c r="G13" s="12">
        <v>10</v>
      </c>
      <c r="H13" s="12">
        <v>50</v>
      </c>
      <c r="I13" s="12"/>
      <c r="J13" s="12"/>
      <c r="K13" s="12">
        <v>2000</v>
      </c>
      <c r="L13" s="12">
        <v>2000</v>
      </c>
      <c r="M13" s="13"/>
      <c r="N13" s="12">
        <f t="shared" si="0"/>
        <v>4000</v>
      </c>
      <c r="O13" s="12">
        <f t="shared" si="1"/>
        <v>80</v>
      </c>
      <c r="P13" s="14"/>
      <c r="Q13" s="15">
        <v>0.04</v>
      </c>
      <c r="R13" s="15">
        <f t="shared" si="2"/>
        <v>3.2</v>
      </c>
    </row>
    <row r="14" spans="1:20" x14ac:dyDescent="0.2">
      <c r="A14" s="11" t="s">
        <v>148</v>
      </c>
      <c r="B14" s="11" t="s">
        <v>149</v>
      </c>
      <c r="C14" s="11" t="s">
        <v>148</v>
      </c>
      <c r="D14" s="11" t="s">
        <v>275</v>
      </c>
      <c r="E14" s="12">
        <v>15</v>
      </c>
      <c r="F14" s="12">
        <v>1524</v>
      </c>
      <c r="G14" s="12">
        <v>10</v>
      </c>
      <c r="H14" s="12">
        <v>50</v>
      </c>
      <c r="I14" s="12"/>
      <c r="J14" s="12"/>
      <c r="K14" s="12"/>
      <c r="L14" s="12"/>
      <c r="M14" s="13"/>
      <c r="N14" s="12">
        <f t="shared" si="0"/>
        <v>0</v>
      </c>
      <c r="O14" s="12">
        <f t="shared" si="1"/>
        <v>0</v>
      </c>
      <c r="P14" s="14"/>
      <c r="Q14" s="15">
        <v>0.05</v>
      </c>
      <c r="R14" s="15">
        <f t="shared" si="2"/>
        <v>0</v>
      </c>
    </row>
    <row r="15" spans="1:20" x14ac:dyDescent="0.2">
      <c r="A15" s="11" t="s">
        <v>146</v>
      </c>
      <c r="B15" s="11" t="s">
        <v>147</v>
      </c>
      <c r="C15" s="11" t="s">
        <v>146</v>
      </c>
      <c r="D15" s="11" t="s">
        <v>275</v>
      </c>
      <c r="E15" s="12">
        <v>15</v>
      </c>
      <c r="F15" s="12">
        <v>1800</v>
      </c>
      <c r="G15" s="12">
        <v>10</v>
      </c>
      <c r="H15" s="12">
        <v>50</v>
      </c>
      <c r="I15" s="12"/>
      <c r="J15" s="12"/>
      <c r="K15" s="12"/>
      <c r="L15" s="12"/>
      <c r="M15" s="13"/>
      <c r="N15" s="12">
        <f t="shared" si="0"/>
        <v>0</v>
      </c>
      <c r="O15" s="12">
        <f t="shared" si="1"/>
        <v>0</v>
      </c>
      <c r="P15" s="14"/>
      <c r="Q15" s="15">
        <v>0.06</v>
      </c>
      <c r="R15" s="15">
        <f t="shared" si="2"/>
        <v>0</v>
      </c>
    </row>
    <row r="16" spans="1:20" x14ac:dyDescent="0.2">
      <c r="A16" s="11" t="s">
        <v>353</v>
      </c>
      <c r="B16" s="11" t="s">
        <v>354</v>
      </c>
      <c r="C16" s="11" t="s">
        <v>146</v>
      </c>
      <c r="D16" s="11" t="s">
        <v>275</v>
      </c>
      <c r="E16" s="12">
        <v>15</v>
      </c>
      <c r="F16" s="12">
        <v>2100</v>
      </c>
      <c r="G16" s="12">
        <v>10</v>
      </c>
      <c r="H16" s="12">
        <v>50</v>
      </c>
      <c r="I16" s="12"/>
      <c r="J16" s="12"/>
      <c r="K16" s="12"/>
      <c r="L16" s="12"/>
      <c r="M16" s="13"/>
      <c r="N16" s="12">
        <f t="shared" si="0"/>
        <v>0</v>
      </c>
      <c r="O16" s="12">
        <f t="shared" si="1"/>
        <v>0</v>
      </c>
      <c r="P16" s="14"/>
      <c r="Q16" s="15">
        <v>0.06</v>
      </c>
      <c r="R16" s="15">
        <f t="shared" si="2"/>
        <v>0</v>
      </c>
    </row>
    <row r="17" spans="1:20" ht="15" x14ac:dyDescent="0.2">
      <c r="A17" s="17" t="s">
        <v>28</v>
      </c>
      <c r="B17" s="17"/>
      <c r="C17" s="18"/>
      <c r="D17" s="18"/>
      <c r="E17" s="19"/>
      <c r="F17" s="12"/>
      <c r="G17" s="20"/>
      <c r="H17" s="20"/>
      <c r="I17" s="12"/>
      <c r="J17" s="12"/>
      <c r="K17" s="12"/>
      <c r="L17" s="12"/>
      <c r="M17" s="21"/>
      <c r="N17" s="12"/>
      <c r="O17" s="12"/>
      <c r="P17" s="14"/>
      <c r="Q17" s="12"/>
      <c r="R17" s="15"/>
    </row>
    <row r="18" spans="1:20" x14ac:dyDescent="0.2">
      <c r="A18" s="11" t="s">
        <v>260</v>
      </c>
      <c r="B18" s="11" t="s">
        <v>229</v>
      </c>
      <c r="C18" s="11" t="s">
        <v>260</v>
      </c>
      <c r="D18" s="11" t="s">
        <v>275</v>
      </c>
      <c r="E18" s="12">
        <v>20</v>
      </c>
      <c r="F18" s="12">
        <v>100</v>
      </c>
      <c r="G18" s="12">
        <v>10</v>
      </c>
      <c r="H18" s="12">
        <v>500</v>
      </c>
      <c r="I18" s="12"/>
      <c r="J18" s="12"/>
      <c r="K18" s="12"/>
      <c r="L18" s="12"/>
      <c r="M18" s="13"/>
      <c r="N18" s="12">
        <f t="shared" ref="N18:N33" si="3">SUM(I18:M18)</f>
        <v>0</v>
      </c>
      <c r="O18" s="12">
        <f t="shared" ref="O18:O33" si="4">$N18/$H18</f>
        <v>0</v>
      </c>
      <c r="P18" s="14"/>
      <c r="Q18" s="15">
        <v>0.06</v>
      </c>
      <c r="R18" s="15">
        <f t="shared" ref="R18:R33" si="5">$O18*$Q18</f>
        <v>0</v>
      </c>
      <c r="S18" s="43">
        <f>SUM(R18:R33)</f>
        <v>3.2</v>
      </c>
      <c r="T18" s="3">
        <f>S18*100/$S$137</f>
        <v>18.038331454340472</v>
      </c>
    </row>
    <row r="19" spans="1:20" x14ac:dyDescent="0.2">
      <c r="A19" s="36" t="s">
        <v>228</v>
      </c>
      <c r="B19" s="36" t="s">
        <v>229</v>
      </c>
      <c r="C19" s="36">
        <v>90442100</v>
      </c>
      <c r="D19" s="36" t="s">
        <v>277</v>
      </c>
      <c r="E19" s="12" t="s">
        <v>46</v>
      </c>
      <c r="F19" s="12">
        <v>100</v>
      </c>
      <c r="G19" s="12">
        <v>10</v>
      </c>
      <c r="H19" s="12">
        <v>500</v>
      </c>
      <c r="I19" s="12"/>
      <c r="J19" s="12"/>
      <c r="K19" s="12"/>
      <c r="L19" s="12"/>
      <c r="M19" s="13"/>
      <c r="N19" s="12">
        <f t="shared" si="3"/>
        <v>0</v>
      </c>
      <c r="O19" s="12">
        <f t="shared" si="4"/>
        <v>0</v>
      </c>
      <c r="P19" s="14"/>
      <c r="Q19" s="15">
        <v>0.06</v>
      </c>
      <c r="R19" s="15">
        <f t="shared" si="5"/>
        <v>0</v>
      </c>
      <c r="S19" s="43"/>
    </row>
    <row r="20" spans="1:20" x14ac:dyDescent="0.2">
      <c r="A20" s="36" t="s">
        <v>172</v>
      </c>
      <c r="B20" s="36" t="s">
        <v>173</v>
      </c>
      <c r="C20" s="36">
        <v>90447000</v>
      </c>
      <c r="D20" s="36" t="s">
        <v>277</v>
      </c>
      <c r="E20" s="12" t="s">
        <v>46</v>
      </c>
      <c r="F20" s="12">
        <v>240</v>
      </c>
      <c r="G20" s="12">
        <v>10</v>
      </c>
      <c r="H20" s="12">
        <v>250</v>
      </c>
      <c r="I20" s="12"/>
      <c r="J20" s="12"/>
      <c r="K20" s="12"/>
      <c r="L20" s="12"/>
      <c r="M20" s="13"/>
      <c r="N20" s="12">
        <f t="shared" si="3"/>
        <v>0</v>
      </c>
      <c r="O20" s="12">
        <f t="shared" si="4"/>
        <v>0</v>
      </c>
      <c r="P20" s="14"/>
      <c r="Q20" s="15">
        <v>0.06</v>
      </c>
      <c r="R20" s="15">
        <f t="shared" si="5"/>
        <v>0</v>
      </c>
    </row>
    <row r="21" spans="1:20" x14ac:dyDescent="0.2">
      <c r="A21" s="11" t="s">
        <v>50</v>
      </c>
      <c r="B21" s="11" t="s">
        <v>51</v>
      </c>
      <c r="C21" s="11" t="s">
        <v>50</v>
      </c>
      <c r="D21" s="11" t="s">
        <v>275</v>
      </c>
      <c r="E21" s="12">
        <v>20</v>
      </c>
      <c r="F21" s="12">
        <v>457</v>
      </c>
      <c r="G21" s="12">
        <v>10</v>
      </c>
      <c r="H21" s="12">
        <v>100</v>
      </c>
      <c r="I21" s="12"/>
      <c r="J21" s="12"/>
      <c r="K21" s="12"/>
      <c r="L21" s="12"/>
      <c r="M21" s="13"/>
      <c r="N21" s="12">
        <f t="shared" si="3"/>
        <v>0</v>
      </c>
      <c r="O21" s="12">
        <f t="shared" si="4"/>
        <v>0</v>
      </c>
      <c r="P21" s="14"/>
      <c r="Q21" s="15">
        <v>0.04</v>
      </c>
      <c r="R21" s="15">
        <f t="shared" si="5"/>
        <v>0</v>
      </c>
    </row>
    <row r="22" spans="1:20" x14ac:dyDescent="0.2">
      <c r="A22" s="36" t="s">
        <v>171</v>
      </c>
      <c r="B22" s="36" t="s">
        <v>51</v>
      </c>
      <c r="C22" s="36">
        <v>90442400</v>
      </c>
      <c r="D22" s="36" t="s">
        <v>277</v>
      </c>
      <c r="E22" s="12" t="s">
        <v>46</v>
      </c>
      <c r="F22" s="12">
        <v>450</v>
      </c>
      <c r="G22" s="12">
        <v>10</v>
      </c>
      <c r="H22" s="12">
        <v>100</v>
      </c>
      <c r="I22" s="12"/>
      <c r="J22" s="12"/>
      <c r="K22" s="12"/>
      <c r="L22" s="12">
        <v>1000</v>
      </c>
      <c r="M22" s="13"/>
      <c r="N22" s="12">
        <f t="shared" si="3"/>
        <v>1000</v>
      </c>
      <c r="O22" s="12">
        <f t="shared" si="4"/>
        <v>10</v>
      </c>
      <c r="P22" s="14"/>
      <c r="Q22" s="15">
        <v>0.04</v>
      </c>
      <c r="R22" s="15">
        <f t="shared" si="5"/>
        <v>0.4</v>
      </c>
    </row>
    <row r="23" spans="1:20" x14ac:dyDescent="0.2">
      <c r="A23" s="11" t="s">
        <v>47</v>
      </c>
      <c r="B23" s="11" t="s">
        <v>48</v>
      </c>
      <c r="C23" s="11" t="s">
        <v>47</v>
      </c>
      <c r="D23" s="11" t="s">
        <v>275</v>
      </c>
      <c r="E23" s="12">
        <v>20</v>
      </c>
      <c r="F23" s="12">
        <v>610</v>
      </c>
      <c r="G23" s="12">
        <v>10</v>
      </c>
      <c r="H23" s="12">
        <v>100</v>
      </c>
      <c r="I23" s="12"/>
      <c r="J23" s="12"/>
      <c r="K23" s="12">
        <v>1000</v>
      </c>
      <c r="L23" s="12">
        <v>1000</v>
      </c>
      <c r="M23" s="13"/>
      <c r="N23" s="12">
        <f t="shared" si="3"/>
        <v>2000</v>
      </c>
      <c r="O23" s="12">
        <f t="shared" si="4"/>
        <v>20</v>
      </c>
      <c r="P23" s="14"/>
      <c r="Q23" s="15">
        <v>0.06</v>
      </c>
      <c r="R23" s="15">
        <f t="shared" si="5"/>
        <v>1.2</v>
      </c>
    </row>
    <row r="24" spans="1:20" x14ac:dyDescent="0.2">
      <c r="A24" s="36" t="s">
        <v>49</v>
      </c>
      <c r="B24" s="36" t="s">
        <v>48</v>
      </c>
      <c r="C24" s="36">
        <v>90442600</v>
      </c>
      <c r="D24" s="36" t="s">
        <v>277</v>
      </c>
      <c r="E24" s="12" t="s">
        <v>46</v>
      </c>
      <c r="F24" s="12">
        <v>600</v>
      </c>
      <c r="G24" s="12">
        <v>10</v>
      </c>
      <c r="H24" s="12">
        <v>100</v>
      </c>
      <c r="I24" s="12"/>
      <c r="J24" s="12"/>
      <c r="K24" s="12"/>
      <c r="L24" s="12"/>
      <c r="M24" s="13"/>
      <c r="N24" s="12">
        <f t="shared" si="3"/>
        <v>0</v>
      </c>
      <c r="O24" s="12">
        <f t="shared" si="4"/>
        <v>0</v>
      </c>
      <c r="P24" s="14"/>
      <c r="Q24" s="15">
        <v>0.06</v>
      </c>
      <c r="R24" s="15">
        <f t="shared" si="5"/>
        <v>0</v>
      </c>
    </row>
    <row r="25" spans="1:20" x14ac:dyDescent="0.2">
      <c r="A25" s="23" t="s">
        <v>154</v>
      </c>
      <c r="B25" s="11" t="s">
        <v>43</v>
      </c>
      <c r="C25" s="11" t="s">
        <v>154</v>
      </c>
      <c r="D25" s="11" t="s">
        <v>275</v>
      </c>
      <c r="E25" s="12">
        <v>20</v>
      </c>
      <c r="F25" s="12">
        <v>760</v>
      </c>
      <c r="G25" s="12">
        <v>10</v>
      </c>
      <c r="H25" s="12">
        <v>100</v>
      </c>
      <c r="I25" s="12"/>
      <c r="J25" s="12"/>
      <c r="K25" s="12"/>
      <c r="L25" s="12"/>
      <c r="M25" s="13"/>
      <c r="N25" s="12">
        <f t="shared" si="3"/>
        <v>0</v>
      </c>
      <c r="O25" s="12">
        <f t="shared" si="4"/>
        <v>0</v>
      </c>
      <c r="P25" s="14"/>
      <c r="Q25" s="15">
        <v>7.0000000000000007E-2</v>
      </c>
      <c r="R25" s="15">
        <f t="shared" si="5"/>
        <v>0</v>
      </c>
    </row>
    <row r="26" spans="1:20" x14ac:dyDescent="0.2">
      <c r="A26" s="36" t="s">
        <v>45</v>
      </c>
      <c r="B26" s="36" t="s">
        <v>43</v>
      </c>
      <c r="C26" s="36">
        <v>90442700</v>
      </c>
      <c r="D26" s="36" t="s">
        <v>277</v>
      </c>
      <c r="E26" s="12" t="s">
        <v>46</v>
      </c>
      <c r="F26" s="12">
        <v>750</v>
      </c>
      <c r="G26" s="12">
        <v>10</v>
      </c>
      <c r="H26" s="12">
        <v>100</v>
      </c>
      <c r="I26" s="12"/>
      <c r="J26" s="12"/>
      <c r="K26" s="12"/>
      <c r="L26" s="12"/>
      <c r="M26" s="13"/>
      <c r="N26" s="12">
        <f t="shared" si="3"/>
        <v>0</v>
      </c>
      <c r="O26" s="12">
        <f t="shared" si="4"/>
        <v>0</v>
      </c>
      <c r="P26" s="14"/>
      <c r="Q26" s="15">
        <v>7.0000000000000007E-2</v>
      </c>
      <c r="R26" s="15">
        <f t="shared" si="5"/>
        <v>0</v>
      </c>
    </row>
    <row r="27" spans="1:20" x14ac:dyDescent="0.2">
      <c r="A27" s="11" t="s">
        <v>38</v>
      </c>
      <c r="B27" s="11" t="s">
        <v>39</v>
      </c>
      <c r="C27" s="11" t="s">
        <v>38</v>
      </c>
      <c r="D27" s="11" t="s">
        <v>275</v>
      </c>
      <c r="E27" s="12">
        <v>20</v>
      </c>
      <c r="F27" s="12">
        <v>915</v>
      </c>
      <c r="G27" s="12">
        <v>10</v>
      </c>
      <c r="H27" s="12">
        <v>50</v>
      </c>
      <c r="I27" s="12"/>
      <c r="J27" s="12"/>
      <c r="K27" s="12"/>
      <c r="L27" s="12"/>
      <c r="M27" s="13"/>
      <c r="N27" s="12">
        <f t="shared" si="3"/>
        <v>0</v>
      </c>
      <c r="O27" s="12">
        <f t="shared" si="4"/>
        <v>0</v>
      </c>
      <c r="P27" s="14"/>
      <c r="Q27" s="15">
        <v>0.04</v>
      </c>
      <c r="R27" s="15">
        <f t="shared" si="5"/>
        <v>0</v>
      </c>
    </row>
    <row r="28" spans="1:20" x14ac:dyDescent="0.2">
      <c r="A28" s="36" t="s">
        <v>170</v>
      </c>
      <c r="B28" s="36" t="s">
        <v>39</v>
      </c>
      <c r="C28" s="36">
        <v>90442800</v>
      </c>
      <c r="D28" s="36" t="s">
        <v>277</v>
      </c>
      <c r="E28" s="12" t="s">
        <v>46</v>
      </c>
      <c r="F28" s="12">
        <v>900</v>
      </c>
      <c r="G28" s="12">
        <v>10</v>
      </c>
      <c r="H28" s="12">
        <v>50</v>
      </c>
      <c r="I28" s="12"/>
      <c r="J28" s="12"/>
      <c r="K28" s="12"/>
      <c r="L28" s="12">
        <v>2000</v>
      </c>
      <c r="M28" s="13"/>
      <c r="N28" s="12">
        <f t="shared" si="3"/>
        <v>2000</v>
      </c>
      <c r="O28" s="12">
        <f t="shared" si="4"/>
        <v>40</v>
      </c>
      <c r="P28" s="14"/>
      <c r="Q28" s="15">
        <v>0.04</v>
      </c>
      <c r="R28" s="15">
        <f t="shared" si="5"/>
        <v>1.6</v>
      </c>
    </row>
    <row r="29" spans="1:20" x14ac:dyDescent="0.2">
      <c r="A29" s="11" t="s">
        <v>34</v>
      </c>
      <c r="B29" s="11" t="s">
        <v>35</v>
      </c>
      <c r="C29" s="11" t="s">
        <v>34</v>
      </c>
      <c r="D29" s="11" t="s">
        <v>275</v>
      </c>
      <c r="E29" s="12">
        <v>20</v>
      </c>
      <c r="F29" s="12">
        <v>1220</v>
      </c>
      <c r="G29" s="12">
        <v>10</v>
      </c>
      <c r="H29" s="12">
        <v>50</v>
      </c>
      <c r="I29" s="12"/>
      <c r="J29" s="12"/>
      <c r="K29" s="12"/>
      <c r="L29" s="12"/>
      <c r="M29" s="13"/>
      <c r="N29" s="12">
        <f t="shared" si="3"/>
        <v>0</v>
      </c>
      <c r="O29" s="12">
        <f t="shared" si="4"/>
        <v>0</v>
      </c>
      <c r="P29" s="14"/>
      <c r="Q29" s="15">
        <v>0.06</v>
      </c>
      <c r="R29" s="15">
        <f t="shared" si="5"/>
        <v>0</v>
      </c>
    </row>
    <row r="30" spans="1:20" x14ac:dyDescent="0.2">
      <c r="A30" s="11" t="s">
        <v>32</v>
      </c>
      <c r="B30" s="11" t="s">
        <v>33</v>
      </c>
      <c r="C30" s="11" t="s">
        <v>32</v>
      </c>
      <c r="D30" s="11" t="s">
        <v>275</v>
      </c>
      <c r="E30" s="12">
        <v>20</v>
      </c>
      <c r="F30" s="12">
        <v>1524</v>
      </c>
      <c r="G30" s="12">
        <v>10</v>
      </c>
      <c r="H30" s="12">
        <v>50</v>
      </c>
      <c r="I30" s="12"/>
      <c r="J30" s="12"/>
      <c r="K30" s="12"/>
      <c r="L30" s="12"/>
      <c r="M30" s="13"/>
      <c r="N30" s="12">
        <f t="shared" si="3"/>
        <v>0</v>
      </c>
      <c r="O30" s="12">
        <f t="shared" si="4"/>
        <v>0</v>
      </c>
      <c r="P30" s="14"/>
      <c r="Q30" s="15">
        <v>7.0000000000000007E-2</v>
      </c>
      <c r="R30" s="15">
        <f t="shared" si="5"/>
        <v>0</v>
      </c>
    </row>
    <row r="31" spans="1:20" x14ac:dyDescent="0.2">
      <c r="A31" s="11" t="s">
        <v>214</v>
      </c>
      <c r="B31" s="11" t="s">
        <v>30</v>
      </c>
      <c r="C31" s="11" t="s">
        <v>214</v>
      </c>
      <c r="D31" s="11" t="s">
        <v>275</v>
      </c>
      <c r="E31" s="12">
        <v>20</v>
      </c>
      <c r="F31" s="12">
        <v>1800</v>
      </c>
      <c r="G31" s="12">
        <v>10</v>
      </c>
      <c r="H31" s="12">
        <v>50</v>
      </c>
      <c r="I31" s="12"/>
      <c r="J31" s="12"/>
      <c r="K31" s="12"/>
      <c r="L31" s="12"/>
      <c r="M31" s="13"/>
      <c r="N31" s="12">
        <f t="shared" si="3"/>
        <v>0</v>
      </c>
      <c r="O31" s="12">
        <f t="shared" si="4"/>
        <v>0</v>
      </c>
      <c r="P31" s="14"/>
      <c r="Q31" s="15">
        <v>0.09</v>
      </c>
      <c r="R31" s="15">
        <f t="shared" si="5"/>
        <v>0</v>
      </c>
    </row>
    <row r="32" spans="1:20" x14ac:dyDescent="0.2">
      <c r="A32" s="11" t="s">
        <v>212</v>
      </c>
      <c r="B32" s="11" t="s">
        <v>213</v>
      </c>
      <c r="C32" s="11" t="s">
        <v>212</v>
      </c>
      <c r="D32" s="11" t="s">
        <v>275</v>
      </c>
      <c r="E32" s="12">
        <v>20</v>
      </c>
      <c r="F32" s="12">
        <v>2100</v>
      </c>
      <c r="G32" s="12">
        <v>10</v>
      </c>
      <c r="H32" s="12">
        <v>50</v>
      </c>
      <c r="I32" s="12"/>
      <c r="J32" s="12"/>
      <c r="K32" s="12"/>
      <c r="L32" s="12"/>
      <c r="M32" s="13"/>
      <c r="N32" s="12">
        <f t="shared" si="3"/>
        <v>0</v>
      </c>
      <c r="O32" s="12">
        <f t="shared" si="4"/>
        <v>0</v>
      </c>
      <c r="P32" s="14"/>
      <c r="Q32" s="15">
        <v>7.0000000000000007E-2</v>
      </c>
      <c r="R32" s="15">
        <f t="shared" si="5"/>
        <v>0</v>
      </c>
    </row>
    <row r="33" spans="1:20" x14ac:dyDescent="0.2">
      <c r="A33" s="11" t="s">
        <v>242</v>
      </c>
      <c r="B33" s="11" t="s">
        <v>243</v>
      </c>
      <c r="C33" s="11" t="s">
        <v>242</v>
      </c>
      <c r="D33" s="11" t="s">
        <v>275</v>
      </c>
      <c r="E33" s="12">
        <v>20</v>
      </c>
      <c r="F33" s="12">
        <v>2400</v>
      </c>
      <c r="G33" s="12">
        <v>10</v>
      </c>
      <c r="H33" s="12">
        <v>50</v>
      </c>
      <c r="I33" s="12"/>
      <c r="J33" s="12"/>
      <c r="K33" s="12"/>
      <c r="L33" s="12"/>
      <c r="M33" s="13"/>
      <c r="N33" s="12">
        <f t="shared" si="3"/>
        <v>0</v>
      </c>
      <c r="O33" s="12">
        <f t="shared" si="4"/>
        <v>0</v>
      </c>
      <c r="P33" s="14"/>
      <c r="Q33" s="15">
        <v>7.0000000000000007E-2</v>
      </c>
      <c r="R33" s="15">
        <f t="shared" si="5"/>
        <v>0</v>
      </c>
    </row>
    <row r="34" spans="1:20" ht="15" x14ac:dyDescent="0.2">
      <c r="A34" s="17" t="s">
        <v>52</v>
      </c>
      <c r="B34" s="17"/>
      <c r="C34" s="18"/>
      <c r="D34" s="18"/>
      <c r="E34" s="19"/>
      <c r="F34" s="24"/>
      <c r="G34" s="10"/>
      <c r="H34" s="10"/>
      <c r="I34" s="12"/>
      <c r="J34" s="12"/>
      <c r="K34" s="12"/>
      <c r="L34" s="12"/>
      <c r="M34" s="25"/>
      <c r="N34" s="12"/>
      <c r="O34" s="12"/>
      <c r="P34" s="14"/>
      <c r="Q34" s="12"/>
      <c r="R34" s="15"/>
    </row>
    <row r="35" spans="1:20" x14ac:dyDescent="0.2">
      <c r="A35" s="11" t="s">
        <v>261</v>
      </c>
      <c r="B35" s="11" t="s">
        <v>262</v>
      </c>
      <c r="C35" s="11" t="s">
        <v>261</v>
      </c>
      <c r="D35" s="11" t="s">
        <v>275</v>
      </c>
      <c r="E35" s="12" t="s">
        <v>63</v>
      </c>
      <c r="F35" s="12">
        <v>200</v>
      </c>
      <c r="G35" s="12">
        <v>10</v>
      </c>
      <c r="H35" s="12">
        <v>150</v>
      </c>
      <c r="I35" s="12"/>
      <c r="J35" s="12"/>
      <c r="K35" s="12"/>
      <c r="L35" s="12">
        <v>600</v>
      </c>
      <c r="M35" s="13"/>
      <c r="N35" s="12">
        <f t="shared" ref="N35:N52" si="6">SUM(I35:M35)</f>
        <v>600</v>
      </c>
      <c r="O35" s="12">
        <f t="shared" ref="O35:O52" si="7">$N35/$H35</f>
        <v>4</v>
      </c>
      <c r="P35" s="14"/>
      <c r="Q35" s="15">
        <v>0.06</v>
      </c>
      <c r="R35" s="15">
        <f t="shared" ref="R35:R52" si="8">$O35*$Q35</f>
        <v>0.24</v>
      </c>
      <c r="S35" s="43">
        <f>SUM(R35:R52)</f>
        <v>8.24</v>
      </c>
      <c r="T35" s="3">
        <f>S35*100/$S$137</f>
        <v>46.448703494926711</v>
      </c>
    </row>
    <row r="36" spans="1:20" x14ac:dyDescent="0.2">
      <c r="A36" s="37" t="s">
        <v>198</v>
      </c>
      <c r="B36" s="36" t="s">
        <v>199</v>
      </c>
      <c r="C36" s="36">
        <v>90448000</v>
      </c>
      <c r="D36" s="36" t="s">
        <v>277</v>
      </c>
      <c r="E36" s="12" t="s">
        <v>63</v>
      </c>
      <c r="F36" s="12">
        <v>270</v>
      </c>
      <c r="G36" s="12">
        <v>10</v>
      </c>
      <c r="H36" s="12">
        <v>100</v>
      </c>
      <c r="I36" s="12"/>
      <c r="J36" s="12"/>
      <c r="K36" s="12"/>
      <c r="L36" s="12"/>
      <c r="M36" s="13"/>
      <c r="N36" s="12">
        <f t="shared" si="6"/>
        <v>0</v>
      </c>
      <c r="O36" s="12">
        <f t="shared" si="7"/>
        <v>0</v>
      </c>
      <c r="P36" s="14"/>
      <c r="Q36" s="15">
        <v>0.06</v>
      </c>
      <c r="R36" s="15">
        <f t="shared" si="8"/>
        <v>0</v>
      </c>
    </row>
    <row r="37" spans="1:20" x14ac:dyDescent="0.2">
      <c r="A37" s="27" t="s">
        <v>67</v>
      </c>
      <c r="B37" s="27" t="s">
        <v>68</v>
      </c>
      <c r="C37" s="27" t="s">
        <v>69</v>
      </c>
      <c r="D37" s="11" t="s">
        <v>275</v>
      </c>
      <c r="E37" s="12">
        <v>25</v>
      </c>
      <c r="F37" s="12">
        <v>375</v>
      </c>
      <c r="G37" s="12">
        <v>10</v>
      </c>
      <c r="H37" s="12">
        <v>100</v>
      </c>
      <c r="I37" s="12"/>
      <c r="J37" s="12"/>
      <c r="K37" s="12"/>
      <c r="L37" s="12"/>
      <c r="M37" s="13"/>
      <c r="N37" s="12">
        <f t="shared" si="6"/>
        <v>0</v>
      </c>
      <c r="O37" s="12">
        <f t="shared" si="7"/>
        <v>0</v>
      </c>
      <c r="P37" s="14"/>
      <c r="Q37" s="15">
        <v>0.06</v>
      </c>
      <c r="R37" s="15">
        <f t="shared" si="8"/>
        <v>0</v>
      </c>
    </row>
    <row r="38" spans="1:20" x14ac:dyDescent="0.2">
      <c r="A38" s="11" t="s">
        <v>64</v>
      </c>
      <c r="B38" s="11" t="s">
        <v>65</v>
      </c>
      <c r="C38" s="11" t="s">
        <v>64</v>
      </c>
      <c r="D38" s="11" t="s">
        <v>275</v>
      </c>
      <c r="E38" s="12">
        <v>25</v>
      </c>
      <c r="F38" s="12">
        <v>457</v>
      </c>
      <c r="G38" s="12">
        <v>10</v>
      </c>
      <c r="H38" s="12">
        <v>100</v>
      </c>
      <c r="I38" s="12"/>
      <c r="J38" s="12"/>
      <c r="K38" s="12">
        <v>1000</v>
      </c>
      <c r="L38" s="12">
        <v>1000</v>
      </c>
      <c r="M38" s="13"/>
      <c r="N38" s="12">
        <f t="shared" si="6"/>
        <v>2000</v>
      </c>
      <c r="O38" s="12">
        <f t="shared" si="7"/>
        <v>20</v>
      </c>
      <c r="P38" s="14"/>
      <c r="Q38" s="15">
        <v>0.06</v>
      </c>
      <c r="R38" s="15">
        <f t="shared" si="8"/>
        <v>1.2</v>
      </c>
    </row>
    <row r="39" spans="1:20" x14ac:dyDescent="0.2">
      <c r="A39" s="36" t="s">
        <v>66</v>
      </c>
      <c r="B39" s="36" t="s">
        <v>65</v>
      </c>
      <c r="C39" s="36">
        <v>90443400</v>
      </c>
      <c r="D39" s="36" t="s">
        <v>277</v>
      </c>
      <c r="E39" s="12" t="s">
        <v>63</v>
      </c>
      <c r="F39" s="12">
        <v>450</v>
      </c>
      <c r="G39" s="12">
        <v>10</v>
      </c>
      <c r="H39" s="12">
        <v>100</v>
      </c>
      <c r="I39" s="12"/>
      <c r="J39" s="12"/>
      <c r="K39" s="12">
        <v>2000</v>
      </c>
      <c r="L39" s="12">
        <v>2000</v>
      </c>
      <c r="M39" s="13"/>
      <c r="N39" s="12">
        <f t="shared" si="6"/>
        <v>4000</v>
      </c>
      <c r="O39" s="12">
        <f t="shared" si="7"/>
        <v>40</v>
      </c>
      <c r="P39" s="14"/>
      <c r="Q39" s="15">
        <v>0.06</v>
      </c>
      <c r="R39" s="15">
        <f t="shared" si="8"/>
        <v>2.4</v>
      </c>
    </row>
    <row r="40" spans="1:20" x14ac:dyDescent="0.2">
      <c r="A40" s="11" t="s">
        <v>60</v>
      </c>
      <c r="B40" s="11" t="s">
        <v>61</v>
      </c>
      <c r="C40" s="11" t="s">
        <v>60</v>
      </c>
      <c r="D40" s="11" t="s">
        <v>275</v>
      </c>
      <c r="E40" s="12">
        <v>25</v>
      </c>
      <c r="F40" s="12">
        <v>610</v>
      </c>
      <c r="G40" s="12">
        <v>10</v>
      </c>
      <c r="H40" s="12">
        <v>50</v>
      </c>
      <c r="I40" s="12"/>
      <c r="J40" s="12"/>
      <c r="K40" s="12"/>
      <c r="L40" s="12">
        <v>500</v>
      </c>
      <c r="M40" s="13"/>
      <c r="N40" s="12">
        <f t="shared" si="6"/>
        <v>500</v>
      </c>
      <c r="O40" s="12">
        <f t="shared" si="7"/>
        <v>10</v>
      </c>
      <c r="P40" s="14"/>
      <c r="Q40" s="15">
        <v>0.04</v>
      </c>
      <c r="R40" s="15">
        <f t="shared" si="8"/>
        <v>0.4</v>
      </c>
    </row>
    <row r="41" spans="1:20" x14ac:dyDescent="0.2">
      <c r="A41" s="36" t="s">
        <v>62</v>
      </c>
      <c r="B41" s="36" t="s">
        <v>61</v>
      </c>
      <c r="C41" s="36">
        <v>90443600</v>
      </c>
      <c r="D41" s="36" t="s">
        <v>277</v>
      </c>
      <c r="E41" s="12" t="s">
        <v>63</v>
      </c>
      <c r="F41" s="12">
        <v>600</v>
      </c>
      <c r="G41" s="12">
        <v>10</v>
      </c>
      <c r="H41" s="12">
        <v>50</v>
      </c>
      <c r="I41" s="12"/>
      <c r="J41" s="12"/>
      <c r="K41" s="12">
        <v>2000</v>
      </c>
      <c r="L41" s="12">
        <v>2000</v>
      </c>
      <c r="M41" s="13"/>
      <c r="N41" s="12">
        <f t="shared" si="6"/>
        <v>4000</v>
      </c>
      <c r="O41" s="12">
        <f t="shared" si="7"/>
        <v>80</v>
      </c>
      <c r="P41" s="14"/>
      <c r="Q41" s="15">
        <v>0.04</v>
      </c>
      <c r="R41" s="15">
        <f t="shared" si="8"/>
        <v>3.2</v>
      </c>
    </row>
    <row r="42" spans="1:20" x14ac:dyDescent="0.2">
      <c r="A42" s="11" t="s">
        <v>195</v>
      </c>
      <c r="B42" s="11" t="s">
        <v>178</v>
      </c>
      <c r="C42" s="11" t="s">
        <v>195</v>
      </c>
      <c r="D42" s="11" t="s">
        <v>275</v>
      </c>
      <c r="E42" s="12">
        <v>25</v>
      </c>
      <c r="F42" s="12">
        <v>750</v>
      </c>
      <c r="G42" s="12">
        <v>10</v>
      </c>
      <c r="H42" s="12">
        <v>50</v>
      </c>
      <c r="I42" s="12"/>
      <c r="J42" s="12"/>
      <c r="K42" s="12"/>
      <c r="L42" s="12"/>
      <c r="M42" s="13"/>
      <c r="N42" s="12">
        <f t="shared" si="6"/>
        <v>0</v>
      </c>
      <c r="O42" s="12">
        <f t="shared" si="7"/>
        <v>0</v>
      </c>
      <c r="P42" s="14"/>
      <c r="Q42" s="15">
        <v>0.05</v>
      </c>
      <c r="R42" s="15">
        <f t="shared" si="8"/>
        <v>0</v>
      </c>
    </row>
    <row r="43" spans="1:20" x14ac:dyDescent="0.2">
      <c r="A43" s="36" t="s">
        <v>177</v>
      </c>
      <c r="B43" s="36" t="s">
        <v>178</v>
      </c>
      <c r="C43" s="36">
        <v>90443700</v>
      </c>
      <c r="D43" s="36" t="s">
        <v>277</v>
      </c>
      <c r="E43" s="12" t="s">
        <v>63</v>
      </c>
      <c r="F43" s="12">
        <v>750</v>
      </c>
      <c r="G43" s="12">
        <v>10</v>
      </c>
      <c r="H43" s="12">
        <v>50</v>
      </c>
      <c r="I43" s="12"/>
      <c r="J43" s="12"/>
      <c r="K43" s="12"/>
      <c r="L43" s="12"/>
      <c r="M43" s="13"/>
      <c r="N43" s="12">
        <f t="shared" si="6"/>
        <v>0</v>
      </c>
      <c r="O43" s="12">
        <f t="shared" si="7"/>
        <v>0</v>
      </c>
      <c r="P43" s="14"/>
      <c r="Q43" s="15">
        <v>0.05</v>
      </c>
      <c r="R43" s="15">
        <f t="shared" si="8"/>
        <v>0</v>
      </c>
    </row>
    <row r="44" spans="1:20" x14ac:dyDescent="0.2">
      <c r="A44" s="11" t="s">
        <v>155</v>
      </c>
      <c r="B44" s="11" t="s">
        <v>58</v>
      </c>
      <c r="C44" s="11" t="s">
        <v>155</v>
      </c>
      <c r="D44" s="11" t="s">
        <v>275</v>
      </c>
      <c r="E44" s="12">
        <v>25</v>
      </c>
      <c r="F44" s="12">
        <v>915</v>
      </c>
      <c r="G44" s="12">
        <v>10</v>
      </c>
      <c r="H44" s="12">
        <v>50</v>
      </c>
      <c r="I44" s="12"/>
      <c r="J44" s="12"/>
      <c r="K44" s="12"/>
      <c r="L44" s="12"/>
      <c r="M44" s="13"/>
      <c r="N44" s="12">
        <f t="shared" si="6"/>
        <v>0</v>
      </c>
      <c r="O44" s="12">
        <f t="shared" si="7"/>
        <v>0</v>
      </c>
      <c r="P44" s="14"/>
      <c r="Q44" s="15">
        <v>0.06</v>
      </c>
      <c r="R44" s="15">
        <f t="shared" si="8"/>
        <v>0</v>
      </c>
    </row>
    <row r="45" spans="1:20" x14ac:dyDescent="0.2">
      <c r="A45" s="36" t="s">
        <v>176</v>
      </c>
      <c r="B45" s="36" t="s">
        <v>58</v>
      </c>
      <c r="C45" s="36">
        <v>90443800</v>
      </c>
      <c r="D45" s="36" t="s">
        <v>277</v>
      </c>
      <c r="E45" s="12" t="s">
        <v>63</v>
      </c>
      <c r="F45" s="12">
        <v>900</v>
      </c>
      <c r="G45" s="12">
        <v>10</v>
      </c>
      <c r="H45" s="12">
        <v>50</v>
      </c>
      <c r="I45" s="12"/>
      <c r="J45" s="12"/>
      <c r="K45" s="12"/>
      <c r="L45" s="12"/>
      <c r="M45" s="13"/>
      <c r="N45" s="12">
        <f t="shared" si="6"/>
        <v>0</v>
      </c>
      <c r="O45" s="12">
        <f t="shared" si="7"/>
        <v>0</v>
      </c>
      <c r="P45" s="14"/>
      <c r="Q45" s="15">
        <v>0.06</v>
      </c>
      <c r="R45" s="15">
        <f t="shared" si="8"/>
        <v>0</v>
      </c>
    </row>
    <row r="46" spans="1:20" x14ac:dyDescent="0.2">
      <c r="A46" s="11" t="s">
        <v>53</v>
      </c>
      <c r="B46" s="11" t="s">
        <v>54</v>
      </c>
      <c r="C46" s="11" t="s">
        <v>53</v>
      </c>
      <c r="D46" s="11" t="s">
        <v>275</v>
      </c>
      <c r="E46" s="12">
        <v>25</v>
      </c>
      <c r="F46" s="12">
        <v>1220</v>
      </c>
      <c r="G46" s="12">
        <v>10</v>
      </c>
      <c r="H46" s="12">
        <v>50</v>
      </c>
      <c r="I46" s="12"/>
      <c r="J46" s="12"/>
      <c r="K46" s="12"/>
      <c r="L46" s="12"/>
      <c r="M46" s="13"/>
      <c r="N46" s="12">
        <f t="shared" si="6"/>
        <v>0</v>
      </c>
      <c r="O46" s="12">
        <f t="shared" si="7"/>
        <v>0</v>
      </c>
      <c r="P46" s="14"/>
      <c r="Q46" s="15">
        <v>0.08</v>
      </c>
      <c r="R46" s="15">
        <f t="shared" si="8"/>
        <v>0</v>
      </c>
    </row>
    <row r="47" spans="1:20" x14ac:dyDescent="0.2">
      <c r="A47" s="26" t="s">
        <v>194</v>
      </c>
      <c r="B47" s="26" t="s">
        <v>54</v>
      </c>
      <c r="C47" s="26">
        <v>90444000</v>
      </c>
      <c r="D47" s="36" t="s">
        <v>277</v>
      </c>
      <c r="E47" s="12" t="s">
        <v>63</v>
      </c>
      <c r="F47" s="12">
        <v>1200</v>
      </c>
      <c r="G47" s="12">
        <v>10</v>
      </c>
      <c r="H47" s="12">
        <v>50</v>
      </c>
      <c r="I47" s="12"/>
      <c r="J47" s="12"/>
      <c r="K47" s="12"/>
      <c r="L47" s="12">
        <v>500</v>
      </c>
      <c r="M47" s="13"/>
      <c r="N47" s="12">
        <f t="shared" si="6"/>
        <v>500</v>
      </c>
      <c r="O47" s="12">
        <f t="shared" si="7"/>
        <v>10</v>
      </c>
      <c r="P47" s="14"/>
      <c r="Q47" s="15">
        <v>0.08</v>
      </c>
      <c r="R47" s="15">
        <f t="shared" si="8"/>
        <v>0.8</v>
      </c>
    </row>
    <row r="48" spans="1:20" x14ac:dyDescent="0.2">
      <c r="A48" s="11" t="s">
        <v>230</v>
      </c>
      <c r="B48" s="11" t="s">
        <v>231</v>
      </c>
      <c r="C48" s="11" t="s">
        <v>230</v>
      </c>
      <c r="D48" s="11" t="s">
        <v>275</v>
      </c>
      <c r="E48" s="12">
        <v>25</v>
      </c>
      <c r="F48" s="12">
        <v>1500</v>
      </c>
      <c r="G48" s="12">
        <v>10</v>
      </c>
      <c r="H48" s="12">
        <v>50</v>
      </c>
      <c r="I48" s="12"/>
      <c r="J48" s="12"/>
      <c r="K48" s="12"/>
      <c r="L48" s="12"/>
      <c r="M48" s="13"/>
      <c r="N48" s="12">
        <f t="shared" si="6"/>
        <v>0</v>
      </c>
      <c r="O48" s="12">
        <f t="shared" si="7"/>
        <v>0</v>
      </c>
      <c r="P48" s="14"/>
      <c r="Q48" s="15">
        <v>0.11</v>
      </c>
      <c r="R48" s="15">
        <f t="shared" si="8"/>
        <v>0</v>
      </c>
    </row>
    <row r="49" spans="1:20" x14ac:dyDescent="0.2">
      <c r="A49" s="11" t="s">
        <v>254</v>
      </c>
      <c r="B49" s="11" t="s">
        <v>255</v>
      </c>
      <c r="C49" s="11" t="s">
        <v>254</v>
      </c>
      <c r="D49" s="11" t="s">
        <v>275</v>
      </c>
      <c r="E49" s="12">
        <v>25</v>
      </c>
      <c r="F49" s="12">
        <v>1650</v>
      </c>
      <c r="G49" s="12">
        <v>10</v>
      </c>
      <c r="H49" s="12">
        <v>50</v>
      </c>
      <c r="I49" s="12"/>
      <c r="J49" s="12"/>
      <c r="K49" s="12"/>
      <c r="L49" s="12"/>
      <c r="M49" s="13"/>
      <c r="N49" s="12">
        <f t="shared" si="6"/>
        <v>0</v>
      </c>
      <c r="O49" s="12">
        <f t="shared" si="7"/>
        <v>0</v>
      </c>
      <c r="P49" s="14"/>
      <c r="Q49" s="15">
        <v>0.12</v>
      </c>
      <c r="R49" s="15">
        <f t="shared" si="8"/>
        <v>0</v>
      </c>
    </row>
    <row r="50" spans="1:20" x14ac:dyDescent="0.2">
      <c r="A50" s="11" t="s">
        <v>193</v>
      </c>
      <c r="B50" s="11" t="s">
        <v>175</v>
      </c>
      <c r="C50" s="11" t="s">
        <v>193</v>
      </c>
      <c r="D50" s="11" t="s">
        <v>275</v>
      </c>
      <c r="E50" s="12">
        <v>25</v>
      </c>
      <c r="F50" s="12">
        <v>1800</v>
      </c>
      <c r="G50" s="12">
        <v>10</v>
      </c>
      <c r="H50" s="12">
        <v>50</v>
      </c>
      <c r="I50" s="12"/>
      <c r="J50" s="12"/>
      <c r="K50" s="12"/>
      <c r="L50" s="12"/>
      <c r="M50" s="13"/>
      <c r="N50" s="12">
        <f t="shared" si="6"/>
        <v>0</v>
      </c>
      <c r="O50" s="12">
        <f t="shared" si="7"/>
        <v>0</v>
      </c>
      <c r="P50" s="14"/>
      <c r="Q50" s="15">
        <v>0.12</v>
      </c>
      <c r="R50" s="15">
        <f t="shared" si="8"/>
        <v>0</v>
      </c>
    </row>
    <row r="51" spans="1:20" x14ac:dyDescent="0.2">
      <c r="A51" s="36" t="s">
        <v>293</v>
      </c>
      <c r="B51" s="36" t="s">
        <v>294</v>
      </c>
      <c r="C51" s="36">
        <v>90443000</v>
      </c>
      <c r="D51" s="36" t="s">
        <v>277</v>
      </c>
      <c r="E51" s="12" t="s">
        <v>63</v>
      </c>
      <c r="F51" s="12">
        <v>2100</v>
      </c>
      <c r="G51" s="12">
        <v>10</v>
      </c>
      <c r="H51" s="12">
        <v>50</v>
      </c>
      <c r="I51" s="12"/>
      <c r="J51" s="12"/>
      <c r="K51" s="12"/>
      <c r="L51" s="12"/>
      <c r="M51" s="13"/>
      <c r="N51" s="12">
        <f t="shared" si="6"/>
        <v>0</v>
      </c>
      <c r="O51" s="12">
        <f t="shared" si="7"/>
        <v>0</v>
      </c>
      <c r="P51" s="14"/>
      <c r="Q51" s="15">
        <v>0.09</v>
      </c>
      <c r="R51" s="15">
        <f t="shared" si="8"/>
        <v>0</v>
      </c>
    </row>
    <row r="52" spans="1:20" x14ac:dyDescent="0.2">
      <c r="A52" s="36" t="s">
        <v>174</v>
      </c>
      <c r="B52" s="36" t="s">
        <v>175</v>
      </c>
      <c r="C52" s="36">
        <v>90443900</v>
      </c>
      <c r="D52" s="36" t="s">
        <v>277</v>
      </c>
      <c r="E52" s="12" t="s">
        <v>63</v>
      </c>
      <c r="F52" s="12">
        <v>1800</v>
      </c>
      <c r="G52" s="12">
        <v>10</v>
      </c>
      <c r="H52" s="12">
        <v>50</v>
      </c>
      <c r="I52" s="12"/>
      <c r="J52" s="12"/>
      <c r="K52" s="12"/>
      <c r="L52" s="12"/>
      <c r="M52" s="13"/>
      <c r="N52" s="12">
        <f t="shared" si="6"/>
        <v>0</v>
      </c>
      <c r="O52" s="12">
        <f t="shared" si="7"/>
        <v>0</v>
      </c>
      <c r="P52" s="14"/>
      <c r="Q52" s="15">
        <v>0.12</v>
      </c>
      <c r="R52" s="15">
        <f t="shared" si="8"/>
        <v>0</v>
      </c>
    </row>
    <row r="53" spans="1:20" x14ac:dyDescent="0.2">
      <c r="A53" s="28" t="s">
        <v>70</v>
      </c>
      <c r="B53" s="28"/>
      <c r="C53" s="29"/>
      <c r="D53" s="29"/>
      <c r="E53" s="30"/>
      <c r="F53" s="36"/>
      <c r="G53" s="20"/>
      <c r="H53" s="20"/>
      <c r="I53" s="12"/>
      <c r="J53" s="12"/>
      <c r="K53" s="12"/>
      <c r="L53" s="12"/>
      <c r="M53" s="20"/>
      <c r="N53" s="12"/>
      <c r="O53" s="12"/>
      <c r="P53" s="14"/>
      <c r="Q53" s="12"/>
      <c r="R53" s="15"/>
    </row>
    <row r="54" spans="1:20" x14ac:dyDescent="0.2">
      <c r="A54" s="11" t="s">
        <v>295</v>
      </c>
      <c r="B54" s="11" t="s">
        <v>296</v>
      </c>
      <c r="C54" s="11" t="s">
        <v>295</v>
      </c>
      <c r="D54" s="11" t="s">
        <v>275</v>
      </c>
      <c r="E54" s="12">
        <v>32</v>
      </c>
      <c r="F54" s="12">
        <v>100</v>
      </c>
      <c r="G54" s="12">
        <v>10</v>
      </c>
      <c r="H54" s="12">
        <v>300</v>
      </c>
      <c r="I54" s="12">
        <v>300</v>
      </c>
      <c r="J54" s="12"/>
      <c r="K54" s="12"/>
      <c r="L54" s="12"/>
      <c r="M54" s="13"/>
      <c r="N54" s="12">
        <f t="shared" ref="N54:N68" si="9">SUM(I54:M54)</f>
        <v>300</v>
      </c>
      <c r="O54" s="12">
        <f t="shared" ref="O54:O68" si="10">$N54/$H54</f>
        <v>1</v>
      </c>
      <c r="P54" s="14"/>
      <c r="Q54" s="15">
        <v>0.09</v>
      </c>
      <c r="R54" s="15">
        <f t="shared" ref="R54:R68" si="11">$O54*$Q54</f>
        <v>0.09</v>
      </c>
      <c r="S54" s="43">
        <f>SUM(R54:R68)</f>
        <v>0.99</v>
      </c>
      <c r="T54" s="3">
        <f>S54*100/$S$137</f>
        <v>5.5806087936865838</v>
      </c>
    </row>
    <row r="55" spans="1:20" x14ac:dyDescent="0.2">
      <c r="A55" s="11" t="s">
        <v>71</v>
      </c>
      <c r="B55" s="11" t="s">
        <v>72</v>
      </c>
      <c r="C55" s="11" t="s">
        <v>71</v>
      </c>
      <c r="D55" s="11" t="s">
        <v>275</v>
      </c>
      <c r="E55" s="12">
        <v>32</v>
      </c>
      <c r="F55" s="12">
        <v>150</v>
      </c>
      <c r="G55" s="12">
        <v>10</v>
      </c>
      <c r="H55" s="12">
        <v>300</v>
      </c>
      <c r="I55" s="12"/>
      <c r="J55" s="12"/>
      <c r="K55" s="12"/>
      <c r="L55" s="12"/>
      <c r="M55" s="13"/>
      <c r="N55" s="12">
        <f t="shared" si="9"/>
        <v>0</v>
      </c>
      <c r="O55" s="12">
        <f t="shared" si="10"/>
        <v>0</v>
      </c>
      <c r="P55" s="14"/>
      <c r="Q55" s="15">
        <v>0.09</v>
      </c>
      <c r="R55" s="15">
        <f t="shared" si="11"/>
        <v>0</v>
      </c>
    </row>
    <row r="56" spans="1:20" x14ac:dyDescent="0.2">
      <c r="A56" s="36" t="s">
        <v>256</v>
      </c>
      <c r="B56" s="36" t="s">
        <v>72</v>
      </c>
      <c r="C56" s="36">
        <v>90446200</v>
      </c>
      <c r="D56" s="36" t="s">
        <v>277</v>
      </c>
      <c r="E56" s="12">
        <v>32</v>
      </c>
      <c r="F56" s="12">
        <v>150</v>
      </c>
      <c r="G56" s="12">
        <v>10</v>
      </c>
      <c r="H56" s="12">
        <v>300</v>
      </c>
      <c r="I56" s="12"/>
      <c r="J56" s="12"/>
      <c r="K56" s="12"/>
      <c r="L56" s="12"/>
      <c r="M56" s="13"/>
      <c r="N56" s="12">
        <f t="shared" si="9"/>
        <v>0</v>
      </c>
      <c r="O56" s="12">
        <f t="shared" si="10"/>
        <v>0</v>
      </c>
      <c r="P56" s="14"/>
      <c r="Q56" s="15">
        <v>0.09</v>
      </c>
      <c r="R56" s="15">
        <f t="shared" si="11"/>
        <v>0</v>
      </c>
    </row>
    <row r="57" spans="1:20" x14ac:dyDescent="0.2">
      <c r="A57" s="11" t="s">
        <v>200</v>
      </c>
      <c r="B57" s="11" t="s">
        <v>201</v>
      </c>
      <c r="C57" s="11" t="s">
        <v>200</v>
      </c>
      <c r="D57" s="11" t="s">
        <v>275</v>
      </c>
      <c r="E57" s="12">
        <v>32</v>
      </c>
      <c r="F57" s="12">
        <v>200</v>
      </c>
      <c r="G57" s="12">
        <v>10</v>
      </c>
      <c r="H57" s="12">
        <v>300</v>
      </c>
      <c r="I57" s="12"/>
      <c r="J57" s="12"/>
      <c r="K57" s="12"/>
      <c r="L57" s="12"/>
      <c r="M57" s="13"/>
      <c r="N57" s="12">
        <f t="shared" si="9"/>
        <v>0</v>
      </c>
      <c r="O57" s="12">
        <f t="shared" si="10"/>
        <v>0</v>
      </c>
      <c r="P57" s="14"/>
      <c r="Q57" s="15">
        <v>0.09</v>
      </c>
      <c r="R57" s="15">
        <f t="shared" si="11"/>
        <v>0</v>
      </c>
    </row>
    <row r="58" spans="1:20" x14ac:dyDescent="0.2">
      <c r="A58" s="11" t="s">
        <v>73</v>
      </c>
      <c r="B58" s="11" t="s">
        <v>74</v>
      </c>
      <c r="C58" s="11" t="s">
        <v>73</v>
      </c>
      <c r="D58" s="11" t="s">
        <v>275</v>
      </c>
      <c r="E58" s="12">
        <v>32</v>
      </c>
      <c r="F58" s="12">
        <v>300</v>
      </c>
      <c r="G58" s="12">
        <v>10</v>
      </c>
      <c r="H58" s="12">
        <v>150</v>
      </c>
      <c r="I58" s="12"/>
      <c r="J58" s="12"/>
      <c r="K58" s="12">
        <v>300</v>
      </c>
      <c r="L58" s="12"/>
      <c r="M58" s="13"/>
      <c r="N58" s="12">
        <f t="shared" si="9"/>
        <v>300</v>
      </c>
      <c r="O58" s="12">
        <f t="shared" si="10"/>
        <v>2</v>
      </c>
      <c r="P58" s="14"/>
      <c r="Q58" s="15">
        <v>0.09</v>
      </c>
      <c r="R58" s="15">
        <f t="shared" si="11"/>
        <v>0.18</v>
      </c>
    </row>
    <row r="59" spans="1:20" x14ac:dyDescent="0.2">
      <c r="A59" s="36" t="s">
        <v>232</v>
      </c>
      <c r="B59" s="36" t="s">
        <v>74</v>
      </c>
      <c r="C59" s="36">
        <v>90446300</v>
      </c>
      <c r="D59" s="36" t="s">
        <v>277</v>
      </c>
      <c r="E59" s="12" t="s">
        <v>180</v>
      </c>
      <c r="F59" s="12">
        <v>300</v>
      </c>
      <c r="G59" s="12">
        <v>10</v>
      </c>
      <c r="H59" s="12">
        <v>150</v>
      </c>
      <c r="I59" s="12"/>
      <c r="J59" s="12"/>
      <c r="K59" s="12">
        <v>300</v>
      </c>
      <c r="L59" s="12"/>
      <c r="M59" s="13"/>
      <c r="N59" s="12">
        <f t="shared" si="9"/>
        <v>300</v>
      </c>
      <c r="O59" s="12">
        <f t="shared" si="10"/>
        <v>2</v>
      </c>
      <c r="P59" s="14"/>
      <c r="Q59" s="15">
        <v>0.09</v>
      </c>
      <c r="R59" s="15">
        <f t="shared" si="11"/>
        <v>0.18</v>
      </c>
    </row>
    <row r="60" spans="1:20" x14ac:dyDescent="0.2">
      <c r="A60" s="11" t="s">
        <v>75</v>
      </c>
      <c r="B60" s="11" t="s">
        <v>76</v>
      </c>
      <c r="C60" s="11" t="s">
        <v>75</v>
      </c>
      <c r="D60" s="11" t="s">
        <v>275</v>
      </c>
      <c r="E60" s="12">
        <v>32</v>
      </c>
      <c r="F60" s="12">
        <v>450</v>
      </c>
      <c r="G60" s="12">
        <v>10</v>
      </c>
      <c r="H60" s="12">
        <v>100</v>
      </c>
      <c r="I60" s="12"/>
      <c r="J60" s="12"/>
      <c r="K60" s="12"/>
      <c r="L60" s="12"/>
      <c r="M60" s="13"/>
      <c r="N60" s="12">
        <f t="shared" si="9"/>
        <v>0</v>
      </c>
      <c r="O60" s="12">
        <f t="shared" si="10"/>
        <v>0</v>
      </c>
      <c r="P60" s="14"/>
      <c r="Q60" s="15">
        <v>0.09</v>
      </c>
      <c r="R60" s="15">
        <f t="shared" si="11"/>
        <v>0</v>
      </c>
    </row>
    <row r="61" spans="1:20" x14ac:dyDescent="0.2">
      <c r="A61" s="36" t="s">
        <v>179</v>
      </c>
      <c r="B61" s="36" t="s">
        <v>76</v>
      </c>
      <c r="C61" s="36">
        <v>90446400</v>
      </c>
      <c r="D61" s="36" t="s">
        <v>277</v>
      </c>
      <c r="E61" s="12" t="s">
        <v>180</v>
      </c>
      <c r="F61" s="12">
        <v>450</v>
      </c>
      <c r="G61" s="12">
        <v>10</v>
      </c>
      <c r="H61" s="12">
        <v>100</v>
      </c>
      <c r="I61" s="12">
        <v>300</v>
      </c>
      <c r="J61" s="12"/>
      <c r="K61" s="12">
        <v>300</v>
      </c>
      <c r="L61" s="12"/>
      <c r="M61" s="13"/>
      <c r="N61" s="12">
        <f t="shared" si="9"/>
        <v>600</v>
      </c>
      <c r="O61" s="12">
        <f t="shared" si="10"/>
        <v>6</v>
      </c>
      <c r="P61" s="14"/>
      <c r="Q61" s="15">
        <v>0.09</v>
      </c>
      <c r="R61" s="15">
        <f t="shared" si="11"/>
        <v>0.54</v>
      </c>
    </row>
    <row r="62" spans="1:20" x14ac:dyDescent="0.2">
      <c r="A62" s="11" t="s">
        <v>156</v>
      </c>
      <c r="B62" s="11" t="s">
        <v>157</v>
      </c>
      <c r="C62" s="11" t="s">
        <v>156</v>
      </c>
      <c r="D62" s="11" t="s">
        <v>275</v>
      </c>
      <c r="E62" s="12">
        <v>32</v>
      </c>
      <c r="F62" s="12">
        <v>600</v>
      </c>
      <c r="G62" s="12">
        <v>10</v>
      </c>
      <c r="H62" s="12">
        <v>100</v>
      </c>
      <c r="I62" s="12"/>
      <c r="J62" s="12"/>
      <c r="K62" s="12"/>
      <c r="L62" s="12"/>
      <c r="M62" s="13"/>
      <c r="N62" s="12">
        <f t="shared" si="9"/>
        <v>0</v>
      </c>
      <c r="O62" s="12">
        <f t="shared" si="10"/>
        <v>0</v>
      </c>
      <c r="P62" s="14"/>
      <c r="Q62" s="15">
        <v>0.12</v>
      </c>
      <c r="R62" s="15">
        <f t="shared" si="11"/>
        <v>0</v>
      </c>
    </row>
    <row r="63" spans="1:20" x14ac:dyDescent="0.2">
      <c r="A63" s="36" t="s">
        <v>181</v>
      </c>
      <c r="B63" s="36" t="s">
        <v>157</v>
      </c>
      <c r="C63" s="36">
        <v>90446600</v>
      </c>
      <c r="D63" s="36" t="s">
        <v>277</v>
      </c>
      <c r="E63" s="12" t="s">
        <v>180</v>
      </c>
      <c r="F63" s="12">
        <v>600</v>
      </c>
      <c r="G63" s="12">
        <v>10</v>
      </c>
      <c r="H63" s="12">
        <v>100</v>
      </c>
      <c r="I63" s="12"/>
      <c r="J63" s="12"/>
      <c r="K63" s="12"/>
      <c r="L63" s="12"/>
      <c r="M63" s="13"/>
      <c r="N63" s="12">
        <f t="shared" si="9"/>
        <v>0</v>
      </c>
      <c r="O63" s="12">
        <f t="shared" si="10"/>
        <v>0</v>
      </c>
      <c r="P63" s="14"/>
      <c r="Q63" s="15">
        <v>0.12</v>
      </c>
      <c r="R63" s="15">
        <f t="shared" si="11"/>
        <v>0</v>
      </c>
    </row>
    <row r="64" spans="1:20" x14ac:dyDescent="0.2">
      <c r="A64" s="11" t="s">
        <v>222</v>
      </c>
      <c r="B64" s="11" t="s">
        <v>223</v>
      </c>
      <c r="C64" s="11" t="s">
        <v>222</v>
      </c>
      <c r="D64" s="11" t="s">
        <v>275</v>
      </c>
      <c r="E64" s="12">
        <v>32</v>
      </c>
      <c r="F64" s="12">
        <v>750</v>
      </c>
      <c r="G64" s="12">
        <v>10</v>
      </c>
      <c r="H64" s="12">
        <v>60</v>
      </c>
      <c r="I64" s="12"/>
      <c r="J64" s="12"/>
      <c r="K64" s="12"/>
      <c r="L64" s="12"/>
      <c r="M64" s="13"/>
      <c r="N64" s="12">
        <f t="shared" si="9"/>
        <v>0</v>
      </c>
      <c r="O64" s="12">
        <f t="shared" si="10"/>
        <v>0</v>
      </c>
      <c r="P64" s="14"/>
      <c r="Q64" s="15">
        <v>0.09</v>
      </c>
      <c r="R64" s="15">
        <f t="shared" si="11"/>
        <v>0</v>
      </c>
    </row>
    <row r="65" spans="1:20" x14ac:dyDescent="0.2">
      <c r="A65" s="11" t="s">
        <v>158</v>
      </c>
      <c r="B65" s="11" t="s">
        <v>159</v>
      </c>
      <c r="C65" s="11" t="s">
        <v>158</v>
      </c>
      <c r="D65" s="11" t="s">
        <v>275</v>
      </c>
      <c r="E65" s="12">
        <v>32</v>
      </c>
      <c r="F65" s="12">
        <v>900</v>
      </c>
      <c r="G65" s="12">
        <v>10</v>
      </c>
      <c r="H65" s="12">
        <v>50</v>
      </c>
      <c r="I65" s="12"/>
      <c r="J65" s="12"/>
      <c r="K65" s="12"/>
      <c r="L65" s="12"/>
      <c r="M65" s="13"/>
      <c r="N65" s="12">
        <f t="shared" si="9"/>
        <v>0</v>
      </c>
      <c r="O65" s="12">
        <f t="shared" si="10"/>
        <v>0</v>
      </c>
      <c r="P65" s="14"/>
      <c r="Q65" s="15">
        <v>0.09</v>
      </c>
      <c r="R65" s="15">
        <f t="shared" si="11"/>
        <v>0</v>
      </c>
    </row>
    <row r="66" spans="1:20" x14ac:dyDescent="0.2">
      <c r="A66" s="36" t="s">
        <v>182</v>
      </c>
      <c r="B66" s="36" t="s">
        <v>159</v>
      </c>
      <c r="C66" s="36">
        <v>90446700</v>
      </c>
      <c r="D66" s="36" t="s">
        <v>277</v>
      </c>
      <c r="E66" s="12" t="s">
        <v>180</v>
      </c>
      <c r="F66" s="12">
        <v>900</v>
      </c>
      <c r="G66" s="12">
        <v>10</v>
      </c>
      <c r="H66" s="12">
        <v>50</v>
      </c>
      <c r="I66" s="12"/>
      <c r="J66" s="12"/>
      <c r="K66" s="12"/>
      <c r="L66" s="12"/>
      <c r="M66" s="13"/>
      <c r="N66" s="12">
        <f t="shared" si="9"/>
        <v>0</v>
      </c>
      <c r="O66" s="12">
        <f t="shared" si="10"/>
        <v>0</v>
      </c>
      <c r="P66" s="14"/>
      <c r="Q66" s="15">
        <v>0.09</v>
      </c>
      <c r="R66" s="15">
        <f t="shared" si="11"/>
        <v>0</v>
      </c>
    </row>
    <row r="67" spans="1:20" x14ac:dyDescent="0.2">
      <c r="A67" s="11" t="s">
        <v>233</v>
      </c>
      <c r="B67" s="11" t="s">
        <v>234</v>
      </c>
      <c r="C67" s="11" t="s">
        <v>233</v>
      </c>
      <c r="D67" s="11" t="s">
        <v>275</v>
      </c>
      <c r="E67" s="12">
        <v>32</v>
      </c>
      <c r="F67" s="12">
        <v>1200</v>
      </c>
      <c r="G67" s="12">
        <v>10</v>
      </c>
      <c r="H67" s="12">
        <v>50</v>
      </c>
      <c r="I67" s="12"/>
      <c r="J67" s="12"/>
      <c r="K67" s="12"/>
      <c r="L67" s="12"/>
      <c r="M67" s="13"/>
      <c r="N67" s="12">
        <f t="shared" si="9"/>
        <v>0</v>
      </c>
      <c r="O67" s="12">
        <f t="shared" si="10"/>
        <v>0</v>
      </c>
      <c r="P67" s="14"/>
      <c r="Q67" s="15">
        <v>0.12</v>
      </c>
      <c r="R67" s="15">
        <f t="shared" si="11"/>
        <v>0</v>
      </c>
    </row>
    <row r="68" spans="1:20" x14ac:dyDescent="0.2">
      <c r="A68" s="37" t="s">
        <v>236</v>
      </c>
      <c r="B68" s="36" t="s">
        <v>237</v>
      </c>
      <c r="C68" s="48">
        <v>90446800</v>
      </c>
      <c r="D68" s="36" t="s">
        <v>277</v>
      </c>
      <c r="E68" s="12" t="s">
        <v>180</v>
      </c>
      <c r="F68" s="12">
        <v>1800</v>
      </c>
      <c r="G68" s="12">
        <v>10</v>
      </c>
      <c r="H68" s="12">
        <v>25</v>
      </c>
      <c r="I68" s="12"/>
      <c r="J68" s="12"/>
      <c r="K68" s="12"/>
      <c r="L68" s="12"/>
      <c r="M68" s="13"/>
      <c r="N68" s="12">
        <f t="shared" si="9"/>
        <v>0</v>
      </c>
      <c r="O68" s="12">
        <f t="shared" si="10"/>
        <v>0</v>
      </c>
      <c r="P68" s="14"/>
      <c r="Q68" s="15">
        <v>0.18</v>
      </c>
      <c r="R68" s="15">
        <f t="shared" si="11"/>
        <v>0</v>
      </c>
      <c r="S68" s="43"/>
    </row>
    <row r="69" spans="1:20" x14ac:dyDescent="0.2">
      <c r="A69" s="28" t="s">
        <v>77</v>
      </c>
      <c r="B69" s="28"/>
      <c r="C69" s="29"/>
      <c r="D69" s="29"/>
      <c r="E69" s="30"/>
      <c r="F69" s="36"/>
      <c r="G69" s="12"/>
      <c r="H69" s="12"/>
      <c r="I69" s="12"/>
      <c r="J69" s="12"/>
      <c r="K69" s="12"/>
      <c r="L69" s="12"/>
      <c r="M69" s="8"/>
      <c r="N69" s="12"/>
      <c r="O69" s="12"/>
      <c r="P69" s="14"/>
      <c r="Q69" s="12"/>
      <c r="R69" s="15"/>
    </row>
    <row r="70" spans="1:20" x14ac:dyDescent="0.2">
      <c r="A70" s="11" t="s">
        <v>297</v>
      </c>
      <c r="B70" s="11" t="s">
        <v>298</v>
      </c>
      <c r="C70" s="11" t="s">
        <v>297</v>
      </c>
      <c r="D70" s="11" t="s">
        <v>275</v>
      </c>
      <c r="E70" s="12">
        <v>40</v>
      </c>
      <c r="F70" s="12">
        <v>100</v>
      </c>
      <c r="G70" s="12">
        <v>10</v>
      </c>
      <c r="H70" s="12">
        <v>300</v>
      </c>
      <c r="I70" s="12"/>
      <c r="J70" s="12"/>
      <c r="K70" s="12">
        <v>300</v>
      </c>
      <c r="L70" s="12"/>
      <c r="M70" s="13"/>
      <c r="N70" s="12">
        <f t="shared" ref="N70:N84" si="12">SUM(I70:M70)</f>
        <v>300</v>
      </c>
      <c r="O70" s="12">
        <f t="shared" ref="O70:O84" si="13">$N70/$H70</f>
        <v>1</v>
      </c>
      <c r="P70" s="14"/>
      <c r="Q70" s="15">
        <v>0.13</v>
      </c>
      <c r="R70" s="15">
        <f t="shared" ref="R70:R84" si="14">$O70*$Q70</f>
        <v>0.13</v>
      </c>
      <c r="S70" s="43">
        <f>SUM(R70:R84)</f>
        <v>3.13</v>
      </c>
      <c r="T70" s="3">
        <f>S70*100/$S$137</f>
        <v>17.643742953776773</v>
      </c>
    </row>
    <row r="71" spans="1:20" x14ac:dyDescent="0.2">
      <c r="A71" s="11" t="s">
        <v>78</v>
      </c>
      <c r="B71" s="11" t="s">
        <v>79</v>
      </c>
      <c r="C71" s="11" t="s">
        <v>78</v>
      </c>
      <c r="D71" s="11" t="s">
        <v>275</v>
      </c>
      <c r="E71" s="12">
        <v>40</v>
      </c>
      <c r="F71" s="12">
        <v>150</v>
      </c>
      <c r="G71" s="12">
        <v>10</v>
      </c>
      <c r="H71" s="12">
        <v>300</v>
      </c>
      <c r="I71" s="12"/>
      <c r="J71" s="12"/>
      <c r="K71" s="12"/>
      <c r="L71" s="12"/>
      <c r="M71" s="13"/>
      <c r="N71" s="12">
        <f t="shared" si="12"/>
        <v>0</v>
      </c>
      <c r="O71" s="12">
        <f t="shared" si="13"/>
        <v>0</v>
      </c>
      <c r="P71" s="14"/>
      <c r="Q71" s="15">
        <v>0.13</v>
      </c>
      <c r="R71" s="15">
        <f t="shared" si="14"/>
        <v>0</v>
      </c>
    </row>
    <row r="72" spans="1:20" x14ac:dyDescent="0.2">
      <c r="A72" s="36" t="s">
        <v>240</v>
      </c>
      <c r="B72" s="36" t="s">
        <v>79</v>
      </c>
      <c r="C72" s="31" t="s">
        <v>241</v>
      </c>
      <c r="D72" s="36" t="s">
        <v>277</v>
      </c>
      <c r="E72" s="12">
        <v>40</v>
      </c>
      <c r="F72" s="12">
        <v>150</v>
      </c>
      <c r="G72" s="12">
        <v>10</v>
      </c>
      <c r="H72" s="12">
        <v>300</v>
      </c>
      <c r="I72" s="12"/>
      <c r="J72" s="12"/>
      <c r="K72" s="12"/>
      <c r="L72" s="12"/>
      <c r="M72" s="13"/>
      <c r="N72" s="12">
        <f t="shared" si="12"/>
        <v>0</v>
      </c>
      <c r="O72" s="12">
        <f t="shared" si="13"/>
        <v>0</v>
      </c>
      <c r="P72" s="14"/>
      <c r="Q72" s="15">
        <v>0.13</v>
      </c>
      <c r="R72" s="15">
        <f t="shared" si="14"/>
        <v>0</v>
      </c>
    </row>
    <row r="73" spans="1:20" x14ac:dyDescent="0.2">
      <c r="A73" s="11" t="s">
        <v>80</v>
      </c>
      <c r="B73" s="11" t="s">
        <v>81</v>
      </c>
      <c r="C73" s="11" t="s">
        <v>80</v>
      </c>
      <c r="D73" s="11" t="s">
        <v>275</v>
      </c>
      <c r="E73" s="12">
        <v>40</v>
      </c>
      <c r="F73" s="12">
        <v>200</v>
      </c>
      <c r="G73" s="12">
        <v>10</v>
      </c>
      <c r="H73" s="12">
        <v>150</v>
      </c>
      <c r="I73" s="12"/>
      <c r="J73" s="12"/>
      <c r="K73" s="12"/>
      <c r="L73" s="12"/>
      <c r="M73" s="13"/>
      <c r="N73" s="12">
        <f t="shared" si="12"/>
        <v>0</v>
      </c>
      <c r="O73" s="12">
        <f t="shared" si="13"/>
        <v>0</v>
      </c>
      <c r="P73" s="14"/>
      <c r="Q73" s="15">
        <v>0.13</v>
      </c>
      <c r="R73" s="15">
        <f t="shared" si="14"/>
        <v>0</v>
      </c>
    </row>
    <row r="74" spans="1:20" x14ac:dyDescent="0.2">
      <c r="A74" s="11" t="s">
        <v>82</v>
      </c>
      <c r="B74" s="11" t="s">
        <v>83</v>
      </c>
      <c r="C74" s="11" t="s">
        <v>82</v>
      </c>
      <c r="D74" s="11" t="s">
        <v>275</v>
      </c>
      <c r="E74" s="12">
        <v>40</v>
      </c>
      <c r="F74" s="12">
        <v>300</v>
      </c>
      <c r="G74" s="12">
        <v>10</v>
      </c>
      <c r="H74" s="12">
        <v>150</v>
      </c>
      <c r="I74" s="12"/>
      <c r="J74" s="12"/>
      <c r="K74" s="12"/>
      <c r="L74" s="12"/>
      <c r="M74" s="13"/>
      <c r="N74" s="12">
        <f t="shared" si="12"/>
        <v>0</v>
      </c>
      <c r="O74" s="12">
        <f t="shared" si="13"/>
        <v>0</v>
      </c>
      <c r="P74" s="14"/>
      <c r="Q74" s="15">
        <v>0.13</v>
      </c>
      <c r="R74" s="15">
        <f t="shared" si="14"/>
        <v>0</v>
      </c>
    </row>
    <row r="75" spans="1:20" x14ac:dyDescent="0.2">
      <c r="A75" s="36" t="s">
        <v>183</v>
      </c>
      <c r="B75" s="36" t="s">
        <v>83</v>
      </c>
      <c r="C75" s="36">
        <v>90447300</v>
      </c>
      <c r="D75" s="36" t="s">
        <v>277</v>
      </c>
      <c r="E75" s="12" t="s">
        <v>89</v>
      </c>
      <c r="F75" s="12">
        <v>300</v>
      </c>
      <c r="G75" s="12">
        <v>10</v>
      </c>
      <c r="H75" s="12">
        <v>150</v>
      </c>
      <c r="I75" s="12">
        <v>300</v>
      </c>
      <c r="J75" s="12"/>
      <c r="K75" s="12"/>
      <c r="L75" s="12">
        <v>300</v>
      </c>
      <c r="M75" s="13"/>
      <c r="N75" s="12">
        <f t="shared" si="12"/>
        <v>600</v>
      </c>
      <c r="O75" s="12">
        <f t="shared" si="13"/>
        <v>4</v>
      </c>
      <c r="P75" s="14"/>
      <c r="Q75" s="15">
        <v>0.13</v>
      </c>
      <c r="R75" s="15">
        <f t="shared" si="14"/>
        <v>0.52</v>
      </c>
    </row>
    <row r="76" spans="1:20" x14ac:dyDescent="0.2">
      <c r="A76" s="11" t="s">
        <v>84</v>
      </c>
      <c r="B76" s="11" t="s">
        <v>85</v>
      </c>
      <c r="C76" s="11" t="s">
        <v>84</v>
      </c>
      <c r="D76" s="11" t="s">
        <v>275</v>
      </c>
      <c r="E76" s="12">
        <v>40</v>
      </c>
      <c r="F76" s="12">
        <v>450</v>
      </c>
      <c r="G76" s="12">
        <v>10</v>
      </c>
      <c r="H76" s="12">
        <v>100</v>
      </c>
      <c r="I76" s="12"/>
      <c r="J76" s="12"/>
      <c r="K76" s="12"/>
      <c r="L76" s="12"/>
      <c r="M76" s="13"/>
      <c r="N76" s="12">
        <f t="shared" si="12"/>
        <v>0</v>
      </c>
      <c r="O76" s="12">
        <f t="shared" si="13"/>
        <v>0</v>
      </c>
      <c r="P76" s="14"/>
      <c r="Q76" s="15">
        <v>0.13</v>
      </c>
      <c r="R76" s="15">
        <f t="shared" si="14"/>
        <v>0</v>
      </c>
    </row>
    <row r="77" spans="1:20" x14ac:dyDescent="0.2">
      <c r="A77" s="36" t="s">
        <v>184</v>
      </c>
      <c r="B77" s="36" t="s">
        <v>85</v>
      </c>
      <c r="C77" s="36">
        <v>90447400</v>
      </c>
      <c r="D77" s="36" t="s">
        <v>277</v>
      </c>
      <c r="E77" s="12" t="s">
        <v>89</v>
      </c>
      <c r="F77" s="12">
        <v>450</v>
      </c>
      <c r="G77" s="12">
        <v>10</v>
      </c>
      <c r="H77" s="12">
        <v>100</v>
      </c>
      <c r="I77" s="12"/>
      <c r="J77" s="12"/>
      <c r="K77" s="12"/>
      <c r="L77" s="12"/>
      <c r="M77" s="13"/>
      <c r="N77" s="12">
        <f t="shared" si="12"/>
        <v>0</v>
      </c>
      <c r="O77" s="12">
        <f t="shared" si="13"/>
        <v>0</v>
      </c>
      <c r="P77" s="14"/>
      <c r="Q77" s="15">
        <v>0.13</v>
      </c>
      <c r="R77" s="15">
        <f t="shared" si="14"/>
        <v>0</v>
      </c>
    </row>
    <row r="78" spans="1:20" x14ac:dyDescent="0.2">
      <c r="A78" s="11" t="s">
        <v>86</v>
      </c>
      <c r="B78" s="11" t="s">
        <v>87</v>
      </c>
      <c r="C78" s="11" t="s">
        <v>86</v>
      </c>
      <c r="D78" s="11" t="s">
        <v>275</v>
      </c>
      <c r="E78" s="12">
        <v>40</v>
      </c>
      <c r="F78" s="12">
        <v>600</v>
      </c>
      <c r="G78" s="12">
        <v>10</v>
      </c>
      <c r="H78" s="12">
        <v>50</v>
      </c>
      <c r="I78" s="12"/>
      <c r="J78" s="12"/>
      <c r="K78" s="12"/>
      <c r="L78" s="12">
        <v>200</v>
      </c>
      <c r="M78" s="13"/>
      <c r="N78" s="12">
        <f t="shared" si="12"/>
        <v>200</v>
      </c>
      <c r="O78" s="12">
        <f t="shared" si="13"/>
        <v>4</v>
      </c>
      <c r="P78" s="14"/>
      <c r="Q78" s="15">
        <v>0.09</v>
      </c>
      <c r="R78" s="15">
        <f t="shared" si="14"/>
        <v>0.36</v>
      </c>
    </row>
    <row r="79" spans="1:20" x14ac:dyDescent="0.2">
      <c r="A79" s="36" t="s">
        <v>88</v>
      </c>
      <c r="B79" s="36" t="s">
        <v>87</v>
      </c>
      <c r="C79" s="36">
        <v>90447600</v>
      </c>
      <c r="D79" s="36" t="s">
        <v>277</v>
      </c>
      <c r="E79" s="12" t="s">
        <v>89</v>
      </c>
      <c r="F79" s="12">
        <v>600</v>
      </c>
      <c r="G79" s="12">
        <v>10</v>
      </c>
      <c r="H79" s="12">
        <v>50</v>
      </c>
      <c r="I79" s="12"/>
      <c r="J79" s="12"/>
      <c r="K79" s="12">
        <v>300</v>
      </c>
      <c r="L79" s="12">
        <v>300</v>
      </c>
      <c r="M79" s="13"/>
      <c r="N79" s="12">
        <f t="shared" si="12"/>
        <v>600</v>
      </c>
      <c r="O79" s="12">
        <f t="shared" si="13"/>
        <v>12</v>
      </c>
      <c r="P79" s="14"/>
      <c r="Q79" s="15">
        <v>0.09</v>
      </c>
      <c r="R79" s="15">
        <f t="shared" si="14"/>
        <v>1.08</v>
      </c>
    </row>
    <row r="80" spans="1:20" x14ac:dyDescent="0.2">
      <c r="A80" s="11" t="s">
        <v>90</v>
      </c>
      <c r="B80" s="11" t="s">
        <v>91</v>
      </c>
      <c r="C80" s="11" t="s">
        <v>90</v>
      </c>
      <c r="D80" s="11" t="s">
        <v>275</v>
      </c>
      <c r="E80" s="12">
        <v>40</v>
      </c>
      <c r="F80" s="12">
        <v>750</v>
      </c>
      <c r="G80" s="12">
        <v>10</v>
      </c>
      <c r="H80" s="12">
        <v>50</v>
      </c>
      <c r="I80" s="12">
        <v>100</v>
      </c>
      <c r="J80" s="12"/>
      <c r="K80" s="12"/>
      <c r="L80" s="12"/>
      <c r="M80" s="13"/>
      <c r="N80" s="12">
        <f t="shared" si="12"/>
        <v>100</v>
      </c>
      <c r="O80" s="12">
        <f t="shared" si="13"/>
        <v>2</v>
      </c>
      <c r="P80" s="14"/>
      <c r="Q80" s="15">
        <v>0.13</v>
      </c>
      <c r="R80" s="15">
        <f t="shared" si="14"/>
        <v>0.26</v>
      </c>
    </row>
    <row r="81" spans="1:20" x14ac:dyDescent="0.2">
      <c r="A81" s="11" t="s">
        <v>92</v>
      </c>
      <c r="B81" s="11" t="s">
        <v>93</v>
      </c>
      <c r="C81" s="11" t="s">
        <v>92</v>
      </c>
      <c r="D81" s="11" t="s">
        <v>275</v>
      </c>
      <c r="E81" s="12">
        <v>40</v>
      </c>
      <c r="F81" s="12">
        <v>900</v>
      </c>
      <c r="G81" s="12">
        <v>10</v>
      </c>
      <c r="H81" s="12">
        <v>50</v>
      </c>
      <c r="I81" s="12"/>
      <c r="J81" s="12"/>
      <c r="K81" s="12"/>
      <c r="L81" s="12"/>
      <c r="M81" s="13"/>
      <c r="N81" s="12">
        <f t="shared" si="12"/>
        <v>0</v>
      </c>
      <c r="O81" s="12">
        <f t="shared" si="13"/>
        <v>0</v>
      </c>
      <c r="P81" s="14"/>
      <c r="Q81" s="15">
        <v>0.13</v>
      </c>
      <c r="R81" s="15">
        <f t="shared" si="14"/>
        <v>0</v>
      </c>
    </row>
    <row r="82" spans="1:20" x14ac:dyDescent="0.2">
      <c r="A82" s="36" t="s">
        <v>185</v>
      </c>
      <c r="B82" s="36" t="s">
        <v>93</v>
      </c>
      <c r="C82" s="36">
        <v>90447700</v>
      </c>
      <c r="D82" s="36" t="s">
        <v>277</v>
      </c>
      <c r="E82" s="12" t="s">
        <v>89</v>
      </c>
      <c r="F82" s="12">
        <v>900</v>
      </c>
      <c r="G82" s="12">
        <v>10</v>
      </c>
      <c r="H82" s="12">
        <v>50</v>
      </c>
      <c r="I82" s="12"/>
      <c r="J82" s="12"/>
      <c r="K82" s="12">
        <v>300</v>
      </c>
      <c r="L82" s="12"/>
      <c r="M82" s="13"/>
      <c r="N82" s="12">
        <f t="shared" si="12"/>
        <v>300</v>
      </c>
      <c r="O82" s="12">
        <f t="shared" si="13"/>
        <v>6</v>
      </c>
      <c r="P82" s="14"/>
      <c r="Q82" s="15">
        <v>0.13</v>
      </c>
      <c r="R82" s="15">
        <f t="shared" si="14"/>
        <v>0.78</v>
      </c>
    </row>
    <row r="83" spans="1:20" x14ac:dyDescent="0.2">
      <c r="A83" s="11" t="s">
        <v>94</v>
      </c>
      <c r="B83" s="11" t="s">
        <v>95</v>
      </c>
      <c r="C83" s="11" t="s">
        <v>94</v>
      </c>
      <c r="D83" s="11" t="s">
        <v>275</v>
      </c>
      <c r="E83" s="12">
        <v>40</v>
      </c>
      <c r="F83" s="12">
        <v>1200</v>
      </c>
      <c r="G83" s="12">
        <v>5</v>
      </c>
      <c r="H83" s="12">
        <v>25</v>
      </c>
      <c r="I83" s="12"/>
      <c r="J83" s="12"/>
      <c r="K83" s="12"/>
      <c r="L83" s="12"/>
      <c r="M83" s="13"/>
      <c r="N83" s="12">
        <f t="shared" si="12"/>
        <v>0</v>
      </c>
      <c r="O83" s="12">
        <f t="shared" si="13"/>
        <v>0</v>
      </c>
      <c r="P83" s="14"/>
      <c r="Q83" s="15">
        <v>0.08</v>
      </c>
      <c r="R83" s="15">
        <f t="shared" si="14"/>
        <v>0</v>
      </c>
    </row>
    <row r="84" spans="1:20" x14ac:dyDescent="0.2">
      <c r="A84" s="11" t="s">
        <v>220</v>
      </c>
      <c r="B84" s="11" t="s">
        <v>221</v>
      </c>
      <c r="C84" s="11" t="s">
        <v>220</v>
      </c>
      <c r="D84" s="11" t="s">
        <v>275</v>
      </c>
      <c r="E84" s="12">
        <v>40</v>
      </c>
      <c r="F84" s="12">
        <v>2000</v>
      </c>
      <c r="G84" s="12">
        <v>5</v>
      </c>
      <c r="H84" s="12">
        <v>25</v>
      </c>
      <c r="I84" s="12"/>
      <c r="J84" s="12"/>
      <c r="K84" s="12"/>
      <c r="L84" s="12"/>
      <c r="M84" s="13"/>
      <c r="N84" s="12">
        <f t="shared" si="12"/>
        <v>0</v>
      </c>
      <c r="O84" s="12">
        <f t="shared" si="13"/>
        <v>0</v>
      </c>
      <c r="P84" s="14"/>
      <c r="Q84" s="15">
        <v>0.08</v>
      </c>
      <c r="R84" s="15">
        <f t="shared" si="14"/>
        <v>0</v>
      </c>
      <c r="S84" s="43"/>
    </row>
    <row r="85" spans="1:20" x14ac:dyDescent="0.2">
      <c r="A85" s="28" t="s">
        <v>96</v>
      </c>
      <c r="B85" s="28"/>
      <c r="C85" s="30"/>
      <c r="D85" s="30"/>
      <c r="E85" s="20"/>
      <c r="F85" s="12"/>
      <c r="G85" s="12"/>
      <c r="H85" s="12"/>
      <c r="I85" s="12"/>
      <c r="J85" s="12"/>
      <c r="K85" s="12"/>
      <c r="L85" s="12"/>
      <c r="M85" s="8"/>
      <c r="N85" s="12"/>
      <c r="O85" s="12"/>
      <c r="P85" s="14"/>
      <c r="Q85" s="12"/>
      <c r="R85" s="15"/>
    </row>
    <row r="86" spans="1:20" x14ac:dyDescent="0.2">
      <c r="A86" s="11" t="s">
        <v>299</v>
      </c>
      <c r="B86" s="11" t="s">
        <v>300</v>
      </c>
      <c r="C86" s="11" t="s">
        <v>299</v>
      </c>
      <c r="D86" s="11" t="s">
        <v>275</v>
      </c>
      <c r="E86" s="12">
        <v>50</v>
      </c>
      <c r="F86" s="12">
        <v>100</v>
      </c>
      <c r="G86" s="12">
        <v>10</v>
      </c>
      <c r="H86" s="12">
        <v>150</v>
      </c>
      <c r="I86" s="12">
        <v>300</v>
      </c>
      <c r="J86" s="12"/>
      <c r="K86" s="12"/>
      <c r="L86" s="12"/>
      <c r="M86" s="13"/>
      <c r="N86" s="12">
        <f t="shared" ref="N86:N102" si="15">SUM(I86:M86)</f>
        <v>300</v>
      </c>
      <c r="O86" s="12">
        <f t="shared" ref="O86:O102" si="16">$N86/$H86</f>
        <v>2</v>
      </c>
      <c r="P86" s="14"/>
      <c r="Q86" s="15">
        <v>0.1</v>
      </c>
      <c r="R86" s="15">
        <f t="shared" ref="R86:R102" si="17">$O86*$Q86</f>
        <v>0.2</v>
      </c>
      <c r="S86" s="43">
        <f>SUM(R86:R102)</f>
        <v>1.24</v>
      </c>
      <c r="T86" s="3">
        <f>S86*100/$S$137</f>
        <v>6.9898534385569331</v>
      </c>
    </row>
    <row r="87" spans="1:20" x14ac:dyDescent="0.2">
      <c r="A87" s="11" t="s">
        <v>97</v>
      </c>
      <c r="B87" s="11" t="s">
        <v>98</v>
      </c>
      <c r="C87" s="11" t="s">
        <v>97</v>
      </c>
      <c r="D87" s="11" t="s">
        <v>275</v>
      </c>
      <c r="E87" s="12">
        <v>50</v>
      </c>
      <c r="F87" s="12">
        <v>150</v>
      </c>
      <c r="G87" s="12">
        <v>10</v>
      </c>
      <c r="H87" s="12">
        <v>150</v>
      </c>
      <c r="I87" s="12"/>
      <c r="J87" s="12"/>
      <c r="K87" s="12"/>
      <c r="L87" s="12"/>
      <c r="M87" s="13"/>
      <c r="N87" s="12">
        <f t="shared" si="15"/>
        <v>0</v>
      </c>
      <c r="O87" s="12">
        <f t="shared" si="16"/>
        <v>0</v>
      </c>
      <c r="P87" s="14"/>
      <c r="Q87" s="15">
        <v>0.1</v>
      </c>
      <c r="R87" s="15">
        <f t="shared" si="17"/>
        <v>0</v>
      </c>
    </row>
    <row r="88" spans="1:20" x14ac:dyDescent="0.2">
      <c r="A88" s="36" t="s">
        <v>235</v>
      </c>
      <c r="B88" s="36" t="s">
        <v>98</v>
      </c>
      <c r="C88" s="36">
        <v>90448200</v>
      </c>
      <c r="D88" s="36" t="s">
        <v>277</v>
      </c>
      <c r="E88" s="12" t="s">
        <v>102</v>
      </c>
      <c r="F88" s="12">
        <v>150</v>
      </c>
      <c r="G88" s="12">
        <v>10</v>
      </c>
      <c r="H88" s="12">
        <v>150</v>
      </c>
      <c r="I88" s="12"/>
      <c r="J88" s="12"/>
      <c r="K88" s="12"/>
      <c r="L88" s="12"/>
      <c r="M88" s="13"/>
      <c r="N88" s="12">
        <f t="shared" si="15"/>
        <v>0</v>
      </c>
      <c r="O88" s="12">
        <f t="shared" si="16"/>
        <v>0</v>
      </c>
      <c r="P88" s="14"/>
      <c r="Q88" s="15">
        <v>0.1</v>
      </c>
      <c r="R88" s="15">
        <f t="shared" si="17"/>
        <v>0</v>
      </c>
    </row>
    <row r="89" spans="1:20" x14ac:dyDescent="0.2">
      <c r="A89" s="11" t="s">
        <v>224</v>
      </c>
      <c r="B89" s="11" t="s">
        <v>225</v>
      </c>
      <c r="C89" s="11" t="s">
        <v>224</v>
      </c>
      <c r="D89" s="11" t="s">
        <v>275</v>
      </c>
      <c r="E89" s="12">
        <v>50</v>
      </c>
      <c r="F89" s="12">
        <v>200</v>
      </c>
      <c r="G89" s="12">
        <v>10</v>
      </c>
      <c r="H89" s="12">
        <v>150</v>
      </c>
      <c r="I89" s="12"/>
      <c r="J89" s="12"/>
      <c r="K89" s="12"/>
      <c r="L89" s="12"/>
      <c r="M89" s="13"/>
      <c r="N89" s="12">
        <f t="shared" si="15"/>
        <v>0</v>
      </c>
      <c r="O89" s="12">
        <f t="shared" si="16"/>
        <v>0</v>
      </c>
      <c r="P89" s="14"/>
      <c r="Q89" s="15">
        <v>0.06</v>
      </c>
      <c r="R89" s="15">
        <f t="shared" si="17"/>
        <v>0</v>
      </c>
    </row>
    <row r="90" spans="1:20" x14ac:dyDescent="0.2">
      <c r="A90" s="11" t="s">
        <v>99</v>
      </c>
      <c r="B90" s="11" t="s">
        <v>100</v>
      </c>
      <c r="C90" s="11" t="s">
        <v>99</v>
      </c>
      <c r="D90" s="11" t="s">
        <v>275</v>
      </c>
      <c r="E90" s="12">
        <v>50</v>
      </c>
      <c r="F90" s="12">
        <v>300</v>
      </c>
      <c r="G90" s="12">
        <v>10</v>
      </c>
      <c r="H90" s="12">
        <v>75</v>
      </c>
      <c r="I90" s="12"/>
      <c r="J90" s="12"/>
      <c r="K90" s="12"/>
      <c r="L90" s="12"/>
      <c r="M90" s="13"/>
      <c r="N90" s="12">
        <f t="shared" si="15"/>
        <v>0</v>
      </c>
      <c r="O90" s="12">
        <f t="shared" si="16"/>
        <v>0</v>
      </c>
      <c r="P90" s="14"/>
      <c r="Q90" s="15">
        <v>0.1</v>
      </c>
      <c r="R90" s="15">
        <f t="shared" si="17"/>
        <v>0</v>
      </c>
    </row>
    <row r="91" spans="1:20" x14ac:dyDescent="0.2">
      <c r="A91" s="36" t="s">
        <v>101</v>
      </c>
      <c r="B91" s="36" t="s">
        <v>100</v>
      </c>
      <c r="C91" s="36">
        <v>90448300</v>
      </c>
      <c r="D91" s="36" t="s">
        <v>277</v>
      </c>
      <c r="E91" s="12" t="s">
        <v>102</v>
      </c>
      <c r="F91" s="12">
        <v>300</v>
      </c>
      <c r="G91" s="12">
        <v>10</v>
      </c>
      <c r="H91" s="12">
        <v>75</v>
      </c>
      <c r="I91" s="12"/>
      <c r="J91" s="12"/>
      <c r="K91" s="12"/>
      <c r="L91" s="12"/>
      <c r="M91" s="13"/>
      <c r="N91" s="12">
        <f t="shared" si="15"/>
        <v>0</v>
      </c>
      <c r="O91" s="12">
        <f t="shared" si="16"/>
        <v>0</v>
      </c>
      <c r="P91" s="14"/>
      <c r="Q91" s="15">
        <v>0.1</v>
      </c>
      <c r="R91" s="15">
        <f t="shared" si="17"/>
        <v>0</v>
      </c>
    </row>
    <row r="92" spans="1:20" x14ac:dyDescent="0.2">
      <c r="A92" s="11" t="s">
        <v>103</v>
      </c>
      <c r="B92" s="11" t="s">
        <v>104</v>
      </c>
      <c r="C92" s="11" t="s">
        <v>103</v>
      </c>
      <c r="D92" s="11" t="s">
        <v>275</v>
      </c>
      <c r="E92" s="12">
        <v>50</v>
      </c>
      <c r="F92" s="12">
        <v>450</v>
      </c>
      <c r="G92" s="12">
        <v>10</v>
      </c>
      <c r="H92" s="12">
        <v>50</v>
      </c>
      <c r="I92" s="12"/>
      <c r="J92" s="12"/>
      <c r="K92" s="12"/>
      <c r="L92" s="12"/>
      <c r="M92" s="13"/>
      <c r="N92" s="12">
        <f t="shared" si="15"/>
        <v>0</v>
      </c>
      <c r="O92" s="12">
        <f t="shared" si="16"/>
        <v>0</v>
      </c>
      <c r="P92" s="14"/>
      <c r="Q92" s="15">
        <v>0.1</v>
      </c>
      <c r="R92" s="15">
        <f t="shared" si="17"/>
        <v>0</v>
      </c>
    </row>
    <row r="93" spans="1:20" x14ac:dyDescent="0.2">
      <c r="A93" s="36" t="s">
        <v>186</v>
      </c>
      <c r="B93" s="36" t="s">
        <v>104</v>
      </c>
      <c r="C93" s="36">
        <v>90448400</v>
      </c>
      <c r="D93" s="36" t="s">
        <v>277</v>
      </c>
      <c r="E93" s="12" t="s">
        <v>102</v>
      </c>
      <c r="F93" s="12">
        <v>450</v>
      </c>
      <c r="G93" s="12">
        <v>10</v>
      </c>
      <c r="H93" s="12">
        <v>50</v>
      </c>
      <c r="I93" s="12"/>
      <c r="J93" s="12"/>
      <c r="K93" s="12"/>
      <c r="L93" s="12"/>
      <c r="M93" s="13"/>
      <c r="N93" s="12">
        <f t="shared" si="15"/>
        <v>0</v>
      </c>
      <c r="O93" s="12">
        <f t="shared" si="16"/>
        <v>0</v>
      </c>
      <c r="P93" s="14"/>
      <c r="Q93" s="15">
        <v>0.1</v>
      </c>
      <c r="R93" s="15">
        <f t="shared" si="17"/>
        <v>0</v>
      </c>
    </row>
    <row r="94" spans="1:20" x14ac:dyDescent="0.2">
      <c r="A94" s="11" t="s">
        <v>105</v>
      </c>
      <c r="B94" s="11" t="s">
        <v>106</v>
      </c>
      <c r="C94" s="11" t="s">
        <v>105</v>
      </c>
      <c r="D94" s="11" t="s">
        <v>275</v>
      </c>
      <c r="E94" s="12">
        <v>50</v>
      </c>
      <c r="F94" s="12">
        <v>600</v>
      </c>
      <c r="G94" s="12">
        <v>10</v>
      </c>
      <c r="H94" s="12">
        <v>50</v>
      </c>
      <c r="I94" s="12"/>
      <c r="J94" s="12"/>
      <c r="K94" s="12"/>
      <c r="L94" s="12"/>
      <c r="M94" s="13"/>
      <c r="N94" s="12">
        <f t="shared" si="15"/>
        <v>0</v>
      </c>
      <c r="O94" s="12">
        <f t="shared" si="16"/>
        <v>0</v>
      </c>
      <c r="P94" s="14"/>
      <c r="Q94" s="15">
        <v>0.13</v>
      </c>
      <c r="R94" s="15">
        <f t="shared" si="17"/>
        <v>0</v>
      </c>
    </row>
    <row r="95" spans="1:20" x14ac:dyDescent="0.2">
      <c r="A95" s="36" t="s">
        <v>107</v>
      </c>
      <c r="B95" s="36" t="s">
        <v>106</v>
      </c>
      <c r="C95" s="36">
        <v>90448600</v>
      </c>
      <c r="D95" s="36" t="s">
        <v>277</v>
      </c>
      <c r="E95" s="12" t="s">
        <v>102</v>
      </c>
      <c r="F95" s="12">
        <v>600</v>
      </c>
      <c r="G95" s="12">
        <v>10</v>
      </c>
      <c r="H95" s="12">
        <v>50</v>
      </c>
      <c r="I95" s="12"/>
      <c r="J95" s="12"/>
      <c r="K95" s="12"/>
      <c r="L95" s="12"/>
      <c r="M95" s="13"/>
      <c r="N95" s="12">
        <f t="shared" si="15"/>
        <v>0</v>
      </c>
      <c r="O95" s="12">
        <f t="shared" si="16"/>
        <v>0</v>
      </c>
      <c r="P95" s="14"/>
      <c r="Q95" s="15">
        <v>0.13</v>
      </c>
      <c r="R95" s="15">
        <f t="shared" si="17"/>
        <v>0</v>
      </c>
    </row>
    <row r="96" spans="1:20" x14ac:dyDescent="0.2">
      <c r="A96" s="36" t="s">
        <v>266</v>
      </c>
      <c r="B96" s="36" t="s">
        <v>267</v>
      </c>
      <c r="C96" s="36">
        <v>90448605</v>
      </c>
      <c r="D96" s="36" t="s">
        <v>277</v>
      </c>
      <c r="E96" s="12" t="s">
        <v>102</v>
      </c>
      <c r="F96" s="12">
        <v>700</v>
      </c>
      <c r="G96" s="12">
        <v>5</v>
      </c>
      <c r="H96" s="12">
        <v>25</v>
      </c>
      <c r="I96" s="12"/>
      <c r="J96" s="12"/>
      <c r="K96" s="12"/>
      <c r="L96" s="12"/>
      <c r="M96" s="13"/>
      <c r="N96" s="12">
        <f t="shared" si="15"/>
        <v>0</v>
      </c>
      <c r="O96" s="12">
        <f t="shared" si="16"/>
        <v>0</v>
      </c>
      <c r="P96" s="14"/>
      <c r="Q96" s="15">
        <v>0.1</v>
      </c>
      <c r="R96" s="15">
        <f t="shared" si="17"/>
        <v>0</v>
      </c>
    </row>
    <row r="97" spans="1:20" x14ac:dyDescent="0.2">
      <c r="A97" s="11" t="s">
        <v>202</v>
      </c>
      <c r="B97" s="11" t="s">
        <v>203</v>
      </c>
      <c r="C97" s="11" t="s">
        <v>202</v>
      </c>
      <c r="D97" s="11" t="s">
        <v>275</v>
      </c>
      <c r="E97" s="12">
        <v>50</v>
      </c>
      <c r="F97" s="12">
        <v>750</v>
      </c>
      <c r="G97" s="12">
        <v>5</v>
      </c>
      <c r="H97" s="12">
        <v>25</v>
      </c>
      <c r="I97" s="12"/>
      <c r="J97" s="12"/>
      <c r="K97" s="12"/>
      <c r="L97" s="12"/>
      <c r="M97" s="13"/>
      <c r="N97" s="12">
        <f t="shared" si="15"/>
        <v>0</v>
      </c>
      <c r="O97" s="12">
        <f t="shared" si="16"/>
        <v>0</v>
      </c>
      <c r="P97" s="14"/>
      <c r="Q97" s="15">
        <v>0.1</v>
      </c>
      <c r="R97" s="15">
        <f t="shared" si="17"/>
        <v>0</v>
      </c>
    </row>
    <row r="98" spans="1:20" x14ac:dyDescent="0.2">
      <c r="A98" s="11" t="s">
        <v>108</v>
      </c>
      <c r="B98" s="11" t="s">
        <v>109</v>
      </c>
      <c r="C98" s="11" t="s">
        <v>108</v>
      </c>
      <c r="D98" s="11" t="s">
        <v>275</v>
      </c>
      <c r="E98" s="12">
        <v>50</v>
      </c>
      <c r="F98" s="12">
        <v>900</v>
      </c>
      <c r="G98" s="12">
        <v>5</v>
      </c>
      <c r="H98" s="12">
        <v>25</v>
      </c>
      <c r="I98" s="12"/>
      <c r="J98" s="12"/>
      <c r="K98" s="12"/>
      <c r="L98" s="12"/>
      <c r="M98" s="13"/>
      <c r="N98" s="12">
        <f t="shared" si="15"/>
        <v>0</v>
      </c>
      <c r="O98" s="12">
        <f t="shared" si="16"/>
        <v>0</v>
      </c>
      <c r="P98" s="14"/>
      <c r="Q98" s="15">
        <v>0.1</v>
      </c>
      <c r="R98" s="15">
        <f t="shared" si="17"/>
        <v>0</v>
      </c>
    </row>
    <row r="99" spans="1:20" x14ac:dyDescent="0.2">
      <c r="A99" s="36" t="s">
        <v>187</v>
      </c>
      <c r="B99" s="36" t="s">
        <v>109</v>
      </c>
      <c r="C99" s="36">
        <v>90448700</v>
      </c>
      <c r="D99" s="36" t="s">
        <v>277</v>
      </c>
      <c r="E99" s="12" t="s">
        <v>102</v>
      </c>
      <c r="F99" s="12">
        <v>900</v>
      </c>
      <c r="G99" s="12">
        <v>5</v>
      </c>
      <c r="H99" s="12">
        <v>25</v>
      </c>
      <c r="I99" s="12"/>
      <c r="J99" s="12"/>
      <c r="K99" s="12"/>
      <c r="L99" s="12"/>
      <c r="M99" s="13"/>
      <c r="N99" s="12">
        <f t="shared" si="15"/>
        <v>0</v>
      </c>
      <c r="O99" s="12">
        <f t="shared" si="16"/>
        <v>0</v>
      </c>
      <c r="P99" s="14"/>
      <c r="Q99" s="15">
        <v>0.1</v>
      </c>
      <c r="R99" s="15">
        <f t="shared" si="17"/>
        <v>0</v>
      </c>
    </row>
    <row r="100" spans="1:20" x14ac:dyDescent="0.2">
      <c r="A100" s="11" t="s">
        <v>110</v>
      </c>
      <c r="B100" s="11" t="s">
        <v>111</v>
      </c>
      <c r="C100" s="11" t="s">
        <v>110</v>
      </c>
      <c r="D100" s="11" t="s">
        <v>275</v>
      </c>
      <c r="E100" s="12">
        <v>50</v>
      </c>
      <c r="F100" s="12">
        <v>1200</v>
      </c>
      <c r="G100" s="12">
        <v>5</v>
      </c>
      <c r="H100" s="12">
        <v>25</v>
      </c>
      <c r="I100" s="12"/>
      <c r="J100" s="12"/>
      <c r="K100" s="12"/>
      <c r="L100" s="12"/>
      <c r="M100" s="13"/>
      <c r="N100" s="12">
        <f t="shared" si="15"/>
        <v>0</v>
      </c>
      <c r="O100" s="12">
        <f t="shared" si="16"/>
        <v>0</v>
      </c>
      <c r="P100" s="14"/>
      <c r="Q100" s="15">
        <v>0.13</v>
      </c>
      <c r="R100" s="15">
        <f t="shared" si="17"/>
        <v>0</v>
      </c>
    </row>
    <row r="101" spans="1:20" x14ac:dyDescent="0.2">
      <c r="A101" s="36" t="s">
        <v>204</v>
      </c>
      <c r="B101" s="36" t="s">
        <v>111</v>
      </c>
      <c r="C101" s="31" t="s">
        <v>205</v>
      </c>
      <c r="D101" s="36" t="s">
        <v>277</v>
      </c>
      <c r="E101" s="12">
        <v>50</v>
      </c>
      <c r="F101" s="12">
        <v>1200</v>
      </c>
      <c r="G101" s="12">
        <v>5</v>
      </c>
      <c r="H101" s="12">
        <v>25</v>
      </c>
      <c r="I101" s="12"/>
      <c r="J101" s="12"/>
      <c r="K101" s="12"/>
      <c r="L101" s="12"/>
      <c r="M101" s="13"/>
      <c r="N101" s="12">
        <f t="shared" si="15"/>
        <v>0</v>
      </c>
      <c r="O101" s="12">
        <f t="shared" si="16"/>
        <v>0</v>
      </c>
      <c r="P101" s="14"/>
      <c r="Q101" s="15">
        <v>0.13</v>
      </c>
      <c r="R101" s="15">
        <f t="shared" si="17"/>
        <v>0</v>
      </c>
    </row>
    <row r="102" spans="1:20" x14ac:dyDescent="0.2">
      <c r="A102" s="36" t="s">
        <v>268</v>
      </c>
      <c r="B102" s="36" t="s">
        <v>269</v>
      </c>
      <c r="C102" s="31" t="s">
        <v>270</v>
      </c>
      <c r="D102" s="36" t="s">
        <v>277</v>
      </c>
      <c r="E102" s="12">
        <v>50</v>
      </c>
      <c r="F102" s="12">
        <v>2400</v>
      </c>
      <c r="G102" s="12">
        <v>5</v>
      </c>
      <c r="H102" s="12">
        <v>25</v>
      </c>
      <c r="I102" s="12"/>
      <c r="J102" s="12"/>
      <c r="K102" s="12">
        <v>200</v>
      </c>
      <c r="L102" s="12"/>
      <c r="M102" s="13"/>
      <c r="N102" s="12">
        <f t="shared" si="15"/>
        <v>200</v>
      </c>
      <c r="O102" s="12">
        <f t="shared" si="16"/>
        <v>8</v>
      </c>
      <c r="P102" s="14"/>
      <c r="Q102" s="15">
        <v>0.13</v>
      </c>
      <c r="R102" s="15">
        <f t="shared" si="17"/>
        <v>1.04</v>
      </c>
      <c r="S102" s="43"/>
    </row>
    <row r="103" spans="1:20" x14ac:dyDescent="0.2">
      <c r="A103" s="318" t="s">
        <v>112</v>
      </c>
      <c r="B103" s="319"/>
      <c r="C103" s="29"/>
      <c r="D103" s="29"/>
      <c r="E103" s="30"/>
      <c r="F103" s="12"/>
      <c r="G103" s="12"/>
      <c r="H103" s="12"/>
      <c r="I103" s="12"/>
      <c r="J103" s="12"/>
      <c r="K103" s="12"/>
      <c r="L103" s="12"/>
      <c r="M103" s="36"/>
      <c r="N103" s="12"/>
      <c r="O103" s="12"/>
      <c r="P103" s="14"/>
      <c r="Q103" s="12"/>
      <c r="R103" s="15"/>
    </row>
    <row r="104" spans="1:20" x14ac:dyDescent="0.2">
      <c r="A104" s="11" t="s">
        <v>216</v>
      </c>
      <c r="B104" s="11" t="s">
        <v>217</v>
      </c>
      <c r="C104" s="11" t="s">
        <v>216</v>
      </c>
      <c r="D104" s="11" t="s">
        <v>275</v>
      </c>
      <c r="E104" s="12">
        <v>20</v>
      </c>
      <c r="F104" s="12">
        <v>150</v>
      </c>
      <c r="G104" s="12">
        <v>10</v>
      </c>
      <c r="H104" s="12">
        <v>400</v>
      </c>
      <c r="I104" s="12"/>
      <c r="J104" s="12"/>
      <c r="K104" s="12"/>
      <c r="L104" s="12"/>
      <c r="M104" s="36"/>
      <c r="N104" s="12">
        <f t="shared" ref="N104:N136" si="18">SUM(I104:M104)</f>
        <v>0</v>
      </c>
      <c r="O104" s="12">
        <f t="shared" ref="O104:O136" si="19">$N104/$H104</f>
        <v>0</v>
      </c>
      <c r="P104" s="14"/>
      <c r="Q104" s="12">
        <v>0.06</v>
      </c>
      <c r="R104" s="15">
        <f t="shared" ref="R104:R136" si="20">$O104*$Q104</f>
        <v>0</v>
      </c>
      <c r="S104" s="43">
        <f>SUM(R104:R119)</f>
        <v>0.12</v>
      </c>
      <c r="T104" s="3">
        <f>S104*100/$S$137</f>
        <v>0.67643742953776764</v>
      </c>
    </row>
    <row r="105" spans="1:20" x14ac:dyDescent="0.2">
      <c r="A105" s="36" t="s">
        <v>226</v>
      </c>
      <c r="B105" s="36" t="s">
        <v>217</v>
      </c>
      <c r="C105" s="36">
        <v>90444200</v>
      </c>
      <c r="D105" s="36" t="s">
        <v>277</v>
      </c>
      <c r="E105" s="12">
        <v>20</v>
      </c>
      <c r="F105" s="12">
        <v>150</v>
      </c>
      <c r="G105" s="12">
        <v>10</v>
      </c>
      <c r="H105" s="12">
        <v>400</v>
      </c>
      <c r="I105" s="12"/>
      <c r="J105" s="12"/>
      <c r="K105" s="12"/>
      <c r="L105" s="12"/>
      <c r="M105" s="36"/>
      <c r="N105" s="12">
        <f t="shared" si="18"/>
        <v>0</v>
      </c>
      <c r="O105" s="12">
        <f t="shared" si="19"/>
        <v>0</v>
      </c>
      <c r="P105" s="14"/>
      <c r="Q105" s="12">
        <v>0.06</v>
      </c>
      <c r="R105" s="15">
        <f t="shared" si="20"/>
        <v>0</v>
      </c>
    </row>
    <row r="106" spans="1:20" x14ac:dyDescent="0.2">
      <c r="A106" s="11" t="s">
        <v>191</v>
      </c>
      <c r="B106" s="11" t="s">
        <v>192</v>
      </c>
      <c r="C106" s="11" t="s">
        <v>191</v>
      </c>
      <c r="D106" s="11" t="s">
        <v>275</v>
      </c>
      <c r="E106" s="12">
        <v>20</v>
      </c>
      <c r="F106" s="12">
        <v>200</v>
      </c>
      <c r="G106" s="12">
        <v>10</v>
      </c>
      <c r="H106" s="12">
        <v>300</v>
      </c>
      <c r="I106" s="12"/>
      <c r="J106" s="12"/>
      <c r="K106" s="12"/>
      <c r="L106" s="12"/>
      <c r="M106" s="36"/>
      <c r="N106" s="12">
        <f t="shared" si="18"/>
        <v>0</v>
      </c>
      <c r="O106" s="12">
        <f t="shared" si="19"/>
        <v>0</v>
      </c>
      <c r="P106" s="14"/>
      <c r="Q106" s="12">
        <v>0.06</v>
      </c>
      <c r="R106" s="15">
        <f t="shared" si="20"/>
        <v>0</v>
      </c>
    </row>
    <row r="107" spans="1:20" x14ac:dyDescent="0.2">
      <c r="A107" s="11" t="s">
        <v>160</v>
      </c>
      <c r="B107" s="11" t="s">
        <v>161</v>
      </c>
      <c r="C107" s="11" t="s">
        <v>160</v>
      </c>
      <c r="D107" s="11" t="s">
        <v>275</v>
      </c>
      <c r="E107" s="12">
        <v>20</v>
      </c>
      <c r="F107" s="12">
        <v>300</v>
      </c>
      <c r="G107" s="12">
        <v>10</v>
      </c>
      <c r="H107" s="12">
        <v>200</v>
      </c>
      <c r="I107" s="12"/>
      <c r="J107" s="12"/>
      <c r="K107" s="12">
        <v>400</v>
      </c>
      <c r="L107" s="12"/>
      <c r="M107" s="13"/>
      <c r="N107" s="12">
        <f t="shared" si="18"/>
        <v>400</v>
      </c>
      <c r="O107" s="12">
        <f t="shared" si="19"/>
        <v>2</v>
      </c>
      <c r="P107" s="14"/>
      <c r="Q107" s="15">
        <v>0.06</v>
      </c>
      <c r="R107" s="15">
        <f t="shared" si="20"/>
        <v>0.12</v>
      </c>
    </row>
    <row r="108" spans="1:20" x14ac:dyDescent="0.2">
      <c r="A108" s="36" t="s">
        <v>215</v>
      </c>
      <c r="B108" s="36" t="s">
        <v>161</v>
      </c>
      <c r="C108" s="36">
        <v>90444300</v>
      </c>
      <c r="D108" s="36" t="s">
        <v>277</v>
      </c>
      <c r="E108" s="12" t="s">
        <v>46</v>
      </c>
      <c r="F108" s="12">
        <v>300</v>
      </c>
      <c r="G108" s="12">
        <v>10</v>
      </c>
      <c r="H108" s="12">
        <v>200</v>
      </c>
      <c r="I108" s="12"/>
      <c r="J108" s="12"/>
      <c r="K108" s="12"/>
      <c r="L108" s="12"/>
      <c r="M108" s="13"/>
      <c r="N108" s="12">
        <f t="shared" si="18"/>
        <v>0</v>
      </c>
      <c r="O108" s="12">
        <f t="shared" si="19"/>
        <v>0</v>
      </c>
      <c r="P108" s="14"/>
      <c r="Q108" s="15">
        <v>0.06</v>
      </c>
      <c r="R108" s="15">
        <f t="shared" si="20"/>
        <v>0</v>
      </c>
    </row>
    <row r="109" spans="1:20" x14ac:dyDescent="0.2">
      <c r="A109" s="11" t="s">
        <v>206</v>
      </c>
      <c r="B109" s="11" t="s">
        <v>114</v>
      </c>
      <c r="C109" s="11" t="s">
        <v>206</v>
      </c>
      <c r="D109" s="11" t="s">
        <v>275</v>
      </c>
      <c r="E109" s="12">
        <v>20</v>
      </c>
      <c r="F109" s="12">
        <v>450</v>
      </c>
      <c r="G109" s="12">
        <v>10</v>
      </c>
      <c r="H109" s="12">
        <v>100</v>
      </c>
      <c r="I109" s="12"/>
      <c r="J109" s="12"/>
      <c r="K109" s="12"/>
      <c r="L109" s="12"/>
      <c r="M109" s="25"/>
      <c r="N109" s="12">
        <f t="shared" si="18"/>
        <v>0</v>
      </c>
      <c r="O109" s="12">
        <f t="shared" si="19"/>
        <v>0</v>
      </c>
      <c r="P109" s="14"/>
      <c r="Q109" s="15">
        <v>0.08</v>
      </c>
      <c r="R109" s="15">
        <f t="shared" si="20"/>
        <v>0</v>
      </c>
    </row>
    <row r="110" spans="1:20" x14ac:dyDescent="0.2">
      <c r="A110" s="36" t="s">
        <v>113</v>
      </c>
      <c r="B110" s="36" t="s">
        <v>114</v>
      </c>
      <c r="C110" s="36">
        <v>90444400</v>
      </c>
      <c r="D110" s="36" t="s">
        <v>277</v>
      </c>
      <c r="E110" s="12" t="s">
        <v>46</v>
      </c>
      <c r="F110" s="12">
        <v>450</v>
      </c>
      <c r="G110" s="12">
        <v>10</v>
      </c>
      <c r="H110" s="12">
        <v>100</v>
      </c>
      <c r="I110" s="12"/>
      <c r="J110" s="12"/>
      <c r="K110" s="12"/>
      <c r="L110" s="12"/>
      <c r="M110" s="13"/>
      <c r="N110" s="12">
        <f t="shared" si="18"/>
        <v>0</v>
      </c>
      <c r="O110" s="12">
        <f t="shared" si="19"/>
        <v>0</v>
      </c>
      <c r="P110" s="14"/>
      <c r="Q110" s="15">
        <v>0.08</v>
      </c>
      <c r="R110" s="15">
        <f t="shared" si="20"/>
        <v>0</v>
      </c>
    </row>
    <row r="111" spans="1:20" x14ac:dyDescent="0.2">
      <c r="A111" s="11" t="s">
        <v>115</v>
      </c>
      <c r="B111" s="11" t="s">
        <v>116</v>
      </c>
      <c r="C111" s="11" t="s">
        <v>115</v>
      </c>
      <c r="D111" s="11" t="s">
        <v>275</v>
      </c>
      <c r="E111" s="12">
        <v>20</v>
      </c>
      <c r="F111" s="12">
        <v>600</v>
      </c>
      <c r="G111" s="12">
        <v>10</v>
      </c>
      <c r="H111" s="12">
        <v>100</v>
      </c>
      <c r="I111" s="12"/>
      <c r="J111" s="12"/>
      <c r="K111" s="12"/>
      <c r="L111" s="12"/>
      <c r="M111" s="13"/>
      <c r="N111" s="12">
        <f t="shared" si="18"/>
        <v>0</v>
      </c>
      <c r="O111" s="12">
        <f t="shared" si="19"/>
        <v>0</v>
      </c>
      <c r="P111" s="14"/>
      <c r="Q111" s="15">
        <v>0.06</v>
      </c>
      <c r="R111" s="15">
        <f t="shared" si="20"/>
        <v>0</v>
      </c>
    </row>
    <row r="112" spans="1:20" x14ac:dyDescent="0.2">
      <c r="A112" s="36" t="s">
        <v>188</v>
      </c>
      <c r="B112" s="36" t="s">
        <v>116</v>
      </c>
      <c r="C112" s="36">
        <v>90444600</v>
      </c>
      <c r="D112" s="36" t="s">
        <v>277</v>
      </c>
      <c r="E112" s="12" t="s">
        <v>46</v>
      </c>
      <c r="F112" s="12">
        <v>600</v>
      </c>
      <c r="G112" s="12">
        <v>10</v>
      </c>
      <c r="H112" s="12">
        <v>100</v>
      </c>
      <c r="I112" s="12"/>
      <c r="J112" s="12"/>
      <c r="K112" s="12"/>
      <c r="L112" s="12"/>
      <c r="M112" s="13"/>
      <c r="N112" s="12">
        <f t="shared" si="18"/>
        <v>0</v>
      </c>
      <c r="O112" s="12">
        <f t="shared" si="19"/>
        <v>0</v>
      </c>
      <c r="P112" s="14"/>
      <c r="Q112" s="15">
        <v>0.06</v>
      </c>
      <c r="R112" s="15">
        <f t="shared" si="20"/>
        <v>0</v>
      </c>
    </row>
    <row r="113" spans="1:20" x14ac:dyDescent="0.2">
      <c r="A113" s="11" t="s">
        <v>117</v>
      </c>
      <c r="B113" s="11" t="s">
        <v>118</v>
      </c>
      <c r="C113" s="11" t="s">
        <v>117</v>
      </c>
      <c r="D113" s="11" t="s">
        <v>275</v>
      </c>
      <c r="E113" s="12">
        <v>20</v>
      </c>
      <c r="F113" s="12">
        <v>750</v>
      </c>
      <c r="G113" s="12">
        <v>10</v>
      </c>
      <c r="H113" s="12">
        <v>100</v>
      </c>
      <c r="I113" s="12"/>
      <c r="J113" s="12"/>
      <c r="K113" s="12"/>
      <c r="L113" s="12"/>
      <c r="M113" s="13"/>
      <c r="N113" s="12">
        <f t="shared" si="18"/>
        <v>0</v>
      </c>
      <c r="O113" s="12">
        <f t="shared" si="19"/>
        <v>0</v>
      </c>
      <c r="P113" s="14"/>
      <c r="Q113" s="15">
        <v>7.0000000000000007E-2</v>
      </c>
      <c r="R113" s="15">
        <f t="shared" si="20"/>
        <v>0</v>
      </c>
    </row>
    <row r="114" spans="1:20" x14ac:dyDescent="0.2">
      <c r="A114" s="36" t="s">
        <v>189</v>
      </c>
      <c r="B114" s="36" t="s">
        <v>118</v>
      </c>
      <c r="C114" s="36">
        <v>90444700</v>
      </c>
      <c r="D114" s="36" t="s">
        <v>277</v>
      </c>
      <c r="E114" s="12" t="s">
        <v>46</v>
      </c>
      <c r="F114" s="12">
        <v>750</v>
      </c>
      <c r="G114" s="12">
        <v>10</v>
      </c>
      <c r="H114" s="12">
        <v>100</v>
      </c>
      <c r="I114" s="12"/>
      <c r="J114" s="12"/>
      <c r="K114" s="12"/>
      <c r="L114" s="12"/>
      <c r="M114" s="13"/>
      <c r="N114" s="12">
        <f t="shared" si="18"/>
        <v>0</v>
      </c>
      <c r="O114" s="12">
        <f t="shared" si="19"/>
        <v>0</v>
      </c>
      <c r="P114" s="14"/>
      <c r="Q114" s="15">
        <v>7.0000000000000007E-2</v>
      </c>
      <c r="R114" s="15">
        <f t="shared" si="20"/>
        <v>0</v>
      </c>
    </row>
    <row r="115" spans="1:20" x14ac:dyDescent="0.2">
      <c r="A115" s="11" t="s">
        <v>119</v>
      </c>
      <c r="B115" s="11" t="s">
        <v>120</v>
      </c>
      <c r="C115" s="11" t="s">
        <v>119</v>
      </c>
      <c r="D115" s="11" t="s">
        <v>275</v>
      </c>
      <c r="E115" s="12">
        <v>20</v>
      </c>
      <c r="F115" s="12">
        <v>900</v>
      </c>
      <c r="G115" s="12">
        <v>10</v>
      </c>
      <c r="H115" s="12">
        <v>50</v>
      </c>
      <c r="I115" s="12"/>
      <c r="J115" s="12"/>
      <c r="K115" s="12"/>
      <c r="L115" s="12"/>
      <c r="M115" s="13"/>
      <c r="N115" s="12">
        <f t="shared" si="18"/>
        <v>0</v>
      </c>
      <c r="O115" s="12">
        <f t="shared" si="19"/>
        <v>0</v>
      </c>
      <c r="P115" s="14"/>
      <c r="Q115" s="15">
        <v>0.08</v>
      </c>
      <c r="R115" s="15">
        <f t="shared" si="20"/>
        <v>0</v>
      </c>
    </row>
    <row r="116" spans="1:20" x14ac:dyDescent="0.2">
      <c r="A116" s="36" t="s">
        <v>263</v>
      </c>
      <c r="B116" s="36" t="s">
        <v>120</v>
      </c>
      <c r="C116" s="36">
        <v>90444800</v>
      </c>
      <c r="D116" s="36" t="s">
        <v>277</v>
      </c>
      <c r="E116" s="12" t="s">
        <v>46</v>
      </c>
      <c r="F116" s="12">
        <v>900</v>
      </c>
      <c r="G116" s="12">
        <v>10</v>
      </c>
      <c r="H116" s="12">
        <v>50</v>
      </c>
      <c r="I116" s="12"/>
      <c r="J116" s="12"/>
      <c r="K116" s="12"/>
      <c r="L116" s="12"/>
      <c r="M116" s="13"/>
      <c r="N116" s="12">
        <f t="shared" si="18"/>
        <v>0</v>
      </c>
      <c r="O116" s="12">
        <f t="shared" si="19"/>
        <v>0</v>
      </c>
      <c r="P116" s="14"/>
      <c r="Q116" s="15">
        <v>0.08</v>
      </c>
      <c r="R116" s="15">
        <f t="shared" si="20"/>
        <v>0</v>
      </c>
    </row>
    <row r="117" spans="1:20" x14ac:dyDescent="0.2">
      <c r="A117" s="11" t="s">
        <v>121</v>
      </c>
      <c r="B117" s="11" t="s">
        <v>122</v>
      </c>
      <c r="C117" s="11" t="s">
        <v>121</v>
      </c>
      <c r="D117" s="11" t="s">
        <v>275</v>
      </c>
      <c r="E117" s="12">
        <v>20</v>
      </c>
      <c r="F117" s="12">
        <v>1200</v>
      </c>
      <c r="G117" s="12">
        <v>10</v>
      </c>
      <c r="H117" s="12">
        <v>50</v>
      </c>
      <c r="I117" s="12"/>
      <c r="J117" s="12"/>
      <c r="K117" s="12"/>
      <c r="L117" s="12"/>
      <c r="M117" s="13"/>
      <c r="N117" s="12">
        <f t="shared" si="18"/>
        <v>0</v>
      </c>
      <c r="O117" s="12">
        <f t="shared" si="19"/>
        <v>0</v>
      </c>
      <c r="P117" s="14"/>
      <c r="Q117" s="15">
        <v>0.11</v>
      </c>
      <c r="R117" s="15">
        <f t="shared" si="20"/>
        <v>0</v>
      </c>
    </row>
    <row r="118" spans="1:20" x14ac:dyDescent="0.2">
      <c r="A118" s="11" t="s">
        <v>207</v>
      </c>
      <c r="B118" s="11" t="s">
        <v>208</v>
      </c>
      <c r="C118" s="11" t="s">
        <v>207</v>
      </c>
      <c r="D118" s="11" t="s">
        <v>275</v>
      </c>
      <c r="E118" s="12">
        <v>20</v>
      </c>
      <c r="F118" s="12">
        <v>1500</v>
      </c>
      <c r="G118" s="12">
        <v>10</v>
      </c>
      <c r="H118" s="12">
        <v>50</v>
      </c>
      <c r="I118" s="12"/>
      <c r="J118" s="12"/>
      <c r="K118" s="12"/>
      <c r="L118" s="12"/>
      <c r="M118" s="13"/>
      <c r="N118" s="12">
        <f t="shared" si="18"/>
        <v>0</v>
      </c>
      <c r="O118" s="12">
        <f t="shared" si="19"/>
        <v>0</v>
      </c>
      <c r="P118" s="14"/>
      <c r="Q118" s="15">
        <v>7.0000000000000007E-2</v>
      </c>
      <c r="R118" s="15">
        <f t="shared" si="20"/>
        <v>0</v>
      </c>
    </row>
    <row r="119" spans="1:20" x14ac:dyDescent="0.2">
      <c r="A119" s="11" t="s">
        <v>209</v>
      </c>
      <c r="B119" s="11" t="s">
        <v>210</v>
      </c>
      <c r="C119" s="11" t="s">
        <v>209</v>
      </c>
      <c r="D119" s="11" t="s">
        <v>275</v>
      </c>
      <c r="E119" s="12">
        <v>20</v>
      </c>
      <c r="F119" s="12">
        <v>1800</v>
      </c>
      <c r="G119" s="12">
        <v>10</v>
      </c>
      <c r="H119" s="12">
        <v>50</v>
      </c>
      <c r="I119" s="12"/>
      <c r="J119" s="12"/>
      <c r="K119" s="12"/>
      <c r="L119" s="12"/>
      <c r="M119" s="13"/>
      <c r="N119" s="12">
        <f t="shared" si="18"/>
        <v>0</v>
      </c>
      <c r="O119" s="12">
        <f t="shared" si="19"/>
        <v>0</v>
      </c>
      <c r="P119" s="51"/>
      <c r="Q119" s="15">
        <v>0.09</v>
      </c>
      <c r="R119" s="15">
        <f t="shared" si="20"/>
        <v>0</v>
      </c>
      <c r="S119" s="43"/>
    </row>
    <row r="120" spans="1:20" x14ac:dyDescent="0.2">
      <c r="A120" s="11" t="s">
        <v>123</v>
      </c>
      <c r="B120" s="11" t="s">
        <v>124</v>
      </c>
      <c r="C120" s="11" t="s">
        <v>123</v>
      </c>
      <c r="D120" s="11" t="s">
        <v>275</v>
      </c>
      <c r="E120" s="12">
        <v>25</v>
      </c>
      <c r="F120" s="12">
        <v>150</v>
      </c>
      <c r="G120" s="12">
        <v>10</v>
      </c>
      <c r="H120" s="12">
        <v>200</v>
      </c>
      <c r="I120" s="12"/>
      <c r="J120" s="12"/>
      <c r="K120" s="12"/>
      <c r="L120" s="12"/>
      <c r="M120" s="13"/>
      <c r="N120" s="12">
        <f t="shared" si="18"/>
        <v>0</v>
      </c>
      <c r="O120" s="12">
        <f t="shared" si="19"/>
        <v>0</v>
      </c>
      <c r="P120" s="14"/>
      <c r="Q120" s="15">
        <v>0.04</v>
      </c>
      <c r="R120" s="15">
        <f t="shared" si="20"/>
        <v>0</v>
      </c>
      <c r="S120" s="43">
        <f>SUM(R120:R136)</f>
        <v>0.82</v>
      </c>
      <c r="T120" s="3">
        <f>S120*100/$S$137</f>
        <v>4.6223224351747456</v>
      </c>
    </row>
    <row r="121" spans="1:20" x14ac:dyDescent="0.2">
      <c r="A121" s="36" t="s">
        <v>257</v>
      </c>
      <c r="B121" s="36" t="s">
        <v>124</v>
      </c>
      <c r="C121" s="36">
        <v>90445200</v>
      </c>
      <c r="D121" s="36" t="s">
        <v>277</v>
      </c>
      <c r="E121" s="12">
        <v>25</v>
      </c>
      <c r="F121" s="12">
        <v>150</v>
      </c>
      <c r="G121" s="12">
        <v>10</v>
      </c>
      <c r="H121" s="12">
        <v>200</v>
      </c>
      <c r="I121" s="12"/>
      <c r="J121" s="12"/>
      <c r="K121" s="12"/>
      <c r="L121" s="12"/>
      <c r="M121" s="13"/>
      <c r="N121" s="12">
        <f t="shared" si="18"/>
        <v>0</v>
      </c>
      <c r="O121" s="12">
        <f t="shared" si="19"/>
        <v>0</v>
      </c>
      <c r="P121" s="14"/>
      <c r="Q121" s="15">
        <v>0.04</v>
      </c>
      <c r="R121" s="15">
        <f t="shared" si="20"/>
        <v>0</v>
      </c>
    </row>
    <row r="122" spans="1:20" x14ac:dyDescent="0.2">
      <c r="A122" s="11" t="s">
        <v>125</v>
      </c>
      <c r="B122" s="11" t="s">
        <v>126</v>
      </c>
      <c r="C122" s="11" t="s">
        <v>125</v>
      </c>
      <c r="D122" s="11" t="s">
        <v>275</v>
      </c>
      <c r="E122" s="12">
        <v>25</v>
      </c>
      <c r="F122" s="12">
        <v>300</v>
      </c>
      <c r="G122" s="12">
        <v>10</v>
      </c>
      <c r="H122" s="12">
        <v>100</v>
      </c>
      <c r="I122" s="12">
        <v>100</v>
      </c>
      <c r="J122" s="12"/>
      <c r="K122" s="12"/>
      <c r="L122" s="12">
        <v>100</v>
      </c>
      <c r="M122" s="13"/>
      <c r="N122" s="12">
        <f t="shared" si="18"/>
        <v>200</v>
      </c>
      <c r="O122" s="12">
        <f t="shared" si="19"/>
        <v>2</v>
      </c>
      <c r="P122" s="14"/>
      <c r="Q122" s="15">
        <v>0.04</v>
      </c>
      <c r="R122" s="15">
        <f t="shared" si="20"/>
        <v>0.08</v>
      </c>
    </row>
    <row r="123" spans="1:20" x14ac:dyDescent="0.2">
      <c r="A123" s="36" t="s">
        <v>127</v>
      </c>
      <c r="B123" s="36" t="s">
        <v>126</v>
      </c>
      <c r="C123" s="36">
        <v>90445300</v>
      </c>
      <c r="D123" s="36" t="s">
        <v>277</v>
      </c>
      <c r="E123" s="12" t="s">
        <v>63</v>
      </c>
      <c r="F123" s="12">
        <v>300</v>
      </c>
      <c r="G123" s="12">
        <v>10</v>
      </c>
      <c r="H123" s="12">
        <v>100</v>
      </c>
      <c r="I123" s="12">
        <v>200</v>
      </c>
      <c r="J123" s="12"/>
      <c r="K123" s="12"/>
      <c r="L123" s="12"/>
      <c r="M123" s="13"/>
      <c r="N123" s="12">
        <f t="shared" si="18"/>
        <v>200</v>
      </c>
      <c r="O123" s="12">
        <f t="shared" si="19"/>
        <v>2</v>
      </c>
      <c r="P123" s="14"/>
      <c r="Q123" s="15">
        <v>0.04</v>
      </c>
      <c r="R123" s="15">
        <f t="shared" si="20"/>
        <v>0.08</v>
      </c>
    </row>
    <row r="124" spans="1:20" x14ac:dyDescent="0.2">
      <c r="A124" s="11" t="s">
        <v>128</v>
      </c>
      <c r="B124" s="11" t="s">
        <v>129</v>
      </c>
      <c r="C124" s="11" t="s">
        <v>128</v>
      </c>
      <c r="D124" s="11" t="s">
        <v>275</v>
      </c>
      <c r="E124" s="12">
        <v>25</v>
      </c>
      <c r="F124" s="12">
        <v>450</v>
      </c>
      <c r="G124" s="12">
        <v>10</v>
      </c>
      <c r="H124" s="12">
        <v>100</v>
      </c>
      <c r="I124" s="12"/>
      <c r="J124" s="12"/>
      <c r="K124" s="12"/>
      <c r="L124" s="12">
        <v>100</v>
      </c>
      <c r="M124" s="13"/>
      <c r="N124" s="12">
        <f t="shared" si="18"/>
        <v>100</v>
      </c>
      <c r="O124" s="12">
        <f t="shared" si="19"/>
        <v>1</v>
      </c>
      <c r="P124" s="14"/>
      <c r="Q124" s="15">
        <v>0.06</v>
      </c>
      <c r="R124" s="15">
        <f t="shared" si="20"/>
        <v>0.06</v>
      </c>
    </row>
    <row r="125" spans="1:20" x14ac:dyDescent="0.2">
      <c r="A125" s="36" t="s">
        <v>190</v>
      </c>
      <c r="B125" s="36" t="s">
        <v>129</v>
      </c>
      <c r="C125" s="36">
        <v>90445400</v>
      </c>
      <c r="D125" s="36" t="s">
        <v>277</v>
      </c>
      <c r="E125" s="12" t="s">
        <v>63</v>
      </c>
      <c r="F125" s="12">
        <v>450</v>
      </c>
      <c r="G125" s="12">
        <v>10</v>
      </c>
      <c r="H125" s="12">
        <v>100</v>
      </c>
      <c r="I125" s="12"/>
      <c r="J125" s="12"/>
      <c r="K125" s="12">
        <v>500</v>
      </c>
      <c r="L125" s="12">
        <v>500</v>
      </c>
      <c r="M125" s="13"/>
      <c r="N125" s="12">
        <f t="shared" si="18"/>
        <v>1000</v>
      </c>
      <c r="O125" s="12">
        <f t="shared" si="19"/>
        <v>10</v>
      </c>
      <c r="P125" s="14"/>
      <c r="Q125" s="15">
        <v>0.06</v>
      </c>
      <c r="R125" s="15">
        <f t="shared" si="20"/>
        <v>0.6</v>
      </c>
    </row>
    <row r="126" spans="1:20" x14ac:dyDescent="0.2">
      <c r="A126" s="11" t="s">
        <v>130</v>
      </c>
      <c r="B126" s="11" t="s">
        <v>131</v>
      </c>
      <c r="C126" s="11" t="s">
        <v>130</v>
      </c>
      <c r="D126" s="11" t="s">
        <v>275</v>
      </c>
      <c r="E126" s="12">
        <v>25</v>
      </c>
      <c r="F126" s="12">
        <v>600</v>
      </c>
      <c r="G126" s="12">
        <v>10</v>
      </c>
      <c r="H126" s="12">
        <v>50</v>
      </c>
      <c r="I126" s="12"/>
      <c r="J126" s="12"/>
      <c r="K126" s="12"/>
      <c r="L126" s="12"/>
      <c r="M126" s="13"/>
      <c r="N126" s="12">
        <f t="shared" si="18"/>
        <v>0</v>
      </c>
      <c r="O126" s="12">
        <f t="shared" si="19"/>
        <v>0</v>
      </c>
      <c r="P126" s="14"/>
      <c r="Q126" s="15">
        <v>0.04</v>
      </c>
      <c r="R126" s="15">
        <f t="shared" si="20"/>
        <v>0</v>
      </c>
    </row>
    <row r="127" spans="1:20" x14ac:dyDescent="0.2">
      <c r="A127" s="36" t="s">
        <v>211</v>
      </c>
      <c r="B127" s="36" t="s">
        <v>131</v>
      </c>
      <c r="C127" s="36">
        <v>90445600</v>
      </c>
      <c r="D127" s="36" t="s">
        <v>277</v>
      </c>
      <c r="E127" s="12">
        <v>25</v>
      </c>
      <c r="F127" s="12">
        <v>600</v>
      </c>
      <c r="G127" s="12">
        <v>10</v>
      </c>
      <c r="H127" s="12">
        <v>50</v>
      </c>
      <c r="I127" s="12"/>
      <c r="J127" s="12"/>
      <c r="K127" s="12"/>
      <c r="L127" s="12"/>
      <c r="M127" s="13"/>
      <c r="N127" s="12">
        <f t="shared" si="18"/>
        <v>0</v>
      </c>
      <c r="O127" s="12">
        <f t="shared" si="19"/>
        <v>0</v>
      </c>
      <c r="P127" s="14"/>
      <c r="Q127" s="15">
        <v>0.04</v>
      </c>
      <c r="R127" s="15">
        <f t="shared" si="20"/>
        <v>0</v>
      </c>
    </row>
    <row r="128" spans="1:20" x14ac:dyDescent="0.2">
      <c r="A128" s="11" t="s">
        <v>162</v>
      </c>
      <c r="B128" s="11" t="s">
        <v>163</v>
      </c>
      <c r="C128" s="11" t="s">
        <v>162</v>
      </c>
      <c r="D128" s="11" t="s">
        <v>275</v>
      </c>
      <c r="E128" s="12">
        <v>25</v>
      </c>
      <c r="F128" s="12">
        <v>750</v>
      </c>
      <c r="G128" s="12">
        <v>10</v>
      </c>
      <c r="H128" s="12">
        <v>50</v>
      </c>
      <c r="I128" s="12"/>
      <c r="J128" s="12"/>
      <c r="K128" s="12"/>
      <c r="L128" s="12"/>
      <c r="M128" s="13"/>
      <c r="N128" s="12">
        <f t="shared" si="18"/>
        <v>0</v>
      </c>
      <c r="O128" s="12">
        <f t="shared" si="19"/>
        <v>0</v>
      </c>
      <c r="P128" s="14"/>
      <c r="Q128" s="15">
        <v>0.04</v>
      </c>
      <c r="R128" s="15">
        <f t="shared" si="20"/>
        <v>0</v>
      </c>
    </row>
    <row r="129" spans="1:20" x14ac:dyDescent="0.2">
      <c r="A129" s="36" t="s">
        <v>218</v>
      </c>
      <c r="B129" s="36" t="s">
        <v>163</v>
      </c>
      <c r="C129" s="31" t="s">
        <v>219</v>
      </c>
      <c r="D129" s="36" t="s">
        <v>277</v>
      </c>
      <c r="E129" s="12">
        <v>25</v>
      </c>
      <c r="F129" s="12">
        <v>750</v>
      </c>
      <c r="G129" s="12">
        <v>10</v>
      </c>
      <c r="H129" s="12">
        <v>50</v>
      </c>
      <c r="I129" s="12"/>
      <c r="J129" s="12"/>
      <c r="K129" s="12"/>
      <c r="L129" s="12"/>
      <c r="M129" s="13"/>
      <c r="N129" s="12">
        <f t="shared" si="18"/>
        <v>0</v>
      </c>
      <c r="O129" s="12">
        <f t="shared" si="19"/>
        <v>0</v>
      </c>
      <c r="P129" s="14"/>
      <c r="Q129" s="15">
        <v>0.04</v>
      </c>
      <c r="R129" s="15">
        <f t="shared" si="20"/>
        <v>0</v>
      </c>
    </row>
    <row r="130" spans="1:20" x14ac:dyDescent="0.2">
      <c r="A130" s="11" t="s">
        <v>132</v>
      </c>
      <c r="B130" s="11" t="s">
        <v>133</v>
      </c>
      <c r="C130" s="11" t="s">
        <v>132</v>
      </c>
      <c r="D130" s="11" t="s">
        <v>275</v>
      </c>
      <c r="E130" s="12">
        <v>25</v>
      </c>
      <c r="F130" s="12">
        <v>900</v>
      </c>
      <c r="G130" s="12">
        <v>10</v>
      </c>
      <c r="H130" s="12">
        <v>50</v>
      </c>
      <c r="I130" s="12"/>
      <c r="J130" s="12"/>
      <c r="K130" s="12"/>
      <c r="L130" s="12"/>
      <c r="M130" s="13"/>
      <c r="N130" s="12">
        <f t="shared" si="18"/>
        <v>0</v>
      </c>
      <c r="O130" s="12">
        <f t="shared" si="19"/>
        <v>0</v>
      </c>
      <c r="P130" s="14"/>
      <c r="Q130" s="15">
        <v>0.06</v>
      </c>
      <c r="R130" s="15">
        <f t="shared" si="20"/>
        <v>0</v>
      </c>
    </row>
    <row r="131" spans="1:20" x14ac:dyDescent="0.2">
      <c r="A131" s="36" t="s">
        <v>264</v>
      </c>
      <c r="B131" s="36" t="s">
        <v>133</v>
      </c>
      <c r="C131" s="31" t="s">
        <v>265</v>
      </c>
      <c r="D131" s="36" t="s">
        <v>277</v>
      </c>
      <c r="E131" s="12">
        <v>25</v>
      </c>
      <c r="F131" s="12">
        <v>900</v>
      </c>
      <c r="G131" s="12">
        <v>10</v>
      </c>
      <c r="H131" s="12">
        <v>50</v>
      </c>
      <c r="I131" s="12"/>
      <c r="J131" s="12"/>
      <c r="K131" s="12"/>
      <c r="L131" s="12"/>
      <c r="M131" s="13"/>
      <c r="N131" s="12">
        <f t="shared" si="18"/>
        <v>0</v>
      </c>
      <c r="O131" s="12">
        <f t="shared" si="19"/>
        <v>0</v>
      </c>
      <c r="P131" s="14"/>
      <c r="Q131" s="15">
        <v>0.06</v>
      </c>
      <c r="R131" s="15">
        <f t="shared" si="20"/>
        <v>0</v>
      </c>
    </row>
    <row r="132" spans="1:20" x14ac:dyDescent="0.2">
      <c r="A132" s="11" t="s">
        <v>134</v>
      </c>
      <c r="B132" s="11" t="s">
        <v>135</v>
      </c>
      <c r="C132" s="11" t="s">
        <v>134</v>
      </c>
      <c r="D132" s="11" t="s">
        <v>275</v>
      </c>
      <c r="E132" s="12">
        <v>25</v>
      </c>
      <c r="F132" s="12">
        <v>1200</v>
      </c>
      <c r="G132" s="12">
        <v>10</v>
      </c>
      <c r="H132" s="12">
        <v>50</v>
      </c>
      <c r="I132" s="12"/>
      <c r="J132" s="12"/>
      <c r="K132" s="12"/>
      <c r="L132" s="12"/>
      <c r="M132" s="13"/>
      <c r="N132" s="12">
        <f t="shared" si="18"/>
        <v>0</v>
      </c>
      <c r="O132" s="12">
        <f t="shared" si="19"/>
        <v>0</v>
      </c>
      <c r="P132" s="14"/>
      <c r="Q132" s="15">
        <v>0.08</v>
      </c>
      <c r="R132" s="15">
        <f t="shared" si="20"/>
        <v>0</v>
      </c>
    </row>
    <row r="133" spans="1:20" x14ac:dyDescent="0.2">
      <c r="A133" s="11" t="s">
        <v>238</v>
      </c>
      <c r="B133" s="11" t="s">
        <v>239</v>
      </c>
      <c r="C133" s="11" t="s">
        <v>238</v>
      </c>
      <c r="D133" s="11" t="s">
        <v>275</v>
      </c>
      <c r="E133" s="12">
        <v>25</v>
      </c>
      <c r="F133" s="12">
        <v>1524</v>
      </c>
      <c r="G133" s="12">
        <v>10</v>
      </c>
      <c r="H133" s="12">
        <v>50</v>
      </c>
      <c r="I133" s="12"/>
      <c r="J133" s="12"/>
      <c r="K133" s="12"/>
      <c r="L133" s="12"/>
      <c r="M133" s="13"/>
      <c r="N133" s="12">
        <f t="shared" si="18"/>
        <v>0</v>
      </c>
      <c r="O133" s="12">
        <f t="shared" si="19"/>
        <v>0</v>
      </c>
      <c r="P133" s="14"/>
      <c r="Q133" s="15">
        <v>0.08</v>
      </c>
      <c r="R133" s="15">
        <f t="shared" si="20"/>
        <v>0</v>
      </c>
    </row>
    <row r="134" spans="1:20" x14ac:dyDescent="0.2">
      <c r="A134" s="11" t="s">
        <v>164</v>
      </c>
      <c r="B134" s="11" t="s">
        <v>165</v>
      </c>
      <c r="C134" s="11" t="s">
        <v>164</v>
      </c>
      <c r="D134" s="11" t="s">
        <v>275</v>
      </c>
      <c r="E134" s="12">
        <v>25</v>
      </c>
      <c r="F134" s="12">
        <v>1800</v>
      </c>
      <c r="G134" s="12">
        <v>10</v>
      </c>
      <c r="H134" s="12">
        <v>50</v>
      </c>
      <c r="I134" s="12"/>
      <c r="J134" s="12"/>
      <c r="K134" s="12"/>
      <c r="L134" s="12"/>
      <c r="M134" s="13"/>
      <c r="N134" s="12">
        <f t="shared" si="18"/>
        <v>0</v>
      </c>
      <c r="O134" s="12">
        <f t="shared" si="19"/>
        <v>0</v>
      </c>
      <c r="P134" s="14"/>
      <c r="Q134" s="15">
        <v>0.12</v>
      </c>
      <c r="R134" s="15">
        <f t="shared" si="20"/>
        <v>0</v>
      </c>
    </row>
    <row r="135" spans="1:20" x14ac:dyDescent="0.2">
      <c r="A135" s="36" t="s">
        <v>227</v>
      </c>
      <c r="B135" s="36" t="s">
        <v>165</v>
      </c>
      <c r="C135" s="36">
        <v>90445900</v>
      </c>
      <c r="D135" s="36" t="s">
        <v>277</v>
      </c>
      <c r="E135" s="12">
        <v>25</v>
      </c>
      <c r="F135" s="12">
        <v>1800</v>
      </c>
      <c r="G135" s="12">
        <v>10</v>
      </c>
      <c r="H135" s="12">
        <v>50</v>
      </c>
      <c r="I135" s="12"/>
      <c r="J135" s="12"/>
      <c r="K135" s="12"/>
      <c r="L135" s="12"/>
      <c r="M135" s="13"/>
      <c r="N135" s="12">
        <f t="shared" si="18"/>
        <v>0</v>
      </c>
      <c r="O135" s="12">
        <f t="shared" si="19"/>
        <v>0</v>
      </c>
      <c r="P135" s="14"/>
      <c r="Q135" s="15">
        <v>0.12</v>
      </c>
      <c r="R135" s="15">
        <f t="shared" si="20"/>
        <v>0</v>
      </c>
      <c r="S135" s="43"/>
    </row>
    <row r="136" spans="1:20" x14ac:dyDescent="0.2">
      <c r="A136" s="36" t="s">
        <v>301</v>
      </c>
      <c r="B136" s="36" t="s">
        <v>302</v>
      </c>
      <c r="C136" s="36">
        <v>90446000</v>
      </c>
      <c r="D136" s="36" t="s">
        <v>277</v>
      </c>
      <c r="E136" s="12">
        <v>25</v>
      </c>
      <c r="F136" s="12">
        <v>2400</v>
      </c>
      <c r="G136" s="12">
        <v>10</v>
      </c>
      <c r="H136" s="12">
        <v>50</v>
      </c>
      <c r="I136" s="12"/>
      <c r="J136" s="12"/>
      <c r="K136" s="12"/>
      <c r="L136" s="12"/>
      <c r="M136" s="13"/>
      <c r="N136" s="12">
        <f t="shared" si="18"/>
        <v>0</v>
      </c>
      <c r="O136" s="12">
        <f t="shared" si="19"/>
        <v>0</v>
      </c>
      <c r="P136" s="14"/>
      <c r="Q136" s="15">
        <v>0.12</v>
      </c>
      <c r="R136" s="15">
        <f t="shared" si="20"/>
        <v>0</v>
      </c>
      <c r="S136" s="43"/>
    </row>
    <row r="137" spans="1:20" x14ac:dyDescent="0.2">
      <c r="A137" s="313"/>
      <c r="B137" s="313"/>
      <c r="C137" s="313"/>
      <c r="D137" s="313"/>
      <c r="E137" s="313"/>
      <c r="F137" s="313"/>
      <c r="G137" s="313"/>
      <c r="H137" s="314"/>
      <c r="I137" s="36">
        <f>SUBTOTAL(9,I10:I136)</f>
        <v>1600</v>
      </c>
      <c r="J137" s="36">
        <f>SUBTOTAL(9,J5:J136)</f>
        <v>5500</v>
      </c>
      <c r="K137" s="36">
        <f>SUBTOTAL(9,K5:K136)</f>
        <v>20900</v>
      </c>
      <c r="L137" s="36">
        <f>SUBTOTAL(9,L5:L136)</f>
        <v>26100</v>
      </c>
      <c r="M137" s="36">
        <f>SUBTOTAL(9,M10:M136)</f>
        <v>0</v>
      </c>
      <c r="N137" s="36">
        <f>SUBTOTAL(9,N5:N136)</f>
        <v>54100</v>
      </c>
      <c r="O137" s="36">
        <f>SUBTOTAL(9,O5:O136)</f>
        <v>596</v>
      </c>
      <c r="P137" s="32"/>
      <c r="Q137" s="12"/>
      <c r="R137" s="36">
        <f>SUBTOTAL(9,R5:R136)</f>
        <v>30.139999999999993</v>
      </c>
      <c r="S137" s="3">
        <f>SUM(S10:S136)</f>
        <v>17.740000000000002</v>
      </c>
      <c r="T137" s="3">
        <f>SUM(T10:T136)</f>
        <v>99.999999999999986</v>
      </c>
    </row>
    <row r="138" spans="1:20" x14ac:dyDescent="0.2">
      <c r="A138" s="312"/>
      <c r="B138" s="313"/>
      <c r="C138" s="313"/>
      <c r="D138" s="313"/>
      <c r="E138" s="313"/>
      <c r="F138" s="313"/>
      <c r="G138" s="313"/>
      <c r="H138" s="314"/>
      <c r="I138" s="36">
        <v>13</v>
      </c>
      <c r="J138" s="36">
        <v>45</v>
      </c>
      <c r="K138" s="36">
        <v>235</v>
      </c>
      <c r="L138" s="36">
        <v>303</v>
      </c>
      <c r="M138" s="36"/>
      <c r="N138" s="36"/>
      <c r="O138" s="36">
        <f>SUM(I138:M138)</f>
        <v>596</v>
      </c>
      <c r="R138" s="3">
        <f>R137/30</f>
        <v>1.0046666666666664</v>
      </c>
    </row>
    <row r="139" spans="1:20" x14ac:dyDescent="0.2">
      <c r="A139" s="312"/>
      <c r="B139" s="313"/>
      <c r="C139" s="313"/>
      <c r="D139" s="313"/>
      <c r="E139" s="313"/>
      <c r="F139" s="313"/>
      <c r="G139" s="313"/>
      <c r="H139" s="314"/>
      <c r="I139" s="36">
        <v>1.2</v>
      </c>
      <c r="J139" s="36">
        <v>1.9</v>
      </c>
      <c r="K139" s="36">
        <v>12.54</v>
      </c>
      <c r="L139" s="36">
        <v>14.5</v>
      </c>
      <c r="M139" s="36"/>
      <c r="N139" s="36"/>
      <c r="O139" s="36">
        <f>SUM(I139:M139)</f>
        <v>30.14</v>
      </c>
    </row>
    <row r="140" spans="1:20" x14ac:dyDescent="0.2">
      <c r="A140" s="34"/>
      <c r="B140" s="34"/>
      <c r="C140" s="34"/>
      <c r="D140" s="34"/>
      <c r="E140" s="34"/>
      <c r="F140" s="34"/>
      <c r="G140" s="34"/>
      <c r="H140" s="34"/>
    </row>
    <row r="141" spans="1:20" x14ac:dyDescent="0.2">
      <c r="A141" s="28" t="s">
        <v>136</v>
      </c>
      <c r="B141" s="28" t="s">
        <v>136</v>
      </c>
      <c r="C141" s="30"/>
      <c r="D141" s="30"/>
      <c r="E141" s="8" t="s">
        <v>10</v>
      </c>
      <c r="F141" s="8" t="s">
        <v>137</v>
      </c>
      <c r="G141" s="300" t="s">
        <v>138</v>
      </c>
      <c r="H141" s="301"/>
      <c r="I141" s="20"/>
      <c r="J141" s="20"/>
      <c r="K141" s="20"/>
      <c r="L141" s="20"/>
      <c r="M141" s="20"/>
      <c r="N141" s="12"/>
      <c r="O141" s="12"/>
      <c r="P141" s="35"/>
      <c r="Q141" s="12"/>
      <c r="R141" s="15"/>
    </row>
    <row r="142" spans="1:20" x14ac:dyDescent="0.2">
      <c r="A142" s="36"/>
      <c r="B142" s="36"/>
      <c r="C142" s="36"/>
      <c r="D142" s="36"/>
      <c r="E142" s="8"/>
      <c r="F142" s="8"/>
      <c r="G142" s="8" t="s">
        <v>139</v>
      </c>
      <c r="H142" s="8" t="s">
        <v>140</v>
      </c>
      <c r="I142" s="8" t="s">
        <v>140</v>
      </c>
      <c r="J142" s="8" t="s">
        <v>140</v>
      </c>
      <c r="K142" s="8"/>
      <c r="L142" s="8"/>
      <c r="M142" s="8" t="s">
        <v>140</v>
      </c>
      <c r="N142" s="36" t="s">
        <v>140</v>
      </c>
      <c r="O142" s="36" t="s">
        <v>12</v>
      </c>
      <c r="P142" s="37"/>
      <c r="Q142" s="12"/>
      <c r="R142" s="15"/>
    </row>
    <row r="143" spans="1:20" x14ac:dyDescent="0.2">
      <c r="A143" s="38" t="s">
        <v>142</v>
      </c>
      <c r="B143" s="38" t="s">
        <v>143</v>
      </c>
      <c r="C143" s="38" t="s">
        <v>142</v>
      </c>
      <c r="D143" s="38" t="s">
        <v>142</v>
      </c>
      <c r="E143" s="12">
        <v>13</v>
      </c>
      <c r="F143" s="12">
        <v>25</v>
      </c>
      <c r="G143" s="12">
        <v>5</v>
      </c>
      <c r="H143" s="12">
        <v>125</v>
      </c>
      <c r="I143" s="12"/>
      <c r="J143" s="12"/>
      <c r="K143" s="12"/>
      <c r="L143" s="12"/>
      <c r="M143" s="12"/>
      <c r="N143" s="12">
        <f>SUM(I143:M143)</f>
        <v>0</v>
      </c>
      <c r="O143" s="12">
        <f>$N143/$H143</f>
        <v>0</v>
      </c>
      <c r="P143" s="39"/>
      <c r="Q143" s="15">
        <v>0.09</v>
      </c>
      <c r="R143" s="15">
        <f>$O143*$Q143</f>
        <v>0</v>
      </c>
    </row>
    <row r="144" spans="1:20" x14ac:dyDescent="0.2">
      <c r="A144" s="38" t="s">
        <v>144</v>
      </c>
      <c r="B144" s="38" t="s">
        <v>145</v>
      </c>
      <c r="C144" s="38" t="s">
        <v>144</v>
      </c>
      <c r="D144" s="38" t="s">
        <v>144</v>
      </c>
      <c r="E144" s="12">
        <v>19</v>
      </c>
      <c r="F144" s="12">
        <v>25</v>
      </c>
      <c r="G144" s="12">
        <v>5</v>
      </c>
      <c r="H144" s="12">
        <v>125</v>
      </c>
      <c r="I144" s="12"/>
      <c r="J144" s="12"/>
      <c r="K144" s="12"/>
      <c r="L144" s="12"/>
      <c r="M144" s="12"/>
      <c r="N144" s="12">
        <f>SUM(I144:M144)</f>
        <v>0</v>
      </c>
      <c r="O144" s="12">
        <f>$N144/$H144</f>
        <v>0</v>
      </c>
      <c r="P144" s="39"/>
      <c r="Q144" s="15">
        <v>0.15</v>
      </c>
      <c r="R144" s="15">
        <f>$O144*$Q144</f>
        <v>0</v>
      </c>
    </row>
    <row r="145" spans="2:18" x14ac:dyDescent="0.2">
      <c r="B145" s="3"/>
      <c r="I145" s="36">
        <f t="shared" ref="I145:M145" si="21">SUM(I143:I144)</f>
        <v>0</v>
      </c>
      <c r="J145" s="36">
        <f t="shared" si="21"/>
        <v>0</v>
      </c>
      <c r="K145" s="36"/>
      <c r="L145" s="36"/>
      <c r="M145" s="36">
        <f t="shared" si="21"/>
        <v>0</v>
      </c>
      <c r="N145" s="36">
        <f>SUBTOTAL(9,N143:N144)</f>
        <v>0</v>
      </c>
      <c r="O145" s="36">
        <f>SUBTOTAL(9,O143:O144)</f>
        <v>0</v>
      </c>
      <c r="P145" s="37"/>
      <c r="Q145" s="12"/>
      <c r="R145" s="33">
        <f>SUBTOTAL(9,R143:R144)</f>
        <v>0</v>
      </c>
    </row>
    <row r="146" spans="2:18" x14ac:dyDescent="0.2">
      <c r="B146" s="3"/>
      <c r="I146" s="40"/>
      <c r="J146" s="40"/>
      <c r="K146" s="40"/>
      <c r="L146" s="40"/>
      <c r="M146" s="40"/>
      <c r="N146" s="36">
        <v>0</v>
      </c>
      <c r="O146" s="36">
        <v>0</v>
      </c>
      <c r="P146" s="35"/>
      <c r="Q146" s="12"/>
      <c r="R146" s="33">
        <v>0</v>
      </c>
    </row>
  </sheetData>
  <autoFilter ref="D3:D139"/>
  <mergeCells count="10">
    <mergeCell ref="A139:H139"/>
    <mergeCell ref="G141:H141"/>
    <mergeCell ref="A1:D1"/>
    <mergeCell ref="A2:D2"/>
    <mergeCell ref="G3:H3"/>
    <mergeCell ref="N3:O3"/>
    <mergeCell ref="Q3:R3"/>
    <mergeCell ref="A103:B103"/>
    <mergeCell ref="A137:H137"/>
    <mergeCell ref="A138:H138"/>
  </mergeCells>
  <conditionalFormatting sqref="A5:XFD136">
    <cfRule type="expression" dxfId="119" priority="1">
      <formula>MOD(ROW(),2)</formula>
    </cfRule>
  </conditionalFormatting>
  <conditionalFormatting sqref="N5:N136">
    <cfRule type="cellIs" dxfId="118" priority="3" operator="greaterThan">
      <formula>10000</formula>
    </cfRule>
  </conditionalFormatting>
  <conditionalFormatting sqref="N104:N136">
    <cfRule type="cellIs" dxfId="117" priority="8" operator="greaterThan">
      <formula>2000</formula>
    </cfRule>
  </conditionalFormatting>
  <conditionalFormatting sqref="R5:R102">
    <cfRule type="cellIs" dxfId="116" priority="2" operator="greaterThan">
      <formula>10</formula>
    </cfRule>
  </conditionalFormatting>
  <pageMargins left="0.25" right="0.25" top="0.75" bottom="0.75" header="0.3" footer="0.3"/>
  <pageSetup paperSize="9" scale="77" fitToHeight="0" orientation="landscape" r:id="rId1"/>
  <headerFooter alignWithMargins="0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>
    <pageSetUpPr fitToPage="1"/>
  </sheetPr>
  <dimension ref="A1:S146"/>
  <sheetViews>
    <sheetView zoomScaleNormal="100" workbookViewId="0">
      <pane xSplit="4" ySplit="4" topLeftCell="E5" activePane="bottomRight" state="frozen"/>
      <selection pane="topRight" activeCell="D1" sqref="D1"/>
      <selection pane="bottomLeft" activeCell="A4" sqref="A4"/>
      <selection pane="bottomRight" activeCell="E5" sqref="E5"/>
    </sheetView>
  </sheetViews>
  <sheetFormatPr defaultColWidth="9.140625" defaultRowHeight="12.75" x14ac:dyDescent="0.2"/>
  <cols>
    <col min="1" max="1" width="12.5703125" style="3" customWidth="1"/>
    <col min="2" max="2" width="14" style="41" customWidth="1"/>
    <col min="3" max="3" width="14" style="3" bestFit="1" customWidth="1"/>
    <col min="4" max="4" width="12.28515625" style="3" customWidth="1"/>
    <col min="5" max="5" width="7.85546875" style="3" customWidth="1"/>
    <col min="6" max="6" width="8.5703125" style="3" customWidth="1"/>
    <col min="7" max="7" width="6.140625" style="3" customWidth="1"/>
    <col min="8" max="8" width="6.42578125" style="3" customWidth="1"/>
    <col min="9" max="11" width="10.140625" style="3" customWidth="1"/>
    <col min="12" max="12" width="8.28515625" style="3" customWidth="1"/>
    <col min="13" max="13" width="10.7109375" style="3" bestFit="1" customWidth="1"/>
    <col min="14" max="14" width="8.28515625" style="3" bestFit="1" customWidth="1"/>
    <col min="15" max="16" width="9.42578125" style="3" customWidth="1"/>
    <col min="17" max="17" width="9.28515625" style="3" customWidth="1"/>
    <col min="18" max="16384" width="9.140625" style="3"/>
  </cols>
  <sheetData>
    <row r="1" spans="1:19" x14ac:dyDescent="0.2">
      <c r="A1" s="315" t="s">
        <v>281</v>
      </c>
      <c r="B1" s="315"/>
      <c r="C1" s="315"/>
      <c r="D1" s="315"/>
      <c r="I1" s="46"/>
      <c r="J1" s="46"/>
      <c r="K1" s="46"/>
    </row>
    <row r="2" spans="1:19" x14ac:dyDescent="0.2">
      <c r="A2" s="316" t="s">
        <v>359</v>
      </c>
      <c r="B2" s="317"/>
      <c r="C2" s="317"/>
      <c r="D2" s="317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30"/>
    </row>
    <row r="3" spans="1:19" x14ac:dyDescent="0.2">
      <c r="A3" s="4" t="s">
        <v>0</v>
      </c>
      <c r="B3" s="4" t="s">
        <v>1</v>
      </c>
      <c r="C3" s="4" t="s">
        <v>2</v>
      </c>
      <c r="D3" s="4" t="s">
        <v>274</v>
      </c>
      <c r="E3" s="4" t="s">
        <v>3</v>
      </c>
      <c r="F3" s="4" t="s">
        <v>4</v>
      </c>
      <c r="G3" s="300" t="s">
        <v>5</v>
      </c>
      <c r="H3" s="301"/>
      <c r="I3" s="50" t="s">
        <v>350</v>
      </c>
      <c r="J3" s="50" t="s">
        <v>355</v>
      </c>
      <c r="K3" s="50" t="s">
        <v>360</v>
      </c>
      <c r="L3" s="5"/>
      <c r="M3" s="300" t="s">
        <v>6</v>
      </c>
      <c r="N3" s="301"/>
      <c r="O3" s="6"/>
      <c r="P3" s="300" t="s">
        <v>7</v>
      </c>
      <c r="Q3" s="301"/>
    </row>
    <row r="4" spans="1:19" x14ac:dyDescent="0.2">
      <c r="A4" s="37" t="s">
        <v>8</v>
      </c>
      <c r="B4" s="37"/>
      <c r="C4" s="49"/>
      <c r="D4" s="49"/>
      <c r="E4" s="7" t="s">
        <v>9</v>
      </c>
      <c r="F4" s="36" t="s">
        <v>10</v>
      </c>
      <c r="G4" s="8" t="s">
        <v>11</v>
      </c>
      <c r="H4" s="8" t="s">
        <v>12</v>
      </c>
      <c r="I4" s="36" t="s">
        <v>351</v>
      </c>
      <c r="J4" s="36" t="s">
        <v>356</v>
      </c>
      <c r="K4" s="36" t="s">
        <v>361</v>
      </c>
      <c r="L4" s="36"/>
      <c r="M4" s="8" t="s">
        <v>13</v>
      </c>
      <c r="N4" s="8" t="s">
        <v>12</v>
      </c>
      <c r="O4" s="9"/>
      <c r="P4" s="10" t="s">
        <v>14</v>
      </c>
      <c r="Q4" s="10" t="s">
        <v>15</v>
      </c>
    </row>
    <row r="5" spans="1:19" x14ac:dyDescent="0.2">
      <c r="A5" s="11" t="s">
        <v>258</v>
      </c>
      <c r="B5" s="11" t="s">
        <v>259</v>
      </c>
      <c r="C5" s="11" t="s">
        <v>258</v>
      </c>
      <c r="D5" s="11" t="s">
        <v>275</v>
      </c>
      <c r="E5" s="12">
        <v>15</v>
      </c>
      <c r="F5" s="12">
        <v>375</v>
      </c>
      <c r="G5" s="12">
        <v>10</v>
      </c>
      <c r="H5" s="12">
        <v>200</v>
      </c>
      <c r="I5" s="12"/>
      <c r="J5" s="12"/>
      <c r="K5" s="12"/>
      <c r="L5" s="13"/>
      <c r="M5" s="12">
        <f t="shared" ref="M5:M16" si="0">SUM(I5:L5)</f>
        <v>0</v>
      </c>
      <c r="N5" s="12">
        <f t="shared" ref="N5:N16" si="1">$M5/$H5</f>
        <v>0</v>
      </c>
      <c r="O5" s="14"/>
      <c r="P5" s="15">
        <v>0.06</v>
      </c>
      <c r="Q5" s="15">
        <f t="shared" ref="Q5:Q16" si="2">$N5*$P5</f>
        <v>0</v>
      </c>
      <c r="R5" s="43">
        <f>SUM(Q5:Q16)</f>
        <v>6.9</v>
      </c>
      <c r="S5" s="3">
        <f>R5*100/$R$137</f>
        <v>78.947368421052644</v>
      </c>
    </row>
    <row r="6" spans="1:19" x14ac:dyDescent="0.2">
      <c r="A6" s="11" t="s">
        <v>26</v>
      </c>
      <c r="B6" s="11" t="s">
        <v>27</v>
      </c>
      <c r="C6" s="11" t="s">
        <v>26</v>
      </c>
      <c r="D6" s="11" t="s">
        <v>275</v>
      </c>
      <c r="E6" s="12">
        <v>15</v>
      </c>
      <c r="F6" s="12">
        <v>457</v>
      </c>
      <c r="G6" s="12">
        <v>10</v>
      </c>
      <c r="H6" s="12">
        <v>200</v>
      </c>
      <c r="I6" s="12"/>
      <c r="J6" s="12">
        <v>2000</v>
      </c>
      <c r="K6" s="12">
        <v>4000</v>
      </c>
      <c r="L6" s="13"/>
      <c r="M6" s="12">
        <f t="shared" si="0"/>
        <v>6000</v>
      </c>
      <c r="N6" s="12">
        <f t="shared" si="1"/>
        <v>30</v>
      </c>
      <c r="O6" s="14"/>
      <c r="P6" s="15">
        <v>0.05</v>
      </c>
      <c r="Q6" s="15">
        <f t="shared" si="2"/>
        <v>1.5</v>
      </c>
    </row>
    <row r="7" spans="1:19" x14ac:dyDescent="0.2">
      <c r="A7" s="36" t="s">
        <v>169</v>
      </c>
      <c r="B7" s="36" t="s">
        <v>27</v>
      </c>
      <c r="C7" s="36">
        <v>90441400</v>
      </c>
      <c r="D7" s="36" t="s">
        <v>277</v>
      </c>
      <c r="E7" s="12" t="s">
        <v>167</v>
      </c>
      <c r="F7" s="12">
        <v>450</v>
      </c>
      <c r="G7" s="12">
        <v>10</v>
      </c>
      <c r="H7" s="12">
        <v>200</v>
      </c>
      <c r="I7" s="12"/>
      <c r="J7" s="12"/>
      <c r="K7" s="12"/>
      <c r="L7" s="13"/>
      <c r="M7" s="12">
        <f t="shared" si="0"/>
        <v>0</v>
      </c>
      <c r="N7" s="12">
        <f t="shared" si="1"/>
        <v>0</v>
      </c>
      <c r="O7" s="14"/>
      <c r="P7" s="15">
        <v>0.05</v>
      </c>
      <c r="Q7" s="15">
        <f t="shared" si="2"/>
        <v>0</v>
      </c>
    </row>
    <row r="8" spans="1:19" x14ac:dyDescent="0.2">
      <c r="A8" s="11" t="s">
        <v>24</v>
      </c>
      <c r="B8" s="11" t="s">
        <v>25</v>
      </c>
      <c r="C8" s="11" t="s">
        <v>24</v>
      </c>
      <c r="D8" s="11" t="s">
        <v>275</v>
      </c>
      <c r="E8" s="12">
        <v>15</v>
      </c>
      <c r="F8" s="12">
        <v>610</v>
      </c>
      <c r="G8" s="12">
        <v>10</v>
      </c>
      <c r="H8" s="12">
        <v>100</v>
      </c>
      <c r="I8" s="12"/>
      <c r="J8" s="12">
        <v>3500</v>
      </c>
      <c r="K8" s="12">
        <v>4000</v>
      </c>
      <c r="L8" s="13"/>
      <c r="M8" s="12">
        <f t="shared" si="0"/>
        <v>7500</v>
      </c>
      <c r="N8" s="12">
        <f t="shared" si="1"/>
        <v>75</v>
      </c>
      <c r="O8" s="14"/>
      <c r="P8" s="15">
        <v>0.04</v>
      </c>
      <c r="Q8" s="15">
        <f t="shared" si="2"/>
        <v>3</v>
      </c>
    </row>
    <row r="9" spans="1:19" x14ac:dyDescent="0.2">
      <c r="A9" s="36" t="s">
        <v>168</v>
      </c>
      <c r="B9" s="36" t="s">
        <v>25</v>
      </c>
      <c r="C9" s="36">
        <v>90441600</v>
      </c>
      <c r="D9" s="36" t="s">
        <v>277</v>
      </c>
      <c r="E9" s="12" t="s">
        <v>167</v>
      </c>
      <c r="F9" s="12">
        <v>600</v>
      </c>
      <c r="G9" s="12">
        <v>10</v>
      </c>
      <c r="H9" s="12">
        <v>100</v>
      </c>
      <c r="I9" s="12"/>
      <c r="J9" s="12"/>
      <c r="K9" s="12">
        <v>2000</v>
      </c>
      <c r="L9" s="13"/>
      <c r="M9" s="12">
        <f t="shared" si="0"/>
        <v>2000</v>
      </c>
      <c r="N9" s="12">
        <f t="shared" si="1"/>
        <v>20</v>
      </c>
      <c r="O9" s="14"/>
      <c r="P9" s="15">
        <v>0.04</v>
      </c>
      <c r="Q9" s="15">
        <f t="shared" si="2"/>
        <v>0.8</v>
      </c>
    </row>
    <row r="10" spans="1:19" x14ac:dyDescent="0.2">
      <c r="A10" s="11" t="s">
        <v>150</v>
      </c>
      <c r="B10" s="11" t="s">
        <v>151</v>
      </c>
      <c r="C10" s="11" t="s">
        <v>150</v>
      </c>
      <c r="D10" s="11" t="s">
        <v>275</v>
      </c>
      <c r="E10" s="12">
        <v>15</v>
      </c>
      <c r="F10" s="12">
        <v>760</v>
      </c>
      <c r="G10" s="12">
        <v>10</v>
      </c>
      <c r="H10" s="12">
        <v>100</v>
      </c>
      <c r="I10" s="12"/>
      <c r="J10" s="12"/>
      <c r="K10" s="12"/>
      <c r="L10" s="13"/>
      <c r="M10" s="12">
        <f t="shared" si="0"/>
        <v>0</v>
      </c>
      <c r="N10" s="12">
        <f t="shared" si="1"/>
        <v>0</v>
      </c>
      <c r="O10" s="14"/>
      <c r="P10" s="15">
        <v>0.04</v>
      </c>
      <c r="Q10" s="15">
        <f t="shared" si="2"/>
        <v>0</v>
      </c>
    </row>
    <row r="11" spans="1:19" x14ac:dyDescent="0.2">
      <c r="A11" s="11" t="s">
        <v>20</v>
      </c>
      <c r="B11" s="11" t="s">
        <v>21</v>
      </c>
      <c r="C11" s="11" t="s">
        <v>20</v>
      </c>
      <c r="D11" s="11" t="s">
        <v>275</v>
      </c>
      <c r="E11" s="12">
        <v>15</v>
      </c>
      <c r="F11" s="12">
        <v>915</v>
      </c>
      <c r="G11" s="12">
        <v>10</v>
      </c>
      <c r="H11" s="12">
        <v>100</v>
      </c>
      <c r="I11" s="12"/>
      <c r="J11" s="12"/>
      <c r="K11" s="12"/>
      <c r="L11" s="13"/>
      <c r="M11" s="12">
        <f t="shared" si="0"/>
        <v>0</v>
      </c>
      <c r="N11" s="12">
        <f t="shared" si="1"/>
        <v>0</v>
      </c>
      <c r="O11" s="14"/>
      <c r="P11" s="15">
        <v>0.05</v>
      </c>
      <c r="Q11" s="15">
        <f t="shared" si="2"/>
        <v>0</v>
      </c>
    </row>
    <row r="12" spans="1:19" x14ac:dyDescent="0.2">
      <c r="A12" s="13" t="s">
        <v>166</v>
      </c>
      <c r="B12" s="13" t="s">
        <v>21</v>
      </c>
      <c r="C12" s="13">
        <v>90441800</v>
      </c>
      <c r="D12" s="36" t="s">
        <v>277</v>
      </c>
      <c r="E12" s="12" t="s">
        <v>167</v>
      </c>
      <c r="F12" s="12">
        <v>900</v>
      </c>
      <c r="G12" s="12">
        <v>10</v>
      </c>
      <c r="H12" s="12">
        <v>100</v>
      </c>
      <c r="I12" s="12"/>
      <c r="J12" s="12"/>
      <c r="K12" s="12"/>
      <c r="L12" s="13"/>
      <c r="M12" s="12">
        <f t="shared" si="0"/>
        <v>0</v>
      </c>
      <c r="N12" s="12">
        <f t="shared" si="1"/>
        <v>0</v>
      </c>
      <c r="O12" s="14"/>
      <c r="P12" s="15">
        <v>0.05</v>
      </c>
      <c r="Q12" s="15">
        <f t="shared" si="2"/>
        <v>0</v>
      </c>
    </row>
    <row r="13" spans="1:19" x14ac:dyDescent="0.2">
      <c r="A13" s="11" t="s">
        <v>16</v>
      </c>
      <c r="B13" s="11" t="s">
        <v>17</v>
      </c>
      <c r="C13" s="11" t="s">
        <v>16</v>
      </c>
      <c r="D13" s="11" t="s">
        <v>275</v>
      </c>
      <c r="E13" s="12">
        <v>15</v>
      </c>
      <c r="F13" s="12">
        <v>1220</v>
      </c>
      <c r="G13" s="12">
        <v>10</v>
      </c>
      <c r="H13" s="12">
        <v>50</v>
      </c>
      <c r="I13" s="12"/>
      <c r="J13" s="12"/>
      <c r="K13" s="12">
        <v>2000</v>
      </c>
      <c r="L13" s="13"/>
      <c r="M13" s="12">
        <f t="shared" si="0"/>
        <v>2000</v>
      </c>
      <c r="N13" s="12">
        <f t="shared" si="1"/>
        <v>40</v>
      </c>
      <c r="O13" s="14"/>
      <c r="P13" s="15">
        <v>0.04</v>
      </c>
      <c r="Q13" s="15">
        <f t="shared" si="2"/>
        <v>1.6</v>
      </c>
    </row>
    <row r="14" spans="1:19" x14ac:dyDescent="0.2">
      <c r="A14" s="11" t="s">
        <v>148</v>
      </c>
      <c r="B14" s="11" t="s">
        <v>149</v>
      </c>
      <c r="C14" s="11" t="s">
        <v>148</v>
      </c>
      <c r="D14" s="11" t="s">
        <v>275</v>
      </c>
      <c r="E14" s="12">
        <v>15</v>
      </c>
      <c r="F14" s="12">
        <v>1524</v>
      </c>
      <c r="G14" s="12">
        <v>10</v>
      </c>
      <c r="H14" s="12">
        <v>50</v>
      </c>
      <c r="I14" s="12"/>
      <c r="J14" s="12"/>
      <c r="K14" s="12"/>
      <c r="L14" s="13"/>
      <c r="M14" s="12">
        <f t="shared" si="0"/>
        <v>0</v>
      </c>
      <c r="N14" s="12">
        <f t="shared" si="1"/>
        <v>0</v>
      </c>
      <c r="O14" s="14"/>
      <c r="P14" s="15">
        <v>0.05</v>
      </c>
      <c r="Q14" s="15">
        <f t="shared" si="2"/>
        <v>0</v>
      </c>
    </row>
    <row r="15" spans="1:19" x14ac:dyDescent="0.2">
      <c r="A15" s="11" t="s">
        <v>146</v>
      </c>
      <c r="B15" s="11" t="s">
        <v>147</v>
      </c>
      <c r="C15" s="11" t="s">
        <v>146</v>
      </c>
      <c r="D15" s="11" t="s">
        <v>275</v>
      </c>
      <c r="E15" s="12">
        <v>15</v>
      </c>
      <c r="F15" s="12">
        <v>1800</v>
      </c>
      <c r="G15" s="12">
        <v>10</v>
      </c>
      <c r="H15" s="12">
        <v>50</v>
      </c>
      <c r="I15" s="12"/>
      <c r="J15" s="12"/>
      <c r="K15" s="12"/>
      <c r="L15" s="13"/>
      <c r="M15" s="12">
        <f t="shared" si="0"/>
        <v>0</v>
      </c>
      <c r="N15" s="12">
        <f t="shared" si="1"/>
        <v>0</v>
      </c>
      <c r="O15" s="14"/>
      <c r="P15" s="15">
        <v>0.06</v>
      </c>
      <c r="Q15" s="15">
        <f t="shared" si="2"/>
        <v>0</v>
      </c>
    </row>
    <row r="16" spans="1:19" x14ac:dyDescent="0.2">
      <c r="A16" s="11" t="s">
        <v>353</v>
      </c>
      <c r="B16" s="11" t="s">
        <v>354</v>
      </c>
      <c r="C16" s="11" t="s">
        <v>146</v>
      </c>
      <c r="D16" s="11" t="s">
        <v>275</v>
      </c>
      <c r="E16" s="12">
        <v>15</v>
      </c>
      <c r="F16" s="12">
        <v>2100</v>
      </c>
      <c r="G16" s="12">
        <v>10</v>
      </c>
      <c r="H16" s="12">
        <v>50</v>
      </c>
      <c r="I16" s="12"/>
      <c r="J16" s="12"/>
      <c r="K16" s="12"/>
      <c r="L16" s="13"/>
      <c r="M16" s="12">
        <f t="shared" si="0"/>
        <v>0</v>
      </c>
      <c r="N16" s="12">
        <f t="shared" si="1"/>
        <v>0</v>
      </c>
      <c r="O16" s="14"/>
      <c r="P16" s="15">
        <v>0.06</v>
      </c>
      <c r="Q16" s="15">
        <f t="shared" si="2"/>
        <v>0</v>
      </c>
    </row>
    <row r="17" spans="1:19" ht="15" x14ac:dyDescent="0.2">
      <c r="A17" s="17" t="s">
        <v>28</v>
      </c>
      <c r="B17" s="17"/>
      <c r="C17" s="18"/>
      <c r="D17" s="18"/>
      <c r="E17" s="19"/>
      <c r="F17" s="12"/>
      <c r="G17" s="20"/>
      <c r="H17" s="20"/>
      <c r="I17" s="12"/>
      <c r="J17" s="12"/>
      <c r="K17" s="12"/>
      <c r="L17" s="21"/>
      <c r="M17" s="12"/>
      <c r="N17" s="12"/>
      <c r="O17" s="14"/>
      <c r="P17" s="12"/>
      <c r="Q17" s="15"/>
    </row>
    <row r="18" spans="1:19" x14ac:dyDescent="0.2">
      <c r="A18" s="11" t="s">
        <v>260</v>
      </c>
      <c r="B18" s="11" t="s">
        <v>229</v>
      </c>
      <c r="C18" s="11" t="s">
        <v>260</v>
      </c>
      <c r="D18" s="11" t="s">
        <v>275</v>
      </c>
      <c r="E18" s="12">
        <v>20</v>
      </c>
      <c r="F18" s="12">
        <v>100</v>
      </c>
      <c r="G18" s="12">
        <v>10</v>
      </c>
      <c r="H18" s="12">
        <v>500</v>
      </c>
      <c r="I18" s="12"/>
      <c r="J18" s="12"/>
      <c r="K18" s="12"/>
      <c r="L18" s="13"/>
      <c r="M18" s="12">
        <f t="shared" ref="M18:M33" si="3">SUM(I18:L18)</f>
        <v>0</v>
      </c>
      <c r="N18" s="12">
        <f t="shared" ref="N18:N33" si="4">$M18/$H18</f>
        <v>0</v>
      </c>
      <c r="O18" s="14"/>
      <c r="P18" s="15">
        <v>0.06</v>
      </c>
      <c r="Q18" s="15">
        <f t="shared" ref="Q18:Q33" si="5">$N18*$P18</f>
        <v>0</v>
      </c>
      <c r="R18" s="43">
        <f>SUM(Q18:Q33)</f>
        <v>0.6</v>
      </c>
      <c r="S18" s="3">
        <f>R18*100/$R$137</f>
        <v>6.8649885583524037</v>
      </c>
    </row>
    <row r="19" spans="1:19" x14ac:dyDescent="0.2">
      <c r="A19" s="36" t="s">
        <v>228</v>
      </c>
      <c r="B19" s="36" t="s">
        <v>229</v>
      </c>
      <c r="C19" s="36">
        <v>90442100</v>
      </c>
      <c r="D19" s="36" t="s">
        <v>277</v>
      </c>
      <c r="E19" s="12" t="s">
        <v>46</v>
      </c>
      <c r="F19" s="12">
        <v>100</v>
      </c>
      <c r="G19" s="12">
        <v>10</v>
      </c>
      <c r="H19" s="12">
        <v>500</v>
      </c>
      <c r="I19" s="12"/>
      <c r="J19" s="12"/>
      <c r="K19" s="12"/>
      <c r="L19" s="13"/>
      <c r="M19" s="12">
        <f t="shared" si="3"/>
        <v>0</v>
      </c>
      <c r="N19" s="12">
        <f t="shared" si="4"/>
        <v>0</v>
      </c>
      <c r="O19" s="14"/>
      <c r="P19" s="15">
        <v>0.06</v>
      </c>
      <c r="Q19" s="15">
        <f t="shared" si="5"/>
        <v>0</v>
      </c>
      <c r="R19" s="43"/>
    </row>
    <row r="20" spans="1:19" x14ac:dyDescent="0.2">
      <c r="A20" s="36" t="s">
        <v>172</v>
      </c>
      <c r="B20" s="36" t="s">
        <v>173</v>
      </c>
      <c r="C20" s="36">
        <v>90447000</v>
      </c>
      <c r="D20" s="36" t="s">
        <v>277</v>
      </c>
      <c r="E20" s="12" t="s">
        <v>46</v>
      </c>
      <c r="F20" s="12">
        <v>240</v>
      </c>
      <c r="G20" s="12">
        <v>10</v>
      </c>
      <c r="H20" s="12">
        <v>250</v>
      </c>
      <c r="I20" s="12"/>
      <c r="J20" s="12"/>
      <c r="K20" s="12"/>
      <c r="L20" s="13"/>
      <c r="M20" s="12">
        <f t="shared" si="3"/>
        <v>0</v>
      </c>
      <c r="N20" s="12">
        <f t="shared" si="4"/>
        <v>0</v>
      </c>
      <c r="O20" s="14"/>
      <c r="P20" s="15">
        <v>0.06</v>
      </c>
      <c r="Q20" s="15">
        <f t="shared" si="5"/>
        <v>0</v>
      </c>
    </row>
    <row r="21" spans="1:19" x14ac:dyDescent="0.2">
      <c r="A21" s="11" t="s">
        <v>50</v>
      </c>
      <c r="B21" s="11" t="s">
        <v>51</v>
      </c>
      <c r="C21" s="11" t="s">
        <v>50</v>
      </c>
      <c r="D21" s="11" t="s">
        <v>275</v>
      </c>
      <c r="E21" s="12">
        <v>20</v>
      </c>
      <c r="F21" s="12">
        <v>457</v>
      </c>
      <c r="G21" s="12">
        <v>10</v>
      </c>
      <c r="H21" s="12">
        <v>100</v>
      </c>
      <c r="I21" s="12"/>
      <c r="J21" s="12"/>
      <c r="K21" s="12"/>
      <c r="L21" s="13"/>
      <c r="M21" s="12">
        <f t="shared" si="3"/>
        <v>0</v>
      </c>
      <c r="N21" s="12">
        <f t="shared" si="4"/>
        <v>0</v>
      </c>
      <c r="O21" s="14"/>
      <c r="P21" s="15">
        <v>0.04</v>
      </c>
      <c r="Q21" s="15">
        <f t="shared" si="5"/>
        <v>0</v>
      </c>
    </row>
    <row r="22" spans="1:19" x14ac:dyDescent="0.2">
      <c r="A22" s="36" t="s">
        <v>171</v>
      </c>
      <c r="B22" s="36" t="s">
        <v>51</v>
      </c>
      <c r="C22" s="36">
        <v>90442400</v>
      </c>
      <c r="D22" s="36" t="s">
        <v>277</v>
      </c>
      <c r="E22" s="12" t="s">
        <v>46</v>
      </c>
      <c r="F22" s="12">
        <v>450</v>
      </c>
      <c r="G22" s="12">
        <v>10</v>
      </c>
      <c r="H22" s="12">
        <v>100</v>
      </c>
      <c r="I22" s="12"/>
      <c r="J22" s="12"/>
      <c r="K22" s="12"/>
      <c r="L22" s="13"/>
      <c r="M22" s="12">
        <f t="shared" si="3"/>
        <v>0</v>
      </c>
      <c r="N22" s="12">
        <f t="shared" si="4"/>
        <v>0</v>
      </c>
      <c r="O22" s="14"/>
      <c r="P22" s="15">
        <v>0.04</v>
      </c>
      <c r="Q22" s="15">
        <f t="shared" si="5"/>
        <v>0</v>
      </c>
    </row>
    <row r="23" spans="1:19" x14ac:dyDescent="0.2">
      <c r="A23" s="11" t="s">
        <v>47</v>
      </c>
      <c r="B23" s="11" t="s">
        <v>48</v>
      </c>
      <c r="C23" s="11" t="s">
        <v>47</v>
      </c>
      <c r="D23" s="11" t="s">
        <v>275</v>
      </c>
      <c r="E23" s="12">
        <v>20</v>
      </c>
      <c r="F23" s="12">
        <v>610</v>
      </c>
      <c r="G23" s="12">
        <v>10</v>
      </c>
      <c r="H23" s="12">
        <v>100</v>
      </c>
      <c r="I23" s="12"/>
      <c r="J23" s="12"/>
      <c r="K23" s="12">
        <v>1000</v>
      </c>
      <c r="L23" s="13"/>
      <c r="M23" s="12">
        <f t="shared" si="3"/>
        <v>1000</v>
      </c>
      <c r="N23" s="12">
        <f t="shared" si="4"/>
        <v>10</v>
      </c>
      <c r="O23" s="14"/>
      <c r="P23" s="15">
        <v>0.06</v>
      </c>
      <c r="Q23" s="15">
        <f t="shared" si="5"/>
        <v>0.6</v>
      </c>
    </row>
    <row r="24" spans="1:19" x14ac:dyDescent="0.2">
      <c r="A24" s="36" t="s">
        <v>49</v>
      </c>
      <c r="B24" s="36" t="s">
        <v>48</v>
      </c>
      <c r="C24" s="36">
        <v>90442600</v>
      </c>
      <c r="D24" s="36" t="s">
        <v>277</v>
      </c>
      <c r="E24" s="12" t="s">
        <v>46</v>
      </c>
      <c r="F24" s="12">
        <v>600</v>
      </c>
      <c r="G24" s="12">
        <v>10</v>
      </c>
      <c r="H24" s="12">
        <v>100</v>
      </c>
      <c r="I24" s="12"/>
      <c r="J24" s="12"/>
      <c r="K24" s="12"/>
      <c r="L24" s="13"/>
      <c r="M24" s="12">
        <f t="shared" si="3"/>
        <v>0</v>
      </c>
      <c r="N24" s="12">
        <f t="shared" si="4"/>
        <v>0</v>
      </c>
      <c r="O24" s="14"/>
      <c r="P24" s="15">
        <v>0.06</v>
      </c>
      <c r="Q24" s="15">
        <f t="shared" si="5"/>
        <v>0</v>
      </c>
    </row>
    <row r="25" spans="1:19" x14ac:dyDescent="0.2">
      <c r="A25" s="23" t="s">
        <v>154</v>
      </c>
      <c r="B25" s="11" t="s">
        <v>43</v>
      </c>
      <c r="C25" s="11" t="s">
        <v>154</v>
      </c>
      <c r="D25" s="11" t="s">
        <v>275</v>
      </c>
      <c r="E25" s="12">
        <v>20</v>
      </c>
      <c r="F25" s="12">
        <v>760</v>
      </c>
      <c r="G25" s="12">
        <v>10</v>
      </c>
      <c r="H25" s="12">
        <v>100</v>
      </c>
      <c r="I25" s="12"/>
      <c r="J25" s="12"/>
      <c r="K25" s="12"/>
      <c r="L25" s="13"/>
      <c r="M25" s="12">
        <f t="shared" si="3"/>
        <v>0</v>
      </c>
      <c r="N25" s="12">
        <f t="shared" si="4"/>
        <v>0</v>
      </c>
      <c r="O25" s="14"/>
      <c r="P25" s="15">
        <v>7.0000000000000007E-2</v>
      </c>
      <c r="Q25" s="15">
        <f t="shared" si="5"/>
        <v>0</v>
      </c>
    </row>
    <row r="26" spans="1:19" x14ac:dyDescent="0.2">
      <c r="A26" s="36" t="s">
        <v>45</v>
      </c>
      <c r="B26" s="36" t="s">
        <v>43</v>
      </c>
      <c r="C26" s="36">
        <v>90442700</v>
      </c>
      <c r="D26" s="36" t="s">
        <v>277</v>
      </c>
      <c r="E26" s="12" t="s">
        <v>46</v>
      </c>
      <c r="F26" s="12">
        <v>750</v>
      </c>
      <c r="G26" s="12">
        <v>10</v>
      </c>
      <c r="H26" s="12">
        <v>100</v>
      </c>
      <c r="I26" s="12"/>
      <c r="J26" s="12"/>
      <c r="K26" s="12"/>
      <c r="L26" s="13"/>
      <c r="M26" s="12">
        <f t="shared" si="3"/>
        <v>0</v>
      </c>
      <c r="N26" s="12">
        <f t="shared" si="4"/>
        <v>0</v>
      </c>
      <c r="O26" s="14"/>
      <c r="P26" s="15">
        <v>7.0000000000000007E-2</v>
      </c>
      <c r="Q26" s="15">
        <f t="shared" si="5"/>
        <v>0</v>
      </c>
    </row>
    <row r="27" spans="1:19" x14ac:dyDescent="0.2">
      <c r="A27" s="11" t="s">
        <v>38</v>
      </c>
      <c r="B27" s="11" t="s">
        <v>39</v>
      </c>
      <c r="C27" s="11" t="s">
        <v>38</v>
      </c>
      <c r="D27" s="11" t="s">
        <v>275</v>
      </c>
      <c r="E27" s="12">
        <v>20</v>
      </c>
      <c r="F27" s="12">
        <v>915</v>
      </c>
      <c r="G27" s="12">
        <v>10</v>
      </c>
      <c r="H27" s="12">
        <v>50</v>
      </c>
      <c r="I27" s="12"/>
      <c r="J27" s="12"/>
      <c r="K27" s="12"/>
      <c r="L27" s="13"/>
      <c r="M27" s="12">
        <f t="shared" si="3"/>
        <v>0</v>
      </c>
      <c r="N27" s="12">
        <f t="shared" si="4"/>
        <v>0</v>
      </c>
      <c r="O27" s="14"/>
      <c r="P27" s="15">
        <v>0.04</v>
      </c>
      <c r="Q27" s="15">
        <f t="shared" si="5"/>
        <v>0</v>
      </c>
    </row>
    <row r="28" spans="1:19" x14ac:dyDescent="0.2">
      <c r="A28" s="36" t="s">
        <v>170</v>
      </c>
      <c r="B28" s="36" t="s">
        <v>39</v>
      </c>
      <c r="C28" s="36">
        <v>90442800</v>
      </c>
      <c r="D28" s="36" t="s">
        <v>277</v>
      </c>
      <c r="E28" s="12" t="s">
        <v>46</v>
      </c>
      <c r="F28" s="12">
        <v>900</v>
      </c>
      <c r="G28" s="12">
        <v>10</v>
      </c>
      <c r="H28" s="12">
        <v>50</v>
      </c>
      <c r="I28" s="12"/>
      <c r="J28" s="12"/>
      <c r="K28" s="12"/>
      <c r="L28" s="13"/>
      <c r="M28" s="12">
        <f t="shared" si="3"/>
        <v>0</v>
      </c>
      <c r="N28" s="12">
        <f t="shared" si="4"/>
        <v>0</v>
      </c>
      <c r="O28" s="14"/>
      <c r="P28" s="15">
        <v>0.04</v>
      </c>
      <c r="Q28" s="15">
        <f t="shared" si="5"/>
        <v>0</v>
      </c>
    </row>
    <row r="29" spans="1:19" x14ac:dyDescent="0.2">
      <c r="A29" s="11" t="s">
        <v>34</v>
      </c>
      <c r="B29" s="11" t="s">
        <v>35</v>
      </c>
      <c r="C29" s="11" t="s">
        <v>34</v>
      </c>
      <c r="D29" s="11" t="s">
        <v>275</v>
      </c>
      <c r="E29" s="12">
        <v>20</v>
      </c>
      <c r="F29" s="12">
        <v>1220</v>
      </c>
      <c r="G29" s="12">
        <v>10</v>
      </c>
      <c r="H29" s="12">
        <v>50</v>
      </c>
      <c r="I29" s="12"/>
      <c r="J29" s="12"/>
      <c r="K29" s="12"/>
      <c r="L29" s="13"/>
      <c r="M29" s="12">
        <f t="shared" si="3"/>
        <v>0</v>
      </c>
      <c r="N29" s="12">
        <f t="shared" si="4"/>
        <v>0</v>
      </c>
      <c r="O29" s="14"/>
      <c r="P29" s="15">
        <v>0.06</v>
      </c>
      <c r="Q29" s="15">
        <f t="shared" si="5"/>
        <v>0</v>
      </c>
    </row>
    <row r="30" spans="1:19" x14ac:dyDescent="0.2">
      <c r="A30" s="11" t="s">
        <v>32</v>
      </c>
      <c r="B30" s="11" t="s">
        <v>33</v>
      </c>
      <c r="C30" s="11" t="s">
        <v>32</v>
      </c>
      <c r="D30" s="11" t="s">
        <v>275</v>
      </c>
      <c r="E30" s="12">
        <v>20</v>
      </c>
      <c r="F30" s="12">
        <v>1524</v>
      </c>
      <c r="G30" s="12">
        <v>10</v>
      </c>
      <c r="H30" s="12">
        <v>50</v>
      </c>
      <c r="I30" s="12"/>
      <c r="J30" s="12"/>
      <c r="K30" s="12"/>
      <c r="L30" s="13"/>
      <c r="M30" s="12">
        <f t="shared" si="3"/>
        <v>0</v>
      </c>
      <c r="N30" s="12">
        <f t="shared" si="4"/>
        <v>0</v>
      </c>
      <c r="O30" s="14"/>
      <c r="P30" s="15">
        <v>7.0000000000000007E-2</v>
      </c>
      <c r="Q30" s="15">
        <f t="shared" si="5"/>
        <v>0</v>
      </c>
    </row>
    <row r="31" spans="1:19" x14ac:dyDescent="0.2">
      <c r="A31" s="11" t="s">
        <v>214</v>
      </c>
      <c r="B31" s="11" t="s">
        <v>30</v>
      </c>
      <c r="C31" s="11" t="s">
        <v>214</v>
      </c>
      <c r="D31" s="11" t="s">
        <v>275</v>
      </c>
      <c r="E31" s="12">
        <v>20</v>
      </c>
      <c r="F31" s="12">
        <v>1800</v>
      </c>
      <c r="G31" s="12">
        <v>10</v>
      </c>
      <c r="H31" s="12">
        <v>50</v>
      </c>
      <c r="I31" s="12"/>
      <c r="J31" s="12"/>
      <c r="K31" s="12"/>
      <c r="L31" s="13"/>
      <c r="M31" s="12">
        <f t="shared" si="3"/>
        <v>0</v>
      </c>
      <c r="N31" s="12">
        <f t="shared" si="4"/>
        <v>0</v>
      </c>
      <c r="O31" s="14"/>
      <c r="P31" s="15">
        <v>0.09</v>
      </c>
      <c r="Q31" s="15">
        <f t="shared" si="5"/>
        <v>0</v>
      </c>
    </row>
    <row r="32" spans="1:19" x14ac:dyDescent="0.2">
      <c r="A32" s="11" t="s">
        <v>212</v>
      </c>
      <c r="B32" s="11" t="s">
        <v>213</v>
      </c>
      <c r="C32" s="11" t="s">
        <v>212</v>
      </c>
      <c r="D32" s="11" t="s">
        <v>275</v>
      </c>
      <c r="E32" s="12">
        <v>20</v>
      </c>
      <c r="F32" s="12">
        <v>2100</v>
      </c>
      <c r="G32" s="12">
        <v>10</v>
      </c>
      <c r="H32" s="12">
        <v>50</v>
      </c>
      <c r="I32" s="12"/>
      <c r="J32" s="12"/>
      <c r="K32" s="12"/>
      <c r="L32" s="13"/>
      <c r="M32" s="12">
        <f t="shared" si="3"/>
        <v>0</v>
      </c>
      <c r="N32" s="12">
        <f t="shared" si="4"/>
        <v>0</v>
      </c>
      <c r="O32" s="14"/>
      <c r="P32" s="15">
        <v>7.0000000000000007E-2</v>
      </c>
      <c r="Q32" s="15">
        <f t="shared" si="5"/>
        <v>0</v>
      </c>
    </row>
    <row r="33" spans="1:19" x14ac:dyDescent="0.2">
      <c r="A33" s="11" t="s">
        <v>242</v>
      </c>
      <c r="B33" s="11" t="s">
        <v>243</v>
      </c>
      <c r="C33" s="11" t="s">
        <v>242</v>
      </c>
      <c r="D33" s="11" t="s">
        <v>275</v>
      </c>
      <c r="E33" s="12">
        <v>20</v>
      </c>
      <c r="F33" s="12">
        <v>2400</v>
      </c>
      <c r="G33" s="12">
        <v>10</v>
      </c>
      <c r="H33" s="12">
        <v>50</v>
      </c>
      <c r="I33" s="12"/>
      <c r="J33" s="12"/>
      <c r="K33" s="12"/>
      <c r="L33" s="13"/>
      <c r="M33" s="12">
        <f t="shared" si="3"/>
        <v>0</v>
      </c>
      <c r="N33" s="12">
        <f t="shared" si="4"/>
        <v>0</v>
      </c>
      <c r="O33" s="14"/>
      <c r="P33" s="15">
        <v>7.0000000000000007E-2</v>
      </c>
      <c r="Q33" s="15">
        <f t="shared" si="5"/>
        <v>0</v>
      </c>
    </row>
    <row r="34" spans="1:19" ht="15" x14ac:dyDescent="0.2">
      <c r="A34" s="17" t="s">
        <v>52</v>
      </c>
      <c r="B34" s="17"/>
      <c r="C34" s="18"/>
      <c r="D34" s="18"/>
      <c r="E34" s="19"/>
      <c r="F34" s="24"/>
      <c r="G34" s="10"/>
      <c r="H34" s="10"/>
      <c r="I34" s="12"/>
      <c r="J34" s="12"/>
      <c r="K34" s="12"/>
      <c r="L34" s="25"/>
      <c r="M34" s="12"/>
      <c r="N34" s="12"/>
      <c r="O34" s="14"/>
      <c r="P34" s="12"/>
      <c r="Q34" s="15"/>
    </row>
    <row r="35" spans="1:19" x14ac:dyDescent="0.2">
      <c r="A35" s="11" t="s">
        <v>261</v>
      </c>
      <c r="B35" s="11" t="s">
        <v>262</v>
      </c>
      <c r="C35" s="11" t="s">
        <v>261</v>
      </c>
      <c r="D35" s="11" t="s">
        <v>275</v>
      </c>
      <c r="E35" s="12" t="s">
        <v>63</v>
      </c>
      <c r="F35" s="12">
        <v>200</v>
      </c>
      <c r="G35" s="12">
        <v>10</v>
      </c>
      <c r="H35" s="12">
        <v>150</v>
      </c>
      <c r="I35" s="12"/>
      <c r="J35" s="12"/>
      <c r="K35" s="12"/>
      <c r="L35" s="13"/>
      <c r="M35" s="12">
        <f t="shared" ref="M35:M52" si="6">SUM(I35:L35)</f>
        <v>0</v>
      </c>
      <c r="N35" s="12">
        <f t="shared" ref="N35:N52" si="7">$M35/$H35</f>
        <v>0</v>
      </c>
      <c r="O35" s="14"/>
      <c r="P35" s="15">
        <v>0.06</v>
      </c>
      <c r="Q35" s="15">
        <f t="shared" ref="Q35:Q52" si="8">$N35*$P35</f>
        <v>0</v>
      </c>
      <c r="R35" s="43">
        <f>SUM(Q35:Q52)</f>
        <v>3.4</v>
      </c>
      <c r="S35" s="3">
        <f>R35*100/$R$137</f>
        <v>38.901601830663623</v>
      </c>
    </row>
    <row r="36" spans="1:19" x14ac:dyDescent="0.2">
      <c r="A36" s="37" t="s">
        <v>198</v>
      </c>
      <c r="B36" s="36" t="s">
        <v>199</v>
      </c>
      <c r="C36" s="36">
        <v>90448000</v>
      </c>
      <c r="D36" s="36" t="s">
        <v>277</v>
      </c>
      <c r="E36" s="12" t="s">
        <v>63</v>
      </c>
      <c r="F36" s="12">
        <v>270</v>
      </c>
      <c r="G36" s="12">
        <v>10</v>
      </c>
      <c r="H36" s="12">
        <v>100</v>
      </c>
      <c r="I36" s="12"/>
      <c r="J36" s="12"/>
      <c r="K36" s="12"/>
      <c r="L36" s="13"/>
      <c r="M36" s="12">
        <f t="shared" si="6"/>
        <v>0</v>
      </c>
      <c r="N36" s="12">
        <f t="shared" si="7"/>
        <v>0</v>
      </c>
      <c r="O36" s="14"/>
      <c r="P36" s="15">
        <v>0.06</v>
      </c>
      <c r="Q36" s="15">
        <f t="shared" si="8"/>
        <v>0</v>
      </c>
    </row>
    <row r="37" spans="1:19" x14ac:dyDescent="0.2">
      <c r="A37" s="27" t="s">
        <v>67</v>
      </c>
      <c r="B37" s="27" t="s">
        <v>68</v>
      </c>
      <c r="C37" s="27" t="s">
        <v>69</v>
      </c>
      <c r="D37" s="11" t="s">
        <v>275</v>
      </c>
      <c r="E37" s="12">
        <v>25</v>
      </c>
      <c r="F37" s="12">
        <v>375</v>
      </c>
      <c r="G37" s="12">
        <v>10</v>
      </c>
      <c r="H37" s="12">
        <v>100</v>
      </c>
      <c r="I37" s="12"/>
      <c r="J37" s="12"/>
      <c r="K37" s="12"/>
      <c r="L37" s="13"/>
      <c r="M37" s="12">
        <f t="shared" si="6"/>
        <v>0</v>
      </c>
      <c r="N37" s="12">
        <f t="shared" si="7"/>
        <v>0</v>
      </c>
      <c r="O37" s="14"/>
      <c r="P37" s="15">
        <v>0.06</v>
      </c>
      <c r="Q37" s="15">
        <f t="shared" si="8"/>
        <v>0</v>
      </c>
    </row>
    <row r="38" spans="1:19" x14ac:dyDescent="0.2">
      <c r="A38" s="11" t="s">
        <v>64</v>
      </c>
      <c r="B38" s="11" t="s">
        <v>65</v>
      </c>
      <c r="C38" s="11" t="s">
        <v>64</v>
      </c>
      <c r="D38" s="11" t="s">
        <v>275</v>
      </c>
      <c r="E38" s="12">
        <v>25</v>
      </c>
      <c r="F38" s="12">
        <v>457</v>
      </c>
      <c r="G38" s="12">
        <v>10</v>
      </c>
      <c r="H38" s="12">
        <v>100</v>
      </c>
      <c r="I38" s="12"/>
      <c r="J38" s="12"/>
      <c r="K38" s="12">
        <v>1000</v>
      </c>
      <c r="L38" s="13"/>
      <c r="M38" s="12">
        <f t="shared" si="6"/>
        <v>1000</v>
      </c>
      <c r="N38" s="12">
        <f t="shared" si="7"/>
        <v>10</v>
      </c>
      <c r="O38" s="14"/>
      <c r="P38" s="15">
        <v>0.06</v>
      </c>
      <c r="Q38" s="15">
        <f t="shared" si="8"/>
        <v>0.6</v>
      </c>
    </row>
    <row r="39" spans="1:19" x14ac:dyDescent="0.2">
      <c r="A39" s="36" t="s">
        <v>66</v>
      </c>
      <c r="B39" s="36" t="s">
        <v>65</v>
      </c>
      <c r="C39" s="36">
        <v>90443400</v>
      </c>
      <c r="D39" s="36" t="s">
        <v>277</v>
      </c>
      <c r="E39" s="12" t="s">
        <v>63</v>
      </c>
      <c r="F39" s="12">
        <v>450</v>
      </c>
      <c r="G39" s="12">
        <v>10</v>
      </c>
      <c r="H39" s="12">
        <v>100</v>
      </c>
      <c r="I39" s="12"/>
      <c r="J39" s="12"/>
      <c r="K39" s="12">
        <v>2000</v>
      </c>
      <c r="L39" s="13"/>
      <c r="M39" s="12">
        <f t="shared" si="6"/>
        <v>2000</v>
      </c>
      <c r="N39" s="12">
        <f t="shared" si="7"/>
        <v>20</v>
      </c>
      <c r="O39" s="14"/>
      <c r="P39" s="15">
        <v>0.06</v>
      </c>
      <c r="Q39" s="15">
        <f t="shared" si="8"/>
        <v>1.2</v>
      </c>
    </row>
    <row r="40" spans="1:19" x14ac:dyDescent="0.2">
      <c r="A40" s="11" t="s">
        <v>60</v>
      </c>
      <c r="B40" s="11" t="s">
        <v>61</v>
      </c>
      <c r="C40" s="11" t="s">
        <v>60</v>
      </c>
      <c r="D40" s="11" t="s">
        <v>275</v>
      </c>
      <c r="E40" s="12">
        <v>25</v>
      </c>
      <c r="F40" s="12">
        <v>610</v>
      </c>
      <c r="G40" s="12">
        <v>10</v>
      </c>
      <c r="H40" s="12">
        <v>50</v>
      </c>
      <c r="I40" s="12"/>
      <c r="J40" s="12"/>
      <c r="K40" s="12"/>
      <c r="L40" s="13"/>
      <c r="M40" s="12">
        <f t="shared" si="6"/>
        <v>0</v>
      </c>
      <c r="N40" s="12">
        <f t="shared" si="7"/>
        <v>0</v>
      </c>
      <c r="O40" s="14"/>
      <c r="P40" s="15">
        <v>0.04</v>
      </c>
      <c r="Q40" s="15">
        <f t="shared" si="8"/>
        <v>0</v>
      </c>
    </row>
    <row r="41" spans="1:19" x14ac:dyDescent="0.2">
      <c r="A41" s="36" t="s">
        <v>62</v>
      </c>
      <c r="B41" s="36" t="s">
        <v>61</v>
      </c>
      <c r="C41" s="36">
        <v>90443600</v>
      </c>
      <c r="D41" s="36" t="s">
        <v>277</v>
      </c>
      <c r="E41" s="12" t="s">
        <v>63</v>
      </c>
      <c r="F41" s="12">
        <v>600</v>
      </c>
      <c r="G41" s="12">
        <v>10</v>
      </c>
      <c r="H41" s="12">
        <v>50</v>
      </c>
      <c r="I41" s="12"/>
      <c r="J41" s="12"/>
      <c r="K41" s="12">
        <v>2000</v>
      </c>
      <c r="L41" s="13"/>
      <c r="M41" s="12">
        <f t="shared" si="6"/>
        <v>2000</v>
      </c>
      <c r="N41" s="12">
        <f t="shared" si="7"/>
        <v>40</v>
      </c>
      <c r="O41" s="14"/>
      <c r="P41" s="15">
        <v>0.04</v>
      </c>
      <c r="Q41" s="15">
        <f t="shared" si="8"/>
        <v>1.6</v>
      </c>
    </row>
    <row r="42" spans="1:19" x14ac:dyDescent="0.2">
      <c r="A42" s="11" t="s">
        <v>195</v>
      </c>
      <c r="B42" s="11" t="s">
        <v>178</v>
      </c>
      <c r="C42" s="11" t="s">
        <v>195</v>
      </c>
      <c r="D42" s="11" t="s">
        <v>275</v>
      </c>
      <c r="E42" s="12">
        <v>25</v>
      </c>
      <c r="F42" s="12">
        <v>750</v>
      </c>
      <c r="G42" s="12">
        <v>10</v>
      </c>
      <c r="H42" s="12">
        <v>50</v>
      </c>
      <c r="I42" s="12"/>
      <c r="J42" s="12"/>
      <c r="K42" s="12"/>
      <c r="L42" s="13"/>
      <c r="M42" s="12">
        <f t="shared" si="6"/>
        <v>0</v>
      </c>
      <c r="N42" s="12">
        <f t="shared" si="7"/>
        <v>0</v>
      </c>
      <c r="O42" s="14"/>
      <c r="P42" s="15">
        <v>0.05</v>
      </c>
      <c r="Q42" s="15">
        <f t="shared" si="8"/>
        <v>0</v>
      </c>
    </row>
    <row r="43" spans="1:19" x14ac:dyDescent="0.2">
      <c r="A43" s="36" t="s">
        <v>177</v>
      </c>
      <c r="B43" s="36" t="s">
        <v>178</v>
      </c>
      <c r="C43" s="36">
        <v>90443700</v>
      </c>
      <c r="D43" s="36" t="s">
        <v>277</v>
      </c>
      <c r="E43" s="12" t="s">
        <v>63</v>
      </c>
      <c r="F43" s="12">
        <v>750</v>
      </c>
      <c r="G43" s="12">
        <v>10</v>
      </c>
      <c r="H43" s="12">
        <v>50</v>
      </c>
      <c r="I43" s="12"/>
      <c r="J43" s="12"/>
      <c r="K43" s="12"/>
      <c r="L43" s="13"/>
      <c r="M43" s="12">
        <f t="shared" si="6"/>
        <v>0</v>
      </c>
      <c r="N43" s="12">
        <f t="shared" si="7"/>
        <v>0</v>
      </c>
      <c r="O43" s="14"/>
      <c r="P43" s="15">
        <v>0.05</v>
      </c>
      <c r="Q43" s="15">
        <f t="shared" si="8"/>
        <v>0</v>
      </c>
    </row>
    <row r="44" spans="1:19" x14ac:dyDescent="0.2">
      <c r="A44" s="11" t="s">
        <v>155</v>
      </c>
      <c r="B44" s="11" t="s">
        <v>58</v>
      </c>
      <c r="C44" s="11" t="s">
        <v>155</v>
      </c>
      <c r="D44" s="11" t="s">
        <v>275</v>
      </c>
      <c r="E44" s="12">
        <v>25</v>
      </c>
      <c r="F44" s="12">
        <v>915</v>
      </c>
      <c r="G44" s="12">
        <v>10</v>
      </c>
      <c r="H44" s="12">
        <v>50</v>
      </c>
      <c r="I44" s="12"/>
      <c r="J44" s="12"/>
      <c r="K44" s="12"/>
      <c r="L44" s="13"/>
      <c r="M44" s="12">
        <f t="shared" si="6"/>
        <v>0</v>
      </c>
      <c r="N44" s="12">
        <f t="shared" si="7"/>
        <v>0</v>
      </c>
      <c r="O44" s="14"/>
      <c r="P44" s="15">
        <v>0.06</v>
      </c>
      <c r="Q44" s="15">
        <f t="shared" si="8"/>
        <v>0</v>
      </c>
    </row>
    <row r="45" spans="1:19" x14ac:dyDescent="0.2">
      <c r="A45" s="36" t="s">
        <v>176</v>
      </c>
      <c r="B45" s="36" t="s">
        <v>58</v>
      </c>
      <c r="C45" s="36">
        <v>90443800</v>
      </c>
      <c r="D45" s="36" t="s">
        <v>277</v>
      </c>
      <c r="E45" s="12" t="s">
        <v>63</v>
      </c>
      <c r="F45" s="12">
        <v>900</v>
      </c>
      <c r="G45" s="12">
        <v>10</v>
      </c>
      <c r="H45" s="12">
        <v>50</v>
      </c>
      <c r="I45" s="12"/>
      <c r="J45" s="12"/>
      <c r="K45" s="12"/>
      <c r="L45" s="13"/>
      <c r="M45" s="12">
        <f t="shared" si="6"/>
        <v>0</v>
      </c>
      <c r="N45" s="12">
        <f t="shared" si="7"/>
        <v>0</v>
      </c>
      <c r="O45" s="14"/>
      <c r="P45" s="15">
        <v>0.06</v>
      </c>
      <c r="Q45" s="15">
        <f t="shared" si="8"/>
        <v>0</v>
      </c>
    </row>
    <row r="46" spans="1:19" x14ac:dyDescent="0.2">
      <c r="A46" s="11" t="s">
        <v>53</v>
      </c>
      <c r="B46" s="11" t="s">
        <v>54</v>
      </c>
      <c r="C46" s="11" t="s">
        <v>53</v>
      </c>
      <c r="D46" s="11" t="s">
        <v>275</v>
      </c>
      <c r="E46" s="12">
        <v>25</v>
      </c>
      <c r="F46" s="12">
        <v>1220</v>
      </c>
      <c r="G46" s="12">
        <v>10</v>
      </c>
      <c r="H46" s="12">
        <v>50</v>
      </c>
      <c r="I46" s="12"/>
      <c r="J46" s="12"/>
      <c r="K46" s="12"/>
      <c r="L46" s="13"/>
      <c r="M46" s="12">
        <f t="shared" si="6"/>
        <v>0</v>
      </c>
      <c r="N46" s="12">
        <f t="shared" si="7"/>
        <v>0</v>
      </c>
      <c r="O46" s="14"/>
      <c r="P46" s="15">
        <v>0.08</v>
      </c>
      <c r="Q46" s="15">
        <f t="shared" si="8"/>
        <v>0</v>
      </c>
    </row>
    <row r="47" spans="1:19" x14ac:dyDescent="0.2">
      <c r="A47" s="26" t="s">
        <v>194</v>
      </c>
      <c r="B47" s="26" t="s">
        <v>54</v>
      </c>
      <c r="C47" s="26">
        <v>90444000</v>
      </c>
      <c r="D47" s="36" t="s">
        <v>277</v>
      </c>
      <c r="E47" s="12" t="s">
        <v>63</v>
      </c>
      <c r="F47" s="12">
        <v>1200</v>
      </c>
      <c r="G47" s="12">
        <v>10</v>
      </c>
      <c r="H47" s="12">
        <v>50</v>
      </c>
      <c r="I47" s="12"/>
      <c r="J47" s="12"/>
      <c r="K47" s="12"/>
      <c r="L47" s="13"/>
      <c r="M47" s="12">
        <f t="shared" si="6"/>
        <v>0</v>
      </c>
      <c r="N47" s="12">
        <f t="shared" si="7"/>
        <v>0</v>
      </c>
      <c r="O47" s="14"/>
      <c r="P47" s="15">
        <v>0.08</v>
      </c>
      <c r="Q47" s="15">
        <f t="shared" si="8"/>
        <v>0</v>
      </c>
    </row>
    <row r="48" spans="1:19" x14ac:dyDescent="0.2">
      <c r="A48" s="11" t="s">
        <v>230</v>
      </c>
      <c r="B48" s="11" t="s">
        <v>231</v>
      </c>
      <c r="C48" s="11" t="s">
        <v>230</v>
      </c>
      <c r="D48" s="11" t="s">
        <v>275</v>
      </c>
      <c r="E48" s="12">
        <v>25</v>
      </c>
      <c r="F48" s="12">
        <v>1500</v>
      </c>
      <c r="G48" s="12">
        <v>10</v>
      </c>
      <c r="H48" s="12">
        <v>50</v>
      </c>
      <c r="I48" s="12"/>
      <c r="J48" s="12"/>
      <c r="K48" s="12"/>
      <c r="L48" s="13"/>
      <c r="M48" s="12">
        <f t="shared" si="6"/>
        <v>0</v>
      </c>
      <c r="N48" s="12">
        <f t="shared" si="7"/>
        <v>0</v>
      </c>
      <c r="O48" s="14"/>
      <c r="P48" s="15">
        <v>0.11</v>
      </c>
      <c r="Q48" s="15">
        <f t="shared" si="8"/>
        <v>0</v>
      </c>
    </row>
    <row r="49" spans="1:19" x14ac:dyDescent="0.2">
      <c r="A49" s="11" t="s">
        <v>254</v>
      </c>
      <c r="B49" s="11" t="s">
        <v>255</v>
      </c>
      <c r="C49" s="11" t="s">
        <v>254</v>
      </c>
      <c r="D49" s="11" t="s">
        <v>275</v>
      </c>
      <c r="E49" s="12">
        <v>25</v>
      </c>
      <c r="F49" s="12">
        <v>1650</v>
      </c>
      <c r="G49" s="12">
        <v>10</v>
      </c>
      <c r="H49" s="12">
        <v>50</v>
      </c>
      <c r="I49" s="12"/>
      <c r="J49" s="12"/>
      <c r="K49" s="12"/>
      <c r="L49" s="13"/>
      <c r="M49" s="12">
        <f t="shared" si="6"/>
        <v>0</v>
      </c>
      <c r="N49" s="12">
        <f t="shared" si="7"/>
        <v>0</v>
      </c>
      <c r="O49" s="14"/>
      <c r="P49" s="15">
        <v>0.12</v>
      </c>
      <c r="Q49" s="15">
        <f t="shared" si="8"/>
        <v>0</v>
      </c>
    </row>
    <row r="50" spans="1:19" x14ac:dyDescent="0.2">
      <c r="A50" s="11" t="s">
        <v>193</v>
      </c>
      <c r="B50" s="11" t="s">
        <v>175</v>
      </c>
      <c r="C50" s="11" t="s">
        <v>193</v>
      </c>
      <c r="D50" s="11" t="s">
        <v>275</v>
      </c>
      <c r="E50" s="12">
        <v>25</v>
      </c>
      <c r="F50" s="12">
        <v>1800</v>
      </c>
      <c r="G50" s="12">
        <v>10</v>
      </c>
      <c r="H50" s="12">
        <v>50</v>
      </c>
      <c r="I50" s="12"/>
      <c r="J50" s="12"/>
      <c r="K50" s="12"/>
      <c r="L50" s="13"/>
      <c r="M50" s="12">
        <f t="shared" si="6"/>
        <v>0</v>
      </c>
      <c r="N50" s="12">
        <f t="shared" si="7"/>
        <v>0</v>
      </c>
      <c r="O50" s="14"/>
      <c r="P50" s="15">
        <v>0.12</v>
      </c>
      <c r="Q50" s="15">
        <f t="shared" si="8"/>
        <v>0</v>
      </c>
    </row>
    <row r="51" spans="1:19" x14ac:dyDescent="0.2">
      <c r="A51" s="36" t="s">
        <v>293</v>
      </c>
      <c r="B51" s="36" t="s">
        <v>294</v>
      </c>
      <c r="C51" s="36">
        <v>90443000</v>
      </c>
      <c r="D51" s="36" t="s">
        <v>277</v>
      </c>
      <c r="E51" s="12" t="s">
        <v>63</v>
      </c>
      <c r="F51" s="12">
        <v>2100</v>
      </c>
      <c r="G51" s="12">
        <v>10</v>
      </c>
      <c r="H51" s="12">
        <v>50</v>
      </c>
      <c r="I51" s="12"/>
      <c r="J51" s="12"/>
      <c r="K51" s="12"/>
      <c r="L51" s="13"/>
      <c r="M51" s="12">
        <f t="shared" si="6"/>
        <v>0</v>
      </c>
      <c r="N51" s="12">
        <f t="shared" si="7"/>
        <v>0</v>
      </c>
      <c r="O51" s="14"/>
      <c r="P51" s="15">
        <v>0.09</v>
      </c>
      <c r="Q51" s="15">
        <f t="shared" si="8"/>
        <v>0</v>
      </c>
    </row>
    <row r="52" spans="1:19" x14ac:dyDescent="0.2">
      <c r="A52" s="36" t="s">
        <v>174</v>
      </c>
      <c r="B52" s="36" t="s">
        <v>175</v>
      </c>
      <c r="C52" s="36">
        <v>90443900</v>
      </c>
      <c r="D52" s="36" t="s">
        <v>277</v>
      </c>
      <c r="E52" s="12" t="s">
        <v>63</v>
      </c>
      <c r="F52" s="12">
        <v>1800</v>
      </c>
      <c r="G52" s="12">
        <v>10</v>
      </c>
      <c r="H52" s="12">
        <v>50</v>
      </c>
      <c r="I52" s="12"/>
      <c r="J52" s="12"/>
      <c r="K52" s="12"/>
      <c r="L52" s="13"/>
      <c r="M52" s="12">
        <f t="shared" si="6"/>
        <v>0</v>
      </c>
      <c r="N52" s="12">
        <f t="shared" si="7"/>
        <v>0</v>
      </c>
      <c r="O52" s="14"/>
      <c r="P52" s="15">
        <v>0.12</v>
      </c>
      <c r="Q52" s="15">
        <f t="shared" si="8"/>
        <v>0</v>
      </c>
    </row>
    <row r="53" spans="1:19" x14ac:dyDescent="0.2">
      <c r="A53" s="28" t="s">
        <v>70</v>
      </c>
      <c r="B53" s="28"/>
      <c r="C53" s="29"/>
      <c r="D53" s="29"/>
      <c r="E53" s="30"/>
      <c r="F53" s="36"/>
      <c r="G53" s="20"/>
      <c r="H53" s="20"/>
      <c r="I53" s="12"/>
      <c r="J53" s="12"/>
      <c r="K53" s="12"/>
      <c r="L53" s="20"/>
      <c r="M53" s="12"/>
      <c r="N53" s="12"/>
      <c r="O53" s="14"/>
      <c r="P53" s="12"/>
      <c r="Q53" s="15"/>
    </row>
    <row r="54" spans="1:19" x14ac:dyDescent="0.2">
      <c r="A54" s="11" t="s">
        <v>295</v>
      </c>
      <c r="B54" s="11" t="s">
        <v>296</v>
      </c>
      <c r="C54" s="11" t="s">
        <v>295</v>
      </c>
      <c r="D54" s="11" t="s">
        <v>275</v>
      </c>
      <c r="E54" s="12">
        <v>32</v>
      </c>
      <c r="F54" s="12">
        <v>100</v>
      </c>
      <c r="G54" s="12">
        <v>10</v>
      </c>
      <c r="H54" s="12">
        <v>300</v>
      </c>
      <c r="I54" s="12">
        <v>300</v>
      </c>
      <c r="J54" s="12"/>
      <c r="K54" s="12"/>
      <c r="L54" s="13"/>
      <c r="M54" s="12">
        <f t="shared" ref="M54:M68" si="9">SUM(I54:L54)</f>
        <v>300</v>
      </c>
      <c r="N54" s="12">
        <f t="shared" ref="N54:N68" si="10">$M54/$H54</f>
        <v>1</v>
      </c>
      <c r="O54" s="14"/>
      <c r="P54" s="15">
        <v>0.09</v>
      </c>
      <c r="Q54" s="15">
        <f t="shared" ref="Q54:Q68" si="11">$N54*$P54</f>
        <v>0.09</v>
      </c>
      <c r="R54" s="43">
        <f>SUM(Q54:Q68)</f>
        <v>0.99</v>
      </c>
      <c r="S54" s="3">
        <f>R54*100/$R$137</f>
        <v>11.327231121281466</v>
      </c>
    </row>
    <row r="55" spans="1:19" x14ac:dyDescent="0.2">
      <c r="A55" s="11" t="s">
        <v>71</v>
      </c>
      <c r="B55" s="11" t="s">
        <v>72</v>
      </c>
      <c r="C55" s="11" t="s">
        <v>71</v>
      </c>
      <c r="D55" s="11" t="s">
        <v>275</v>
      </c>
      <c r="E55" s="12">
        <v>32</v>
      </c>
      <c r="F55" s="12">
        <v>150</v>
      </c>
      <c r="G55" s="12">
        <v>10</v>
      </c>
      <c r="H55" s="12">
        <v>300</v>
      </c>
      <c r="I55" s="12"/>
      <c r="J55" s="12"/>
      <c r="K55" s="12"/>
      <c r="L55" s="13"/>
      <c r="M55" s="12">
        <f t="shared" si="9"/>
        <v>0</v>
      </c>
      <c r="N55" s="12">
        <f t="shared" si="10"/>
        <v>0</v>
      </c>
      <c r="O55" s="14"/>
      <c r="P55" s="15">
        <v>0.09</v>
      </c>
      <c r="Q55" s="15">
        <f t="shared" si="11"/>
        <v>0</v>
      </c>
    </row>
    <row r="56" spans="1:19" x14ac:dyDescent="0.2">
      <c r="A56" s="36" t="s">
        <v>256</v>
      </c>
      <c r="B56" s="36" t="s">
        <v>72</v>
      </c>
      <c r="C56" s="36">
        <v>90446200</v>
      </c>
      <c r="D56" s="36" t="s">
        <v>277</v>
      </c>
      <c r="E56" s="12">
        <v>32</v>
      </c>
      <c r="F56" s="12">
        <v>150</v>
      </c>
      <c r="G56" s="12">
        <v>10</v>
      </c>
      <c r="H56" s="12">
        <v>300</v>
      </c>
      <c r="I56" s="12"/>
      <c r="J56" s="12"/>
      <c r="K56" s="12"/>
      <c r="L56" s="13"/>
      <c r="M56" s="12">
        <f t="shared" si="9"/>
        <v>0</v>
      </c>
      <c r="N56" s="12">
        <f t="shared" si="10"/>
        <v>0</v>
      </c>
      <c r="O56" s="14"/>
      <c r="P56" s="15">
        <v>0.09</v>
      </c>
      <c r="Q56" s="15">
        <f t="shared" si="11"/>
        <v>0</v>
      </c>
    </row>
    <row r="57" spans="1:19" x14ac:dyDescent="0.2">
      <c r="A57" s="11" t="s">
        <v>200</v>
      </c>
      <c r="B57" s="11" t="s">
        <v>201</v>
      </c>
      <c r="C57" s="11" t="s">
        <v>200</v>
      </c>
      <c r="D57" s="11" t="s">
        <v>275</v>
      </c>
      <c r="E57" s="12">
        <v>32</v>
      </c>
      <c r="F57" s="12">
        <v>200</v>
      </c>
      <c r="G57" s="12">
        <v>10</v>
      </c>
      <c r="H57" s="12">
        <v>300</v>
      </c>
      <c r="I57" s="12"/>
      <c r="J57" s="12"/>
      <c r="K57" s="12"/>
      <c r="L57" s="13"/>
      <c r="M57" s="12">
        <f t="shared" si="9"/>
        <v>0</v>
      </c>
      <c r="N57" s="12">
        <f t="shared" si="10"/>
        <v>0</v>
      </c>
      <c r="O57" s="14"/>
      <c r="P57" s="15">
        <v>0.09</v>
      </c>
      <c r="Q57" s="15">
        <f t="shared" si="11"/>
        <v>0</v>
      </c>
    </row>
    <row r="58" spans="1:19" x14ac:dyDescent="0.2">
      <c r="A58" s="11" t="s">
        <v>73</v>
      </c>
      <c r="B58" s="11" t="s">
        <v>74</v>
      </c>
      <c r="C58" s="11" t="s">
        <v>73</v>
      </c>
      <c r="D58" s="11" t="s">
        <v>275</v>
      </c>
      <c r="E58" s="12">
        <v>32</v>
      </c>
      <c r="F58" s="12">
        <v>300</v>
      </c>
      <c r="G58" s="12">
        <v>10</v>
      </c>
      <c r="H58" s="12">
        <v>150</v>
      </c>
      <c r="I58" s="12"/>
      <c r="J58" s="12"/>
      <c r="K58" s="12">
        <v>300</v>
      </c>
      <c r="L58" s="13"/>
      <c r="M58" s="12">
        <f t="shared" si="9"/>
        <v>300</v>
      </c>
      <c r="N58" s="12">
        <f t="shared" si="10"/>
        <v>2</v>
      </c>
      <c r="O58" s="14"/>
      <c r="P58" s="15">
        <v>0.09</v>
      </c>
      <c r="Q58" s="15">
        <f t="shared" si="11"/>
        <v>0.18</v>
      </c>
    </row>
    <row r="59" spans="1:19" x14ac:dyDescent="0.2">
      <c r="A59" s="36" t="s">
        <v>232</v>
      </c>
      <c r="B59" s="36" t="s">
        <v>74</v>
      </c>
      <c r="C59" s="36">
        <v>90446300</v>
      </c>
      <c r="D59" s="36" t="s">
        <v>277</v>
      </c>
      <c r="E59" s="12" t="s">
        <v>180</v>
      </c>
      <c r="F59" s="12">
        <v>300</v>
      </c>
      <c r="G59" s="12">
        <v>10</v>
      </c>
      <c r="H59" s="12">
        <v>150</v>
      </c>
      <c r="I59" s="12"/>
      <c r="J59" s="12"/>
      <c r="K59" s="12">
        <v>300</v>
      </c>
      <c r="L59" s="13"/>
      <c r="M59" s="12">
        <f t="shared" si="9"/>
        <v>300</v>
      </c>
      <c r="N59" s="12">
        <f t="shared" si="10"/>
        <v>2</v>
      </c>
      <c r="O59" s="14"/>
      <c r="P59" s="15">
        <v>0.09</v>
      </c>
      <c r="Q59" s="15">
        <f t="shared" si="11"/>
        <v>0.18</v>
      </c>
    </row>
    <row r="60" spans="1:19" x14ac:dyDescent="0.2">
      <c r="A60" s="11" t="s">
        <v>75</v>
      </c>
      <c r="B60" s="11" t="s">
        <v>76</v>
      </c>
      <c r="C60" s="11" t="s">
        <v>75</v>
      </c>
      <c r="D60" s="11" t="s">
        <v>275</v>
      </c>
      <c r="E60" s="12">
        <v>32</v>
      </c>
      <c r="F60" s="12">
        <v>450</v>
      </c>
      <c r="G60" s="12">
        <v>10</v>
      </c>
      <c r="H60" s="12">
        <v>100</v>
      </c>
      <c r="I60" s="12"/>
      <c r="J60" s="12"/>
      <c r="K60" s="12"/>
      <c r="L60" s="13"/>
      <c r="M60" s="12">
        <f t="shared" si="9"/>
        <v>0</v>
      </c>
      <c r="N60" s="12">
        <f t="shared" si="10"/>
        <v>0</v>
      </c>
      <c r="O60" s="14"/>
      <c r="P60" s="15">
        <v>0.09</v>
      </c>
      <c r="Q60" s="15">
        <f t="shared" si="11"/>
        <v>0</v>
      </c>
    </row>
    <row r="61" spans="1:19" x14ac:dyDescent="0.2">
      <c r="A61" s="36" t="s">
        <v>179</v>
      </c>
      <c r="B61" s="36" t="s">
        <v>76</v>
      </c>
      <c r="C61" s="36">
        <v>90446400</v>
      </c>
      <c r="D61" s="36" t="s">
        <v>277</v>
      </c>
      <c r="E61" s="12" t="s">
        <v>180</v>
      </c>
      <c r="F61" s="12">
        <v>450</v>
      </c>
      <c r="G61" s="12">
        <v>10</v>
      </c>
      <c r="H61" s="12">
        <v>100</v>
      </c>
      <c r="I61" s="12">
        <v>300</v>
      </c>
      <c r="J61" s="12"/>
      <c r="K61" s="12">
        <v>300</v>
      </c>
      <c r="L61" s="13"/>
      <c r="M61" s="12">
        <f t="shared" si="9"/>
        <v>600</v>
      </c>
      <c r="N61" s="12">
        <f t="shared" si="10"/>
        <v>6</v>
      </c>
      <c r="O61" s="14"/>
      <c r="P61" s="15">
        <v>0.09</v>
      </c>
      <c r="Q61" s="15">
        <f t="shared" si="11"/>
        <v>0.54</v>
      </c>
    </row>
    <row r="62" spans="1:19" x14ac:dyDescent="0.2">
      <c r="A62" s="11" t="s">
        <v>156</v>
      </c>
      <c r="B62" s="11" t="s">
        <v>157</v>
      </c>
      <c r="C62" s="11" t="s">
        <v>156</v>
      </c>
      <c r="D62" s="11" t="s">
        <v>275</v>
      </c>
      <c r="E62" s="12">
        <v>32</v>
      </c>
      <c r="F62" s="12">
        <v>600</v>
      </c>
      <c r="G62" s="12">
        <v>10</v>
      </c>
      <c r="H62" s="12">
        <v>100</v>
      </c>
      <c r="I62" s="12"/>
      <c r="J62" s="12"/>
      <c r="K62" s="12"/>
      <c r="L62" s="13"/>
      <c r="M62" s="12">
        <f t="shared" si="9"/>
        <v>0</v>
      </c>
      <c r="N62" s="12">
        <f t="shared" si="10"/>
        <v>0</v>
      </c>
      <c r="O62" s="14"/>
      <c r="P62" s="15">
        <v>0.12</v>
      </c>
      <c r="Q62" s="15">
        <f t="shared" si="11"/>
        <v>0</v>
      </c>
    </row>
    <row r="63" spans="1:19" x14ac:dyDescent="0.2">
      <c r="A63" s="36" t="s">
        <v>181</v>
      </c>
      <c r="B63" s="36" t="s">
        <v>157</v>
      </c>
      <c r="C63" s="36">
        <v>90446600</v>
      </c>
      <c r="D63" s="36" t="s">
        <v>277</v>
      </c>
      <c r="E63" s="12" t="s">
        <v>180</v>
      </c>
      <c r="F63" s="12">
        <v>600</v>
      </c>
      <c r="G63" s="12">
        <v>10</v>
      </c>
      <c r="H63" s="12">
        <v>100</v>
      </c>
      <c r="I63" s="12"/>
      <c r="J63" s="12"/>
      <c r="K63" s="12"/>
      <c r="L63" s="13"/>
      <c r="M63" s="12">
        <f t="shared" si="9"/>
        <v>0</v>
      </c>
      <c r="N63" s="12">
        <f t="shared" si="10"/>
        <v>0</v>
      </c>
      <c r="O63" s="14"/>
      <c r="P63" s="15">
        <v>0.12</v>
      </c>
      <c r="Q63" s="15">
        <f t="shared" si="11"/>
        <v>0</v>
      </c>
    </row>
    <row r="64" spans="1:19" x14ac:dyDescent="0.2">
      <c r="A64" s="11" t="s">
        <v>222</v>
      </c>
      <c r="B64" s="11" t="s">
        <v>223</v>
      </c>
      <c r="C64" s="11" t="s">
        <v>222</v>
      </c>
      <c r="D64" s="11" t="s">
        <v>275</v>
      </c>
      <c r="E64" s="12">
        <v>32</v>
      </c>
      <c r="F64" s="12">
        <v>750</v>
      </c>
      <c r="G64" s="12">
        <v>10</v>
      </c>
      <c r="H64" s="12">
        <v>60</v>
      </c>
      <c r="I64" s="12"/>
      <c r="J64" s="12"/>
      <c r="K64" s="12"/>
      <c r="L64" s="13"/>
      <c r="M64" s="12">
        <f t="shared" si="9"/>
        <v>0</v>
      </c>
      <c r="N64" s="12">
        <f t="shared" si="10"/>
        <v>0</v>
      </c>
      <c r="O64" s="14"/>
      <c r="P64" s="15">
        <v>0.09</v>
      </c>
      <c r="Q64" s="15">
        <f t="shared" si="11"/>
        <v>0</v>
      </c>
    </row>
    <row r="65" spans="1:19" x14ac:dyDescent="0.2">
      <c r="A65" s="11" t="s">
        <v>158</v>
      </c>
      <c r="B65" s="11" t="s">
        <v>159</v>
      </c>
      <c r="C65" s="11" t="s">
        <v>158</v>
      </c>
      <c r="D65" s="11" t="s">
        <v>275</v>
      </c>
      <c r="E65" s="12">
        <v>32</v>
      </c>
      <c r="F65" s="12">
        <v>900</v>
      </c>
      <c r="G65" s="12">
        <v>10</v>
      </c>
      <c r="H65" s="12">
        <v>50</v>
      </c>
      <c r="I65" s="12"/>
      <c r="J65" s="12"/>
      <c r="K65" s="12"/>
      <c r="L65" s="13"/>
      <c r="M65" s="12">
        <f t="shared" si="9"/>
        <v>0</v>
      </c>
      <c r="N65" s="12">
        <f t="shared" si="10"/>
        <v>0</v>
      </c>
      <c r="O65" s="14"/>
      <c r="P65" s="15">
        <v>0.09</v>
      </c>
      <c r="Q65" s="15">
        <f t="shared" si="11"/>
        <v>0</v>
      </c>
    </row>
    <row r="66" spans="1:19" x14ac:dyDescent="0.2">
      <c r="A66" s="36" t="s">
        <v>182</v>
      </c>
      <c r="B66" s="36" t="s">
        <v>159</v>
      </c>
      <c r="C66" s="36">
        <v>90446700</v>
      </c>
      <c r="D66" s="36" t="s">
        <v>277</v>
      </c>
      <c r="E66" s="12" t="s">
        <v>180</v>
      </c>
      <c r="F66" s="12">
        <v>900</v>
      </c>
      <c r="G66" s="12">
        <v>10</v>
      </c>
      <c r="H66" s="12">
        <v>50</v>
      </c>
      <c r="I66" s="12"/>
      <c r="J66" s="12"/>
      <c r="K66" s="12"/>
      <c r="L66" s="13"/>
      <c r="M66" s="12">
        <f t="shared" si="9"/>
        <v>0</v>
      </c>
      <c r="N66" s="12">
        <f t="shared" si="10"/>
        <v>0</v>
      </c>
      <c r="O66" s="14"/>
      <c r="P66" s="15">
        <v>0.09</v>
      </c>
      <c r="Q66" s="15">
        <f t="shared" si="11"/>
        <v>0</v>
      </c>
    </row>
    <row r="67" spans="1:19" x14ac:dyDescent="0.2">
      <c r="A67" s="11" t="s">
        <v>233</v>
      </c>
      <c r="B67" s="11" t="s">
        <v>234</v>
      </c>
      <c r="C67" s="11" t="s">
        <v>233</v>
      </c>
      <c r="D67" s="11" t="s">
        <v>275</v>
      </c>
      <c r="E67" s="12">
        <v>32</v>
      </c>
      <c r="F67" s="12">
        <v>1200</v>
      </c>
      <c r="G67" s="12">
        <v>10</v>
      </c>
      <c r="H67" s="12">
        <v>50</v>
      </c>
      <c r="I67" s="12"/>
      <c r="J67" s="12"/>
      <c r="K67" s="12"/>
      <c r="L67" s="13"/>
      <c r="M67" s="12">
        <f t="shared" si="9"/>
        <v>0</v>
      </c>
      <c r="N67" s="12">
        <f t="shared" si="10"/>
        <v>0</v>
      </c>
      <c r="O67" s="14"/>
      <c r="P67" s="15">
        <v>0.12</v>
      </c>
      <c r="Q67" s="15">
        <f t="shared" si="11"/>
        <v>0</v>
      </c>
    </row>
    <row r="68" spans="1:19" x14ac:dyDescent="0.2">
      <c r="A68" s="37" t="s">
        <v>236</v>
      </c>
      <c r="B68" s="36" t="s">
        <v>237</v>
      </c>
      <c r="C68" s="48">
        <v>90446800</v>
      </c>
      <c r="D68" s="36" t="s">
        <v>277</v>
      </c>
      <c r="E68" s="12" t="s">
        <v>180</v>
      </c>
      <c r="F68" s="12">
        <v>1800</v>
      </c>
      <c r="G68" s="12">
        <v>10</v>
      </c>
      <c r="H68" s="12">
        <v>25</v>
      </c>
      <c r="I68" s="12"/>
      <c r="J68" s="12"/>
      <c r="K68" s="12"/>
      <c r="L68" s="13"/>
      <c r="M68" s="12">
        <f t="shared" si="9"/>
        <v>0</v>
      </c>
      <c r="N68" s="12">
        <f t="shared" si="10"/>
        <v>0</v>
      </c>
      <c r="O68" s="14"/>
      <c r="P68" s="15">
        <v>0.18</v>
      </c>
      <c r="Q68" s="15">
        <f t="shared" si="11"/>
        <v>0</v>
      </c>
      <c r="R68" s="43"/>
    </row>
    <row r="69" spans="1:19" x14ac:dyDescent="0.2">
      <c r="A69" s="28" t="s">
        <v>77</v>
      </c>
      <c r="B69" s="28"/>
      <c r="C69" s="29"/>
      <c r="D69" s="29"/>
      <c r="E69" s="30"/>
      <c r="F69" s="36"/>
      <c r="G69" s="12"/>
      <c r="H69" s="12"/>
      <c r="I69" s="12"/>
      <c r="J69" s="12"/>
      <c r="K69" s="12"/>
      <c r="L69" s="8"/>
      <c r="M69" s="12"/>
      <c r="N69" s="12"/>
      <c r="O69" s="14"/>
      <c r="P69" s="12"/>
      <c r="Q69" s="15"/>
    </row>
    <row r="70" spans="1:19" x14ac:dyDescent="0.2">
      <c r="A70" s="11" t="s">
        <v>297</v>
      </c>
      <c r="B70" s="11" t="s">
        <v>298</v>
      </c>
      <c r="C70" s="11" t="s">
        <v>297</v>
      </c>
      <c r="D70" s="11" t="s">
        <v>275</v>
      </c>
      <c r="E70" s="12">
        <v>40</v>
      </c>
      <c r="F70" s="12">
        <v>100</v>
      </c>
      <c r="G70" s="12">
        <v>10</v>
      </c>
      <c r="H70" s="12">
        <v>300</v>
      </c>
      <c r="I70" s="12"/>
      <c r="J70" s="12"/>
      <c r="K70" s="12">
        <v>300</v>
      </c>
      <c r="L70" s="13"/>
      <c r="M70" s="12">
        <f t="shared" ref="M70:M84" si="12">SUM(I70:L70)</f>
        <v>300</v>
      </c>
      <c r="N70" s="12">
        <f t="shared" ref="N70:N84" si="13">$M70/$H70</f>
        <v>1</v>
      </c>
      <c r="O70" s="14"/>
      <c r="P70" s="15">
        <v>0.13</v>
      </c>
      <c r="Q70" s="15">
        <f t="shared" ref="Q70:Q84" si="14">$N70*$P70</f>
        <v>0.13</v>
      </c>
      <c r="R70" s="43">
        <f>SUM(Q70:Q84)</f>
        <v>1.97</v>
      </c>
      <c r="S70" s="3">
        <f>R70*100/$R$137</f>
        <v>22.540045766590392</v>
      </c>
    </row>
    <row r="71" spans="1:19" x14ac:dyDescent="0.2">
      <c r="A71" s="11" t="s">
        <v>78</v>
      </c>
      <c r="B71" s="11" t="s">
        <v>79</v>
      </c>
      <c r="C71" s="11" t="s">
        <v>78</v>
      </c>
      <c r="D71" s="11" t="s">
        <v>275</v>
      </c>
      <c r="E71" s="12">
        <v>40</v>
      </c>
      <c r="F71" s="12">
        <v>150</v>
      </c>
      <c r="G71" s="12">
        <v>10</v>
      </c>
      <c r="H71" s="12">
        <v>300</v>
      </c>
      <c r="I71" s="12"/>
      <c r="J71" s="12"/>
      <c r="K71" s="12"/>
      <c r="L71" s="13"/>
      <c r="M71" s="12">
        <f t="shared" si="12"/>
        <v>0</v>
      </c>
      <c r="N71" s="12">
        <f t="shared" si="13"/>
        <v>0</v>
      </c>
      <c r="O71" s="14"/>
      <c r="P71" s="15">
        <v>0.13</v>
      </c>
      <c r="Q71" s="15">
        <f t="shared" si="14"/>
        <v>0</v>
      </c>
    </row>
    <row r="72" spans="1:19" x14ac:dyDescent="0.2">
      <c r="A72" s="36" t="s">
        <v>240</v>
      </c>
      <c r="B72" s="36" t="s">
        <v>79</v>
      </c>
      <c r="C72" s="31" t="s">
        <v>241</v>
      </c>
      <c r="D72" s="36" t="s">
        <v>277</v>
      </c>
      <c r="E72" s="12">
        <v>40</v>
      </c>
      <c r="F72" s="12">
        <v>150</v>
      </c>
      <c r="G72" s="12">
        <v>10</v>
      </c>
      <c r="H72" s="12">
        <v>300</v>
      </c>
      <c r="I72" s="12"/>
      <c r="J72" s="12"/>
      <c r="K72" s="12"/>
      <c r="L72" s="13"/>
      <c r="M72" s="12">
        <f t="shared" si="12"/>
        <v>0</v>
      </c>
      <c r="N72" s="12">
        <f t="shared" si="13"/>
        <v>0</v>
      </c>
      <c r="O72" s="14"/>
      <c r="P72" s="15">
        <v>0.13</v>
      </c>
      <c r="Q72" s="15">
        <f t="shared" si="14"/>
        <v>0</v>
      </c>
    </row>
    <row r="73" spans="1:19" x14ac:dyDescent="0.2">
      <c r="A73" s="11" t="s">
        <v>80</v>
      </c>
      <c r="B73" s="11" t="s">
        <v>81</v>
      </c>
      <c r="C73" s="11" t="s">
        <v>80</v>
      </c>
      <c r="D73" s="11" t="s">
        <v>275</v>
      </c>
      <c r="E73" s="12">
        <v>40</v>
      </c>
      <c r="F73" s="12">
        <v>200</v>
      </c>
      <c r="G73" s="12">
        <v>10</v>
      </c>
      <c r="H73" s="12">
        <v>150</v>
      </c>
      <c r="I73" s="12"/>
      <c r="J73" s="12"/>
      <c r="K73" s="12"/>
      <c r="L73" s="13"/>
      <c r="M73" s="12">
        <f t="shared" si="12"/>
        <v>0</v>
      </c>
      <c r="N73" s="12">
        <f t="shared" si="13"/>
        <v>0</v>
      </c>
      <c r="O73" s="14"/>
      <c r="P73" s="15">
        <v>0.13</v>
      </c>
      <c r="Q73" s="15">
        <f t="shared" si="14"/>
        <v>0</v>
      </c>
    </row>
    <row r="74" spans="1:19" x14ac:dyDescent="0.2">
      <c r="A74" s="11" t="s">
        <v>82</v>
      </c>
      <c r="B74" s="11" t="s">
        <v>83</v>
      </c>
      <c r="C74" s="11" t="s">
        <v>82</v>
      </c>
      <c r="D74" s="11" t="s">
        <v>275</v>
      </c>
      <c r="E74" s="12">
        <v>40</v>
      </c>
      <c r="F74" s="12">
        <v>300</v>
      </c>
      <c r="G74" s="12">
        <v>10</v>
      </c>
      <c r="H74" s="12">
        <v>150</v>
      </c>
      <c r="I74" s="12"/>
      <c r="J74" s="12"/>
      <c r="K74" s="12"/>
      <c r="L74" s="13"/>
      <c r="M74" s="12">
        <f t="shared" si="12"/>
        <v>0</v>
      </c>
      <c r="N74" s="12">
        <f t="shared" si="13"/>
        <v>0</v>
      </c>
      <c r="O74" s="14"/>
      <c r="P74" s="15">
        <v>0.13</v>
      </c>
      <c r="Q74" s="15">
        <f t="shared" si="14"/>
        <v>0</v>
      </c>
    </row>
    <row r="75" spans="1:19" x14ac:dyDescent="0.2">
      <c r="A75" s="36" t="s">
        <v>183</v>
      </c>
      <c r="B75" s="36" t="s">
        <v>83</v>
      </c>
      <c r="C75" s="36">
        <v>90447300</v>
      </c>
      <c r="D75" s="36" t="s">
        <v>277</v>
      </c>
      <c r="E75" s="12" t="s">
        <v>89</v>
      </c>
      <c r="F75" s="12">
        <v>300</v>
      </c>
      <c r="G75" s="12">
        <v>10</v>
      </c>
      <c r="H75" s="12">
        <v>150</v>
      </c>
      <c r="I75" s="12">
        <v>300</v>
      </c>
      <c r="J75" s="12"/>
      <c r="K75" s="12"/>
      <c r="L75" s="13"/>
      <c r="M75" s="12">
        <f t="shared" si="12"/>
        <v>300</v>
      </c>
      <c r="N75" s="12">
        <f t="shared" si="13"/>
        <v>2</v>
      </c>
      <c r="O75" s="14"/>
      <c r="P75" s="15">
        <v>0.13</v>
      </c>
      <c r="Q75" s="15">
        <f t="shared" si="14"/>
        <v>0.26</v>
      </c>
    </row>
    <row r="76" spans="1:19" x14ac:dyDescent="0.2">
      <c r="A76" s="11" t="s">
        <v>84</v>
      </c>
      <c r="B76" s="11" t="s">
        <v>85</v>
      </c>
      <c r="C76" s="11" t="s">
        <v>84</v>
      </c>
      <c r="D76" s="11" t="s">
        <v>275</v>
      </c>
      <c r="E76" s="12">
        <v>40</v>
      </c>
      <c r="F76" s="12">
        <v>450</v>
      </c>
      <c r="G76" s="12">
        <v>10</v>
      </c>
      <c r="H76" s="12">
        <v>100</v>
      </c>
      <c r="I76" s="12"/>
      <c r="J76" s="12"/>
      <c r="K76" s="12"/>
      <c r="L76" s="13"/>
      <c r="M76" s="12">
        <f t="shared" si="12"/>
        <v>0</v>
      </c>
      <c r="N76" s="12">
        <f t="shared" si="13"/>
        <v>0</v>
      </c>
      <c r="O76" s="14"/>
      <c r="P76" s="15">
        <v>0.13</v>
      </c>
      <c r="Q76" s="15">
        <f t="shared" si="14"/>
        <v>0</v>
      </c>
    </row>
    <row r="77" spans="1:19" x14ac:dyDescent="0.2">
      <c r="A77" s="36" t="s">
        <v>184</v>
      </c>
      <c r="B77" s="36" t="s">
        <v>85</v>
      </c>
      <c r="C77" s="36">
        <v>90447400</v>
      </c>
      <c r="D77" s="36" t="s">
        <v>277</v>
      </c>
      <c r="E77" s="12" t="s">
        <v>89</v>
      </c>
      <c r="F77" s="12">
        <v>450</v>
      </c>
      <c r="G77" s="12">
        <v>10</v>
      </c>
      <c r="H77" s="12">
        <v>100</v>
      </c>
      <c r="I77" s="12"/>
      <c r="J77" s="12"/>
      <c r="K77" s="12"/>
      <c r="L77" s="13"/>
      <c r="M77" s="12">
        <f t="shared" si="12"/>
        <v>0</v>
      </c>
      <c r="N77" s="12">
        <f t="shared" si="13"/>
        <v>0</v>
      </c>
      <c r="O77" s="14"/>
      <c r="P77" s="15">
        <v>0.13</v>
      </c>
      <c r="Q77" s="15">
        <f t="shared" si="14"/>
        <v>0</v>
      </c>
    </row>
    <row r="78" spans="1:19" x14ac:dyDescent="0.2">
      <c r="A78" s="11" t="s">
        <v>86</v>
      </c>
      <c r="B78" s="11" t="s">
        <v>87</v>
      </c>
      <c r="C78" s="11" t="s">
        <v>86</v>
      </c>
      <c r="D78" s="11" t="s">
        <v>275</v>
      </c>
      <c r="E78" s="12">
        <v>40</v>
      </c>
      <c r="F78" s="12">
        <v>600</v>
      </c>
      <c r="G78" s="12">
        <v>10</v>
      </c>
      <c r="H78" s="12">
        <v>50</v>
      </c>
      <c r="I78" s="12"/>
      <c r="J78" s="12"/>
      <c r="K78" s="12"/>
      <c r="L78" s="13"/>
      <c r="M78" s="12">
        <f t="shared" si="12"/>
        <v>0</v>
      </c>
      <c r="N78" s="12">
        <f t="shared" si="13"/>
        <v>0</v>
      </c>
      <c r="O78" s="14"/>
      <c r="P78" s="15">
        <v>0.09</v>
      </c>
      <c r="Q78" s="15">
        <f t="shared" si="14"/>
        <v>0</v>
      </c>
    </row>
    <row r="79" spans="1:19" x14ac:dyDescent="0.2">
      <c r="A79" s="36" t="s">
        <v>88</v>
      </c>
      <c r="B79" s="36" t="s">
        <v>87</v>
      </c>
      <c r="C79" s="36">
        <v>90447600</v>
      </c>
      <c r="D79" s="36" t="s">
        <v>277</v>
      </c>
      <c r="E79" s="12" t="s">
        <v>89</v>
      </c>
      <c r="F79" s="12">
        <v>600</v>
      </c>
      <c r="G79" s="12">
        <v>10</v>
      </c>
      <c r="H79" s="12">
        <v>50</v>
      </c>
      <c r="I79" s="12"/>
      <c r="J79" s="12"/>
      <c r="K79" s="12">
        <v>300</v>
      </c>
      <c r="L79" s="13"/>
      <c r="M79" s="12">
        <f t="shared" si="12"/>
        <v>300</v>
      </c>
      <c r="N79" s="12">
        <f t="shared" si="13"/>
        <v>6</v>
      </c>
      <c r="O79" s="14"/>
      <c r="P79" s="15">
        <v>0.09</v>
      </c>
      <c r="Q79" s="15">
        <f t="shared" si="14"/>
        <v>0.54</v>
      </c>
    </row>
    <row r="80" spans="1:19" x14ac:dyDescent="0.2">
      <c r="A80" s="11" t="s">
        <v>90</v>
      </c>
      <c r="B80" s="11" t="s">
        <v>91</v>
      </c>
      <c r="C80" s="11" t="s">
        <v>90</v>
      </c>
      <c r="D80" s="11" t="s">
        <v>275</v>
      </c>
      <c r="E80" s="12">
        <v>40</v>
      </c>
      <c r="F80" s="12">
        <v>750</v>
      </c>
      <c r="G80" s="12">
        <v>10</v>
      </c>
      <c r="H80" s="12">
        <v>50</v>
      </c>
      <c r="I80" s="12">
        <v>100</v>
      </c>
      <c r="J80" s="12"/>
      <c r="K80" s="12"/>
      <c r="L80" s="13"/>
      <c r="M80" s="12">
        <f t="shared" si="12"/>
        <v>100</v>
      </c>
      <c r="N80" s="12">
        <f t="shared" si="13"/>
        <v>2</v>
      </c>
      <c r="O80" s="14"/>
      <c r="P80" s="15">
        <v>0.13</v>
      </c>
      <c r="Q80" s="15">
        <f t="shared" si="14"/>
        <v>0.26</v>
      </c>
    </row>
    <row r="81" spans="1:19" x14ac:dyDescent="0.2">
      <c r="A81" s="11" t="s">
        <v>92</v>
      </c>
      <c r="B81" s="11" t="s">
        <v>93</v>
      </c>
      <c r="C81" s="11" t="s">
        <v>92</v>
      </c>
      <c r="D81" s="11" t="s">
        <v>275</v>
      </c>
      <c r="E81" s="12">
        <v>40</v>
      </c>
      <c r="F81" s="12">
        <v>900</v>
      </c>
      <c r="G81" s="12">
        <v>10</v>
      </c>
      <c r="H81" s="12">
        <v>50</v>
      </c>
      <c r="I81" s="12"/>
      <c r="J81" s="12"/>
      <c r="K81" s="12"/>
      <c r="L81" s="13"/>
      <c r="M81" s="12">
        <f t="shared" si="12"/>
        <v>0</v>
      </c>
      <c r="N81" s="12">
        <f t="shared" si="13"/>
        <v>0</v>
      </c>
      <c r="O81" s="14"/>
      <c r="P81" s="15">
        <v>0.13</v>
      </c>
      <c r="Q81" s="15">
        <f t="shared" si="14"/>
        <v>0</v>
      </c>
    </row>
    <row r="82" spans="1:19" x14ac:dyDescent="0.2">
      <c r="A82" s="36" t="s">
        <v>185</v>
      </c>
      <c r="B82" s="36" t="s">
        <v>93</v>
      </c>
      <c r="C82" s="36">
        <v>90447700</v>
      </c>
      <c r="D82" s="36" t="s">
        <v>277</v>
      </c>
      <c r="E82" s="12" t="s">
        <v>89</v>
      </c>
      <c r="F82" s="12">
        <v>900</v>
      </c>
      <c r="G82" s="12">
        <v>10</v>
      </c>
      <c r="H82" s="12">
        <v>50</v>
      </c>
      <c r="I82" s="12"/>
      <c r="J82" s="12"/>
      <c r="K82" s="12">
        <v>300</v>
      </c>
      <c r="L82" s="13"/>
      <c r="M82" s="12">
        <f t="shared" si="12"/>
        <v>300</v>
      </c>
      <c r="N82" s="12">
        <f t="shared" si="13"/>
        <v>6</v>
      </c>
      <c r="O82" s="14"/>
      <c r="P82" s="15">
        <v>0.13</v>
      </c>
      <c r="Q82" s="15">
        <f t="shared" si="14"/>
        <v>0.78</v>
      </c>
    </row>
    <row r="83" spans="1:19" x14ac:dyDescent="0.2">
      <c r="A83" s="11" t="s">
        <v>94</v>
      </c>
      <c r="B83" s="11" t="s">
        <v>95</v>
      </c>
      <c r="C83" s="11" t="s">
        <v>94</v>
      </c>
      <c r="D83" s="11" t="s">
        <v>275</v>
      </c>
      <c r="E83" s="12">
        <v>40</v>
      </c>
      <c r="F83" s="12">
        <v>1200</v>
      </c>
      <c r="G83" s="12">
        <v>5</v>
      </c>
      <c r="H83" s="12">
        <v>25</v>
      </c>
      <c r="I83" s="12"/>
      <c r="J83" s="12"/>
      <c r="K83" s="12"/>
      <c r="L83" s="13"/>
      <c r="M83" s="12">
        <f t="shared" si="12"/>
        <v>0</v>
      </c>
      <c r="N83" s="12">
        <f t="shared" si="13"/>
        <v>0</v>
      </c>
      <c r="O83" s="14"/>
      <c r="P83" s="15">
        <v>0.08</v>
      </c>
      <c r="Q83" s="15">
        <f t="shared" si="14"/>
        <v>0</v>
      </c>
    </row>
    <row r="84" spans="1:19" x14ac:dyDescent="0.2">
      <c r="A84" s="11" t="s">
        <v>220</v>
      </c>
      <c r="B84" s="11" t="s">
        <v>221</v>
      </c>
      <c r="C84" s="11" t="s">
        <v>220</v>
      </c>
      <c r="D84" s="11" t="s">
        <v>275</v>
      </c>
      <c r="E84" s="12">
        <v>40</v>
      </c>
      <c r="F84" s="12">
        <v>2000</v>
      </c>
      <c r="G84" s="12">
        <v>5</v>
      </c>
      <c r="H84" s="12">
        <v>25</v>
      </c>
      <c r="I84" s="12"/>
      <c r="J84" s="12"/>
      <c r="K84" s="12"/>
      <c r="L84" s="13"/>
      <c r="M84" s="12">
        <f t="shared" si="12"/>
        <v>0</v>
      </c>
      <c r="N84" s="12">
        <f t="shared" si="13"/>
        <v>0</v>
      </c>
      <c r="O84" s="14"/>
      <c r="P84" s="15">
        <v>0.08</v>
      </c>
      <c r="Q84" s="15">
        <f t="shared" si="14"/>
        <v>0</v>
      </c>
      <c r="R84" s="43"/>
    </row>
    <row r="85" spans="1:19" x14ac:dyDescent="0.2">
      <c r="A85" s="28" t="s">
        <v>96</v>
      </c>
      <c r="B85" s="28"/>
      <c r="C85" s="30"/>
      <c r="D85" s="30"/>
      <c r="E85" s="20"/>
      <c r="F85" s="12"/>
      <c r="G85" s="12"/>
      <c r="H85" s="12"/>
      <c r="I85" s="12"/>
      <c r="J85" s="12"/>
      <c r="K85" s="12"/>
      <c r="L85" s="8"/>
      <c r="M85" s="12"/>
      <c r="N85" s="12"/>
      <c r="O85" s="14"/>
      <c r="P85" s="12"/>
      <c r="Q85" s="15"/>
    </row>
    <row r="86" spans="1:19" x14ac:dyDescent="0.2">
      <c r="A86" s="11" t="s">
        <v>299</v>
      </c>
      <c r="B86" s="11" t="s">
        <v>300</v>
      </c>
      <c r="C86" s="11" t="s">
        <v>299</v>
      </c>
      <c r="D86" s="11" t="s">
        <v>275</v>
      </c>
      <c r="E86" s="12">
        <v>50</v>
      </c>
      <c r="F86" s="12">
        <v>100</v>
      </c>
      <c r="G86" s="12">
        <v>10</v>
      </c>
      <c r="H86" s="12">
        <v>150</v>
      </c>
      <c r="I86" s="12">
        <v>300</v>
      </c>
      <c r="J86" s="12"/>
      <c r="K86" s="12"/>
      <c r="L86" s="13"/>
      <c r="M86" s="12">
        <f t="shared" ref="M86:M102" si="15">SUM(I86:L86)</f>
        <v>300</v>
      </c>
      <c r="N86" s="12">
        <f t="shared" ref="N86:N102" si="16">$M86/$H86</f>
        <v>2</v>
      </c>
      <c r="O86" s="14"/>
      <c r="P86" s="15">
        <v>0.1</v>
      </c>
      <c r="Q86" s="15">
        <f t="shared" ref="Q86:Q102" si="17">$N86*$P86</f>
        <v>0.2</v>
      </c>
      <c r="R86" s="43">
        <f>SUM(Q86:Q102)</f>
        <v>1.24</v>
      </c>
      <c r="S86" s="3">
        <f>R86*100/$R$137</f>
        <v>14.187643020594969</v>
      </c>
    </row>
    <row r="87" spans="1:19" x14ac:dyDescent="0.2">
      <c r="A87" s="11" t="s">
        <v>97</v>
      </c>
      <c r="B87" s="11" t="s">
        <v>98</v>
      </c>
      <c r="C87" s="11" t="s">
        <v>97</v>
      </c>
      <c r="D87" s="11" t="s">
        <v>275</v>
      </c>
      <c r="E87" s="12">
        <v>50</v>
      </c>
      <c r="F87" s="12">
        <v>150</v>
      </c>
      <c r="G87" s="12">
        <v>10</v>
      </c>
      <c r="H87" s="12">
        <v>150</v>
      </c>
      <c r="I87" s="12"/>
      <c r="J87" s="12"/>
      <c r="K87" s="12"/>
      <c r="L87" s="13"/>
      <c r="M87" s="12">
        <f t="shared" si="15"/>
        <v>0</v>
      </c>
      <c r="N87" s="12">
        <f t="shared" si="16"/>
        <v>0</v>
      </c>
      <c r="O87" s="14"/>
      <c r="P87" s="15">
        <v>0.1</v>
      </c>
      <c r="Q87" s="15">
        <f t="shared" si="17"/>
        <v>0</v>
      </c>
    </row>
    <row r="88" spans="1:19" x14ac:dyDescent="0.2">
      <c r="A88" s="36" t="s">
        <v>235</v>
      </c>
      <c r="B88" s="36" t="s">
        <v>98</v>
      </c>
      <c r="C88" s="36">
        <v>90448200</v>
      </c>
      <c r="D88" s="36" t="s">
        <v>277</v>
      </c>
      <c r="E88" s="12" t="s">
        <v>102</v>
      </c>
      <c r="F88" s="12">
        <v>150</v>
      </c>
      <c r="G88" s="12">
        <v>10</v>
      </c>
      <c r="H88" s="12">
        <v>150</v>
      </c>
      <c r="I88" s="12"/>
      <c r="J88" s="12"/>
      <c r="K88" s="12"/>
      <c r="L88" s="13"/>
      <c r="M88" s="12">
        <f t="shared" si="15"/>
        <v>0</v>
      </c>
      <c r="N88" s="12">
        <f t="shared" si="16"/>
        <v>0</v>
      </c>
      <c r="O88" s="14"/>
      <c r="P88" s="15">
        <v>0.1</v>
      </c>
      <c r="Q88" s="15">
        <f t="shared" si="17"/>
        <v>0</v>
      </c>
    </row>
    <row r="89" spans="1:19" x14ac:dyDescent="0.2">
      <c r="A89" s="11" t="s">
        <v>224</v>
      </c>
      <c r="B89" s="11" t="s">
        <v>225</v>
      </c>
      <c r="C89" s="11" t="s">
        <v>224</v>
      </c>
      <c r="D89" s="11" t="s">
        <v>275</v>
      </c>
      <c r="E89" s="12">
        <v>50</v>
      </c>
      <c r="F89" s="12">
        <v>200</v>
      </c>
      <c r="G89" s="12">
        <v>10</v>
      </c>
      <c r="H89" s="12">
        <v>150</v>
      </c>
      <c r="I89" s="12"/>
      <c r="J89" s="12"/>
      <c r="K89" s="12"/>
      <c r="L89" s="13"/>
      <c r="M89" s="12">
        <f t="shared" si="15"/>
        <v>0</v>
      </c>
      <c r="N89" s="12">
        <f t="shared" si="16"/>
        <v>0</v>
      </c>
      <c r="O89" s="14"/>
      <c r="P89" s="15">
        <v>0.06</v>
      </c>
      <c r="Q89" s="15">
        <f t="shared" si="17"/>
        <v>0</v>
      </c>
    </row>
    <row r="90" spans="1:19" x14ac:dyDescent="0.2">
      <c r="A90" s="11" t="s">
        <v>99</v>
      </c>
      <c r="B90" s="11" t="s">
        <v>100</v>
      </c>
      <c r="C90" s="11" t="s">
        <v>99</v>
      </c>
      <c r="D90" s="11" t="s">
        <v>275</v>
      </c>
      <c r="E90" s="12">
        <v>50</v>
      </c>
      <c r="F90" s="12">
        <v>300</v>
      </c>
      <c r="G90" s="12">
        <v>10</v>
      </c>
      <c r="H90" s="12">
        <v>75</v>
      </c>
      <c r="I90" s="12"/>
      <c r="J90" s="12"/>
      <c r="K90" s="12"/>
      <c r="L90" s="13"/>
      <c r="M90" s="12">
        <f t="shared" si="15"/>
        <v>0</v>
      </c>
      <c r="N90" s="12">
        <f t="shared" si="16"/>
        <v>0</v>
      </c>
      <c r="O90" s="14"/>
      <c r="P90" s="15">
        <v>0.1</v>
      </c>
      <c r="Q90" s="15">
        <f t="shared" si="17"/>
        <v>0</v>
      </c>
    </row>
    <row r="91" spans="1:19" x14ac:dyDescent="0.2">
      <c r="A91" s="36" t="s">
        <v>101</v>
      </c>
      <c r="B91" s="36" t="s">
        <v>100</v>
      </c>
      <c r="C91" s="36">
        <v>90448300</v>
      </c>
      <c r="D91" s="36" t="s">
        <v>277</v>
      </c>
      <c r="E91" s="12" t="s">
        <v>102</v>
      </c>
      <c r="F91" s="12">
        <v>300</v>
      </c>
      <c r="G91" s="12">
        <v>10</v>
      </c>
      <c r="H91" s="12">
        <v>75</v>
      </c>
      <c r="I91" s="12"/>
      <c r="J91" s="12"/>
      <c r="K91" s="12"/>
      <c r="L91" s="13"/>
      <c r="M91" s="12">
        <f t="shared" si="15"/>
        <v>0</v>
      </c>
      <c r="N91" s="12">
        <f t="shared" si="16"/>
        <v>0</v>
      </c>
      <c r="O91" s="14"/>
      <c r="P91" s="15">
        <v>0.1</v>
      </c>
      <c r="Q91" s="15">
        <f t="shared" si="17"/>
        <v>0</v>
      </c>
    </row>
    <row r="92" spans="1:19" x14ac:dyDescent="0.2">
      <c r="A92" s="11" t="s">
        <v>103</v>
      </c>
      <c r="B92" s="11" t="s">
        <v>104</v>
      </c>
      <c r="C92" s="11" t="s">
        <v>103</v>
      </c>
      <c r="D92" s="11" t="s">
        <v>275</v>
      </c>
      <c r="E92" s="12">
        <v>50</v>
      </c>
      <c r="F92" s="12">
        <v>450</v>
      </c>
      <c r="G92" s="12">
        <v>10</v>
      </c>
      <c r="H92" s="12">
        <v>50</v>
      </c>
      <c r="I92" s="12"/>
      <c r="J92" s="12"/>
      <c r="K92" s="12"/>
      <c r="L92" s="13"/>
      <c r="M92" s="12">
        <f t="shared" si="15"/>
        <v>0</v>
      </c>
      <c r="N92" s="12">
        <f t="shared" si="16"/>
        <v>0</v>
      </c>
      <c r="O92" s="14"/>
      <c r="P92" s="15">
        <v>0.1</v>
      </c>
      <c r="Q92" s="15">
        <f t="shared" si="17"/>
        <v>0</v>
      </c>
    </row>
    <row r="93" spans="1:19" x14ac:dyDescent="0.2">
      <c r="A93" s="36" t="s">
        <v>186</v>
      </c>
      <c r="B93" s="36" t="s">
        <v>104</v>
      </c>
      <c r="C93" s="36">
        <v>90448400</v>
      </c>
      <c r="D93" s="36" t="s">
        <v>277</v>
      </c>
      <c r="E93" s="12" t="s">
        <v>102</v>
      </c>
      <c r="F93" s="12">
        <v>450</v>
      </c>
      <c r="G93" s="12">
        <v>10</v>
      </c>
      <c r="H93" s="12">
        <v>50</v>
      </c>
      <c r="I93" s="12"/>
      <c r="J93" s="12"/>
      <c r="K93" s="12"/>
      <c r="L93" s="13"/>
      <c r="M93" s="12">
        <f t="shared" si="15"/>
        <v>0</v>
      </c>
      <c r="N93" s="12">
        <f t="shared" si="16"/>
        <v>0</v>
      </c>
      <c r="O93" s="14"/>
      <c r="P93" s="15">
        <v>0.1</v>
      </c>
      <c r="Q93" s="15">
        <f t="shared" si="17"/>
        <v>0</v>
      </c>
    </row>
    <row r="94" spans="1:19" x14ac:dyDescent="0.2">
      <c r="A94" s="11" t="s">
        <v>105</v>
      </c>
      <c r="B94" s="11" t="s">
        <v>106</v>
      </c>
      <c r="C94" s="11" t="s">
        <v>105</v>
      </c>
      <c r="D94" s="11" t="s">
        <v>275</v>
      </c>
      <c r="E94" s="12">
        <v>50</v>
      </c>
      <c r="F94" s="12">
        <v>600</v>
      </c>
      <c r="G94" s="12">
        <v>10</v>
      </c>
      <c r="H94" s="12">
        <v>50</v>
      </c>
      <c r="I94" s="12"/>
      <c r="J94" s="12"/>
      <c r="K94" s="12"/>
      <c r="L94" s="13"/>
      <c r="M94" s="12">
        <f t="shared" si="15"/>
        <v>0</v>
      </c>
      <c r="N94" s="12">
        <f t="shared" si="16"/>
        <v>0</v>
      </c>
      <c r="O94" s="14"/>
      <c r="P94" s="15">
        <v>0.13</v>
      </c>
      <c r="Q94" s="15">
        <f t="shared" si="17"/>
        <v>0</v>
      </c>
    </row>
    <row r="95" spans="1:19" x14ac:dyDescent="0.2">
      <c r="A95" s="36" t="s">
        <v>107</v>
      </c>
      <c r="B95" s="36" t="s">
        <v>106</v>
      </c>
      <c r="C95" s="36">
        <v>90448600</v>
      </c>
      <c r="D95" s="36" t="s">
        <v>277</v>
      </c>
      <c r="E95" s="12" t="s">
        <v>102</v>
      </c>
      <c r="F95" s="12">
        <v>600</v>
      </c>
      <c r="G95" s="12">
        <v>10</v>
      </c>
      <c r="H95" s="12">
        <v>50</v>
      </c>
      <c r="I95" s="12"/>
      <c r="J95" s="12"/>
      <c r="K95" s="12"/>
      <c r="L95" s="13"/>
      <c r="M95" s="12">
        <f t="shared" si="15"/>
        <v>0</v>
      </c>
      <c r="N95" s="12">
        <f t="shared" si="16"/>
        <v>0</v>
      </c>
      <c r="O95" s="14"/>
      <c r="P95" s="15">
        <v>0.13</v>
      </c>
      <c r="Q95" s="15">
        <f t="shared" si="17"/>
        <v>0</v>
      </c>
    </row>
    <row r="96" spans="1:19" x14ac:dyDescent="0.2">
      <c r="A96" s="36" t="s">
        <v>266</v>
      </c>
      <c r="B96" s="36" t="s">
        <v>267</v>
      </c>
      <c r="C96" s="36">
        <v>90448605</v>
      </c>
      <c r="D96" s="36" t="s">
        <v>277</v>
      </c>
      <c r="E96" s="12" t="s">
        <v>102</v>
      </c>
      <c r="F96" s="12">
        <v>700</v>
      </c>
      <c r="G96" s="12">
        <v>5</v>
      </c>
      <c r="H96" s="12">
        <v>25</v>
      </c>
      <c r="I96" s="12"/>
      <c r="J96" s="12"/>
      <c r="K96" s="12"/>
      <c r="L96" s="13"/>
      <c r="M96" s="12">
        <f t="shared" si="15"/>
        <v>0</v>
      </c>
      <c r="N96" s="12">
        <f t="shared" si="16"/>
        <v>0</v>
      </c>
      <c r="O96" s="14"/>
      <c r="P96" s="15">
        <v>0.1</v>
      </c>
      <c r="Q96" s="15">
        <f t="shared" si="17"/>
        <v>0</v>
      </c>
    </row>
    <row r="97" spans="1:19" x14ac:dyDescent="0.2">
      <c r="A97" s="11" t="s">
        <v>202</v>
      </c>
      <c r="B97" s="11" t="s">
        <v>203</v>
      </c>
      <c r="C97" s="11" t="s">
        <v>202</v>
      </c>
      <c r="D97" s="11" t="s">
        <v>275</v>
      </c>
      <c r="E97" s="12">
        <v>50</v>
      </c>
      <c r="F97" s="12">
        <v>750</v>
      </c>
      <c r="G97" s="12">
        <v>5</v>
      </c>
      <c r="H97" s="12">
        <v>25</v>
      </c>
      <c r="I97" s="12"/>
      <c r="J97" s="12"/>
      <c r="K97" s="12"/>
      <c r="L97" s="13"/>
      <c r="M97" s="12">
        <f t="shared" si="15"/>
        <v>0</v>
      </c>
      <c r="N97" s="12">
        <f t="shared" si="16"/>
        <v>0</v>
      </c>
      <c r="O97" s="14"/>
      <c r="P97" s="15">
        <v>0.1</v>
      </c>
      <c r="Q97" s="15">
        <f t="shared" si="17"/>
        <v>0</v>
      </c>
    </row>
    <row r="98" spans="1:19" x14ac:dyDescent="0.2">
      <c r="A98" s="11" t="s">
        <v>108</v>
      </c>
      <c r="B98" s="11" t="s">
        <v>109</v>
      </c>
      <c r="C98" s="11" t="s">
        <v>108</v>
      </c>
      <c r="D98" s="11" t="s">
        <v>275</v>
      </c>
      <c r="E98" s="12">
        <v>50</v>
      </c>
      <c r="F98" s="12">
        <v>900</v>
      </c>
      <c r="G98" s="12">
        <v>5</v>
      </c>
      <c r="H98" s="12">
        <v>25</v>
      </c>
      <c r="I98" s="12"/>
      <c r="J98" s="12"/>
      <c r="K98" s="12"/>
      <c r="L98" s="13"/>
      <c r="M98" s="12">
        <f t="shared" si="15"/>
        <v>0</v>
      </c>
      <c r="N98" s="12">
        <f t="shared" si="16"/>
        <v>0</v>
      </c>
      <c r="O98" s="14"/>
      <c r="P98" s="15">
        <v>0.1</v>
      </c>
      <c r="Q98" s="15">
        <f t="shared" si="17"/>
        <v>0</v>
      </c>
    </row>
    <row r="99" spans="1:19" x14ac:dyDescent="0.2">
      <c r="A99" s="36" t="s">
        <v>187</v>
      </c>
      <c r="B99" s="36" t="s">
        <v>109</v>
      </c>
      <c r="C99" s="36">
        <v>90448700</v>
      </c>
      <c r="D99" s="36" t="s">
        <v>277</v>
      </c>
      <c r="E99" s="12" t="s">
        <v>102</v>
      </c>
      <c r="F99" s="12">
        <v>900</v>
      </c>
      <c r="G99" s="12">
        <v>5</v>
      </c>
      <c r="H99" s="12">
        <v>25</v>
      </c>
      <c r="I99" s="12"/>
      <c r="J99" s="12"/>
      <c r="K99" s="12"/>
      <c r="L99" s="13"/>
      <c r="M99" s="12">
        <f t="shared" si="15"/>
        <v>0</v>
      </c>
      <c r="N99" s="12">
        <f t="shared" si="16"/>
        <v>0</v>
      </c>
      <c r="O99" s="14"/>
      <c r="P99" s="15">
        <v>0.1</v>
      </c>
      <c r="Q99" s="15">
        <f t="shared" si="17"/>
        <v>0</v>
      </c>
    </row>
    <row r="100" spans="1:19" x14ac:dyDescent="0.2">
      <c r="A100" s="11" t="s">
        <v>110</v>
      </c>
      <c r="B100" s="11" t="s">
        <v>111</v>
      </c>
      <c r="C100" s="11" t="s">
        <v>110</v>
      </c>
      <c r="D100" s="11" t="s">
        <v>275</v>
      </c>
      <c r="E100" s="12">
        <v>50</v>
      </c>
      <c r="F100" s="12">
        <v>1200</v>
      </c>
      <c r="G100" s="12">
        <v>5</v>
      </c>
      <c r="H100" s="12">
        <v>25</v>
      </c>
      <c r="I100" s="12"/>
      <c r="J100" s="12"/>
      <c r="K100" s="12"/>
      <c r="L100" s="13"/>
      <c r="M100" s="12">
        <f t="shared" si="15"/>
        <v>0</v>
      </c>
      <c r="N100" s="12">
        <f t="shared" si="16"/>
        <v>0</v>
      </c>
      <c r="O100" s="14"/>
      <c r="P100" s="15">
        <v>0.13</v>
      </c>
      <c r="Q100" s="15">
        <f t="shared" si="17"/>
        <v>0</v>
      </c>
    </row>
    <row r="101" spans="1:19" x14ac:dyDescent="0.2">
      <c r="A101" s="36" t="s">
        <v>204</v>
      </c>
      <c r="B101" s="36" t="s">
        <v>111</v>
      </c>
      <c r="C101" s="31" t="s">
        <v>205</v>
      </c>
      <c r="D101" s="36" t="s">
        <v>277</v>
      </c>
      <c r="E101" s="12">
        <v>50</v>
      </c>
      <c r="F101" s="12">
        <v>1200</v>
      </c>
      <c r="G101" s="12">
        <v>5</v>
      </c>
      <c r="H101" s="12">
        <v>25</v>
      </c>
      <c r="I101" s="12"/>
      <c r="J101" s="12"/>
      <c r="K101" s="12"/>
      <c r="L101" s="13"/>
      <c r="M101" s="12">
        <f t="shared" si="15"/>
        <v>0</v>
      </c>
      <c r="N101" s="12">
        <f t="shared" si="16"/>
        <v>0</v>
      </c>
      <c r="O101" s="14"/>
      <c r="P101" s="15">
        <v>0.13</v>
      </c>
      <c r="Q101" s="15">
        <f t="shared" si="17"/>
        <v>0</v>
      </c>
    </row>
    <row r="102" spans="1:19" x14ac:dyDescent="0.2">
      <c r="A102" s="36" t="s">
        <v>268</v>
      </c>
      <c r="B102" s="36" t="s">
        <v>269</v>
      </c>
      <c r="C102" s="31" t="s">
        <v>270</v>
      </c>
      <c r="D102" s="36" t="s">
        <v>277</v>
      </c>
      <c r="E102" s="12">
        <v>50</v>
      </c>
      <c r="F102" s="12">
        <v>2400</v>
      </c>
      <c r="G102" s="12">
        <v>5</v>
      </c>
      <c r="H102" s="12">
        <v>25</v>
      </c>
      <c r="I102" s="12"/>
      <c r="J102" s="12"/>
      <c r="K102" s="12">
        <v>200</v>
      </c>
      <c r="L102" s="13"/>
      <c r="M102" s="12">
        <f t="shared" si="15"/>
        <v>200</v>
      </c>
      <c r="N102" s="12">
        <f t="shared" si="16"/>
        <v>8</v>
      </c>
      <c r="O102" s="14"/>
      <c r="P102" s="15">
        <v>0.13</v>
      </c>
      <c r="Q102" s="15">
        <f t="shared" si="17"/>
        <v>1.04</v>
      </c>
      <c r="R102" s="43"/>
    </row>
    <row r="103" spans="1:19" x14ac:dyDescent="0.2">
      <c r="A103" s="318" t="s">
        <v>112</v>
      </c>
      <c r="B103" s="319"/>
      <c r="C103" s="29"/>
      <c r="D103" s="29"/>
      <c r="E103" s="30"/>
      <c r="F103" s="12"/>
      <c r="G103" s="12"/>
      <c r="H103" s="12"/>
      <c r="I103" s="12"/>
      <c r="J103" s="12"/>
      <c r="K103" s="12"/>
      <c r="L103" s="36"/>
      <c r="M103" s="12"/>
      <c r="N103" s="12"/>
      <c r="O103" s="14"/>
      <c r="P103" s="12"/>
      <c r="Q103" s="15"/>
    </row>
    <row r="104" spans="1:19" x14ac:dyDescent="0.2">
      <c r="A104" s="11" t="s">
        <v>216</v>
      </c>
      <c r="B104" s="11" t="s">
        <v>217</v>
      </c>
      <c r="C104" s="11" t="s">
        <v>216</v>
      </c>
      <c r="D104" s="11" t="s">
        <v>275</v>
      </c>
      <c r="E104" s="12">
        <v>20</v>
      </c>
      <c r="F104" s="12">
        <v>150</v>
      </c>
      <c r="G104" s="12">
        <v>10</v>
      </c>
      <c r="H104" s="12">
        <v>400</v>
      </c>
      <c r="I104" s="12"/>
      <c r="J104" s="12"/>
      <c r="K104" s="12"/>
      <c r="L104" s="36"/>
      <c r="M104" s="12">
        <f t="shared" ref="M104:M136" si="18">SUM(I104:L104)</f>
        <v>0</v>
      </c>
      <c r="N104" s="12">
        <f t="shared" ref="N104:N136" si="19">$M104/$H104</f>
        <v>0</v>
      </c>
      <c r="O104" s="14"/>
      <c r="P104" s="12">
        <v>0.06</v>
      </c>
      <c r="Q104" s="15">
        <f t="shared" ref="Q104:Q136" si="20">$N104*$P104</f>
        <v>0</v>
      </c>
      <c r="R104" s="43">
        <f>SUM(Q104:Q119)</f>
        <v>0.12</v>
      </c>
      <c r="S104" s="3">
        <f>R104*100/$R$137</f>
        <v>1.3729977116704808</v>
      </c>
    </row>
    <row r="105" spans="1:19" x14ac:dyDescent="0.2">
      <c r="A105" s="36" t="s">
        <v>226</v>
      </c>
      <c r="B105" s="36" t="s">
        <v>217</v>
      </c>
      <c r="C105" s="36">
        <v>90444200</v>
      </c>
      <c r="D105" s="36" t="s">
        <v>277</v>
      </c>
      <c r="E105" s="12">
        <v>20</v>
      </c>
      <c r="F105" s="12">
        <v>150</v>
      </c>
      <c r="G105" s="12">
        <v>10</v>
      </c>
      <c r="H105" s="12">
        <v>400</v>
      </c>
      <c r="I105" s="12"/>
      <c r="J105" s="12"/>
      <c r="K105" s="12"/>
      <c r="L105" s="36"/>
      <c r="M105" s="12">
        <f t="shared" si="18"/>
        <v>0</v>
      </c>
      <c r="N105" s="12">
        <f t="shared" si="19"/>
        <v>0</v>
      </c>
      <c r="O105" s="14"/>
      <c r="P105" s="12">
        <v>0.06</v>
      </c>
      <c r="Q105" s="15">
        <f t="shared" si="20"/>
        <v>0</v>
      </c>
    </row>
    <row r="106" spans="1:19" x14ac:dyDescent="0.2">
      <c r="A106" s="11" t="s">
        <v>191</v>
      </c>
      <c r="B106" s="11" t="s">
        <v>192</v>
      </c>
      <c r="C106" s="11" t="s">
        <v>191</v>
      </c>
      <c r="D106" s="11" t="s">
        <v>275</v>
      </c>
      <c r="E106" s="12">
        <v>20</v>
      </c>
      <c r="F106" s="12">
        <v>200</v>
      </c>
      <c r="G106" s="12">
        <v>10</v>
      </c>
      <c r="H106" s="12">
        <v>300</v>
      </c>
      <c r="I106" s="12"/>
      <c r="J106" s="12"/>
      <c r="K106" s="12"/>
      <c r="L106" s="36"/>
      <c r="M106" s="12">
        <f t="shared" si="18"/>
        <v>0</v>
      </c>
      <c r="N106" s="12">
        <f t="shared" si="19"/>
        <v>0</v>
      </c>
      <c r="O106" s="14"/>
      <c r="P106" s="12">
        <v>0.06</v>
      </c>
      <c r="Q106" s="15">
        <f t="shared" si="20"/>
        <v>0</v>
      </c>
    </row>
    <row r="107" spans="1:19" x14ac:dyDescent="0.2">
      <c r="A107" s="11" t="s">
        <v>160</v>
      </c>
      <c r="B107" s="11" t="s">
        <v>161</v>
      </c>
      <c r="C107" s="11" t="s">
        <v>160</v>
      </c>
      <c r="D107" s="11" t="s">
        <v>275</v>
      </c>
      <c r="E107" s="12">
        <v>20</v>
      </c>
      <c r="F107" s="12">
        <v>300</v>
      </c>
      <c r="G107" s="12">
        <v>10</v>
      </c>
      <c r="H107" s="12">
        <v>200</v>
      </c>
      <c r="I107" s="12"/>
      <c r="J107" s="12"/>
      <c r="K107" s="12">
        <v>400</v>
      </c>
      <c r="L107" s="13"/>
      <c r="M107" s="12">
        <f t="shared" si="18"/>
        <v>400</v>
      </c>
      <c r="N107" s="12">
        <f t="shared" si="19"/>
        <v>2</v>
      </c>
      <c r="O107" s="14"/>
      <c r="P107" s="15">
        <v>0.06</v>
      </c>
      <c r="Q107" s="15">
        <f t="shared" si="20"/>
        <v>0.12</v>
      </c>
    </row>
    <row r="108" spans="1:19" x14ac:dyDescent="0.2">
      <c r="A108" s="36" t="s">
        <v>215</v>
      </c>
      <c r="B108" s="36" t="s">
        <v>161</v>
      </c>
      <c r="C108" s="36">
        <v>90444300</v>
      </c>
      <c r="D108" s="36" t="s">
        <v>277</v>
      </c>
      <c r="E108" s="12" t="s">
        <v>46</v>
      </c>
      <c r="F108" s="12">
        <v>300</v>
      </c>
      <c r="G108" s="12">
        <v>10</v>
      </c>
      <c r="H108" s="12">
        <v>200</v>
      </c>
      <c r="I108" s="12"/>
      <c r="J108" s="12"/>
      <c r="K108" s="12"/>
      <c r="L108" s="13"/>
      <c r="M108" s="12">
        <f t="shared" si="18"/>
        <v>0</v>
      </c>
      <c r="N108" s="12">
        <f t="shared" si="19"/>
        <v>0</v>
      </c>
      <c r="O108" s="14"/>
      <c r="P108" s="15">
        <v>0.06</v>
      </c>
      <c r="Q108" s="15">
        <f t="shared" si="20"/>
        <v>0</v>
      </c>
    </row>
    <row r="109" spans="1:19" x14ac:dyDescent="0.2">
      <c r="A109" s="11" t="s">
        <v>206</v>
      </c>
      <c r="B109" s="11" t="s">
        <v>114</v>
      </c>
      <c r="C109" s="11" t="s">
        <v>206</v>
      </c>
      <c r="D109" s="11" t="s">
        <v>275</v>
      </c>
      <c r="E109" s="12">
        <v>20</v>
      </c>
      <c r="F109" s="12">
        <v>450</v>
      </c>
      <c r="G109" s="12">
        <v>10</v>
      </c>
      <c r="H109" s="12">
        <v>100</v>
      </c>
      <c r="I109" s="12"/>
      <c r="J109" s="12"/>
      <c r="K109" s="12"/>
      <c r="L109" s="25"/>
      <c r="M109" s="12">
        <f t="shared" si="18"/>
        <v>0</v>
      </c>
      <c r="N109" s="12">
        <f t="shared" si="19"/>
        <v>0</v>
      </c>
      <c r="O109" s="14"/>
      <c r="P109" s="15">
        <v>0.08</v>
      </c>
      <c r="Q109" s="15">
        <f t="shared" si="20"/>
        <v>0</v>
      </c>
    </row>
    <row r="110" spans="1:19" x14ac:dyDescent="0.2">
      <c r="A110" s="36" t="s">
        <v>113</v>
      </c>
      <c r="B110" s="36" t="s">
        <v>114</v>
      </c>
      <c r="C110" s="36">
        <v>90444400</v>
      </c>
      <c r="D110" s="36" t="s">
        <v>277</v>
      </c>
      <c r="E110" s="12" t="s">
        <v>46</v>
      </c>
      <c r="F110" s="12">
        <v>450</v>
      </c>
      <c r="G110" s="12">
        <v>10</v>
      </c>
      <c r="H110" s="12">
        <v>100</v>
      </c>
      <c r="I110" s="12"/>
      <c r="J110" s="12"/>
      <c r="K110" s="12"/>
      <c r="L110" s="13"/>
      <c r="M110" s="12">
        <f t="shared" si="18"/>
        <v>0</v>
      </c>
      <c r="N110" s="12">
        <f t="shared" si="19"/>
        <v>0</v>
      </c>
      <c r="O110" s="14"/>
      <c r="P110" s="15">
        <v>0.08</v>
      </c>
      <c r="Q110" s="15">
        <f t="shared" si="20"/>
        <v>0</v>
      </c>
    </row>
    <row r="111" spans="1:19" x14ac:dyDescent="0.2">
      <c r="A111" s="11" t="s">
        <v>115</v>
      </c>
      <c r="B111" s="11" t="s">
        <v>116</v>
      </c>
      <c r="C111" s="11" t="s">
        <v>115</v>
      </c>
      <c r="D111" s="11" t="s">
        <v>275</v>
      </c>
      <c r="E111" s="12">
        <v>20</v>
      </c>
      <c r="F111" s="12">
        <v>600</v>
      </c>
      <c r="G111" s="12">
        <v>10</v>
      </c>
      <c r="H111" s="12">
        <v>100</v>
      </c>
      <c r="I111" s="12"/>
      <c r="J111" s="12"/>
      <c r="K111" s="12"/>
      <c r="L111" s="13"/>
      <c r="M111" s="12">
        <f t="shared" si="18"/>
        <v>0</v>
      </c>
      <c r="N111" s="12">
        <f t="shared" si="19"/>
        <v>0</v>
      </c>
      <c r="O111" s="14"/>
      <c r="P111" s="15">
        <v>0.06</v>
      </c>
      <c r="Q111" s="15">
        <f t="shared" si="20"/>
        <v>0</v>
      </c>
    </row>
    <row r="112" spans="1:19" x14ac:dyDescent="0.2">
      <c r="A112" s="36" t="s">
        <v>188</v>
      </c>
      <c r="B112" s="36" t="s">
        <v>116</v>
      </c>
      <c r="C112" s="36">
        <v>90444600</v>
      </c>
      <c r="D112" s="36" t="s">
        <v>277</v>
      </c>
      <c r="E112" s="12" t="s">
        <v>46</v>
      </c>
      <c r="F112" s="12">
        <v>600</v>
      </c>
      <c r="G112" s="12">
        <v>10</v>
      </c>
      <c r="H112" s="12">
        <v>100</v>
      </c>
      <c r="I112" s="12"/>
      <c r="J112" s="12"/>
      <c r="K112" s="12"/>
      <c r="L112" s="13"/>
      <c r="M112" s="12">
        <f t="shared" si="18"/>
        <v>0</v>
      </c>
      <c r="N112" s="12">
        <f t="shared" si="19"/>
        <v>0</v>
      </c>
      <c r="O112" s="14"/>
      <c r="P112" s="15">
        <v>0.06</v>
      </c>
      <c r="Q112" s="15">
        <f t="shared" si="20"/>
        <v>0</v>
      </c>
    </row>
    <row r="113" spans="1:19" x14ac:dyDescent="0.2">
      <c r="A113" s="11" t="s">
        <v>117</v>
      </c>
      <c r="B113" s="11" t="s">
        <v>118</v>
      </c>
      <c r="C113" s="11" t="s">
        <v>117</v>
      </c>
      <c r="D113" s="11" t="s">
        <v>275</v>
      </c>
      <c r="E113" s="12">
        <v>20</v>
      </c>
      <c r="F113" s="12">
        <v>750</v>
      </c>
      <c r="G113" s="12">
        <v>10</v>
      </c>
      <c r="H113" s="12">
        <v>100</v>
      </c>
      <c r="I113" s="12"/>
      <c r="J113" s="12"/>
      <c r="K113" s="12"/>
      <c r="L113" s="13"/>
      <c r="M113" s="12">
        <f t="shared" si="18"/>
        <v>0</v>
      </c>
      <c r="N113" s="12">
        <f t="shared" si="19"/>
        <v>0</v>
      </c>
      <c r="O113" s="14"/>
      <c r="P113" s="15">
        <v>7.0000000000000007E-2</v>
      </c>
      <c r="Q113" s="15">
        <f t="shared" si="20"/>
        <v>0</v>
      </c>
    </row>
    <row r="114" spans="1:19" x14ac:dyDescent="0.2">
      <c r="A114" s="36" t="s">
        <v>189</v>
      </c>
      <c r="B114" s="36" t="s">
        <v>118</v>
      </c>
      <c r="C114" s="36">
        <v>90444700</v>
      </c>
      <c r="D114" s="36" t="s">
        <v>277</v>
      </c>
      <c r="E114" s="12" t="s">
        <v>46</v>
      </c>
      <c r="F114" s="12">
        <v>750</v>
      </c>
      <c r="G114" s="12">
        <v>10</v>
      </c>
      <c r="H114" s="12">
        <v>100</v>
      </c>
      <c r="I114" s="12"/>
      <c r="J114" s="12"/>
      <c r="K114" s="12"/>
      <c r="L114" s="13"/>
      <c r="M114" s="12">
        <f t="shared" si="18"/>
        <v>0</v>
      </c>
      <c r="N114" s="12">
        <f t="shared" si="19"/>
        <v>0</v>
      </c>
      <c r="O114" s="14"/>
      <c r="P114" s="15">
        <v>7.0000000000000007E-2</v>
      </c>
      <c r="Q114" s="15">
        <f t="shared" si="20"/>
        <v>0</v>
      </c>
    </row>
    <row r="115" spans="1:19" x14ac:dyDescent="0.2">
      <c r="A115" s="11" t="s">
        <v>119</v>
      </c>
      <c r="B115" s="11" t="s">
        <v>120</v>
      </c>
      <c r="C115" s="11" t="s">
        <v>119</v>
      </c>
      <c r="D115" s="11" t="s">
        <v>275</v>
      </c>
      <c r="E115" s="12">
        <v>20</v>
      </c>
      <c r="F115" s="12">
        <v>900</v>
      </c>
      <c r="G115" s="12">
        <v>10</v>
      </c>
      <c r="H115" s="12">
        <v>50</v>
      </c>
      <c r="I115" s="12"/>
      <c r="J115" s="12"/>
      <c r="K115" s="12"/>
      <c r="L115" s="13"/>
      <c r="M115" s="12">
        <f t="shared" si="18"/>
        <v>0</v>
      </c>
      <c r="N115" s="12">
        <f t="shared" si="19"/>
        <v>0</v>
      </c>
      <c r="O115" s="14"/>
      <c r="P115" s="15">
        <v>0.08</v>
      </c>
      <c r="Q115" s="15">
        <f t="shared" si="20"/>
        <v>0</v>
      </c>
    </row>
    <row r="116" spans="1:19" x14ac:dyDescent="0.2">
      <c r="A116" s="36" t="s">
        <v>263</v>
      </c>
      <c r="B116" s="36" t="s">
        <v>120</v>
      </c>
      <c r="C116" s="36">
        <v>90444800</v>
      </c>
      <c r="D116" s="36" t="s">
        <v>277</v>
      </c>
      <c r="E116" s="12" t="s">
        <v>46</v>
      </c>
      <c r="F116" s="12">
        <v>900</v>
      </c>
      <c r="G116" s="12">
        <v>10</v>
      </c>
      <c r="H116" s="12">
        <v>50</v>
      </c>
      <c r="I116" s="12"/>
      <c r="J116" s="12"/>
      <c r="K116" s="12"/>
      <c r="L116" s="13"/>
      <c r="M116" s="12">
        <f t="shared" si="18"/>
        <v>0</v>
      </c>
      <c r="N116" s="12">
        <f t="shared" si="19"/>
        <v>0</v>
      </c>
      <c r="O116" s="14"/>
      <c r="P116" s="15">
        <v>0.08</v>
      </c>
      <c r="Q116" s="15">
        <f t="shared" si="20"/>
        <v>0</v>
      </c>
    </row>
    <row r="117" spans="1:19" x14ac:dyDescent="0.2">
      <c r="A117" s="11" t="s">
        <v>121</v>
      </c>
      <c r="B117" s="11" t="s">
        <v>122</v>
      </c>
      <c r="C117" s="11" t="s">
        <v>121</v>
      </c>
      <c r="D117" s="11" t="s">
        <v>275</v>
      </c>
      <c r="E117" s="12">
        <v>20</v>
      </c>
      <c r="F117" s="12">
        <v>1200</v>
      </c>
      <c r="G117" s="12">
        <v>10</v>
      </c>
      <c r="H117" s="12">
        <v>50</v>
      </c>
      <c r="I117" s="12"/>
      <c r="J117" s="12"/>
      <c r="K117" s="12"/>
      <c r="L117" s="13"/>
      <c r="M117" s="12">
        <f t="shared" si="18"/>
        <v>0</v>
      </c>
      <c r="N117" s="12">
        <f t="shared" si="19"/>
        <v>0</v>
      </c>
      <c r="O117" s="14"/>
      <c r="P117" s="15">
        <v>0.11</v>
      </c>
      <c r="Q117" s="15">
        <f t="shared" si="20"/>
        <v>0</v>
      </c>
    </row>
    <row r="118" spans="1:19" x14ac:dyDescent="0.2">
      <c r="A118" s="11" t="s">
        <v>207</v>
      </c>
      <c r="B118" s="11" t="s">
        <v>208</v>
      </c>
      <c r="C118" s="11" t="s">
        <v>207</v>
      </c>
      <c r="D118" s="11" t="s">
        <v>275</v>
      </c>
      <c r="E118" s="12">
        <v>20</v>
      </c>
      <c r="F118" s="12">
        <v>1500</v>
      </c>
      <c r="G118" s="12">
        <v>10</v>
      </c>
      <c r="H118" s="12">
        <v>50</v>
      </c>
      <c r="I118" s="12"/>
      <c r="J118" s="12"/>
      <c r="K118" s="12"/>
      <c r="L118" s="13"/>
      <c r="M118" s="12">
        <f t="shared" si="18"/>
        <v>0</v>
      </c>
      <c r="N118" s="12">
        <f t="shared" si="19"/>
        <v>0</v>
      </c>
      <c r="O118" s="14"/>
      <c r="P118" s="15">
        <v>7.0000000000000007E-2</v>
      </c>
      <c r="Q118" s="15">
        <f t="shared" si="20"/>
        <v>0</v>
      </c>
    </row>
    <row r="119" spans="1:19" x14ac:dyDescent="0.2">
      <c r="A119" s="11" t="s">
        <v>209</v>
      </c>
      <c r="B119" s="11" t="s">
        <v>210</v>
      </c>
      <c r="C119" s="11" t="s">
        <v>209</v>
      </c>
      <c r="D119" s="11" t="s">
        <v>275</v>
      </c>
      <c r="E119" s="12">
        <v>20</v>
      </c>
      <c r="F119" s="12">
        <v>1800</v>
      </c>
      <c r="G119" s="12">
        <v>10</v>
      </c>
      <c r="H119" s="12">
        <v>50</v>
      </c>
      <c r="I119" s="12"/>
      <c r="J119" s="12"/>
      <c r="K119" s="12"/>
      <c r="L119" s="13"/>
      <c r="M119" s="12">
        <f t="shared" si="18"/>
        <v>0</v>
      </c>
      <c r="N119" s="12">
        <f t="shared" si="19"/>
        <v>0</v>
      </c>
      <c r="O119" s="51"/>
      <c r="P119" s="15">
        <v>0.09</v>
      </c>
      <c r="Q119" s="15">
        <f t="shared" si="20"/>
        <v>0</v>
      </c>
      <c r="R119" s="43"/>
    </row>
    <row r="120" spans="1:19" x14ac:dyDescent="0.2">
      <c r="A120" s="11" t="s">
        <v>123</v>
      </c>
      <c r="B120" s="11" t="s">
        <v>124</v>
      </c>
      <c r="C120" s="11" t="s">
        <v>123</v>
      </c>
      <c r="D120" s="11" t="s">
        <v>275</v>
      </c>
      <c r="E120" s="12">
        <v>25</v>
      </c>
      <c r="F120" s="12">
        <v>150</v>
      </c>
      <c r="G120" s="12">
        <v>10</v>
      </c>
      <c r="H120" s="12">
        <v>200</v>
      </c>
      <c r="I120" s="12"/>
      <c r="J120" s="12"/>
      <c r="K120" s="12"/>
      <c r="L120" s="13"/>
      <c r="M120" s="12">
        <f t="shared" si="18"/>
        <v>0</v>
      </c>
      <c r="N120" s="12">
        <f t="shared" si="19"/>
        <v>0</v>
      </c>
      <c r="O120" s="14"/>
      <c r="P120" s="15">
        <v>0.04</v>
      </c>
      <c r="Q120" s="15">
        <f t="shared" si="20"/>
        <v>0</v>
      </c>
      <c r="R120" s="43">
        <f>SUM(Q120:Q136)</f>
        <v>0.42</v>
      </c>
      <c r="S120" s="3">
        <f>R120*100/$R$137</f>
        <v>4.8054919908466829</v>
      </c>
    </row>
    <row r="121" spans="1:19" x14ac:dyDescent="0.2">
      <c r="A121" s="36" t="s">
        <v>257</v>
      </c>
      <c r="B121" s="36" t="s">
        <v>124</v>
      </c>
      <c r="C121" s="36">
        <v>90445200</v>
      </c>
      <c r="D121" s="36" t="s">
        <v>277</v>
      </c>
      <c r="E121" s="12">
        <v>25</v>
      </c>
      <c r="F121" s="12">
        <v>150</v>
      </c>
      <c r="G121" s="12">
        <v>10</v>
      </c>
      <c r="H121" s="12">
        <v>200</v>
      </c>
      <c r="I121" s="12"/>
      <c r="J121" s="12"/>
      <c r="K121" s="12"/>
      <c r="L121" s="13"/>
      <c r="M121" s="12">
        <f t="shared" si="18"/>
        <v>0</v>
      </c>
      <c r="N121" s="12">
        <f t="shared" si="19"/>
        <v>0</v>
      </c>
      <c r="O121" s="14"/>
      <c r="P121" s="15">
        <v>0.04</v>
      </c>
      <c r="Q121" s="15">
        <f t="shared" si="20"/>
        <v>0</v>
      </c>
    </row>
    <row r="122" spans="1:19" x14ac:dyDescent="0.2">
      <c r="A122" s="11" t="s">
        <v>125</v>
      </c>
      <c r="B122" s="11" t="s">
        <v>126</v>
      </c>
      <c r="C122" s="11" t="s">
        <v>125</v>
      </c>
      <c r="D122" s="11" t="s">
        <v>275</v>
      </c>
      <c r="E122" s="12">
        <v>25</v>
      </c>
      <c r="F122" s="12">
        <v>300</v>
      </c>
      <c r="G122" s="12">
        <v>10</v>
      </c>
      <c r="H122" s="12">
        <v>100</v>
      </c>
      <c r="I122" s="12">
        <v>100</v>
      </c>
      <c r="J122" s="12"/>
      <c r="K122" s="12"/>
      <c r="L122" s="13"/>
      <c r="M122" s="12">
        <f t="shared" si="18"/>
        <v>100</v>
      </c>
      <c r="N122" s="12">
        <f t="shared" si="19"/>
        <v>1</v>
      </c>
      <c r="O122" s="14"/>
      <c r="P122" s="15">
        <v>0.04</v>
      </c>
      <c r="Q122" s="15">
        <f t="shared" si="20"/>
        <v>0.04</v>
      </c>
    </row>
    <row r="123" spans="1:19" x14ac:dyDescent="0.2">
      <c r="A123" s="36" t="s">
        <v>127</v>
      </c>
      <c r="B123" s="36" t="s">
        <v>126</v>
      </c>
      <c r="C123" s="36">
        <v>90445300</v>
      </c>
      <c r="D123" s="36" t="s">
        <v>277</v>
      </c>
      <c r="E123" s="12" t="s">
        <v>63</v>
      </c>
      <c r="F123" s="12">
        <v>300</v>
      </c>
      <c r="G123" s="12">
        <v>10</v>
      </c>
      <c r="H123" s="12">
        <v>100</v>
      </c>
      <c r="I123" s="12">
        <v>200</v>
      </c>
      <c r="J123" s="12"/>
      <c r="K123" s="12"/>
      <c r="L123" s="13"/>
      <c r="M123" s="12">
        <f t="shared" si="18"/>
        <v>200</v>
      </c>
      <c r="N123" s="12">
        <f t="shared" si="19"/>
        <v>2</v>
      </c>
      <c r="O123" s="14"/>
      <c r="P123" s="15">
        <v>0.04</v>
      </c>
      <c r="Q123" s="15">
        <f t="shared" si="20"/>
        <v>0.08</v>
      </c>
    </row>
    <row r="124" spans="1:19" x14ac:dyDescent="0.2">
      <c r="A124" s="11" t="s">
        <v>128</v>
      </c>
      <c r="B124" s="11" t="s">
        <v>129</v>
      </c>
      <c r="C124" s="11" t="s">
        <v>128</v>
      </c>
      <c r="D124" s="11" t="s">
        <v>275</v>
      </c>
      <c r="E124" s="12">
        <v>25</v>
      </c>
      <c r="F124" s="12">
        <v>450</v>
      </c>
      <c r="G124" s="12">
        <v>10</v>
      </c>
      <c r="H124" s="12">
        <v>100</v>
      </c>
      <c r="I124" s="12"/>
      <c r="J124" s="12"/>
      <c r="K124" s="12"/>
      <c r="L124" s="13"/>
      <c r="M124" s="12">
        <f t="shared" si="18"/>
        <v>0</v>
      </c>
      <c r="N124" s="12">
        <f t="shared" si="19"/>
        <v>0</v>
      </c>
      <c r="O124" s="14"/>
      <c r="P124" s="15">
        <v>0.06</v>
      </c>
      <c r="Q124" s="15">
        <f t="shared" si="20"/>
        <v>0</v>
      </c>
    </row>
    <row r="125" spans="1:19" x14ac:dyDescent="0.2">
      <c r="A125" s="36" t="s">
        <v>190</v>
      </c>
      <c r="B125" s="36" t="s">
        <v>129</v>
      </c>
      <c r="C125" s="36">
        <v>90445400</v>
      </c>
      <c r="D125" s="36" t="s">
        <v>277</v>
      </c>
      <c r="E125" s="12" t="s">
        <v>63</v>
      </c>
      <c r="F125" s="12">
        <v>450</v>
      </c>
      <c r="G125" s="12">
        <v>10</v>
      </c>
      <c r="H125" s="12">
        <v>100</v>
      </c>
      <c r="I125" s="12"/>
      <c r="J125" s="12"/>
      <c r="K125" s="12">
        <v>500</v>
      </c>
      <c r="L125" s="13"/>
      <c r="M125" s="12">
        <f t="shared" si="18"/>
        <v>500</v>
      </c>
      <c r="N125" s="12">
        <f t="shared" si="19"/>
        <v>5</v>
      </c>
      <c r="O125" s="14"/>
      <c r="P125" s="15">
        <v>0.06</v>
      </c>
      <c r="Q125" s="15">
        <f t="shared" si="20"/>
        <v>0.3</v>
      </c>
    </row>
    <row r="126" spans="1:19" x14ac:dyDescent="0.2">
      <c r="A126" s="11" t="s">
        <v>130</v>
      </c>
      <c r="B126" s="11" t="s">
        <v>131</v>
      </c>
      <c r="C126" s="11" t="s">
        <v>130</v>
      </c>
      <c r="D126" s="11" t="s">
        <v>275</v>
      </c>
      <c r="E126" s="12">
        <v>25</v>
      </c>
      <c r="F126" s="12">
        <v>600</v>
      </c>
      <c r="G126" s="12">
        <v>10</v>
      </c>
      <c r="H126" s="12">
        <v>50</v>
      </c>
      <c r="I126" s="12"/>
      <c r="J126" s="12"/>
      <c r="K126" s="12"/>
      <c r="L126" s="13"/>
      <c r="M126" s="12">
        <f t="shared" si="18"/>
        <v>0</v>
      </c>
      <c r="N126" s="12">
        <f t="shared" si="19"/>
        <v>0</v>
      </c>
      <c r="O126" s="14"/>
      <c r="P126" s="15">
        <v>0.04</v>
      </c>
      <c r="Q126" s="15">
        <f t="shared" si="20"/>
        <v>0</v>
      </c>
    </row>
    <row r="127" spans="1:19" x14ac:dyDescent="0.2">
      <c r="A127" s="36" t="s">
        <v>211</v>
      </c>
      <c r="B127" s="36" t="s">
        <v>131</v>
      </c>
      <c r="C127" s="36">
        <v>90445600</v>
      </c>
      <c r="D127" s="36" t="s">
        <v>277</v>
      </c>
      <c r="E127" s="12">
        <v>25</v>
      </c>
      <c r="F127" s="12">
        <v>600</v>
      </c>
      <c r="G127" s="12">
        <v>10</v>
      </c>
      <c r="H127" s="12">
        <v>50</v>
      </c>
      <c r="I127" s="12"/>
      <c r="J127" s="12"/>
      <c r="K127" s="12"/>
      <c r="L127" s="13"/>
      <c r="M127" s="12">
        <f t="shared" si="18"/>
        <v>0</v>
      </c>
      <c r="N127" s="12">
        <f t="shared" si="19"/>
        <v>0</v>
      </c>
      <c r="O127" s="14"/>
      <c r="P127" s="15">
        <v>0.04</v>
      </c>
      <c r="Q127" s="15">
        <f t="shared" si="20"/>
        <v>0</v>
      </c>
    </row>
    <row r="128" spans="1:19" x14ac:dyDescent="0.2">
      <c r="A128" s="11" t="s">
        <v>162</v>
      </c>
      <c r="B128" s="11" t="s">
        <v>163</v>
      </c>
      <c r="C128" s="11" t="s">
        <v>162</v>
      </c>
      <c r="D128" s="11" t="s">
        <v>275</v>
      </c>
      <c r="E128" s="12">
        <v>25</v>
      </c>
      <c r="F128" s="12">
        <v>750</v>
      </c>
      <c r="G128" s="12">
        <v>10</v>
      </c>
      <c r="H128" s="12">
        <v>50</v>
      </c>
      <c r="I128" s="12"/>
      <c r="J128" s="12"/>
      <c r="K128" s="12"/>
      <c r="L128" s="13"/>
      <c r="M128" s="12">
        <f t="shared" si="18"/>
        <v>0</v>
      </c>
      <c r="N128" s="12">
        <f t="shared" si="19"/>
        <v>0</v>
      </c>
      <c r="O128" s="14"/>
      <c r="P128" s="15">
        <v>0.04</v>
      </c>
      <c r="Q128" s="15">
        <f t="shared" si="20"/>
        <v>0</v>
      </c>
    </row>
    <row r="129" spans="1:19" x14ac:dyDescent="0.2">
      <c r="A129" s="36" t="s">
        <v>218</v>
      </c>
      <c r="B129" s="36" t="s">
        <v>163</v>
      </c>
      <c r="C129" s="31" t="s">
        <v>219</v>
      </c>
      <c r="D129" s="36" t="s">
        <v>277</v>
      </c>
      <c r="E129" s="12">
        <v>25</v>
      </c>
      <c r="F129" s="12">
        <v>750</v>
      </c>
      <c r="G129" s="12">
        <v>10</v>
      </c>
      <c r="H129" s="12">
        <v>50</v>
      </c>
      <c r="I129" s="12"/>
      <c r="J129" s="12"/>
      <c r="K129" s="12"/>
      <c r="L129" s="13"/>
      <c r="M129" s="12">
        <f t="shared" si="18"/>
        <v>0</v>
      </c>
      <c r="N129" s="12">
        <f t="shared" si="19"/>
        <v>0</v>
      </c>
      <c r="O129" s="14"/>
      <c r="P129" s="15">
        <v>0.04</v>
      </c>
      <c r="Q129" s="15">
        <f t="shared" si="20"/>
        <v>0</v>
      </c>
    </row>
    <row r="130" spans="1:19" x14ac:dyDescent="0.2">
      <c r="A130" s="11" t="s">
        <v>132</v>
      </c>
      <c r="B130" s="11" t="s">
        <v>133</v>
      </c>
      <c r="C130" s="11" t="s">
        <v>132</v>
      </c>
      <c r="D130" s="11" t="s">
        <v>275</v>
      </c>
      <c r="E130" s="12">
        <v>25</v>
      </c>
      <c r="F130" s="12">
        <v>900</v>
      </c>
      <c r="G130" s="12">
        <v>10</v>
      </c>
      <c r="H130" s="12">
        <v>50</v>
      </c>
      <c r="I130" s="12"/>
      <c r="J130" s="12"/>
      <c r="K130" s="12"/>
      <c r="L130" s="13"/>
      <c r="M130" s="12">
        <f t="shared" si="18"/>
        <v>0</v>
      </c>
      <c r="N130" s="12">
        <f t="shared" si="19"/>
        <v>0</v>
      </c>
      <c r="O130" s="14"/>
      <c r="P130" s="15">
        <v>0.06</v>
      </c>
      <c r="Q130" s="15">
        <f t="shared" si="20"/>
        <v>0</v>
      </c>
    </row>
    <row r="131" spans="1:19" x14ac:dyDescent="0.2">
      <c r="A131" s="36" t="s">
        <v>264</v>
      </c>
      <c r="B131" s="36" t="s">
        <v>133</v>
      </c>
      <c r="C131" s="31" t="s">
        <v>265</v>
      </c>
      <c r="D131" s="36" t="s">
        <v>277</v>
      </c>
      <c r="E131" s="12">
        <v>25</v>
      </c>
      <c r="F131" s="12">
        <v>900</v>
      </c>
      <c r="G131" s="12">
        <v>10</v>
      </c>
      <c r="H131" s="12">
        <v>50</v>
      </c>
      <c r="I131" s="12"/>
      <c r="J131" s="12"/>
      <c r="K131" s="12"/>
      <c r="L131" s="13"/>
      <c r="M131" s="12">
        <f t="shared" si="18"/>
        <v>0</v>
      </c>
      <c r="N131" s="12">
        <f t="shared" si="19"/>
        <v>0</v>
      </c>
      <c r="O131" s="14"/>
      <c r="P131" s="15">
        <v>0.06</v>
      </c>
      <c r="Q131" s="15">
        <f t="shared" si="20"/>
        <v>0</v>
      </c>
    </row>
    <row r="132" spans="1:19" x14ac:dyDescent="0.2">
      <c r="A132" s="11" t="s">
        <v>134</v>
      </c>
      <c r="B132" s="11" t="s">
        <v>135</v>
      </c>
      <c r="C132" s="11" t="s">
        <v>134</v>
      </c>
      <c r="D132" s="11" t="s">
        <v>275</v>
      </c>
      <c r="E132" s="12">
        <v>25</v>
      </c>
      <c r="F132" s="12">
        <v>1200</v>
      </c>
      <c r="G132" s="12">
        <v>10</v>
      </c>
      <c r="H132" s="12">
        <v>50</v>
      </c>
      <c r="I132" s="12"/>
      <c r="J132" s="12"/>
      <c r="K132" s="12"/>
      <c r="L132" s="13"/>
      <c r="M132" s="12">
        <f t="shared" si="18"/>
        <v>0</v>
      </c>
      <c r="N132" s="12">
        <f t="shared" si="19"/>
        <v>0</v>
      </c>
      <c r="O132" s="14"/>
      <c r="P132" s="15">
        <v>0.08</v>
      </c>
      <c r="Q132" s="15">
        <f t="shared" si="20"/>
        <v>0</v>
      </c>
    </row>
    <row r="133" spans="1:19" x14ac:dyDescent="0.2">
      <c r="A133" s="11" t="s">
        <v>238</v>
      </c>
      <c r="B133" s="11" t="s">
        <v>239</v>
      </c>
      <c r="C133" s="11" t="s">
        <v>238</v>
      </c>
      <c r="D133" s="11" t="s">
        <v>275</v>
      </c>
      <c r="E133" s="12">
        <v>25</v>
      </c>
      <c r="F133" s="12">
        <v>1524</v>
      </c>
      <c r="G133" s="12">
        <v>10</v>
      </c>
      <c r="H133" s="12">
        <v>50</v>
      </c>
      <c r="I133" s="12"/>
      <c r="J133" s="12"/>
      <c r="K133" s="12"/>
      <c r="L133" s="13"/>
      <c r="M133" s="12">
        <f t="shared" si="18"/>
        <v>0</v>
      </c>
      <c r="N133" s="12">
        <f t="shared" si="19"/>
        <v>0</v>
      </c>
      <c r="O133" s="14"/>
      <c r="P133" s="15">
        <v>0.08</v>
      </c>
      <c r="Q133" s="15">
        <f t="shared" si="20"/>
        <v>0</v>
      </c>
    </row>
    <row r="134" spans="1:19" x14ac:dyDescent="0.2">
      <c r="A134" s="11" t="s">
        <v>164</v>
      </c>
      <c r="B134" s="11" t="s">
        <v>165</v>
      </c>
      <c r="C134" s="11" t="s">
        <v>164</v>
      </c>
      <c r="D134" s="11" t="s">
        <v>275</v>
      </c>
      <c r="E134" s="12">
        <v>25</v>
      </c>
      <c r="F134" s="12">
        <v>1800</v>
      </c>
      <c r="G134" s="12">
        <v>10</v>
      </c>
      <c r="H134" s="12">
        <v>50</v>
      </c>
      <c r="I134" s="12"/>
      <c r="J134" s="12"/>
      <c r="K134" s="12"/>
      <c r="L134" s="13"/>
      <c r="M134" s="12">
        <f t="shared" si="18"/>
        <v>0</v>
      </c>
      <c r="N134" s="12">
        <f t="shared" si="19"/>
        <v>0</v>
      </c>
      <c r="O134" s="14"/>
      <c r="P134" s="15">
        <v>0.12</v>
      </c>
      <c r="Q134" s="15">
        <f t="shared" si="20"/>
        <v>0</v>
      </c>
    </row>
    <row r="135" spans="1:19" x14ac:dyDescent="0.2">
      <c r="A135" s="36" t="s">
        <v>227</v>
      </c>
      <c r="B135" s="36" t="s">
        <v>165</v>
      </c>
      <c r="C135" s="36">
        <v>90445900</v>
      </c>
      <c r="D135" s="36" t="s">
        <v>277</v>
      </c>
      <c r="E135" s="12">
        <v>25</v>
      </c>
      <c r="F135" s="12">
        <v>1800</v>
      </c>
      <c r="G135" s="12">
        <v>10</v>
      </c>
      <c r="H135" s="12">
        <v>50</v>
      </c>
      <c r="I135" s="12"/>
      <c r="J135" s="12"/>
      <c r="K135" s="12"/>
      <c r="L135" s="13"/>
      <c r="M135" s="12">
        <f t="shared" si="18"/>
        <v>0</v>
      </c>
      <c r="N135" s="12">
        <f t="shared" si="19"/>
        <v>0</v>
      </c>
      <c r="O135" s="14"/>
      <c r="P135" s="15">
        <v>0.12</v>
      </c>
      <c r="Q135" s="15">
        <f t="shared" si="20"/>
        <v>0</v>
      </c>
      <c r="R135" s="43"/>
    </row>
    <row r="136" spans="1:19" x14ac:dyDescent="0.2">
      <c r="A136" s="36" t="s">
        <v>301</v>
      </c>
      <c r="B136" s="36" t="s">
        <v>302</v>
      </c>
      <c r="C136" s="36">
        <v>90446000</v>
      </c>
      <c r="D136" s="36" t="s">
        <v>277</v>
      </c>
      <c r="E136" s="12">
        <v>25</v>
      </c>
      <c r="F136" s="12">
        <v>2400</v>
      </c>
      <c r="G136" s="12">
        <v>10</v>
      </c>
      <c r="H136" s="12">
        <v>50</v>
      </c>
      <c r="I136" s="12"/>
      <c r="J136" s="12"/>
      <c r="K136" s="12"/>
      <c r="L136" s="13"/>
      <c r="M136" s="12">
        <f t="shared" si="18"/>
        <v>0</v>
      </c>
      <c r="N136" s="12">
        <f t="shared" si="19"/>
        <v>0</v>
      </c>
      <c r="O136" s="14"/>
      <c r="P136" s="15">
        <v>0.12</v>
      </c>
      <c r="Q136" s="15">
        <f t="shared" si="20"/>
        <v>0</v>
      </c>
      <c r="R136" s="43"/>
    </row>
    <row r="137" spans="1:19" x14ac:dyDescent="0.2">
      <c r="A137" s="313"/>
      <c r="B137" s="313"/>
      <c r="C137" s="313"/>
      <c r="D137" s="313"/>
      <c r="E137" s="313"/>
      <c r="F137" s="313"/>
      <c r="G137" s="313"/>
      <c r="H137" s="314"/>
      <c r="I137" s="36">
        <f>SUBTOTAL(9,I10:I136)</f>
        <v>1600</v>
      </c>
      <c r="J137" s="36">
        <f>SUBTOTAL(9,J5:J136)</f>
        <v>5500</v>
      </c>
      <c r="K137" s="36">
        <f>SUBTOTAL(9,K5:K136)</f>
        <v>20900</v>
      </c>
      <c r="L137" s="36">
        <f>SUBTOTAL(9,L10:L136)</f>
        <v>0</v>
      </c>
      <c r="M137" s="36">
        <f>SUBTOTAL(9,M5:M136)</f>
        <v>28000</v>
      </c>
      <c r="N137" s="36">
        <f>SUBTOTAL(9,N5:N136)</f>
        <v>293</v>
      </c>
      <c r="O137" s="32"/>
      <c r="P137" s="12"/>
      <c r="Q137" s="36">
        <f>SUBTOTAL(9,Q5:Q136)</f>
        <v>15.639999999999993</v>
      </c>
      <c r="R137" s="3">
        <f>SUM(R10:R136)</f>
        <v>8.7399999999999984</v>
      </c>
      <c r="S137" s="3">
        <f>SUM(S10:S136)</f>
        <v>100.00000000000003</v>
      </c>
    </row>
    <row r="138" spans="1:19" x14ac:dyDescent="0.2">
      <c r="A138" s="312"/>
      <c r="B138" s="313"/>
      <c r="C138" s="313"/>
      <c r="D138" s="313"/>
      <c r="E138" s="313"/>
      <c r="F138" s="313"/>
      <c r="G138" s="313"/>
      <c r="H138" s="314"/>
      <c r="I138" s="36">
        <v>13</v>
      </c>
      <c r="J138" s="36">
        <v>45</v>
      </c>
      <c r="K138" s="36">
        <v>235</v>
      </c>
      <c r="L138" s="36"/>
      <c r="M138" s="36"/>
      <c r="N138" s="36">
        <f>SUM(I138:L138)</f>
        <v>293</v>
      </c>
      <c r="Q138" s="3">
        <f>Q137/30</f>
        <v>0.52133333333333309</v>
      </c>
    </row>
    <row r="139" spans="1:19" x14ac:dyDescent="0.2">
      <c r="A139" s="312"/>
      <c r="B139" s="313"/>
      <c r="C139" s="313"/>
      <c r="D139" s="313"/>
      <c r="E139" s="313"/>
      <c r="F139" s="313"/>
      <c r="G139" s="313"/>
      <c r="H139" s="314"/>
      <c r="I139" s="36">
        <v>1.2</v>
      </c>
      <c r="J139" s="36">
        <v>1.9</v>
      </c>
      <c r="K139" s="36">
        <v>12.54</v>
      </c>
      <c r="L139" s="36"/>
      <c r="M139" s="36"/>
      <c r="N139" s="36">
        <f>SUM(I139:L139)</f>
        <v>15.639999999999999</v>
      </c>
    </row>
    <row r="140" spans="1:19" x14ac:dyDescent="0.2">
      <c r="A140" s="34"/>
      <c r="B140" s="34"/>
      <c r="C140" s="34"/>
      <c r="D140" s="34"/>
      <c r="E140" s="34"/>
      <c r="F140" s="34"/>
      <c r="G140" s="34"/>
      <c r="H140" s="34"/>
    </row>
    <row r="141" spans="1:19" x14ac:dyDescent="0.2">
      <c r="A141" s="28" t="s">
        <v>136</v>
      </c>
      <c r="B141" s="28" t="s">
        <v>136</v>
      </c>
      <c r="C141" s="30"/>
      <c r="D141" s="30"/>
      <c r="E141" s="8" t="s">
        <v>10</v>
      </c>
      <c r="F141" s="8" t="s">
        <v>137</v>
      </c>
      <c r="G141" s="300" t="s">
        <v>138</v>
      </c>
      <c r="H141" s="301"/>
      <c r="I141" s="20"/>
      <c r="J141" s="20"/>
      <c r="K141" s="20"/>
      <c r="L141" s="20"/>
      <c r="M141" s="12"/>
      <c r="N141" s="12"/>
      <c r="O141" s="35"/>
      <c r="P141" s="12"/>
      <c r="Q141" s="15"/>
    </row>
    <row r="142" spans="1:19" x14ac:dyDescent="0.2">
      <c r="A142" s="36"/>
      <c r="B142" s="36"/>
      <c r="C142" s="36"/>
      <c r="D142" s="36"/>
      <c r="E142" s="8"/>
      <c r="F142" s="8"/>
      <c r="G142" s="8" t="s">
        <v>139</v>
      </c>
      <c r="H142" s="8" t="s">
        <v>140</v>
      </c>
      <c r="I142" s="8" t="s">
        <v>140</v>
      </c>
      <c r="J142" s="8" t="s">
        <v>140</v>
      </c>
      <c r="K142" s="8"/>
      <c r="L142" s="8" t="s">
        <v>140</v>
      </c>
      <c r="M142" s="36" t="s">
        <v>140</v>
      </c>
      <c r="N142" s="36" t="s">
        <v>12</v>
      </c>
      <c r="O142" s="37"/>
      <c r="P142" s="12"/>
      <c r="Q142" s="15"/>
    </row>
    <row r="143" spans="1:19" x14ac:dyDescent="0.2">
      <c r="A143" s="38" t="s">
        <v>142</v>
      </c>
      <c r="B143" s="38" t="s">
        <v>143</v>
      </c>
      <c r="C143" s="38" t="s">
        <v>142</v>
      </c>
      <c r="D143" s="38" t="s">
        <v>142</v>
      </c>
      <c r="E143" s="12">
        <v>13</v>
      </c>
      <c r="F143" s="12">
        <v>25</v>
      </c>
      <c r="G143" s="12">
        <v>5</v>
      </c>
      <c r="H143" s="12">
        <v>125</v>
      </c>
      <c r="I143" s="12"/>
      <c r="J143" s="12"/>
      <c r="K143" s="12"/>
      <c r="L143" s="12"/>
      <c r="M143" s="12">
        <f>SUM(I143:L143)</f>
        <v>0</v>
      </c>
      <c r="N143" s="12">
        <f>$M143/$H143</f>
        <v>0</v>
      </c>
      <c r="O143" s="39"/>
      <c r="P143" s="15">
        <v>0.09</v>
      </c>
      <c r="Q143" s="15">
        <f>$N143*$P143</f>
        <v>0</v>
      </c>
    </row>
    <row r="144" spans="1:19" x14ac:dyDescent="0.2">
      <c r="A144" s="38" t="s">
        <v>144</v>
      </c>
      <c r="B144" s="38" t="s">
        <v>145</v>
      </c>
      <c r="C144" s="38" t="s">
        <v>144</v>
      </c>
      <c r="D144" s="38" t="s">
        <v>144</v>
      </c>
      <c r="E144" s="12">
        <v>19</v>
      </c>
      <c r="F144" s="12">
        <v>25</v>
      </c>
      <c r="G144" s="12">
        <v>5</v>
      </c>
      <c r="H144" s="12">
        <v>125</v>
      </c>
      <c r="I144" s="12"/>
      <c r="J144" s="12"/>
      <c r="K144" s="12"/>
      <c r="L144" s="12"/>
      <c r="M144" s="12">
        <f>SUM(I144:L144)</f>
        <v>0</v>
      </c>
      <c r="N144" s="12">
        <f>$M144/$H144</f>
        <v>0</v>
      </c>
      <c r="O144" s="39"/>
      <c r="P144" s="15">
        <v>0.15</v>
      </c>
      <c r="Q144" s="15">
        <f>$N144*$P144</f>
        <v>0</v>
      </c>
    </row>
    <row r="145" spans="2:17" x14ac:dyDescent="0.2">
      <c r="B145" s="3"/>
      <c r="I145" s="36">
        <f t="shared" ref="I145:L145" si="21">SUM(I143:I144)</f>
        <v>0</v>
      </c>
      <c r="J145" s="36">
        <f t="shared" si="21"/>
        <v>0</v>
      </c>
      <c r="K145" s="36"/>
      <c r="L145" s="36">
        <f t="shared" si="21"/>
        <v>0</v>
      </c>
      <c r="M145" s="36">
        <f>SUBTOTAL(9,M143:M144)</f>
        <v>0</v>
      </c>
      <c r="N145" s="36">
        <f>SUBTOTAL(9,N143:N144)</f>
        <v>0</v>
      </c>
      <c r="O145" s="37"/>
      <c r="P145" s="12"/>
      <c r="Q145" s="33">
        <f>SUBTOTAL(9,Q143:Q144)</f>
        <v>0</v>
      </c>
    </row>
    <row r="146" spans="2:17" x14ac:dyDescent="0.2">
      <c r="B146" s="3"/>
      <c r="I146" s="40"/>
      <c r="J146" s="40"/>
      <c r="K146" s="40"/>
      <c r="L146" s="40"/>
      <c r="M146" s="36">
        <v>0</v>
      </c>
      <c r="N146" s="36">
        <v>0</v>
      </c>
      <c r="O146" s="35"/>
      <c r="P146" s="12"/>
      <c r="Q146" s="33">
        <v>0</v>
      </c>
    </row>
  </sheetData>
  <autoFilter ref="D3:D139"/>
  <mergeCells count="10">
    <mergeCell ref="M3:N3"/>
    <mergeCell ref="P3:Q3"/>
    <mergeCell ref="A103:B103"/>
    <mergeCell ref="A137:H137"/>
    <mergeCell ref="A138:H138"/>
    <mergeCell ref="A139:H139"/>
    <mergeCell ref="G141:H141"/>
    <mergeCell ref="A1:D1"/>
    <mergeCell ref="A2:D2"/>
    <mergeCell ref="G3:H3"/>
  </mergeCells>
  <conditionalFormatting sqref="A5:XFD136">
    <cfRule type="expression" dxfId="115" priority="1">
      <formula>MOD(ROW(),2)</formula>
    </cfRule>
  </conditionalFormatting>
  <conditionalFormatting sqref="M5:M136">
    <cfRule type="cellIs" dxfId="114" priority="3" operator="greaterThan">
      <formula>10000</formula>
    </cfRule>
  </conditionalFormatting>
  <conditionalFormatting sqref="M104:M136">
    <cfRule type="cellIs" dxfId="113" priority="8" operator="greaterThan">
      <formula>2000</formula>
    </cfRule>
  </conditionalFormatting>
  <conditionalFormatting sqref="Q5:Q102">
    <cfRule type="cellIs" dxfId="112" priority="2" operator="greaterThan">
      <formula>10</formula>
    </cfRule>
  </conditionalFormatting>
  <pageMargins left="0.25" right="0.25" top="0.75" bottom="0.75" header="0.3" footer="0.3"/>
  <pageSetup paperSize="9" scale="77" fitToHeight="0" orientation="landscape" r:id="rId1"/>
  <headerFooter alignWithMargins="0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5">
    <pageSetUpPr fitToPage="1"/>
  </sheetPr>
  <dimension ref="A1:R146"/>
  <sheetViews>
    <sheetView zoomScaleNormal="100" workbookViewId="0">
      <pane xSplit="4" ySplit="4" topLeftCell="E5" activePane="bottomRight" state="frozen"/>
      <selection pane="topRight" activeCell="D1" sqref="D1"/>
      <selection pane="bottomLeft" activeCell="A4" sqref="A4"/>
      <selection pane="bottomRight" activeCell="E5" sqref="E5"/>
    </sheetView>
  </sheetViews>
  <sheetFormatPr defaultColWidth="9.140625" defaultRowHeight="12.75" x14ac:dyDescent="0.2"/>
  <cols>
    <col min="1" max="1" width="12.5703125" style="3" customWidth="1"/>
    <col min="2" max="2" width="14" style="41" customWidth="1"/>
    <col min="3" max="3" width="14" style="3" bestFit="1" customWidth="1"/>
    <col min="4" max="4" width="12.28515625" style="3" customWidth="1"/>
    <col min="5" max="5" width="7.85546875" style="3" customWidth="1"/>
    <col min="6" max="6" width="8.5703125" style="3" customWidth="1"/>
    <col min="7" max="7" width="6.140625" style="3" customWidth="1"/>
    <col min="8" max="8" width="6.42578125" style="3" customWidth="1"/>
    <col min="9" max="10" width="10.140625" style="3" customWidth="1"/>
    <col min="11" max="11" width="8.28515625" style="3" customWidth="1"/>
    <col min="12" max="12" width="10.7109375" style="3" bestFit="1" customWidth="1"/>
    <col min="13" max="13" width="8.28515625" style="3" bestFit="1" customWidth="1"/>
    <col min="14" max="15" width="9.42578125" style="3" customWidth="1"/>
    <col min="16" max="16" width="9.28515625" style="3" customWidth="1"/>
    <col min="17" max="16384" width="9.140625" style="3"/>
  </cols>
  <sheetData>
    <row r="1" spans="1:18" x14ac:dyDescent="0.2">
      <c r="A1" s="315" t="s">
        <v>281</v>
      </c>
      <c r="B1" s="315"/>
      <c r="C1" s="315"/>
      <c r="D1" s="315"/>
      <c r="I1" s="46"/>
      <c r="J1" s="46"/>
    </row>
    <row r="2" spans="1:18" x14ac:dyDescent="0.2">
      <c r="A2" s="316" t="s">
        <v>358</v>
      </c>
      <c r="B2" s="317"/>
      <c r="C2" s="317"/>
      <c r="D2" s="317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30"/>
    </row>
    <row r="3" spans="1:18" x14ac:dyDescent="0.2">
      <c r="A3" s="4" t="s">
        <v>0</v>
      </c>
      <c r="B3" s="4" t="s">
        <v>1</v>
      </c>
      <c r="C3" s="4" t="s">
        <v>2</v>
      </c>
      <c r="D3" s="4" t="s">
        <v>274</v>
      </c>
      <c r="E3" s="4" t="s">
        <v>3</v>
      </c>
      <c r="F3" s="4" t="s">
        <v>4</v>
      </c>
      <c r="G3" s="300" t="s">
        <v>5</v>
      </c>
      <c r="H3" s="301"/>
      <c r="I3" s="50" t="s">
        <v>350</v>
      </c>
      <c r="J3" s="50" t="s">
        <v>355</v>
      </c>
      <c r="K3" s="5"/>
      <c r="L3" s="300" t="s">
        <v>6</v>
      </c>
      <c r="M3" s="301"/>
      <c r="N3" s="6"/>
      <c r="O3" s="300" t="s">
        <v>7</v>
      </c>
      <c r="P3" s="301"/>
    </row>
    <row r="4" spans="1:18" x14ac:dyDescent="0.2">
      <c r="A4" s="37" t="s">
        <v>8</v>
      </c>
      <c r="B4" s="37"/>
      <c r="C4" s="49"/>
      <c r="D4" s="49"/>
      <c r="E4" s="7" t="s">
        <v>9</v>
      </c>
      <c r="F4" s="36" t="s">
        <v>10</v>
      </c>
      <c r="G4" s="8" t="s">
        <v>11</v>
      </c>
      <c r="H4" s="8" t="s">
        <v>12</v>
      </c>
      <c r="I4" s="36" t="s">
        <v>351</v>
      </c>
      <c r="J4" s="36" t="s">
        <v>356</v>
      </c>
      <c r="K4" s="36"/>
      <c r="L4" s="8" t="s">
        <v>13</v>
      </c>
      <c r="M4" s="8" t="s">
        <v>12</v>
      </c>
      <c r="N4" s="9"/>
      <c r="O4" s="10" t="s">
        <v>14</v>
      </c>
      <c r="P4" s="10" t="s">
        <v>15</v>
      </c>
    </row>
    <row r="5" spans="1:18" x14ac:dyDescent="0.2">
      <c r="A5" s="11" t="s">
        <v>258</v>
      </c>
      <c r="B5" s="11" t="s">
        <v>259</v>
      </c>
      <c r="C5" s="11" t="s">
        <v>258</v>
      </c>
      <c r="D5" s="11" t="s">
        <v>275</v>
      </c>
      <c r="E5" s="12">
        <v>15</v>
      </c>
      <c r="F5" s="12">
        <v>375</v>
      </c>
      <c r="G5" s="12">
        <v>10</v>
      </c>
      <c r="H5" s="12">
        <v>200</v>
      </c>
      <c r="I5" s="12"/>
      <c r="J5" s="12"/>
      <c r="K5" s="13"/>
      <c r="L5" s="12">
        <f t="shared" ref="L5:L16" si="0">SUM(I5:K5)</f>
        <v>0</v>
      </c>
      <c r="M5" s="12">
        <f t="shared" ref="M5:M16" si="1">$L5/$H5</f>
        <v>0</v>
      </c>
      <c r="N5" s="14"/>
      <c r="O5" s="15">
        <v>0.06</v>
      </c>
      <c r="P5" s="15">
        <f t="shared" ref="P5:P16" si="2">$M5*$O5</f>
        <v>0</v>
      </c>
      <c r="Q5" s="43">
        <f>SUM(P5:P16)</f>
        <v>1.9000000000000001</v>
      </c>
      <c r="R5" s="3">
        <f>Q5*100/$Q$137</f>
        <v>158.33333333333331</v>
      </c>
    </row>
    <row r="6" spans="1:18" x14ac:dyDescent="0.2">
      <c r="A6" s="11" t="s">
        <v>26</v>
      </c>
      <c r="B6" s="11" t="s">
        <v>27</v>
      </c>
      <c r="C6" s="11" t="s">
        <v>26</v>
      </c>
      <c r="D6" s="11" t="s">
        <v>275</v>
      </c>
      <c r="E6" s="12">
        <v>15</v>
      </c>
      <c r="F6" s="12">
        <v>457</v>
      </c>
      <c r="G6" s="12">
        <v>10</v>
      </c>
      <c r="H6" s="12">
        <v>200</v>
      </c>
      <c r="I6" s="12"/>
      <c r="J6" s="12">
        <v>2000</v>
      </c>
      <c r="K6" s="13"/>
      <c r="L6" s="12">
        <f t="shared" si="0"/>
        <v>2000</v>
      </c>
      <c r="M6" s="12">
        <f t="shared" si="1"/>
        <v>10</v>
      </c>
      <c r="N6" s="14"/>
      <c r="O6" s="15">
        <v>0.05</v>
      </c>
      <c r="P6" s="15">
        <f t="shared" si="2"/>
        <v>0.5</v>
      </c>
    </row>
    <row r="7" spans="1:18" x14ac:dyDescent="0.2">
      <c r="A7" s="36" t="s">
        <v>169</v>
      </c>
      <c r="B7" s="36" t="s">
        <v>27</v>
      </c>
      <c r="C7" s="36">
        <v>90441400</v>
      </c>
      <c r="D7" s="36" t="s">
        <v>277</v>
      </c>
      <c r="E7" s="12" t="s">
        <v>167</v>
      </c>
      <c r="F7" s="12">
        <v>450</v>
      </c>
      <c r="G7" s="12">
        <v>10</v>
      </c>
      <c r="H7" s="12">
        <v>200</v>
      </c>
      <c r="I7" s="12"/>
      <c r="J7" s="12"/>
      <c r="K7" s="13"/>
      <c r="L7" s="12">
        <f t="shared" si="0"/>
        <v>0</v>
      </c>
      <c r="M7" s="12">
        <f t="shared" si="1"/>
        <v>0</v>
      </c>
      <c r="N7" s="14"/>
      <c r="O7" s="15">
        <v>0.05</v>
      </c>
      <c r="P7" s="15">
        <f t="shared" si="2"/>
        <v>0</v>
      </c>
    </row>
    <row r="8" spans="1:18" x14ac:dyDescent="0.2">
      <c r="A8" s="11" t="s">
        <v>24</v>
      </c>
      <c r="B8" s="11" t="s">
        <v>25</v>
      </c>
      <c r="C8" s="11" t="s">
        <v>24</v>
      </c>
      <c r="D8" s="11" t="s">
        <v>275</v>
      </c>
      <c r="E8" s="12">
        <v>15</v>
      </c>
      <c r="F8" s="12">
        <v>610</v>
      </c>
      <c r="G8" s="12">
        <v>10</v>
      </c>
      <c r="H8" s="12">
        <v>100</v>
      </c>
      <c r="I8" s="12"/>
      <c r="J8" s="12">
        <v>3500</v>
      </c>
      <c r="K8" s="13"/>
      <c r="L8" s="12">
        <f t="shared" si="0"/>
        <v>3500</v>
      </c>
      <c r="M8" s="12">
        <f t="shared" si="1"/>
        <v>35</v>
      </c>
      <c r="N8" s="14"/>
      <c r="O8" s="15">
        <v>0.04</v>
      </c>
      <c r="P8" s="15">
        <f t="shared" si="2"/>
        <v>1.4000000000000001</v>
      </c>
    </row>
    <row r="9" spans="1:18" x14ac:dyDescent="0.2">
      <c r="A9" s="36" t="s">
        <v>168</v>
      </c>
      <c r="B9" s="36" t="s">
        <v>25</v>
      </c>
      <c r="C9" s="36">
        <v>90441600</v>
      </c>
      <c r="D9" s="36" t="s">
        <v>277</v>
      </c>
      <c r="E9" s="12" t="s">
        <v>167</v>
      </c>
      <c r="F9" s="12">
        <v>600</v>
      </c>
      <c r="G9" s="12">
        <v>10</v>
      </c>
      <c r="H9" s="12">
        <v>100</v>
      </c>
      <c r="I9" s="12"/>
      <c r="J9" s="12"/>
      <c r="K9" s="13"/>
      <c r="L9" s="12">
        <f t="shared" si="0"/>
        <v>0</v>
      </c>
      <c r="M9" s="12">
        <f t="shared" si="1"/>
        <v>0</v>
      </c>
      <c r="N9" s="14"/>
      <c r="O9" s="15">
        <v>0.04</v>
      </c>
      <c r="P9" s="15">
        <f t="shared" si="2"/>
        <v>0</v>
      </c>
    </row>
    <row r="10" spans="1:18" x14ac:dyDescent="0.2">
      <c r="A10" s="11" t="s">
        <v>150</v>
      </c>
      <c r="B10" s="11" t="s">
        <v>151</v>
      </c>
      <c r="C10" s="11" t="s">
        <v>150</v>
      </c>
      <c r="D10" s="11" t="s">
        <v>275</v>
      </c>
      <c r="E10" s="12">
        <v>15</v>
      </c>
      <c r="F10" s="12">
        <v>760</v>
      </c>
      <c r="G10" s="12">
        <v>10</v>
      </c>
      <c r="H10" s="12">
        <v>100</v>
      </c>
      <c r="I10" s="12"/>
      <c r="J10" s="12"/>
      <c r="K10" s="13"/>
      <c r="L10" s="12">
        <f t="shared" si="0"/>
        <v>0</v>
      </c>
      <c r="M10" s="12">
        <f t="shared" si="1"/>
        <v>0</v>
      </c>
      <c r="N10" s="14"/>
      <c r="O10" s="15">
        <v>0.04</v>
      </c>
      <c r="P10" s="15">
        <f t="shared" si="2"/>
        <v>0</v>
      </c>
    </row>
    <row r="11" spans="1:18" x14ac:dyDescent="0.2">
      <c r="A11" s="11" t="s">
        <v>20</v>
      </c>
      <c r="B11" s="11" t="s">
        <v>21</v>
      </c>
      <c r="C11" s="11" t="s">
        <v>20</v>
      </c>
      <c r="D11" s="11" t="s">
        <v>275</v>
      </c>
      <c r="E11" s="12">
        <v>15</v>
      </c>
      <c r="F11" s="12">
        <v>915</v>
      </c>
      <c r="G11" s="12">
        <v>10</v>
      </c>
      <c r="H11" s="12">
        <v>100</v>
      </c>
      <c r="I11" s="12"/>
      <c r="J11" s="12"/>
      <c r="K11" s="13"/>
      <c r="L11" s="12">
        <f t="shared" si="0"/>
        <v>0</v>
      </c>
      <c r="M11" s="12">
        <f t="shared" si="1"/>
        <v>0</v>
      </c>
      <c r="N11" s="14"/>
      <c r="O11" s="15">
        <v>0.05</v>
      </c>
      <c r="P11" s="15">
        <f t="shared" si="2"/>
        <v>0</v>
      </c>
    </row>
    <row r="12" spans="1:18" x14ac:dyDescent="0.2">
      <c r="A12" s="13" t="s">
        <v>166</v>
      </c>
      <c r="B12" s="13" t="s">
        <v>21</v>
      </c>
      <c r="C12" s="13">
        <v>90441800</v>
      </c>
      <c r="D12" s="36" t="s">
        <v>277</v>
      </c>
      <c r="E12" s="12" t="s">
        <v>167</v>
      </c>
      <c r="F12" s="12">
        <v>900</v>
      </c>
      <c r="G12" s="12">
        <v>10</v>
      </c>
      <c r="H12" s="12">
        <v>100</v>
      </c>
      <c r="I12" s="12"/>
      <c r="J12" s="12"/>
      <c r="K12" s="13"/>
      <c r="L12" s="12">
        <f t="shared" si="0"/>
        <v>0</v>
      </c>
      <c r="M12" s="12">
        <f t="shared" si="1"/>
        <v>0</v>
      </c>
      <c r="N12" s="14"/>
      <c r="O12" s="15">
        <v>0.05</v>
      </c>
      <c r="P12" s="15">
        <f t="shared" si="2"/>
        <v>0</v>
      </c>
    </row>
    <row r="13" spans="1:18" x14ac:dyDescent="0.2">
      <c r="A13" s="11" t="s">
        <v>16</v>
      </c>
      <c r="B13" s="11" t="s">
        <v>17</v>
      </c>
      <c r="C13" s="11" t="s">
        <v>16</v>
      </c>
      <c r="D13" s="11" t="s">
        <v>275</v>
      </c>
      <c r="E13" s="12">
        <v>15</v>
      </c>
      <c r="F13" s="12">
        <v>1220</v>
      </c>
      <c r="G13" s="12">
        <v>10</v>
      </c>
      <c r="H13" s="12">
        <v>50</v>
      </c>
      <c r="I13" s="12"/>
      <c r="J13" s="12"/>
      <c r="K13" s="13"/>
      <c r="L13" s="12">
        <f t="shared" si="0"/>
        <v>0</v>
      </c>
      <c r="M13" s="12">
        <f t="shared" si="1"/>
        <v>0</v>
      </c>
      <c r="N13" s="14"/>
      <c r="O13" s="15">
        <v>0.04</v>
      </c>
      <c r="P13" s="15">
        <f t="shared" si="2"/>
        <v>0</v>
      </c>
    </row>
    <row r="14" spans="1:18" x14ac:dyDescent="0.2">
      <c r="A14" s="11" t="s">
        <v>148</v>
      </c>
      <c r="B14" s="11" t="s">
        <v>149</v>
      </c>
      <c r="C14" s="11" t="s">
        <v>148</v>
      </c>
      <c r="D14" s="11" t="s">
        <v>275</v>
      </c>
      <c r="E14" s="12">
        <v>15</v>
      </c>
      <c r="F14" s="12">
        <v>1524</v>
      </c>
      <c r="G14" s="12">
        <v>10</v>
      </c>
      <c r="H14" s="12">
        <v>50</v>
      </c>
      <c r="I14" s="12"/>
      <c r="J14" s="12"/>
      <c r="K14" s="13"/>
      <c r="L14" s="12">
        <f t="shared" si="0"/>
        <v>0</v>
      </c>
      <c r="M14" s="12">
        <f t="shared" si="1"/>
        <v>0</v>
      </c>
      <c r="N14" s="14"/>
      <c r="O14" s="15">
        <v>0.05</v>
      </c>
      <c r="P14" s="15">
        <f t="shared" si="2"/>
        <v>0</v>
      </c>
    </row>
    <row r="15" spans="1:18" x14ac:dyDescent="0.2">
      <c r="A15" s="11" t="s">
        <v>146</v>
      </c>
      <c r="B15" s="11" t="s">
        <v>147</v>
      </c>
      <c r="C15" s="11" t="s">
        <v>146</v>
      </c>
      <c r="D15" s="11" t="s">
        <v>275</v>
      </c>
      <c r="E15" s="12">
        <v>15</v>
      </c>
      <c r="F15" s="12">
        <v>1800</v>
      </c>
      <c r="G15" s="12">
        <v>10</v>
      </c>
      <c r="H15" s="12">
        <v>50</v>
      </c>
      <c r="I15" s="12"/>
      <c r="J15" s="12"/>
      <c r="K15" s="13"/>
      <c r="L15" s="12">
        <f t="shared" si="0"/>
        <v>0</v>
      </c>
      <c r="M15" s="12">
        <f t="shared" si="1"/>
        <v>0</v>
      </c>
      <c r="N15" s="14"/>
      <c r="O15" s="15">
        <v>0.06</v>
      </c>
      <c r="P15" s="15">
        <f t="shared" si="2"/>
        <v>0</v>
      </c>
    </row>
    <row r="16" spans="1:18" x14ac:dyDescent="0.2">
      <c r="A16" s="11" t="s">
        <v>353</v>
      </c>
      <c r="B16" s="11" t="s">
        <v>354</v>
      </c>
      <c r="C16" s="11" t="s">
        <v>146</v>
      </c>
      <c r="D16" s="11" t="s">
        <v>275</v>
      </c>
      <c r="E16" s="12">
        <v>15</v>
      </c>
      <c r="F16" s="12">
        <v>2100</v>
      </c>
      <c r="G16" s="12">
        <v>10</v>
      </c>
      <c r="H16" s="12">
        <v>50</v>
      </c>
      <c r="I16" s="12"/>
      <c r="J16" s="12"/>
      <c r="K16" s="13"/>
      <c r="L16" s="12">
        <f t="shared" si="0"/>
        <v>0</v>
      </c>
      <c r="M16" s="12">
        <f t="shared" si="1"/>
        <v>0</v>
      </c>
      <c r="N16" s="14"/>
      <c r="O16" s="15">
        <v>0.06</v>
      </c>
      <c r="P16" s="15">
        <f t="shared" si="2"/>
        <v>0</v>
      </c>
    </row>
    <row r="17" spans="1:18" ht="15" x14ac:dyDescent="0.2">
      <c r="A17" s="17" t="s">
        <v>28</v>
      </c>
      <c r="B17" s="17"/>
      <c r="C17" s="18"/>
      <c r="D17" s="18"/>
      <c r="E17" s="19"/>
      <c r="F17" s="12"/>
      <c r="G17" s="20"/>
      <c r="H17" s="20"/>
      <c r="I17" s="12"/>
      <c r="J17" s="12"/>
      <c r="K17" s="21"/>
      <c r="L17" s="12"/>
      <c r="M17" s="12"/>
      <c r="N17" s="14"/>
      <c r="O17" s="12"/>
      <c r="P17" s="15"/>
    </row>
    <row r="18" spans="1:18" x14ac:dyDescent="0.2">
      <c r="A18" s="11" t="s">
        <v>260</v>
      </c>
      <c r="B18" s="11" t="s">
        <v>229</v>
      </c>
      <c r="C18" s="11" t="s">
        <v>260</v>
      </c>
      <c r="D18" s="11" t="s">
        <v>275</v>
      </c>
      <c r="E18" s="12">
        <v>20</v>
      </c>
      <c r="F18" s="12">
        <v>100</v>
      </c>
      <c r="G18" s="12">
        <v>10</v>
      </c>
      <c r="H18" s="12">
        <v>500</v>
      </c>
      <c r="I18" s="12"/>
      <c r="J18" s="12"/>
      <c r="K18" s="13"/>
      <c r="L18" s="12">
        <f t="shared" ref="L18:L33" si="3">SUM(I18:K18)</f>
        <v>0</v>
      </c>
      <c r="M18" s="12">
        <f t="shared" ref="M18:M33" si="4">$L18/$H18</f>
        <v>0</v>
      </c>
      <c r="N18" s="14"/>
      <c r="O18" s="15">
        <v>0.06</v>
      </c>
      <c r="P18" s="15">
        <f t="shared" ref="P18:P33" si="5">$M18*$O18</f>
        <v>0</v>
      </c>
      <c r="Q18" s="43">
        <f>SUM(P18:P33)</f>
        <v>0</v>
      </c>
      <c r="R18" s="3">
        <f>Q18*100/$Q$137</f>
        <v>0</v>
      </c>
    </row>
    <row r="19" spans="1:18" x14ac:dyDescent="0.2">
      <c r="A19" s="36" t="s">
        <v>228</v>
      </c>
      <c r="B19" s="36" t="s">
        <v>229</v>
      </c>
      <c r="C19" s="36">
        <v>90442100</v>
      </c>
      <c r="D19" s="36" t="s">
        <v>277</v>
      </c>
      <c r="E19" s="12" t="s">
        <v>46</v>
      </c>
      <c r="F19" s="12">
        <v>100</v>
      </c>
      <c r="G19" s="12">
        <v>10</v>
      </c>
      <c r="H19" s="12">
        <v>500</v>
      </c>
      <c r="I19" s="12"/>
      <c r="J19" s="12"/>
      <c r="K19" s="13"/>
      <c r="L19" s="12">
        <f t="shared" si="3"/>
        <v>0</v>
      </c>
      <c r="M19" s="12">
        <f t="shared" si="4"/>
        <v>0</v>
      </c>
      <c r="N19" s="14"/>
      <c r="O19" s="15">
        <v>0.06</v>
      </c>
      <c r="P19" s="15">
        <f t="shared" si="5"/>
        <v>0</v>
      </c>
      <c r="Q19" s="43"/>
    </row>
    <row r="20" spans="1:18" x14ac:dyDescent="0.2">
      <c r="A20" s="36" t="s">
        <v>172</v>
      </c>
      <c r="B20" s="36" t="s">
        <v>173</v>
      </c>
      <c r="C20" s="36">
        <v>90447000</v>
      </c>
      <c r="D20" s="36" t="s">
        <v>277</v>
      </c>
      <c r="E20" s="12" t="s">
        <v>46</v>
      </c>
      <c r="F20" s="12">
        <v>240</v>
      </c>
      <c r="G20" s="12">
        <v>10</v>
      </c>
      <c r="H20" s="12">
        <v>250</v>
      </c>
      <c r="I20" s="12"/>
      <c r="J20" s="12"/>
      <c r="K20" s="13"/>
      <c r="L20" s="12">
        <f t="shared" si="3"/>
        <v>0</v>
      </c>
      <c r="M20" s="12">
        <f t="shared" si="4"/>
        <v>0</v>
      </c>
      <c r="N20" s="14"/>
      <c r="O20" s="15">
        <v>0.06</v>
      </c>
      <c r="P20" s="15">
        <f t="shared" si="5"/>
        <v>0</v>
      </c>
    </row>
    <row r="21" spans="1:18" x14ac:dyDescent="0.2">
      <c r="A21" s="11" t="s">
        <v>50</v>
      </c>
      <c r="B21" s="11" t="s">
        <v>51</v>
      </c>
      <c r="C21" s="11" t="s">
        <v>50</v>
      </c>
      <c r="D21" s="11" t="s">
        <v>275</v>
      </c>
      <c r="E21" s="12">
        <v>20</v>
      </c>
      <c r="F21" s="12">
        <v>457</v>
      </c>
      <c r="G21" s="12">
        <v>10</v>
      </c>
      <c r="H21" s="12">
        <v>100</v>
      </c>
      <c r="I21" s="12"/>
      <c r="J21" s="12"/>
      <c r="K21" s="13"/>
      <c r="L21" s="12">
        <f t="shared" si="3"/>
        <v>0</v>
      </c>
      <c r="M21" s="12">
        <f t="shared" si="4"/>
        <v>0</v>
      </c>
      <c r="N21" s="14"/>
      <c r="O21" s="15">
        <v>0.04</v>
      </c>
      <c r="P21" s="15">
        <f t="shared" si="5"/>
        <v>0</v>
      </c>
    </row>
    <row r="22" spans="1:18" x14ac:dyDescent="0.2">
      <c r="A22" s="36" t="s">
        <v>171</v>
      </c>
      <c r="B22" s="36" t="s">
        <v>51</v>
      </c>
      <c r="C22" s="36">
        <v>90442400</v>
      </c>
      <c r="D22" s="36" t="s">
        <v>277</v>
      </c>
      <c r="E22" s="12" t="s">
        <v>46</v>
      </c>
      <c r="F22" s="12">
        <v>450</v>
      </c>
      <c r="G22" s="12">
        <v>10</v>
      </c>
      <c r="H22" s="12">
        <v>100</v>
      </c>
      <c r="I22" s="12"/>
      <c r="J22" s="12"/>
      <c r="K22" s="13"/>
      <c r="L22" s="12">
        <f t="shared" si="3"/>
        <v>0</v>
      </c>
      <c r="M22" s="12">
        <f t="shared" si="4"/>
        <v>0</v>
      </c>
      <c r="N22" s="14"/>
      <c r="O22" s="15">
        <v>0.04</v>
      </c>
      <c r="P22" s="15">
        <f t="shared" si="5"/>
        <v>0</v>
      </c>
    </row>
    <row r="23" spans="1:18" x14ac:dyDescent="0.2">
      <c r="A23" s="11" t="s">
        <v>47</v>
      </c>
      <c r="B23" s="11" t="s">
        <v>48</v>
      </c>
      <c r="C23" s="11" t="s">
        <v>47</v>
      </c>
      <c r="D23" s="11" t="s">
        <v>275</v>
      </c>
      <c r="E23" s="12">
        <v>20</v>
      </c>
      <c r="F23" s="12">
        <v>610</v>
      </c>
      <c r="G23" s="12">
        <v>10</v>
      </c>
      <c r="H23" s="12">
        <v>100</v>
      </c>
      <c r="I23" s="12"/>
      <c r="J23" s="12"/>
      <c r="K23" s="13"/>
      <c r="L23" s="12">
        <f t="shared" si="3"/>
        <v>0</v>
      </c>
      <c r="M23" s="12">
        <f t="shared" si="4"/>
        <v>0</v>
      </c>
      <c r="N23" s="14"/>
      <c r="O23" s="15">
        <v>0.06</v>
      </c>
      <c r="P23" s="15">
        <f t="shared" si="5"/>
        <v>0</v>
      </c>
    </row>
    <row r="24" spans="1:18" x14ac:dyDescent="0.2">
      <c r="A24" s="36" t="s">
        <v>49</v>
      </c>
      <c r="B24" s="36" t="s">
        <v>48</v>
      </c>
      <c r="C24" s="36">
        <v>90442600</v>
      </c>
      <c r="D24" s="36" t="s">
        <v>277</v>
      </c>
      <c r="E24" s="12" t="s">
        <v>46</v>
      </c>
      <c r="F24" s="12">
        <v>600</v>
      </c>
      <c r="G24" s="12">
        <v>10</v>
      </c>
      <c r="H24" s="12">
        <v>100</v>
      </c>
      <c r="I24" s="12"/>
      <c r="J24" s="12"/>
      <c r="K24" s="13"/>
      <c r="L24" s="12">
        <f t="shared" si="3"/>
        <v>0</v>
      </c>
      <c r="M24" s="12">
        <f t="shared" si="4"/>
        <v>0</v>
      </c>
      <c r="N24" s="14"/>
      <c r="O24" s="15">
        <v>0.06</v>
      </c>
      <c r="P24" s="15">
        <f t="shared" si="5"/>
        <v>0</v>
      </c>
    </row>
    <row r="25" spans="1:18" x14ac:dyDescent="0.2">
      <c r="A25" s="23" t="s">
        <v>154</v>
      </c>
      <c r="B25" s="11" t="s">
        <v>43</v>
      </c>
      <c r="C25" s="11" t="s">
        <v>154</v>
      </c>
      <c r="D25" s="11" t="s">
        <v>275</v>
      </c>
      <c r="E25" s="12">
        <v>20</v>
      </c>
      <c r="F25" s="12">
        <v>760</v>
      </c>
      <c r="G25" s="12">
        <v>10</v>
      </c>
      <c r="H25" s="12">
        <v>100</v>
      </c>
      <c r="I25" s="12"/>
      <c r="J25" s="12"/>
      <c r="K25" s="13"/>
      <c r="L25" s="12">
        <f t="shared" si="3"/>
        <v>0</v>
      </c>
      <c r="M25" s="12">
        <f t="shared" si="4"/>
        <v>0</v>
      </c>
      <c r="N25" s="14"/>
      <c r="O25" s="15">
        <v>7.0000000000000007E-2</v>
      </c>
      <c r="P25" s="15">
        <f t="shared" si="5"/>
        <v>0</v>
      </c>
    </row>
    <row r="26" spans="1:18" x14ac:dyDescent="0.2">
      <c r="A26" s="36" t="s">
        <v>45</v>
      </c>
      <c r="B26" s="36" t="s">
        <v>43</v>
      </c>
      <c r="C26" s="36">
        <v>90442700</v>
      </c>
      <c r="D26" s="36" t="s">
        <v>277</v>
      </c>
      <c r="E26" s="12" t="s">
        <v>46</v>
      </c>
      <c r="F26" s="12">
        <v>750</v>
      </c>
      <c r="G26" s="12">
        <v>10</v>
      </c>
      <c r="H26" s="12">
        <v>100</v>
      </c>
      <c r="I26" s="12"/>
      <c r="J26" s="12"/>
      <c r="K26" s="13"/>
      <c r="L26" s="12">
        <f t="shared" si="3"/>
        <v>0</v>
      </c>
      <c r="M26" s="12">
        <f t="shared" si="4"/>
        <v>0</v>
      </c>
      <c r="N26" s="14"/>
      <c r="O26" s="15">
        <v>7.0000000000000007E-2</v>
      </c>
      <c r="P26" s="15">
        <f t="shared" si="5"/>
        <v>0</v>
      </c>
    </row>
    <row r="27" spans="1:18" x14ac:dyDescent="0.2">
      <c r="A27" s="11" t="s">
        <v>38</v>
      </c>
      <c r="B27" s="11" t="s">
        <v>39</v>
      </c>
      <c r="C27" s="11" t="s">
        <v>38</v>
      </c>
      <c r="D27" s="11" t="s">
        <v>275</v>
      </c>
      <c r="E27" s="12">
        <v>20</v>
      </c>
      <c r="F27" s="12">
        <v>915</v>
      </c>
      <c r="G27" s="12">
        <v>10</v>
      </c>
      <c r="H27" s="12">
        <v>50</v>
      </c>
      <c r="I27" s="12"/>
      <c r="J27" s="12"/>
      <c r="K27" s="13"/>
      <c r="L27" s="12">
        <f t="shared" si="3"/>
        <v>0</v>
      </c>
      <c r="M27" s="12">
        <f t="shared" si="4"/>
        <v>0</v>
      </c>
      <c r="N27" s="14"/>
      <c r="O27" s="15">
        <v>0.04</v>
      </c>
      <c r="P27" s="15">
        <f t="shared" si="5"/>
        <v>0</v>
      </c>
    </row>
    <row r="28" spans="1:18" x14ac:dyDescent="0.2">
      <c r="A28" s="36" t="s">
        <v>170</v>
      </c>
      <c r="B28" s="36" t="s">
        <v>39</v>
      </c>
      <c r="C28" s="36">
        <v>90442800</v>
      </c>
      <c r="D28" s="36" t="s">
        <v>277</v>
      </c>
      <c r="E28" s="12" t="s">
        <v>46</v>
      </c>
      <c r="F28" s="12">
        <v>900</v>
      </c>
      <c r="G28" s="12">
        <v>10</v>
      </c>
      <c r="H28" s="12">
        <v>50</v>
      </c>
      <c r="I28" s="12"/>
      <c r="J28" s="12"/>
      <c r="K28" s="13"/>
      <c r="L28" s="12">
        <f t="shared" si="3"/>
        <v>0</v>
      </c>
      <c r="M28" s="12">
        <f t="shared" si="4"/>
        <v>0</v>
      </c>
      <c r="N28" s="14"/>
      <c r="O28" s="15">
        <v>0.04</v>
      </c>
      <c r="P28" s="15">
        <f t="shared" si="5"/>
        <v>0</v>
      </c>
    </row>
    <row r="29" spans="1:18" x14ac:dyDescent="0.2">
      <c r="A29" s="11" t="s">
        <v>34</v>
      </c>
      <c r="B29" s="11" t="s">
        <v>35</v>
      </c>
      <c r="C29" s="11" t="s">
        <v>34</v>
      </c>
      <c r="D29" s="11" t="s">
        <v>275</v>
      </c>
      <c r="E29" s="12">
        <v>20</v>
      </c>
      <c r="F29" s="12">
        <v>1220</v>
      </c>
      <c r="G29" s="12">
        <v>10</v>
      </c>
      <c r="H29" s="12">
        <v>50</v>
      </c>
      <c r="I29" s="12"/>
      <c r="J29" s="12"/>
      <c r="K29" s="13"/>
      <c r="L29" s="12">
        <f t="shared" si="3"/>
        <v>0</v>
      </c>
      <c r="M29" s="12">
        <f t="shared" si="4"/>
        <v>0</v>
      </c>
      <c r="N29" s="14"/>
      <c r="O29" s="15">
        <v>0.06</v>
      </c>
      <c r="P29" s="15">
        <f t="shared" si="5"/>
        <v>0</v>
      </c>
    </row>
    <row r="30" spans="1:18" x14ac:dyDescent="0.2">
      <c r="A30" s="11" t="s">
        <v>32</v>
      </c>
      <c r="B30" s="11" t="s">
        <v>33</v>
      </c>
      <c r="C30" s="11" t="s">
        <v>32</v>
      </c>
      <c r="D30" s="11" t="s">
        <v>275</v>
      </c>
      <c r="E30" s="12">
        <v>20</v>
      </c>
      <c r="F30" s="12">
        <v>1524</v>
      </c>
      <c r="G30" s="12">
        <v>10</v>
      </c>
      <c r="H30" s="12">
        <v>50</v>
      </c>
      <c r="I30" s="12"/>
      <c r="J30" s="12"/>
      <c r="K30" s="13"/>
      <c r="L30" s="12">
        <f t="shared" si="3"/>
        <v>0</v>
      </c>
      <c r="M30" s="12">
        <f t="shared" si="4"/>
        <v>0</v>
      </c>
      <c r="N30" s="14"/>
      <c r="O30" s="15">
        <v>7.0000000000000007E-2</v>
      </c>
      <c r="P30" s="15">
        <f t="shared" si="5"/>
        <v>0</v>
      </c>
    </row>
    <row r="31" spans="1:18" x14ac:dyDescent="0.2">
      <c r="A31" s="11" t="s">
        <v>214</v>
      </c>
      <c r="B31" s="11" t="s">
        <v>30</v>
      </c>
      <c r="C31" s="11" t="s">
        <v>214</v>
      </c>
      <c r="D31" s="11" t="s">
        <v>275</v>
      </c>
      <c r="E31" s="12">
        <v>20</v>
      </c>
      <c r="F31" s="12">
        <v>1800</v>
      </c>
      <c r="G31" s="12">
        <v>10</v>
      </c>
      <c r="H31" s="12">
        <v>50</v>
      </c>
      <c r="I31" s="12"/>
      <c r="J31" s="12"/>
      <c r="K31" s="13"/>
      <c r="L31" s="12">
        <f t="shared" si="3"/>
        <v>0</v>
      </c>
      <c r="M31" s="12">
        <f t="shared" si="4"/>
        <v>0</v>
      </c>
      <c r="N31" s="14"/>
      <c r="O31" s="15">
        <v>0.09</v>
      </c>
      <c r="P31" s="15">
        <f t="shared" si="5"/>
        <v>0</v>
      </c>
    </row>
    <row r="32" spans="1:18" x14ac:dyDescent="0.2">
      <c r="A32" s="11" t="s">
        <v>212</v>
      </c>
      <c r="B32" s="11" t="s">
        <v>213</v>
      </c>
      <c r="C32" s="11" t="s">
        <v>212</v>
      </c>
      <c r="D32" s="11" t="s">
        <v>275</v>
      </c>
      <c r="E32" s="12">
        <v>20</v>
      </c>
      <c r="F32" s="12">
        <v>2100</v>
      </c>
      <c r="G32" s="12">
        <v>10</v>
      </c>
      <c r="H32" s="12">
        <v>50</v>
      </c>
      <c r="I32" s="12"/>
      <c r="J32" s="12"/>
      <c r="K32" s="13"/>
      <c r="L32" s="12">
        <f t="shared" si="3"/>
        <v>0</v>
      </c>
      <c r="M32" s="12">
        <f t="shared" si="4"/>
        <v>0</v>
      </c>
      <c r="N32" s="14"/>
      <c r="O32" s="15">
        <v>7.0000000000000007E-2</v>
      </c>
      <c r="P32" s="15">
        <f t="shared" si="5"/>
        <v>0</v>
      </c>
    </row>
    <row r="33" spans="1:18" x14ac:dyDescent="0.2">
      <c r="A33" s="11" t="s">
        <v>242</v>
      </c>
      <c r="B33" s="11" t="s">
        <v>243</v>
      </c>
      <c r="C33" s="11" t="s">
        <v>242</v>
      </c>
      <c r="D33" s="11" t="s">
        <v>275</v>
      </c>
      <c r="E33" s="12">
        <v>20</v>
      </c>
      <c r="F33" s="12">
        <v>2400</v>
      </c>
      <c r="G33" s="12">
        <v>10</v>
      </c>
      <c r="H33" s="12">
        <v>50</v>
      </c>
      <c r="I33" s="12"/>
      <c r="J33" s="12"/>
      <c r="K33" s="13"/>
      <c r="L33" s="12">
        <f t="shared" si="3"/>
        <v>0</v>
      </c>
      <c r="M33" s="12">
        <f t="shared" si="4"/>
        <v>0</v>
      </c>
      <c r="N33" s="14"/>
      <c r="O33" s="15">
        <v>7.0000000000000007E-2</v>
      </c>
      <c r="P33" s="15">
        <f t="shared" si="5"/>
        <v>0</v>
      </c>
    </row>
    <row r="34" spans="1:18" ht="15" x14ac:dyDescent="0.2">
      <c r="A34" s="17" t="s">
        <v>52</v>
      </c>
      <c r="B34" s="17"/>
      <c r="C34" s="18"/>
      <c r="D34" s="18"/>
      <c r="E34" s="19"/>
      <c r="F34" s="24"/>
      <c r="G34" s="10"/>
      <c r="H34" s="10"/>
      <c r="I34" s="12"/>
      <c r="J34" s="12"/>
      <c r="K34" s="25"/>
      <c r="L34" s="12"/>
      <c r="M34" s="12"/>
      <c r="N34" s="14"/>
      <c r="O34" s="12"/>
      <c r="P34" s="15"/>
    </row>
    <row r="35" spans="1:18" x14ac:dyDescent="0.2">
      <c r="A35" s="11" t="s">
        <v>261</v>
      </c>
      <c r="B35" s="11" t="s">
        <v>262</v>
      </c>
      <c r="C35" s="11" t="s">
        <v>261</v>
      </c>
      <c r="D35" s="11" t="s">
        <v>275</v>
      </c>
      <c r="E35" s="12" t="s">
        <v>63</v>
      </c>
      <c r="F35" s="12">
        <v>200</v>
      </c>
      <c r="G35" s="12">
        <v>10</v>
      </c>
      <c r="H35" s="12">
        <v>150</v>
      </c>
      <c r="I35" s="12"/>
      <c r="J35" s="12"/>
      <c r="K35" s="13"/>
      <c r="L35" s="12">
        <f t="shared" ref="L35:L52" si="6">SUM(I35:K35)</f>
        <v>0</v>
      </c>
      <c r="M35" s="12">
        <f t="shared" ref="M35:M52" si="7">$L35/$H35</f>
        <v>0</v>
      </c>
      <c r="N35" s="14"/>
      <c r="O35" s="15">
        <v>0.06</v>
      </c>
      <c r="P35" s="15">
        <f t="shared" ref="P35:P52" si="8">$M35*$O35</f>
        <v>0</v>
      </c>
      <c r="Q35" s="43">
        <f>SUM(P35:P52)</f>
        <v>0</v>
      </c>
      <c r="R35" s="3">
        <f>Q35*100/$Q$137</f>
        <v>0</v>
      </c>
    </row>
    <row r="36" spans="1:18" x14ac:dyDescent="0.2">
      <c r="A36" s="37" t="s">
        <v>198</v>
      </c>
      <c r="B36" s="36" t="s">
        <v>199</v>
      </c>
      <c r="C36" s="36">
        <v>90448000</v>
      </c>
      <c r="D36" s="36" t="s">
        <v>277</v>
      </c>
      <c r="E36" s="12" t="s">
        <v>63</v>
      </c>
      <c r="F36" s="12">
        <v>270</v>
      </c>
      <c r="G36" s="12">
        <v>10</v>
      </c>
      <c r="H36" s="12">
        <v>100</v>
      </c>
      <c r="I36" s="12"/>
      <c r="J36" s="12"/>
      <c r="K36" s="13"/>
      <c r="L36" s="12">
        <f t="shared" si="6"/>
        <v>0</v>
      </c>
      <c r="M36" s="12">
        <f t="shared" si="7"/>
        <v>0</v>
      </c>
      <c r="N36" s="14"/>
      <c r="O36" s="15">
        <v>0.06</v>
      </c>
      <c r="P36" s="15">
        <f t="shared" si="8"/>
        <v>0</v>
      </c>
    </row>
    <row r="37" spans="1:18" x14ac:dyDescent="0.2">
      <c r="A37" s="27" t="s">
        <v>67</v>
      </c>
      <c r="B37" s="27" t="s">
        <v>68</v>
      </c>
      <c r="C37" s="27" t="s">
        <v>69</v>
      </c>
      <c r="D37" s="11" t="s">
        <v>275</v>
      </c>
      <c r="E37" s="12">
        <v>25</v>
      </c>
      <c r="F37" s="12">
        <v>375</v>
      </c>
      <c r="G37" s="12">
        <v>10</v>
      </c>
      <c r="H37" s="12">
        <v>100</v>
      </c>
      <c r="I37" s="12"/>
      <c r="J37" s="12"/>
      <c r="K37" s="13"/>
      <c r="L37" s="12">
        <f t="shared" si="6"/>
        <v>0</v>
      </c>
      <c r="M37" s="12">
        <f t="shared" si="7"/>
        <v>0</v>
      </c>
      <c r="N37" s="14"/>
      <c r="O37" s="15">
        <v>0.06</v>
      </c>
      <c r="P37" s="15">
        <f t="shared" si="8"/>
        <v>0</v>
      </c>
    </row>
    <row r="38" spans="1:18" x14ac:dyDescent="0.2">
      <c r="A38" s="11" t="s">
        <v>64</v>
      </c>
      <c r="B38" s="11" t="s">
        <v>65</v>
      </c>
      <c r="C38" s="11" t="s">
        <v>64</v>
      </c>
      <c r="D38" s="11" t="s">
        <v>275</v>
      </c>
      <c r="E38" s="12">
        <v>25</v>
      </c>
      <c r="F38" s="12">
        <v>457</v>
      </c>
      <c r="G38" s="12">
        <v>10</v>
      </c>
      <c r="H38" s="12">
        <v>100</v>
      </c>
      <c r="I38" s="12"/>
      <c r="J38" s="12"/>
      <c r="K38" s="13"/>
      <c r="L38" s="12">
        <f t="shared" si="6"/>
        <v>0</v>
      </c>
      <c r="M38" s="12">
        <f t="shared" si="7"/>
        <v>0</v>
      </c>
      <c r="N38" s="14"/>
      <c r="O38" s="15">
        <v>0.06</v>
      </c>
      <c r="P38" s="15">
        <f t="shared" si="8"/>
        <v>0</v>
      </c>
    </row>
    <row r="39" spans="1:18" x14ac:dyDescent="0.2">
      <c r="A39" s="36" t="s">
        <v>66</v>
      </c>
      <c r="B39" s="36" t="s">
        <v>65</v>
      </c>
      <c r="C39" s="36">
        <v>90443400</v>
      </c>
      <c r="D39" s="36" t="s">
        <v>277</v>
      </c>
      <c r="E39" s="12" t="s">
        <v>63</v>
      </c>
      <c r="F39" s="12">
        <v>450</v>
      </c>
      <c r="G39" s="12">
        <v>10</v>
      </c>
      <c r="H39" s="12">
        <v>100</v>
      </c>
      <c r="I39" s="12"/>
      <c r="J39" s="12"/>
      <c r="K39" s="13"/>
      <c r="L39" s="12">
        <f t="shared" si="6"/>
        <v>0</v>
      </c>
      <c r="M39" s="12">
        <f t="shared" si="7"/>
        <v>0</v>
      </c>
      <c r="N39" s="14"/>
      <c r="O39" s="15">
        <v>0.06</v>
      </c>
      <c r="P39" s="15">
        <f t="shared" si="8"/>
        <v>0</v>
      </c>
    </row>
    <row r="40" spans="1:18" x14ac:dyDescent="0.2">
      <c r="A40" s="11" t="s">
        <v>60</v>
      </c>
      <c r="B40" s="11" t="s">
        <v>61</v>
      </c>
      <c r="C40" s="11" t="s">
        <v>60</v>
      </c>
      <c r="D40" s="11" t="s">
        <v>275</v>
      </c>
      <c r="E40" s="12">
        <v>25</v>
      </c>
      <c r="F40" s="12">
        <v>610</v>
      </c>
      <c r="G40" s="12">
        <v>10</v>
      </c>
      <c r="H40" s="12">
        <v>50</v>
      </c>
      <c r="I40" s="12"/>
      <c r="J40" s="12"/>
      <c r="K40" s="13"/>
      <c r="L40" s="12">
        <f t="shared" si="6"/>
        <v>0</v>
      </c>
      <c r="M40" s="12">
        <f t="shared" si="7"/>
        <v>0</v>
      </c>
      <c r="N40" s="14"/>
      <c r="O40" s="15">
        <v>0.04</v>
      </c>
      <c r="P40" s="15">
        <f t="shared" si="8"/>
        <v>0</v>
      </c>
    </row>
    <row r="41" spans="1:18" x14ac:dyDescent="0.2">
      <c r="A41" s="36" t="s">
        <v>62</v>
      </c>
      <c r="B41" s="36" t="s">
        <v>61</v>
      </c>
      <c r="C41" s="36">
        <v>90443600</v>
      </c>
      <c r="D41" s="36" t="s">
        <v>277</v>
      </c>
      <c r="E41" s="12" t="s">
        <v>63</v>
      </c>
      <c r="F41" s="12">
        <v>600</v>
      </c>
      <c r="G41" s="12">
        <v>10</v>
      </c>
      <c r="H41" s="12">
        <v>50</v>
      </c>
      <c r="I41" s="12"/>
      <c r="J41" s="12"/>
      <c r="K41" s="13"/>
      <c r="L41" s="12">
        <f t="shared" si="6"/>
        <v>0</v>
      </c>
      <c r="M41" s="12">
        <f t="shared" si="7"/>
        <v>0</v>
      </c>
      <c r="N41" s="14"/>
      <c r="O41" s="15">
        <v>0.04</v>
      </c>
      <c r="P41" s="15">
        <f t="shared" si="8"/>
        <v>0</v>
      </c>
    </row>
    <row r="42" spans="1:18" x14ac:dyDescent="0.2">
      <c r="A42" s="11" t="s">
        <v>195</v>
      </c>
      <c r="B42" s="11" t="s">
        <v>178</v>
      </c>
      <c r="C42" s="11" t="s">
        <v>195</v>
      </c>
      <c r="D42" s="11" t="s">
        <v>275</v>
      </c>
      <c r="E42" s="12">
        <v>25</v>
      </c>
      <c r="F42" s="12">
        <v>750</v>
      </c>
      <c r="G42" s="12">
        <v>10</v>
      </c>
      <c r="H42" s="12">
        <v>50</v>
      </c>
      <c r="I42" s="12"/>
      <c r="J42" s="12"/>
      <c r="K42" s="13"/>
      <c r="L42" s="12">
        <f t="shared" si="6"/>
        <v>0</v>
      </c>
      <c r="M42" s="12">
        <f t="shared" si="7"/>
        <v>0</v>
      </c>
      <c r="N42" s="14"/>
      <c r="O42" s="15">
        <v>0.05</v>
      </c>
      <c r="P42" s="15">
        <f t="shared" si="8"/>
        <v>0</v>
      </c>
    </row>
    <row r="43" spans="1:18" x14ac:dyDescent="0.2">
      <c r="A43" s="36" t="s">
        <v>177</v>
      </c>
      <c r="B43" s="36" t="s">
        <v>178</v>
      </c>
      <c r="C43" s="36">
        <v>90443700</v>
      </c>
      <c r="D43" s="36" t="s">
        <v>277</v>
      </c>
      <c r="E43" s="12" t="s">
        <v>63</v>
      </c>
      <c r="F43" s="12">
        <v>750</v>
      </c>
      <c r="G43" s="12">
        <v>10</v>
      </c>
      <c r="H43" s="12">
        <v>50</v>
      </c>
      <c r="I43" s="12"/>
      <c r="J43" s="12"/>
      <c r="K43" s="13"/>
      <c r="L43" s="12">
        <f t="shared" si="6"/>
        <v>0</v>
      </c>
      <c r="M43" s="12">
        <f t="shared" si="7"/>
        <v>0</v>
      </c>
      <c r="N43" s="14"/>
      <c r="O43" s="15">
        <v>0.05</v>
      </c>
      <c r="P43" s="15">
        <f t="shared" si="8"/>
        <v>0</v>
      </c>
    </row>
    <row r="44" spans="1:18" x14ac:dyDescent="0.2">
      <c r="A44" s="11" t="s">
        <v>155</v>
      </c>
      <c r="B44" s="11" t="s">
        <v>58</v>
      </c>
      <c r="C44" s="11" t="s">
        <v>155</v>
      </c>
      <c r="D44" s="11" t="s">
        <v>275</v>
      </c>
      <c r="E44" s="12">
        <v>25</v>
      </c>
      <c r="F44" s="12">
        <v>915</v>
      </c>
      <c r="G44" s="12">
        <v>10</v>
      </c>
      <c r="H44" s="12">
        <v>50</v>
      </c>
      <c r="I44" s="12"/>
      <c r="J44" s="12"/>
      <c r="K44" s="13"/>
      <c r="L44" s="12">
        <f t="shared" si="6"/>
        <v>0</v>
      </c>
      <c r="M44" s="12">
        <f t="shared" si="7"/>
        <v>0</v>
      </c>
      <c r="N44" s="14"/>
      <c r="O44" s="15">
        <v>0.06</v>
      </c>
      <c r="P44" s="15">
        <f t="shared" si="8"/>
        <v>0</v>
      </c>
    </row>
    <row r="45" spans="1:18" x14ac:dyDescent="0.2">
      <c r="A45" s="36" t="s">
        <v>176</v>
      </c>
      <c r="B45" s="36" t="s">
        <v>58</v>
      </c>
      <c r="C45" s="36">
        <v>90443800</v>
      </c>
      <c r="D45" s="36" t="s">
        <v>277</v>
      </c>
      <c r="E45" s="12" t="s">
        <v>63</v>
      </c>
      <c r="F45" s="12">
        <v>900</v>
      </c>
      <c r="G45" s="12">
        <v>10</v>
      </c>
      <c r="H45" s="12">
        <v>50</v>
      </c>
      <c r="I45" s="12"/>
      <c r="J45" s="12"/>
      <c r="K45" s="13"/>
      <c r="L45" s="12">
        <f t="shared" si="6"/>
        <v>0</v>
      </c>
      <c r="M45" s="12">
        <f t="shared" si="7"/>
        <v>0</v>
      </c>
      <c r="N45" s="14"/>
      <c r="O45" s="15">
        <v>0.06</v>
      </c>
      <c r="P45" s="15">
        <f t="shared" si="8"/>
        <v>0</v>
      </c>
    </row>
    <row r="46" spans="1:18" x14ac:dyDescent="0.2">
      <c r="A46" s="11" t="s">
        <v>53</v>
      </c>
      <c r="B46" s="11" t="s">
        <v>54</v>
      </c>
      <c r="C46" s="11" t="s">
        <v>53</v>
      </c>
      <c r="D46" s="11" t="s">
        <v>275</v>
      </c>
      <c r="E46" s="12">
        <v>25</v>
      </c>
      <c r="F46" s="12">
        <v>1220</v>
      </c>
      <c r="G46" s="12">
        <v>10</v>
      </c>
      <c r="H46" s="12">
        <v>50</v>
      </c>
      <c r="I46" s="12"/>
      <c r="J46" s="12"/>
      <c r="K46" s="13"/>
      <c r="L46" s="12">
        <f t="shared" si="6"/>
        <v>0</v>
      </c>
      <c r="M46" s="12">
        <f t="shared" si="7"/>
        <v>0</v>
      </c>
      <c r="N46" s="14"/>
      <c r="O46" s="15">
        <v>0.08</v>
      </c>
      <c r="P46" s="15">
        <f t="shared" si="8"/>
        <v>0</v>
      </c>
    </row>
    <row r="47" spans="1:18" x14ac:dyDescent="0.2">
      <c r="A47" s="26" t="s">
        <v>194</v>
      </c>
      <c r="B47" s="26" t="s">
        <v>54</v>
      </c>
      <c r="C47" s="26">
        <v>90444000</v>
      </c>
      <c r="D47" s="36" t="s">
        <v>277</v>
      </c>
      <c r="E47" s="12" t="s">
        <v>63</v>
      </c>
      <c r="F47" s="12">
        <v>1200</v>
      </c>
      <c r="G47" s="12">
        <v>10</v>
      </c>
      <c r="H47" s="12">
        <v>50</v>
      </c>
      <c r="I47" s="12"/>
      <c r="J47" s="12"/>
      <c r="K47" s="13"/>
      <c r="L47" s="12">
        <f t="shared" si="6"/>
        <v>0</v>
      </c>
      <c r="M47" s="12">
        <f t="shared" si="7"/>
        <v>0</v>
      </c>
      <c r="N47" s="14"/>
      <c r="O47" s="15">
        <v>0.08</v>
      </c>
      <c r="P47" s="15">
        <f t="shared" si="8"/>
        <v>0</v>
      </c>
    </row>
    <row r="48" spans="1:18" x14ac:dyDescent="0.2">
      <c r="A48" s="11" t="s">
        <v>230</v>
      </c>
      <c r="B48" s="11" t="s">
        <v>231</v>
      </c>
      <c r="C48" s="11" t="s">
        <v>230</v>
      </c>
      <c r="D48" s="11" t="s">
        <v>275</v>
      </c>
      <c r="E48" s="12">
        <v>25</v>
      </c>
      <c r="F48" s="12">
        <v>1500</v>
      </c>
      <c r="G48" s="12">
        <v>10</v>
      </c>
      <c r="H48" s="12">
        <v>50</v>
      </c>
      <c r="I48" s="12"/>
      <c r="J48" s="12"/>
      <c r="K48" s="13"/>
      <c r="L48" s="12">
        <f t="shared" si="6"/>
        <v>0</v>
      </c>
      <c r="M48" s="12">
        <f t="shared" si="7"/>
        <v>0</v>
      </c>
      <c r="N48" s="14"/>
      <c r="O48" s="15">
        <v>0.11</v>
      </c>
      <c r="P48" s="15">
        <f t="shared" si="8"/>
        <v>0</v>
      </c>
    </row>
    <row r="49" spans="1:18" x14ac:dyDescent="0.2">
      <c r="A49" s="11" t="s">
        <v>254</v>
      </c>
      <c r="B49" s="11" t="s">
        <v>255</v>
      </c>
      <c r="C49" s="11" t="s">
        <v>254</v>
      </c>
      <c r="D49" s="11" t="s">
        <v>275</v>
      </c>
      <c r="E49" s="12">
        <v>25</v>
      </c>
      <c r="F49" s="12">
        <v>1650</v>
      </c>
      <c r="G49" s="12">
        <v>10</v>
      </c>
      <c r="H49" s="12">
        <v>50</v>
      </c>
      <c r="I49" s="12"/>
      <c r="J49" s="12"/>
      <c r="K49" s="13"/>
      <c r="L49" s="12">
        <f t="shared" si="6"/>
        <v>0</v>
      </c>
      <c r="M49" s="12">
        <f t="shared" si="7"/>
        <v>0</v>
      </c>
      <c r="N49" s="14"/>
      <c r="O49" s="15">
        <v>0.12</v>
      </c>
      <c r="P49" s="15">
        <f t="shared" si="8"/>
        <v>0</v>
      </c>
    </row>
    <row r="50" spans="1:18" x14ac:dyDescent="0.2">
      <c r="A50" s="11" t="s">
        <v>193</v>
      </c>
      <c r="B50" s="11" t="s">
        <v>175</v>
      </c>
      <c r="C50" s="11" t="s">
        <v>193</v>
      </c>
      <c r="D50" s="11" t="s">
        <v>275</v>
      </c>
      <c r="E50" s="12">
        <v>25</v>
      </c>
      <c r="F50" s="12">
        <v>1800</v>
      </c>
      <c r="G50" s="12">
        <v>10</v>
      </c>
      <c r="H50" s="12">
        <v>50</v>
      </c>
      <c r="I50" s="12"/>
      <c r="J50" s="12"/>
      <c r="K50" s="13"/>
      <c r="L50" s="12">
        <f t="shared" si="6"/>
        <v>0</v>
      </c>
      <c r="M50" s="12">
        <f t="shared" si="7"/>
        <v>0</v>
      </c>
      <c r="N50" s="14"/>
      <c r="O50" s="15">
        <v>0.12</v>
      </c>
      <c r="P50" s="15">
        <f t="shared" si="8"/>
        <v>0</v>
      </c>
    </row>
    <row r="51" spans="1:18" x14ac:dyDescent="0.2">
      <c r="A51" s="36" t="s">
        <v>293</v>
      </c>
      <c r="B51" s="36" t="s">
        <v>294</v>
      </c>
      <c r="C51" s="36">
        <v>90443000</v>
      </c>
      <c r="D51" s="36" t="s">
        <v>277</v>
      </c>
      <c r="E51" s="12" t="s">
        <v>63</v>
      </c>
      <c r="F51" s="12">
        <v>2100</v>
      </c>
      <c r="G51" s="12">
        <v>10</v>
      </c>
      <c r="H51" s="12">
        <v>50</v>
      </c>
      <c r="I51" s="12"/>
      <c r="J51" s="12"/>
      <c r="K51" s="13"/>
      <c r="L51" s="12">
        <f t="shared" si="6"/>
        <v>0</v>
      </c>
      <c r="M51" s="12">
        <f t="shared" si="7"/>
        <v>0</v>
      </c>
      <c r="N51" s="14"/>
      <c r="O51" s="15">
        <v>0.09</v>
      </c>
      <c r="P51" s="15">
        <f t="shared" si="8"/>
        <v>0</v>
      </c>
    </row>
    <row r="52" spans="1:18" x14ac:dyDescent="0.2">
      <c r="A52" s="36" t="s">
        <v>174</v>
      </c>
      <c r="B52" s="36" t="s">
        <v>175</v>
      </c>
      <c r="C52" s="36">
        <v>90443900</v>
      </c>
      <c r="D52" s="36" t="s">
        <v>277</v>
      </c>
      <c r="E52" s="12" t="s">
        <v>63</v>
      </c>
      <c r="F52" s="12">
        <v>1800</v>
      </c>
      <c r="G52" s="12">
        <v>10</v>
      </c>
      <c r="H52" s="12">
        <v>50</v>
      </c>
      <c r="I52" s="12"/>
      <c r="J52" s="12"/>
      <c r="K52" s="13"/>
      <c r="L52" s="12">
        <f t="shared" si="6"/>
        <v>0</v>
      </c>
      <c r="M52" s="12">
        <f t="shared" si="7"/>
        <v>0</v>
      </c>
      <c r="N52" s="14"/>
      <c r="O52" s="15">
        <v>0.12</v>
      </c>
      <c r="P52" s="15">
        <f t="shared" si="8"/>
        <v>0</v>
      </c>
    </row>
    <row r="53" spans="1:18" x14ac:dyDescent="0.2">
      <c r="A53" s="28" t="s">
        <v>70</v>
      </c>
      <c r="B53" s="28"/>
      <c r="C53" s="29"/>
      <c r="D53" s="29"/>
      <c r="E53" s="30"/>
      <c r="F53" s="36"/>
      <c r="G53" s="20"/>
      <c r="H53" s="20"/>
      <c r="I53" s="12"/>
      <c r="J53" s="12"/>
      <c r="K53" s="20"/>
      <c r="L53" s="12"/>
      <c r="M53" s="12"/>
      <c r="N53" s="14"/>
      <c r="O53" s="12"/>
      <c r="P53" s="15"/>
    </row>
    <row r="54" spans="1:18" x14ac:dyDescent="0.2">
      <c r="A54" s="11" t="s">
        <v>295</v>
      </c>
      <c r="B54" s="11" t="s">
        <v>296</v>
      </c>
      <c r="C54" s="11" t="s">
        <v>295</v>
      </c>
      <c r="D54" s="11" t="s">
        <v>275</v>
      </c>
      <c r="E54" s="12">
        <v>32</v>
      </c>
      <c r="F54" s="12">
        <v>100</v>
      </c>
      <c r="G54" s="12">
        <v>10</v>
      </c>
      <c r="H54" s="12">
        <v>300</v>
      </c>
      <c r="I54" s="12">
        <v>300</v>
      </c>
      <c r="J54" s="12"/>
      <c r="K54" s="13"/>
      <c r="L54" s="12">
        <f t="shared" ref="L54:L68" si="9">SUM(I54:K54)</f>
        <v>300</v>
      </c>
      <c r="M54" s="12">
        <f t="shared" ref="M54:M68" si="10">$L54/$H54</f>
        <v>1</v>
      </c>
      <c r="N54" s="14"/>
      <c r="O54" s="15">
        <v>0.09</v>
      </c>
      <c r="P54" s="15">
        <f t="shared" ref="P54:P68" si="11">$M54*$O54</f>
        <v>0.09</v>
      </c>
      <c r="Q54" s="43">
        <f>SUM(P54:P68)</f>
        <v>0.36</v>
      </c>
      <c r="R54" s="3">
        <f>Q54*100/$Q$137</f>
        <v>29.999999999999996</v>
      </c>
    </row>
    <row r="55" spans="1:18" x14ac:dyDescent="0.2">
      <c r="A55" s="11" t="s">
        <v>71</v>
      </c>
      <c r="B55" s="11" t="s">
        <v>72</v>
      </c>
      <c r="C55" s="11" t="s">
        <v>71</v>
      </c>
      <c r="D55" s="11" t="s">
        <v>275</v>
      </c>
      <c r="E55" s="12">
        <v>32</v>
      </c>
      <c r="F55" s="12">
        <v>150</v>
      </c>
      <c r="G55" s="12">
        <v>10</v>
      </c>
      <c r="H55" s="12">
        <v>300</v>
      </c>
      <c r="I55" s="12"/>
      <c r="J55" s="12"/>
      <c r="K55" s="13"/>
      <c r="L55" s="12">
        <f t="shared" si="9"/>
        <v>0</v>
      </c>
      <c r="M55" s="12">
        <f t="shared" si="10"/>
        <v>0</v>
      </c>
      <c r="N55" s="14"/>
      <c r="O55" s="15">
        <v>0.09</v>
      </c>
      <c r="P55" s="15">
        <f t="shared" si="11"/>
        <v>0</v>
      </c>
    </row>
    <row r="56" spans="1:18" x14ac:dyDescent="0.2">
      <c r="A56" s="36" t="s">
        <v>256</v>
      </c>
      <c r="B56" s="36" t="s">
        <v>72</v>
      </c>
      <c r="C56" s="36">
        <v>90446200</v>
      </c>
      <c r="D56" s="36" t="s">
        <v>277</v>
      </c>
      <c r="E56" s="12">
        <v>32</v>
      </c>
      <c r="F56" s="12">
        <v>150</v>
      </c>
      <c r="G56" s="12">
        <v>10</v>
      </c>
      <c r="H56" s="12">
        <v>300</v>
      </c>
      <c r="I56" s="12"/>
      <c r="J56" s="12"/>
      <c r="K56" s="13"/>
      <c r="L56" s="12">
        <f t="shared" si="9"/>
        <v>0</v>
      </c>
      <c r="M56" s="12">
        <f t="shared" si="10"/>
        <v>0</v>
      </c>
      <c r="N56" s="14"/>
      <c r="O56" s="15">
        <v>0.09</v>
      </c>
      <c r="P56" s="15">
        <f t="shared" si="11"/>
        <v>0</v>
      </c>
    </row>
    <row r="57" spans="1:18" x14ac:dyDescent="0.2">
      <c r="A57" s="11" t="s">
        <v>200</v>
      </c>
      <c r="B57" s="11" t="s">
        <v>201</v>
      </c>
      <c r="C57" s="11" t="s">
        <v>200</v>
      </c>
      <c r="D57" s="11" t="s">
        <v>275</v>
      </c>
      <c r="E57" s="12">
        <v>32</v>
      </c>
      <c r="F57" s="12">
        <v>200</v>
      </c>
      <c r="G57" s="12">
        <v>10</v>
      </c>
      <c r="H57" s="12">
        <v>300</v>
      </c>
      <c r="I57" s="12"/>
      <c r="J57" s="12"/>
      <c r="K57" s="13"/>
      <c r="L57" s="12">
        <f t="shared" si="9"/>
        <v>0</v>
      </c>
      <c r="M57" s="12">
        <f t="shared" si="10"/>
        <v>0</v>
      </c>
      <c r="N57" s="14"/>
      <c r="O57" s="15">
        <v>0.09</v>
      </c>
      <c r="P57" s="15">
        <f t="shared" si="11"/>
        <v>0</v>
      </c>
    </row>
    <row r="58" spans="1:18" x14ac:dyDescent="0.2">
      <c r="A58" s="11" t="s">
        <v>73</v>
      </c>
      <c r="B58" s="11" t="s">
        <v>74</v>
      </c>
      <c r="C58" s="11" t="s">
        <v>73</v>
      </c>
      <c r="D58" s="11" t="s">
        <v>275</v>
      </c>
      <c r="E58" s="12">
        <v>32</v>
      </c>
      <c r="F58" s="12">
        <v>300</v>
      </c>
      <c r="G58" s="12">
        <v>10</v>
      </c>
      <c r="H58" s="12">
        <v>150</v>
      </c>
      <c r="I58" s="12"/>
      <c r="J58" s="12"/>
      <c r="K58" s="13"/>
      <c r="L58" s="12">
        <f t="shared" si="9"/>
        <v>0</v>
      </c>
      <c r="M58" s="12">
        <f t="shared" si="10"/>
        <v>0</v>
      </c>
      <c r="N58" s="14"/>
      <c r="O58" s="15">
        <v>0.09</v>
      </c>
      <c r="P58" s="15">
        <f t="shared" si="11"/>
        <v>0</v>
      </c>
    </row>
    <row r="59" spans="1:18" x14ac:dyDescent="0.2">
      <c r="A59" s="36" t="s">
        <v>232</v>
      </c>
      <c r="B59" s="36" t="s">
        <v>74</v>
      </c>
      <c r="C59" s="36">
        <v>90446300</v>
      </c>
      <c r="D59" s="36" t="s">
        <v>277</v>
      </c>
      <c r="E59" s="12" t="s">
        <v>180</v>
      </c>
      <c r="F59" s="12">
        <v>300</v>
      </c>
      <c r="G59" s="12">
        <v>10</v>
      </c>
      <c r="H59" s="12">
        <v>150</v>
      </c>
      <c r="I59" s="12"/>
      <c r="J59" s="12"/>
      <c r="K59" s="13"/>
      <c r="L59" s="12">
        <f t="shared" si="9"/>
        <v>0</v>
      </c>
      <c r="M59" s="12">
        <f t="shared" si="10"/>
        <v>0</v>
      </c>
      <c r="N59" s="14"/>
      <c r="O59" s="15">
        <v>0.09</v>
      </c>
      <c r="P59" s="15">
        <f t="shared" si="11"/>
        <v>0</v>
      </c>
    </row>
    <row r="60" spans="1:18" x14ac:dyDescent="0.2">
      <c r="A60" s="11" t="s">
        <v>75</v>
      </c>
      <c r="B60" s="11" t="s">
        <v>76</v>
      </c>
      <c r="C60" s="11" t="s">
        <v>75</v>
      </c>
      <c r="D60" s="11" t="s">
        <v>275</v>
      </c>
      <c r="E60" s="12">
        <v>32</v>
      </c>
      <c r="F60" s="12">
        <v>450</v>
      </c>
      <c r="G60" s="12">
        <v>10</v>
      </c>
      <c r="H60" s="12">
        <v>100</v>
      </c>
      <c r="I60" s="12"/>
      <c r="J60" s="12"/>
      <c r="K60" s="13"/>
      <c r="L60" s="12">
        <f t="shared" si="9"/>
        <v>0</v>
      </c>
      <c r="M60" s="12">
        <f t="shared" si="10"/>
        <v>0</v>
      </c>
      <c r="N60" s="14"/>
      <c r="O60" s="15">
        <v>0.09</v>
      </c>
      <c r="P60" s="15">
        <f t="shared" si="11"/>
        <v>0</v>
      </c>
    </row>
    <row r="61" spans="1:18" x14ac:dyDescent="0.2">
      <c r="A61" s="36" t="s">
        <v>179</v>
      </c>
      <c r="B61" s="36" t="s">
        <v>76</v>
      </c>
      <c r="C61" s="36">
        <v>90446400</v>
      </c>
      <c r="D61" s="36" t="s">
        <v>277</v>
      </c>
      <c r="E61" s="12" t="s">
        <v>180</v>
      </c>
      <c r="F61" s="12">
        <v>450</v>
      </c>
      <c r="G61" s="12">
        <v>10</v>
      </c>
      <c r="H61" s="12">
        <v>100</v>
      </c>
      <c r="I61" s="12">
        <v>300</v>
      </c>
      <c r="J61" s="12"/>
      <c r="K61" s="13"/>
      <c r="L61" s="12">
        <f t="shared" si="9"/>
        <v>300</v>
      </c>
      <c r="M61" s="12">
        <f t="shared" si="10"/>
        <v>3</v>
      </c>
      <c r="N61" s="14"/>
      <c r="O61" s="15">
        <v>0.09</v>
      </c>
      <c r="P61" s="15">
        <f t="shared" si="11"/>
        <v>0.27</v>
      </c>
    </row>
    <row r="62" spans="1:18" x14ac:dyDescent="0.2">
      <c r="A62" s="11" t="s">
        <v>156</v>
      </c>
      <c r="B62" s="11" t="s">
        <v>157</v>
      </c>
      <c r="C62" s="11" t="s">
        <v>156</v>
      </c>
      <c r="D62" s="11" t="s">
        <v>275</v>
      </c>
      <c r="E62" s="12">
        <v>32</v>
      </c>
      <c r="F62" s="12">
        <v>600</v>
      </c>
      <c r="G62" s="12">
        <v>10</v>
      </c>
      <c r="H62" s="12">
        <v>100</v>
      </c>
      <c r="I62" s="12"/>
      <c r="J62" s="12"/>
      <c r="K62" s="13"/>
      <c r="L62" s="12">
        <f t="shared" si="9"/>
        <v>0</v>
      </c>
      <c r="M62" s="12">
        <f t="shared" si="10"/>
        <v>0</v>
      </c>
      <c r="N62" s="14"/>
      <c r="O62" s="15">
        <v>0.12</v>
      </c>
      <c r="P62" s="15">
        <f t="shared" si="11"/>
        <v>0</v>
      </c>
    </row>
    <row r="63" spans="1:18" x14ac:dyDescent="0.2">
      <c r="A63" s="36" t="s">
        <v>181</v>
      </c>
      <c r="B63" s="36" t="s">
        <v>157</v>
      </c>
      <c r="C63" s="36">
        <v>90446600</v>
      </c>
      <c r="D63" s="36" t="s">
        <v>277</v>
      </c>
      <c r="E63" s="12" t="s">
        <v>180</v>
      </c>
      <c r="F63" s="12">
        <v>600</v>
      </c>
      <c r="G63" s="12">
        <v>10</v>
      </c>
      <c r="H63" s="12">
        <v>100</v>
      </c>
      <c r="I63" s="12"/>
      <c r="J63" s="12"/>
      <c r="K63" s="13"/>
      <c r="L63" s="12">
        <f t="shared" si="9"/>
        <v>0</v>
      </c>
      <c r="M63" s="12">
        <f t="shared" si="10"/>
        <v>0</v>
      </c>
      <c r="N63" s="14"/>
      <c r="O63" s="15">
        <v>0.12</v>
      </c>
      <c r="P63" s="15">
        <f t="shared" si="11"/>
        <v>0</v>
      </c>
    </row>
    <row r="64" spans="1:18" x14ac:dyDescent="0.2">
      <c r="A64" s="11" t="s">
        <v>222</v>
      </c>
      <c r="B64" s="11" t="s">
        <v>223</v>
      </c>
      <c r="C64" s="11" t="s">
        <v>222</v>
      </c>
      <c r="D64" s="11" t="s">
        <v>275</v>
      </c>
      <c r="E64" s="12">
        <v>32</v>
      </c>
      <c r="F64" s="12">
        <v>750</v>
      </c>
      <c r="G64" s="12">
        <v>10</v>
      </c>
      <c r="H64" s="12">
        <v>60</v>
      </c>
      <c r="I64" s="12"/>
      <c r="J64" s="12"/>
      <c r="K64" s="13"/>
      <c r="L64" s="12">
        <f t="shared" si="9"/>
        <v>0</v>
      </c>
      <c r="M64" s="12">
        <f t="shared" si="10"/>
        <v>0</v>
      </c>
      <c r="N64" s="14"/>
      <c r="O64" s="15">
        <v>0.09</v>
      </c>
      <c r="P64" s="15">
        <f t="shared" si="11"/>
        <v>0</v>
      </c>
    </row>
    <row r="65" spans="1:18" x14ac:dyDescent="0.2">
      <c r="A65" s="11" t="s">
        <v>158</v>
      </c>
      <c r="B65" s="11" t="s">
        <v>159</v>
      </c>
      <c r="C65" s="11" t="s">
        <v>158</v>
      </c>
      <c r="D65" s="11" t="s">
        <v>275</v>
      </c>
      <c r="E65" s="12">
        <v>32</v>
      </c>
      <c r="F65" s="12">
        <v>900</v>
      </c>
      <c r="G65" s="12">
        <v>10</v>
      </c>
      <c r="H65" s="12">
        <v>50</v>
      </c>
      <c r="I65" s="12"/>
      <c r="J65" s="12"/>
      <c r="K65" s="13"/>
      <c r="L65" s="12">
        <f t="shared" si="9"/>
        <v>0</v>
      </c>
      <c r="M65" s="12">
        <f t="shared" si="10"/>
        <v>0</v>
      </c>
      <c r="N65" s="14"/>
      <c r="O65" s="15">
        <v>0.09</v>
      </c>
      <c r="P65" s="15">
        <f t="shared" si="11"/>
        <v>0</v>
      </c>
    </row>
    <row r="66" spans="1:18" x14ac:dyDescent="0.2">
      <c r="A66" s="36" t="s">
        <v>182</v>
      </c>
      <c r="B66" s="36" t="s">
        <v>159</v>
      </c>
      <c r="C66" s="36">
        <v>90446700</v>
      </c>
      <c r="D66" s="36" t="s">
        <v>277</v>
      </c>
      <c r="E66" s="12" t="s">
        <v>180</v>
      </c>
      <c r="F66" s="12">
        <v>900</v>
      </c>
      <c r="G66" s="12">
        <v>10</v>
      </c>
      <c r="H66" s="12">
        <v>50</v>
      </c>
      <c r="I66" s="12"/>
      <c r="J66" s="12"/>
      <c r="K66" s="13"/>
      <c r="L66" s="12">
        <f t="shared" si="9"/>
        <v>0</v>
      </c>
      <c r="M66" s="12">
        <f t="shared" si="10"/>
        <v>0</v>
      </c>
      <c r="N66" s="14"/>
      <c r="O66" s="15">
        <v>0.09</v>
      </c>
      <c r="P66" s="15">
        <f t="shared" si="11"/>
        <v>0</v>
      </c>
    </row>
    <row r="67" spans="1:18" x14ac:dyDescent="0.2">
      <c r="A67" s="11" t="s">
        <v>233</v>
      </c>
      <c r="B67" s="11" t="s">
        <v>234</v>
      </c>
      <c r="C67" s="11" t="s">
        <v>233</v>
      </c>
      <c r="D67" s="11" t="s">
        <v>275</v>
      </c>
      <c r="E67" s="12">
        <v>32</v>
      </c>
      <c r="F67" s="12">
        <v>1200</v>
      </c>
      <c r="G67" s="12">
        <v>10</v>
      </c>
      <c r="H67" s="12">
        <v>50</v>
      </c>
      <c r="I67" s="12"/>
      <c r="J67" s="12"/>
      <c r="K67" s="13"/>
      <c r="L67" s="12">
        <f t="shared" si="9"/>
        <v>0</v>
      </c>
      <c r="M67" s="12">
        <f t="shared" si="10"/>
        <v>0</v>
      </c>
      <c r="N67" s="14"/>
      <c r="O67" s="15">
        <v>0.12</v>
      </c>
      <c r="P67" s="15">
        <f t="shared" si="11"/>
        <v>0</v>
      </c>
    </row>
    <row r="68" spans="1:18" x14ac:dyDescent="0.2">
      <c r="A68" s="37" t="s">
        <v>236</v>
      </c>
      <c r="B68" s="36" t="s">
        <v>237</v>
      </c>
      <c r="C68" s="48">
        <v>90446800</v>
      </c>
      <c r="D68" s="36" t="s">
        <v>277</v>
      </c>
      <c r="E68" s="12" t="s">
        <v>180</v>
      </c>
      <c r="F68" s="12">
        <v>1800</v>
      </c>
      <c r="G68" s="12">
        <v>10</v>
      </c>
      <c r="H68" s="12">
        <v>25</v>
      </c>
      <c r="I68" s="12"/>
      <c r="J68" s="12"/>
      <c r="K68" s="13"/>
      <c r="L68" s="12">
        <f t="shared" si="9"/>
        <v>0</v>
      </c>
      <c r="M68" s="12">
        <f t="shared" si="10"/>
        <v>0</v>
      </c>
      <c r="N68" s="14"/>
      <c r="O68" s="15">
        <v>0.18</v>
      </c>
      <c r="P68" s="15">
        <f t="shared" si="11"/>
        <v>0</v>
      </c>
      <c r="Q68" s="43"/>
    </row>
    <row r="69" spans="1:18" x14ac:dyDescent="0.2">
      <c r="A69" s="28" t="s">
        <v>77</v>
      </c>
      <c r="B69" s="28"/>
      <c r="C69" s="29"/>
      <c r="D69" s="29"/>
      <c r="E69" s="30"/>
      <c r="F69" s="36"/>
      <c r="G69" s="12"/>
      <c r="H69" s="12"/>
      <c r="I69" s="12"/>
      <c r="J69" s="12"/>
      <c r="K69" s="8"/>
      <c r="L69" s="12"/>
      <c r="M69" s="12"/>
      <c r="N69" s="14"/>
      <c r="O69" s="12"/>
      <c r="P69" s="15"/>
    </row>
    <row r="70" spans="1:18" x14ac:dyDescent="0.2">
      <c r="A70" s="11" t="s">
        <v>297</v>
      </c>
      <c r="B70" s="11" t="s">
        <v>298</v>
      </c>
      <c r="C70" s="11" t="s">
        <v>297</v>
      </c>
      <c r="D70" s="11" t="s">
        <v>275</v>
      </c>
      <c r="E70" s="12">
        <v>40</v>
      </c>
      <c r="F70" s="12">
        <v>100</v>
      </c>
      <c r="G70" s="12">
        <v>10</v>
      </c>
      <c r="H70" s="12">
        <v>300</v>
      </c>
      <c r="I70" s="12"/>
      <c r="J70" s="12"/>
      <c r="K70" s="13"/>
      <c r="L70" s="12">
        <f t="shared" ref="L70:L84" si="12">SUM(I70:K70)</f>
        <v>0</v>
      </c>
      <c r="M70" s="12">
        <f t="shared" ref="M70:M84" si="13">$L70/$H70</f>
        <v>0</v>
      </c>
      <c r="N70" s="14"/>
      <c r="O70" s="15">
        <v>0.13</v>
      </c>
      <c r="P70" s="15">
        <f t="shared" ref="P70:P84" si="14">$M70*$O70</f>
        <v>0</v>
      </c>
      <c r="Q70" s="43">
        <f>SUM(P70:P84)</f>
        <v>0.52</v>
      </c>
      <c r="R70" s="3">
        <f>Q70*100/$Q$137</f>
        <v>43.333333333333329</v>
      </c>
    </row>
    <row r="71" spans="1:18" x14ac:dyDescent="0.2">
      <c r="A71" s="11" t="s">
        <v>78</v>
      </c>
      <c r="B71" s="11" t="s">
        <v>79</v>
      </c>
      <c r="C71" s="11" t="s">
        <v>78</v>
      </c>
      <c r="D71" s="11" t="s">
        <v>275</v>
      </c>
      <c r="E71" s="12">
        <v>40</v>
      </c>
      <c r="F71" s="12">
        <v>150</v>
      </c>
      <c r="G71" s="12">
        <v>10</v>
      </c>
      <c r="H71" s="12">
        <v>300</v>
      </c>
      <c r="I71" s="12"/>
      <c r="J71" s="12"/>
      <c r="K71" s="13"/>
      <c r="L71" s="12">
        <f t="shared" si="12"/>
        <v>0</v>
      </c>
      <c r="M71" s="12">
        <f t="shared" si="13"/>
        <v>0</v>
      </c>
      <c r="N71" s="14"/>
      <c r="O71" s="15">
        <v>0.13</v>
      </c>
      <c r="P71" s="15">
        <f t="shared" si="14"/>
        <v>0</v>
      </c>
    </row>
    <row r="72" spans="1:18" x14ac:dyDescent="0.2">
      <c r="A72" s="36" t="s">
        <v>240</v>
      </c>
      <c r="B72" s="36" t="s">
        <v>79</v>
      </c>
      <c r="C72" s="31" t="s">
        <v>241</v>
      </c>
      <c r="D72" s="36" t="s">
        <v>277</v>
      </c>
      <c r="E72" s="12">
        <v>40</v>
      </c>
      <c r="F72" s="12">
        <v>150</v>
      </c>
      <c r="G72" s="12">
        <v>10</v>
      </c>
      <c r="H72" s="12">
        <v>300</v>
      </c>
      <c r="I72" s="12"/>
      <c r="J72" s="12"/>
      <c r="K72" s="13"/>
      <c r="L72" s="12">
        <f t="shared" si="12"/>
        <v>0</v>
      </c>
      <c r="M72" s="12">
        <f t="shared" si="13"/>
        <v>0</v>
      </c>
      <c r="N72" s="14"/>
      <c r="O72" s="15">
        <v>0.13</v>
      </c>
      <c r="P72" s="15">
        <f t="shared" si="14"/>
        <v>0</v>
      </c>
    </row>
    <row r="73" spans="1:18" x14ac:dyDescent="0.2">
      <c r="A73" s="11" t="s">
        <v>80</v>
      </c>
      <c r="B73" s="11" t="s">
        <v>81</v>
      </c>
      <c r="C73" s="11" t="s">
        <v>80</v>
      </c>
      <c r="D73" s="11" t="s">
        <v>275</v>
      </c>
      <c r="E73" s="12">
        <v>40</v>
      </c>
      <c r="F73" s="12">
        <v>200</v>
      </c>
      <c r="G73" s="12">
        <v>10</v>
      </c>
      <c r="H73" s="12">
        <v>150</v>
      </c>
      <c r="I73" s="12"/>
      <c r="J73" s="12"/>
      <c r="K73" s="13"/>
      <c r="L73" s="12">
        <f t="shared" si="12"/>
        <v>0</v>
      </c>
      <c r="M73" s="12">
        <f t="shared" si="13"/>
        <v>0</v>
      </c>
      <c r="N73" s="14"/>
      <c r="O73" s="15">
        <v>0.13</v>
      </c>
      <c r="P73" s="15">
        <f t="shared" si="14"/>
        <v>0</v>
      </c>
    </row>
    <row r="74" spans="1:18" x14ac:dyDescent="0.2">
      <c r="A74" s="11" t="s">
        <v>82</v>
      </c>
      <c r="B74" s="11" t="s">
        <v>83</v>
      </c>
      <c r="C74" s="11" t="s">
        <v>82</v>
      </c>
      <c r="D74" s="11" t="s">
        <v>275</v>
      </c>
      <c r="E74" s="12">
        <v>40</v>
      </c>
      <c r="F74" s="12">
        <v>300</v>
      </c>
      <c r="G74" s="12">
        <v>10</v>
      </c>
      <c r="H74" s="12">
        <v>150</v>
      </c>
      <c r="I74" s="12"/>
      <c r="J74" s="12"/>
      <c r="K74" s="13"/>
      <c r="L74" s="12">
        <f t="shared" si="12"/>
        <v>0</v>
      </c>
      <c r="M74" s="12">
        <f t="shared" si="13"/>
        <v>0</v>
      </c>
      <c r="N74" s="14"/>
      <c r="O74" s="15">
        <v>0.13</v>
      </c>
      <c r="P74" s="15">
        <f t="shared" si="14"/>
        <v>0</v>
      </c>
    </row>
    <row r="75" spans="1:18" x14ac:dyDescent="0.2">
      <c r="A75" s="36" t="s">
        <v>183</v>
      </c>
      <c r="B75" s="36" t="s">
        <v>83</v>
      </c>
      <c r="C75" s="36">
        <v>90447300</v>
      </c>
      <c r="D75" s="36" t="s">
        <v>277</v>
      </c>
      <c r="E75" s="12" t="s">
        <v>89</v>
      </c>
      <c r="F75" s="12">
        <v>300</v>
      </c>
      <c r="G75" s="12">
        <v>10</v>
      </c>
      <c r="H75" s="12">
        <v>150</v>
      </c>
      <c r="I75" s="12">
        <v>300</v>
      </c>
      <c r="J75" s="12"/>
      <c r="K75" s="13"/>
      <c r="L75" s="12">
        <f t="shared" si="12"/>
        <v>300</v>
      </c>
      <c r="M75" s="12">
        <f t="shared" si="13"/>
        <v>2</v>
      </c>
      <c r="N75" s="14"/>
      <c r="O75" s="15">
        <v>0.13</v>
      </c>
      <c r="P75" s="15">
        <f t="shared" si="14"/>
        <v>0.26</v>
      </c>
    </row>
    <row r="76" spans="1:18" x14ac:dyDescent="0.2">
      <c r="A76" s="11" t="s">
        <v>84</v>
      </c>
      <c r="B76" s="11" t="s">
        <v>85</v>
      </c>
      <c r="C76" s="11" t="s">
        <v>84</v>
      </c>
      <c r="D76" s="11" t="s">
        <v>275</v>
      </c>
      <c r="E76" s="12">
        <v>40</v>
      </c>
      <c r="F76" s="12">
        <v>450</v>
      </c>
      <c r="G76" s="12">
        <v>10</v>
      </c>
      <c r="H76" s="12">
        <v>100</v>
      </c>
      <c r="I76" s="12"/>
      <c r="J76" s="12"/>
      <c r="K76" s="13"/>
      <c r="L76" s="12">
        <f t="shared" si="12"/>
        <v>0</v>
      </c>
      <c r="M76" s="12">
        <f t="shared" si="13"/>
        <v>0</v>
      </c>
      <c r="N76" s="14"/>
      <c r="O76" s="15">
        <v>0.13</v>
      </c>
      <c r="P76" s="15">
        <f t="shared" si="14"/>
        <v>0</v>
      </c>
    </row>
    <row r="77" spans="1:18" x14ac:dyDescent="0.2">
      <c r="A77" s="36" t="s">
        <v>184</v>
      </c>
      <c r="B77" s="36" t="s">
        <v>85</v>
      </c>
      <c r="C77" s="36">
        <v>90447400</v>
      </c>
      <c r="D77" s="36" t="s">
        <v>277</v>
      </c>
      <c r="E77" s="12" t="s">
        <v>89</v>
      </c>
      <c r="F77" s="12">
        <v>450</v>
      </c>
      <c r="G77" s="12">
        <v>10</v>
      </c>
      <c r="H77" s="12">
        <v>100</v>
      </c>
      <c r="I77" s="12"/>
      <c r="J77" s="12"/>
      <c r="K77" s="13"/>
      <c r="L77" s="12">
        <f t="shared" si="12"/>
        <v>0</v>
      </c>
      <c r="M77" s="12">
        <f t="shared" si="13"/>
        <v>0</v>
      </c>
      <c r="N77" s="14"/>
      <c r="O77" s="15">
        <v>0.13</v>
      </c>
      <c r="P77" s="15">
        <f t="shared" si="14"/>
        <v>0</v>
      </c>
    </row>
    <row r="78" spans="1:18" x14ac:dyDescent="0.2">
      <c r="A78" s="11" t="s">
        <v>86</v>
      </c>
      <c r="B78" s="11" t="s">
        <v>87</v>
      </c>
      <c r="C78" s="11" t="s">
        <v>86</v>
      </c>
      <c r="D78" s="11" t="s">
        <v>275</v>
      </c>
      <c r="E78" s="12">
        <v>40</v>
      </c>
      <c r="F78" s="12">
        <v>600</v>
      </c>
      <c r="G78" s="12">
        <v>10</v>
      </c>
      <c r="H78" s="12">
        <v>50</v>
      </c>
      <c r="I78" s="12"/>
      <c r="J78" s="12"/>
      <c r="K78" s="13"/>
      <c r="L78" s="12">
        <f t="shared" si="12"/>
        <v>0</v>
      </c>
      <c r="M78" s="12">
        <f t="shared" si="13"/>
        <v>0</v>
      </c>
      <c r="N78" s="14"/>
      <c r="O78" s="15">
        <v>0.09</v>
      </c>
      <c r="P78" s="15">
        <f t="shared" si="14"/>
        <v>0</v>
      </c>
    </row>
    <row r="79" spans="1:18" x14ac:dyDescent="0.2">
      <c r="A79" s="36" t="s">
        <v>88</v>
      </c>
      <c r="B79" s="36" t="s">
        <v>87</v>
      </c>
      <c r="C79" s="36">
        <v>90447600</v>
      </c>
      <c r="D79" s="36" t="s">
        <v>277</v>
      </c>
      <c r="E79" s="12" t="s">
        <v>89</v>
      </c>
      <c r="F79" s="12">
        <v>600</v>
      </c>
      <c r="G79" s="12">
        <v>10</v>
      </c>
      <c r="H79" s="12">
        <v>50</v>
      </c>
      <c r="I79" s="12"/>
      <c r="J79" s="12"/>
      <c r="K79" s="13"/>
      <c r="L79" s="12">
        <f t="shared" si="12"/>
        <v>0</v>
      </c>
      <c r="M79" s="12">
        <f t="shared" si="13"/>
        <v>0</v>
      </c>
      <c r="N79" s="14"/>
      <c r="O79" s="15">
        <v>0.09</v>
      </c>
      <c r="P79" s="15">
        <f t="shared" si="14"/>
        <v>0</v>
      </c>
    </row>
    <row r="80" spans="1:18" x14ac:dyDescent="0.2">
      <c r="A80" s="11" t="s">
        <v>90</v>
      </c>
      <c r="B80" s="11" t="s">
        <v>91</v>
      </c>
      <c r="C80" s="11" t="s">
        <v>90</v>
      </c>
      <c r="D80" s="11" t="s">
        <v>275</v>
      </c>
      <c r="E80" s="12">
        <v>40</v>
      </c>
      <c r="F80" s="12">
        <v>750</v>
      </c>
      <c r="G80" s="12">
        <v>10</v>
      </c>
      <c r="H80" s="12">
        <v>50</v>
      </c>
      <c r="I80" s="12">
        <v>100</v>
      </c>
      <c r="J80" s="12"/>
      <c r="K80" s="13"/>
      <c r="L80" s="12">
        <f t="shared" si="12"/>
        <v>100</v>
      </c>
      <c r="M80" s="12">
        <f t="shared" si="13"/>
        <v>2</v>
      </c>
      <c r="N80" s="14"/>
      <c r="O80" s="15">
        <v>0.13</v>
      </c>
      <c r="P80" s="15">
        <f t="shared" si="14"/>
        <v>0.26</v>
      </c>
    </row>
    <row r="81" spans="1:18" x14ac:dyDescent="0.2">
      <c r="A81" s="11" t="s">
        <v>92</v>
      </c>
      <c r="B81" s="11" t="s">
        <v>93</v>
      </c>
      <c r="C81" s="11" t="s">
        <v>92</v>
      </c>
      <c r="D81" s="11" t="s">
        <v>275</v>
      </c>
      <c r="E81" s="12">
        <v>40</v>
      </c>
      <c r="F81" s="12">
        <v>900</v>
      </c>
      <c r="G81" s="12">
        <v>10</v>
      </c>
      <c r="H81" s="12">
        <v>50</v>
      </c>
      <c r="I81" s="12"/>
      <c r="J81" s="12"/>
      <c r="K81" s="13"/>
      <c r="L81" s="12">
        <f t="shared" si="12"/>
        <v>0</v>
      </c>
      <c r="M81" s="12">
        <f t="shared" si="13"/>
        <v>0</v>
      </c>
      <c r="N81" s="14"/>
      <c r="O81" s="15">
        <v>0.13</v>
      </c>
      <c r="P81" s="15">
        <f t="shared" si="14"/>
        <v>0</v>
      </c>
    </row>
    <row r="82" spans="1:18" x14ac:dyDescent="0.2">
      <c r="A82" s="36" t="s">
        <v>185</v>
      </c>
      <c r="B82" s="36" t="s">
        <v>93</v>
      </c>
      <c r="C82" s="36">
        <v>90447700</v>
      </c>
      <c r="D82" s="36" t="s">
        <v>277</v>
      </c>
      <c r="E82" s="12" t="s">
        <v>89</v>
      </c>
      <c r="F82" s="12">
        <v>900</v>
      </c>
      <c r="G82" s="12">
        <v>10</v>
      </c>
      <c r="H82" s="12">
        <v>50</v>
      </c>
      <c r="I82" s="12"/>
      <c r="J82" s="12"/>
      <c r="K82" s="13"/>
      <c r="L82" s="12">
        <f t="shared" si="12"/>
        <v>0</v>
      </c>
      <c r="M82" s="12">
        <f t="shared" si="13"/>
        <v>0</v>
      </c>
      <c r="N82" s="14"/>
      <c r="O82" s="15">
        <v>0.13</v>
      </c>
      <c r="P82" s="15">
        <f t="shared" si="14"/>
        <v>0</v>
      </c>
    </row>
    <row r="83" spans="1:18" x14ac:dyDescent="0.2">
      <c r="A83" s="11" t="s">
        <v>94</v>
      </c>
      <c r="B83" s="11" t="s">
        <v>95</v>
      </c>
      <c r="C83" s="11" t="s">
        <v>94</v>
      </c>
      <c r="D83" s="11" t="s">
        <v>275</v>
      </c>
      <c r="E83" s="12">
        <v>40</v>
      </c>
      <c r="F83" s="12">
        <v>1200</v>
      </c>
      <c r="G83" s="12">
        <v>5</v>
      </c>
      <c r="H83" s="12">
        <v>25</v>
      </c>
      <c r="I83" s="12"/>
      <c r="J83" s="12"/>
      <c r="K83" s="13"/>
      <c r="L83" s="12">
        <f t="shared" si="12"/>
        <v>0</v>
      </c>
      <c r="M83" s="12">
        <f t="shared" si="13"/>
        <v>0</v>
      </c>
      <c r="N83" s="14"/>
      <c r="O83" s="15">
        <v>0.08</v>
      </c>
      <c r="P83" s="15">
        <f t="shared" si="14"/>
        <v>0</v>
      </c>
    </row>
    <row r="84" spans="1:18" x14ac:dyDescent="0.2">
      <c r="A84" s="11" t="s">
        <v>220</v>
      </c>
      <c r="B84" s="11" t="s">
        <v>221</v>
      </c>
      <c r="C84" s="11" t="s">
        <v>220</v>
      </c>
      <c r="D84" s="11" t="s">
        <v>275</v>
      </c>
      <c r="E84" s="12">
        <v>40</v>
      </c>
      <c r="F84" s="12">
        <v>2000</v>
      </c>
      <c r="G84" s="12">
        <v>5</v>
      </c>
      <c r="H84" s="12">
        <v>25</v>
      </c>
      <c r="I84" s="12"/>
      <c r="J84" s="12"/>
      <c r="K84" s="13"/>
      <c r="L84" s="12">
        <f t="shared" si="12"/>
        <v>0</v>
      </c>
      <c r="M84" s="12">
        <f t="shared" si="13"/>
        <v>0</v>
      </c>
      <c r="N84" s="14"/>
      <c r="O84" s="15">
        <v>0.08</v>
      </c>
      <c r="P84" s="15">
        <f t="shared" si="14"/>
        <v>0</v>
      </c>
      <c r="Q84" s="43"/>
    </row>
    <row r="85" spans="1:18" x14ac:dyDescent="0.2">
      <c r="A85" s="28" t="s">
        <v>96</v>
      </c>
      <c r="B85" s="28"/>
      <c r="C85" s="30"/>
      <c r="D85" s="30"/>
      <c r="E85" s="20"/>
      <c r="F85" s="12"/>
      <c r="G85" s="12"/>
      <c r="H85" s="12"/>
      <c r="I85" s="12"/>
      <c r="J85" s="12"/>
      <c r="K85" s="8"/>
      <c r="L85" s="12"/>
      <c r="M85" s="12"/>
      <c r="N85" s="14"/>
      <c r="O85" s="12"/>
      <c r="P85" s="15"/>
    </row>
    <row r="86" spans="1:18" x14ac:dyDescent="0.2">
      <c r="A86" s="11" t="s">
        <v>299</v>
      </c>
      <c r="B86" s="11" t="s">
        <v>300</v>
      </c>
      <c r="C86" s="11" t="s">
        <v>299</v>
      </c>
      <c r="D86" s="11" t="s">
        <v>275</v>
      </c>
      <c r="E86" s="12">
        <v>50</v>
      </c>
      <c r="F86" s="12">
        <v>100</v>
      </c>
      <c r="G86" s="12">
        <v>10</v>
      </c>
      <c r="H86" s="12">
        <v>150</v>
      </c>
      <c r="I86" s="12">
        <v>300</v>
      </c>
      <c r="J86" s="12"/>
      <c r="K86" s="13"/>
      <c r="L86" s="12">
        <f t="shared" ref="L86:L102" si="15">SUM(I86:K86)</f>
        <v>300</v>
      </c>
      <c r="M86" s="12">
        <f t="shared" ref="M86:M102" si="16">$L86/$H86</f>
        <v>2</v>
      </c>
      <c r="N86" s="14"/>
      <c r="O86" s="15">
        <v>0.1</v>
      </c>
      <c r="P86" s="15">
        <f t="shared" ref="P86:P102" si="17">$M86*$O86</f>
        <v>0.2</v>
      </c>
      <c r="Q86" s="43">
        <f>SUM(P86:P102)</f>
        <v>0.2</v>
      </c>
      <c r="R86" s="3">
        <f>Q86*100/$Q$137</f>
        <v>16.666666666666664</v>
      </c>
    </row>
    <row r="87" spans="1:18" x14ac:dyDescent="0.2">
      <c r="A87" s="11" t="s">
        <v>97</v>
      </c>
      <c r="B87" s="11" t="s">
        <v>98</v>
      </c>
      <c r="C87" s="11" t="s">
        <v>97</v>
      </c>
      <c r="D87" s="11" t="s">
        <v>275</v>
      </c>
      <c r="E87" s="12">
        <v>50</v>
      </c>
      <c r="F87" s="12">
        <v>150</v>
      </c>
      <c r="G87" s="12">
        <v>10</v>
      </c>
      <c r="H87" s="12">
        <v>150</v>
      </c>
      <c r="I87" s="12"/>
      <c r="J87" s="12"/>
      <c r="K87" s="13"/>
      <c r="L87" s="12">
        <f t="shared" si="15"/>
        <v>0</v>
      </c>
      <c r="M87" s="12">
        <f t="shared" si="16"/>
        <v>0</v>
      </c>
      <c r="N87" s="14"/>
      <c r="O87" s="15">
        <v>0.1</v>
      </c>
      <c r="P87" s="15">
        <f t="shared" si="17"/>
        <v>0</v>
      </c>
    </row>
    <row r="88" spans="1:18" x14ac:dyDescent="0.2">
      <c r="A88" s="36" t="s">
        <v>235</v>
      </c>
      <c r="B88" s="36" t="s">
        <v>98</v>
      </c>
      <c r="C88" s="36">
        <v>90448200</v>
      </c>
      <c r="D88" s="36" t="s">
        <v>277</v>
      </c>
      <c r="E88" s="12" t="s">
        <v>102</v>
      </c>
      <c r="F88" s="12">
        <v>150</v>
      </c>
      <c r="G88" s="12">
        <v>10</v>
      </c>
      <c r="H88" s="12">
        <v>150</v>
      </c>
      <c r="I88" s="12"/>
      <c r="J88" s="12"/>
      <c r="K88" s="13"/>
      <c r="L88" s="12">
        <f t="shared" si="15"/>
        <v>0</v>
      </c>
      <c r="M88" s="12">
        <f t="shared" si="16"/>
        <v>0</v>
      </c>
      <c r="N88" s="14"/>
      <c r="O88" s="15">
        <v>0.1</v>
      </c>
      <c r="P88" s="15">
        <f t="shared" si="17"/>
        <v>0</v>
      </c>
    </row>
    <row r="89" spans="1:18" x14ac:dyDescent="0.2">
      <c r="A89" s="11" t="s">
        <v>224</v>
      </c>
      <c r="B89" s="11" t="s">
        <v>225</v>
      </c>
      <c r="C89" s="11" t="s">
        <v>224</v>
      </c>
      <c r="D89" s="11" t="s">
        <v>275</v>
      </c>
      <c r="E89" s="12">
        <v>50</v>
      </c>
      <c r="F89" s="12">
        <v>200</v>
      </c>
      <c r="G89" s="12">
        <v>10</v>
      </c>
      <c r="H89" s="12">
        <v>150</v>
      </c>
      <c r="I89" s="12"/>
      <c r="J89" s="12"/>
      <c r="K89" s="13"/>
      <c r="L89" s="12">
        <f t="shared" si="15"/>
        <v>0</v>
      </c>
      <c r="M89" s="12">
        <f t="shared" si="16"/>
        <v>0</v>
      </c>
      <c r="N89" s="14"/>
      <c r="O89" s="15">
        <v>0.06</v>
      </c>
      <c r="P89" s="15">
        <f t="shared" si="17"/>
        <v>0</v>
      </c>
    </row>
    <row r="90" spans="1:18" x14ac:dyDescent="0.2">
      <c r="A90" s="11" t="s">
        <v>99</v>
      </c>
      <c r="B90" s="11" t="s">
        <v>100</v>
      </c>
      <c r="C90" s="11" t="s">
        <v>99</v>
      </c>
      <c r="D90" s="11" t="s">
        <v>275</v>
      </c>
      <c r="E90" s="12">
        <v>50</v>
      </c>
      <c r="F90" s="12">
        <v>300</v>
      </c>
      <c r="G90" s="12">
        <v>10</v>
      </c>
      <c r="H90" s="12">
        <v>75</v>
      </c>
      <c r="I90" s="12"/>
      <c r="J90" s="12"/>
      <c r="K90" s="13"/>
      <c r="L90" s="12">
        <f t="shared" si="15"/>
        <v>0</v>
      </c>
      <c r="M90" s="12">
        <f t="shared" si="16"/>
        <v>0</v>
      </c>
      <c r="N90" s="14"/>
      <c r="O90" s="15">
        <v>0.1</v>
      </c>
      <c r="P90" s="15">
        <f t="shared" si="17"/>
        <v>0</v>
      </c>
    </row>
    <row r="91" spans="1:18" x14ac:dyDescent="0.2">
      <c r="A91" s="36" t="s">
        <v>101</v>
      </c>
      <c r="B91" s="36" t="s">
        <v>100</v>
      </c>
      <c r="C91" s="36">
        <v>90448300</v>
      </c>
      <c r="D91" s="36" t="s">
        <v>277</v>
      </c>
      <c r="E91" s="12" t="s">
        <v>102</v>
      </c>
      <c r="F91" s="12">
        <v>300</v>
      </c>
      <c r="G91" s="12">
        <v>10</v>
      </c>
      <c r="H91" s="12">
        <v>75</v>
      </c>
      <c r="I91" s="12"/>
      <c r="J91" s="12"/>
      <c r="K91" s="13"/>
      <c r="L91" s="12">
        <f t="shared" si="15"/>
        <v>0</v>
      </c>
      <c r="M91" s="12">
        <f t="shared" si="16"/>
        <v>0</v>
      </c>
      <c r="N91" s="14"/>
      <c r="O91" s="15">
        <v>0.1</v>
      </c>
      <c r="P91" s="15">
        <f t="shared" si="17"/>
        <v>0</v>
      </c>
    </row>
    <row r="92" spans="1:18" x14ac:dyDescent="0.2">
      <c r="A92" s="11" t="s">
        <v>103</v>
      </c>
      <c r="B92" s="11" t="s">
        <v>104</v>
      </c>
      <c r="C92" s="11" t="s">
        <v>103</v>
      </c>
      <c r="D92" s="11" t="s">
        <v>275</v>
      </c>
      <c r="E92" s="12">
        <v>50</v>
      </c>
      <c r="F92" s="12">
        <v>450</v>
      </c>
      <c r="G92" s="12">
        <v>10</v>
      </c>
      <c r="H92" s="12">
        <v>50</v>
      </c>
      <c r="I92" s="12"/>
      <c r="J92" s="12"/>
      <c r="K92" s="13"/>
      <c r="L92" s="12">
        <f t="shared" si="15"/>
        <v>0</v>
      </c>
      <c r="M92" s="12">
        <f t="shared" si="16"/>
        <v>0</v>
      </c>
      <c r="N92" s="14"/>
      <c r="O92" s="15">
        <v>0.1</v>
      </c>
      <c r="P92" s="15">
        <f t="shared" si="17"/>
        <v>0</v>
      </c>
    </row>
    <row r="93" spans="1:18" x14ac:dyDescent="0.2">
      <c r="A93" s="36" t="s">
        <v>186</v>
      </c>
      <c r="B93" s="36" t="s">
        <v>104</v>
      </c>
      <c r="C93" s="36">
        <v>90448400</v>
      </c>
      <c r="D93" s="36" t="s">
        <v>277</v>
      </c>
      <c r="E93" s="12" t="s">
        <v>102</v>
      </c>
      <c r="F93" s="12">
        <v>450</v>
      </c>
      <c r="G93" s="12">
        <v>10</v>
      </c>
      <c r="H93" s="12">
        <v>50</v>
      </c>
      <c r="I93" s="12"/>
      <c r="J93" s="12"/>
      <c r="K93" s="13"/>
      <c r="L93" s="12">
        <f t="shared" si="15"/>
        <v>0</v>
      </c>
      <c r="M93" s="12">
        <f t="shared" si="16"/>
        <v>0</v>
      </c>
      <c r="N93" s="14"/>
      <c r="O93" s="15">
        <v>0.1</v>
      </c>
      <c r="P93" s="15">
        <f t="shared" si="17"/>
        <v>0</v>
      </c>
    </row>
    <row r="94" spans="1:18" x14ac:dyDescent="0.2">
      <c r="A94" s="11" t="s">
        <v>105</v>
      </c>
      <c r="B94" s="11" t="s">
        <v>106</v>
      </c>
      <c r="C94" s="11" t="s">
        <v>105</v>
      </c>
      <c r="D94" s="11" t="s">
        <v>275</v>
      </c>
      <c r="E94" s="12">
        <v>50</v>
      </c>
      <c r="F94" s="12">
        <v>600</v>
      </c>
      <c r="G94" s="12">
        <v>10</v>
      </c>
      <c r="H94" s="12">
        <v>50</v>
      </c>
      <c r="I94" s="12"/>
      <c r="J94" s="12"/>
      <c r="K94" s="13"/>
      <c r="L94" s="12">
        <f t="shared" si="15"/>
        <v>0</v>
      </c>
      <c r="M94" s="12">
        <f t="shared" si="16"/>
        <v>0</v>
      </c>
      <c r="N94" s="14"/>
      <c r="O94" s="15">
        <v>0.13</v>
      </c>
      <c r="P94" s="15">
        <f t="shared" si="17"/>
        <v>0</v>
      </c>
    </row>
    <row r="95" spans="1:18" x14ac:dyDescent="0.2">
      <c r="A95" s="36" t="s">
        <v>107</v>
      </c>
      <c r="B95" s="36" t="s">
        <v>106</v>
      </c>
      <c r="C95" s="36">
        <v>90448600</v>
      </c>
      <c r="D95" s="36" t="s">
        <v>277</v>
      </c>
      <c r="E95" s="12" t="s">
        <v>102</v>
      </c>
      <c r="F95" s="12">
        <v>600</v>
      </c>
      <c r="G95" s="12">
        <v>10</v>
      </c>
      <c r="H95" s="12">
        <v>50</v>
      </c>
      <c r="I95" s="12"/>
      <c r="J95" s="12"/>
      <c r="K95" s="13"/>
      <c r="L95" s="12">
        <f t="shared" si="15"/>
        <v>0</v>
      </c>
      <c r="M95" s="12">
        <f t="shared" si="16"/>
        <v>0</v>
      </c>
      <c r="N95" s="14"/>
      <c r="O95" s="15">
        <v>0.13</v>
      </c>
      <c r="P95" s="15">
        <f t="shared" si="17"/>
        <v>0</v>
      </c>
    </row>
    <row r="96" spans="1:18" x14ac:dyDescent="0.2">
      <c r="A96" s="36" t="s">
        <v>266</v>
      </c>
      <c r="B96" s="36" t="s">
        <v>267</v>
      </c>
      <c r="C96" s="36">
        <v>90448605</v>
      </c>
      <c r="D96" s="36" t="s">
        <v>277</v>
      </c>
      <c r="E96" s="12" t="s">
        <v>102</v>
      </c>
      <c r="F96" s="12">
        <v>700</v>
      </c>
      <c r="G96" s="12">
        <v>5</v>
      </c>
      <c r="H96" s="12">
        <v>25</v>
      </c>
      <c r="I96" s="12"/>
      <c r="J96" s="12"/>
      <c r="K96" s="13"/>
      <c r="L96" s="12">
        <f t="shared" si="15"/>
        <v>0</v>
      </c>
      <c r="M96" s="12">
        <f t="shared" si="16"/>
        <v>0</v>
      </c>
      <c r="N96" s="14"/>
      <c r="O96" s="15">
        <v>0.1</v>
      </c>
      <c r="P96" s="15">
        <f t="shared" si="17"/>
        <v>0</v>
      </c>
    </row>
    <row r="97" spans="1:18" x14ac:dyDescent="0.2">
      <c r="A97" s="11" t="s">
        <v>202</v>
      </c>
      <c r="B97" s="11" t="s">
        <v>203</v>
      </c>
      <c r="C97" s="11" t="s">
        <v>202</v>
      </c>
      <c r="D97" s="11" t="s">
        <v>275</v>
      </c>
      <c r="E97" s="12">
        <v>50</v>
      </c>
      <c r="F97" s="12">
        <v>750</v>
      </c>
      <c r="G97" s="12">
        <v>5</v>
      </c>
      <c r="H97" s="12">
        <v>25</v>
      </c>
      <c r="I97" s="12"/>
      <c r="J97" s="12"/>
      <c r="K97" s="13"/>
      <c r="L97" s="12">
        <f t="shared" si="15"/>
        <v>0</v>
      </c>
      <c r="M97" s="12">
        <f t="shared" si="16"/>
        <v>0</v>
      </c>
      <c r="N97" s="14"/>
      <c r="O97" s="15">
        <v>0.1</v>
      </c>
      <c r="P97" s="15">
        <f t="shared" si="17"/>
        <v>0</v>
      </c>
    </row>
    <row r="98" spans="1:18" x14ac:dyDescent="0.2">
      <c r="A98" s="11" t="s">
        <v>108</v>
      </c>
      <c r="B98" s="11" t="s">
        <v>109</v>
      </c>
      <c r="C98" s="11" t="s">
        <v>108</v>
      </c>
      <c r="D98" s="11" t="s">
        <v>275</v>
      </c>
      <c r="E98" s="12">
        <v>50</v>
      </c>
      <c r="F98" s="12">
        <v>900</v>
      </c>
      <c r="G98" s="12">
        <v>5</v>
      </c>
      <c r="H98" s="12">
        <v>25</v>
      </c>
      <c r="I98" s="12"/>
      <c r="J98" s="12"/>
      <c r="K98" s="13"/>
      <c r="L98" s="12">
        <f t="shared" si="15"/>
        <v>0</v>
      </c>
      <c r="M98" s="12">
        <f t="shared" si="16"/>
        <v>0</v>
      </c>
      <c r="N98" s="14"/>
      <c r="O98" s="15">
        <v>0.1</v>
      </c>
      <c r="P98" s="15">
        <f t="shared" si="17"/>
        <v>0</v>
      </c>
    </row>
    <row r="99" spans="1:18" x14ac:dyDescent="0.2">
      <c r="A99" s="36" t="s">
        <v>187</v>
      </c>
      <c r="B99" s="36" t="s">
        <v>109</v>
      </c>
      <c r="C99" s="36">
        <v>90448700</v>
      </c>
      <c r="D99" s="36" t="s">
        <v>277</v>
      </c>
      <c r="E99" s="12" t="s">
        <v>102</v>
      </c>
      <c r="F99" s="12">
        <v>900</v>
      </c>
      <c r="G99" s="12">
        <v>5</v>
      </c>
      <c r="H99" s="12">
        <v>25</v>
      </c>
      <c r="I99" s="12"/>
      <c r="J99" s="12"/>
      <c r="K99" s="13"/>
      <c r="L99" s="12">
        <f t="shared" si="15"/>
        <v>0</v>
      </c>
      <c r="M99" s="12">
        <f t="shared" si="16"/>
        <v>0</v>
      </c>
      <c r="N99" s="14"/>
      <c r="O99" s="15">
        <v>0.1</v>
      </c>
      <c r="P99" s="15">
        <f t="shared" si="17"/>
        <v>0</v>
      </c>
    </row>
    <row r="100" spans="1:18" x14ac:dyDescent="0.2">
      <c r="A100" s="11" t="s">
        <v>110</v>
      </c>
      <c r="B100" s="11" t="s">
        <v>111</v>
      </c>
      <c r="C100" s="11" t="s">
        <v>110</v>
      </c>
      <c r="D100" s="11" t="s">
        <v>275</v>
      </c>
      <c r="E100" s="12">
        <v>50</v>
      </c>
      <c r="F100" s="12">
        <v>1200</v>
      </c>
      <c r="G100" s="12">
        <v>5</v>
      </c>
      <c r="H100" s="12">
        <v>25</v>
      </c>
      <c r="I100" s="12"/>
      <c r="J100" s="12"/>
      <c r="K100" s="13"/>
      <c r="L100" s="12">
        <f t="shared" si="15"/>
        <v>0</v>
      </c>
      <c r="M100" s="12">
        <f t="shared" si="16"/>
        <v>0</v>
      </c>
      <c r="N100" s="14"/>
      <c r="O100" s="15">
        <v>0.13</v>
      </c>
      <c r="P100" s="15">
        <f t="shared" si="17"/>
        <v>0</v>
      </c>
    </row>
    <row r="101" spans="1:18" x14ac:dyDescent="0.2">
      <c r="A101" s="36" t="s">
        <v>204</v>
      </c>
      <c r="B101" s="36" t="s">
        <v>111</v>
      </c>
      <c r="C101" s="31" t="s">
        <v>205</v>
      </c>
      <c r="D101" s="36" t="s">
        <v>277</v>
      </c>
      <c r="E101" s="12">
        <v>50</v>
      </c>
      <c r="F101" s="12">
        <v>1200</v>
      </c>
      <c r="G101" s="12">
        <v>5</v>
      </c>
      <c r="H101" s="12">
        <v>25</v>
      </c>
      <c r="I101" s="12"/>
      <c r="J101" s="12"/>
      <c r="K101" s="13"/>
      <c r="L101" s="12">
        <f t="shared" si="15"/>
        <v>0</v>
      </c>
      <c r="M101" s="12">
        <f t="shared" si="16"/>
        <v>0</v>
      </c>
      <c r="N101" s="14"/>
      <c r="O101" s="15">
        <v>0.13</v>
      </c>
      <c r="P101" s="15">
        <f t="shared" si="17"/>
        <v>0</v>
      </c>
    </row>
    <row r="102" spans="1:18" x14ac:dyDescent="0.2">
      <c r="A102" s="36" t="s">
        <v>268</v>
      </c>
      <c r="B102" s="36" t="s">
        <v>269</v>
      </c>
      <c r="C102" s="31" t="s">
        <v>270</v>
      </c>
      <c r="D102" s="36" t="s">
        <v>277</v>
      </c>
      <c r="E102" s="12">
        <v>50</v>
      </c>
      <c r="F102" s="12">
        <v>2400</v>
      </c>
      <c r="G102" s="12">
        <v>5</v>
      </c>
      <c r="H102" s="12">
        <v>25</v>
      </c>
      <c r="I102" s="12"/>
      <c r="J102" s="12"/>
      <c r="K102" s="13"/>
      <c r="L102" s="12">
        <f t="shared" si="15"/>
        <v>0</v>
      </c>
      <c r="M102" s="12">
        <f t="shared" si="16"/>
        <v>0</v>
      </c>
      <c r="N102" s="14"/>
      <c r="O102" s="15">
        <v>0.13</v>
      </c>
      <c r="P102" s="15">
        <f t="shared" si="17"/>
        <v>0</v>
      </c>
      <c r="Q102" s="43"/>
    </row>
    <row r="103" spans="1:18" x14ac:dyDescent="0.2">
      <c r="A103" s="318" t="s">
        <v>112</v>
      </c>
      <c r="B103" s="319"/>
      <c r="C103" s="29"/>
      <c r="D103" s="29"/>
      <c r="E103" s="30"/>
      <c r="F103" s="12"/>
      <c r="G103" s="12"/>
      <c r="H103" s="12"/>
      <c r="I103" s="12"/>
      <c r="J103" s="12"/>
      <c r="K103" s="36"/>
      <c r="L103" s="12"/>
      <c r="M103" s="12"/>
      <c r="N103" s="14"/>
      <c r="O103" s="12"/>
      <c r="P103" s="15"/>
    </row>
    <row r="104" spans="1:18" x14ac:dyDescent="0.2">
      <c r="A104" s="11" t="s">
        <v>216</v>
      </c>
      <c r="B104" s="11" t="s">
        <v>217</v>
      </c>
      <c r="C104" s="11" t="s">
        <v>216</v>
      </c>
      <c r="D104" s="11" t="s">
        <v>275</v>
      </c>
      <c r="E104" s="12">
        <v>20</v>
      </c>
      <c r="F104" s="12">
        <v>150</v>
      </c>
      <c r="G104" s="12">
        <v>10</v>
      </c>
      <c r="H104" s="12">
        <v>400</v>
      </c>
      <c r="I104" s="12"/>
      <c r="J104" s="12"/>
      <c r="K104" s="36"/>
      <c r="L104" s="12">
        <f t="shared" ref="L104:L136" si="18">SUM(I104:K104)</f>
        <v>0</v>
      </c>
      <c r="M104" s="12">
        <f t="shared" ref="M104:M136" si="19">$L104/$H104</f>
        <v>0</v>
      </c>
      <c r="N104" s="14"/>
      <c r="O104" s="12">
        <v>0.06</v>
      </c>
      <c r="P104" s="15">
        <f t="shared" ref="P104:P136" si="20">$M104*$O104</f>
        <v>0</v>
      </c>
      <c r="Q104" s="43">
        <f>SUM(P104:P119)</f>
        <v>0</v>
      </c>
      <c r="R104" s="3">
        <f>Q104*100/$Q$137</f>
        <v>0</v>
      </c>
    </row>
    <row r="105" spans="1:18" x14ac:dyDescent="0.2">
      <c r="A105" s="36" t="s">
        <v>226</v>
      </c>
      <c r="B105" s="36" t="s">
        <v>217</v>
      </c>
      <c r="C105" s="36">
        <v>90444200</v>
      </c>
      <c r="D105" s="36" t="s">
        <v>277</v>
      </c>
      <c r="E105" s="12">
        <v>20</v>
      </c>
      <c r="F105" s="12">
        <v>150</v>
      </c>
      <c r="G105" s="12">
        <v>10</v>
      </c>
      <c r="H105" s="12">
        <v>400</v>
      </c>
      <c r="I105" s="12"/>
      <c r="J105" s="12"/>
      <c r="K105" s="36"/>
      <c r="L105" s="12">
        <f t="shared" si="18"/>
        <v>0</v>
      </c>
      <c r="M105" s="12">
        <f t="shared" si="19"/>
        <v>0</v>
      </c>
      <c r="N105" s="14"/>
      <c r="O105" s="12">
        <v>0.06</v>
      </c>
      <c r="P105" s="15">
        <f t="shared" si="20"/>
        <v>0</v>
      </c>
    </row>
    <row r="106" spans="1:18" x14ac:dyDescent="0.2">
      <c r="A106" s="11" t="s">
        <v>191</v>
      </c>
      <c r="B106" s="11" t="s">
        <v>192</v>
      </c>
      <c r="C106" s="11" t="s">
        <v>191</v>
      </c>
      <c r="D106" s="11" t="s">
        <v>275</v>
      </c>
      <c r="E106" s="12">
        <v>20</v>
      </c>
      <c r="F106" s="12">
        <v>200</v>
      </c>
      <c r="G106" s="12">
        <v>10</v>
      </c>
      <c r="H106" s="12">
        <v>300</v>
      </c>
      <c r="I106" s="12"/>
      <c r="J106" s="12"/>
      <c r="K106" s="36"/>
      <c r="L106" s="12">
        <f t="shared" si="18"/>
        <v>0</v>
      </c>
      <c r="M106" s="12">
        <f t="shared" si="19"/>
        <v>0</v>
      </c>
      <c r="N106" s="14"/>
      <c r="O106" s="12">
        <v>0.06</v>
      </c>
      <c r="P106" s="15">
        <f t="shared" si="20"/>
        <v>0</v>
      </c>
    </row>
    <row r="107" spans="1:18" x14ac:dyDescent="0.2">
      <c r="A107" s="11" t="s">
        <v>160</v>
      </c>
      <c r="B107" s="11" t="s">
        <v>161</v>
      </c>
      <c r="C107" s="11" t="s">
        <v>160</v>
      </c>
      <c r="D107" s="11" t="s">
        <v>275</v>
      </c>
      <c r="E107" s="12">
        <v>20</v>
      </c>
      <c r="F107" s="12">
        <v>300</v>
      </c>
      <c r="G107" s="12">
        <v>10</v>
      </c>
      <c r="H107" s="12">
        <v>200</v>
      </c>
      <c r="I107" s="12"/>
      <c r="J107" s="12"/>
      <c r="K107" s="13"/>
      <c r="L107" s="12">
        <f t="shared" si="18"/>
        <v>0</v>
      </c>
      <c r="M107" s="12">
        <f t="shared" si="19"/>
        <v>0</v>
      </c>
      <c r="N107" s="14"/>
      <c r="O107" s="15">
        <v>0.06</v>
      </c>
      <c r="P107" s="15">
        <f t="shared" si="20"/>
        <v>0</v>
      </c>
    </row>
    <row r="108" spans="1:18" x14ac:dyDescent="0.2">
      <c r="A108" s="36" t="s">
        <v>215</v>
      </c>
      <c r="B108" s="36" t="s">
        <v>161</v>
      </c>
      <c r="C108" s="36">
        <v>90444300</v>
      </c>
      <c r="D108" s="36" t="s">
        <v>277</v>
      </c>
      <c r="E108" s="12" t="s">
        <v>46</v>
      </c>
      <c r="F108" s="12">
        <v>300</v>
      </c>
      <c r="G108" s="12">
        <v>10</v>
      </c>
      <c r="H108" s="12">
        <v>200</v>
      </c>
      <c r="I108" s="12"/>
      <c r="J108" s="12"/>
      <c r="K108" s="13"/>
      <c r="L108" s="12">
        <f t="shared" si="18"/>
        <v>0</v>
      </c>
      <c r="M108" s="12">
        <f t="shared" si="19"/>
        <v>0</v>
      </c>
      <c r="N108" s="14"/>
      <c r="O108" s="15">
        <v>0.06</v>
      </c>
      <c r="P108" s="15">
        <f t="shared" si="20"/>
        <v>0</v>
      </c>
    </row>
    <row r="109" spans="1:18" x14ac:dyDescent="0.2">
      <c r="A109" s="11" t="s">
        <v>206</v>
      </c>
      <c r="B109" s="11" t="s">
        <v>114</v>
      </c>
      <c r="C109" s="11" t="s">
        <v>206</v>
      </c>
      <c r="D109" s="11" t="s">
        <v>275</v>
      </c>
      <c r="E109" s="12">
        <v>20</v>
      </c>
      <c r="F109" s="12">
        <v>450</v>
      </c>
      <c r="G109" s="12">
        <v>10</v>
      </c>
      <c r="H109" s="12">
        <v>100</v>
      </c>
      <c r="I109" s="12"/>
      <c r="J109" s="12"/>
      <c r="K109" s="25"/>
      <c r="L109" s="12">
        <f t="shared" si="18"/>
        <v>0</v>
      </c>
      <c r="M109" s="12">
        <f t="shared" si="19"/>
        <v>0</v>
      </c>
      <c r="N109" s="14"/>
      <c r="O109" s="15">
        <v>0.08</v>
      </c>
      <c r="P109" s="15">
        <f t="shared" si="20"/>
        <v>0</v>
      </c>
    </row>
    <row r="110" spans="1:18" x14ac:dyDescent="0.2">
      <c r="A110" s="36" t="s">
        <v>113</v>
      </c>
      <c r="B110" s="36" t="s">
        <v>114</v>
      </c>
      <c r="C110" s="36">
        <v>90444400</v>
      </c>
      <c r="D110" s="36" t="s">
        <v>277</v>
      </c>
      <c r="E110" s="12" t="s">
        <v>46</v>
      </c>
      <c r="F110" s="12">
        <v>450</v>
      </c>
      <c r="G110" s="12">
        <v>10</v>
      </c>
      <c r="H110" s="12">
        <v>100</v>
      </c>
      <c r="I110" s="12"/>
      <c r="J110" s="12"/>
      <c r="K110" s="13"/>
      <c r="L110" s="12">
        <f t="shared" si="18"/>
        <v>0</v>
      </c>
      <c r="M110" s="12">
        <f t="shared" si="19"/>
        <v>0</v>
      </c>
      <c r="N110" s="14"/>
      <c r="O110" s="15">
        <v>0.08</v>
      </c>
      <c r="P110" s="15">
        <f t="shared" si="20"/>
        <v>0</v>
      </c>
    </row>
    <row r="111" spans="1:18" x14ac:dyDescent="0.2">
      <c r="A111" s="11" t="s">
        <v>115</v>
      </c>
      <c r="B111" s="11" t="s">
        <v>116</v>
      </c>
      <c r="C111" s="11" t="s">
        <v>115</v>
      </c>
      <c r="D111" s="11" t="s">
        <v>275</v>
      </c>
      <c r="E111" s="12">
        <v>20</v>
      </c>
      <c r="F111" s="12">
        <v>600</v>
      </c>
      <c r="G111" s="12">
        <v>10</v>
      </c>
      <c r="H111" s="12">
        <v>100</v>
      </c>
      <c r="I111" s="12"/>
      <c r="J111" s="12"/>
      <c r="K111" s="13"/>
      <c r="L111" s="12">
        <f t="shared" si="18"/>
        <v>0</v>
      </c>
      <c r="M111" s="12">
        <f t="shared" si="19"/>
        <v>0</v>
      </c>
      <c r="N111" s="14"/>
      <c r="O111" s="15">
        <v>0.06</v>
      </c>
      <c r="P111" s="15">
        <f t="shared" si="20"/>
        <v>0</v>
      </c>
    </row>
    <row r="112" spans="1:18" x14ac:dyDescent="0.2">
      <c r="A112" s="36" t="s">
        <v>188</v>
      </c>
      <c r="B112" s="36" t="s">
        <v>116</v>
      </c>
      <c r="C112" s="36">
        <v>90444600</v>
      </c>
      <c r="D112" s="36" t="s">
        <v>277</v>
      </c>
      <c r="E112" s="12" t="s">
        <v>46</v>
      </c>
      <c r="F112" s="12">
        <v>600</v>
      </c>
      <c r="G112" s="12">
        <v>10</v>
      </c>
      <c r="H112" s="12">
        <v>100</v>
      </c>
      <c r="I112" s="12"/>
      <c r="J112" s="12"/>
      <c r="K112" s="13"/>
      <c r="L112" s="12">
        <f t="shared" si="18"/>
        <v>0</v>
      </c>
      <c r="M112" s="12">
        <f t="shared" si="19"/>
        <v>0</v>
      </c>
      <c r="N112" s="14"/>
      <c r="O112" s="15">
        <v>0.06</v>
      </c>
      <c r="P112" s="15">
        <f t="shared" si="20"/>
        <v>0</v>
      </c>
    </row>
    <row r="113" spans="1:18" x14ac:dyDescent="0.2">
      <c r="A113" s="11" t="s">
        <v>117</v>
      </c>
      <c r="B113" s="11" t="s">
        <v>118</v>
      </c>
      <c r="C113" s="11" t="s">
        <v>117</v>
      </c>
      <c r="D113" s="11" t="s">
        <v>275</v>
      </c>
      <c r="E113" s="12">
        <v>20</v>
      </c>
      <c r="F113" s="12">
        <v>750</v>
      </c>
      <c r="G113" s="12">
        <v>10</v>
      </c>
      <c r="H113" s="12">
        <v>100</v>
      </c>
      <c r="I113" s="12"/>
      <c r="J113" s="12"/>
      <c r="K113" s="13"/>
      <c r="L113" s="12">
        <f t="shared" si="18"/>
        <v>0</v>
      </c>
      <c r="M113" s="12">
        <f t="shared" si="19"/>
        <v>0</v>
      </c>
      <c r="N113" s="14"/>
      <c r="O113" s="15">
        <v>7.0000000000000007E-2</v>
      </c>
      <c r="P113" s="15">
        <f t="shared" si="20"/>
        <v>0</v>
      </c>
    </row>
    <row r="114" spans="1:18" x14ac:dyDescent="0.2">
      <c r="A114" s="36" t="s">
        <v>189</v>
      </c>
      <c r="B114" s="36" t="s">
        <v>118</v>
      </c>
      <c r="C114" s="36">
        <v>90444700</v>
      </c>
      <c r="D114" s="36" t="s">
        <v>277</v>
      </c>
      <c r="E114" s="12" t="s">
        <v>46</v>
      </c>
      <c r="F114" s="12">
        <v>750</v>
      </c>
      <c r="G114" s="12">
        <v>10</v>
      </c>
      <c r="H114" s="12">
        <v>100</v>
      </c>
      <c r="I114" s="12"/>
      <c r="J114" s="12"/>
      <c r="K114" s="13"/>
      <c r="L114" s="12">
        <f t="shared" si="18"/>
        <v>0</v>
      </c>
      <c r="M114" s="12">
        <f t="shared" si="19"/>
        <v>0</v>
      </c>
      <c r="N114" s="14"/>
      <c r="O114" s="15">
        <v>7.0000000000000007E-2</v>
      </c>
      <c r="P114" s="15">
        <f t="shared" si="20"/>
        <v>0</v>
      </c>
    </row>
    <row r="115" spans="1:18" x14ac:dyDescent="0.2">
      <c r="A115" s="11" t="s">
        <v>119</v>
      </c>
      <c r="B115" s="11" t="s">
        <v>120</v>
      </c>
      <c r="C115" s="11" t="s">
        <v>119</v>
      </c>
      <c r="D115" s="11" t="s">
        <v>275</v>
      </c>
      <c r="E115" s="12">
        <v>20</v>
      </c>
      <c r="F115" s="12">
        <v>900</v>
      </c>
      <c r="G115" s="12">
        <v>10</v>
      </c>
      <c r="H115" s="12">
        <v>50</v>
      </c>
      <c r="I115" s="12"/>
      <c r="J115" s="12"/>
      <c r="K115" s="13"/>
      <c r="L115" s="12">
        <f t="shared" si="18"/>
        <v>0</v>
      </c>
      <c r="M115" s="12">
        <f t="shared" si="19"/>
        <v>0</v>
      </c>
      <c r="N115" s="14"/>
      <c r="O115" s="15">
        <v>0.08</v>
      </c>
      <c r="P115" s="15">
        <f t="shared" si="20"/>
        <v>0</v>
      </c>
    </row>
    <row r="116" spans="1:18" x14ac:dyDescent="0.2">
      <c r="A116" s="36" t="s">
        <v>263</v>
      </c>
      <c r="B116" s="36" t="s">
        <v>120</v>
      </c>
      <c r="C116" s="36">
        <v>90444800</v>
      </c>
      <c r="D116" s="36" t="s">
        <v>277</v>
      </c>
      <c r="E116" s="12" t="s">
        <v>46</v>
      </c>
      <c r="F116" s="12">
        <v>900</v>
      </c>
      <c r="G116" s="12">
        <v>10</v>
      </c>
      <c r="H116" s="12">
        <v>50</v>
      </c>
      <c r="I116" s="12"/>
      <c r="J116" s="12"/>
      <c r="K116" s="13"/>
      <c r="L116" s="12">
        <f t="shared" si="18"/>
        <v>0</v>
      </c>
      <c r="M116" s="12">
        <f t="shared" si="19"/>
        <v>0</v>
      </c>
      <c r="N116" s="14"/>
      <c r="O116" s="15">
        <v>0.08</v>
      </c>
      <c r="P116" s="15">
        <f t="shared" si="20"/>
        <v>0</v>
      </c>
    </row>
    <row r="117" spans="1:18" x14ac:dyDescent="0.2">
      <c r="A117" s="11" t="s">
        <v>121</v>
      </c>
      <c r="B117" s="11" t="s">
        <v>122</v>
      </c>
      <c r="C117" s="11" t="s">
        <v>121</v>
      </c>
      <c r="D117" s="11" t="s">
        <v>275</v>
      </c>
      <c r="E117" s="12">
        <v>20</v>
      </c>
      <c r="F117" s="12">
        <v>1200</v>
      </c>
      <c r="G117" s="12">
        <v>10</v>
      </c>
      <c r="H117" s="12">
        <v>50</v>
      </c>
      <c r="I117" s="12"/>
      <c r="J117" s="12"/>
      <c r="K117" s="13"/>
      <c r="L117" s="12">
        <f t="shared" si="18"/>
        <v>0</v>
      </c>
      <c r="M117" s="12">
        <f t="shared" si="19"/>
        <v>0</v>
      </c>
      <c r="N117" s="14"/>
      <c r="O117" s="15">
        <v>0.11</v>
      </c>
      <c r="P117" s="15">
        <f t="shared" si="20"/>
        <v>0</v>
      </c>
    </row>
    <row r="118" spans="1:18" x14ac:dyDescent="0.2">
      <c r="A118" s="11" t="s">
        <v>207</v>
      </c>
      <c r="B118" s="11" t="s">
        <v>208</v>
      </c>
      <c r="C118" s="11" t="s">
        <v>207</v>
      </c>
      <c r="D118" s="11" t="s">
        <v>275</v>
      </c>
      <c r="E118" s="12">
        <v>20</v>
      </c>
      <c r="F118" s="12">
        <v>1500</v>
      </c>
      <c r="G118" s="12">
        <v>10</v>
      </c>
      <c r="H118" s="12">
        <v>50</v>
      </c>
      <c r="I118" s="12"/>
      <c r="J118" s="12"/>
      <c r="K118" s="13"/>
      <c r="L118" s="12">
        <f t="shared" si="18"/>
        <v>0</v>
      </c>
      <c r="M118" s="12">
        <f t="shared" si="19"/>
        <v>0</v>
      </c>
      <c r="N118" s="14"/>
      <c r="O118" s="15">
        <v>7.0000000000000007E-2</v>
      </c>
      <c r="P118" s="15">
        <f t="shared" si="20"/>
        <v>0</v>
      </c>
    </row>
    <row r="119" spans="1:18" x14ac:dyDescent="0.2">
      <c r="A119" s="11" t="s">
        <v>209</v>
      </c>
      <c r="B119" s="11" t="s">
        <v>210</v>
      </c>
      <c r="C119" s="11" t="s">
        <v>209</v>
      </c>
      <c r="D119" s="11" t="s">
        <v>275</v>
      </c>
      <c r="E119" s="12">
        <v>20</v>
      </c>
      <c r="F119" s="12">
        <v>1800</v>
      </c>
      <c r="G119" s="12">
        <v>10</v>
      </c>
      <c r="H119" s="12">
        <v>50</v>
      </c>
      <c r="I119" s="12"/>
      <c r="J119" s="12"/>
      <c r="K119" s="13"/>
      <c r="L119" s="12">
        <f t="shared" si="18"/>
        <v>0</v>
      </c>
      <c r="M119" s="12">
        <f t="shared" si="19"/>
        <v>0</v>
      </c>
      <c r="N119" s="51"/>
      <c r="O119" s="15">
        <v>0.09</v>
      </c>
      <c r="P119" s="15">
        <f t="shared" si="20"/>
        <v>0</v>
      </c>
      <c r="Q119" s="43"/>
    </row>
    <row r="120" spans="1:18" x14ac:dyDescent="0.2">
      <c r="A120" s="11" t="s">
        <v>123</v>
      </c>
      <c r="B120" s="11" t="s">
        <v>124</v>
      </c>
      <c r="C120" s="11" t="s">
        <v>123</v>
      </c>
      <c r="D120" s="11" t="s">
        <v>275</v>
      </c>
      <c r="E120" s="12">
        <v>25</v>
      </c>
      <c r="F120" s="12">
        <v>150</v>
      </c>
      <c r="G120" s="12">
        <v>10</v>
      </c>
      <c r="H120" s="12">
        <v>200</v>
      </c>
      <c r="I120" s="12"/>
      <c r="J120" s="12"/>
      <c r="K120" s="13"/>
      <c r="L120" s="12">
        <f t="shared" si="18"/>
        <v>0</v>
      </c>
      <c r="M120" s="12">
        <f t="shared" si="19"/>
        <v>0</v>
      </c>
      <c r="N120" s="14"/>
      <c r="O120" s="15">
        <v>0.04</v>
      </c>
      <c r="P120" s="15">
        <f t="shared" si="20"/>
        <v>0</v>
      </c>
      <c r="Q120" s="43">
        <f>SUM(P120:P136)</f>
        <v>0.12</v>
      </c>
      <c r="R120" s="3">
        <f>Q120*100/$Q$137</f>
        <v>9.9999999999999982</v>
      </c>
    </row>
    <row r="121" spans="1:18" x14ac:dyDescent="0.2">
      <c r="A121" s="36" t="s">
        <v>257</v>
      </c>
      <c r="B121" s="36" t="s">
        <v>124</v>
      </c>
      <c r="C121" s="36">
        <v>90445200</v>
      </c>
      <c r="D121" s="36" t="s">
        <v>277</v>
      </c>
      <c r="E121" s="12">
        <v>25</v>
      </c>
      <c r="F121" s="12">
        <v>150</v>
      </c>
      <c r="G121" s="12">
        <v>10</v>
      </c>
      <c r="H121" s="12">
        <v>200</v>
      </c>
      <c r="I121" s="12"/>
      <c r="J121" s="12"/>
      <c r="K121" s="13"/>
      <c r="L121" s="12">
        <f t="shared" si="18"/>
        <v>0</v>
      </c>
      <c r="M121" s="12">
        <f t="shared" si="19"/>
        <v>0</v>
      </c>
      <c r="N121" s="14"/>
      <c r="O121" s="15">
        <v>0.04</v>
      </c>
      <c r="P121" s="15">
        <f t="shared" si="20"/>
        <v>0</v>
      </c>
    </row>
    <row r="122" spans="1:18" x14ac:dyDescent="0.2">
      <c r="A122" s="11" t="s">
        <v>125</v>
      </c>
      <c r="B122" s="11" t="s">
        <v>126</v>
      </c>
      <c r="C122" s="11" t="s">
        <v>125</v>
      </c>
      <c r="D122" s="11" t="s">
        <v>275</v>
      </c>
      <c r="E122" s="12">
        <v>25</v>
      </c>
      <c r="F122" s="12">
        <v>300</v>
      </c>
      <c r="G122" s="12">
        <v>10</v>
      </c>
      <c r="H122" s="12">
        <v>100</v>
      </c>
      <c r="I122" s="12">
        <v>100</v>
      </c>
      <c r="J122" s="12"/>
      <c r="K122" s="13"/>
      <c r="L122" s="12">
        <f t="shared" si="18"/>
        <v>100</v>
      </c>
      <c r="M122" s="12">
        <f t="shared" si="19"/>
        <v>1</v>
      </c>
      <c r="N122" s="14"/>
      <c r="O122" s="15">
        <v>0.04</v>
      </c>
      <c r="P122" s="15">
        <f t="shared" si="20"/>
        <v>0.04</v>
      </c>
    </row>
    <row r="123" spans="1:18" x14ac:dyDescent="0.2">
      <c r="A123" s="36" t="s">
        <v>127</v>
      </c>
      <c r="B123" s="36" t="s">
        <v>126</v>
      </c>
      <c r="C123" s="36">
        <v>90445300</v>
      </c>
      <c r="D123" s="36" t="s">
        <v>277</v>
      </c>
      <c r="E123" s="12" t="s">
        <v>63</v>
      </c>
      <c r="F123" s="12">
        <v>300</v>
      </c>
      <c r="G123" s="12">
        <v>10</v>
      </c>
      <c r="H123" s="12">
        <v>100</v>
      </c>
      <c r="I123" s="12">
        <v>200</v>
      </c>
      <c r="J123" s="12"/>
      <c r="K123" s="13"/>
      <c r="L123" s="12">
        <f t="shared" si="18"/>
        <v>200</v>
      </c>
      <c r="M123" s="12">
        <f t="shared" si="19"/>
        <v>2</v>
      </c>
      <c r="N123" s="14"/>
      <c r="O123" s="15">
        <v>0.04</v>
      </c>
      <c r="P123" s="15">
        <f t="shared" si="20"/>
        <v>0.08</v>
      </c>
    </row>
    <row r="124" spans="1:18" x14ac:dyDescent="0.2">
      <c r="A124" s="11" t="s">
        <v>128</v>
      </c>
      <c r="B124" s="11" t="s">
        <v>129</v>
      </c>
      <c r="C124" s="11" t="s">
        <v>128</v>
      </c>
      <c r="D124" s="11" t="s">
        <v>275</v>
      </c>
      <c r="E124" s="12">
        <v>25</v>
      </c>
      <c r="F124" s="12">
        <v>450</v>
      </c>
      <c r="G124" s="12">
        <v>10</v>
      </c>
      <c r="H124" s="12">
        <v>100</v>
      </c>
      <c r="I124" s="12"/>
      <c r="J124" s="12"/>
      <c r="K124" s="13"/>
      <c r="L124" s="12">
        <f t="shared" si="18"/>
        <v>0</v>
      </c>
      <c r="M124" s="12">
        <f t="shared" si="19"/>
        <v>0</v>
      </c>
      <c r="N124" s="14"/>
      <c r="O124" s="15">
        <v>0.06</v>
      </c>
      <c r="P124" s="15">
        <f t="shared" si="20"/>
        <v>0</v>
      </c>
    </row>
    <row r="125" spans="1:18" x14ac:dyDescent="0.2">
      <c r="A125" s="36" t="s">
        <v>190</v>
      </c>
      <c r="B125" s="36" t="s">
        <v>129</v>
      </c>
      <c r="C125" s="36">
        <v>90445400</v>
      </c>
      <c r="D125" s="36" t="s">
        <v>277</v>
      </c>
      <c r="E125" s="12" t="s">
        <v>63</v>
      </c>
      <c r="F125" s="12">
        <v>450</v>
      </c>
      <c r="G125" s="12">
        <v>10</v>
      </c>
      <c r="H125" s="12">
        <v>100</v>
      </c>
      <c r="I125" s="12"/>
      <c r="J125" s="12"/>
      <c r="K125" s="13"/>
      <c r="L125" s="12">
        <f t="shared" si="18"/>
        <v>0</v>
      </c>
      <c r="M125" s="12">
        <f t="shared" si="19"/>
        <v>0</v>
      </c>
      <c r="N125" s="14"/>
      <c r="O125" s="15">
        <v>0.06</v>
      </c>
      <c r="P125" s="15">
        <f t="shared" si="20"/>
        <v>0</v>
      </c>
    </row>
    <row r="126" spans="1:18" x14ac:dyDescent="0.2">
      <c r="A126" s="11" t="s">
        <v>130</v>
      </c>
      <c r="B126" s="11" t="s">
        <v>131</v>
      </c>
      <c r="C126" s="11" t="s">
        <v>130</v>
      </c>
      <c r="D126" s="11" t="s">
        <v>275</v>
      </c>
      <c r="E126" s="12">
        <v>25</v>
      </c>
      <c r="F126" s="12">
        <v>600</v>
      </c>
      <c r="G126" s="12">
        <v>10</v>
      </c>
      <c r="H126" s="12">
        <v>50</v>
      </c>
      <c r="I126" s="12"/>
      <c r="J126" s="12"/>
      <c r="K126" s="13"/>
      <c r="L126" s="12">
        <f t="shared" si="18"/>
        <v>0</v>
      </c>
      <c r="M126" s="12">
        <f t="shared" si="19"/>
        <v>0</v>
      </c>
      <c r="N126" s="14"/>
      <c r="O126" s="15">
        <v>0.04</v>
      </c>
      <c r="P126" s="15">
        <f t="shared" si="20"/>
        <v>0</v>
      </c>
    </row>
    <row r="127" spans="1:18" x14ac:dyDescent="0.2">
      <c r="A127" s="36" t="s">
        <v>211</v>
      </c>
      <c r="B127" s="36" t="s">
        <v>131</v>
      </c>
      <c r="C127" s="36">
        <v>90445600</v>
      </c>
      <c r="D127" s="36" t="s">
        <v>277</v>
      </c>
      <c r="E127" s="12">
        <v>25</v>
      </c>
      <c r="F127" s="12">
        <v>600</v>
      </c>
      <c r="G127" s="12">
        <v>10</v>
      </c>
      <c r="H127" s="12">
        <v>50</v>
      </c>
      <c r="I127" s="12"/>
      <c r="J127" s="12"/>
      <c r="K127" s="13"/>
      <c r="L127" s="12">
        <f t="shared" si="18"/>
        <v>0</v>
      </c>
      <c r="M127" s="12">
        <f t="shared" si="19"/>
        <v>0</v>
      </c>
      <c r="N127" s="14"/>
      <c r="O127" s="15">
        <v>0.04</v>
      </c>
      <c r="P127" s="15">
        <f t="shared" si="20"/>
        <v>0</v>
      </c>
    </row>
    <row r="128" spans="1:18" x14ac:dyDescent="0.2">
      <c r="A128" s="11" t="s">
        <v>162</v>
      </c>
      <c r="B128" s="11" t="s">
        <v>163</v>
      </c>
      <c r="C128" s="11" t="s">
        <v>162</v>
      </c>
      <c r="D128" s="11" t="s">
        <v>275</v>
      </c>
      <c r="E128" s="12">
        <v>25</v>
      </c>
      <c r="F128" s="12">
        <v>750</v>
      </c>
      <c r="G128" s="12">
        <v>10</v>
      </c>
      <c r="H128" s="12">
        <v>50</v>
      </c>
      <c r="I128" s="12"/>
      <c r="J128" s="12"/>
      <c r="K128" s="13"/>
      <c r="L128" s="12">
        <f t="shared" si="18"/>
        <v>0</v>
      </c>
      <c r="M128" s="12">
        <f t="shared" si="19"/>
        <v>0</v>
      </c>
      <c r="N128" s="14"/>
      <c r="O128" s="15">
        <v>0.04</v>
      </c>
      <c r="P128" s="15">
        <f t="shared" si="20"/>
        <v>0</v>
      </c>
    </row>
    <row r="129" spans="1:18" x14ac:dyDescent="0.2">
      <c r="A129" s="36" t="s">
        <v>218</v>
      </c>
      <c r="B129" s="36" t="s">
        <v>163</v>
      </c>
      <c r="C129" s="31" t="s">
        <v>219</v>
      </c>
      <c r="D129" s="36" t="s">
        <v>277</v>
      </c>
      <c r="E129" s="12">
        <v>25</v>
      </c>
      <c r="F129" s="12">
        <v>750</v>
      </c>
      <c r="G129" s="12">
        <v>10</v>
      </c>
      <c r="H129" s="12">
        <v>50</v>
      </c>
      <c r="I129" s="12"/>
      <c r="J129" s="12"/>
      <c r="K129" s="13"/>
      <c r="L129" s="12">
        <f t="shared" si="18"/>
        <v>0</v>
      </c>
      <c r="M129" s="12">
        <f t="shared" si="19"/>
        <v>0</v>
      </c>
      <c r="N129" s="14"/>
      <c r="O129" s="15">
        <v>0.04</v>
      </c>
      <c r="P129" s="15">
        <f t="shared" si="20"/>
        <v>0</v>
      </c>
    </row>
    <row r="130" spans="1:18" x14ac:dyDescent="0.2">
      <c r="A130" s="11" t="s">
        <v>132</v>
      </c>
      <c r="B130" s="11" t="s">
        <v>133</v>
      </c>
      <c r="C130" s="11" t="s">
        <v>132</v>
      </c>
      <c r="D130" s="11" t="s">
        <v>275</v>
      </c>
      <c r="E130" s="12">
        <v>25</v>
      </c>
      <c r="F130" s="12">
        <v>900</v>
      </c>
      <c r="G130" s="12">
        <v>10</v>
      </c>
      <c r="H130" s="12">
        <v>50</v>
      </c>
      <c r="I130" s="12"/>
      <c r="J130" s="12"/>
      <c r="K130" s="13"/>
      <c r="L130" s="12">
        <f t="shared" si="18"/>
        <v>0</v>
      </c>
      <c r="M130" s="12">
        <f t="shared" si="19"/>
        <v>0</v>
      </c>
      <c r="N130" s="14"/>
      <c r="O130" s="15">
        <v>0.06</v>
      </c>
      <c r="P130" s="15">
        <f t="shared" si="20"/>
        <v>0</v>
      </c>
    </row>
    <row r="131" spans="1:18" x14ac:dyDescent="0.2">
      <c r="A131" s="36" t="s">
        <v>264</v>
      </c>
      <c r="B131" s="36" t="s">
        <v>133</v>
      </c>
      <c r="C131" s="31" t="s">
        <v>265</v>
      </c>
      <c r="D131" s="36" t="s">
        <v>277</v>
      </c>
      <c r="E131" s="12">
        <v>25</v>
      </c>
      <c r="F131" s="12">
        <v>900</v>
      </c>
      <c r="G131" s="12">
        <v>10</v>
      </c>
      <c r="H131" s="12">
        <v>50</v>
      </c>
      <c r="I131" s="12"/>
      <c r="J131" s="12"/>
      <c r="K131" s="13"/>
      <c r="L131" s="12">
        <f t="shared" si="18"/>
        <v>0</v>
      </c>
      <c r="M131" s="12">
        <f t="shared" si="19"/>
        <v>0</v>
      </c>
      <c r="N131" s="14"/>
      <c r="O131" s="15">
        <v>0.06</v>
      </c>
      <c r="P131" s="15">
        <f t="shared" si="20"/>
        <v>0</v>
      </c>
    </row>
    <row r="132" spans="1:18" x14ac:dyDescent="0.2">
      <c r="A132" s="11" t="s">
        <v>134</v>
      </c>
      <c r="B132" s="11" t="s">
        <v>135</v>
      </c>
      <c r="C132" s="11" t="s">
        <v>134</v>
      </c>
      <c r="D132" s="11" t="s">
        <v>275</v>
      </c>
      <c r="E132" s="12">
        <v>25</v>
      </c>
      <c r="F132" s="12">
        <v>1200</v>
      </c>
      <c r="G132" s="12">
        <v>10</v>
      </c>
      <c r="H132" s="12">
        <v>50</v>
      </c>
      <c r="I132" s="12"/>
      <c r="J132" s="12"/>
      <c r="K132" s="13"/>
      <c r="L132" s="12">
        <f t="shared" si="18"/>
        <v>0</v>
      </c>
      <c r="M132" s="12">
        <f t="shared" si="19"/>
        <v>0</v>
      </c>
      <c r="N132" s="14"/>
      <c r="O132" s="15">
        <v>0.08</v>
      </c>
      <c r="P132" s="15">
        <f t="shared" si="20"/>
        <v>0</v>
      </c>
    </row>
    <row r="133" spans="1:18" x14ac:dyDescent="0.2">
      <c r="A133" s="11" t="s">
        <v>238</v>
      </c>
      <c r="B133" s="11" t="s">
        <v>239</v>
      </c>
      <c r="C133" s="11" t="s">
        <v>238</v>
      </c>
      <c r="D133" s="11" t="s">
        <v>275</v>
      </c>
      <c r="E133" s="12">
        <v>25</v>
      </c>
      <c r="F133" s="12">
        <v>1524</v>
      </c>
      <c r="G133" s="12">
        <v>10</v>
      </c>
      <c r="H133" s="12">
        <v>50</v>
      </c>
      <c r="I133" s="12"/>
      <c r="J133" s="12"/>
      <c r="K133" s="13"/>
      <c r="L133" s="12">
        <f t="shared" si="18"/>
        <v>0</v>
      </c>
      <c r="M133" s="12">
        <f t="shared" si="19"/>
        <v>0</v>
      </c>
      <c r="N133" s="14"/>
      <c r="O133" s="15">
        <v>0.08</v>
      </c>
      <c r="P133" s="15">
        <f t="shared" si="20"/>
        <v>0</v>
      </c>
    </row>
    <row r="134" spans="1:18" x14ac:dyDescent="0.2">
      <c r="A134" s="11" t="s">
        <v>164</v>
      </c>
      <c r="B134" s="11" t="s">
        <v>165</v>
      </c>
      <c r="C134" s="11" t="s">
        <v>164</v>
      </c>
      <c r="D134" s="11" t="s">
        <v>275</v>
      </c>
      <c r="E134" s="12">
        <v>25</v>
      </c>
      <c r="F134" s="12">
        <v>1800</v>
      </c>
      <c r="G134" s="12">
        <v>10</v>
      </c>
      <c r="H134" s="12">
        <v>50</v>
      </c>
      <c r="I134" s="12"/>
      <c r="J134" s="12"/>
      <c r="K134" s="13"/>
      <c r="L134" s="12">
        <f t="shared" si="18"/>
        <v>0</v>
      </c>
      <c r="M134" s="12">
        <f t="shared" si="19"/>
        <v>0</v>
      </c>
      <c r="N134" s="14"/>
      <c r="O134" s="15">
        <v>0.12</v>
      </c>
      <c r="P134" s="15">
        <f t="shared" si="20"/>
        <v>0</v>
      </c>
    </row>
    <row r="135" spans="1:18" x14ac:dyDescent="0.2">
      <c r="A135" s="36" t="s">
        <v>227</v>
      </c>
      <c r="B135" s="36" t="s">
        <v>165</v>
      </c>
      <c r="C135" s="36">
        <v>90445900</v>
      </c>
      <c r="D135" s="36" t="s">
        <v>277</v>
      </c>
      <c r="E135" s="12">
        <v>25</v>
      </c>
      <c r="F135" s="12">
        <v>1800</v>
      </c>
      <c r="G135" s="12">
        <v>10</v>
      </c>
      <c r="H135" s="12">
        <v>50</v>
      </c>
      <c r="I135" s="12"/>
      <c r="J135" s="12"/>
      <c r="K135" s="13"/>
      <c r="L135" s="12">
        <f t="shared" si="18"/>
        <v>0</v>
      </c>
      <c r="M135" s="12">
        <f t="shared" si="19"/>
        <v>0</v>
      </c>
      <c r="N135" s="14"/>
      <c r="O135" s="15">
        <v>0.12</v>
      </c>
      <c r="P135" s="15">
        <f t="shared" si="20"/>
        <v>0</v>
      </c>
      <c r="Q135" s="43"/>
    </row>
    <row r="136" spans="1:18" x14ac:dyDescent="0.2">
      <c r="A136" s="36" t="s">
        <v>301</v>
      </c>
      <c r="B136" s="36" t="s">
        <v>302</v>
      </c>
      <c r="C136" s="36">
        <v>90446000</v>
      </c>
      <c r="D136" s="36" t="s">
        <v>277</v>
      </c>
      <c r="E136" s="12">
        <v>25</v>
      </c>
      <c r="F136" s="12">
        <v>2400</v>
      </c>
      <c r="G136" s="12">
        <v>10</v>
      </c>
      <c r="H136" s="12">
        <v>50</v>
      </c>
      <c r="I136" s="12"/>
      <c r="J136" s="12"/>
      <c r="K136" s="13"/>
      <c r="L136" s="12">
        <f t="shared" si="18"/>
        <v>0</v>
      </c>
      <c r="M136" s="12">
        <f t="shared" si="19"/>
        <v>0</v>
      </c>
      <c r="N136" s="14"/>
      <c r="O136" s="15">
        <v>0.12</v>
      </c>
      <c r="P136" s="15">
        <f t="shared" si="20"/>
        <v>0</v>
      </c>
      <c r="Q136" s="43"/>
    </row>
    <row r="137" spans="1:18" x14ac:dyDescent="0.2">
      <c r="A137" s="313"/>
      <c r="B137" s="313"/>
      <c r="C137" s="313"/>
      <c r="D137" s="313"/>
      <c r="E137" s="313"/>
      <c r="F137" s="313"/>
      <c r="G137" s="313"/>
      <c r="H137" s="314"/>
      <c r="I137" s="36">
        <f>SUBTOTAL(9,I10:I136)</f>
        <v>1600</v>
      </c>
      <c r="J137" s="36">
        <f>SUBTOTAL(9,J5:J136)</f>
        <v>5500</v>
      </c>
      <c r="K137" s="36">
        <f>SUBTOTAL(9,K10:K136)</f>
        <v>0</v>
      </c>
      <c r="L137" s="36">
        <f>SUBTOTAL(9,L5:L136)</f>
        <v>7100</v>
      </c>
      <c r="M137" s="36">
        <f>SUBTOTAL(9,M5:M136)</f>
        <v>58</v>
      </c>
      <c r="N137" s="32"/>
      <c r="O137" s="12"/>
      <c r="P137" s="36">
        <f>SUBTOTAL(9,P5:P136)</f>
        <v>3.1000000000000005</v>
      </c>
      <c r="Q137" s="3">
        <f>SUM(Q10:Q136)</f>
        <v>1.2000000000000002</v>
      </c>
      <c r="R137" s="3">
        <f>SUM(R10:R136)</f>
        <v>100</v>
      </c>
    </row>
    <row r="138" spans="1:18" x14ac:dyDescent="0.2">
      <c r="A138" s="312"/>
      <c r="B138" s="313"/>
      <c r="C138" s="313"/>
      <c r="D138" s="313"/>
      <c r="E138" s="313"/>
      <c r="F138" s="313"/>
      <c r="G138" s="313"/>
      <c r="H138" s="314"/>
      <c r="I138" s="36">
        <v>13</v>
      </c>
      <c r="J138" s="36">
        <v>45</v>
      </c>
      <c r="K138" s="36"/>
      <c r="L138" s="36"/>
      <c r="M138" s="36">
        <f>SUM(I138:K138)</f>
        <v>58</v>
      </c>
      <c r="P138" s="3">
        <f>P137/30</f>
        <v>0.10333333333333335</v>
      </c>
    </row>
    <row r="139" spans="1:18" x14ac:dyDescent="0.2">
      <c r="A139" s="312"/>
      <c r="B139" s="313"/>
      <c r="C139" s="313"/>
      <c r="D139" s="313"/>
      <c r="E139" s="313"/>
      <c r="F139" s="313"/>
      <c r="G139" s="313"/>
      <c r="H139" s="314"/>
      <c r="I139" s="36">
        <v>1.2</v>
      </c>
      <c r="J139" s="36">
        <v>1.9</v>
      </c>
      <c r="K139" s="36"/>
      <c r="L139" s="36"/>
      <c r="M139" s="36">
        <f>SUM(I139:K139)</f>
        <v>3.0999999999999996</v>
      </c>
    </row>
    <row r="140" spans="1:18" x14ac:dyDescent="0.2">
      <c r="A140" s="34"/>
      <c r="B140" s="34"/>
      <c r="C140" s="34"/>
      <c r="D140" s="34"/>
      <c r="E140" s="34"/>
      <c r="F140" s="34"/>
      <c r="G140" s="34"/>
      <c r="H140" s="34"/>
    </row>
    <row r="141" spans="1:18" x14ac:dyDescent="0.2">
      <c r="A141" s="28" t="s">
        <v>136</v>
      </c>
      <c r="B141" s="28" t="s">
        <v>136</v>
      </c>
      <c r="C141" s="30"/>
      <c r="D141" s="30"/>
      <c r="E141" s="8" t="s">
        <v>10</v>
      </c>
      <c r="F141" s="8" t="s">
        <v>137</v>
      </c>
      <c r="G141" s="300" t="s">
        <v>138</v>
      </c>
      <c r="H141" s="301"/>
      <c r="I141" s="20"/>
      <c r="J141" s="20"/>
      <c r="K141" s="20"/>
      <c r="L141" s="12"/>
      <c r="M141" s="12"/>
      <c r="N141" s="35"/>
      <c r="O141" s="12"/>
      <c r="P141" s="15"/>
    </row>
    <row r="142" spans="1:18" x14ac:dyDescent="0.2">
      <c r="A142" s="36"/>
      <c r="B142" s="36"/>
      <c r="C142" s="36"/>
      <c r="D142" s="36"/>
      <c r="E142" s="8"/>
      <c r="F142" s="8"/>
      <c r="G142" s="8" t="s">
        <v>139</v>
      </c>
      <c r="H142" s="8" t="s">
        <v>140</v>
      </c>
      <c r="I142" s="8" t="s">
        <v>140</v>
      </c>
      <c r="J142" s="8" t="s">
        <v>140</v>
      </c>
      <c r="K142" s="8" t="s">
        <v>140</v>
      </c>
      <c r="L142" s="36" t="s">
        <v>140</v>
      </c>
      <c r="M142" s="36" t="s">
        <v>12</v>
      </c>
      <c r="N142" s="37"/>
      <c r="O142" s="12"/>
      <c r="P142" s="15"/>
    </row>
    <row r="143" spans="1:18" x14ac:dyDescent="0.2">
      <c r="A143" s="38" t="s">
        <v>142</v>
      </c>
      <c r="B143" s="38" t="s">
        <v>143</v>
      </c>
      <c r="C143" s="38" t="s">
        <v>142</v>
      </c>
      <c r="D143" s="38" t="s">
        <v>142</v>
      </c>
      <c r="E143" s="12">
        <v>13</v>
      </c>
      <c r="F143" s="12">
        <v>25</v>
      </c>
      <c r="G143" s="12">
        <v>5</v>
      </c>
      <c r="H143" s="12">
        <v>125</v>
      </c>
      <c r="I143" s="12"/>
      <c r="J143" s="12"/>
      <c r="K143" s="12"/>
      <c r="L143" s="12">
        <f>SUM(I143:K143)</f>
        <v>0</v>
      </c>
      <c r="M143" s="12">
        <f>$L143/$H143</f>
        <v>0</v>
      </c>
      <c r="N143" s="39"/>
      <c r="O143" s="15">
        <v>0.09</v>
      </c>
      <c r="P143" s="15">
        <f>$M143*$O143</f>
        <v>0</v>
      </c>
    </row>
    <row r="144" spans="1:18" x14ac:dyDescent="0.2">
      <c r="A144" s="38" t="s">
        <v>144</v>
      </c>
      <c r="B144" s="38" t="s">
        <v>145</v>
      </c>
      <c r="C144" s="38" t="s">
        <v>144</v>
      </c>
      <c r="D144" s="38" t="s">
        <v>144</v>
      </c>
      <c r="E144" s="12">
        <v>19</v>
      </c>
      <c r="F144" s="12">
        <v>25</v>
      </c>
      <c r="G144" s="12">
        <v>5</v>
      </c>
      <c r="H144" s="12">
        <v>125</v>
      </c>
      <c r="I144" s="12"/>
      <c r="J144" s="12"/>
      <c r="K144" s="12"/>
      <c r="L144" s="12">
        <f>SUM(I144:K144)</f>
        <v>0</v>
      </c>
      <c r="M144" s="12">
        <f>$L144/$H144</f>
        <v>0</v>
      </c>
      <c r="N144" s="39"/>
      <c r="O144" s="15">
        <v>0.15</v>
      </c>
      <c r="P144" s="15">
        <f>$M144*$O144</f>
        <v>0</v>
      </c>
    </row>
    <row r="145" spans="2:16" x14ac:dyDescent="0.2">
      <c r="B145" s="3"/>
      <c r="I145" s="36">
        <f t="shared" ref="I145:K145" si="21">SUM(I143:I144)</f>
        <v>0</v>
      </c>
      <c r="J145" s="36">
        <f t="shared" si="21"/>
        <v>0</v>
      </c>
      <c r="K145" s="36">
        <f t="shared" si="21"/>
        <v>0</v>
      </c>
      <c r="L145" s="36">
        <f>SUBTOTAL(9,L143:L144)</f>
        <v>0</v>
      </c>
      <c r="M145" s="36">
        <f>SUBTOTAL(9,M143:M144)</f>
        <v>0</v>
      </c>
      <c r="N145" s="37"/>
      <c r="O145" s="12"/>
      <c r="P145" s="33">
        <f>SUBTOTAL(9,P143:P144)</f>
        <v>0</v>
      </c>
    </row>
    <row r="146" spans="2:16" x14ac:dyDescent="0.2">
      <c r="B146" s="3"/>
      <c r="I146" s="40"/>
      <c r="J146" s="40"/>
      <c r="K146" s="40"/>
      <c r="L146" s="36">
        <v>0</v>
      </c>
      <c r="M146" s="36">
        <v>0</v>
      </c>
      <c r="N146" s="35"/>
      <c r="O146" s="12"/>
      <c r="P146" s="33">
        <v>0</v>
      </c>
    </row>
  </sheetData>
  <autoFilter ref="D3:D139"/>
  <mergeCells count="10">
    <mergeCell ref="A139:H139"/>
    <mergeCell ref="G141:H141"/>
    <mergeCell ref="A1:D1"/>
    <mergeCell ref="A2:D2"/>
    <mergeCell ref="G3:H3"/>
    <mergeCell ref="L3:M3"/>
    <mergeCell ref="O3:P3"/>
    <mergeCell ref="A103:B103"/>
    <mergeCell ref="A137:H137"/>
    <mergeCell ref="A138:H138"/>
  </mergeCells>
  <conditionalFormatting sqref="A5:XFD136">
    <cfRule type="expression" dxfId="111" priority="1">
      <formula>MOD(ROW(),2)</formula>
    </cfRule>
  </conditionalFormatting>
  <conditionalFormatting sqref="L5:L136">
    <cfRule type="cellIs" dxfId="110" priority="3" operator="greaterThan">
      <formula>10000</formula>
    </cfRule>
  </conditionalFormatting>
  <conditionalFormatting sqref="L104:L136">
    <cfRule type="cellIs" dxfId="109" priority="8" operator="greaterThan">
      <formula>2000</formula>
    </cfRule>
  </conditionalFormatting>
  <conditionalFormatting sqref="P5:P102">
    <cfRule type="cellIs" dxfId="108" priority="2" operator="greaterThan">
      <formula>10</formula>
    </cfRule>
  </conditionalFormatting>
  <pageMargins left="0.25" right="0.25" top="0.75" bottom="0.75" header="0.3" footer="0.3"/>
  <pageSetup paperSize="9" scale="77" fitToHeight="0" orientation="landscape" r:id="rId1"/>
  <headerFooter alignWithMargins="0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6">
    <pageSetUpPr fitToPage="1"/>
  </sheetPr>
  <dimension ref="A1:R160"/>
  <sheetViews>
    <sheetView zoomScaleNormal="100" workbookViewId="0">
      <pane xSplit="4" ySplit="4" topLeftCell="E5" activePane="bottomRight" state="frozen"/>
      <selection pane="topRight" activeCell="D1" sqref="D1"/>
      <selection pane="bottomLeft" activeCell="A4" sqref="A4"/>
      <selection pane="bottomRight" activeCell="E5" sqref="E5"/>
    </sheetView>
  </sheetViews>
  <sheetFormatPr defaultColWidth="9.140625" defaultRowHeight="12.75" x14ac:dyDescent="0.2"/>
  <cols>
    <col min="1" max="1" width="12.5703125" style="3" customWidth="1"/>
    <col min="2" max="2" width="14" style="41" customWidth="1"/>
    <col min="3" max="3" width="14" style="3" bestFit="1" customWidth="1"/>
    <col min="4" max="4" width="12.28515625" style="3" customWidth="1"/>
    <col min="5" max="5" width="7.85546875" style="3" customWidth="1"/>
    <col min="6" max="6" width="8.5703125" style="3" customWidth="1"/>
    <col min="7" max="7" width="6.140625" style="3" customWidth="1"/>
    <col min="8" max="8" width="6.42578125" style="3" customWidth="1"/>
    <col min="9" max="9" width="10.140625" style="3" bestFit="1" customWidth="1"/>
    <col min="10" max="10" width="10.140625" style="3" customWidth="1"/>
    <col min="11" max="11" width="8.28515625" style="3" customWidth="1"/>
    <col min="12" max="12" width="10.7109375" style="3" bestFit="1" customWidth="1"/>
    <col min="13" max="13" width="8.28515625" style="3" bestFit="1" customWidth="1"/>
    <col min="14" max="15" width="9.42578125" style="3" customWidth="1"/>
    <col min="16" max="16" width="9.28515625" style="3" customWidth="1"/>
    <col min="17" max="16384" width="9.140625" style="3"/>
  </cols>
  <sheetData>
    <row r="1" spans="1:16" x14ac:dyDescent="0.2">
      <c r="A1" s="315" t="s">
        <v>281</v>
      </c>
      <c r="B1" s="315"/>
      <c r="C1" s="315"/>
      <c r="D1" s="315"/>
      <c r="J1" s="46"/>
    </row>
    <row r="2" spans="1:16" x14ac:dyDescent="0.2">
      <c r="A2" s="316" t="s">
        <v>338</v>
      </c>
      <c r="B2" s="317"/>
      <c r="C2" s="317"/>
      <c r="D2" s="317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30"/>
    </row>
    <row r="3" spans="1:16" x14ac:dyDescent="0.2">
      <c r="A3" s="4" t="s">
        <v>0</v>
      </c>
      <c r="B3" s="4" t="s">
        <v>1</v>
      </c>
      <c r="C3" s="4" t="s">
        <v>2</v>
      </c>
      <c r="D3" s="4" t="s">
        <v>274</v>
      </c>
      <c r="E3" s="4" t="s">
        <v>3</v>
      </c>
      <c r="F3" s="4" t="s">
        <v>4</v>
      </c>
      <c r="G3" s="300" t="s">
        <v>5</v>
      </c>
      <c r="H3" s="301"/>
      <c r="I3" s="53" t="s">
        <v>336</v>
      </c>
      <c r="J3" s="50"/>
      <c r="K3" s="5"/>
      <c r="L3" s="300" t="s">
        <v>6</v>
      </c>
      <c r="M3" s="301"/>
      <c r="N3" s="6"/>
      <c r="O3" s="300" t="s">
        <v>7</v>
      </c>
      <c r="P3" s="301"/>
    </row>
    <row r="4" spans="1:16" x14ac:dyDescent="0.2">
      <c r="A4" s="37" t="s">
        <v>8</v>
      </c>
      <c r="B4" s="37"/>
      <c r="C4" s="49"/>
      <c r="D4" s="49"/>
      <c r="E4" s="7" t="s">
        <v>9</v>
      </c>
      <c r="F4" s="36" t="s">
        <v>10</v>
      </c>
      <c r="G4" s="8" t="s">
        <v>11</v>
      </c>
      <c r="H4" s="8" t="s">
        <v>12</v>
      </c>
      <c r="I4" s="8" t="s">
        <v>337</v>
      </c>
      <c r="J4" s="36"/>
      <c r="K4" s="36"/>
      <c r="L4" s="8" t="s">
        <v>13</v>
      </c>
      <c r="M4" s="8" t="s">
        <v>12</v>
      </c>
      <c r="N4" s="9"/>
      <c r="O4" s="10" t="s">
        <v>14</v>
      </c>
      <c r="P4" s="10" t="s">
        <v>15</v>
      </c>
    </row>
    <row r="5" spans="1:16" x14ac:dyDescent="0.2">
      <c r="A5" s="11" t="s">
        <v>146</v>
      </c>
      <c r="B5" s="11" t="s">
        <v>147</v>
      </c>
      <c r="C5" s="11" t="s">
        <v>146</v>
      </c>
      <c r="D5" s="11" t="s">
        <v>275</v>
      </c>
      <c r="E5" s="12">
        <v>15</v>
      </c>
      <c r="F5" s="12">
        <v>1800</v>
      </c>
      <c r="G5" s="12">
        <v>10</v>
      </c>
      <c r="H5" s="12">
        <v>50</v>
      </c>
      <c r="I5" s="12"/>
      <c r="J5" s="12"/>
      <c r="K5" s="13"/>
      <c r="L5" s="12">
        <f>SUM(I5:K5)</f>
        <v>0</v>
      </c>
      <c r="M5" s="12">
        <f t="shared" ref="M5:M20" si="0">$L5/$H5</f>
        <v>0</v>
      </c>
      <c r="N5" s="14"/>
      <c r="O5" s="15">
        <v>0.06</v>
      </c>
      <c r="P5" s="15">
        <f t="shared" ref="P5:P20" si="1">$M5*$O5</f>
        <v>0</v>
      </c>
    </row>
    <row r="6" spans="1:16" x14ac:dyDescent="0.2">
      <c r="A6" s="16" t="s">
        <v>244</v>
      </c>
      <c r="B6" s="16" t="s">
        <v>147</v>
      </c>
      <c r="C6" s="16" t="s">
        <v>245</v>
      </c>
      <c r="D6" s="16" t="s">
        <v>276</v>
      </c>
      <c r="E6" s="12">
        <v>15</v>
      </c>
      <c r="F6" s="12">
        <v>1800</v>
      </c>
      <c r="G6" s="12">
        <v>10</v>
      </c>
      <c r="H6" s="12">
        <v>50</v>
      </c>
      <c r="I6" s="12"/>
      <c r="J6" s="12"/>
      <c r="K6" s="13"/>
      <c r="L6" s="12">
        <f>SUM(I6:K6)</f>
        <v>0</v>
      </c>
      <c r="M6" s="12">
        <f t="shared" si="0"/>
        <v>0</v>
      </c>
      <c r="N6" s="14"/>
      <c r="O6" s="15">
        <v>0.06</v>
      </c>
      <c r="P6" s="15">
        <f>$M6*$O6</f>
        <v>0</v>
      </c>
    </row>
    <row r="7" spans="1:16" x14ac:dyDescent="0.2">
      <c r="A7" s="11" t="s">
        <v>148</v>
      </c>
      <c r="B7" s="11" t="s">
        <v>149</v>
      </c>
      <c r="C7" s="11" t="s">
        <v>148</v>
      </c>
      <c r="D7" s="11" t="s">
        <v>275</v>
      </c>
      <c r="E7" s="12">
        <v>15</v>
      </c>
      <c r="F7" s="12">
        <v>1524</v>
      </c>
      <c r="G7" s="12">
        <v>10</v>
      </c>
      <c r="H7" s="12">
        <v>50</v>
      </c>
      <c r="I7" s="12"/>
      <c r="J7" s="12"/>
      <c r="K7" s="13"/>
      <c r="L7" s="12">
        <f>SUM(I7:K7)</f>
        <v>0</v>
      </c>
      <c r="M7" s="12">
        <f t="shared" si="0"/>
        <v>0</v>
      </c>
      <c r="N7" s="14"/>
      <c r="O7" s="15">
        <v>0.05</v>
      </c>
      <c r="P7" s="15">
        <f t="shared" si="1"/>
        <v>0</v>
      </c>
    </row>
    <row r="8" spans="1:16" x14ac:dyDescent="0.2">
      <c r="A8" s="16" t="s">
        <v>246</v>
      </c>
      <c r="B8" s="16" t="s">
        <v>149</v>
      </c>
      <c r="C8" s="16" t="s">
        <v>247</v>
      </c>
      <c r="D8" s="16" t="s">
        <v>276</v>
      </c>
      <c r="E8" s="12">
        <v>15</v>
      </c>
      <c r="F8" s="12">
        <v>1500</v>
      </c>
      <c r="G8" s="12">
        <v>10</v>
      </c>
      <c r="H8" s="12">
        <v>50</v>
      </c>
      <c r="I8" s="12"/>
      <c r="J8" s="12"/>
      <c r="K8" s="13"/>
      <c r="L8" s="12">
        <f t="shared" ref="L8:L17" si="2">SUM(J8:K8)</f>
        <v>0</v>
      </c>
      <c r="M8" s="12">
        <f t="shared" si="0"/>
        <v>0</v>
      </c>
      <c r="N8" s="14"/>
      <c r="O8" s="15">
        <v>0.05</v>
      </c>
      <c r="P8" s="15">
        <f t="shared" si="1"/>
        <v>0</v>
      </c>
    </row>
    <row r="9" spans="1:16" x14ac:dyDescent="0.2">
      <c r="A9" s="11" t="s">
        <v>16</v>
      </c>
      <c r="B9" s="11" t="s">
        <v>17</v>
      </c>
      <c r="C9" s="11" t="s">
        <v>16</v>
      </c>
      <c r="D9" s="11" t="s">
        <v>275</v>
      </c>
      <c r="E9" s="12">
        <v>15</v>
      </c>
      <c r="F9" s="12">
        <v>1220</v>
      </c>
      <c r="G9" s="12">
        <v>10</v>
      </c>
      <c r="H9" s="12">
        <v>50</v>
      </c>
      <c r="I9" s="12"/>
      <c r="J9" s="12"/>
      <c r="K9" s="13"/>
      <c r="L9" s="12">
        <f t="shared" si="2"/>
        <v>0</v>
      </c>
      <c r="M9" s="12">
        <f t="shared" si="0"/>
        <v>0</v>
      </c>
      <c r="N9" s="14"/>
      <c r="O9" s="15">
        <v>0.04</v>
      </c>
      <c r="P9" s="15">
        <f t="shared" si="1"/>
        <v>0</v>
      </c>
    </row>
    <row r="10" spans="1:16" x14ac:dyDescent="0.2">
      <c r="A10" s="16" t="s">
        <v>18</v>
      </c>
      <c r="B10" s="16" t="s">
        <v>17</v>
      </c>
      <c r="C10" s="16" t="s">
        <v>19</v>
      </c>
      <c r="D10" s="16" t="s">
        <v>276</v>
      </c>
      <c r="E10" s="12">
        <v>15</v>
      </c>
      <c r="F10" s="12">
        <v>1200</v>
      </c>
      <c r="G10" s="12">
        <v>10</v>
      </c>
      <c r="H10" s="12">
        <v>50</v>
      </c>
      <c r="I10" s="12"/>
      <c r="J10" s="12"/>
      <c r="K10" s="13"/>
      <c r="L10" s="12">
        <f t="shared" si="2"/>
        <v>0</v>
      </c>
      <c r="M10" s="12">
        <f t="shared" si="0"/>
        <v>0</v>
      </c>
      <c r="N10" s="14"/>
      <c r="O10" s="15">
        <v>0.04</v>
      </c>
      <c r="P10" s="15">
        <f t="shared" si="1"/>
        <v>0</v>
      </c>
    </row>
    <row r="11" spans="1:16" x14ac:dyDescent="0.2">
      <c r="A11" s="11" t="s">
        <v>20</v>
      </c>
      <c r="B11" s="11" t="s">
        <v>21</v>
      </c>
      <c r="C11" s="11" t="s">
        <v>20</v>
      </c>
      <c r="D11" s="11" t="s">
        <v>275</v>
      </c>
      <c r="E11" s="12">
        <v>15</v>
      </c>
      <c r="F11" s="12">
        <v>915</v>
      </c>
      <c r="G11" s="12">
        <v>10</v>
      </c>
      <c r="H11" s="12">
        <v>100</v>
      </c>
      <c r="I11" s="12"/>
      <c r="J11" s="12"/>
      <c r="K11" s="13"/>
      <c r="L11" s="12">
        <f t="shared" si="2"/>
        <v>0</v>
      </c>
      <c r="M11" s="12">
        <f t="shared" si="0"/>
        <v>0</v>
      </c>
      <c r="N11" s="14"/>
      <c r="O11" s="15">
        <v>0.05</v>
      </c>
      <c r="P11" s="15">
        <f t="shared" si="1"/>
        <v>0</v>
      </c>
    </row>
    <row r="12" spans="1:16" x14ac:dyDescent="0.2">
      <c r="A12" s="16" t="s">
        <v>22</v>
      </c>
      <c r="B12" s="16" t="s">
        <v>21</v>
      </c>
      <c r="C12" s="16" t="s">
        <v>23</v>
      </c>
      <c r="D12" s="16" t="s">
        <v>276</v>
      </c>
      <c r="E12" s="12">
        <v>15</v>
      </c>
      <c r="F12" s="12">
        <v>900</v>
      </c>
      <c r="G12" s="12">
        <v>10</v>
      </c>
      <c r="H12" s="12">
        <v>100</v>
      </c>
      <c r="I12" s="12"/>
      <c r="J12" s="12"/>
      <c r="K12" s="13"/>
      <c r="L12" s="12">
        <f t="shared" si="2"/>
        <v>0</v>
      </c>
      <c r="M12" s="12">
        <f t="shared" si="0"/>
        <v>0</v>
      </c>
      <c r="N12" s="14"/>
      <c r="O12" s="15">
        <v>0.05</v>
      </c>
      <c r="P12" s="15">
        <f t="shared" si="1"/>
        <v>0</v>
      </c>
    </row>
    <row r="13" spans="1:16" x14ac:dyDescent="0.2">
      <c r="A13" s="13" t="s">
        <v>166</v>
      </c>
      <c r="B13" s="13" t="s">
        <v>21</v>
      </c>
      <c r="C13" s="13">
        <v>90441800</v>
      </c>
      <c r="D13" s="36" t="s">
        <v>277</v>
      </c>
      <c r="E13" s="12" t="s">
        <v>167</v>
      </c>
      <c r="F13" s="12">
        <v>900</v>
      </c>
      <c r="G13" s="12">
        <v>10</v>
      </c>
      <c r="H13" s="12">
        <v>100</v>
      </c>
      <c r="I13" s="12"/>
      <c r="J13" s="12"/>
      <c r="K13" s="13"/>
      <c r="L13" s="12">
        <f t="shared" si="2"/>
        <v>0</v>
      </c>
      <c r="M13" s="12">
        <f t="shared" si="0"/>
        <v>0</v>
      </c>
      <c r="N13" s="14"/>
      <c r="O13" s="15">
        <v>0.05</v>
      </c>
      <c r="P13" s="15">
        <f t="shared" si="1"/>
        <v>0</v>
      </c>
    </row>
    <row r="14" spans="1:16" x14ac:dyDescent="0.2">
      <c r="A14" s="11" t="s">
        <v>150</v>
      </c>
      <c r="B14" s="11" t="s">
        <v>151</v>
      </c>
      <c r="C14" s="11" t="s">
        <v>150</v>
      </c>
      <c r="D14" s="11" t="s">
        <v>275</v>
      </c>
      <c r="E14" s="12">
        <v>15</v>
      </c>
      <c r="F14" s="12">
        <v>760</v>
      </c>
      <c r="G14" s="12">
        <v>10</v>
      </c>
      <c r="H14" s="12">
        <v>100</v>
      </c>
      <c r="I14" s="12"/>
      <c r="J14" s="12"/>
      <c r="K14" s="13"/>
      <c r="L14" s="12">
        <f t="shared" si="2"/>
        <v>0</v>
      </c>
      <c r="M14" s="12">
        <f t="shared" si="0"/>
        <v>0</v>
      </c>
      <c r="N14" s="14"/>
      <c r="O14" s="15">
        <v>0.04</v>
      </c>
      <c r="P14" s="15">
        <f t="shared" si="1"/>
        <v>0</v>
      </c>
    </row>
    <row r="15" spans="1:16" x14ac:dyDescent="0.2">
      <c r="A15" s="16" t="s">
        <v>152</v>
      </c>
      <c r="B15" s="16" t="s">
        <v>151</v>
      </c>
      <c r="C15" s="16" t="s">
        <v>153</v>
      </c>
      <c r="D15" s="16" t="s">
        <v>276</v>
      </c>
      <c r="E15" s="12">
        <v>15</v>
      </c>
      <c r="F15" s="12">
        <v>750</v>
      </c>
      <c r="G15" s="12">
        <v>10</v>
      </c>
      <c r="H15" s="12">
        <v>100</v>
      </c>
      <c r="I15" s="12"/>
      <c r="J15" s="12"/>
      <c r="K15" s="13"/>
      <c r="L15" s="12">
        <f t="shared" si="2"/>
        <v>0</v>
      </c>
      <c r="M15" s="12">
        <f t="shared" si="0"/>
        <v>0</v>
      </c>
      <c r="N15" s="14"/>
      <c r="O15" s="15">
        <v>0.04</v>
      </c>
      <c r="P15" s="15">
        <f t="shared" si="1"/>
        <v>0</v>
      </c>
    </row>
    <row r="16" spans="1:16" x14ac:dyDescent="0.2">
      <c r="A16" s="11" t="s">
        <v>24</v>
      </c>
      <c r="B16" s="11" t="s">
        <v>25</v>
      </c>
      <c r="C16" s="11" t="s">
        <v>24</v>
      </c>
      <c r="D16" s="11" t="s">
        <v>275</v>
      </c>
      <c r="E16" s="12">
        <v>15</v>
      </c>
      <c r="F16" s="12">
        <v>610</v>
      </c>
      <c r="G16" s="12">
        <v>10</v>
      </c>
      <c r="H16" s="12">
        <v>100</v>
      </c>
      <c r="I16" s="12">
        <v>5000</v>
      </c>
      <c r="J16" s="12"/>
      <c r="K16" s="13"/>
      <c r="L16" s="12">
        <f>SUM(I16:K16)</f>
        <v>5000</v>
      </c>
      <c r="M16" s="12">
        <f t="shared" si="0"/>
        <v>50</v>
      </c>
      <c r="N16" s="14"/>
      <c r="O16" s="15">
        <v>0.04</v>
      </c>
      <c r="P16" s="15">
        <f t="shared" si="1"/>
        <v>2</v>
      </c>
    </row>
    <row r="17" spans="1:18" x14ac:dyDescent="0.2">
      <c r="A17" s="36" t="s">
        <v>168</v>
      </c>
      <c r="B17" s="36" t="s">
        <v>25</v>
      </c>
      <c r="C17" s="36">
        <v>90441600</v>
      </c>
      <c r="D17" s="36" t="s">
        <v>277</v>
      </c>
      <c r="E17" s="12" t="s">
        <v>167</v>
      </c>
      <c r="F17" s="12">
        <v>600</v>
      </c>
      <c r="G17" s="12">
        <v>10</v>
      </c>
      <c r="H17" s="12">
        <v>100</v>
      </c>
      <c r="I17" s="12"/>
      <c r="J17" s="12"/>
      <c r="K17" s="13"/>
      <c r="L17" s="12">
        <f t="shared" si="2"/>
        <v>0</v>
      </c>
      <c r="M17" s="12">
        <f t="shared" si="0"/>
        <v>0</v>
      </c>
      <c r="N17" s="14"/>
      <c r="O17" s="15">
        <v>0.04</v>
      </c>
      <c r="P17" s="15">
        <f t="shared" si="1"/>
        <v>0</v>
      </c>
    </row>
    <row r="18" spans="1:18" x14ac:dyDescent="0.2">
      <c r="A18" s="11" t="s">
        <v>26</v>
      </c>
      <c r="B18" s="11" t="s">
        <v>27</v>
      </c>
      <c r="C18" s="11" t="s">
        <v>26</v>
      </c>
      <c r="D18" s="11" t="s">
        <v>275</v>
      </c>
      <c r="E18" s="12">
        <v>15</v>
      </c>
      <c r="F18" s="12">
        <v>457</v>
      </c>
      <c r="G18" s="12">
        <v>10</v>
      </c>
      <c r="H18" s="12">
        <v>200</v>
      </c>
      <c r="I18" s="12">
        <v>6000</v>
      </c>
      <c r="J18" s="12"/>
      <c r="K18" s="13"/>
      <c r="L18" s="12">
        <f>SUM(I18:K18)</f>
        <v>6000</v>
      </c>
      <c r="M18" s="12">
        <f t="shared" si="0"/>
        <v>30</v>
      </c>
      <c r="N18" s="14"/>
      <c r="O18" s="15">
        <v>0.05</v>
      </c>
      <c r="P18" s="15">
        <f t="shared" si="1"/>
        <v>1.5</v>
      </c>
    </row>
    <row r="19" spans="1:18" x14ac:dyDescent="0.2">
      <c r="A19" s="36" t="s">
        <v>169</v>
      </c>
      <c r="B19" s="36" t="s">
        <v>27</v>
      </c>
      <c r="C19" s="36">
        <v>90441400</v>
      </c>
      <c r="D19" s="36" t="s">
        <v>277</v>
      </c>
      <c r="E19" s="12" t="s">
        <v>167</v>
      </c>
      <c r="F19" s="12">
        <v>450</v>
      </c>
      <c r="G19" s="12">
        <v>10</v>
      </c>
      <c r="H19" s="12">
        <v>200</v>
      </c>
      <c r="I19" s="12">
        <v>3000</v>
      </c>
      <c r="J19" s="12"/>
      <c r="K19" s="13"/>
      <c r="L19" s="12">
        <f>SUM(I19:K19)</f>
        <v>3000</v>
      </c>
      <c r="M19" s="12">
        <f t="shared" si="0"/>
        <v>15</v>
      </c>
      <c r="N19" s="14"/>
      <c r="O19" s="15">
        <v>0.05</v>
      </c>
      <c r="P19" s="15">
        <f t="shared" si="1"/>
        <v>0.75</v>
      </c>
    </row>
    <row r="20" spans="1:18" x14ac:dyDescent="0.2">
      <c r="A20" s="11" t="s">
        <v>258</v>
      </c>
      <c r="B20" s="11" t="s">
        <v>259</v>
      </c>
      <c r="C20" s="11" t="s">
        <v>258</v>
      </c>
      <c r="D20" s="11" t="s">
        <v>275</v>
      </c>
      <c r="E20" s="12">
        <v>15</v>
      </c>
      <c r="F20" s="12">
        <v>375</v>
      </c>
      <c r="G20" s="12">
        <v>10</v>
      </c>
      <c r="H20" s="12">
        <v>200</v>
      </c>
      <c r="I20" s="12">
        <v>600</v>
      </c>
      <c r="J20" s="12"/>
      <c r="K20" s="13"/>
      <c r="L20" s="12">
        <f>SUM(I20:K20)</f>
        <v>600</v>
      </c>
      <c r="M20" s="12">
        <f t="shared" si="0"/>
        <v>3</v>
      </c>
      <c r="N20" s="14"/>
      <c r="O20" s="15">
        <v>0.06</v>
      </c>
      <c r="P20" s="15">
        <f t="shared" si="1"/>
        <v>0.18</v>
      </c>
      <c r="Q20" s="43">
        <f>SUM(P5:P20)</f>
        <v>4.43</v>
      </c>
      <c r="R20" s="3">
        <f>Q20*100/$Q$151</f>
        <v>83.427495291902076</v>
      </c>
    </row>
    <row r="21" spans="1:18" ht="15" x14ac:dyDescent="0.2">
      <c r="A21" s="17" t="s">
        <v>28</v>
      </c>
      <c r="B21" s="17"/>
      <c r="C21" s="18"/>
      <c r="D21" s="18"/>
      <c r="E21" s="19"/>
      <c r="F21" s="12"/>
      <c r="G21" s="20"/>
      <c r="H21" s="20"/>
      <c r="I21" s="20"/>
      <c r="J21" s="12"/>
      <c r="K21" s="21"/>
      <c r="L21" s="12"/>
      <c r="M21" s="12"/>
      <c r="N21" s="14"/>
      <c r="O21" s="12"/>
      <c r="P21" s="15"/>
    </row>
    <row r="22" spans="1:18" x14ac:dyDescent="0.2">
      <c r="A22" s="11" t="s">
        <v>242</v>
      </c>
      <c r="B22" s="11" t="s">
        <v>243</v>
      </c>
      <c r="C22" s="11" t="s">
        <v>242</v>
      </c>
      <c r="D22" s="11" t="s">
        <v>275</v>
      </c>
      <c r="E22" s="12">
        <v>20</v>
      </c>
      <c r="F22" s="12">
        <v>2400</v>
      </c>
      <c r="G22" s="12">
        <v>10</v>
      </c>
      <c r="H22" s="12">
        <v>50</v>
      </c>
      <c r="I22" s="12"/>
      <c r="J22" s="12"/>
      <c r="K22" s="13"/>
      <c r="L22" s="12">
        <f t="shared" ref="L22:L44" si="3">SUM(J22:K22)</f>
        <v>0</v>
      </c>
      <c r="M22" s="12">
        <f t="shared" ref="M22:M44" si="4">$L22/$H22</f>
        <v>0</v>
      </c>
      <c r="N22" s="14"/>
      <c r="O22" s="15">
        <v>7.0000000000000007E-2</v>
      </c>
      <c r="P22" s="15">
        <f t="shared" ref="P22:P44" si="5">$M22*$O22</f>
        <v>0</v>
      </c>
    </row>
    <row r="23" spans="1:18" x14ac:dyDescent="0.2">
      <c r="A23" s="11" t="s">
        <v>212</v>
      </c>
      <c r="B23" s="11" t="s">
        <v>213</v>
      </c>
      <c r="C23" s="11" t="s">
        <v>212</v>
      </c>
      <c r="D23" s="11" t="s">
        <v>275</v>
      </c>
      <c r="E23" s="12">
        <v>20</v>
      </c>
      <c r="F23" s="12">
        <v>2100</v>
      </c>
      <c r="G23" s="12">
        <v>10</v>
      </c>
      <c r="H23" s="12">
        <v>50</v>
      </c>
      <c r="I23" s="12"/>
      <c r="J23" s="12"/>
      <c r="K23" s="13"/>
      <c r="L23" s="12">
        <f t="shared" si="3"/>
        <v>0</v>
      </c>
      <c r="M23" s="12">
        <f t="shared" si="4"/>
        <v>0</v>
      </c>
      <c r="N23" s="14"/>
      <c r="O23" s="15">
        <v>7.0000000000000007E-2</v>
      </c>
      <c r="P23" s="15">
        <f t="shared" si="5"/>
        <v>0</v>
      </c>
    </row>
    <row r="24" spans="1:18" x14ac:dyDescent="0.2">
      <c r="A24" s="22" t="s">
        <v>248</v>
      </c>
      <c r="B24" s="22" t="s">
        <v>213</v>
      </c>
      <c r="C24" s="22" t="s">
        <v>249</v>
      </c>
      <c r="D24" s="22" t="s">
        <v>276</v>
      </c>
      <c r="E24" s="12">
        <v>20</v>
      </c>
      <c r="F24" s="12">
        <v>2100</v>
      </c>
      <c r="G24" s="12">
        <v>10</v>
      </c>
      <c r="H24" s="12">
        <v>50</v>
      </c>
      <c r="I24" s="12"/>
      <c r="J24" s="12"/>
      <c r="K24" s="13"/>
      <c r="L24" s="12">
        <f t="shared" si="3"/>
        <v>0</v>
      </c>
      <c r="M24" s="12">
        <f t="shared" si="4"/>
        <v>0</v>
      </c>
      <c r="N24" s="14"/>
      <c r="O24" s="15">
        <v>7.0000000000000007E-2</v>
      </c>
      <c r="P24" s="15">
        <f t="shared" si="5"/>
        <v>0</v>
      </c>
    </row>
    <row r="25" spans="1:18" x14ac:dyDescent="0.2">
      <c r="A25" s="11" t="s">
        <v>214</v>
      </c>
      <c r="B25" s="11" t="s">
        <v>30</v>
      </c>
      <c r="C25" s="11" t="s">
        <v>214</v>
      </c>
      <c r="D25" s="11" t="s">
        <v>275</v>
      </c>
      <c r="E25" s="12">
        <v>20</v>
      </c>
      <c r="F25" s="12">
        <v>1800</v>
      </c>
      <c r="G25" s="12">
        <v>10</v>
      </c>
      <c r="H25" s="12">
        <v>50</v>
      </c>
      <c r="I25" s="12"/>
      <c r="J25" s="12"/>
      <c r="K25" s="13"/>
      <c r="L25" s="12">
        <f t="shared" si="3"/>
        <v>0</v>
      </c>
      <c r="M25" s="12">
        <f t="shared" si="4"/>
        <v>0</v>
      </c>
      <c r="N25" s="14"/>
      <c r="O25" s="15">
        <v>0.09</v>
      </c>
      <c r="P25" s="15">
        <f t="shared" si="5"/>
        <v>0</v>
      </c>
    </row>
    <row r="26" spans="1:18" x14ac:dyDescent="0.2">
      <c r="A26" s="22" t="s">
        <v>29</v>
      </c>
      <c r="B26" s="22" t="s">
        <v>30</v>
      </c>
      <c r="C26" s="22" t="s">
        <v>31</v>
      </c>
      <c r="D26" s="22" t="s">
        <v>276</v>
      </c>
      <c r="E26" s="12">
        <v>20</v>
      </c>
      <c r="F26" s="12">
        <v>1800</v>
      </c>
      <c r="G26" s="12">
        <v>10</v>
      </c>
      <c r="H26" s="12">
        <v>50</v>
      </c>
      <c r="I26" s="12"/>
      <c r="J26" s="12"/>
      <c r="K26" s="13"/>
      <c r="L26" s="12">
        <f t="shared" si="3"/>
        <v>0</v>
      </c>
      <c r="M26" s="12">
        <f t="shared" si="4"/>
        <v>0</v>
      </c>
      <c r="N26" s="14"/>
      <c r="O26" s="15">
        <v>0.09</v>
      </c>
      <c r="P26" s="15">
        <f t="shared" si="5"/>
        <v>0</v>
      </c>
    </row>
    <row r="27" spans="1:18" x14ac:dyDescent="0.2">
      <c r="A27" s="11" t="s">
        <v>32</v>
      </c>
      <c r="B27" s="11" t="s">
        <v>33</v>
      </c>
      <c r="C27" s="11" t="s">
        <v>32</v>
      </c>
      <c r="D27" s="11" t="s">
        <v>275</v>
      </c>
      <c r="E27" s="12">
        <v>20</v>
      </c>
      <c r="F27" s="12">
        <v>1524</v>
      </c>
      <c r="G27" s="12">
        <v>10</v>
      </c>
      <c r="H27" s="12">
        <v>50</v>
      </c>
      <c r="I27" s="12"/>
      <c r="J27" s="12"/>
      <c r="K27" s="13"/>
      <c r="L27" s="12">
        <f t="shared" si="3"/>
        <v>0</v>
      </c>
      <c r="M27" s="12">
        <f t="shared" si="4"/>
        <v>0</v>
      </c>
      <c r="N27" s="14"/>
      <c r="O27" s="15">
        <v>7.0000000000000007E-2</v>
      </c>
      <c r="P27" s="15">
        <f t="shared" si="5"/>
        <v>0</v>
      </c>
    </row>
    <row r="28" spans="1:18" x14ac:dyDescent="0.2">
      <c r="A28" s="23" t="s">
        <v>34</v>
      </c>
      <c r="B28" s="11" t="s">
        <v>35</v>
      </c>
      <c r="C28" s="11" t="s">
        <v>34</v>
      </c>
      <c r="D28" s="11" t="s">
        <v>275</v>
      </c>
      <c r="E28" s="12">
        <v>20</v>
      </c>
      <c r="F28" s="12">
        <v>1220</v>
      </c>
      <c r="G28" s="12">
        <v>10</v>
      </c>
      <c r="H28" s="12">
        <v>50</v>
      </c>
      <c r="I28" s="12"/>
      <c r="J28" s="12"/>
      <c r="K28" s="13"/>
      <c r="L28" s="12">
        <f t="shared" si="3"/>
        <v>0</v>
      </c>
      <c r="M28" s="12">
        <f t="shared" si="4"/>
        <v>0</v>
      </c>
      <c r="N28" s="14"/>
      <c r="O28" s="15">
        <v>0.06</v>
      </c>
      <c r="P28" s="15">
        <f t="shared" si="5"/>
        <v>0</v>
      </c>
    </row>
    <row r="29" spans="1:18" x14ac:dyDescent="0.2">
      <c r="A29" s="16" t="s">
        <v>36</v>
      </c>
      <c r="B29" s="16" t="s">
        <v>35</v>
      </c>
      <c r="C29" s="16" t="s">
        <v>37</v>
      </c>
      <c r="D29" s="16" t="s">
        <v>276</v>
      </c>
      <c r="E29" s="12">
        <v>20</v>
      </c>
      <c r="F29" s="12">
        <v>1200</v>
      </c>
      <c r="G29" s="12">
        <v>10</v>
      </c>
      <c r="H29" s="12">
        <v>50</v>
      </c>
      <c r="I29" s="12"/>
      <c r="J29" s="12"/>
      <c r="K29" s="13"/>
      <c r="L29" s="12">
        <f t="shared" si="3"/>
        <v>0</v>
      </c>
      <c r="M29" s="12">
        <f t="shared" si="4"/>
        <v>0</v>
      </c>
      <c r="N29" s="14"/>
      <c r="O29" s="15">
        <v>0.06</v>
      </c>
      <c r="P29" s="15">
        <f t="shared" si="5"/>
        <v>0</v>
      </c>
    </row>
    <row r="30" spans="1:18" x14ac:dyDescent="0.2">
      <c r="A30" s="11" t="s">
        <v>38</v>
      </c>
      <c r="B30" s="11" t="s">
        <v>39</v>
      </c>
      <c r="C30" s="11" t="s">
        <v>38</v>
      </c>
      <c r="D30" s="11" t="s">
        <v>275</v>
      </c>
      <c r="E30" s="12">
        <v>20</v>
      </c>
      <c r="F30" s="12">
        <v>915</v>
      </c>
      <c r="G30" s="12">
        <v>10</v>
      </c>
      <c r="H30" s="12">
        <v>50</v>
      </c>
      <c r="I30" s="12"/>
      <c r="J30" s="12"/>
      <c r="K30" s="13"/>
      <c r="L30" s="12">
        <f t="shared" si="3"/>
        <v>0</v>
      </c>
      <c r="M30" s="12">
        <f t="shared" si="4"/>
        <v>0</v>
      </c>
      <c r="N30" s="14"/>
      <c r="O30" s="15">
        <v>0.04</v>
      </c>
      <c r="P30" s="15">
        <f t="shared" si="5"/>
        <v>0</v>
      </c>
    </row>
    <row r="31" spans="1:18" x14ac:dyDescent="0.2">
      <c r="A31" s="16" t="s">
        <v>40</v>
      </c>
      <c r="B31" s="16" t="s">
        <v>39</v>
      </c>
      <c r="C31" s="16" t="s">
        <v>41</v>
      </c>
      <c r="D31" s="16" t="s">
        <v>276</v>
      </c>
      <c r="E31" s="12">
        <v>20</v>
      </c>
      <c r="F31" s="12">
        <v>900</v>
      </c>
      <c r="G31" s="12">
        <v>10</v>
      </c>
      <c r="H31" s="12">
        <v>50</v>
      </c>
      <c r="I31" s="12"/>
      <c r="J31" s="12"/>
      <c r="K31" s="13"/>
      <c r="L31" s="12">
        <f t="shared" si="3"/>
        <v>0</v>
      </c>
      <c r="M31" s="12">
        <f t="shared" si="4"/>
        <v>0</v>
      </c>
      <c r="N31" s="14"/>
      <c r="O31" s="15">
        <v>0.04</v>
      </c>
      <c r="P31" s="15">
        <f t="shared" si="5"/>
        <v>0</v>
      </c>
    </row>
    <row r="32" spans="1:18" x14ac:dyDescent="0.2">
      <c r="A32" s="36" t="s">
        <v>170</v>
      </c>
      <c r="B32" s="36" t="s">
        <v>39</v>
      </c>
      <c r="C32" s="36">
        <v>90442800</v>
      </c>
      <c r="D32" s="36" t="s">
        <v>277</v>
      </c>
      <c r="E32" s="12" t="s">
        <v>46</v>
      </c>
      <c r="F32" s="12">
        <v>900</v>
      </c>
      <c r="G32" s="12">
        <v>10</v>
      </c>
      <c r="H32" s="12">
        <v>50</v>
      </c>
      <c r="I32" s="12"/>
      <c r="J32" s="12"/>
      <c r="K32" s="13"/>
      <c r="L32" s="12">
        <f t="shared" si="3"/>
        <v>0</v>
      </c>
      <c r="M32" s="12">
        <f t="shared" si="4"/>
        <v>0</v>
      </c>
      <c r="N32" s="14"/>
      <c r="O32" s="15">
        <v>0.04</v>
      </c>
      <c r="P32" s="15">
        <f t="shared" si="5"/>
        <v>0</v>
      </c>
    </row>
    <row r="33" spans="1:18" x14ac:dyDescent="0.2">
      <c r="A33" s="11" t="s">
        <v>154</v>
      </c>
      <c r="B33" s="11" t="s">
        <v>43</v>
      </c>
      <c r="C33" s="11" t="s">
        <v>154</v>
      </c>
      <c r="D33" s="11" t="s">
        <v>275</v>
      </c>
      <c r="E33" s="12">
        <v>20</v>
      </c>
      <c r="F33" s="12">
        <v>760</v>
      </c>
      <c r="G33" s="12">
        <v>10</v>
      </c>
      <c r="H33" s="12">
        <v>100</v>
      </c>
      <c r="I33" s="12"/>
      <c r="J33" s="12"/>
      <c r="K33" s="13"/>
      <c r="L33" s="12">
        <f t="shared" si="3"/>
        <v>0</v>
      </c>
      <c r="M33" s="12">
        <f t="shared" si="4"/>
        <v>0</v>
      </c>
      <c r="N33" s="14"/>
      <c r="O33" s="15">
        <v>7.0000000000000007E-2</v>
      </c>
      <c r="P33" s="15">
        <f t="shared" si="5"/>
        <v>0</v>
      </c>
    </row>
    <row r="34" spans="1:18" x14ac:dyDescent="0.2">
      <c r="A34" s="16" t="s">
        <v>42</v>
      </c>
      <c r="B34" s="16" t="s">
        <v>43</v>
      </c>
      <c r="C34" s="16" t="s">
        <v>44</v>
      </c>
      <c r="D34" s="16" t="s">
        <v>276</v>
      </c>
      <c r="E34" s="12">
        <v>20</v>
      </c>
      <c r="F34" s="12">
        <v>750</v>
      </c>
      <c r="G34" s="12">
        <v>10</v>
      </c>
      <c r="H34" s="12">
        <v>100</v>
      </c>
      <c r="I34" s="12"/>
      <c r="J34" s="12"/>
      <c r="K34" s="13"/>
      <c r="L34" s="12">
        <f t="shared" si="3"/>
        <v>0</v>
      </c>
      <c r="M34" s="12">
        <f t="shared" si="4"/>
        <v>0</v>
      </c>
      <c r="N34" s="14"/>
      <c r="O34" s="15">
        <v>7.0000000000000007E-2</v>
      </c>
      <c r="P34" s="15">
        <f t="shared" si="5"/>
        <v>0</v>
      </c>
    </row>
    <row r="35" spans="1:18" x14ac:dyDescent="0.2">
      <c r="A35" s="36" t="s">
        <v>45</v>
      </c>
      <c r="B35" s="36" t="s">
        <v>43</v>
      </c>
      <c r="C35" s="36">
        <v>90442700</v>
      </c>
      <c r="D35" s="36" t="s">
        <v>277</v>
      </c>
      <c r="E35" s="12" t="s">
        <v>46</v>
      </c>
      <c r="F35" s="12">
        <v>750</v>
      </c>
      <c r="G35" s="12">
        <v>10</v>
      </c>
      <c r="H35" s="12">
        <v>100</v>
      </c>
      <c r="I35" s="12"/>
      <c r="J35" s="12"/>
      <c r="K35" s="13"/>
      <c r="L35" s="12">
        <f t="shared" si="3"/>
        <v>0</v>
      </c>
      <c r="M35" s="12">
        <f t="shared" si="4"/>
        <v>0</v>
      </c>
      <c r="N35" s="14"/>
      <c r="O35" s="15">
        <v>7.0000000000000007E-2</v>
      </c>
      <c r="P35" s="15">
        <f t="shared" si="5"/>
        <v>0</v>
      </c>
    </row>
    <row r="36" spans="1:18" x14ac:dyDescent="0.2">
      <c r="A36" s="11" t="s">
        <v>47</v>
      </c>
      <c r="B36" s="11" t="s">
        <v>48</v>
      </c>
      <c r="C36" s="11" t="s">
        <v>47</v>
      </c>
      <c r="D36" s="11" t="s">
        <v>275</v>
      </c>
      <c r="E36" s="12">
        <v>20</v>
      </c>
      <c r="F36" s="12">
        <v>610</v>
      </c>
      <c r="G36" s="12">
        <v>10</v>
      </c>
      <c r="H36" s="12">
        <v>100</v>
      </c>
      <c r="I36" s="12"/>
      <c r="J36" s="12"/>
      <c r="K36" s="13"/>
      <c r="L36" s="12">
        <f t="shared" si="3"/>
        <v>0</v>
      </c>
      <c r="M36" s="12">
        <f t="shared" si="4"/>
        <v>0</v>
      </c>
      <c r="N36" s="14"/>
      <c r="O36" s="15">
        <v>0.06</v>
      </c>
      <c r="P36" s="15">
        <f t="shared" si="5"/>
        <v>0</v>
      </c>
    </row>
    <row r="37" spans="1:18" x14ac:dyDescent="0.2">
      <c r="A37" s="16" t="s">
        <v>250</v>
      </c>
      <c r="B37" s="16" t="s">
        <v>48</v>
      </c>
      <c r="C37" s="16" t="s">
        <v>251</v>
      </c>
      <c r="D37" s="16" t="s">
        <v>276</v>
      </c>
      <c r="E37" s="12">
        <v>20</v>
      </c>
      <c r="F37" s="12">
        <v>600</v>
      </c>
      <c r="G37" s="12">
        <v>10</v>
      </c>
      <c r="H37" s="12">
        <v>100</v>
      </c>
      <c r="I37" s="12"/>
      <c r="J37" s="12"/>
      <c r="K37" s="13"/>
      <c r="L37" s="12">
        <f t="shared" si="3"/>
        <v>0</v>
      </c>
      <c r="M37" s="12">
        <f t="shared" si="4"/>
        <v>0</v>
      </c>
      <c r="N37" s="14"/>
      <c r="O37" s="15">
        <v>0.06</v>
      </c>
      <c r="P37" s="15">
        <f t="shared" si="5"/>
        <v>0</v>
      </c>
    </row>
    <row r="38" spans="1:18" x14ac:dyDescent="0.2">
      <c r="A38" s="36" t="s">
        <v>49</v>
      </c>
      <c r="B38" s="36" t="s">
        <v>48</v>
      </c>
      <c r="C38" s="36">
        <v>90442600</v>
      </c>
      <c r="D38" s="36" t="s">
        <v>277</v>
      </c>
      <c r="E38" s="12" t="s">
        <v>46</v>
      </c>
      <c r="F38" s="12">
        <v>600</v>
      </c>
      <c r="G38" s="12">
        <v>10</v>
      </c>
      <c r="H38" s="12">
        <v>100</v>
      </c>
      <c r="I38" s="12"/>
      <c r="J38" s="12"/>
      <c r="K38" s="13"/>
      <c r="L38" s="12">
        <f t="shared" si="3"/>
        <v>0</v>
      </c>
      <c r="M38" s="12">
        <f t="shared" si="4"/>
        <v>0</v>
      </c>
      <c r="N38" s="14"/>
      <c r="O38" s="15">
        <v>0.06</v>
      </c>
      <c r="P38" s="15">
        <f t="shared" si="5"/>
        <v>0</v>
      </c>
    </row>
    <row r="39" spans="1:18" x14ac:dyDescent="0.2">
      <c r="A39" s="11" t="s">
        <v>50</v>
      </c>
      <c r="B39" s="11" t="s">
        <v>51</v>
      </c>
      <c r="C39" s="11" t="s">
        <v>50</v>
      </c>
      <c r="D39" s="11" t="s">
        <v>275</v>
      </c>
      <c r="E39" s="12">
        <v>20</v>
      </c>
      <c r="F39" s="12">
        <v>457</v>
      </c>
      <c r="G39" s="12">
        <v>10</v>
      </c>
      <c r="H39" s="12">
        <v>100</v>
      </c>
      <c r="I39" s="12"/>
      <c r="J39" s="12"/>
      <c r="K39" s="13"/>
      <c r="L39" s="12">
        <f t="shared" si="3"/>
        <v>0</v>
      </c>
      <c r="M39" s="12">
        <f t="shared" si="4"/>
        <v>0</v>
      </c>
      <c r="N39" s="14"/>
      <c r="O39" s="15">
        <v>0.04</v>
      </c>
      <c r="P39" s="15">
        <f t="shared" si="5"/>
        <v>0</v>
      </c>
    </row>
    <row r="40" spans="1:18" x14ac:dyDescent="0.2">
      <c r="A40" s="16" t="s">
        <v>252</v>
      </c>
      <c r="B40" s="16" t="s">
        <v>51</v>
      </c>
      <c r="C40" s="16" t="s">
        <v>253</v>
      </c>
      <c r="D40" s="16" t="s">
        <v>276</v>
      </c>
      <c r="E40" s="12">
        <v>20</v>
      </c>
      <c r="F40" s="12">
        <v>450</v>
      </c>
      <c r="G40" s="12">
        <v>10</v>
      </c>
      <c r="H40" s="12">
        <v>100</v>
      </c>
      <c r="I40" s="12"/>
      <c r="J40" s="12"/>
      <c r="K40" s="13"/>
      <c r="L40" s="12">
        <f t="shared" si="3"/>
        <v>0</v>
      </c>
      <c r="M40" s="12">
        <f t="shared" si="4"/>
        <v>0</v>
      </c>
      <c r="N40" s="14"/>
      <c r="O40" s="15">
        <v>0.04</v>
      </c>
      <c r="P40" s="15">
        <f t="shared" si="5"/>
        <v>0</v>
      </c>
    </row>
    <row r="41" spans="1:18" x14ac:dyDescent="0.2">
      <c r="A41" s="36" t="s">
        <v>171</v>
      </c>
      <c r="B41" s="36" t="s">
        <v>51</v>
      </c>
      <c r="C41" s="36">
        <v>90442400</v>
      </c>
      <c r="D41" s="36" t="s">
        <v>277</v>
      </c>
      <c r="E41" s="12" t="s">
        <v>46</v>
      </c>
      <c r="F41" s="12">
        <v>450</v>
      </c>
      <c r="G41" s="12">
        <v>10</v>
      </c>
      <c r="H41" s="12">
        <v>100</v>
      </c>
      <c r="I41" s="12"/>
      <c r="J41" s="12"/>
      <c r="K41" s="13"/>
      <c r="L41" s="12">
        <f t="shared" si="3"/>
        <v>0</v>
      </c>
      <c r="M41" s="12">
        <f t="shared" si="4"/>
        <v>0</v>
      </c>
      <c r="N41" s="14"/>
      <c r="O41" s="15">
        <v>0.04</v>
      </c>
      <c r="P41" s="15">
        <f t="shared" si="5"/>
        <v>0</v>
      </c>
    </row>
    <row r="42" spans="1:18" x14ac:dyDescent="0.2">
      <c r="A42" s="36" t="s">
        <v>172</v>
      </c>
      <c r="B42" s="36" t="s">
        <v>173</v>
      </c>
      <c r="C42" s="36">
        <v>90447000</v>
      </c>
      <c r="D42" s="36" t="s">
        <v>277</v>
      </c>
      <c r="E42" s="12" t="s">
        <v>46</v>
      </c>
      <c r="F42" s="12">
        <v>240</v>
      </c>
      <c r="G42" s="12">
        <v>10</v>
      </c>
      <c r="H42" s="12">
        <v>250</v>
      </c>
      <c r="I42" s="12"/>
      <c r="J42" s="12"/>
      <c r="K42" s="13"/>
      <c r="L42" s="12">
        <f t="shared" si="3"/>
        <v>0</v>
      </c>
      <c r="M42" s="12">
        <f t="shared" si="4"/>
        <v>0</v>
      </c>
      <c r="N42" s="14"/>
      <c r="O42" s="15">
        <v>0.06</v>
      </c>
      <c r="P42" s="15">
        <f t="shared" si="5"/>
        <v>0</v>
      </c>
    </row>
    <row r="43" spans="1:18" x14ac:dyDescent="0.2">
      <c r="A43" s="11" t="s">
        <v>260</v>
      </c>
      <c r="B43" s="11" t="s">
        <v>229</v>
      </c>
      <c r="C43" s="11" t="s">
        <v>260</v>
      </c>
      <c r="D43" s="11" t="s">
        <v>275</v>
      </c>
      <c r="E43" s="12">
        <v>20</v>
      </c>
      <c r="F43" s="12">
        <v>100</v>
      </c>
      <c r="G43" s="12">
        <v>10</v>
      </c>
      <c r="H43" s="12">
        <v>500</v>
      </c>
      <c r="I43" s="12"/>
      <c r="J43" s="12"/>
      <c r="K43" s="13"/>
      <c r="L43" s="12">
        <f t="shared" si="3"/>
        <v>0</v>
      </c>
      <c r="M43" s="12">
        <f t="shared" si="4"/>
        <v>0</v>
      </c>
      <c r="N43" s="14"/>
      <c r="O43" s="15">
        <v>0.06</v>
      </c>
      <c r="P43" s="15">
        <f t="shared" si="5"/>
        <v>0</v>
      </c>
    </row>
    <row r="44" spans="1:18" x14ac:dyDescent="0.2">
      <c r="A44" s="36" t="s">
        <v>228</v>
      </c>
      <c r="B44" s="36" t="s">
        <v>229</v>
      </c>
      <c r="C44" s="36">
        <v>90442100</v>
      </c>
      <c r="D44" s="36" t="s">
        <v>277</v>
      </c>
      <c r="E44" s="12" t="s">
        <v>46</v>
      </c>
      <c r="F44" s="12">
        <v>100</v>
      </c>
      <c r="G44" s="12">
        <v>10</v>
      </c>
      <c r="H44" s="12">
        <v>500</v>
      </c>
      <c r="I44" s="12"/>
      <c r="J44" s="12"/>
      <c r="K44" s="13"/>
      <c r="L44" s="12">
        <f t="shared" si="3"/>
        <v>0</v>
      </c>
      <c r="M44" s="12">
        <f t="shared" si="4"/>
        <v>0</v>
      </c>
      <c r="N44" s="14"/>
      <c r="O44" s="15">
        <v>0.06</v>
      </c>
      <c r="P44" s="15">
        <f t="shared" si="5"/>
        <v>0</v>
      </c>
      <c r="Q44" s="43">
        <f>SUM(P22:P44)</f>
        <v>0</v>
      </c>
      <c r="R44" s="3">
        <f>Q44*100/$Q$151</f>
        <v>0</v>
      </c>
    </row>
    <row r="45" spans="1:18" ht="15" x14ac:dyDescent="0.2">
      <c r="A45" s="17" t="s">
        <v>52</v>
      </c>
      <c r="B45" s="17"/>
      <c r="C45" s="18"/>
      <c r="D45" s="18"/>
      <c r="E45" s="19"/>
      <c r="F45" s="24"/>
      <c r="G45" s="10"/>
      <c r="H45" s="10"/>
      <c r="I45" s="10"/>
      <c r="J45" s="12"/>
      <c r="K45" s="25"/>
      <c r="L45" s="12"/>
      <c r="M45" s="12"/>
      <c r="N45" s="14"/>
      <c r="O45" s="12"/>
      <c r="P45" s="15"/>
    </row>
    <row r="46" spans="1:18" x14ac:dyDescent="0.2">
      <c r="A46" s="36" t="s">
        <v>293</v>
      </c>
      <c r="B46" s="36" t="s">
        <v>294</v>
      </c>
      <c r="C46" s="36">
        <v>90443000</v>
      </c>
      <c r="D46" s="36" t="s">
        <v>277</v>
      </c>
      <c r="E46" s="12" t="s">
        <v>63</v>
      </c>
      <c r="F46" s="12">
        <v>2100</v>
      </c>
      <c r="G46" s="12">
        <v>10</v>
      </c>
      <c r="H46" s="12">
        <v>50</v>
      </c>
      <c r="I46" s="12">
        <v>500</v>
      </c>
      <c r="J46" s="12"/>
      <c r="K46" s="13"/>
      <c r="L46" s="12">
        <f>SUM(I46:K46)</f>
        <v>500</v>
      </c>
      <c r="M46" s="12">
        <f t="shared" ref="M46:M66" si="6">$L46/$H46</f>
        <v>10</v>
      </c>
      <c r="N46" s="14"/>
      <c r="O46" s="15">
        <v>0.09</v>
      </c>
      <c r="P46" s="15">
        <f t="shared" ref="P46:P66" si="7">$M46*$O46</f>
        <v>0.89999999999999991</v>
      </c>
    </row>
    <row r="47" spans="1:18" x14ac:dyDescent="0.2">
      <c r="A47" s="11" t="s">
        <v>193</v>
      </c>
      <c r="B47" s="11" t="s">
        <v>175</v>
      </c>
      <c r="C47" s="11" t="s">
        <v>193</v>
      </c>
      <c r="D47" s="11" t="s">
        <v>275</v>
      </c>
      <c r="E47" s="12">
        <v>25</v>
      </c>
      <c r="F47" s="12">
        <v>1800</v>
      </c>
      <c r="G47" s="12">
        <v>10</v>
      </c>
      <c r="H47" s="12">
        <v>50</v>
      </c>
      <c r="I47" s="12"/>
      <c r="J47" s="12"/>
      <c r="K47" s="13"/>
      <c r="L47" s="12">
        <f t="shared" ref="L47:L66" si="8">SUM(J47:K47)</f>
        <v>0</v>
      </c>
      <c r="M47" s="12">
        <f t="shared" si="6"/>
        <v>0</v>
      </c>
      <c r="N47" s="14"/>
      <c r="O47" s="15">
        <v>0.12</v>
      </c>
      <c r="P47" s="15">
        <f t="shared" si="7"/>
        <v>0</v>
      </c>
    </row>
    <row r="48" spans="1:18" x14ac:dyDescent="0.2">
      <c r="A48" s="36" t="s">
        <v>174</v>
      </c>
      <c r="B48" s="36" t="s">
        <v>175</v>
      </c>
      <c r="C48" s="36">
        <v>90443900</v>
      </c>
      <c r="D48" s="36" t="s">
        <v>277</v>
      </c>
      <c r="E48" s="12" t="s">
        <v>63</v>
      </c>
      <c r="F48" s="12">
        <v>1800</v>
      </c>
      <c r="G48" s="12">
        <v>10</v>
      </c>
      <c r="H48" s="12">
        <v>50</v>
      </c>
      <c r="I48" s="12"/>
      <c r="J48" s="12"/>
      <c r="K48" s="13"/>
      <c r="L48" s="12">
        <f t="shared" si="8"/>
        <v>0</v>
      </c>
      <c r="M48" s="12">
        <f t="shared" si="6"/>
        <v>0</v>
      </c>
      <c r="N48" s="14"/>
      <c r="O48" s="15">
        <v>0.12</v>
      </c>
      <c r="P48" s="15">
        <f t="shared" si="7"/>
        <v>0</v>
      </c>
    </row>
    <row r="49" spans="1:16" x14ac:dyDescent="0.2">
      <c r="A49" s="11" t="s">
        <v>254</v>
      </c>
      <c r="B49" s="11" t="s">
        <v>255</v>
      </c>
      <c r="C49" s="11" t="s">
        <v>254</v>
      </c>
      <c r="D49" s="11" t="s">
        <v>275</v>
      </c>
      <c r="E49" s="12">
        <v>25</v>
      </c>
      <c r="F49" s="12">
        <v>1650</v>
      </c>
      <c r="G49" s="12">
        <v>10</v>
      </c>
      <c r="H49" s="12">
        <v>50</v>
      </c>
      <c r="I49" s="12"/>
      <c r="J49" s="12"/>
      <c r="K49" s="13"/>
      <c r="L49" s="12">
        <f t="shared" si="8"/>
        <v>0</v>
      </c>
      <c r="M49" s="12">
        <f t="shared" si="6"/>
        <v>0</v>
      </c>
      <c r="N49" s="14"/>
      <c r="O49" s="15">
        <v>0.12</v>
      </c>
      <c r="P49" s="15">
        <f t="shared" si="7"/>
        <v>0</v>
      </c>
    </row>
    <row r="50" spans="1:16" x14ac:dyDescent="0.2">
      <c r="A50" s="11" t="s">
        <v>230</v>
      </c>
      <c r="B50" s="11" t="s">
        <v>231</v>
      </c>
      <c r="C50" s="11" t="s">
        <v>230</v>
      </c>
      <c r="D50" s="11" t="s">
        <v>275</v>
      </c>
      <c r="E50" s="12">
        <v>25</v>
      </c>
      <c r="F50" s="12">
        <v>1500</v>
      </c>
      <c r="G50" s="12">
        <v>10</v>
      </c>
      <c r="H50" s="12">
        <v>50</v>
      </c>
      <c r="I50" s="12"/>
      <c r="J50" s="12"/>
      <c r="K50" s="13"/>
      <c r="L50" s="12">
        <f t="shared" si="8"/>
        <v>0</v>
      </c>
      <c r="M50" s="12">
        <f t="shared" si="6"/>
        <v>0</v>
      </c>
      <c r="N50" s="14"/>
      <c r="O50" s="15">
        <v>0.11</v>
      </c>
      <c r="P50" s="15">
        <f t="shared" si="7"/>
        <v>0</v>
      </c>
    </row>
    <row r="51" spans="1:16" x14ac:dyDescent="0.2">
      <c r="A51" s="11" t="s">
        <v>53</v>
      </c>
      <c r="B51" s="11" t="s">
        <v>54</v>
      </c>
      <c r="C51" s="11" t="s">
        <v>53</v>
      </c>
      <c r="D51" s="11" t="s">
        <v>275</v>
      </c>
      <c r="E51" s="12">
        <v>25</v>
      </c>
      <c r="F51" s="12">
        <v>1220</v>
      </c>
      <c r="G51" s="12">
        <v>10</v>
      </c>
      <c r="H51" s="12">
        <v>50</v>
      </c>
      <c r="I51" s="12"/>
      <c r="J51" s="12"/>
      <c r="K51" s="13"/>
      <c r="L51" s="12">
        <f t="shared" si="8"/>
        <v>0</v>
      </c>
      <c r="M51" s="12">
        <f t="shared" si="6"/>
        <v>0</v>
      </c>
      <c r="N51" s="14"/>
      <c r="O51" s="15">
        <v>0.08</v>
      </c>
      <c r="P51" s="15">
        <f t="shared" si="7"/>
        <v>0</v>
      </c>
    </row>
    <row r="52" spans="1:16" x14ac:dyDescent="0.2">
      <c r="A52" s="16" t="s">
        <v>55</v>
      </c>
      <c r="B52" s="16" t="s">
        <v>54</v>
      </c>
      <c r="C52" s="16" t="s">
        <v>56</v>
      </c>
      <c r="D52" s="16" t="s">
        <v>276</v>
      </c>
      <c r="E52" s="12">
        <v>25</v>
      </c>
      <c r="F52" s="12">
        <v>1200</v>
      </c>
      <c r="G52" s="12">
        <v>10</v>
      </c>
      <c r="H52" s="12">
        <v>50</v>
      </c>
      <c r="I52" s="12"/>
      <c r="J52" s="12"/>
      <c r="K52" s="13"/>
      <c r="L52" s="12">
        <f t="shared" si="8"/>
        <v>0</v>
      </c>
      <c r="M52" s="12">
        <f t="shared" si="6"/>
        <v>0</v>
      </c>
      <c r="N52" s="14"/>
      <c r="O52" s="15">
        <v>0.08</v>
      </c>
      <c r="P52" s="15">
        <f t="shared" si="7"/>
        <v>0</v>
      </c>
    </row>
    <row r="53" spans="1:16" x14ac:dyDescent="0.2">
      <c r="A53" s="26" t="s">
        <v>194</v>
      </c>
      <c r="B53" s="26" t="s">
        <v>54</v>
      </c>
      <c r="C53" s="26">
        <v>90444000</v>
      </c>
      <c r="D53" s="36" t="s">
        <v>277</v>
      </c>
      <c r="E53" s="12" t="s">
        <v>63</v>
      </c>
      <c r="F53" s="12">
        <v>1200</v>
      </c>
      <c r="G53" s="12">
        <v>10</v>
      </c>
      <c r="H53" s="12">
        <v>50</v>
      </c>
      <c r="I53" s="12"/>
      <c r="J53" s="12"/>
      <c r="K53" s="13"/>
      <c r="L53" s="12">
        <f t="shared" si="8"/>
        <v>0</v>
      </c>
      <c r="M53" s="12">
        <f t="shared" si="6"/>
        <v>0</v>
      </c>
      <c r="N53" s="14"/>
      <c r="O53" s="15">
        <v>0.08</v>
      </c>
      <c r="P53" s="15">
        <f t="shared" si="7"/>
        <v>0</v>
      </c>
    </row>
    <row r="54" spans="1:16" x14ac:dyDescent="0.2">
      <c r="A54" s="11" t="s">
        <v>155</v>
      </c>
      <c r="B54" s="11" t="s">
        <v>58</v>
      </c>
      <c r="C54" s="11" t="s">
        <v>155</v>
      </c>
      <c r="D54" s="11" t="s">
        <v>275</v>
      </c>
      <c r="E54" s="12">
        <v>25</v>
      </c>
      <c r="F54" s="12">
        <v>915</v>
      </c>
      <c r="G54" s="12">
        <v>10</v>
      </c>
      <c r="H54" s="12">
        <v>50</v>
      </c>
      <c r="I54" s="12"/>
      <c r="J54" s="12"/>
      <c r="K54" s="13"/>
      <c r="L54" s="12">
        <f t="shared" si="8"/>
        <v>0</v>
      </c>
      <c r="M54" s="12">
        <f t="shared" si="6"/>
        <v>0</v>
      </c>
      <c r="N54" s="14"/>
      <c r="O54" s="15">
        <v>0.06</v>
      </c>
      <c r="P54" s="15">
        <f t="shared" si="7"/>
        <v>0</v>
      </c>
    </row>
    <row r="55" spans="1:16" x14ac:dyDescent="0.2">
      <c r="A55" s="16" t="s">
        <v>57</v>
      </c>
      <c r="B55" s="16" t="s">
        <v>58</v>
      </c>
      <c r="C55" s="16" t="s">
        <v>59</v>
      </c>
      <c r="D55" s="16" t="s">
        <v>276</v>
      </c>
      <c r="E55" s="12">
        <v>25</v>
      </c>
      <c r="F55" s="12">
        <v>900</v>
      </c>
      <c r="G55" s="12">
        <v>10</v>
      </c>
      <c r="H55" s="12">
        <v>50</v>
      </c>
      <c r="I55" s="12"/>
      <c r="J55" s="12"/>
      <c r="K55" s="13"/>
      <c r="L55" s="12">
        <f t="shared" si="8"/>
        <v>0</v>
      </c>
      <c r="M55" s="12">
        <f t="shared" si="6"/>
        <v>0</v>
      </c>
      <c r="N55" s="14"/>
      <c r="O55" s="15">
        <v>0.06</v>
      </c>
      <c r="P55" s="15">
        <f t="shared" si="7"/>
        <v>0</v>
      </c>
    </row>
    <row r="56" spans="1:16" x14ac:dyDescent="0.2">
      <c r="A56" s="36" t="s">
        <v>176</v>
      </c>
      <c r="B56" s="36" t="s">
        <v>58</v>
      </c>
      <c r="C56" s="36">
        <v>90443800</v>
      </c>
      <c r="D56" s="36" t="s">
        <v>277</v>
      </c>
      <c r="E56" s="12" t="s">
        <v>63</v>
      </c>
      <c r="F56" s="12">
        <v>900</v>
      </c>
      <c r="G56" s="12">
        <v>10</v>
      </c>
      <c r="H56" s="12">
        <v>50</v>
      </c>
      <c r="I56" s="12"/>
      <c r="J56" s="12"/>
      <c r="K56" s="13"/>
      <c r="L56" s="12">
        <f t="shared" si="8"/>
        <v>0</v>
      </c>
      <c r="M56" s="12">
        <f t="shared" si="6"/>
        <v>0</v>
      </c>
      <c r="N56" s="14"/>
      <c r="O56" s="15">
        <v>0.06</v>
      </c>
      <c r="P56" s="15">
        <f t="shared" si="7"/>
        <v>0</v>
      </c>
    </row>
    <row r="57" spans="1:16" x14ac:dyDescent="0.2">
      <c r="A57" s="11" t="s">
        <v>195</v>
      </c>
      <c r="B57" s="11" t="s">
        <v>178</v>
      </c>
      <c r="C57" s="11" t="s">
        <v>195</v>
      </c>
      <c r="D57" s="11" t="s">
        <v>275</v>
      </c>
      <c r="E57" s="12">
        <v>25</v>
      </c>
      <c r="F57" s="12">
        <v>750</v>
      </c>
      <c r="G57" s="12">
        <v>10</v>
      </c>
      <c r="H57" s="12">
        <v>50</v>
      </c>
      <c r="I57" s="12"/>
      <c r="J57" s="12"/>
      <c r="K57" s="13"/>
      <c r="L57" s="12">
        <f t="shared" si="8"/>
        <v>0</v>
      </c>
      <c r="M57" s="12">
        <f t="shared" si="6"/>
        <v>0</v>
      </c>
      <c r="N57" s="14"/>
      <c r="O57" s="15">
        <v>0.05</v>
      </c>
      <c r="P57" s="15">
        <f t="shared" si="7"/>
        <v>0</v>
      </c>
    </row>
    <row r="58" spans="1:16" x14ac:dyDescent="0.2">
      <c r="A58" s="16" t="s">
        <v>196</v>
      </c>
      <c r="B58" s="16" t="s">
        <v>178</v>
      </c>
      <c r="C58" s="16" t="s">
        <v>197</v>
      </c>
      <c r="D58" s="16" t="s">
        <v>276</v>
      </c>
      <c r="E58" s="12">
        <v>25</v>
      </c>
      <c r="F58" s="12">
        <v>750</v>
      </c>
      <c r="G58" s="12">
        <v>10</v>
      </c>
      <c r="H58" s="12">
        <v>50</v>
      </c>
      <c r="I58" s="12"/>
      <c r="J58" s="12"/>
      <c r="K58" s="13"/>
      <c r="L58" s="12">
        <f t="shared" si="8"/>
        <v>0</v>
      </c>
      <c r="M58" s="12">
        <f t="shared" si="6"/>
        <v>0</v>
      </c>
      <c r="N58" s="14"/>
      <c r="O58" s="15">
        <v>0.05</v>
      </c>
      <c r="P58" s="15">
        <f t="shared" si="7"/>
        <v>0</v>
      </c>
    </row>
    <row r="59" spans="1:16" x14ac:dyDescent="0.2">
      <c r="A59" s="36" t="s">
        <v>177</v>
      </c>
      <c r="B59" s="36" t="s">
        <v>178</v>
      </c>
      <c r="C59" s="36">
        <v>90443700</v>
      </c>
      <c r="D59" s="36" t="s">
        <v>277</v>
      </c>
      <c r="E59" s="12" t="s">
        <v>63</v>
      </c>
      <c r="F59" s="12">
        <v>750</v>
      </c>
      <c r="G59" s="12">
        <v>10</v>
      </c>
      <c r="H59" s="12">
        <v>50</v>
      </c>
      <c r="I59" s="12"/>
      <c r="J59" s="12"/>
      <c r="K59" s="13"/>
      <c r="L59" s="12">
        <f t="shared" si="8"/>
        <v>0</v>
      </c>
      <c r="M59" s="12">
        <f t="shared" si="6"/>
        <v>0</v>
      </c>
      <c r="N59" s="14"/>
      <c r="O59" s="15">
        <v>0.05</v>
      </c>
      <c r="P59" s="15">
        <f t="shared" si="7"/>
        <v>0</v>
      </c>
    </row>
    <row r="60" spans="1:16" x14ac:dyDescent="0.2">
      <c r="A60" s="11" t="s">
        <v>60</v>
      </c>
      <c r="B60" s="11" t="s">
        <v>61</v>
      </c>
      <c r="C60" s="11" t="s">
        <v>60</v>
      </c>
      <c r="D60" s="11" t="s">
        <v>275</v>
      </c>
      <c r="E60" s="12">
        <v>25</v>
      </c>
      <c r="F60" s="12">
        <v>610</v>
      </c>
      <c r="G60" s="12">
        <v>10</v>
      </c>
      <c r="H60" s="12">
        <v>50</v>
      </c>
      <c r="I60" s="12"/>
      <c r="J60" s="12"/>
      <c r="K60" s="13"/>
      <c r="L60" s="12">
        <f t="shared" si="8"/>
        <v>0</v>
      </c>
      <c r="M60" s="12">
        <f t="shared" si="6"/>
        <v>0</v>
      </c>
      <c r="N60" s="14"/>
      <c r="O60" s="15">
        <v>0.04</v>
      </c>
      <c r="P60" s="15">
        <f t="shared" si="7"/>
        <v>0</v>
      </c>
    </row>
    <row r="61" spans="1:16" x14ac:dyDescent="0.2">
      <c r="A61" s="36" t="s">
        <v>62</v>
      </c>
      <c r="B61" s="36" t="s">
        <v>61</v>
      </c>
      <c r="C61" s="36">
        <v>90443600</v>
      </c>
      <c r="D61" s="36" t="s">
        <v>277</v>
      </c>
      <c r="E61" s="12" t="s">
        <v>63</v>
      </c>
      <c r="F61" s="12">
        <v>600</v>
      </c>
      <c r="G61" s="12">
        <v>10</v>
      </c>
      <c r="H61" s="12">
        <v>50</v>
      </c>
      <c r="I61" s="12"/>
      <c r="J61" s="12"/>
      <c r="K61" s="13"/>
      <c r="L61" s="12">
        <f t="shared" si="8"/>
        <v>0</v>
      </c>
      <c r="M61" s="12">
        <f t="shared" si="6"/>
        <v>0</v>
      </c>
      <c r="N61" s="14"/>
      <c r="O61" s="15">
        <v>0.04</v>
      </c>
      <c r="P61" s="15">
        <f t="shared" si="7"/>
        <v>0</v>
      </c>
    </row>
    <row r="62" spans="1:16" x14ac:dyDescent="0.2">
      <c r="A62" s="11" t="s">
        <v>64</v>
      </c>
      <c r="B62" s="11" t="s">
        <v>65</v>
      </c>
      <c r="C62" s="11" t="s">
        <v>64</v>
      </c>
      <c r="D62" s="11" t="s">
        <v>275</v>
      </c>
      <c r="E62" s="12">
        <v>25</v>
      </c>
      <c r="F62" s="12">
        <v>457</v>
      </c>
      <c r="G62" s="12">
        <v>10</v>
      </c>
      <c r="H62" s="12">
        <v>100</v>
      </c>
      <c r="I62" s="12"/>
      <c r="J62" s="12"/>
      <c r="K62" s="13"/>
      <c r="L62" s="12">
        <f t="shared" si="8"/>
        <v>0</v>
      </c>
      <c r="M62" s="12">
        <f t="shared" si="6"/>
        <v>0</v>
      </c>
      <c r="N62" s="14"/>
      <c r="O62" s="15">
        <v>0.06</v>
      </c>
      <c r="P62" s="15">
        <f t="shared" si="7"/>
        <v>0</v>
      </c>
    </row>
    <row r="63" spans="1:16" x14ac:dyDescent="0.2">
      <c r="A63" s="36" t="s">
        <v>66</v>
      </c>
      <c r="B63" s="36" t="s">
        <v>65</v>
      </c>
      <c r="C63" s="36">
        <v>90443400</v>
      </c>
      <c r="D63" s="36" t="s">
        <v>277</v>
      </c>
      <c r="E63" s="12" t="s">
        <v>63</v>
      </c>
      <c r="F63" s="12">
        <v>450</v>
      </c>
      <c r="G63" s="12">
        <v>10</v>
      </c>
      <c r="H63" s="12">
        <v>100</v>
      </c>
      <c r="I63" s="12"/>
      <c r="J63" s="12"/>
      <c r="K63" s="13"/>
      <c r="L63" s="12">
        <f t="shared" si="8"/>
        <v>0</v>
      </c>
      <c r="M63" s="12">
        <f t="shared" si="6"/>
        <v>0</v>
      </c>
      <c r="N63" s="14"/>
      <c r="O63" s="15">
        <v>0.06</v>
      </c>
      <c r="P63" s="15">
        <f t="shared" si="7"/>
        <v>0</v>
      </c>
    </row>
    <row r="64" spans="1:16" x14ac:dyDescent="0.2">
      <c r="A64" s="27" t="s">
        <v>67</v>
      </c>
      <c r="B64" s="27" t="s">
        <v>68</v>
      </c>
      <c r="C64" s="27" t="s">
        <v>69</v>
      </c>
      <c r="D64" s="11" t="s">
        <v>275</v>
      </c>
      <c r="E64" s="12">
        <v>25</v>
      </c>
      <c r="F64" s="12">
        <v>375</v>
      </c>
      <c r="G64" s="12">
        <v>10</v>
      </c>
      <c r="H64" s="12">
        <v>100</v>
      </c>
      <c r="I64" s="12"/>
      <c r="J64" s="12"/>
      <c r="K64" s="13"/>
      <c r="L64" s="12">
        <f t="shared" si="8"/>
        <v>0</v>
      </c>
      <c r="M64" s="12">
        <f t="shared" si="6"/>
        <v>0</v>
      </c>
      <c r="N64" s="14"/>
      <c r="O64" s="15">
        <v>0.06</v>
      </c>
      <c r="P64" s="15">
        <f t="shared" si="7"/>
        <v>0</v>
      </c>
    </row>
    <row r="65" spans="1:18" x14ac:dyDescent="0.2">
      <c r="A65" s="37" t="s">
        <v>198</v>
      </c>
      <c r="B65" s="36" t="s">
        <v>199</v>
      </c>
      <c r="C65" s="36">
        <v>90448000</v>
      </c>
      <c r="D65" s="36" t="s">
        <v>277</v>
      </c>
      <c r="E65" s="12" t="s">
        <v>63</v>
      </c>
      <c r="F65" s="12">
        <v>270</v>
      </c>
      <c r="G65" s="12">
        <v>10</v>
      </c>
      <c r="H65" s="12">
        <v>100</v>
      </c>
      <c r="I65" s="12"/>
      <c r="J65" s="12"/>
      <c r="K65" s="13"/>
      <c r="L65" s="12">
        <f t="shared" si="8"/>
        <v>0</v>
      </c>
      <c r="M65" s="12">
        <f t="shared" si="6"/>
        <v>0</v>
      </c>
      <c r="N65" s="14"/>
      <c r="O65" s="15">
        <v>0.06</v>
      </c>
      <c r="P65" s="15">
        <f t="shared" si="7"/>
        <v>0</v>
      </c>
    </row>
    <row r="66" spans="1:18" x14ac:dyDescent="0.2">
      <c r="A66" s="11" t="s">
        <v>261</v>
      </c>
      <c r="B66" s="11" t="s">
        <v>262</v>
      </c>
      <c r="C66" s="11" t="s">
        <v>261</v>
      </c>
      <c r="D66" s="11" t="s">
        <v>275</v>
      </c>
      <c r="E66" s="12" t="s">
        <v>63</v>
      </c>
      <c r="F66" s="12">
        <v>200</v>
      </c>
      <c r="G66" s="12">
        <v>10</v>
      </c>
      <c r="H66" s="12">
        <v>150</v>
      </c>
      <c r="I66" s="12"/>
      <c r="J66" s="12"/>
      <c r="K66" s="13"/>
      <c r="L66" s="12">
        <f t="shared" si="8"/>
        <v>0</v>
      </c>
      <c r="M66" s="12">
        <f t="shared" si="6"/>
        <v>0</v>
      </c>
      <c r="N66" s="14"/>
      <c r="O66" s="15">
        <v>0.06</v>
      </c>
      <c r="P66" s="15">
        <f t="shared" si="7"/>
        <v>0</v>
      </c>
      <c r="Q66" s="43">
        <f>SUM(P47:P66)</f>
        <v>0</v>
      </c>
      <c r="R66" s="3">
        <f>Q66*100/$Q$151</f>
        <v>0</v>
      </c>
    </row>
    <row r="67" spans="1:18" x14ac:dyDescent="0.2">
      <c r="A67" s="28" t="s">
        <v>70</v>
      </c>
      <c r="B67" s="28"/>
      <c r="C67" s="29"/>
      <c r="D67" s="29"/>
      <c r="E67" s="30"/>
      <c r="F67" s="36"/>
      <c r="G67" s="20"/>
      <c r="H67" s="20"/>
      <c r="I67" s="20"/>
      <c r="J67" s="12"/>
      <c r="K67" s="20"/>
      <c r="L67" s="12"/>
      <c r="M67" s="12"/>
      <c r="N67" s="14"/>
      <c r="O67" s="12"/>
      <c r="P67" s="15"/>
    </row>
    <row r="68" spans="1:18" x14ac:dyDescent="0.2">
      <c r="A68" s="11" t="s">
        <v>295</v>
      </c>
      <c r="B68" s="11" t="s">
        <v>296</v>
      </c>
      <c r="C68" s="11" t="s">
        <v>295</v>
      </c>
      <c r="D68" s="11" t="s">
        <v>275</v>
      </c>
      <c r="E68" s="12">
        <v>32</v>
      </c>
      <c r="F68" s="12">
        <v>100</v>
      </c>
      <c r="G68" s="12">
        <v>10</v>
      </c>
      <c r="H68" s="12">
        <v>300</v>
      </c>
      <c r="I68" s="12"/>
      <c r="J68" s="12"/>
      <c r="K68" s="13"/>
      <c r="L68" s="12">
        <f t="shared" ref="L68:L82" si="9">SUM(J68:K68)</f>
        <v>0</v>
      </c>
      <c r="M68" s="12">
        <f t="shared" ref="M68:M82" si="10">$L68/$H68</f>
        <v>0</v>
      </c>
      <c r="N68" s="14"/>
      <c r="O68" s="15">
        <v>0.09</v>
      </c>
      <c r="P68" s="15">
        <f t="shared" ref="P68:P82" si="11">$M68*$O68</f>
        <v>0</v>
      </c>
    </row>
    <row r="69" spans="1:18" x14ac:dyDescent="0.2">
      <c r="A69" s="11" t="s">
        <v>71</v>
      </c>
      <c r="B69" s="11" t="s">
        <v>72</v>
      </c>
      <c r="C69" s="11" t="s">
        <v>71</v>
      </c>
      <c r="D69" s="11" t="s">
        <v>275</v>
      </c>
      <c r="E69" s="12">
        <v>32</v>
      </c>
      <c r="F69" s="12">
        <v>150</v>
      </c>
      <c r="G69" s="12">
        <v>10</v>
      </c>
      <c r="H69" s="12">
        <v>300</v>
      </c>
      <c r="I69" s="12"/>
      <c r="J69" s="12"/>
      <c r="K69" s="13"/>
      <c r="L69" s="12">
        <f t="shared" si="9"/>
        <v>0</v>
      </c>
      <c r="M69" s="12">
        <f t="shared" si="10"/>
        <v>0</v>
      </c>
      <c r="N69" s="14"/>
      <c r="O69" s="15">
        <v>0.09</v>
      </c>
      <c r="P69" s="15">
        <f t="shared" si="11"/>
        <v>0</v>
      </c>
    </row>
    <row r="70" spans="1:18" x14ac:dyDescent="0.2">
      <c r="A70" s="36" t="s">
        <v>256</v>
      </c>
      <c r="B70" s="36" t="s">
        <v>72</v>
      </c>
      <c r="C70" s="36">
        <v>90446200</v>
      </c>
      <c r="D70" s="36" t="s">
        <v>277</v>
      </c>
      <c r="E70" s="12">
        <v>32</v>
      </c>
      <c r="F70" s="12">
        <v>150</v>
      </c>
      <c r="G70" s="12">
        <v>10</v>
      </c>
      <c r="H70" s="12">
        <v>300</v>
      </c>
      <c r="I70" s="12"/>
      <c r="J70" s="12"/>
      <c r="K70" s="13"/>
      <c r="L70" s="12">
        <f t="shared" si="9"/>
        <v>0</v>
      </c>
      <c r="M70" s="12">
        <f t="shared" si="10"/>
        <v>0</v>
      </c>
      <c r="N70" s="14"/>
      <c r="O70" s="15">
        <v>0.09</v>
      </c>
      <c r="P70" s="15">
        <f t="shared" si="11"/>
        <v>0</v>
      </c>
    </row>
    <row r="71" spans="1:18" x14ac:dyDescent="0.2">
      <c r="A71" s="11" t="s">
        <v>200</v>
      </c>
      <c r="B71" s="11" t="s">
        <v>201</v>
      </c>
      <c r="C71" s="11" t="s">
        <v>200</v>
      </c>
      <c r="D71" s="11" t="s">
        <v>275</v>
      </c>
      <c r="E71" s="12">
        <v>32</v>
      </c>
      <c r="F71" s="12">
        <v>200</v>
      </c>
      <c r="G71" s="12">
        <v>10</v>
      </c>
      <c r="H71" s="12">
        <v>300</v>
      </c>
      <c r="I71" s="12"/>
      <c r="J71" s="12"/>
      <c r="K71" s="13"/>
      <c r="L71" s="12">
        <f t="shared" si="9"/>
        <v>0</v>
      </c>
      <c r="M71" s="12">
        <f t="shared" si="10"/>
        <v>0</v>
      </c>
      <c r="N71" s="14"/>
      <c r="O71" s="15">
        <v>0.09</v>
      </c>
      <c r="P71" s="15">
        <f t="shared" si="11"/>
        <v>0</v>
      </c>
    </row>
    <row r="72" spans="1:18" x14ac:dyDescent="0.2">
      <c r="A72" s="11" t="s">
        <v>73</v>
      </c>
      <c r="B72" s="11" t="s">
        <v>74</v>
      </c>
      <c r="C72" s="11" t="s">
        <v>73</v>
      </c>
      <c r="D72" s="11" t="s">
        <v>275</v>
      </c>
      <c r="E72" s="12">
        <v>32</v>
      </c>
      <c r="F72" s="12">
        <v>300</v>
      </c>
      <c r="G72" s="12">
        <v>10</v>
      </c>
      <c r="H72" s="12">
        <v>150</v>
      </c>
      <c r="I72" s="12"/>
      <c r="J72" s="12"/>
      <c r="K72" s="13"/>
      <c r="L72" s="12">
        <f t="shared" si="9"/>
        <v>0</v>
      </c>
      <c r="M72" s="12">
        <f t="shared" si="10"/>
        <v>0</v>
      </c>
      <c r="N72" s="14"/>
      <c r="O72" s="15">
        <v>0.09</v>
      </c>
      <c r="P72" s="15">
        <f t="shared" si="11"/>
        <v>0</v>
      </c>
    </row>
    <row r="73" spans="1:18" x14ac:dyDescent="0.2">
      <c r="A73" s="36" t="s">
        <v>232</v>
      </c>
      <c r="B73" s="36" t="s">
        <v>74</v>
      </c>
      <c r="C73" s="36">
        <v>90446300</v>
      </c>
      <c r="D73" s="36" t="s">
        <v>277</v>
      </c>
      <c r="E73" s="12" t="s">
        <v>180</v>
      </c>
      <c r="F73" s="12">
        <v>300</v>
      </c>
      <c r="G73" s="12">
        <v>10</v>
      </c>
      <c r="H73" s="12">
        <v>150</v>
      </c>
      <c r="I73" s="12"/>
      <c r="J73" s="12"/>
      <c r="K73" s="13"/>
      <c r="L73" s="12">
        <f t="shared" si="9"/>
        <v>0</v>
      </c>
      <c r="M73" s="12">
        <f t="shared" si="10"/>
        <v>0</v>
      </c>
      <c r="N73" s="14"/>
      <c r="O73" s="15">
        <v>0.09</v>
      </c>
      <c r="P73" s="15">
        <f t="shared" si="11"/>
        <v>0</v>
      </c>
    </row>
    <row r="74" spans="1:18" x14ac:dyDescent="0.2">
      <c r="A74" s="11" t="s">
        <v>75</v>
      </c>
      <c r="B74" s="11" t="s">
        <v>76</v>
      </c>
      <c r="C74" s="11" t="s">
        <v>75</v>
      </c>
      <c r="D74" s="11" t="s">
        <v>275</v>
      </c>
      <c r="E74" s="12">
        <v>32</v>
      </c>
      <c r="F74" s="12">
        <v>450</v>
      </c>
      <c r="G74" s="12">
        <v>10</v>
      </c>
      <c r="H74" s="12">
        <v>100</v>
      </c>
      <c r="I74" s="12"/>
      <c r="J74" s="12"/>
      <c r="K74" s="13"/>
      <c r="L74" s="12">
        <f t="shared" si="9"/>
        <v>0</v>
      </c>
      <c r="M74" s="12">
        <f t="shared" si="10"/>
        <v>0</v>
      </c>
      <c r="N74" s="14"/>
      <c r="O74" s="15">
        <v>0.09</v>
      </c>
      <c r="P74" s="15">
        <f t="shared" si="11"/>
        <v>0</v>
      </c>
    </row>
    <row r="75" spans="1:18" x14ac:dyDescent="0.2">
      <c r="A75" s="36" t="s">
        <v>179</v>
      </c>
      <c r="B75" s="36" t="s">
        <v>76</v>
      </c>
      <c r="C75" s="36">
        <v>90446400</v>
      </c>
      <c r="D75" s="36" t="s">
        <v>277</v>
      </c>
      <c r="E75" s="12" t="s">
        <v>180</v>
      </c>
      <c r="F75" s="12">
        <v>450</v>
      </c>
      <c r="G75" s="12">
        <v>10</v>
      </c>
      <c r="H75" s="12">
        <v>100</v>
      </c>
      <c r="I75" s="12"/>
      <c r="J75" s="12"/>
      <c r="K75" s="13"/>
      <c r="L75" s="12">
        <f t="shared" si="9"/>
        <v>0</v>
      </c>
      <c r="M75" s="12">
        <f t="shared" si="10"/>
        <v>0</v>
      </c>
      <c r="N75" s="14"/>
      <c r="O75" s="15">
        <v>0.09</v>
      </c>
      <c r="P75" s="15">
        <f t="shared" si="11"/>
        <v>0</v>
      </c>
    </row>
    <row r="76" spans="1:18" x14ac:dyDescent="0.2">
      <c r="A76" s="11" t="s">
        <v>156</v>
      </c>
      <c r="B76" s="11" t="s">
        <v>157</v>
      </c>
      <c r="C76" s="11" t="s">
        <v>156</v>
      </c>
      <c r="D76" s="11" t="s">
        <v>275</v>
      </c>
      <c r="E76" s="12">
        <v>32</v>
      </c>
      <c r="F76" s="12">
        <v>600</v>
      </c>
      <c r="G76" s="12">
        <v>10</v>
      </c>
      <c r="H76" s="12">
        <v>100</v>
      </c>
      <c r="I76" s="12"/>
      <c r="J76" s="12"/>
      <c r="K76" s="13"/>
      <c r="L76" s="12">
        <f t="shared" si="9"/>
        <v>0</v>
      </c>
      <c r="M76" s="12">
        <f t="shared" si="10"/>
        <v>0</v>
      </c>
      <c r="N76" s="14"/>
      <c r="O76" s="15">
        <v>0.12</v>
      </c>
      <c r="P76" s="15">
        <f t="shared" si="11"/>
        <v>0</v>
      </c>
    </row>
    <row r="77" spans="1:18" x14ac:dyDescent="0.2">
      <c r="A77" s="36" t="s">
        <v>181</v>
      </c>
      <c r="B77" s="36" t="s">
        <v>157</v>
      </c>
      <c r="C77" s="36">
        <v>90446600</v>
      </c>
      <c r="D77" s="36" t="s">
        <v>277</v>
      </c>
      <c r="E77" s="12" t="s">
        <v>180</v>
      </c>
      <c r="F77" s="12">
        <v>600</v>
      </c>
      <c r="G77" s="12">
        <v>10</v>
      </c>
      <c r="H77" s="12">
        <v>100</v>
      </c>
      <c r="I77" s="12"/>
      <c r="J77" s="12"/>
      <c r="K77" s="13"/>
      <c r="L77" s="12">
        <f t="shared" si="9"/>
        <v>0</v>
      </c>
      <c r="M77" s="12">
        <f t="shared" si="10"/>
        <v>0</v>
      </c>
      <c r="N77" s="14"/>
      <c r="O77" s="15">
        <v>0.12</v>
      </c>
      <c r="P77" s="15">
        <f t="shared" si="11"/>
        <v>0</v>
      </c>
    </row>
    <row r="78" spans="1:18" x14ac:dyDescent="0.2">
      <c r="A78" s="11" t="s">
        <v>222</v>
      </c>
      <c r="B78" s="11" t="s">
        <v>223</v>
      </c>
      <c r="C78" s="11" t="s">
        <v>222</v>
      </c>
      <c r="D78" s="11" t="s">
        <v>275</v>
      </c>
      <c r="E78" s="12">
        <v>32</v>
      </c>
      <c r="F78" s="12">
        <v>750</v>
      </c>
      <c r="G78" s="12">
        <v>10</v>
      </c>
      <c r="H78" s="12">
        <v>60</v>
      </c>
      <c r="I78" s="12"/>
      <c r="J78" s="12"/>
      <c r="K78" s="13"/>
      <c r="L78" s="12">
        <f t="shared" si="9"/>
        <v>0</v>
      </c>
      <c r="M78" s="12">
        <f t="shared" si="10"/>
        <v>0</v>
      </c>
      <c r="N78" s="14"/>
      <c r="O78" s="15">
        <v>0.09</v>
      </c>
      <c r="P78" s="15">
        <f t="shared" si="11"/>
        <v>0</v>
      </c>
    </row>
    <row r="79" spans="1:18" x14ac:dyDescent="0.2">
      <c r="A79" s="11" t="s">
        <v>158</v>
      </c>
      <c r="B79" s="11" t="s">
        <v>159</v>
      </c>
      <c r="C79" s="11" t="s">
        <v>158</v>
      </c>
      <c r="D79" s="11" t="s">
        <v>275</v>
      </c>
      <c r="E79" s="12">
        <v>32</v>
      </c>
      <c r="F79" s="12">
        <v>900</v>
      </c>
      <c r="G79" s="12">
        <v>10</v>
      </c>
      <c r="H79" s="12">
        <v>50</v>
      </c>
      <c r="I79" s="12"/>
      <c r="J79" s="12"/>
      <c r="K79" s="13"/>
      <c r="L79" s="12">
        <f t="shared" si="9"/>
        <v>0</v>
      </c>
      <c r="M79" s="12">
        <f t="shared" si="10"/>
        <v>0</v>
      </c>
      <c r="N79" s="14"/>
      <c r="O79" s="15">
        <v>0.09</v>
      </c>
      <c r="P79" s="15">
        <f t="shared" si="11"/>
        <v>0</v>
      </c>
    </row>
    <row r="80" spans="1:18" x14ac:dyDescent="0.2">
      <c r="A80" s="36" t="s">
        <v>182</v>
      </c>
      <c r="B80" s="36" t="s">
        <v>159</v>
      </c>
      <c r="C80" s="36">
        <v>90446700</v>
      </c>
      <c r="D80" s="36" t="s">
        <v>277</v>
      </c>
      <c r="E80" s="12" t="s">
        <v>180</v>
      </c>
      <c r="F80" s="12">
        <v>900</v>
      </c>
      <c r="G80" s="12">
        <v>10</v>
      </c>
      <c r="H80" s="12">
        <v>50</v>
      </c>
      <c r="I80" s="12"/>
      <c r="J80" s="12"/>
      <c r="K80" s="13"/>
      <c r="L80" s="12">
        <f t="shared" si="9"/>
        <v>0</v>
      </c>
      <c r="M80" s="12">
        <f t="shared" si="10"/>
        <v>0</v>
      </c>
      <c r="N80" s="14"/>
      <c r="O80" s="15">
        <v>0.09</v>
      </c>
      <c r="P80" s="15">
        <f t="shared" si="11"/>
        <v>0</v>
      </c>
    </row>
    <row r="81" spans="1:18" x14ac:dyDescent="0.2">
      <c r="A81" s="11" t="s">
        <v>233</v>
      </c>
      <c r="B81" s="11" t="s">
        <v>234</v>
      </c>
      <c r="C81" s="11" t="s">
        <v>233</v>
      </c>
      <c r="D81" s="11" t="s">
        <v>275</v>
      </c>
      <c r="E81" s="12">
        <v>32</v>
      </c>
      <c r="F81" s="12">
        <v>1200</v>
      </c>
      <c r="G81" s="12">
        <v>10</v>
      </c>
      <c r="H81" s="12">
        <v>50</v>
      </c>
      <c r="I81" s="12"/>
      <c r="J81" s="12"/>
      <c r="K81" s="13"/>
      <c r="L81" s="12">
        <f t="shared" si="9"/>
        <v>0</v>
      </c>
      <c r="M81" s="12">
        <f t="shared" si="10"/>
        <v>0</v>
      </c>
      <c r="N81" s="14"/>
      <c r="O81" s="15">
        <v>0.12</v>
      </c>
      <c r="P81" s="15">
        <f t="shared" si="11"/>
        <v>0</v>
      </c>
    </row>
    <row r="82" spans="1:18" x14ac:dyDescent="0.2">
      <c r="A82" s="37" t="s">
        <v>236</v>
      </c>
      <c r="B82" s="36" t="s">
        <v>237</v>
      </c>
      <c r="C82" s="48">
        <v>90446800</v>
      </c>
      <c r="D82" s="36" t="s">
        <v>277</v>
      </c>
      <c r="E82" s="12" t="s">
        <v>180</v>
      </c>
      <c r="F82" s="12">
        <v>1800</v>
      </c>
      <c r="G82" s="12">
        <v>10</v>
      </c>
      <c r="H82" s="12">
        <v>25</v>
      </c>
      <c r="I82" s="12"/>
      <c r="J82" s="12"/>
      <c r="K82" s="13"/>
      <c r="L82" s="12">
        <f t="shared" si="9"/>
        <v>0</v>
      </c>
      <c r="M82" s="12">
        <f t="shared" si="10"/>
        <v>0</v>
      </c>
      <c r="N82" s="14"/>
      <c r="O82" s="15">
        <v>0.18</v>
      </c>
      <c r="P82" s="15">
        <f t="shared" si="11"/>
        <v>0</v>
      </c>
      <c r="Q82" s="43">
        <f>SUM(P69:P82)</f>
        <v>0</v>
      </c>
      <c r="R82" s="3">
        <f>Q82*100/$Q$151</f>
        <v>0</v>
      </c>
    </row>
    <row r="83" spans="1:18" x14ac:dyDescent="0.2">
      <c r="A83" s="28" t="s">
        <v>77</v>
      </c>
      <c r="B83" s="28"/>
      <c r="C83" s="29"/>
      <c r="D83" s="29"/>
      <c r="E83" s="30"/>
      <c r="F83" s="36"/>
      <c r="G83" s="12"/>
      <c r="H83" s="12"/>
      <c r="I83" s="12"/>
      <c r="J83" s="12"/>
      <c r="K83" s="8"/>
      <c r="L83" s="12"/>
      <c r="M83" s="12"/>
      <c r="N83" s="14"/>
      <c r="O83" s="12"/>
      <c r="P83" s="15"/>
    </row>
    <row r="84" spans="1:18" x14ac:dyDescent="0.2">
      <c r="A84" s="11" t="s">
        <v>297</v>
      </c>
      <c r="B84" s="11" t="s">
        <v>298</v>
      </c>
      <c r="C84" s="11" t="s">
        <v>297</v>
      </c>
      <c r="D84" s="11" t="s">
        <v>275</v>
      </c>
      <c r="E84" s="12">
        <v>40</v>
      </c>
      <c r="F84" s="12">
        <v>100</v>
      </c>
      <c r="G84" s="12">
        <v>10</v>
      </c>
      <c r="H84" s="12">
        <v>300</v>
      </c>
      <c r="I84" s="12"/>
      <c r="J84" s="12"/>
      <c r="K84" s="13"/>
      <c r="L84" s="12">
        <f t="shared" ref="L84:L98" si="12">SUM(J84:K84)</f>
        <v>0</v>
      </c>
      <c r="M84" s="12">
        <f t="shared" ref="M84:M98" si="13">$L84/$H84</f>
        <v>0</v>
      </c>
      <c r="N84" s="14"/>
      <c r="O84" s="15">
        <v>0.13</v>
      </c>
      <c r="P84" s="15">
        <f t="shared" ref="P84:P98" si="14">$M84*$O84</f>
        <v>0</v>
      </c>
    </row>
    <row r="85" spans="1:18" x14ac:dyDescent="0.2">
      <c r="A85" s="11" t="s">
        <v>78</v>
      </c>
      <c r="B85" s="11" t="s">
        <v>79</v>
      </c>
      <c r="C85" s="11" t="s">
        <v>78</v>
      </c>
      <c r="D85" s="11" t="s">
        <v>275</v>
      </c>
      <c r="E85" s="12">
        <v>40</v>
      </c>
      <c r="F85" s="12">
        <v>150</v>
      </c>
      <c r="G85" s="12">
        <v>10</v>
      </c>
      <c r="H85" s="12">
        <v>300</v>
      </c>
      <c r="I85" s="12"/>
      <c r="J85" s="12"/>
      <c r="K85" s="13"/>
      <c r="L85" s="12">
        <f t="shared" si="12"/>
        <v>0</v>
      </c>
      <c r="M85" s="12">
        <f t="shared" si="13"/>
        <v>0</v>
      </c>
      <c r="N85" s="14"/>
      <c r="O85" s="15">
        <v>0.13</v>
      </c>
      <c r="P85" s="15">
        <f t="shared" si="14"/>
        <v>0</v>
      </c>
    </row>
    <row r="86" spans="1:18" x14ac:dyDescent="0.2">
      <c r="A86" s="36" t="s">
        <v>240</v>
      </c>
      <c r="B86" s="36" t="s">
        <v>79</v>
      </c>
      <c r="C86" s="31" t="s">
        <v>241</v>
      </c>
      <c r="D86" s="36" t="s">
        <v>277</v>
      </c>
      <c r="E86" s="12">
        <v>40</v>
      </c>
      <c r="F86" s="12">
        <v>150</v>
      </c>
      <c r="G86" s="12">
        <v>10</v>
      </c>
      <c r="H86" s="12">
        <v>300</v>
      </c>
      <c r="I86" s="12"/>
      <c r="J86" s="12"/>
      <c r="K86" s="13"/>
      <c r="L86" s="12">
        <f t="shared" si="12"/>
        <v>0</v>
      </c>
      <c r="M86" s="12">
        <f t="shared" si="13"/>
        <v>0</v>
      </c>
      <c r="N86" s="14"/>
      <c r="O86" s="15">
        <v>0.13</v>
      </c>
      <c r="P86" s="15">
        <f t="shared" si="14"/>
        <v>0</v>
      </c>
    </row>
    <row r="87" spans="1:18" x14ac:dyDescent="0.2">
      <c r="A87" s="11" t="s">
        <v>80</v>
      </c>
      <c r="B87" s="11" t="s">
        <v>81</v>
      </c>
      <c r="C87" s="11" t="s">
        <v>80</v>
      </c>
      <c r="D87" s="11" t="s">
        <v>275</v>
      </c>
      <c r="E87" s="12">
        <v>40</v>
      </c>
      <c r="F87" s="12">
        <v>200</v>
      </c>
      <c r="G87" s="12">
        <v>10</v>
      </c>
      <c r="H87" s="12">
        <v>150</v>
      </c>
      <c r="I87" s="12"/>
      <c r="J87" s="12"/>
      <c r="K87" s="13"/>
      <c r="L87" s="12">
        <f t="shared" si="12"/>
        <v>0</v>
      </c>
      <c r="M87" s="12">
        <f t="shared" si="13"/>
        <v>0</v>
      </c>
      <c r="N87" s="14"/>
      <c r="O87" s="15">
        <v>0.13</v>
      </c>
      <c r="P87" s="15">
        <f t="shared" si="14"/>
        <v>0</v>
      </c>
    </row>
    <row r="88" spans="1:18" x14ac:dyDescent="0.2">
      <c r="A88" s="11" t="s">
        <v>82</v>
      </c>
      <c r="B88" s="11" t="s">
        <v>83</v>
      </c>
      <c r="C88" s="11" t="s">
        <v>82</v>
      </c>
      <c r="D88" s="11" t="s">
        <v>275</v>
      </c>
      <c r="E88" s="12">
        <v>40</v>
      </c>
      <c r="F88" s="12">
        <v>300</v>
      </c>
      <c r="G88" s="12">
        <v>10</v>
      </c>
      <c r="H88" s="12">
        <v>150</v>
      </c>
      <c r="I88" s="12"/>
      <c r="J88" s="12"/>
      <c r="K88" s="13"/>
      <c r="L88" s="12">
        <f t="shared" si="12"/>
        <v>0</v>
      </c>
      <c r="M88" s="12">
        <f t="shared" si="13"/>
        <v>0</v>
      </c>
      <c r="N88" s="14"/>
      <c r="O88" s="15">
        <v>0.13</v>
      </c>
      <c r="P88" s="15">
        <f t="shared" si="14"/>
        <v>0</v>
      </c>
    </row>
    <row r="89" spans="1:18" x14ac:dyDescent="0.2">
      <c r="A89" s="36" t="s">
        <v>183</v>
      </c>
      <c r="B89" s="36" t="s">
        <v>83</v>
      </c>
      <c r="C89" s="36">
        <v>90447300</v>
      </c>
      <c r="D89" s="36" t="s">
        <v>277</v>
      </c>
      <c r="E89" s="12" t="s">
        <v>89</v>
      </c>
      <c r="F89" s="12">
        <v>300</v>
      </c>
      <c r="G89" s="12">
        <v>10</v>
      </c>
      <c r="H89" s="12">
        <v>150</v>
      </c>
      <c r="I89" s="12"/>
      <c r="J89" s="12"/>
      <c r="K89" s="13"/>
      <c r="L89" s="12">
        <f t="shared" si="12"/>
        <v>0</v>
      </c>
      <c r="M89" s="12">
        <f t="shared" si="13"/>
        <v>0</v>
      </c>
      <c r="N89" s="14"/>
      <c r="O89" s="15">
        <v>0.13</v>
      </c>
      <c r="P89" s="15">
        <f t="shared" si="14"/>
        <v>0</v>
      </c>
    </row>
    <row r="90" spans="1:18" x14ac:dyDescent="0.2">
      <c r="A90" s="11" t="s">
        <v>84</v>
      </c>
      <c r="B90" s="11" t="s">
        <v>85</v>
      </c>
      <c r="C90" s="11" t="s">
        <v>84</v>
      </c>
      <c r="D90" s="11" t="s">
        <v>275</v>
      </c>
      <c r="E90" s="12">
        <v>40</v>
      </c>
      <c r="F90" s="12">
        <v>450</v>
      </c>
      <c r="G90" s="12">
        <v>10</v>
      </c>
      <c r="H90" s="12">
        <v>100</v>
      </c>
      <c r="I90" s="12"/>
      <c r="J90" s="12"/>
      <c r="K90" s="13"/>
      <c r="L90" s="12">
        <f t="shared" si="12"/>
        <v>0</v>
      </c>
      <c r="M90" s="12">
        <f t="shared" si="13"/>
        <v>0</v>
      </c>
      <c r="N90" s="14"/>
      <c r="O90" s="15">
        <v>0.13</v>
      </c>
      <c r="P90" s="15">
        <f t="shared" si="14"/>
        <v>0</v>
      </c>
    </row>
    <row r="91" spans="1:18" x14ac:dyDescent="0.2">
      <c r="A91" s="36" t="s">
        <v>184</v>
      </c>
      <c r="B91" s="36" t="s">
        <v>85</v>
      </c>
      <c r="C91" s="36">
        <v>90447400</v>
      </c>
      <c r="D91" s="36" t="s">
        <v>277</v>
      </c>
      <c r="E91" s="12" t="s">
        <v>89</v>
      </c>
      <c r="F91" s="12">
        <v>450</v>
      </c>
      <c r="G91" s="12">
        <v>10</v>
      </c>
      <c r="H91" s="12">
        <v>100</v>
      </c>
      <c r="I91" s="12"/>
      <c r="J91" s="12"/>
      <c r="K91" s="13"/>
      <c r="L91" s="12">
        <f t="shared" si="12"/>
        <v>0</v>
      </c>
      <c r="M91" s="12">
        <f t="shared" si="13"/>
        <v>0</v>
      </c>
      <c r="N91" s="14"/>
      <c r="O91" s="15">
        <v>0.13</v>
      </c>
      <c r="P91" s="15">
        <f t="shared" si="14"/>
        <v>0</v>
      </c>
    </row>
    <row r="92" spans="1:18" x14ac:dyDescent="0.2">
      <c r="A92" s="11" t="s">
        <v>86</v>
      </c>
      <c r="B92" s="11" t="s">
        <v>87</v>
      </c>
      <c r="C92" s="11" t="s">
        <v>86</v>
      </c>
      <c r="D92" s="11" t="s">
        <v>275</v>
      </c>
      <c r="E92" s="12">
        <v>40</v>
      </c>
      <c r="F92" s="12">
        <v>600</v>
      </c>
      <c r="G92" s="12">
        <v>10</v>
      </c>
      <c r="H92" s="12">
        <v>50</v>
      </c>
      <c r="I92" s="12"/>
      <c r="J92" s="12"/>
      <c r="K92" s="13"/>
      <c r="L92" s="12">
        <f t="shared" si="12"/>
        <v>0</v>
      </c>
      <c r="M92" s="12">
        <f t="shared" si="13"/>
        <v>0</v>
      </c>
      <c r="N92" s="14"/>
      <c r="O92" s="15">
        <v>0.09</v>
      </c>
      <c r="P92" s="15">
        <f t="shared" si="14"/>
        <v>0</v>
      </c>
    </row>
    <row r="93" spans="1:18" x14ac:dyDescent="0.2">
      <c r="A93" s="36" t="s">
        <v>88</v>
      </c>
      <c r="B93" s="36" t="s">
        <v>87</v>
      </c>
      <c r="C93" s="36">
        <v>90447600</v>
      </c>
      <c r="D93" s="36" t="s">
        <v>277</v>
      </c>
      <c r="E93" s="12" t="s">
        <v>89</v>
      </c>
      <c r="F93" s="12">
        <v>600</v>
      </c>
      <c r="G93" s="12">
        <v>10</v>
      </c>
      <c r="H93" s="12">
        <v>50</v>
      </c>
      <c r="I93" s="12"/>
      <c r="J93" s="12"/>
      <c r="K93" s="13"/>
      <c r="L93" s="12">
        <f t="shared" si="12"/>
        <v>0</v>
      </c>
      <c r="M93" s="12">
        <f t="shared" si="13"/>
        <v>0</v>
      </c>
      <c r="N93" s="14"/>
      <c r="O93" s="15">
        <v>0.09</v>
      </c>
      <c r="P93" s="15">
        <f t="shared" si="14"/>
        <v>0</v>
      </c>
    </row>
    <row r="94" spans="1:18" x14ac:dyDescent="0.2">
      <c r="A94" s="11" t="s">
        <v>90</v>
      </c>
      <c r="B94" s="11" t="s">
        <v>91</v>
      </c>
      <c r="C94" s="11" t="s">
        <v>90</v>
      </c>
      <c r="D94" s="11" t="s">
        <v>275</v>
      </c>
      <c r="E94" s="12">
        <v>40</v>
      </c>
      <c r="F94" s="12">
        <v>750</v>
      </c>
      <c r="G94" s="12">
        <v>10</v>
      </c>
      <c r="H94" s="12">
        <v>50</v>
      </c>
      <c r="I94" s="12"/>
      <c r="J94" s="12"/>
      <c r="K94" s="13"/>
      <c r="L94" s="12">
        <f t="shared" si="12"/>
        <v>0</v>
      </c>
      <c r="M94" s="12">
        <f t="shared" si="13"/>
        <v>0</v>
      </c>
      <c r="N94" s="14"/>
      <c r="O94" s="15">
        <v>0.13</v>
      </c>
      <c r="P94" s="15">
        <f t="shared" si="14"/>
        <v>0</v>
      </c>
    </row>
    <row r="95" spans="1:18" x14ac:dyDescent="0.2">
      <c r="A95" s="11" t="s">
        <v>92</v>
      </c>
      <c r="B95" s="11" t="s">
        <v>93</v>
      </c>
      <c r="C95" s="11" t="s">
        <v>92</v>
      </c>
      <c r="D95" s="11" t="s">
        <v>275</v>
      </c>
      <c r="E95" s="12">
        <v>40</v>
      </c>
      <c r="F95" s="12">
        <v>900</v>
      </c>
      <c r="G95" s="12">
        <v>10</v>
      </c>
      <c r="H95" s="12">
        <v>50</v>
      </c>
      <c r="I95" s="12"/>
      <c r="J95" s="12"/>
      <c r="K95" s="13"/>
      <c r="L95" s="12">
        <f t="shared" si="12"/>
        <v>0</v>
      </c>
      <c r="M95" s="12">
        <f t="shared" si="13"/>
        <v>0</v>
      </c>
      <c r="N95" s="14"/>
      <c r="O95" s="15">
        <v>0.13</v>
      </c>
      <c r="P95" s="15">
        <f t="shared" si="14"/>
        <v>0</v>
      </c>
    </row>
    <row r="96" spans="1:18" x14ac:dyDescent="0.2">
      <c r="A96" s="36" t="s">
        <v>185</v>
      </c>
      <c r="B96" s="36" t="s">
        <v>93</v>
      </c>
      <c r="C96" s="36">
        <v>90447700</v>
      </c>
      <c r="D96" s="36" t="s">
        <v>277</v>
      </c>
      <c r="E96" s="12" t="s">
        <v>89</v>
      </c>
      <c r="F96" s="12">
        <v>900</v>
      </c>
      <c r="G96" s="12">
        <v>10</v>
      </c>
      <c r="H96" s="12">
        <v>50</v>
      </c>
      <c r="I96" s="12"/>
      <c r="J96" s="12"/>
      <c r="K96" s="13"/>
      <c r="L96" s="12">
        <f t="shared" si="12"/>
        <v>0</v>
      </c>
      <c r="M96" s="12">
        <f t="shared" si="13"/>
        <v>0</v>
      </c>
      <c r="N96" s="14"/>
      <c r="O96" s="15">
        <v>0.13</v>
      </c>
      <c r="P96" s="15">
        <f t="shared" si="14"/>
        <v>0</v>
      </c>
    </row>
    <row r="97" spans="1:18" x14ac:dyDescent="0.2">
      <c r="A97" s="11" t="s">
        <v>94</v>
      </c>
      <c r="B97" s="11" t="s">
        <v>95</v>
      </c>
      <c r="C97" s="11" t="s">
        <v>94</v>
      </c>
      <c r="D97" s="11" t="s">
        <v>275</v>
      </c>
      <c r="E97" s="12">
        <v>40</v>
      </c>
      <c r="F97" s="12">
        <v>1200</v>
      </c>
      <c r="G97" s="12">
        <v>5</v>
      </c>
      <c r="H97" s="12">
        <v>25</v>
      </c>
      <c r="I97" s="12"/>
      <c r="J97" s="12"/>
      <c r="K97" s="13"/>
      <c r="L97" s="12">
        <f t="shared" si="12"/>
        <v>0</v>
      </c>
      <c r="M97" s="12">
        <f t="shared" si="13"/>
        <v>0</v>
      </c>
      <c r="N97" s="14"/>
      <c r="O97" s="15">
        <v>0.08</v>
      </c>
      <c r="P97" s="15">
        <f t="shared" si="14"/>
        <v>0</v>
      </c>
    </row>
    <row r="98" spans="1:18" x14ac:dyDescent="0.2">
      <c r="A98" s="11" t="s">
        <v>220</v>
      </c>
      <c r="B98" s="11" t="s">
        <v>221</v>
      </c>
      <c r="C98" s="11" t="s">
        <v>220</v>
      </c>
      <c r="D98" s="11" t="s">
        <v>275</v>
      </c>
      <c r="E98" s="12">
        <v>40</v>
      </c>
      <c r="F98" s="12">
        <v>2000</v>
      </c>
      <c r="G98" s="12">
        <v>5</v>
      </c>
      <c r="H98" s="12">
        <v>25</v>
      </c>
      <c r="I98" s="12"/>
      <c r="J98" s="12"/>
      <c r="K98" s="13"/>
      <c r="L98" s="12">
        <f t="shared" si="12"/>
        <v>0</v>
      </c>
      <c r="M98" s="12">
        <f t="shared" si="13"/>
        <v>0</v>
      </c>
      <c r="N98" s="14"/>
      <c r="O98" s="15">
        <v>0.08</v>
      </c>
      <c r="P98" s="15">
        <f t="shared" si="14"/>
        <v>0</v>
      </c>
      <c r="Q98" s="43">
        <f>SUM(P85:P98)</f>
        <v>0</v>
      </c>
      <c r="R98" s="3">
        <f>Q98*100/$Q$151</f>
        <v>0</v>
      </c>
    </row>
    <row r="99" spans="1:18" x14ac:dyDescent="0.2">
      <c r="A99" s="28" t="s">
        <v>96</v>
      </c>
      <c r="B99" s="28"/>
      <c r="C99" s="30"/>
      <c r="D99" s="30"/>
      <c r="E99" s="20"/>
      <c r="F99" s="12"/>
      <c r="G99" s="12"/>
      <c r="H99" s="12"/>
      <c r="I99" s="12"/>
      <c r="J99" s="12"/>
      <c r="K99" s="8"/>
      <c r="L99" s="12"/>
      <c r="M99" s="12"/>
      <c r="N99" s="14"/>
      <c r="O99" s="12"/>
      <c r="P99" s="15"/>
    </row>
    <row r="100" spans="1:18" x14ac:dyDescent="0.2">
      <c r="A100" s="11" t="s">
        <v>299</v>
      </c>
      <c r="B100" s="11" t="s">
        <v>300</v>
      </c>
      <c r="C100" s="11" t="s">
        <v>299</v>
      </c>
      <c r="D100" s="11" t="s">
        <v>275</v>
      </c>
      <c r="E100" s="12">
        <v>50</v>
      </c>
      <c r="F100" s="12">
        <v>100</v>
      </c>
      <c r="G100" s="12">
        <v>10</v>
      </c>
      <c r="H100" s="12">
        <v>150</v>
      </c>
      <c r="I100" s="12"/>
      <c r="J100" s="12"/>
      <c r="K100" s="13"/>
      <c r="L100" s="12">
        <f t="shared" ref="L100:L116" si="15">SUM(J100:K100)</f>
        <v>0</v>
      </c>
      <c r="M100" s="12">
        <f t="shared" ref="M100:M116" si="16">$L100/$H100</f>
        <v>0</v>
      </c>
      <c r="N100" s="14"/>
      <c r="O100" s="15">
        <v>0.1</v>
      </c>
      <c r="P100" s="15">
        <f t="shared" ref="P100:P116" si="17">$M100*$O100</f>
        <v>0</v>
      </c>
    </row>
    <row r="101" spans="1:18" x14ac:dyDescent="0.2">
      <c r="A101" s="11" t="s">
        <v>97</v>
      </c>
      <c r="B101" s="11" t="s">
        <v>98</v>
      </c>
      <c r="C101" s="11" t="s">
        <v>97</v>
      </c>
      <c r="D101" s="11" t="s">
        <v>275</v>
      </c>
      <c r="E101" s="12">
        <v>50</v>
      </c>
      <c r="F101" s="12">
        <v>150</v>
      </c>
      <c r="G101" s="12">
        <v>10</v>
      </c>
      <c r="H101" s="12">
        <v>150</v>
      </c>
      <c r="I101" s="12"/>
      <c r="J101" s="12"/>
      <c r="K101" s="13"/>
      <c r="L101" s="12">
        <f t="shared" si="15"/>
        <v>0</v>
      </c>
      <c r="M101" s="12">
        <f t="shared" si="16"/>
        <v>0</v>
      </c>
      <c r="N101" s="14"/>
      <c r="O101" s="15">
        <v>0.1</v>
      </c>
      <c r="P101" s="15">
        <f t="shared" si="17"/>
        <v>0</v>
      </c>
    </row>
    <row r="102" spans="1:18" x14ac:dyDescent="0.2">
      <c r="A102" s="36" t="s">
        <v>235</v>
      </c>
      <c r="B102" s="36" t="s">
        <v>98</v>
      </c>
      <c r="C102" s="36">
        <v>90448200</v>
      </c>
      <c r="D102" s="36" t="s">
        <v>277</v>
      </c>
      <c r="E102" s="12" t="s">
        <v>102</v>
      </c>
      <c r="F102" s="12">
        <v>150</v>
      </c>
      <c r="G102" s="12">
        <v>10</v>
      </c>
      <c r="H102" s="12">
        <v>150</v>
      </c>
      <c r="I102" s="12"/>
      <c r="J102" s="12"/>
      <c r="K102" s="13"/>
      <c r="L102" s="12">
        <f t="shared" si="15"/>
        <v>0</v>
      </c>
      <c r="M102" s="12">
        <f t="shared" si="16"/>
        <v>0</v>
      </c>
      <c r="N102" s="14"/>
      <c r="O102" s="15">
        <v>0.1</v>
      </c>
      <c r="P102" s="15">
        <f t="shared" si="17"/>
        <v>0</v>
      </c>
    </row>
    <row r="103" spans="1:18" x14ac:dyDescent="0.2">
      <c r="A103" s="11" t="s">
        <v>224</v>
      </c>
      <c r="B103" s="11" t="s">
        <v>225</v>
      </c>
      <c r="C103" s="11" t="s">
        <v>224</v>
      </c>
      <c r="D103" s="11" t="s">
        <v>275</v>
      </c>
      <c r="E103" s="12">
        <v>50</v>
      </c>
      <c r="F103" s="12">
        <v>200</v>
      </c>
      <c r="G103" s="12">
        <v>10</v>
      </c>
      <c r="H103" s="12">
        <v>150</v>
      </c>
      <c r="I103" s="12"/>
      <c r="J103" s="12"/>
      <c r="K103" s="13"/>
      <c r="L103" s="12">
        <f t="shared" si="15"/>
        <v>0</v>
      </c>
      <c r="M103" s="12">
        <f t="shared" si="16"/>
        <v>0</v>
      </c>
      <c r="N103" s="14"/>
      <c r="O103" s="15">
        <v>0.06</v>
      </c>
      <c r="P103" s="15">
        <f t="shared" si="17"/>
        <v>0</v>
      </c>
    </row>
    <row r="104" spans="1:18" x14ac:dyDescent="0.2">
      <c r="A104" s="11" t="s">
        <v>99</v>
      </c>
      <c r="B104" s="11" t="s">
        <v>100</v>
      </c>
      <c r="C104" s="11" t="s">
        <v>99</v>
      </c>
      <c r="D104" s="11" t="s">
        <v>275</v>
      </c>
      <c r="E104" s="12">
        <v>50</v>
      </c>
      <c r="F104" s="12">
        <v>300</v>
      </c>
      <c r="G104" s="12">
        <v>10</v>
      </c>
      <c r="H104" s="12">
        <v>75</v>
      </c>
      <c r="I104" s="12"/>
      <c r="J104" s="12"/>
      <c r="K104" s="13"/>
      <c r="L104" s="12">
        <f t="shared" si="15"/>
        <v>0</v>
      </c>
      <c r="M104" s="12">
        <f t="shared" si="16"/>
        <v>0</v>
      </c>
      <c r="N104" s="14"/>
      <c r="O104" s="15">
        <v>0.1</v>
      </c>
      <c r="P104" s="15">
        <f t="shared" si="17"/>
        <v>0</v>
      </c>
    </row>
    <row r="105" spans="1:18" x14ac:dyDescent="0.2">
      <c r="A105" s="36" t="s">
        <v>101</v>
      </c>
      <c r="B105" s="36" t="s">
        <v>100</v>
      </c>
      <c r="C105" s="36">
        <v>90448300</v>
      </c>
      <c r="D105" s="36" t="s">
        <v>277</v>
      </c>
      <c r="E105" s="12" t="s">
        <v>102</v>
      </c>
      <c r="F105" s="12">
        <v>300</v>
      </c>
      <c r="G105" s="12">
        <v>10</v>
      </c>
      <c r="H105" s="12">
        <v>75</v>
      </c>
      <c r="I105" s="12"/>
      <c r="J105" s="12"/>
      <c r="K105" s="13"/>
      <c r="L105" s="12">
        <f t="shared" si="15"/>
        <v>0</v>
      </c>
      <c r="M105" s="12">
        <f t="shared" si="16"/>
        <v>0</v>
      </c>
      <c r="N105" s="14"/>
      <c r="O105" s="15">
        <v>0.1</v>
      </c>
      <c r="P105" s="15">
        <f t="shared" si="17"/>
        <v>0</v>
      </c>
    </row>
    <row r="106" spans="1:18" x14ac:dyDescent="0.2">
      <c r="A106" s="11" t="s">
        <v>103</v>
      </c>
      <c r="B106" s="11" t="s">
        <v>104</v>
      </c>
      <c r="C106" s="11" t="s">
        <v>103</v>
      </c>
      <c r="D106" s="11" t="s">
        <v>275</v>
      </c>
      <c r="E106" s="12">
        <v>50</v>
      </c>
      <c r="F106" s="12">
        <v>450</v>
      </c>
      <c r="G106" s="12">
        <v>10</v>
      </c>
      <c r="H106" s="12">
        <v>50</v>
      </c>
      <c r="I106" s="12"/>
      <c r="J106" s="12"/>
      <c r="K106" s="13"/>
      <c r="L106" s="12">
        <f t="shared" si="15"/>
        <v>0</v>
      </c>
      <c r="M106" s="12">
        <f t="shared" si="16"/>
        <v>0</v>
      </c>
      <c r="N106" s="14"/>
      <c r="O106" s="15">
        <v>0.1</v>
      </c>
      <c r="P106" s="15">
        <f t="shared" si="17"/>
        <v>0</v>
      </c>
    </row>
    <row r="107" spans="1:18" x14ac:dyDescent="0.2">
      <c r="A107" s="36" t="s">
        <v>186</v>
      </c>
      <c r="B107" s="36" t="s">
        <v>104</v>
      </c>
      <c r="C107" s="36">
        <v>90448400</v>
      </c>
      <c r="D107" s="36" t="s">
        <v>277</v>
      </c>
      <c r="E107" s="12" t="s">
        <v>102</v>
      </c>
      <c r="F107" s="12">
        <v>450</v>
      </c>
      <c r="G107" s="12">
        <v>10</v>
      </c>
      <c r="H107" s="12">
        <v>50</v>
      </c>
      <c r="I107" s="12"/>
      <c r="J107" s="12"/>
      <c r="K107" s="13"/>
      <c r="L107" s="12">
        <f t="shared" si="15"/>
        <v>0</v>
      </c>
      <c r="M107" s="12">
        <f t="shared" si="16"/>
        <v>0</v>
      </c>
      <c r="N107" s="14"/>
      <c r="O107" s="15">
        <v>0.1</v>
      </c>
      <c r="P107" s="15">
        <f t="shared" si="17"/>
        <v>0</v>
      </c>
    </row>
    <row r="108" spans="1:18" x14ac:dyDescent="0.2">
      <c r="A108" s="11" t="s">
        <v>105</v>
      </c>
      <c r="B108" s="11" t="s">
        <v>106</v>
      </c>
      <c r="C108" s="11" t="s">
        <v>105</v>
      </c>
      <c r="D108" s="11" t="s">
        <v>275</v>
      </c>
      <c r="E108" s="12">
        <v>50</v>
      </c>
      <c r="F108" s="12">
        <v>600</v>
      </c>
      <c r="G108" s="12">
        <v>10</v>
      </c>
      <c r="H108" s="12">
        <v>50</v>
      </c>
      <c r="I108" s="12"/>
      <c r="J108" s="12"/>
      <c r="K108" s="13"/>
      <c r="L108" s="12">
        <f t="shared" si="15"/>
        <v>0</v>
      </c>
      <c r="M108" s="12">
        <f t="shared" si="16"/>
        <v>0</v>
      </c>
      <c r="N108" s="14"/>
      <c r="O108" s="15">
        <v>0.13</v>
      </c>
      <c r="P108" s="15">
        <f t="shared" si="17"/>
        <v>0</v>
      </c>
    </row>
    <row r="109" spans="1:18" x14ac:dyDescent="0.2">
      <c r="A109" s="36" t="s">
        <v>107</v>
      </c>
      <c r="B109" s="36" t="s">
        <v>106</v>
      </c>
      <c r="C109" s="36">
        <v>90448600</v>
      </c>
      <c r="D109" s="36" t="s">
        <v>277</v>
      </c>
      <c r="E109" s="12" t="s">
        <v>102</v>
      </c>
      <c r="F109" s="12">
        <v>600</v>
      </c>
      <c r="G109" s="12">
        <v>10</v>
      </c>
      <c r="H109" s="12">
        <v>50</v>
      </c>
      <c r="I109" s="12"/>
      <c r="J109" s="12"/>
      <c r="K109" s="13"/>
      <c r="L109" s="12">
        <f t="shared" si="15"/>
        <v>0</v>
      </c>
      <c r="M109" s="12">
        <f t="shared" si="16"/>
        <v>0</v>
      </c>
      <c r="N109" s="14"/>
      <c r="O109" s="15">
        <v>0.13</v>
      </c>
      <c r="P109" s="15">
        <f t="shared" si="17"/>
        <v>0</v>
      </c>
    </row>
    <row r="110" spans="1:18" x14ac:dyDescent="0.2">
      <c r="A110" s="36" t="s">
        <v>266</v>
      </c>
      <c r="B110" s="36" t="s">
        <v>267</v>
      </c>
      <c r="C110" s="36">
        <v>90448605</v>
      </c>
      <c r="D110" s="36" t="s">
        <v>277</v>
      </c>
      <c r="E110" s="12" t="s">
        <v>102</v>
      </c>
      <c r="F110" s="12">
        <v>700</v>
      </c>
      <c r="G110" s="12">
        <v>5</v>
      </c>
      <c r="H110" s="12">
        <v>25</v>
      </c>
      <c r="I110" s="12"/>
      <c r="J110" s="12"/>
      <c r="K110" s="13"/>
      <c r="L110" s="12">
        <f t="shared" si="15"/>
        <v>0</v>
      </c>
      <c r="M110" s="12">
        <f t="shared" si="16"/>
        <v>0</v>
      </c>
      <c r="N110" s="14"/>
      <c r="O110" s="15">
        <v>0.1</v>
      </c>
      <c r="P110" s="15">
        <f t="shared" si="17"/>
        <v>0</v>
      </c>
    </row>
    <row r="111" spans="1:18" x14ac:dyDescent="0.2">
      <c r="A111" s="11" t="s">
        <v>202</v>
      </c>
      <c r="B111" s="11" t="s">
        <v>203</v>
      </c>
      <c r="C111" s="11" t="s">
        <v>202</v>
      </c>
      <c r="D111" s="11" t="s">
        <v>275</v>
      </c>
      <c r="E111" s="12">
        <v>50</v>
      </c>
      <c r="F111" s="12">
        <v>750</v>
      </c>
      <c r="G111" s="12">
        <v>5</v>
      </c>
      <c r="H111" s="12">
        <v>25</v>
      </c>
      <c r="I111" s="12"/>
      <c r="J111" s="12"/>
      <c r="K111" s="13"/>
      <c r="L111" s="12">
        <f t="shared" si="15"/>
        <v>0</v>
      </c>
      <c r="M111" s="12">
        <f t="shared" si="16"/>
        <v>0</v>
      </c>
      <c r="N111" s="14"/>
      <c r="O111" s="15">
        <v>0.1</v>
      </c>
      <c r="P111" s="15">
        <f t="shared" si="17"/>
        <v>0</v>
      </c>
    </row>
    <row r="112" spans="1:18" x14ac:dyDescent="0.2">
      <c r="A112" s="11" t="s">
        <v>108</v>
      </c>
      <c r="B112" s="11" t="s">
        <v>109</v>
      </c>
      <c r="C112" s="11" t="s">
        <v>108</v>
      </c>
      <c r="D112" s="11" t="s">
        <v>275</v>
      </c>
      <c r="E112" s="12">
        <v>50</v>
      </c>
      <c r="F112" s="12">
        <v>900</v>
      </c>
      <c r="G112" s="12">
        <v>5</v>
      </c>
      <c r="H112" s="12">
        <v>25</v>
      </c>
      <c r="I112" s="12"/>
      <c r="J112" s="12"/>
      <c r="K112" s="13"/>
      <c r="L112" s="12">
        <f t="shared" si="15"/>
        <v>0</v>
      </c>
      <c r="M112" s="12">
        <f t="shared" si="16"/>
        <v>0</v>
      </c>
      <c r="N112" s="14"/>
      <c r="O112" s="15">
        <v>0.1</v>
      </c>
      <c r="P112" s="15">
        <f t="shared" si="17"/>
        <v>0</v>
      </c>
    </row>
    <row r="113" spans="1:18" x14ac:dyDescent="0.2">
      <c r="A113" s="36" t="s">
        <v>187</v>
      </c>
      <c r="B113" s="36" t="s">
        <v>109</v>
      </c>
      <c r="C113" s="36">
        <v>90448700</v>
      </c>
      <c r="D113" s="36" t="s">
        <v>277</v>
      </c>
      <c r="E113" s="12" t="s">
        <v>102</v>
      </c>
      <c r="F113" s="12">
        <v>900</v>
      </c>
      <c r="G113" s="12">
        <v>5</v>
      </c>
      <c r="H113" s="12">
        <v>25</v>
      </c>
      <c r="I113" s="12"/>
      <c r="J113" s="12"/>
      <c r="K113" s="13"/>
      <c r="L113" s="12">
        <f t="shared" si="15"/>
        <v>0</v>
      </c>
      <c r="M113" s="12">
        <f t="shared" si="16"/>
        <v>0</v>
      </c>
      <c r="N113" s="14"/>
      <c r="O113" s="15">
        <v>0.1</v>
      </c>
      <c r="P113" s="15">
        <f t="shared" si="17"/>
        <v>0</v>
      </c>
    </row>
    <row r="114" spans="1:18" x14ac:dyDescent="0.2">
      <c r="A114" s="11" t="s">
        <v>110</v>
      </c>
      <c r="B114" s="11" t="s">
        <v>111</v>
      </c>
      <c r="C114" s="11" t="s">
        <v>110</v>
      </c>
      <c r="D114" s="11" t="s">
        <v>275</v>
      </c>
      <c r="E114" s="12">
        <v>50</v>
      </c>
      <c r="F114" s="12">
        <v>1200</v>
      </c>
      <c r="G114" s="12">
        <v>5</v>
      </c>
      <c r="H114" s="12">
        <v>25</v>
      </c>
      <c r="I114" s="12"/>
      <c r="J114" s="12"/>
      <c r="K114" s="13"/>
      <c r="L114" s="12">
        <f t="shared" si="15"/>
        <v>0</v>
      </c>
      <c r="M114" s="12">
        <f t="shared" si="16"/>
        <v>0</v>
      </c>
      <c r="N114" s="14"/>
      <c r="O114" s="15">
        <v>0.13</v>
      </c>
      <c r="P114" s="15">
        <f t="shared" si="17"/>
        <v>0</v>
      </c>
    </row>
    <row r="115" spans="1:18" x14ac:dyDescent="0.2">
      <c r="A115" s="36" t="s">
        <v>204</v>
      </c>
      <c r="B115" s="36" t="s">
        <v>111</v>
      </c>
      <c r="C115" s="31" t="s">
        <v>205</v>
      </c>
      <c r="D115" s="36" t="s">
        <v>277</v>
      </c>
      <c r="E115" s="12">
        <v>50</v>
      </c>
      <c r="F115" s="12">
        <v>1200</v>
      </c>
      <c r="G115" s="12">
        <v>5</v>
      </c>
      <c r="H115" s="12">
        <v>25</v>
      </c>
      <c r="I115" s="12"/>
      <c r="J115" s="12"/>
      <c r="K115" s="13"/>
      <c r="L115" s="12">
        <f t="shared" si="15"/>
        <v>0</v>
      </c>
      <c r="M115" s="12">
        <f t="shared" si="16"/>
        <v>0</v>
      </c>
      <c r="N115" s="14"/>
      <c r="O115" s="15">
        <v>0.13</v>
      </c>
      <c r="P115" s="15">
        <f t="shared" si="17"/>
        <v>0</v>
      </c>
    </row>
    <row r="116" spans="1:18" x14ac:dyDescent="0.2">
      <c r="A116" s="36" t="s">
        <v>268</v>
      </c>
      <c r="B116" s="36" t="s">
        <v>269</v>
      </c>
      <c r="C116" s="31" t="s">
        <v>270</v>
      </c>
      <c r="D116" s="36" t="s">
        <v>277</v>
      </c>
      <c r="E116" s="12">
        <v>50</v>
      </c>
      <c r="F116" s="12">
        <v>2400</v>
      </c>
      <c r="G116" s="12">
        <v>5</v>
      </c>
      <c r="H116" s="12">
        <v>25</v>
      </c>
      <c r="I116" s="12"/>
      <c r="J116" s="12"/>
      <c r="K116" s="13"/>
      <c r="L116" s="12">
        <f t="shared" si="15"/>
        <v>0</v>
      </c>
      <c r="M116" s="12">
        <f t="shared" si="16"/>
        <v>0</v>
      </c>
      <c r="N116" s="14"/>
      <c r="O116" s="15">
        <v>0.13</v>
      </c>
      <c r="P116" s="15">
        <f t="shared" si="17"/>
        <v>0</v>
      </c>
      <c r="Q116" s="43">
        <f>SUM(P101:P116)</f>
        <v>0</v>
      </c>
      <c r="R116" s="3">
        <f>Q116*100/$Q$151</f>
        <v>0</v>
      </c>
    </row>
    <row r="117" spans="1:18" x14ac:dyDescent="0.2">
      <c r="A117" s="318" t="s">
        <v>112</v>
      </c>
      <c r="B117" s="319"/>
      <c r="C117" s="29"/>
      <c r="D117" s="29"/>
      <c r="E117" s="30"/>
      <c r="F117" s="12"/>
      <c r="G117" s="12"/>
      <c r="H117" s="12"/>
      <c r="I117" s="12"/>
      <c r="J117" s="12"/>
      <c r="K117" s="36"/>
      <c r="L117" s="12"/>
      <c r="M117" s="12"/>
      <c r="N117" s="14"/>
      <c r="O117" s="12"/>
      <c r="P117" s="15"/>
    </row>
    <row r="118" spans="1:18" x14ac:dyDescent="0.2">
      <c r="A118" s="11" t="s">
        <v>216</v>
      </c>
      <c r="B118" s="11" t="s">
        <v>217</v>
      </c>
      <c r="C118" s="11" t="s">
        <v>216</v>
      </c>
      <c r="D118" s="11" t="s">
        <v>275</v>
      </c>
      <c r="E118" s="12">
        <v>20</v>
      </c>
      <c r="F118" s="12">
        <v>150</v>
      </c>
      <c r="G118" s="12">
        <v>10</v>
      </c>
      <c r="H118" s="12">
        <v>400</v>
      </c>
      <c r="I118" s="12"/>
      <c r="J118" s="12"/>
      <c r="K118" s="36"/>
      <c r="L118" s="12">
        <f t="shared" ref="L118:L150" si="18">SUM(J118:K118)</f>
        <v>0</v>
      </c>
      <c r="M118" s="12">
        <f t="shared" ref="M118:M150" si="19">$L118/$H118</f>
        <v>0</v>
      </c>
      <c r="N118" s="14"/>
      <c r="O118" s="12">
        <v>0.06</v>
      </c>
      <c r="P118" s="15">
        <f t="shared" ref="P118:P150" si="20">$M118*$O118</f>
        <v>0</v>
      </c>
    </row>
    <row r="119" spans="1:18" x14ac:dyDescent="0.2">
      <c r="A119" s="36" t="s">
        <v>226</v>
      </c>
      <c r="B119" s="36" t="s">
        <v>217</v>
      </c>
      <c r="C119" s="36">
        <v>90444200</v>
      </c>
      <c r="D119" s="36" t="s">
        <v>277</v>
      </c>
      <c r="E119" s="12">
        <v>20</v>
      </c>
      <c r="F119" s="12">
        <v>150</v>
      </c>
      <c r="G119" s="12">
        <v>10</v>
      </c>
      <c r="H119" s="12">
        <v>400</v>
      </c>
      <c r="I119" s="12"/>
      <c r="J119" s="12"/>
      <c r="K119" s="36"/>
      <c r="L119" s="12">
        <f t="shared" si="18"/>
        <v>0</v>
      </c>
      <c r="M119" s="12">
        <f t="shared" si="19"/>
        <v>0</v>
      </c>
      <c r="N119" s="14"/>
      <c r="O119" s="12">
        <v>0.06</v>
      </c>
      <c r="P119" s="15">
        <f t="shared" si="20"/>
        <v>0</v>
      </c>
    </row>
    <row r="120" spans="1:18" x14ac:dyDescent="0.2">
      <c r="A120" s="11" t="s">
        <v>191</v>
      </c>
      <c r="B120" s="11" t="s">
        <v>192</v>
      </c>
      <c r="C120" s="11" t="s">
        <v>191</v>
      </c>
      <c r="D120" s="11" t="s">
        <v>275</v>
      </c>
      <c r="E120" s="12">
        <v>20</v>
      </c>
      <c r="F120" s="12">
        <v>200</v>
      </c>
      <c r="G120" s="12">
        <v>10</v>
      </c>
      <c r="H120" s="12">
        <v>300</v>
      </c>
      <c r="I120" s="12"/>
      <c r="J120" s="12"/>
      <c r="K120" s="36"/>
      <c r="L120" s="12">
        <f t="shared" si="18"/>
        <v>0</v>
      </c>
      <c r="M120" s="12">
        <f t="shared" si="19"/>
        <v>0</v>
      </c>
      <c r="N120" s="14"/>
      <c r="O120" s="12">
        <v>0.06</v>
      </c>
      <c r="P120" s="15">
        <f t="shared" si="20"/>
        <v>0</v>
      </c>
    </row>
    <row r="121" spans="1:18" x14ac:dyDescent="0.2">
      <c r="A121" s="11" t="s">
        <v>160</v>
      </c>
      <c r="B121" s="11" t="s">
        <v>161</v>
      </c>
      <c r="C121" s="11" t="s">
        <v>160</v>
      </c>
      <c r="D121" s="11" t="s">
        <v>275</v>
      </c>
      <c r="E121" s="12">
        <v>20</v>
      </c>
      <c r="F121" s="12">
        <v>300</v>
      </c>
      <c r="G121" s="12">
        <v>10</v>
      </c>
      <c r="H121" s="12">
        <v>200</v>
      </c>
      <c r="I121" s="12">
        <v>600</v>
      </c>
      <c r="J121" s="12"/>
      <c r="K121" s="13"/>
      <c r="L121" s="12">
        <f>SUM(I121:K121)</f>
        <v>600</v>
      </c>
      <c r="M121" s="12">
        <f t="shared" si="19"/>
        <v>3</v>
      </c>
      <c r="N121" s="14"/>
      <c r="O121" s="15">
        <v>0.06</v>
      </c>
      <c r="P121" s="15">
        <f t="shared" si="20"/>
        <v>0.18</v>
      </c>
    </row>
    <row r="122" spans="1:18" x14ac:dyDescent="0.2">
      <c r="A122" s="36" t="s">
        <v>215</v>
      </c>
      <c r="B122" s="36" t="s">
        <v>161</v>
      </c>
      <c r="C122" s="36">
        <v>90444300</v>
      </c>
      <c r="D122" s="36" t="s">
        <v>277</v>
      </c>
      <c r="E122" s="12" t="s">
        <v>46</v>
      </c>
      <c r="F122" s="12">
        <v>300</v>
      </c>
      <c r="G122" s="12">
        <v>10</v>
      </c>
      <c r="H122" s="12">
        <v>200</v>
      </c>
      <c r="I122" s="12">
        <v>400</v>
      </c>
      <c r="J122" s="12"/>
      <c r="K122" s="13"/>
      <c r="L122" s="12">
        <f>SUM(I122:K122)</f>
        <v>400</v>
      </c>
      <c r="M122" s="12">
        <f t="shared" si="19"/>
        <v>2</v>
      </c>
      <c r="N122" s="14"/>
      <c r="O122" s="15">
        <v>0.06</v>
      </c>
      <c r="P122" s="15">
        <f t="shared" si="20"/>
        <v>0.12</v>
      </c>
    </row>
    <row r="123" spans="1:18" x14ac:dyDescent="0.2">
      <c r="A123" s="11" t="s">
        <v>206</v>
      </c>
      <c r="B123" s="11" t="s">
        <v>114</v>
      </c>
      <c r="C123" s="11" t="s">
        <v>206</v>
      </c>
      <c r="D123" s="11" t="s">
        <v>275</v>
      </c>
      <c r="E123" s="12">
        <v>20</v>
      </c>
      <c r="F123" s="12">
        <v>450</v>
      </c>
      <c r="G123" s="12">
        <v>10</v>
      </c>
      <c r="H123" s="12">
        <v>100</v>
      </c>
      <c r="I123" s="12"/>
      <c r="J123" s="12"/>
      <c r="K123" s="25"/>
      <c r="L123" s="12">
        <f t="shared" si="18"/>
        <v>0</v>
      </c>
      <c r="M123" s="12">
        <f t="shared" si="19"/>
        <v>0</v>
      </c>
      <c r="N123" s="14"/>
      <c r="O123" s="15">
        <v>0.08</v>
      </c>
      <c r="P123" s="15">
        <f t="shared" si="20"/>
        <v>0</v>
      </c>
    </row>
    <row r="124" spans="1:18" x14ac:dyDescent="0.2">
      <c r="A124" s="36" t="s">
        <v>113</v>
      </c>
      <c r="B124" s="36" t="s">
        <v>114</v>
      </c>
      <c r="C124" s="36">
        <v>90444400</v>
      </c>
      <c r="D124" s="36" t="s">
        <v>277</v>
      </c>
      <c r="E124" s="12" t="s">
        <v>46</v>
      </c>
      <c r="F124" s="12">
        <v>450</v>
      </c>
      <c r="G124" s="12">
        <v>10</v>
      </c>
      <c r="H124" s="12">
        <v>100</v>
      </c>
      <c r="I124" s="12"/>
      <c r="J124" s="12"/>
      <c r="K124" s="13"/>
      <c r="L124" s="12">
        <f t="shared" si="18"/>
        <v>0</v>
      </c>
      <c r="M124" s="12">
        <f t="shared" si="19"/>
        <v>0</v>
      </c>
      <c r="N124" s="14"/>
      <c r="O124" s="15">
        <v>0.08</v>
      </c>
      <c r="P124" s="15">
        <f t="shared" si="20"/>
        <v>0</v>
      </c>
    </row>
    <row r="125" spans="1:18" x14ac:dyDescent="0.2">
      <c r="A125" s="11" t="s">
        <v>115</v>
      </c>
      <c r="B125" s="11" t="s">
        <v>116</v>
      </c>
      <c r="C125" s="11" t="s">
        <v>115</v>
      </c>
      <c r="D125" s="11" t="s">
        <v>275</v>
      </c>
      <c r="E125" s="12">
        <v>20</v>
      </c>
      <c r="F125" s="12">
        <v>600</v>
      </c>
      <c r="G125" s="12">
        <v>10</v>
      </c>
      <c r="H125" s="12">
        <v>100</v>
      </c>
      <c r="I125" s="12"/>
      <c r="J125" s="12"/>
      <c r="K125" s="13"/>
      <c r="L125" s="12">
        <f t="shared" si="18"/>
        <v>0</v>
      </c>
      <c r="M125" s="12">
        <f t="shared" si="19"/>
        <v>0</v>
      </c>
      <c r="N125" s="14"/>
      <c r="O125" s="15">
        <v>0.06</v>
      </c>
      <c r="P125" s="15">
        <f t="shared" si="20"/>
        <v>0</v>
      </c>
    </row>
    <row r="126" spans="1:18" x14ac:dyDescent="0.2">
      <c r="A126" s="36" t="s">
        <v>188</v>
      </c>
      <c r="B126" s="36" t="s">
        <v>116</v>
      </c>
      <c r="C126" s="36">
        <v>90444600</v>
      </c>
      <c r="D126" s="36" t="s">
        <v>277</v>
      </c>
      <c r="E126" s="12" t="s">
        <v>46</v>
      </c>
      <c r="F126" s="12">
        <v>600</v>
      </c>
      <c r="G126" s="12">
        <v>10</v>
      </c>
      <c r="H126" s="12">
        <v>100</v>
      </c>
      <c r="I126" s="12"/>
      <c r="J126" s="12"/>
      <c r="K126" s="13"/>
      <c r="L126" s="12">
        <f t="shared" si="18"/>
        <v>0</v>
      </c>
      <c r="M126" s="12">
        <f t="shared" si="19"/>
        <v>0</v>
      </c>
      <c r="N126" s="14"/>
      <c r="O126" s="15">
        <v>0.06</v>
      </c>
      <c r="P126" s="15">
        <f t="shared" si="20"/>
        <v>0</v>
      </c>
    </row>
    <row r="127" spans="1:18" x14ac:dyDescent="0.2">
      <c r="A127" s="11" t="s">
        <v>117</v>
      </c>
      <c r="B127" s="11" t="s">
        <v>118</v>
      </c>
      <c r="C127" s="11" t="s">
        <v>117</v>
      </c>
      <c r="D127" s="11" t="s">
        <v>275</v>
      </c>
      <c r="E127" s="12">
        <v>20</v>
      </c>
      <c r="F127" s="12">
        <v>750</v>
      </c>
      <c r="G127" s="12">
        <v>10</v>
      </c>
      <c r="H127" s="12">
        <v>100</v>
      </c>
      <c r="I127" s="12"/>
      <c r="J127" s="12"/>
      <c r="K127" s="13"/>
      <c r="L127" s="12">
        <f t="shared" si="18"/>
        <v>0</v>
      </c>
      <c r="M127" s="12">
        <f t="shared" si="19"/>
        <v>0</v>
      </c>
      <c r="N127" s="14"/>
      <c r="O127" s="15">
        <v>7.0000000000000007E-2</v>
      </c>
      <c r="P127" s="15">
        <f t="shared" si="20"/>
        <v>0</v>
      </c>
    </row>
    <row r="128" spans="1:18" x14ac:dyDescent="0.2">
      <c r="A128" s="36" t="s">
        <v>189</v>
      </c>
      <c r="B128" s="36" t="s">
        <v>118</v>
      </c>
      <c r="C128" s="36">
        <v>90444700</v>
      </c>
      <c r="D128" s="36" t="s">
        <v>277</v>
      </c>
      <c r="E128" s="12" t="s">
        <v>46</v>
      </c>
      <c r="F128" s="12">
        <v>750</v>
      </c>
      <c r="G128" s="12">
        <v>10</v>
      </c>
      <c r="H128" s="12">
        <v>100</v>
      </c>
      <c r="I128" s="12"/>
      <c r="J128" s="12"/>
      <c r="K128" s="13"/>
      <c r="L128" s="12">
        <f t="shared" si="18"/>
        <v>0</v>
      </c>
      <c r="M128" s="12">
        <f t="shared" si="19"/>
        <v>0</v>
      </c>
      <c r="N128" s="14"/>
      <c r="O128" s="15">
        <v>7.0000000000000007E-2</v>
      </c>
      <c r="P128" s="15">
        <f t="shared" si="20"/>
        <v>0</v>
      </c>
    </row>
    <row r="129" spans="1:18" x14ac:dyDescent="0.2">
      <c r="A129" s="11" t="s">
        <v>119</v>
      </c>
      <c r="B129" s="11" t="s">
        <v>120</v>
      </c>
      <c r="C129" s="11" t="s">
        <v>119</v>
      </c>
      <c r="D129" s="11" t="s">
        <v>275</v>
      </c>
      <c r="E129" s="12">
        <v>20</v>
      </c>
      <c r="F129" s="12">
        <v>900</v>
      </c>
      <c r="G129" s="12">
        <v>10</v>
      </c>
      <c r="H129" s="12">
        <v>50</v>
      </c>
      <c r="I129" s="12"/>
      <c r="J129" s="12"/>
      <c r="K129" s="13"/>
      <c r="L129" s="12">
        <f t="shared" si="18"/>
        <v>0</v>
      </c>
      <c r="M129" s="12">
        <f t="shared" si="19"/>
        <v>0</v>
      </c>
      <c r="N129" s="14"/>
      <c r="O129" s="15">
        <v>0.08</v>
      </c>
      <c r="P129" s="15">
        <f t="shared" si="20"/>
        <v>0</v>
      </c>
    </row>
    <row r="130" spans="1:18" x14ac:dyDescent="0.2">
      <c r="A130" s="36" t="s">
        <v>263</v>
      </c>
      <c r="B130" s="36" t="s">
        <v>120</v>
      </c>
      <c r="C130" s="36">
        <v>90444800</v>
      </c>
      <c r="D130" s="36" t="s">
        <v>277</v>
      </c>
      <c r="E130" s="12" t="s">
        <v>46</v>
      </c>
      <c r="F130" s="12">
        <v>900</v>
      </c>
      <c r="G130" s="12">
        <v>10</v>
      </c>
      <c r="H130" s="12">
        <v>50</v>
      </c>
      <c r="I130" s="12"/>
      <c r="J130" s="12"/>
      <c r="K130" s="13"/>
      <c r="L130" s="12">
        <f t="shared" si="18"/>
        <v>0</v>
      </c>
      <c r="M130" s="12">
        <f t="shared" si="19"/>
        <v>0</v>
      </c>
      <c r="N130" s="14"/>
      <c r="O130" s="15">
        <v>0.08</v>
      </c>
      <c r="P130" s="15">
        <f t="shared" si="20"/>
        <v>0</v>
      </c>
    </row>
    <row r="131" spans="1:18" x14ac:dyDescent="0.2">
      <c r="A131" s="11" t="s">
        <v>121</v>
      </c>
      <c r="B131" s="11" t="s">
        <v>122</v>
      </c>
      <c r="C131" s="11" t="s">
        <v>121</v>
      </c>
      <c r="D131" s="11" t="s">
        <v>275</v>
      </c>
      <c r="E131" s="12">
        <v>20</v>
      </c>
      <c r="F131" s="12">
        <v>1200</v>
      </c>
      <c r="G131" s="12">
        <v>10</v>
      </c>
      <c r="H131" s="12">
        <v>50</v>
      </c>
      <c r="I131" s="12"/>
      <c r="J131" s="12"/>
      <c r="K131" s="13"/>
      <c r="L131" s="12">
        <f t="shared" si="18"/>
        <v>0</v>
      </c>
      <c r="M131" s="12">
        <f t="shared" si="19"/>
        <v>0</v>
      </c>
      <c r="N131" s="14"/>
      <c r="O131" s="15">
        <v>0.11</v>
      </c>
      <c r="P131" s="15">
        <f t="shared" si="20"/>
        <v>0</v>
      </c>
    </row>
    <row r="132" spans="1:18" x14ac:dyDescent="0.2">
      <c r="A132" s="11" t="s">
        <v>207</v>
      </c>
      <c r="B132" s="11" t="s">
        <v>208</v>
      </c>
      <c r="C132" s="11" t="s">
        <v>207</v>
      </c>
      <c r="D132" s="11" t="s">
        <v>275</v>
      </c>
      <c r="E132" s="12">
        <v>20</v>
      </c>
      <c r="F132" s="12">
        <v>1500</v>
      </c>
      <c r="G132" s="12">
        <v>10</v>
      </c>
      <c r="H132" s="12">
        <v>50</v>
      </c>
      <c r="I132" s="12"/>
      <c r="J132" s="12"/>
      <c r="K132" s="13"/>
      <c r="L132" s="12">
        <f t="shared" si="18"/>
        <v>0</v>
      </c>
      <c r="M132" s="12">
        <f t="shared" si="19"/>
        <v>0</v>
      </c>
      <c r="N132" s="14"/>
      <c r="O132" s="15">
        <v>7.0000000000000007E-2</v>
      </c>
      <c r="P132" s="15">
        <f t="shared" si="20"/>
        <v>0</v>
      </c>
    </row>
    <row r="133" spans="1:18" x14ac:dyDescent="0.2">
      <c r="A133" s="11" t="s">
        <v>209</v>
      </c>
      <c r="B133" s="11" t="s">
        <v>210</v>
      </c>
      <c r="C133" s="11" t="s">
        <v>209</v>
      </c>
      <c r="D133" s="11" t="s">
        <v>275</v>
      </c>
      <c r="E133" s="12">
        <v>20</v>
      </c>
      <c r="F133" s="12">
        <v>1800</v>
      </c>
      <c r="G133" s="12">
        <v>10</v>
      </c>
      <c r="H133" s="12">
        <v>50</v>
      </c>
      <c r="I133" s="12"/>
      <c r="J133" s="12"/>
      <c r="K133" s="13"/>
      <c r="L133" s="12">
        <f t="shared" si="18"/>
        <v>0</v>
      </c>
      <c r="M133" s="12">
        <f t="shared" si="19"/>
        <v>0</v>
      </c>
      <c r="N133" s="51"/>
      <c r="O133" s="15">
        <v>0.09</v>
      </c>
      <c r="P133" s="15">
        <f t="shared" si="20"/>
        <v>0</v>
      </c>
      <c r="Q133" s="43">
        <f>SUM(P118:P133)</f>
        <v>0.3</v>
      </c>
      <c r="R133" s="3">
        <f>Q133*100/$Q$151</f>
        <v>5.6497175141242941</v>
      </c>
    </row>
    <row r="134" spans="1:18" x14ac:dyDescent="0.2">
      <c r="A134" s="11" t="s">
        <v>123</v>
      </c>
      <c r="B134" s="11" t="s">
        <v>124</v>
      </c>
      <c r="C134" s="11" t="s">
        <v>123</v>
      </c>
      <c r="D134" s="11" t="s">
        <v>275</v>
      </c>
      <c r="E134" s="12">
        <v>25</v>
      </c>
      <c r="F134" s="12">
        <v>150</v>
      </c>
      <c r="G134" s="12">
        <v>10</v>
      </c>
      <c r="H134" s="12">
        <v>200</v>
      </c>
      <c r="I134" s="12"/>
      <c r="J134" s="12"/>
      <c r="K134" s="13"/>
      <c r="L134" s="12">
        <f t="shared" si="18"/>
        <v>0</v>
      </c>
      <c r="M134" s="12">
        <f t="shared" si="19"/>
        <v>0</v>
      </c>
      <c r="N134" s="14"/>
      <c r="O134" s="15">
        <v>0.04</v>
      </c>
      <c r="P134" s="15">
        <f t="shared" si="20"/>
        <v>0</v>
      </c>
    </row>
    <row r="135" spans="1:18" x14ac:dyDescent="0.2">
      <c r="A135" s="36" t="s">
        <v>257</v>
      </c>
      <c r="B135" s="36" t="s">
        <v>124</v>
      </c>
      <c r="C135" s="36">
        <v>90445200</v>
      </c>
      <c r="D135" s="36" t="s">
        <v>277</v>
      </c>
      <c r="E135" s="12">
        <v>25</v>
      </c>
      <c r="F135" s="12">
        <v>150</v>
      </c>
      <c r="G135" s="12">
        <v>10</v>
      </c>
      <c r="H135" s="12">
        <v>200</v>
      </c>
      <c r="I135" s="12"/>
      <c r="J135" s="12"/>
      <c r="K135" s="13"/>
      <c r="L135" s="12">
        <f t="shared" si="18"/>
        <v>0</v>
      </c>
      <c r="M135" s="12">
        <f t="shared" si="19"/>
        <v>0</v>
      </c>
      <c r="N135" s="14"/>
      <c r="O135" s="15">
        <v>0.04</v>
      </c>
      <c r="P135" s="15">
        <f t="shared" si="20"/>
        <v>0</v>
      </c>
    </row>
    <row r="136" spans="1:18" x14ac:dyDescent="0.2">
      <c r="A136" s="11" t="s">
        <v>125</v>
      </c>
      <c r="B136" s="11" t="s">
        <v>126</v>
      </c>
      <c r="C136" s="11" t="s">
        <v>125</v>
      </c>
      <c r="D136" s="11" t="s">
        <v>275</v>
      </c>
      <c r="E136" s="12">
        <v>25</v>
      </c>
      <c r="F136" s="12">
        <v>300</v>
      </c>
      <c r="G136" s="12">
        <v>10</v>
      </c>
      <c r="H136" s="12">
        <v>100</v>
      </c>
      <c r="I136" s="12">
        <v>200</v>
      </c>
      <c r="J136" s="12"/>
      <c r="K136" s="13"/>
      <c r="L136" s="12">
        <f>SUM(I136:K136)</f>
        <v>200</v>
      </c>
      <c r="M136" s="12">
        <f t="shared" si="19"/>
        <v>2</v>
      </c>
      <c r="N136" s="14"/>
      <c r="O136" s="15">
        <v>0.04</v>
      </c>
      <c r="P136" s="15">
        <f t="shared" si="20"/>
        <v>0.08</v>
      </c>
    </row>
    <row r="137" spans="1:18" x14ac:dyDescent="0.2">
      <c r="A137" s="36" t="s">
        <v>127</v>
      </c>
      <c r="B137" s="36" t="s">
        <v>126</v>
      </c>
      <c r="C137" s="36">
        <v>90445300</v>
      </c>
      <c r="D137" s="36" t="s">
        <v>277</v>
      </c>
      <c r="E137" s="12" t="s">
        <v>63</v>
      </c>
      <c r="F137" s="12">
        <v>300</v>
      </c>
      <c r="G137" s="12">
        <v>10</v>
      </c>
      <c r="H137" s="12">
        <v>100</v>
      </c>
      <c r="I137" s="12">
        <v>200</v>
      </c>
      <c r="J137" s="12"/>
      <c r="K137" s="13"/>
      <c r="L137" s="12">
        <f>SUM(I137:K137)</f>
        <v>200</v>
      </c>
      <c r="M137" s="12">
        <f t="shared" si="19"/>
        <v>2</v>
      </c>
      <c r="N137" s="14"/>
      <c r="O137" s="15">
        <v>0.04</v>
      </c>
      <c r="P137" s="15">
        <f t="shared" si="20"/>
        <v>0.08</v>
      </c>
    </row>
    <row r="138" spans="1:18" x14ac:dyDescent="0.2">
      <c r="A138" s="11" t="s">
        <v>128</v>
      </c>
      <c r="B138" s="11" t="s">
        <v>129</v>
      </c>
      <c r="C138" s="11" t="s">
        <v>128</v>
      </c>
      <c r="D138" s="11" t="s">
        <v>275</v>
      </c>
      <c r="E138" s="12">
        <v>25</v>
      </c>
      <c r="F138" s="12">
        <v>450</v>
      </c>
      <c r="G138" s="12">
        <v>10</v>
      </c>
      <c r="H138" s="12">
        <v>100</v>
      </c>
      <c r="I138" s="12">
        <v>200</v>
      </c>
      <c r="J138" s="12"/>
      <c r="K138" s="13"/>
      <c r="L138" s="12">
        <f>SUM(I138:K138)</f>
        <v>200</v>
      </c>
      <c r="M138" s="12">
        <f t="shared" si="19"/>
        <v>2</v>
      </c>
      <c r="N138" s="14"/>
      <c r="O138" s="15">
        <v>0.06</v>
      </c>
      <c r="P138" s="15">
        <f t="shared" si="20"/>
        <v>0.12</v>
      </c>
    </row>
    <row r="139" spans="1:18" x14ac:dyDescent="0.2">
      <c r="A139" s="36" t="s">
        <v>190</v>
      </c>
      <c r="B139" s="36" t="s">
        <v>129</v>
      </c>
      <c r="C139" s="36">
        <v>90445400</v>
      </c>
      <c r="D139" s="36" t="s">
        <v>277</v>
      </c>
      <c r="E139" s="12" t="s">
        <v>63</v>
      </c>
      <c r="F139" s="12">
        <v>450</v>
      </c>
      <c r="G139" s="12">
        <v>10</v>
      </c>
      <c r="H139" s="12">
        <v>100</v>
      </c>
      <c r="I139" s="12">
        <v>500</v>
      </c>
      <c r="J139" s="12"/>
      <c r="K139" s="13"/>
      <c r="L139" s="12">
        <f>SUM(I139:K139)</f>
        <v>500</v>
      </c>
      <c r="M139" s="12">
        <f t="shared" si="19"/>
        <v>5</v>
      </c>
      <c r="N139" s="14"/>
      <c r="O139" s="15">
        <v>0.06</v>
      </c>
      <c r="P139" s="15">
        <f t="shared" si="20"/>
        <v>0.3</v>
      </c>
    </row>
    <row r="140" spans="1:18" x14ac:dyDescent="0.2">
      <c r="A140" s="11" t="s">
        <v>130</v>
      </c>
      <c r="B140" s="11" t="s">
        <v>131</v>
      </c>
      <c r="C140" s="11" t="s">
        <v>130</v>
      </c>
      <c r="D140" s="11" t="s">
        <v>275</v>
      </c>
      <c r="E140" s="12">
        <v>25</v>
      </c>
      <c r="F140" s="12">
        <v>600</v>
      </c>
      <c r="G140" s="12">
        <v>10</v>
      </c>
      <c r="H140" s="12">
        <v>50</v>
      </c>
      <c r="I140" s="12"/>
      <c r="J140" s="12"/>
      <c r="K140" s="13"/>
      <c r="L140" s="12">
        <f t="shared" si="18"/>
        <v>0</v>
      </c>
      <c r="M140" s="12">
        <f t="shared" si="19"/>
        <v>0</v>
      </c>
      <c r="N140" s="14"/>
      <c r="O140" s="15">
        <v>0.04</v>
      </c>
      <c r="P140" s="15">
        <f t="shared" si="20"/>
        <v>0</v>
      </c>
    </row>
    <row r="141" spans="1:18" x14ac:dyDescent="0.2">
      <c r="A141" s="36" t="s">
        <v>211</v>
      </c>
      <c r="B141" s="36" t="s">
        <v>131</v>
      </c>
      <c r="C141" s="36">
        <v>90445600</v>
      </c>
      <c r="D141" s="36" t="s">
        <v>277</v>
      </c>
      <c r="E141" s="12">
        <v>25</v>
      </c>
      <c r="F141" s="12">
        <v>600</v>
      </c>
      <c r="G141" s="12">
        <v>10</v>
      </c>
      <c r="H141" s="12">
        <v>50</v>
      </c>
      <c r="I141" s="12"/>
      <c r="J141" s="12"/>
      <c r="K141" s="13"/>
      <c r="L141" s="12">
        <f t="shared" si="18"/>
        <v>0</v>
      </c>
      <c r="M141" s="12">
        <f t="shared" si="19"/>
        <v>0</v>
      </c>
      <c r="N141" s="14"/>
      <c r="O141" s="15">
        <v>0.04</v>
      </c>
      <c r="P141" s="15">
        <f t="shared" si="20"/>
        <v>0</v>
      </c>
    </row>
    <row r="142" spans="1:18" x14ac:dyDescent="0.2">
      <c r="A142" s="11" t="s">
        <v>162</v>
      </c>
      <c r="B142" s="11" t="s">
        <v>163</v>
      </c>
      <c r="C142" s="11" t="s">
        <v>162</v>
      </c>
      <c r="D142" s="11" t="s">
        <v>275</v>
      </c>
      <c r="E142" s="12">
        <v>25</v>
      </c>
      <c r="F142" s="12">
        <v>750</v>
      </c>
      <c r="G142" s="12">
        <v>10</v>
      </c>
      <c r="H142" s="12">
        <v>50</v>
      </c>
      <c r="I142" s="12"/>
      <c r="J142" s="12"/>
      <c r="K142" s="13"/>
      <c r="L142" s="12">
        <f t="shared" si="18"/>
        <v>0</v>
      </c>
      <c r="M142" s="12">
        <f t="shared" si="19"/>
        <v>0</v>
      </c>
      <c r="N142" s="14"/>
      <c r="O142" s="15">
        <v>0.04</v>
      </c>
      <c r="P142" s="15">
        <f t="shared" si="20"/>
        <v>0</v>
      </c>
    </row>
    <row r="143" spans="1:18" x14ac:dyDescent="0.2">
      <c r="A143" s="36" t="s">
        <v>218</v>
      </c>
      <c r="B143" s="36" t="s">
        <v>163</v>
      </c>
      <c r="C143" s="31" t="s">
        <v>219</v>
      </c>
      <c r="D143" s="36" t="s">
        <v>277</v>
      </c>
      <c r="E143" s="12">
        <v>25</v>
      </c>
      <c r="F143" s="12">
        <v>750</v>
      </c>
      <c r="G143" s="12">
        <v>10</v>
      </c>
      <c r="H143" s="12">
        <v>50</v>
      </c>
      <c r="I143" s="12"/>
      <c r="J143" s="12"/>
      <c r="K143" s="13"/>
      <c r="L143" s="12">
        <f t="shared" si="18"/>
        <v>0</v>
      </c>
      <c r="M143" s="12">
        <f t="shared" si="19"/>
        <v>0</v>
      </c>
      <c r="N143" s="14"/>
      <c r="O143" s="15">
        <v>0.04</v>
      </c>
      <c r="P143" s="15">
        <f t="shared" si="20"/>
        <v>0</v>
      </c>
    </row>
    <row r="144" spans="1:18" x14ac:dyDescent="0.2">
      <c r="A144" s="11" t="s">
        <v>132</v>
      </c>
      <c r="B144" s="11" t="s">
        <v>133</v>
      </c>
      <c r="C144" s="11" t="s">
        <v>132</v>
      </c>
      <c r="D144" s="11" t="s">
        <v>275</v>
      </c>
      <c r="E144" s="12">
        <v>25</v>
      </c>
      <c r="F144" s="12">
        <v>900</v>
      </c>
      <c r="G144" s="12">
        <v>10</v>
      </c>
      <c r="H144" s="12">
        <v>50</v>
      </c>
      <c r="I144" s="12"/>
      <c r="J144" s="12"/>
      <c r="K144" s="13"/>
      <c r="L144" s="12">
        <f t="shared" si="18"/>
        <v>0</v>
      </c>
      <c r="M144" s="12">
        <f t="shared" si="19"/>
        <v>0</v>
      </c>
      <c r="N144" s="14"/>
      <c r="O144" s="15">
        <v>0.06</v>
      </c>
      <c r="P144" s="15">
        <f t="shared" si="20"/>
        <v>0</v>
      </c>
    </row>
    <row r="145" spans="1:18" x14ac:dyDescent="0.2">
      <c r="A145" s="36" t="s">
        <v>264</v>
      </c>
      <c r="B145" s="36" t="s">
        <v>133</v>
      </c>
      <c r="C145" s="31" t="s">
        <v>265</v>
      </c>
      <c r="D145" s="36" t="s">
        <v>277</v>
      </c>
      <c r="E145" s="12">
        <v>25</v>
      </c>
      <c r="F145" s="12">
        <v>900</v>
      </c>
      <c r="G145" s="12">
        <v>10</v>
      </c>
      <c r="H145" s="12">
        <v>50</v>
      </c>
      <c r="I145" s="12"/>
      <c r="J145" s="12"/>
      <c r="K145" s="13"/>
      <c r="L145" s="12">
        <f t="shared" si="18"/>
        <v>0</v>
      </c>
      <c r="M145" s="12">
        <f t="shared" si="19"/>
        <v>0</v>
      </c>
      <c r="N145" s="14"/>
      <c r="O145" s="15">
        <v>0.06</v>
      </c>
      <c r="P145" s="15">
        <f t="shared" si="20"/>
        <v>0</v>
      </c>
    </row>
    <row r="146" spans="1:18" x14ac:dyDescent="0.2">
      <c r="A146" s="11" t="s">
        <v>134</v>
      </c>
      <c r="B146" s="11" t="s">
        <v>135</v>
      </c>
      <c r="C146" s="11" t="s">
        <v>134</v>
      </c>
      <c r="D146" s="11" t="s">
        <v>275</v>
      </c>
      <c r="E146" s="12">
        <v>25</v>
      </c>
      <c r="F146" s="12">
        <v>1200</v>
      </c>
      <c r="G146" s="12">
        <v>10</v>
      </c>
      <c r="H146" s="12">
        <v>50</v>
      </c>
      <c r="I146" s="12"/>
      <c r="J146" s="12"/>
      <c r="K146" s="13"/>
      <c r="L146" s="12">
        <f t="shared" si="18"/>
        <v>0</v>
      </c>
      <c r="M146" s="12">
        <f t="shared" si="19"/>
        <v>0</v>
      </c>
      <c r="N146" s="14"/>
      <c r="O146" s="15">
        <v>0.08</v>
      </c>
      <c r="P146" s="15">
        <f t="shared" si="20"/>
        <v>0</v>
      </c>
    </row>
    <row r="147" spans="1:18" x14ac:dyDescent="0.2">
      <c r="A147" s="11" t="s">
        <v>238</v>
      </c>
      <c r="B147" s="11" t="s">
        <v>239</v>
      </c>
      <c r="C147" s="11" t="s">
        <v>238</v>
      </c>
      <c r="D147" s="11" t="s">
        <v>275</v>
      </c>
      <c r="E147" s="12">
        <v>25</v>
      </c>
      <c r="F147" s="12">
        <v>1524</v>
      </c>
      <c r="G147" s="12">
        <v>10</v>
      </c>
      <c r="H147" s="12">
        <v>50</v>
      </c>
      <c r="I147" s="12"/>
      <c r="J147" s="12"/>
      <c r="K147" s="13"/>
      <c r="L147" s="12">
        <f t="shared" si="18"/>
        <v>0</v>
      </c>
      <c r="M147" s="12">
        <f t="shared" si="19"/>
        <v>0</v>
      </c>
      <c r="N147" s="14"/>
      <c r="O147" s="15">
        <v>0.08</v>
      </c>
      <c r="P147" s="15">
        <f t="shared" si="20"/>
        <v>0</v>
      </c>
    </row>
    <row r="148" spans="1:18" x14ac:dyDescent="0.2">
      <c r="A148" s="11" t="s">
        <v>164</v>
      </c>
      <c r="B148" s="11" t="s">
        <v>165</v>
      </c>
      <c r="C148" s="11" t="s">
        <v>164</v>
      </c>
      <c r="D148" s="11" t="s">
        <v>275</v>
      </c>
      <c r="E148" s="12">
        <v>25</v>
      </c>
      <c r="F148" s="12">
        <v>1800</v>
      </c>
      <c r="G148" s="12">
        <v>10</v>
      </c>
      <c r="H148" s="12">
        <v>50</v>
      </c>
      <c r="I148" s="12"/>
      <c r="J148" s="12"/>
      <c r="K148" s="13"/>
      <c r="L148" s="12">
        <f t="shared" si="18"/>
        <v>0</v>
      </c>
      <c r="M148" s="12">
        <f t="shared" si="19"/>
        <v>0</v>
      </c>
      <c r="N148" s="14"/>
      <c r="O148" s="15">
        <v>0.12</v>
      </c>
      <c r="P148" s="15">
        <f t="shared" si="20"/>
        <v>0</v>
      </c>
    </row>
    <row r="149" spans="1:18" x14ac:dyDescent="0.2">
      <c r="A149" s="36" t="s">
        <v>227</v>
      </c>
      <c r="B149" s="36" t="s">
        <v>165</v>
      </c>
      <c r="C149" s="36">
        <v>90445900</v>
      </c>
      <c r="D149" s="36" t="s">
        <v>277</v>
      </c>
      <c r="E149" s="12">
        <v>25</v>
      </c>
      <c r="F149" s="12">
        <v>1800</v>
      </c>
      <c r="G149" s="12">
        <v>10</v>
      </c>
      <c r="H149" s="12">
        <v>50</v>
      </c>
      <c r="I149" s="12"/>
      <c r="J149" s="12"/>
      <c r="K149" s="13"/>
      <c r="L149" s="12">
        <f t="shared" si="18"/>
        <v>0</v>
      </c>
      <c r="M149" s="12">
        <f t="shared" si="19"/>
        <v>0</v>
      </c>
      <c r="N149" s="14"/>
      <c r="O149" s="15">
        <v>0.12</v>
      </c>
      <c r="P149" s="15">
        <f t="shared" si="20"/>
        <v>0</v>
      </c>
      <c r="Q149" s="43"/>
    </row>
    <row r="150" spans="1:18" x14ac:dyDescent="0.2">
      <c r="A150" s="36" t="s">
        <v>301</v>
      </c>
      <c r="B150" s="36" t="s">
        <v>302</v>
      </c>
      <c r="C150" s="36">
        <v>90446000</v>
      </c>
      <c r="D150" s="36" t="s">
        <v>277</v>
      </c>
      <c r="E150" s="12">
        <v>25</v>
      </c>
      <c r="F150" s="12">
        <v>2400</v>
      </c>
      <c r="G150" s="12">
        <v>10</v>
      </c>
      <c r="H150" s="12">
        <v>50</v>
      </c>
      <c r="I150" s="12"/>
      <c r="J150" s="12"/>
      <c r="K150" s="13"/>
      <c r="L150" s="12">
        <f t="shared" si="18"/>
        <v>0</v>
      </c>
      <c r="M150" s="12">
        <f t="shared" si="19"/>
        <v>0</v>
      </c>
      <c r="N150" s="14"/>
      <c r="O150" s="15">
        <v>0.12</v>
      </c>
      <c r="P150" s="15">
        <f t="shared" si="20"/>
        <v>0</v>
      </c>
      <c r="Q150" s="43">
        <f>SUM(P134:P150)</f>
        <v>0.58000000000000007</v>
      </c>
      <c r="R150" s="3">
        <f>Q150*100/$Q$151</f>
        <v>10.922787193973637</v>
      </c>
    </row>
    <row r="151" spans="1:18" x14ac:dyDescent="0.2">
      <c r="A151" s="313"/>
      <c r="B151" s="313"/>
      <c r="C151" s="313"/>
      <c r="D151" s="313"/>
      <c r="E151" s="313"/>
      <c r="F151" s="313"/>
      <c r="G151" s="313"/>
      <c r="H151" s="314"/>
      <c r="I151" s="36">
        <f>SUBTOTAL(9,I5:I150)</f>
        <v>17200</v>
      </c>
      <c r="J151" s="36">
        <f>SUBTOTAL(9,J5:J150)</f>
        <v>0</v>
      </c>
      <c r="K151" s="36">
        <f t="shared" ref="K151" si="21">SUBTOTAL(9,K5:K150)</f>
        <v>0</v>
      </c>
      <c r="L151" s="36">
        <f>SUBTOTAL(9,L5:L150)</f>
        <v>17200</v>
      </c>
      <c r="M151" s="36">
        <f>SUBTOTAL(9,M5:M150)</f>
        <v>124</v>
      </c>
      <c r="N151" s="32"/>
      <c r="O151" s="12"/>
      <c r="P151" s="36">
        <f>SUBTOTAL(9,P5:P150)</f>
        <v>6.21</v>
      </c>
      <c r="Q151" s="3">
        <f>SUM(Q5:Q150)</f>
        <v>5.31</v>
      </c>
      <c r="R151" s="3">
        <f>SUM(R5:R150)</f>
        <v>100</v>
      </c>
    </row>
    <row r="152" spans="1:18" x14ac:dyDescent="0.2">
      <c r="A152" s="312"/>
      <c r="B152" s="313"/>
      <c r="C152" s="313"/>
      <c r="D152" s="313"/>
      <c r="E152" s="313"/>
      <c r="F152" s="313"/>
      <c r="G152" s="313"/>
      <c r="H152" s="314"/>
      <c r="I152" s="36">
        <v>124</v>
      </c>
      <c r="J152" s="36"/>
      <c r="K152" s="36"/>
      <c r="L152" s="36"/>
      <c r="M152" s="36">
        <f>SUM(I152:K152)</f>
        <v>124</v>
      </c>
      <c r="P152" s="3">
        <f>P151/30</f>
        <v>0.20699999999999999</v>
      </c>
    </row>
    <row r="153" spans="1:18" x14ac:dyDescent="0.2">
      <c r="A153" s="312"/>
      <c r="B153" s="313"/>
      <c r="C153" s="313"/>
      <c r="D153" s="313"/>
      <c r="E153" s="313"/>
      <c r="F153" s="313"/>
      <c r="G153" s="313"/>
      <c r="H153" s="314"/>
      <c r="I153" s="36">
        <v>6.21</v>
      </c>
      <c r="J153" s="36"/>
      <c r="K153" s="36"/>
      <c r="L153" s="36"/>
      <c r="M153" s="36">
        <f>SUM(I153:K153)</f>
        <v>6.21</v>
      </c>
    </row>
    <row r="154" spans="1:18" x14ac:dyDescent="0.2">
      <c r="A154" s="34"/>
      <c r="B154" s="34"/>
      <c r="C154" s="34"/>
      <c r="D154" s="34"/>
      <c r="E154" s="34"/>
      <c r="F154" s="34"/>
      <c r="G154" s="34"/>
      <c r="H154" s="34"/>
      <c r="I154" s="34"/>
    </row>
    <row r="155" spans="1:18" x14ac:dyDescent="0.2">
      <c r="A155" s="28" t="s">
        <v>136</v>
      </c>
      <c r="B155" s="28" t="s">
        <v>136</v>
      </c>
      <c r="C155" s="30"/>
      <c r="D155" s="30"/>
      <c r="E155" s="8" t="s">
        <v>10</v>
      </c>
      <c r="F155" s="8" t="s">
        <v>137</v>
      </c>
      <c r="G155" s="300" t="s">
        <v>138</v>
      </c>
      <c r="H155" s="301"/>
      <c r="I155" s="52"/>
      <c r="J155" s="20"/>
      <c r="K155" s="20"/>
      <c r="L155" s="12"/>
      <c r="M155" s="12"/>
      <c r="N155" s="35"/>
      <c r="O155" s="12"/>
      <c r="P155" s="15"/>
    </row>
    <row r="156" spans="1:18" x14ac:dyDescent="0.2">
      <c r="A156" s="36"/>
      <c r="B156" s="36"/>
      <c r="C156" s="36"/>
      <c r="D156" s="36"/>
      <c r="E156" s="8"/>
      <c r="F156" s="8"/>
      <c r="G156" s="8" t="s">
        <v>139</v>
      </c>
      <c r="H156" s="8" t="s">
        <v>140</v>
      </c>
      <c r="I156" s="8"/>
      <c r="J156" s="8" t="s">
        <v>140</v>
      </c>
      <c r="K156" s="8" t="s">
        <v>140</v>
      </c>
      <c r="L156" s="36" t="s">
        <v>140</v>
      </c>
      <c r="M156" s="36" t="s">
        <v>12</v>
      </c>
      <c r="N156" s="37"/>
      <c r="O156" s="12"/>
      <c r="P156" s="15"/>
    </row>
    <row r="157" spans="1:18" x14ac:dyDescent="0.2">
      <c r="A157" s="38" t="s">
        <v>142</v>
      </c>
      <c r="B157" s="38" t="s">
        <v>143</v>
      </c>
      <c r="C157" s="38" t="s">
        <v>142</v>
      </c>
      <c r="D157" s="38" t="s">
        <v>142</v>
      </c>
      <c r="E157" s="12">
        <v>13</v>
      </c>
      <c r="F157" s="12">
        <v>25</v>
      </c>
      <c r="G157" s="12">
        <v>5</v>
      </c>
      <c r="H157" s="12">
        <v>125</v>
      </c>
      <c r="I157" s="12"/>
      <c r="J157" s="12"/>
      <c r="K157" s="12"/>
      <c r="L157" s="12">
        <f>SUM(J157:K157)</f>
        <v>0</v>
      </c>
      <c r="M157" s="12">
        <f>$L157/$H157</f>
        <v>0</v>
      </c>
      <c r="N157" s="39"/>
      <c r="O157" s="15">
        <v>0.09</v>
      </c>
      <c r="P157" s="15">
        <f>$M157*$O157</f>
        <v>0</v>
      </c>
    </row>
    <row r="158" spans="1:18" x14ac:dyDescent="0.2">
      <c r="A158" s="38" t="s">
        <v>144</v>
      </c>
      <c r="B158" s="38" t="s">
        <v>145</v>
      </c>
      <c r="C158" s="38" t="s">
        <v>144</v>
      </c>
      <c r="D158" s="38" t="s">
        <v>144</v>
      </c>
      <c r="E158" s="12">
        <v>19</v>
      </c>
      <c r="F158" s="12">
        <v>25</v>
      </c>
      <c r="G158" s="12">
        <v>5</v>
      </c>
      <c r="H158" s="12">
        <v>125</v>
      </c>
      <c r="I158" s="12"/>
      <c r="J158" s="12"/>
      <c r="K158" s="12"/>
      <c r="L158" s="12">
        <f>SUM(J158:K158)</f>
        <v>0</v>
      </c>
      <c r="M158" s="12">
        <f>$L158/$H158</f>
        <v>0</v>
      </c>
      <c r="N158" s="39"/>
      <c r="O158" s="15">
        <v>0.15</v>
      </c>
      <c r="P158" s="15">
        <f>$M158*$O158</f>
        <v>0</v>
      </c>
    </row>
    <row r="159" spans="1:18" x14ac:dyDescent="0.2">
      <c r="B159" s="3"/>
      <c r="J159" s="36">
        <f t="shared" ref="J159:K159" si="22">SUM(J157:J158)</f>
        <v>0</v>
      </c>
      <c r="K159" s="36">
        <f t="shared" si="22"/>
        <v>0</v>
      </c>
      <c r="L159" s="36">
        <f>SUBTOTAL(9,L157:L158)</f>
        <v>0</v>
      </c>
      <c r="M159" s="36">
        <f>SUBTOTAL(9,M157:M158)</f>
        <v>0</v>
      </c>
      <c r="N159" s="37"/>
      <c r="O159" s="12"/>
      <c r="P159" s="33">
        <f>SUBTOTAL(9,P157:P158)</f>
        <v>0</v>
      </c>
    </row>
    <row r="160" spans="1:18" x14ac:dyDescent="0.2">
      <c r="B160" s="3"/>
      <c r="J160" s="40"/>
      <c r="K160" s="40"/>
      <c r="L160" s="36">
        <v>0</v>
      </c>
      <c r="M160" s="36">
        <v>0</v>
      </c>
      <c r="N160" s="35"/>
      <c r="O160" s="12"/>
      <c r="P160" s="33">
        <v>0</v>
      </c>
    </row>
  </sheetData>
  <autoFilter ref="D3:D153"/>
  <mergeCells count="10">
    <mergeCell ref="L3:M3"/>
    <mergeCell ref="O3:P3"/>
    <mergeCell ref="A117:B117"/>
    <mergeCell ref="A151:H151"/>
    <mergeCell ref="A152:H152"/>
    <mergeCell ref="A153:H153"/>
    <mergeCell ref="G155:H155"/>
    <mergeCell ref="A1:D1"/>
    <mergeCell ref="A2:D2"/>
    <mergeCell ref="G3:H3"/>
  </mergeCells>
  <conditionalFormatting sqref="A5:XFD150">
    <cfRule type="expression" dxfId="107" priority="2">
      <formula>MOD(ROW(),2)</formula>
    </cfRule>
  </conditionalFormatting>
  <conditionalFormatting sqref="L5:L150">
    <cfRule type="cellIs" dxfId="106" priority="1" operator="greaterThan">
      <formula>10000</formula>
    </cfRule>
    <cfRule type="cellIs" dxfId="105" priority="4" operator="greaterThan">
      <formula>10000</formula>
    </cfRule>
  </conditionalFormatting>
  <conditionalFormatting sqref="L118:L150">
    <cfRule type="cellIs" dxfId="104" priority="9" operator="greaterThan">
      <formula>2000</formula>
    </cfRule>
  </conditionalFormatting>
  <conditionalFormatting sqref="P5:P116">
    <cfRule type="cellIs" dxfId="103" priority="3" operator="greaterThan">
      <formula>10</formula>
    </cfRule>
  </conditionalFormatting>
  <pageMargins left="0.25" right="0.25" top="0.75" bottom="0.75" header="0.3" footer="0.3"/>
  <pageSetup paperSize="9" scale="77" fitToHeight="0" orientation="landscape" r:id="rId1"/>
  <headerFooter alignWithMargins="0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7">
    <pageSetUpPr fitToPage="1"/>
  </sheetPr>
  <dimension ref="A1:Q160"/>
  <sheetViews>
    <sheetView zoomScaleNormal="100" workbookViewId="0">
      <pane xSplit="4" ySplit="4" topLeftCell="E5" activePane="bottomRight" state="frozen"/>
      <selection pane="topRight" activeCell="D1" sqref="D1"/>
      <selection pane="bottomLeft" activeCell="A4" sqref="A4"/>
      <selection pane="bottomRight" activeCell="E5" sqref="E5"/>
    </sheetView>
  </sheetViews>
  <sheetFormatPr defaultColWidth="9.140625" defaultRowHeight="12.75" x14ac:dyDescent="0.2"/>
  <cols>
    <col min="1" max="1" width="12.5703125" style="3" customWidth="1"/>
    <col min="2" max="2" width="14" style="41" customWidth="1"/>
    <col min="3" max="3" width="14" style="3" bestFit="1" customWidth="1"/>
    <col min="4" max="4" width="12.28515625" style="3" customWidth="1"/>
    <col min="5" max="5" width="7.85546875" style="3" customWidth="1"/>
    <col min="6" max="6" width="8.5703125" style="3" customWidth="1"/>
    <col min="7" max="7" width="6.140625" style="3" customWidth="1"/>
    <col min="8" max="8" width="6.42578125" style="3" customWidth="1"/>
    <col min="9" max="9" width="10.140625" style="3" customWidth="1"/>
    <col min="10" max="10" width="8.28515625" style="3" customWidth="1"/>
    <col min="11" max="11" width="10.7109375" style="3" bestFit="1" customWidth="1"/>
    <col min="12" max="12" width="8.28515625" style="3" bestFit="1" customWidth="1"/>
    <col min="13" max="14" width="9.42578125" style="3" customWidth="1"/>
    <col min="15" max="15" width="9.28515625" style="3" customWidth="1"/>
    <col min="16" max="16384" width="9.140625" style="3"/>
  </cols>
  <sheetData>
    <row r="1" spans="1:15" x14ac:dyDescent="0.2">
      <c r="A1" s="315" t="s">
        <v>281</v>
      </c>
      <c r="B1" s="315"/>
      <c r="C1" s="315"/>
      <c r="D1" s="315"/>
      <c r="I1" s="46"/>
    </row>
    <row r="2" spans="1:15" x14ac:dyDescent="0.2">
      <c r="A2" s="316" t="s">
        <v>339</v>
      </c>
      <c r="B2" s="317"/>
      <c r="C2" s="317"/>
      <c r="D2" s="317"/>
      <c r="E2" s="29"/>
      <c r="F2" s="29"/>
      <c r="G2" s="29"/>
      <c r="H2" s="29"/>
      <c r="I2" s="29"/>
      <c r="J2" s="29"/>
      <c r="K2" s="29"/>
      <c r="L2" s="29"/>
      <c r="M2" s="29"/>
      <c r="N2" s="29"/>
      <c r="O2" s="30"/>
    </row>
    <row r="3" spans="1:15" x14ac:dyDescent="0.2">
      <c r="A3" s="4" t="s">
        <v>0</v>
      </c>
      <c r="B3" s="4" t="s">
        <v>1</v>
      </c>
      <c r="C3" s="4" t="s">
        <v>2</v>
      </c>
      <c r="D3" s="4" t="s">
        <v>274</v>
      </c>
      <c r="E3" s="4" t="s">
        <v>3</v>
      </c>
      <c r="F3" s="4" t="s">
        <v>4</v>
      </c>
      <c r="G3" s="300" t="s">
        <v>5</v>
      </c>
      <c r="H3" s="301"/>
      <c r="I3" s="50"/>
      <c r="J3" s="5"/>
      <c r="K3" s="300" t="s">
        <v>6</v>
      </c>
      <c r="L3" s="301"/>
      <c r="M3" s="6"/>
      <c r="N3" s="300" t="s">
        <v>7</v>
      </c>
      <c r="O3" s="301"/>
    </row>
    <row r="4" spans="1:15" x14ac:dyDescent="0.2">
      <c r="A4" s="37" t="s">
        <v>8</v>
      </c>
      <c r="B4" s="37"/>
      <c r="C4" s="49"/>
      <c r="D4" s="49"/>
      <c r="E4" s="7" t="s">
        <v>9</v>
      </c>
      <c r="F4" s="36" t="s">
        <v>10</v>
      </c>
      <c r="G4" s="8" t="s">
        <v>11</v>
      </c>
      <c r="H4" s="8" t="s">
        <v>12</v>
      </c>
      <c r="I4" s="36"/>
      <c r="J4" s="36"/>
      <c r="K4" s="8" t="s">
        <v>13</v>
      </c>
      <c r="L4" s="8" t="s">
        <v>12</v>
      </c>
      <c r="M4" s="9"/>
      <c r="N4" s="10" t="s">
        <v>14</v>
      </c>
      <c r="O4" s="10" t="s">
        <v>15</v>
      </c>
    </row>
    <row r="5" spans="1:15" x14ac:dyDescent="0.2">
      <c r="A5" s="11" t="s">
        <v>146</v>
      </c>
      <c r="B5" s="11" t="s">
        <v>147</v>
      </c>
      <c r="C5" s="11" t="s">
        <v>146</v>
      </c>
      <c r="D5" s="11" t="s">
        <v>275</v>
      </c>
      <c r="E5" s="12">
        <v>15</v>
      </c>
      <c r="F5" s="12">
        <v>1800</v>
      </c>
      <c r="G5" s="12">
        <v>10</v>
      </c>
      <c r="H5" s="12">
        <v>50</v>
      </c>
      <c r="I5" s="12"/>
      <c r="J5" s="13"/>
      <c r="K5" s="12">
        <f>SUM(I5:J5)</f>
        <v>0</v>
      </c>
      <c r="L5" s="12">
        <f t="shared" ref="L5:L20" si="0">$K5/$H5</f>
        <v>0</v>
      </c>
      <c r="M5" s="14"/>
      <c r="N5" s="15">
        <v>0.06</v>
      </c>
      <c r="O5" s="15">
        <f t="shared" ref="O5:O20" si="1">$L5*$N5</f>
        <v>0</v>
      </c>
    </row>
    <row r="6" spans="1:15" x14ac:dyDescent="0.2">
      <c r="A6" s="16" t="s">
        <v>244</v>
      </c>
      <c r="B6" s="16" t="s">
        <v>147</v>
      </c>
      <c r="C6" s="16" t="s">
        <v>245</v>
      </c>
      <c r="D6" s="16" t="s">
        <v>276</v>
      </c>
      <c r="E6" s="12">
        <v>15</v>
      </c>
      <c r="F6" s="12">
        <v>1800</v>
      </c>
      <c r="G6" s="12">
        <v>10</v>
      </c>
      <c r="H6" s="12">
        <v>50</v>
      </c>
      <c r="I6" s="12"/>
      <c r="J6" s="13"/>
      <c r="K6" s="12">
        <f>SUM(I6:J6)</f>
        <v>0</v>
      </c>
      <c r="L6" s="12">
        <f t="shared" si="0"/>
        <v>0</v>
      </c>
      <c r="M6" s="14"/>
      <c r="N6" s="15">
        <v>0.06</v>
      </c>
      <c r="O6" s="15">
        <f>$L6*$N6</f>
        <v>0</v>
      </c>
    </row>
    <row r="7" spans="1:15" x14ac:dyDescent="0.2">
      <c r="A7" s="11" t="s">
        <v>148</v>
      </c>
      <c r="B7" s="11" t="s">
        <v>149</v>
      </c>
      <c r="C7" s="11" t="s">
        <v>148</v>
      </c>
      <c r="D7" s="11" t="s">
        <v>275</v>
      </c>
      <c r="E7" s="12">
        <v>15</v>
      </c>
      <c r="F7" s="12">
        <v>1524</v>
      </c>
      <c r="G7" s="12">
        <v>10</v>
      </c>
      <c r="H7" s="12">
        <v>50</v>
      </c>
      <c r="I7" s="12"/>
      <c r="J7" s="13"/>
      <c r="K7" s="12">
        <f>SUM(I7:J7)</f>
        <v>0</v>
      </c>
      <c r="L7" s="12">
        <f t="shared" si="0"/>
        <v>0</v>
      </c>
      <c r="M7" s="14"/>
      <c r="N7" s="15">
        <v>0.05</v>
      </c>
      <c r="O7" s="15">
        <f t="shared" si="1"/>
        <v>0</v>
      </c>
    </row>
    <row r="8" spans="1:15" x14ac:dyDescent="0.2">
      <c r="A8" s="16" t="s">
        <v>246</v>
      </c>
      <c r="B8" s="16" t="s">
        <v>149</v>
      </c>
      <c r="C8" s="16" t="s">
        <v>247</v>
      </c>
      <c r="D8" s="16" t="s">
        <v>276</v>
      </c>
      <c r="E8" s="12">
        <v>15</v>
      </c>
      <c r="F8" s="12">
        <v>1500</v>
      </c>
      <c r="G8" s="12">
        <v>10</v>
      </c>
      <c r="H8" s="12">
        <v>50</v>
      </c>
      <c r="I8" s="12"/>
      <c r="J8" s="13"/>
      <c r="K8" s="12">
        <f t="shared" ref="K8:K17" si="2">SUM(I8:J8)</f>
        <v>0</v>
      </c>
      <c r="L8" s="12">
        <f t="shared" si="0"/>
        <v>0</v>
      </c>
      <c r="M8" s="14"/>
      <c r="N8" s="15">
        <v>0.05</v>
      </c>
      <c r="O8" s="15">
        <f t="shared" si="1"/>
        <v>0</v>
      </c>
    </row>
    <row r="9" spans="1:15" x14ac:dyDescent="0.2">
      <c r="A9" s="11" t="s">
        <v>16</v>
      </c>
      <c r="B9" s="11" t="s">
        <v>17</v>
      </c>
      <c r="C9" s="11" t="s">
        <v>16</v>
      </c>
      <c r="D9" s="11" t="s">
        <v>275</v>
      </c>
      <c r="E9" s="12">
        <v>15</v>
      </c>
      <c r="F9" s="12">
        <v>1220</v>
      </c>
      <c r="G9" s="12">
        <v>10</v>
      </c>
      <c r="H9" s="12">
        <v>50</v>
      </c>
      <c r="I9" s="12"/>
      <c r="J9" s="13"/>
      <c r="K9" s="12">
        <f t="shared" si="2"/>
        <v>0</v>
      </c>
      <c r="L9" s="12">
        <f t="shared" si="0"/>
        <v>0</v>
      </c>
      <c r="M9" s="14"/>
      <c r="N9" s="15">
        <v>0.04</v>
      </c>
      <c r="O9" s="15">
        <f t="shared" si="1"/>
        <v>0</v>
      </c>
    </row>
    <row r="10" spans="1:15" x14ac:dyDescent="0.2">
      <c r="A10" s="16" t="s">
        <v>18</v>
      </c>
      <c r="B10" s="16" t="s">
        <v>17</v>
      </c>
      <c r="C10" s="16" t="s">
        <v>19</v>
      </c>
      <c r="D10" s="16" t="s">
        <v>276</v>
      </c>
      <c r="E10" s="12">
        <v>15</v>
      </c>
      <c r="F10" s="12">
        <v>1200</v>
      </c>
      <c r="G10" s="12">
        <v>10</v>
      </c>
      <c r="H10" s="12">
        <v>50</v>
      </c>
      <c r="I10" s="12"/>
      <c r="J10" s="13"/>
      <c r="K10" s="12">
        <f t="shared" si="2"/>
        <v>0</v>
      </c>
      <c r="L10" s="12">
        <f t="shared" si="0"/>
        <v>0</v>
      </c>
      <c r="M10" s="14"/>
      <c r="N10" s="15">
        <v>0.04</v>
      </c>
      <c r="O10" s="15">
        <f t="shared" si="1"/>
        <v>0</v>
      </c>
    </row>
    <row r="11" spans="1:15" x14ac:dyDescent="0.2">
      <c r="A11" s="11" t="s">
        <v>20</v>
      </c>
      <c r="B11" s="11" t="s">
        <v>21</v>
      </c>
      <c r="C11" s="11" t="s">
        <v>20</v>
      </c>
      <c r="D11" s="11" t="s">
        <v>275</v>
      </c>
      <c r="E11" s="12">
        <v>15</v>
      </c>
      <c r="F11" s="12">
        <v>915</v>
      </c>
      <c r="G11" s="12">
        <v>10</v>
      </c>
      <c r="H11" s="12">
        <v>100</v>
      </c>
      <c r="I11" s="12"/>
      <c r="J11" s="13"/>
      <c r="K11" s="12">
        <f t="shared" si="2"/>
        <v>0</v>
      </c>
      <c r="L11" s="12">
        <f t="shared" si="0"/>
        <v>0</v>
      </c>
      <c r="M11" s="14"/>
      <c r="N11" s="15">
        <v>0.05</v>
      </c>
      <c r="O11" s="15">
        <f t="shared" si="1"/>
        <v>0</v>
      </c>
    </row>
    <row r="12" spans="1:15" x14ac:dyDescent="0.2">
      <c r="A12" s="16" t="s">
        <v>22</v>
      </c>
      <c r="B12" s="16" t="s">
        <v>21</v>
      </c>
      <c r="C12" s="16" t="s">
        <v>23</v>
      </c>
      <c r="D12" s="16" t="s">
        <v>276</v>
      </c>
      <c r="E12" s="12">
        <v>15</v>
      </c>
      <c r="F12" s="12">
        <v>900</v>
      </c>
      <c r="G12" s="12">
        <v>10</v>
      </c>
      <c r="H12" s="12">
        <v>100</v>
      </c>
      <c r="I12" s="12"/>
      <c r="J12" s="13"/>
      <c r="K12" s="12">
        <f t="shared" si="2"/>
        <v>0</v>
      </c>
      <c r="L12" s="12">
        <f t="shared" si="0"/>
        <v>0</v>
      </c>
      <c r="M12" s="14"/>
      <c r="N12" s="15">
        <v>0.05</v>
      </c>
      <c r="O12" s="15">
        <f t="shared" si="1"/>
        <v>0</v>
      </c>
    </row>
    <row r="13" spans="1:15" x14ac:dyDescent="0.2">
      <c r="A13" s="13" t="s">
        <v>166</v>
      </c>
      <c r="B13" s="13" t="s">
        <v>21</v>
      </c>
      <c r="C13" s="13">
        <v>90441800</v>
      </c>
      <c r="D13" s="36" t="s">
        <v>277</v>
      </c>
      <c r="E13" s="12" t="s">
        <v>167</v>
      </c>
      <c r="F13" s="12">
        <v>900</v>
      </c>
      <c r="G13" s="12">
        <v>10</v>
      </c>
      <c r="H13" s="12">
        <v>100</v>
      </c>
      <c r="I13" s="12"/>
      <c r="J13" s="13"/>
      <c r="K13" s="12">
        <f t="shared" si="2"/>
        <v>0</v>
      </c>
      <c r="L13" s="12">
        <f t="shared" si="0"/>
        <v>0</v>
      </c>
      <c r="M13" s="14"/>
      <c r="N13" s="15">
        <v>0.05</v>
      </c>
      <c r="O13" s="15">
        <f t="shared" si="1"/>
        <v>0</v>
      </c>
    </row>
    <row r="14" spans="1:15" x14ac:dyDescent="0.2">
      <c r="A14" s="11" t="s">
        <v>150</v>
      </c>
      <c r="B14" s="11" t="s">
        <v>151</v>
      </c>
      <c r="C14" s="11" t="s">
        <v>150</v>
      </c>
      <c r="D14" s="11" t="s">
        <v>275</v>
      </c>
      <c r="E14" s="12">
        <v>15</v>
      </c>
      <c r="F14" s="12">
        <v>760</v>
      </c>
      <c r="G14" s="12">
        <v>10</v>
      </c>
      <c r="H14" s="12">
        <v>100</v>
      </c>
      <c r="I14" s="12"/>
      <c r="J14" s="13"/>
      <c r="K14" s="12">
        <f t="shared" si="2"/>
        <v>0</v>
      </c>
      <c r="L14" s="12">
        <f t="shared" si="0"/>
        <v>0</v>
      </c>
      <c r="M14" s="14"/>
      <c r="N14" s="15">
        <v>0.04</v>
      </c>
      <c r="O14" s="15">
        <f t="shared" si="1"/>
        <v>0</v>
      </c>
    </row>
    <row r="15" spans="1:15" x14ac:dyDescent="0.2">
      <c r="A15" s="16" t="s">
        <v>152</v>
      </c>
      <c r="B15" s="16" t="s">
        <v>151</v>
      </c>
      <c r="C15" s="16" t="s">
        <v>153</v>
      </c>
      <c r="D15" s="16" t="s">
        <v>276</v>
      </c>
      <c r="E15" s="12">
        <v>15</v>
      </c>
      <c r="F15" s="12">
        <v>750</v>
      </c>
      <c r="G15" s="12">
        <v>10</v>
      </c>
      <c r="H15" s="12">
        <v>100</v>
      </c>
      <c r="I15" s="12"/>
      <c r="J15" s="13"/>
      <c r="K15" s="12">
        <f t="shared" si="2"/>
        <v>0</v>
      </c>
      <c r="L15" s="12">
        <f t="shared" si="0"/>
        <v>0</v>
      </c>
      <c r="M15" s="14"/>
      <c r="N15" s="15">
        <v>0.04</v>
      </c>
      <c r="O15" s="15">
        <f t="shared" si="1"/>
        <v>0</v>
      </c>
    </row>
    <row r="16" spans="1:15" x14ac:dyDescent="0.2">
      <c r="A16" s="11" t="s">
        <v>24</v>
      </c>
      <c r="B16" s="11" t="s">
        <v>25</v>
      </c>
      <c r="C16" s="11" t="s">
        <v>24</v>
      </c>
      <c r="D16" s="11" t="s">
        <v>275</v>
      </c>
      <c r="E16" s="12">
        <v>15</v>
      </c>
      <c r="F16" s="12">
        <v>610</v>
      </c>
      <c r="G16" s="12">
        <v>10</v>
      </c>
      <c r="H16" s="12">
        <v>100</v>
      </c>
      <c r="I16" s="12"/>
      <c r="J16" s="13"/>
      <c r="K16" s="12">
        <f>SUM(I16:J16)</f>
        <v>0</v>
      </c>
      <c r="L16" s="12">
        <f t="shared" si="0"/>
        <v>0</v>
      </c>
      <c r="M16" s="14"/>
      <c r="N16" s="15">
        <v>0.04</v>
      </c>
      <c r="O16" s="15">
        <f t="shared" si="1"/>
        <v>0</v>
      </c>
    </row>
    <row r="17" spans="1:17" x14ac:dyDescent="0.2">
      <c r="A17" s="36" t="s">
        <v>168</v>
      </c>
      <c r="B17" s="36" t="s">
        <v>25</v>
      </c>
      <c r="C17" s="36">
        <v>90441600</v>
      </c>
      <c r="D17" s="36" t="s">
        <v>277</v>
      </c>
      <c r="E17" s="12" t="s">
        <v>167</v>
      </c>
      <c r="F17" s="12">
        <v>600</v>
      </c>
      <c r="G17" s="12">
        <v>10</v>
      </c>
      <c r="H17" s="12">
        <v>100</v>
      </c>
      <c r="I17" s="12"/>
      <c r="J17" s="13"/>
      <c r="K17" s="12">
        <f t="shared" si="2"/>
        <v>0</v>
      </c>
      <c r="L17" s="12">
        <f t="shared" si="0"/>
        <v>0</v>
      </c>
      <c r="M17" s="14"/>
      <c r="N17" s="15">
        <v>0.04</v>
      </c>
      <c r="O17" s="15">
        <f t="shared" si="1"/>
        <v>0</v>
      </c>
    </row>
    <row r="18" spans="1:17" x14ac:dyDescent="0.2">
      <c r="A18" s="11" t="s">
        <v>26</v>
      </c>
      <c r="B18" s="11" t="s">
        <v>27</v>
      </c>
      <c r="C18" s="11" t="s">
        <v>26</v>
      </c>
      <c r="D18" s="11" t="s">
        <v>275</v>
      </c>
      <c r="E18" s="12">
        <v>15</v>
      </c>
      <c r="F18" s="12">
        <v>457</v>
      </c>
      <c r="G18" s="12">
        <v>10</v>
      </c>
      <c r="H18" s="12">
        <v>200</v>
      </c>
      <c r="I18" s="12"/>
      <c r="J18" s="13"/>
      <c r="K18" s="12">
        <f>SUM(I18:J18)</f>
        <v>0</v>
      </c>
      <c r="L18" s="12">
        <f t="shared" si="0"/>
        <v>0</v>
      </c>
      <c r="M18" s="14"/>
      <c r="N18" s="15">
        <v>0.05</v>
      </c>
      <c r="O18" s="15">
        <f t="shared" si="1"/>
        <v>0</v>
      </c>
    </row>
    <row r="19" spans="1:17" x14ac:dyDescent="0.2">
      <c r="A19" s="36" t="s">
        <v>169</v>
      </c>
      <c r="B19" s="36" t="s">
        <v>27</v>
      </c>
      <c r="C19" s="36">
        <v>90441400</v>
      </c>
      <c r="D19" s="36" t="s">
        <v>277</v>
      </c>
      <c r="E19" s="12" t="s">
        <v>167</v>
      </c>
      <c r="F19" s="12">
        <v>450</v>
      </c>
      <c r="G19" s="12">
        <v>10</v>
      </c>
      <c r="H19" s="12">
        <v>200</v>
      </c>
      <c r="I19" s="12"/>
      <c r="J19" s="13"/>
      <c r="K19" s="12">
        <f>SUM(I19:J19)</f>
        <v>0</v>
      </c>
      <c r="L19" s="12">
        <f t="shared" si="0"/>
        <v>0</v>
      </c>
      <c r="M19" s="14"/>
      <c r="N19" s="15">
        <v>0.05</v>
      </c>
      <c r="O19" s="15">
        <f t="shared" si="1"/>
        <v>0</v>
      </c>
    </row>
    <row r="20" spans="1:17" x14ac:dyDescent="0.2">
      <c r="A20" s="11" t="s">
        <v>258</v>
      </c>
      <c r="B20" s="11" t="s">
        <v>259</v>
      </c>
      <c r="C20" s="11" t="s">
        <v>258</v>
      </c>
      <c r="D20" s="11" t="s">
        <v>275</v>
      </c>
      <c r="E20" s="12">
        <v>15</v>
      </c>
      <c r="F20" s="12">
        <v>375</v>
      </c>
      <c r="G20" s="12">
        <v>10</v>
      </c>
      <c r="H20" s="12">
        <v>200</v>
      </c>
      <c r="I20" s="12"/>
      <c r="J20" s="13"/>
      <c r="K20" s="12">
        <f>SUM(I20:J20)</f>
        <v>0</v>
      </c>
      <c r="L20" s="12">
        <f t="shared" si="0"/>
        <v>0</v>
      </c>
      <c r="M20" s="14"/>
      <c r="N20" s="15">
        <v>0.06</v>
      </c>
      <c r="O20" s="15">
        <f t="shared" si="1"/>
        <v>0</v>
      </c>
      <c r="P20" s="43">
        <f>SUM(O5:O20)</f>
        <v>0</v>
      </c>
      <c r="Q20" s="3" t="e">
        <f>P20*100/$P$151</f>
        <v>#DIV/0!</v>
      </c>
    </row>
    <row r="21" spans="1:17" ht="15" x14ac:dyDescent="0.2">
      <c r="A21" s="17" t="s">
        <v>28</v>
      </c>
      <c r="B21" s="17"/>
      <c r="C21" s="18"/>
      <c r="D21" s="18"/>
      <c r="E21" s="19"/>
      <c r="F21" s="12"/>
      <c r="G21" s="20"/>
      <c r="H21" s="20"/>
      <c r="I21" s="12"/>
      <c r="J21" s="21"/>
      <c r="K21" s="12"/>
      <c r="L21" s="12"/>
      <c r="M21" s="14"/>
      <c r="N21" s="12"/>
      <c r="O21" s="15"/>
    </row>
    <row r="22" spans="1:17" x14ac:dyDescent="0.2">
      <c r="A22" s="11" t="s">
        <v>242</v>
      </c>
      <c r="B22" s="11" t="s">
        <v>243</v>
      </c>
      <c r="C22" s="11" t="s">
        <v>242</v>
      </c>
      <c r="D22" s="11" t="s">
        <v>275</v>
      </c>
      <c r="E22" s="12">
        <v>20</v>
      </c>
      <c r="F22" s="12">
        <v>2400</v>
      </c>
      <c r="G22" s="12">
        <v>10</v>
      </c>
      <c r="H22" s="12">
        <v>50</v>
      </c>
      <c r="I22" s="12"/>
      <c r="J22" s="13"/>
      <c r="K22" s="12">
        <f t="shared" ref="K22:K44" si="3">SUM(I22:J22)</f>
        <v>0</v>
      </c>
      <c r="L22" s="12">
        <f t="shared" ref="L22:L44" si="4">$K22/$H22</f>
        <v>0</v>
      </c>
      <c r="M22" s="14"/>
      <c r="N22" s="15">
        <v>7.0000000000000007E-2</v>
      </c>
      <c r="O22" s="15">
        <f t="shared" ref="O22:O44" si="5">$L22*$N22</f>
        <v>0</v>
      </c>
    </row>
    <row r="23" spans="1:17" x14ac:dyDescent="0.2">
      <c r="A23" s="11" t="s">
        <v>212</v>
      </c>
      <c r="B23" s="11" t="s">
        <v>213</v>
      </c>
      <c r="C23" s="11" t="s">
        <v>212</v>
      </c>
      <c r="D23" s="11" t="s">
        <v>275</v>
      </c>
      <c r="E23" s="12">
        <v>20</v>
      </c>
      <c r="F23" s="12">
        <v>2100</v>
      </c>
      <c r="G23" s="12">
        <v>10</v>
      </c>
      <c r="H23" s="12">
        <v>50</v>
      </c>
      <c r="I23" s="12"/>
      <c r="J23" s="13"/>
      <c r="K23" s="12">
        <f t="shared" si="3"/>
        <v>0</v>
      </c>
      <c r="L23" s="12">
        <f t="shared" si="4"/>
        <v>0</v>
      </c>
      <c r="M23" s="14"/>
      <c r="N23" s="15">
        <v>7.0000000000000007E-2</v>
      </c>
      <c r="O23" s="15">
        <f t="shared" si="5"/>
        <v>0</v>
      </c>
    </row>
    <row r="24" spans="1:17" x14ac:dyDescent="0.2">
      <c r="A24" s="22" t="s">
        <v>248</v>
      </c>
      <c r="B24" s="22" t="s">
        <v>213</v>
      </c>
      <c r="C24" s="22" t="s">
        <v>249</v>
      </c>
      <c r="D24" s="22" t="s">
        <v>276</v>
      </c>
      <c r="E24" s="12">
        <v>20</v>
      </c>
      <c r="F24" s="12">
        <v>2100</v>
      </c>
      <c r="G24" s="12">
        <v>10</v>
      </c>
      <c r="H24" s="12">
        <v>50</v>
      </c>
      <c r="I24" s="12"/>
      <c r="J24" s="13"/>
      <c r="K24" s="12">
        <f t="shared" si="3"/>
        <v>0</v>
      </c>
      <c r="L24" s="12">
        <f t="shared" si="4"/>
        <v>0</v>
      </c>
      <c r="M24" s="14"/>
      <c r="N24" s="15">
        <v>7.0000000000000007E-2</v>
      </c>
      <c r="O24" s="15">
        <f t="shared" si="5"/>
        <v>0</v>
      </c>
    </row>
    <row r="25" spans="1:17" x14ac:dyDescent="0.2">
      <c r="A25" s="11" t="s">
        <v>214</v>
      </c>
      <c r="B25" s="11" t="s">
        <v>30</v>
      </c>
      <c r="C25" s="11" t="s">
        <v>214</v>
      </c>
      <c r="D25" s="11" t="s">
        <v>275</v>
      </c>
      <c r="E25" s="12">
        <v>20</v>
      </c>
      <c r="F25" s="12">
        <v>1800</v>
      </c>
      <c r="G25" s="12">
        <v>10</v>
      </c>
      <c r="H25" s="12">
        <v>50</v>
      </c>
      <c r="I25" s="12"/>
      <c r="J25" s="13"/>
      <c r="K25" s="12">
        <f t="shared" si="3"/>
        <v>0</v>
      </c>
      <c r="L25" s="12">
        <f t="shared" si="4"/>
        <v>0</v>
      </c>
      <c r="M25" s="14"/>
      <c r="N25" s="15">
        <v>0.09</v>
      </c>
      <c r="O25" s="15">
        <f t="shared" si="5"/>
        <v>0</v>
      </c>
    </row>
    <row r="26" spans="1:17" x14ac:dyDescent="0.2">
      <c r="A26" s="22" t="s">
        <v>29</v>
      </c>
      <c r="B26" s="22" t="s">
        <v>30</v>
      </c>
      <c r="C26" s="22" t="s">
        <v>31</v>
      </c>
      <c r="D26" s="22" t="s">
        <v>276</v>
      </c>
      <c r="E26" s="12">
        <v>20</v>
      </c>
      <c r="F26" s="12">
        <v>1800</v>
      </c>
      <c r="G26" s="12">
        <v>10</v>
      </c>
      <c r="H26" s="12">
        <v>50</v>
      </c>
      <c r="I26" s="12"/>
      <c r="J26" s="13"/>
      <c r="K26" s="12">
        <f t="shared" si="3"/>
        <v>0</v>
      </c>
      <c r="L26" s="12">
        <f t="shared" si="4"/>
        <v>0</v>
      </c>
      <c r="M26" s="14"/>
      <c r="N26" s="15">
        <v>0.09</v>
      </c>
      <c r="O26" s="15">
        <f t="shared" si="5"/>
        <v>0</v>
      </c>
    </row>
    <row r="27" spans="1:17" x14ac:dyDescent="0.2">
      <c r="A27" s="11" t="s">
        <v>32</v>
      </c>
      <c r="B27" s="11" t="s">
        <v>33</v>
      </c>
      <c r="C27" s="11" t="s">
        <v>32</v>
      </c>
      <c r="D27" s="11" t="s">
        <v>275</v>
      </c>
      <c r="E27" s="12">
        <v>20</v>
      </c>
      <c r="F27" s="12">
        <v>1524</v>
      </c>
      <c r="G27" s="12">
        <v>10</v>
      </c>
      <c r="H27" s="12">
        <v>50</v>
      </c>
      <c r="I27" s="12"/>
      <c r="J27" s="13"/>
      <c r="K27" s="12">
        <f t="shared" si="3"/>
        <v>0</v>
      </c>
      <c r="L27" s="12">
        <f t="shared" si="4"/>
        <v>0</v>
      </c>
      <c r="M27" s="14"/>
      <c r="N27" s="15">
        <v>7.0000000000000007E-2</v>
      </c>
      <c r="O27" s="15">
        <f t="shared" si="5"/>
        <v>0</v>
      </c>
    </row>
    <row r="28" spans="1:17" x14ac:dyDescent="0.2">
      <c r="A28" s="23" t="s">
        <v>34</v>
      </c>
      <c r="B28" s="11" t="s">
        <v>35</v>
      </c>
      <c r="C28" s="11" t="s">
        <v>34</v>
      </c>
      <c r="D28" s="11" t="s">
        <v>275</v>
      </c>
      <c r="E28" s="12">
        <v>20</v>
      </c>
      <c r="F28" s="12">
        <v>1220</v>
      </c>
      <c r="G28" s="12">
        <v>10</v>
      </c>
      <c r="H28" s="12">
        <v>50</v>
      </c>
      <c r="I28" s="12"/>
      <c r="J28" s="13"/>
      <c r="K28" s="12">
        <f t="shared" si="3"/>
        <v>0</v>
      </c>
      <c r="L28" s="12">
        <f t="shared" si="4"/>
        <v>0</v>
      </c>
      <c r="M28" s="14"/>
      <c r="N28" s="15">
        <v>0.06</v>
      </c>
      <c r="O28" s="15">
        <f t="shared" si="5"/>
        <v>0</v>
      </c>
    </row>
    <row r="29" spans="1:17" x14ac:dyDescent="0.2">
      <c r="A29" s="16" t="s">
        <v>36</v>
      </c>
      <c r="B29" s="16" t="s">
        <v>35</v>
      </c>
      <c r="C29" s="16" t="s">
        <v>37</v>
      </c>
      <c r="D29" s="16" t="s">
        <v>276</v>
      </c>
      <c r="E29" s="12">
        <v>20</v>
      </c>
      <c r="F29" s="12">
        <v>1200</v>
      </c>
      <c r="G29" s="12">
        <v>10</v>
      </c>
      <c r="H29" s="12">
        <v>50</v>
      </c>
      <c r="I29" s="12"/>
      <c r="J29" s="13"/>
      <c r="K29" s="12">
        <f t="shared" si="3"/>
        <v>0</v>
      </c>
      <c r="L29" s="12">
        <f t="shared" si="4"/>
        <v>0</v>
      </c>
      <c r="M29" s="14"/>
      <c r="N29" s="15">
        <v>0.06</v>
      </c>
      <c r="O29" s="15">
        <f t="shared" si="5"/>
        <v>0</v>
      </c>
    </row>
    <row r="30" spans="1:17" x14ac:dyDescent="0.2">
      <c r="A30" s="11" t="s">
        <v>38</v>
      </c>
      <c r="B30" s="11" t="s">
        <v>39</v>
      </c>
      <c r="C30" s="11" t="s">
        <v>38</v>
      </c>
      <c r="D30" s="11" t="s">
        <v>275</v>
      </c>
      <c r="E30" s="12">
        <v>20</v>
      </c>
      <c r="F30" s="12">
        <v>915</v>
      </c>
      <c r="G30" s="12">
        <v>10</v>
      </c>
      <c r="H30" s="12">
        <v>50</v>
      </c>
      <c r="I30" s="12"/>
      <c r="J30" s="13"/>
      <c r="K30" s="12">
        <f t="shared" si="3"/>
        <v>0</v>
      </c>
      <c r="L30" s="12">
        <f t="shared" si="4"/>
        <v>0</v>
      </c>
      <c r="M30" s="14"/>
      <c r="N30" s="15">
        <v>0.04</v>
      </c>
      <c r="O30" s="15">
        <f t="shared" si="5"/>
        <v>0</v>
      </c>
    </row>
    <row r="31" spans="1:17" x14ac:dyDescent="0.2">
      <c r="A31" s="16" t="s">
        <v>40</v>
      </c>
      <c r="B31" s="16" t="s">
        <v>39</v>
      </c>
      <c r="C31" s="16" t="s">
        <v>41</v>
      </c>
      <c r="D31" s="16" t="s">
        <v>276</v>
      </c>
      <c r="E31" s="12">
        <v>20</v>
      </c>
      <c r="F31" s="12">
        <v>900</v>
      </c>
      <c r="G31" s="12">
        <v>10</v>
      </c>
      <c r="H31" s="12">
        <v>50</v>
      </c>
      <c r="I31" s="12"/>
      <c r="J31" s="13"/>
      <c r="K31" s="12">
        <f t="shared" si="3"/>
        <v>0</v>
      </c>
      <c r="L31" s="12">
        <f t="shared" si="4"/>
        <v>0</v>
      </c>
      <c r="M31" s="14"/>
      <c r="N31" s="15">
        <v>0.04</v>
      </c>
      <c r="O31" s="15">
        <f t="shared" si="5"/>
        <v>0</v>
      </c>
    </row>
    <row r="32" spans="1:17" x14ac:dyDescent="0.2">
      <c r="A32" s="36" t="s">
        <v>170</v>
      </c>
      <c r="B32" s="36" t="s">
        <v>39</v>
      </c>
      <c r="C32" s="36">
        <v>90442800</v>
      </c>
      <c r="D32" s="36" t="s">
        <v>277</v>
      </c>
      <c r="E32" s="12" t="s">
        <v>46</v>
      </c>
      <c r="F32" s="12">
        <v>900</v>
      </c>
      <c r="G32" s="12">
        <v>10</v>
      </c>
      <c r="H32" s="12">
        <v>50</v>
      </c>
      <c r="I32" s="12"/>
      <c r="J32" s="13"/>
      <c r="K32" s="12">
        <f t="shared" si="3"/>
        <v>0</v>
      </c>
      <c r="L32" s="12">
        <f t="shared" si="4"/>
        <v>0</v>
      </c>
      <c r="M32" s="14"/>
      <c r="N32" s="15">
        <v>0.04</v>
      </c>
      <c r="O32" s="15">
        <f t="shared" si="5"/>
        <v>0</v>
      </c>
    </row>
    <row r="33" spans="1:17" x14ac:dyDescent="0.2">
      <c r="A33" s="11" t="s">
        <v>154</v>
      </c>
      <c r="B33" s="11" t="s">
        <v>43</v>
      </c>
      <c r="C33" s="11" t="s">
        <v>154</v>
      </c>
      <c r="D33" s="11" t="s">
        <v>275</v>
      </c>
      <c r="E33" s="12">
        <v>20</v>
      </c>
      <c r="F33" s="12">
        <v>760</v>
      </c>
      <c r="G33" s="12">
        <v>10</v>
      </c>
      <c r="H33" s="12">
        <v>100</v>
      </c>
      <c r="I33" s="12"/>
      <c r="J33" s="13"/>
      <c r="K33" s="12">
        <f t="shared" si="3"/>
        <v>0</v>
      </c>
      <c r="L33" s="12">
        <f t="shared" si="4"/>
        <v>0</v>
      </c>
      <c r="M33" s="14"/>
      <c r="N33" s="15">
        <v>7.0000000000000007E-2</v>
      </c>
      <c r="O33" s="15">
        <f t="shared" si="5"/>
        <v>0</v>
      </c>
    </row>
    <row r="34" spans="1:17" x14ac:dyDescent="0.2">
      <c r="A34" s="16" t="s">
        <v>42</v>
      </c>
      <c r="B34" s="16" t="s">
        <v>43</v>
      </c>
      <c r="C34" s="16" t="s">
        <v>44</v>
      </c>
      <c r="D34" s="16" t="s">
        <v>276</v>
      </c>
      <c r="E34" s="12">
        <v>20</v>
      </c>
      <c r="F34" s="12">
        <v>750</v>
      </c>
      <c r="G34" s="12">
        <v>10</v>
      </c>
      <c r="H34" s="12">
        <v>100</v>
      </c>
      <c r="I34" s="12"/>
      <c r="J34" s="13"/>
      <c r="K34" s="12">
        <f t="shared" si="3"/>
        <v>0</v>
      </c>
      <c r="L34" s="12">
        <f t="shared" si="4"/>
        <v>0</v>
      </c>
      <c r="M34" s="14"/>
      <c r="N34" s="15">
        <v>7.0000000000000007E-2</v>
      </c>
      <c r="O34" s="15">
        <f t="shared" si="5"/>
        <v>0</v>
      </c>
    </row>
    <row r="35" spans="1:17" x14ac:dyDescent="0.2">
      <c r="A35" s="36" t="s">
        <v>45</v>
      </c>
      <c r="B35" s="36" t="s">
        <v>43</v>
      </c>
      <c r="C35" s="36">
        <v>90442700</v>
      </c>
      <c r="D35" s="36" t="s">
        <v>277</v>
      </c>
      <c r="E35" s="12" t="s">
        <v>46</v>
      </c>
      <c r="F35" s="12">
        <v>750</v>
      </c>
      <c r="G35" s="12">
        <v>10</v>
      </c>
      <c r="H35" s="12">
        <v>100</v>
      </c>
      <c r="I35" s="12"/>
      <c r="J35" s="13"/>
      <c r="K35" s="12">
        <f t="shared" si="3"/>
        <v>0</v>
      </c>
      <c r="L35" s="12">
        <f t="shared" si="4"/>
        <v>0</v>
      </c>
      <c r="M35" s="14"/>
      <c r="N35" s="15">
        <v>7.0000000000000007E-2</v>
      </c>
      <c r="O35" s="15">
        <f t="shared" si="5"/>
        <v>0</v>
      </c>
    </row>
    <row r="36" spans="1:17" x14ac:dyDescent="0.2">
      <c r="A36" s="11" t="s">
        <v>47</v>
      </c>
      <c r="B36" s="11" t="s">
        <v>48</v>
      </c>
      <c r="C36" s="11" t="s">
        <v>47</v>
      </c>
      <c r="D36" s="11" t="s">
        <v>275</v>
      </c>
      <c r="E36" s="12">
        <v>20</v>
      </c>
      <c r="F36" s="12">
        <v>610</v>
      </c>
      <c r="G36" s="12">
        <v>10</v>
      </c>
      <c r="H36" s="12">
        <v>100</v>
      </c>
      <c r="I36" s="12"/>
      <c r="J36" s="13"/>
      <c r="K36" s="12">
        <f t="shared" si="3"/>
        <v>0</v>
      </c>
      <c r="L36" s="12">
        <f t="shared" si="4"/>
        <v>0</v>
      </c>
      <c r="M36" s="14"/>
      <c r="N36" s="15">
        <v>0.06</v>
      </c>
      <c r="O36" s="15">
        <f t="shared" si="5"/>
        <v>0</v>
      </c>
    </row>
    <row r="37" spans="1:17" x14ac:dyDescent="0.2">
      <c r="A37" s="16" t="s">
        <v>250</v>
      </c>
      <c r="B37" s="16" t="s">
        <v>48</v>
      </c>
      <c r="C37" s="16" t="s">
        <v>251</v>
      </c>
      <c r="D37" s="16" t="s">
        <v>276</v>
      </c>
      <c r="E37" s="12">
        <v>20</v>
      </c>
      <c r="F37" s="12">
        <v>600</v>
      </c>
      <c r="G37" s="12">
        <v>10</v>
      </c>
      <c r="H37" s="12">
        <v>100</v>
      </c>
      <c r="I37" s="12"/>
      <c r="J37" s="13"/>
      <c r="K37" s="12">
        <f t="shared" si="3"/>
        <v>0</v>
      </c>
      <c r="L37" s="12">
        <f t="shared" si="4"/>
        <v>0</v>
      </c>
      <c r="M37" s="14"/>
      <c r="N37" s="15">
        <v>0.06</v>
      </c>
      <c r="O37" s="15">
        <f t="shared" si="5"/>
        <v>0</v>
      </c>
    </row>
    <row r="38" spans="1:17" x14ac:dyDescent="0.2">
      <c r="A38" s="36" t="s">
        <v>49</v>
      </c>
      <c r="B38" s="36" t="s">
        <v>48</v>
      </c>
      <c r="C38" s="36">
        <v>90442600</v>
      </c>
      <c r="D38" s="36" t="s">
        <v>277</v>
      </c>
      <c r="E38" s="12" t="s">
        <v>46</v>
      </c>
      <c r="F38" s="12">
        <v>600</v>
      </c>
      <c r="G38" s="12">
        <v>10</v>
      </c>
      <c r="H38" s="12">
        <v>100</v>
      </c>
      <c r="I38" s="12"/>
      <c r="J38" s="13"/>
      <c r="K38" s="12">
        <f t="shared" si="3"/>
        <v>0</v>
      </c>
      <c r="L38" s="12">
        <f t="shared" si="4"/>
        <v>0</v>
      </c>
      <c r="M38" s="14"/>
      <c r="N38" s="15">
        <v>0.06</v>
      </c>
      <c r="O38" s="15">
        <f t="shared" si="5"/>
        <v>0</v>
      </c>
    </row>
    <row r="39" spans="1:17" x14ac:dyDescent="0.2">
      <c r="A39" s="11" t="s">
        <v>50</v>
      </c>
      <c r="B39" s="11" t="s">
        <v>51</v>
      </c>
      <c r="C39" s="11" t="s">
        <v>50</v>
      </c>
      <c r="D39" s="11" t="s">
        <v>275</v>
      </c>
      <c r="E39" s="12">
        <v>20</v>
      </c>
      <c r="F39" s="12">
        <v>457</v>
      </c>
      <c r="G39" s="12">
        <v>10</v>
      </c>
      <c r="H39" s="12">
        <v>100</v>
      </c>
      <c r="I39" s="12"/>
      <c r="J39" s="13"/>
      <c r="K39" s="12">
        <f t="shared" si="3"/>
        <v>0</v>
      </c>
      <c r="L39" s="12">
        <f t="shared" si="4"/>
        <v>0</v>
      </c>
      <c r="M39" s="14"/>
      <c r="N39" s="15">
        <v>0.04</v>
      </c>
      <c r="O39" s="15">
        <f t="shared" si="5"/>
        <v>0</v>
      </c>
    </row>
    <row r="40" spans="1:17" x14ac:dyDescent="0.2">
      <c r="A40" s="16" t="s">
        <v>252</v>
      </c>
      <c r="B40" s="16" t="s">
        <v>51</v>
      </c>
      <c r="C40" s="16" t="s">
        <v>253</v>
      </c>
      <c r="D40" s="16" t="s">
        <v>276</v>
      </c>
      <c r="E40" s="12">
        <v>20</v>
      </c>
      <c r="F40" s="12">
        <v>450</v>
      </c>
      <c r="G40" s="12">
        <v>10</v>
      </c>
      <c r="H40" s="12">
        <v>100</v>
      </c>
      <c r="I40" s="12"/>
      <c r="J40" s="13"/>
      <c r="K40" s="12">
        <f t="shared" si="3"/>
        <v>0</v>
      </c>
      <c r="L40" s="12">
        <f t="shared" si="4"/>
        <v>0</v>
      </c>
      <c r="M40" s="14"/>
      <c r="N40" s="15">
        <v>0.04</v>
      </c>
      <c r="O40" s="15">
        <f t="shared" si="5"/>
        <v>0</v>
      </c>
    </row>
    <row r="41" spans="1:17" x14ac:dyDescent="0.2">
      <c r="A41" s="36" t="s">
        <v>171</v>
      </c>
      <c r="B41" s="36" t="s">
        <v>51</v>
      </c>
      <c r="C41" s="36">
        <v>90442400</v>
      </c>
      <c r="D41" s="36" t="s">
        <v>277</v>
      </c>
      <c r="E41" s="12" t="s">
        <v>46</v>
      </c>
      <c r="F41" s="12">
        <v>450</v>
      </c>
      <c r="G41" s="12">
        <v>10</v>
      </c>
      <c r="H41" s="12">
        <v>100</v>
      </c>
      <c r="I41" s="12"/>
      <c r="J41" s="13"/>
      <c r="K41" s="12">
        <f t="shared" si="3"/>
        <v>0</v>
      </c>
      <c r="L41" s="12">
        <f t="shared" si="4"/>
        <v>0</v>
      </c>
      <c r="M41" s="14"/>
      <c r="N41" s="15">
        <v>0.04</v>
      </c>
      <c r="O41" s="15">
        <f t="shared" si="5"/>
        <v>0</v>
      </c>
    </row>
    <row r="42" spans="1:17" x14ac:dyDescent="0.2">
      <c r="A42" s="36" t="s">
        <v>172</v>
      </c>
      <c r="B42" s="36" t="s">
        <v>173</v>
      </c>
      <c r="C42" s="36">
        <v>90447000</v>
      </c>
      <c r="D42" s="36" t="s">
        <v>277</v>
      </c>
      <c r="E42" s="12" t="s">
        <v>46</v>
      </c>
      <c r="F42" s="12">
        <v>240</v>
      </c>
      <c r="G42" s="12">
        <v>10</v>
      </c>
      <c r="H42" s="12">
        <v>250</v>
      </c>
      <c r="I42" s="12"/>
      <c r="J42" s="13"/>
      <c r="K42" s="12">
        <f t="shared" si="3"/>
        <v>0</v>
      </c>
      <c r="L42" s="12">
        <f t="shared" si="4"/>
        <v>0</v>
      </c>
      <c r="M42" s="14"/>
      <c r="N42" s="15">
        <v>0.06</v>
      </c>
      <c r="O42" s="15">
        <f t="shared" si="5"/>
        <v>0</v>
      </c>
    </row>
    <row r="43" spans="1:17" x14ac:dyDescent="0.2">
      <c r="A43" s="11" t="s">
        <v>260</v>
      </c>
      <c r="B43" s="11" t="s">
        <v>229</v>
      </c>
      <c r="C43" s="11" t="s">
        <v>260</v>
      </c>
      <c r="D43" s="11" t="s">
        <v>275</v>
      </c>
      <c r="E43" s="12">
        <v>20</v>
      </c>
      <c r="F43" s="12">
        <v>100</v>
      </c>
      <c r="G43" s="12">
        <v>10</v>
      </c>
      <c r="H43" s="12">
        <v>500</v>
      </c>
      <c r="I43" s="12"/>
      <c r="J43" s="13"/>
      <c r="K43" s="12">
        <f t="shared" si="3"/>
        <v>0</v>
      </c>
      <c r="L43" s="12">
        <f t="shared" si="4"/>
        <v>0</v>
      </c>
      <c r="M43" s="14"/>
      <c r="N43" s="15">
        <v>0.06</v>
      </c>
      <c r="O43" s="15">
        <f t="shared" si="5"/>
        <v>0</v>
      </c>
    </row>
    <row r="44" spans="1:17" x14ac:dyDescent="0.2">
      <c r="A44" s="36" t="s">
        <v>228</v>
      </c>
      <c r="B44" s="36" t="s">
        <v>229</v>
      </c>
      <c r="C44" s="36">
        <v>90442100</v>
      </c>
      <c r="D44" s="36" t="s">
        <v>277</v>
      </c>
      <c r="E44" s="12" t="s">
        <v>46</v>
      </c>
      <c r="F44" s="12">
        <v>100</v>
      </c>
      <c r="G44" s="12">
        <v>10</v>
      </c>
      <c r="H44" s="12">
        <v>500</v>
      </c>
      <c r="I44" s="12"/>
      <c r="J44" s="13"/>
      <c r="K44" s="12">
        <f t="shared" si="3"/>
        <v>0</v>
      </c>
      <c r="L44" s="12">
        <f t="shared" si="4"/>
        <v>0</v>
      </c>
      <c r="M44" s="14"/>
      <c r="N44" s="15">
        <v>0.06</v>
      </c>
      <c r="O44" s="15">
        <f t="shared" si="5"/>
        <v>0</v>
      </c>
      <c r="P44" s="43">
        <f>SUM(O22:O44)</f>
        <v>0</v>
      </c>
      <c r="Q44" s="3" t="e">
        <f>P44*100/$P$151</f>
        <v>#DIV/0!</v>
      </c>
    </row>
    <row r="45" spans="1:17" ht="15" x14ac:dyDescent="0.2">
      <c r="A45" s="17" t="s">
        <v>52</v>
      </c>
      <c r="B45" s="17"/>
      <c r="C45" s="18"/>
      <c r="D45" s="18"/>
      <c r="E45" s="19"/>
      <c r="F45" s="24"/>
      <c r="G45" s="10"/>
      <c r="H45" s="10"/>
      <c r="I45" s="12"/>
      <c r="J45" s="25"/>
      <c r="K45" s="12"/>
      <c r="L45" s="12"/>
      <c r="M45" s="14"/>
      <c r="N45" s="12"/>
      <c r="O45" s="15"/>
    </row>
    <row r="46" spans="1:17" x14ac:dyDescent="0.2">
      <c r="A46" s="36" t="s">
        <v>293</v>
      </c>
      <c r="B46" s="36" t="s">
        <v>294</v>
      </c>
      <c r="C46" s="36">
        <v>90443000</v>
      </c>
      <c r="D46" s="36" t="s">
        <v>277</v>
      </c>
      <c r="E46" s="12" t="s">
        <v>63</v>
      </c>
      <c r="F46" s="12">
        <v>2100</v>
      </c>
      <c r="G46" s="12">
        <v>10</v>
      </c>
      <c r="H46" s="12">
        <v>50</v>
      </c>
      <c r="I46" s="12"/>
      <c r="J46" s="13"/>
      <c r="K46" s="12">
        <f>SUM(I46:J46)</f>
        <v>0</v>
      </c>
      <c r="L46" s="12">
        <f t="shared" ref="L46:L66" si="6">$K46/$H46</f>
        <v>0</v>
      </c>
      <c r="M46" s="14"/>
      <c r="N46" s="15">
        <v>0.09</v>
      </c>
      <c r="O46" s="15">
        <f t="shared" ref="O46:O66" si="7">$L46*$N46</f>
        <v>0</v>
      </c>
    </row>
    <row r="47" spans="1:17" x14ac:dyDescent="0.2">
      <c r="A47" s="11" t="s">
        <v>193</v>
      </c>
      <c r="B47" s="11" t="s">
        <v>175</v>
      </c>
      <c r="C47" s="11" t="s">
        <v>193</v>
      </c>
      <c r="D47" s="11" t="s">
        <v>275</v>
      </c>
      <c r="E47" s="12">
        <v>25</v>
      </c>
      <c r="F47" s="12">
        <v>1800</v>
      </c>
      <c r="G47" s="12">
        <v>10</v>
      </c>
      <c r="H47" s="12">
        <v>50</v>
      </c>
      <c r="I47" s="12"/>
      <c r="J47" s="13"/>
      <c r="K47" s="12">
        <f t="shared" ref="K47:K66" si="8">SUM(I47:J47)</f>
        <v>0</v>
      </c>
      <c r="L47" s="12">
        <f t="shared" si="6"/>
        <v>0</v>
      </c>
      <c r="M47" s="14"/>
      <c r="N47" s="15">
        <v>0.12</v>
      </c>
      <c r="O47" s="15">
        <f t="shared" si="7"/>
        <v>0</v>
      </c>
    </row>
    <row r="48" spans="1:17" x14ac:dyDescent="0.2">
      <c r="A48" s="36" t="s">
        <v>174</v>
      </c>
      <c r="B48" s="36" t="s">
        <v>175</v>
      </c>
      <c r="C48" s="36">
        <v>90443900</v>
      </c>
      <c r="D48" s="36" t="s">
        <v>277</v>
      </c>
      <c r="E48" s="12" t="s">
        <v>63</v>
      </c>
      <c r="F48" s="12">
        <v>1800</v>
      </c>
      <c r="G48" s="12">
        <v>10</v>
      </c>
      <c r="H48" s="12">
        <v>50</v>
      </c>
      <c r="I48" s="12"/>
      <c r="J48" s="13"/>
      <c r="K48" s="12">
        <f t="shared" si="8"/>
        <v>0</v>
      </c>
      <c r="L48" s="12">
        <f t="shared" si="6"/>
        <v>0</v>
      </c>
      <c r="M48" s="14"/>
      <c r="N48" s="15">
        <v>0.12</v>
      </c>
      <c r="O48" s="15">
        <f t="shared" si="7"/>
        <v>0</v>
      </c>
    </row>
    <row r="49" spans="1:15" x14ac:dyDescent="0.2">
      <c r="A49" s="11" t="s">
        <v>254</v>
      </c>
      <c r="B49" s="11" t="s">
        <v>255</v>
      </c>
      <c r="C49" s="11" t="s">
        <v>254</v>
      </c>
      <c r="D49" s="11" t="s">
        <v>275</v>
      </c>
      <c r="E49" s="12">
        <v>25</v>
      </c>
      <c r="F49" s="12">
        <v>1650</v>
      </c>
      <c r="G49" s="12">
        <v>10</v>
      </c>
      <c r="H49" s="12">
        <v>50</v>
      </c>
      <c r="I49" s="12"/>
      <c r="J49" s="13"/>
      <c r="K49" s="12">
        <f t="shared" si="8"/>
        <v>0</v>
      </c>
      <c r="L49" s="12">
        <f t="shared" si="6"/>
        <v>0</v>
      </c>
      <c r="M49" s="14"/>
      <c r="N49" s="15">
        <v>0.12</v>
      </c>
      <c r="O49" s="15">
        <f t="shared" si="7"/>
        <v>0</v>
      </c>
    </row>
    <row r="50" spans="1:15" x14ac:dyDescent="0.2">
      <c r="A50" s="11" t="s">
        <v>230</v>
      </c>
      <c r="B50" s="11" t="s">
        <v>231</v>
      </c>
      <c r="C50" s="11" t="s">
        <v>230</v>
      </c>
      <c r="D50" s="11" t="s">
        <v>275</v>
      </c>
      <c r="E50" s="12">
        <v>25</v>
      </c>
      <c r="F50" s="12">
        <v>1500</v>
      </c>
      <c r="G50" s="12">
        <v>10</v>
      </c>
      <c r="H50" s="12">
        <v>50</v>
      </c>
      <c r="I50" s="12"/>
      <c r="J50" s="13"/>
      <c r="K50" s="12">
        <f t="shared" si="8"/>
        <v>0</v>
      </c>
      <c r="L50" s="12">
        <f t="shared" si="6"/>
        <v>0</v>
      </c>
      <c r="M50" s="14"/>
      <c r="N50" s="15">
        <v>0.11</v>
      </c>
      <c r="O50" s="15">
        <f t="shared" si="7"/>
        <v>0</v>
      </c>
    </row>
    <row r="51" spans="1:15" x14ac:dyDescent="0.2">
      <c r="A51" s="11" t="s">
        <v>53</v>
      </c>
      <c r="B51" s="11" t="s">
        <v>54</v>
      </c>
      <c r="C51" s="11" t="s">
        <v>53</v>
      </c>
      <c r="D51" s="11" t="s">
        <v>275</v>
      </c>
      <c r="E51" s="12">
        <v>25</v>
      </c>
      <c r="F51" s="12">
        <v>1220</v>
      </c>
      <c r="G51" s="12">
        <v>10</v>
      </c>
      <c r="H51" s="12">
        <v>50</v>
      </c>
      <c r="I51" s="12"/>
      <c r="J51" s="13"/>
      <c r="K51" s="12">
        <f t="shared" si="8"/>
        <v>0</v>
      </c>
      <c r="L51" s="12">
        <f t="shared" si="6"/>
        <v>0</v>
      </c>
      <c r="M51" s="14"/>
      <c r="N51" s="15">
        <v>0.08</v>
      </c>
      <c r="O51" s="15">
        <f t="shared" si="7"/>
        <v>0</v>
      </c>
    </row>
    <row r="52" spans="1:15" x14ac:dyDescent="0.2">
      <c r="A52" s="16" t="s">
        <v>55</v>
      </c>
      <c r="B52" s="16" t="s">
        <v>54</v>
      </c>
      <c r="C52" s="16" t="s">
        <v>56</v>
      </c>
      <c r="D52" s="16" t="s">
        <v>276</v>
      </c>
      <c r="E52" s="12">
        <v>25</v>
      </c>
      <c r="F52" s="12">
        <v>1200</v>
      </c>
      <c r="G52" s="12">
        <v>10</v>
      </c>
      <c r="H52" s="12">
        <v>50</v>
      </c>
      <c r="I52" s="12"/>
      <c r="J52" s="13"/>
      <c r="K52" s="12">
        <f t="shared" si="8"/>
        <v>0</v>
      </c>
      <c r="L52" s="12">
        <f t="shared" si="6"/>
        <v>0</v>
      </c>
      <c r="M52" s="14"/>
      <c r="N52" s="15">
        <v>0.08</v>
      </c>
      <c r="O52" s="15">
        <f t="shared" si="7"/>
        <v>0</v>
      </c>
    </row>
    <row r="53" spans="1:15" x14ac:dyDescent="0.2">
      <c r="A53" s="26" t="s">
        <v>194</v>
      </c>
      <c r="B53" s="26" t="s">
        <v>54</v>
      </c>
      <c r="C53" s="26">
        <v>90444000</v>
      </c>
      <c r="D53" s="36" t="s">
        <v>277</v>
      </c>
      <c r="E53" s="12" t="s">
        <v>63</v>
      </c>
      <c r="F53" s="12">
        <v>1200</v>
      </c>
      <c r="G53" s="12">
        <v>10</v>
      </c>
      <c r="H53" s="12">
        <v>50</v>
      </c>
      <c r="I53" s="12"/>
      <c r="J53" s="13"/>
      <c r="K53" s="12">
        <f t="shared" si="8"/>
        <v>0</v>
      </c>
      <c r="L53" s="12">
        <f t="shared" si="6"/>
        <v>0</v>
      </c>
      <c r="M53" s="14"/>
      <c r="N53" s="15">
        <v>0.08</v>
      </c>
      <c r="O53" s="15">
        <f t="shared" si="7"/>
        <v>0</v>
      </c>
    </row>
    <row r="54" spans="1:15" x14ac:dyDescent="0.2">
      <c r="A54" s="11" t="s">
        <v>155</v>
      </c>
      <c r="B54" s="11" t="s">
        <v>58</v>
      </c>
      <c r="C54" s="11" t="s">
        <v>155</v>
      </c>
      <c r="D54" s="11" t="s">
        <v>275</v>
      </c>
      <c r="E54" s="12">
        <v>25</v>
      </c>
      <c r="F54" s="12">
        <v>915</v>
      </c>
      <c r="G54" s="12">
        <v>10</v>
      </c>
      <c r="H54" s="12">
        <v>50</v>
      </c>
      <c r="I54" s="12"/>
      <c r="J54" s="13"/>
      <c r="K54" s="12">
        <f t="shared" si="8"/>
        <v>0</v>
      </c>
      <c r="L54" s="12">
        <f t="shared" si="6"/>
        <v>0</v>
      </c>
      <c r="M54" s="14"/>
      <c r="N54" s="15">
        <v>0.06</v>
      </c>
      <c r="O54" s="15">
        <f t="shared" si="7"/>
        <v>0</v>
      </c>
    </row>
    <row r="55" spans="1:15" x14ac:dyDescent="0.2">
      <c r="A55" s="16" t="s">
        <v>57</v>
      </c>
      <c r="B55" s="16" t="s">
        <v>58</v>
      </c>
      <c r="C55" s="16" t="s">
        <v>59</v>
      </c>
      <c r="D55" s="16" t="s">
        <v>276</v>
      </c>
      <c r="E55" s="12">
        <v>25</v>
      </c>
      <c r="F55" s="12">
        <v>900</v>
      </c>
      <c r="G55" s="12">
        <v>10</v>
      </c>
      <c r="H55" s="12">
        <v>50</v>
      </c>
      <c r="I55" s="12"/>
      <c r="J55" s="13"/>
      <c r="K55" s="12">
        <f t="shared" si="8"/>
        <v>0</v>
      </c>
      <c r="L55" s="12">
        <f t="shared" si="6"/>
        <v>0</v>
      </c>
      <c r="M55" s="14"/>
      <c r="N55" s="15">
        <v>0.06</v>
      </c>
      <c r="O55" s="15">
        <f t="shared" si="7"/>
        <v>0</v>
      </c>
    </row>
    <row r="56" spans="1:15" x14ac:dyDescent="0.2">
      <c r="A56" s="36" t="s">
        <v>176</v>
      </c>
      <c r="B56" s="36" t="s">
        <v>58</v>
      </c>
      <c r="C56" s="36">
        <v>90443800</v>
      </c>
      <c r="D56" s="36" t="s">
        <v>277</v>
      </c>
      <c r="E56" s="12" t="s">
        <v>63</v>
      </c>
      <c r="F56" s="12">
        <v>900</v>
      </c>
      <c r="G56" s="12">
        <v>10</v>
      </c>
      <c r="H56" s="12">
        <v>50</v>
      </c>
      <c r="I56" s="12"/>
      <c r="J56" s="13"/>
      <c r="K56" s="12">
        <f t="shared" si="8"/>
        <v>0</v>
      </c>
      <c r="L56" s="12">
        <f t="shared" si="6"/>
        <v>0</v>
      </c>
      <c r="M56" s="14"/>
      <c r="N56" s="15">
        <v>0.06</v>
      </c>
      <c r="O56" s="15">
        <f t="shared" si="7"/>
        <v>0</v>
      </c>
    </row>
    <row r="57" spans="1:15" x14ac:dyDescent="0.2">
      <c r="A57" s="11" t="s">
        <v>195</v>
      </c>
      <c r="B57" s="11" t="s">
        <v>178</v>
      </c>
      <c r="C57" s="11" t="s">
        <v>195</v>
      </c>
      <c r="D57" s="11" t="s">
        <v>275</v>
      </c>
      <c r="E57" s="12">
        <v>25</v>
      </c>
      <c r="F57" s="12">
        <v>750</v>
      </c>
      <c r="G57" s="12">
        <v>10</v>
      </c>
      <c r="H57" s="12">
        <v>50</v>
      </c>
      <c r="I57" s="12"/>
      <c r="J57" s="13"/>
      <c r="K57" s="12">
        <f t="shared" si="8"/>
        <v>0</v>
      </c>
      <c r="L57" s="12">
        <f t="shared" si="6"/>
        <v>0</v>
      </c>
      <c r="M57" s="14"/>
      <c r="N57" s="15">
        <v>0.05</v>
      </c>
      <c r="O57" s="15">
        <f t="shared" si="7"/>
        <v>0</v>
      </c>
    </row>
    <row r="58" spans="1:15" x14ac:dyDescent="0.2">
      <c r="A58" s="16" t="s">
        <v>196</v>
      </c>
      <c r="B58" s="16" t="s">
        <v>178</v>
      </c>
      <c r="C58" s="16" t="s">
        <v>197</v>
      </c>
      <c r="D58" s="16" t="s">
        <v>276</v>
      </c>
      <c r="E58" s="12">
        <v>25</v>
      </c>
      <c r="F58" s="12">
        <v>750</v>
      </c>
      <c r="G58" s="12">
        <v>10</v>
      </c>
      <c r="H58" s="12">
        <v>50</v>
      </c>
      <c r="I58" s="12"/>
      <c r="J58" s="13"/>
      <c r="K58" s="12">
        <f t="shared" si="8"/>
        <v>0</v>
      </c>
      <c r="L58" s="12">
        <f t="shared" si="6"/>
        <v>0</v>
      </c>
      <c r="M58" s="14"/>
      <c r="N58" s="15">
        <v>0.05</v>
      </c>
      <c r="O58" s="15">
        <f t="shared" si="7"/>
        <v>0</v>
      </c>
    </row>
    <row r="59" spans="1:15" x14ac:dyDescent="0.2">
      <c r="A59" s="36" t="s">
        <v>177</v>
      </c>
      <c r="B59" s="36" t="s">
        <v>178</v>
      </c>
      <c r="C59" s="36">
        <v>90443700</v>
      </c>
      <c r="D59" s="36" t="s">
        <v>277</v>
      </c>
      <c r="E59" s="12" t="s">
        <v>63</v>
      </c>
      <c r="F59" s="12">
        <v>750</v>
      </c>
      <c r="G59" s="12">
        <v>10</v>
      </c>
      <c r="H59" s="12">
        <v>50</v>
      </c>
      <c r="I59" s="12"/>
      <c r="J59" s="13"/>
      <c r="K59" s="12">
        <f t="shared" si="8"/>
        <v>0</v>
      </c>
      <c r="L59" s="12">
        <f t="shared" si="6"/>
        <v>0</v>
      </c>
      <c r="M59" s="14"/>
      <c r="N59" s="15">
        <v>0.05</v>
      </c>
      <c r="O59" s="15">
        <f t="shared" si="7"/>
        <v>0</v>
      </c>
    </row>
    <row r="60" spans="1:15" x14ac:dyDescent="0.2">
      <c r="A60" s="11" t="s">
        <v>60</v>
      </c>
      <c r="B60" s="11" t="s">
        <v>61</v>
      </c>
      <c r="C60" s="11" t="s">
        <v>60</v>
      </c>
      <c r="D60" s="11" t="s">
        <v>275</v>
      </c>
      <c r="E60" s="12">
        <v>25</v>
      </c>
      <c r="F60" s="12">
        <v>610</v>
      </c>
      <c r="G60" s="12">
        <v>10</v>
      </c>
      <c r="H60" s="12">
        <v>50</v>
      </c>
      <c r="I60" s="12"/>
      <c r="J60" s="13"/>
      <c r="K60" s="12">
        <f t="shared" si="8"/>
        <v>0</v>
      </c>
      <c r="L60" s="12">
        <f t="shared" si="6"/>
        <v>0</v>
      </c>
      <c r="M60" s="14"/>
      <c r="N60" s="15">
        <v>0.04</v>
      </c>
      <c r="O60" s="15">
        <f t="shared" si="7"/>
        <v>0</v>
      </c>
    </row>
    <row r="61" spans="1:15" x14ac:dyDescent="0.2">
      <c r="A61" s="36" t="s">
        <v>62</v>
      </c>
      <c r="B61" s="36" t="s">
        <v>61</v>
      </c>
      <c r="C61" s="36">
        <v>90443600</v>
      </c>
      <c r="D61" s="36" t="s">
        <v>277</v>
      </c>
      <c r="E61" s="12" t="s">
        <v>63</v>
      </c>
      <c r="F61" s="12">
        <v>600</v>
      </c>
      <c r="G61" s="12">
        <v>10</v>
      </c>
      <c r="H61" s="12">
        <v>50</v>
      </c>
      <c r="I61" s="12"/>
      <c r="J61" s="13"/>
      <c r="K61" s="12">
        <f t="shared" si="8"/>
        <v>0</v>
      </c>
      <c r="L61" s="12">
        <f t="shared" si="6"/>
        <v>0</v>
      </c>
      <c r="M61" s="14"/>
      <c r="N61" s="15">
        <v>0.04</v>
      </c>
      <c r="O61" s="15">
        <f t="shared" si="7"/>
        <v>0</v>
      </c>
    </row>
    <row r="62" spans="1:15" x14ac:dyDescent="0.2">
      <c r="A62" s="11" t="s">
        <v>64</v>
      </c>
      <c r="B62" s="11" t="s">
        <v>65</v>
      </c>
      <c r="C62" s="11" t="s">
        <v>64</v>
      </c>
      <c r="D62" s="11" t="s">
        <v>275</v>
      </c>
      <c r="E62" s="12">
        <v>25</v>
      </c>
      <c r="F62" s="12">
        <v>457</v>
      </c>
      <c r="G62" s="12">
        <v>10</v>
      </c>
      <c r="H62" s="12">
        <v>100</v>
      </c>
      <c r="I62" s="12"/>
      <c r="J62" s="13"/>
      <c r="K62" s="12">
        <f t="shared" si="8"/>
        <v>0</v>
      </c>
      <c r="L62" s="12">
        <f t="shared" si="6"/>
        <v>0</v>
      </c>
      <c r="M62" s="14"/>
      <c r="N62" s="15">
        <v>0.06</v>
      </c>
      <c r="O62" s="15">
        <f t="shared" si="7"/>
        <v>0</v>
      </c>
    </row>
    <row r="63" spans="1:15" x14ac:dyDescent="0.2">
      <c r="A63" s="36" t="s">
        <v>66</v>
      </c>
      <c r="B63" s="36" t="s">
        <v>65</v>
      </c>
      <c r="C63" s="36">
        <v>90443400</v>
      </c>
      <c r="D63" s="36" t="s">
        <v>277</v>
      </c>
      <c r="E63" s="12" t="s">
        <v>63</v>
      </c>
      <c r="F63" s="12">
        <v>450</v>
      </c>
      <c r="G63" s="12">
        <v>10</v>
      </c>
      <c r="H63" s="12">
        <v>100</v>
      </c>
      <c r="I63" s="12"/>
      <c r="J63" s="13"/>
      <c r="K63" s="12">
        <f t="shared" si="8"/>
        <v>0</v>
      </c>
      <c r="L63" s="12">
        <f t="shared" si="6"/>
        <v>0</v>
      </c>
      <c r="M63" s="14"/>
      <c r="N63" s="15">
        <v>0.06</v>
      </c>
      <c r="O63" s="15">
        <f t="shared" si="7"/>
        <v>0</v>
      </c>
    </row>
    <row r="64" spans="1:15" x14ac:dyDescent="0.2">
      <c r="A64" s="27" t="s">
        <v>67</v>
      </c>
      <c r="B64" s="27" t="s">
        <v>68</v>
      </c>
      <c r="C64" s="27" t="s">
        <v>69</v>
      </c>
      <c r="D64" s="11" t="s">
        <v>275</v>
      </c>
      <c r="E64" s="12">
        <v>25</v>
      </c>
      <c r="F64" s="12">
        <v>375</v>
      </c>
      <c r="G64" s="12">
        <v>10</v>
      </c>
      <c r="H64" s="12">
        <v>100</v>
      </c>
      <c r="I64" s="12"/>
      <c r="J64" s="13"/>
      <c r="K64" s="12">
        <f t="shared" si="8"/>
        <v>0</v>
      </c>
      <c r="L64" s="12">
        <f t="shared" si="6"/>
        <v>0</v>
      </c>
      <c r="M64" s="14"/>
      <c r="N64" s="15">
        <v>0.06</v>
      </c>
      <c r="O64" s="15">
        <f t="shared" si="7"/>
        <v>0</v>
      </c>
    </row>
    <row r="65" spans="1:17" x14ac:dyDescent="0.2">
      <c r="A65" s="37" t="s">
        <v>198</v>
      </c>
      <c r="B65" s="36" t="s">
        <v>199</v>
      </c>
      <c r="C65" s="36">
        <v>90448000</v>
      </c>
      <c r="D65" s="36" t="s">
        <v>277</v>
      </c>
      <c r="E65" s="12" t="s">
        <v>63</v>
      </c>
      <c r="F65" s="12">
        <v>270</v>
      </c>
      <c r="G65" s="12">
        <v>10</v>
      </c>
      <c r="H65" s="12">
        <v>100</v>
      </c>
      <c r="I65" s="12"/>
      <c r="J65" s="13"/>
      <c r="K65" s="12">
        <f t="shared" si="8"/>
        <v>0</v>
      </c>
      <c r="L65" s="12">
        <f t="shared" si="6"/>
        <v>0</v>
      </c>
      <c r="M65" s="14"/>
      <c r="N65" s="15">
        <v>0.06</v>
      </c>
      <c r="O65" s="15">
        <f t="shared" si="7"/>
        <v>0</v>
      </c>
    </row>
    <row r="66" spans="1:17" x14ac:dyDescent="0.2">
      <c r="A66" s="11" t="s">
        <v>261</v>
      </c>
      <c r="B66" s="11" t="s">
        <v>262</v>
      </c>
      <c r="C66" s="11" t="s">
        <v>261</v>
      </c>
      <c r="D66" s="11" t="s">
        <v>275</v>
      </c>
      <c r="E66" s="12" t="s">
        <v>63</v>
      </c>
      <c r="F66" s="12">
        <v>200</v>
      </c>
      <c r="G66" s="12">
        <v>10</v>
      </c>
      <c r="H66" s="12">
        <v>150</v>
      </c>
      <c r="I66" s="12"/>
      <c r="J66" s="13"/>
      <c r="K66" s="12">
        <f t="shared" si="8"/>
        <v>0</v>
      </c>
      <c r="L66" s="12">
        <f t="shared" si="6"/>
        <v>0</v>
      </c>
      <c r="M66" s="14"/>
      <c r="N66" s="15">
        <v>0.06</v>
      </c>
      <c r="O66" s="15">
        <f t="shared" si="7"/>
        <v>0</v>
      </c>
      <c r="P66" s="43">
        <f>SUM(O47:O66)</f>
        <v>0</v>
      </c>
      <c r="Q66" s="3" t="e">
        <f>P66*100/$P$151</f>
        <v>#DIV/0!</v>
      </c>
    </row>
    <row r="67" spans="1:17" x14ac:dyDescent="0.2">
      <c r="A67" s="28" t="s">
        <v>70</v>
      </c>
      <c r="B67" s="28"/>
      <c r="C67" s="29"/>
      <c r="D67" s="29"/>
      <c r="E67" s="30"/>
      <c r="F67" s="36"/>
      <c r="G67" s="20"/>
      <c r="H67" s="20"/>
      <c r="I67" s="12"/>
      <c r="J67" s="20"/>
      <c r="K67" s="12"/>
      <c r="L67" s="12"/>
      <c r="M67" s="14"/>
      <c r="N67" s="12"/>
      <c r="O67" s="15"/>
    </row>
    <row r="68" spans="1:17" x14ac:dyDescent="0.2">
      <c r="A68" s="11" t="s">
        <v>295</v>
      </c>
      <c r="B68" s="11" t="s">
        <v>296</v>
      </c>
      <c r="C68" s="11" t="s">
        <v>295</v>
      </c>
      <c r="D68" s="11" t="s">
        <v>275</v>
      </c>
      <c r="E68" s="12">
        <v>32</v>
      </c>
      <c r="F68" s="12">
        <v>100</v>
      </c>
      <c r="G68" s="12">
        <v>10</v>
      </c>
      <c r="H68" s="12">
        <v>300</v>
      </c>
      <c r="I68" s="12"/>
      <c r="J68" s="13"/>
      <c r="K68" s="12">
        <f t="shared" ref="K68:K82" si="9">SUM(I68:J68)</f>
        <v>0</v>
      </c>
      <c r="L68" s="12">
        <f t="shared" ref="L68:L82" si="10">$K68/$H68</f>
        <v>0</v>
      </c>
      <c r="M68" s="14"/>
      <c r="N68" s="15">
        <v>0.09</v>
      </c>
      <c r="O68" s="15">
        <f t="shared" ref="O68:O82" si="11">$L68*$N68</f>
        <v>0</v>
      </c>
    </row>
    <row r="69" spans="1:17" x14ac:dyDescent="0.2">
      <c r="A69" s="11" t="s">
        <v>71</v>
      </c>
      <c r="B69" s="11" t="s">
        <v>72</v>
      </c>
      <c r="C69" s="11" t="s">
        <v>71</v>
      </c>
      <c r="D69" s="11" t="s">
        <v>275</v>
      </c>
      <c r="E69" s="12">
        <v>32</v>
      </c>
      <c r="F69" s="12">
        <v>150</v>
      </c>
      <c r="G69" s="12">
        <v>10</v>
      </c>
      <c r="H69" s="12">
        <v>300</v>
      </c>
      <c r="I69" s="12"/>
      <c r="J69" s="13"/>
      <c r="K69" s="12">
        <f t="shared" si="9"/>
        <v>0</v>
      </c>
      <c r="L69" s="12">
        <f t="shared" si="10"/>
        <v>0</v>
      </c>
      <c r="M69" s="14"/>
      <c r="N69" s="15">
        <v>0.09</v>
      </c>
      <c r="O69" s="15">
        <f t="shared" si="11"/>
        <v>0</v>
      </c>
    </row>
    <row r="70" spans="1:17" x14ac:dyDescent="0.2">
      <c r="A70" s="36" t="s">
        <v>256</v>
      </c>
      <c r="B70" s="36" t="s">
        <v>72</v>
      </c>
      <c r="C70" s="36">
        <v>90446200</v>
      </c>
      <c r="D70" s="36" t="s">
        <v>277</v>
      </c>
      <c r="E70" s="12">
        <v>32</v>
      </c>
      <c r="F70" s="12">
        <v>150</v>
      </c>
      <c r="G70" s="12">
        <v>10</v>
      </c>
      <c r="H70" s="12">
        <v>300</v>
      </c>
      <c r="I70" s="12"/>
      <c r="J70" s="13"/>
      <c r="K70" s="12">
        <f t="shared" si="9"/>
        <v>0</v>
      </c>
      <c r="L70" s="12">
        <f t="shared" si="10"/>
        <v>0</v>
      </c>
      <c r="M70" s="14"/>
      <c r="N70" s="15">
        <v>0.09</v>
      </c>
      <c r="O70" s="15">
        <f t="shared" si="11"/>
        <v>0</v>
      </c>
    </row>
    <row r="71" spans="1:17" x14ac:dyDescent="0.2">
      <c r="A71" s="11" t="s">
        <v>200</v>
      </c>
      <c r="B71" s="11" t="s">
        <v>201</v>
      </c>
      <c r="C71" s="11" t="s">
        <v>200</v>
      </c>
      <c r="D71" s="11" t="s">
        <v>275</v>
      </c>
      <c r="E71" s="12">
        <v>32</v>
      </c>
      <c r="F71" s="12">
        <v>200</v>
      </c>
      <c r="G71" s="12">
        <v>10</v>
      </c>
      <c r="H71" s="12">
        <v>300</v>
      </c>
      <c r="I71" s="12"/>
      <c r="J71" s="13"/>
      <c r="K71" s="12">
        <f t="shared" si="9"/>
        <v>0</v>
      </c>
      <c r="L71" s="12">
        <f t="shared" si="10"/>
        <v>0</v>
      </c>
      <c r="M71" s="14"/>
      <c r="N71" s="15">
        <v>0.09</v>
      </c>
      <c r="O71" s="15">
        <f t="shared" si="11"/>
        <v>0</v>
      </c>
    </row>
    <row r="72" spans="1:17" x14ac:dyDescent="0.2">
      <c r="A72" s="11" t="s">
        <v>73</v>
      </c>
      <c r="B72" s="11" t="s">
        <v>74</v>
      </c>
      <c r="C72" s="11" t="s">
        <v>73</v>
      </c>
      <c r="D72" s="11" t="s">
        <v>275</v>
      </c>
      <c r="E72" s="12">
        <v>32</v>
      </c>
      <c r="F72" s="12">
        <v>300</v>
      </c>
      <c r="G72" s="12">
        <v>10</v>
      </c>
      <c r="H72" s="12">
        <v>150</v>
      </c>
      <c r="I72" s="12"/>
      <c r="J72" s="13"/>
      <c r="K72" s="12">
        <f t="shared" si="9"/>
        <v>0</v>
      </c>
      <c r="L72" s="12">
        <f t="shared" si="10"/>
        <v>0</v>
      </c>
      <c r="M72" s="14"/>
      <c r="N72" s="15">
        <v>0.09</v>
      </c>
      <c r="O72" s="15">
        <f t="shared" si="11"/>
        <v>0</v>
      </c>
    </row>
    <row r="73" spans="1:17" x14ac:dyDescent="0.2">
      <c r="A73" s="36" t="s">
        <v>232</v>
      </c>
      <c r="B73" s="36" t="s">
        <v>74</v>
      </c>
      <c r="C73" s="36">
        <v>90446300</v>
      </c>
      <c r="D73" s="36" t="s">
        <v>277</v>
      </c>
      <c r="E73" s="12" t="s">
        <v>180</v>
      </c>
      <c r="F73" s="12">
        <v>300</v>
      </c>
      <c r="G73" s="12">
        <v>10</v>
      </c>
      <c r="H73" s="12">
        <v>150</v>
      </c>
      <c r="I73" s="12"/>
      <c r="J73" s="13"/>
      <c r="K73" s="12">
        <f t="shared" si="9"/>
        <v>0</v>
      </c>
      <c r="L73" s="12">
        <f t="shared" si="10"/>
        <v>0</v>
      </c>
      <c r="M73" s="14"/>
      <c r="N73" s="15">
        <v>0.09</v>
      </c>
      <c r="O73" s="15">
        <f t="shared" si="11"/>
        <v>0</v>
      </c>
    </row>
    <row r="74" spans="1:17" x14ac:dyDescent="0.2">
      <c r="A74" s="11" t="s">
        <v>75</v>
      </c>
      <c r="B74" s="11" t="s">
        <v>76</v>
      </c>
      <c r="C74" s="11" t="s">
        <v>75</v>
      </c>
      <c r="D74" s="11" t="s">
        <v>275</v>
      </c>
      <c r="E74" s="12">
        <v>32</v>
      </c>
      <c r="F74" s="12">
        <v>450</v>
      </c>
      <c r="G74" s="12">
        <v>10</v>
      </c>
      <c r="H74" s="12">
        <v>100</v>
      </c>
      <c r="I74" s="12"/>
      <c r="J74" s="13"/>
      <c r="K74" s="12">
        <f t="shared" si="9"/>
        <v>0</v>
      </c>
      <c r="L74" s="12">
        <f t="shared" si="10"/>
        <v>0</v>
      </c>
      <c r="M74" s="14"/>
      <c r="N74" s="15">
        <v>0.09</v>
      </c>
      <c r="O74" s="15">
        <f t="shared" si="11"/>
        <v>0</v>
      </c>
    </row>
    <row r="75" spans="1:17" x14ac:dyDescent="0.2">
      <c r="A75" s="36" t="s">
        <v>179</v>
      </c>
      <c r="B75" s="36" t="s">
        <v>76</v>
      </c>
      <c r="C75" s="36">
        <v>90446400</v>
      </c>
      <c r="D75" s="36" t="s">
        <v>277</v>
      </c>
      <c r="E75" s="12" t="s">
        <v>180</v>
      </c>
      <c r="F75" s="12">
        <v>450</v>
      </c>
      <c r="G75" s="12">
        <v>10</v>
      </c>
      <c r="H75" s="12">
        <v>100</v>
      </c>
      <c r="I75" s="12"/>
      <c r="J75" s="13"/>
      <c r="K75" s="12">
        <f t="shared" si="9"/>
        <v>0</v>
      </c>
      <c r="L75" s="12">
        <f t="shared" si="10"/>
        <v>0</v>
      </c>
      <c r="M75" s="14"/>
      <c r="N75" s="15">
        <v>0.09</v>
      </c>
      <c r="O75" s="15">
        <f t="shared" si="11"/>
        <v>0</v>
      </c>
    </row>
    <row r="76" spans="1:17" x14ac:dyDescent="0.2">
      <c r="A76" s="11" t="s">
        <v>156</v>
      </c>
      <c r="B76" s="11" t="s">
        <v>157</v>
      </c>
      <c r="C76" s="11" t="s">
        <v>156</v>
      </c>
      <c r="D76" s="11" t="s">
        <v>275</v>
      </c>
      <c r="E76" s="12">
        <v>32</v>
      </c>
      <c r="F76" s="12">
        <v>600</v>
      </c>
      <c r="G76" s="12">
        <v>10</v>
      </c>
      <c r="H76" s="12">
        <v>100</v>
      </c>
      <c r="I76" s="12"/>
      <c r="J76" s="13"/>
      <c r="K76" s="12">
        <f t="shared" si="9"/>
        <v>0</v>
      </c>
      <c r="L76" s="12">
        <f t="shared" si="10"/>
        <v>0</v>
      </c>
      <c r="M76" s="14"/>
      <c r="N76" s="15">
        <v>0.12</v>
      </c>
      <c r="O76" s="15">
        <f t="shared" si="11"/>
        <v>0</v>
      </c>
    </row>
    <row r="77" spans="1:17" x14ac:dyDescent="0.2">
      <c r="A77" s="36" t="s">
        <v>181</v>
      </c>
      <c r="B77" s="36" t="s">
        <v>157</v>
      </c>
      <c r="C77" s="36">
        <v>90446600</v>
      </c>
      <c r="D77" s="36" t="s">
        <v>277</v>
      </c>
      <c r="E77" s="12" t="s">
        <v>180</v>
      </c>
      <c r="F77" s="12">
        <v>600</v>
      </c>
      <c r="G77" s="12">
        <v>10</v>
      </c>
      <c r="H77" s="12">
        <v>100</v>
      </c>
      <c r="I77" s="12"/>
      <c r="J77" s="13"/>
      <c r="K77" s="12">
        <f t="shared" si="9"/>
        <v>0</v>
      </c>
      <c r="L77" s="12">
        <f t="shared" si="10"/>
        <v>0</v>
      </c>
      <c r="M77" s="14"/>
      <c r="N77" s="15">
        <v>0.12</v>
      </c>
      <c r="O77" s="15">
        <f t="shared" si="11"/>
        <v>0</v>
      </c>
    </row>
    <row r="78" spans="1:17" x14ac:dyDescent="0.2">
      <c r="A78" s="11" t="s">
        <v>222</v>
      </c>
      <c r="B78" s="11" t="s">
        <v>223</v>
      </c>
      <c r="C78" s="11" t="s">
        <v>222</v>
      </c>
      <c r="D78" s="11" t="s">
        <v>275</v>
      </c>
      <c r="E78" s="12">
        <v>32</v>
      </c>
      <c r="F78" s="12">
        <v>750</v>
      </c>
      <c r="G78" s="12">
        <v>10</v>
      </c>
      <c r="H78" s="12">
        <v>60</v>
      </c>
      <c r="I78" s="12"/>
      <c r="J78" s="13"/>
      <c r="K78" s="12">
        <f t="shared" si="9"/>
        <v>0</v>
      </c>
      <c r="L78" s="12">
        <f t="shared" si="10"/>
        <v>0</v>
      </c>
      <c r="M78" s="14"/>
      <c r="N78" s="15">
        <v>0.09</v>
      </c>
      <c r="O78" s="15">
        <f t="shared" si="11"/>
        <v>0</v>
      </c>
    </row>
    <row r="79" spans="1:17" x14ac:dyDescent="0.2">
      <c r="A79" s="11" t="s">
        <v>158</v>
      </c>
      <c r="B79" s="11" t="s">
        <v>159</v>
      </c>
      <c r="C79" s="11" t="s">
        <v>158</v>
      </c>
      <c r="D79" s="11" t="s">
        <v>275</v>
      </c>
      <c r="E79" s="12">
        <v>32</v>
      </c>
      <c r="F79" s="12">
        <v>900</v>
      </c>
      <c r="G79" s="12">
        <v>10</v>
      </c>
      <c r="H79" s="12">
        <v>50</v>
      </c>
      <c r="I79" s="12"/>
      <c r="J79" s="13"/>
      <c r="K79" s="12">
        <f t="shared" si="9"/>
        <v>0</v>
      </c>
      <c r="L79" s="12">
        <f t="shared" si="10"/>
        <v>0</v>
      </c>
      <c r="M79" s="14"/>
      <c r="N79" s="15">
        <v>0.09</v>
      </c>
      <c r="O79" s="15">
        <f t="shared" si="11"/>
        <v>0</v>
      </c>
    </row>
    <row r="80" spans="1:17" x14ac:dyDescent="0.2">
      <c r="A80" s="36" t="s">
        <v>182</v>
      </c>
      <c r="B80" s="36" t="s">
        <v>159</v>
      </c>
      <c r="C80" s="36">
        <v>90446700</v>
      </c>
      <c r="D80" s="36" t="s">
        <v>277</v>
      </c>
      <c r="E80" s="12" t="s">
        <v>180</v>
      </c>
      <c r="F80" s="12">
        <v>900</v>
      </c>
      <c r="G80" s="12">
        <v>10</v>
      </c>
      <c r="H80" s="12">
        <v>50</v>
      </c>
      <c r="I80" s="12"/>
      <c r="J80" s="13"/>
      <c r="K80" s="12">
        <f t="shared" si="9"/>
        <v>0</v>
      </c>
      <c r="L80" s="12">
        <f t="shared" si="10"/>
        <v>0</v>
      </c>
      <c r="M80" s="14"/>
      <c r="N80" s="15">
        <v>0.09</v>
      </c>
      <c r="O80" s="15">
        <f t="shared" si="11"/>
        <v>0</v>
      </c>
    </row>
    <row r="81" spans="1:17" x14ac:dyDescent="0.2">
      <c r="A81" s="11" t="s">
        <v>233</v>
      </c>
      <c r="B81" s="11" t="s">
        <v>234</v>
      </c>
      <c r="C81" s="11" t="s">
        <v>233</v>
      </c>
      <c r="D81" s="11" t="s">
        <v>275</v>
      </c>
      <c r="E81" s="12">
        <v>32</v>
      </c>
      <c r="F81" s="12">
        <v>1200</v>
      </c>
      <c r="G81" s="12">
        <v>10</v>
      </c>
      <c r="H81" s="12">
        <v>50</v>
      </c>
      <c r="I81" s="12"/>
      <c r="J81" s="13"/>
      <c r="K81" s="12">
        <f t="shared" si="9"/>
        <v>0</v>
      </c>
      <c r="L81" s="12">
        <f t="shared" si="10"/>
        <v>0</v>
      </c>
      <c r="M81" s="14"/>
      <c r="N81" s="15">
        <v>0.12</v>
      </c>
      <c r="O81" s="15">
        <f t="shared" si="11"/>
        <v>0</v>
      </c>
    </row>
    <row r="82" spans="1:17" x14ac:dyDescent="0.2">
      <c r="A82" s="37" t="s">
        <v>236</v>
      </c>
      <c r="B82" s="36" t="s">
        <v>237</v>
      </c>
      <c r="C82" s="48">
        <v>90446800</v>
      </c>
      <c r="D82" s="36" t="s">
        <v>277</v>
      </c>
      <c r="E82" s="12" t="s">
        <v>180</v>
      </c>
      <c r="F82" s="12">
        <v>1800</v>
      </c>
      <c r="G82" s="12">
        <v>10</v>
      </c>
      <c r="H82" s="12">
        <v>25</v>
      </c>
      <c r="I82" s="12"/>
      <c r="J82" s="13"/>
      <c r="K82" s="12">
        <f t="shared" si="9"/>
        <v>0</v>
      </c>
      <c r="L82" s="12">
        <f t="shared" si="10"/>
        <v>0</v>
      </c>
      <c r="M82" s="14"/>
      <c r="N82" s="15">
        <v>0.18</v>
      </c>
      <c r="O82" s="15">
        <f t="shared" si="11"/>
        <v>0</v>
      </c>
      <c r="P82" s="43">
        <f>SUM(O69:O82)</f>
        <v>0</v>
      </c>
      <c r="Q82" s="3" t="e">
        <f>P82*100/$P$151</f>
        <v>#DIV/0!</v>
      </c>
    </row>
    <row r="83" spans="1:17" x14ac:dyDescent="0.2">
      <c r="A83" s="28" t="s">
        <v>77</v>
      </c>
      <c r="B83" s="28"/>
      <c r="C83" s="29"/>
      <c r="D83" s="29"/>
      <c r="E83" s="30"/>
      <c r="F83" s="36"/>
      <c r="G83" s="12"/>
      <c r="H83" s="12"/>
      <c r="I83" s="12"/>
      <c r="J83" s="8"/>
      <c r="K83" s="12"/>
      <c r="L83" s="12"/>
      <c r="M83" s="14"/>
      <c r="N83" s="12"/>
      <c r="O83" s="15"/>
    </row>
    <row r="84" spans="1:17" x14ac:dyDescent="0.2">
      <c r="A84" s="11" t="s">
        <v>297</v>
      </c>
      <c r="B84" s="11" t="s">
        <v>298</v>
      </c>
      <c r="C84" s="11" t="s">
        <v>297</v>
      </c>
      <c r="D84" s="11" t="s">
        <v>275</v>
      </c>
      <c r="E84" s="12">
        <v>40</v>
      </c>
      <c r="F84" s="12">
        <v>100</v>
      </c>
      <c r="G84" s="12">
        <v>10</v>
      </c>
      <c r="H84" s="12">
        <v>300</v>
      </c>
      <c r="I84" s="12"/>
      <c r="J84" s="13"/>
      <c r="K84" s="12">
        <f t="shared" ref="K84:K98" si="12">SUM(I84:J84)</f>
        <v>0</v>
      </c>
      <c r="L84" s="12">
        <f t="shared" ref="L84:L98" si="13">$K84/$H84</f>
        <v>0</v>
      </c>
      <c r="M84" s="14"/>
      <c r="N84" s="15">
        <v>0.13</v>
      </c>
      <c r="O84" s="15">
        <f t="shared" ref="O84:O98" si="14">$L84*$N84</f>
        <v>0</v>
      </c>
    </row>
    <row r="85" spans="1:17" x14ac:dyDescent="0.2">
      <c r="A85" s="11" t="s">
        <v>78</v>
      </c>
      <c r="B85" s="11" t="s">
        <v>79</v>
      </c>
      <c r="C85" s="11" t="s">
        <v>78</v>
      </c>
      <c r="D85" s="11" t="s">
        <v>275</v>
      </c>
      <c r="E85" s="12">
        <v>40</v>
      </c>
      <c r="F85" s="12">
        <v>150</v>
      </c>
      <c r="G85" s="12">
        <v>10</v>
      </c>
      <c r="H85" s="12">
        <v>300</v>
      </c>
      <c r="I85" s="12"/>
      <c r="J85" s="13"/>
      <c r="K85" s="12">
        <f t="shared" si="12"/>
        <v>0</v>
      </c>
      <c r="L85" s="12">
        <f t="shared" si="13"/>
        <v>0</v>
      </c>
      <c r="M85" s="14"/>
      <c r="N85" s="15">
        <v>0.13</v>
      </c>
      <c r="O85" s="15">
        <f t="shared" si="14"/>
        <v>0</v>
      </c>
    </row>
    <row r="86" spans="1:17" x14ac:dyDescent="0.2">
      <c r="A86" s="36" t="s">
        <v>240</v>
      </c>
      <c r="B86" s="36" t="s">
        <v>79</v>
      </c>
      <c r="C86" s="31" t="s">
        <v>241</v>
      </c>
      <c r="D86" s="36" t="s">
        <v>277</v>
      </c>
      <c r="E86" s="12">
        <v>40</v>
      </c>
      <c r="F86" s="12">
        <v>150</v>
      </c>
      <c r="G86" s="12">
        <v>10</v>
      </c>
      <c r="H86" s="12">
        <v>300</v>
      </c>
      <c r="I86" s="12"/>
      <c r="J86" s="13"/>
      <c r="K86" s="12">
        <f t="shared" si="12"/>
        <v>0</v>
      </c>
      <c r="L86" s="12">
        <f t="shared" si="13"/>
        <v>0</v>
      </c>
      <c r="M86" s="14"/>
      <c r="N86" s="15">
        <v>0.13</v>
      </c>
      <c r="O86" s="15">
        <f t="shared" si="14"/>
        <v>0</v>
      </c>
    </row>
    <row r="87" spans="1:17" x14ac:dyDescent="0.2">
      <c r="A87" s="11" t="s">
        <v>80</v>
      </c>
      <c r="B87" s="11" t="s">
        <v>81</v>
      </c>
      <c r="C87" s="11" t="s">
        <v>80</v>
      </c>
      <c r="D87" s="11" t="s">
        <v>275</v>
      </c>
      <c r="E87" s="12">
        <v>40</v>
      </c>
      <c r="F87" s="12">
        <v>200</v>
      </c>
      <c r="G87" s="12">
        <v>10</v>
      </c>
      <c r="H87" s="12">
        <v>150</v>
      </c>
      <c r="I87" s="12"/>
      <c r="J87" s="13"/>
      <c r="K87" s="12">
        <f t="shared" si="12"/>
        <v>0</v>
      </c>
      <c r="L87" s="12">
        <f t="shared" si="13"/>
        <v>0</v>
      </c>
      <c r="M87" s="14"/>
      <c r="N87" s="15">
        <v>0.13</v>
      </c>
      <c r="O87" s="15">
        <f t="shared" si="14"/>
        <v>0</v>
      </c>
    </row>
    <row r="88" spans="1:17" x14ac:dyDescent="0.2">
      <c r="A88" s="11" t="s">
        <v>82</v>
      </c>
      <c r="B88" s="11" t="s">
        <v>83</v>
      </c>
      <c r="C88" s="11" t="s">
        <v>82</v>
      </c>
      <c r="D88" s="11" t="s">
        <v>275</v>
      </c>
      <c r="E88" s="12">
        <v>40</v>
      </c>
      <c r="F88" s="12">
        <v>300</v>
      </c>
      <c r="G88" s="12">
        <v>10</v>
      </c>
      <c r="H88" s="12">
        <v>150</v>
      </c>
      <c r="I88" s="12"/>
      <c r="J88" s="13"/>
      <c r="K88" s="12">
        <f t="shared" si="12"/>
        <v>0</v>
      </c>
      <c r="L88" s="12">
        <f t="shared" si="13"/>
        <v>0</v>
      </c>
      <c r="M88" s="14"/>
      <c r="N88" s="15">
        <v>0.13</v>
      </c>
      <c r="O88" s="15">
        <f t="shared" si="14"/>
        <v>0</v>
      </c>
    </row>
    <row r="89" spans="1:17" x14ac:dyDescent="0.2">
      <c r="A89" s="36" t="s">
        <v>183</v>
      </c>
      <c r="B89" s="36" t="s">
        <v>83</v>
      </c>
      <c r="C89" s="36">
        <v>90447300</v>
      </c>
      <c r="D89" s="36" t="s">
        <v>277</v>
      </c>
      <c r="E89" s="12" t="s">
        <v>89</v>
      </c>
      <c r="F89" s="12">
        <v>300</v>
      </c>
      <c r="G89" s="12">
        <v>10</v>
      </c>
      <c r="H89" s="12">
        <v>150</v>
      </c>
      <c r="I89" s="12"/>
      <c r="J89" s="13"/>
      <c r="K89" s="12">
        <f t="shared" si="12"/>
        <v>0</v>
      </c>
      <c r="L89" s="12">
        <f t="shared" si="13"/>
        <v>0</v>
      </c>
      <c r="M89" s="14"/>
      <c r="N89" s="15">
        <v>0.13</v>
      </c>
      <c r="O89" s="15">
        <f t="shared" si="14"/>
        <v>0</v>
      </c>
    </row>
    <row r="90" spans="1:17" x14ac:dyDescent="0.2">
      <c r="A90" s="11" t="s">
        <v>84</v>
      </c>
      <c r="B90" s="11" t="s">
        <v>85</v>
      </c>
      <c r="C90" s="11" t="s">
        <v>84</v>
      </c>
      <c r="D90" s="11" t="s">
        <v>275</v>
      </c>
      <c r="E90" s="12">
        <v>40</v>
      </c>
      <c r="F90" s="12">
        <v>450</v>
      </c>
      <c r="G90" s="12">
        <v>10</v>
      </c>
      <c r="H90" s="12">
        <v>100</v>
      </c>
      <c r="I90" s="12"/>
      <c r="J90" s="13"/>
      <c r="K90" s="12">
        <f t="shared" si="12"/>
        <v>0</v>
      </c>
      <c r="L90" s="12">
        <f t="shared" si="13"/>
        <v>0</v>
      </c>
      <c r="M90" s="14"/>
      <c r="N90" s="15">
        <v>0.13</v>
      </c>
      <c r="O90" s="15">
        <f t="shared" si="14"/>
        <v>0</v>
      </c>
    </row>
    <row r="91" spans="1:17" x14ac:dyDescent="0.2">
      <c r="A91" s="36" t="s">
        <v>184</v>
      </c>
      <c r="B91" s="36" t="s">
        <v>85</v>
      </c>
      <c r="C91" s="36">
        <v>90447400</v>
      </c>
      <c r="D91" s="36" t="s">
        <v>277</v>
      </c>
      <c r="E91" s="12" t="s">
        <v>89</v>
      </c>
      <c r="F91" s="12">
        <v>450</v>
      </c>
      <c r="G91" s="12">
        <v>10</v>
      </c>
      <c r="H91" s="12">
        <v>100</v>
      </c>
      <c r="I91" s="12"/>
      <c r="J91" s="13"/>
      <c r="K91" s="12">
        <f t="shared" si="12"/>
        <v>0</v>
      </c>
      <c r="L91" s="12">
        <f t="shared" si="13"/>
        <v>0</v>
      </c>
      <c r="M91" s="14"/>
      <c r="N91" s="15">
        <v>0.13</v>
      </c>
      <c r="O91" s="15">
        <f t="shared" si="14"/>
        <v>0</v>
      </c>
    </row>
    <row r="92" spans="1:17" x14ac:dyDescent="0.2">
      <c r="A92" s="11" t="s">
        <v>86</v>
      </c>
      <c r="B92" s="11" t="s">
        <v>87</v>
      </c>
      <c r="C92" s="11" t="s">
        <v>86</v>
      </c>
      <c r="D92" s="11" t="s">
        <v>275</v>
      </c>
      <c r="E92" s="12">
        <v>40</v>
      </c>
      <c r="F92" s="12">
        <v>600</v>
      </c>
      <c r="G92" s="12">
        <v>10</v>
      </c>
      <c r="H92" s="12">
        <v>50</v>
      </c>
      <c r="I92" s="12"/>
      <c r="J92" s="13"/>
      <c r="K92" s="12">
        <f t="shared" si="12"/>
        <v>0</v>
      </c>
      <c r="L92" s="12">
        <f t="shared" si="13"/>
        <v>0</v>
      </c>
      <c r="M92" s="14"/>
      <c r="N92" s="15">
        <v>0.09</v>
      </c>
      <c r="O92" s="15">
        <f t="shared" si="14"/>
        <v>0</v>
      </c>
    </row>
    <row r="93" spans="1:17" x14ac:dyDescent="0.2">
      <c r="A93" s="36" t="s">
        <v>88</v>
      </c>
      <c r="B93" s="36" t="s">
        <v>87</v>
      </c>
      <c r="C93" s="36">
        <v>90447600</v>
      </c>
      <c r="D93" s="36" t="s">
        <v>277</v>
      </c>
      <c r="E93" s="12" t="s">
        <v>89</v>
      </c>
      <c r="F93" s="12">
        <v>600</v>
      </c>
      <c r="G93" s="12">
        <v>10</v>
      </c>
      <c r="H93" s="12">
        <v>50</v>
      </c>
      <c r="I93" s="12"/>
      <c r="J93" s="13"/>
      <c r="K93" s="12">
        <f t="shared" si="12"/>
        <v>0</v>
      </c>
      <c r="L93" s="12">
        <f t="shared" si="13"/>
        <v>0</v>
      </c>
      <c r="M93" s="14"/>
      <c r="N93" s="15">
        <v>0.09</v>
      </c>
      <c r="O93" s="15">
        <f t="shared" si="14"/>
        <v>0</v>
      </c>
    </row>
    <row r="94" spans="1:17" x14ac:dyDescent="0.2">
      <c r="A94" s="11" t="s">
        <v>90</v>
      </c>
      <c r="B94" s="11" t="s">
        <v>91</v>
      </c>
      <c r="C94" s="11" t="s">
        <v>90</v>
      </c>
      <c r="D94" s="11" t="s">
        <v>275</v>
      </c>
      <c r="E94" s="12">
        <v>40</v>
      </c>
      <c r="F94" s="12">
        <v>750</v>
      </c>
      <c r="G94" s="12">
        <v>10</v>
      </c>
      <c r="H94" s="12">
        <v>50</v>
      </c>
      <c r="I94" s="12"/>
      <c r="J94" s="13"/>
      <c r="K94" s="12">
        <f t="shared" si="12"/>
        <v>0</v>
      </c>
      <c r="L94" s="12">
        <f t="shared" si="13"/>
        <v>0</v>
      </c>
      <c r="M94" s="14"/>
      <c r="N94" s="15">
        <v>0.13</v>
      </c>
      <c r="O94" s="15">
        <f t="shared" si="14"/>
        <v>0</v>
      </c>
    </row>
    <row r="95" spans="1:17" x14ac:dyDescent="0.2">
      <c r="A95" s="11" t="s">
        <v>92</v>
      </c>
      <c r="B95" s="11" t="s">
        <v>93</v>
      </c>
      <c r="C95" s="11" t="s">
        <v>92</v>
      </c>
      <c r="D95" s="11" t="s">
        <v>275</v>
      </c>
      <c r="E95" s="12">
        <v>40</v>
      </c>
      <c r="F95" s="12">
        <v>900</v>
      </c>
      <c r="G95" s="12">
        <v>10</v>
      </c>
      <c r="H95" s="12">
        <v>50</v>
      </c>
      <c r="I95" s="12"/>
      <c r="J95" s="13"/>
      <c r="K95" s="12">
        <f t="shared" si="12"/>
        <v>0</v>
      </c>
      <c r="L95" s="12">
        <f t="shared" si="13"/>
        <v>0</v>
      </c>
      <c r="M95" s="14"/>
      <c r="N95" s="15">
        <v>0.13</v>
      </c>
      <c r="O95" s="15">
        <f t="shared" si="14"/>
        <v>0</v>
      </c>
    </row>
    <row r="96" spans="1:17" x14ac:dyDescent="0.2">
      <c r="A96" s="36" t="s">
        <v>185</v>
      </c>
      <c r="B96" s="36" t="s">
        <v>93</v>
      </c>
      <c r="C96" s="36">
        <v>90447700</v>
      </c>
      <c r="D96" s="36" t="s">
        <v>277</v>
      </c>
      <c r="E96" s="12" t="s">
        <v>89</v>
      </c>
      <c r="F96" s="12">
        <v>900</v>
      </c>
      <c r="G96" s="12">
        <v>10</v>
      </c>
      <c r="H96" s="12">
        <v>50</v>
      </c>
      <c r="I96" s="12"/>
      <c r="J96" s="13"/>
      <c r="K96" s="12">
        <f t="shared" si="12"/>
        <v>0</v>
      </c>
      <c r="L96" s="12">
        <f t="shared" si="13"/>
        <v>0</v>
      </c>
      <c r="M96" s="14"/>
      <c r="N96" s="15">
        <v>0.13</v>
      </c>
      <c r="O96" s="15">
        <f t="shared" si="14"/>
        <v>0</v>
      </c>
    </row>
    <row r="97" spans="1:17" x14ac:dyDescent="0.2">
      <c r="A97" s="11" t="s">
        <v>94</v>
      </c>
      <c r="B97" s="11" t="s">
        <v>95</v>
      </c>
      <c r="C97" s="11" t="s">
        <v>94</v>
      </c>
      <c r="D97" s="11" t="s">
        <v>275</v>
      </c>
      <c r="E97" s="12">
        <v>40</v>
      </c>
      <c r="F97" s="12">
        <v>1200</v>
      </c>
      <c r="G97" s="12">
        <v>5</v>
      </c>
      <c r="H97" s="12">
        <v>25</v>
      </c>
      <c r="I97" s="12"/>
      <c r="J97" s="13"/>
      <c r="K97" s="12">
        <f t="shared" si="12"/>
        <v>0</v>
      </c>
      <c r="L97" s="12">
        <f t="shared" si="13"/>
        <v>0</v>
      </c>
      <c r="M97" s="14"/>
      <c r="N97" s="15">
        <v>0.08</v>
      </c>
      <c r="O97" s="15">
        <f t="shared" si="14"/>
        <v>0</v>
      </c>
    </row>
    <row r="98" spans="1:17" x14ac:dyDescent="0.2">
      <c r="A98" s="11" t="s">
        <v>220</v>
      </c>
      <c r="B98" s="11" t="s">
        <v>221</v>
      </c>
      <c r="C98" s="11" t="s">
        <v>220</v>
      </c>
      <c r="D98" s="11" t="s">
        <v>275</v>
      </c>
      <c r="E98" s="12">
        <v>40</v>
      </c>
      <c r="F98" s="12">
        <v>2000</v>
      </c>
      <c r="G98" s="12">
        <v>5</v>
      </c>
      <c r="H98" s="12">
        <v>25</v>
      </c>
      <c r="I98" s="12"/>
      <c r="J98" s="13"/>
      <c r="K98" s="12">
        <f t="shared" si="12"/>
        <v>0</v>
      </c>
      <c r="L98" s="12">
        <f t="shared" si="13"/>
        <v>0</v>
      </c>
      <c r="M98" s="14"/>
      <c r="N98" s="15">
        <v>0.08</v>
      </c>
      <c r="O98" s="15">
        <f t="shared" si="14"/>
        <v>0</v>
      </c>
      <c r="P98" s="43">
        <f>SUM(O85:O98)</f>
        <v>0</v>
      </c>
      <c r="Q98" s="3" t="e">
        <f>P98*100/$P$151</f>
        <v>#DIV/0!</v>
      </c>
    </row>
    <row r="99" spans="1:17" x14ac:dyDescent="0.2">
      <c r="A99" s="28" t="s">
        <v>96</v>
      </c>
      <c r="B99" s="28"/>
      <c r="C99" s="30"/>
      <c r="D99" s="30"/>
      <c r="E99" s="20"/>
      <c r="F99" s="12"/>
      <c r="G99" s="12"/>
      <c r="H99" s="12"/>
      <c r="I99" s="12"/>
      <c r="J99" s="8"/>
      <c r="K99" s="12"/>
      <c r="L99" s="12"/>
      <c r="M99" s="14"/>
      <c r="N99" s="12"/>
      <c r="O99" s="15"/>
    </row>
    <row r="100" spans="1:17" x14ac:dyDescent="0.2">
      <c r="A100" s="11" t="s">
        <v>299</v>
      </c>
      <c r="B100" s="11" t="s">
        <v>300</v>
      </c>
      <c r="C100" s="11" t="s">
        <v>299</v>
      </c>
      <c r="D100" s="11" t="s">
        <v>275</v>
      </c>
      <c r="E100" s="12">
        <v>50</v>
      </c>
      <c r="F100" s="12">
        <v>100</v>
      </c>
      <c r="G100" s="12">
        <v>10</v>
      </c>
      <c r="H100" s="12">
        <v>150</v>
      </c>
      <c r="I100" s="12"/>
      <c r="J100" s="13"/>
      <c r="K100" s="12">
        <f t="shared" ref="K100:K116" si="15">SUM(I100:J100)</f>
        <v>0</v>
      </c>
      <c r="L100" s="12">
        <f t="shared" ref="L100:L116" si="16">$K100/$H100</f>
        <v>0</v>
      </c>
      <c r="M100" s="14"/>
      <c r="N100" s="15">
        <v>0.1</v>
      </c>
      <c r="O100" s="15">
        <f t="shared" ref="O100:O116" si="17">$L100*$N100</f>
        <v>0</v>
      </c>
    </row>
    <row r="101" spans="1:17" x14ac:dyDescent="0.2">
      <c r="A101" s="11" t="s">
        <v>97</v>
      </c>
      <c r="B101" s="11" t="s">
        <v>98</v>
      </c>
      <c r="C101" s="11" t="s">
        <v>97</v>
      </c>
      <c r="D101" s="11" t="s">
        <v>275</v>
      </c>
      <c r="E101" s="12">
        <v>50</v>
      </c>
      <c r="F101" s="12">
        <v>150</v>
      </c>
      <c r="G101" s="12">
        <v>10</v>
      </c>
      <c r="H101" s="12">
        <v>150</v>
      </c>
      <c r="I101" s="12"/>
      <c r="J101" s="13"/>
      <c r="K101" s="12">
        <f t="shared" si="15"/>
        <v>0</v>
      </c>
      <c r="L101" s="12">
        <f t="shared" si="16"/>
        <v>0</v>
      </c>
      <c r="M101" s="14"/>
      <c r="N101" s="15">
        <v>0.1</v>
      </c>
      <c r="O101" s="15">
        <f t="shared" si="17"/>
        <v>0</v>
      </c>
    </row>
    <row r="102" spans="1:17" x14ac:dyDescent="0.2">
      <c r="A102" s="36" t="s">
        <v>235</v>
      </c>
      <c r="B102" s="36" t="s">
        <v>98</v>
      </c>
      <c r="C102" s="36">
        <v>90448200</v>
      </c>
      <c r="D102" s="36" t="s">
        <v>277</v>
      </c>
      <c r="E102" s="12" t="s">
        <v>102</v>
      </c>
      <c r="F102" s="12">
        <v>150</v>
      </c>
      <c r="G102" s="12">
        <v>10</v>
      </c>
      <c r="H102" s="12">
        <v>150</v>
      </c>
      <c r="I102" s="12"/>
      <c r="J102" s="13"/>
      <c r="K102" s="12">
        <f t="shared" si="15"/>
        <v>0</v>
      </c>
      <c r="L102" s="12">
        <f t="shared" si="16"/>
        <v>0</v>
      </c>
      <c r="M102" s="14"/>
      <c r="N102" s="15">
        <v>0.1</v>
      </c>
      <c r="O102" s="15">
        <f t="shared" si="17"/>
        <v>0</v>
      </c>
    </row>
    <row r="103" spans="1:17" x14ac:dyDescent="0.2">
      <c r="A103" s="11" t="s">
        <v>224</v>
      </c>
      <c r="B103" s="11" t="s">
        <v>225</v>
      </c>
      <c r="C103" s="11" t="s">
        <v>224</v>
      </c>
      <c r="D103" s="11" t="s">
        <v>275</v>
      </c>
      <c r="E103" s="12">
        <v>50</v>
      </c>
      <c r="F103" s="12">
        <v>200</v>
      </c>
      <c r="G103" s="12">
        <v>10</v>
      </c>
      <c r="H103" s="12">
        <v>150</v>
      </c>
      <c r="I103" s="12"/>
      <c r="J103" s="13"/>
      <c r="K103" s="12">
        <f t="shared" si="15"/>
        <v>0</v>
      </c>
      <c r="L103" s="12">
        <f t="shared" si="16"/>
        <v>0</v>
      </c>
      <c r="M103" s="14"/>
      <c r="N103" s="15">
        <v>0.06</v>
      </c>
      <c r="O103" s="15">
        <f t="shared" si="17"/>
        <v>0</v>
      </c>
    </row>
    <row r="104" spans="1:17" x14ac:dyDescent="0.2">
      <c r="A104" s="11" t="s">
        <v>99</v>
      </c>
      <c r="B104" s="11" t="s">
        <v>100</v>
      </c>
      <c r="C104" s="11" t="s">
        <v>99</v>
      </c>
      <c r="D104" s="11" t="s">
        <v>275</v>
      </c>
      <c r="E104" s="12">
        <v>50</v>
      </c>
      <c r="F104" s="12">
        <v>300</v>
      </c>
      <c r="G104" s="12">
        <v>10</v>
      </c>
      <c r="H104" s="12">
        <v>75</v>
      </c>
      <c r="I104" s="12"/>
      <c r="J104" s="13"/>
      <c r="K104" s="12">
        <f t="shared" si="15"/>
        <v>0</v>
      </c>
      <c r="L104" s="12">
        <f t="shared" si="16"/>
        <v>0</v>
      </c>
      <c r="M104" s="14"/>
      <c r="N104" s="15">
        <v>0.1</v>
      </c>
      <c r="O104" s="15">
        <f t="shared" si="17"/>
        <v>0</v>
      </c>
    </row>
    <row r="105" spans="1:17" x14ac:dyDescent="0.2">
      <c r="A105" s="36" t="s">
        <v>101</v>
      </c>
      <c r="B105" s="36" t="s">
        <v>100</v>
      </c>
      <c r="C105" s="36">
        <v>90448300</v>
      </c>
      <c r="D105" s="36" t="s">
        <v>277</v>
      </c>
      <c r="E105" s="12" t="s">
        <v>102</v>
      </c>
      <c r="F105" s="12">
        <v>300</v>
      </c>
      <c r="G105" s="12">
        <v>10</v>
      </c>
      <c r="H105" s="12">
        <v>75</v>
      </c>
      <c r="I105" s="12"/>
      <c r="J105" s="13"/>
      <c r="K105" s="12">
        <f t="shared" si="15"/>
        <v>0</v>
      </c>
      <c r="L105" s="12">
        <f t="shared" si="16"/>
        <v>0</v>
      </c>
      <c r="M105" s="14"/>
      <c r="N105" s="15">
        <v>0.1</v>
      </c>
      <c r="O105" s="15">
        <f t="shared" si="17"/>
        <v>0</v>
      </c>
    </row>
    <row r="106" spans="1:17" x14ac:dyDescent="0.2">
      <c r="A106" s="11" t="s">
        <v>103</v>
      </c>
      <c r="B106" s="11" t="s">
        <v>104</v>
      </c>
      <c r="C106" s="11" t="s">
        <v>103</v>
      </c>
      <c r="D106" s="11" t="s">
        <v>275</v>
      </c>
      <c r="E106" s="12">
        <v>50</v>
      </c>
      <c r="F106" s="12">
        <v>450</v>
      </c>
      <c r="G106" s="12">
        <v>10</v>
      </c>
      <c r="H106" s="12">
        <v>50</v>
      </c>
      <c r="I106" s="12"/>
      <c r="J106" s="13"/>
      <c r="K106" s="12">
        <f t="shared" si="15"/>
        <v>0</v>
      </c>
      <c r="L106" s="12">
        <f t="shared" si="16"/>
        <v>0</v>
      </c>
      <c r="M106" s="14"/>
      <c r="N106" s="15">
        <v>0.1</v>
      </c>
      <c r="O106" s="15">
        <f t="shared" si="17"/>
        <v>0</v>
      </c>
    </row>
    <row r="107" spans="1:17" x14ac:dyDescent="0.2">
      <c r="A107" s="36" t="s">
        <v>186</v>
      </c>
      <c r="B107" s="36" t="s">
        <v>104</v>
      </c>
      <c r="C107" s="36">
        <v>90448400</v>
      </c>
      <c r="D107" s="36" t="s">
        <v>277</v>
      </c>
      <c r="E107" s="12" t="s">
        <v>102</v>
      </c>
      <c r="F107" s="12">
        <v>450</v>
      </c>
      <c r="G107" s="12">
        <v>10</v>
      </c>
      <c r="H107" s="12">
        <v>50</v>
      </c>
      <c r="I107" s="12"/>
      <c r="J107" s="13"/>
      <c r="K107" s="12">
        <f t="shared" si="15"/>
        <v>0</v>
      </c>
      <c r="L107" s="12">
        <f t="shared" si="16"/>
        <v>0</v>
      </c>
      <c r="M107" s="14"/>
      <c r="N107" s="15">
        <v>0.1</v>
      </c>
      <c r="O107" s="15">
        <f t="shared" si="17"/>
        <v>0</v>
      </c>
    </row>
    <row r="108" spans="1:17" x14ac:dyDescent="0.2">
      <c r="A108" s="11" t="s">
        <v>105</v>
      </c>
      <c r="B108" s="11" t="s">
        <v>106</v>
      </c>
      <c r="C108" s="11" t="s">
        <v>105</v>
      </c>
      <c r="D108" s="11" t="s">
        <v>275</v>
      </c>
      <c r="E108" s="12">
        <v>50</v>
      </c>
      <c r="F108" s="12">
        <v>600</v>
      </c>
      <c r="G108" s="12">
        <v>10</v>
      </c>
      <c r="H108" s="12">
        <v>50</v>
      </c>
      <c r="I108" s="12"/>
      <c r="J108" s="13"/>
      <c r="K108" s="12">
        <f t="shared" si="15"/>
        <v>0</v>
      </c>
      <c r="L108" s="12">
        <f t="shared" si="16"/>
        <v>0</v>
      </c>
      <c r="M108" s="14"/>
      <c r="N108" s="15">
        <v>0.13</v>
      </c>
      <c r="O108" s="15">
        <f t="shared" si="17"/>
        <v>0</v>
      </c>
    </row>
    <row r="109" spans="1:17" x14ac:dyDescent="0.2">
      <c r="A109" s="36" t="s">
        <v>107</v>
      </c>
      <c r="B109" s="36" t="s">
        <v>106</v>
      </c>
      <c r="C109" s="36">
        <v>90448600</v>
      </c>
      <c r="D109" s="36" t="s">
        <v>277</v>
      </c>
      <c r="E109" s="12" t="s">
        <v>102</v>
      </c>
      <c r="F109" s="12">
        <v>600</v>
      </c>
      <c r="G109" s="12">
        <v>10</v>
      </c>
      <c r="H109" s="12">
        <v>50</v>
      </c>
      <c r="I109" s="12"/>
      <c r="J109" s="13"/>
      <c r="K109" s="12">
        <f t="shared" si="15"/>
        <v>0</v>
      </c>
      <c r="L109" s="12">
        <f t="shared" si="16"/>
        <v>0</v>
      </c>
      <c r="M109" s="14"/>
      <c r="N109" s="15">
        <v>0.13</v>
      </c>
      <c r="O109" s="15">
        <f t="shared" si="17"/>
        <v>0</v>
      </c>
    </row>
    <row r="110" spans="1:17" x14ac:dyDescent="0.2">
      <c r="A110" s="36" t="s">
        <v>266</v>
      </c>
      <c r="B110" s="36" t="s">
        <v>267</v>
      </c>
      <c r="C110" s="36">
        <v>90448605</v>
      </c>
      <c r="D110" s="36" t="s">
        <v>277</v>
      </c>
      <c r="E110" s="12" t="s">
        <v>102</v>
      </c>
      <c r="F110" s="12">
        <v>700</v>
      </c>
      <c r="G110" s="12">
        <v>5</v>
      </c>
      <c r="H110" s="12">
        <v>25</v>
      </c>
      <c r="I110" s="12"/>
      <c r="J110" s="13"/>
      <c r="K110" s="12">
        <f t="shared" si="15"/>
        <v>0</v>
      </c>
      <c r="L110" s="12">
        <f t="shared" si="16"/>
        <v>0</v>
      </c>
      <c r="M110" s="14"/>
      <c r="N110" s="15">
        <v>0.1</v>
      </c>
      <c r="O110" s="15">
        <f t="shared" si="17"/>
        <v>0</v>
      </c>
    </row>
    <row r="111" spans="1:17" x14ac:dyDescent="0.2">
      <c r="A111" s="11" t="s">
        <v>202</v>
      </c>
      <c r="B111" s="11" t="s">
        <v>203</v>
      </c>
      <c r="C111" s="11" t="s">
        <v>202</v>
      </c>
      <c r="D111" s="11" t="s">
        <v>275</v>
      </c>
      <c r="E111" s="12">
        <v>50</v>
      </c>
      <c r="F111" s="12">
        <v>750</v>
      </c>
      <c r="G111" s="12">
        <v>5</v>
      </c>
      <c r="H111" s="12">
        <v>25</v>
      </c>
      <c r="I111" s="12"/>
      <c r="J111" s="13"/>
      <c r="K111" s="12">
        <f t="shared" si="15"/>
        <v>0</v>
      </c>
      <c r="L111" s="12">
        <f t="shared" si="16"/>
        <v>0</v>
      </c>
      <c r="M111" s="14"/>
      <c r="N111" s="15">
        <v>0.1</v>
      </c>
      <c r="O111" s="15">
        <f t="shared" si="17"/>
        <v>0</v>
      </c>
    </row>
    <row r="112" spans="1:17" x14ac:dyDescent="0.2">
      <c r="A112" s="11" t="s">
        <v>108</v>
      </c>
      <c r="B112" s="11" t="s">
        <v>109</v>
      </c>
      <c r="C112" s="11" t="s">
        <v>108</v>
      </c>
      <c r="D112" s="11" t="s">
        <v>275</v>
      </c>
      <c r="E112" s="12">
        <v>50</v>
      </c>
      <c r="F112" s="12">
        <v>900</v>
      </c>
      <c r="G112" s="12">
        <v>5</v>
      </c>
      <c r="H112" s="12">
        <v>25</v>
      </c>
      <c r="I112" s="12"/>
      <c r="J112" s="13"/>
      <c r="K112" s="12">
        <f t="shared" si="15"/>
        <v>0</v>
      </c>
      <c r="L112" s="12">
        <f t="shared" si="16"/>
        <v>0</v>
      </c>
      <c r="M112" s="14"/>
      <c r="N112" s="15">
        <v>0.1</v>
      </c>
      <c r="O112" s="15">
        <f t="shared" si="17"/>
        <v>0</v>
      </c>
    </row>
    <row r="113" spans="1:17" x14ac:dyDescent="0.2">
      <c r="A113" s="36" t="s">
        <v>187</v>
      </c>
      <c r="B113" s="36" t="s">
        <v>109</v>
      </c>
      <c r="C113" s="36">
        <v>90448700</v>
      </c>
      <c r="D113" s="36" t="s">
        <v>277</v>
      </c>
      <c r="E113" s="12" t="s">
        <v>102</v>
      </c>
      <c r="F113" s="12">
        <v>900</v>
      </c>
      <c r="G113" s="12">
        <v>5</v>
      </c>
      <c r="H113" s="12">
        <v>25</v>
      </c>
      <c r="I113" s="12"/>
      <c r="J113" s="13"/>
      <c r="K113" s="12">
        <f t="shared" si="15"/>
        <v>0</v>
      </c>
      <c r="L113" s="12">
        <f t="shared" si="16"/>
        <v>0</v>
      </c>
      <c r="M113" s="14"/>
      <c r="N113" s="15">
        <v>0.1</v>
      </c>
      <c r="O113" s="15">
        <f t="shared" si="17"/>
        <v>0</v>
      </c>
    </row>
    <row r="114" spans="1:17" x14ac:dyDescent="0.2">
      <c r="A114" s="11" t="s">
        <v>110</v>
      </c>
      <c r="B114" s="11" t="s">
        <v>111</v>
      </c>
      <c r="C114" s="11" t="s">
        <v>110</v>
      </c>
      <c r="D114" s="11" t="s">
        <v>275</v>
      </c>
      <c r="E114" s="12">
        <v>50</v>
      </c>
      <c r="F114" s="12">
        <v>1200</v>
      </c>
      <c r="G114" s="12">
        <v>5</v>
      </c>
      <c r="H114" s="12">
        <v>25</v>
      </c>
      <c r="I114" s="12"/>
      <c r="J114" s="13"/>
      <c r="K114" s="12">
        <f t="shared" si="15"/>
        <v>0</v>
      </c>
      <c r="L114" s="12">
        <f t="shared" si="16"/>
        <v>0</v>
      </c>
      <c r="M114" s="14"/>
      <c r="N114" s="15">
        <v>0.13</v>
      </c>
      <c r="O114" s="15">
        <f t="shared" si="17"/>
        <v>0</v>
      </c>
    </row>
    <row r="115" spans="1:17" x14ac:dyDescent="0.2">
      <c r="A115" s="36" t="s">
        <v>204</v>
      </c>
      <c r="B115" s="36" t="s">
        <v>111</v>
      </c>
      <c r="C115" s="31" t="s">
        <v>205</v>
      </c>
      <c r="D115" s="36" t="s">
        <v>277</v>
      </c>
      <c r="E115" s="12">
        <v>50</v>
      </c>
      <c r="F115" s="12">
        <v>1200</v>
      </c>
      <c r="G115" s="12">
        <v>5</v>
      </c>
      <c r="H115" s="12">
        <v>25</v>
      </c>
      <c r="I115" s="12"/>
      <c r="J115" s="13"/>
      <c r="K115" s="12">
        <f t="shared" si="15"/>
        <v>0</v>
      </c>
      <c r="L115" s="12">
        <f t="shared" si="16"/>
        <v>0</v>
      </c>
      <c r="M115" s="14"/>
      <c r="N115" s="15">
        <v>0.13</v>
      </c>
      <c r="O115" s="15">
        <f t="shared" si="17"/>
        <v>0</v>
      </c>
    </row>
    <row r="116" spans="1:17" x14ac:dyDescent="0.2">
      <c r="A116" s="36" t="s">
        <v>268</v>
      </c>
      <c r="B116" s="36" t="s">
        <v>269</v>
      </c>
      <c r="C116" s="31" t="s">
        <v>270</v>
      </c>
      <c r="D116" s="36" t="s">
        <v>277</v>
      </c>
      <c r="E116" s="12">
        <v>50</v>
      </c>
      <c r="F116" s="12">
        <v>2400</v>
      </c>
      <c r="G116" s="12">
        <v>5</v>
      </c>
      <c r="H116" s="12">
        <v>25</v>
      </c>
      <c r="I116" s="12"/>
      <c r="J116" s="13"/>
      <c r="K116" s="12">
        <f t="shared" si="15"/>
        <v>0</v>
      </c>
      <c r="L116" s="12">
        <f t="shared" si="16"/>
        <v>0</v>
      </c>
      <c r="M116" s="14"/>
      <c r="N116" s="15">
        <v>0.13</v>
      </c>
      <c r="O116" s="15">
        <f t="shared" si="17"/>
        <v>0</v>
      </c>
      <c r="P116" s="43">
        <f>SUM(O101:O116)</f>
        <v>0</v>
      </c>
      <c r="Q116" s="3" t="e">
        <f>P116*100/$P$151</f>
        <v>#DIV/0!</v>
      </c>
    </row>
    <row r="117" spans="1:17" x14ac:dyDescent="0.2">
      <c r="A117" s="318" t="s">
        <v>112</v>
      </c>
      <c r="B117" s="319"/>
      <c r="C117" s="29"/>
      <c r="D117" s="29"/>
      <c r="E117" s="30"/>
      <c r="F117" s="12"/>
      <c r="G117" s="12"/>
      <c r="H117" s="12"/>
      <c r="I117" s="12"/>
      <c r="J117" s="36"/>
      <c r="K117" s="12"/>
      <c r="L117" s="12"/>
      <c r="M117" s="14"/>
      <c r="N117" s="12"/>
      <c r="O117" s="15"/>
    </row>
    <row r="118" spans="1:17" x14ac:dyDescent="0.2">
      <c r="A118" s="11" t="s">
        <v>216</v>
      </c>
      <c r="B118" s="11" t="s">
        <v>217</v>
      </c>
      <c r="C118" s="11" t="s">
        <v>216</v>
      </c>
      <c r="D118" s="11" t="s">
        <v>275</v>
      </c>
      <c r="E118" s="12">
        <v>20</v>
      </c>
      <c r="F118" s="12">
        <v>150</v>
      </c>
      <c r="G118" s="12">
        <v>10</v>
      </c>
      <c r="H118" s="12">
        <v>400</v>
      </c>
      <c r="I118" s="12"/>
      <c r="J118" s="36"/>
      <c r="K118" s="12">
        <f t="shared" ref="K118:K150" si="18">SUM(I118:J118)</f>
        <v>0</v>
      </c>
      <c r="L118" s="12">
        <f t="shared" ref="L118:L150" si="19">$K118/$H118</f>
        <v>0</v>
      </c>
      <c r="M118" s="14"/>
      <c r="N118" s="12">
        <v>0.06</v>
      </c>
      <c r="O118" s="15">
        <f t="shared" ref="O118:O150" si="20">$L118*$N118</f>
        <v>0</v>
      </c>
    </row>
    <row r="119" spans="1:17" x14ac:dyDescent="0.2">
      <c r="A119" s="36" t="s">
        <v>226</v>
      </c>
      <c r="B119" s="36" t="s">
        <v>217</v>
      </c>
      <c r="C119" s="36">
        <v>90444200</v>
      </c>
      <c r="D119" s="36" t="s">
        <v>277</v>
      </c>
      <c r="E119" s="12">
        <v>20</v>
      </c>
      <c r="F119" s="12">
        <v>150</v>
      </c>
      <c r="G119" s="12">
        <v>10</v>
      </c>
      <c r="H119" s="12">
        <v>400</v>
      </c>
      <c r="I119" s="12"/>
      <c r="J119" s="36"/>
      <c r="K119" s="12">
        <f t="shared" si="18"/>
        <v>0</v>
      </c>
      <c r="L119" s="12">
        <f t="shared" si="19"/>
        <v>0</v>
      </c>
      <c r="M119" s="14"/>
      <c r="N119" s="12">
        <v>0.06</v>
      </c>
      <c r="O119" s="15">
        <f t="shared" si="20"/>
        <v>0</v>
      </c>
    </row>
    <row r="120" spans="1:17" x14ac:dyDescent="0.2">
      <c r="A120" s="11" t="s">
        <v>191</v>
      </c>
      <c r="B120" s="11" t="s">
        <v>192</v>
      </c>
      <c r="C120" s="11" t="s">
        <v>191</v>
      </c>
      <c r="D120" s="11" t="s">
        <v>275</v>
      </c>
      <c r="E120" s="12">
        <v>20</v>
      </c>
      <c r="F120" s="12">
        <v>200</v>
      </c>
      <c r="G120" s="12">
        <v>10</v>
      </c>
      <c r="H120" s="12">
        <v>300</v>
      </c>
      <c r="I120" s="12"/>
      <c r="J120" s="36"/>
      <c r="K120" s="12">
        <f t="shared" si="18"/>
        <v>0</v>
      </c>
      <c r="L120" s="12">
        <f t="shared" si="19"/>
        <v>0</v>
      </c>
      <c r="M120" s="14"/>
      <c r="N120" s="12">
        <v>0.06</v>
      </c>
      <c r="O120" s="15">
        <f t="shared" si="20"/>
        <v>0</v>
      </c>
    </row>
    <row r="121" spans="1:17" x14ac:dyDescent="0.2">
      <c r="A121" s="11" t="s">
        <v>160</v>
      </c>
      <c r="B121" s="11" t="s">
        <v>161</v>
      </c>
      <c r="C121" s="11" t="s">
        <v>160</v>
      </c>
      <c r="D121" s="11" t="s">
        <v>275</v>
      </c>
      <c r="E121" s="12">
        <v>20</v>
      </c>
      <c r="F121" s="12">
        <v>300</v>
      </c>
      <c r="G121" s="12">
        <v>10</v>
      </c>
      <c r="H121" s="12">
        <v>200</v>
      </c>
      <c r="I121" s="12"/>
      <c r="J121" s="13"/>
      <c r="K121" s="12">
        <f>SUM(I121:J121)</f>
        <v>0</v>
      </c>
      <c r="L121" s="12">
        <f t="shared" si="19"/>
        <v>0</v>
      </c>
      <c r="M121" s="14"/>
      <c r="N121" s="15">
        <v>0.06</v>
      </c>
      <c r="O121" s="15">
        <f t="shared" si="20"/>
        <v>0</v>
      </c>
    </row>
    <row r="122" spans="1:17" x14ac:dyDescent="0.2">
      <c r="A122" s="36" t="s">
        <v>215</v>
      </c>
      <c r="B122" s="36" t="s">
        <v>161</v>
      </c>
      <c r="C122" s="36">
        <v>90444300</v>
      </c>
      <c r="D122" s="36" t="s">
        <v>277</v>
      </c>
      <c r="E122" s="12" t="s">
        <v>46</v>
      </c>
      <c r="F122" s="12">
        <v>300</v>
      </c>
      <c r="G122" s="12">
        <v>10</v>
      </c>
      <c r="H122" s="12">
        <v>200</v>
      </c>
      <c r="I122" s="12"/>
      <c r="J122" s="13"/>
      <c r="K122" s="12">
        <f>SUM(I122:J122)</f>
        <v>0</v>
      </c>
      <c r="L122" s="12">
        <f t="shared" si="19"/>
        <v>0</v>
      </c>
      <c r="M122" s="14"/>
      <c r="N122" s="15">
        <v>0.06</v>
      </c>
      <c r="O122" s="15">
        <f t="shared" si="20"/>
        <v>0</v>
      </c>
    </row>
    <row r="123" spans="1:17" x14ac:dyDescent="0.2">
      <c r="A123" s="11" t="s">
        <v>206</v>
      </c>
      <c r="B123" s="11" t="s">
        <v>114</v>
      </c>
      <c r="C123" s="11" t="s">
        <v>206</v>
      </c>
      <c r="D123" s="11" t="s">
        <v>275</v>
      </c>
      <c r="E123" s="12">
        <v>20</v>
      </c>
      <c r="F123" s="12">
        <v>450</v>
      </c>
      <c r="G123" s="12">
        <v>10</v>
      </c>
      <c r="H123" s="12">
        <v>100</v>
      </c>
      <c r="I123" s="12"/>
      <c r="J123" s="25"/>
      <c r="K123" s="12">
        <f t="shared" si="18"/>
        <v>0</v>
      </c>
      <c r="L123" s="12">
        <f t="shared" si="19"/>
        <v>0</v>
      </c>
      <c r="M123" s="14"/>
      <c r="N123" s="15">
        <v>0.08</v>
      </c>
      <c r="O123" s="15">
        <f t="shared" si="20"/>
        <v>0</v>
      </c>
    </row>
    <row r="124" spans="1:17" x14ac:dyDescent="0.2">
      <c r="A124" s="36" t="s">
        <v>113</v>
      </c>
      <c r="B124" s="36" t="s">
        <v>114</v>
      </c>
      <c r="C124" s="36">
        <v>90444400</v>
      </c>
      <c r="D124" s="36" t="s">
        <v>277</v>
      </c>
      <c r="E124" s="12" t="s">
        <v>46</v>
      </c>
      <c r="F124" s="12">
        <v>450</v>
      </c>
      <c r="G124" s="12">
        <v>10</v>
      </c>
      <c r="H124" s="12">
        <v>100</v>
      </c>
      <c r="I124" s="12"/>
      <c r="J124" s="13"/>
      <c r="K124" s="12">
        <f t="shared" si="18"/>
        <v>0</v>
      </c>
      <c r="L124" s="12">
        <f t="shared" si="19"/>
        <v>0</v>
      </c>
      <c r="M124" s="14"/>
      <c r="N124" s="15">
        <v>0.08</v>
      </c>
      <c r="O124" s="15">
        <f t="shared" si="20"/>
        <v>0</v>
      </c>
    </row>
    <row r="125" spans="1:17" x14ac:dyDescent="0.2">
      <c r="A125" s="11" t="s">
        <v>115</v>
      </c>
      <c r="B125" s="11" t="s">
        <v>116</v>
      </c>
      <c r="C125" s="11" t="s">
        <v>115</v>
      </c>
      <c r="D125" s="11" t="s">
        <v>275</v>
      </c>
      <c r="E125" s="12">
        <v>20</v>
      </c>
      <c r="F125" s="12">
        <v>600</v>
      </c>
      <c r="G125" s="12">
        <v>10</v>
      </c>
      <c r="H125" s="12">
        <v>100</v>
      </c>
      <c r="I125" s="12"/>
      <c r="J125" s="13"/>
      <c r="K125" s="12">
        <f t="shared" si="18"/>
        <v>0</v>
      </c>
      <c r="L125" s="12">
        <f t="shared" si="19"/>
        <v>0</v>
      </c>
      <c r="M125" s="14"/>
      <c r="N125" s="15">
        <v>0.06</v>
      </c>
      <c r="O125" s="15">
        <f t="shared" si="20"/>
        <v>0</v>
      </c>
    </row>
    <row r="126" spans="1:17" x14ac:dyDescent="0.2">
      <c r="A126" s="36" t="s">
        <v>188</v>
      </c>
      <c r="B126" s="36" t="s">
        <v>116</v>
      </c>
      <c r="C126" s="36">
        <v>90444600</v>
      </c>
      <c r="D126" s="36" t="s">
        <v>277</v>
      </c>
      <c r="E126" s="12" t="s">
        <v>46</v>
      </c>
      <c r="F126" s="12">
        <v>600</v>
      </c>
      <c r="G126" s="12">
        <v>10</v>
      </c>
      <c r="H126" s="12">
        <v>100</v>
      </c>
      <c r="I126" s="12"/>
      <c r="J126" s="13"/>
      <c r="K126" s="12">
        <f t="shared" si="18"/>
        <v>0</v>
      </c>
      <c r="L126" s="12">
        <f t="shared" si="19"/>
        <v>0</v>
      </c>
      <c r="M126" s="14"/>
      <c r="N126" s="15">
        <v>0.06</v>
      </c>
      <c r="O126" s="15">
        <f t="shared" si="20"/>
        <v>0</v>
      </c>
    </row>
    <row r="127" spans="1:17" x14ac:dyDescent="0.2">
      <c r="A127" s="11" t="s">
        <v>117</v>
      </c>
      <c r="B127" s="11" t="s">
        <v>118</v>
      </c>
      <c r="C127" s="11" t="s">
        <v>117</v>
      </c>
      <c r="D127" s="11" t="s">
        <v>275</v>
      </c>
      <c r="E127" s="12">
        <v>20</v>
      </c>
      <c r="F127" s="12">
        <v>750</v>
      </c>
      <c r="G127" s="12">
        <v>10</v>
      </c>
      <c r="H127" s="12">
        <v>100</v>
      </c>
      <c r="I127" s="12"/>
      <c r="J127" s="13"/>
      <c r="K127" s="12">
        <f t="shared" si="18"/>
        <v>0</v>
      </c>
      <c r="L127" s="12">
        <f t="shared" si="19"/>
        <v>0</v>
      </c>
      <c r="M127" s="14"/>
      <c r="N127" s="15">
        <v>7.0000000000000007E-2</v>
      </c>
      <c r="O127" s="15">
        <f t="shared" si="20"/>
        <v>0</v>
      </c>
    </row>
    <row r="128" spans="1:17" x14ac:dyDescent="0.2">
      <c r="A128" s="36" t="s">
        <v>189</v>
      </c>
      <c r="B128" s="36" t="s">
        <v>118</v>
      </c>
      <c r="C128" s="36">
        <v>90444700</v>
      </c>
      <c r="D128" s="36" t="s">
        <v>277</v>
      </c>
      <c r="E128" s="12" t="s">
        <v>46</v>
      </c>
      <c r="F128" s="12">
        <v>750</v>
      </c>
      <c r="G128" s="12">
        <v>10</v>
      </c>
      <c r="H128" s="12">
        <v>100</v>
      </c>
      <c r="I128" s="12"/>
      <c r="J128" s="13"/>
      <c r="K128" s="12">
        <f t="shared" si="18"/>
        <v>0</v>
      </c>
      <c r="L128" s="12">
        <f t="shared" si="19"/>
        <v>0</v>
      </c>
      <c r="M128" s="14"/>
      <c r="N128" s="15">
        <v>7.0000000000000007E-2</v>
      </c>
      <c r="O128" s="15">
        <f t="shared" si="20"/>
        <v>0</v>
      </c>
    </row>
    <row r="129" spans="1:17" x14ac:dyDescent="0.2">
      <c r="A129" s="11" t="s">
        <v>119</v>
      </c>
      <c r="B129" s="11" t="s">
        <v>120</v>
      </c>
      <c r="C129" s="11" t="s">
        <v>119</v>
      </c>
      <c r="D129" s="11" t="s">
        <v>275</v>
      </c>
      <c r="E129" s="12">
        <v>20</v>
      </c>
      <c r="F129" s="12">
        <v>900</v>
      </c>
      <c r="G129" s="12">
        <v>10</v>
      </c>
      <c r="H129" s="12">
        <v>50</v>
      </c>
      <c r="I129" s="12"/>
      <c r="J129" s="13"/>
      <c r="K129" s="12">
        <f t="shared" si="18"/>
        <v>0</v>
      </c>
      <c r="L129" s="12">
        <f t="shared" si="19"/>
        <v>0</v>
      </c>
      <c r="M129" s="14"/>
      <c r="N129" s="15">
        <v>0.08</v>
      </c>
      <c r="O129" s="15">
        <f t="shared" si="20"/>
        <v>0</v>
      </c>
    </row>
    <row r="130" spans="1:17" x14ac:dyDescent="0.2">
      <c r="A130" s="36" t="s">
        <v>263</v>
      </c>
      <c r="B130" s="36" t="s">
        <v>120</v>
      </c>
      <c r="C130" s="36">
        <v>90444800</v>
      </c>
      <c r="D130" s="36" t="s">
        <v>277</v>
      </c>
      <c r="E130" s="12" t="s">
        <v>46</v>
      </c>
      <c r="F130" s="12">
        <v>900</v>
      </c>
      <c r="G130" s="12">
        <v>10</v>
      </c>
      <c r="H130" s="12">
        <v>50</v>
      </c>
      <c r="I130" s="12"/>
      <c r="J130" s="13"/>
      <c r="K130" s="12">
        <f t="shared" si="18"/>
        <v>0</v>
      </c>
      <c r="L130" s="12">
        <f t="shared" si="19"/>
        <v>0</v>
      </c>
      <c r="M130" s="14"/>
      <c r="N130" s="15">
        <v>0.08</v>
      </c>
      <c r="O130" s="15">
        <f t="shared" si="20"/>
        <v>0</v>
      </c>
    </row>
    <row r="131" spans="1:17" x14ac:dyDescent="0.2">
      <c r="A131" s="11" t="s">
        <v>121</v>
      </c>
      <c r="B131" s="11" t="s">
        <v>122</v>
      </c>
      <c r="C131" s="11" t="s">
        <v>121</v>
      </c>
      <c r="D131" s="11" t="s">
        <v>275</v>
      </c>
      <c r="E131" s="12">
        <v>20</v>
      </c>
      <c r="F131" s="12">
        <v>1200</v>
      </c>
      <c r="G131" s="12">
        <v>10</v>
      </c>
      <c r="H131" s="12">
        <v>50</v>
      </c>
      <c r="I131" s="12"/>
      <c r="J131" s="13"/>
      <c r="K131" s="12">
        <f t="shared" si="18"/>
        <v>0</v>
      </c>
      <c r="L131" s="12">
        <f t="shared" si="19"/>
        <v>0</v>
      </c>
      <c r="M131" s="14"/>
      <c r="N131" s="15">
        <v>0.11</v>
      </c>
      <c r="O131" s="15">
        <f t="shared" si="20"/>
        <v>0</v>
      </c>
    </row>
    <row r="132" spans="1:17" x14ac:dyDescent="0.2">
      <c r="A132" s="11" t="s">
        <v>207</v>
      </c>
      <c r="B132" s="11" t="s">
        <v>208</v>
      </c>
      <c r="C132" s="11" t="s">
        <v>207</v>
      </c>
      <c r="D132" s="11" t="s">
        <v>275</v>
      </c>
      <c r="E132" s="12">
        <v>20</v>
      </c>
      <c r="F132" s="12">
        <v>1500</v>
      </c>
      <c r="G132" s="12">
        <v>10</v>
      </c>
      <c r="H132" s="12">
        <v>50</v>
      </c>
      <c r="I132" s="12"/>
      <c r="J132" s="13"/>
      <c r="K132" s="12">
        <f t="shared" si="18"/>
        <v>0</v>
      </c>
      <c r="L132" s="12">
        <f t="shared" si="19"/>
        <v>0</v>
      </c>
      <c r="M132" s="14"/>
      <c r="N132" s="15">
        <v>7.0000000000000007E-2</v>
      </c>
      <c r="O132" s="15">
        <f t="shared" si="20"/>
        <v>0</v>
      </c>
    </row>
    <row r="133" spans="1:17" x14ac:dyDescent="0.2">
      <c r="A133" s="11" t="s">
        <v>209</v>
      </c>
      <c r="B133" s="11" t="s">
        <v>210</v>
      </c>
      <c r="C133" s="11" t="s">
        <v>209</v>
      </c>
      <c r="D133" s="11" t="s">
        <v>275</v>
      </c>
      <c r="E133" s="12">
        <v>20</v>
      </c>
      <c r="F133" s="12">
        <v>1800</v>
      </c>
      <c r="G133" s="12">
        <v>10</v>
      </c>
      <c r="H133" s="12">
        <v>50</v>
      </c>
      <c r="I133" s="12"/>
      <c r="J133" s="13"/>
      <c r="K133" s="12">
        <f t="shared" si="18"/>
        <v>0</v>
      </c>
      <c r="L133" s="12">
        <f t="shared" si="19"/>
        <v>0</v>
      </c>
      <c r="M133" s="51"/>
      <c r="N133" s="15">
        <v>0.09</v>
      </c>
      <c r="O133" s="15">
        <f t="shared" si="20"/>
        <v>0</v>
      </c>
      <c r="P133" s="43">
        <f>SUM(O118:O133)</f>
        <v>0</v>
      </c>
      <c r="Q133" s="3" t="e">
        <f>P133*100/$P$151</f>
        <v>#DIV/0!</v>
      </c>
    </row>
    <row r="134" spans="1:17" x14ac:dyDescent="0.2">
      <c r="A134" s="11" t="s">
        <v>123</v>
      </c>
      <c r="B134" s="11" t="s">
        <v>124</v>
      </c>
      <c r="C134" s="11" t="s">
        <v>123</v>
      </c>
      <c r="D134" s="11" t="s">
        <v>275</v>
      </c>
      <c r="E134" s="12">
        <v>25</v>
      </c>
      <c r="F134" s="12">
        <v>150</v>
      </c>
      <c r="G134" s="12">
        <v>10</v>
      </c>
      <c r="H134" s="12">
        <v>200</v>
      </c>
      <c r="I134" s="12"/>
      <c r="J134" s="13"/>
      <c r="K134" s="12">
        <f t="shared" si="18"/>
        <v>0</v>
      </c>
      <c r="L134" s="12">
        <f t="shared" si="19"/>
        <v>0</v>
      </c>
      <c r="M134" s="14"/>
      <c r="N134" s="15">
        <v>0.04</v>
      </c>
      <c r="O134" s="15">
        <f t="shared" si="20"/>
        <v>0</v>
      </c>
    </row>
    <row r="135" spans="1:17" x14ac:dyDescent="0.2">
      <c r="A135" s="36" t="s">
        <v>257</v>
      </c>
      <c r="B135" s="36" t="s">
        <v>124</v>
      </c>
      <c r="C135" s="36">
        <v>90445200</v>
      </c>
      <c r="D135" s="36" t="s">
        <v>277</v>
      </c>
      <c r="E135" s="12">
        <v>25</v>
      </c>
      <c r="F135" s="12">
        <v>150</v>
      </c>
      <c r="G135" s="12">
        <v>10</v>
      </c>
      <c r="H135" s="12">
        <v>200</v>
      </c>
      <c r="I135" s="12"/>
      <c r="J135" s="13"/>
      <c r="K135" s="12">
        <f t="shared" si="18"/>
        <v>0</v>
      </c>
      <c r="L135" s="12">
        <f t="shared" si="19"/>
        <v>0</v>
      </c>
      <c r="M135" s="14"/>
      <c r="N135" s="15">
        <v>0.04</v>
      </c>
      <c r="O135" s="15">
        <f t="shared" si="20"/>
        <v>0</v>
      </c>
    </row>
    <row r="136" spans="1:17" x14ac:dyDescent="0.2">
      <c r="A136" s="11" t="s">
        <v>125</v>
      </c>
      <c r="B136" s="11" t="s">
        <v>126</v>
      </c>
      <c r="C136" s="11" t="s">
        <v>125</v>
      </c>
      <c r="D136" s="11" t="s">
        <v>275</v>
      </c>
      <c r="E136" s="12">
        <v>25</v>
      </c>
      <c r="F136" s="12">
        <v>300</v>
      </c>
      <c r="G136" s="12">
        <v>10</v>
      </c>
      <c r="H136" s="12">
        <v>100</v>
      </c>
      <c r="I136" s="12"/>
      <c r="J136" s="13"/>
      <c r="K136" s="12">
        <f>SUM(I136:J136)</f>
        <v>0</v>
      </c>
      <c r="L136" s="12">
        <f t="shared" si="19"/>
        <v>0</v>
      </c>
      <c r="M136" s="14"/>
      <c r="N136" s="15">
        <v>0.04</v>
      </c>
      <c r="O136" s="15">
        <f t="shared" si="20"/>
        <v>0</v>
      </c>
    </row>
    <row r="137" spans="1:17" x14ac:dyDescent="0.2">
      <c r="A137" s="36" t="s">
        <v>127</v>
      </c>
      <c r="B137" s="36" t="s">
        <v>126</v>
      </c>
      <c r="C137" s="36">
        <v>90445300</v>
      </c>
      <c r="D137" s="36" t="s">
        <v>277</v>
      </c>
      <c r="E137" s="12" t="s">
        <v>63</v>
      </c>
      <c r="F137" s="12">
        <v>300</v>
      </c>
      <c r="G137" s="12">
        <v>10</v>
      </c>
      <c r="H137" s="12">
        <v>100</v>
      </c>
      <c r="I137" s="12"/>
      <c r="J137" s="13"/>
      <c r="K137" s="12">
        <f>SUM(I137:J137)</f>
        <v>0</v>
      </c>
      <c r="L137" s="12">
        <f t="shared" si="19"/>
        <v>0</v>
      </c>
      <c r="M137" s="14"/>
      <c r="N137" s="15">
        <v>0.04</v>
      </c>
      <c r="O137" s="15">
        <f t="shared" si="20"/>
        <v>0</v>
      </c>
    </row>
    <row r="138" spans="1:17" x14ac:dyDescent="0.2">
      <c r="A138" s="11" t="s">
        <v>128</v>
      </c>
      <c r="B138" s="11" t="s">
        <v>129</v>
      </c>
      <c r="C138" s="11" t="s">
        <v>128</v>
      </c>
      <c r="D138" s="11" t="s">
        <v>275</v>
      </c>
      <c r="E138" s="12">
        <v>25</v>
      </c>
      <c r="F138" s="12">
        <v>450</v>
      </c>
      <c r="G138" s="12">
        <v>10</v>
      </c>
      <c r="H138" s="12">
        <v>100</v>
      </c>
      <c r="I138" s="12"/>
      <c r="J138" s="13"/>
      <c r="K138" s="12">
        <f>SUM(I138:J138)</f>
        <v>0</v>
      </c>
      <c r="L138" s="12">
        <f t="shared" si="19"/>
        <v>0</v>
      </c>
      <c r="M138" s="14"/>
      <c r="N138" s="15">
        <v>0.06</v>
      </c>
      <c r="O138" s="15">
        <f t="shared" si="20"/>
        <v>0</v>
      </c>
    </row>
    <row r="139" spans="1:17" x14ac:dyDescent="0.2">
      <c r="A139" s="36" t="s">
        <v>190</v>
      </c>
      <c r="B139" s="36" t="s">
        <v>129</v>
      </c>
      <c r="C139" s="36">
        <v>90445400</v>
      </c>
      <c r="D139" s="36" t="s">
        <v>277</v>
      </c>
      <c r="E139" s="12" t="s">
        <v>63</v>
      </c>
      <c r="F139" s="12">
        <v>450</v>
      </c>
      <c r="G139" s="12">
        <v>10</v>
      </c>
      <c r="H139" s="12">
        <v>100</v>
      </c>
      <c r="I139" s="12"/>
      <c r="J139" s="13"/>
      <c r="K139" s="12">
        <f>SUM(I139:J139)</f>
        <v>0</v>
      </c>
      <c r="L139" s="12">
        <f t="shared" si="19"/>
        <v>0</v>
      </c>
      <c r="M139" s="14"/>
      <c r="N139" s="15">
        <v>0.06</v>
      </c>
      <c r="O139" s="15">
        <f t="shared" si="20"/>
        <v>0</v>
      </c>
    </row>
    <row r="140" spans="1:17" x14ac:dyDescent="0.2">
      <c r="A140" s="11" t="s">
        <v>130</v>
      </c>
      <c r="B140" s="11" t="s">
        <v>131</v>
      </c>
      <c r="C140" s="11" t="s">
        <v>130</v>
      </c>
      <c r="D140" s="11" t="s">
        <v>275</v>
      </c>
      <c r="E140" s="12">
        <v>25</v>
      </c>
      <c r="F140" s="12">
        <v>600</v>
      </c>
      <c r="G140" s="12">
        <v>10</v>
      </c>
      <c r="H140" s="12">
        <v>50</v>
      </c>
      <c r="I140" s="12"/>
      <c r="J140" s="13"/>
      <c r="K140" s="12">
        <f t="shared" si="18"/>
        <v>0</v>
      </c>
      <c r="L140" s="12">
        <f t="shared" si="19"/>
        <v>0</v>
      </c>
      <c r="M140" s="14"/>
      <c r="N140" s="15">
        <v>0.04</v>
      </c>
      <c r="O140" s="15">
        <f t="shared" si="20"/>
        <v>0</v>
      </c>
    </row>
    <row r="141" spans="1:17" x14ac:dyDescent="0.2">
      <c r="A141" s="36" t="s">
        <v>211</v>
      </c>
      <c r="B141" s="36" t="s">
        <v>131</v>
      </c>
      <c r="C141" s="36">
        <v>90445600</v>
      </c>
      <c r="D141" s="36" t="s">
        <v>277</v>
      </c>
      <c r="E141" s="12">
        <v>25</v>
      </c>
      <c r="F141" s="12">
        <v>600</v>
      </c>
      <c r="G141" s="12">
        <v>10</v>
      </c>
      <c r="H141" s="12">
        <v>50</v>
      </c>
      <c r="I141" s="12"/>
      <c r="J141" s="13"/>
      <c r="K141" s="12">
        <f t="shared" si="18"/>
        <v>0</v>
      </c>
      <c r="L141" s="12">
        <f t="shared" si="19"/>
        <v>0</v>
      </c>
      <c r="M141" s="14"/>
      <c r="N141" s="15">
        <v>0.04</v>
      </c>
      <c r="O141" s="15">
        <f t="shared" si="20"/>
        <v>0</v>
      </c>
    </row>
    <row r="142" spans="1:17" x14ac:dyDescent="0.2">
      <c r="A142" s="11" t="s">
        <v>162</v>
      </c>
      <c r="B142" s="11" t="s">
        <v>163</v>
      </c>
      <c r="C142" s="11" t="s">
        <v>162</v>
      </c>
      <c r="D142" s="11" t="s">
        <v>275</v>
      </c>
      <c r="E142" s="12">
        <v>25</v>
      </c>
      <c r="F142" s="12">
        <v>750</v>
      </c>
      <c r="G142" s="12">
        <v>10</v>
      </c>
      <c r="H142" s="12">
        <v>50</v>
      </c>
      <c r="I142" s="12"/>
      <c r="J142" s="13"/>
      <c r="K142" s="12">
        <f t="shared" si="18"/>
        <v>0</v>
      </c>
      <c r="L142" s="12">
        <f t="shared" si="19"/>
        <v>0</v>
      </c>
      <c r="M142" s="14"/>
      <c r="N142" s="15">
        <v>0.04</v>
      </c>
      <c r="O142" s="15">
        <f t="shared" si="20"/>
        <v>0</v>
      </c>
    </row>
    <row r="143" spans="1:17" x14ac:dyDescent="0.2">
      <c r="A143" s="36" t="s">
        <v>218</v>
      </c>
      <c r="B143" s="36" t="s">
        <v>163</v>
      </c>
      <c r="C143" s="31" t="s">
        <v>219</v>
      </c>
      <c r="D143" s="36" t="s">
        <v>277</v>
      </c>
      <c r="E143" s="12">
        <v>25</v>
      </c>
      <c r="F143" s="12">
        <v>750</v>
      </c>
      <c r="G143" s="12">
        <v>10</v>
      </c>
      <c r="H143" s="12">
        <v>50</v>
      </c>
      <c r="I143" s="12"/>
      <c r="J143" s="13"/>
      <c r="K143" s="12">
        <f t="shared" si="18"/>
        <v>0</v>
      </c>
      <c r="L143" s="12">
        <f t="shared" si="19"/>
        <v>0</v>
      </c>
      <c r="M143" s="14"/>
      <c r="N143" s="15">
        <v>0.04</v>
      </c>
      <c r="O143" s="15">
        <f t="shared" si="20"/>
        <v>0</v>
      </c>
    </row>
    <row r="144" spans="1:17" x14ac:dyDescent="0.2">
      <c r="A144" s="11" t="s">
        <v>132</v>
      </c>
      <c r="B144" s="11" t="s">
        <v>133</v>
      </c>
      <c r="C144" s="11" t="s">
        <v>132</v>
      </c>
      <c r="D144" s="11" t="s">
        <v>275</v>
      </c>
      <c r="E144" s="12">
        <v>25</v>
      </c>
      <c r="F144" s="12">
        <v>900</v>
      </c>
      <c r="G144" s="12">
        <v>10</v>
      </c>
      <c r="H144" s="12">
        <v>50</v>
      </c>
      <c r="I144" s="12"/>
      <c r="J144" s="13"/>
      <c r="K144" s="12">
        <f t="shared" si="18"/>
        <v>0</v>
      </c>
      <c r="L144" s="12">
        <f t="shared" si="19"/>
        <v>0</v>
      </c>
      <c r="M144" s="14"/>
      <c r="N144" s="15">
        <v>0.06</v>
      </c>
      <c r="O144" s="15">
        <f t="shared" si="20"/>
        <v>0</v>
      </c>
    </row>
    <row r="145" spans="1:17" x14ac:dyDescent="0.2">
      <c r="A145" s="36" t="s">
        <v>264</v>
      </c>
      <c r="B145" s="36" t="s">
        <v>133</v>
      </c>
      <c r="C145" s="31" t="s">
        <v>265</v>
      </c>
      <c r="D145" s="36" t="s">
        <v>277</v>
      </c>
      <c r="E145" s="12">
        <v>25</v>
      </c>
      <c r="F145" s="12">
        <v>900</v>
      </c>
      <c r="G145" s="12">
        <v>10</v>
      </c>
      <c r="H145" s="12">
        <v>50</v>
      </c>
      <c r="I145" s="12"/>
      <c r="J145" s="13"/>
      <c r="K145" s="12">
        <f t="shared" si="18"/>
        <v>0</v>
      </c>
      <c r="L145" s="12">
        <f t="shared" si="19"/>
        <v>0</v>
      </c>
      <c r="M145" s="14"/>
      <c r="N145" s="15">
        <v>0.06</v>
      </c>
      <c r="O145" s="15">
        <f t="shared" si="20"/>
        <v>0</v>
      </c>
    </row>
    <row r="146" spans="1:17" x14ac:dyDescent="0.2">
      <c r="A146" s="11" t="s">
        <v>134</v>
      </c>
      <c r="B146" s="11" t="s">
        <v>135</v>
      </c>
      <c r="C146" s="11" t="s">
        <v>134</v>
      </c>
      <c r="D146" s="11" t="s">
        <v>275</v>
      </c>
      <c r="E146" s="12">
        <v>25</v>
      </c>
      <c r="F146" s="12">
        <v>1200</v>
      </c>
      <c r="G146" s="12">
        <v>10</v>
      </c>
      <c r="H146" s="12">
        <v>50</v>
      </c>
      <c r="I146" s="12"/>
      <c r="J146" s="13"/>
      <c r="K146" s="12">
        <f t="shared" si="18"/>
        <v>0</v>
      </c>
      <c r="L146" s="12">
        <f t="shared" si="19"/>
        <v>0</v>
      </c>
      <c r="M146" s="14"/>
      <c r="N146" s="15">
        <v>0.08</v>
      </c>
      <c r="O146" s="15">
        <f t="shared" si="20"/>
        <v>0</v>
      </c>
    </row>
    <row r="147" spans="1:17" x14ac:dyDescent="0.2">
      <c r="A147" s="11" t="s">
        <v>238</v>
      </c>
      <c r="B147" s="11" t="s">
        <v>239</v>
      </c>
      <c r="C147" s="11" t="s">
        <v>238</v>
      </c>
      <c r="D147" s="11" t="s">
        <v>275</v>
      </c>
      <c r="E147" s="12">
        <v>25</v>
      </c>
      <c r="F147" s="12">
        <v>1524</v>
      </c>
      <c r="G147" s="12">
        <v>10</v>
      </c>
      <c r="H147" s="12">
        <v>50</v>
      </c>
      <c r="I147" s="12"/>
      <c r="J147" s="13"/>
      <c r="K147" s="12">
        <f t="shared" si="18"/>
        <v>0</v>
      </c>
      <c r="L147" s="12">
        <f t="shared" si="19"/>
        <v>0</v>
      </c>
      <c r="M147" s="14"/>
      <c r="N147" s="15">
        <v>0.08</v>
      </c>
      <c r="O147" s="15">
        <f t="shared" si="20"/>
        <v>0</v>
      </c>
    </row>
    <row r="148" spans="1:17" x14ac:dyDescent="0.2">
      <c r="A148" s="11" t="s">
        <v>164</v>
      </c>
      <c r="B148" s="11" t="s">
        <v>165</v>
      </c>
      <c r="C148" s="11" t="s">
        <v>164</v>
      </c>
      <c r="D148" s="11" t="s">
        <v>275</v>
      </c>
      <c r="E148" s="12">
        <v>25</v>
      </c>
      <c r="F148" s="12">
        <v>1800</v>
      </c>
      <c r="G148" s="12">
        <v>10</v>
      </c>
      <c r="H148" s="12">
        <v>50</v>
      </c>
      <c r="I148" s="12"/>
      <c r="J148" s="13"/>
      <c r="K148" s="12">
        <f t="shared" si="18"/>
        <v>0</v>
      </c>
      <c r="L148" s="12">
        <f t="shared" si="19"/>
        <v>0</v>
      </c>
      <c r="M148" s="14"/>
      <c r="N148" s="15">
        <v>0.12</v>
      </c>
      <c r="O148" s="15">
        <f t="shared" si="20"/>
        <v>0</v>
      </c>
    </row>
    <row r="149" spans="1:17" x14ac:dyDescent="0.2">
      <c r="A149" s="36" t="s">
        <v>227</v>
      </c>
      <c r="B149" s="36" t="s">
        <v>165</v>
      </c>
      <c r="C149" s="36">
        <v>90445900</v>
      </c>
      <c r="D149" s="36" t="s">
        <v>277</v>
      </c>
      <c r="E149" s="12">
        <v>25</v>
      </c>
      <c r="F149" s="12">
        <v>1800</v>
      </c>
      <c r="G149" s="12">
        <v>10</v>
      </c>
      <c r="H149" s="12">
        <v>50</v>
      </c>
      <c r="I149" s="12"/>
      <c r="J149" s="13"/>
      <c r="K149" s="12">
        <f t="shared" si="18"/>
        <v>0</v>
      </c>
      <c r="L149" s="12">
        <f t="shared" si="19"/>
        <v>0</v>
      </c>
      <c r="M149" s="14"/>
      <c r="N149" s="15">
        <v>0.12</v>
      </c>
      <c r="O149" s="15">
        <f t="shared" si="20"/>
        <v>0</v>
      </c>
      <c r="P149" s="43"/>
    </row>
    <row r="150" spans="1:17" x14ac:dyDescent="0.2">
      <c r="A150" s="36" t="s">
        <v>301</v>
      </c>
      <c r="B150" s="36" t="s">
        <v>302</v>
      </c>
      <c r="C150" s="36">
        <v>90446000</v>
      </c>
      <c r="D150" s="36" t="s">
        <v>277</v>
      </c>
      <c r="E150" s="12">
        <v>25</v>
      </c>
      <c r="F150" s="12">
        <v>2400</v>
      </c>
      <c r="G150" s="12">
        <v>10</v>
      </c>
      <c r="H150" s="12">
        <v>50</v>
      </c>
      <c r="I150" s="12"/>
      <c r="J150" s="13"/>
      <c r="K150" s="12">
        <f t="shared" si="18"/>
        <v>0</v>
      </c>
      <c r="L150" s="12">
        <f t="shared" si="19"/>
        <v>0</v>
      </c>
      <c r="M150" s="14"/>
      <c r="N150" s="15">
        <v>0.12</v>
      </c>
      <c r="O150" s="15">
        <f t="shared" si="20"/>
        <v>0</v>
      </c>
      <c r="P150" s="43">
        <f>SUM(O134:O150)</f>
        <v>0</v>
      </c>
      <c r="Q150" s="3" t="e">
        <f>P150*100/$P$151</f>
        <v>#DIV/0!</v>
      </c>
    </row>
    <row r="151" spans="1:17" x14ac:dyDescent="0.2">
      <c r="A151" s="313"/>
      <c r="B151" s="313"/>
      <c r="C151" s="313"/>
      <c r="D151" s="313"/>
      <c r="E151" s="313"/>
      <c r="F151" s="313"/>
      <c r="G151" s="313"/>
      <c r="H151" s="314"/>
      <c r="I151" s="36">
        <f>SUBTOTAL(9,I5:I150)</f>
        <v>0</v>
      </c>
      <c r="J151" s="36">
        <f t="shared" ref="J151" si="21">SUBTOTAL(9,J5:J150)</f>
        <v>0</v>
      </c>
      <c r="K151" s="36">
        <f>SUBTOTAL(9,K5:K150)</f>
        <v>0</v>
      </c>
      <c r="L151" s="36">
        <f>SUBTOTAL(9,L5:L150)</f>
        <v>0</v>
      </c>
      <c r="M151" s="32"/>
      <c r="N151" s="12"/>
      <c r="O151" s="36">
        <f>SUBTOTAL(9,O5:O150)</f>
        <v>0</v>
      </c>
      <c r="P151" s="3">
        <f>SUM(P5:P150)</f>
        <v>0</v>
      </c>
      <c r="Q151" s="3" t="e">
        <f>SUM(Q5:Q150)</f>
        <v>#DIV/0!</v>
      </c>
    </row>
    <row r="152" spans="1:17" x14ac:dyDescent="0.2">
      <c r="A152" s="312"/>
      <c r="B152" s="313"/>
      <c r="C152" s="313"/>
      <c r="D152" s="313"/>
      <c r="E152" s="313"/>
      <c r="F152" s="313"/>
      <c r="G152" s="313"/>
      <c r="H152" s="314"/>
      <c r="I152" s="36"/>
      <c r="J152" s="36"/>
      <c r="K152" s="36"/>
      <c r="L152" s="36">
        <f>SUM(I152:J152)</f>
        <v>0</v>
      </c>
      <c r="O152" s="3">
        <f>O151/30</f>
        <v>0</v>
      </c>
    </row>
    <row r="153" spans="1:17" x14ac:dyDescent="0.2">
      <c r="A153" s="312"/>
      <c r="B153" s="313"/>
      <c r="C153" s="313"/>
      <c r="D153" s="313"/>
      <c r="E153" s="313"/>
      <c r="F153" s="313"/>
      <c r="G153" s="313"/>
      <c r="H153" s="314"/>
      <c r="I153" s="36"/>
      <c r="J153" s="36"/>
      <c r="K153" s="36"/>
      <c r="L153" s="36">
        <f>SUM(I153:J153)</f>
        <v>0</v>
      </c>
    </row>
    <row r="154" spans="1:17" x14ac:dyDescent="0.2">
      <c r="A154" s="34"/>
      <c r="B154" s="34"/>
      <c r="C154" s="34"/>
      <c r="D154" s="34"/>
      <c r="E154" s="34"/>
      <c r="F154" s="34"/>
      <c r="G154" s="34"/>
      <c r="H154" s="34"/>
    </row>
    <row r="155" spans="1:17" x14ac:dyDescent="0.2">
      <c r="A155" s="28" t="s">
        <v>136</v>
      </c>
      <c r="B155" s="28" t="s">
        <v>136</v>
      </c>
      <c r="C155" s="30"/>
      <c r="D155" s="30"/>
      <c r="E155" s="8" t="s">
        <v>10</v>
      </c>
      <c r="F155" s="8" t="s">
        <v>137</v>
      </c>
      <c r="G155" s="300" t="s">
        <v>138</v>
      </c>
      <c r="H155" s="301"/>
      <c r="I155" s="20"/>
      <c r="J155" s="20"/>
      <c r="K155" s="12"/>
      <c r="L155" s="12"/>
      <c r="M155" s="35"/>
      <c r="N155" s="12"/>
      <c r="O155" s="15"/>
    </row>
    <row r="156" spans="1:17" x14ac:dyDescent="0.2">
      <c r="A156" s="36"/>
      <c r="B156" s="36"/>
      <c r="C156" s="36"/>
      <c r="D156" s="36"/>
      <c r="E156" s="8"/>
      <c r="F156" s="8"/>
      <c r="G156" s="8" t="s">
        <v>139</v>
      </c>
      <c r="H156" s="8" t="s">
        <v>140</v>
      </c>
      <c r="I156" s="8" t="s">
        <v>140</v>
      </c>
      <c r="J156" s="8" t="s">
        <v>140</v>
      </c>
      <c r="K156" s="36" t="s">
        <v>140</v>
      </c>
      <c r="L156" s="36" t="s">
        <v>12</v>
      </c>
      <c r="M156" s="37"/>
      <c r="N156" s="12"/>
      <c r="O156" s="15"/>
    </row>
    <row r="157" spans="1:17" x14ac:dyDescent="0.2">
      <c r="A157" s="38" t="s">
        <v>142</v>
      </c>
      <c r="B157" s="38" t="s">
        <v>143</v>
      </c>
      <c r="C157" s="38" t="s">
        <v>142</v>
      </c>
      <c r="D157" s="38" t="s">
        <v>142</v>
      </c>
      <c r="E157" s="12">
        <v>13</v>
      </c>
      <c r="F157" s="12">
        <v>25</v>
      </c>
      <c r="G157" s="12">
        <v>5</v>
      </c>
      <c r="H157" s="12">
        <v>125</v>
      </c>
      <c r="I157" s="12"/>
      <c r="J157" s="12"/>
      <c r="K157" s="12">
        <f>SUM(I157:J157)</f>
        <v>0</v>
      </c>
      <c r="L157" s="12">
        <f>$K157/$H157</f>
        <v>0</v>
      </c>
      <c r="M157" s="39"/>
      <c r="N157" s="15">
        <v>0.09</v>
      </c>
      <c r="O157" s="15">
        <f>$L157*$N157</f>
        <v>0</v>
      </c>
    </row>
    <row r="158" spans="1:17" x14ac:dyDescent="0.2">
      <c r="A158" s="38" t="s">
        <v>144</v>
      </c>
      <c r="B158" s="38" t="s">
        <v>145</v>
      </c>
      <c r="C158" s="38" t="s">
        <v>144</v>
      </c>
      <c r="D158" s="38" t="s">
        <v>144</v>
      </c>
      <c r="E158" s="12">
        <v>19</v>
      </c>
      <c r="F158" s="12">
        <v>25</v>
      </c>
      <c r="G158" s="12">
        <v>5</v>
      </c>
      <c r="H158" s="12">
        <v>125</v>
      </c>
      <c r="I158" s="12"/>
      <c r="J158" s="12"/>
      <c r="K158" s="12">
        <f>SUM(I158:J158)</f>
        <v>0</v>
      </c>
      <c r="L158" s="12">
        <f>$K158/$H158</f>
        <v>0</v>
      </c>
      <c r="M158" s="39"/>
      <c r="N158" s="15">
        <v>0.15</v>
      </c>
      <c r="O158" s="15">
        <f>$L158*$N158</f>
        <v>0</v>
      </c>
    </row>
    <row r="159" spans="1:17" x14ac:dyDescent="0.2">
      <c r="B159" s="3"/>
      <c r="I159" s="36">
        <f t="shared" ref="I159:J159" si="22">SUM(I157:I158)</f>
        <v>0</v>
      </c>
      <c r="J159" s="36">
        <f t="shared" si="22"/>
        <v>0</v>
      </c>
      <c r="K159" s="36">
        <f>SUBTOTAL(9,K157:K158)</f>
        <v>0</v>
      </c>
      <c r="L159" s="36">
        <f>SUBTOTAL(9,L157:L158)</f>
        <v>0</v>
      </c>
      <c r="M159" s="37"/>
      <c r="N159" s="12"/>
      <c r="O159" s="33">
        <f>SUBTOTAL(9,O157:O158)</f>
        <v>0</v>
      </c>
    </row>
    <row r="160" spans="1:17" x14ac:dyDescent="0.2">
      <c r="B160" s="3"/>
      <c r="I160" s="40"/>
      <c r="J160" s="40"/>
      <c r="K160" s="36">
        <v>0</v>
      </c>
      <c r="L160" s="36">
        <v>0</v>
      </c>
      <c r="M160" s="35"/>
      <c r="N160" s="12"/>
      <c r="O160" s="33">
        <v>0</v>
      </c>
    </row>
  </sheetData>
  <autoFilter ref="D3:D153"/>
  <mergeCells count="10">
    <mergeCell ref="A153:H153"/>
    <mergeCell ref="G155:H155"/>
    <mergeCell ref="A1:D1"/>
    <mergeCell ref="A2:D2"/>
    <mergeCell ref="G3:H3"/>
    <mergeCell ref="K3:L3"/>
    <mergeCell ref="N3:O3"/>
    <mergeCell ref="A117:B117"/>
    <mergeCell ref="A151:H151"/>
    <mergeCell ref="A152:H152"/>
  </mergeCells>
  <conditionalFormatting sqref="A5:XFD150">
    <cfRule type="expression" dxfId="102" priority="2">
      <formula>MOD(ROW(),2)</formula>
    </cfRule>
  </conditionalFormatting>
  <conditionalFormatting sqref="K5:K150">
    <cfRule type="cellIs" dxfId="101" priority="1" operator="greaterThan">
      <formula>10000</formula>
    </cfRule>
    <cfRule type="cellIs" dxfId="100" priority="4" operator="greaterThan">
      <formula>10000</formula>
    </cfRule>
  </conditionalFormatting>
  <conditionalFormatting sqref="K118:K150">
    <cfRule type="cellIs" dxfId="99" priority="9" operator="greaterThan">
      <formula>2000</formula>
    </cfRule>
  </conditionalFormatting>
  <conditionalFormatting sqref="O5:O116">
    <cfRule type="cellIs" dxfId="98" priority="3" operator="greaterThan">
      <formula>10</formula>
    </cfRule>
  </conditionalFormatting>
  <pageMargins left="0.25" right="0.25" top="0.75" bottom="0.75" header="0.3" footer="0.3"/>
  <pageSetup paperSize="9" scale="77" fitToHeight="0" orientation="landscape" r:id="rId1"/>
  <headerFooter alignWithMargins="0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8">
    <pageSetUpPr fitToPage="1"/>
  </sheetPr>
  <dimension ref="A1:Q160"/>
  <sheetViews>
    <sheetView zoomScaleNormal="100" workbookViewId="0">
      <pane xSplit="4" ySplit="4" topLeftCell="E5" activePane="bottomRight" state="frozen"/>
      <selection pane="topRight" activeCell="D1" sqref="D1"/>
      <selection pane="bottomLeft" activeCell="A4" sqref="A4"/>
      <selection pane="bottomRight" activeCell="E5" sqref="E5"/>
    </sheetView>
  </sheetViews>
  <sheetFormatPr defaultColWidth="9.140625" defaultRowHeight="12.75" x14ac:dyDescent="0.2"/>
  <cols>
    <col min="1" max="1" width="12.5703125" style="3" customWidth="1"/>
    <col min="2" max="2" width="14" style="41" customWidth="1"/>
    <col min="3" max="3" width="14" style="3" bestFit="1" customWidth="1"/>
    <col min="4" max="4" width="12.28515625" style="3" customWidth="1"/>
    <col min="5" max="5" width="7.85546875" style="3" customWidth="1"/>
    <col min="6" max="6" width="8.5703125" style="3" customWidth="1"/>
    <col min="7" max="7" width="6.140625" style="3" customWidth="1"/>
    <col min="8" max="8" width="6.42578125" style="3" customWidth="1"/>
    <col min="9" max="9" width="10.140625" style="3" customWidth="1"/>
    <col min="10" max="10" width="8.28515625" style="3" customWidth="1"/>
    <col min="11" max="11" width="10.7109375" style="3" bestFit="1" customWidth="1"/>
    <col min="12" max="12" width="8.28515625" style="3" bestFit="1" customWidth="1"/>
    <col min="13" max="14" width="9.42578125" style="3" customWidth="1"/>
    <col min="15" max="15" width="9.28515625" style="3" customWidth="1"/>
    <col min="16" max="16384" width="9.140625" style="3"/>
  </cols>
  <sheetData>
    <row r="1" spans="1:15" x14ac:dyDescent="0.2">
      <c r="A1" s="315" t="s">
        <v>281</v>
      </c>
      <c r="B1" s="315"/>
      <c r="C1" s="315"/>
      <c r="D1" s="315"/>
      <c r="I1" s="46"/>
    </row>
    <row r="2" spans="1:15" x14ac:dyDescent="0.2">
      <c r="A2" s="316" t="s">
        <v>344</v>
      </c>
      <c r="B2" s="317"/>
      <c r="C2" s="317"/>
      <c r="D2" s="317"/>
      <c r="E2" s="29"/>
      <c r="F2" s="29"/>
      <c r="G2" s="29"/>
      <c r="H2" s="29"/>
      <c r="I2" s="29"/>
      <c r="J2" s="29"/>
      <c r="K2" s="29"/>
      <c r="L2" s="29"/>
      <c r="M2" s="29"/>
      <c r="N2" s="29"/>
      <c r="O2" s="30"/>
    </row>
    <row r="3" spans="1:15" x14ac:dyDescent="0.2">
      <c r="A3" s="4" t="s">
        <v>0</v>
      </c>
      <c r="B3" s="4" t="s">
        <v>1</v>
      </c>
      <c r="C3" s="4" t="s">
        <v>2</v>
      </c>
      <c r="D3" s="4" t="s">
        <v>274</v>
      </c>
      <c r="E3" s="4" t="s">
        <v>3</v>
      </c>
      <c r="F3" s="4" t="s">
        <v>4</v>
      </c>
      <c r="G3" s="300" t="s">
        <v>5</v>
      </c>
      <c r="H3" s="301"/>
      <c r="I3" s="50" t="s">
        <v>342</v>
      </c>
      <c r="J3" s="5"/>
      <c r="K3" s="300" t="s">
        <v>6</v>
      </c>
      <c r="L3" s="301"/>
      <c r="M3" s="6"/>
      <c r="N3" s="300" t="s">
        <v>7</v>
      </c>
      <c r="O3" s="301"/>
    </row>
    <row r="4" spans="1:15" x14ac:dyDescent="0.2">
      <c r="A4" s="37" t="s">
        <v>8</v>
      </c>
      <c r="B4" s="37"/>
      <c r="C4" s="49"/>
      <c r="D4" s="49"/>
      <c r="E4" s="7" t="s">
        <v>9</v>
      </c>
      <c r="F4" s="36" t="s">
        <v>10</v>
      </c>
      <c r="G4" s="8" t="s">
        <v>11</v>
      </c>
      <c r="H4" s="8" t="s">
        <v>12</v>
      </c>
      <c r="I4" s="36" t="s">
        <v>343</v>
      </c>
      <c r="J4" s="36"/>
      <c r="K4" s="8" t="s">
        <v>13</v>
      </c>
      <c r="L4" s="8" t="s">
        <v>12</v>
      </c>
      <c r="M4" s="9"/>
      <c r="N4" s="10" t="s">
        <v>14</v>
      </c>
      <c r="O4" s="10" t="s">
        <v>15</v>
      </c>
    </row>
    <row r="5" spans="1:15" x14ac:dyDescent="0.2">
      <c r="A5" s="11" t="s">
        <v>146</v>
      </c>
      <c r="B5" s="11" t="s">
        <v>147</v>
      </c>
      <c r="C5" s="11" t="s">
        <v>146</v>
      </c>
      <c r="D5" s="11" t="s">
        <v>275</v>
      </c>
      <c r="E5" s="12">
        <v>15</v>
      </c>
      <c r="F5" s="12">
        <v>1800</v>
      </c>
      <c r="G5" s="12">
        <v>10</v>
      </c>
      <c r="H5" s="12">
        <v>50</v>
      </c>
      <c r="I5" s="12"/>
      <c r="J5" s="13"/>
      <c r="K5" s="12">
        <f t="shared" ref="K5:K20" si="0">SUM(I5:J5)</f>
        <v>0</v>
      </c>
      <c r="L5" s="12">
        <f t="shared" ref="L5:L20" si="1">$K5/$H5</f>
        <v>0</v>
      </c>
      <c r="M5" s="14"/>
      <c r="N5" s="15">
        <v>0.06</v>
      </c>
      <c r="O5" s="15">
        <f t="shared" ref="O5:O20" si="2">$L5*$N5</f>
        <v>0</v>
      </c>
    </row>
    <row r="6" spans="1:15" x14ac:dyDescent="0.2">
      <c r="A6" s="16" t="s">
        <v>244</v>
      </c>
      <c r="B6" s="16" t="s">
        <v>147</v>
      </c>
      <c r="C6" s="16" t="s">
        <v>245</v>
      </c>
      <c r="D6" s="16" t="s">
        <v>276</v>
      </c>
      <c r="E6" s="12">
        <v>15</v>
      </c>
      <c r="F6" s="12">
        <v>1800</v>
      </c>
      <c r="G6" s="12">
        <v>10</v>
      </c>
      <c r="H6" s="12">
        <v>50</v>
      </c>
      <c r="I6" s="12"/>
      <c r="J6" s="13"/>
      <c r="K6" s="12">
        <f t="shared" si="0"/>
        <v>0</v>
      </c>
      <c r="L6" s="12">
        <f t="shared" si="1"/>
        <v>0</v>
      </c>
      <c r="M6" s="14"/>
      <c r="N6" s="15">
        <v>0.06</v>
      </c>
      <c r="O6" s="15">
        <f>$L6*$N6</f>
        <v>0</v>
      </c>
    </row>
    <row r="7" spans="1:15" x14ac:dyDescent="0.2">
      <c r="A7" s="11" t="s">
        <v>148</v>
      </c>
      <c r="B7" s="11" t="s">
        <v>149</v>
      </c>
      <c r="C7" s="11" t="s">
        <v>148</v>
      </c>
      <c r="D7" s="11" t="s">
        <v>275</v>
      </c>
      <c r="E7" s="12">
        <v>15</v>
      </c>
      <c r="F7" s="12">
        <v>1524</v>
      </c>
      <c r="G7" s="12">
        <v>10</v>
      </c>
      <c r="H7" s="12">
        <v>50</v>
      </c>
      <c r="I7" s="12"/>
      <c r="J7" s="13"/>
      <c r="K7" s="12">
        <f t="shared" si="0"/>
        <v>0</v>
      </c>
      <c r="L7" s="12">
        <f t="shared" si="1"/>
        <v>0</v>
      </c>
      <c r="M7" s="14"/>
      <c r="N7" s="15">
        <v>0.05</v>
      </c>
      <c r="O7" s="15">
        <f t="shared" si="2"/>
        <v>0</v>
      </c>
    </row>
    <row r="8" spans="1:15" x14ac:dyDescent="0.2">
      <c r="A8" s="16" t="s">
        <v>246</v>
      </c>
      <c r="B8" s="16" t="s">
        <v>149</v>
      </c>
      <c r="C8" s="16" t="s">
        <v>247</v>
      </c>
      <c r="D8" s="16" t="s">
        <v>276</v>
      </c>
      <c r="E8" s="12">
        <v>15</v>
      </c>
      <c r="F8" s="12">
        <v>1500</v>
      </c>
      <c r="G8" s="12">
        <v>10</v>
      </c>
      <c r="H8" s="12">
        <v>50</v>
      </c>
      <c r="I8" s="12"/>
      <c r="J8" s="13"/>
      <c r="K8" s="12">
        <f t="shared" si="0"/>
        <v>0</v>
      </c>
      <c r="L8" s="12">
        <f t="shared" si="1"/>
        <v>0</v>
      </c>
      <c r="M8" s="14"/>
      <c r="N8" s="15">
        <v>0.05</v>
      </c>
      <c r="O8" s="15">
        <f t="shared" si="2"/>
        <v>0</v>
      </c>
    </row>
    <row r="9" spans="1:15" x14ac:dyDescent="0.2">
      <c r="A9" s="11" t="s">
        <v>16</v>
      </c>
      <c r="B9" s="11" t="s">
        <v>17</v>
      </c>
      <c r="C9" s="11" t="s">
        <v>16</v>
      </c>
      <c r="D9" s="11" t="s">
        <v>275</v>
      </c>
      <c r="E9" s="12">
        <v>15</v>
      </c>
      <c r="F9" s="12">
        <v>1220</v>
      </c>
      <c r="G9" s="12">
        <v>10</v>
      </c>
      <c r="H9" s="12">
        <v>50</v>
      </c>
      <c r="I9" s="12"/>
      <c r="J9" s="13"/>
      <c r="K9" s="12">
        <f t="shared" si="0"/>
        <v>0</v>
      </c>
      <c r="L9" s="12">
        <f t="shared" si="1"/>
        <v>0</v>
      </c>
      <c r="M9" s="14"/>
      <c r="N9" s="15">
        <v>0.04</v>
      </c>
      <c r="O9" s="15">
        <f t="shared" si="2"/>
        <v>0</v>
      </c>
    </row>
    <row r="10" spans="1:15" x14ac:dyDescent="0.2">
      <c r="A10" s="16" t="s">
        <v>18</v>
      </c>
      <c r="B10" s="16" t="s">
        <v>17</v>
      </c>
      <c r="C10" s="16" t="s">
        <v>19</v>
      </c>
      <c r="D10" s="16" t="s">
        <v>276</v>
      </c>
      <c r="E10" s="12">
        <v>15</v>
      </c>
      <c r="F10" s="12">
        <v>1200</v>
      </c>
      <c r="G10" s="12">
        <v>10</v>
      </c>
      <c r="H10" s="12">
        <v>50</v>
      </c>
      <c r="I10" s="12"/>
      <c r="J10" s="13"/>
      <c r="K10" s="12">
        <f t="shared" si="0"/>
        <v>0</v>
      </c>
      <c r="L10" s="12">
        <f t="shared" si="1"/>
        <v>0</v>
      </c>
      <c r="M10" s="14"/>
      <c r="N10" s="15">
        <v>0.04</v>
      </c>
      <c r="O10" s="15">
        <f t="shared" si="2"/>
        <v>0</v>
      </c>
    </row>
    <row r="11" spans="1:15" x14ac:dyDescent="0.2">
      <c r="A11" s="11" t="s">
        <v>20</v>
      </c>
      <c r="B11" s="11" t="s">
        <v>21</v>
      </c>
      <c r="C11" s="11" t="s">
        <v>20</v>
      </c>
      <c r="D11" s="11" t="s">
        <v>275</v>
      </c>
      <c r="E11" s="12">
        <v>15</v>
      </c>
      <c r="F11" s="12">
        <v>915</v>
      </c>
      <c r="G11" s="12">
        <v>10</v>
      </c>
      <c r="H11" s="12">
        <v>100</v>
      </c>
      <c r="I11" s="12"/>
      <c r="J11" s="13"/>
      <c r="K11" s="12">
        <f t="shared" si="0"/>
        <v>0</v>
      </c>
      <c r="L11" s="12">
        <f t="shared" si="1"/>
        <v>0</v>
      </c>
      <c r="M11" s="14"/>
      <c r="N11" s="15">
        <v>0.05</v>
      </c>
      <c r="O11" s="15">
        <f t="shared" si="2"/>
        <v>0</v>
      </c>
    </row>
    <row r="12" spans="1:15" x14ac:dyDescent="0.2">
      <c r="A12" s="16" t="s">
        <v>22</v>
      </c>
      <c r="B12" s="16" t="s">
        <v>21</v>
      </c>
      <c r="C12" s="16" t="s">
        <v>23</v>
      </c>
      <c r="D12" s="16" t="s">
        <v>276</v>
      </c>
      <c r="E12" s="12">
        <v>15</v>
      </c>
      <c r="F12" s="12">
        <v>900</v>
      </c>
      <c r="G12" s="12">
        <v>10</v>
      </c>
      <c r="H12" s="12">
        <v>100</v>
      </c>
      <c r="I12" s="12"/>
      <c r="J12" s="13"/>
      <c r="K12" s="12">
        <f t="shared" si="0"/>
        <v>0</v>
      </c>
      <c r="L12" s="12">
        <f t="shared" si="1"/>
        <v>0</v>
      </c>
      <c r="M12" s="14"/>
      <c r="N12" s="15">
        <v>0.05</v>
      </c>
      <c r="O12" s="15">
        <f t="shared" si="2"/>
        <v>0</v>
      </c>
    </row>
    <row r="13" spans="1:15" x14ac:dyDescent="0.2">
      <c r="A13" s="13" t="s">
        <v>166</v>
      </c>
      <c r="B13" s="13" t="s">
        <v>21</v>
      </c>
      <c r="C13" s="13">
        <v>90441800</v>
      </c>
      <c r="D13" s="36" t="s">
        <v>277</v>
      </c>
      <c r="E13" s="12" t="s">
        <v>167</v>
      </c>
      <c r="F13" s="12">
        <v>900</v>
      </c>
      <c r="G13" s="12">
        <v>10</v>
      </c>
      <c r="H13" s="12">
        <v>100</v>
      </c>
      <c r="I13" s="12"/>
      <c r="J13" s="13"/>
      <c r="K13" s="12">
        <f t="shared" si="0"/>
        <v>0</v>
      </c>
      <c r="L13" s="12">
        <f t="shared" si="1"/>
        <v>0</v>
      </c>
      <c r="M13" s="14"/>
      <c r="N13" s="15">
        <v>0.05</v>
      </c>
      <c r="O13" s="15">
        <f t="shared" si="2"/>
        <v>0</v>
      </c>
    </row>
    <row r="14" spans="1:15" x14ac:dyDescent="0.2">
      <c r="A14" s="11" t="s">
        <v>150</v>
      </c>
      <c r="B14" s="11" t="s">
        <v>151</v>
      </c>
      <c r="C14" s="11" t="s">
        <v>150</v>
      </c>
      <c r="D14" s="11" t="s">
        <v>275</v>
      </c>
      <c r="E14" s="12">
        <v>15</v>
      </c>
      <c r="F14" s="12">
        <v>760</v>
      </c>
      <c r="G14" s="12">
        <v>10</v>
      </c>
      <c r="H14" s="12">
        <v>100</v>
      </c>
      <c r="I14" s="12"/>
      <c r="J14" s="13"/>
      <c r="K14" s="12">
        <f t="shared" si="0"/>
        <v>0</v>
      </c>
      <c r="L14" s="12">
        <f t="shared" si="1"/>
        <v>0</v>
      </c>
      <c r="M14" s="14"/>
      <c r="N14" s="15">
        <v>0.04</v>
      </c>
      <c r="O14" s="15">
        <f t="shared" si="2"/>
        <v>0</v>
      </c>
    </row>
    <row r="15" spans="1:15" x14ac:dyDescent="0.2">
      <c r="A15" s="16" t="s">
        <v>152</v>
      </c>
      <c r="B15" s="16" t="s">
        <v>151</v>
      </c>
      <c r="C15" s="16" t="s">
        <v>153</v>
      </c>
      <c r="D15" s="16" t="s">
        <v>276</v>
      </c>
      <c r="E15" s="12">
        <v>15</v>
      </c>
      <c r="F15" s="12">
        <v>750</v>
      </c>
      <c r="G15" s="12">
        <v>10</v>
      </c>
      <c r="H15" s="12">
        <v>100</v>
      </c>
      <c r="I15" s="12"/>
      <c r="J15" s="13"/>
      <c r="K15" s="12">
        <f t="shared" si="0"/>
        <v>0</v>
      </c>
      <c r="L15" s="12">
        <f t="shared" si="1"/>
        <v>0</v>
      </c>
      <c r="M15" s="14"/>
      <c r="N15" s="15">
        <v>0.04</v>
      </c>
      <c r="O15" s="15">
        <f t="shared" si="2"/>
        <v>0</v>
      </c>
    </row>
    <row r="16" spans="1:15" x14ac:dyDescent="0.2">
      <c r="A16" s="11" t="s">
        <v>24</v>
      </c>
      <c r="B16" s="11" t="s">
        <v>25</v>
      </c>
      <c r="C16" s="11" t="s">
        <v>24</v>
      </c>
      <c r="D16" s="11" t="s">
        <v>275</v>
      </c>
      <c r="E16" s="12">
        <v>15</v>
      </c>
      <c r="F16" s="12">
        <v>610</v>
      </c>
      <c r="G16" s="12">
        <v>10</v>
      </c>
      <c r="H16" s="12">
        <v>100</v>
      </c>
      <c r="I16" s="12"/>
      <c r="J16" s="13"/>
      <c r="K16" s="12">
        <f t="shared" si="0"/>
        <v>0</v>
      </c>
      <c r="L16" s="12">
        <f t="shared" si="1"/>
        <v>0</v>
      </c>
      <c r="M16" s="14"/>
      <c r="N16" s="15">
        <v>0.04</v>
      </c>
      <c r="O16" s="15">
        <f t="shared" si="2"/>
        <v>0</v>
      </c>
    </row>
    <row r="17" spans="1:17" x14ac:dyDescent="0.2">
      <c r="A17" s="36" t="s">
        <v>168</v>
      </c>
      <c r="B17" s="36" t="s">
        <v>25</v>
      </c>
      <c r="C17" s="36">
        <v>90441600</v>
      </c>
      <c r="D17" s="36" t="s">
        <v>277</v>
      </c>
      <c r="E17" s="12" t="s">
        <v>167</v>
      </c>
      <c r="F17" s="12">
        <v>600</v>
      </c>
      <c r="G17" s="12">
        <v>10</v>
      </c>
      <c r="H17" s="12">
        <v>100</v>
      </c>
      <c r="I17" s="12"/>
      <c r="J17" s="13"/>
      <c r="K17" s="12">
        <f t="shared" si="0"/>
        <v>0</v>
      </c>
      <c r="L17" s="12">
        <f t="shared" si="1"/>
        <v>0</v>
      </c>
      <c r="M17" s="14"/>
      <c r="N17" s="15">
        <v>0.04</v>
      </c>
      <c r="O17" s="15">
        <f t="shared" si="2"/>
        <v>0</v>
      </c>
    </row>
    <row r="18" spans="1:17" x14ac:dyDescent="0.2">
      <c r="A18" s="11" t="s">
        <v>26</v>
      </c>
      <c r="B18" s="11" t="s">
        <v>27</v>
      </c>
      <c r="C18" s="11" t="s">
        <v>26</v>
      </c>
      <c r="D18" s="11" t="s">
        <v>275</v>
      </c>
      <c r="E18" s="12">
        <v>15</v>
      </c>
      <c r="F18" s="12">
        <v>457</v>
      </c>
      <c r="G18" s="12">
        <v>10</v>
      </c>
      <c r="H18" s="12">
        <v>200</v>
      </c>
      <c r="I18" s="12"/>
      <c r="J18" s="13"/>
      <c r="K18" s="12">
        <f t="shared" si="0"/>
        <v>0</v>
      </c>
      <c r="L18" s="12">
        <f t="shared" si="1"/>
        <v>0</v>
      </c>
      <c r="M18" s="14"/>
      <c r="N18" s="15">
        <v>0.05</v>
      </c>
      <c r="O18" s="15">
        <f t="shared" si="2"/>
        <v>0</v>
      </c>
    </row>
    <row r="19" spans="1:17" x14ac:dyDescent="0.2">
      <c r="A19" s="36" t="s">
        <v>169</v>
      </c>
      <c r="B19" s="36" t="s">
        <v>27</v>
      </c>
      <c r="C19" s="36">
        <v>90441400</v>
      </c>
      <c r="D19" s="36" t="s">
        <v>277</v>
      </c>
      <c r="E19" s="12" t="s">
        <v>167</v>
      </c>
      <c r="F19" s="12">
        <v>450</v>
      </c>
      <c r="G19" s="12">
        <v>10</v>
      </c>
      <c r="H19" s="12">
        <v>200</v>
      </c>
      <c r="I19" s="12"/>
      <c r="J19" s="13"/>
      <c r="K19" s="12">
        <f t="shared" si="0"/>
        <v>0</v>
      </c>
      <c r="L19" s="12">
        <f t="shared" si="1"/>
        <v>0</v>
      </c>
      <c r="M19" s="14"/>
      <c r="N19" s="15">
        <v>0.05</v>
      </c>
      <c r="O19" s="15">
        <f t="shared" si="2"/>
        <v>0</v>
      </c>
    </row>
    <row r="20" spans="1:17" x14ac:dyDescent="0.2">
      <c r="A20" s="11" t="s">
        <v>258</v>
      </c>
      <c r="B20" s="11" t="s">
        <v>259</v>
      </c>
      <c r="C20" s="11" t="s">
        <v>258</v>
      </c>
      <c r="D20" s="11" t="s">
        <v>275</v>
      </c>
      <c r="E20" s="12">
        <v>15</v>
      </c>
      <c r="F20" s="12">
        <v>375</v>
      </c>
      <c r="G20" s="12">
        <v>10</v>
      </c>
      <c r="H20" s="12">
        <v>200</v>
      </c>
      <c r="I20" s="12"/>
      <c r="J20" s="13"/>
      <c r="K20" s="12">
        <f t="shared" si="0"/>
        <v>0</v>
      </c>
      <c r="L20" s="12">
        <f t="shared" si="1"/>
        <v>0</v>
      </c>
      <c r="M20" s="14"/>
      <c r="N20" s="15">
        <v>0.06</v>
      </c>
      <c r="O20" s="15">
        <f t="shared" si="2"/>
        <v>0</v>
      </c>
      <c r="P20" s="43">
        <f>SUM(O5:O20)</f>
        <v>0</v>
      </c>
      <c r="Q20" s="3">
        <f>P20*100/$P$151</f>
        <v>0</v>
      </c>
    </row>
    <row r="21" spans="1:17" ht="15" x14ac:dyDescent="0.2">
      <c r="A21" s="17" t="s">
        <v>28</v>
      </c>
      <c r="B21" s="17"/>
      <c r="C21" s="18"/>
      <c r="D21" s="18"/>
      <c r="E21" s="19"/>
      <c r="F21" s="12"/>
      <c r="G21" s="20"/>
      <c r="H21" s="20"/>
      <c r="I21" s="12"/>
      <c r="J21" s="21"/>
      <c r="K21" s="12"/>
      <c r="L21" s="12"/>
      <c r="M21" s="14"/>
      <c r="N21" s="12"/>
      <c r="O21" s="15"/>
    </row>
    <row r="22" spans="1:17" x14ac:dyDescent="0.2">
      <c r="A22" s="11" t="s">
        <v>242</v>
      </c>
      <c r="B22" s="11" t="s">
        <v>243</v>
      </c>
      <c r="C22" s="11" t="s">
        <v>242</v>
      </c>
      <c r="D22" s="11" t="s">
        <v>275</v>
      </c>
      <c r="E22" s="12">
        <v>20</v>
      </c>
      <c r="F22" s="12">
        <v>2400</v>
      </c>
      <c r="G22" s="12">
        <v>10</v>
      </c>
      <c r="H22" s="12">
        <v>50</v>
      </c>
      <c r="I22" s="12"/>
      <c r="J22" s="13"/>
      <c r="K22" s="12">
        <f t="shared" ref="K22:K44" si="3">SUM(I22:J22)</f>
        <v>0</v>
      </c>
      <c r="L22" s="12">
        <f t="shared" ref="L22:L44" si="4">$K22/$H22</f>
        <v>0</v>
      </c>
      <c r="M22" s="14"/>
      <c r="N22" s="15">
        <v>7.0000000000000007E-2</v>
      </c>
      <c r="O22" s="15">
        <f t="shared" ref="O22:O44" si="5">$L22*$N22</f>
        <v>0</v>
      </c>
    </row>
    <row r="23" spans="1:17" x14ac:dyDescent="0.2">
      <c r="A23" s="11" t="s">
        <v>212</v>
      </c>
      <c r="B23" s="11" t="s">
        <v>213</v>
      </c>
      <c r="C23" s="11" t="s">
        <v>212</v>
      </c>
      <c r="D23" s="11" t="s">
        <v>275</v>
      </c>
      <c r="E23" s="12">
        <v>20</v>
      </c>
      <c r="F23" s="12">
        <v>2100</v>
      </c>
      <c r="G23" s="12">
        <v>10</v>
      </c>
      <c r="H23" s="12">
        <v>50</v>
      </c>
      <c r="I23" s="12"/>
      <c r="J23" s="13"/>
      <c r="K23" s="12">
        <f t="shared" si="3"/>
        <v>0</v>
      </c>
      <c r="L23" s="12">
        <f t="shared" si="4"/>
        <v>0</v>
      </c>
      <c r="M23" s="14"/>
      <c r="N23" s="15">
        <v>7.0000000000000007E-2</v>
      </c>
      <c r="O23" s="15">
        <f t="shared" si="5"/>
        <v>0</v>
      </c>
    </row>
    <row r="24" spans="1:17" x14ac:dyDescent="0.2">
      <c r="A24" s="22" t="s">
        <v>248</v>
      </c>
      <c r="B24" s="22" t="s">
        <v>213</v>
      </c>
      <c r="C24" s="22" t="s">
        <v>249</v>
      </c>
      <c r="D24" s="22" t="s">
        <v>276</v>
      </c>
      <c r="E24" s="12">
        <v>20</v>
      </c>
      <c r="F24" s="12">
        <v>2100</v>
      </c>
      <c r="G24" s="12">
        <v>10</v>
      </c>
      <c r="H24" s="12">
        <v>50</v>
      </c>
      <c r="I24" s="12"/>
      <c r="J24" s="13"/>
      <c r="K24" s="12">
        <f t="shared" si="3"/>
        <v>0</v>
      </c>
      <c r="L24" s="12">
        <f t="shared" si="4"/>
        <v>0</v>
      </c>
      <c r="M24" s="14"/>
      <c r="N24" s="15">
        <v>7.0000000000000007E-2</v>
      </c>
      <c r="O24" s="15">
        <f t="shared" si="5"/>
        <v>0</v>
      </c>
    </row>
    <row r="25" spans="1:17" x14ac:dyDescent="0.2">
      <c r="A25" s="11" t="s">
        <v>214</v>
      </c>
      <c r="B25" s="11" t="s">
        <v>30</v>
      </c>
      <c r="C25" s="11" t="s">
        <v>214</v>
      </c>
      <c r="D25" s="11" t="s">
        <v>275</v>
      </c>
      <c r="E25" s="12">
        <v>20</v>
      </c>
      <c r="F25" s="12">
        <v>1800</v>
      </c>
      <c r="G25" s="12">
        <v>10</v>
      </c>
      <c r="H25" s="12">
        <v>50</v>
      </c>
      <c r="I25" s="12"/>
      <c r="J25" s="13"/>
      <c r="K25" s="12">
        <f t="shared" si="3"/>
        <v>0</v>
      </c>
      <c r="L25" s="12">
        <f t="shared" si="4"/>
        <v>0</v>
      </c>
      <c r="M25" s="14"/>
      <c r="N25" s="15">
        <v>0.09</v>
      </c>
      <c r="O25" s="15">
        <f t="shared" si="5"/>
        <v>0</v>
      </c>
    </row>
    <row r="26" spans="1:17" x14ac:dyDescent="0.2">
      <c r="A26" s="22" t="s">
        <v>29</v>
      </c>
      <c r="B26" s="22" t="s">
        <v>30</v>
      </c>
      <c r="C26" s="22" t="s">
        <v>31</v>
      </c>
      <c r="D26" s="22" t="s">
        <v>276</v>
      </c>
      <c r="E26" s="12">
        <v>20</v>
      </c>
      <c r="F26" s="12">
        <v>1800</v>
      </c>
      <c r="G26" s="12">
        <v>10</v>
      </c>
      <c r="H26" s="12">
        <v>50</v>
      </c>
      <c r="I26" s="12"/>
      <c r="J26" s="13"/>
      <c r="K26" s="12">
        <f t="shared" si="3"/>
        <v>0</v>
      </c>
      <c r="L26" s="12">
        <f t="shared" si="4"/>
        <v>0</v>
      </c>
      <c r="M26" s="14"/>
      <c r="N26" s="15">
        <v>0.09</v>
      </c>
      <c r="O26" s="15">
        <f t="shared" si="5"/>
        <v>0</v>
      </c>
    </row>
    <row r="27" spans="1:17" x14ac:dyDescent="0.2">
      <c r="A27" s="11" t="s">
        <v>32</v>
      </c>
      <c r="B27" s="11" t="s">
        <v>33</v>
      </c>
      <c r="C27" s="11" t="s">
        <v>32</v>
      </c>
      <c r="D27" s="11" t="s">
        <v>275</v>
      </c>
      <c r="E27" s="12">
        <v>20</v>
      </c>
      <c r="F27" s="12">
        <v>1524</v>
      </c>
      <c r="G27" s="12">
        <v>10</v>
      </c>
      <c r="H27" s="12">
        <v>50</v>
      </c>
      <c r="I27" s="12"/>
      <c r="J27" s="13"/>
      <c r="K27" s="12">
        <f t="shared" si="3"/>
        <v>0</v>
      </c>
      <c r="L27" s="12">
        <f t="shared" si="4"/>
        <v>0</v>
      </c>
      <c r="M27" s="14"/>
      <c r="N27" s="15">
        <v>7.0000000000000007E-2</v>
      </c>
      <c r="O27" s="15">
        <f t="shared" si="5"/>
        <v>0</v>
      </c>
    </row>
    <row r="28" spans="1:17" x14ac:dyDescent="0.2">
      <c r="A28" s="23" t="s">
        <v>34</v>
      </c>
      <c r="B28" s="11" t="s">
        <v>35</v>
      </c>
      <c r="C28" s="11" t="s">
        <v>34</v>
      </c>
      <c r="D28" s="11" t="s">
        <v>275</v>
      </c>
      <c r="E28" s="12">
        <v>20</v>
      </c>
      <c r="F28" s="12">
        <v>1220</v>
      </c>
      <c r="G28" s="12">
        <v>10</v>
      </c>
      <c r="H28" s="12">
        <v>50</v>
      </c>
      <c r="I28" s="12"/>
      <c r="J28" s="13"/>
      <c r="K28" s="12">
        <f t="shared" si="3"/>
        <v>0</v>
      </c>
      <c r="L28" s="12">
        <f t="shared" si="4"/>
        <v>0</v>
      </c>
      <c r="M28" s="14"/>
      <c r="N28" s="15">
        <v>0.06</v>
      </c>
      <c r="O28" s="15">
        <f t="shared" si="5"/>
        <v>0</v>
      </c>
    </row>
    <row r="29" spans="1:17" x14ac:dyDescent="0.2">
      <c r="A29" s="16" t="s">
        <v>36</v>
      </c>
      <c r="B29" s="16" t="s">
        <v>35</v>
      </c>
      <c r="C29" s="16" t="s">
        <v>37</v>
      </c>
      <c r="D29" s="16" t="s">
        <v>276</v>
      </c>
      <c r="E29" s="12">
        <v>20</v>
      </c>
      <c r="F29" s="12">
        <v>1200</v>
      </c>
      <c r="G29" s="12">
        <v>10</v>
      </c>
      <c r="H29" s="12">
        <v>50</v>
      </c>
      <c r="I29" s="12"/>
      <c r="J29" s="13"/>
      <c r="K29" s="12">
        <f t="shared" si="3"/>
        <v>0</v>
      </c>
      <c r="L29" s="12">
        <f t="shared" si="4"/>
        <v>0</v>
      </c>
      <c r="M29" s="14"/>
      <c r="N29" s="15">
        <v>0.06</v>
      </c>
      <c r="O29" s="15">
        <f t="shared" si="5"/>
        <v>0</v>
      </c>
    </row>
    <row r="30" spans="1:17" x14ac:dyDescent="0.2">
      <c r="A30" s="11" t="s">
        <v>38</v>
      </c>
      <c r="B30" s="11" t="s">
        <v>39</v>
      </c>
      <c r="C30" s="11" t="s">
        <v>38</v>
      </c>
      <c r="D30" s="11" t="s">
        <v>275</v>
      </c>
      <c r="E30" s="12">
        <v>20</v>
      </c>
      <c r="F30" s="12">
        <v>915</v>
      </c>
      <c r="G30" s="12">
        <v>10</v>
      </c>
      <c r="H30" s="12">
        <v>50</v>
      </c>
      <c r="I30" s="12"/>
      <c r="J30" s="13"/>
      <c r="K30" s="12">
        <f t="shared" si="3"/>
        <v>0</v>
      </c>
      <c r="L30" s="12">
        <f t="shared" si="4"/>
        <v>0</v>
      </c>
      <c r="M30" s="14"/>
      <c r="N30" s="15">
        <v>0.04</v>
      </c>
      <c r="O30" s="15">
        <f t="shared" si="5"/>
        <v>0</v>
      </c>
    </row>
    <row r="31" spans="1:17" x14ac:dyDescent="0.2">
      <c r="A31" s="16" t="s">
        <v>40</v>
      </c>
      <c r="B31" s="16" t="s">
        <v>39</v>
      </c>
      <c r="C31" s="16" t="s">
        <v>41</v>
      </c>
      <c r="D31" s="16" t="s">
        <v>276</v>
      </c>
      <c r="E31" s="12">
        <v>20</v>
      </c>
      <c r="F31" s="12">
        <v>900</v>
      </c>
      <c r="G31" s="12">
        <v>10</v>
      </c>
      <c r="H31" s="12">
        <v>50</v>
      </c>
      <c r="I31" s="12"/>
      <c r="J31" s="13"/>
      <c r="K31" s="12">
        <f t="shared" si="3"/>
        <v>0</v>
      </c>
      <c r="L31" s="12">
        <f t="shared" si="4"/>
        <v>0</v>
      </c>
      <c r="M31" s="14"/>
      <c r="N31" s="15">
        <v>0.04</v>
      </c>
      <c r="O31" s="15">
        <f t="shared" si="5"/>
        <v>0</v>
      </c>
    </row>
    <row r="32" spans="1:17" x14ac:dyDescent="0.2">
      <c r="A32" s="36" t="s">
        <v>170</v>
      </c>
      <c r="B32" s="36" t="s">
        <v>39</v>
      </c>
      <c r="C32" s="36">
        <v>90442800</v>
      </c>
      <c r="D32" s="36" t="s">
        <v>277</v>
      </c>
      <c r="E32" s="12" t="s">
        <v>46</v>
      </c>
      <c r="F32" s="12">
        <v>900</v>
      </c>
      <c r="G32" s="12">
        <v>10</v>
      </c>
      <c r="H32" s="12">
        <v>50</v>
      </c>
      <c r="I32" s="12"/>
      <c r="J32" s="13"/>
      <c r="K32" s="12">
        <f t="shared" si="3"/>
        <v>0</v>
      </c>
      <c r="L32" s="12">
        <f t="shared" si="4"/>
        <v>0</v>
      </c>
      <c r="M32" s="14"/>
      <c r="N32" s="15">
        <v>0.04</v>
      </c>
      <c r="O32" s="15">
        <f t="shared" si="5"/>
        <v>0</v>
      </c>
    </row>
    <row r="33" spans="1:17" x14ac:dyDescent="0.2">
      <c r="A33" s="11" t="s">
        <v>154</v>
      </c>
      <c r="B33" s="11" t="s">
        <v>43</v>
      </c>
      <c r="C33" s="11" t="s">
        <v>154</v>
      </c>
      <c r="D33" s="11" t="s">
        <v>275</v>
      </c>
      <c r="E33" s="12">
        <v>20</v>
      </c>
      <c r="F33" s="12">
        <v>760</v>
      </c>
      <c r="G33" s="12">
        <v>10</v>
      </c>
      <c r="H33" s="12">
        <v>100</v>
      </c>
      <c r="I33" s="12"/>
      <c r="J33" s="13"/>
      <c r="K33" s="12">
        <f t="shared" si="3"/>
        <v>0</v>
      </c>
      <c r="L33" s="12">
        <f t="shared" si="4"/>
        <v>0</v>
      </c>
      <c r="M33" s="14"/>
      <c r="N33" s="15">
        <v>7.0000000000000007E-2</v>
      </c>
      <c r="O33" s="15">
        <f t="shared" si="5"/>
        <v>0</v>
      </c>
    </row>
    <row r="34" spans="1:17" x14ac:dyDescent="0.2">
      <c r="A34" s="16" t="s">
        <v>42</v>
      </c>
      <c r="B34" s="16" t="s">
        <v>43</v>
      </c>
      <c r="C34" s="16" t="s">
        <v>44</v>
      </c>
      <c r="D34" s="16" t="s">
        <v>276</v>
      </c>
      <c r="E34" s="12">
        <v>20</v>
      </c>
      <c r="F34" s="12">
        <v>750</v>
      </c>
      <c r="G34" s="12">
        <v>10</v>
      </c>
      <c r="H34" s="12">
        <v>100</v>
      </c>
      <c r="I34" s="12"/>
      <c r="J34" s="13"/>
      <c r="K34" s="12">
        <f t="shared" si="3"/>
        <v>0</v>
      </c>
      <c r="L34" s="12">
        <f t="shared" si="4"/>
        <v>0</v>
      </c>
      <c r="M34" s="14"/>
      <c r="N34" s="15">
        <v>7.0000000000000007E-2</v>
      </c>
      <c r="O34" s="15">
        <f t="shared" si="5"/>
        <v>0</v>
      </c>
    </row>
    <row r="35" spans="1:17" x14ac:dyDescent="0.2">
      <c r="A35" s="36" t="s">
        <v>45</v>
      </c>
      <c r="B35" s="36" t="s">
        <v>43</v>
      </c>
      <c r="C35" s="36">
        <v>90442700</v>
      </c>
      <c r="D35" s="36" t="s">
        <v>277</v>
      </c>
      <c r="E35" s="12" t="s">
        <v>46</v>
      </c>
      <c r="F35" s="12">
        <v>750</v>
      </c>
      <c r="G35" s="12">
        <v>10</v>
      </c>
      <c r="H35" s="12">
        <v>100</v>
      </c>
      <c r="I35" s="12"/>
      <c r="J35" s="13"/>
      <c r="K35" s="12">
        <f t="shared" si="3"/>
        <v>0</v>
      </c>
      <c r="L35" s="12">
        <f t="shared" si="4"/>
        <v>0</v>
      </c>
      <c r="M35" s="14"/>
      <c r="N35" s="15">
        <v>7.0000000000000007E-2</v>
      </c>
      <c r="O35" s="15">
        <f t="shared" si="5"/>
        <v>0</v>
      </c>
    </row>
    <row r="36" spans="1:17" x14ac:dyDescent="0.2">
      <c r="A36" s="11" t="s">
        <v>47</v>
      </c>
      <c r="B36" s="11" t="s">
        <v>48</v>
      </c>
      <c r="C36" s="11" t="s">
        <v>47</v>
      </c>
      <c r="D36" s="11" t="s">
        <v>275</v>
      </c>
      <c r="E36" s="12">
        <v>20</v>
      </c>
      <c r="F36" s="12">
        <v>610</v>
      </c>
      <c r="G36" s="12">
        <v>10</v>
      </c>
      <c r="H36" s="12">
        <v>100</v>
      </c>
      <c r="I36" s="12"/>
      <c r="J36" s="13"/>
      <c r="K36" s="12">
        <f t="shared" si="3"/>
        <v>0</v>
      </c>
      <c r="L36" s="12">
        <f t="shared" si="4"/>
        <v>0</v>
      </c>
      <c r="M36" s="14"/>
      <c r="N36" s="15">
        <v>0.06</v>
      </c>
      <c r="O36" s="15">
        <f t="shared" si="5"/>
        <v>0</v>
      </c>
    </row>
    <row r="37" spans="1:17" x14ac:dyDescent="0.2">
      <c r="A37" s="16" t="s">
        <v>250</v>
      </c>
      <c r="B37" s="16" t="s">
        <v>48</v>
      </c>
      <c r="C37" s="16" t="s">
        <v>251</v>
      </c>
      <c r="D37" s="16" t="s">
        <v>276</v>
      </c>
      <c r="E37" s="12">
        <v>20</v>
      </c>
      <c r="F37" s="12">
        <v>600</v>
      </c>
      <c r="G37" s="12">
        <v>10</v>
      </c>
      <c r="H37" s="12">
        <v>100</v>
      </c>
      <c r="I37" s="12"/>
      <c r="J37" s="13"/>
      <c r="K37" s="12">
        <f t="shared" si="3"/>
        <v>0</v>
      </c>
      <c r="L37" s="12">
        <f t="shared" si="4"/>
        <v>0</v>
      </c>
      <c r="M37" s="14"/>
      <c r="N37" s="15">
        <v>0.06</v>
      </c>
      <c r="O37" s="15">
        <f t="shared" si="5"/>
        <v>0</v>
      </c>
    </row>
    <row r="38" spans="1:17" x14ac:dyDescent="0.2">
      <c r="A38" s="36" t="s">
        <v>49</v>
      </c>
      <c r="B38" s="36" t="s">
        <v>48</v>
      </c>
      <c r="C38" s="36">
        <v>90442600</v>
      </c>
      <c r="D38" s="36" t="s">
        <v>277</v>
      </c>
      <c r="E38" s="12" t="s">
        <v>46</v>
      </c>
      <c r="F38" s="12">
        <v>600</v>
      </c>
      <c r="G38" s="12">
        <v>10</v>
      </c>
      <c r="H38" s="12">
        <v>100</v>
      </c>
      <c r="I38" s="12"/>
      <c r="J38" s="13"/>
      <c r="K38" s="12">
        <f t="shared" si="3"/>
        <v>0</v>
      </c>
      <c r="L38" s="12">
        <f t="shared" si="4"/>
        <v>0</v>
      </c>
      <c r="M38" s="14"/>
      <c r="N38" s="15">
        <v>0.06</v>
      </c>
      <c r="O38" s="15">
        <f t="shared" si="5"/>
        <v>0</v>
      </c>
    </row>
    <row r="39" spans="1:17" x14ac:dyDescent="0.2">
      <c r="A39" s="11" t="s">
        <v>50</v>
      </c>
      <c r="B39" s="11" t="s">
        <v>51</v>
      </c>
      <c r="C39" s="11" t="s">
        <v>50</v>
      </c>
      <c r="D39" s="11" t="s">
        <v>275</v>
      </c>
      <c r="E39" s="12">
        <v>20</v>
      </c>
      <c r="F39" s="12">
        <v>457</v>
      </c>
      <c r="G39" s="12">
        <v>10</v>
      </c>
      <c r="H39" s="12">
        <v>100</v>
      </c>
      <c r="I39" s="12"/>
      <c r="J39" s="13"/>
      <c r="K39" s="12">
        <f t="shared" si="3"/>
        <v>0</v>
      </c>
      <c r="L39" s="12">
        <f t="shared" si="4"/>
        <v>0</v>
      </c>
      <c r="M39" s="14"/>
      <c r="N39" s="15">
        <v>0.04</v>
      </c>
      <c r="O39" s="15">
        <f t="shared" si="5"/>
        <v>0</v>
      </c>
    </row>
    <row r="40" spans="1:17" x14ac:dyDescent="0.2">
      <c r="A40" s="16" t="s">
        <v>252</v>
      </c>
      <c r="B40" s="16" t="s">
        <v>51</v>
      </c>
      <c r="C40" s="16" t="s">
        <v>253</v>
      </c>
      <c r="D40" s="16" t="s">
        <v>276</v>
      </c>
      <c r="E40" s="12">
        <v>20</v>
      </c>
      <c r="F40" s="12">
        <v>450</v>
      </c>
      <c r="G40" s="12">
        <v>10</v>
      </c>
      <c r="H40" s="12">
        <v>100</v>
      </c>
      <c r="I40" s="12"/>
      <c r="J40" s="13"/>
      <c r="K40" s="12">
        <f t="shared" si="3"/>
        <v>0</v>
      </c>
      <c r="L40" s="12">
        <f t="shared" si="4"/>
        <v>0</v>
      </c>
      <c r="M40" s="14"/>
      <c r="N40" s="15">
        <v>0.04</v>
      </c>
      <c r="O40" s="15">
        <f t="shared" si="5"/>
        <v>0</v>
      </c>
    </row>
    <row r="41" spans="1:17" x14ac:dyDescent="0.2">
      <c r="A41" s="36" t="s">
        <v>171</v>
      </c>
      <c r="B41" s="36" t="s">
        <v>51</v>
      </c>
      <c r="C41" s="36">
        <v>90442400</v>
      </c>
      <c r="D41" s="36" t="s">
        <v>277</v>
      </c>
      <c r="E41" s="12" t="s">
        <v>46</v>
      </c>
      <c r="F41" s="12">
        <v>450</v>
      </c>
      <c r="G41" s="12">
        <v>10</v>
      </c>
      <c r="H41" s="12">
        <v>100</v>
      </c>
      <c r="I41" s="12"/>
      <c r="J41" s="13"/>
      <c r="K41" s="12">
        <f t="shared" si="3"/>
        <v>0</v>
      </c>
      <c r="L41" s="12">
        <f t="shared" si="4"/>
        <v>0</v>
      </c>
      <c r="M41" s="14"/>
      <c r="N41" s="15">
        <v>0.04</v>
      </c>
      <c r="O41" s="15">
        <f t="shared" si="5"/>
        <v>0</v>
      </c>
    </row>
    <row r="42" spans="1:17" x14ac:dyDescent="0.2">
      <c r="A42" s="36" t="s">
        <v>172</v>
      </c>
      <c r="B42" s="36" t="s">
        <v>173</v>
      </c>
      <c r="C42" s="36">
        <v>90447000</v>
      </c>
      <c r="D42" s="36" t="s">
        <v>277</v>
      </c>
      <c r="E42" s="12" t="s">
        <v>46</v>
      </c>
      <c r="F42" s="12">
        <v>240</v>
      </c>
      <c r="G42" s="12">
        <v>10</v>
      </c>
      <c r="H42" s="12">
        <v>250</v>
      </c>
      <c r="I42" s="12"/>
      <c r="J42" s="13"/>
      <c r="K42" s="12">
        <f t="shared" si="3"/>
        <v>0</v>
      </c>
      <c r="L42" s="12">
        <f t="shared" si="4"/>
        <v>0</v>
      </c>
      <c r="M42" s="14"/>
      <c r="N42" s="15">
        <v>0.06</v>
      </c>
      <c r="O42" s="15">
        <f t="shared" si="5"/>
        <v>0</v>
      </c>
    </row>
    <row r="43" spans="1:17" x14ac:dyDescent="0.2">
      <c r="A43" s="11" t="s">
        <v>260</v>
      </c>
      <c r="B43" s="11" t="s">
        <v>229</v>
      </c>
      <c r="C43" s="11" t="s">
        <v>260</v>
      </c>
      <c r="D43" s="11" t="s">
        <v>275</v>
      </c>
      <c r="E43" s="12">
        <v>20</v>
      </c>
      <c r="F43" s="12">
        <v>100</v>
      </c>
      <c r="G43" s="12">
        <v>10</v>
      </c>
      <c r="H43" s="12">
        <v>500</v>
      </c>
      <c r="I43" s="12"/>
      <c r="J43" s="13"/>
      <c r="K43" s="12">
        <f t="shared" si="3"/>
        <v>0</v>
      </c>
      <c r="L43" s="12">
        <f t="shared" si="4"/>
        <v>0</v>
      </c>
      <c r="M43" s="14"/>
      <c r="N43" s="15">
        <v>0.06</v>
      </c>
      <c r="O43" s="15">
        <f t="shared" si="5"/>
        <v>0</v>
      </c>
    </row>
    <row r="44" spans="1:17" x14ac:dyDescent="0.2">
      <c r="A44" s="36" t="s">
        <v>228</v>
      </c>
      <c r="B44" s="36" t="s">
        <v>229</v>
      </c>
      <c r="C44" s="36">
        <v>90442100</v>
      </c>
      <c r="D44" s="36" t="s">
        <v>277</v>
      </c>
      <c r="E44" s="12" t="s">
        <v>46</v>
      </c>
      <c r="F44" s="12">
        <v>100</v>
      </c>
      <c r="G44" s="12">
        <v>10</v>
      </c>
      <c r="H44" s="12">
        <v>500</v>
      </c>
      <c r="I44" s="12"/>
      <c r="J44" s="13"/>
      <c r="K44" s="12">
        <f t="shared" si="3"/>
        <v>0</v>
      </c>
      <c r="L44" s="12">
        <f t="shared" si="4"/>
        <v>0</v>
      </c>
      <c r="M44" s="14"/>
      <c r="N44" s="15">
        <v>0.06</v>
      </c>
      <c r="O44" s="15">
        <f t="shared" si="5"/>
        <v>0</v>
      </c>
      <c r="P44" s="43">
        <f>SUM(O22:O44)</f>
        <v>0</v>
      </c>
      <c r="Q44" s="3">
        <f>P44*100/$P$151</f>
        <v>0</v>
      </c>
    </row>
    <row r="45" spans="1:17" ht="15" x14ac:dyDescent="0.2">
      <c r="A45" s="17" t="s">
        <v>52</v>
      </c>
      <c r="B45" s="17"/>
      <c r="C45" s="18"/>
      <c r="D45" s="18"/>
      <c r="E45" s="19"/>
      <c r="F45" s="24"/>
      <c r="G45" s="10"/>
      <c r="H45" s="10"/>
      <c r="I45" s="12"/>
      <c r="J45" s="25"/>
      <c r="K45" s="12"/>
      <c r="L45" s="12"/>
      <c r="M45" s="14"/>
      <c r="N45" s="12"/>
      <c r="O45" s="15"/>
    </row>
    <row r="46" spans="1:17" x14ac:dyDescent="0.2">
      <c r="A46" s="36" t="s">
        <v>293</v>
      </c>
      <c r="B46" s="36" t="s">
        <v>294</v>
      </c>
      <c r="C46" s="36">
        <v>90443000</v>
      </c>
      <c r="D46" s="36" t="s">
        <v>277</v>
      </c>
      <c r="E46" s="12" t="s">
        <v>63</v>
      </c>
      <c r="F46" s="12">
        <v>2100</v>
      </c>
      <c r="G46" s="12">
        <v>10</v>
      </c>
      <c r="H46" s="12">
        <v>50</v>
      </c>
      <c r="I46" s="12"/>
      <c r="J46" s="13"/>
      <c r="K46" s="12">
        <f t="shared" ref="K46:K66" si="6">SUM(I46:J46)</f>
        <v>0</v>
      </c>
      <c r="L46" s="12">
        <f t="shared" ref="L46:L66" si="7">$K46/$H46</f>
        <v>0</v>
      </c>
      <c r="M46" s="14"/>
      <c r="N46" s="15">
        <v>0.09</v>
      </c>
      <c r="O46" s="15">
        <f t="shared" ref="O46:O66" si="8">$L46*$N46</f>
        <v>0</v>
      </c>
    </row>
    <row r="47" spans="1:17" x14ac:dyDescent="0.2">
      <c r="A47" s="11" t="s">
        <v>193</v>
      </c>
      <c r="B47" s="11" t="s">
        <v>175</v>
      </c>
      <c r="C47" s="11" t="s">
        <v>193</v>
      </c>
      <c r="D47" s="11" t="s">
        <v>275</v>
      </c>
      <c r="E47" s="12">
        <v>25</v>
      </c>
      <c r="F47" s="12">
        <v>1800</v>
      </c>
      <c r="G47" s="12">
        <v>10</v>
      </c>
      <c r="H47" s="12">
        <v>50</v>
      </c>
      <c r="I47" s="12"/>
      <c r="J47" s="13"/>
      <c r="K47" s="12">
        <f t="shared" si="6"/>
        <v>0</v>
      </c>
      <c r="L47" s="12">
        <f t="shared" si="7"/>
        <v>0</v>
      </c>
      <c r="M47" s="14"/>
      <c r="N47" s="15">
        <v>0.12</v>
      </c>
      <c r="O47" s="15">
        <f t="shared" si="8"/>
        <v>0</v>
      </c>
    </row>
    <row r="48" spans="1:17" x14ac:dyDescent="0.2">
      <c r="A48" s="36" t="s">
        <v>174</v>
      </c>
      <c r="B48" s="36" t="s">
        <v>175</v>
      </c>
      <c r="C48" s="36">
        <v>90443900</v>
      </c>
      <c r="D48" s="36" t="s">
        <v>277</v>
      </c>
      <c r="E48" s="12" t="s">
        <v>63</v>
      </c>
      <c r="F48" s="12">
        <v>1800</v>
      </c>
      <c r="G48" s="12">
        <v>10</v>
      </c>
      <c r="H48" s="12">
        <v>50</v>
      </c>
      <c r="I48" s="12"/>
      <c r="J48" s="13"/>
      <c r="K48" s="12">
        <f t="shared" si="6"/>
        <v>0</v>
      </c>
      <c r="L48" s="12">
        <f t="shared" si="7"/>
        <v>0</v>
      </c>
      <c r="M48" s="14"/>
      <c r="N48" s="15">
        <v>0.12</v>
      </c>
      <c r="O48" s="15">
        <f t="shared" si="8"/>
        <v>0</v>
      </c>
    </row>
    <row r="49" spans="1:15" x14ac:dyDescent="0.2">
      <c r="A49" s="11" t="s">
        <v>254</v>
      </c>
      <c r="B49" s="11" t="s">
        <v>255</v>
      </c>
      <c r="C49" s="11" t="s">
        <v>254</v>
      </c>
      <c r="D49" s="11" t="s">
        <v>275</v>
      </c>
      <c r="E49" s="12">
        <v>25</v>
      </c>
      <c r="F49" s="12">
        <v>1650</v>
      </c>
      <c r="G49" s="12">
        <v>10</v>
      </c>
      <c r="H49" s="12">
        <v>50</v>
      </c>
      <c r="I49" s="12"/>
      <c r="J49" s="13"/>
      <c r="K49" s="12">
        <f t="shared" si="6"/>
        <v>0</v>
      </c>
      <c r="L49" s="12">
        <f t="shared" si="7"/>
        <v>0</v>
      </c>
      <c r="M49" s="14"/>
      <c r="N49" s="15">
        <v>0.12</v>
      </c>
      <c r="O49" s="15">
        <f t="shared" si="8"/>
        <v>0</v>
      </c>
    </row>
    <row r="50" spans="1:15" x14ac:dyDescent="0.2">
      <c r="A50" s="11" t="s">
        <v>230</v>
      </c>
      <c r="B50" s="11" t="s">
        <v>231</v>
      </c>
      <c r="C50" s="11" t="s">
        <v>230</v>
      </c>
      <c r="D50" s="11" t="s">
        <v>275</v>
      </c>
      <c r="E50" s="12">
        <v>25</v>
      </c>
      <c r="F50" s="12">
        <v>1500</v>
      </c>
      <c r="G50" s="12">
        <v>10</v>
      </c>
      <c r="H50" s="12">
        <v>50</v>
      </c>
      <c r="I50" s="12"/>
      <c r="J50" s="13"/>
      <c r="K50" s="12">
        <f t="shared" si="6"/>
        <v>0</v>
      </c>
      <c r="L50" s="12">
        <f t="shared" si="7"/>
        <v>0</v>
      </c>
      <c r="M50" s="14"/>
      <c r="N50" s="15">
        <v>0.11</v>
      </c>
      <c r="O50" s="15">
        <f t="shared" si="8"/>
        <v>0</v>
      </c>
    </row>
    <row r="51" spans="1:15" x14ac:dyDescent="0.2">
      <c r="A51" s="11" t="s">
        <v>53</v>
      </c>
      <c r="B51" s="11" t="s">
        <v>54</v>
      </c>
      <c r="C51" s="11" t="s">
        <v>53</v>
      </c>
      <c r="D51" s="11" t="s">
        <v>275</v>
      </c>
      <c r="E51" s="12">
        <v>25</v>
      </c>
      <c r="F51" s="12">
        <v>1220</v>
      </c>
      <c r="G51" s="12">
        <v>10</v>
      </c>
      <c r="H51" s="12">
        <v>50</v>
      </c>
      <c r="I51" s="12"/>
      <c r="J51" s="13"/>
      <c r="K51" s="12">
        <f t="shared" si="6"/>
        <v>0</v>
      </c>
      <c r="L51" s="12">
        <f t="shared" si="7"/>
        <v>0</v>
      </c>
      <c r="M51" s="14"/>
      <c r="N51" s="15">
        <v>0.08</v>
      </c>
      <c r="O51" s="15">
        <f t="shared" si="8"/>
        <v>0</v>
      </c>
    </row>
    <row r="52" spans="1:15" x14ac:dyDescent="0.2">
      <c r="A52" s="16" t="s">
        <v>55</v>
      </c>
      <c r="B52" s="16" t="s">
        <v>54</v>
      </c>
      <c r="C52" s="16" t="s">
        <v>56</v>
      </c>
      <c r="D52" s="16" t="s">
        <v>276</v>
      </c>
      <c r="E52" s="12">
        <v>25</v>
      </c>
      <c r="F52" s="12">
        <v>1200</v>
      </c>
      <c r="G52" s="12">
        <v>10</v>
      </c>
      <c r="H52" s="12">
        <v>50</v>
      </c>
      <c r="I52" s="12"/>
      <c r="J52" s="13"/>
      <c r="K52" s="12">
        <f t="shared" si="6"/>
        <v>0</v>
      </c>
      <c r="L52" s="12">
        <f t="shared" si="7"/>
        <v>0</v>
      </c>
      <c r="M52" s="14"/>
      <c r="N52" s="15">
        <v>0.08</v>
      </c>
      <c r="O52" s="15">
        <f t="shared" si="8"/>
        <v>0</v>
      </c>
    </row>
    <row r="53" spans="1:15" x14ac:dyDescent="0.2">
      <c r="A53" s="26" t="s">
        <v>194</v>
      </c>
      <c r="B53" s="26" t="s">
        <v>54</v>
      </c>
      <c r="C53" s="26">
        <v>90444000</v>
      </c>
      <c r="D53" s="36" t="s">
        <v>277</v>
      </c>
      <c r="E53" s="12" t="s">
        <v>63</v>
      </c>
      <c r="F53" s="12">
        <v>1200</v>
      </c>
      <c r="G53" s="12">
        <v>10</v>
      </c>
      <c r="H53" s="12">
        <v>50</v>
      </c>
      <c r="I53" s="12"/>
      <c r="J53" s="13"/>
      <c r="K53" s="12">
        <f t="shared" si="6"/>
        <v>0</v>
      </c>
      <c r="L53" s="12">
        <f t="shared" si="7"/>
        <v>0</v>
      </c>
      <c r="M53" s="14"/>
      <c r="N53" s="15">
        <v>0.08</v>
      </c>
      <c r="O53" s="15">
        <f t="shared" si="8"/>
        <v>0</v>
      </c>
    </row>
    <row r="54" spans="1:15" x14ac:dyDescent="0.2">
      <c r="A54" s="11" t="s">
        <v>155</v>
      </c>
      <c r="B54" s="11" t="s">
        <v>58</v>
      </c>
      <c r="C54" s="11" t="s">
        <v>155</v>
      </c>
      <c r="D54" s="11" t="s">
        <v>275</v>
      </c>
      <c r="E54" s="12">
        <v>25</v>
      </c>
      <c r="F54" s="12">
        <v>915</v>
      </c>
      <c r="G54" s="12">
        <v>10</v>
      </c>
      <c r="H54" s="12">
        <v>50</v>
      </c>
      <c r="I54" s="12"/>
      <c r="J54" s="13"/>
      <c r="K54" s="12">
        <f t="shared" si="6"/>
        <v>0</v>
      </c>
      <c r="L54" s="12">
        <f t="shared" si="7"/>
        <v>0</v>
      </c>
      <c r="M54" s="14"/>
      <c r="N54" s="15">
        <v>0.06</v>
      </c>
      <c r="O54" s="15">
        <f t="shared" si="8"/>
        <v>0</v>
      </c>
    </row>
    <row r="55" spans="1:15" x14ac:dyDescent="0.2">
      <c r="A55" s="16" t="s">
        <v>57</v>
      </c>
      <c r="B55" s="16" t="s">
        <v>58</v>
      </c>
      <c r="C55" s="16" t="s">
        <v>59</v>
      </c>
      <c r="D55" s="16" t="s">
        <v>276</v>
      </c>
      <c r="E55" s="12">
        <v>25</v>
      </c>
      <c r="F55" s="12">
        <v>900</v>
      </c>
      <c r="G55" s="12">
        <v>10</v>
      </c>
      <c r="H55" s="12">
        <v>50</v>
      </c>
      <c r="I55" s="12"/>
      <c r="J55" s="13"/>
      <c r="K55" s="12">
        <f t="shared" si="6"/>
        <v>0</v>
      </c>
      <c r="L55" s="12">
        <f t="shared" si="7"/>
        <v>0</v>
      </c>
      <c r="M55" s="14"/>
      <c r="N55" s="15">
        <v>0.06</v>
      </c>
      <c r="O55" s="15">
        <f t="shared" si="8"/>
        <v>0</v>
      </c>
    </row>
    <row r="56" spans="1:15" x14ac:dyDescent="0.2">
      <c r="A56" s="36" t="s">
        <v>176</v>
      </c>
      <c r="B56" s="36" t="s">
        <v>58</v>
      </c>
      <c r="C56" s="36">
        <v>90443800</v>
      </c>
      <c r="D56" s="36" t="s">
        <v>277</v>
      </c>
      <c r="E56" s="12" t="s">
        <v>63</v>
      </c>
      <c r="F56" s="12">
        <v>900</v>
      </c>
      <c r="G56" s="12">
        <v>10</v>
      </c>
      <c r="H56" s="12">
        <v>50</v>
      </c>
      <c r="I56" s="12"/>
      <c r="J56" s="13"/>
      <c r="K56" s="12">
        <f t="shared" si="6"/>
        <v>0</v>
      </c>
      <c r="L56" s="12">
        <f t="shared" si="7"/>
        <v>0</v>
      </c>
      <c r="M56" s="14"/>
      <c r="N56" s="15">
        <v>0.06</v>
      </c>
      <c r="O56" s="15">
        <f t="shared" si="8"/>
        <v>0</v>
      </c>
    </row>
    <row r="57" spans="1:15" x14ac:dyDescent="0.2">
      <c r="A57" s="11" t="s">
        <v>195</v>
      </c>
      <c r="B57" s="11" t="s">
        <v>178</v>
      </c>
      <c r="C57" s="11" t="s">
        <v>195</v>
      </c>
      <c r="D57" s="11" t="s">
        <v>275</v>
      </c>
      <c r="E57" s="12">
        <v>25</v>
      </c>
      <c r="F57" s="12">
        <v>750</v>
      </c>
      <c r="G57" s="12">
        <v>10</v>
      </c>
      <c r="H57" s="12">
        <v>50</v>
      </c>
      <c r="I57" s="12"/>
      <c r="J57" s="13"/>
      <c r="K57" s="12">
        <f t="shared" si="6"/>
        <v>0</v>
      </c>
      <c r="L57" s="12">
        <f t="shared" si="7"/>
        <v>0</v>
      </c>
      <c r="M57" s="14"/>
      <c r="N57" s="15">
        <v>0.05</v>
      </c>
      <c r="O57" s="15">
        <f t="shared" si="8"/>
        <v>0</v>
      </c>
    </row>
    <row r="58" spans="1:15" x14ac:dyDescent="0.2">
      <c r="A58" s="16" t="s">
        <v>196</v>
      </c>
      <c r="B58" s="16" t="s">
        <v>178</v>
      </c>
      <c r="C58" s="16" t="s">
        <v>197</v>
      </c>
      <c r="D58" s="16" t="s">
        <v>276</v>
      </c>
      <c r="E58" s="12">
        <v>25</v>
      </c>
      <c r="F58" s="12">
        <v>750</v>
      </c>
      <c r="G58" s="12">
        <v>10</v>
      </c>
      <c r="H58" s="12">
        <v>50</v>
      </c>
      <c r="I58" s="12"/>
      <c r="J58" s="13"/>
      <c r="K58" s="12">
        <f t="shared" si="6"/>
        <v>0</v>
      </c>
      <c r="L58" s="12">
        <f t="shared" si="7"/>
        <v>0</v>
      </c>
      <c r="M58" s="14"/>
      <c r="N58" s="15">
        <v>0.05</v>
      </c>
      <c r="O58" s="15">
        <f t="shared" si="8"/>
        <v>0</v>
      </c>
    </row>
    <row r="59" spans="1:15" x14ac:dyDescent="0.2">
      <c r="A59" s="36" t="s">
        <v>177</v>
      </c>
      <c r="B59" s="36" t="s">
        <v>178</v>
      </c>
      <c r="C59" s="36">
        <v>90443700</v>
      </c>
      <c r="D59" s="36" t="s">
        <v>277</v>
      </c>
      <c r="E59" s="12" t="s">
        <v>63</v>
      </c>
      <c r="F59" s="12">
        <v>750</v>
      </c>
      <c r="G59" s="12">
        <v>10</v>
      </c>
      <c r="H59" s="12">
        <v>50</v>
      </c>
      <c r="I59" s="12"/>
      <c r="J59" s="13"/>
      <c r="K59" s="12">
        <f t="shared" si="6"/>
        <v>0</v>
      </c>
      <c r="L59" s="12">
        <f t="shared" si="7"/>
        <v>0</v>
      </c>
      <c r="M59" s="14"/>
      <c r="N59" s="15">
        <v>0.05</v>
      </c>
      <c r="O59" s="15">
        <f t="shared" si="8"/>
        <v>0</v>
      </c>
    </row>
    <row r="60" spans="1:15" x14ac:dyDescent="0.2">
      <c r="A60" s="11" t="s">
        <v>60</v>
      </c>
      <c r="B60" s="11" t="s">
        <v>61</v>
      </c>
      <c r="C60" s="11" t="s">
        <v>60</v>
      </c>
      <c r="D60" s="11" t="s">
        <v>275</v>
      </c>
      <c r="E60" s="12">
        <v>25</v>
      </c>
      <c r="F60" s="12">
        <v>610</v>
      </c>
      <c r="G60" s="12">
        <v>10</v>
      </c>
      <c r="H60" s="12">
        <v>50</v>
      </c>
      <c r="I60" s="12"/>
      <c r="J60" s="13"/>
      <c r="K60" s="12">
        <f t="shared" si="6"/>
        <v>0</v>
      </c>
      <c r="L60" s="12">
        <f t="shared" si="7"/>
        <v>0</v>
      </c>
      <c r="M60" s="14"/>
      <c r="N60" s="15">
        <v>0.04</v>
      </c>
      <c r="O60" s="15">
        <f t="shared" si="8"/>
        <v>0</v>
      </c>
    </row>
    <row r="61" spans="1:15" x14ac:dyDescent="0.2">
      <c r="A61" s="36" t="s">
        <v>62</v>
      </c>
      <c r="B61" s="36" t="s">
        <v>61</v>
      </c>
      <c r="C61" s="36">
        <v>90443600</v>
      </c>
      <c r="D61" s="36" t="s">
        <v>277</v>
      </c>
      <c r="E61" s="12" t="s">
        <v>63</v>
      </c>
      <c r="F61" s="12">
        <v>600</v>
      </c>
      <c r="G61" s="12">
        <v>10</v>
      </c>
      <c r="H61" s="12">
        <v>50</v>
      </c>
      <c r="I61" s="12"/>
      <c r="J61" s="13"/>
      <c r="K61" s="12">
        <f t="shared" si="6"/>
        <v>0</v>
      </c>
      <c r="L61" s="12">
        <f t="shared" si="7"/>
        <v>0</v>
      </c>
      <c r="M61" s="14"/>
      <c r="N61" s="15">
        <v>0.04</v>
      </c>
      <c r="O61" s="15">
        <f t="shared" si="8"/>
        <v>0</v>
      </c>
    </row>
    <row r="62" spans="1:15" x14ac:dyDescent="0.2">
      <c r="A62" s="11" t="s">
        <v>64</v>
      </c>
      <c r="B62" s="11" t="s">
        <v>65</v>
      </c>
      <c r="C62" s="11" t="s">
        <v>64</v>
      </c>
      <c r="D62" s="11" t="s">
        <v>275</v>
      </c>
      <c r="E62" s="12">
        <v>25</v>
      </c>
      <c r="F62" s="12">
        <v>457</v>
      </c>
      <c r="G62" s="12">
        <v>10</v>
      </c>
      <c r="H62" s="12">
        <v>100</v>
      </c>
      <c r="I62" s="12"/>
      <c r="J62" s="13"/>
      <c r="K62" s="12">
        <f t="shared" si="6"/>
        <v>0</v>
      </c>
      <c r="L62" s="12">
        <f t="shared" si="7"/>
        <v>0</v>
      </c>
      <c r="M62" s="14"/>
      <c r="N62" s="15">
        <v>0.06</v>
      </c>
      <c r="O62" s="15">
        <f t="shared" si="8"/>
        <v>0</v>
      </c>
    </row>
    <row r="63" spans="1:15" x14ac:dyDescent="0.2">
      <c r="A63" s="36" t="s">
        <v>66</v>
      </c>
      <c r="B63" s="36" t="s">
        <v>65</v>
      </c>
      <c r="C63" s="36">
        <v>90443400</v>
      </c>
      <c r="D63" s="36" t="s">
        <v>277</v>
      </c>
      <c r="E63" s="12" t="s">
        <v>63</v>
      </c>
      <c r="F63" s="12">
        <v>450</v>
      </c>
      <c r="G63" s="12">
        <v>10</v>
      </c>
      <c r="H63" s="12">
        <v>100</v>
      </c>
      <c r="I63" s="12"/>
      <c r="J63" s="13"/>
      <c r="K63" s="12">
        <f t="shared" si="6"/>
        <v>0</v>
      </c>
      <c r="L63" s="12">
        <f t="shared" si="7"/>
        <v>0</v>
      </c>
      <c r="M63" s="14"/>
      <c r="N63" s="15">
        <v>0.06</v>
      </c>
      <c r="O63" s="15">
        <f t="shared" si="8"/>
        <v>0</v>
      </c>
    </row>
    <row r="64" spans="1:15" x14ac:dyDescent="0.2">
      <c r="A64" s="27" t="s">
        <v>67</v>
      </c>
      <c r="B64" s="27" t="s">
        <v>68</v>
      </c>
      <c r="C64" s="27" t="s">
        <v>69</v>
      </c>
      <c r="D64" s="11" t="s">
        <v>275</v>
      </c>
      <c r="E64" s="12">
        <v>25</v>
      </c>
      <c r="F64" s="12">
        <v>375</v>
      </c>
      <c r="G64" s="12">
        <v>10</v>
      </c>
      <c r="H64" s="12">
        <v>100</v>
      </c>
      <c r="I64" s="12"/>
      <c r="J64" s="13"/>
      <c r="K64" s="12">
        <f t="shared" si="6"/>
        <v>0</v>
      </c>
      <c r="L64" s="12">
        <f t="shared" si="7"/>
        <v>0</v>
      </c>
      <c r="M64" s="14"/>
      <c r="N64" s="15">
        <v>0.06</v>
      </c>
      <c r="O64" s="15">
        <f t="shared" si="8"/>
        <v>0</v>
      </c>
    </row>
    <row r="65" spans="1:17" x14ac:dyDescent="0.2">
      <c r="A65" s="37" t="s">
        <v>198</v>
      </c>
      <c r="B65" s="36" t="s">
        <v>199</v>
      </c>
      <c r="C65" s="36">
        <v>90448000</v>
      </c>
      <c r="D65" s="36" t="s">
        <v>277</v>
      </c>
      <c r="E65" s="12" t="s">
        <v>63</v>
      </c>
      <c r="F65" s="12">
        <v>270</v>
      </c>
      <c r="G65" s="12">
        <v>10</v>
      </c>
      <c r="H65" s="12">
        <v>100</v>
      </c>
      <c r="I65" s="12"/>
      <c r="J65" s="13"/>
      <c r="K65" s="12">
        <f t="shared" si="6"/>
        <v>0</v>
      </c>
      <c r="L65" s="12">
        <f t="shared" si="7"/>
        <v>0</v>
      </c>
      <c r="M65" s="14"/>
      <c r="N65" s="15">
        <v>0.06</v>
      </c>
      <c r="O65" s="15">
        <f t="shared" si="8"/>
        <v>0</v>
      </c>
    </row>
    <row r="66" spans="1:17" x14ac:dyDescent="0.2">
      <c r="A66" s="11" t="s">
        <v>261</v>
      </c>
      <c r="B66" s="11" t="s">
        <v>262</v>
      </c>
      <c r="C66" s="11" t="s">
        <v>261</v>
      </c>
      <c r="D66" s="11" t="s">
        <v>275</v>
      </c>
      <c r="E66" s="12" t="s">
        <v>63</v>
      </c>
      <c r="F66" s="12">
        <v>200</v>
      </c>
      <c r="G66" s="12">
        <v>10</v>
      </c>
      <c r="H66" s="12">
        <v>150</v>
      </c>
      <c r="I66" s="12"/>
      <c r="J66" s="13"/>
      <c r="K66" s="12">
        <f t="shared" si="6"/>
        <v>0</v>
      </c>
      <c r="L66" s="12">
        <f t="shared" si="7"/>
        <v>0</v>
      </c>
      <c r="M66" s="14"/>
      <c r="N66" s="15">
        <v>0.06</v>
      </c>
      <c r="O66" s="15">
        <f t="shared" si="8"/>
        <v>0</v>
      </c>
      <c r="P66" s="43">
        <f>SUM(O47:O66)</f>
        <v>0</v>
      </c>
      <c r="Q66" s="3">
        <f>P66*100/$P$151</f>
        <v>0</v>
      </c>
    </row>
    <row r="67" spans="1:17" x14ac:dyDescent="0.2">
      <c r="A67" s="28" t="s">
        <v>70</v>
      </c>
      <c r="B67" s="28"/>
      <c r="C67" s="29"/>
      <c r="D67" s="29"/>
      <c r="E67" s="30"/>
      <c r="F67" s="36"/>
      <c r="G67" s="20"/>
      <c r="H67" s="20"/>
      <c r="I67" s="12"/>
      <c r="J67" s="20"/>
      <c r="K67" s="12"/>
      <c r="L67" s="12"/>
      <c r="M67" s="14"/>
      <c r="N67" s="12"/>
      <c r="O67" s="15"/>
    </row>
    <row r="68" spans="1:17" x14ac:dyDescent="0.2">
      <c r="A68" s="11" t="s">
        <v>295</v>
      </c>
      <c r="B68" s="11" t="s">
        <v>296</v>
      </c>
      <c r="C68" s="11" t="s">
        <v>295</v>
      </c>
      <c r="D68" s="11" t="s">
        <v>275</v>
      </c>
      <c r="E68" s="12">
        <v>32</v>
      </c>
      <c r="F68" s="12">
        <v>100</v>
      </c>
      <c r="G68" s="12">
        <v>10</v>
      </c>
      <c r="H68" s="12">
        <v>300</v>
      </c>
      <c r="I68" s="12"/>
      <c r="J68" s="13"/>
      <c r="K68" s="12">
        <f t="shared" ref="K68:K82" si="9">SUM(I68:J68)</f>
        <v>0</v>
      </c>
      <c r="L68" s="12">
        <f t="shared" ref="L68:L82" si="10">$K68/$H68</f>
        <v>0</v>
      </c>
      <c r="M68" s="14"/>
      <c r="N68" s="15">
        <v>0.09</v>
      </c>
      <c r="O68" s="15">
        <f t="shared" ref="O68:O82" si="11">$L68*$N68</f>
        <v>0</v>
      </c>
    </row>
    <row r="69" spans="1:17" x14ac:dyDescent="0.2">
      <c r="A69" s="11" t="s">
        <v>71</v>
      </c>
      <c r="B69" s="11" t="s">
        <v>72</v>
      </c>
      <c r="C69" s="11" t="s">
        <v>71</v>
      </c>
      <c r="D69" s="11" t="s">
        <v>275</v>
      </c>
      <c r="E69" s="12">
        <v>32</v>
      </c>
      <c r="F69" s="12">
        <v>150</v>
      </c>
      <c r="G69" s="12">
        <v>10</v>
      </c>
      <c r="H69" s="12">
        <v>300</v>
      </c>
      <c r="I69" s="12"/>
      <c r="J69" s="13"/>
      <c r="K69" s="12">
        <f t="shared" si="9"/>
        <v>0</v>
      </c>
      <c r="L69" s="12">
        <f t="shared" si="10"/>
        <v>0</v>
      </c>
      <c r="M69" s="14"/>
      <c r="N69" s="15">
        <v>0.09</v>
      </c>
      <c r="O69" s="15">
        <f t="shared" si="11"/>
        <v>0</v>
      </c>
    </row>
    <row r="70" spans="1:17" x14ac:dyDescent="0.2">
      <c r="A70" s="36" t="s">
        <v>256</v>
      </c>
      <c r="B70" s="36" t="s">
        <v>72</v>
      </c>
      <c r="C70" s="36">
        <v>90446200</v>
      </c>
      <c r="D70" s="36" t="s">
        <v>277</v>
      </c>
      <c r="E70" s="12">
        <v>32</v>
      </c>
      <c r="F70" s="12">
        <v>150</v>
      </c>
      <c r="G70" s="12">
        <v>10</v>
      </c>
      <c r="H70" s="12">
        <v>300</v>
      </c>
      <c r="I70" s="12"/>
      <c r="J70" s="13"/>
      <c r="K70" s="12">
        <f t="shared" si="9"/>
        <v>0</v>
      </c>
      <c r="L70" s="12">
        <f t="shared" si="10"/>
        <v>0</v>
      </c>
      <c r="M70" s="14"/>
      <c r="N70" s="15">
        <v>0.09</v>
      </c>
      <c r="O70" s="15">
        <f t="shared" si="11"/>
        <v>0</v>
      </c>
    </row>
    <row r="71" spans="1:17" x14ac:dyDescent="0.2">
      <c r="A71" s="11" t="s">
        <v>200</v>
      </c>
      <c r="B71" s="11" t="s">
        <v>201</v>
      </c>
      <c r="C71" s="11" t="s">
        <v>200</v>
      </c>
      <c r="D71" s="11" t="s">
        <v>275</v>
      </c>
      <c r="E71" s="12">
        <v>32</v>
      </c>
      <c r="F71" s="12">
        <v>200</v>
      </c>
      <c r="G71" s="12">
        <v>10</v>
      </c>
      <c r="H71" s="12">
        <v>300</v>
      </c>
      <c r="I71" s="12"/>
      <c r="J71" s="13"/>
      <c r="K71" s="12">
        <f t="shared" si="9"/>
        <v>0</v>
      </c>
      <c r="L71" s="12">
        <f t="shared" si="10"/>
        <v>0</v>
      </c>
      <c r="M71" s="14"/>
      <c r="N71" s="15">
        <v>0.09</v>
      </c>
      <c r="O71" s="15">
        <f t="shared" si="11"/>
        <v>0</v>
      </c>
    </row>
    <row r="72" spans="1:17" x14ac:dyDescent="0.2">
      <c r="A72" s="11" t="s">
        <v>73</v>
      </c>
      <c r="B72" s="11" t="s">
        <v>74</v>
      </c>
      <c r="C72" s="11" t="s">
        <v>73</v>
      </c>
      <c r="D72" s="11" t="s">
        <v>275</v>
      </c>
      <c r="E72" s="12">
        <v>32</v>
      </c>
      <c r="F72" s="12">
        <v>300</v>
      </c>
      <c r="G72" s="12">
        <v>10</v>
      </c>
      <c r="H72" s="12">
        <v>150</v>
      </c>
      <c r="I72" s="12"/>
      <c r="J72" s="13"/>
      <c r="K72" s="12">
        <f t="shared" si="9"/>
        <v>0</v>
      </c>
      <c r="L72" s="12">
        <f t="shared" si="10"/>
        <v>0</v>
      </c>
      <c r="M72" s="14"/>
      <c r="N72" s="15">
        <v>0.09</v>
      </c>
      <c r="O72" s="15">
        <f t="shared" si="11"/>
        <v>0</v>
      </c>
    </row>
    <row r="73" spans="1:17" x14ac:dyDescent="0.2">
      <c r="A73" s="36" t="s">
        <v>232</v>
      </c>
      <c r="B73" s="36" t="s">
        <v>74</v>
      </c>
      <c r="C73" s="36">
        <v>90446300</v>
      </c>
      <c r="D73" s="36" t="s">
        <v>277</v>
      </c>
      <c r="E73" s="12" t="s">
        <v>180</v>
      </c>
      <c r="F73" s="12">
        <v>300</v>
      </c>
      <c r="G73" s="12">
        <v>10</v>
      </c>
      <c r="H73" s="12">
        <v>150</v>
      </c>
      <c r="I73" s="12"/>
      <c r="J73" s="13"/>
      <c r="K73" s="12">
        <f t="shared" si="9"/>
        <v>0</v>
      </c>
      <c r="L73" s="12">
        <f t="shared" si="10"/>
        <v>0</v>
      </c>
      <c r="M73" s="14"/>
      <c r="N73" s="15">
        <v>0.09</v>
      </c>
      <c r="O73" s="15">
        <f t="shared" si="11"/>
        <v>0</v>
      </c>
    </row>
    <row r="74" spans="1:17" x14ac:dyDescent="0.2">
      <c r="A74" s="11" t="s">
        <v>75</v>
      </c>
      <c r="B74" s="11" t="s">
        <v>76</v>
      </c>
      <c r="C74" s="11" t="s">
        <v>75</v>
      </c>
      <c r="D74" s="11" t="s">
        <v>275</v>
      </c>
      <c r="E74" s="12">
        <v>32</v>
      </c>
      <c r="F74" s="12">
        <v>450</v>
      </c>
      <c r="G74" s="12">
        <v>10</v>
      </c>
      <c r="H74" s="12">
        <v>100</v>
      </c>
      <c r="I74" s="12"/>
      <c r="J74" s="13"/>
      <c r="K74" s="12">
        <f t="shared" si="9"/>
        <v>0</v>
      </c>
      <c r="L74" s="12">
        <f t="shared" si="10"/>
        <v>0</v>
      </c>
      <c r="M74" s="14"/>
      <c r="N74" s="15">
        <v>0.09</v>
      </c>
      <c r="O74" s="15">
        <f t="shared" si="11"/>
        <v>0</v>
      </c>
    </row>
    <row r="75" spans="1:17" x14ac:dyDescent="0.2">
      <c r="A75" s="36" t="s">
        <v>179</v>
      </c>
      <c r="B75" s="36" t="s">
        <v>76</v>
      </c>
      <c r="C75" s="36">
        <v>90446400</v>
      </c>
      <c r="D75" s="36" t="s">
        <v>277</v>
      </c>
      <c r="E75" s="12" t="s">
        <v>180</v>
      </c>
      <c r="F75" s="12">
        <v>450</v>
      </c>
      <c r="G75" s="12">
        <v>10</v>
      </c>
      <c r="H75" s="12">
        <v>100</v>
      </c>
      <c r="I75" s="12"/>
      <c r="J75" s="13"/>
      <c r="K75" s="12">
        <f t="shared" si="9"/>
        <v>0</v>
      </c>
      <c r="L75" s="12">
        <f t="shared" si="10"/>
        <v>0</v>
      </c>
      <c r="M75" s="14"/>
      <c r="N75" s="15">
        <v>0.09</v>
      </c>
      <c r="O75" s="15">
        <f t="shared" si="11"/>
        <v>0</v>
      </c>
    </row>
    <row r="76" spans="1:17" x14ac:dyDescent="0.2">
      <c r="A76" s="11" t="s">
        <v>156</v>
      </c>
      <c r="B76" s="11" t="s">
        <v>157</v>
      </c>
      <c r="C76" s="11" t="s">
        <v>156</v>
      </c>
      <c r="D76" s="11" t="s">
        <v>275</v>
      </c>
      <c r="E76" s="12">
        <v>32</v>
      </c>
      <c r="F76" s="12">
        <v>600</v>
      </c>
      <c r="G76" s="12">
        <v>10</v>
      </c>
      <c r="H76" s="12">
        <v>100</v>
      </c>
      <c r="I76" s="12"/>
      <c r="J76" s="13"/>
      <c r="K76" s="12">
        <f t="shared" si="9"/>
        <v>0</v>
      </c>
      <c r="L76" s="12">
        <f t="shared" si="10"/>
        <v>0</v>
      </c>
      <c r="M76" s="14"/>
      <c r="N76" s="15">
        <v>0.12</v>
      </c>
      <c r="O76" s="15">
        <f t="shared" si="11"/>
        <v>0</v>
      </c>
    </row>
    <row r="77" spans="1:17" x14ac:dyDescent="0.2">
      <c r="A77" s="36" t="s">
        <v>181</v>
      </c>
      <c r="B77" s="36" t="s">
        <v>157</v>
      </c>
      <c r="C77" s="36">
        <v>90446600</v>
      </c>
      <c r="D77" s="36" t="s">
        <v>277</v>
      </c>
      <c r="E77" s="12" t="s">
        <v>180</v>
      </c>
      <c r="F77" s="12">
        <v>600</v>
      </c>
      <c r="G77" s="12">
        <v>10</v>
      </c>
      <c r="H77" s="12">
        <v>100</v>
      </c>
      <c r="I77" s="12"/>
      <c r="J77" s="13"/>
      <c r="K77" s="12">
        <f t="shared" si="9"/>
        <v>0</v>
      </c>
      <c r="L77" s="12">
        <f t="shared" si="10"/>
        <v>0</v>
      </c>
      <c r="M77" s="14"/>
      <c r="N77" s="15">
        <v>0.12</v>
      </c>
      <c r="O77" s="15">
        <f t="shared" si="11"/>
        <v>0</v>
      </c>
    </row>
    <row r="78" spans="1:17" x14ac:dyDescent="0.2">
      <c r="A78" s="11" t="s">
        <v>222</v>
      </c>
      <c r="B78" s="11" t="s">
        <v>223</v>
      </c>
      <c r="C78" s="11" t="s">
        <v>222</v>
      </c>
      <c r="D78" s="11" t="s">
        <v>275</v>
      </c>
      <c r="E78" s="12">
        <v>32</v>
      </c>
      <c r="F78" s="12">
        <v>750</v>
      </c>
      <c r="G78" s="12">
        <v>10</v>
      </c>
      <c r="H78" s="12">
        <v>60</v>
      </c>
      <c r="I78" s="12"/>
      <c r="J78" s="13"/>
      <c r="K78" s="12">
        <f t="shared" si="9"/>
        <v>0</v>
      </c>
      <c r="L78" s="12">
        <f t="shared" si="10"/>
        <v>0</v>
      </c>
      <c r="M78" s="14"/>
      <c r="N78" s="15">
        <v>0.09</v>
      </c>
      <c r="O78" s="15">
        <f t="shared" si="11"/>
        <v>0</v>
      </c>
    </row>
    <row r="79" spans="1:17" x14ac:dyDescent="0.2">
      <c r="A79" s="11" t="s">
        <v>158</v>
      </c>
      <c r="B79" s="11" t="s">
        <v>159</v>
      </c>
      <c r="C79" s="11" t="s">
        <v>158</v>
      </c>
      <c r="D79" s="11" t="s">
        <v>275</v>
      </c>
      <c r="E79" s="12">
        <v>32</v>
      </c>
      <c r="F79" s="12">
        <v>900</v>
      </c>
      <c r="G79" s="12">
        <v>10</v>
      </c>
      <c r="H79" s="12">
        <v>50</v>
      </c>
      <c r="I79" s="12"/>
      <c r="J79" s="13"/>
      <c r="K79" s="12">
        <f t="shared" si="9"/>
        <v>0</v>
      </c>
      <c r="L79" s="12">
        <f t="shared" si="10"/>
        <v>0</v>
      </c>
      <c r="M79" s="14"/>
      <c r="N79" s="15">
        <v>0.09</v>
      </c>
      <c r="O79" s="15">
        <f t="shared" si="11"/>
        <v>0</v>
      </c>
    </row>
    <row r="80" spans="1:17" x14ac:dyDescent="0.2">
      <c r="A80" s="36" t="s">
        <v>182</v>
      </c>
      <c r="B80" s="36" t="s">
        <v>159</v>
      </c>
      <c r="C80" s="36">
        <v>90446700</v>
      </c>
      <c r="D80" s="36" t="s">
        <v>277</v>
      </c>
      <c r="E80" s="12" t="s">
        <v>180</v>
      </c>
      <c r="F80" s="12">
        <v>900</v>
      </c>
      <c r="G80" s="12">
        <v>10</v>
      </c>
      <c r="H80" s="12">
        <v>50</v>
      </c>
      <c r="I80" s="12"/>
      <c r="J80" s="13"/>
      <c r="K80" s="12">
        <f t="shared" si="9"/>
        <v>0</v>
      </c>
      <c r="L80" s="12">
        <f t="shared" si="10"/>
        <v>0</v>
      </c>
      <c r="M80" s="14"/>
      <c r="N80" s="15">
        <v>0.09</v>
      </c>
      <c r="O80" s="15">
        <f t="shared" si="11"/>
        <v>0</v>
      </c>
    </row>
    <row r="81" spans="1:17" x14ac:dyDescent="0.2">
      <c r="A81" s="11" t="s">
        <v>233</v>
      </c>
      <c r="B81" s="11" t="s">
        <v>234</v>
      </c>
      <c r="C81" s="11" t="s">
        <v>233</v>
      </c>
      <c r="D81" s="11" t="s">
        <v>275</v>
      </c>
      <c r="E81" s="12">
        <v>32</v>
      </c>
      <c r="F81" s="12">
        <v>1200</v>
      </c>
      <c r="G81" s="12">
        <v>10</v>
      </c>
      <c r="H81" s="12">
        <v>50</v>
      </c>
      <c r="I81" s="12"/>
      <c r="J81" s="13"/>
      <c r="K81" s="12">
        <f t="shared" si="9"/>
        <v>0</v>
      </c>
      <c r="L81" s="12">
        <f t="shared" si="10"/>
        <v>0</v>
      </c>
      <c r="M81" s="14"/>
      <c r="N81" s="15">
        <v>0.12</v>
      </c>
      <c r="O81" s="15">
        <f t="shared" si="11"/>
        <v>0</v>
      </c>
    </row>
    <row r="82" spans="1:17" x14ac:dyDescent="0.2">
      <c r="A82" s="37" t="s">
        <v>236</v>
      </c>
      <c r="B82" s="36" t="s">
        <v>237</v>
      </c>
      <c r="C82" s="48">
        <v>90446800</v>
      </c>
      <c r="D82" s="36" t="s">
        <v>277</v>
      </c>
      <c r="E82" s="12" t="s">
        <v>180</v>
      </c>
      <c r="F82" s="12">
        <v>1800</v>
      </c>
      <c r="G82" s="12">
        <v>10</v>
      </c>
      <c r="H82" s="12">
        <v>25</v>
      </c>
      <c r="I82" s="12"/>
      <c r="J82" s="13"/>
      <c r="K82" s="12">
        <f t="shared" si="9"/>
        <v>0</v>
      </c>
      <c r="L82" s="12">
        <f t="shared" si="10"/>
        <v>0</v>
      </c>
      <c r="M82" s="14"/>
      <c r="N82" s="15">
        <v>0.18</v>
      </c>
      <c r="O82" s="15">
        <f t="shared" si="11"/>
        <v>0</v>
      </c>
      <c r="P82" s="43">
        <f>SUM(O69:O82)</f>
        <v>0</v>
      </c>
      <c r="Q82" s="3">
        <f>P82*100/$P$151</f>
        <v>0</v>
      </c>
    </row>
    <row r="83" spans="1:17" x14ac:dyDescent="0.2">
      <c r="A83" s="28" t="s">
        <v>77</v>
      </c>
      <c r="B83" s="28"/>
      <c r="C83" s="29"/>
      <c r="D83" s="29"/>
      <c r="E83" s="30"/>
      <c r="F83" s="36"/>
      <c r="G83" s="12"/>
      <c r="H83" s="12"/>
      <c r="I83" s="12"/>
      <c r="J83" s="8"/>
      <c r="K83" s="12"/>
      <c r="L83" s="12"/>
      <c r="M83" s="14"/>
      <c r="N83" s="12"/>
      <c r="O83" s="15"/>
    </row>
    <row r="84" spans="1:17" x14ac:dyDescent="0.2">
      <c r="A84" s="11" t="s">
        <v>297</v>
      </c>
      <c r="B84" s="11" t="s">
        <v>298</v>
      </c>
      <c r="C84" s="11" t="s">
        <v>297</v>
      </c>
      <c r="D84" s="11" t="s">
        <v>275</v>
      </c>
      <c r="E84" s="12">
        <v>40</v>
      </c>
      <c r="F84" s="12">
        <v>100</v>
      </c>
      <c r="G84" s="12">
        <v>10</v>
      </c>
      <c r="H84" s="12">
        <v>300</v>
      </c>
      <c r="I84" s="12"/>
      <c r="J84" s="13"/>
      <c r="K84" s="12">
        <f t="shared" ref="K84:K98" si="12">SUM(I84:J84)</f>
        <v>0</v>
      </c>
      <c r="L84" s="12">
        <f t="shared" ref="L84:L98" si="13">$K84/$H84</f>
        <v>0</v>
      </c>
      <c r="M84" s="14"/>
      <c r="N84" s="15">
        <v>0.13</v>
      </c>
      <c r="O84" s="15">
        <f t="shared" ref="O84:O98" si="14">$L84*$N84</f>
        <v>0</v>
      </c>
    </row>
    <row r="85" spans="1:17" x14ac:dyDescent="0.2">
      <c r="A85" s="11" t="s">
        <v>78</v>
      </c>
      <c r="B85" s="11" t="s">
        <v>79</v>
      </c>
      <c r="C85" s="11" t="s">
        <v>78</v>
      </c>
      <c r="D85" s="11" t="s">
        <v>275</v>
      </c>
      <c r="E85" s="12">
        <v>40</v>
      </c>
      <c r="F85" s="12">
        <v>150</v>
      </c>
      <c r="G85" s="12">
        <v>10</v>
      </c>
      <c r="H85" s="12">
        <v>300</v>
      </c>
      <c r="I85" s="12"/>
      <c r="J85" s="13"/>
      <c r="K85" s="12">
        <f t="shared" si="12"/>
        <v>0</v>
      </c>
      <c r="L85" s="12">
        <f t="shared" si="13"/>
        <v>0</v>
      </c>
      <c r="M85" s="14"/>
      <c r="N85" s="15">
        <v>0.13</v>
      </c>
      <c r="O85" s="15">
        <f t="shared" si="14"/>
        <v>0</v>
      </c>
    </row>
    <row r="86" spans="1:17" x14ac:dyDescent="0.2">
      <c r="A86" s="36" t="s">
        <v>240</v>
      </c>
      <c r="B86" s="36" t="s">
        <v>79</v>
      </c>
      <c r="C86" s="31" t="s">
        <v>241</v>
      </c>
      <c r="D86" s="36" t="s">
        <v>277</v>
      </c>
      <c r="E86" s="12">
        <v>40</v>
      </c>
      <c r="F86" s="12">
        <v>150</v>
      </c>
      <c r="G86" s="12">
        <v>10</v>
      </c>
      <c r="H86" s="12">
        <v>300</v>
      </c>
      <c r="I86" s="12"/>
      <c r="J86" s="13"/>
      <c r="K86" s="12">
        <f t="shared" si="12"/>
        <v>0</v>
      </c>
      <c r="L86" s="12">
        <f t="shared" si="13"/>
        <v>0</v>
      </c>
      <c r="M86" s="14"/>
      <c r="N86" s="15">
        <v>0.13</v>
      </c>
      <c r="O86" s="15">
        <f t="shared" si="14"/>
        <v>0</v>
      </c>
    </row>
    <row r="87" spans="1:17" x14ac:dyDescent="0.2">
      <c r="A87" s="11" t="s">
        <v>80</v>
      </c>
      <c r="B87" s="11" t="s">
        <v>81</v>
      </c>
      <c r="C87" s="11" t="s">
        <v>80</v>
      </c>
      <c r="D87" s="11" t="s">
        <v>275</v>
      </c>
      <c r="E87" s="12">
        <v>40</v>
      </c>
      <c r="F87" s="12">
        <v>200</v>
      </c>
      <c r="G87" s="12">
        <v>10</v>
      </c>
      <c r="H87" s="12">
        <v>150</v>
      </c>
      <c r="I87" s="12"/>
      <c r="J87" s="13"/>
      <c r="K87" s="12">
        <f t="shared" si="12"/>
        <v>0</v>
      </c>
      <c r="L87" s="12">
        <f t="shared" si="13"/>
        <v>0</v>
      </c>
      <c r="M87" s="14"/>
      <c r="N87" s="15">
        <v>0.13</v>
      </c>
      <c r="O87" s="15">
        <f t="shared" si="14"/>
        <v>0</v>
      </c>
    </row>
    <row r="88" spans="1:17" x14ac:dyDescent="0.2">
      <c r="A88" s="11" t="s">
        <v>82</v>
      </c>
      <c r="B88" s="11" t="s">
        <v>83</v>
      </c>
      <c r="C88" s="11" t="s">
        <v>82</v>
      </c>
      <c r="D88" s="11" t="s">
        <v>275</v>
      </c>
      <c r="E88" s="12">
        <v>40</v>
      </c>
      <c r="F88" s="12">
        <v>300</v>
      </c>
      <c r="G88" s="12">
        <v>10</v>
      </c>
      <c r="H88" s="12">
        <v>150</v>
      </c>
      <c r="I88" s="12"/>
      <c r="J88" s="13"/>
      <c r="K88" s="12">
        <f t="shared" si="12"/>
        <v>0</v>
      </c>
      <c r="L88" s="12">
        <f t="shared" si="13"/>
        <v>0</v>
      </c>
      <c r="M88" s="14"/>
      <c r="N88" s="15">
        <v>0.13</v>
      </c>
      <c r="O88" s="15">
        <f t="shared" si="14"/>
        <v>0</v>
      </c>
    </row>
    <row r="89" spans="1:17" x14ac:dyDescent="0.2">
      <c r="A89" s="36" t="s">
        <v>183</v>
      </c>
      <c r="B89" s="36" t="s">
        <v>83</v>
      </c>
      <c r="C89" s="36">
        <v>90447300</v>
      </c>
      <c r="D89" s="36" t="s">
        <v>277</v>
      </c>
      <c r="E89" s="12" t="s">
        <v>89</v>
      </c>
      <c r="F89" s="12">
        <v>300</v>
      </c>
      <c r="G89" s="12">
        <v>10</v>
      </c>
      <c r="H89" s="12">
        <v>150</v>
      </c>
      <c r="I89" s="12"/>
      <c r="J89" s="13"/>
      <c r="K89" s="12">
        <f t="shared" si="12"/>
        <v>0</v>
      </c>
      <c r="L89" s="12">
        <f t="shared" si="13"/>
        <v>0</v>
      </c>
      <c r="M89" s="14"/>
      <c r="N89" s="15">
        <v>0.13</v>
      </c>
      <c r="O89" s="15">
        <f t="shared" si="14"/>
        <v>0</v>
      </c>
    </row>
    <row r="90" spans="1:17" x14ac:dyDescent="0.2">
      <c r="A90" s="11" t="s">
        <v>84</v>
      </c>
      <c r="B90" s="11" t="s">
        <v>85</v>
      </c>
      <c r="C90" s="11" t="s">
        <v>84</v>
      </c>
      <c r="D90" s="11" t="s">
        <v>275</v>
      </c>
      <c r="E90" s="12">
        <v>40</v>
      </c>
      <c r="F90" s="12">
        <v>450</v>
      </c>
      <c r="G90" s="12">
        <v>10</v>
      </c>
      <c r="H90" s="12">
        <v>100</v>
      </c>
      <c r="I90" s="12"/>
      <c r="J90" s="13"/>
      <c r="K90" s="12">
        <f t="shared" si="12"/>
        <v>0</v>
      </c>
      <c r="L90" s="12">
        <f t="shared" si="13"/>
        <v>0</v>
      </c>
      <c r="M90" s="14"/>
      <c r="N90" s="15">
        <v>0.13</v>
      </c>
      <c r="O90" s="15">
        <f t="shared" si="14"/>
        <v>0</v>
      </c>
    </row>
    <row r="91" spans="1:17" x14ac:dyDescent="0.2">
      <c r="A91" s="36" t="s">
        <v>184</v>
      </c>
      <c r="B91" s="36" t="s">
        <v>85</v>
      </c>
      <c r="C91" s="36">
        <v>90447400</v>
      </c>
      <c r="D91" s="36" t="s">
        <v>277</v>
      </c>
      <c r="E91" s="12" t="s">
        <v>89</v>
      </c>
      <c r="F91" s="12">
        <v>450</v>
      </c>
      <c r="G91" s="12">
        <v>10</v>
      </c>
      <c r="H91" s="12">
        <v>100</v>
      </c>
      <c r="I91" s="12"/>
      <c r="J91" s="13"/>
      <c r="K91" s="12">
        <f t="shared" si="12"/>
        <v>0</v>
      </c>
      <c r="L91" s="12">
        <f t="shared" si="13"/>
        <v>0</v>
      </c>
      <c r="M91" s="14"/>
      <c r="N91" s="15">
        <v>0.13</v>
      </c>
      <c r="O91" s="15">
        <f t="shared" si="14"/>
        <v>0</v>
      </c>
    </row>
    <row r="92" spans="1:17" x14ac:dyDescent="0.2">
      <c r="A92" s="11" t="s">
        <v>86</v>
      </c>
      <c r="B92" s="11" t="s">
        <v>87</v>
      </c>
      <c r="C92" s="11" t="s">
        <v>86</v>
      </c>
      <c r="D92" s="11" t="s">
        <v>275</v>
      </c>
      <c r="E92" s="12">
        <v>40</v>
      </c>
      <c r="F92" s="12">
        <v>600</v>
      </c>
      <c r="G92" s="12">
        <v>10</v>
      </c>
      <c r="H92" s="12">
        <v>50</v>
      </c>
      <c r="I92" s="12"/>
      <c r="J92" s="13"/>
      <c r="K92" s="12">
        <f t="shared" si="12"/>
        <v>0</v>
      </c>
      <c r="L92" s="12">
        <f t="shared" si="13"/>
        <v>0</v>
      </c>
      <c r="M92" s="14"/>
      <c r="N92" s="15">
        <v>0.09</v>
      </c>
      <c r="O92" s="15">
        <f t="shared" si="14"/>
        <v>0</v>
      </c>
    </row>
    <row r="93" spans="1:17" x14ac:dyDescent="0.2">
      <c r="A93" s="36" t="s">
        <v>88</v>
      </c>
      <c r="B93" s="36" t="s">
        <v>87</v>
      </c>
      <c r="C93" s="36">
        <v>90447600</v>
      </c>
      <c r="D93" s="36" t="s">
        <v>277</v>
      </c>
      <c r="E93" s="12" t="s">
        <v>89</v>
      </c>
      <c r="F93" s="12">
        <v>600</v>
      </c>
      <c r="G93" s="12">
        <v>10</v>
      </c>
      <c r="H93" s="12">
        <v>50</v>
      </c>
      <c r="I93" s="12"/>
      <c r="J93" s="13"/>
      <c r="K93" s="12">
        <f t="shared" si="12"/>
        <v>0</v>
      </c>
      <c r="L93" s="12">
        <f t="shared" si="13"/>
        <v>0</v>
      </c>
      <c r="M93" s="14"/>
      <c r="N93" s="15">
        <v>0.09</v>
      </c>
      <c r="O93" s="15">
        <f t="shared" si="14"/>
        <v>0</v>
      </c>
    </row>
    <row r="94" spans="1:17" x14ac:dyDescent="0.2">
      <c r="A94" s="11" t="s">
        <v>90</v>
      </c>
      <c r="B94" s="11" t="s">
        <v>91</v>
      </c>
      <c r="C94" s="11" t="s">
        <v>90</v>
      </c>
      <c r="D94" s="11" t="s">
        <v>275</v>
      </c>
      <c r="E94" s="12">
        <v>40</v>
      </c>
      <c r="F94" s="12">
        <v>750</v>
      </c>
      <c r="G94" s="12">
        <v>10</v>
      </c>
      <c r="H94" s="12">
        <v>50</v>
      </c>
      <c r="I94" s="12"/>
      <c r="J94" s="13"/>
      <c r="K94" s="12">
        <f t="shared" si="12"/>
        <v>0</v>
      </c>
      <c r="L94" s="12">
        <f t="shared" si="13"/>
        <v>0</v>
      </c>
      <c r="M94" s="14"/>
      <c r="N94" s="15">
        <v>0.13</v>
      </c>
      <c r="O94" s="15">
        <f t="shared" si="14"/>
        <v>0</v>
      </c>
    </row>
    <row r="95" spans="1:17" x14ac:dyDescent="0.2">
      <c r="A95" s="11" t="s">
        <v>92</v>
      </c>
      <c r="B95" s="11" t="s">
        <v>93</v>
      </c>
      <c r="C95" s="11" t="s">
        <v>92</v>
      </c>
      <c r="D95" s="11" t="s">
        <v>275</v>
      </c>
      <c r="E95" s="12">
        <v>40</v>
      </c>
      <c r="F95" s="12">
        <v>900</v>
      </c>
      <c r="G95" s="12">
        <v>10</v>
      </c>
      <c r="H95" s="12">
        <v>50</v>
      </c>
      <c r="I95" s="12"/>
      <c r="J95" s="13"/>
      <c r="K95" s="12">
        <f t="shared" si="12"/>
        <v>0</v>
      </c>
      <c r="L95" s="12">
        <f t="shared" si="13"/>
        <v>0</v>
      </c>
      <c r="M95" s="14"/>
      <c r="N95" s="15">
        <v>0.13</v>
      </c>
      <c r="O95" s="15">
        <f t="shared" si="14"/>
        <v>0</v>
      </c>
    </row>
    <row r="96" spans="1:17" x14ac:dyDescent="0.2">
      <c r="A96" s="36" t="s">
        <v>185</v>
      </c>
      <c r="B96" s="36" t="s">
        <v>93</v>
      </c>
      <c r="C96" s="36">
        <v>90447700</v>
      </c>
      <c r="D96" s="36" t="s">
        <v>277</v>
      </c>
      <c r="E96" s="12" t="s">
        <v>89</v>
      </c>
      <c r="F96" s="12">
        <v>900</v>
      </c>
      <c r="G96" s="12">
        <v>10</v>
      </c>
      <c r="H96" s="12">
        <v>50</v>
      </c>
      <c r="I96" s="12"/>
      <c r="J96" s="13"/>
      <c r="K96" s="12">
        <f t="shared" si="12"/>
        <v>0</v>
      </c>
      <c r="L96" s="12">
        <f t="shared" si="13"/>
        <v>0</v>
      </c>
      <c r="M96" s="14"/>
      <c r="N96" s="15">
        <v>0.13</v>
      </c>
      <c r="O96" s="15">
        <f t="shared" si="14"/>
        <v>0</v>
      </c>
    </row>
    <row r="97" spans="1:17" x14ac:dyDescent="0.2">
      <c r="A97" s="11" t="s">
        <v>94</v>
      </c>
      <c r="B97" s="11" t="s">
        <v>95</v>
      </c>
      <c r="C97" s="11" t="s">
        <v>94</v>
      </c>
      <c r="D97" s="11" t="s">
        <v>275</v>
      </c>
      <c r="E97" s="12">
        <v>40</v>
      </c>
      <c r="F97" s="12">
        <v>1200</v>
      </c>
      <c r="G97" s="12">
        <v>5</v>
      </c>
      <c r="H97" s="12">
        <v>25</v>
      </c>
      <c r="I97" s="12"/>
      <c r="J97" s="13"/>
      <c r="K97" s="12">
        <f t="shared" si="12"/>
        <v>0</v>
      </c>
      <c r="L97" s="12">
        <f t="shared" si="13"/>
        <v>0</v>
      </c>
      <c r="M97" s="14"/>
      <c r="N97" s="15">
        <v>0.08</v>
      </c>
      <c r="O97" s="15">
        <f t="shared" si="14"/>
        <v>0</v>
      </c>
    </row>
    <row r="98" spans="1:17" x14ac:dyDescent="0.2">
      <c r="A98" s="11" t="s">
        <v>220</v>
      </c>
      <c r="B98" s="11" t="s">
        <v>221</v>
      </c>
      <c r="C98" s="11" t="s">
        <v>220</v>
      </c>
      <c r="D98" s="11" t="s">
        <v>275</v>
      </c>
      <c r="E98" s="12">
        <v>40</v>
      </c>
      <c r="F98" s="12">
        <v>2000</v>
      </c>
      <c r="G98" s="12">
        <v>5</v>
      </c>
      <c r="H98" s="12">
        <v>25</v>
      </c>
      <c r="I98" s="12"/>
      <c r="J98" s="13"/>
      <c r="K98" s="12">
        <f t="shared" si="12"/>
        <v>0</v>
      </c>
      <c r="L98" s="12">
        <f t="shared" si="13"/>
        <v>0</v>
      </c>
      <c r="M98" s="14"/>
      <c r="N98" s="15">
        <v>0.08</v>
      </c>
      <c r="O98" s="15">
        <f t="shared" si="14"/>
        <v>0</v>
      </c>
      <c r="P98" s="43">
        <f>SUM(O85:O98)</f>
        <v>0</v>
      </c>
      <c r="Q98" s="3">
        <f>P98*100/$P$151</f>
        <v>0</v>
      </c>
    </row>
    <row r="99" spans="1:17" x14ac:dyDescent="0.2">
      <c r="A99" s="28" t="s">
        <v>96</v>
      </c>
      <c r="B99" s="28"/>
      <c r="C99" s="30"/>
      <c r="D99" s="30"/>
      <c r="E99" s="20"/>
      <c r="F99" s="12"/>
      <c r="G99" s="12"/>
      <c r="H99" s="12"/>
      <c r="I99" s="12"/>
      <c r="J99" s="8"/>
      <c r="K99" s="12"/>
      <c r="L99" s="12"/>
      <c r="M99" s="14"/>
      <c r="N99" s="12"/>
      <c r="O99" s="15"/>
    </row>
    <row r="100" spans="1:17" x14ac:dyDescent="0.2">
      <c r="A100" s="11" t="s">
        <v>299</v>
      </c>
      <c r="B100" s="11" t="s">
        <v>300</v>
      </c>
      <c r="C100" s="11" t="s">
        <v>299</v>
      </c>
      <c r="D100" s="11" t="s">
        <v>275</v>
      </c>
      <c r="E100" s="12">
        <v>50</v>
      </c>
      <c r="F100" s="12">
        <v>100</v>
      </c>
      <c r="G100" s="12">
        <v>10</v>
      </c>
      <c r="H100" s="12">
        <v>150</v>
      </c>
      <c r="I100" s="12"/>
      <c r="J100" s="13"/>
      <c r="K100" s="12">
        <f t="shared" ref="K100:K116" si="15">SUM(I100:J100)</f>
        <v>0</v>
      </c>
      <c r="L100" s="12">
        <f t="shared" ref="L100:L116" si="16">$K100/$H100</f>
        <v>0</v>
      </c>
      <c r="M100" s="14"/>
      <c r="N100" s="15">
        <v>0.1</v>
      </c>
      <c r="O100" s="15">
        <f t="shared" ref="O100:O116" si="17">$L100*$N100</f>
        <v>0</v>
      </c>
    </row>
    <row r="101" spans="1:17" x14ac:dyDescent="0.2">
      <c r="A101" s="11" t="s">
        <v>97</v>
      </c>
      <c r="B101" s="11" t="s">
        <v>98</v>
      </c>
      <c r="C101" s="11" t="s">
        <v>97</v>
      </c>
      <c r="D101" s="11" t="s">
        <v>275</v>
      </c>
      <c r="E101" s="12">
        <v>50</v>
      </c>
      <c r="F101" s="12">
        <v>150</v>
      </c>
      <c r="G101" s="12">
        <v>10</v>
      </c>
      <c r="H101" s="12">
        <v>150</v>
      </c>
      <c r="I101" s="12"/>
      <c r="J101" s="13"/>
      <c r="K101" s="12">
        <f t="shared" si="15"/>
        <v>0</v>
      </c>
      <c r="L101" s="12">
        <f t="shared" si="16"/>
        <v>0</v>
      </c>
      <c r="M101" s="14"/>
      <c r="N101" s="15">
        <v>0.1</v>
      </c>
      <c r="O101" s="15">
        <f t="shared" si="17"/>
        <v>0</v>
      </c>
    </row>
    <row r="102" spans="1:17" x14ac:dyDescent="0.2">
      <c r="A102" s="36" t="s">
        <v>235</v>
      </c>
      <c r="B102" s="36" t="s">
        <v>98</v>
      </c>
      <c r="C102" s="36">
        <v>90448200</v>
      </c>
      <c r="D102" s="36" t="s">
        <v>277</v>
      </c>
      <c r="E102" s="12" t="s">
        <v>102</v>
      </c>
      <c r="F102" s="12">
        <v>150</v>
      </c>
      <c r="G102" s="12">
        <v>10</v>
      </c>
      <c r="H102" s="12">
        <v>150</v>
      </c>
      <c r="I102" s="12"/>
      <c r="J102" s="13"/>
      <c r="K102" s="12">
        <f t="shared" si="15"/>
        <v>0</v>
      </c>
      <c r="L102" s="12">
        <f t="shared" si="16"/>
        <v>0</v>
      </c>
      <c r="M102" s="14"/>
      <c r="N102" s="15">
        <v>0.1</v>
      </c>
      <c r="O102" s="15">
        <f t="shared" si="17"/>
        <v>0</v>
      </c>
    </row>
    <row r="103" spans="1:17" x14ac:dyDescent="0.2">
      <c r="A103" s="11" t="s">
        <v>224</v>
      </c>
      <c r="B103" s="11" t="s">
        <v>225</v>
      </c>
      <c r="C103" s="11" t="s">
        <v>224</v>
      </c>
      <c r="D103" s="11" t="s">
        <v>275</v>
      </c>
      <c r="E103" s="12">
        <v>50</v>
      </c>
      <c r="F103" s="12">
        <v>200</v>
      </c>
      <c r="G103" s="12">
        <v>10</v>
      </c>
      <c r="H103" s="12">
        <v>150</v>
      </c>
      <c r="I103" s="12"/>
      <c r="J103" s="13"/>
      <c r="K103" s="12">
        <f t="shared" si="15"/>
        <v>0</v>
      </c>
      <c r="L103" s="12">
        <f t="shared" si="16"/>
        <v>0</v>
      </c>
      <c r="M103" s="14"/>
      <c r="N103" s="15">
        <v>0.06</v>
      </c>
      <c r="O103" s="15">
        <f t="shared" si="17"/>
        <v>0</v>
      </c>
    </row>
    <row r="104" spans="1:17" x14ac:dyDescent="0.2">
      <c r="A104" s="11" t="s">
        <v>99</v>
      </c>
      <c r="B104" s="11" t="s">
        <v>100</v>
      </c>
      <c r="C104" s="11" t="s">
        <v>99</v>
      </c>
      <c r="D104" s="11" t="s">
        <v>275</v>
      </c>
      <c r="E104" s="12">
        <v>50</v>
      </c>
      <c r="F104" s="12">
        <v>300</v>
      </c>
      <c r="G104" s="12">
        <v>10</v>
      </c>
      <c r="H104" s="12">
        <v>75</v>
      </c>
      <c r="I104" s="12"/>
      <c r="J104" s="13"/>
      <c r="K104" s="12">
        <f t="shared" si="15"/>
        <v>0</v>
      </c>
      <c r="L104" s="12">
        <f t="shared" si="16"/>
        <v>0</v>
      </c>
      <c r="M104" s="14"/>
      <c r="N104" s="15">
        <v>0.1</v>
      </c>
      <c r="O104" s="15">
        <f t="shared" si="17"/>
        <v>0</v>
      </c>
    </row>
    <row r="105" spans="1:17" x14ac:dyDescent="0.2">
      <c r="A105" s="36" t="s">
        <v>101</v>
      </c>
      <c r="B105" s="36" t="s">
        <v>100</v>
      </c>
      <c r="C105" s="36">
        <v>90448300</v>
      </c>
      <c r="D105" s="36" t="s">
        <v>277</v>
      </c>
      <c r="E105" s="12" t="s">
        <v>102</v>
      </c>
      <c r="F105" s="12">
        <v>300</v>
      </c>
      <c r="G105" s="12">
        <v>10</v>
      </c>
      <c r="H105" s="12">
        <v>75</v>
      </c>
      <c r="I105" s="12"/>
      <c r="J105" s="13"/>
      <c r="K105" s="12">
        <f t="shared" si="15"/>
        <v>0</v>
      </c>
      <c r="L105" s="12">
        <f t="shared" si="16"/>
        <v>0</v>
      </c>
      <c r="M105" s="14"/>
      <c r="N105" s="15">
        <v>0.1</v>
      </c>
      <c r="O105" s="15">
        <f t="shared" si="17"/>
        <v>0</v>
      </c>
    </row>
    <row r="106" spans="1:17" x14ac:dyDescent="0.2">
      <c r="A106" s="11" t="s">
        <v>103</v>
      </c>
      <c r="B106" s="11" t="s">
        <v>104</v>
      </c>
      <c r="C106" s="11" t="s">
        <v>103</v>
      </c>
      <c r="D106" s="11" t="s">
        <v>275</v>
      </c>
      <c r="E106" s="12">
        <v>50</v>
      </c>
      <c r="F106" s="12">
        <v>450</v>
      </c>
      <c r="G106" s="12">
        <v>10</v>
      </c>
      <c r="H106" s="12">
        <v>50</v>
      </c>
      <c r="I106" s="12"/>
      <c r="J106" s="13"/>
      <c r="K106" s="12">
        <f t="shared" si="15"/>
        <v>0</v>
      </c>
      <c r="L106" s="12">
        <f t="shared" si="16"/>
        <v>0</v>
      </c>
      <c r="M106" s="14"/>
      <c r="N106" s="15">
        <v>0.1</v>
      </c>
      <c r="O106" s="15">
        <f t="shared" si="17"/>
        <v>0</v>
      </c>
    </row>
    <row r="107" spans="1:17" x14ac:dyDescent="0.2">
      <c r="A107" s="36" t="s">
        <v>186</v>
      </c>
      <c r="B107" s="36" t="s">
        <v>104</v>
      </c>
      <c r="C107" s="36">
        <v>90448400</v>
      </c>
      <c r="D107" s="36" t="s">
        <v>277</v>
      </c>
      <c r="E107" s="12" t="s">
        <v>102</v>
      </c>
      <c r="F107" s="12">
        <v>450</v>
      </c>
      <c r="G107" s="12">
        <v>10</v>
      </c>
      <c r="H107" s="12">
        <v>50</v>
      </c>
      <c r="I107" s="12"/>
      <c r="J107" s="13"/>
      <c r="K107" s="12">
        <f t="shared" si="15"/>
        <v>0</v>
      </c>
      <c r="L107" s="12">
        <f t="shared" si="16"/>
        <v>0</v>
      </c>
      <c r="M107" s="14"/>
      <c r="N107" s="15">
        <v>0.1</v>
      </c>
      <c r="O107" s="15">
        <f t="shared" si="17"/>
        <v>0</v>
      </c>
    </row>
    <row r="108" spans="1:17" x14ac:dyDescent="0.2">
      <c r="A108" s="11" t="s">
        <v>105</v>
      </c>
      <c r="B108" s="11" t="s">
        <v>106</v>
      </c>
      <c r="C108" s="11" t="s">
        <v>105</v>
      </c>
      <c r="D108" s="11" t="s">
        <v>275</v>
      </c>
      <c r="E108" s="12">
        <v>50</v>
      </c>
      <c r="F108" s="12">
        <v>600</v>
      </c>
      <c r="G108" s="12">
        <v>10</v>
      </c>
      <c r="H108" s="12">
        <v>50</v>
      </c>
      <c r="I108" s="12"/>
      <c r="J108" s="13"/>
      <c r="K108" s="12">
        <f t="shared" si="15"/>
        <v>0</v>
      </c>
      <c r="L108" s="12">
        <f t="shared" si="16"/>
        <v>0</v>
      </c>
      <c r="M108" s="14"/>
      <c r="N108" s="15">
        <v>0.13</v>
      </c>
      <c r="O108" s="15">
        <f t="shared" si="17"/>
        <v>0</v>
      </c>
    </row>
    <row r="109" spans="1:17" x14ac:dyDescent="0.2">
      <c r="A109" s="36" t="s">
        <v>107</v>
      </c>
      <c r="B109" s="36" t="s">
        <v>106</v>
      </c>
      <c r="C109" s="36">
        <v>90448600</v>
      </c>
      <c r="D109" s="36" t="s">
        <v>277</v>
      </c>
      <c r="E109" s="12" t="s">
        <v>102</v>
      </c>
      <c r="F109" s="12">
        <v>600</v>
      </c>
      <c r="G109" s="12">
        <v>10</v>
      </c>
      <c r="H109" s="12">
        <v>50</v>
      </c>
      <c r="I109" s="12"/>
      <c r="J109" s="13"/>
      <c r="K109" s="12">
        <f t="shared" si="15"/>
        <v>0</v>
      </c>
      <c r="L109" s="12">
        <f t="shared" si="16"/>
        <v>0</v>
      </c>
      <c r="M109" s="14"/>
      <c r="N109" s="15">
        <v>0.13</v>
      </c>
      <c r="O109" s="15">
        <f t="shared" si="17"/>
        <v>0</v>
      </c>
    </row>
    <row r="110" spans="1:17" x14ac:dyDescent="0.2">
      <c r="A110" s="36" t="s">
        <v>266</v>
      </c>
      <c r="B110" s="36" t="s">
        <v>267</v>
      </c>
      <c r="C110" s="36">
        <v>90448605</v>
      </c>
      <c r="D110" s="36" t="s">
        <v>277</v>
      </c>
      <c r="E110" s="12" t="s">
        <v>102</v>
      </c>
      <c r="F110" s="12">
        <v>700</v>
      </c>
      <c r="G110" s="12">
        <v>5</v>
      </c>
      <c r="H110" s="12">
        <v>25</v>
      </c>
      <c r="I110" s="12"/>
      <c r="J110" s="13"/>
      <c r="K110" s="12">
        <f t="shared" si="15"/>
        <v>0</v>
      </c>
      <c r="L110" s="12">
        <f t="shared" si="16"/>
        <v>0</v>
      </c>
      <c r="M110" s="14"/>
      <c r="N110" s="15">
        <v>0.1</v>
      </c>
      <c r="O110" s="15">
        <f t="shared" si="17"/>
        <v>0</v>
      </c>
    </row>
    <row r="111" spans="1:17" x14ac:dyDescent="0.2">
      <c r="A111" s="11" t="s">
        <v>202</v>
      </c>
      <c r="B111" s="11" t="s">
        <v>203</v>
      </c>
      <c r="C111" s="11" t="s">
        <v>202</v>
      </c>
      <c r="D111" s="11" t="s">
        <v>275</v>
      </c>
      <c r="E111" s="12">
        <v>50</v>
      </c>
      <c r="F111" s="12">
        <v>750</v>
      </c>
      <c r="G111" s="12">
        <v>5</v>
      </c>
      <c r="H111" s="12">
        <v>25</v>
      </c>
      <c r="I111" s="12"/>
      <c r="J111" s="13"/>
      <c r="K111" s="12">
        <f t="shared" si="15"/>
        <v>0</v>
      </c>
      <c r="L111" s="12">
        <f t="shared" si="16"/>
        <v>0</v>
      </c>
      <c r="M111" s="14"/>
      <c r="N111" s="15">
        <v>0.1</v>
      </c>
      <c r="O111" s="15">
        <f t="shared" si="17"/>
        <v>0</v>
      </c>
    </row>
    <row r="112" spans="1:17" x14ac:dyDescent="0.2">
      <c r="A112" s="11" t="s">
        <v>108</v>
      </c>
      <c r="B112" s="11" t="s">
        <v>109</v>
      </c>
      <c r="C112" s="11" t="s">
        <v>108</v>
      </c>
      <c r="D112" s="11" t="s">
        <v>275</v>
      </c>
      <c r="E112" s="12">
        <v>50</v>
      </c>
      <c r="F112" s="12">
        <v>900</v>
      </c>
      <c r="G112" s="12">
        <v>5</v>
      </c>
      <c r="H112" s="12">
        <v>25</v>
      </c>
      <c r="I112" s="12">
        <v>500</v>
      </c>
      <c r="J112" s="13"/>
      <c r="K112" s="12">
        <f t="shared" si="15"/>
        <v>500</v>
      </c>
      <c r="L112" s="12">
        <f t="shared" si="16"/>
        <v>20</v>
      </c>
      <c r="M112" s="14"/>
      <c r="N112" s="15">
        <v>0.1</v>
      </c>
      <c r="O112" s="15">
        <f t="shared" si="17"/>
        <v>2</v>
      </c>
    </row>
    <row r="113" spans="1:17" x14ac:dyDescent="0.2">
      <c r="A113" s="36" t="s">
        <v>187</v>
      </c>
      <c r="B113" s="36" t="s">
        <v>109</v>
      </c>
      <c r="C113" s="36">
        <v>90448700</v>
      </c>
      <c r="D113" s="36" t="s">
        <v>277</v>
      </c>
      <c r="E113" s="12" t="s">
        <v>102</v>
      </c>
      <c r="F113" s="12">
        <v>900</v>
      </c>
      <c r="G113" s="12">
        <v>5</v>
      </c>
      <c r="H113" s="12">
        <v>25</v>
      </c>
      <c r="I113" s="12">
        <v>3500</v>
      </c>
      <c r="J113" s="13"/>
      <c r="K113" s="12">
        <f t="shared" si="15"/>
        <v>3500</v>
      </c>
      <c r="L113" s="12">
        <f t="shared" si="16"/>
        <v>140</v>
      </c>
      <c r="M113" s="14"/>
      <c r="N113" s="15">
        <v>0.1</v>
      </c>
      <c r="O113" s="15">
        <f t="shared" si="17"/>
        <v>14</v>
      </c>
    </row>
    <row r="114" spans="1:17" x14ac:dyDescent="0.2">
      <c r="A114" s="11" t="s">
        <v>110</v>
      </c>
      <c r="B114" s="11" t="s">
        <v>111</v>
      </c>
      <c r="C114" s="11" t="s">
        <v>110</v>
      </c>
      <c r="D114" s="11" t="s">
        <v>275</v>
      </c>
      <c r="E114" s="12">
        <v>50</v>
      </c>
      <c r="F114" s="12">
        <v>1200</v>
      </c>
      <c r="G114" s="12">
        <v>5</v>
      </c>
      <c r="H114" s="12">
        <v>25</v>
      </c>
      <c r="I114" s="12"/>
      <c r="J114" s="13"/>
      <c r="K114" s="12">
        <f t="shared" si="15"/>
        <v>0</v>
      </c>
      <c r="L114" s="12">
        <f t="shared" si="16"/>
        <v>0</v>
      </c>
      <c r="M114" s="14"/>
      <c r="N114" s="15">
        <v>0.13</v>
      </c>
      <c r="O114" s="15">
        <f t="shared" si="17"/>
        <v>0</v>
      </c>
    </row>
    <row r="115" spans="1:17" x14ac:dyDescent="0.2">
      <c r="A115" s="36" t="s">
        <v>204</v>
      </c>
      <c r="B115" s="36" t="s">
        <v>111</v>
      </c>
      <c r="C115" s="31" t="s">
        <v>205</v>
      </c>
      <c r="D115" s="36" t="s">
        <v>277</v>
      </c>
      <c r="E115" s="12">
        <v>50</v>
      </c>
      <c r="F115" s="12">
        <v>1200</v>
      </c>
      <c r="G115" s="12">
        <v>5</v>
      </c>
      <c r="H115" s="12">
        <v>25</v>
      </c>
      <c r="I115" s="12"/>
      <c r="J115" s="13"/>
      <c r="K115" s="12">
        <f t="shared" si="15"/>
        <v>0</v>
      </c>
      <c r="L115" s="12">
        <f t="shared" si="16"/>
        <v>0</v>
      </c>
      <c r="M115" s="14"/>
      <c r="N115" s="15">
        <v>0.13</v>
      </c>
      <c r="O115" s="15">
        <f t="shared" si="17"/>
        <v>0</v>
      </c>
    </row>
    <row r="116" spans="1:17" x14ac:dyDescent="0.2">
      <c r="A116" s="36" t="s">
        <v>268</v>
      </c>
      <c r="B116" s="36" t="s">
        <v>269</v>
      </c>
      <c r="C116" s="31" t="s">
        <v>270</v>
      </c>
      <c r="D116" s="36" t="s">
        <v>277</v>
      </c>
      <c r="E116" s="12">
        <v>50</v>
      </c>
      <c r="F116" s="12">
        <v>2400</v>
      </c>
      <c r="G116" s="12">
        <v>5</v>
      </c>
      <c r="H116" s="12">
        <v>25</v>
      </c>
      <c r="I116" s="12"/>
      <c r="J116" s="13"/>
      <c r="K116" s="12">
        <f t="shared" si="15"/>
        <v>0</v>
      </c>
      <c r="L116" s="12">
        <f t="shared" si="16"/>
        <v>0</v>
      </c>
      <c r="M116" s="14"/>
      <c r="N116" s="15">
        <v>0.13</v>
      </c>
      <c r="O116" s="15">
        <f t="shared" si="17"/>
        <v>0</v>
      </c>
      <c r="P116" s="43">
        <f>SUM(O101:O116)</f>
        <v>16</v>
      </c>
      <c r="Q116" s="3">
        <f>P116*100/$P$151</f>
        <v>100</v>
      </c>
    </row>
    <row r="117" spans="1:17" x14ac:dyDescent="0.2">
      <c r="A117" s="318" t="s">
        <v>112</v>
      </c>
      <c r="B117" s="319"/>
      <c r="C117" s="29"/>
      <c r="D117" s="29"/>
      <c r="E117" s="30"/>
      <c r="F117" s="12"/>
      <c r="G117" s="12"/>
      <c r="H117" s="12"/>
      <c r="I117" s="12"/>
      <c r="J117" s="36"/>
      <c r="K117" s="12"/>
      <c r="L117" s="12"/>
      <c r="M117" s="14"/>
      <c r="N117" s="12"/>
      <c r="O117" s="15"/>
    </row>
    <row r="118" spans="1:17" x14ac:dyDescent="0.2">
      <c r="A118" s="11" t="s">
        <v>216</v>
      </c>
      <c r="B118" s="11" t="s">
        <v>217</v>
      </c>
      <c r="C118" s="11" t="s">
        <v>216</v>
      </c>
      <c r="D118" s="11" t="s">
        <v>275</v>
      </c>
      <c r="E118" s="12">
        <v>20</v>
      </c>
      <c r="F118" s="12">
        <v>150</v>
      </c>
      <c r="G118" s="12">
        <v>10</v>
      </c>
      <c r="H118" s="12">
        <v>400</v>
      </c>
      <c r="I118" s="12"/>
      <c r="J118" s="36"/>
      <c r="K118" s="12">
        <f t="shared" ref="K118:K150" si="18">SUM(I118:J118)</f>
        <v>0</v>
      </c>
      <c r="L118" s="12">
        <f t="shared" ref="L118:L150" si="19">$K118/$H118</f>
        <v>0</v>
      </c>
      <c r="M118" s="14"/>
      <c r="N118" s="12">
        <v>0.06</v>
      </c>
      <c r="O118" s="15">
        <f t="shared" ref="O118:O150" si="20">$L118*$N118</f>
        <v>0</v>
      </c>
    </row>
    <row r="119" spans="1:17" x14ac:dyDescent="0.2">
      <c r="A119" s="36" t="s">
        <v>226</v>
      </c>
      <c r="B119" s="36" t="s">
        <v>217</v>
      </c>
      <c r="C119" s="36">
        <v>90444200</v>
      </c>
      <c r="D119" s="36" t="s">
        <v>277</v>
      </c>
      <c r="E119" s="12">
        <v>20</v>
      </c>
      <c r="F119" s="12">
        <v>150</v>
      </c>
      <c r="G119" s="12">
        <v>10</v>
      </c>
      <c r="H119" s="12">
        <v>400</v>
      </c>
      <c r="I119" s="12"/>
      <c r="J119" s="36"/>
      <c r="K119" s="12">
        <f t="shared" si="18"/>
        <v>0</v>
      </c>
      <c r="L119" s="12">
        <f t="shared" si="19"/>
        <v>0</v>
      </c>
      <c r="M119" s="14"/>
      <c r="N119" s="12">
        <v>0.06</v>
      </c>
      <c r="O119" s="15">
        <f t="shared" si="20"/>
        <v>0</v>
      </c>
    </row>
    <row r="120" spans="1:17" x14ac:dyDescent="0.2">
      <c r="A120" s="11" t="s">
        <v>191</v>
      </c>
      <c r="B120" s="11" t="s">
        <v>192</v>
      </c>
      <c r="C120" s="11" t="s">
        <v>191</v>
      </c>
      <c r="D120" s="11" t="s">
        <v>275</v>
      </c>
      <c r="E120" s="12">
        <v>20</v>
      </c>
      <c r="F120" s="12">
        <v>200</v>
      </c>
      <c r="G120" s="12">
        <v>10</v>
      </c>
      <c r="H120" s="12">
        <v>300</v>
      </c>
      <c r="I120" s="12"/>
      <c r="J120" s="36"/>
      <c r="K120" s="12">
        <f t="shared" si="18"/>
        <v>0</v>
      </c>
      <c r="L120" s="12">
        <f t="shared" si="19"/>
        <v>0</v>
      </c>
      <c r="M120" s="14"/>
      <c r="N120" s="12">
        <v>0.06</v>
      </c>
      <c r="O120" s="15">
        <f t="shared" si="20"/>
        <v>0</v>
      </c>
    </row>
    <row r="121" spans="1:17" x14ac:dyDescent="0.2">
      <c r="A121" s="11" t="s">
        <v>160</v>
      </c>
      <c r="B121" s="11" t="s">
        <v>161</v>
      </c>
      <c r="C121" s="11" t="s">
        <v>160</v>
      </c>
      <c r="D121" s="11" t="s">
        <v>275</v>
      </c>
      <c r="E121" s="12">
        <v>20</v>
      </c>
      <c r="F121" s="12">
        <v>300</v>
      </c>
      <c r="G121" s="12">
        <v>10</v>
      </c>
      <c r="H121" s="12">
        <v>200</v>
      </c>
      <c r="I121" s="12"/>
      <c r="J121" s="13"/>
      <c r="K121" s="12">
        <f t="shared" si="18"/>
        <v>0</v>
      </c>
      <c r="L121" s="12">
        <f t="shared" si="19"/>
        <v>0</v>
      </c>
      <c r="M121" s="14"/>
      <c r="N121" s="15">
        <v>0.06</v>
      </c>
      <c r="O121" s="15">
        <f t="shared" si="20"/>
        <v>0</v>
      </c>
    </row>
    <row r="122" spans="1:17" x14ac:dyDescent="0.2">
      <c r="A122" s="36" t="s">
        <v>215</v>
      </c>
      <c r="B122" s="36" t="s">
        <v>161</v>
      </c>
      <c r="C122" s="36">
        <v>90444300</v>
      </c>
      <c r="D122" s="36" t="s">
        <v>277</v>
      </c>
      <c r="E122" s="12" t="s">
        <v>46</v>
      </c>
      <c r="F122" s="12">
        <v>300</v>
      </c>
      <c r="G122" s="12">
        <v>10</v>
      </c>
      <c r="H122" s="12">
        <v>200</v>
      </c>
      <c r="I122" s="12"/>
      <c r="J122" s="13"/>
      <c r="K122" s="12">
        <f t="shared" si="18"/>
        <v>0</v>
      </c>
      <c r="L122" s="12">
        <f t="shared" si="19"/>
        <v>0</v>
      </c>
      <c r="M122" s="14"/>
      <c r="N122" s="15">
        <v>0.06</v>
      </c>
      <c r="O122" s="15">
        <f t="shared" si="20"/>
        <v>0</v>
      </c>
    </row>
    <row r="123" spans="1:17" x14ac:dyDescent="0.2">
      <c r="A123" s="11" t="s">
        <v>206</v>
      </c>
      <c r="B123" s="11" t="s">
        <v>114</v>
      </c>
      <c r="C123" s="11" t="s">
        <v>206</v>
      </c>
      <c r="D123" s="11" t="s">
        <v>275</v>
      </c>
      <c r="E123" s="12">
        <v>20</v>
      </c>
      <c r="F123" s="12">
        <v>450</v>
      </c>
      <c r="G123" s="12">
        <v>10</v>
      </c>
      <c r="H123" s="12">
        <v>100</v>
      </c>
      <c r="I123" s="12"/>
      <c r="J123" s="25"/>
      <c r="K123" s="12">
        <f t="shared" si="18"/>
        <v>0</v>
      </c>
      <c r="L123" s="12">
        <f t="shared" si="19"/>
        <v>0</v>
      </c>
      <c r="M123" s="14"/>
      <c r="N123" s="15">
        <v>0.08</v>
      </c>
      <c r="O123" s="15">
        <f t="shared" si="20"/>
        <v>0</v>
      </c>
    </row>
    <row r="124" spans="1:17" x14ac:dyDescent="0.2">
      <c r="A124" s="36" t="s">
        <v>113</v>
      </c>
      <c r="B124" s="36" t="s">
        <v>114</v>
      </c>
      <c r="C124" s="36">
        <v>90444400</v>
      </c>
      <c r="D124" s="36" t="s">
        <v>277</v>
      </c>
      <c r="E124" s="12" t="s">
        <v>46</v>
      </c>
      <c r="F124" s="12">
        <v>450</v>
      </c>
      <c r="G124" s="12">
        <v>10</v>
      </c>
      <c r="H124" s="12">
        <v>100</v>
      </c>
      <c r="I124" s="12"/>
      <c r="J124" s="13"/>
      <c r="K124" s="12">
        <f t="shared" si="18"/>
        <v>0</v>
      </c>
      <c r="L124" s="12">
        <f t="shared" si="19"/>
        <v>0</v>
      </c>
      <c r="M124" s="14"/>
      <c r="N124" s="15">
        <v>0.08</v>
      </c>
      <c r="O124" s="15">
        <f t="shared" si="20"/>
        <v>0</v>
      </c>
    </row>
    <row r="125" spans="1:17" x14ac:dyDescent="0.2">
      <c r="A125" s="11" t="s">
        <v>115</v>
      </c>
      <c r="B125" s="11" t="s">
        <v>116</v>
      </c>
      <c r="C125" s="11" t="s">
        <v>115</v>
      </c>
      <c r="D125" s="11" t="s">
        <v>275</v>
      </c>
      <c r="E125" s="12">
        <v>20</v>
      </c>
      <c r="F125" s="12">
        <v>600</v>
      </c>
      <c r="G125" s="12">
        <v>10</v>
      </c>
      <c r="H125" s="12">
        <v>100</v>
      </c>
      <c r="I125" s="12"/>
      <c r="J125" s="13"/>
      <c r="K125" s="12">
        <f t="shared" si="18"/>
        <v>0</v>
      </c>
      <c r="L125" s="12">
        <f t="shared" si="19"/>
        <v>0</v>
      </c>
      <c r="M125" s="14"/>
      <c r="N125" s="15">
        <v>0.06</v>
      </c>
      <c r="O125" s="15">
        <f t="shared" si="20"/>
        <v>0</v>
      </c>
    </row>
    <row r="126" spans="1:17" x14ac:dyDescent="0.2">
      <c r="A126" s="36" t="s">
        <v>188</v>
      </c>
      <c r="B126" s="36" t="s">
        <v>116</v>
      </c>
      <c r="C126" s="36">
        <v>90444600</v>
      </c>
      <c r="D126" s="36" t="s">
        <v>277</v>
      </c>
      <c r="E126" s="12" t="s">
        <v>46</v>
      </c>
      <c r="F126" s="12">
        <v>600</v>
      </c>
      <c r="G126" s="12">
        <v>10</v>
      </c>
      <c r="H126" s="12">
        <v>100</v>
      </c>
      <c r="I126" s="12"/>
      <c r="J126" s="13"/>
      <c r="K126" s="12">
        <f t="shared" si="18"/>
        <v>0</v>
      </c>
      <c r="L126" s="12">
        <f t="shared" si="19"/>
        <v>0</v>
      </c>
      <c r="M126" s="14"/>
      <c r="N126" s="15">
        <v>0.06</v>
      </c>
      <c r="O126" s="15">
        <f t="shared" si="20"/>
        <v>0</v>
      </c>
    </row>
    <row r="127" spans="1:17" x14ac:dyDescent="0.2">
      <c r="A127" s="11" t="s">
        <v>117</v>
      </c>
      <c r="B127" s="11" t="s">
        <v>118</v>
      </c>
      <c r="C127" s="11" t="s">
        <v>117</v>
      </c>
      <c r="D127" s="11" t="s">
        <v>275</v>
      </c>
      <c r="E127" s="12">
        <v>20</v>
      </c>
      <c r="F127" s="12">
        <v>750</v>
      </c>
      <c r="G127" s="12">
        <v>10</v>
      </c>
      <c r="H127" s="12">
        <v>100</v>
      </c>
      <c r="I127" s="12"/>
      <c r="J127" s="13"/>
      <c r="K127" s="12">
        <f t="shared" si="18"/>
        <v>0</v>
      </c>
      <c r="L127" s="12">
        <f t="shared" si="19"/>
        <v>0</v>
      </c>
      <c r="M127" s="14"/>
      <c r="N127" s="15">
        <v>7.0000000000000007E-2</v>
      </c>
      <c r="O127" s="15">
        <f t="shared" si="20"/>
        <v>0</v>
      </c>
    </row>
    <row r="128" spans="1:17" x14ac:dyDescent="0.2">
      <c r="A128" s="36" t="s">
        <v>189</v>
      </c>
      <c r="B128" s="36" t="s">
        <v>118</v>
      </c>
      <c r="C128" s="36">
        <v>90444700</v>
      </c>
      <c r="D128" s="36" t="s">
        <v>277</v>
      </c>
      <c r="E128" s="12" t="s">
        <v>46</v>
      </c>
      <c r="F128" s="12">
        <v>750</v>
      </c>
      <c r="G128" s="12">
        <v>10</v>
      </c>
      <c r="H128" s="12">
        <v>100</v>
      </c>
      <c r="I128" s="12"/>
      <c r="J128" s="13"/>
      <c r="K128" s="12">
        <f t="shared" si="18"/>
        <v>0</v>
      </c>
      <c r="L128" s="12">
        <f t="shared" si="19"/>
        <v>0</v>
      </c>
      <c r="M128" s="14"/>
      <c r="N128" s="15">
        <v>7.0000000000000007E-2</v>
      </c>
      <c r="O128" s="15">
        <f t="shared" si="20"/>
        <v>0</v>
      </c>
    </row>
    <row r="129" spans="1:17" x14ac:dyDescent="0.2">
      <c r="A129" s="11" t="s">
        <v>119</v>
      </c>
      <c r="B129" s="11" t="s">
        <v>120</v>
      </c>
      <c r="C129" s="11" t="s">
        <v>119</v>
      </c>
      <c r="D129" s="11" t="s">
        <v>275</v>
      </c>
      <c r="E129" s="12">
        <v>20</v>
      </c>
      <c r="F129" s="12">
        <v>900</v>
      </c>
      <c r="G129" s="12">
        <v>10</v>
      </c>
      <c r="H129" s="12">
        <v>50</v>
      </c>
      <c r="I129" s="12"/>
      <c r="J129" s="13"/>
      <c r="K129" s="12">
        <f t="shared" si="18"/>
        <v>0</v>
      </c>
      <c r="L129" s="12">
        <f t="shared" si="19"/>
        <v>0</v>
      </c>
      <c r="M129" s="14"/>
      <c r="N129" s="15">
        <v>0.08</v>
      </c>
      <c r="O129" s="15">
        <f t="shared" si="20"/>
        <v>0</v>
      </c>
    </row>
    <row r="130" spans="1:17" x14ac:dyDescent="0.2">
      <c r="A130" s="36" t="s">
        <v>263</v>
      </c>
      <c r="B130" s="36" t="s">
        <v>120</v>
      </c>
      <c r="C130" s="36">
        <v>90444800</v>
      </c>
      <c r="D130" s="36" t="s">
        <v>277</v>
      </c>
      <c r="E130" s="12" t="s">
        <v>46</v>
      </c>
      <c r="F130" s="12">
        <v>900</v>
      </c>
      <c r="G130" s="12">
        <v>10</v>
      </c>
      <c r="H130" s="12">
        <v>50</v>
      </c>
      <c r="I130" s="12"/>
      <c r="J130" s="13"/>
      <c r="K130" s="12">
        <f t="shared" si="18"/>
        <v>0</v>
      </c>
      <c r="L130" s="12">
        <f t="shared" si="19"/>
        <v>0</v>
      </c>
      <c r="M130" s="14"/>
      <c r="N130" s="15">
        <v>0.08</v>
      </c>
      <c r="O130" s="15">
        <f t="shared" si="20"/>
        <v>0</v>
      </c>
    </row>
    <row r="131" spans="1:17" x14ac:dyDescent="0.2">
      <c r="A131" s="11" t="s">
        <v>121</v>
      </c>
      <c r="B131" s="11" t="s">
        <v>122</v>
      </c>
      <c r="C131" s="11" t="s">
        <v>121</v>
      </c>
      <c r="D131" s="11" t="s">
        <v>275</v>
      </c>
      <c r="E131" s="12">
        <v>20</v>
      </c>
      <c r="F131" s="12">
        <v>1200</v>
      </c>
      <c r="G131" s="12">
        <v>10</v>
      </c>
      <c r="H131" s="12">
        <v>50</v>
      </c>
      <c r="I131" s="12"/>
      <c r="J131" s="13"/>
      <c r="K131" s="12">
        <f t="shared" si="18"/>
        <v>0</v>
      </c>
      <c r="L131" s="12">
        <f t="shared" si="19"/>
        <v>0</v>
      </c>
      <c r="M131" s="14"/>
      <c r="N131" s="15">
        <v>0.11</v>
      </c>
      <c r="O131" s="15">
        <f t="shared" si="20"/>
        <v>0</v>
      </c>
    </row>
    <row r="132" spans="1:17" x14ac:dyDescent="0.2">
      <c r="A132" s="11" t="s">
        <v>207</v>
      </c>
      <c r="B132" s="11" t="s">
        <v>208</v>
      </c>
      <c r="C132" s="11" t="s">
        <v>207</v>
      </c>
      <c r="D132" s="11" t="s">
        <v>275</v>
      </c>
      <c r="E132" s="12">
        <v>20</v>
      </c>
      <c r="F132" s="12">
        <v>1500</v>
      </c>
      <c r="G132" s="12">
        <v>10</v>
      </c>
      <c r="H132" s="12">
        <v>50</v>
      </c>
      <c r="I132" s="12"/>
      <c r="J132" s="13"/>
      <c r="K132" s="12">
        <f t="shared" si="18"/>
        <v>0</v>
      </c>
      <c r="L132" s="12">
        <f t="shared" si="19"/>
        <v>0</v>
      </c>
      <c r="M132" s="14"/>
      <c r="N132" s="15">
        <v>7.0000000000000007E-2</v>
      </c>
      <c r="O132" s="15">
        <f t="shared" si="20"/>
        <v>0</v>
      </c>
    </row>
    <row r="133" spans="1:17" x14ac:dyDescent="0.2">
      <c r="A133" s="11" t="s">
        <v>209</v>
      </c>
      <c r="B133" s="11" t="s">
        <v>210</v>
      </c>
      <c r="C133" s="11" t="s">
        <v>209</v>
      </c>
      <c r="D133" s="11" t="s">
        <v>275</v>
      </c>
      <c r="E133" s="12">
        <v>20</v>
      </c>
      <c r="F133" s="12">
        <v>1800</v>
      </c>
      <c r="G133" s="12">
        <v>10</v>
      </c>
      <c r="H133" s="12">
        <v>50</v>
      </c>
      <c r="I133" s="12"/>
      <c r="J133" s="13"/>
      <c r="K133" s="12">
        <f t="shared" si="18"/>
        <v>0</v>
      </c>
      <c r="L133" s="12">
        <f t="shared" si="19"/>
        <v>0</v>
      </c>
      <c r="M133" s="51"/>
      <c r="N133" s="15">
        <v>0.09</v>
      </c>
      <c r="O133" s="15">
        <f t="shared" si="20"/>
        <v>0</v>
      </c>
      <c r="P133" s="43">
        <f>SUM(O118:O133)</f>
        <v>0</v>
      </c>
      <c r="Q133" s="3">
        <f>P133*100/$P$151</f>
        <v>0</v>
      </c>
    </row>
    <row r="134" spans="1:17" x14ac:dyDescent="0.2">
      <c r="A134" s="11" t="s">
        <v>123</v>
      </c>
      <c r="B134" s="11" t="s">
        <v>124</v>
      </c>
      <c r="C134" s="11" t="s">
        <v>123</v>
      </c>
      <c r="D134" s="11" t="s">
        <v>275</v>
      </c>
      <c r="E134" s="12">
        <v>25</v>
      </c>
      <c r="F134" s="12">
        <v>150</v>
      </c>
      <c r="G134" s="12">
        <v>10</v>
      </c>
      <c r="H134" s="12">
        <v>200</v>
      </c>
      <c r="I134" s="12"/>
      <c r="J134" s="13"/>
      <c r="K134" s="12">
        <f t="shared" si="18"/>
        <v>0</v>
      </c>
      <c r="L134" s="12">
        <f t="shared" si="19"/>
        <v>0</v>
      </c>
      <c r="M134" s="14"/>
      <c r="N134" s="15">
        <v>0.04</v>
      </c>
      <c r="O134" s="15">
        <f t="shared" si="20"/>
        <v>0</v>
      </c>
    </row>
    <row r="135" spans="1:17" x14ac:dyDescent="0.2">
      <c r="A135" s="36" t="s">
        <v>257</v>
      </c>
      <c r="B135" s="36" t="s">
        <v>124</v>
      </c>
      <c r="C135" s="36">
        <v>90445200</v>
      </c>
      <c r="D135" s="36" t="s">
        <v>277</v>
      </c>
      <c r="E135" s="12">
        <v>25</v>
      </c>
      <c r="F135" s="12">
        <v>150</v>
      </c>
      <c r="G135" s="12">
        <v>10</v>
      </c>
      <c r="H135" s="12">
        <v>200</v>
      </c>
      <c r="I135" s="12"/>
      <c r="J135" s="13"/>
      <c r="K135" s="12">
        <f t="shared" si="18"/>
        <v>0</v>
      </c>
      <c r="L135" s="12">
        <f t="shared" si="19"/>
        <v>0</v>
      </c>
      <c r="M135" s="14"/>
      <c r="N135" s="15">
        <v>0.04</v>
      </c>
      <c r="O135" s="15">
        <f t="shared" si="20"/>
        <v>0</v>
      </c>
    </row>
    <row r="136" spans="1:17" x14ac:dyDescent="0.2">
      <c r="A136" s="11" t="s">
        <v>125</v>
      </c>
      <c r="B136" s="11" t="s">
        <v>126</v>
      </c>
      <c r="C136" s="11" t="s">
        <v>125</v>
      </c>
      <c r="D136" s="11" t="s">
        <v>275</v>
      </c>
      <c r="E136" s="12">
        <v>25</v>
      </c>
      <c r="F136" s="12">
        <v>300</v>
      </c>
      <c r="G136" s="12">
        <v>10</v>
      </c>
      <c r="H136" s="12">
        <v>100</v>
      </c>
      <c r="I136" s="12"/>
      <c r="J136" s="13"/>
      <c r="K136" s="12">
        <f t="shared" si="18"/>
        <v>0</v>
      </c>
      <c r="L136" s="12">
        <f t="shared" si="19"/>
        <v>0</v>
      </c>
      <c r="M136" s="14"/>
      <c r="N136" s="15">
        <v>0.04</v>
      </c>
      <c r="O136" s="15">
        <f t="shared" si="20"/>
        <v>0</v>
      </c>
    </row>
    <row r="137" spans="1:17" x14ac:dyDescent="0.2">
      <c r="A137" s="36" t="s">
        <v>127</v>
      </c>
      <c r="B137" s="36" t="s">
        <v>126</v>
      </c>
      <c r="C137" s="36">
        <v>90445300</v>
      </c>
      <c r="D137" s="36" t="s">
        <v>277</v>
      </c>
      <c r="E137" s="12" t="s">
        <v>63</v>
      </c>
      <c r="F137" s="12">
        <v>300</v>
      </c>
      <c r="G137" s="12">
        <v>10</v>
      </c>
      <c r="H137" s="12">
        <v>100</v>
      </c>
      <c r="I137" s="12"/>
      <c r="J137" s="13"/>
      <c r="K137" s="12">
        <f t="shared" si="18"/>
        <v>0</v>
      </c>
      <c r="L137" s="12">
        <f t="shared" si="19"/>
        <v>0</v>
      </c>
      <c r="M137" s="14"/>
      <c r="N137" s="15">
        <v>0.04</v>
      </c>
      <c r="O137" s="15">
        <f t="shared" si="20"/>
        <v>0</v>
      </c>
    </row>
    <row r="138" spans="1:17" x14ac:dyDescent="0.2">
      <c r="A138" s="11" t="s">
        <v>128</v>
      </c>
      <c r="B138" s="11" t="s">
        <v>129</v>
      </c>
      <c r="C138" s="11" t="s">
        <v>128</v>
      </c>
      <c r="D138" s="11" t="s">
        <v>275</v>
      </c>
      <c r="E138" s="12">
        <v>25</v>
      </c>
      <c r="F138" s="12">
        <v>450</v>
      </c>
      <c r="G138" s="12">
        <v>10</v>
      </c>
      <c r="H138" s="12">
        <v>100</v>
      </c>
      <c r="I138" s="12"/>
      <c r="J138" s="13"/>
      <c r="K138" s="12">
        <f t="shared" si="18"/>
        <v>0</v>
      </c>
      <c r="L138" s="12">
        <f t="shared" si="19"/>
        <v>0</v>
      </c>
      <c r="M138" s="14"/>
      <c r="N138" s="15">
        <v>0.06</v>
      </c>
      <c r="O138" s="15">
        <f t="shared" si="20"/>
        <v>0</v>
      </c>
    </row>
    <row r="139" spans="1:17" x14ac:dyDescent="0.2">
      <c r="A139" s="36" t="s">
        <v>190</v>
      </c>
      <c r="B139" s="36" t="s">
        <v>129</v>
      </c>
      <c r="C139" s="36">
        <v>90445400</v>
      </c>
      <c r="D139" s="36" t="s">
        <v>277</v>
      </c>
      <c r="E139" s="12" t="s">
        <v>63</v>
      </c>
      <c r="F139" s="12">
        <v>450</v>
      </c>
      <c r="G139" s="12">
        <v>10</v>
      </c>
      <c r="H139" s="12">
        <v>100</v>
      </c>
      <c r="I139" s="12"/>
      <c r="J139" s="13"/>
      <c r="K139" s="12">
        <f t="shared" si="18"/>
        <v>0</v>
      </c>
      <c r="L139" s="12">
        <f t="shared" si="19"/>
        <v>0</v>
      </c>
      <c r="M139" s="14"/>
      <c r="N139" s="15">
        <v>0.06</v>
      </c>
      <c r="O139" s="15">
        <f t="shared" si="20"/>
        <v>0</v>
      </c>
    </row>
    <row r="140" spans="1:17" x14ac:dyDescent="0.2">
      <c r="A140" s="11" t="s">
        <v>130</v>
      </c>
      <c r="B140" s="11" t="s">
        <v>131</v>
      </c>
      <c r="C140" s="11" t="s">
        <v>130</v>
      </c>
      <c r="D140" s="11" t="s">
        <v>275</v>
      </c>
      <c r="E140" s="12">
        <v>25</v>
      </c>
      <c r="F140" s="12">
        <v>600</v>
      </c>
      <c r="G140" s="12">
        <v>10</v>
      </c>
      <c r="H140" s="12">
        <v>50</v>
      </c>
      <c r="I140" s="12"/>
      <c r="J140" s="13"/>
      <c r="K140" s="12">
        <f t="shared" si="18"/>
        <v>0</v>
      </c>
      <c r="L140" s="12">
        <f t="shared" si="19"/>
        <v>0</v>
      </c>
      <c r="M140" s="14"/>
      <c r="N140" s="15">
        <v>0.04</v>
      </c>
      <c r="O140" s="15">
        <f t="shared" si="20"/>
        <v>0</v>
      </c>
    </row>
    <row r="141" spans="1:17" x14ac:dyDescent="0.2">
      <c r="A141" s="36" t="s">
        <v>211</v>
      </c>
      <c r="B141" s="36" t="s">
        <v>131</v>
      </c>
      <c r="C141" s="36">
        <v>90445600</v>
      </c>
      <c r="D141" s="36" t="s">
        <v>277</v>
      </c>
      <c r="E141" s="12">
        <v>25</v>
      </c>
      <c r="F141" s="12">
        <v>600</v>
      </c>
      <c r="G141" s="12">
        <v>10</v>
      </c>
      <c r="H141" s="12">
        <v>50</v>
      </c>
      <c r="I141" s="12"/>
      <c r="J141" s="13"/>
      <c r="K141" s="12">
        <f t="shared" si="18"/>
        <v>0</v>
      </c>
      <c r="L141" s="12">
        <f t="shared" si="19"/>
        <v>0</v>
      </c>
      <c r="M141" s="14"/>
      <c r="N141" s="15">
        <v>0.04</v>
      </c>
      <c r="O141" s="15">
        <f t="shared" si="20"/>
        <v>0</v>
      </c>
    </row>
    <row r="142" spans="1:17" x14ac:dyDescent="0.2">
      <c r="A142" s="11" t="s">
        <v>162</v>
      </c>
      <c r="B142" s="11" t="s">
        <v>163</v>
      </c>
      <c r="C142" s="11" t="s">
        <v>162</v>
      </c>
      <c r="D142" s="11" t="s">
        <v>275</v>
      </c>
      <c r="E142" s="12">
        <v>25</v>
      </c>
      <c r="F142" s="12">
        <v>750</v>
      </c>
      <c r="G142" s="12">
        <v>10</v>
      </c>
      <c r="H142" s="12">
        <v>50</v>
      </c>
      <c r="I142" s="12"/>
      <c r="J142" s="13"/>
      <c r="K142" s="12">
        <f t="shared" si="18"/>
        <v>0</v>
      </c>
      <c r="L142" s="12">
        <f t="shared" si="19"/>
        <v>0</v>
      </c>
      <c r="M142" s="14"/>
      <c r="N142" s="15">
        <v>0.04</v>
      </c>
      <c r="O142" s="15">
        <f t="shared" si="20"/>
        <v>0</v>
      </c>
    </row>
    <row r="143" spans="1:17" x14ac:dyDescent="0.2">
      <c r="A143" s="36" t="s">
        <v>218</v>
      </c>
      <c r="B143" s="36" t="s">
        <v>163</v>
      </c>
      <c r="C143" s="31" t="s">
        <v>219</v>
      </c>
      <c r="D143" s="36" t="s">
        <v>277</v>
      </c>
      <c r="E143" s="12">
        <v>25</v>
      </c>
      <c r="F143" s="12">
        <v>750</v>
      </c>
      <c r="G143" s="12">
        <v>10</v>
      </c>
      <c r="H143" s="12">
        <v>50</v>
      </c>
      <c r="I143" s="12"/>
      <c r="J143" s="13"/>
      <c r="K143" s="12">
        <f t="shared" si="18"/>
        <v>0</v>
      </c>
      <c r="L143" s="12">
        <f t="shared" si="19"/>
        <v>0</v>
      </c>
      <c r="M143" s="14"/>
      <c r="N143" s="15">
        <v>0.04</v>
      </c>
      <c r="O143" s="15">
        <f t="shared" si="20"/>
        <v>0</v>
      </c>
    </row>
    <row r="144" spans="1:17" x14ac:dyDescent="0.2">
      <c r="A144" s="11" t="s">
        <v>132</v>
      </c>
      <c r="B144" s="11" t="s">
        <v>133</v>
      </c>
      <c r="C144" s="11" t="s">
        <v>132</v>
      </c>
      <c r="D144" s="11" t="s">
        <v>275</v>
      </c>
      <c r="E144" s="12">
        <v>25</v>
      </c>
      <c r="F144" s="12">
        <v>900</v>
      </c>
      <c r="G144" s="12">
        <v>10</v>
      </c>
      <c r="H144" s="12">
        <v>50</v>
      </c>
      <c r="I144" s="12"/>
      <c r="J144" s="13"/>
      <c r="K144" s="12">
        <f t="shared" si="18"/>
        <v>0</v>
      </c>
      <c r="L144" s="12">
        <f t="shared" si="19"/>
        <v>0</v>
      </c>
      <c r="M144" s="14"/>
      <c r="N144" s="15">
        <v>0.06</v>
      </c>
      <c r="O144" s="15">
        <f t="shared" si="20"/>
        <v>0</v>
      </c>
    </row>
    <row r="145" spans="1:17" x14ac:dyDescent="0.2">
      <c r="A145" s="36" t="s">
        <v>264</v>
      </c>
      <c r="B145" s="36" t="s">
        <v>133</v>
      </c>
      <c r="C145" s="31" t="s">
        <v>265</v>
      </c>
      <c r="D145" s="36" t="s">
        <v>277</v>
      </c>
      <c r="E145" s="12">
        <v>25</v>
      </c>
      <c r="F145" s="12">
        <v>900</v>
      </c>
      <c r="G145" s="12">
        <v>10</v>
      </c>
      <c r="H145" s="12">
        <v>50</v>
      </c>
      <c r="I145" s="12"/>
      <c r="J145" s="13"/>
      <c r="K145" s="12">
        <f t="shared" si="18"/>
        <v>0</v>
      </c>
      <c r="L145" s="12">
        <f t="shared" si="19"/>
        <v>0</v>
      </c>
      <c r="M145" s="14"/>
      <c r="N145" s="15">
        <v>0.06</v>
      </c>
      <c r="O145" s="15">
        <f t="shared" si="20"/>
        <v>0</v>
      </c>
    </row>
    <row r="146" spans="1:17" x14ac:dyDescent="0.2">
      <c r="A146" s="11" t="s">
        <v>134</v>
      </c>
      <c r="B146" s="11" t="s">
        <v>135</v>
      </c>
      <c r="C146" s="11" t="s">
        <v>134</v>
      </c>
      <c r="D146" s="11" t="s">
        <v>275</v>
      </c>
      <c r="E146" s="12">
        <v>25</v>
      </c>
      <c r="F146" s="12">
        <v>1200</v>
      </c>
      <c r="G146" s="12">
        <v>10</v>
      </c>
      <c r="H146" s="12">
        <v>50</v>
      </c>
      <c r="I146" s="12"/>
      <c r="J146" s="13"/>
      <c r="K146" s="12">
        <f t="shared" si="18"/>
        <v>0</v>
      </c>
      <c r="L146" s="12">
        <f t="shared" si="19"/>
        <v>0</v>
      </c>
      <c r="M146" s="14"/>
      <c r="N146" s="15">
        <v>0.08</v>
      </c>
      <c r="O146" s="15">
        <f t="shared" si="20"/>
        <v>0</v>
      </c>
    </row>
    <row r="147" spans="1:17" x14ac:dyDescent="0.2">
      <c r="A147" s="11" t="s">
        <v>238</v>
      </c>
      <c r="B147" s="11" t="s">
        <v>239</v>
      </c>
      <c r="C147" s="11" t="s">
        <v>238</v>
      </c>
      <c r="D147" s="11" t="s">
        <v>275</v>
      </c>
      <c r="E147" s="12">
        <v>25</v>
      </c>
      <c r="F147" s="12">
        <v>1524</v>
      </c>
      <c r="G147" s="12">
        <v>10</v>
      </c>
      <c r="H147" s="12">
        <v>50</v>
      </c>
      <c r="I147" s="12"/>
      <c r="J147" s="13"/>
      <c r="K147" s="12">
        <f t="shared" si="18"/>
        <v>0</v>
      </c>
      <c r="L147" s="12">
        <f t="shared" si="19"/>
        <v>0</v>
      </c>
      <c r="M147" s="14"/>
      <c r="N147" s="15">
        <v>0.08</v>
      </c>
      <c r="O147" s="15">
        <f t="shared" si="20"/>
        <v>0</v>
      </c>
    </row>
    <row r="148" spans="1:17" x14ac:dyDescent="0.2">
      <c r="A148" s="11" t="s">
        <v>164</v>
      </c>
      <c r="B148" s="11" t="s">
        <v>165</v>
      </c>
      <c r="C148" s="11" t="s">
        <v>164</v>
      </c>
      <c r="D148" s="11" t="s">
        <v>275</v>
      </c>
      <c r="E148" s="12">
        <v>25</v>
      </c>
      <c r="F148" s="12">
        <v>1800</v>
      </c>
      <c r="G148" s="12">
        <v>10</v>
      </c>
      <c r="H148" s="12">
        <v>50</v>
      </c>
      <c r="I148" s="12"/>
      <c r="J148" s="13"/>
      <c r="K148" s="12">
        <f t="shared" si="18"/>
        <v>0</v>
      </c>
      <c r="L148" s="12">
        <f t="shared" si="19"/>
        <v>0</v>
      </c>
      <c r="M148" s="14"/>
      <c r="N148" s="15">
        <v>0.12</v>
      </c>
      <c r="O148" s="15">
        <f t="shared" si="20"/>
        <v>0</v>
      </c>
    </row>
    <row r="149" spans="1:17" x14ac:dyDescent="0.2">
      <c r="A149" s="36" t="s">
        <v>227</v>
      </c>
      <c r="B149" s="36" t="s">
        <v>165</v>
      </c>
      <c r="C149" s="36">
        <v>90445900</v>
      </c>
      <c r="D149" s="36" t="s">
        <v>277</v>
      </c>
      <c r="E149" s="12">
        <v>25</v>
      </c>
      <c r="F149" s="12">
        <v>1800</v>
      </c>
      <c r="G149" s="12">
        <v>10</v>
      </c>
      <c r="H149" s="12">
        <v>50</v>
      </c>
      <c r="I149" s="12"/>
      <c r="J149" s="13"/>
      <c r="K149" s="12">
        <f t="shared" si="18"/>
        <v>0</v>
      </c>
      <c r="L149" s="12">
        <f t="shared" si="19"/>
        <v>0</v>
      </c>
      <c r="M149" s="14"/>
      <c r="N149" s="15">
        <v>0.12</v>
      </c>
      <c r="O149" s="15">
        <f t="shared" si="20"/>
        <v>0</v>
      </c>
      <c r="P149" s="43"/>
    </row>
    <row r="150" spans="1:17" x14ac:dyDescent="0.2">
      <c r="A150" s="36" t="s">
        <v>301</v>
      </c>
      <c r="B150" s="36" t="s">
        <v>302</v>
      </c>
      <c r="C150" s="36">
        <v>90446000</v>
      </c>
      <c r="D150" s="36" t="s">
        <v>277</v>
      </c>
      <c r="E150" s="12">
        <v>25</v>
      </c>
      <c r="F150" s="12">
        <v>2400</v>
      </c>
      <c r="G150" s="12">
        <v>10</v>
      </c>
      <c r="H150" s="12">
        <v>50</v>
      </c>
      <c r="I150" s="12"/>
      <c r="J150" s="13"/>
      <c r="K150" s="12">
        <f t="shared" si="18"/>
        <v>0</v>
      </c>
      <c r="L150" s="12">
        <f t="shared" si="19"/>
        <v>0</v>
      </c>
      <c r="M150" s="14"/>
      <c r="N150" s="15">
        <v>0.12</v>
      </c>
      <c r="O150" s="15">
        <f t="shared" si="20"/>
        <v>0</v>
      </c>
      <c r="P150" s="43">
        <f>SUM(O134:O150)</f>
        <v>0</v>
      </c>
      <c r="Q150" s="3">
        <f>P150*100/$P$151</f>
        <v>0</v>
      </c>
    </row>
    <row r="151" spans="1:17" x14ac:dyDescent="0.2">
      <c r="A151" s="313"/>
      <c r="B151" s="313"/>
      <c r="C151" s="313"/>
      <c r="D151" s="313"/>
      <c r="E151" s="313"/>
      <c r="F151" s="313"/>
      <c r="G151" s="313"/>
      <c r="H151" s="314"/>
      <c r="I151" s="36">
        <f>SUBTOTAL(9,I5:I150)</f>
        <v>4000</v>
      </c>
      <c r="J151" s="36">
        <f t="shared" ref="J151" si="21">SUBTOTAL(9,J5:J150)</f>
        <v>0</v>
      </c>
      <c r="K151" s="36">
        <f>SUBTOTAL(9,K5:K150)</f>
        <v>4000</v>
      </c>
      <c r="L151" s="36">
        <f>SUBTOTAL(9,L5:L150)</f>
        <v>160</v>
      </c>
      <c r="M151" s="32"/>
      <c r="N151" s="12"/>
      <c r="O151" s="36">
        <f>SUBTOTAL(9,O5:O150)</f>
        <v>16</v>
      </c>
      <c r="P151" s="3">
        <f>SUM(P5:P150)</f>
        <v>16</v>
      </c>
      <c r="Q151" s="3">
        <f>SUM(Q5:Q150)</f>
        <v>100</v>
      </c>
    </row>
    <row r="152" spans="1:17" x14ac:dyDescent="0.2">
      <c r="A152" s="312"/>
      <c r="B152" s="313"/>
      <c r="C152" s="313"/>
      <c r="D152" s="313"/>
      <c r="E152" s="313"/>
      <c r="F152" s="313"/>
      <c r="G152" s="313"/>
      <c r="H152" s="314"/>
      <c r="I152" s="36">
        <v>160</v>
      </c>
      <c r="J152" s="36"/>
      <c r="K152" s="36"/>
      <c r="L152" s="36">
        <f>SUM(I152:J152)</f>
        <v>160</v>
      </c>
      <c r="O152" s="3">
        <f>O151/30</f>
        <v>0.53333333333333333</v>
      </c>
    </row>
    <row r="153" spans="1:17" x14ac:dyDescent="0.2">
      <c r="A153" s="312"/>
      <c r="B153" s="313"/>
      <c r="C153" s="313"/>
      <c r="D153" s="313"/>
      <c r="E153" s="313"/>
      <c r="F153" s="313"/>
      <c r="G153" s="313"/>
      <c r="H153" s="314"/>
      <c r="I153" s="36">
        <v>16</v>
      </c>
      <c r="J153" s="36"/>
      <c r="K153" s="36"/>
      <c r="L153" s="36">
        <f>SUM(I153:J153)</f>
        <v>16</v>
      </c>
    </row>
    <row r="154" spans="1:17" x14ac:dyDescent="0.2">
      <c r="A154" s="34"/>
      <c r="B154" s="34"/>
      <c r="C154" s="34"/>
      <c r="D154" s="34"/>
      <c r="E154" s="34"/>
      <c r="F154" s="34"/>
      <c r="G154" s="34"/>
      <c r="H154" s="34"/>
    </row>
    <row r="155" spans="1:17" x14ac:dyDescent="0.2">
      <c r="A155" s="28" t="s">
        <v>136</v>
      </c>
      <c r="B155" s="28" t="s">
        <v>136</v>
      </c>
      <c r="C155" s="30"/>
      <c r="D155" s="30"/>
      <c r="E155" s="8" t="s">
        <v>10</v>
      </c>
      <c r="F155" s="8" t="s">
        <v>137</v>
      </c>
      <c r="G155" s="300" t="s">
        <v>138</v>
      </c>
      <c r="H155" s="301"/>
      <c r="I155" s="20"/>
      <c r="J155" s="20"/>
      <c r="K155" s="12"/>
      <c r="L155" s="12"/>
      <c r="M155" s="35"/>
      <c r="N155" s="12"/>
      <c r="O155" s="15"/>
    </row>
    <row r="156" spans="1:17" x14ac:dyDescent="0.2">
      <c r="A156" s="36"/>
      <c r="B156" s="36"/>
      <c r="C156" s="36"/>
      <c r="D156" s="36"/>
      <c r="E156" s="8"/>
      <c r="F156" s="8"/>
      <c r="G156" s="8" t="s">
        <v>139</v>
      </c>
      <c r="H156" s="8" t="s">
        <v>140</v>
      </c>
      <c r="I156" s="8" t="s">
        <v>140</v>
      </c>
      <c r="J156" s="8" t="s">
        <v>140</v>
      </c>
      <c r="K156" s="36" t="s">
        <v>140</v>
      </c>
      <c r="L156" s="36" t="s">
        <v>12</v>
      </c>
      <c r="M156" s="37"/>
      <c r="N156" s="12"/>
      <c r="O156" s="15"/>
    </row>
    <row r="157" spans="1:17" x14ac:dyDescent="0.2">
      <c r="A157" s="38" t="s">
        <v>142</v>
      </c>
      <c r="B157" s="38" t="s">
        <v>143</v>
      </c>
      <c r="C157" s="38" t="s">
        <v>142</v>
      </c>
      <c r="D157" s="38" t="s">
        <v>142</v>
      </c>
      <c r="E157" s="12">
        <v>13</v>
      </c>
      <c r="F157" s="12">
        <v>25</v>
      </c>
      <c r="G157" s="12">
        <v>5</v>
      </c>
      <c r="H157" s="12">
        <v>125</v>
      </c>
      <c r="I157" s="12"/>
      <c r="J157" s="12"/>
      <c r="K157" s="12">
        <f>SUM(I157:J157)</f>
        <v>0</v>
      </c>
      <c r="L157" s="12">
        <f>$K157/$H157</f>
        <v>0</v>
      </c>
      <c r="M157" s="39"/>
      <c r="N157" s="15">
        <v>0.09</v>
      </c>
      <c r="O157" s="15">
        <f>$L157*$N157</f>
        <v>0</v>
      </c>
    </row>
    <row r="158" spans="1:17" x14ac:dyDescent="0.2">
      <c r="A158" s="38" t="s">
        <v>144</v>
      </c>
      <c r="B158" s="38" t="s">
        <v>145</v>
      </c>
      <c r="C158" s="38" t="s">
        <v>144</v>
      </c>
      <c r="D158" s="38" t="s">
        <v>144</v>
      </c>
      <c r="E158" s="12">
        <v>19</v>
      </c>
      <c r="F158" s="12">
        <v>25</v>
      </c>
      <c r="G158" s="12">
        <v>5</v>
      </c>
      <c r="H158" s="12">
        <v>125</v>
      </c>
      <c r="I158" s="12"/>
      <c r="J158" s="12"/>
      <c r="K158" s="12">
        <f>SUM(I158:J158)</f>
        <v>0</v>
      </c>
      <c r="L158" s="12">
        <f>$K158/$H158</f>
        <v>0</v>
      </c>
      <c r="M158" s="39"/>
      <c r="N158" s="15">
        <v>0.15</v>
      </c>
      <c r="O158" s="15">
        <f>$L158*$N158</f>
        <v>0</v>
      </c>
    </row>
    <row r="159" spans="1:17" x14ac:dyDescent="0.2">
      <c r="B159" s="3"/>
      <c r="I159" s="36">
        <f t="shared" ref="I159:J159" si="22">SUM(I157:I158)</f>
        <v>0</v>
      </c>
      <c r="J159" s="36">
        <f t="shared" si="22"/>
        <v>0</v>
      </c>
      <c r="K159" s="36">
        <f>SUBTOTAL(9,K157:K158)</f>
        <v>0</v>
      </c>
      <c r="L159" s="36">
        <f>SUBTOTAL(9,L157:L158)</f>
        <v>0</v>
      </c>
      <c r="M159" s="37"/>
      <c r="N159" s="12"/>
      <c r="O159" s="33">
        <f>SUBTOTAL(9,O157:O158)</f>
        <v>0</v>
      </c>
    </row>
    <row r="160" spans="1:17" x14ac:dyDescent="0.2">
      <c r="B160" s="3"/>
      <c r="I160" s="40"/>
      <c r="J160" s="40"/>
      <c r="K160" s="36">
        <v>0</v>
      </c>
      <c r="L160" s="36">
        <v>0</v>
      </c>
      <c r="M160" s="35"/>
      <c r="N160" s="12"/>
      <c r="O160" s="33">
        <v>0</v>
      </c>
    </row>
  </sheetData>
  <autoFilter ref="D3:D153"/>
  <mergeCells count="10">
    <mergeCell ref="K3:L3"/>
    <mergeCell ref="N3:O3"/>
    <mergeCell ref="A117:B117"/>
    <mergeCell ref="A151:H151"/>
    <mergeCell ref="A152:H152"/>
    <mergeCell ref="A153:H153"/>
    <mergeCell ref="G155:H155"/>
    <mergeCell ref="A1:D1"/>
    <mergeCell ref="A2:D2"/>
    <mergeCell ref="G3:H3"/>
  </mergeCells>
  <conditionalFormatting sqref="A5:XFD150">
    <cfRule type="expression" dxfId="97" priority="3">
      <formula>MOD(ROW(),2)</formula>
    </cfRule>
  </conditionalFormatting>
  <conditionalFormatting sqref="K5:K150">
    <cfRule type="cellIs" dxfId="96" priority="2" operator="greaterThan">
      <formula>10000</formula>
    </cfRule>
    <cfRule type="cellIs" dxfId="95" priority="5" operator="greaterThan">
      <formula>10000</formula>
    </cfRule>
  </conditionalFormatting>
  <conditionalFormatting sqref="K118:K150">
    <cfRule type="cellIs" dxfId="94" priority="10" operator="greaterThan">
      <formula>2000</formula>
    </cfRule>
  </conditionalFormatting>
  <conditionalFormatting sqref="O5:O116">
    <cfRule type="cellIs" dxfId="93" priority="4" operator="greaterThan">
      <formula>10</formula>
    </cfRule>
  </conditionalFormatting>
  <pageMargins left="0.25" right="0.25" top="0.75" bottom="0.75" header="0.3" footer="0.3"/>
  <pageSetup paperSize="9" scale="77" fitToHeight="0" orientation="landscape" r:id="rId1"/>
  <headerFooter alignWithMargins="0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>
    <pageSetUpPr fitToPage="1"/>
  </sheetPr>
  <dimension ref="A1:R160"/>
  <sheetViews>
    <sheetView zoomScaleNormal="100" workbookViewId="0">
      <pane xSplit="4" ySplit="4" topLeftCell="E5" activePane="bottomRight" state="frozen"/>
      <selection pane="topRight" activeCell="D1" sqref="D1"/>
      <selection pane="bottomLeft" activeCell="A4" sqref="A4"/>
      <selection pane="bottomRight" activeCell="E5" sqref="E5"/>
    </sheetView>
  </sheetViews>
  <sheetFormatPr defaultColWidth="9.140625" defaultRowHeight="12.75" x14ac:dyDescent="0.2"/>
  <cols>
    <col min="1" max="1" width="12.5703125" style="3" customWidth="1"/>
    <col min="2" max="2" width="14" style="41" customWidth="1"/>
    <col min="3" max="3" width="14" style="3" bestFit="1" customWidth="1"/>
    <col min="4" max="4" width="12.28515625" style="3" customWidth="1"/>
    <col min="5" max="5" width="7.85546875" style="3" customWidth="1"/>
    <col min="6" max="6" width="8.5703125" style="3" customWidth="1"/>
    <col min="7" max="7" width="6.140625" style="3" customWidth="1"/>
    <col min="8" max="8" width="6.42578125" style="3" customWidth="1"/>
    <col min="9" max="10" width="10.140625" style="3" customWidth="1"/>
    <col min="11" max="11" width="8.28515625" style="3" customWidth="1"/>
    <col min="12" max="12" width="10.7109375" style="3" bestFit="1" customWidth="1"/>
    <col min="13" max="13" width="8.28515625" style="3" bestFit="1" customWidth="1"/>
    <col min="14" max="15" width="9.42578125" style="3" customWidth="1"/>
    <col min="16" max="16" width="9.28515625" style="3" customWidth="1"/>
    <col min="17" max="16384" width="9.140625" style="3"/>
  </cols>
  <sheetData>
    <row r="1" spans="1:16" x14ac:dyDescent="0.2">
      <c r="A1" s="315" t="s">
        <v>281</v>
      </c>
      <c r="B1" s="315"/>
      <c r="C1" s="315"/>
      <c r="D1" s="315"/>
      <c r="I1" s="46"/>
      <c r="J1" s="46"/>
    </row>
    <row r="2" spans="1:16" x14ac:dyDescent="0.2">
      <c r="A2" s="316" t="s">
        <v>345</v>
      </c>
      <c r="B2" s="317"/>
      <c r="C2" s="317"/>
      <c r="D2" s="317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30"/>
    </row>
    <row r="3" spans="1:16" x14ac:dyDescent="0.2">
      <c r="A3" s="4" t="s">
        <v>0</v>
      </c>
      <c r="B3" s="4" t="s">
        <v>1</v>
      </c>
      <c r="C3" s="4" t="s">
        <v>2</v>
      </c>
      <c r="D3" s="4" t="s">
        <v>274</v>
      </c>
      <c r="E3" s="4" t="s">
        <v>3</v>
      </c>
      <c r="F3" s="4" t="s">
        <v>4</v>
      </c>
      <c r="G3" s="300" t="s">
        <v>5</v>
      </c>
      <c r="H3" s="301"/>
      <c r="I3" s="50" t="s">
        <v>342</v>
      </c>
      <c r="J3" s="50" t="s">
        <v>340</v>
      </c>
      <c r="K3" s="5"/>
      <c r="L3" s="300" t="s">
        <v>6</v>
      </c>
      <c r="M3" s="301"/>
      <c r="N3" s="6"/>
      <c r="O3" s="300" t="s">
        <v>7</v>
      </c>
      <c r="P3" s="301"/>
    </row>
    <row r="4" spans="1:16" x14ac:dyDescent="0.2">
      <c r="A4" s="37" t="s">
        <v>8</v>
      </c>
      <c r="B4" s="37"/>
      <c r="C4" s="49"/>
      <c r="D4" s="49"/>
      <c r="E4" s="7" t="s">
        <v>9</v>
      </c>
      <c r="F4" s="36" t="s">
        <v>10</v>
      </c>
      <c r="G4" s="8" t="s">
        <v>11</v>
      </c>
      <c r="H4" s="8" t="s">
        <v>12</v>
      </c>
      <c r="I4" s="36" t="s">
        <v>343</v>
      </c>
      <c r="J4" s="36" t="s">
        <v>341</v>
      </c>
      <c r="K4" s="36"/>
      <c r="L4" s="8" t="s">
        <v>13</v>
      </c>
      <c r="M4" s="8" t="s">
        <v>12</v>
      </c>
      <c r="N4" s="9"/>
      <c r="O4" s="10" t="s">
        <v>14</v>
      </c>
      <c r="P4" s="10" t="s">
        <v>15</v>
      </c>
    </row>
    <row r="5" spans="1:16" x14ac:dyDescent="0.2">
      <c r="A5" s="11" t="s">
        <v>146</v>
      </c>
      <c r="B5" s="11" t="s">
        <v>147</v>
      </c>
      <c r="C5" s="11" t="s">
        <v>146</v>
      </c>
      <c r="D5" s="11" t="s">
        <v>275</v>
      </c>
      <c r="E5" s="12">
        <v>15</v>
      </c>
      <c r="F5" s="12">
        <v>1800</v>
      </c>
      <c r="G5" s="12">
        <v>10</v>
      </c>
      <c r="H5" s="12">
        <v>50</v>
      </c>
      <c r="I5" s="12"/>
      <c r="J5" s="12"/>
      <c r="K5" s="13"/>
      <c r="L5" s="12">
        <f>SUM(I5:K5)</f>
        <v>0</v>
      </c>
      <c r="M5" s="12">
        <f t="shared" ref="M5:M20" si="0">$L5/$H5</f>
        <v>0</v>
      </c>
      <c r="N5" s="14"/>
      <c r="O5" s="15">
        <v>0.06</v>
      </c>
      <c r="P5" s="15">
        <f t="shared" ref="P5:P20" si="1">$M5*$O5</f>
        <v>0</v>
      </c>
    </row>
    <row r="6" spans="1:16" x14ac:dyDescent="0.2">
      <c r="A6" s="16" t="s">
        <v>244</v>
      </c>
      <c r="B6" s="16" t="s">
        <v>147</v>
      </c>
      <c r="C6" s="16" t="s">
        <v>245</v>
      </c>
      <c r="D6" s="16" t="s">
        <v>276</v>
      </c>
      <c r="E6" s="12">
        <v>15</v>
      </c>
      <c r="F6" s="12">
        <v>1800</v>
      </c>
      <c r="G6" s="12">
        <v>10</v>
      </c>
      <c r="H6" s="12">
        <v>50</v>
      </c>
      <c r="I6" s="12"/>
      <c r="J6" s="12"/>
      <c r="K6" s="13"/>
      <c r="L6" s="12">
        <f>SUM(I6:K6)</f>
        <v>0</v>
      </c>
      <c r="M6" s="12">
        <f t="shared" si="0"/>
        <v>0</v>
      </c>
      <c r="N6" s="14"/>
      <c r="O6" s="15">
        <v>0.06</v>
      </c>
      <c r="P6" s="15">
        <f>$M6*$O6</f>
        <v>0</v>
      </c>
    </row>
    <row r="7" spans="1:16" x14ac:dyDescent="0.2">
      <c r="A7" s="11" t="s">
        <v>148</v>
      </c>
      <c r="B7" s="11" t="s">
        <v>149</v>
      </c>
      <c r="C7" s="11" t="s">
        <v>148</v>
      </c>
      <c r="D7" s="11" t="s">
        <v>275</v>
      </c>
      <c r="E7" s="12">
        <v>15</v>
      </c>
      <c r="F7" s="12">
        <v>1524</v>
      </c>
      <c r="G7" s="12">
        <v>10</v>
      </c>
      <c r="H7" s="12">
        <v>50</v>
      </c>
      <c r="I7" s="12"/>
      <c r="J7" s="12"/>
      <c r="K7" s="13"/>
      <c r="L7" s="12">
        <f>SUM(I7:K7)</f>
        <v>0</v>
      </c>
      <c r="M7" s="12">
        <f t="shared" si="0"/>
        <v>0</v>
      </c>
      <c r="N7" s="14"/>
      <c r="O7" s="15">
        <v>0.05</v>
      </c>
      <c r="P7" s="15">
        <f t="shared" si="1"/>
        <v>0</v>
      </c>
    </row>
    <row r="8" spans="1:16" x14ac:dyDescent="0.2">
      <c r="A8" s="16" t="s">
        <v>246</v>
      </c>
      <c r="B8" s="16" t="s">
        <v>149</v>
      </c>
      <c r="C8" s="16" t="s">
        <v>247</v>
      </c>
      <c r="D8" s="16" t="s">
        <v>276</v>
      </c>
      <c r="E8" s="12">
        <v>15</v>
      </c>
      <c r="F8" s="12">
        <v>1500</v>
      </c>
      <c r="G8" s="12">
        <v>10</v>
      </c>
      <c r="H8" s="12">
        <v>50</v>
      </c>
      <c r="I8" s="12"/>
      <c r="J8" s="12"/>
      <c r="K8" s="13"/>
      <c r="L8" s="12">
        <f t="shared" ref="L8:L17" si="2">SUM(I8:K8)</f>
        <v>0</v>
      </c>
      <c r="M8" s="12">
        <f t="shared" si="0"/>
        <v>0</v>
      </c>
      <c r="N8" s="14"/>
      <c r="O8" s="15">
        <v>0.05</v>
      </c>
      <c r="P8" s="15">
        <f t="shared" si="1"/>
        <v>0</v>
      </c>
    </row>
    <row r="9" spans="1:16" x14ac:dyDescent="0.2">
      <c r="A9" s="11" t="s">
        <v>16</v>
      </c>
      <c r="B9" s="11" t="s">
        <v>17</v>
      </c>
      <c r="C9" s="11" t="s">
        <v>16</v>
      </c>
      <c r="D9" s="11" t="s">
        <v>275</v>
      </c>
      <c r="E9" s="12">
        <v>15</v>
      </c>
      <c r="F9" s="12">
        <v>1220</v>
      </c>
      <c r="G9" s="12">
        <v>10</v>
      </c>
      <c r="H9" s="12">
        <v>50</v>
      </c>
      <c r="I9" s="12"/>
      <c r="J9" s="12"/>
      <c r="K9" s="13"/>
      <c r="L9" s="12">
        <f t="shared" si="2"/>
        <v>0</v>
      </c>
      <c r="M9" s="12">
        <f t="shared" si="0"/>
        <v>0</v>
      </c>
      <c r="N9" s="14"/>
      <c r="O9" s="15">
        <v>0.04</v>
      </c>
      <c r="P9" s="15">
        <f t="shared" si="1"/>
        <v>0</v>
      </c>
    </row>
    <row r="10" spans="1:16" x14ac:dyDescent="0.2">
      <c r="A10" s="16" t="s">
        <v>18</v>
      </c>
      <c r="B10" s="16" t="s">
        <v>17</v>
      </c>
      <c r="C10" s="16" t="s">
        <v>19</v>
      </c>
      <c r="D10" s="16" t="s">
        <v>276</v>
      </c>
      <c r="E10" s="12">
        <v>15</v>
      </c>
      <c r="F10" s="12">
        <v>1200</v>
      </c>
      <c r="G10" s="12">
        <v>10</v>
      </c>
      <c r="H10" s="12">
        <v>50</v>
      </c>
      <c r="I10" s="12"/>
      <c r="J10" s="12"/>
      <c r="K10" s="13"/>
      <c r="L10" s="12">
        <f t="shared" si="2"/>
        <v>0</v>
      </c>
      <c r="M10" s="12">
        <f t="shared" si="0"/>
        <v>0</v>
      </c>
      <c r="N10" s="14"/>
      <c r="O10" s="15">
        <v>0.04</v>
      </c>
      <c r="P10" s="15">
        <f t="shared" si="1"/>
        <v>0</v>
      </c>
    </row>
    <row r="11" spans="1:16" x14ac:dyDescent="0.2">
      <c r="A11" s="11" t="s">
        <v>20</v>
      </c>
      <c r="B11" s="11" t="s">
        <v>21</v>
      </c>
      <c r="C11" s="11" t="s">
        <v>20</v>
      </c>
      <c r="D11" s="11" t="s">
        <v>275</v>
      </c>
      <c r="E11" s="12">
        <v>15</v>
      </c>
      <c r="F11" s="12">
        <v>915</v>
      </c>
      <c r="G11" s="12">
        <v>10</v>
      </c>
      <c r="H11" s="12">
        <v>100</v>
      </c>
      <c r="I11" s="12"/>
      <c r="J11" s="12"/>
      <c r="K11" s="13"/>
      <c r="L11" s="12">
        <f t="shared" si="2"/>
        <v>0</v>
      </c>
      <c r="M11" s="12">
        <f t="shared" si="0"/>
        <v>0</v>
      </c>
      <c r="N11" s="14"/>
      <c r="O11" s="15">
        <v>0.05</v>
      </c>
      <c r="P11" s="15">
        <f t="shared" si="1"/>
        <v>0</v>
      </c>
    </row>
    <row r="12" spans="1:16" x14ac:dyDescent="0.2">
      <c r="A12" s="16" t="s">
        <v>22</v>
      </c>
      <c r="B12" s="16" t="s">
        <v>21</v>
      </c>
      <c r="C12" s="16" t="s">
        <v>23</v>
      </c>
      <c r="D12" s="16" t="s">
        <v>276</v>
      </c>
      <c r="E12" s="12">
        <v>15</v>
      </c>
      <c r="F12" s="12">
        <v>900</v>
      </c>
      <c r="G12" s="12">
        <v>10</v>
      </c>
      <c r="H12" s="12">
        <v>100</v>
      </c>
      <c r="I12" s="12"/>
      <c r="J12" s="12"/>
      <c r="K12" s="13"/>
      <c r="L12" s="12">
        <f t="shared" si="2"/>
        <v>0</v>
      </c>
      <c r="M12" s="12">
        <f t="shared" si="0"/>
        <v>0</v>
      </c>
      <c r="N12" s="14"/>
      <c r="O12" s="15">
        <v>0.05</v>
      </c>
      <c r="P12" s="15">
        <f t="shared" si="1"/>
        <v>0</v>
      </c>
    </row>
    <row r="13" spans="1:16" x14ac:dyDescent="0.2">
      <c r="A13" s="13" t="s">
        <v>166</v>
      </c>
      <c r="B13" s="13" t="s">
        <v>21</v>
      </c>
      <c r="C13" s="13">
        <v>90441800</v>
      </c>
      <c r="D13" s="36" t="s">
        <v>277</v>
      </c>
      <c r="E13" s="12" t="s">
        <v>167</v>
      </c>
      <c r="F13" s="12">
        <v>900</v>
      </c>
      <c r="G13" s="12">
        <v>10</v>
      </c>
      <c r="H13" s="12">
        <v>100</v>
      </c>
      <c r="I13" s="12"/>
      <c r="J13" s="12"/>
      <c r="K13" s="13"/>
      <c r="L13" s="12">
        <f t="shared" si="2"/>
        <v>0</v>
      </c>
      <c r="M13" s="12">
        <f t="shared" si="0"/>
        <v>0</v>
      </c>
      <c r="N13" s="14"/>
      <c r="O13" s="15">
        <v>0.05</v>
      </c>
      <c r="P13" s="15">
        <f t="shared" si="1"/>
        <v>0</v>
      </c>
    </row>
    <row r="14" spans="1:16" x14ac:dyDescent="0.2">
      <c r="A14" s="11" t="s">
        <v>150</v>
      </c>
      <c r="B14" s="11" t="s">
        <v>151</v>
      </c>
      <c r="C14" s="11" t="s">
        <v>150</v>
      </c>
      <c r="D14" s="11" t="s">
        <v>275</v>
      </c>
      <c r="E14" s="12">
        <v>15</v>
      </c>
      <c r="F14" s="12">
        <v>760</v>
      </c>
      <c r="G14" s="12">
        <v>10</v>
      </c>
      <c r="H14" s="12">
        <v>100</v>
      </c>
      <c r="I14" s="12"/>
      <c r="J14" s="12"/>
      <c r="K14" s="13"/>
      <c r="L14" s="12">
        <f t="shared" si="2"/>
        <v>0</v>
      </c>
      <c r="M14" s="12">
        <f t="shared" si="0"/>
        <v>0</v>
      </c>
      <c r="N14" s="14"/>
      <c r="O14" s="15">
        <v>0.04</v>
      </c>
      <c r="P14" s="15">
        <f t="shared" si="1"/>
        <v>0</v>
      </c>
    </row>
    <row r="15" spans="1:16" x14ac:dyDescent="0.2">
      <c r="A15" s="16" t="s">
        <v>152</v>
      </c>
      <c r="B15" s="16" t="s">
        <v>151</v>
      </c>
      <c r="C15" s="16" t="s">
        <v>153</v>
      </c>
      <c r="D15" s="16" t="s">
        <v>276</v>
      </c>
      <c r="E15" s="12">
        <v>15</v>
      </c>
      <c r="F15" s="12">
        <v>750</v>
      </c>
      <c r="G15" s="12">
        <v>10</v>
      </c>
      <c r="H15" s="12">
        <v>100</v>
      </c>
      <c r="I15" s="12"/>
      <c r="J15" s="12"/>
      <c r="K15" s="13"/>
      <c r="L15" s="12">
        <f t="shared" si="2"/>
        <v>0</v>
      </c>
      <c r="M15" s="12">
        <f t="shared" si="0"/>
        <v>0</v>
      </c>
      <c r="N15" s="14"/>
      <c r="O15" s="15">
        <v>0.04</v>
      </c>
      <c r="P15" s="15">
        <f t="shared" si="1"/>
        <v>0</v>
      </c>
    </row>
    <row r="16" spans="1:16" x14ac:dyDescent="0.2">
      <c r="A16" s="11" t="s">
        <v>24</v>
      </c>
      <c r="B16" s="11" t="s">
        <v>25</v>
      </c>
      <c r="C16" s="11" t="s">
        <v>24</v>
      </c>
      <c r="D16" s="11" t="s">
        <v>275</v>
      </c>
      <c r="E16" s="12">
        <v>15</v>
      </c>
      <c r="F16" s="12">
        <v>610</v>
      </c>
      <c r="G16" s="12">
        <v>10</v>
      </c>
      <c r="H16" s="12">
        <v>100</v>
      </c>
      <c r="I16" s="12"/>
      <c r="J16" s="12"/>
      <c r="K16" s="13"/>
      <c r="L16" s="12">
        <f>SUM(I16:K16)</f>
        <v>0</v>
      </c>
      <c r="M16" s="12">
        <f t="shared" si="0"/>
        <v>0</v>
      </c>
      <c r="N16" s="14"/>
      <c r="O16" s="15">
        <v>0.04</v>
      </c>
      <c r="P16" s="15">
        <f t="shared" si="1"/>
        <v>0</v>
      </c>
    </row>
    <row r="17" spans="1:18" x14ac:dyDescent="0.2">
      <c r="A17" s="36" t="s">
        <v>168</v>
      </c>
      <c r="B17" s="36" t="s">
        <v>25</v>
      </c>
      <c r="C17" s="36">
        <v>90441600</v>
      </c>
      <c r="D17" s="36" t="s">
        <v>277</v>
      </c>
      <c r="E17" s="12" t="s">
        <v>167</v>
      </c>
      <c r="F17" s="12">
        <v>600</v>
      </c>
      <c r="G17" s="12">
        <v>10</v>
      </c>
      <c r="H17" s="12">
        <v>100</v>
      </c>
      <c r="I17" s="12"/>
      <c r="J17" s="12">
        <v>2000</v>
      </c>
      <c r="K17" s="13"/>
      <c r="L17" s="12">
        <f t="shared" si="2"/>
        <v>2000</v>
      </c>
      <c r="M17" s="12">
        <f t="shared" si="0"/>
        <v>20</v>
      </c>
      <c r="N17" s="14"/>
      <c r="O17" s="15">
        <v>0.04</v>
      </c>
      <c r="P17" s="15">
        <f t="shared" si="1"/>
        <v>0.8</v>
      </c>
    </row>
    <row r="18" spans="1:18" x14ac:dyDescent="0.2">
      <c r="A18" s="11" t="s">
        <v>26</v>
      </c>
      <c r="B18" s="11" t="s">
        <v>27</v>
      </c>
      <c r="C18" s="11" t="s">
        <v>26</v>
      </c>
      <c r="D18" s="11" t="s">
        <v>275</v>
      </c>
      <c r="E18" s="12">
        <v>15</v>
      </c>
      <c r="F18" s="12">
        <v>457</v>
      </c>
      <c r="G18" s="12">
        <v>10</v>
      </c>
      <c r="H18" s="12">
        <v>200</v>
      </c>
      <c r="I18" s="12"/>
      <c r="J18" s="12"/>
      <c r="K18" s="13"/>
      <c r="L18" s="12">
        <f>SUM(I18:K18)</f>
        <v>0</v>
      </c>
      <c r="M18" s="12">
        <f t="shared" si="0"/>
        <v>0</v>
      </c>
      <c r="N18" s="14"/>
      <c r="O18" s="15">
        <v>0.05</v>
      </c>
      <c r="P18" s="15">
        <f t="shared" si="1"/>
        <v>0</v>
      </c>
    </row>
    <row r="19" spans="1:18" x14ac:dyDescent="0.2">
      <c r="A19" s="36" t="s">
        <v>169</v>
      </c>
      <c r="B19" s="36" t="s">
        <v>27</v>
      </c>
      <c r="C19" s="36">
        <v>90441400</v>
      </c>
      <c r="D19" s="36" t="s">
        <v>277</v>
      </c>
      <c r="E19" s="12" t="s">
        <v>167</v>
      </c>
      <c r="F19" s="12">
        <v>450</v>
      </c>
      <c r="G19" s="12">
        <v>10</v>
      </c>
      <c r="H19" s="12">
        <v>200</v>
      </c>
      <c r="I19" s="12"/>
      <c r="J19" s="12">
        <v>4000</v>
      </c>
      <c r="K19" s="13"/>
      <c r="L19" s="12">
        <f>SUM(I19:K19)</f>
        <v>4000</v>
      </c>
      <c r="M19" s="12">
        <f t="shared" si="0"/>
        <v>20</v>
      </c>
      <c r="N19" s="14"/>
      <c r="O19" s="15">
        <v>0.05</v>
      </c>
      <c r="P19" s="15">
        <f t="shared" si="1"/>
        <v>1</v>
      </c>
    </row>
    <row r="20" spans="1:18" x14ac:dyDescent="0.2">
      <c r="A20" s="11" t="s">
        <v>258</v>
      </c>
      <c r="B20" s="11" t="s">
        <v>259</v>
      </c>
      <c r="C20" s="11" t="s">
        <v>258</v>
      </c>
      <c r="D20" s="11" t="s">
        <v>275</v>
      </c>
      <c r="E20" s="12">
        <v>15</v>
      </c>
      <c r="F20" s="12">
        <v>375</v>
      </c>
      <c r="G20" s="12">
        <v>10</v>
      </c>
      <c r="H20" s="12">
        <v>200</v>
      </c>
      <c r="I20" s="12"/>
      <c r="J20" s="12">
        <v>1000</v>
      </c>
      <c r="K20" s="13"/>
      <c r="L20" s="12">
        <f>SUM(I20:K20)</f>
        <v>1000</v>
      </c>
      <c r="M20" s="12">
        <f t="shared" si="0"/>
        <v>5</v>
      </c>
      <c r="N20" s="14"/>
      <c r="O20" s="15">
        <v>0.06</v>
      </c>
      <c r="P20" s="15">
        <f t="shared" si="1"/>
        <v>0.3</v>
      </c>
      <c r="Q20" s="43">
        <f>SUM(P5:P20)</f>
        <v>2.1</v>
      </c>
      <c r="R20" s="3">
        <f>Q20*100/$Q$151</f>
        <v>10.914760914760915</v>
      </c>
    </row>
    <row r="21" spans="1:18" ht="15" x14ac:dyDescent="0.2">
      <c r="A21" s="17" t="s">
        <v>28</v>
      </c>
      <c r="B21" s="17"/>
      <c r="C21" s="18"/>
      <c r="D21" s="18"/>
      <c r="E21" s="19"/>
      <c r="F21" s="12"/>
      <c r="G21" s="20"/>
      <c r="H21" s="20"/>
      <c r="I21" s="12"/>
      <c r="J21" s="12"/>
      <c r="K21" s="21"/>
      <c r="L21" s="12"/>
      <c r="M21" s="12"/>
      <c r="N21" s="14"/>
      <c r="O21" s="12"/>
      <c r="P21" s="15"/>
    </row>
    <row r="22" spans="1:18" x14ac:dyDescent="0.2">
      <c r="A22" s="11" t="s">
        <v>242</v>
      </c>
      <c r="B22" s="11" t="s">
        <v>243</v>
      </c>
      <c r="C22" s="11" t="s">
        <v>242</v>
      </c>
      <c r="D22" s="11" t="s">
        <v>275</v>
      </c>
      <c r="E22" s="12">
        <v>20</v>
      </c>
      <c r="F22" s="12">
        <v>2400</v>
      </c>
      <c r="G22" s="12">
        <v>10</v>
      </c>
      <c r="H22" s="12">
        <v>50</v>
      </c>
      <c r="I22" s="12"/>
      <c r="J22" s="12"/>
      <c r="K22" s="13"/>
      <c r="L22" s="12">
        <f t="shared" ref="L22:L44" si="3">SUM(I22:K22)</f>
        <v>0</v>
      </c>
      <c r="M22" s="12">
        <f t="shared" ref="M22:M44" si="4">$L22/$H22</f>
        <v>0</v>
      </c>
      <c r="N22" s="14"/>
      <c r="O22" s="15">
        <v>7.0000000000000007E-2</v>
      </c>
      <c r="P22" s="15">
        <f t="shared" ref="P22:P44" si="5">$M22*$O22</f>
        <v>0</v>
      </c>
    </row>
    <row r="23" spans="1:18" x14ac:dyDescent="0.2">
      <c r="A23" s="11" t="s">
        <v>212</v>
      </c>
      <c r="B23" s="11" t="s">
        <v>213</v>
      </c>
      <c r="C23" s="11" t="s">
        <v>212</v>
      </c>
      <c r="D23" s="11" t="s">
        <v>275</v>
      </c>
      <c r="E23" s="12">
        <v>20</v>
      </c>
      <c r="F23" s="12">
        <v>2100</v>
      </c>
      <c r="G23" s="12">
        <v>10</v>
      </c>
      <c r="H23" s="12">
        <v>50</v>
      </c>
      <c r="I23" s="12"/>
      <c r="J23" s="12"/>
      <c r="K23" s="13"/>
      <c r="L23" s="12">
        <f t="shared" si="3"/>
        <v>0</v>
      </c>
      <c r="M23" s="12">
        <f t="shared" si="4"/>
        <v>0</v>
      </c>
      <c r="N23" s="14"/>
      <c r="O23" s="15">
        <v>7.0000000000000007E-2</v>
      </c>
      <c r="P23" s="15">
        <f t="shared" si="5"/>
        <v>0</v>
      </c>
    </row>
    <row r="24" spans="1:18" x14ac:dyDescent="0.2">
      <c r="A24" s="22" t="s">
        <v>248</v>
      </c>
      <c r="B24" s="22" t="s">
        <v>213</v>
      </c>
      <c r="C24" s="22" t="s">
        <v>249</v>
      </c>
      <c r="D24" s="22" t="s">
        <v>276</v>
      </c>
      <c r="E24" s="12">
        <v>20</v>
      </c>
      <c r="F24" s="12">
        <v>2100</v>
      </c>
      <c r="G24" s="12">
        <v>10</v>
      </c>
      <c r="H24" s="12">
        <v>50</v>
      </c>
      <c r="I24" s="12"/>
      <c r="J24" s="12"/>
      <c r="K24" s="13"/>
      <c r="L24" s="12">
        <f t="shared" si="3"/>
        <v>0</v>
      </c>
      <c r="M24" s="12">
        <f t="shared" si="4"/>
        <v>0</v>
      </c>
      <c r="N24" s="14"/>
      <c r="O24" s="15">
        <v>7.0000000000000007E-2</v>
      </c>
      <c r="P24" s="15">
        <f t="shared" si="5"/>
        <v>0</v>
      </c>
    </row>
    <row r="25" spans="1:18" x14ac:dyDescent="0.2">
      <c r="A25" s="11" t="s">
        <v>214</v>
      </c>
      <c r="B25" s="11" t="s">
        <v>30</v>
      </c>
      <c r="C25" s="11" t="s">
        <v>214</v>
      </c>
      <c r="D25" s="11" t="s">
        <v>275</v>
      </c>
      <c r="E25" s="12">
        <v>20</v>
      </c>
      <c r="F25" s="12">
        <v>1800</v>
      </c>
      <c r="G25" s="12">
        <v>10</v>
      </c>
      <c r="H25" s="12">
        <v>50</v>
      </c>
      <c r="I25" s="12"/>
      <c r="J25" s="12"/>
      <c r="K25" s="13"/>
      <c r="L25" s="12">
        <f t="shared" si="3"/>
        <v>0</v>
      </c>
      <c r="M25" s="12">
        <f t="shared" si="4"/>
        <v>0</v>
      </c>
      <c r="N25" s="14"/>
      <c r="O25" s="15">
        <v>0.09</v>
      </c>
      <c r="P25" s="15">
        <f t="shared" si="5"/>
        <v>0</v>
      </c>
    </row>
    <row r="26" spans="1:18" x14ac:dyDescent="0.2">
      <c r="A26" s="22" t="s">
        <v>29</v>
      </c>
      <c r="B26" s="22" t="s">
        <v>30</v>
      </c>
      <c r="C26" s="22" t="s">
        <v>31</v>
      </c>
      <c r="D26" s="22" t="s">
        <v>276</v>
      </c>
      <c r="E26" s="12">
        <v>20</v>
      </c>
      <c r="F26" s="12">
        <v>1800</v>
      </c>
      <c r="G26" s="12">
        <v>10</v>
      </c>
      <c r="H26" s="12">
        <v>50</v>
      </c>
      <c r="I26" s="12"/>
      <c r="J26" s="12"/>
      <c r="K26" s="13"/>
      <c r="L26" s="12">
        <f t="shared" si="3"/>
        <v>0</v>
      </c>
      <c r="M26" s="12">
        <f t="shared" si="4"/>
        <v>0</v>
      </c>
      <c r="N26" s="14"/>
      <c r="O26" s="15">
        <v>0.09</v>
      </c>
      <c r="P26" s="15">
        <f t="shared" si="5"/>
        <v>0</v>
      </c>
    </row>
    <row r="27" spans="1:18" x14ac:dyDescent="0.2">
      <c r="A27" s="11" t="s">
        <v>32</v>
      </c>
      <c r="B27" s="11" t="s">
        <v>33</v>
      </c>
      <c r="C27" s="11" t="s">
        <v>32</v>
      </c>
      <c r="D27" s="11" t="s">
        <v>275</v>
      </c>
      <c r="E27" s="12">
        <v>20</v>
      </c>
      <c r="F27" s="12">
        <v>1524</v>
      </c>
      <c r="G27" s="12">
        <v>10</v>
      </c>
      <c r="H27" s="12">
        <v>50</v>
      </c>
      <c r="I27" s="12"/>
      <c r="J27" s="12"/>
      <c r="K27" s="13"/>
      <c r="L27" s="12">
        <f t="shared" si="3"/>
        <v>0</v>
      </c>
      <c r="M27" s="12">
        <f t="shared" si="4"/>
        <v>0</v>
      </c>
      <c r="N27" s="14"/>
      <c r="O27" s="15">
        <v>7.0000000000000007E-2</v>
      </c>
      <c r="P27" s="15">
        <f t="shared" si="5"/>
        <v>0</v>
      </c>
    </row>
    <row r="28" spans="1:18" x14ac:dyDescent="0.2">
      <c r="A28" s="23" t="s">
        <v>34</v>
      </c>
      <c r="B28" s="11" t="s">
        <v>35</v>
      </c>
      <c r="C28" s="11" t="s">
        <v>34</v>
      </c>
      <c r="D28" s="11" t="s">
        <v>275</v>
      </c>
      <c r="E28" s="12">
        <v>20</v>
      </c>
      <c r="F28" s="12">
        <v>1220</v>
      </c>
      <c r="G28" s="12">
        <v>10</v>
      </c>
      <c r="H28" s="12">
        <v>50</v>
      </c>
      <c r="I28" s="12"/>
      <c r="J28" s="12"/>
      <c r="K28" s="13"/>
      <c r="L28" s="12">
        <f t="shared" si="3"/>
        <v>0</v>
      </c>
      <c r="M28" s="12">
        <f t="shared" si="4"/>
        <v>0</v>
      </c>
      <c r="N28" s="14"/>
      <c r="O28" s="15">
        <v>0.06</v>
      </c>
      <c r="P28" s="15">
        <f t="shared" si="5"/>
        <v>0</v>
      </c>
    </row>
    <row r="29" spans="1:18" x14ac:dyDescent="0.2">
      <c r="A29" s="16" t="s">
        <v>36</v>
      </c>
      <c r="B29" s="16" t="s">
        <v>35</v>
      </c>
      <c r="C29" s="16" t="s">
        <v>37</v>
      </c>
      <c r="D29" s="16" t="s">
        <v>276</v>
      </c>
      <c r="E29" s="12">
        <v>20</v>
      </c>
      <c r="F29" s="12">
        <v>1200</v>
      </c>
      <c r="G29" s="12">
        <v>10</v>
      </c>
      <c r="H29" s="12">
        <v>50</v>
      </c>
      <c r="I29" s="12"/>
      <c r="J29" s="12"/>
      <c r="K29" s="13"/>
      <c r="L29" s="12">
        <f t="shared" si="3"/>
        <v>0</v>
      </c>
      <c r="M29" s="12">
        <f t="shared" si="4"/>
        <v>0</v>
      </c>
      <c r="N29" s="14"/>
      <c r="O29" s="15">
        <v>0.06</v>
      </c>
      <c r="P29" s="15">
        <f t="shared" si="5"/>
        <v>0</v>
      </c>
    </row>
    <row r="30" spans="1:18" x14ac:dyDescent="0.2">
      <c r="A30" s="11" t="s">
        <v>38</v>
      </c>
      <c r="B30" s="11" t="s">
        <v>39</v>
      </c>
      <c r="C30" s="11" t="s">
        <v>38</v>
      </c>
      <c r="D30" s="11" t="s">
        <v>275</v>
      </c>
      <c r="E30" s="12">
        <v>20</v>
      </c>
      <c r="F30" s="12">
        <v>915</v>
      </c>
      <c r="G30" s="12">
        <v>10</v>
      </c>
      <c r="H30" s="12">
        <v>50</v>
      </c>
      <c r="I30" s="12"/>
      <c r="J30" s="12"/>
      <c r="K30" s="13"/>
      <c r="L30" s="12">
        <f t="shared" si="3"/>
        <v>0</v>
      </c>
      <c r="M30" s="12">
        <f t="shared" si="4"/>
        <v>0</v>
      </c>
      <c r="N30" s="14"/>
      <c r="O30" s="15">
        <v>0.04</v>
      </c>
      <c r="P30" s="15">
        <f t="shared" si="5"/>
        <v>0</v>
      </c>
    </row>
    <row r="31" spans="1:18" x14ac:dyDescent="0.2">
      <c r="A31" s="16" t="s">
        <v>40</v>
      </c>
      <c r="B31" s="16" t="s">
        <v>39</v>
      </c>
      <c r="C31" s="16" t="s">
        <v>41</v>
      </c>
      <c r="D31" s="16" t="s">
        <v>276</v>
      </c>
      <c r="E31" s="12">
        <v>20</v>
      </c>
      <c r="F31" s="12">
        <v>900</v>
      </c>
      <c r="G31" s="12">
        <v>10</v>
      </c>
      <c r="H31" s="12">
        <v>50</v>
      </c>
      <c r="I31" s="12"/>
      <c r="J31" s="12"/>
      <c r="K31" s="13"/>
      <c r="L31" s="12">
        <f t="shared" si="3"/>
        <v>0</v>
      </c>
      <c r="M31" s="12">
        <f t="shared" si="4"/>
        <v>0</v>
      </c>
      <c r="N31" s="14"/>
      <c r="O31" s="15">
        <v>0.04</v>
      </c>
      <c r="P31" s="15">
        <f t="shared" si="5"/>
        <v>0</v>
      </c>
    </row>
    <row r="32" spans="1:18" x14ac:dyDescent="0.2">
      <c r="A32" s="36" t="s">
        <v>170</v>
      </c>
      <c r="B32" s="36" t="s">
        <v>39</v>
      </c>
      <c r="C32" s="36">
        <v>90442800</v>
      </c>
      <c r="D32" s="36" t="s">
        <v>277</v>
      </c>
      <c r="E32" s="12" t="s">
        <v>46</v>
      </c>
      <c r="F32" s="12">
        <v>900</v>
      </c>
      <c r="G32" s="12">
        <v>10</v>
      </c>
      <c r="H32" s="12">
        <v>50</v>
      </c>
      <c r="I32" s="12"/>
      <c r="J32" s="12"/>
      <c r="K32" s="13"/>
      <c r="L32" s="12">
        <f t="shared" si="3"/>
        <v>0</v>
      </c>
      <c r="M32" s="12">
        <f t="shared" si="4"/>
        <v>0</v>
      </c>
      <c r="N32" s="14"/>
      <c r="O32" s="15">
        <v>0.04</v>
      </c>
      <c r="P32" s="15">
        <f t="shared" si="5"/>
        <v>0</v>
      </c>
    </row>
    <row r="33" spans="1:18" x14ac:dyDescent="0.2">
      <c r="A33" s="11" t="s">
        <v>154</v>
      </c>
      <c r="B33" s="11" t="s">
        <v>43</v>
      </c>
      <c r="C33" s="11" t="s">
        <v>154</v>
      </c>
      <c r="D33" s="11" t="s">
        <v>275</v>
      </c>
      <c r="E33" s="12">
        <v>20</v>
      </c>
      <c r="F33" s="12">
        <v>760</v>
      </c>
      <c r="G33" s="12">
        <v>10</v>
      </c>
      <c r="H33" s="12">
        <v>100</v>
      </c>
      <c r="I33" s="12"/>
      <c r="J33" s="12"/>
      <c r="K33" s="13"/>
      <c r="L33" s="12">
        <f t="shared" si="3"/>
        <v>0</v>
      </c>
      <c r="M33" s="12">
        <f t="shared" si="4"/>
        <v>0</v>
      </c>
      <c r="N33" s="14"/>
      <c r="O33" s="15">
        <v>7.0000000000000007E-2</v>
      </c>
      <c r="P33" s="15">
        <f t="shared" si="5"/>
        <v>0</v>
      </c>
    </row>
    <row r="34" spans="1:18" x14ac:dyDescent="0.2">
      <c r="A34" s="16" t="s">
        <v>42</v>
      </c>
      <c r="B34" s="16" t="s">
        <v>43</v>
      </c>
      <c r="C34" s="16" t="s">
        <v>44</v>
      </c>
      <c r="D34" s="16" t="s">
        <v>276</v>
      </c>
      <c r="E34" s="12">
        <v>20</v>
      </c>
      <c r="F34" s="12">
        <v>750</v>
      </c>
      <c r="G34" s="12">
        <v>10</v>
      </c>
      <c r="H34" s="12">
        <v>100</v>
      </c>
      <c r="I34" s="12"/>
      <c r="J34" s="12"/>
      <c r="K34" s="13"/>
      <c r="L34" s="12">
        <f t="shared" si="3"/>
        <v>0</v>
      </c>
      <c r="M34" s="12">
        <f t="shared" si="4"/>
        <v>0</v>
      </c>
      <c r="N34" s="14"/>
      <c r="O34" s="15">
        <v>7.0000000000000007E-2</v>
      </c>
      <c r="P34" s="15">
        <f t="shared" si="5"/>
        <v>0</v>
      </c>
    </row>
    <row r="35" spans="1:18" x14ac:dyDescent="0.2">
      <c r="A35" s="36" t="s">
        <v>45</v>
      </c>
      <c r="B35" s="36" t="s">
        <v>43</v>
      </c>
      <c r="C35" s="36">
        <v>90442700</v>
      </c>
      <c r="D35" s="36" t="s">
        <v>277</v>
      </c>
      <c r="E35" s="12" t="s">
        <v>46</v>
      </c>
      <c r="F35" s="12">
        <v>750</v>
      </c>
      <c r="G35" s="12">
        <v>10</v>
      </c>
      <c r="H35" s="12">
        <v>100</v>
      </c>
      <c r="I35" s="12"/>
      <c r="J35" s="12"/>
      <c r="K35" s="13"/>
      <c r="L35" s="12">
        <f t="shared" si="3"/>
        <v>0</v>
      </c>
      <c r="M35" s="12">
        <f t="shared" si="4"/>
        <v>0</v>
      </c>
      <c r="N35" s="14"/>
      <c r="O35" s="15">
        <v>7.0000000000000007E-2</v>
      </c>
      <c r="P35" s="15">
        <f t="shared" si="5"/>
        <v>0</v>
      </c>
    </row>
    <row r="36" spans="1:18" x14ac:dyDescent="0.2">
      <c r="A36" s="11" t="s">
        <v>47</v>
      </c>
      <c r="B36" s="11" t="s">
        <v>48</v>
      </c>
      <c r="C36" s="11" t="s">
        <v>47</v>
      </c>
      <c r="D36" s="11" t="s">
        <v>275</v>
      </c>
      <c r="E36" s="12">
        <v>20</v>
      </c>
      <c r="F36" s="12">
        <v>610</v>
      </c>
      <c r="G36" s="12">
        <v>10</v>
      </c>
      <c r="H36" s="12">
        <v>100</v>
      </c>
      <c r="I36" s="12"/>
      <c r="J36" s="12"/>
      <c r="K36" s="13"/>
      <c r="L36" s="12">
        <f t="shared" si="3"/>
        <v>0</v>
      </c>
      <c r="M36" s="12">
        <f t="shared" si="4"/>
        <v>0</v>
      </c>
      <c r="N36" s="14"/>
      <c r="O36" s="15">
        <v>0.06</v>
      </c>
      <c r="P36" s="15">
        <f t="shared" si="5"/>
        <v>0</v>
      </c>
    </row>
    <row r="37" spans="1:18" x14ac:dyDescent="0.2">
      <c r="A37" s="16" t="s">
        <v>250</v>
      </c>
      <c r="B37" s="16" t="s">
        <v>48</v>
      </c>
      <c r="C37" s="16" t="s">
        <v>251</v>
      </c>
      <c r="D37" s="16" t="s">
        <v>276</v>
      </c>
      <c r="E37" s="12">
        <v>20</v>
      </c>
      <c r="F37" s="12">
        <v>600</v>
      </c>
      <c r="G37" s="12">
        <v>10</v>
      </c>
      <c r="H37" s="12">
        <v>100</v>
      </c>
      <c r="I37" s="12"/>
      <c r="J37" s="12"/>
      <c r="K37" s="13"/>
      <c r="L37" s="12">
        <f t="shared" si="3"/>
        <v>0</v>
      </c>
      <c r="M37" s="12">
        <f t="shared" si="4"/>
        <v>0</v>
      </c>
      <c r="N37" s="14"/>
      <c r="O37" s="15">
        <v>0.06</v>
      </c>
      <c r="P37" s="15">
        <f t="shared" si="5"/>
        <v>0</v>
      </c>
    </row>
    <row r="38" spans="1:18" x14ac:dyDescent="0.2">
      <c r="A38" s="36" t="s">
        <v>49</v>
      </c>
      <c r="B38" s="36" t="s">
        <v>48</v>
      </c>
      <c r="C38" s="36">
        <v>90442600</v>
      </c>
      <c r="D38" s="36" t="s">
        <v>277</v>
      </c>
      <c r="E38" s="12" t="s">
        <v>46</v>
      </c>
      <c r="F38" s="12">
        <v>600</v>
      </c>
      <c r="G38" s="12">
        <v>10</v>
      </c>
      <c r="H38" s="12">
        <v>100</v>
      </c>
      <c r="I38" s="12"/>
      <c r="J38" s="12"/>
      <c r="K38" s="13"/>
      <c r="L38" s="12">
        <f t="shared" si="3"/>
        <v>0</v>
      </c>
      <c r="M38" s="12">
        <f t="shared" si="4"/>
        <v>0</v>
      </c>
      <c r="N38" s="14"/>
      <c r="O38" s="15">
        <v>0.06</v>
      </c>
      <c r="P38" s="15">
        <f t="shared" si="5"/>
        <v>0</v>
      </c>
    </row>
    <row r="39" spans="1:18" x14ac:dyDescent="0.2">
      <c r="A39" s="11" t="s">
        <v>50</v>
      </c>
      <c r="B39" s="11" t="s">
        <v>51</v>
      </c>
      <c r="C39" s="11" t="s">
        <v>50</v>
      </c>
      <c r="D39" s="11" t="s">
        <v>275</v>
      </c>
      <c r="E39" s="12">
        <v>20</v>
      </c>
      <c r="F39" s="12">
        <v>457</v>
      </c>
      <c r="G39" s="12">
        <v>10</v>
      </c>
      <c r="H39" s="12">
        <v>100</v>
      </c>
      <c r="I39" s="12"/>
      <c r="J39" s="12"/>
      <c r="K39" s="13"/>
      <c r="L39" s="12">
        <f t="shared" si="3"/>
        <v>0</v>
      </c>
      <c r="M39" s="12">
        <f t="shared" si="4"/>
        <v>0</v>
      </c>
      <c r="N39" s="14"/>
      <c r="O39" s="15">
        <v>0.04</v>
      </c>
      <c r="P39" s="15">
        <f t="shared" si="5"/>
        <v>0</v>
      </c>
    </row>
    <row r="40" spans="1:18" x14ac:dyDescent="0.2">
      <c r="A40" s="16" t="s">
        <v>252</v>
      </c>
      <c r="B40" s="16" t="s">
        <v>51</v>
      </c>
      <c r="C40" s="16" t="s">
        <v>253</v>
      </c>
      <c r="D40" s="16" t="s">
        <v>276</v>
      </c>
      <c r="E40" s="12">
        <v>20</v>
      </c>
      <c r="F40" s="12">
        <v>450</v>
      </c>
      <c r="G40" s="12">
        <v>10</v>
      </c>
      <c r="H40" s="12">
        <v>100</v>
      </c>
      <c r="I40" s="12"/>
      <c r="J40" s="12"/>
      <c r="K40" s="13"/>
      <c r="L40" s="12">
        <f t="shared" si="3"/>
        <v>0</v>
      </c>
      <c r="M40" s="12">
        <f t="shared" si="4"/>
        <v>0</v>
      </c>
      <c r="N40" s="14"/>
      <c r="O40" s="15">
        <v>0.04</v>
      </c>
      <c r="P40" s="15">
        <f t="shared" si="5"/>
        <v>0</v>
      </c>
    </row>
    <row r="41" spans="1:18" x14ac:dyDescent="0.2">
      <c r="A41" s="36" t="s">
        <v>171</v>
      </c>
      <c r="B41" s="36" t="s">
        <v>51</v>
      </c>
      <c r="C41" s="36">
        <v>90442400</v>
      </c>
      <c r="D41" s="36" t="s">
        <v>277</v>
      </c>
      <c r="E41" s="12" t="s">
        <v>46</v>
      </c>
      <c r="F41" s="12">
        <v>450</v>
      </c>
      <c r="G41" s="12">
        <v>10</v>
      </c>
      <c r="H41" s="12">
        <v>100</v>
      </c>
      <c r="I41" s="12"/>
      <c r="J41" s="12"/>
      <c r="K41" s="13"/>
      <c r="L41" s="12">
        <f t="shared" si="3"/>
        <v>0</v>
      </c>
      <c r="M41" s="12">
        <f t="shared" si="4"/>
        <v>0</v>
      </c>
      <c r="N41" s="14"/>
      <c r="O41" s="15">
        <v>0.04</v>
      </c>
      <c r="P41" s="15">
        <f t="shared" si="5"/>
        <v>0</v>
      </c>
    </row>
    <row r="42" spans="1:18" x14ac:dyDescent="0.2">
      <c r="A42" s="36" t="s">
        <v>172</v>
      </c>
      <c r="B42" s="36" t="s">
        <v>173</v>
      </c>
      <c r="C42" s="36">
        <v>90447000</v>
      </c>
      <c r="D42" s="36" t="s">
        <v>277</v>
      </c>
      <c r="E42" s="12" t="s">
        <v>46</v>
      </c>
      <c r="F42" s="12">
        <v>240</v>
      </c>
      <c r="G42" s="12">
        <v>10</v>
      </c>
      <c r="H42" s="12">
        <v>250</v>
      </c>
      <c r="I42" s="12"/>
      <c r="J42" s="12"/>
      <c r="K42" s="13"/>
      <c r="L42" s="12">
        <f t="shared" si="3"/>
        <v>0</v>
      </c>
      <c r="M42" s="12">
        <f t="shared" si="4"/>
        <v>0</v>
      </c>
      <c r="N42" s="14"/>
      <c r="O42" s="15">
        <v>0.06</v>
      </c>
      <c r="P42" s="15">
        <f t="shared" si="5"/>
        <v>0</v>
      </c>
    </row>
    <row r="43" spans="1:18" x14ac:dyDescent="0.2">
      <c r="A43" s="11" t="s">
        <v>260</v>
      </c>
      <c r="B43" s="11" t="s">
        <v>229</v>
      </c>
      <c r="C43" s="11" t="s">
        <v>260</v>
      </c>
      <c r="D43" s="11" t="s">
        <v>275</v>
      </c>
      <c r="E43" s="12">
        <v>20</v>
      </c>
      <c r="F43" s="12">
        <v>100</v>
      </c>
      <c r="G43" s="12">
        <v>10</v>
      </c>
      <c r="H43" s="12">
        <v>500</v>
      </c>
      <c r="I43" s="12"/>
      <c r="J43" s="12"/>
      <c r="K43" s="13"/>
      <c r="L43" s="12">
        <f t="shared" si="3"/>
        <v>0</v>
      </c>
      <c r="M43" s="12">
        <f t="shared" si="4"/>
        <v>0</v>
      </c>
      <c r="N43" s="14"/>
      <c r="O43" s="15">
        <v>0.06</v>
      </c>
      <c r="P43" s="15">
        <f t="shared" si="5"/>
        <v>0</v>
      </c>
    </row>
    <row r="44" spans="1:18" x14ac:dyDescent="0.2">
      <c r="A44" s="36" t="s">
        <v>228</v>
      </c>
      <c r="B44" s="36" t="s">
        <v>229</v>
      </c>
      <c r="C44" s="36">
        <v>90442100</v>
      </c>
      <c r="D44" s="36" t="s">
        <v>277</v>
      </c>
      <c r="E44" s="12" t="s">
        <v>46</v>
      </c>
      <c r="F44" s="12">
        <v>100</v>
      </c>
      <c r="G44" s="12">
        <v>10</v>
      </c>
      <c r="H44" s="12">
        <v>500</v>
      </c>
      <c r="I44" s="12"/>
      <c r="J44" s="12"/>
      <c r="K44" s="13"/>
      <c r="L44" s="12">
        <f t="shared" si="3"/>
        <v>0</v>
      </c>
      <c r="M44" s="12">
        <f t="shared" si="4"/>
        <v>0</v>
      </c>
      <c r="N44" s="14"/>
      <c r="O44" s="15">
        <v>0.06</v>
      </c>
      <c r="P44" s="15">
        <f t="shared" si="5"/>
        <v>0</v>
      </c>
      <c r="Q44" s="43">
        <f>SUM(P22:P44)</f>
        <v>0</v>
      </c>
      <c r="R44" s="3">
        <f>Q44*100/$Q$151</f>
        <v>0</v>
      </c>
    </row>
    <row r="45" spans="1:18" ht="15" x14ac:dyDescent="0.2">
      <c r="A45" s="17" t="s">
        <v>52</v>
      </c>
      <c r="B45" s="17"/>
      <c r="C45" s="18"/>
      <c r="D45" s="18"/>
      <c r="E45" s="19"/>
      <c r="F45" s="24"/>
      <c r="G45" s="10"/>
      <c r="H45" s="10"/>
      <c r="I45" s="12"/>
      <c r="J45" s="12"/>
      <c r="K45" s="25"/>
      <c r="L45" s="12"/>
      <c r="M45" s="12"/>
      <c r="N45" s="14"/>
      <c r="O45" s="12"/>
      <c r="P45" s="15"/>
    </row>
    <row r="46" spans="1:18" x14ac:dyDescent="0.2">
      <c r="A46" s="36" t="s">
        <v>293</v>
      </c>
      <c r="B46" s="36" t="s">
        <v>294</v>
      </c>
      <c r="C46" s="36">
        <v>90443000</v>
      </c>
      <c r="D46" s="36" t="s">
        <v>277</v>
      </c>
      <c r="E46" s="12" t="s">
        <v>63</v>
      </c>
      <c r="F46" s="12">
        <v>2100</v>
      </c>
      <c r="G46" s="12">
        <v>10</v>
      </c>
      <c r="H46" s="12">
        <v>50</v>
      </c>
      <c r="I46" s="12"/>
      <c r="J46" s="12"/>
      <c r="K46" s="13"/>
      <c r="L46" s="12">
        <f>SUM(I46:K46)</f>
        <v>0</v>
      </c>
      <c r="M46" s="12">
        <f t="shared" ref="M46:M66" si="6">$L46/$H46</f>
        <v>0</v>
      </c>
      <c r="N46" s="14"/>
      <c r="O46" s="15">
        <v>0.09</v>
      </c>
      <c r="P46" s="15">
        <f t="shared" ref="P46:P66" si="7">$M46*$O46</f>
        <v>0</v>
      </c>
    </row>
    <row r="47" spans="1:18" x14ac:dyDescent="0.2">
      <c r="A47" s="11" t="s">
        <v>193</v>
      </c>
      <c r="B47" s="11" t="s">
        <v>175</v>
      </c>
      <c r="C47" s="11" t="s">
        <v>193</v>
      </c>
      <c r="D47" s="11" t="s">
        <v>275</v>
      </c>
      <c r="E47" s="12">
        <v>25</v>
      </c>
      <c r="F47" s="12">
        <v>1800</v>
      </c>
      <c r="G47" s="12">
        <v>10</v>
      </c>
      <c r="H47" s="12">
        <v>50</v>
      </c>
      <c r="I47" s="12"/>
      <c r="J47" s="12"/>
      <c r="K47" s="13"/>
      <c r="L47" s="12">
        <f t="shared" ref="L47:L66" si="8">SUM(I47:K47)</f>
        <v>0</v>
      </c>
      <c r="M47" s="12">
        <f t="shared" si="6"/>
        <v>0</v>
      </c>
      <c r="N47" s="14"/>
      <c r="O47" s="15">
        <v>0.12</v>
      </c>
      <c r="P47" s="15">
        <f t="shared" si="7"/>
        <v>0</v>
      </c>
    </row>
    <row r="48" spans="1:18" x14ac:dyDescent="0.2">
      <c r="A48" s="36" t="s">
        <v>174</v>
      </c>
      <c r="B48" s="36" t="s">
        <v>175</v>
      </c>
      <c r="C48" s="36">
        <v>90443900</v>
      </c>
      <c r="D48" s="36" t="s">
        <v>277</v>
      </c>
      <c r="E48" s="12" t="s">
        <v>63</v>
      </c>
      <c r="F48" s="12">
        <v>1800</v>
      </c>
      <c r="G48" s="12">
        <v>10</v>
      </c>
      <c r="H48" s="12">
        <v>50</v>
      </c>
      <c r="I48" s="12"/>
      <c r="J48" s="12"/>
      <c r="K48" s="13"/>
      <c r="L48" s="12">
        <f t="shared" si="8"/>
        <v>0</v>
      </c>
      <c r="M48" s="12">
        <f t="shared" si="6"/>
        <v>0</v>
      </c>
      <c r="N48" s="14"/>
      <c r="O48" s="15">
        <v>0.12</v>
      </c>
      <c r="P48" s="15">
        <f t="shared" si="7"/>
        <v>0</v>
      </c>
    </row>
    <row r="49" spans="1:16" x14ac:dyDescent="0.2">
      <c r="A49" s="11" t="s">
        <v>254</v>
      </c>
      <c r="B49" s="11" t="s">
        <v>255</v>
      </c>
      <c r="C49" s="11" t="s">
        <v>254</v>
      </c>
      <c r="D49" s="11" t="s">
        <v>275</v>
      </c>
      <c r="E49" s="12">
        <v>25</v>
      </c>
      <c r="F49" s="12">
        <v>1650</v>
      </c>
      <c r="G49" s="12">
        <v>10</v>
      </c>
      <c r="H49" s="12">
        <v>50</v>
      </c>
      <c r="I49" s="12"/>
      <c r="J49" s="12"/>
      <c r="K49" s="13"/>
      <c r="L49" s="12">
        <f t="shared" si="8"/>
        <v>0</v>
      </c>
      <c r="M49" s="12">
        <f t="shared" si="6"/>
        <v>0</v>
      </c>
      <c r="N49" s="14"/>
      <c r="O49" s="15">
        <v>0.12</v>
      </c>
      <c r="P49" s="15">
        <f t="shared" si="7"/>
        <v>0</v>
      </c>
    </row>
    <row r="50" spans="1:16" x14ac:dyDescent="0.2">
      <c r="A50" s="11" t="s">
        <v>230</v>
      </c>
      <c r="B50" s="11" t="s">
        <v>231</v>
      </c>
      <c r="C50" s="11" t="s">
        <v>230</v>
      </c>
      <c r="D50" s="11" t="s">
        <v>275</v>
      </c>
      <c r="E50" s="12">
        <v>25</v>
      </c>
      <c r="F50" s="12">
        <v>1500</v>
      </c>
      <c r="G50" s="12">
        <v>10</v>
      </c>
      <c r="H50" s="12">
        <v>50</v>
      </c>
      <c r="I50" s="12"/>
      <c r="J50" s="12">
        <v>100</v>
      </c>
      <c r="K50" s="13"/>
      <c r="L50" s="12">
        <f t="shared" si="8"/>
        <v>100</v>
      </c>
      <c r="M50" s="12">
        <f t="shared" si="6"/>
        <v>2</v>
      </c>
      <c r="N50" s="14"/>
      <c r="O50" s="15">
        <v>0.11</v>
      </c>
      <c r="P50" s="15">
        <f t="shared" si="7"/>
        <v>0.22</v>
      </c>
    </row>
    <row r="51" spans="1:16" x14ac:dyDescent="0.2">
      <c r="A51" s="11" t="s">
        <v>53</v>
      </c>
      <c r="B51" s="11" t="s">
        <v>54</v>
      </c>
      <c r="C51" s="11" t="s">
        <v>53</v>
      </c>
      <c r="D51" s="11" t="s">
        <v>275</v>
      </c>
      <c r="E51" s="12">
        <v>25</v>
      </c>
      <c r="F51" s="12">
        <v>1220</v>
      </c>
      <c r="G51" s="12">
        <v>10</v>
      </c>
      <c r="H51" s="12">
        <v>50</v>
      </c>
      <c r="I51" s="12"/>
      <c r="J51" s="12"/>
      <c r="K51" s="13"/>
      <c r="L51" s="12">
        <f t="shared" si="8"/>
        <v>0</v>
      </c>
      <c r="M51" s="12">
        <f t="shared" si="6"/>
        <v>0</v>
      </c>
      <c r="N51" s="14"/>
      <c r="O51" s="15">
        <v>0.08</v>
      </c>
      <c r="P51" s="15">
        <f t="shared" si="7"/>
        <v>0</v>
      </c>
    </row>
    <row r="52" spans="1:16" x14ac:dyDescent="0.2">
      <c r="A52" s="16" t="s">
        <v>55</v>
      </c>
      <c r="B52" s="16" t="s">
        <v>54</v>
      </c>
      <c r="C52" s="16" t="s">
        <v>56</v>
      </c>
      <c r="D52" s="16" t="s">
        <v>276</v>
      </c>
      <c r="E52" s="12">
        <v>25</v>
      </c>
      <c r="F52" s="12">
        <v>1200</v>
      </c>
      <c r="G52" s="12">
        <v>10</v>
      </c>
      <c r="H52" s="12">
        <v>50</v>
      </c>
      <c r="I52" s="12"/>
      <c r="J52" s="12"/>
      <c r="K52" s="13"/>
      <c r="L52" s="12">
        <f t="shared" si="8"/>
        <v>0</v>
      </c>
      <c r="M52" s="12">
        <f t="shared" si="6"/>
        <v>0</v>
      </c>
      <c r="N52" s="14"/>
      <c r="O52" s="15">
        <v>0.08</v>
      </c>
      <c r="P52" s="15">
        <f t="shared" si="7"/>
        <v>0</v>
      </c>
    </row>
    <row r="53" spans="1:16" x14ac:dyDescent="0.2">
      <c r="A53" s="26" t="s">
        <v>194</v>
      </c>
      <c r="B53" s="26" t="s">
        <v>54</v>
      </c>
      <c r="C53" s="26">
        <v>90444000</v>
      </c>
      <c r="D53" s="36" t="s">
        <v>277</v>
      </c>
      <c r="E53" s="12" t="s">
        <v>63</v>
      </c>
      <c r="F53" s="12">
        <v>1200</v>
      </c>
      <c r="G53" s="12">
        <v>10</v>
      </c>
      <c r="H53" s="12">
        <v>50</v>
      </c>
      <c r="I53" s="12"/>
      <c r="J53" s="12"/>
      <c r="K53" s="13"/>
      <c r="L53" s="12">
        <f t="shared" si="8"/>
        <v>0</v>
      </c>
      <c r="M53" s="12">
        <f t="shared" si="6"/>
        <v>0</v>
      </c>
      <c r="N53" s="14"/>
      <c r="O53" s="15">
        <v>0.08</v>
      </c>
      <c r="P53" s="15">
        <f t="shared" si="7"/>
        <v>0</v>
      </c>
    </row>
    <row r="54" spans="1:16" x14ac:dyDescent="0.2">
      <c r="A54" s="11" t="s">
        <v>155</v>
      </c>
      <c r="B54" s="11" t="s">
        <v>58</v>
      </c>
      <c r="C54" s="11" t="s">
        <v>155</v>
      </c>
      <c r="D54" s="11" t="s">
        <v>275</v>
      </c>
      <c r="E54" s="12">
        <v>25</v>
      </c>
      <c r="F54" s="12">
        <v>915</v>
      </c>
      <c r="G54" s="12">
        <v>10</v>
      </c>
      <c r="H54" s="12">
        <v>50</v>
      </c>
      <c r="I54" s="12"/>
      <c r="J54" s="12"/>
      <c r="K54" s="13"/>
      <c r="L54" s="12">
        <f t="shared" si="8"/>
        <v>0</v>
      </c>
      <c r="M54" s="12">
        <f t="shared" si="6"/>
        <v>0</v>
      </c>
      <c r="N54" s="14"/>
      <c r="O54" s="15">
        <v>0.06</v>
      </c>
      <c r="P54" s="15">
        <f t="shared" si="7"/>
        <v>0</v>
      </c>
    </row>
    <row r="55" spans="1:16" x14ac:dyDescent="0.2">
      <c r="A55" s="16" t="s">
        <v>57</v>
      </c>
      <c r="B55" s="16" t="s">
        <v>58</v>
      </c>
      <c r="C55" s="16" t="s">
        <v>59</v>
      </c>
      <c r="D55" s="16" t="s">
        <v>276</v>
      </c>
      <c r="E55" s="12">
        <v>25</v>
      </c>
      <c r="F55" s="12">
        <v>900</v>
      </c>
      <c r="G55" s="12">
        <v>10</v>
      </c>
      <c r="H55" s="12">
        <v>50</v>
      </c>
      <c r="I55" s="12"/>
      <c r="J55" s="12"/>
      <c r="K55" s="13"/>
      <c r="L55" s="12">
        <f t="shared" si="8"/>
        <v>0</v>
      </c>
      <c r="M55" s="12">
        <f t="shared" si="6"/>
        <v>0</v>
      </c>
      <c r="N55" s="14"/>
      <c r="O55" s="15">
        <v>0.06</v>
      </c>
      <c r="P55" s="15">
        <f t="shared" si="7"/>
        <v>0</v>
      </c>
    </row>
    <row r="56" spans="1:16" x14ac:dyDescent="0.2">
      <c r="A56" s="36" t="s">
        <v>176</v>
      </c>
      <c r="B56" s="36" t="s">
        <v>58</v>
      </c>
      <c r="C56" s="36">
        <v>90443800</v>
      </c>
      <c r="D56" s="36" t="s">
        <v>277</v>
      </c>
      <c r="E56" s="12" t="s">
        <v>63</v>
      </c>
      <c r="F56" s="12">
        <v>900</v>
      </c>
      <c r="G56" s="12">
        <v>10</v>
      </c>
      <c r="H56" s="12">
        <v>50</v>
      </c>
      <c r="I56" s="12"/>
      <c r="J56" s="12"/>
      <c r="K56" s="13"/>
      <c r="L56" s="12">
        <f t="shared" si="8"/>
        <v>0</v>
      </c>
      <c r="M56" s="12">
        <f t="shared" si="6"/>
        <v>0</v>
      </c>
      <c r="N56" s="14"/>
      <c r="O56" s="15">
        <v>0.06</v>
      </c>
      <c r="P56" s="15">
        <f t="shared" si="7"/>
        <v>0</v>
      </c>
    </row>
    <row r="57" spans="1:16" x14ac:dyDescent="0.2">
      <c r="A57" s="11" t="s">
        <v>195</v>
      </c>
      <c r="B57" s="11" t="s">
        <v>178</v>
      </c>
      <c r="C57" s="11" t="s">
        <v>195</v>
      </c>
      <c r="D57" s="11" t="s">
        <v>275</v>
      </c>
      <c r="E57" s="12">
        <v>25</v>
      </c>
      <c r="F57" s="12">
        <v>750</v>
      </c>
      <c r="G57" s="12">
        <v>10</v>
      </c>
      <c r="H57" s="12">
        <v>50</v>
      </c>
      <c r="I57" s="12"/>
      <c r="J57" s="12"/>
      <c r="K57" s="13"/>
      <c r="L57" s="12">
        <f t="shared" si="8"/>
        <v>0</v>
      </c>
      <c r="M57" s="12">
        <f t="shared" si="6"/>
        <v>0</v>
      </c>
      <c r="N57" s="14"/>
      <c r="O57" s="15">
        <v>0.05</v>
      </c>
      <c r="P57" s="15">
        <f t="shared" si="7"/>
        <v>0</v>
      </c>
    </row>
    <row r="58" spans="1:16" x14ac:dyDescent="0.2">
      <c r="A58" s="16" t="s">
        <v>196</v>
      </c>
      <c r="B58" s="16" t="s">
        <v>178</v>
      </c>
      <c r="C58" s="16" t="s">
        <v>197</v>
      </c>
      <c r="D58" s="16" t="s">
        <v>276</v>
      </c>
      <c r="E58" s="12">
        <v>25</v>
      </c>
      <c r="F58" s="12">
        <v>750</v>
      </c>
      <c r="G58" s="12">
        <v>10</v>
      </c>
      <c r="H58" s="12">
        <v>50</v>
      </c>
      <c r="I58" s="12"/>
      <c r="J58" s="12"/>
      <c r="K58" s="13"/>
      <c r="L58" s="12">
        <f t="shared" si="8"/>
        <v>0</v>
      </c>
      <c r="M58" s="12">
        <f t="shared" si="6"/>
        <v>0</v>
      </c>
      <c r="N58" s="14"/>
      <c r="O58" s="15">
        <v>0.05</v>
      </c>
      <c r="P58" s="15">
        <f t="shared" si="7"/>
        <v>0</v>
      </c>
    </row>
    <row r="59" spans="1:16" x14ac:dyDescent="0.2">
      <c r="A59" s="36" t="s">
        <v>177</v>
      </c>
      <c r="B59" s="36" t="s">
        <v>178</v>
      </c>
      <c r="C59" s="36">
        <v>90443700</v>
      </c>
      <c r="D59" s="36" t="s">
        <v>277</v>
      </c>
      <c r="E59" s="12" t="s">
        <v>63</v>
      </c>
      <c r="F59" s="12">
        <v>750</v>
      </c>
      <c r="G59" s="12">
        <v>10</v>
      </c>
      <c r="H59" s="12">
        <v>50</v>
      </c>
      <c r="I59" s="12"/>
      <c r="J59" s="12"/>
      <c r="K59" s="13"/>
      <c r="L59" s="12">
        <f t="shared" si="8"/>
        <v>0</v>
      </c>
      <c r="M59" s="12">
        <f t="shared" si="6"/>
        <v>0</v>
      </c>
      <c r="N59" s="14"/>
      <c r="O59" s="15">
        <v>0.05</v>
      </c>
      <c r="P59" s="15">
        <f t="shared" si="7"/>
        <v>0</v>
      </c>
    </row>
    <row r="60" spans="1:16" x14ac:dyDescent="0.2">
      <c r="A60" s="11" t="s">
        <v>60</v>
      </c>
      <c r="B60" s="11" t="s">
        <v>61</v>
      </c>
      <c r="C60" s="11" t="s">
        <v>60</v>
      </c>
      <c r="D60" s="11" t="s">
        <v>275</v>
      </c>
      <c r="E60" s="12">
        <v>25</v>
      </c>
      <c r="F60" s="12">
        <v>610</v>
      </c>
      <c r="G60" s="12">
        <v>10</v>
      </c>
      <c r="H60" s="12">
        <v>50</v>
      </c>
      <c r="I60" s="12"/>
      <c r="J60" s="12"/>
      <c r="K60" s="13"/>
      <c r="L60" s="12">
        <f t="shared" si="8"/>
        <v>0</v>
      </c>
      <c r="M60" s="12">
        <f t="shared" si="6"/>
        <v>0</v>
      </c>
      <c r="N60" s="14"/>
      <c r="O60" s="15">
        <v>0.04</v>
      </c>
      <c r="P60" s="15">
        <f t="shared" si="7"/>
        <v>0</v>
      </c>
    </row>
    <row r="61" spans="1:16" x14ac:dyDescent="0.2">
      <c r="A61" s="36" t="s">
        <v>62</v>
      </c>
      <c r="B61" s="36" t="s">
        <v>61</v>
      </c>
      <c r="C61" s="36">
        <v>90443600</v>
      </c>
      <c r="D61" s="36" t="s">
        <v>277</v>
      </c>
      <c r="E61" s="12" t="s">
        <v>63</v>
      </c>
      <c r="F61" s="12">
        <v>600</v>
      </c>
      <c r="G61" s="12">
        <v>10</v>
      </c>
      <c r="H61" s="12">
        <v>50</v>
      </c>
      <c r="I61" s="12"/>
      <c r="J61" s="12"/>
      <c r="K61" s="13"/>
      <c r="L61" s="12">
        <f t="shared" si="8"/>
        <v>0</v>
      </c>
      <c r="M61" s="12">
        <f t="shared" si="6"/>
        <v>0</v>
      </c>
      <c r="N61" s="14"/>
      <c r="O61" s="15">
        <v>0.04</v>
      </c>
      <c r="P61" s="15">
        <f t="shared" si="7"/>
        <v>0</v>
      </c>
    </row>
    <row r="62" spans="1:16" x14ac:dyDescent="0.2">
      <c r="A62" s="11" t="s">
        <v>64</v>
      </c>
      <c r="B62" s="11" t="s">
        <v>65</v>
      </c>
      <c r="C62" s="11" t="s">
        <v>64</v>
      </c>
      <c r="D62" s="11" t="s">
        <v>275</v>
      </c>
      <c r="E62" s="12">
        <v>25</v>
      </c>
      <c r="F62" s="12">
        <v>457</v>
      </c>
      <c r="G62" s="12">
        <v>10</v>
      </c>
      <c r="H62" s="12">
        <v>100</v>
      </c>
      <c r="I62" s="12"/>
      <c r="J62" s="12"/>
      <c r="K62" s="13"/>
      <c r="L62" s="12">
        <f t="shared" si="8"/>
        <v>0</v>
      </c>
      <c r="M62" s="12">
        <f t="shared" si="6"/>
        <v>0</v>
      </c>
      <c r="N62" s="14"/>
      <c r="O62" s="15">
        <v>0.06</v>
      </c>
      <c r="P62" s="15">
        <f t="shared" si="7"/>
        <v>0</v>
      </c>
    </row>
    <row r="63" spans="1:16" x14ac:dyDescent="0.2">
      <c r="A63" s="36" t="s">
        <v>66</v>
      </c>
      <c r="B63" s="36" t="s">
        <v>65</v>
      </c>
      <c r="C63" s="36">
        <v>90443400</v>
      </c>
      <c r="D63" s="36" t="s">
        <v>277</v>
      </c>
      <c r="E63" s="12" t="s">
        <v>63</v>
      </c>
      <c r="F63" s="12">
        <v>450</v>
      </c>
      <c r="G63" s="12">
        <v>10</v>
      </c>
      <c r="H63" s="12">
        <v>100</v>
      </c>
      <c r="I63" s="12"/>
      <c r="J63" s="12"/>
      <c r="K63" s="13"/>
      <c r="L63" s="12">
        <f t="shared" si="8"/>
        <v>0</v>
      </c>
      <c r="M63" s="12">
        <f t="shared" si="6"/>
        <v>0</v>
      </c>
      <c r="N63" s="14"/>
      <c r="O63" s="15">
        <v>0.06</v>
      </c>
      <c r="P63" s="15">
        <f t="shared" si="7"/>
        <v>0</v>
      </c>
    </row>
    <row r="64" spans="1:16" x14ac:dyDescent="0.2">
      <c r="A64" s="27" t="s">
        <v>67</v>
      </c>
      <c r="B64" s="27" t="s">
        <v>68</v>
      </c>
      <c r="C64" s="27" t="s">
        <v>69</v>
      </c>
      <c r="D64" s="11" t="s">
        <v>275</v>
      </c>
      <c r="E64" s="12">
        <v>25</v>
      </c>
      <c r="F64" s="12">
        <v>375</v>
      </c>
      <c r="G64" s="12">
        <v>10</v>
      </c>
      <c r="H64" s="12">
        <v>100</v>
      </c>
      <c r="I64" s="12"/>
      <c r="J64" s="12"/>
      <c r="K64" s="13"/>
      <c r="L64" s="12">
        <f t="shared" si="8"/>
        <v>0</v>
      </c>
      <c r="M64" s="12">
        <f t="shared" si="6"/>
        <v>0</v>
      </c>
      <c r="N64" s="14"/>
      <c r="O64" s="15">
        <v>0.06</v>
      </c>
      <c r="P64" s="15">
        <f t="shared" si="7"/>
        <v>0</v>
      </c>
    </row>
    <row r="65" spans="1:18" x14ac:dyDescent="0.2">
      <c r="A65" s="37" t="s">
        <v>198</v>
      </c>
      <c r="B65" s="36" t="s">
        <v>199</v>
      </c>
      <c r="C65" s="36">
        <v>90448000</v>
      </c>
      <c r="D65" s="36" t="s">
        <v>277</v>
      </c>
      <c r="E65" s="12" t="s">
        <v>63</v>
      </c>
      <c r="F65" s="12">
        <v>270</v>
      </c>
      <c r="G65" s="12">
        <v>10</v>
      </c>
      <c r="H65" s="12">
        <v>100</v>
      </c>
      <c r="I65" s="12"/>
      <c r="J65" s="12"/>
      <c r="K65" s="13"/>
      <c r="L65" s="12">
        <f t="shared" si="8"/>
        <v>0</v>
      </c>
      <c r="M65" s="12">
        <f t="shared" si="6"/>
        <v>0</v>
      </c>
      <c r="N65" s="14"/>
      <c r="O65" s="15">
        <v>0.06</v>
      </c>
      <c r="P65" s="15">
        <f t="shared" si="7"/>
        <v>0</v>
      </c>
    </row>
    <row r="66" spans="1:18" x14ac:dyDescent="0.2">
      <c r="A66" s="11" t="s">
        <v>261</v>
      </c>
      <c r="B66" s="11" t="s">
        <v>262</v>
      </c>
      <c r="C66" s="11" t="s">
        <v>261</v>
      </c>
      <c r="D66" s="11" t="s">
        <v>275</v>
      </c>
      <c r="E66" s="12" t="s">
        <v>63</v>
      </c>
      <c r="F66" s="12">
        <v>200</v>
      </c>
      <c r="G66" s="12">
        <v>10</v>
      </c>
      <c r="H66" s="12">
        <v>150</v>
      </c>
      <c r="I66" s="12"/>
      <c r="J66" s="12">
        <v>450</v>
      </c>
      <c r="K66" s="13"/>
      <c r="L66" s="12">
        <f t="shared" si="8"/>
        <v>450</v>
      </c>
      <c r="M66" s="12">
        <f t="shared" si="6"/>
        <v>3</v>
      </c>
      <c r="N66" s="14"/>
      <c r="O66" s="15">
        <v>0.06</v>
      </c>
      <c r="P66" s="15">
        <f t="shared" si="7"/>
        <v>0.18</v>
      </c>
      <c r="Q66" s="43">
        <f>SUM(P47:P66)</f>
        <v>0.4</v>
      </c>
      <c r="R66" s="3">
        <f>Q66*100/$Q$151</f>
        <v>2.0790020790020791</v>
      </c>
    </row>
    <row r="67" spans="1:18" x14ac:dyDescent="0.2">
      <c r="A67" s="28" t="s">
        <v>70</v>
      </c>
      <c r="B67" s="28"/>
      <c r="C67" s="29"/>
      <c r="D67" s="29"/>
      <c r="E67" s="30"/>
      <c r="F67" s="36"/>
      <c r="G67" s="20"/>
      <c r="H67" s="20"/>
      <c r="I67" s="12"/>
      <c r="J67" s="12"/>
      <c r="K67" s="20"/>
      <c r="L67" s="12"/>
      <c r="M67" s="12"/>
      <c r="N67" s="14"/>
      <c r="O67" s="12"/>
      <c r="P67" s="15"/>
    </row>
    <row r="68" spans="1:18" x14ac:dyDescent="0.2">
      <c r="A68" s="11" t="s">
        <v>295</v>
      </c>
      <c r="B68" s="11" t="s">
        <v>296</v>
      </c>
      <c r="C68" s="11" t="s">
        <v>295</v>
      </c>
      <c r="D68" s="11" t="s">
        <v>275</v>
      </c>
      <c r="E68" s="12">
        <v>32</v>
      </c>
      <c r="F68" s="12">
        <v>100</v>
      </c>
      <c r="G68" s="12">
        <v>10</v>
      </c>
      <c r="H68" s="12">
        <v>300</v>
      </c>
      <c r="I68" s="12"/>
      <c r="J68" s="12"/>
      <c r="K68" s="13"/>
      <c r="L68" s="12">
        <f t="shared" ref="L68:L82" si="9">SUM(I68:K68)</f>
        <v>0</v>
      </c>
      <c r="M68" s="12">
        <f t="shared" ref="M68:M82" si="10">$L68/$H68</f>
        <v>0</v>
      </c>
      <c r="N68" s="14"/>
      <c r="O68" s="15">
        <v>0.09</v>
      </c>
      <c r="P68" s="15">
        <f t="shared" ref="P68:P82" si="11">$M68*$O68</f>
        <v>0</v>
      </c>
    </row>
    <row r="69" spans="1:18" x14ac:dyDescent="0.2">
      <c r="A69" s="11" t="s">
        <v>71</v>
      </c>
      <c r="B69" s="11" t="s">
        <v>72</v>
      </c>
      <c r="C69" s="11" t="s">
        <v>71</v>
      </c>
      <c r="D69" s="11" t="s">
        <v>275</v>
      </c>
      <c r="E69" s="12">
        <v>32</v>
      </c>
      <c r="F69" s="12">
        <v>150</v>
      </c>
      <c r="G69" s="12">
        <v>10</v>
      </c>
      <c r="H69" s="12">
        <v>300</v>
      </c>
      <c r="I69" s="12"/>
      <c r="J69" s="12"/>
      <c r="K69" s="13"/>
      <c r="L69" s="12">
        <f t="shared" si="9"/>
        <v>0</v>
      </c>
      <c r="M69" s="12">
        <f t="shared" si="10"/>
        <v>0</v>
      </c>
      <c r="N69" s="14"/>
      <c r="O69" s="15">
        <v>0.09</v>
      </c>
      <c r="P69" s="15">
        <f t="shared" si="11"/>
        <v>0</v>
      </c>
    </row>
    <row r="70" spans="1:18" x14ac:dyDescent="0.2">
      <c r="A70" s="36" t="s">
        <v>256</v>
      </c>
      <c r="B70" s="36" t="s">
        <v>72</v>
      </c>
      <c r="C70" s="36">
        <v>90446200</v>
      </c>
      <c r="D70" s="36" t="s">
        <v>277</v>
      </c>
      <c r="E70" s="12">
        <v>32</v>
      </c>
      <c r="F70" s="12">
        <v>150</v>
      </c>
      <c r="G70" s="12">
        <v>10</v>
      </c>
      <c r="H70" s="12">
        <v>300</v>
      </c>
      <c r="I70" s="12"/>
      <c r="J70" s="12"/>
      <c r="K70" s="13"/>
      <c r="L70" s="12">
        <f t="shared" si="9"/>
        <v>0</v>
      </c>
      <c r="M70" s="12">
        <f t="shared" si="10"/>
        <v>0</v>
      </c>
      <c r="N70" s="14"/>
      <c r="O70" s="15">
        <v>0.09</v>
      </c>
      <c r="P70" s="15">
        <f t="shared" si="11"/>
        <v>0</v>
      </c>
    </row>
    <row r="71" spans="1:18" x14ac:dyDescent="0.2">
      <c r="A71" s="11" t="s">
        <v>200</v>
      </c>
      <c r="B71" s="11" t="s">
        <v>201</v>
      </c>
      <c r="C71" s="11" t="s">
        <v>200</v>
      </c>
      <c r="D71" s="11" t="s">
        <v>275</v>
      </c>
      <c r="E71" s="12">
        <v>32</v>
      </c>
      <c r="F71" s="12">
        <v>200</v>
      </c>
      <c r="G71" s="12">
        <v>10</v>
      </c>
      <c r="H71" s="12">
        <v>300</v>
      </c>
      <c r="I71" s="12"/>
      <c r="J71" s="12"/>
      <c r="K71" s="13"/>
      <c r="L71" s="12">
        <f t="shared" si="9"/>
        <v>0</v>
      </c>
      <c r="M71" s="12">
        <f t="shared" si="10"/>
        <v>0</v>
      </c>
      <c r="N71" s="14"/>
      <c r="O71" s="15">
        <v>0.09</v>
      </c>
      <c r="P71" s="15">
        <f t="shared" si="11"/>
        <v>0</v>
      </c>
    </row>
    <row r="72" spans="1:18" x14ac:dyDescent="0.2">
      <c r="A72" s="11" t="s">
        <v>73</v>
      </c>
      <c r="B72" s="11" t="s">
        <v>74</v>
      </c>
      <c r="C72" s="11" t="s">
        <v>73</v>
      </c>
      <c r="D72" s="11" t="s">
        <v>275</v>
      </c>
      <c r="E72" s="12">
        <v>32</v>
      </c>
      <c r="F72" s="12">
        <v>300</v>
      </c>
      <c r="G72" s="12">
        <v>10</v>
      </c>
      <c r="H72" s="12">
        <v>150</v>
      </c>
      <c r="I72" s="12"/>
      <c r="J72" s="12"/>
      <c r="K72" s="13"/>
      <c r="L72" s="12">
        <f t="shared" si="9"/>
        <v>0</v>
      </c>
      <c r="M72" s="12">
        <f t="shared" si="10"/>
        <v>0</v>
      </c>
      <c r="N72" s="14"/>
      <c r="O72" s="15">
        <v>0.09</v>
      </c>
      <c r="P72" s="15">
        <f t="shared" si="11"/>
        <v>0</v>
      </c>
    </row>
    <row r="73" spans="1:18" x14ac:dyDescent="0.2">
      <c r="A73" s="36" t="s">
        <v>232</v>
      </c>
      <c r="B73" s="36" t="s">
        <v>74</v>
      </c>
      <c r="C73" s="36">
        <v>90446300</v>
      </c>
      <c r="D73" s="36" t="s">
        <v>277</v>
      </c>
      <c r="E73" s="12" t="s">
        <v>180</v>
      </c>
      <c r="F73" s="12">
        <v>300</v>
      </c>
      <c r="G73" s="12">
        <v>10</v>
      </c>
      <c r="H73" s="12">
        <v>150</v>
      </c>
      <c r="I73" s="12"/>
      <c r="J73" s="12"/>
      <c r="K73" s="13"/>
      <c r="L73" s="12">
        <f t="shared" si="9"/>
        <v>0</v>
      </c>
      <c r="M73" s="12">
        <f t="shared" si="10"/>
        <v>0</v>
      </c>
      <c r="N73" s="14"/>
      <c r="O73" s="15">
        <v>0.09</v>
      </c>
      <c r="P73" s="15">
        <f t="shared" si="11"/>
        <v>0</v>
      </c>
    </row>
    <row r="74" spans="1:18" x14ac:dyDescent="0.2">
      <c r="A74" s="11" t="s">
        <v>75</v>
      </c>
      <c r="B74" s="11" t="s">
        <v>76</v>
      </c>
      <c r="C74" s="11" t="s">
        <v>75</v>
      </c>
      <c r="D74" s="11" t="s">
        <v>275</v>
      </c>
      <c r="E74" s="12">
        <v>32</v>
      </c>
      <c r="F74" s="12">
        <v>450</v>
      </c>
      <c r="G74" s="12">
        <v>10</v>
      </c>
      <c r="H74" s="12">
        <v>100</v>
      </c>
      <c r="I74" s="12"/>
      <c r="J74" s="12"/>
      <c r="K74" s="13"/>
      <c r="L74" s="12">
        <f t="shared" si="9"/>
        <v>0</v>
      </c>
      <c r="M74" s="12">
        <f t="shared" si="10"/>
        <v>0</v>
      </c>
      <c r="N74" s="14"/>
      <c r="O74" s="15">
        <v>0.09</v>
      </c>
      <c r="P74" s="15">
        <f t="shared" si="11"/>
        <v>0</v>
      </c>
    </row>
    <row r="75" spans="1:18" x14ac:dyDescent="0.2">
      <c r="A75" s="36" t="s">
        <v>179</v>
      </c>
      <c r="B75" s="36" t="s">
        <v>76</v>
      </c>
      <c r="C75" s="36">
        <v>90446400</v>
      </c>
      <c r="D75" s="36" t="s">
        <v>277</v>
      </c>
      <c r="E75" s="12" t="s">
        <v>180</v>
      </c>
      <c r="F75" s="12">
        <v>450</v>
      </c>
      <c r="G75" s="12">
        <v>10</v>
      </c>
      <c r="H75" s="12">
        <v>100</v>
      </c>
      <c r="I75" s="12"/>
      <c r="J75" s="12"/>
      <c r="K75" s="13"/>
      <c r="L75" s="12">
        <f t="shared" si="9"/>
        <v>0</v>
      </c>
      <c r="M75" s="12">
        <f t="shared" si="10"/>
        <v>0</v>
      </c>
      <c r="N75" s="14"/>
      <c r="O75" s="15">
        <v>0.09</v>
      </c>
      <c r="P75" s="15">
        <f t="shared" si="11"/>
        <v>0</v>
      </c>
    </row>
    <row r="76" spans="1:18" x14ac:dyDescent="0.2">
      <c r="A76" s="11" t="s">
        <v>156</v>
      </c>
      <c r="B76" s="11" t="s">
        <v>157</v>
      </c>
      <c r="C76" s="11" t="s">
        <v>156</v>
      </c>
      <c r="D76" s="11" t="s">
        <v>275</v>
      </c>
      <c r="E76" s="12">
        <v>32</v>
      </c>
      <c r="F76" s="12">
        <v>600</v>
      </c>
      <c r="G76" s="12">
        <v>10</v>
      </c>
      <c r="H76" s="12">
        <v>100</v>
      </c>
      <c r="I76" s="12"/>
      <c r="J76" s="12"/>
      <c r="K76" s="13"/>
      <c r="L76" s="12">
        <f t="shared" si="9"/>
        <v>0</v>
      </c>
      <c r="M76" s="12">
        <f t="shared" si="10"/>
        <v>0</v>
      </c>
      <c r="N76" s="14"/>
      <c r="O76" s="15">
        <v>0.12</v>
      </c>
      <c r="P76" s="15">
        <f t="shared" si="11"/>
        <v>0</v>
      </c>
    </row>
    <row r="77" spans="1:18" x14ac:dyDescent="0.2">
      <c r="A77" s="36" t="s">
        <v>181</v>
      </c>
      <c r="B77" s="36" t="s">
        <v>157</v>
      </c>
      <c r="C77" s="36">
        <v>90446600</v>
      </c>
      <c r="D77" s="36" t="s">
        <v>277</v>
      </c>
      <c r="E77" s="12" t="s">
        <v>180</v>
      </c>
      <c r="F77" s="12">
        <v>600</v>
      </c>
      <c r="G77" s="12">
        <v>10</v>
      </c>
      <c r="H77" s="12">
        <v>100</v>
      </c>
      <c r="I77" s="12"/>
      <c r="J77" s="12"/>
      <c r="K77" s="13"/>
      <c r="L77" s="12">
        <f t="shared" si="9"/>
        <v>0</v>
      </c>
      <c r="M77" s="12">
        <f t="shared" si="10"/>
        <v>0</v>
      </c>
      <c r="N77" s="14"/>
      <c r="O77" s="15">
        <v>0.12</v>
      </c>
      <c r="P77" s="15">
        <f t="shared" si="11"/>
        <v>0</v>
      </c>
    </row>
    <row r="78" spans="1:18" x14ac:dyDescent="0.2">
      <c r="A78" s="11" t="s">
        <v>222</v>
      </c>
      <c r="B78" s="11" t="s">
        <v>223</v>
      </c>
      <c r="C78" s="11" t="s">
        <v>222</v>
      </c>
      <c r="D78" s="11" t="s">
        <v>275</v>
      </c>
      <c r="E78" s="12">
        <v>32</v>
      </c>
      <c r="F78" s="12">
        <v>750</v>
      </c>
      <c r="G78" s="12">
        <v>10</v>
      </c>
      <c r="H78" s="12">
        <v>60</v>
      </c>
      <c r="I78" s="12"/>
      <c r="J78" s="12"/>
      <c r="K78" s="13"/>
      <c r="L78" s="12">
        <f t="shared" si="9"/>
        <v>0</v>
      </c>
      <c r="M78" s="12">
        <f t="shared" si="10"/>
        <v>0</v>
      </c>
      <c r="N78" s="14"/>
      <c r="O78" s="15">
        <v>0.09</v>
      </c>
      <c r="P78" s="15">
        <f t="shared" si="11"/>
        <v>0</v>
      </c>
    </row>
    <row r="79" spans="1:18" x14ac:dyDescent="0.2">
      <c r="A79" s="11" t="s">
        <v>158</v>
      </c>
      <c r="B79" s="11" t="s">
        <v>159</v>
      </c>
      <c r="C79" s="11" t="s">
        <v>158</v>
      </c>
      <c r="D79" s="11" t="s">
        <v>275</v>
      </c>
      <c r="E79" s="12">
        <v>32</v>
      </c>
      <c r="F79" s="12">
        <v>900</v>
      </c>
      <c r="G79" s="12">
        <v>10</v>
      </c>
      <c r="H79" s="12">
        <v>50</v>
      </c>
      <c r="I79" s="12"/>
      <c r="J79" s="12"/>
      <c r="K79" s="13"/>
      <c r="L79" s="12">
        <f t="shared" si="9"/>
        <v>0</v>
      </c>
      <c r="M79" s="12">
        <f t="shared" si="10"/>
        <v>0</v>
      </c>
      <c r="N79" s="14"/>
      <c r="O79" s="15">
        <v>0.09</v>
      </c>
      <c r="P79" s="15">
        <f t="shared" si="11"/>
        <v>0</v>
      </c>
    </row>
    <row r="80" spans="1:18" x14ac:dyDescent="0.2">
      <c r="A80" s="36" t="s">
        <v>182</v>
      </c>
      <c r="B80" s="36" t="s">
        <v>159</v>
      </c>
      <c r="C80" s="36">
        <v>90446700</v>
      </c>
      <c r="D80" s="36" t="s">
        <v>277</v>
      </c>
      <c r="E80" s="12" t="s">
        <v>180</v>
      </c>
      <c r="F80" s="12">
        <v>900</v>
      </c>
      <c r="G80" s="12">
        <v>10</v>
      </c>
      <c r="H80" s="12">
        <v>50</v>
      </c>
      <c r="I80" s="12"/>
      <c r="J80" s="12"/>
      <c r="K80" s="13"/>
      <c r="L80" s="12">
        <f t="shared" si="9"/>
        <v>0</v>
      </c>
      <c r="M80" s="12">
        <f t="shared" si="10"/>
        <v>0</v>
      </c>
      <c r="N80" s="14"/>
      <c r="O80" s="15">
        <v>0.09</v>
      </c>
      <c r="P80" s="15">
        <f t="shared" si="11"/>
        <v>0</v>
      </c>
    </row>
    <row r="81" spans="1:18" x14ac:dyDescent="0.2">
      <c r="A81" s="11" t="s">
        <v>233</v>
      </c>
      <c r="B81" s="11" t="s">
        <v>234</v>
      </c>
      <c r="C81" s="11" t="s">
        <v>233</v>
      </c>
      <c r="D81" s="11" t="s">
        <v>275</v>
      </c>
      <c r="E81" s="12">
        <v>32</v>
      </c>
      <c r="F81" s="12">
        <v>1200</v>
      </c>
      <c r="G81" s="12">
        <v>10</v>
      </c>
      <c r="H81" s="12">
        <v>50</v>
      </c>
      <c r="I81" s="12"/>
      <c r="J81" s="12"/>
      <c r="K81" s="13"/>
      <c r="L81" s="12">
        <f t="shared" si="9"/>
        <v>0</v>
      </c>
      <c r="M81" s="12">
        <f t="shared" si="10"/>
        <v>0</v>
      </c>
      <c r="N81" s="14"/>
      <c r="O81" s="15">
        <v>0.12</v>
      </c>
      <c r="P81" s="15">
        <f t="shared" si="11"/>
        <v>0</v>
      </c>
    </row>
    <row r="82" spans="1:18" x14ac:dyDescent="0.2">
      <c r="A82" s="37" t="s">
        <v>236</v>
      </c>
      <c r="B82" s="36" t="s">
        <v>237</v>
      </c>
      <c r="C82" s="48">
        <v>90446800</v>
      </c>
      <c r="D82" s="36" t="s">
        <v>277</v>
      </c>
      <c r="E82" s="12" t="s">
        <v>180</v>
      </c>
      <c r="F82" s="12">
        <v>1800</v>
      </c>
      <c r="G82" s="12">
        <v>10</v>
      </c>
      <c r="H82" s="12">
        <v>25</v>
      </c>
      <c r="I82" s="12"/>
      <c r="J82" s="12"/>
      <c r="K82" s="13"/>
      <c r="L82" s="12">
        <f t="shared" si="9"/>
        <v>0</v>
      </c>
      <c r="M82" s="12">
        <f t="shared" si="10"/>
        <v>0</v>
      </c>
      <c r="N82" s="14"/>
      <c r="O82" s="15">
        <v>0.18</v>
      </c>
      <c r="P82" s="15">
        <f t="shared" si="11"/>
        <v>0</v>
      </c>
      <c r="Q82" s="43">
        <f>SUM(P69:P82)</f>
        <v>0</v>
      </c>
      <c r="R82" s="3">
        <f>Q82*100/$Q$151</f>
        <v>0</v>
      </c>
    </row>
    <row r="83" spans="1:18" x14ac:dyDescent="0.2">
      <c r="A83" s="28" t="s">
        <v>77</v>
      </c>
      <c r="B83" s="28"/>
      <c r="C83" s="29"/>
      <c r="D83" s="29"/>
      <c r="E83" s="30"/>
      <c r="F83" s="36"/>
      <c r="G83" s="12"/>
      <c r="H83" s="12"/>
      <c r="I83" s="12"/>
      <c r="J83" s="12"/>
      <c r="K83" s="8"/>
      <c r="L83" s="12"/>
      <c r="M83" s="12"/>
      <c r="N83" s="14"/>
      <c r="O83" s="12"/>
      <c r="P83" s="15"/>
    </row>
    <row r="84" spans="1:18" x14ac:dyDescent="0.2">
      <c r="A84" s="11" t="s">
        <v>297</v>
      </c>
      <c r="B84" s="11" t="s">
        <v>298</v>
      </c>
      <c r="C84" s="11" t="s">
        <v>297</v>
      </c>
      <c r="D84" s="11" t="s">
        <v>275</v>
      </c>
      <c r="E84" s="12">
        <v>40</v>
      </c>
      <c r="F84" s="12">
        <v>100</v>
      </c>
      <c r="G84" s="12">
        <v>10</v>
      </c>
      <c r="H84" s="12">
        <v>300</v>
      </c>
      <c r="I84" s="12"/>
      <c r="J84" s="12"/>
      <c r="K84" s="13"/>
      <c r="L84" s="12">
        <f t="shared" ref="L84:L98" si="12">SUM(I84:K84)</f>
        <v>0</v>
      </c>
      <c r="M84" s="12">
        <f t="shared" ref="M84:M98" si="13">$L84/$H84</f>
        <v>0</v>
      </c>
      <c r="N84" s="14"/>
      <c r="O84" s="15">
        <v>0.13</v>
      </c>
      <c r="P84" s="15">
        <f t="shared" ref="P84:P98" si="14">$M84*$O84</f>
        <v>0</v>
      </c>
    </row>
    <row r="85" spans="1:18" x14ac:dyDescent="0.2">
      <c r="A85" s="11" t="s">
        <v>78</v>
      </c>
      <c r="B85" s="11" t="s">
        <v>79</v>
      </c>
      <c r="C85" s="11" t="s">
        <v>78</v>
      </c>
      <c r="D85" s="11" t="s">
        <v>275</v>
      </c>
      <c r="E85" s="12">
        <v>40</v>
      </c>
      <c r="F85" s="12">
        <v>150</v>
      </c>
      <c r="G85" s="12">
        <v>10</v>
      </c>
      <c r="H85" s="12">
        <v>300</v>
      </c>
      <c r="I85" s="12"/>
      <c r="J85" s="12"/>
      <c r="K85" s="13"/>
      <c r="L85" s="12">
        <f t="shared" si="12"/>
        <v>0</v>
      </c>
      <c r="M85" s="12">
        <f t="shared" si="13"/>
        <v>0</v>
      </c>
      <c r="N85" s="14"/>
      <c r="O85" s="15">
        <v>0.13</v>
      </c>
      <c r="P85" s="15">
        <f t="shared" si="14"/>
        <v>0</v>
      </c>
    </row>
    <row r="86" spans="1:18" x14ac:dyDescent="0.2">
      <c r="A86" s="36" t="s">
        <v>240</v>
      </c>
      <c r="B86" s="36" t="s">
        <v>79</v>
      </c>
      <c r="C86" s="31" t="s">
        <v>241</v>
      </c>
      <c r="D86" s="36" t="s">
        <v>277</v>
      </c>
      <c r="E86" s="12">
        <v>40</v>
      </c>
      <c r="F86" s="12">
        <v>150</v>
      </c>
      <c r="G86" s="12">
        <v>10</v>
      </c>
      <c r="H86" s="12">
        <v>300</v>
      </c>
      <c r="I86" s="12"/>
      <c r="J86" s="12"/>
      <c r="K86" s="13"/>
      <c r="L86" s="12">
        <f t="shared" si="12"/>
        <v>0</v>
      </c>
      <c r="M86" s="12">
        <f t="shared" si="13"/>
        <v>0</v>
      </c>
      <c r="N86" s="14"/>
      <c r="O86" s="15">
        <v>0.13</v>
      </c>
      <c r="P86" s="15">
        <f t="shared" si="14"/>
        <v>0</v>
      </c>
    </row>
    <row r="87" spans="1:18" x14ac:dyDescent="0.2">
      <c r="A87" s="11" t="s">
        <v>80</v>
      </c>
      <c r="B87" s="11" t="s">
        <v>81</v>
      </c>
      <c r="C87" s="11" t="s">
        <v>80</v>
      </c>
      <c r="D87" s="11" t="s">
        <v>275</v>
      </c>
      <c r="E87" s="12">
        <v>40</v>
      </c>
      <c r="F87" s="12">
        <v>200</v>
      </c>
      <c r="G87" s="12">
        <v>10</v>
      </c>
      <c r="H87" s="12">
        <v>150</v>
      </c>
      <c r="I87" s="12"/>
      <c r="J87" s="12"/>
      <c r="K87" s="13"/>
      <c r="L87" s="12">
        <f t="shared" si="12"/>
        <v>0</v>
      </c>
      <c r="M87" s="12">
        <f t="shared" si="13"/>
        <v>0</v>
      </c>
      <c r="N87" s="14"/>
      <c r="O87" s="15">
        <v>0.13</v>
      </c>
      <c r="P87" s="15">
        <f t="shared" si="14"/>
        <v>0</v>
      </c>
    </row>
    <row r="88" spans="1:18" x14ac:dyDescent="0.2">
      <c r="A88" s="11" t="s">
        <v>82</v>
      </c>
      <c r="B88" s="11" t="s">
        <v>83</v>
      </c>
      <c r="C88" s="11" t="s">
        <v>82</v>
      </c>
      <c r="D88" s="11" t="s">
        <v>275</v>
      </c>
      <c r="E88" s="12">
        <v>40</v>
      </c>
      <c r="F88" s="12">
        <v>300</v>
      </c>
      <c r="G88" s="12">
        <v>10</v>
      </c>
      <c r="H88" s="12">
        <v>150</v>
      </c>
      <c r="I88" s="12"/>
      <c r="J88" s="12"/>
      <c r="K88" s="13"/>
      <c r="L88" s="12">
        <f t="shared" si="12"/>
        <v>0</v>
      </c>
      <c r="M88" s="12">
        <f t="shared" si="13"/>
        <v>0</v>
      </c>
      <c r="N88" s="14"/>
      <c r="O88" s="15">
        <v>0.13</v>
      </c>
      <c r="P88" s="15">
        <f t="shared" si="14"/>
        <v>0</v>
      </c>
    </row>
    <row r="89" spans="1:18" x14ac:dyDescent="0.2">
      <c r="A89" s="36" t="s">
        <v>183</v>
      </c>
      <c r="B89" s="36" t="s">
        <v>83</v>
      </c>
      <c r="C89" s="36">
        <v>90447300</v>
      </c>
      <c r="D89" s="36" t="s">
        <v>277</v>
      </c>
      <c r="E89" s="12" t="s">
        <v>89</v>
      </c>
      <c r="F89" s="12">
        <v>300</v>
      </c>
      <c r="G89" s="12">
        <v>10</v>
      </c>
      <c r="H89" s="12">
        <v>150</v>
      </c>
      <c r="I89" s="12"/>
      <c r="J89" s="12"/>
      <c r="K89" s="13"/>
      <c r="L89" s="12">
        <f t="shared" si="12"/>
        <v>0</v>
      </c>
      <c r="M89" s="12">
        <f t="shared" si="13"/>
        <v>0</v>
      </c>
      <c r="N89" s="14"/>
      <c r="O89" s="15">
        <v>0.13</v>
      </c>
      <c r="P89" s="15">
        <f t="shared" si="14"/>
        <v>0</v>
      </c>
    </row>
    <row r="90" spans="1:18" x14ac:dyDescent="0.2">
      <c r="A90" s="11" t="s">
        <v>84</v>
      </c>
      <c r="B90" s="11" t="s">
        <v>85</v>
      </c>
      <c r="C90" s="11" t="s">
        <v>84</v>
      </c>
      <c r="D90" s="11" t="s">
        <v>275</v>
      </c>
      <c r="E90" s="12">
        <v>40</v>
      </c>
      <c r="F90" s="12">
        <v>450</v>
      </c>
      <c r="G90" s="12">
        <v>10</v>
      </c>
      <c r="H90" s="12">
        <v>100</v>
      </c>
      <c r="I90" s="12"/>
      <c r="J90" s="12"/>
      <c r="K90" s="13"/>
      <c r="L90" s="12">
        <f t="shared" si="12"/>
        <v>0</v>
      </c>
      <c r="M90" s="12">
        <f t="shared" si="13"/>
        <v>0</v>
      </c>
      <c r="N90" s="14"/>
      <c r="O90" s="15">
        <v>0.13</v>
      </c>
      <c r="P90" s="15">
        <f t="shared" si="14"/>
        <v>0</v>
      </c>
    </row>
    <row r="91" spans="1:18" x14ac:dyDescent="0.2">
      <c r="A91" s="36" t="s">
        <v>184</v>
      </c>
      <c r="B91" s="36" t="s">
        <v>85</v>
      </c>
      <c r="C91" s="36">
        <v>90447400</v>
      </c>
      <c r="D91" s="36" t="s">
        <v>277</v>
      </c>
      <c r="E91" s="12" t="s">
        <v>89</v>
      </c>
      <c r="F91" s="12">
        <v>450</v>
      </c>
      <c r="G91" s="12">
        <v>10</v>
      </c>
      <c r="H91" s="12">
        <v>100</v>
      </c>
      <c r="I91" s="12"/>
      <c r="J91" s="12"/>
      <c r="K91" s="13"/>
      <c r="L91" s="12">
        <f t="shared" si="12"/>
        <v>0</v>
      </c>
      <c r="M91" s="12">
        <f t="shared" si="13"/>
        <v>0</v>
      </c>
      <c r="N91" s="14"/>
      <c r="O91" s="15">
        <v>0.13</v>
      </c>
      <c r="P91" s="15">
        <f t="shared" si="14"/>
        <v>0</v>
      </c>
    </row>
    <row r="92" spans="1:18" x14ac:dyDescent="0.2">
      <c r="A92" s="11" t="s">
        <v>86</v>
      </c>
      <c r="B92" s="11" t="s">
        <v>87</v>
      </c>
      <c r="C92" s="11" t="s">
        <v>86</v>
      </c>
      <c r="D92" s="11" t="s">
        <v>275</v>
      </c>
      <c r="E92" s="12">
        <v>40</v>
      </c>
      <c r="F92" s="12">
        <v>600</v>
      </c>
      <c r="G92" s="12">
        <v>10</v>
      </c>
      <c r="H92" s="12">
        <v>50</v>
      </c>
      <c r="I92" s="12"/>
      <c r="J92" s="12"/>
      <c r="K92" s="13"/>
      <c r="L92" s="12">
        <f t="shared" si="12"/>
        <v>0</v>
      </c>
      <c r="M92" s="12">
        <f t="shared" si="13"/>
        <v>0</v>
      </c>
      <c r="N92" s="14"/>
      <c r="O92" s="15">
        <v>0.09</v>
      </c>
      <c r="P92" s="15">
        <f t="shared" si="14"/>
        <v>0</v>
      </c>
    </row>
    <row r="93" spans="1:18" x14ac:dyDescent="0.2">
      <c r="A93" s="36" t="s">
        <v>88</v>
      </c>
      <c r="B93" s="36" t="s">
        <v>87</v>
      </c>
      <c r="C93" s="36">
        <v>90447600</v>
      </c>
      <c r="D93" s="36" t="s">
        <v>277</v>
      </c>
      <c r="E93" s="12" t="s">
        <v>89</v>
      </c>
      <c r="F93" s="12">
        <v>600</v>
      </c>
      <c r="G93" s="12">
        <v>10</v>
      </c>
      <c r="H93" s="12">
        <v>50</v>
      </c>
      <c r="I93" s="12"/>
      <c r="J93" s="12"/>
      <c r="K93" s="13"/>
      <c r="L93" s="12">
        <f t="shared" si="12"/>
        <v>0</v>
      </c>
      <c r="M93" s="12">
        <f t="shared" si="13"/>
        <v>0</v>
      </c>
      <c r="N93" s="14"/>
      <c r="O93" s="15">
        <v>0.09</v>
      </c>
      <c r="P93" s="15">
        <f t="shared" si="14"/>
        <v>0</v>
      </c>
    </row>
    <row r="94" spans="1:18" x14ac:dyDescent="0.2">
      <c r="A94" s="11" t="s">
        <v>90</v>
      </c>
      <c r="B94" s="11" t="s">
        <v>91</v>
      </c>
      <c r="C94" s="11" t="s">
        <v>90</v>
      </c>
      <c r="D94" s="11" t="s">
        <v>275</v>
      </c>
      <c r="E94" s="12">
        <v>40</v>
      </c>
      <c r="F94" s="12">
        <v>750</v>
      </c>
      <c r="G94" s="12">
        <v>10</v>
      </c>
      <c r="H94" s="12">
        <v>50</v>
      </c>
      <c r="I94" s="12"/>
      <c r="J94" s="12"/>
      <c r="K94" s="13"/>
      <c r="L94" s="12">
        <f t="shared" si="12"/>
        <v>0</v>
      </c>
      <c r="M94" s="12">
        <f t="shared" si="13"/>
        <v>0</v>
      </c>
      <c r="N94" s="14"/>
      <c r="O94" s="15">
        <v>0.13</v>
      </c>
      <c r="P94" s="15">
        <f t="shared" si="14"/>
        <v>0</v>
      </c>
    </row>
    <row r="95" spans="1:18" x14ac:dyDescent="0.2">
      <c r="A95" s="11" t="s">
        <v>92</v>
      </c>
      <c r="B95" s="11" t="s">
        <v>93</v>
      </c>
      <c r="C95" s="11" t="s">
        <v>92</v>
      </c>
      <c r="D95" s="11" t="s">
        <v>275</v>
      </c>
      <c r="E95" s="12">
        <v>40</v>
      </c>
      <c r="F95" s="12">
        <v>900</v>
      </c>
      <c r="G95" s="12">
        <v>10</v>
      </c>
      <c r="H95" s="12">
        <v>50</v>
      </c>
      <c r="I95" s="12"/>
      <c r="J95" s="12"/>
      <c r="K95" s="13"/>
      <c r="L95" s="12">
        <f t="shared" si="12"/>
        <v>0</v>
      </c>
      <c r="M95" s="12">
        <f t="shared" si="13"/>
        <v>0</v>
      </c>
      <c r="N95" s="14"/>
      <c r="O95" s="15">
        <v>0.13</v>
      </c>
      <c r="P95" s="15">
        <f t="shared" si="14"/>
        <v>0</v>
      </c>
    </row>
    <row r="96" spans="1:18" x14ac:dyDescent="0.2">
      <c r="A96" s="36" t="s">
        <v>185</v>
      </c>
      <c r="B96" s="36" t="s">
        <v>93</v>
      </c>
      <c r="C96" s="36">
        <v>90447700</v>
      </c>
      <c r="D96" s="36" t="s">
        <v>277</v>
      </c>
      <c r="E96" s="12" t="s">
        <v>89</v>
      </c>
      <c r="F96" s="12">
        <v>900</v>
      </c>
      <c r="G96" s="12">
        <v>10</v>
      </c>
      <c r="H96" s="12">
        <v>50</v>
      </c>
      <c r="I96" s="12"/>
      <c r="J96" s="12"/>
      <c r="K96" s="13"/>
      <c r="L96" s="12">
        <f t="shared" si="12"/>
        <v>0</v>
      </c>
      <c r="M96" s="12">
        <f t="shared" si="13"/>
        <v>0</v>
      </c>
      <c r="N96" s="14"/>
      <c r="O96" s="15">
        <v>0.13</v>
      </c>
      <c r="P96" s="15">
        <f t="shared" si="14"/>
        <v>0</v>
      </c>
    </row>
    <row r="97" spans="1:18" x14ac:dyDescent="0.2">
      <c r="A97" s="11" t="s">
        <v>94</v>
      </c>
      <c r="B97" s="11" t="s">
        <v>95</v>
      </c>
      <c r="C97" s="11" t="s">
        <v>94</v>
      </c>
      <c r="D97" s="11" t="s">
        <v>275</v>
      </c>
      <c r="E97" s="12">
        <v>40</v>
      </c>
      <c r="F97" s="12">
        <v>1200</v>
      </c>
      <c r="G97" s="12">
        <v>5</v>
      </c>
      <c r="H97" s="12">
        <v>25</v>
      </c>
      <c r="I97" s="12"/>
      <c r="J97" s="12"/>
      <c r="K97" s="13"/>
      <c r="L97" s="12">
        <f t="shared" si="12"/>
        <v>0</v>
      </c>
      <c r="M97" s="12">
        <f t="shared" si="13"/>
        <v>0</v>
      </c>
      <c r="N97" s="14"/>
      <c r="O97" s="15">
        <v>0.08</v>
      </c>
      <c r="P97" s="15">
        <f t="shared" si="14"/>
        <v>0</v>
      </c>
    </row>
    <row r="98" spans="1:18" x14ac:dyDescent="0.2">
      <c r="A98" s="11" t="s">
        <v>220</v>
      </c>
      <c r="B98" s="11" t="s">
        <v>221</v>
      </c>
      <c r="C98" s="11" t="s">
        <v>220</v>
      </c>
      <c r="D98" s="11" t="s">
        <v>275</v>
      </c>
      <c r="E98" s="12">
        <v>40</v>
      </c>
      <c r="F98" s="12">
        <v>2000</v>
      </c>
      <c r="G98" s="12">
        <v>5</v>
      </c>
      <c r="H98" s="12">
        <v>25</v>
      </c>
      <c r="I98" s="12"/>
      <c r="J98" s="12"/>
      <c r="K98" s="13"/>
      <c r="L98" s="12">
        <f t="shared" si="12"/>
        <v>0</v>
      </c>
      <c r="M98" s="12">
        <f t="shared" si="13"/>
        <v>0</v>
      </c>
      <c r="N98" s="14"/>
      <c r="O98" s="15">
        <v>0.08</v>
      </c>
      <c r="P98" s="15">
        <f t="shared" si="14"/>
        <v>0</v>
      </c>
      <c r="Q98" s="43">
        <f>SUM(P85:P98)</f>
        <v>0</v>
      </c>
      <c r="R98" s="3">
        <f>Q98*100/$Q$151</f>
        <v>0</v>
      </c>
    </row>
    <row r="99" spans="1:18" x14ac:dyDescent="0.2">
      <c r="A99" s="28" t="s">
        <v>96</v>
      </c>
      <c r="B99" s="28"/>
      <c r="C99" s="30"/>
      <c r="D99" s="30"/>
      <c r="E99" s="20"/>
      <c r="F99" s="12"/>
      <c r="G99" s="12"/>
      <c r="H99" s="12"/>
      <c r="I99" s="12"/>
      <c r="J99" s="12"/>
      <c r="K99" s="8"/>
      <c r="L99" s="12"/>
      <c r="M99" s="12"/>
      <c r="N99" s="14"/>
      <c r="O99" s="12"/>
      <c r="P99" s="15"/>
    </row>
    <row r="100" spans="1:18" x14ac:dyDescent="0.2">
      <c r="A100" s="11" t="s">
        <v>299</v>
      </c>
      <c r="B100" s="11" t="s">
        <v>300</v>
      </c>
      <c r="C100" s="11" t="s">
        <v>299</v>
      </c>
      <c r="D100" s="11" t="s">
        <v>275</v>
      </c>
      <c r="E100" s="12">
        <v>50</v>
      </c>
      <c r="F100" s="12">
        <v>100</v>
      </c>
      <c r="G100" s="12">
        <v>10</v>
      </c>
      <c r="H100" s="12">
        <v>150</v>
      </c>
      <c r="I100" s="12"/>
      <c r="J100" s="12"/>
      <c r="K100" s="13"/>
      <c r="L100" s="12">
        <f t="shared" ref="L100:L116" si="15">SUM(I100:K100)</f>
        <v>0</v>
      </c>
      <c r="M100" s="12">
        <f t="shared" ref="M100:M116" si="16">$L100/$H100</f>
        <v>0</v>
      </c>
      <c r="N100" s="14"/>
      <c r="O100" s="15">
        <v>0.1</v>
      </c>
      <c r="P100" s="15">
        <f t="shared" ref="P100:P116" si="17">$M100*$O100</f>
        <v>0</v>
      </c>
    </row>
    <row r="101" spans="1:18" x14ac:dyDescent="0.2">
      <c r="A101" s="11" t="s">
        <v>97</v>
      </c>
      <c r="B101" s="11" t="s">
        <v>98</v>
      </c>
      <c r="C101" s="11" t="s">
        <v>97</v>
      </c>
      <c r="D101" s="11" t="s">
        <v>275</v>
      </c>
      <c r="E101" s="12">
        <v>50</v>
      </c>
      <c r="F101" s="12">
        <v>150</v>
      </c>
      <c r="G101" s="12">
        <v>10</v>
      </c>
      <c r="H101" s="12">
        <v>150</v>
      </c>
      <c r="I101" s="12"/>
      <c r="J101" s="12"/>
      <c r="K101" s="13"/>
      <c r="L101" s="12">
        <f t="shared" si="15"/>
        <v>0</v>
      </c>
      <c r="M101" s="12">
        <f t="shared" si="16"/>
        <v>0</v>
      </c>
      <c r="N101" s="14"/>
      <c r="O101" s="15">
        <v>0.1</v>
      </c>
      <c r="P101" s="15">
        <f t="shared" si="17"/>
        <v>0</v>
      </c>
    </row>
    <row r="102" spans="1:18" x14ac:dyDescent="0.2">
      <c r="A102" s="36" t="s">
        <v>235</v>
      </c>
      <c r="B102" s="36" t="s">
        <v>98</v>
      </c>
      <c r="C102" s="36">
        <v>90448200</v>
      </c>
      <c r="D102" s="36" t="s">
        <v>277</v>
      </c>
      <c r="E102" s="12" t="s">
        <v>102</v>
      </c>
      <c r="F102" s="12">
        <v>150</v>
      </c>
      <c r="G102" s="12">
        <v>10</v>
      </c>
      <c r="H102" s="12">
        <v>150</v>
      </c>
      <c r="I102" s="12"/>
      <c r="J102" s="12"/>
      <c r="K102" s="13"/>
      <c r="L102" s="12">
        <f t="shared" si="15"/>
        <v>0</v>
      </c>
      <c r="M102" s="12">
        <f t="shared" si="16"/>
        <v>0</v>
      </c>
      <c r="N102" s="14"/>
      <c r="O102" s="15">
        <v>0.1</v>
      </c>
      <c r="P102" s="15">
        <f t="shared" si="17"/>
        <v>0</v>
      </c>
    </row>
    <row r="103" spans="1:18" x14ac:dyDescent="0.2">
      <c r="A103" s="11" t="s">
        <v>224</v>
      </c>
      <c r="B103" s="11" t="s">
        <v>225</v>
      </c>
      <c r="C103" s="11" t="s">
        <v>224</v>
      </c>
      <c r="D103" s="11" t="s">
        <v>275</v>
      </c>
      <c r="E103" s="12">
        <v>50</v>
      </c>
      <c r="F103" s="12">
        <v>200</v>
      </c>
      <c r="G103" s="12">
        <v>10</v>
      </c>
      <c r="H103" s="12">
        <v>150</v>
      </c>
      <c r="I103" s="12"/>
      <c r="J103" s="12"/>
      <c r="K103" s="13"/>
      <c r="L103" s="12">
        <f t="shared" si="15"/>
        <v>0</v>
      </c>
      <c r="M103" s="12">
        <f t="shared" si="16"/>
        <v>0</v>
      </c>
      <c r="N103" s="14"/>
      <c r="O103" s="15">
        <v>0.06</v>
      </c>
      <c r="P103" s="15">
        <f t="shared" si="17"/>
        <v>0</v>
      </c>
    </row>
    <row r="104" spans="1:18" x14ac:dyDescent="0.2">
      <c r="A104" s="11" t="s">
        <v>99</v>
      </c>
      <c r="B104" s="11" t="s">
        <v>100</v>
      </c>
      <c r="C104" s="11" t="s">
        <v>99</v>
      </c>
      <c r="D104" s="11" t="s">
        <v>275</v>
      </c>
      <c r="E104" s="12">
        <v>50</v>
      </c>
      <c r="F104" s="12">
        <v>300</v>
      </c>
      <c r="G104" s="12">
        <v>10</v>
      </c>
      <c r="H104" s="12">
        <v>75</v>
      </c>
      <c r="I104" s="12"/>
      <c r="J104" s="12"/>
      <c r="K104" s="13"/>
      <c r="L104" s="12">
        <f t="shared" si="15"/>
        <v>0</v>
      </c>
      <c r="M104" s="12">
        <f t="shared" si="16"/>
        <v>0</v>
      </c>
      <c r="N104" s="14"/>
      <c r="O104" s="15">
        <v>0.1</v>
      </c>
      <c r="P104" s="15">
        <f t="shared" si="17"/>
        <v>0</v>
      </c>
    </row>
    <row r="105" spans="1:18" x14ac:dyDescent="0.2">
      <c r="A105" s="36" t="s">
        <v>101</v>
      </c>
      <c r="B105" s="36" t="s">
        <v>100</v>
      </c>
      <c r="C105" s="36">
        <v>90448300</v>
      </c>
      <c r="D105" s="36" t="s">
        <v>277</v>
      </c>
      <c r="E105" s="12" t="s">
        <v>102</v>
      </c>
      <c r="F105" s="12">
        <v>300</v>
      </c>
      <c r="G105" s="12">
        <v>10</v>
      </c>
      <c r="H105" s="12">
        <v>75</v>
      </c>
      <c r="I105" s="12"/>
      <c r="J105" s="12"/>
      <c r="K105" s="13"/>
      <c r="L105" s="12">
        <f t="shared" si="15"/>
        <v>0</v>
      </c>
      <c r="M105" s="12">
        <f t="shared" si="16"/>
        <v>0</v>
      </c>
      <c r="N105" s="14"/>
      <c r="O105" s="15">
        <v>0.1</v>
      </c>
      <c r="P105" s="15">
        <f t="shared" si="17"/>
        <v>0</v>
      </c>
    </row>
    <row r="106" spans="1:18" x14ac:dyDescent="0.2">
      <c r="A106" s="11" t="s">
        <v>103</v>
      </c>
      <c r="B106" s="11" t="s">
        <v>104</v>
      </c>
      <c r="C106" s="11" t="s">
        <v>103</v>
      </c>
      <c r="D106" s="11" t="s">
        <v>275</v>
      </c>
      <c r="E106" s="12">
        <v>50</v>
      </c>
      <c r="F106" s="12">
        <v>450</v>
      </c>
      <c r="G106" s="12">
        <v>10</v>
      </c>
      <c r="H106" s="12">
        <v>50</v>
      </c>
      <c r="I106" s="12"/>
      <c r="J106" s="12"/>
      <c r="K106" s="13"/>
      <c r="L106" s="12">
        <f t="shared" si="15"/>
        <v>0</v>
      </c>
      <c r="M106" s="12">
        <f t="shared" si="16"/>
        <v>0</v>
      </c>
      <c r="N106" s="14"/>
      <c r="O106" s="15">
        <v>0.1</v>
      </c>
      <c r="P106" s="15">
        <f t="shared" si="17"/>
        <v>0</v>
      </c>
    </row>
    <row r="107" spans="1:18" x14ac:dyDescent="0.2">
      <c r="A107" s="36" t="s">
        <v>186</v>
      </c>
      <c r="B107" s="36" t="s">
        <v>104</v>
      </c>
      <c r="C107" s="36">
        <v>90448400</v>
      </c>
      <c r="D107" s="36" t="s">
        <v>277</v>
      </c>
      <c r="E107" s="12" t="s">
        <v>102</v>
      </c>
      <c r="F107" s="12">
        <v>450</v>
      </c>
      <c r="G107" s="12">
        <v>10</v>
      </c>
      <c r="H107" s="12">
        <v>50</v>
      </c>
      <c r="I107" s="12"/>
      <c r="J107" s="12"/>
      <c r="K107" s="13"/>
      <c r="L107" s="12">
        <f t="shared" si="15"/>
        <v>0</v>
      </c>
      <c r="M107" s="12">
        <f t="shared" si="16"/>
        <v>0</v>
      </c>
      <c r="N107" s="14"/>
      <c r="O107" s="15">
        <v>0.1</v>
      </c>
      <c r="P107" s="15">
        <f t="shared" si="17"/>
        <v>0</v>
      </c>
    </row>
    <row r="108" spans="1:18" x14ac:dyDescent="0.2">
      <c r="A108" s="11" t="s">
        <v>105</v>
      </c>
      <c r="B108" s="11" t="s">
        <v>106</v>
      </c>
      <c r="C108" s="11" t="s">
        <v>105</v>
      </c>
      <c r="D108" s="11" t="s">
        <v>275</v>
      </c>
      <c r="E108" s="12">
        <v>50</v>
      </c>
      <c r="F108" s="12">
        <v>600</v>
      </c>
      <c r="G108" s="12">
        <v>10</v>
      </c>
      <c r="H108" s="12">
        <v>50</v>
      </c>
      <c r="I108" s="12"/>
      <c r="J108" s="12"/>
      <c r="K108" s="13"/>
      <c r="L108" s="12">
        <f t="shared" si="15"/>
        <v>0</v>
      </c>
      <c r="M108" s="12">
        <f t="shared" si="16"/>
        <v>0</v>
      </c>
      <c r="N108" s="14"/>
      <c r="O108" s="15">
        <v>0.13</v>
      </c>
      <c r="P108" s="15">
        <f t="shared" si="17"/>
        <v>0</v>
      </c>
    </row>
    <row r="109" spans="1:18" x14ac:dyDescent="0.2">
      <c r="A109" s="36" t="s">
        <v>107</v>
      </c>
      <c r="B109" s="36" t="s">
        <v>106</v>
      </c>
      <c r="C109" s="36">
        <v>90448600</v>
      </c>
      <c r="D109" s="36" t="s">
        <v>277</v>
      </c>
      <c r="E109" s="12" t="s">
        <v>102</v>
      </c>
      <c r="F109" s="12">
        <v>600</v>
      </c>
      <c r="G109" s="12">
        <v>10</v>
      </c>
      <c r="H109" s="12">
        <v>50</v>
      </c>
      <c r="I109" s="12"/>
      <c r="J109" s="12"/>
      <c r="K109" s="13"/>
      <c r="L109" s="12">
        <f t="shared" si="15"/>
        <v>0</v>
      </c>
      <c r="M109" s="12">
        <f t="shared" si="16"/>
        <v>0</v>
      </c>
      <c r="N109" s="14"/>
      <c r="O109" s="15">
        <v>0.13</v>
      </c>
      <c r="P109" s="15">
        <f t="shared" si="17"/>
        <v>0</v>
      </c>
    </row>
    <row r="110" spans="1:18" x14ac:dyDescent="0.2">
      <c r="A110" s="36" t="s">
        <v>266</v>
      </c>
      <c r="B110" s="36" t="s">
        <v>267</v>
      </c>
      <c r="C110" s="36">
        <v>90448605</v>
      </c>
      <c r="D110" s="36" t="s">
        <v>277</v>
      </c>
      <c r="E110" s="12" t="s">
        <v>102</v>
      </c>
      <c r="F110" s="12">
        <v>700</v>
      </c>
      <c r="G110" s="12">
        <v>5</v>
      </c>
      <c r="H110" s="12">
        <v>25</v>
      </c>
      <c r="I110" s="12"/>
      <c r="J110" s="12"/>
      <c r="K110" s="13"/>
      <c r="L110" s="12">
        <f t="shared" si="15"/>
        <v>0</v>
      </c>
      <c r="M110" s="12">
        <f t="shared" si="16"/>
        <v>0</v>
      </c>
      <c r="N110" s="14"/>
      <c r="O110" s="15">
        <v>0.1</v>
      </c>
      <c r="P110" s="15">
        <f t="shared" si="17"/>
        <v>0</v>
      </c>
    </row>
    <row r="111" spans="1:18" x14ac:dyDescent="0.2">
      <c r="A111" s="11" t="s">
        <v>202</v>
      </c>
      <c r="B111" s="11" t="s">
        <v>203</v>
      </c>
      <c r="C111" s="11" t="s">
        <v>202</v>
      </c>
      <c r="D111" s="11" t="s">
        <v>275</v>
      </c>
      <c r="E111" s="12">
        <v>50</v>
      </c>
      <c r="F111" s="12">
        <v>750</v>
      </c>
      <c r="G111" s="12">
        <v>5</v>
      </c>
      <c r="H111" s="12">
        <v>25</v>
      </c>
      <c r="I111" s="12"/>
      <c r="J111" s="12"/>
      <c r="K111" s="13"/>
      <c r="L111" s="12">
        <f t="shared" si="15"/>
        <v>0</v>
      </c>
      <c r="M111" s="12">
        <f t="shared" si="16"/>
        <v>0</v>
      </c>
      <c r="N111" s="14"/>
      <c r="O111" s="15">
        <v>0.1</v>
      </c>
      <c r="P111" s="15">
        <f t="shared" si="17"/>
        <v>0</v>
      </c>
    </row>
    <row r="112" spans="1:18" x14ac:dyDescent="0.2">
      <c r="A112" s="11" t="s">
        <v>108</v>
      </c>
      <c r="B112" s="11" t="s">
        <v>109</v>
      </c>
      <c r="C112" s="11" t="s">
        <v>108</v>
      </c>
      <c r="D112" s="11" t="s">
        <v>275</v>
      </c>
      <c r="E112" s="12">
        <v>50</v>
      </c>
      <c r="F112" s="12">
        <v>900</v>
      </c>
      <c r="G112" s="12">
        <v>5</v>
      </c>
      <c r="H112" s="12">
        <v>25</v>
      </c>
      <c r="I112" s="12">
        <v>500</v>
      </c>
      <c r="J112" s="12"/>
      <c r="K112" s="13"/>
      <c r="L112" s="12">
        <f t="shared" si="15"/>
        <v>500</v>
      </c>
      <c r="M112" s="12">
        <f t="shared" si="16"/>
        <v>20</v>
      </c>
      <c r="N112" s="14"/>
      <c r="O112" s="15">
        <v>0.1</v>
      </c>
      <c r="P112" s="15">
        <f t="shared" si="17"/>
        <v>2</v>
      </c>
    </row>
    <row r="113" spans="1:18" x14ac:dyDescent="0.2">
      <c r="A113" s="36" t="s">
        <v>187</v>
      </c>
      <c r="B113" s="36" t="s">
        <v>109</v>
      </c>
      <c r="C113" s="36">
        <v>90448700</v>
      </c>
      <c r="D113" s="36" t="s">
        <v>277</v>
      </c>
      <c r="E113" s="12" t="s">
        <v>102</v>
      </c>
      <c r="F113" s="12">
        <v>900</v>
      </c>
      <c r="G113" s="12">
        <v>5</v>
      </c>
      <c r="H113" s="12">
        <v>25</v>
      </c>
      <c r="I113" s="12">
        <v>3500</v>
      </c>
      <c r="J113" s="12"/>
      <c r="K113" s="13"/>
      <c r="L113" s="12">
        <f t="shared" si="15"/>
        <v>3500</v>
      </c>
      <c r="M113" s="12">
        <f t="shared" si="16"/>
        <v>140</v>
      </c>
      <c r="N113" s="14"/>
      <c r="O113" s="15">
        <v>0.1</v>
      </c>
      <c r="P113" s="15">
        <f t="shared" si="17"/>
        <v>14</v>
      </c>
    </row>
    <row r="114" spans="1:18" x14ac:dyDescent="0.2">
      <c r="A114" s="11" t="s">
        <v>110</v>
      </c>
      <c r="B114" s="11" t="s">
        <v>111</v>
      </c>
      <c r="C114" s="11" t="s">
        <v>110</v>
      </c>
      <c r="D114" s="11" t="s">
        <v>275</v>
      </c>
      <c r="E114" s="12">
        <v>50</v>
      </c>
      <c r="F114" s="12">
        <v>1200</v>
      </c>
      <c r="G114" s="12">
        <v>5</v>
      </c>
      <c r="H114" s="12">
        <v>25</v>
      </c>
      <c r="I114" s="12"/>
      <c r="J114" s="12"/>
      <c r="K114" s="13"/>
      <c r="L114" s="12">
        <f t="shared" si="15"/>
        <v>0</v>
      </c>
      <c r="M114" s="12">
        <f t="shared" si="16"/>
        <v>0</v>
      </c>
      <c r="N114" s="14"/>
      <c r="O114" s="15">
        <v>0.13</v>
      </c>
      <c r="P114" s="15">
        <f t="shared" si="17"/>
        <v>0</v>
      </c>
    </row>
    <row r="115" spans="1:18" x14ac:dyDescent="0.2">
      <c r="A115" s="36" t="s">
        <v>204</v>
      </c>
      <c r="B115" s="36" t="s">
        <v>111</v>
      </c>
      <c r="C115" s="31" t="s">
        <v>205</v>
      </c>
      <c r="D115" s="36" t="s">
        <v>277</v>
      </c>
      <c r="E115" s="12">
        <v>50</v>
      </c>
      <c r="F115" s="12">
        <v>1200</v>
      </c>
      <c r="G115" s="12">
        <v>5</v>
      </c>
      <c r="H115" s="12">
        <v>25</v>
      </c>
      <c r="I115" s="12"/>
      <c r="J115" s="12"/>
      <c r="K115" s="13"/>
      <c r="L115" s="12">
        <f t="shared" si="15"/>
        <v>0</v>
      </c>
      <c r="M115" s="12">
        <f t="shared" si="16"/>
        <v>0</v>
      </c>
      <c r="N115" s="14"/>
      <c r="O115" s="15">
        <v>0.13</v>
      </c>
      <c r="P115" s="15">
        <f t="shared" si="17"/>
        <v>0</v>
      </c>
    </row>
    <row r="116" spans="1:18" x14ac:dyDescent="0.2">
      <c r="A116" s="36" t="s">
        <v>268</v>
      </c>
      <c r="B116" s="36" t="s">
        <v>269</v>
      </c>
      <c r="C116" s="31" t="s">
        <v>270</v>
      </c>
      <c r="D116" s="36" t="s">
        <v>277</v>
      </c>
      <c r="E116" s="12">
        <v>50</v>
      </c>
      <c r="F116" s="12">
        <v>2400</v>
      </c>
      <c r="G116" s="12">
        <v>5</v>
      </c>
      <c r="H116" s="12">
        <v>25</v>
      </c>
      <c r="I116" s="12"/>
      <c r="J116" s="12"/>
      <c r="K116" s="13"/>
      <c r="L116" s="12">
        <f t="shared" si="15"/>
        <v>0</v>
      </c>
      <c r="M116" s="12">
        <f t="shared" si="16"/>
        <v>0</v>
      </c>
      <c r="N116" s="14"/>
      <c r="O116" s="15">
        <v>0.13</v>
      </c>
      <c r="P116" s="15">
        <f t="shared" si="17"/>
        <v>0</v>
      </c>
      <c r="Q116" s="43">
        <f>SUM(P101:P116)</f>
        <v>16</v>
      </c>
      <c r="R116" s="3">
        <f>Q116*100/$Q$151</f>
        <v>83.160083160083161</v>
      </c>
    </row>
    <row r="117" spans="1:18" x14ac:dyDescent="0.2">
      <c r="A117" s="318" t="s">
        <v>112</v>
      </c>
      <c r="B117" s="319"/>
      <c r="C117" s="29"/>
      <c r="D117" s="29"/>
      <c r="E117" s="30"/>
      <c r="F117" s="12"/>
      <c r="G117" s="12"/>
      <c r="H117" s="12"/>
      <c r="I117" s="12"/>
      <c r="J117" s="12"/>
      <c r="K117" s="36"/>
      <c r="L117" s="12"/>
      <c r="M117" s="12"/>
      <c r="N117" s="14"/>
      <c r="O117" s="12"/>
      <c r="P117" s="15"/>
    </row>
    <row r="118" spans="1:18" x14ac:dyDescent="0.2">
      <c r="A118" s="11" t="s">
        <v>216</v>
      </c>
      <c r="B118" s="11" t="s">
        <v>217</v>
      </c>
      <c r="C118" s="11" t="s">
        <v>216</v>
      </c>
      <c r="D118" s="11" t="s">
        <v>275</v>
      </c>
      <c r="E118" s="12">
        <v>20</v>
      </c>
      <c r="F118" s="12">
        <v>150</v>
      </c>
      <c r="G118" s="12">
        <v>10</v>
      </c>
      <c r="H118" s="12">
        <v>400</v>
      </c>
      <c r="I118" s="12"/>
      <c r="J118" s="12"/>
      <c r="K118" s="36"/>
      <c r="L118" s="12">
        <f t="shared" ref="L118:L150" si="18">SUM(I118:K118)</f>
        <v>0</v>
      </c>
      <c r="M118" s="12">
        <f t="shared" ref="M118:M150" si="19">$L118/$H118</f>
        <v>0</v>
      </c>
      <c r="N118" s="14"/>
      <c r="O118" s="12">
        <v>0.06</v>
      </c>
      <c r="P118" s="15">
        <f t="shared" ref="P118:P150" si="20">$M118*$O118</f>
        <v>0</v>
      </c>
    </row>
    <row r="119" spans="1:18" x14ac:dyDescent="0.2">
      <c r="A119" s="36" t="s">
        <v>226</v>
      </c>
      <c r="B119" s="36" t="s">
        <v>217</v>
      </c>
      <c r="C119" s="36">
        <v>90444200</v>
      </c>
      <c r="D119" s="36" t="s">
        <v>277</v>
      </c>
      <c r="E119" s="12">
        <v>20</v>
      </c>
      <c r="F119" s="12">
        <v>150</v>
      </c>
      <c r="G119" s="12">
        <v>10</v>
      </c>
      <c r="H119" s="12">
        <v>400</v>
      </c>
      <c r="I119" s="12"/>
      <c r="J119" s="12"/>
      <c r="K119" s="36"/>
      <c r="L119" s="12">
        <f t="shared" si="18"/>
        <v>0</v>
      </c>
      <c r="M119" s="12">
        <f t="shared" si="19"/>
        <v>0</v>
      </c>
      <c r="N119" s="14"/>
      <c r="O119" s="12">
        <v>0.06</v>
      </c>
      <c r="P119" s="15">
        <f t="shared" si="20"/>
        <v>0</v>
      </c>
    </row>
    <row r="120" spans="1:18" x14ac:dyDescent="0.2">
      <c r="A120" s="11" t="s">
        <v>191</v>
      </c>
      <c r="B120" s="11" t="s">
        <v>192</v>
      </c>
      <c r="C120" s="11" t="s">
        <v>191</v>
      </c>
      <c r="D120" s="11" t="s">
        <v>275</v>
      </c>
      <c r="E120" s="12">
        <v>20</v>
      </c>
      <c r="F120" s="12">
        <v>200</v>
      </c>
      <c r="G120" s="12">
        <v>10</v>
      </c>
      <c r="H120" s="12">
        <v>300</v>
      </c>
      <c r="I120" s="12"/>
      <c r="J120" s="12"/>
      <c r="K120" s="36"/>
      <c r="L120" s="12">
        <f t="shared" si="18"/>
        <v>0</v>
      </c>
      <c r="M120" s="12">
        <f t="shared" si="19"/>
        <v>0</v>
      </c>
      <c r="N120" s="14"/>
      <c r="O120" s="12">
        <v>0.06</v>
      </c>
      <c r="P120" s="15">
        <f t="shared" si="20"/>
        <v>0</v>
      </c>
    </row>
    <row r="121" spans="1:18" x14ac:dyDescent="0.2">
      <c r="A121" s="11" t="s">
        <v>160</v>
      </c>
      <c r="B121" s="11" t="s">
        <v>161</v>
      </c>
      <c r="C121" s="11" t="s">
        <v>160</v>
      </c>
      <c r="D121" s="11" t="s">
        <v>275</v>
      </c>
      <c r="E121" s="12">
        <v>20</v>
      </c>
      <c r="F121" s="12">
        <v>300</v>
      </c>
      <c r="G121" s="12">
        <v>10</v>
      </c>
      <c r="H121" s="12">
        <v>200</v>
      </c>
      <c r="I121" s="12"/>
      <c r="J121" s="12">
        <v>400</v>
      </c>
      <c r="K121" s="13"/>
      <c r="L121" s="12">
        <f>SUM(I121:K121)</f>
        <v>400</v>
      </c>
      <c r="M121" s="12">
        <f t="shared" si="19"/>
        <v>2</v>
      </c>
      <c r="N121" s="14"/>
      <c r="O121" s="15">
        <v>0.06</v>
      </c>
      <c r="P121" s="15">
        <f t="shared" si="20"/>
        <v>0.12</v>
      </c>
    </row>
    <row r="122" spans="1:18" x14ac:dyDescent="0.2">
      <c r="A122" s="36" t="s">
        <v>215</v>
      </c>
      <c r="B122" s="36" t="s">
        <v>161</v>
      </c>
      <c r="C122" s="36">
        <v>90444300</v>
      </c>
      <c r="D122" s="36" t="s">
        <v>277</v>
      </c>
      <c r="E122" s="12" t="s">
        <v>46</v>
      </c>
      <c r="F122" s="12">
        <v>300</v>
      </c>
      <c r="G122" s="12">
        <v>10</v>
      </c>
      <c r="H122" s="12">
        <v>200</v>
      </c>
      <c r="I122" s="12"/>
      <c r="J122" s="12">
        <v>400</v>
      </c>
      <c r="K122" s="13"/>
      <c r="L122" s="12">
        <f>SUM(I122:K122)</f>
        <v>400</v>
      </c>
      <c r="M122" s="12">
        <f t="shared" si="19"/>
        <v>2</v>
      </c>
      <c r="N122" s="14"/>
      <c r="O122" s="15">
        <v>0.06</v>
      </c>
      <c r="P122" s="15">
        <f t="shared" si="20"/>
        <v>0.12</v>
      </c>
    </row>
    <row r="123" spans="1:18" x14ac:dyDescent="0.2">
      <c r="A123" s="11" t="s">
        <v>206</v>
      </c>
      <c r="B123" s="11" t="s">
        <v>114</v>
      </c>
      <c r="C123" s="11" t="s">
        <v>206</v>
      </c>
      <c r="D123" s="11" t="s">
        <v>275</v>
      </c>
      <c r="E123" s="12">
        <v>20</v>
      </c>
      <c r="F123" s="12">
        <v>450</v>
      </c>
      <c r="G123" s="12">
        <v>10</v>
      </c>
      <c r="H123" s="12">
        <v>100</v>
      </c>
      <c r="I123" s="12"/>
      <c r="J123" s="12"/>
      <c r="K123" s="25"/>
      <c r="L123" s="12">
        <f t="shared" si="18"/>
        <v>0</v>
      </c>
      <c r="M123" s="12">
        <f t="shared" si="19"/>
        <v>0</v>
      </c>
      <c r="N123" s="14"/>
      <c r="O123" s="15">
        <v>0.08</v>
      </c>
      <c r="P123" s="15">
        <f t="shared" si="20"/>
        <v>0</v>
      </c>
    </row>
    <row r="124" spans="1:18" x14ac:dyDescent="0.2">
      <c r="A124" s="36" t="s">
        <v>113</v>
      </c>
      <c r="B124" s="36" t="s">
        <v>114</v>
      </c>
      <c r="C124" s="36">
        <v>90444400</v>
      </c>
      <c r="D124" s="36" t="s">
        <v>277</v>
      </c>
      <c r="E124" s="12" t="s">
        <v>46</v>
      </c>
      <c r="F124" s="12">
        <v>450</v>
      </c>
      <c r="G124" s="12">
        <v>10</v>
      </c>
      <c r="H124" s="12">
        <v>100</v>
      </c>
      <c r="I124" s="12"/>
      <c r="J124" s="12"/>
      <c r="K124" s="13"/>
      <c r="L124" s="12">
        <f t="shared" si="18"/>
        <v>0</v>
      </c>
      <c r="M124" s="12">
        <f t="shared" si="19"/>
        <v>0</v>
      </c>
      <c r="N124" s="14"/>
      <c r="O124" s="15">
        <v>0.08</v>
      </c>
      <c r="P124" s="15">
        <f t="shared" si="20"/>
        <v>0</v>
      </c>
    </row>
    <row r="125" spans="1:18" x14ac:dyDescent="0.2">
      <c r="A125" s="11" t="s">
        <v>115</v>
      </c>
      <c r="B125" s="11" t="s">
        <v>116</v>
      </c>
      <c r="C125" s="11" t="s">
        <v>115</v>
      </c>
      <c r="D125" s="11" t="s">
        <v>275</v>
      </c>
      <c r="E125" s="12">
        <v>20</v>
      </c>
      <c r="F125" s="12">
        <v>600</v>
      </c>
      <c r="G125" s="12">
        <v>10</v>
      </c>
      <c r="H125" s="12">
        <v>100</v>
      </c>
      <c r="I125" s="12"/>
      <c r="J125" s="12"/>
      <c r="K125" s="13"/>
      <c r="L125" s="12">
        <f t="shared" si="18"/>
        <v>0</v>
      </c>
      <c r="M125" s="12">
        <f t="shared" si="19"/>
        <v>0</v>
      </c>
      <c r="N125" s="14"/>
      <c r="O125" s="15">
        <v>0.06</v>
      </c>
      <c r="P125" s="15">
        <f t="shared" si="20"/>
        <v>0</v>
      </c>
    </row>
    <row r="126" spans="1:18" x14ac:dyDescent="0.2">
      <c r="A126" s="36" t="s">
        <v>188</v>
      </c>
      <c r="B126" s="36" t="s">
        <v>116</v>
      </c>
      <c r="C126" s="36">
        <v>90444600</v>
      </c>
      <c r="D126" s="36" t="s">
        <v>277</v>
      </c>
      <c r="E126" s="12" t="s">
        <v>46</v>
      </c>
      <c r="F126" s="12">
        <v>600</v>
      </c>
      <c r="G126" s="12">
        <v>10</v>
      </c>
      <c r="H126" s="12">
        <v>100</v>
      </c>
      <c r="I126" s="12"/>
      <c r="J126" s="12"/>
      <c r="K126" s="13"/>
      <c r="L126" s="12">
        <f t="shared" si="18"/>
        <v>0</v>
      </c>
      <c r="M126" s="12">
        <f t="shared" si="19"/>
        <v>0</v>
      </c>
      <c r="N126" s="14"/>
      <c r="O126" s="15">
        <v>0.06</v>
      </c>
      <c r="P126" s="15">
        <f t="shared" si="20"/>
        <v>0</v>
      </c>
    </row>
    <row r="127" spans="1:18" x14ac:dyDescent="0.2">
      <c r="A127" s="11" t="s">
        <v>117</v>
      </c>
      <c r="B127" s="11" t="s">
        <v>118</v>
      </c>
      <c r="C127" s="11" t="s">
        <v>117</v>
      </c>
      <c r="D127" s="11" t="s">
        <v>275</v>
      </c>
      <c r="E127" s="12">
        <v>20</v>
      </c>
      <c r="F127" s="12">
        <v>750</v>
      </c>
      <c r="G127" s="12">
        <v>10</v>
      </c>
      <c r="H127" s="12">
        <v>100</v>
      </c>
      <c r="I127" s="12"/>
      <c r="J127" s="12"/>
      <c r="K127" s="13"/>
      <c r="L127" s="12">
        <f t="shared" si="18"/>
        <v>0</v>
      </c>
      <c r="M127" s="12">
        <f t="shared" si="19"/>
        <v>0</v>
      </c>
      <c r="N127" s="14"/>
      <c r="O127" s="15">
        <v>7.0000000000000007E-2</v>
      </c>
      <c r="P127" s="15">
        <f t="shared" si="20"/>
        <v>0</v>
      </c>
    </row>
    <row r="128" spans="1:18" x14ac:dyDescent="0.2">
      <c r="A128" s="36" t="s">
        <v>189</v>
      </c>
      <c r="B128" s="36" t="s">
        <v>118</v>
      </c>
      <c r="C128" s="36">
        <v>90444700</v>
      </c>
      <c r="D128" s="36" t="s">
        <v>277</v>
      </c>
      <c r="E128" s="12" t="s">
        <v>46</v>
      </c>
      <c r="F128" s="12">
        <v>750</v>
      </c>
      <c r="G128" s="12">
        <v>10</v>
      </c>
      <c r="H128" s="12">
        <v>100</v>
      </c>
      <c r="I128" s="12"/>
      <c r="J128" s="12"/>
      <c r="K128" s="13"/>
      <c r="L128" s="12">
        <f t="shared" si="18"/>
        <v>0</v>
      </c>
      <c r="M128" s="12">
        <f t="shared" si="19"/>
        <v>0</v>
      </c>
      <c r="N128" s="14"/>
      <c r="O128" s="15">
        <v>7.0000000000000007E-2</v>
      </c>
      <c r="P128" s="15">
        <f t="shared" si="20"/>
        <v>0</v>
      </c>
    </row>
    <row r="129" spans="1:18" x14ac:dyDescent="0.2">
      <c r="A129" s="11" t="s">
        <v>119</v>
      </c>
      <c r="B129" s="11" t="s">
        <v>120</v>
      </c>
      <c r="C129" s="11" t="s">
        <v>119</v>
      </c>
      <c r="D129" s="11" t="s">
        <v>275</v>
      </c>
      <c r="E129" s="12">
        <v>20</v>
      </c>
      <c r="F129" s="12">
        <v>900</v>
      </c>
      <c r="G129" s="12">
        <v>10</v>
      </c>
      <c r="H129" s="12">
        <v>50</v>
      </c>
      <c r="I129" s="12"/>
      <c r="J129" s="12"/>
      <c r="K129" s="13"/>
      <c r="L129" s="12">
        <f t="shared" si="18"/>
        <v>0</v>
      </c>
      <c r="M129" s="12">
        <f t="shared" si="19"/>
        <v>0</v>
      </c>
      <c r="N129" s="14"/>
      <c r="O129" s="15">
        <v>0.08</v>
      </c>
      <c r="P129" s="15">
        <f t="shared" si="20"/>
        <v>0</v>
      </c>
    </row>
    <row r="130" spans="1:18" x14ac:dyDescent="0.2">
      <c r="A130" s="36" t="s">
        <v>263</v>
      </c>
      <c r="B130" s="36" t="s">
        <v>120</v>
      </c>
      <c r="C130" s="36">
        <v>90444800</v>
      </c>
      <c r="D130" s="36" t="s">
        <v>277</v>
      </c>
      <c r="E130" s="12" t="s">
        <v>46</v>
      </c>
      <c r="F130" s="12">
        <v>900</v>
      </c>
      <c r="G130" s="12">
        <v>10</v>
      </c>
      <c r="H130" s="12">
        <v>50</v>
      </c>
      <c r="I130" s="12"/>
      <c r="J130" s="12"/>
      <c r="K130" s="13"/>
      <c r="L130" s="12">
        <f t="shared" si="18"/>
        <v>0</v>
      </c>
      <c r="M130" s="12">
        <f t="shared" si="19"/>
        <v>0</v>
      </c>
      <c r="N130" s="14"/>
      <c r="O130" s="15">
        <v>0.08</v>
      </c>
      <c r="P130" s="15">
        <f t="shared" si="20"/>
        <v>0</v>
      </c>
    </row>
    <row r="131" spans="1:18" x14ac:dyDescent="0.2">
      <c r="A131" s="11" t="s">
        <v>121</v>
      </c>
      <c r="B131" s="11" t="s">
        <v>122</v>
      </c>
      <c r="C131" s="11" t="s">
        <v>121</v>
      </c>
      <c r="D131" s="11" t="s">
        <v>275</v>
      </c>
      <c r="E131" s="12">
        <v>20</v>
      </c>
      <c r="F131" s="12">
        <v>1200</v>
      </c>
      <c r="G131" s="12">
        <v>10</v>
      </c>
      <c r="H131" s="12">
        <v>50</v>
      </c>
      <c r="I131" s="12"/>
      <c r="J131" s="12"/>
      <c r="K131" s="13"/>
      <c r="L131" s="12">
        <f t="shared" si="18"/>
        <v>0</v>
      </c>
      <c r="M131" s="12">
        <f t="shared" si="19"/>
        <v>0</v>
      </c>
      <c r="N131" s="14"/>
      <c r="O131" s="15">
        <v>0.11</v>
      </c>
      <c r="P131" s="15">
        <f t="shared" si="20"/>
        <v>0</v>
      </c>
    </row>
    <row r="132" spans="1:18" x14ac:dyDescent="0.2">
      <c r="A132" s="11" t="s">
        <v>207</v>
      </c>
      <c r="B132" s="11" t="s">
        <v>208</v>
      </c>
      <c r="C132" s="11" t="s">
        <v>207</v>
      </c>
      <c r="D132" s="11" t="s">
        <v>275</v>
      </c>
      <c r="E132" s="12">
        <v>20</v>
      </c>
      <c r="F132" s="12">
        <v>1500</v>
      </c>
      <c r="G132" s="12">
        <v>10</v>
      </c>
      <c r="H132" s="12">
        <v>50</v>
      </c>
      <c r="I132" s="12"/>
      <c r="J132" s="12"/>
      <c r="K132" s="13"/>
      <c r="L132" s="12">
        <f t="shared" si="18"/>
        <v>0</v>
      </c>
      <c r="M132" s="12">
        <f t="shared" si="19"/>
        <v>0</v>
      </c>
      <c r="N132" s="14"/>
      <c r="O132" s="15">
        <v>7.0000000000000007E-2</v>
      </c>
      <c r="P132" s="15">
        <f t="shared" si="20"/>
        <v>0</v>
      </c>
    </row>
    <row r="133" spans="1:18" x14ac:dyDescent="0.2">
      <c r="A133" s="11" t="s">
        <v>209</v>
      </c>
      <c r="B133" s="11" t="s">
        <v>210</v>
      </c>
      <c r="C133" s="11" t="s">
        <v>209</v>
      </c>
      <c r="D133" s="11" t="s">
        <v>275</v>
      </c>
      <c r="E133" s="12">
        <v>20</v>
      </c>
      <c r="F133" s="12">
        <v>1800</v>
      </c>
      <c r="G133" s="12">
        <v>10</v>
      </c>
      <c r="H133" s="12">
        <v>50</v>
      </c>
      <c r="I133" s="12"/>
      <c r="J133" s="12"/>
      <c r="K133" s="13"/>
      <c r="L133" s="12">
        <f t="shared" si="18"/>
        <v>0</v>
      </c>
      <c r="M133" s="12">
        <f t="shared" si="19"/>
        <v>0</v>
      </c>
      <c r="N133" s="51"/>
      <c r="O133" s="15">
        <v>0.09</v>
      </c>
      <c r="P133" s="15">
        <f t="shared" si="20"/>
        <v>0</v>
      </c>
      <c r="Q133" s="43">
        <f>SUM(P118:P133)</f>
        <v>0.24</v>
      </c>
      <c r="R133" s="3">
        <f>Q133*100/$Q$151</f>
        <v>1.2474012474012475</v>
      </c>
    </row>
    <row r="134" spans="1:18" x14ac:dyDescent="0.2">
      <c r="A134" s="11" t="s">
        <v>123</v>
      </c>
      <c r="B134" s="11" t="s">
        <v>124</v>
      </c>
      <c r="C134" s="11" t="s">
        <v>123</v>
      </c>
      <c r="D134" s="11" t="s">
        <v>275</v>
      </c>
      <c r="E134" s="12">
        <v>25</v>
      </c>
      <c r="F134" s="12">
        <v>150</v>
      </c>
      <c r="G134" s="12">
        <v>10</v>
      </c>
      <c r="H134" s="12">
        <v>200</v>
      </c>
      <c r="I134" s="12"/>
      <c r="J134" s="12"/>
      <c r="K134" s="13"/>
      <c r="L134" s="12">
        <f t="shared" si="18"/>
        <v>0</v>
      </c>
      <c r="M134" s="12">
        <f t="shared" si="19"/>
        <v>0</v>
      </c>
      <c r="N134" s="14"/>
      <c r="O134" s="15">
        <v>0.04</v>
      </c>
      <c r="P134" s="15">
        <f t="shared" si="20"/>
        <v>0</v>
      </c>
    </row>
    <row r="135" spans="1:18" x14ac:dyDescent="0.2">
      <c r="A135" s="36" t="s">
        <v>257</v>
      </c>
      <c r="B135" s="36" t="s">
        <v>124</v>
      </c>
      <c r="C135" s="36">
        <v>90445200</v>
      </c>
      <c r="D135" s="36" t="s">
        <v>277</v>
      </c>
      <c r="E135" s="12">
        <v>25</v>
      </c>
      <c r="F135" s="12">
        <v>150</v>
      </c>
      <c r="G135" s="12">
        <v>10</v>
      </c>
      <c r="H135" s="12">
        <v>200</v>
      </c>
      <c r="I135" s="12"/>
      <c r="J135" s="12"/>
      <c r="K135" s="13"/>
      <c r="L135" s="12">
        <f t="shared" si="18"/>
        <v>0</v>
      </c>
      <c r="M135" s="12">
        <f t="shared" si="19"/>
        <v>0</v>
      </c>
      <c r="N135" s="14"/>
      <c r="O135" s="15">
        <v>0.04</v>
      </c>
      <c r="P135" s="15">
        <f t="shared" si="20"/>
        <v>0</v>
      </c>
    </row>
    <row r="136" spans="1:18" x14ac:dyDescent="0.2">
      <c r="A136" s="11" t="s">
        <v>125</v>
      </c>
      <c r="B136" s="11" t="s">
        <v>126</v>
      </c>
      <c r="C136" s="11" t="s">
        <v>125</v>
      </c>
      <c r="D136" s="11" t="s">
        <v>275</v>
      </c>
      <c r="E136" s="12">
        <v>25</v>
      </c>
      <c r="F136" s="12">
        <v>300</v>
      </c>
      <c r="G136" s="12">
        <v>10</v>
      </c>
      <c r="H136" s="12">
        <v>100</v>
      </c>
      <c r="I136" s="12"/>
      <c r="J136" s="12"/>
      <c r="K136" s="13"/>
      <c r="L136" s="12">
        <f>SUM(I136:K136)</f>
        <v>0</v>
      </c>
      <c r="M136" s="12">
        <f t="shared" si="19"/>
        <v>0</v>
      </c>
      <c r="N136" s="14"/>
      <c r="O136" s="15">
        <v>0.04</v>
      </c>
      <c r="P136" s="15">
        <f t="shared" si="20"/>
        <v>0</v>
      </c>
    </row>
    <row r="137" spans="1:18" x14ac:dyDescent="0.2">
      <c r="A137" s="36" t="s">
        <v>127</v>
      </c>
      <c r="B137" s="36" t="s">
        <v>126</v>
      </c>
      <c r="C137" s="36">
        <v>90445300</v>
      </c>
      <c r="D137" s="36" t="s">
        <v>277</v>
      </c>
      <c r="E137" s="12" t="s">
        <v>63</v>
      </c>
      <c r="F137" s="12">
        <v>300</v>
      </c>
      <c r="G137" s="12">
        <v>10</v>
      </c>
      <c r="H137" s="12">
        <v>100</v>
      </c>
      <c r="I137" s="12"/>
      <c r="J137" s="12">
        <v>500</v>
      </c>
      <c r="K137" s="13"/>
      <c r="L137" s="12">
        <f>SUM(I137:K137)</f>
        <v>500</v>
      </c>
      <c r="M137" s="12">
        <f t="shared" si="19"/>
        <v>5</v>
      </c>
      <c r="N137" s="14"/>
      <c r="O137" s="15">
        <v>0.04</v>
      </c>
      <c r="P137" s="15">
        <f t="shared" si="20"/>
        <v>0.2</v>
      </c>
    </row>
    <row r="138" spans="1:18" x14ac:dyDescent="0.2">
      <c r="A138" s="11" t="s">
        <v>128</v>
      </c>
      <c r="B138" s="11" t="s">
        <v>129</v>
      </c>
      <c r="C138" s="11" t="s">
        <v>128</v>
      </c>
      <c r="D138" s="11" t="s">
        <v>275</v>
      </c>
      <c r="E138" s="12">
        <v>25</v>
      </c>
      <c r="F138" s="12">
        <v>450</v>
      </c>
      <c r="G138" s="12">
        <v>10</v>
      </c>
      <c r="H138" s="12">
        <v>100</v>
      </c>
      <c r="I138" s="12"/>
      <c r="J138" s="12"/>
      <c r="K138" s="13"/>
      <c r="L138" s="12">
        <f>SUM(I138:K138)</f>
        <v>0</v>
      </c>
      <c r="M138" s="12">
        <f t="shared" si="19"/>
        <v>0</v>
      </c>
      <c r="N138" s="14"/>
      <c r="O138" s="15">
        <v>0.06</v>
      </c>
      <c r="P138" s="15">
        <f t="shared" si="20"/>
        <v>0</v>
      </c>
    </row>
    <row r="139" spans="1:18" x14ac:dyDescent="0.2">
      <c r="A139" s="36" t="s">
        <v>190</v>
      </c>
      <c r="B139" s="36" t="s">
        <v>129</v>
      </c>
      <c r="C139" s="36">
        <v>90445400</v>
      </c>
      <c r="D139" s="36" t="s">
        <v>277</v>
      </c>
      <c r="E139" s="12" t="s">
        <v>63</v>
      </c>
      <c r="F139" s="12">
        <v>450</v>
      </c>
      <c r="G139" s="12">
        <v>10</v>
      </c>
      <c r="H139" s="12">
        <v>100</v>
      </c>
      <c r="I139" s="12"/>
      <c r="J139" s="12">
        <v>500</v>
      </c>
      <c r="K139" s="13"/>
      <c r="L139" s="12">
        <f>SUM(I139:K139)</f>
        <v>500</v>
      </c>
      <c r="M139" s="12">
        <f t="shared" si="19"/>
        <v>5</v>
      </c>
      <c r="N139" s="14"/>
      <c r="O139" s="15">
        <v>0.06</v>
      </c>
      <c r="P139" s="15">
        <f t="shared" si="20"/>
        <v>0.3</v>
      </c>
    </row>
    <row r="140" spans="1:18" x14ac:dyDescent="0.2">
      <c r="A140" s="11" t="s">
        <v>130</v>
      </c>
      <c r="B140" s="11" t="s">
        <v>131</v>
      </c>
      <c r="C140" s="11" t="s">
        <v>130</v>
      </c>
      <c r="D140" s="11" t="s">
        <v>275</v>
      </c>
      <c r="E140" s="12">
        <v>25</v>
      </c>
      <c r="F140" s="12">
        <v>600</v>
      </c>
      <c r="G140" s="12">
        <v>10</v>
      </c>
      <c r="H140" s="12">
        <v>50</v>
      </c>
      <c r="I140" s="12"/>
      <c r="J140" s="12"/>
      <c r="K140" s="13"/>
      <c r="L140" s="12">
        <f t="shared" si="18"/>
        <v>0</v>
      </c>
      <c r="M140" s="12">
        <f t="shared" si="19"/>
        <v>0</v>
      </c>
      <c r="N140" s="14"/>
      <c r="O140" s="15">
        <v>0.04</v>
      </c>
      <c r="P140" s="15">
        <f t="shared" si="20"/>
        <v>0</v>
      </c>
    </row>
    <row r="141" spans="1:18" x14ac:dyDescent="0.2">
      <c r="A141" s="36" t="s">
        <v>211</v>
      </c>
      <c r="B141" s="36" t="s">
        <v>131</v>
      </c>
      <c r="C141" s="36">
        <v>90445600</v>
      </c>
      <c r="D141" s="36" t="s">
        <v>277</v>
      </c>
      <c r="E141" s="12">
        <v>25</v>
      </c>
      <c r="F141" s="12">
        <v>600</v>
      </c>
      <c r="G141" s="12">
        <v>10</v>
      </c>
      <c r="H141" s="12">
        <v>50</v>
      </c>
      <c r="I141" s="12"/>
      <c r="J141" s="12"/>
      <c r="K141" s="13"/>
      <c r="L141" s="12">
        <f t="shared" si="18"/>
        <v>0</v>
      </c>
      <c r="M141" s="12">
        <f t="shared" si="19"/>
        <v>0</v>
      </c>
      <c r="N141" s="14"/>
      <c r="O141" s="15">
        <v>0.04</v>
      </c>
      <c r="P141" s="15">
        <f t="shared" si="20"/>
        <v>0</v>
      </c>
    </row>
    <row r="142" spans="1:18" x14ac:dyDescent="0.2">
      <c r="A142" s="11" t="s">
        <v>162</v>
      </c>
      <c r="B142" s="11" t="s">
        <v>163</v>
      </c>
      <c r="C142" s="11" t="s">
        <v>162</v>
      </c>
      <c r="D142" s="11" t="s">
        <v>275</v>
      </c>
      <c r="E142" s="12">
        <v>25</v>
      </c>
      <c r="F142" s="12">
        <v>750</v>
      </c>
      <c r="G142" s="12">
        <v>10</v>
      </c>
      <c r="H142" s="12">
        <v>50</v>
      </c>
      <c r="I142" s="12"/>
      <c r="J142" s="12"/>
      <c r="K142" s="13"/>
      <c r="L142" s="12">
        <f t="shared" si="18"/>
        <v>0</v>
      </c>
      <c r="M142" s="12">
        <f t="shared" si="19"/>
        <v>0</v>
      </c>
      <c r="N142" s="14"/>
      <c r="O142" s="15">
        <v>0.04</v>
      </c>
      <c r="P142" s="15">
        <f t="shared" si="20"/>
        <v>0</v>
      </c>
    </row>
    <row r="143" spans="1:18" x14ac:dyDescent="0.2">
      <c r="A143" s="36" t="s">
        <v>218</v>
      </c>
      <c r="B143" s="36" t="s">
        <v>163</v>
      </c>
      <c r="C143" s="31" t="s">
        <v>219</v>
      </c>
      <c r="D143" s="36" t="s">
        <v>277</v>
      </c>
      <c r="E143" s="12">
        <v>25</v>
      </c>
      <c r="F143" s="12">
        <v>750</v>
      </c>
      <c r="G143" s="12">
        <v>10</v>
      </c>
      <c r="H143" s="12">
        <v>50</v>
      </c>
      <c r="I143" s="12"/>
      <c r="J143" s="12"/>
      <c r="K143" s="13"/>
      <c r="L143" s="12">
        <f t="shared" si="18"/>
        <v>0</v>
      </c>
      <c r="M143" s="12">
        <f t="shared" si="19"/>
        <v>0</v>
      </c>
      <c r="N143" s="14"/>
      <c r="O143" s="15">
        <v>0.04</v>
      </c>
      <c r="P143" s="15">
        <f t="shared" si="20"/>
        <v>0</v>
      </c>
    </row>
    <row r="144" spans="1:18" x14ac:dyDescent="0.2">
      <c r="A144" s="11" t="s">
        <v>132</v>
      </c>
      <c r="B144" s="11" t="s">
        <v>133</v>
      </c>
      <c r="C144" s="11" t="s">
        <v>132</v>
      </c>
      <c r="D144" s="11" t="s">
        <v>275</v>
      </c>
      <c r="E144" s="12">
        <v>25</v>
      </c>
      <c r="F144" s="12">
        <v>900</v>
      </c>
      <c r="G144" s="12">
        <v>10</v>
      </c>
      <c r="H144" s="12">
        <v>50</v>
      </c>
      <c r="I144" s="12"/>
      <c r="J144" s="12"/>
      <c r="K144" s="13"/>
      <c r="L144" s="12">
        <f t="shared" si="18"/>
        <v>0</v>
      </c>
      <c r="M144" s="12">
        <f t="shared" si="19"/>
        <v>0</v>
      </c>
      <c r="N144" s="14"/>
      <c r="O144" s="15">
        <v>0.06</v>
      </c>
      <c r="P144" s="15">
        <f t="shared" si="20"/>
        <v>0</v>
      </c>
    </row>
    <row r="145" spans="1:18" x14ac:dyDescent="0.2">
      <c r="A145" s="36" t="s">
        <v>264</v>
      </c>
      <c r="B145" s="36" t="s">
        <v>133</v>
      </c>
      <c r="C145" s="31" t="s">
        <v>265</v>
      </c>
      <c r="D145" s="36" t="s">
        <v>277</v>
      </c>
      <c r="E145" s="12">
        <v>25</v>
      </c>
      <c r="F145" s="12">
        <v>900</v>
      </c>
      <c r="G145" s="12">
        <v>10</v>
      </c>
      <c r="H145" s="12">
        <v>50</v>
      </c>
      <c r="I145" s="12"/>
      <c r="J145" s="12"/>
      <c r="K145" s="13"/>
      <c r="L145" s="12">
        <f t="shared" si="18"/>
        <v>0</v>
      </c>
      <c r="M145" s="12">
        <f t="shared" si="19"/>
        <v>0</v>
      </c>
      <c r="N145" s="14"/>
      <c r="O145" s="15">
        <v>0.06</v>
      </c>
      <c r="P145" s="15">
        <f t="shared" si="20"/>
        <v>0</v>
      </c>
    </row>
    <row r="146" spans="1:18" x14ac:dyDescent="0.2">
      <c r="A146" s="11" t="s">
        <v>134</v>
      </c>
      <c r="B146" s="11" t="s">
        <v>135</v>
      </c>
      <c r="C146" s="11" t="s">
        <v>134</v>
      </c>
      <c r="D146" s="11" t="s">
        <v>275</v>
      </c>
      <c r="E146" s="12">
        <v>25</v>
      </c>
      <c r="F146" s="12">
        <v>1200</v>
      </c>
      <c r="G146" s="12">
        <v>10</v>
      </c>
      <c r="H146" s="12">
        <v>50</v>
      </c>
      <c r="I146" s="12"/>
      <c r="J146" s="12"/>
      <c r="K146" s="13"/>
      <c r="L146" s="12">
        <f t="shared" si="18"/>
        <v>0</v>
      </c>
      <c r="M146" s="12">
        <f t="shared" si="19"/>
        <v>0</v>
      </c>
      <c r="N146" s="14"/>
      <c r="O146" s="15">
        <v>0.08</v>
      </c>
      <c r="P146" s="15">
        <f t="shared" si="20"/>
        <v>0</v>
      </c>
    </row>
    <row r="147" spans="1:18" x14ac:dyDescent="0.2">
      <c r="A147" s="11" t="s">
        <v>238</v>
      </c>
      <c r="B147" s="11" t="s">
        <v>239</v>
      </c>
      <c r="C147" s="11" t="s">
        <v>238</v>
      </c>
      <c r="D147" s="11" t="s">
        <v>275</v>
      </c>
      <c r="E147" s="12">
        <v>25</v>
      </c>
      <c r="F147" s="12">
        <v>1524</v>
      </c>
      <c r="G147" s="12">
        <v>10</v>
      </c>
      <c r="H147" s="12">
        <v>50</v>
      </c>
      <c r="I147" s="12"/>
      <c r="J147" s="12"/>
      <c r="K147" s="13"/>
      <c r="L147" s="12">
        <f t="shared" si="18"/>
        <v>0</v>
      </c>
      <c r="M147" s="12">
        <f t="shared" si="19"/>
        <v>0</v>
      </c>
      <c r="N147" s="14"/>
      <c r="O147" s="15">
        <v>0.08</v>
      </c>
      <c r="P147" s="15">
        <f t="shared" si="20"/>
        <v>0</v>
      </c>
    </row>
    <row r="148" spans="1:18" x14ac:dyDescent="0.2">
      <c r="A148" s="11" t="s">
        <v>164</v>
      </c>
      <c r="B148" s="11" t="s">
        <v>165</v>
      </c>
      <c r="C148" s="11" t="s">
        <v>164</v>
      </c>
      <c r="D148" s="11" t="s">
        <v>275</v>
      </c>
      <c r="E148" s="12">
        <v>25</v>
      </c>
      <c r="F148" s="12">
        <v>1800</v>
      </c>
      <c r="G148" s="12">
        <v>10</v>
      </c>
      <c r="H148" s="12">
        <v>50</v>
      </c>
      <c r="I148" s="12"/>
      <c r="J148" s="12"/>
      <c r="K148" s="13"/>
      <c r="L148" s="12">
        <f t="shared" si="18"/>
        <v>0</v>
      </c>
      <c r="M148" s="12">
        <f t="shared" si="19"/>
        <v>0</v>
      </c>
      <c r="N148" s="14"/>
      <c r="O148" s="15">
        <v>0.12</v>
      </c>
      <c r="P148" s="15">
        <f t="shared" si="20"/>
        <v>0</v>
      </c>
    </row>
    <row r="149" spans="1:18" x14ac:dyDescent="0.2">
      <c r="A149" s="36" t="s">
        <v>227</v>
      </c>
      <c r="B149" s="36" t="s">
        <v>165</v>
      </c>
      <c r="C149" s="36">
        <v>90445900</v>
      </c>
      <c r="D149" s="36" t="s">
        <v>277</v>
      </c>
      <c r="E149" s="12">
        <v>25</v>
      </c>
      <c r="F149" s="12">
        <v>1800</v>
      </c>
      <c r="G149" s="12">
        <v>10</v>
      </c>
      <c r="H149" s="12">
        <v>50</v>
      </c>
      <c r="I149" s="12"/>
      <c r="J149" s="12"/>
      <c r="K149" s="13"/>
      <c r="L149" s="12">
        <f t="shared" si="18"/>
        <v>0</v>
      </c>
      <c r="M149" s="12">
        <f t="shared" si="19"/>
        <v>0</v>
      </c>
      <c r="N149" s="14"/>
      <c r="O149" s="15">
        <v>0.12</v>
      </c>
      <c r="P149" s="15">
        <f t="shared" si="20"/>
        <v>0</v>
      </c>
      <c r="Q149" s="43"/>
    </row>
    <row r="150" spans="1:18" x14ac:dyDescent="0.2">
      <c r="A150" s="36" t="s">
        <v>301</v>
      </c>
      <c r="B150" s="36" t="s">
        <v>302</v>
      </c>
      <c r="C150" s="36">
        <v>90446000</v>
      </c>
      <c r="D150" s="36" t="s">
        <v>277</v>
      </c>
      <c r="E150" s="12">
        <v>25</v>
      </c>
      <c r="F150" s="12">
        <v>2400</v>
      </c>
      <c r="G150" s="12">
        <v>10</v>
      </c>
      <c r="H150" s="12">
        <v>50</v>
      </c>
      <c r="I150" s="12"/>
      <c r="J150" s="12"/>
      <c r="K150" s="13"/>
      <c r="L150" s="12">
        <f t="shared" si="18"/>
        <v>0</v>
      </c>
      <c r="M150" s="12">
        <f t="shared" si="19"/>
        <v>0</v>
      </c>
      <c r="N150" s="14"/>
      <c r="O150" s="15">
        <v>0.12</v>
      </c>
      <c r="P150" s="15">
        <f t="shared" si="20"/>
        <v>0</v>
      </c>
      <c r="Q150" s="43">
        <f>SUM(P134:P150)</f>
        <v>0.5</v>
      </c>
      <c r="R150" s="3">
        <f>Q150*100/$Q$151</f>
        <v>2.5987525987525988</v>
      </c>
    </row>
    <row r="151" spans="1:18" x14ac:dyDescent="0.2">
      <c r="A151" s="313"/>
      <c r="B151" s="313"/>
      <c r="C151" s="313"/>
      <c r="D151" s="313"/>
      <c r="E151" s="313"/>
      <c r="F151" s="313"/>
      <c r="G151" s="313"/>
      <c r="H151" s="314"/>
      <c r="I151" s="36">
        <f>SUBTOTAL(9,I5:I150)</f>
        <v>4000</v>
      </c>
      <c r="J151" s="36">
        <f>SUBTOTAL(9,J5:J150)</f>
        <v>9350</v>
      </c>
      <c r="K151" s="36">
        <f t="shared" ref="K151" si="21">SUBTOTAL(9,K5:K150)</f>
        <v>0</v>
      </c>
      <c r="L151" s="36">
        <f>SUBTOTAL(9,L5:L150)</f>
        <v>13350</v>
      </c>
      <c r="M151" s="36">
        <f>SUBTOTAL(9,M5:M150)</f>
        <v>224</v>
      </c>
      <c r="N151" s="32"/>
      <c r="O151" s="12"/>
      <c r="P151" s="36">
        <f>SUBTOTAL(9,P5:P150)</f>
        <v>19.240000000000002</v>
      </c>
      <c r="Q151" s="3">
        <f>SUM(Q5:Q150)</f>
        <v>19.239999999999998</v>
      </c>
      <c r="R151" s="3">
        <f>SUM(R5:R150)</f>
        <v>100</v>
      </c>
    </row>
    <row r="152" spans="1:18" x14ac:dyDescent="0.2">
      <c r="A152" s="312"/>
      <c r="B152" s="313"/>
      <c r="C152" s="313"/>
      <c r="D152" s="313"/>
      <c r="E152" s="313"/>
      <c r="F152" s="313"/>
      <c r="G152" s="313"/>
      <c r="H152" s="314"/>
      <c r="I152" s="36">
        <v>160</v>
      </c>
      <c r="J152" s="36">
        <v>64</v>
      </c>
      <c r="K152" s="36"/>
      <c r="L152" s="36"/>
      <c r="M152" s="36">
        <f>SUM(I152:K152)</f>
        <v>224</v>
      </c>
      <c r="P152" s="3">
        <f>P151/30</f>
        <v>0.64133333333333342</v>
      </c>
    </row>
    <row r="153" spans="1:18" x14ac:dyDescent="0.2">
      <c r="A153" s="312"/>
      <c r="B153" s="313"/>
      <c r="C153" s="313"/>
      <c r="D153" s="313"/>
      <c r="E153" s="313"/>
      <c r="F153" s="313"/>
      <c r="G153" s="313"/>
      <c r="H153" s="314"/>
      <c r="I153" s="36">
        <v>16</v>
      </c>
      <c r="J153" s="36">
        <v>3.24</v>
      </c>
      <c r="K153" s="36"/>
      <c r="L153" s="36"/>
      <c r="M153" s="36">
        <f>SUM(I153:K153)</f>
        <v>19.240000000000002</v>
      </c>
    </row>
    <row r="154" spans="1:18" x14ac:dyDescent="0.2">
      <c r="A154" s="34"/>
      <c r="B154" s="34"/>
      <c r="C154" s="34"/>
      <c r="D154" s="34"/>
      <c r="E154" s="34"/>
      <c r="F154" s="34"/>
      <c r="G154" s="34"/>
      <c r="H154" s="34"/>
    </row>
    <row r="155" spans="1:18" x14ac:dyDescent="0.2">
      <c r="A155" s="28" t="s">
        <v>136</v>
      </c>
      <c r="B155" s="28" t="s">
        <v>136</v>
      </c>
      <c r="C155" s="30"/>
      <c r="D155" s="30"/>
      <c r="E155" s="8" t="s">
        <v>10</v>
      </c>
      <c r="F155" s="8" t="s">
        <v>137</v>
      </c>
      <c r="G155" s="300" t="s">
        <v>138</v>
      </c>
      <c r="H155" s="301"/>
      <c r="I155" s="20"/>
      <c r="J155" s="20"/>
      <c r="K155" s="20"/>
      <c r="L155" s="12"/>
      <c r="M155" s="12"/>
      <c r="N155" s="35"/>
      <c r="O155" s="12"/>
      <c r="P155" s="15"/>
    </row>
    <row r="156" spans="1:18" x14ac:dyDescent="0.2">
      <c r="A156" s="36"/>
      <c r="B156" s="36"/>
      <c r="C156" s="36"/>
      <c r="D156" s="36"/>
      <c r="E156" s="8"/>
      <c r="F156" s="8"/>
      <c r="G156" s="8" t="s">
        <v>139</v>
      </c>
      <c r="H156" s="8" t="s">
        <v>140</v>
      </c>
      <c r="I156" s="8" t="s">
        <v>140</v>
      </c>
      <c r="J156" s="8" t="s">
        <v>140</v>
      </c>
      <c r="K156" s="8" t="s">
        <v>140</v>
      </c>
      <c r="L156" s="36" t="s">
        <v>140</v>
      </c>
      <c r="M156" s="36" t="s">
        <v>12</v>
      </c>
      <c r="N156" s="37"/>
      <c r="O156" s="12"/>
      <c r="P156" s="15"/>
    </row>
    <row r="157" spans="1:18" x14ac:dyDescent="0.2">
      <c r="A157" s="38" t="s">
        <v>142</v>
      </c>
      <c r="B157" s="38" t="s">
        <v>143</v>
      </c>
      <c r="C157" s="38" t="s">
        <v>142</v>
      </c>
      <c r="D157" s="38" t="s">
        <v>142</v>
      </c>
      <c r="E157" s="12">
        <v>13</v>
      </c>
      <c r="F157" s="12">
        <v>25</v>
      </c>
      <c r="G157" s="12">
        <v>5</v>
      </c>
      <c r="H157" s="12">
        <v>125</v>
      </c>
      <c r="I157" s="12"/>
      <c r="J157" s="12"/>
      <c r="K157" s="12"/>
      <c r="L157" s="12">
        <f>SUM(I157:K157)</f>
        <v>0</v>
      </c>
      <c r="M157" s="12">
        <f>$L157/$H157</f>
        <v>0</v>
      </c>
      <c r="N157" s="39"/>
      <c r="O157" s="15">
        <v>0.09</v>
      </c>
      <c r="P157" s="15">
        <f>$M157*$O157</f>
        <v>0</v>
      </c>
    </row>
    <row r="158" spans="1:18" x14ac:dyDescent="0.2">
      <c r="A158" s="38" t="s">
        <v>144</v>
      </c>
      <c r="B158" s="38" t="s">
        <v>145</v>
      </c>
      <c r="C158" s="38" t="s">
        <v>144</v>
      </c>
      <c r="D158" s="38" t="s">
        <v>144</v>
      </c>
      <c r="E158" s="12">
        <v>19</v>
      </c>
      <c r="F158" s="12">
        <v>25</v>
      </c>
      <c r="G158" s="12">
        <v>5</v>
      </c>
      <c r="H158" s="12">
        <v>125</v>
      </c>
      <c r="I158" s="12"/>
      <c r="J158" s="12"/>
      <c r="K158" s="12"/>
      <c r="L158" s="12">
        <f>SUM(I158:K158)</f>
        <v>0</v>
      </c>
      <c r="M158" s="12">
        <f>$L158/$H158</f>
        <v>0</v>
      </c>
      <c r="N158" s="39"/>
      <c r="O158" s="15">
        <v>0.15</v>
      </c>
      <c r="P158" s="15">
        <f>$M158*$O158</f>
        <v>0</v>
      </c>
    </row>
    <row r="159" spans="1:18" x14ac:dyDescent="0.2">
      <c r="B159" s="3"/>
      <c r="I159" s="36">
        <f t="shared" ref="I159:K159" si="22">SUM(I157:I158)</f>
        <v>0</v>
      </c>
      <c r="J159" s="36">
        <f t="shared" ref="J159" si="23">SUM(J157:J158)</f>
        <v>0</v>
      </c>
      <c r="K159" s="36">
        <f t="shared" si="22"/>
        <v>0</v>
      </c>
      <c r="L159" s="36">
        <f>SUBTOTAL(9,L157:L158)</f>
        <v>0</v>
      </c>
      <c r="M159" s="36">
        <f>SUBTOTAL(9,M157:M158)</f>
        <v>0</v>
      </c>
      <c r="N159" s="37"/>
      <c r="O159" s="12"/>
      <c r="P159" s="33">
        <f>SUBTOTAL(9,P157:P158)</f>
        <v>0</v>
      </c>
    </row>
    <row r="160" spans="1:18" x14ac:dyDescent="0.2">
      <c r="B160" s="3"/>
      <c r="I160" s="40"/>
      <c r="J160" s="40"/>
      <c r="K160" s="40"/>
      <c r="L160" s="36">
        <v>0</v>
      </c>
      <c r="M160" s="36">
        <v>0</v>
      </c>
      <c r="N160" s="35"/>
      <c r="O160" s="12"/>
      <c r="P160" s="33">
        <v>0</v>
      </c>
    </row>
  </sheetData>
  <autoFilter ref="D3:D153"/>
  <mergeCells count="10">
    <mergeCell ref="A153:H153"/>
    <mergeCell ref="G155:H155"/>
    <mergeCell ref="A1:D1"/>
    <mergeCell ref="A2:D2"/>
    <mergeCell ref="G3:H3"/>
    <mergeCell ref="L3:M3"/>
    <mergeCell ref="O3:P3"/>
    <mergeCell ref="A117:B117"/>
    <mergeCell ref="A151:H151"/>
    <mergeCell ref="A152:H152"/>
  </mergeCells>
  <conditionalFormatting sqref="A5:J150">
    <cfRule type="expression" dxfId="92" priority="1">
      <formula>MOD(ROW(),2)</formula>
    </cfRule>
  </conditionalFormatting>
  <conditionalFormatting sqref="K5:XFD150">
    <cfRule type="expression" dxfId="91" priority="3">
      <formula>MOD(ROW(),2)</formula>
    </cfRule>
  </conditionalFormatting>
  <conditionalFormatting sqref="L5:L150">
    <cfRule type="cellIs" dxfId="90" priority="2" operator="greaterThan">
      <formula>10000</formula>
    </cfRule>
    <cfRule type="cellIs" dxfId="89" priority="5" operator="greaterThan">
      <formula>10000</formula>
    </cfRule>
  </conditionalFormatting>
  <conditionalFormatting sqref="L118:L150">
    <cfRule type="cellIs" dxfId="88" priority="10" operator="greaterThan">
      <formula>2000</formula>
    </cfRule>
  </conditionalFormatting>
  <conditionalFormatting sqref="P5:P116">
    <cfRule type="cellIs" dxfId="87" priority="4" operator="greaterThan">
      <formula>10</formula>
    </cfRule>
  </conditionalFormatting>
  <pageMargins left="0.25" right="0.25" top="0.75" bottom="0.75" header="0.3" footer="0.3"/>
  <pageSetup paperSize="9" scale="77" fitToHeight="0" orientation="landscape" r:id="rId1"/>
  <headerFooter alignWithMargins="0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>
    <pageSetUpPr fitToPage="1"/>
  </sheetPr>
  <dimension ref="A1:R160"/>
  <sheetViews>
    <sheetView zoomScaleNormal="100" workbookViewId="0">
      <pane xSplit="4" ySplit="4" topLeftCell="E5" activePane="bottomRight" state="frozen"/>
      <selection pane="topRight" activeCell="D1" sqref="D1"/>
      <selection pane="bottomLeft" activeCell="A4" sqref="A4"/>
      <selection pane="bottomRight" activeCell="E5" sqref="E5"/>
    </sheetView>
  </sheetViews>
  <sheetFormatPr defaultColWidth="9.140625" defaultRowHeight="12.75" x14ac:dyDescent="0.2"/>
  <cols>
    <col min="1" max="1" width="12.5703125" style="3" customWidth="1"/>
    <col min="2" max="2" width="14" style="41" customWidth="1"/>
    <col min="3" max="3" width="14" style="3" bestFit="1" customWidth="1"/>
    <col min="4" max="4" width="12.28515625" style="3" customWidth="1"/>
    <col min="5" max="5" width="7.85546875" style="3" customWidth="1"/>
    <col min="6" max="6" width="8.5703125" style="3" customWidth="1"/>
    <col min="7" max="7" width="6.140625" style="3" customWidth="1"/>
    <col min="8" max="8" width="6.42578125" style="3" customWidth="1"/>
    <col min="9" max="10" width="10.140625" style="3" customWidth="1"/>
    <col min="11" max="11" width="8.28515625" style="3" customWidth="1"/>
    <col min="12" max="12" width="10.7109375" style="3" bestFit="1" customWidth="1"/>
    <col min="13" max="13" width="8.28515625" style="3" bestFit="1" customWidth="1"/>
    <col min="14" max="15" width="9.42578125" style="3" customWidth="1"/>
    <col min="16" max="16" width="9.28515625" style="3" customWidth="1"/>
    <col min="17" max="16384" width="9.140625" style="3"/>
  </cols>
  <sheetData>
    <row r="1" spans="1:16" x14ac:dyDescent="0.2">
      <c r="A1" s="315" t="s">
        <v>281</v>
      </c>
      <c r="B1" s="315"/>
      <c r="C1" s="315"/>
      <c r="D1" s="315"/>
      <c r="I1" s="46"/>
      <c r="J1" s="46"/>
    </row>
    <row r="2" spans="1:16" x14ac:dyDescent="0.2">
      <c r="A2" s="316" t="s">
        <v>346</v>
      </c>
      <c r="B2" s="317"/>
      <c r="C2" s="317"/>
      <c r="D2" s="317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30"/>
    </row>
    <row r="3" spans="1:16" x14ac:dyDescent="0.2">
      <c r="A3" s="4" t="s">
        <v>0</v>
      </c>
      <c r="B3" s="4" t="s">
        <v>1</v>
      </c>
      <c r="C3" s="4" t="s">
        <v>2</v>
      </c>
      <c r="D3" s="4" t="s">
        <v>274</v>
      </c>
      <c r="E3" s="4" t="s">
        <v>3</v>
      </c>
      <c r="F3" s="4" t="s">
        <v>4</v>
      </c>
      <c r="G3" s="300" t="s">
        <v>5</v>
      </c>
      <c r="H3" s="301"/>
      <c r="I3" s="50" t="s">
        <v>340</v>
      </c>
      <c r="J3" s="50"/>
      <c r="K3" s="5"/>
      <c r="L3" s="300" t="s">
        <v>6</v>
      </c>
      <c r="M3" s="301"/>
      <c r="N3" s="6"/>
      <c r="O3" s="300" t="s">
        <v>7</v>
      </c>
      <c r="P3" s="301"/>
    </row>
    <row r="4" spans="1:16" x14ac:dyDescent="0.2">
      <c r="A4" s="37" t="s">
        <v>8</v>
      </c>
      <c r="B4" s="37"/>
      <c r="C4" s="49"/>
      <c r="D4" s="49"/>
      <c r="E4" s="7" t="s">
        <v>9</v>
      </c>
      <c r="F4" s="36" t="s">
        <v>10</v>
      </c>
      <c r="G4" s="8" t="s">
        <v>11</v>
      </c>
      <c r="H4" s="8" t="s">
        <v>12</v>
      </c>
      <c r="I4" s="36" t="s">
        <v>341</v>
      </c>
      <c r="J4" s="36"/>
      <c r="K4" s="36"/>
      <c r="L4" s="8" t="s">
        <v>13</v>
      </c>
      <c r="M4" s="8" t="s">
        <v>12</v>
      </c>
      <c r="N4" s="9"/>
      <c r="O4" s="10" t="s">
        <v>14</v>
      </c>
      <c r="P4" s="10" t="s">
        <v>15</v>
      </c>
    </row>
    <row r="5" spans="1:16" x14ac:dyDescent="0.2">
      <c r="A5" s="11" t="s">
        <v>146</v>
      </c>
      <c r="B5" s="11" t="s">
        <v>147</v>
      </c>
      <c r="C5" s="11" t="s">
        <v>146</v>
      </c>
      <c r="D5" s="11" t="s">
        <v>275</v>
      </c>
      <c r="E5" s="12">
        <v>15</v>
      </c>
      <c r="F5" s="12">
        <v>1800</v>
      </c>
      <c r="G5" s="12">
        <v>10</v>
      </c>
      <c r="H5" s="12">
        <v>50</v>
      </c>
      <c r="I5" s="12"/>
      <c r="J5" s="12"/>
      <c r="K5" s="13"/>
      <c r="L5" s="12">
        <f t="shared" ref="L5:L20" si="0">SUM(I5:K5)</f>
        <v>0</v>
      </c>
      <c r="M5" s="12">
        <f t="shared" ref="M5:M20" si="1">$L5/$H5</f>
        <v>0</v>
      </c>
      <c r="N5" s="14"/>
      <c r="O5" s="15">
        <v>0.06</v>
      </c>
      <c r="P5" s="15">
        <f t="shared" ref="P5:P20" si="2">$M5*$O5</f>
        <v>0</v>
      </c>
    </row>
    <row r="6" spans="1:16" x14ac:dyDescent="0.2">
      <c r="A6" s="16" t="s">
        <v>244</v>
      </c>
      <c r="B6" s="16" t="s">
        <v>147</v>
      </c>
      <c r="C6" s="16" t="s">
        <v>245</v>
      </c>
      <c r="D6" s="16" t="s">
        <v>276</v>
      </c>
      <c r="E6" s="12">
        <v>15</v>
      </c>
      <c r="F6" s="12">
        <v>1800</v>
      </c>
      <c r="G6" s="12">
        <v>10</v>
      </c>
      <c r="H6" s="12">
        <v>50</v>
      </c>
      <c r="I6" s="12"/>
      <c r="J6" s="12"/>
      <c r="K6" s="13"/>
      <c r="L6" s="12">
        <f t="shared" si="0"/>
        <v>0</v>
      </c>
      <c r="M6" s="12">
        <f t="shared" si="1"/>
        <v>0</v>
      </c>
      <c r="N6" s="14"/>
      <c r="O6" s="15">
        <v>0.06</v>
      </c>
      <c r="P6" s="15">
        <f>$M6*$O6</f>
        <v>0</v>
      </c>
    </row>
    <row r="7" spans="1:16" x14ac:dyDescent="0.2">
      <c r="A7" s="11" t="s">
        <v>148</v>
      </c>
      <c r="B7" s="11" t="s">
        <v>149</v>
      </c>
      <c r="C7" s="11" t="s">
        <v>148</v>
      </c>
      <c r="D7" s="11" t="s">
        <v>275</v>
      </c>
      <c r="E7" s="12">
        <v>15</v>
      </c>
      <c r="F7" s="12">
        <v>1524</v>
      </c>
      <c r="G7" s="12">
        <v>10</v>
      </c>
      <c r="H7" s="12">
        <v>50</v>
      </c>
      <c r="I7" s="12"/>
      <c r="J7" s="12"/>
      <c r="K7" s="13"/>
      <c r="L7" s="12">
        <f t="shared" si="0"/>
        <v>0</v>
      </c>
      <c r="M7" s="12">
        <f t="shared" si="1"/>
        <v>0</v>
      </c>
      <c r="N7" s="14"/>
      <c r="O7" s="15">
        <v>0.05</v>
      </c>
      <c r="P7" s="15">
        <f t="shared" si="2"/>
        <v>0</v>
      </c>
    </row>
    <row r="8" spans="1:16" x14ac:dyDescent="0.2">
      <c r="A8" s="16" t="s">
        <v>246</v>
      </c>
      <c r="B8" s="16" t="s">
        <v>149</v>
      </c>
      <c r="C8" s="16" t="s">
        <v>247</v>
      </c>
      <c r="D8" s="16" t="s">
        <v>276</v>
      </c>
      <c r="E8" s="12">
        <v>15</v>
      </c>
      <c r="F8" s="12">
        <v>1500</v>
      </c>
      <c r="G8" s="12">
        <v>10</v>
      </c>
      <c r="H8" s="12">
        <v>50</v>
      </c>
      <c r="I8" s="12"/>
      <c r="J8" s="12"/>
      <c r="K8" s="13"/>
      <c r="L8" s="12">
        <f t="shared" si="0"/>
        <v>0</v>
      </c>
      <c r="M8" s="12">
        <f t="shared" si="1"/>
        <v>0</v>
      </c>
      <c r="N8" s="14"/>
      <c r="O8" s="15">
        <v>0.05</v>
      </c>
      <c r="P8" s="15">
        <f t="shared" si="2"/>
        <v>0</v>
      </c>
    </row>
    <row r="9" spans="1:16" x14ac:dyDescent="0.2">
      <c r="A9" s="11" t="s">
        <v>16</v>
      </c>
      <c r="B9" s="11" t="s">
        <v>17</v>
      </c>
      <c r="C9" s="11" t="s">
        <v>16</v>
      </c>
      <c r="D9" s="11" t="s">
        <v>275</v>
      </c>
      <c r="E9" s="12">
        <v>15</v>
      </c>
      <c r="F9" s="12">
        <v>1220</v>
      </c>
      <c r="G9" s="12">
        <v>10</v>
      </c>
      <c r="H9" s="12">
        <v>50</v>
      </c>
      <c r="I9" s="12"/>
      <c r="J9" s="12"/>
      <c r="K9" s="13"/>
      <c r="L9" s="12">
        <f t="shared" si="0"/>
        <v>0</v>
      </c>
      <c r="M9" s="12">
        <f t="shared" si="1"/>
        <v>0</v>
      </c>
      <c r="N9" s="14"/>
      <c r="O9" s="15">
        <v>0.04</v>
      </c>
      <c r="P9" s="15">
        <f t="shared" si="2"/>
        <v>0</v>
      </c>
    </row>
    <row r="10" spans="1:16" x14ac:dyDescent="0.2">
      <c r="A10" s="16" t="s">
        <v>18</v>
      </c>
      <c r="B10" s="16" t="s">
        <v>17</v>
      </c>
      <c r="C10" s="16" t="s">
        <v>19</v>
      </c>
      <c r="D10" s="16" t="s">
        <v>276</v>
      </c>
      <c r="E10" s="12">
        <v>15</v>
      </c>
      <c r="F10" s="12">
        <v>1200</v>
      </c>
      <c r="G10" s="12">
        <v>10</v>
      </c>
      <c r="H10" s="12">
        <v>50</v>
      </c>
      <c r="I10" s="12"/>
      <c r="J10" s="12"/>
      <c r="K10" s="13"/>
      <c r="L10" s="12">
        <f t="shared" si="0"/>
        <v>0</v>
      </c>
      <c r="M10" s="12">
        <f t="shared" si="1"/>
        <v>0</v>
      </c>
      <c r="N10" s="14"/>
      <c r="O10" s="15">
        <v>0.04</v>
      </c>
      <c r="P10" s="15">
        <f t="shared" si="2"/>
        <v>0</v>
      </c>
    </row>
    <row r="11" spans="1:16" x14ac:dyDescent="0.2">
      <c r="A11" s="11" t="s">
        <v>20</v>
      </c>
      <c r="B11" s="11" t="s">
        <v>21</v>
      </c>
      <c r="C11" s="11" t="s">
        <v>20</v>
      </c>
      <c r="D11" s="11" t="s">
        <v>275</v>
      </c>
      <c r="E11" s="12">
        <v>15</v>
      </c>
      <c r="F11" s="12">
        <v>915</v>
      </c>
      <c r="G11" s="12">
        <v>10</v>
      </c>
      <c r="H11" s="12">
        <v>100</v>
      </c>
      <c r="I11" s="12"/>
      <c r="J11" s="12"/>
      <c r="K11" s="13"/>
      <c r="L11" s="12">
        <f t="shared" si="0"/>
        <v>0</v>
      </c>
      <c r="M11" s="12">
        <f t="shared" si="1"/>
        <v>0</v>
      </c>
      <c r="N11" s="14"/>
      <c r="O11" s="15">
        <v>0.05</v>
      </c>
      <c r="P11" s="15">
        <f t="shared" si="2"/>
        <v>0</v>
      </c>
    </row>
    <row r="12" spans="1:16" x14ac:dyDescent="0.2">
      <c r="A12" s="16" t="s">
        <v>22</v>
      </c>
      <c r="B12" s="16" t="s">
        <v>21</v>
      </c>
      <c r="C12" s="16" t="s">
        <v>23</v>
      </c>
      <c r="D12" s="16" t="s">
        <v>276</v>
      </c>
      <c r="E12" s="12">
        <v>15</v>
      </c>
      <c r="F12" s="12">
        <v>900</v>
      </c>
      <c r="G12" s="12">
        <v>10</v>
      </c>
      <c r="H12" s="12">
        <v>100</v>
      </c>
      <c r="I12" s="12"/>
      <c r="J12" s="12"/>
      <c r="K12" s="13"/>
      <c r="L12" s="12">
        <f t="shared" si="0"/>
        <v>0</v>
      </c>
      <c r="M12" s="12">
        <f t="shared" si="1"/>
        <v>0</v>
      </c>
      <c r="N12" s="14"/>
      <c r="O12" s="15">
        <v>0.05</v>
      </c>
      <c r="P12" s="15">
        <f t="shared" si="2"/>
        <v>0</v>
      </c>
    </row>
    <row r="13" spans="1:16" x14ac:dyDescent="0.2">
      <c r="A13" s="13" t="s">
        <v>166</v>
      </c>
      <c r="B13" s="13" t="s">
        <v>21</v>
      </c>
      <c r="C13" s="13">
        <v>90441800</v>
      </c>
      <c r="D13" s="36" t="s">
        <v>277</v>
      </c>
      <c r="E13" s="12" t="s">
        <v>167</v>
      </c>
      <c r="F13" s="12">
        <v>900</v>
      </c>
      <c r="G13" s="12">
        <v>10</v>
      </c>
      <c r="H13" s="12">
        <v>100</v>
      </c>
      <c r="I13" s="12"/>
      <c r="J13" s="12"/>
      <c r="K13" s="13"/>
      <c r="L13" s="12">
        <f t="shared" si="0"/>
        <v>0</v>
      </c>
      <c r="M13" s="12">
        <f t="shared" si="1"/>
        <v>0</v>
      </c>
      <c r="N13" s="14"/>
      <c r="O13" s="15">
        <v>0.05</v>
      </c>
      <c r="P13" s="15">
        <f t="shared" si="2"/>
        <v>0</v>
      </c>
    </row>
    <row r="14" spans="1:16" x14ac:dyDescent="0.2">
      <c r="A14" s="11" t="s">
        <v>150</v>
      </c>
      <c r="B14" s="11" t="s">
        <v>151</v>
      </c>
      <c r="C14" s="11" t="s">
        <v>150</v>
      </c>
      <c r="D14" s="11" t="s">
        <v>275</v>
      </c>
      <c r="E14" s="12">
        <v>15</v>
      </c>
      <c r="F14" s="12">
        <v>760</v>
      </c>
      <c r="G14" s="12">
        <v>10</v>
      </c>
      <c r="H14" s="12">
        <v>100</v>
      </c>
      <c r="I14" s="12"/>
      <c r="J14" s="12"/>
      <c r="K14" s="13"/>
      <c r="L14" s="12">
        <f t="shared" si="0"/>
        <v>0</v>
      </c>
      <c r="M14" s="12">
        <f t="shared" si="1"/>
        <v>0</v>
      </c>
      <c r="N14" s="14"/>
      <c r="O14" s="15">
        <v>0.04</v>
      </c>
      <c r="P14" s="15">
        <f t="shared" si="2"/>
        <v>0</v>
      </c>
    </row>
    <row r="15" spans="1:16" x14ac:dyDescent="0.2">
      <c r="A15" s="16" t="s">
        <v>152</v>
      </c>
      <c r="B15" s="16" t="s">
        <v>151</v>
      </c>
      <c r="C15" s="16" t="s">
        <v>153</v>
      </c>
      <c r="D15" s="16" t="s">
        <v>276</v>
      </c>
      <c r="E15" s="12">
        <v>15</v>
      </c>
      <c r="F15" s="12">
        <v>750</v>
      </c>
      <c r="G15" s="12">
        <v>10</v>
      </c>
      <c r="H15" s="12">
        <v>100</v>
      </c>
      <c r="I15" s="12"/>
      <c r="J15" s="12"/>
      <c r="K15" s="13"/>
      <c r="L15" s="12">
        <f t="shared" si="0"/>
        <v>0</v>
      </c>
      <c r="M15" s="12">
        <f t="shared" si="1"/>
        <v>0</v>
      </c>
      <c r="N15" s="14"/>
      <c r="O15" s="15">
        <v>0.04</v>
      </c>
      <c r="P15" s="15">
        <f t="shared" si="2"/>
        <v>0</v>
      </c>
    </row>
    <row r="16" spans="1:16" x14ac:dyDescent="0.2">
      <c r="A16" s="11" t="s">
        <v>24</v>
      </c>
      <c r="B16" s="11" t="s">
        <v>25</v>
      </c>
      <c r="C16" s="11" t="s">
        <v>24</v>
      </c>
      <c r="D16" s="11" t="s">
        <v>275</v>
      </c>
      <c r="E16" s="12">
        <v>15</v>
      </c>
      <c r="F16" s="12">
        <v>610</v>
      </c>
      <c r="G16" s="12">
        <v>10</v>
      </c>
      <c r="H16" s="12">
        <v>100</v>
      </c>
      <c r="I16" s="12"/>
      <c r="J16" s="12"/>
      <c r="K16" s="13"/>
      <c r="L16" s="12">
        <f t="shared" si="0"/>
        <v>0</v>
      </c>
      <c r="M16" s="12">
        <f t="shared" si="1"/>
        <v>0</v>
      </c>
      <c r="N16" s="14"/>
      <c r="O16" s="15">
        <v>0.04</v>
      </c>
      <c r="P16" s="15">
        <f t="shared" si="2"/>
        <v>0</v>
      </c>
    </row>
    <row r="17" spans="1:18" x14ac:dyDescent="0.2">
      <c r="A17" s="36" t="s">
        <v>168</v>
      </c>
      <c r="B17" s="36" t="s">
        <v>25</v>
      </c>
      <c r="C17" s="36">
        <v>90441600</v>
      </c>
      <c r="D17" s="36" t="s">
        <v>277</v>
      </c>
      <c r="E17" s="12" t="s">
        <v>167</v>
      </c>
      <c r="F17" s="12">
        <v>600</v>
      </c>
      <c r="G17" s="12">
        <v>10</v>
      </c>
      <c r="H17" s="12">
        <v>100</v>
      </c>
      <c r="I17" s="12">
        <v>2000</v>
      </c>
      <c r="J17" s="12"/>
      <c r="K17" s="13"/>
      <c r="L17" s="12">
        <f t="shared" si="0"/>
        <v>2000</v>
      </c>
      <c r="M17" s="12">
        <f t="shared" si="1"/>
        <v>20</v>
      </c>
      <c r="N17" s="14"/>
      <c r="O17" s="15">
        <v>0.04</v>
      </c>
      <c r="P17" s="15">
        <f t="shared" si="2"/>
        <v>0.8</v>
      </c>
    </row>
    <row r="18" spans="1:18" x14ac:dyDescent="0.2">
      <c r="A18" s="11" t="s">
        <v>26</v>
      </c>
      <c r="B18" s="11" t="s">
        <v>27</v>
      </c>
      <c r="C18" s="11" t="s">
        <v>26</v>
      </c>
      <c r="D18" s="11" t="s">
        <v>275</v>
      </c>
      <c r="E18" s="12">
        <v>15</v>
      </c>
      <c r="F18" s="12">
        <v>457</v>
      </c>
      <c r="G18" s="12">
        <v>10</v>
      </c>
      <c r="H18" s="12">
        <v>200</v>
      </c>
      <c r="I18" s="12"/>
      <c r="J18" s="12"/>
      <c r="K18" s="13"/>
      <c r="L18" s="12">
        <f t="shared" si="0"/>
        <v>0</v>
      </c>
      <c r="M18" s="12">
        <f t="shared" si="1"/>
        <v>0</v>
      </c>
      <c r="N18" s="14"/>
      <c r="O18" s="15">
        <v>0.05</v>
      </c>
      <c r="P18" s="15">
        <f t="shared" si="2"/>
        <v>0</v>
      </c>
    </row>
    <row r="19" spans="1:18" x14ac:dyDescent="0.2">
      <c r="A19" s="36" t="s">
        <v>169</v>
      </c>
      <c r="B19" s="36" t="s">
        <v>27</v>
      </c>
      <c r="C19" s="36">
        <v>90441400</v>
      </c>
      <c r="D19" s="36" t="s">
        <v>277</v>
      </c>
      <c r="E19" s="12" t="s">
        <v>167</v>
      </c>
      <c r="F19" s="12">
        <v>450</v>
      </c>
      <c r="G19" s="12">
        <v>10</v>
      </c>
      <c r="H19" s="12">
        <v>200</v>
      </c>
      <c r="I19" s="12">
        <v>4000</v>
      </c>
      <c r="J19" s="12"/>
      <c r="K19" s="13"/>
      <c r="L19" s="12">
        <f t="shared" si="0"/>
        <v>4000</v>
      </c>
      <c r="M19" s="12">
        <f t="shared" si="1"/>
        <v>20</v>
      </c>
      <c r="N19" s="14"/>
      <c r="O19" s="15">
        <v>0.05</v>
      </c>
      <c r="P19" s="15">
        <f t="shared" si="2"/>
        <v>1</v>
      </c>
    </row>
    <row r="20" spans="1:18" x14ac:dyDescent="0.2">
      <c r="A20" s="11" t="s">
        <v>258</v>
      </c>
      <c r="B20" s="11" t="s">
        <v>259</v>
      </c>
      <c r="C20" s="11" t="s">
        <v>258</v>
      </c>
      <c r="D20" s="11" t="s">
        <v>275</v>
      </c>
      <c r="E20" s="12">
        <v>15</v>
      </c>
      <c r="F20" s="12">
        <v>375</v>
      </c>
      <c r="G20" s="12">
        <v>10</v>
      </c>
      <c r="H20" s="12">
        <v>200</v>
      </c>
      <c r="I20" s="12">
        <v>1000</v>
      </c>
      <c r="J20" s="12"/>
      <c r="K20" s="13"/>
      <c r="L20" s="12">
        <f t="shared" si="0"/>
        <v>1000</v>
      </c>
      <c r="M20" s="12">
        <f t="shared" si="1"/>
        <v>5</v>
      </c>
      <c r="N20" s="14"/>
      <c r="O20" s="15">
        <v>0.06</v>
      </c>
      <c r="P20" s="15">
        <f t="shared" si="2"/>
        <v>0.3</v>
      </c>
      <c r="Q20" s="43">
        <f>SUM(P5:P20)</f>
        <v>2.1</v>
      </c>
      <c r="R20" s="3">
        <f>Q20*100/$Q$151</f>
        <v>64.81481481481481</v>
      </c>
    </row>
    <row r="21" spans="1:18" ht="15" x14ac:dyDescent="0.2">
      <c r="A21" s="17" t="s">
        <v>28</v>
      </c>
      <c r="B21" s="17"/>
      <c r="C21" s="18"/>
      <c r="D21" s="18"/>
      <c r="E21" s="19"/>
      <c r="F21" s="12"/>
      <c r="G21" s="20"/>
      <c r="H21" s="20"/>
      <c r="I21" s="12"/>
      <c r="J21" s="12"/>
      <c r="K21" s="21"/>
      <c r="L21" s="12"/>
      <c r="M21" s="12"/>
      <c r="N21" s="14"/>
      <c r="O21" s="12"/>
      <c r="P21" s="15"/>
    </row>
    <row r="22" spans="1:18" x14ac:dyDescent="0.2">
      <c r="A22" s="11" t="s">
        <v>242</v>
      </c>
      <c r="B22" s="11" t="s">
        <v>243</v>
      </c>
      <c r="C22" s="11" t="s">
        <v>242</v>
      </c>
      <c r="D22" s="11" t="s">
        <v>275</v>
      </c>
      <c r="E22" s="12">
        <v>20</v>
      </c>
      <c r="F22" s="12">
        <v>2400</v>
      </c>
      <c r="G22" s="12">
        <v>10</v>
      </c>
      <c r="H22" s="12">
        <v>50</v>
      </c>
      <c r="I22" s="12"/>
      <c r="J22" s="12"/>
      <c r="K22" s="13"/>
      <c r="L22" s="12">
        <f t="shared" ref="L22:L44" si="3">SUM(I22:K22)</f>
        <v>0</v>
      </c>
      <c r="M22" s="12">
        <f t="shared" ref="M22:M44" si="4">$L22/$H22</f>
        <v>0</v>
      </c>
      <c r="N22" s="14"/>
      <c r="O22" s="15">
        <v>7.0000000000000007E-2</v>
      </c>
      <c r="P22" s="15">
        <f t="shared" ref="P22:P44" si="5">$M22*$O22</f>
        <v>0</v>
      </c>
    </row>
    <row r="23" spans="1:18" x14ac:dyDescent="0.2">
      <c r="A23" s="11" t="s">
        <v>212</v>
      </c>
      <c r="B23" s="11" t="s">
        <v>213</v>
      </c>
      <c r="C23" s="11" t="s">
        <v>212</v>
      </c>
      <c r="D23" s="11" t="s">
        <v>275</v>
      </c>
      <c r="E23" s="12">
        <v>20</v>
      </c>
      <c r="F23" s="12">
        <v>2100</v>
      </c>
      <c r="G23" s="12">
        <v>10</v>
      </c>
      <c r="H23" s="12">
        <v>50</v>
      </c>
      <c r="I23" s="12"/>
      <c r="J23" s="12"/>
      <c r="K23" s="13"/>
      <c r="L23" s="12">
        <f t="shared" si="3"/>
        <v>0</v>
      </c>
      <c r="M23" s="12">
        <f t="shared" si="4"/>
        <v>0</v>
      </c>
      <c r="N23" s="14"/>
      <c r="O23" s="15">
        <v>7.0000000000000007E-2</v>
      </c>
      <c r="P23" s="15">
        <f t="shared" si="5"/>
        <v>0</v>
      </c>
    </row>
    <row r="24" spans="1:18" x14ac:dyDescent="0.2">
      <c r="A24" s="22" t="s">
        <v>248</v>
      </c>
      <c r="B24" s="22" t="s">
        <v>213</v>
      </c>
      <c r="C24" s="22" t="s">
        <v>249</v>
      </c>
      <c r="D24" s="22" t="s">
        <v>276</v>
      </c>
      <c r="E24" s="12">
        <v>20</v>
      </c>
      <c r="F24" s="12">
        <v>2100</v>
      </c>
      <c r="G24" s="12">
        <v>10</v>
      </c>
      <c r="H24" s="12">
        <v>50</v>
      </c>
      <c r="I24" s="12"/>
      <c r="J24" s="12"/>
      <c r="K24" s="13"/>
      <c r="L24" s="12">
        <f t="shared" si="3"/>
        <v>0</v>
      </c>
      <c r="M24" s="12">
        <f t="shared" si="4"/>
        <v>0</v>
      </c>
      <c r="N24" s="14"/>
      <c r="O24" s="15">
        <v>7.0000000000000007E-2</v>
      </c>
      <c r="P24" s="15">
        <f t="shared" si="5"/>
        <v>0</v>
      </c>
    </row>
    <row r="25" spans="1:18" x14ac:dyDescent="0.2">
      <c r="A25" s="11" t="s">
        <v>214</v>
      </c>
      <c r="B25" s="11" t="s">
        <v>30</v>
      </c>
      <c r="C25" s="11" t="s">
        <v>214</v>
      </c>
      <c r="D25" s="11" t="s">
        <v>275</v>
      </c>
      <c r="E25" s="12">
        <v>20</v>
      </c>
      <c r="F25" s="12">
        <v>1800</v>
      </c>
      <c r="G25" s="12">
        <v>10</v>
      </c>
      <c r="H25" s="12">
        <v>50</v>
      </c>
      <c r="I25" s="12"/>
      <c r="J25" s="12"/>
      <c r="K25" s="13"/>
      <c r="L25" s="12">
        <f t="shared" si="3"/>
        <v>0</v>
      </c>
      <c r="M25" s="12">
        <f t="shared" si="4"/>
        <v>0</v>
      </c>
      <c r="N25" s="14"/>
      <c r="O25" s="15">
        <v>0.09</v>
      </c>
      <c r="P25" s="15">
        <f t="shared" si="5"/>
        <v>0</v>
      </c>
    </row>
    <row r="26" spans="1:18" x14ac:dyDescent="0.2">
      <c r="A26" s="22" t="s">
        <v>29</v>
      </c>
      <c r="B26" s="22" t="s">
        <v>30</v>
      </c>
      <c r="C26" s="22" t="s">
        <v>31</v>
      </c>
      <c r="D26" s="22" t="s">
        <v>276</v>
      </c>
      <c r="E26" s="12">
        <v>20</v>
      </c>
      <c r="F26" s="12">
        <v>1800</v>
      </c>
      <c r="G26" s="12">
        <v>10</v>
      </c>
      <c r="H26" s="12">
        <v>50</v>
      </c>
      <c r="I26" s="12"/>
      <c r="J26" s="12"/>
      <c r="K26" s="13"/>
      <c r="L26" s="12">
        <f t="shared" si="3"/>
        <v>0</v>
      </c>
      <c r="M26" s="12">
        <f t="shared" si="4"/>
        <v>0</v>
      </c>
      <c r="N26" s="14"/>
      <c r="O26" s="15">
        <v>0.09</v>
      </c>
      <c r="P26" s="15">
        <f t="shared" si="5"/>
        <v>0</v>
      </c>
    </row>
    <row r="27" spans="1:18" x14ac:dyDescent="0.2">
      <c r="A27" s="11" t="s">
        <v>32</v>
      </c>
      <c r="B27" s="11" t="s">
        <v>33</v>
      </c>
      <c r="C27" s="11" t="s">
        <v>32</v>
      </c>
      <c r="D27" s="11" t="s">
        <v>275</v>
      </c>
      <c r="E27" s="12">
        <v>20</v>
      </c>
      <c r="F27" s="12">
        <v>1524</v>
      </c>
      <c r="G27" s="12">
        <v>10</v>
      </c>
      <c r="H27" s="12">
        <v>50</v>
      </c>
      <c r="I27" s="12"/>
      <c r="J27" s="12"/>
      <c r="K27" s="13"/>
      <c r="L27" s="12">
        <f t="shared" si="3"/>
        <v>0</v>
      </c>
      <c r="M27" s="12">
        <f t="shared" si="4"/>
        <v>0</v>
      </c>
      <c r="N27" s="14"/>
      <c r="O27" s="15">
        <v>7.0000000000000007E-2</v>
      </c>
      <c r="P27" s="15">
        <f t="shared" si="5"/>
        <v>0</v>
      </c>
    </row>
    <row r="28" spans="1:18" x14ac:dyDescent="0.2">
      <c r="A28" s="23" t="s">
        <v>34</v>
      </c>
      <c r="B28" s="11" t="s">
        <v>35</v>
      </c>
      <c r="C28" s="11" t="s">
        <v>34</v>
      </c>
      <c r="D28" s="11" t="s">
        <v>275</v>
      </c>
      <c r="E28" s="12">
        <v>20</v>
      </c>
      <c r="F28" s="12">
        <v>1220</v>
      </c>
      <c r="G28" s="12">
        <v>10</v>
      </c>
      <c r="H28" s="12">
        <v>50</v>
      </c>
      <c r="I28" s="12"/>
      <c r="J28" s="12"/>
      <c r="K28" s="13"/>
      <c r="L28" s="12">
        <f t="shared" si="3"/>
        <v>0</v>
      </c>
      <c r="M28" s="12">
        <f t="shared" si="4"/>
        <v>0</v>
      </c>
      <c r="N28" s="14"/>
      <c r="O28" s="15">
        <v>0.06</v>
      </c>
      <c r="P28" s="15">
        <f t="shared" si="5"/>
        <v>0</v>
      </c>
    </row>
    <row r="29" spans="1:18" x14ac:dyDescent="0.2">
      <c r="A29" s="16" t="s">
        <v>36</v>
      </c>
      <c r="B29" s="16" t="s">
        <v>35</v>
      </c>
      <c r="C29" s="16" t="s">
        <v>37</v>
      </c>
      <c r="D29" s="16" t="s">
        <v>276</v>
      </c>
      <c r="E29" s="12">
        <v>20</v>
      </c>
      <c r="F29" s="12">
        <v>1200</v>
      </c>
      <c r="G29" s="12">
        <v>10</v>
      </c>
      <c r="H29" s="12">
        <v>50</v>
      </c>
      <c r="I29" s="12"/>
      <c r="J29" s="12"/>
      <c r="K29" s="13"/>
      <c r="L29" s="12">
        <f t="shared" si="3"/>
        <v>0</v>
      </c>
      <c r="M29" s="12">
        <f t="shared" si="4"/>
        <v>0</v>
      </c>
      <c r="N29" s="14"/>
      <c r="O29" s="15">
        <v>0.06</v>
      </c>
      <c r="P29" s="15">
        <f t="shared" si="5"/>
        <v>0</v>
      </c>
    </row>
    <row r="30" spans="1:18" x14ac:dyDescent="0.2">
      <c r="A30" s="11" t="s">
        <v>38</v>
      </c>
      <c r="B30" s="11" t="s">
        <v>39</v>
      </c>
      <c r="C30" s="11" t="s">
        <v>38</v>
      </c>
      <c r="D30" s="11" t="s">
        <v>275</v>
      </c>
      <c r="E30" s="12">
        <v>20</v>
      </c>
      <c r="F30" s="12">
        <v>915</v>
      </c>
      <c r="G30" s="12">
        <v>10</v>
      </c>
      <c r="H30" s="12">
        <v>50</v>
      </c>
      <c r="I30" s="12"/>
      <c r="J30" s="12"/>
      <c r="K30" s="13"/>
      <c r="L30" s="12">
        <f t="shared" si="3"/>
        <v>0</v>
      </c>
      <c r="M30" s="12">
        <f t="shared" si="4"/>
        <v>0</v>
      </c>
      <c r="N30" s="14"/>
      <c r="O30" s="15">
        <v>0.04</v>
      </c>
      <c r="P30" s="15">
        <f t="shared" si="5"/>
        <v>0</v>
      </c>
    </row>
    <row r="31" spans="1:18" x14ac:dyDescent="0.2">
      <c r="A31" s="16" t="s">
        <v>40</v>
      </c>
      <c r="B31" s="16" t="s">
        <v>39</v>
      </c>
      <c r="C31" s="16" t="s">
        <v>41</v>
      </c>
      <c r="D31" s="16" t="s">
        <v>276</v>
      </c>
      <c r="E31" s="12">
        <v>20</v>
      </c>
      <c r="F31" s="12">
        <v>900</v>
      </c>
      <c r="G31" s="12">
        <v>10</v>
      </c>
      <c r="H31" s="12">
        <v>50</v>
      </c>
      <c r="I31" s="12"/>
      <c r="J31" s="12"/>
      <c r="K31" s="13"/>
      <c r="L31" s="12">
        <f t="shared" si="3"/>
        <v>0</v>
      </c>
      <c r="M31" s="12">
        <f t="shared" si="4"/>
        <v>0</v>
      </c>
      <c r="N31" s="14"/>
      <c r="O31" s="15">
        <v>0.04</v>
      </c>
      <c r="P31" s="15">
        <f t="shared" si="5"/>
        <v>0</v>
      </c>
    </row>
    <row r="32" spans="1:18" x14ac:dyDescent="0.2">
      <c r="A32" s="36" t="s">
        <v>170</v>
      </c>
      <c r="B32" s="36" t="s">
        <v>39</v>
      </c>
      <c r="C32" s="36">
        <v>90442800</v>
      </c>
      <c r="D32" s="36" t="s">
        <v>277</v>
      </c>
      <c r="E32" s="12" t="s">
        <v>46</v>
      </c>
      <c r="F32" s="12">
        <v>900</v>
      </c>
      <c r="G32" s="12">
        <v>10</v>
      </c>
      <c r="H32" s="12">
        <v>50</v>
      </c>
      <c r="I32" s="12"/>
      <c r="J32" s="12"/>
      <c r="K32" s="13"/>
      <c r="L32" s="12">
        <f t="shared" si="3"/>
        <v>0</v>
      </c>
      <c r="M32" s="12">
        <f t="shared" si="4"/>
        <v>0</v>
      </c>
      <c r="N32" s="14"/>
      <c r="O32" s="15">
        <v>0.04</v>
      </c>
      <c r="P32" s="15">
        <f t="shared" si="5"/>
        <v>0</v>
      </c>
    </row>
    <row r="33" spans="1:18" x14ac:dyDescent="0.2">
      <c r="A33" s="11" t="s">
        <v>154</v>
      </c>
      <c r="B33" s="11" t="s">
        <v>43</v>
      </c>
      <c r="C33" s="11" t="s">
        <v>154</v>
      </c>
      <c r="D33" s="11" t="s">
        <v>275</v>
      </c>
      <c r="E33" s="12">
        <v>20</v>
      </c>
      <c r="F33" s="12">
        <v>760</v>
      </c>
      <c r="G33" s="12">
        <v>10</v>
      </c>
      <c r="H33" s="12">
        <v>100</v>
      </c>
      <c r="I33" s="12"/>
      <c r="J33" s="12"/>
      <c r="K33" s="13"/>
      <c r="L33" s="12">
        <f t="shared" si="3"/>
        <v>0</v>
      </c>
      <c r="M33" s="12">
        <f t="shared" si="4"/>
        <v>0</v>
      </c>
      <c r="N33" s="14"/>
      <c r="O33" s="15">
        <v>7.0000000000000007E-2</v>
      </c>
      <c r="P33" s="15">
        <f t="shared" si="5"/>
        <v>0</v>
      </c>
    </row>
    <row r="34" spans="1:18" x14ac:dyDescent="0.2">
      <c r="A34" s="16" t="s">
        <v>42</v>
      </c>
      <c r="B34" s="16" t="s">
        <v>43</v>
      </c>
      <c r="C34" s="16" t="s">
        <v>44</v>
      </c>
      <c r="D34" s="16" t="s">
        <v>276</v>
      </c>
      <c r="E34" s="12">
        <v>20</v>
      </c>
      <c r="F34" s="12">
        <v>750</v>
      </c>
      <c r="G34" s="12">
        <v>10</v>
      </c>
      <c r="H34" s="12">
        <v>100</v>
      </c>
      <c r="I34" s="12"/>
      <c r="J34" s="12"/>
      <c r="K34" s="13"/>
      <c r="L34" s="12">
        <f t="shared" si="3"/>
        <v>0</v>
      </c>
      <c r="M34" s="12">
        <f t="shared" si="4"/>
        <v>0</v>
      </c>
      <c r="N34" s="14"/>
      <c r="O34" s="15">
        <v>7.0000000000000007E-2</v>
      </c>
      <c r="P34" s="15">
        <f t="shared" si="5"/>
        <v>0</v>
      </c>
    </row>
    <row r="35" spans="1:18" x14ac:dyDescent="0.2">
      <c r="A35" s="36" t="s">
        <v>45</v>
      </c>
      <c r="B35" s="36" t="s">
        <v>43</v>
      </c>
      <c r="C35" s="36">
        <v>90442700</v>
      </c>
      <c r="D35" s="36" t="s">
        <v>277</v>
      </c>
      <c r="E35" s="12" t="s">
        <v>46</v>
      </c>
      <c r="F35" s="12">
        <v>750</v>
      </c>
      <c r="G35" s="12">
        <v>10</v>
      </c>
      <c r="H35" s="12">
        <v>100</v>
      </c>
      <c r="I35" s="12"/>
      <c r="J35" s="12"/>
      <c r="K35" s="13"/>
      <c r="L35" s="12">
        <f t="shared" si="3"/>
        <v>0</v>
      </c>
      <c r="M35" s="12">
        <f t="shared" si="4"/>
        <v>0</v>
      </c>
      <c r="N35" s="14"/>
      <c r="O35" s="15">
        <v>7.0000000000000007E-2</v>
      </c>
      <c r="P35" s="15">
        <f t="shared" si="5"/>
        <v>0</v>
      </c>
    </row>
    <row r="36" spans="1:18" x14ac:dyDescent="0.2">
      <c r="A36" s="11" t="s">
        <v>47</v>
      </c>
      <c r="B36" s="11" t="s">
        <v>48</v>
      </c>
      <c r="C36" s="11" t="s">
        <v>47</v>
      </c>
      <c r="D36" s="11" t="s">
        <v>275</v>
      </c>
      <c r="E36" s="12">
        <v>20</v>
      </c>
      <c r="F36" s="12">
        <v>610</v>
      </c>
      <c r="G36" s="12">
        <v>10</v>
      </c>
      <c r="H36" s="12">
        <v>100</v>
      </c>
      <c r="I36" s="12"/>
      <c r="J36" s="12"/>
      <c r="K36" s="13"/>
      <c r="L36" s="12">
        <f t="shared" si="3"/>
        <v>0</v>
      </c>
      <c r="M36" s="12">
        <f t="shared" si="4"/>
        <v>0</v>
      </c>
      <c r="N36" s="14"/>
      <c r="O36" s="15">
        <v>0.06</v>
      </c>
      <c r="P36" s="15">
        <f t="shared" si="5"/>
        <v>0</v>
      </c>
    </row>
    <row r="37" spans="1:18" x14ac:dyDescent="0.2">
      <c r="A37" s="16" t="s">
        <v>250</v>
      </c>
      <c r="B37" s="16" t="s">
        <v>48</v>
      </c>
      <c r="C37" s="16" t="s">
        <v>251</v>
      </c>
      <c r="D37" s="16" t="s">
        <v>276</v>
      </c>
      <c r="E37" s="12">
        <v>20</v>
      </c>
      <c r="F37" s="12">
        <v>600</v>
      </c>
      <c r="G37" s="12">
        <v>10</v>
      </c>
      <c r="H37" s="12">
        <v>100</v>
      </c>
      <c r="I37" s="12"/>
      <c r="J37" s="12"/>
      <c r="K37" s="13"/>
      <c r="L37" s="12">
        <f t="shared" si="3"/>
        <v>0</v>
      </c>
      <c r="M37" s="12">
        <f t="shared" si="4"/>
        <v>0</v>
      </c>
      <c r="N37" s="14"/>
      <c r="O37" s="15">
        <v>0.06</v>
      </c>
      <c r="P37" s="15">
        <f t="shared" si="5"/>
        <v>0</v>
      </c>
    </row>
    <row r="38" spans="1:18" x14ac:dyDescent="0.2">
      <c r="A38" s="36" t="s">
        <v>49</v>
      </c>
      <c r="B38" s="36" t="s">
        <v>48</v>
      </c>
      <c r="C38" s="36">
        <v>90442600</v>
      </c>
      <c r="D38" s="36" t="s">
        <v>277</v>
      </c>
      <c r="E38" s="12" t="s">
        <v>46</v>
      </c>
      <c r="F38" s="12">
        <v>600</v>
      </c>
      <c r="G38" s="12">
        <v>10</v>
      </c>
      <c r="H38" s="12">
        <v>100</v>
      </c>
      <c r="I38" s="12"/>
      <c r="J38" s="12"/>
      <c r="K38" s="13"/>
      <c r="L38" s="12">
        <f t="shared" si="3"/>
        <v>0</v>
      </c>
      <c r="M38" s="12">
        <f t="shared" si="4"/>
        <v>0</v>
      </c>
      <c r="N38" s="14"/>
      <c r="O38" s="15">
        <v>0.06</v>
      </c>
      <c r="P38" s="15">
        <f t="shared" si="5"/>
        <v>0</v>
      </c>
    </row>
    <row r="39" spans="1:18" x14ac:dyDescent="0.2">
      <c r="A39" s="11" t="s">
        <v>50</v>
      </c>
      <c r="B39" s="11" t="s">
        <v>51</v>
      </c>
      <c r="C39" s="11" t="s">
        <v>50</v>
      </c>
      <c r="D39" s="11" t="s">
        <v>275</v>
      </c>
      <c r="E39" s="12">
        <v>20</v>
      </c>
      <c r="F39" s="12">
        <v>457</v>
      </c>
      <c r="G39" s="12">
        <v>10</v>
      </c>
      <c r="H39" s="12">
        <v>100</v>
      </c>
      <c r="I39" s="12"/>
      <c r="J39" s="12"/>
      <c r="K39" s="13"/>
      <c r="L39" s="12">
        <f t="shared" si="3"/>
        <v>0</v>
      </c>
      <c r="M39" s="12">
        <f t="shared" si="4"/>
        <v>0</v>
      </c>
      <c r="N39" s="14"/>
      <c r="O39" s="15">
        <v>0.04</v>
      </c>
      <c r="P39" s="15">
        <f t="shared" si="5"/>
        <v>0</v>
      </c>
    </row>
    <row r="40" spans="1:18" x14ac:dyDescent="0.2">
      <c r="A40" s="16" t="s">
        <v>252</v>
      </c>
      <c r="B40" s="16" t="s">
        <v>51</v>
      </c>
      <c r="C40" s="16" t="s">
        <v>253</v>
      </c>
      <c r="D40" s="16" t="s">
        <v>276</v>
      </c>
      <c r="E40" s="12">
        <v>20</v>
      </c>
      <c r="F40" s="12">
        <v>450</v>
      </c>
      <c r="G40" s="12">
        <v>10</v>
      </c>
      <c r="H40" s="12">
        <v>100</v>
      </c>
      <c r="I40" s="12"/>
      <c r="J40" s="12"/>
      <c r="K40" s="13"/>
      <c r="L40" s="12">
        <f t="shared" si="3"/>
        <v>0</v>
      </c>
      <c r="M40" s="12">
        <f t="shared" si="4"/>
        <v>0</v>
      </c>
      <c r="N40" s="14"/>
      <c r="O40" s="15">
        <v>0.04</v>
      </c>
      <c r="P40" s="15">
        <f t="shared" si="5"/>
        <v>0</v>
      </c>
    </row>
    <row r="41" spans="1:18" x14ac:dyDescent="0.2">
      <c r="A41" s="36" t="s">
        <v>171</v>
      </c>
      <c r="B41" s="36" t="s">
        <v>51</v>
      </c>
      <c r="C41" s="36">
        <v>90442400</v>
      </c>
      <c r="D41" s="36" t="s">
        <v>277</v>
      </c>
      <c r="E41" s="12" t="s">
        <v>46</v>
      </c>
      <c r="F41" s="12">
        <v>450</v>
      </c>
      <c r="G41" s="12">
        <v>10</v>
      </c>
      <c r="H41" s="12">
        <v>100</v>
      </c>
      <c r="I41" s="12"/>
      <c r="J41" s="12"/>
      <c r="K41" s="13"/>
      <c r="L41" s="12">
        <f t="shared" si="3"/>
        <v>0</v>
      </c>
      <c r="M41" s="12">
        <f t="shared" si="4"/>
        <v>0</v>
      </c>
      <c r="N41" s="14"/>
      <c r="O41" s="15">
        <v>0.04</v>
      </c>
      <c r="P41" s="15">
        <f t="shared" si="5"/>
        <v>0</v>
      </c>
    </row>
    <row r="42" spans="1:18" x14ac:dyDescent="0.2">
      <c r="A42" s="36" t="s">
        <v>172</v>
      </c>
      <c r="B42" s="36" t="s">
        <v>173</v>
      </c>
      <c r="C42" s="36">
        <v>90447000</v>
      </c>
      <c r="D42" s="36" t="s">
        <v>277</v>
      </c>
      <c r="E42" s="12" t="s">
        <v>46</v>
      </c>
      <c r="F42" s="12">
        <v>240</v>
      </c>
      <c r="G42" s="12">
        <v>10</v>
      </c>
      <c r="H42" s="12">
        <v>250</v>
      </c>
      <c r="I42" s="12"/>
      <c r="J42" s="12"/>
      <c r="K42" s="13"/>
      <c r="L42" s="12">
        <f t="shared" si="3"/>
        <v>0</v>
      </c>
      <c r="M42" s="12">
        <f t="shared" si="4"/>
        <v>0</v>
      </c>
      <c r="N42" s="14"/>
      <c r="O42" s="15">
        <v>0.06</v>
      </c>
      <c r="P42" s="15">
        <f t="shared" si="5"/>
        <v>0</v>
      </c>
    </row>
    <row r="43" spans="1:18" x14ac:dyDescent="0.2">
      <c r="A43" s="11" t="s">
        <v>260</v>
      </c>
      <c r="B43" s="11" t="s">
        <v>229</v>
      </c>
      <c r="C43" s="11" t="s">
        <v>260</v>
      </c>
      <c r="D43" s="11" t="s">
        <v>275</v>
      </c>
      <c r="E43" s="12">
        <v>20</v>
      </c>
      <c r="F43" s="12">
        <v>100</v>
      </c>
      <c r="G43" s="12">
        <v>10</v>
      </c>
      <c r="H43" s="12">
        <v>500</v>
      </c>
      <c r="I43" s="12"/>
      <c r="J43" s="12"/>
      <c r="K43" s="13"/>
      <c r="L43" s="12">
        <f t="shared" si="3"/>
        <v>0</v>
      </c>
      <c r="M43" s="12">
        <f t="shared" si="4"/>
        <v>0</v>
      </c>
      <c r="N43" s="14"/>
      <c r="O43" s="15">
        <v>0.06</v>
      </c>
      <c r="P43" s="15">
        <f t="shared" si="5"/>
        <v>0</v>
      </c>
    </row>
    <row r="44" spans="1:18" x14ac:dyDescent="0.2">
      <c r="A44" s="36" t="s">
        <v>228</v>
      </c>
      <c r="B44" s="36" t="s">
        <v>229</v>
      </c>
      <c r="C44" s="36">
        <v>90442100</v>
      </c>
      <c r="D44" s="36" t="s">
        <v>277</v>
      </c>
      <c r="E44" s="12" t="s">
        <v>46</v>
      </c>
      <c r="F44" s="12">
        <v>100</v>
      </c>
      <c r="G44" s="12">
        <v>10</v>
      </c>
      <c r="H44" s="12">
        <v>500</v>
      </c>
      <c r="I44" s="12"/>
      <c r="J44" s="12"/>
      <c r="K44" s="13"/>
      <c r="L44" s="12">
        <f t="shared" si="3"/>
        <v>0</v>
      </c>
      <c r="M44" s="12">
        <f t="shared" si="4"/>
        <v>0</v>
      </c>
      <c r="N44" s="14"/>
      <c r="O44" s="15">
        <v>0.06</v>
      </c>
      <c r="P44" s="15">
        <f t="shared" si="5"/>
        <v>0</v>
      </c>
      <c r="Q44" s="43">
        <f>SUM(P22:P44)</f>
        <v>0</v>
      </c>
      <c r="R44" s="3">
        <f>Q44*100/$Q$151</f>
        <v>0</v>
      </c>
    </row>
    <row r="45" spans="1:18" ht="15" x14ac:dyDescent="0.2">
      <c r="A45" s="17" t="s">
        <v>52</v>
      </c>
      <c r="B45" s="17"/>
      <c r="C45" s="18"/>
      <c r="D45" s="18"/>
      <c r="E45" s="19"/>
      <c r="F45" s="24"/>
      <c r="G45" s="10"/>
      <c r="H45" s="10"/>
      <c r="I45" s="12"/>
      <c r="J45" s="12"/>
      <c r="K45" s="25"/>
      <c r="L45" s="12"/>
      <c r="M45" s="12"/>
      <c r="N45" s="14"/>
      <c r="O45" s="12"/>
      <c r="P45" s="15"/>
    </row>
    <row r="46" spans="1:18" x14ac:dyDescent="0.2">
      <c r="A46" s="36" t="s">
        <v>293</v>
      </c>
      <c r="B46" s="36" t="s">
        <v>294</v>
      </c>
      <c r="C46" s="36">
        <v>90443000</v>
      </c>
      <c r="D46" s="36" t="s">
        <v>277</v>
      </c>
      <c r="E46" s="12" t="s">
        <v>63</v>
      </c>
      <c r="F46" s="12">
        <v>2100</v>
      </c>
      <c r="G46" s="12">
        <v>10</v>
      </c>
      <c r="H46" s="12">
        <v>50</v>
      </c>
      <c r="I46" s="12"/>
      <c r="J46" s="12"/>
      <c r="K46" s="13"/>
      <c r="L46" s="12">
        <f t="shared" ref="L46:L66" si="6">SUM(I46:K46)</f>
        <v>0</v>
      </c>
      <c r="M46" s="12">
        <f t="shared" ref="M46:M66" si="7">$L46/$H46</f>
        <v>0</v>
      </c>
      <c r="N46" s="14"/>
      <c r="O46" s="15">
        <v>0.09</v>
      </c>
      <c r="P46" s="15">
        <f t="shared" ref="P46:P66" si="8">$M46*$O46</f>
        <v>0</v>
      </c>
    </row>
    <row r="47" spans="1:18" x14ac:dyDescent="0.2">
      <c r="A47" s="11" t="s">
        <v>193</v>
      </c>
      <c r="B47" s="11" t="s">
        <v>175</v>
      </c>
      <c r="C47" s="11" t="s">
        <v>193</v>
      </c>
      <c r="D47" s="11" t="s">
        <v>275</v>
      </c>
      <c r="E47" s="12">
        <v>25</v>
      </c>
      <c r="F47" s="12">
        <v>1800</v>
      </c>
      <c r="G47" s="12">
        <v>10</v>
      </c>
      <c r="H47" s="12">
        <v>50</v>
      </c>
      <c r="I47" s="12"/>
      <c r="J47" s="12"/>
      <c r="K47" s="13"/>
      <c r="L47" s="12">
        <f t="shared" si="6"/>
        <v>0</v>
      </c>
      <c r="M47" s="12">
        <f t="shared" si="7"/>
        <v>0</v>
      </c>
      <c r="N47" s="14"/>
      <c r="O47" s="15">
        <v>0.12</v>
      </c>
      <c r="P47" s="15">
        <f t="shared" si="8"/>
        <v>0</v>
      </c>
    </row>
    <row r="48" spans="1:18" x14ac:dyDescent="0.2">
      <c r="A48" s="36" t="s">
        <v>174</v>
      </c>
      <c r="B48" s="36" t="s">
        <v>175</v>
      </c>
      <c r="C48" s="36">
        <v>90443900</v>
      </c>
      <c r="D48" s="36" t="s">
        <v>277</v>
      </c>
      <c r="E48" s="12" t="s">
        <v>63</v>
      </c>
      <c r="F48" s="12">
        <v>1800</v>
      </c>
      <c r="G48" s="12">
        <v>10</v>
      </c>
      <c r="H48" s="12">
        <v>50</v>
      </c>
      <c r="I48" s="12"/>
      <c r="J48" s="12"/>
      <c r="K48" s="13"/>
      <c r="L48" s="12">
        <f t="shared" si="6"/>
        <v>0</v>
      </c>
      <c r="M48" s="12">
        <f t="shared" si="7"/>
        <v>0</v>
      </c>
      <c r="N48" s="14"/>
      <c r="O48" s="15">
        <v>0.12</v>
      </c>
      <c r="P48" s="15">
        <f t="shared" si="8"/>
        <v>0</v>
      </c>
    </row>
    <row r="49" spans="1:16" x14ac:dyDescent="0.2">
      <c r="A49" s="11" t="s">
        <v>254</v>
      </c>
      <c r="B49" s="11" t="s">
        <v>255</v>
      </c>
      <c r="C49" s="11" t="s">
        <v>254</v>
      </c>
      <c r="D49" s="11" t="s">
        <v>275</v>
      </c>
      <c r="E49" s="12">
        <v>25</v>
      </c>
      <c r="F49" s="12">
        <v>1650</v>
      </c>
      <c r="G49" s="12">
        <v>10</v>
      </c>
      <c r="H49" s="12">
        <v>50</v>
      </c>
      <c r="I49" s="12"/>
      <c r="J49" s="12"/>
      <c r="K49" s="13"/>
      <c r="L49" s="12">
        <f t="shared" si="6"/>
        <v>0</v>
      </c>
      <c r="M49" s="12">
        <f t="shared" si="7"/>
        <v>0</v>
      </c>
      <c r="N49" s="14"/>
      <c r="O49" s="15">
        <v>0.12</v>
      </c>
      <c r="P49" s="15">
        <f t="shared" si="8"/>
        <v>0</v>
      </c>
    </row>
    <row r="50" spans="1:16" x14ac:dyDescent="0.2">
      <c r="A50" s="11" t="s">
        <v>230</v>
      </c>
      <c r="B50" s="11" t="s">
        <v>231</v>
      </c>
      <c r="C50" s="11" t="s">
        <v>230</v>
      </c>
      <c r="D50" s="11" t="s">
        <v>275</v>
      </c>
      <c r="E50" s="12">
        <v>25</v>
      </c>
      <c r="F50" s="12">
        <v>1500</v>
      </c>
      <c r="G50" s="12">
        <v>10</v>
      </c>
      <c r="H50" s="12">
        <v>50</v>
      </c>
      <c r="I50" s="12">
        <v>100</v>
      </c>
      <c r="J50" s="12"/>
      <c r="K50" s="13"/>
      <c r="L50" s="12">
        <f t="shared" si="6"/>
        <v>100</v>
      </c>
      <c r="M50" s="12">
        <f t="shared" si="7"/>
        <v>2</v>
      </c>
      <c r="N50" s="14"/>
      <c r="O50" s="15">
        <v>0.11</v>
      </c>
      <c r="P50" s="15">
        <f t="shared" si="8"/>
        <v>0.22</v>
      </c>
    </row>
    <row r="51" spans="1:16" x14ac:dyDescent="0.2">
      <c r="A51" s="11" t="s">
        <v>53</v>
      </c>
      <c r="B51" s="11" t="s">
        <v>54</v>
      </c>
      <c r="C51" s="11" t="s">
        <v>53</v>
      </c>
      <c r="D51" s="11" t="s">
        <v>275</v>
      </c>
      <c r="E51" s="12">
        <v>25</v>
      </c>
      <c r="F51" s="12">
        <v>1220</v>
      </c>
      <c r="G51" s="12">
        <v>10</v>
      </c>
      <c r="H51" s="12">
        <v>50</v>
      </c>
      <c r="I51" s="12"/>
      <c r="J51" s="12"/>
      <c r="K51" s="13"/>
      <c r="L51" s="12">
        <f t="shared" si="6"/>
        <v>0</v>
      </c>
      <c r="M51" s="12">
        <f t="shared" si="7"/>
        <v>0</v>
      </c>
      <c r="N51" s="14"/>
      <c r="O51" s="15">
        <v>0.08</v>
      </c>
      <c r="P51" s="15">
        <f t="shared" si="8"/>
        <v>0</v>
      </c>
    </row>
    <row r="52" spans="1:16" x14ac:dyDescent="0.2">
      <c r="A52" s="16" t="s">
        <v>55</v>
      </c>
      <c r="B52" s="16" t="s">
        <v>54</v>
      </c>
      <c r="C52" s="16" t="s">
        <v>56</v>
      </c>
      <c r="D52" s="16" t="s">
        <v>276</v>
      </c>
      <c r="E52" s="12">
        <v>25</v>
      </c>
      <c r="F52" s="12">
        <v>1200</v>
      </c>
      <c r="G52" s="12">
        <v>10</v>
      </c>
      <c r="H52" s="12">
        <v>50</v>
      </c>
      <c r="I52" s="12"/>
      <c r="J52" s="12"/>
      <c r="K52" s="13"/>
      <c r="L52" s="12">
        <f t="shared" si="6"/>
        <v>0</v>
      </c>
      <c r="M52" s="12">
        <f t="shared" si="7"/>
        <v>0</v>
      </c>
      <c r="N52" s="14"/>
      <c r="O52" s="15">
        <v>0.08</v>
      </c>
      <c r="P52" s="15">
        <f t="shared" si="8"/>
        <v>0</v>
      </c>
    </row>
    <row r="53" spans="1:16" x14ac:dyDescent="0.2">
      <c r="A53" s="26" t="s">
        <v>194</v>
      </c>
      <c r="B53" s="26" t="s">
        <v>54</v>
      </c>
      <c r="C53" s="26">
        <v>90444000</v>
      </c>
      <c r="D53" s="36" t="s">
        <v>277</v>
      </c>
      <c r="E53" s="12" t="s">
        <v>63</v>
      </c>
      <c r="F53" s="12">
        <v>1200</v>
      </c>
      <c r="G53" s="12">
        <v>10</v>
      </c>
      <c r="H53" s="12">
        <v>50</v>
      </c>
      <c r="I53" s="12"/>
      <c r="J53" s="12"/>
      <c r="K53" s="13"/>
      <c r="L53" s="12">
        <f t="shared" si="6"/>
        <v>0</v>
      </c>
      <c r="M53" s="12">
        <f t="shared" si="7"/>
        <v>0</v>
      </c>
      <c r="N53" s="14"/>
      <c r="O53" s="15">
        <v>0.08</v>
      </c>
      <c r="P53" s="15">
        <f t="shared" si="8"/>
        <v>0</v>
      </c>
    </row>
    <row r="54" spans="1:16" x14ac:dyDescent="0.2">
      <c r="A54" s="11" t="s">
        <v>155</v>
      </c>
      <c r="B54" s="11" t="s">
        <v>58</v>
      </c>
      <c r="C54" s="11" t="s">
        <v>155</v>
      </c>
      <c r="D54" s="11" t="s">
        <v>275</v>
      </c>
      <c r="E54" s="12">
        <v>25</v>
      </c>
      <c r="F54" s="12">
        <v>915</v>
      </c>
      <c r="G54" s="12">
        <v>10</v>
      </c>
      <c r="H54" s="12">
        <v>50</v>
      </c>
      <c r="I54" s="12"/>
      <c r="J54" s="12"/>
      <c r="K54" s="13"/>
      <c r="L54" s="12">
        <f t="shared" si="6"/>
        <v>0</v>
      </c>
      <c r="M54" s="12">
        <f t="shared" si="7"/>
        <v>0</v>
      </c>
      <c r="N54" s="14"/>
      <c r="O54" s="15">
        <v>0.06</v>
      </c>
      <c r="P54" s="15">
        <f t="shared" si="8"/>
        <v>0</v>
      </c>
    </row>
    <row r="55" spans="1:16" x14ac:dyDescent="0.2">
      <c r="A55" s="16" t="s">
        <v>57</v>
      </c>
      <c r="B55" s="16" t="s">
        <v>58</v>
      </c>
      <c r="C55" s="16" t="s">
        <v>59</v>
      </c>
      <c r="D55" s="16" t="s">
        <v>276</v>
      </c>
      <c r="E55" s="12">
        <v>25</v>
      </c>
      <c r="F55" s="12">
        <v>900</v>
      </c>
      <c r="G55" s="12">
        <v>10</v>
      </c>
      <c r="H55" s="12">
        <v>50</v>
      </c>
      <c r="I55" s="12"/>
      <c r="J55" s="12"/>
      <c r="K55" s="13"/>
      <c r="L55" s="12">
        <f t="shared" si="6"/>
        <v>0</v>
      </c>
      <c r="M55" s="12">
        <f t="shared" si="7"/>
        <v>0</v>
      </c>
      <c r="N55" s="14"/>
      <c r="O55" s="15">
        <v>0.06</v>
      </c>
      <c r="P55" s="15">
        <f t="shared" si="8"/>
        <v>0</v>
      </c>
    </row>
    <row r="56" spans="1:16" x14ac:dyDescent="0.2">
      <c r="A56" s="36" t="s">
        <v>176</v>
      </c>
      <c r="B56" s="36" t="s">
        <v>58</v>
      </c>
      <c r="C56" s="36">
        <v>90443800</v>
      </c>
      <c r="D56" s="36" t="s">
        <v>277</v>
      </c>
      <c r="E56" s="12" t="s">
        <v>63</v>
      </c>
      <c r="F56" s="12">
        <v>900</v>
      </c>
      <c r="G56" s="12">
        <v>10</v>
      </c>
      <c r="H56" s="12">
        <v>50</v>
      </c>
      <c r="I56" s="12"/>
      <c r="J56" s="12"/>
      <c r="K56" s="13"/>
      <c r="L56" s="12">
        <f t="shared" si="6"/>
        <v>0</v>
      </c>
      <c r="M56" s="12">
        <f t="shared" si="7"/>
        <v>0</v>
      </c>
      <c r="N56" s="14"/>
      <c r="O56" s="15">
        <v>0.06</v>
      </c>
      <c r="P56" s="15">
        <f t="shared" si="8"/>
        <v>0</v>
      </c>
    </row>
    <row r="57" spans="1:16" x14ac:dyDescent="0.2">
      <c r="A57" s="11" t="s">
        <v>195</v>
      </c>
      <c r="B57" s="11" t="s">
        <v>178</v>
      </c>
      <c r="C57" s="11" t="s">
        <v>195</v>
      </c>
      <c r="D57" s="11" t="s">
        <v>275</v>
      </c>
      <c r="E57" s="12">
        <v>25</v>
      </c>
      <c r="F57" s="12">
        <v>750</v>
      </c>
      <c r="G57" s="12">
        <v>10</v>
      </c>
      <c r="H57" s="12">
        <v>50</v>
      </c>
      <c r="I57" s="12"/>
      <c r="J57" s="12"/>
      <c r="K57" s="13"/>
      <c r="L57" s="12">
        <f t="shared" si="6"/>
        <v>0</v>
      </c>
      <c r="M57" s="12">
        <f t="shared" si="7"/>
        <v>0</v>
      </c>
      <c r="N57" s="14"/>
      <c r="O57" s="15">
        <v>0.05</v>
      </c>
      <c r="P57" s="15">
        <f t="shared" si="8"/>
        <v>0</v>
      </c>
    </row>
    <row r="58" spans="1:16" x14ac:dyDescent="0.2">
      <c r="A58" s="16" t="s">
        <v>196</v>
      </c>
      <c r="B58" s="16" t="s">
        <v>178</v>
      </c>
      <c r="C58" s="16" t="s">
        <v>197</v>
      </c>
      <c r="D58" s="16" t="s">
        <v>276</v>
      </c>
      <c r="E58" s="12">
        <v>25</v>
      </c>
      <c r="F58" s="12">
        <v>750</v>
      </c>
      <c r="G58" s="12">
        <v>10</v>
      </c>
      <c r="H58" s="12">
        <v>50</v>
      </c>
      <c r="I58" s="12"/>
      <c r="J58" s="12"/>
      <c r="K58" s="13"/>
      <c r="L58" s="12">
        <f t="shared" si="6"/>
        <v>0</v>
      </c>
      <c r="M58" s="12">
        <f t="shared" si="7"/>
        <v>0</v>
      </c>
      <c r="N58" s="14"/>
      <c r="O58" s="15">
        <v>0.05</v>
      </c>
      <c r="P58" s="15">
        <f t="shared" si="8"/>
        <v>0</v>
      </c>
    </row>
    <row r="59" spans="1:16" x14ac:dyDescent="0.2">
      <c r="A59" s="36" t="s">
        <v>177</v>
      </c>
      <c r="B59" s="36" t="s">
        <v>178</v>
      </c>
      <c r="C59" s="36">
        <v>90443700</v>
      </c>
      <c r="D59" s="36" t="s">
        <v>277</v>
      </c>
      <c r="E59" s="12" t="s">
        <v>63</v>
      </c>
      <c r="F59" s="12">
        <v>750</v>
      </c>
      <c r="G59" s="12">
        <v>10</v>
      </c>
      <c r="H59" s="12">
        <v>50</v>
      </c>
      <c r="I59" s="12"/>
      <c r="J59" s="12"/>
      <c r="K59" s="13"/>
      <c r="L59" s="12">
        <f t="shared" si="6"/>
        <v>0</v>
      </c>
      <c r="M59" s="12">
        <f t="shared" si="7"/>
        <v>0</v>
      </c>
      <c r="N59" s="14"/>
      <c r="O59" s="15">
        <v>0.05</v>
      </c>
      <c r="P59" s="15">
        <f t="shared" si="8"/>
        <v>0</v>
      </c>
    </row>
    <row r="60" spans="1:16" x14ac:dyDescent="0.2">
      <c r="A60" s="11" t="s">
        <v>60</v>
      </c>
      <c r="B60" s="11" t="s">
        <v>61</v>
      </c>
      <c r="C60" s="11" t="s">
        <v>60</v>
      </c>
      <c r="D60" s="11" t="s">
        <v>275</v>
      </c>
      <c r="E60" s="12">
        <v>25</v>
      </c>
      <c r="F60" s="12">
        <v>610</v>
      </c>
      <c r="G60" s="12">
        <v>10</v>
      </c>
      <c r="H60" s="12">
        <v>50</v>
      </c>
      <c r="I60" s="12"/>
      <c r="J60" s="12"/>
      <c r="K60" s="13"/>
      <c r="L60" s="12">
        <f t="shared" si="6"/>
        <v>0</v>
      </c>
      <c r="M60" s="12">
        <f t="shared" si="7"/>
        <v>0</v>
      </c>
      <c r="N60" s="14"/>
      <c r="O60" s="15">
        <v>0.04</v>
      </c>
      <c r="P60" s="15">
        <f t="shared" si="8"/>
        <v>0</v>
      </c>
    </row>
    <row r="61" spans="1:16" x14ac:dyDescent="0.2">
      <c r="A61" s="36" t="s">
        <v>62</v>
      </c>
      <c r="B61" s="36" t="s">
        <v>61</v>
      </c>
      <c r="C61" s="36">
        <v>90443600</v>
      </c>
      <c r="D61" s="36" t="s">
        <v>277</v>
      </c>
      <c r="E61" s="12" t="s">
        <v>63</v>
      </c>
      <c r="F61" s="12">
        <v>600</v>
      </c>
      <c r="G61" s="12">
        <v>10</v>
      </c>
      <c r="H61" s="12">
        <v>50</v>
      </c>
      <c r="I61" s="12"/>
      <c r="J61" s="12"/>
      <c r="K61" s="13"/>
      <c r="L61" s="12">
        <f t="shared" si="6"/>
        <v>0</v>
      </c>
      <c r="M61" s="12">
        <f t="shared" si="7"/>
        <v>0</v>
      </c>
      <c r="N61" s="14"/>
      <c r="O61" s="15">
        <v>0.04</v>
      </c>
      <c r="P61" s="15">
        <f t="shared" si="8"/>
        <v>0</v>
      </c>
    </row>
    <row r="62" spans="1:16" x14ac:dyDescent="0.2">
      <c r="A62" s="11" t="s">
        <v>64</v>
      </c>
      <c r="B62" s="11" t="s">
        <v>65</v>
      </c>
      <c r="C62" s="11" t="s">
        <v>64</v>
      </c>
      <c r="D62" s="11" t="s">
        <v>275</v>
      </c>
      <c r="E62" s="12">
        <v>25</v>
      </c>
      <c r="F62" s="12">
        <v>457</v>
      </c>
      <c r="G62" s="12">
        <v>10</v>
      </c>
      <c r="H62" s="12">
        <v>100</v>
      </c>
      <c r="I62" s="12"/>
      <c r="J62" s="12"/>
      <c r="K62" s="13"/>
      <c r="L62" s="12">
        <f t="shared" si="6"/>
        <v>0</v>
      </c>
      <c r="M62" s="12">
        <f t="shared" si="7"/>
        <v>0</v>
      </c>
      <c r="N62" s="14"/>
      <c r="O62" s="15">
        <v>0.06</v>
      </c>
      <c r="P62" s="15">
        <f t="shared" si="8"/>
        <v>0</v>
      </c>
    </row>
    <row r="63" spans="1:16" x14ac:dyDescent="0.2">
      <c r="A63" s="36" t="s">
        <v>66</v>
      </c>
      <c r="B63" s="36" t="s">
        <v>65</v>
      </c>
      <c r="C63" s="36">
        <v>90443400</v>
      </c>
      <c r="D63" s="36" t="s">
        <v>277</v>
      </c>
      <c r="E63" s="12" t="s">
        <v>63</v>
      </c>
      <c r="F63" s="12">
        <v>450</v>
      </c>
      <c r="G63" s="12">
        <v>10</v>
      </c>
      <c r="H63" s="12">
        <v>100</v>
      </c>
      <c r="I63" s="12"/>
      <c r="J63" s="12"/>
      <c r="K63" s="13"/>
      <c r="L63" s="12">
        <f t="shared" si="6"/>
        <v>0</v>
      </c>
      <c r="M63" s="12">
        <f t="shared" si="7"/>
        <v>0</v>
      </c>
      <c r="N63" s="14"/>
      <c r="O63" s="15">
        <v>0.06</v>
      </c>
      <c r="P63" s="15">
        <f t="shared" si="8"/>
        <v>0</v>
      </c>
    </row>
    <row r="64" spans="1:16" x14ac:dyDescent="0.2">
      <c r="A64" s="27" t="s">
        <v>67</v>
      </c>
      <c r="B64" s="27" t="s">
        <v>68</v>
      </c>
      <c r="C64" s="27" t="s">
        <v>69</v>
      </c>
      <c r="D64" s="11" t="s">
        <v>275</v>
      </c>
      <c r="E64" s="12">
        <v>25</v>
      </c>
      <c r="F64" s="12">
        <v>375</v>
      </c>
      <c r="G64" s="12">
        <v>10</v>
      </c>
      <c r="H64" s="12">
        <v>100</v>
      </c>
      <c r="I64" s="12"/>
      <c r="J64" s="12"/>
      <c r="K64" s="13"/>
      <c r="L64" s="12">
        <f t="shared" si="6"/>
        <v>0</v>
      </c>
      <c r="M64" s="12">
        <f t="shared" si="7"/>
        <v>0</v>
      </c>
      <c r="N64" s="14"/>
      <c r="O64" s="15">
        <v>0.06</v>
      </c>
      <c r="P64" s="15">
        <f t="shared" si="8"/>
        <v>0</v>
      </c>
    </row>
    <row r="65" spans="1:18" x14ac:dyDescent="0.2">
      <c r="A65" s="37" t="s">
        <v>198</v>
      </c>
      <c r="B65" s="36" t="s">
        <v>199</v>
      </c>
      <c r="C65" s="36">
        <v>90448000</v>
      </c>
      <c r="D65" s="36" t="s">
        <v>277</v>
      </c>
      <c r="E65" s="12" t="s">
        <v>63</v>
      </c>
      <c r="F65" s="12">
        <v>270</v>
      </c>
      <c r="G65" s="12">
        <v>10</v>
      </c>
      <c r="H65" s="12">
        <v>100</v>
      </c>
      <c r="I65" s="12"/>
      <c r="J65" s="12"/>
      <c r="K65" s="13"/>
      <c r="L65" s="12">
        <f t="shared" si="6"/>
        <v>0</v>
      </c>
      <c r="M65" s="12">
        <f t="shared" si="7"/>
        <v>0</v>
      </c>
      <c r="N65" s="14"/>
      <c r="O65" s="15">
        <v>0.06</v>
      </c>
      <c r="P65" s="15">
        <f t="shared" si="8"/>
        <v>0</v>
      </c>
    </row>
    <row r="66" spans="1:18" x14ac:dyDescent="0.2">
      <c r="A66" s="11" t="s">
        <v>261</v>
      </c>
      <c r="B66" s="11" t="s">
        <v>262</v>
      </c>
      <c r="C66" s="11" t="s">
        <v>261</v>
      </c>
      <c r="D66" s="11" t="s">
        <v>275</v>
      </c>
      <c r="E66" s="12" t="s">
        <v>63</v>
      </c>
      <c r="F66" s="12">
        <v>200</v>
      </c>
      <c r="G66" s="12">
        <v>10</v>
      </c>
      <c r="H66" s="12">
        <v>150</v>
      </c>
      <c r="I66" s="12">
        <v>450</v>
      </c>
      <c r="J66" s="12"/>
      <c r="K66" s="13"/>
      <c r="L66" s="12">
        <f t="shared" si="6"/>
        <v>450</v>
      </c>
      <c r="M66" s="12">
        <f t="shared" si="7"/>
        <v>3</v>
      </c>
      <c r="N66" s="14"/>
      <c r="O66" s="15">
        <v>0.06</v>
      </c>
      <c r="P66" s="15">
        <f t="shared" si="8"/>
        <v>0.18</v>
      </c>
      <c r="Q66" s="43">
        <f>SUM(P47:P66)</f>
        <v>0.4</v>
      </c>
      <c r="R66" s="3">
        <f>Q66*100/$Q$151</f>
        <v>12.345679012345679</v>
      </c>
    </row>
    <row r="67" spans="1:18" x14ac:dyDescent="0.2">
      <c r="A67" s="28" t="s">
        <v>70</v>
      </c>
      <c r="B67" s="28"/>
      <c r="C67" s="29"/>
      <c r="D67" s="29"/>
      <c r="E67" s="30"/>
      <c r="F67" s="36"/>
      <c r="G67" s="20"/>
      <c r="H67" s="20"/>
      <c r="I67" s="12"/>
      <c r="J67" s="12"/>
      <c r="K67" s="20"/>
      <c r="L67" s="12"/>
      <c r="M67" s="12"/>
      <c r="N67" s="14"/>
      <c r="O67" s="12"/>
      <c r="P67" s="15"/>
    </row>
    <row r="68" spans="1:18" x14ac:dyDescent="0.2">
      <c r="A68" s="11" t="s">
        <v>295</v>
      </c>
      <c r="B68" s="11" t="s">
        <v>296</v>
      </c>
      <c r="C68" s="11" t="s">
        <v>295</v>
      </c>
      <c r="D68" s="11" t="s">
        <v>275</v>
      </c>
      <c r="E68" s="12">
        <v>32</v>
      </c>
      <c r="F68" s="12">
        <v>100</v>
      </c>
      <c r="G68" s="12">
        <v>10</v>
      </c>
      <c r="H68" s="12">
        <v>300</v>
      </c>
      <c r="I68" s="12"/>
      <c r="J68" s="12"/>
      <c r="K68" s="13"/>
      <c r="L68" s="12">
        <f t="shared" ref="L68:L82" si="9">SUM(I68:K68)</f>
        <v>0</v>
      </c>
      <c r="M68" s="12">
        <f t="shared" ref="M68:M82" si="10">$L68/$H68</f>
        <v>0</v>
      </c>
      <c r="N68" s="14"/>
      <c r="O68" s="15">
        <v>0.09</v>
      </c>
      <c r="P68" s="15">
        <f t="shared" ref="P68:P82" si="11">$M68*$O68</f>
        <v>0</v>
      </c>
    </row>
    <row r="69" spans="1:18" x14ac:dyDescent="0.2">
      <c r="A69" s="11" t="s">
        <v>71</v>
      </c>
      <c r="B69" s="11" t="s">
        <v>72</v>
      </c>
      <c r="C69" s="11" t="s">
        <v>71</v>
      </c>
      <c r="D69" s="11" t="s">
        <v>275</v>
      </c>
      <c r="E69" s="12">
        <v>32</v>
      </c>
      <c r="F69" s="12">
        <v>150</v>
      </c>
      <c r="G69" s="12">
        <v>10</v>
      </c>
      <c r="H69" s="12">
        <v>300</v>
      </c>
      <c r="I69" s="12"/>
      <c r="J69" s="12"/>
      <c r="K69" s="13"/>
      <c r="L69" s="12">
        <f t="shared" si="9"/>
        <v>0</v>
      </c>
      <c r="M69" s="12">
        <f t="shared" si="10"/>
        <v>0</v>
      </c>
      <c r="N69" s="14"/>
      <c r="O69" s="15">
        <v>0.09</v>
      </c>
      <c r="P69" s="15">
        <f t="shared" si="11"/>
        <v>0</v>
      </c>
    </row>
    <row r="70" spans="1:18" x14ac:dyDescent="0.2">
      <c r="A70" s="36" t="s">
        <v>256</v>
      </c>
      <c r="B70" s="36" t="s">
        <v>72</v>
      </c>
      <c r="C70" s="36">
        <v>90446200</v>
      </c>
      <c r="D70" s="36" t="s">
        <v>277</v>
      </c>
      <c r="E70" s="12">
        <v>32</v>
      </c>
      <c r="F70" s="12">
        <v>150</v>
      </c>
      <c r="G70" s="12">
        <v>10</v>
      </c>
      <c r="H70" s="12">
        <v>300</v>
      </c>
      <c r="I70" s="12"/>
      <c r="J70" s="12"/>
      <c r="K70" s="13"/>
      <c r="L70" s="12">
        <f t="shared" si="9"/>
        <v>0</v>
      </c>
      <c r="M70" s="12">
        <f t="shared" si="10"/>
        <v>0</v>
      </c>
      <c r="N70" s="14"/>
      <c r="O70" s="15">
        <v>0.09</v>
      </c>
      <c r="P70" s="15">
        <f t="shared" si="11"/>
        <v>0</v>
      </c>
    </row>
    <row r="71" spans="1:18" x14ac:dyDescent="0.2">
      <c r="A71" s="11" t="s">
        <v>200</v>
      </c>
      <c r="B71" s="11" t="s">
        <v>201</v>
      </c>
      <c r="C71" s="11" t="s">
        <v>200</v>
      </c>
      <c r="D71" s="11" t="s">
        <v>275</v>
      </c>
      <c r="E71" s="12">
        <v>32</v>
      </c>
      <c r="F71" s="12">
        <v>200</v>
      </c>
      <c r="G71" s="12">
        <v>10</v>
      </c>
      <c r="H71" s="12">
        <v>300</v>
      </c>
      <c r="I71" s="12"/>
      <c r="J71" s="12"/>
      <c r="K71" s="13"/>
      <c r="L71" s="12">
        <f t="shared" si="9"/>
        <v>0</v>
      </c>
      <c r="M71" s="12">
        <f t="shared" si="10"/>
        <v>0</v>
      </c>
      <c r="N71" s="14"/>
      <c r="O71" s="15">
        <v>0.09</v>
      </c>
      <c r="P71" s="15">
        <f t="shared" si="11"/>
        <v>0</v>
      </c>
    </row>
    <row r="72" spans="1:18" x14ac:dyDescent="0.2">
      <c r="A72" s="11" t="s">
        <v>73</v>
      </c>
      <c r="B72" s="11" t="s">
        <v>74</v>
      </c>
      <c r="C72" s="11" t="s">
        <v>73</v>
      </c>
      <c r="D72" s="11" t="s">
        <v>275</v>
      </c>
      <c r="E72" s="12">
        <v>32</v>
      </c>
      <c r="F72" s="12">
        <v>300</v>
      </c>
      <c r="G72" s="12">
        <v>10</v>
      </c>
      <c r="H72" s="12">
        <v>150</v>
      </c>
      <c r="I72" s="12"/>
      <c r="J72" s="12"/>
      <c r="K72" s="13"/>
      <c r="L72" s="12">
        <f t="shared" si="9"/>
        <v>0</v>
      </c>
      <c r="M72" s="12">
        <f t="shared" si="10"/>
        <v>0</v>
      </c>
      <c r="N72" s="14"/>
      <c r="O72" s="15">
        <v>0.09</v>
      </c>
      <c r="P72" s="15">
        <f t="shared" si="11"/>
        <v>0</v>
      </c>
    </row>
    <row r="73" spans="1:18" x14ac:dyDescent="0.2">
      <c r="A73" s="36" t="s">
        <v>232</v>
      </c>
      <c r="B73" s="36" t="s">
        <v>74</v>
      </c>
      <c r="C73" s="36">
        <v>90446300</v>
      </c>
      <c r="D73" s="36" t="s">
        <v>277</v>
      </c>
      <c r="E73" s="12" t="s">
        <v>180</v>
      </c>
      <c r="F73" s="12">
        <v>300</v>
      </c>
      <c r="G73" s="12">
        <v>10</v>
      </c>
      <c r="H73" s="12">
        <v>150</v>
      </c>
      <c r="I73" s="12"/>
      <c r="J73" s="12"/>
      <c r="K73" s="13"/>
      <c r="L73" s="12">
        <f t="shared" si="9"/>
        <v>0</v>
      </c>
      <c r="M73" s="12">
        <f t="shared" si="10"/>
        <v>0</v>
      </c>
      <c r="N73" s="14"/>
      <c r="O73" s="15">
        <v>0.09</v>
      </c>
      <c r="P73" s="15">
        <f t="shared" si="11"/>
        <v>0</v>
      </c>
    </row>
    <row r="74" spans="1:18" x14ac:dyDescent="0.2">
      <c r="A74" s="11" t="s">
        <v>75</v>
      </c>
      <c r="B74" s="11" t="s">
        <v>76</v>
      </c>
      <c r="C74" s="11" t="s">
        <v>75</v>
      </c>
      <c r="D74" s="11" t="s">
        <v>275</v>
      </c>
      <c r="E74" s="12">
        <v>32</v>
      </c>
      <c r="F74" s="12">
        <v>450</v>
      </c>
      <c r="G74" s="12">
        <v>10</v>
      </c>
      <c r="H74" s="12">
        <v>100</v>
      </c>
      <c r="I74" s="12"/>
      <c r="J74" s="12"/>
      <c r="K74" s="13"/>
      <c r="L74" s="12">
        <f t="shared" si="9"/>
        <v>0</v>
      </c>
      <c r="M74" s="12">
        <f t="shared" si="10"/>
        <v>0</v>
      </c>
      <c r="N74" s="14"/>
      <c r="O74" s="15">
        <v>0.09</v>
      </c>
      <c r="P74" s="15">
        <f t="shared" si="11"/>
        <v>0</v>
      </c>
    </row>
    <row r="75" spans="1:18" x14ac:dyDescent="0.2">
      <c r="A75" s="36" t="s">
        <v>179</v>
      </c>
      <c r="B75" s="36" t="s">
        <v>76</v>
      </c>
      <c r="C75" s="36">
        <v>90446400</v>
      </c>
      <c r="D75" s="36" t="s">
        <v>277</v>
      </c>
      <c r="E75" s="12" t="s">
        <v>180</v>
      </c>
      <c r="F75" s="12">
        <v>450</v>
      </c>
      <c r="G75" s="12">
        <v>10</v>
      </c>
      <c r="H75" s="12">
        <v>100</v>
      </c>
      <c r="I75" s="12"/>
      <c r="J75" s="12"/>
      <c r="K75" s="13"/>
      <c r="L75" s="12">
        <f t="shared" si="9"/>
        <v>0</v>
      </c>
      <c r="M75" s="12">
        <f t="shared" si="10"/>
        <v>0</v>
      </c>
      <c r="N75" s="14"/>
      <c r="O75" s="15">
        <v>0.09</v>
      </c>
      <c r="P75" s="15">
        <f t="shared" si="11"/>
        <v>0</v>
      </c>
    </row>
    <row r="76" spans="1:18" x14ac:dyDescent="0.2">
      <c r="A76" s="11" t="s">
        <v>156</v>
      </c>
      <c r="B76" s="11" t="s">
        <v>157</v>
      </c>
      <c r="C76" s="11" t="s">
        <v>156</v>
      </c>
      <c r="D76" s="11" t="s">
        <v>275</v>
      </c>
      <c r="E76" s="12">
        <v>32</v>
      </c>
      <c r="F76" s="12">
        <v>600</v>
      </c>
      <c r="G76" s="12">
        <v>10</v>
      </c>
      <c r="H76" s="12">
        <v>100</v>
      </c>
      <c r="I76" s="12"/>
      <c r="J76" s="12"/>
      <c r="K76" s="13"/>
      <c r="L76" s="12">
        <f t="shared" si="9"/>
        <v>0</v>
      </c>
      <c r="M76" s="12">
        <f t="shared" si="10"/>
        <v>0</v>
      </c>
      <c r="N76" s="14"/>
      <c r="O76" s="15">
        <v>0.12</v>
      </c>
      <c r="P76" s="15">
        <f t="shared" si="11"/>
        <v>0</v>
      </c>
    </row>
    <row r="77" spans="1:18" x14ac:dyDescent="0.2">
      <c r="A77" s="36" t="s">
        <v>181</v>
      </c>
      <c r="B77" s="36" t="s">
        <v>157</v>
      </c>
      <c r="C77" s="36">
        <v>90446600</v>
      </c>
      <c r="D77" s="36" t="s">
        <v>277</v>
      </c>
      <c r="E77" s="12" t="s">
        <v>180</v>
      </c>
      <c r="F77" s="12">
        <v>600</v>
      </c>
      <c r="G77" s="12">
        <v>10</v>
      </c>
      <c r="H77" s="12">
        <v>100</v>
      </c>
      <c r="I77" s="12"/>
      <c r="J77" s="12"/>
      <c r="K77" s="13"/>
      <c r="L77" s="12">
        <f t="shared" si="9"/>
        <v>0</v>
      </c>
      <c r="M77" s="12">
        <f t="shared" si="10"/>
        <v>0</v>
      </c>
      <c r="N77" s="14"/>
      <c r="O77" s="15">
        <v>0.12</v>
      </c>
      <c r="P77" s="15">
        <f t="shared" si="11"/>
        <v>0</v>
      </c>
    </row>
    <row r="78" spans="1:18" x14ac:dyDescent="0.2">
      <c r="A78" s="11" t="s">
        <v>222</v>
      </c>
      <c r="B78" s="11" t="s">
        <v>223</v>
      </c>
      <c r="C78" s="11" t="s">
        <v>222</v>
      </c>
      <c r="D78" s="11" t="s">
        <v>275</v>
      </c>
      <c r="E78" s="12">
        <v>32</v>
      </c>
      <c r="F78" s="12">
        <v>750</v>
      </c>
      <c r="G78" s="12">
        <v>10</v>
      </c>
      <c r="H78" s="12">
        <v>60</v>
      </c>
      <c r="I78" s="12"/>
      <c r="J78" s="12"/>
      <c r="K78" s="13"/>
      <c r="L78" s="12">
        <f t="shared" si="9"/>
        <v>0</v>
      </c>
      <c r="M78" s="12">
        <f t="shared" si="10"/>
        <v>0</v>
      </c>
      <c r="N78" s="14"/>
      <c r="O78" s="15">
        <v>0.09</v>
      </c>
      <c r="P78" s="15">
        <f t="shared" si="11"/>
        <v>0</v>
      </c>
    </row>
    <row r="79" spans="1:18" x14ac:dyDescent="0.2">
      <c r="A79" s="11" t="s">
        <v>158</v>
      </c>
      <c r="B79" s="11" t="s">
        <v>159</v>
      </c>
      <c r="C79" s="11" t="s">
        <v>158</v>
      </c>
      <c r="D79" s="11" t="s">
        <v>275</v>
      </c>
      <c r="E79" s="12">
        <v>32</v>
      </c>
      <c r="F79" s="12">
        <v>900</v>
      </c>
      <c r="G79" s="12">
        <v>10</v>
      </c>
      <c r="H79" s="12">
        <v>50</v>
      </c>
      <c r="I79" s="12"/>
      <c r="J79" s="12"/>
      <c r="K79" s="13"/>
      <c r="L79" s="12">
        <f t="shared" si="9"/>
        <v>0</v>
      </c>
      <c r="M79" s="12">
        <f t="shared" si="10"/>
        <v>0</v>
      </c>
      <c r="N79" s="14"/>
      <c r="O79" s="15">
        <v>0.09</v>
      </c>
      <c r="P79" s="15">
        <f t="shared" si="11"/>
        <v>0</v>
      </c>
    </row>
    <row r="80" spans="1:18" x14ac:dyDescent="0.2">
      <c r="A80" s="36" t="s">
        <v>182</v>
      </c>
      <c r="B80" s="36" t="s">
        <v>159</v>
      </c>
      <c r="C80" s="36">
        <v>90446700</v>
      </c>
      <c r="D80" s="36" t="s">
        <v>277</v>
      </c>
      <c r="E80" s="12" t="s">
        <v>180</v>
      </c>
      <c r="F80" s="12">
        <v>900</v>
      </c>
      <c r="G80" s="12">
        <v>10</v>
      </c>
      <c r="H80" s="12">
        <v>50</v>
      </c>
      <c r="I80" s="12"/>
      <c r="J80" s="12"/>
      <c r="K80" s="13"/>
      <c r="L80" s="12">
        <f t="shared" si="9"/>
        <v>0</v>
      </c>
      <c r="M80" s="12">
        <f t="shared" si="10"/>
        <v>0</v>
      </c>
      <c r="N80" s="14"/>
      <c r="O80" s="15">
        <v>0.09</v>
      </c>
      <c r="P80" s="15">
        <f t="shared" si="11"/>
        <v>0</v>
      </c>
    </row>
    <row r="81" spans="1:18" x14ac:dyDescent="0.2">
      <c r="A81" s="11" t="s">
        <v>233</v>
      </c>
      <c r="B81" s="11" t="s">
        <v>234</v>
      </c>
      <c r="C81" s="11" t="s">
        <v>233</v>
      </c>
      <c r="D81" s="11" t="s">
        <v>275</v>
      </c>
      <c r="E81" s="12">
        <v>32</v>
      </c>
      <c r="F81" s="12">
        <v>1200</v>
      </c>
      <c r="G81" s="12">
        <v>10</v>
      </c>
      <c r="H81" s="12">
        <v>50</v>
      </c>
      <c r="I81" s="12"/>
      <c r="J81" s="12"/>
      <c r="K81" s="13"/>
      <c r="L81" s="12">
        <f t="shared" si="9"/>
        <v>0</v>
      </c>
      <c r="M81" s="12">
        <f t="shared" si="10"/>
        <v>0</v>
      </c>
      <c r="N81" s="14"/>
      <c r="O81" s="15">
        <v>0.12</v>
      </c>
      <c r="P81" s="15">
        <f t="shared" si="11"/>
        <v>0</v>
      </c>
    </row>
    <row r="82" spans="1:18" x14ac:dyDescent="0.2">
      <c r="A82" s="37" t="s">
        <v>236</v>
      </c>
      <c r="B82" s="36" t="s">
        <v>237</v>
      </c>
      <c r="C82" s="48">
        <v>90446800</v>
      </c>
      <c r="D82" s="36" t="s">
        <v>277</v>
      </c>
      <c r="E82" s="12" t="s">
        <v>180</v>
      </c>
      <c r="F82" s="12">
        <v>1800</v>
      </c>
      <c r="G82" s="12">
        <v>10</v>
      </c>
      <c r="H82" s="12">
        <v>25</v>
      </c>
      <c r="I82" s="12"/>
      <c r="J82" s="12"/>
      <c r="K82" s="13"/>
      <c r="L82" s="12">
        <f t="shared" si="9"/>
        <v>0</v>
      </c>
      <c r="M82" s="12">
        <f t="shared" si="10"/>
        <v>0</v>
      </c>
      <c r="N82" s="14"/>
      <c r="O82" s="15">
        <v>0.18</v>
      </c>
      <c r="P82" s="15">
        <f t="shared" si="11"/>
        <v>0</v>
      </c>
      <c r="Q82" s="43">
        <f>SUM(P69:P82)</f>
        <v>0</v>
      </c>
      <c r="R82" s="3">
        <f>Q82*100/$Q$151</f>
        <v>0</v>
      </c>
    </row>
    <row r="83" spans="1:18" x14ac:dyDescent="0.2">
      <c r="A83" s="28" t="s">
        <v>77</v>
      </c>
      <c r="B83" s="28"/>
      <c r="C83" s="29"/>
      <c r="D83" s="29"/>
      <c r="E83" s="30"/>
      <c r="F83" s="36"/>
      <c r="G83" s="12"/>
      <c r="H83" s="12"/>
      <c r="I83" s="12"/>
      <c r="J83" s="12"/>
      <c r="K83" s="8"/>
      <c r="L83" s="12"/>
      <c r="M83" s="12"/>
      <c r="N83" s="14"/>
      <c r="O83" s="12"/>
      <c r="P83" s="15"/>
    </row>
    <row r="84" spans="1:18" x14ac:dyDescent="0.2">
      <c r="A84" s="11" t="s">
        <v>297</v>
      </c>
      <c r="B84" s="11" t="s">
        <v>298</v>
      </c>
      <c r="C84" s="11" t="s">
        <v>297</v>
      </c>
      <c r="D84" s="11" t="s">
        <v>275</v>
      </c>
      <c r="E84" s="12">
        <v>40</v>
      </c>
      <c r="F84" s="12">
        <v>100</v>
      </c>
      <c r="G84" s="12">
        <v>10</v>
      </c>
      <c r="H84" s="12">
        <v>300</v>
      </c>
      <c r="I84" s="12"/>
      <c r="J84" s="12"/>
      <c r="K84" s="13"/>
      <c r="L84" s="12">
        <f t="shared" ref="L84:L98" si="12">SUM(I84:K84)</f>
        <v>0</v>
      </c>
      <c r="M84" s="12">
        <f t="shared" ref="M84:M98" si="13">$L84/$H84</f>
        <v>0</v>
      </c>
      <c r="N84" s="14"/>
      <c r="O84" s="15">
        <v>0.13</v>
      </c>
      <c r="P84" s="15">
        <f t="shared" ref="P84:P98" si="14">$M84*$O84</f>
        <v>0</v>
      </c>
    </row>
    <row r="85" spans="1:18" x14ac:dyDescent="0.2">
      <c r="A85" s="11" t="s">
        <v>78</v>
      </c>
      <c r="B85" s="11" t="s">
        <v>79</v>
      </c>
      <c r="C85" s="11" t="s">
        <v>78</v>
      </c>
      <c r="D85" s="11" t="s">
        <v>275</v>
      </c>
      <c r="E85" s="12">
        <v>40</v>
      </c>
      <c r="F85" s="12">
        <v>150</v>
      </c>
      <c r="G85" s="12">
        <v>10</v>
      </c>
      <c r="H85" s="12">
        <v>300</v>
      </c>
      <c r="I85" s="12"/>
      <c r="J85" s="12"/>
      <c r="K85" s="13"/>
      <c r="L85" s="12">
        <f t="shared" si="12"/>
        <v>0</v>
      </c>
      <c r="M85" s="12">
        <f t="shared" si="13"/>
        <v>0</v>
      </c>
      <c r="N85" s="14"/>
      <c r="O85" s="15">
        <v>0.13</v>
      </c>
      <c r="P85" s="15">
        <f t="shared" si="14"/>
        <v>0</v>
      </c>
    </row>
    <row r="86" spans="1:18" x14ac:dyDescent="0.2">
      <c r="A86" s="36" t="s">
        <v>240</v>
      </c>
      <c r="B86" s="36" t="s">
        <v>79</v>
      </c>
      <c r="C86" s="31" t="s">
        <v>241</v>
      </c>
      <c r="D86" s="36" t="s">
        <v>277</v>
      </c>
      <c r="E86" s="12">
        <v>40</v>
      </c>
      <c r="F86" s="12">
        <v>150</v>
      </c>
      <c r="G86" s="12">
        <v>10</v>
      </c>
      <c r="H86" s="12">
        <v>300</v>
      </c>
      <c r="I86" s="12"/>
      <c r="J86" s="12"/>
      <c r="K86" s="13"/>
      <c r="L86" s="12">
        <f t="shared" si="12"/>
        <v>0</v>
      </c>
      <c r="M86" s="12">
        <f t="shared" si="13"/>
        <v>0</v>
      </c>
      <c r="N86" s="14"/>
      <c r="O86" s="15">
        <v>0.13</v>
      </c>
      <c r="P86" s="15">
        <f t="shared" si="14"/>
        <v>0</v>
      </c>
    </row>
    <row r="87" spans="1:18" x14ac:dyDescent="0.2">
      <c r="A87" s="11" t="s">
        <v>80</v>
      </c>
      <c r="B87" s="11" t="s">
        <v>81</v>
      </c>
      <c r="C87" s="11" t="s">
        <v>80</v>
      </c>
      <c r="D87" s="11" t="s">
        <v>275</v>
      </c>
      <c r="E87" s="12">
        <v>40</v>
      </c>
      <c r="F87" s="12">
        <v>200</v>
      </c>
      <c r="G87" s="12">
        <v>10</v>
      </c>
      <c r="H87" s="12">
        <v>150</v>
      </c>
      <c r="I87" s="12"/>
      <c r="J87" s="12"/>
      <c r="K87" s="13"/>
      <c r="L87" s="12">
        <f t="shared" si="12"/>
        <v>0</v>
      </c>
      <c r="M87" s="12">
        <f t="shared" si="13"/>
        <v>0</v>
      </c>
      <c r="N87" s="14"/>
      <c r="O87" s="15">
        <v>0.13</v>
      </c>
      <c r="P87" s="15">
        <f t="shared" si="14"/>
        <v>0</v>
      </c>
    </row>
    <row r="88" spans="1:18" x14ac:dyDescent="0.2">
      <c r="A88" s="11" t="s">
        <v>82</v>
      </c>
      <c r="B88" s="11" t="s">
        <v>83</v>
      </c>
      <c r="C88" s="11" t="s">
        <v>82</v>
      </c>
      <c r="D88" s="11" t="s">
        <v>275</v>
      </c>
      <c r="E88" s="12">
        <v>40</v>
      </c>
      <c r="F88" s="12">
        <v>300</v>
      </c>
      <c r="G88" s="12">
        <v>10</v>
      </c>
      <c r="H88" s="12">
        <v>150</v>
      </c>
      <c r="I88" s="12"/>
      <c r="J88" s="12"/>
      <c r="K88" s="13"/>
      <c r="L88" s="12">
        <f t="shared" si="12"/>
        <v>0</v>
      </c>
      <c r="M88" s="12">
        <f t="shared" si="13"/>
        <v>0</v>
      </c>
      <c r="N88" s="14"/>
      <c r="O88" s="15">
        <v>0.13</v>
      </c>
      <c r="P88" s="15">
        <f t="shared" si="14"/>
        <v>0</v>
      </c>
    </row>
    <row r="89" spans="1:18" x14ac:dyDescent="0.2">
      <c r="A89" s="36" t="s">
        <v>183</v>
      </c>
      <c r="B89" s="36" t="s">
        <v>83</v>
      </c>
      <c r="C89" s="36">
        <v>90447300</v>
      </c>
      <c r="D89" s="36" t="s">
        <v>277</v>
      </c>
      <c r="E89" s="12" t="s">
        <v>89</v>
      </c>
      <c r="F89" s="12">
        <v>300</v>
      </c>
      <c r="G89" s="12">
        <v>10</v>
      </c>
      <c r="H89" s="12">
        <v>150</v>
      </c>
      <c r="I89" s="12"/>
      <c r="J89" s="12"/>
      <c r="K89" s="13"/>
      <c r="L89" s="12">
        <f t="shared" si="12"/>
        <v>0</v>
      </c>
      <c r="M89" s="12">
        <f t="shared" si="13"/>
        <v>0</v>
      </c>
      <c r="N89" s="14"/>
      <c r="O89" s="15">
        <v>0.13</v>
      </c>
      <c r="P89" s="15">
        <f t="shared" si="14"/>
        <v>0</v>
      </c>
    </row>
    <row r="90" spans="1:18" x14ac:dyDescent="0.2">
      <c r="A90" s="11" t="s">
        <v>84</v>
      </c>
      <c r="B90" s="11" t="s">
        <v>85</v>
      </c>
      <c r="C90" s="11" t="s">
        <v>84</v>
      </c>
      <c r="D90" s="11" t="s">
        <v>275</v>
      </c>
      <c r="E90" s="12">
        <v>40</v>
      </c>
      <c r="F90" s="12">
        <v>450</v>
      </c>
      <c r="G90" s="12">
        <v>10</v>
      </c>
      <c r="H90" s="12">
        <v>100</v>
      </c>
      <c r="I90" s="12"/>
      <c r="J90" s="12"/>
      <c r="K90" s="13"/>
      <c r="L90" s="12">
        <f t="shared" si="12"/>
        <v>0</v>
      </c>
      <c r="M90" s="12">
        <f t="shared" si="13"/>
        <v>0</v>
      </c>
      <c r="N90" s="14"/>
      <c r="O90" s="15">
        <v>0.13</v>
      </c>
      <c r="P90" s="15">
        <f t="shared" si="14"/>
        <v>0</v>
      </c>
    </row>
    <row r="91" spans="1:18" x14ac:dyDescent="0.2">
      <c r="A91" s="36" t="s">
        <v>184</v>
      </c>
      <c r="B91" s="36" t="s">
        <v>85</v>
      </c>
      <c r="C91" s="36">
        <v>90447400</v>
      </c>
      <c r="D91" s="36" t="s">
        <v>277</v>
      </c>
      <c r="E91" s="12" t="s">
        <v>89</v>
      </c>
      <c r="F91" s="12">
        <v>450</v>
      </c>
      <c r="G91" s="12">
        <v>10</v>
      </c>
      <c r="H91" s="12">
        <v>100</v>
      </c>
      <c r="I91" s="12"/>
      <c r="J91" s="12"/>
      <c r="K91" s="13"/>
      <c r="L91" s="12">
        <f t="shared" si="12"/>
        <v>0</v>
      </c>
      <c r="M91" s="12">
        <f t="shared" si="13"/>
        <v>0</v>
      </c>
      <c r="N91" s="14"/>
      <c r="O91" s="15">
        <v>0.13</v>
      </c>
      <c r="P91" s="15">
        <f t="shared" si="14"/>
        <v>0</v>
      </c>
    </row>
    <row r="92" spans="1:18" x14ac:dyDescent="0.2">
      <c r="A92" s="11" t="s">
        <v>86</v>
      </c>
      <c r="B92" s="11" t="s">
        <v>87</v>
      </c>
      <c r="C92" s="11" t="s">
        <v>86</v>
      </c>
      <c r="D92" s="11" t="s">
        <v>275</v>
      </c>
      <c r="E92" s="12">
        <v>40</v>
      </c>
      <c r="F92" s="12">
        <v>600</v>
      </c>
      <c r="G92" s="12">
        <v>10</v>
      </c>
      <c r="H92" s="12">
        <v>50</v>
      </c>
      <c r="I92" s="12"/>
      <c r="J92" s="12"/>
      <c r="K92" s="13"/>
      <c r="L92" s="12">
        <f t="shared" si="12"/>
        <v>0</v>
      </c>
      <c r="M92" s="12">
        <f t="shared" si="13"/>
        <v>0</v>
      </c>
      <c r="N92" s="14"/>
      <c r="O92" s="15">
        <v>0.09</v>
      </c>
      <c r="P92" s="15">
        <f t="shared" si="14"/>
        <v>0</v>
      </c>
    </row>
    <row r="93" spans="1:18" x14ac:dyDescent="0.2">
      <c r="A93" s="36" t="s">
        <v>88</v>
      </c>
      <c r="B93" s="36" t="s">
        <v>87</v>
      </c>
      <c r="C93" s="36">
        <v>90447600</v>
      </c>
      <c r="D93" s="36" t="s">
        <v>277</v>
      </c>
      <c r="E93" s="12" t="s">
        <v>89</v>
      </c>
      <c r="F93" s="12">
        <v>600</v>
      </c>
      <c r="G93" s="12">
        <v>10</v>
      </c>
      <c r="H93" s="12">
        <v>50</v>
      </c>
      <c r="I93" s="12"/>
      <c r="J93" s="12"/>
      <c r="K93" s="13"/>
      <c r="L93" s="12">
        <f t="shared" si="12"/>
        <v>0</v>
      </c>
      <c r="M93" s="12">
        <f t="shared" si="13"/>
        <v>0</v>
      </c>
      <c r="N93" s="14"/>
      <c r="O93" s="15">
        <v>0.09</v>
      </c>
      <c r="P93" s="15">
        <f t="shared" si="14"/>
        <v>0</v>
      </c>
    </row>
    <row r="94" spans="1:18" x14ac:dyDescent="0.2">
      <c r="A94" s="11" t="s">
        <v>90</v>
      </c>
      <c r="B94" s="11" t="s">
        <v>91</v>
      </c>
      <c r="C94" s="11" t="s">
        <v>90</v>
      </c>
      <c r="D94" s="11" t="s">
        <v>275</v>
      </c>
      <c r="E94" s="12">
        <v>40</v>
      </c>
      <c r="F94" s="12">
        <v>750</v>
      </c>
      <c r="G94" s="12">
        <v>10</v>
      </c>
      <c r="H94" s="12">
        <v>50</v>
      </c>
      <c r="I94" s="12"/>
      <c r="J94" s="12"/>
      <c r="K94" s="13"/>
      <c r="L94" s="12">
        <f t="shared" si="12"/>
        <v>0</v>
      </c>
      <c r="M94" s="12">
        <f t="shared" si="13"/>
        <v>0</v>
      </c>
      <c r="N94" s="14"/>
      <c r="O94" s="15">
        <v>0.13</v>
      </c>
      <c r="P94" s="15">
        <f t="shared" si="14"/>
        <v>0</v>
      </c>
    </row>
    <row r="95" spans="1:18" x14ac:dyDescent="0.2">
      <c r="A95" s="11" t="s">
        <v>92</v>
      </c>
      <c r="B95" s="11" t="s">
        <v>93</v>
      </c>
      <c r="C95" s="11" t="s">
        <v>92</v>
      </c>
      <c r="D95" s="11" t="s">
        <v>275</v>
      </c>
      <c r="E95" s="12">
        <v>40</v>
      </c>
      <c r="F95" s="12">
        <v>900</v>
      </c>
      <c r="G95" s="12">
        <v>10</v>
      </c>
      <c r="H95" s="12">
        <v>50</v>
      </c>
      <c r="I95" s="12"/>
      <c r="J95" s="12"/>
      <c r="K95" s="13"/>
      <c r="L95" s="12">
        <f t="shared" si="12"/>
        <v>0</v>
      </c>
      <c r="M95" s="12">
        <f t="shared" si="13"/>
        <v>0</v>
      </c>
      <c r="N95" s="14"/>
      <c r="O95" s="15">
        <v>0.13</v>
      </c>
      <c r="P95" s="15">
        <f t="shared" si="14"/>
        <v>0</v>
      </c>
    </row>
    <row r="96" spans="1:18" x14ac:dyDescent="0.2">
      <c r="A96" s="36" t="s">
        <v>185</v>
      </c>
      <c r="B96" s="36" t="s">
        <v>93</v>
      </c>
      <c r="C96" s="36">
        <v>90447700</v>
      </c>
      <c r="D96" s="36" t="s">
        <v>277</v>
      </c>
      <c r="E96" s="12" t="s">
        <v>89</v>
      </c>
      <c r="F96" s="12">
        <v>900</v>
      </c>
      <c r="G96" s="12">
        <v>10</v>
      </c>
      <c r="H96" s="12">
        <v>50</v>
      </c>
      <c r="I96" s="12"/>
      <c r="J96" s="12"/>
      <c r="K96" s="13"/>
      <c r="L96" s="12">
        <f t="shared" si="12"/>
        <v>0</v>
      </c>
      <c r="M96" s="12">
        <f t="shared" si="13"/>
        <v>0</v>
      </c>
      <c r="N96" s="14"/>
      <c r="O96" s="15">
        <v>0.13</v>
      </c>
      <c r="P96" s="15">
        <f t="shared" si="14"/>
        <v>0</v>
      </c>
    </row>
    <row r="97" spans="1:18" x14ac:dyDescent="0.2">
      <c r="A97" s="11" t="s">
        <v>94</v>
      </c>
      <c r="B97" s="11" t="s">
        <v>95</v>
      </c>
      <c r="C97" s="11" t="s">
        <v>94</v>
      </c>
      <c r="D97" s="11" t="s">
        <v>275</v>
      </c>
      <c r="E97" s="12">
        <v>40</v>
      </c>
      <c r="F97" s="12">
        <v>1200</v>
      </c>
      <c r="G97" s="12">
        <v>5</v>
      </c>
      <c r="H97" s="12">
        <v>25</v>
      </c>
      <c r="I97" s="12"/>
      <c r="J97" s="12"/>
      <c r="K97" s="13"/>
      <c r="L97" s="12">
        <f t="shared" si="12"/>
        <v>0</v>
      </c>
      <c r="M97" s="12">
        <f t="shared" si="13"/>
        <v>0</v>
      </c>
      <c r="N97" s="14"/>
      <c r="O97" s="15">
        <v>0.08</v>
      </c>
      <c r="P97" s="15">
        <f t="shared" si="14"/>
        <v>0</v>
      </c>
    </row>
    <row r="98" spans="1:18" x14ac:dyDescent="0.2">
      <c r="A98" s="11" t="s">
        <v>220</v>
      </c>
      <c r="B98" s="11" t="s">
        <v>221</v>
      </c>
      <c r="C98" s="11" t="s">
        <v>220</v>
      </c>
      <c r="D98" s="11" t="s">
        <v>275</v>
      </c>
      <c r="E98" s="12">
        <v>40</v>
      </c>
      <c r="F98" s="12">
        <v>2000</v>
      </c>
      <c r="G98" s="12">
        <v>5</v>
      </c>
      <c r="H98" s="12">
        <v>25</v>
      </c>
      <c r="I98" s="12"/>
      <c r="J98" s="12"/>
      <c r="K98" s="13"/>
      <c r="L98" s="12">
        <f t="shared" si="12"/>
        <v>0</v>
      </c>
      <c r="M98" s="12">
        <f t="shared" si="13"/>
        <v>0</v>
      </c>
      <c r="N98" s="14"/>
      <c r="O98" s="15">
        <v>0.08</v>
      </c>
      <c r="P98" s="15">
        <f t="shared" si="14"/>
        <v>0</v>
      </c>
      <c r="Q98" s="43">
        <f>SUM(P85:P98)</f>
        <v>0</v>
      </c>
      <c r="R98" s="3">
        <f>Q98*100/$Q$151</f>
        <v>0</v>
      </c>
    </row>
    <row r="99" spans="1:18" x14ac:dyDescent="0.2">
      <c r="A99" s="28" t="s">
        <v>96</v>
      </c>
      <c r="B99" s="28"/>
      <c r="C99" s="30"/>
      <c r="D99" s="30"/>
      <c r="E99" s="20"/>
      <c r="F99" s="12"/>
      <c r="G99" s="12"/>
      <c r="H99" s="12"/>
      <c r="I99" s="12"/>
      <c r="J99" s="12"/>
      <c r="K99" s="8"/>
      <c r="L99" s="12"/>
      <c r="M99" s="12"/>
      <c r="N99" s="14"/>
      <c r="O99" s="12"/>
      <c r="P99" s="15"/>
    </row>
    <row r="100" spans="1:18" x14ac:dyDescent="0.2">
      <c r="A100" s="11" t="s">
        <v>299</v>
      </c>
      <c r="B100" s="11" t="s">
        <v>300</v>
      </c>
      <c r="C100" s="11" t="s">
        <v>299</v>
      </c>
      <c r="D100" s="11" t="s">
        <v>275</v>
      </c>
      <c r="E100" s="12">
        <v>50</v>
      </c>
      <c r="F100" s="12">
        <v>100</v>
      </c>
      <c r="G100" s="12">
        <v>10</v>
      </c>
      <c r="H100" s="12">
        <v>150</v>
      </c>
      <c r="I100" s="12"/>
      <c r="J100" s="12"/>
      <c r="K100" s="13"/>
      <c r="L100" s="12">
        <f t="shared" ref="L100:L116" si="15">SUM(I100:K100)</f>
        <v>0</v>
      </c>
      <c r="M100" s="12">
        <f t="shared" ref="M100:M116" si="16">$L100/$H100</f>
        <v>0</v>
      </c>
      <c r="N100" s="14"/>
      <c r="O100" s="15">
        <v>0.1</v>
      </c>
      <c r="P100" s="15">
        <f t="shared" ref="P100:P116" si="17">$M100*$O100</f>
        <v>0</v>
      </c>
    </row>
    <row r="101" spans="1:18" x14ac:dyDescent="0.2">
      <c r="A101" s="11" t="s">
        <v>97</v>
      </c>
      <c r="B101" s="11" t="s">
        <v>98</v>
      </c>
      <c r="C101" s="11" t="s">
        <v>97</v>
      </c>
      <c r="D101" s="11" t="s">
        <v>275</v>
      </c>
      <c r="E101" s="12">
        <v>50</v>
      </c>
      <c r="F101" s="12">
        <v>150</v>
      </c>
      <c r="G101" s="12">
        <v>10</v>
      </c>
      <c r="H101" s="12">
        <v>150</v>
      </c>
      <c r="I101" s="12"/>
      <c r="J101" s="12"/>
      <c r="K101" s="13"/>
      <c r="L101" s="12">
        <f t="shared" si="15"/>
        <v>0</v>
      </c>
      <c r="M101" s="12">
        <f t="shared" si="16"/>
        <v>0</v>
      </c>
      <c r="N101" s="14"/>
      <c r="O101" s="15">
        <v>0.1</v>
      </c>
      <c r="P101" s="15">
        <f t="shared" si="17"/>
        <v>0</v>
      </c>
    </row>
    <row r="102" spans="1:18" x14ac:dyDescent="0.2">
      <c r="A102" s="36" t="s">
        <v>235</v>
      </c>
      <c r="B102" s="36" t="s">
        <v>98</v>
      </c>
      <c r="C102" s="36">
        <v>90448200</v>
      </c>
      <c r="D102" s="36" t="s">
        <v>277</v>
      </c>
      <c r="E102" s="12" t="s">
        <v>102</v>
      </c>
      <c r="F102" s="12">
        <v>150</v>
      </c>
      <c r="G102" s="12">
        <v>10</v>
      </c>
      <c r="H102" s="12">
        <v>150</v>
      </c>
      <c r="I102" s="12"/>
      <c r="J102" s="12"/>
      <c r="K102" s="13"/>
      <c r="L102" s="12">
        <f t="shared" si="15"/>
        <v>0</v>
      </c>
      <c r="M102" s="12">
        <f t="shared" si="16"/>
        <v>0</v>
      </c>
      <c r="N102" s="14"/>
      <c r="O102" s="15">
        <v>0.1</v>
      </c>
      <c r="P102" s="15">
        <f t="shared" si="17"/>
        <v>0</v>
      </c>
    </row>
    <row r="103" spans="1:18" x14ac:dyDescent="0.2">
      <c r="A103" s="11" t="s">
        <v>224</v>
      </c>
      <c r="B103" s="11" t="s">
        <v>225</v>
      </c>
      <c r="C103" s="11" t="s">
        <v>224</v>
      </c>
      <c r="D103" s="11" t="s">
        <v>275</v>
      </c>
      <c r="E103" s="12">
        <v>50</v>
      </c>
      <c r="F103" s="12">
        <v>200</v>
      </c>
      <c r="G103" s="12">
        <v>10</v>
      </c>
      <c r="H103" s="12">
        <v>150</v>
      </c>
      <c r="I103" s="12"/>
      <c r="J103" s="12"/>
      <c r="K103" s="13"/>
      <c r="L103" s="12">
        <f t="shared" si="15"/>
        <v>0</v>
      </c>
      <c r="M103" s="12">
        <f t="shared" si="16"/>
        <v>0</v>
      </c>
      <c r="N103" s="14"/>
      <c r="O103" s="15">
        <v>0.06</v>
      </c>
      <c r="P103" s="15">
        <f t="shared" si="17"/>
        <v>0</v>
      </c>
    </row>
    <row r="104" spans="1:18" x14ac:dyDescent="0.2">
      <c r="A104" s="11" t="s">
        <v>99</v>
      </c>
      <c r="B104" s="11" t="s">
        <v>100</v>
      </c>
      <c r="C104" s="11" t="s">
        <v>99</v>
      </c>
      <c r="D104" s="11" t="s">
        <v>275</v>
      </c>
      <c r="E104" s="12">
        <v>50</v>
      </c>
      <c r="F104" s="12">
        <v>300</v>
      </c>
      <c r="G104" s="12">
        <v>10</v>
      </c>
      <c r="H104" s="12">
        <v>75</v>
      </c>
      <c r="I104" s="12"/>
      <c r="J104" s="12"/>
      <c r="K104" s="13"/>
      <c r="L104" s="12">
        <f t="shared" si="15"/>
        <v>0</v>
      </c>
      <c r="M104" s="12">
        <f t="shared" si="16"/>
        <v>0</v>
      </c>
      <c r="N104" s="14"/>
      <c r="O104" s="15">
        <v>0.1</v>
      </c>
      <c r="P104" s="15">
        <f t="shared" si="17"/>
        <v>0</v>
      </c>
    </row>
    <row r="105" spans="1:18" x14ac:dyDescent="0.2">
      <c r="A105" s="36" t="s">
        <v>101</v>
      </c>
      <c r="B105" s="36" t="s">
        <v>100</v>
      </c>
      <c r="C105" s="36">
        <v>90448300</v>
      </c>
      <c r="D105" s="36" t="s">
        <v>277</v>
      </c>
      <c r="E105" s="12" t="s">
        <v>102</v>
      </c>
      <c r="F105" s="12">
        <v>300</v>
      </c>
      <c r="G105" s="12">
        <v>10</v>
      </c>
      <c r="H105" s="12">
        <v>75</v>
      </c>
      <c r="I105" s="12"/>
      <c r="J105" s="12"/>
      <c r="K105" s="13"/>
      <c r="L105" s="12">
        <f t="shared" si="15"/>
        <v>0</v>
      </c>
      <c r="M105" s="12">
        <f t="shared" si="16"/>
        <v>0</v>
      </c>
      <c r="N105" s="14"/>
      <c r="O105" s="15">
        <v>0.1</v>
      </c>
      <c r="P105" s="15">
        <f t="shared" si="17"/>
        <v>0</v>
      </c>
    </row>
    <row r="106" spans="1:18" x14ac:dyDescent="0.2">
      <c r="A106" s="11" t="s">
        <v>103</v>
      </c>
      <c r="B106" s="11" t="s">
        <v>104</v>
      </c>
      <c r="C106" s="11" t="s">
        <v>103</v>
      </c>
      <c r="D106" s="11" t="s">
        <v>275</v>
      </c>
      <c r="E106" s="12">
        <v>50</v>
      </c>
      <c r="F106" s="12">
        <v>450</v>
      </c>
      <c r="G106" s="12">
        <v>10</v>
      </c>
      <c r="H106" s="12">
        <v>50</v>
      </c>
      <c r="I106" s="12"/>
      <c r="J106" s="12"/>
      <c r="K106" s="13"/>
      <c r="L106" s="12">
        <f t="shared" si="15"/>
        <v>0</v>
      </c>
      <c r="M106" s="12">
        <f t="shared" si="16"/>
        <v>0</v>
      </c>
      <c r="N106" s="14"/>
      <c r="O106" s="15">
        <v>0.1</v>
      </c>
      <c r="P106" s="15">
        <f t="shared" si="17"/>
        <v>0</v>
      </c>
    </row>
    <row r="107" spans="1:18" x14ac:dyDescent="0.2">
      <c r="A107" s="36" t="s">
        <v>186</v>
      </c>
      <c r="B107" s="36" t="s">
        <v>104</v>
      </c>
      <c r="C107" s="36">
        <v>90448400</v>
      </c>
      <c r="D107" s="36" t="s">
        <v>277</v>
      </c>
      <c r="E107" s="12" t="s">
        <v>102</v>
      </c>
      <c r="F107" s="12">
        <v>450</v>
      </c>
      <c r="G107" s="12">
        <v>10</v>
      </c>
      <c r="H107" s="12">
        <v>50</v>
      </c>
      <c r="I107" s="12"/>
      <c r="J107" s="12"/>
      <c r="K107" s="13"/>
      <c r="L107" s="12">
        <f t="shared" si="15"/>
        <v>0</v>
      </c>
      <c r="M107" s="12">
        <f t="shared" si="16"/>
        <v>0</v>
      </c>
      <c r="N107" s="14"/>
      <c r="O107" s="15">
        <v>0.1</v>
      </c>
      <c r="P107" s="15">
        <f t="shared" si="17"/>
        <v>0</v>
      </c>
    </row>
    <row r="108" spans="1:18" x14ac:dyDescent="0.2">
      <c r="A108" s="11" t="s">
        <v>105</v>
      </c>
      <c r="B108" s="11" t="s">
        <v>106</v>
      </c>
      <c r="C108" s="11" t="s">
        <v>105</v>
      </c>
      <c r="D108" s="11" t="s">
        <v>275</v>
      </c>
      <c r="E108" s="12">
        <v>50</v>
      </c>
      <c r="F108" s="12">
        <v>600</v>
      </c>
      <c r="G108" s="12">
        <v>10</v>
      </c>
      <c r="H108" s="12">
        <v>50</v>
      </c>
      <c r="I108" s="12"/>
      <c r="J108" s="12"/>
      <c r="K108" s="13"/>
      <c r="L108" s="12">
        <f t="shared" si="15"/>
        <v>0</v>
      </c>
      <c r="M108" s="12">
        <f t="shared" si="16"/>
        <v>0</v>
      </c>
      <c r="N108" s="14"/>
      <c r="O108" s="15">
        <v>0.13</v>
      </c>
      <c r="P108" s="15">
        <f t="shared" si="17"/>
        <v>0</v>
      </c>
    </row>
    <row r="109" spans="1:18" x14ac:dyDescent="0.2">
      <c r="A109" s="36" t="s">
        <v>107</v>
      </c>
      <c r="B109" s="36" t="s">
        <v>106</v>
      </c>
      <c r="C109" s="36">
        <v>90448600</v>
      </c>
      <c r="D109" s="36" t="s">
        <v>277</v>
      </c>
      <c r="E109" s="12" t="s">
        <v>102</v>
      </c>
      <c r="F109" s="12">
        <v>600</v>
      </c>
      <c r="G109" s="12">
        <v>10</v>
      </c>
      <c r="H109" s="12">
        <v>50</v>
      </c>
      <c r="I109" s="12"/>
      <c r="J109" s="12"/>
      <c r="K109" s="13"/>
      <c r="L109" s="12">
        <f t="shared" si="15"/>
        <v>0</v>
      </c>
      <c r="M109" s="12">
        <f t="shared" si="16"/>
        <v>0</v>
      </c>
      <c r="N109" s="14"/>
      <c r="O109" s="15">
        <v>0.13</v>
      </c>
      <c r="P109" s="15">
        <f t="shared" si="17"/>
        <v>0</v>
      </c>
    </row>
    <row r="110" spans="1:18" x14ac:dyDescent="0.2">
      <c r="A110" s="36" t="s">
        <v>266</v>
      </c>
      <c r="B110" s="36" t="s">
        <v>267</v>
      </c>
      <c r="C110" s="36">
        <v>90448605</v>
      </c>
      <c r="D110" s="36" t="s">
        <v>277</v>
      </c>
      <c r="E110" s="12" t="s">
        <v>102</v>
      </c>
      <c r="F110" s="12">
        <v>700</v>
      </c>
      <c r="G110" s="12">
        <v>5</v>
      </c>
      <c r="H110" s="12">
        <v>25</v>
      </c>
      <c r="I110" s="12"/>
      <c r="J110" s="12"/>
      <c r="K110" s="13"/>
      <c r="L110" s="12">
        <f t="shared" si="15"/>
        <v>0</v>
      </c>
      <c r="M110" s="12">
        <f t="shared" si="16"/>
        <v>0</v>
      </c>
      <c r="N110" s="14"/>
      <c r="O110" s="15">
        <v>0.1</v>
      </c>
      <c r="P110" s="15">
        <f t="shared" si="17"/>
        <v>0</v>
      </c>
    </row>
    <row r="111" spans="1:18" x14ac:dyDescent="0.2">
      <c r="A111" s="11" t="s">
        <v>202</v>
      </c>
      <c r="B111" s="11" t="s">
        <v>203</v>
      </c>
      <c r="C111" s="11" t="s">
        <v>202</v>
      </c>
      <c r="D111" s="11" t="s">
        <v>275</v>
      </c>
      <c r="E111" s="12">
        <v>50</v>
      </c>
      <c r="F111" s="12">
        <v>750</v>
      </c>
      <c r="G111" s="12">
        <v>5</v>
      </c>
      <c r="H111" s="12">
        <v>25</v>
      </c>
      <c r="I111" s="12"/>
      <c r="J111" s="12"/>
      <c r="K111" s="13"/>
      <c r="L111" s="12">
        <f t="shared" si="15"/>
        <v>0</v>
      </c>
      <c r="M111" s="12">
        <f t="shared" si="16"/>
        <v>0</v>
      </c>
      <c r="N111" s="14"/>
      <c r="O111" s="15">
        <v>0.1</v>
      </c>
      <c r="P111" s="15">
        <f t="shared" si="17"/>
        <v>0</v>
      </c>
    </row>
    <row r="112" spans="1:18" x14ac:dyDescent="0.2">
      <c r="A112" s="11" t="s">
        <v>108</v>
      </c>
      <c r="B112" s="11" t="s">
        <v>109</v>
      </c>
      <c r="C112" s="11" t="s">
        <v>108</v>
      </c>
      <c r="D112" s="11" t="s">
        <v>275</v>
      </c>
      <c r="E112" s="12">
        <v>50</v>
      </c>
      <c r="F112" s="12">
        <v>900</v>
      </c>
      <c r="G112" s="12">
        <v>5</v>
      </c>
      <c r="H112" s="12">
        <v>25</v>
      </c>
      <c r="I112" s="12"/>
      <c r="J112" s="12"/>
      <c r="K112" s="13"/>
      <c r="L112" s="12">
        <f t="shared" si="15"/>
        <v>0</v>
      </c>
      <c r="M112" s="12">
        <f t="shared" si="16"/>
        <v>0</v>
      </c>
      <c r="N112" s="14"/>
      <c r="O112" s="15">
        <v>0.1</v>
      </c>
      <c r="P112" s="15">
        <f t="shared" si="17"/>
        <v>0</v>
      </c>
    </row>
    <row r="113" spans="1:18" x14ac:dyDescent="0.2">
      <c r="A113" s="36" t="s">
        <v>187</v>
      </c>
      <c r="B113" s="36" t="s">
        <v>109</v>
      </c>
      <c r="C113" s="36">
        <v>90448700</v>
      </c>
      <c r="D113" s="36" t="s">
        <v>277</v>
      </c>
      <c r="E113" s="12" t="s">
        <v>102</v>
      </c>
      <c r="F113" s="12">
        <v>900</v>
      </c>
      <c r="G113" s="12">
        <v>5</v>
      </c>
      <c r="H113" s="12">
        <v>25</v>
      </c>
      <c r="I113" s="12"/>
      <c r="J113" s="12"/>
      <c r="K113" s="13"/>
      <c r="L113" s="12">
        <f t="shared" si="15"/>
        <v>0</v>
      </c>
      <c r="M113" s="12">
        <f t="shared" si="16"/>
        <v>0</v>
      </c>
      <c r="N113" s="14"/>
      <c r="O113" s="15">
        <v>0.1</v>
      </c>
      <c r="P113" s="15">
        <f t="shared" si="17"/>
        <v>0</v>
      </c>
    </row>
    <row r="114" spans="1:18" x14ac:dyDescent="0.2">
      <c r="A114" s="11" t="s">
        <v>110</v>
      </c>
      <c r="B114" s="11" t="s">
        <v>111</v>
      </c>
      <c r="C114" s="11" t="s">
        <v>110</v>
      </c>
      <c r="D114" s="11" t="s">
        <v>275</v>
      </c>
      <c r="E114" s="12">
        <v>50</v>
      </c>
      <c r="F114" s="12">
        <v>1200</v>
      </c>
      <c r="G114" s="12">
        <v>5</v>
      </c>
      <c r="H114" s="12">
        <v>25</v>
      </c>
      <c r="I114" s="12"/>
      <c r="J114" s="12"/>
      <c r="K114" s="13"/>
      <c r="L114" s="12">
        <f t="shared" si="15"/>
        <v>0</v>
      </c>
      <c r="M114" s="12">
        <f t="shared" si="16"/>
        <v>0</v>
      </c>
      <c r="N114" s="14"/>
      <c r="O114" s="15">
        <v>0.13</v>
      </c>
      <c r="P114" s="15">
        <f t="shared" si="17"/>
        <v>0</v>
      </c>
    </row>
    <row r="115" spans="1:18" x14ac:dyDescent="0.2">
      <c r="A115" s="36" t="s">
        <v>204</v>
      </c>
      <c r="B115" s="36" t="s">
        <v>111</v>
      </c>
      <c r="C115" s="31" t="s">
        <v>205</v>
      </c>
      <c r="D115" s="36" t="s">
        <v>277</v>
      </c>
      <c r="E115" s="12">
        <v>50</v>
      </c>
      <c r="F115" s="12">
        <v>1200</v>
      </c>
      <c r="G115" s="12">
        <v>5</v>
      </c>
      <c r="H115" s="12">
        <v>25</v>
      </c>
      <c r="I115" s="12"/>
      <c r="J115" s="12"/>
      <c r="K115" s="13"/>
      <c r="L115" s="12">
        <f t="shared" si="15"/>
        <v>0</v>
      </c>
      <c r="M115" s="12">
        <f t="shared" si="16"/>
        <v>0</v>
      </c>
      <c r="N115" s="14"/>
      <c r="O115" s="15">
        <v>0.13</v>
      </c>
      <c r="P115" s="15">
        <f t="shared" si="17"/>
        <v>0</v>
      </c>
    </row>
    <row r="116" spans="1:18" x14ac:dyDescent="0.2">
      <c r="A116" s="36" t="s">
        <v>268</v>
      </c>
      <c r="B116" s="36" t="s">
        <v>269</v>
      </c>
      <c r="C116" s="31" t="s">
        <v>270</v>
      </c>
      <c r="D116" s="36" t="s">
        <v>277</v>
      </c>
      <c r="E116" s="12">
        <v>50</v>
      </c>
      <c r="F116" s="12">
        <v>2400</v>
      </c>
      <c r="G116" s="12">
        <v>5</v>
      </c>
      <c r="H116" s="12">
        <v>25</v>
      </c>
      <c r="I116" s="12"/>
      <c r="J116" s="12"/>
      <c r="K116" s="13"/>
      <c r="L116" s="12">
        <f t="shared" si="15"/>
        <v>0</v>
      </c>
      <c r="M116" s="12">
        <f t="shared" si="16"/>
        <v>0</v>
      </c>
      <c r="N116" s="14"/>
      <c r="O116" s="15">
        <v>0.13</v>
      </c>
      <c r="P116" s="15">
        <f t="shared" si="17"/>
        <v>0</v>
      </c>
      <c r="Q116" s="43">
        <f>SUM(P101:P116)</f>
        <v>0</v>
      </c>
      <c r="R116" s="3">
        <f>Q116*100/$Q$151</f>
        <v>0</v>
      </c>
    </row>
    <row r="117" spans="1:18" x14ac:dyDescent="0.2">
      <c r="A117" s="318" t="s">
        <v>112</v>
      </c>
      <c r="B117" s="319"/>
      <c r="C117" s="29"/>
      <c r="D117" s="29"/>
      <c r="E117" s="30"/>
      <c r="F117" s="12"/>
      <c r="G117" s="12"/>
      <c r="H117" s="12"/>
      <c r="I117" s="12"/>
      <c r="J117" s="12"/>
      <c r="K117" s="36"/>
      <c r="L117" s="12"/>
      <c r="M117" s="12"/>
      <c r="N117" s="14"/>
      <c r="O117" s="12"/>
      <c r="P117" s="15"/>
    </row>
    <row r="118" spans="1:18" x14ac:dyDescent="0.2">
      <c r="A118" s="11" t="s">
        <v>216</v>
      </c>
      <c r="B118" s="11" t="s">
        <v>217</v>
      </c>
      <c r="C118" s="11" t="s">
        <v>216</v>
      </c>
      <c r="D118" s="11" t="s">
        <v>275</v>
      </c>
      <c r="E118" s="12">
        <v>20</v>
      </c>
      <c r="F118" s="12">
        <v>150</v>
      </c>
      <c r="G118" s="12">
        <v>10</v>
      </c>
      <c r="H118" s="12">
        <v>400</v>
      </c>
      <c r="I118" s="12"/>
      <c r="J118" s="12"/>
      <c r="K118" s="36"/>
      <c r="L118" s="12">
        <f t="shared" ref="L118:L150" si="18">SUM(I118:K118)</f>
        <v>0</v>
      </c>
      <c r="M118" s="12">
        <f t="shared" ref="M118:M150" si="19">$L118/$H118</f>
        <v>0</v>
      </c>
      <c r="N118" s="14"/>
      <c r="O118" s="12">
        <v>0.06</v>
      </c>
      <c r="P118" s="15">
        <f t="shared" ref="P118:P150" si="20">$M118*$O118</f>
        <v>0</v>
      </c>
    </row>
    <row r="119" spans="1:18" x14ac:dyDescent="0.2">
      <c r="A119" s="36" t="s">
        <v>226</v>
      </c>
      <c r="B119" s="36" t="s">
        <v>217</v>
      </c>
      <c r="C119" s="36">
        <v>90444200</v>
      </c>
      <c r="D119" s="36" t="s">
        <v>277</v>
      </c>
      <c r="E119" s="12">
        <v>20</v>
      </c>
      <c r="F119" s="12">
        <v>150</v>
      </c>
      <c r="G119" s="12">
        <v>10</v>
      </c>
      <c r="H119" s="12">
        <v>400</v>
      </c>
      <c r="I119" s="12"/>
      <c r="J119" s="12"/>
      <c r="K119" s="36"/>
      <c r="L119" s="12">
        <f t="shared" si="18"/>
        <v>0</v>
      </c>
      <c r="M119" s="12">
        <f t="shared" si="19"/>
        <v>0</v>
      </c>
      <c r="N119" s="14"/>
      <c r="O119" s="12">
        <v>0.06</v>
      </c>
      <c r="P119" s="15">
        <f t="shared" si="20"/>
        <v>0</v>
      </c>
    </row>
    <row r="120" spans="1:18" x14ac:dyDescent="0.2">
      <c r="A120" s="11" t="s">
        <v>191</v>
      </c>
      <c r="B120" s="11" t="s">
        <v>192</v>
      </c>
      <c r="C120" s="11" t="s">
        <v>191</v>
      </c>
      <c r="D120" s="11" t="s">
        <v>275</v>
      </c>
      <c r="E120" s="12">
        <v>20</v>
      </c>
      <c r="F120" s="12">
        <v>200</v>
      </c>
      <c r="G120" s="12">
        <v>10</v>
      </c>
      <c r="H120" s="12">
        <v>300</v>
      </c>
      <c r="I120" s="12"/>
      <c r="J120" s="12"/>
      <c r="K120" s="36"/>
      <c r="L120" s="12">
        <f t="shared" si="18"/>
        <v>0</v>
      </c>
      <c r="M120" s="12">
        <f t="shared" si="19"/>
        <v>0</v>
      </c>
      <c r="N120" s="14"/>
      <c r="O120" s="12">
        <v>0.06</v>
      </c>
      <c r="P120" s="15">
        <f t="shared" si="20"/>
        <v>0</v>
      </c>
    </row>
    <row r="121" spans="1:18" x14ac:dyDescent="0.2">
      <c r="A121" s="11" t="s">
        <v>160</v>
      </c>
      <c r="B121" s="11" t="s">
        <v>161</v>
      </c>
      <c r="C121" s="11" t="s">
        <v>160</v>
      </c>
      <c r="D121" s="11" t="s">
        <v>275</v>
      </c>
      <c r="E121" s="12">
        <v>20</v>
      </c>
      <c r="F121" s="12">
        <v>300</v>
      </c>
      <c r="G121" s="12">
        <v>10</v>
      </c>
      <c r="H121" s="12">
        <v>200</v>
      </c>
      <c r="I121" s="12">
        <v>400</v>
      </c>
      <c r="J121" s="12"/>
      <c r="K121" s="13"/>
      <c r="L121" s="12">
        <f t="shared" si="18"/>
        <v>400</v>
      </c>
      <c r="M121" s="12">
        <f t="shared" si="19"/>
        <v>2</v>
      </c>
      <c r="N121" s="14"/>
      <c r="O121" s="15">
        <v>0.06</v>
      </c>
      <c r="P121" s="15">
        <f t="shared" si="20"/>
        <v>0.12</v>
      </c>
    </row>
    <row r="122" spans="1:18" x14ac:dyDescent="0.2">
      <c r="A122" s="36" t="s">
        <v>215</v>
      </c>
      <c r="B122" s="36" t="s">
        <v>161</v>
      </c>
      <c r="C122" s="36">
        <v>90444300</v>
      </c>
      <c r="D122" s="36" t="s">
        <v>277</v>
      </c>
      <c r="E122" s="12" t="s">
        <v>46</v>
      </c>
      <c r="F122" s="12">
        <v>300</v>
      </c>
      <c r="G122" s="12">
        <v>10</v>
      </c>
      <c r="H122" s="12">
        <v>200</v>
      </c>
      <c r="I122" s="12">
        <v>400</v>
      </c>
      <c r="J122" s="12"/>
      <c r="K122" s="13"/>
      <c r="L122" s="12">
        <f t="shared" si="18"/>
        <v>400</v>
      </c>
      <c r="M122" s="12">
        <f t="shared" si="19"/>
        <v>2</v>
      </c>
      <c r="N122" s="14"/>
      <c r="O122" s="15">
        <v>0.06</v>
      </c>
      <c r="P122" s="15">
        <f t="shared" si="20"/>
        <v>0.12</v>
      </c>
    </row>
    <row r="123" spans="1:18" x14ac:dyDescent="0.2">
      <c r="A123" s="11" t="s">
        <v>206</v>
      </c>
      <c r="B123" s="11" t="s">
        <v>114</v>
      </c>
      <c r="C123" s="11" t="s">
        <v>206</v>
      </c>
      <c r="D123" s="11" t="s">
        <v>275</v>
      </c>
      <c r="E123" s="12">
        <v>20</v>
      </c>
      <c r="F123" s="12">
        <v>450</v>
      </c>
      <c r="G123" s="12">
        <v>10</v>
      </c>
      <c r="H123" s="12">
        <v>100</v>
      </c>
      <c r="I123" s="12"/>
      <c r="J123" s="12"/>
      <c r="K123" s="25"/>
      <c r="L123" s="12">
        <f t="shared" si="18"/>
        <v>0</v>
      </c>
      <c r="M123" s="12">
        <f t="shared" si="19"/>
        <v>0</v>
      </c>
      <c r="N123" s="14"/>
      <c r="O123" s="15">
        <v>0.08</v>
      </c>
      <c r="P123" s="15">
        <f t="shared" si="20"/>
        <v>0</v>
      </c>
    </row>
    <row r="124" spans="1:18" x14ac:dyDescent="0.2">
      <c r="A124" s="36" t="s">
        <v>113</v>
      </c>
      <c r="B124" s="36" t="s">
        <v>114</v>
      </c>
      <c r="C124" s="36">
        <v>90444400</v>
      </c>
      <c r="D124" s="36" t="s">
        <v>277</v>
      </c>
      <c r="E124" s="12" t="s">
        <v>46</v>
      </c>
      <c r="F124" s="12">
        <v>450</v>
      </c>
      <c r="G124" s="12">
        <v>10</v>
      </c>
      <c r="H124" s="12">
        <v>100</v>
      </c>
      <c r="I124" s="12"/>
      <c r="J124" s="12"/>
      <c r="K124" s="13"/>
      <c r="L124" s="12">
        <f t="shared" si="18"/>
        <v>0</v>
      </c>
      <c r="M124" s="12">
        <f t="shared" si="19"/>
        <v>0</v>
      </c>
      <c r="N124" s="14"/>
      <c r="O124" s="15">
        <v>0.08</v>
      </c>
      <c r="P124" s="15">
        <f t="shared" si="20"/>
        <v>0</v>
      </c>
    </row>
    <row r="125" spans="1:18" x14ac:dyDescent="0.2">
      <c r="A125" s="11" t="s">
        <v>115</v>
      </c>
      <c r="B125" s="11" t="s">
        <v>116</v>
      </c>
      <c r="C125" s="11" t="s">
        <v>115</v>
      </c>
      <c r="D125" s="11" t="s">
        <v>275</v>
      </c>
      <c r="E125" s="12">
        <v>20</v>
      </c>
      <c r="F125" s="12">
        <v>600</v>
      </c>
      <c r="G125" s="12">
        <v>10</v>
      </c>
      <c r="H125" s="12">
        <v>100</v>
      </c>
      <c r="I125" s="12"/>
      <c r="J125" s="12"/>
      <c r="K125" s="13"/>
      <c r="L125" s="12">
        <f t="shared" si="18"/>
        <v>0</v>
      </c>
      <c r="M125" s="12">
        <f t="shared" si="19"/>
        <v>0</v>
      </c>
      <c r="N125" s="14"/>
      <c r="O125" s="15">
        <v>0.06</v>
      </c>
      <c r="P125" s="15">
        <f t="shared" si="20"/>
        <v>0</v>
      </c>
    </row>
    <row r="126" spans="1:18" x14ac:dyDescent="0.2">
      <c r="A126" s="36" t="s">
        <v>188</v>
      </c>
      <c r="B126" s="36" t="s">
        <v>116</v>
      </c>
      <c r="C126" s="36">
        <v>90444600</v>
      </c>
      <c r="D126" s="36" t="s">
        <v>277</v>
      </c>
      <c r="E126" s="12" t="s">
        <v>46</v>
      </c>
      <c r="F126" s="12">
        <v>600</v>
      </c>
      <c r="G126" s="12">
        <v>10</v>
      </c>
      <c r="H126" s="12">
        <v>100</v>
      </c>
      <c r="I126" s="12"/>
      <c r="J126" s="12"/>
      <c r="K126" s="13"/>
      <c r="L126" s="12">
        <f t="shared" si="18"/>
        <v>0</v>
      </c>
      <c r="M126" s="12">
        <f t="shared" si="19"/>
        <v>0</v>
      </c>
      <c r="N126" s="14"/>
      <c r="O126" s="15">
        <v>0.06</v>
      </c>
      <c r="P126" s="15">
        <f t="shared" si="20"/>
        <v>0</v>
      </c>
    </row>
    <row r="127" spans="1:18" x14ac:dyDescent="0.2">
      <c r="A127" s="11" t="s">
        <v>117</v>
      </c>
      <c r="B127" s="11" t="s">
        <v>118</v>
      </c>
      <c r="C127" s="11" t="s">
        <v>117</v>
      </c>
      <c r="D127" s="11" t="s">
        <v>275</v>
      </c>
      <c r="E127" s="12">
        <v>20</v>
      </c>
      <c r="F127" s="12">
        <v>750</v>
      </c>
      <c r="G127" s="12">
        <v>10</v>
      </c>
      <c r="H127" s="12">
        <v>100</v>
      </c>
      <c r="I127" s="12"/>
      <c r="J127" s="12"/>
      <c r="K127" s="13"/>
      <c r="L127" s="12">
        <f t="shared" si="18"/>
        <v>0</v>
      </c>
      <c r="M127" s="12">
        <f t="shared" si="19"/>
        <v>0</v>
      </c>
      <c r="N127" s="14"/>
      <c r="O127" s="15">
        <v>7.0000000000000007E-2</v>
      </c>
      <c r="P127" s="15">
        <f t="shared" si="20"/>
        <v>0</v>
      </c>
    </row>
    <row r="128" spans="1:18" x14ac:dyDescent="0.2">
      <c r="A128" s="36" t="s">
        <v>189</v>
      </c>
      <c r="B128" s="36" t="s">
        <v>118</v>
      </c>
      <c r="C128" s="36">
        <v>90444700</v>
      </c>
      <c r="D128" s="36" t="s">
        <v>277</v>
      </c>
      <c r="E128" s="12" t="s">
        <v>46</v>
      </c>
      <c r="F128" s="12">
        <v>750</v>
      </c>
      <c r="G128" s="12">
        <v>10</v>
      </c>
      <c r="H128" s="12">
        <v>100</v>
      </c>
      <c r="I128" s="12"/>
      <c r="J128" s="12"/>
      <c r="K128" s="13"/>
      <c r="L128" s="12">
        <f t="shared" si="18"/>
        <v>0</v>
      </c>
      <c r="M128" s="12">
        <f t="shared" si="19"/>
        <v>0</v>
      </c>
      <c r="N128" s="14"/>
      <c r="O128" s="15">
        <v>7.0000000000000007E-2</v>
      </c>
      <c r="P128" s="15">
        <f t="shared" si="20"/>
        <v>0</v>
      </c>
    </row>
    <row r="129" spans="1:18" x14ac:dyDescent="0.2">
      <c r="A129" s="11" t="s">
        <v>119</v>
      </c>
      <c r="B129" s="11" t="s">
        <v>120</v>
      </c>
      <c r="C129" s="11" t="s">
        <v>119</v>
      </c>
      <c r="D129" s="11" t="s">
        <v>275</v>
      </c>
      <c r="E129" s="12">
        <v>20</v>
      </c>
      <c r="F129" s="12">
        <v>900</v>
      </c>
      <c r="G129" s="12">
        <v>10</v>
      </c>
      <c r="H129" s="12">
        <v>50</v>
      </c>
      <c r="I129" s="12"/>
      <c r="J129" s="12"/>
      <c r="K129" s="13"/>
      <c r="L129" s="12">
        <f t="shared" si="18"/>
        <v>0</v>
      </c>
      <c r="M129" s="12">
        <f t="shared" si="19"/>
        <v>0</v>
      </c>
      <c r="N129" s="14"/>
      <c r="O129" s="15">
        <v>0.08</v>
      </c>
      <c r="P129" s="15">
        <f t="shared" si="20"/>
        <v>0</v>
      </c>
    </row>
    <row r="130" spans="1:18" x14ac:dyDescent="0.2">
      <c r="A130" s="36" t="s">
        <v>263</v>
      </c>
      <c r="B130" s="36" t="s">
        <v>120</v>
      </c>
      <c r="C130" s="36">
        <v>90444800</v>
      </c>
      <c r="D130" s="36" t="s">
        <v>277</v>
      </c>
      <c r="E130" s="12" t="s">
        <v>46</v>
      </c>
      <c r="F130" s="12">
        <v>900</v>
      </c>
      <c r="G130" s="12">
        <v>10</v>
      </c>
      <c r="H130" s="12">
        <v>50</v>
      </c>
      <c r="I130" s="12"/>
      <c r="J130" s="12"/>
      <c r="K130" s="13"/>
      <c r="L130" s="12">
        <f t="shared" si="18"/>
        <v>0</v>
      </c>
      <c r="M130" s="12">
        <f t="shared" si="19"/>
        <v>0</v>
      </c>
      <c r="N130" s="14"/>
      <c r="O130" s="15">
        <v>0.08</v>
      </c>
      <c r="P130" s="15">
        <f t="shared" si="20"/>
        <v>0</v>
      </c>
    </row>
    <row r="131" spans="1:18" x14ac:dyDescent="0.2">
      <c r="A131" s="11" t="s">
        <v>121</v>
      </c>
      <c r="B131" s="11" t="s">
        <v>122</v>
      </c>
      <c r="C131" s="11" t="s">
        <v>121</v>
      </c>
      <c r="D131" s="11" t="s">
        <v>275</v>
      </c>
      <c r="E131" s="12">
        <v>20</v>
      </c>
      <c r="F131" s="12">
        <v>1200</v>
      </c>
      <c r="G131" s="12">
        <v>10</v>
      </c>
      <c r="H131" s="12">
        <v>50</v>
      </c>
      <c r="I131" s="12"/>
      <c r="J131" s="12"/>
      <c r="K131" s="13"/>
      <c r="L131" s="12">
        <f t="shared" si="18"/>
        <v>0</v>
      </c>
      <c r="M131" s="12">
        <f t="shared" si="19"/>
        <v>0</v>
      </c>
      <c r="N131" s="14"/>
      <c r="O131" s="15">
        <v>0.11</v>
      </c>
      <c r="P131" s="15">
        <f t="shared" si="20"/>
        <v>0</v>
      </c>
    </row>
    <row r="132" spans="1:18" x14ac:dyDescent="0.2">
      <c r="A132" s="11" t="s">
        <v>207</v>
      </c>
      <c r="B132" s="11" t="s">
        <v>208</v>
      </c>
      <c r="C132" s="11" t="s">
        <v>207</v>
      </c>
      <c r="D132" s="11" t="s">
        <v>275</v>
      </c>
      <c r="E132" s="12">
        <v>20</v>
      </c>
      <c r="F132" s="12">
        <v>1500</v>
      </c>
      <c r="G132" s="12">
        <v>10</v>
      </c>
      <c r="H132" s="12">
        <v>50</v>
      </c>
      <c r="I132" s="12"/>
      <c r="J132" s="12"/>
      <c r="K132" s="13"/>
      <c r="L132" s="12">
        <f t="shared" si="18"/>
        <v>0</v>
      </c>
      <c r="M132" s="12">
        <f t="shared" si="19"/>
        <v>0</v>
      </c>
      <c r="N132" s="14"/>
      <c r="O132" s="15">
        <v>7.0000000000000007E-2</v>
      </c>
      <c r="P132" s="15">
        <f t="shared" si="20"/>
        <v>0</v>
      </c>
    </row>
    <row r="133" spans="1:18" x14ac:dyDescent="0.2">
      <c r="A133" s="11" t="s">
        <v>209</v>
      </c>
      <c r="B133" s="11" t="s">
        <v>210</v>
      </c>
      <c r="C133" s="11" t="s">
        <v>209</v>
      </c>
      <c r="D133" s="11" t="s">
        <v>275</v>
      </c>
      <c r="E133" s="12">
        <v>20</v>
      </c>
      <c r="F133" s="12">
        <v>1800</v>
      </c>
      <c r="G133" s="12">
        <v>10</v>
      </c>
      <c r="H133" s="12">
        <v>50</v>
      </c>
      <c r="I133" s="12"/>
      <c r="J133" s="12"/>
      <c r="K133" s="13"/>
      <c r="L133" s="12">
        <f t="shared" si="18"/>
        <v>0</v>
      </c>
      <c r="M133" s="12">
        <f t="shared" si="19"/>
        <v>0</v>
      </c>
      <c r="N133" s="51"/>
      <c r="O133" s="15">
        <v>0.09</v>
      </c>
      <c r="P133" s="15">
        <f t="shared" si="20"/>
        <v>0</v>
      </c>
      <c r="Q133" s="43">
        <f>SUM(P118:P133)</f>
        <v>0.24</v>
      </c>
      <c r="R133" s="3">
        <f>Q133*100/$Q$151</f>
        <v>7.4074074074074066</v>
      </c>
    </row>
    <row r="134" spans="1:18" x14ac:dyDescent="0.2">
      <c r="A134" s="11" t="s">
        <v>123</v>
      </c>
      <c r="B134" s="11" t="s">
        <v>124</v>
      </c>
      <c r="C134" s="11" t="s">
        <v>123</v>
      </c>
      <c r="D134" s="11" t="s">
        <v>275</v>
      </c>
      <c r="E134" s="12">
        <v>25</v>
      </c>
      <c r="F134" s="12">
        <v>150</v>
      </c>
      <c r="G134" s="12">
        <v>10</v>
      </c>
      <c r="H134" s="12">
        <v>200</v>
      </c>
      <c r="I134" s="12"/>
      <c r="J134" s="12"/>
      <c r="K134" s="13"/>
      <c r="L134" s="12">
        <f t="shared" si="18"/>
        <v>0</v>
      </c>
      <c r="M134" s="12">
        <f t="shared" si="19"/>
        <v>0</v>
      </c>
      <c r="N134" s="14"/>
      <c r="O134" s="15">
        <v>0.04</v>
      </c>
      <c r="P134" s="15">
        <f t="shared" si="20"/>
        <v>0</v>
      </c>
    </row>
    <row r="135" spans="1:18" x14ac:dyDescent="0.2">
      <c r="A135" s="36" t="s">
        <v>257</v>
      </c>
      <c r="B135" s="36" t="s">
        <v>124</v>
      </c>
      <c r="C135" s="36">
        <v>90445200</v>
      </c>
      <c r="D135" s="36" t="s">
        <v>277</v>
      </c>
      <c r="E135" s="12">
        <v>25</v>
      </c>
      <c r="F135" s="12">
        <v>150</v>
      </c>
      <c r="G135" s="12">
        <v>10</v>
      </c>
      <c r="H135" s="12">
        <v>200</v>
      </c>
      <c r="I135" s="12"/>
      <c r="J135" s="12"/>
      <c r="K135" s="13"/>
      <c r="L135" s="12">
        <f t="shared" si="18"/>
        <v>0</v>
      </c>
      <c r="M135" s="12">
        <f t="shared" si="19"/>
        <v>0</v>
      </c>
      <c r="N135" s="14"/>
      <c r="O135" s="15">
        <v>0.04</v>
      </c>
      <c r="P135" s="15">
        <f t="shared" si="20"/>
        <v>0</v>
      </c>
    </row>
    <row r="136" spans="1:18" x14ac:dyDescent="0.2">
      <c r="A136" s="11" t="s">
        <v>125</v>
      </c>
      <c r="B136" s="11" t="s">
        <v>126</v>
      </c>
      <c r="C136" s="11" t="s">
        <v>125</v>
      </c>
      <c r="D136" s="11" t="s">
        <v>275</v>
      </c>
      <c r="E136" s="12">
        <v>25</v>
      </c>
      <c r="F136" s="12">
        <v>300</v>
      </c>
      <c r="G136" s="12">
        <v>10</v>
      </c>
      <c r="H136" s="12">
        <v>100</v>
      </c>
      <c r="I136" s="12"/>
      <c r="J136" s="12"/>
      <c r="K136" s="13"/>
      <c r="L136" s="12">
        <f t="shared" si="18"/>
        <v>0</v>
      </c>
      <c r="M136" s="12">
        <f t="shared" si="19"/>
        <v>0</v>
      </c>
      <c r="N136" s="14"/>
      <c r="O136" s="15">
        <v>0.04</v>
      </c>
      <c r="P136" s="15">
        <f t="shared" si="20"/>
        <v>0</v>
      </c>
    </row>
    <row r="137" spans="1:18" x14ac:dyDescent="0.2">
      <c r="A137" s="36" t="s">
        <v>127</v>
      </c>
      <c r="B137" s="36" t="s">
        <v>126</v>
      </c>
      <c r="C137" s="36">
        <v>90445300</v>
      </c>
      <c r="D137" s="36" t="s">
        <v>277</v>
      </c>
      <c r="E137" s="12" t="s">
        <v>63</v>
      </c>
      <c r="F137" s="12">
        <v>300</v>
      </c>
      <c r="G137" s="12">
        <v>10</v>
      </c>
      <c r="H137" s="12">
        <v>100</v>
      </c>
      <c r="I137" s="12">
        <v>500</v>
      </c>
      <c r="J137" s="12"/>
      <c r="K137" s="13"/>
      <c r="L137" s="12">
        <f t="shared" si="18"/>
        <v>500</v>
      </c>
      <c r="M137" s="12">
        <f t="shared" si="19"/>
        <v>5</v>
      </c>
      <c r="N137" s="14"/>
      <c r="O137" s="15">
        <v>0.04</v>
      </c>
      <c r="P137" s="15">
        <f t="shared" si="20"/>
        <v>0.2</v>
      </c>
    </row>
    <row r="138" spans="1:18" x14ac:dyDescent="0.2">
      <c r="A138" s="11" t="s">
        <v>128</v>
      </c>
      <c r="B138" s="11" t="s">
        <v>129</v>
      </c>
      <c r="C138" s="11" t="s">
        <v>128</v>
      </c>
      <c r="D138" s="11" t="s">
        <v>275</v>
      </c>
      <c r="E138" s="12">
        <v>25</v>
      </c>
      <c r="F138" s="12">
        <v>450</v>
      </c>
      <c r="G138" s="12">
        <v>10</v>
      </c>
      <c r="H138" s="12">
        <v>100</v>
      </c>
      <c r="I138" s="12"/>
      <c r="J138" s="12"/>
      <c r="K138" s="13"/>
      <c r="L138" s="12">
        <f t="shared" si="18"/>
        <v>0</v>
      </c>
      <c r="M138" s="12">
        <f t="shared" si="19"/>
        <v>0</v>
      </c>
      <c r="N138" s="14"/>
      <c r="O138" s="15">
        <v>0.06</v>
      </c>
      <c r="P138" s="15">
        <f t="shared" si="20"/>
        <v>0</v>
      </c>
    </row>
    <row r="139" spans="1:18" x14ac:dyDescent="0.2">
      <c r="A139" s="36" t="s">
        <v>190</v>
      </c>
      <c r="B139" s="36" t="s">
        <v>129</v>
      </c>
      <c r="C139" s="36">
        <v>90445400</v>
      </c>
      <c r="D139" s="36" t="s">
        <v>277</v>
      </c>
      <c r="E139" s="12" t="s">
        <v>63</v>
      </c>
      <c r="F139" s="12">
        <v>450</v>
      </c>
      <c r="G139" s="12">
        <v>10</v>
      </c>
      <c r="H139" s="12">
        <v>100</v>
      </c>
      <c r="I139" s="12">
        <v>500</v>
      </c>
      <c r="J139" s="12"/>
      <c r="K139" s="13"/>
      <c r="L139" s="12">
        <f t="shared" si="18"/>
        <v>500</v>
      </c>
      <c r="M139" s="12">
        <f t="shared" si="19"/>
        <v>5</v>
      </c>
      <c r="N139" s="14"/>
      <c r="O139" s="15">
        <v>0.06</v>
      </c>
      <c r="P139" s="15">
        <f t="shared" si="20"/>
        <v>0.3</v>
      </c>
    </row>
    <row r="140" spans="1:18" x14ac:dyDescent="0.2">
      <c r="A140" s="11" t="s">
        <v>130</v>
      </c>
      <c r="B140" s="11" t="s">
        <v>131</v>
      </c>
      <c r="C140" s="11" t="s">
        <v>130</v>
      </c>
      <c r="D140" s="11" t="s">
        <v>275</v>
      </c>
      <c r="E140" s="12">
        <v>25</v>
      </c>
      <c r="F140" s="12">
        <v>600</v>
      </c>
      <c r="G140" s="12">
        <v>10</v>
      </c>
      <c r="H140" s="12">
        <v>50</v>
      </c>
      <c r="I140" s="12"/>
      <c r="J140" s="12"/>
      <c r="K140" s="13"/>
      <c r="L140" s="12">
        <f t="shared" si="18"/>
        <v>0</v>
      </c>
      <c r="M140" s="12">
        <f t="shared" si="19"/>
        <v>0</v>
      </c>
      <c r="N140" s="14"/>
      <c r="O140" s="15">
        <v>0.04</v>
      </c>
      <c r="P140" s="15">
        <f t="shared" si="20"/>
        <v>0</v>
      </c>
    </row>
    <row r="141" spans="1:18" x14ac:dyDescent="0.2">
      <c r="A141" s="36" t="s">
        <v>211</v>
      </c>
      <c r="B141" s="36" t="s">
        <v>131</v>
      </c>
      <c r="C141" s="36">
        <v>90445600</v>
      </c>
      <c r="D141" s="36" t="s">
        <v>277</v>
      </c>
      <c r="E141" s="12">
        <v>25</v>
      </c>
      <c r="F141" s="12">
        <v>600</v>
      </c>
      <c r="G141" s="12">
        <v>10</v>
      </c>
      <c r="H141" s="12">
        <v>50</v>
      </c>
      <c r="I141" s="12"/>
      <c r="J141" s="12"/>
      <c r="K141" s="13"/>
      <c r="L141" s="12">
        <f t="shared" si="18"/>
        <v>0</v>
      </c>
      <c r="M141" s="12">
        <f t="shared" si="19"/>
        <v>0</v>
      </c>
      <c r="N141" s="14"/>
      <c r="O141" s="15">
        <v>0.04</v>
      </c>
      <c r="P141" s="15">
        <f t="shared" si="20"/>
        <v>0</v>
      </c>
    </row>
    <row r="142" spans="1:18" x14ac:dyDescent="0.2">
      <c r="A142" s="11" t="s">
        <v>162</v>
      </c>
      <c r="B142" s="11" t="s">
        <v>163</v>
      </c>
      <c r="C142" s="11" t="s">
        <v>162</v>
      </c>
      <c r="D142" s="11" t="s">
        <v>275</v>
      </c>
      <c r="E142" s="12">
        <v>25</v>
      </c>
      <c r="F142" s="12">
        <v>750</v>
      </c>
      <c r="G142" s="12">
        <v>10</v>
      </c>
      <c r="H142" s="12">
        <v>50</v>
      </c>
      <c r="I142" s="12"/>
      <c r="J142" s="12"/>
      <c r="K142" s="13"/>
      <c r="L142" s="12">
        <f t="shared" si="18"/>
        <v>0</v>
      </c>
      <c r="M142" s="12">
        <f t="shared" si="19"/>
        <v>0</v>
      </c>
      <c r="N142" s="14"/>
      <c r="O142" s="15">
        <v>0.04</v>
      </c>
      <c r="P142" s="15">
        <f t="shared" si="20"/>
        <v>0</v>
      </c>
    </row>
    <row r="143" spans="1:18" x14ac:dyDescent="0.2">
      <c r="A143" s="36" t="s">
        <v>218</v>
      </c>
      <c r="B143" s="36" t="s">
        <v>163</v>
      </c>
      <c r="C143" s="31" t="s">
        <v>219</v>
      </c>
      <c r="D143" s="36" t="s">
        <v>277</v>
      </c>
      <c r="E143" s="12">
        <v>25</v>
      </c>
      <c r="F143" s="12">
        <v>750</v>
      </c>
      <c r="G143" s="12">
        <v>10</v>
      </c>
      <c r="H143" s="12">
        <v>50</v>
      </c>
      <c r="I143" s="12"/>
      <c r="J143" s="12"/>
      <c r="K143" s="13"/>
      <c r="L143" s="12">
        <f t="shared" si="18"/>
        <v>0</v>
      </c>
      <c r="M143" s="12">
        <f t="shared" si="19"/>
        <v>0</v>
      </c>
      <c r="N143" s="14"/>
      <c r="O143" s="15">
        <v>0.04</v>
      </c>
      <c r="P143" s="15">
        <f t="shared" si="20"/>
        <v>0</v>
      </c>
    </row>
    <row r="144" spans="1:18" x14ac:dyDescent="0.2">
      <c r="A144" s="11" t="s">
        <v>132</v>
      </c>
      <c r="B144" s="11" t="s">
        <v>133</v>
      </c>
      <c r="C144" s="11" t="s">
        <v>132</v>
      </c>
      <c r="D144" s="11" t="s">
        <v>275</v>
      </c>
      <c r="E144" s="12">
        <v>25</v>
      </c>
      <c r="F144" s="12">
        <v>900</v>
      </c>
      <c r="G144" s="12">
        <v>10</v>
      </c>
      <c r="H144" s="12">
        <v>50</v>
      </c>
      <c r="I144" s="12"/>
      <c r="J144" s="12"/>
      <c r="K144" s="13"/>
      <c r="L144" s="12">
        <f t="shared" si="18"/>
        <v>0</v>
      </c>
      <c r="M144" s="12">
        <f t="shared" si="19"/>
        <v>0</v>
      </c>
      <c r="N144" s="14"/>
      <c r="O144" s="15">
        <v>0.06</v>
      </c>
      <c r="P144" s="15">
        <f t="shared" si="20"/>
        <v>0</v>
      </c>
    </row>
    <row r="145" spans="1:18" x14ac:dyDescent="0.2">
      <c r="A145" s="36" t="s">
        <v>264</v>
      </c>
      <c r="B145" s="36" t="s">
        <v>133</v>
      </c>
      <c r="C145" s="31" t="s">
        <v>265</v>
      </c>
      <c r="D145" s="36" t="s">
        <v>277</v>
      </c>
      <c r="E145" s="12">
        <v>25</v>
      </c>
      <c r="F145" s="12">
        <v>900</v>
      </c>
      <c r="G145" s="12">
        <v>10</v>
      </c>
      <c r="H145" s="12">
        <v>50</v>
      </c>
      <c r="I145" s="12"/>
      <c r="J145" s="12"/>
      <c r="K145" s="13"/>
      <c r="L145" s="12">
        <f t="shared" si="18"/>
        <v>0</v>
      </c>
      <c r="M145" s="12">
        <f t="shared" si="19"/>
        <v>0</v>
      </c>
      <c r="N145" s="14"/>
      <c r="O145" s="15">
        <v>0.06</v>
      </c>
      <c r="P145" s="15">
        <f t="shared" si="20"/>
        <v>0</v>
      </c>
    </row>
    <row r="146" spans="1:18" x14ac:dyDescent="0.2">
      <c r="A146" s="11" t="s">
        <v>134</v>
      </c>
      <c r="B146" s="11" t="s">
        <v>135</v>
      </c>
      <c r="C146" s="11" t="s">
        <v>134</v>
      </c>
      <c r="D146" s="11" t="s">
        <v>275</v>
      </c>
      <c r="E146" s="12">
        <v>25</v>
      </c>
      <c r="F146" s="12">
        <v>1200</v>
      </c>
      <c r="G146" s="12">
        <v>10</v>
      </c>
      <c r="H146" s="12">
        <v>50</v>
      </c>
      <c r="I146" s="12"/>
      <c r="J146" s="12"/>
      <c r="K146" s="13"/>
      <c r="L146" s="12">
        <f t="shared" si="18"/>
        <v>0</v>
      </c>
      <c r="M146" s="12">
        <f t="shared" si="19"/>
        <v>0</v>
      </c>
      <c r="N146" s="14"/>
      <c r="O146" s="15">
        <v>0.08</v>
      </c>
      <c r="P146" s="15">
        <f t="shared" si="20"/>
        <v>0</v>
      </c>
    </row>
    <row r="147" spans="1:18" x14ac:dyDescent="0.2">
      <c r="A147" s="11" t="s">
        <v>238</v>
      </c>
      <c r="B147" s="11" t="s">
        <v>239</v>
      </c>
      <c r="C147" s="11" t="s">
        <v>238</v>
      </c>
      <c r="D147" s="11" t="s">
        <v>275</v>
      </c>
      <c r="E147" s="12">
        <v>25</v>
      </c>
      <c r="F147" s="12">
        <v>1524</v>
      </c>
      <c r="G147" s="12">
        <v>10</v>
      </c>
      <c r="H147" s="12">
        <v>50</v>
      </c>
      <c r="I147" s="12"/>
      <c r="J147" s="12"/>
      <c r="K147" s="13"/>
      <c r="L147" s="12">
        <f t="shared" si="18"/>
        <v>0</v>
      </c>
      <c r="M147" s="12">
        <f t="shared" si="19"/>
        <v>0</v>
      </c>
      <c r="N147" s="14"/>
      <c r="O147" s="15">
        <v>0.08</v>
      </c>
      <c r="P147" s="15">
        <f t="shared" si="20"/>
        <v>0</v>
      </c>
    </row>
    <row r="148" spans="1:18" x14ac:dyDescent="0.2">
      <c r="A148" s="11" t="s">
        <v>164</v>
      </c>
      <c r="B148" s="11" t="s">
        <v>165</v>
      </c>
      <c r="C148" s="11" t="s">
        <v>164</v>
      </c>
      <c r="D148" s="11" t="s">
        <v>275</v>
      </c>
      <c r="E148" s="12">
        <v>25</v>
      </c>
      <c r="F148" s="12">
        <v>1800</v>
      </c>
      <c r="G148" s="12">
        <v>10</v>
      </c>
      <c r="H148" s="12">
        <v>50</v>
      </c>
      <c r="I148" s="12"/>
      <c r="J148" s="12"/>
      <c r="K148" s="13"/>
      <c r="L148" s="12">
        <f t="shared" si="18"/>
        <v>0</v>
      </c>
      <c r="M148" s="12">
        <f t="shared" si="19"/>
        <v>0</v>
      </c>
      <c r="N148" s="14"/>
      <c r="O148" s="15">
        <v>0.12</v>
      </c>
      <c r="P148" s="15">
        <f t="shared" si="20"/>
        <v>0</v>
      </c>
    </row>
    <row r="149" spans="1:18" x14ac:dyDescent="0.2">
      <c r="A149" s="36" t="s">
        <v>227</v>
      </c>
      <c r="B149" s="36" t="s">
        <v>165</v>
      </c>
      <c r="C149" s="36">
        <v>90445900</v>
      </c>
      <c r="D149" s="36" t="s">
        <v>277</v>
      </c>
      <c r="E149" s="12">
        <v>25</v>
      </c>
      <c r="F149" s="12">
        <v>1800</v>
      </c>
      <c r="G149" s="12">
        <v>10</v>
      </c>
      <c r="H149" s="12">
        <v>50</v>
      </c>
      <c r="I149" s="12"/>
      <c r="J149" s="12"/>
      <c r="K149" s="13"/>
      <c r="L149" s="12">
        <f t="shared" si="18"/>
        <v>0</v>
      </c>
      <c r="M149" s="12">
        <f t="shared" si="19"/>
        <v>0</v>
      </c>
      <c r="N149" s="14"/>
      <c r="O149" s="15">
        <v>0.12</v>
      </c>
      <c r="P149" s="15">
        <f t="shared" si="20"/>
        <v>0</v>
      </c>
      <c r="Q149" s="43"/>
    </row>
    <row r="150" spans="1:18" x14ac:dyDescent="0.2">
      <c r="A150" s="36" t="s">
        <v>301</v>
      </c>
      <c r="B150" s="36" t="s">
        <v>302</v>
      </c>
      <c r="C150" s="36">
        <v>90446000</v>
      </c>
      <c r="D150" s="36" t="s">
        <v>277</v>
      </c>
      <c r="E150" s="12">
        <v>25</v>
      </c>
      <c r="F150" s="12">
        <v>2400</v>
      </c>
      <c r="G150" s="12">
        <v>10</v>
      </c>
      <c r="H150" s="12">
        <v>50</v>
      </c>
      <c r="I150" s="12"/>
      <c r="J150" s="12"/>
      <c r="K150" s="13"/>
      <c r="L150" s="12">
        <f t="shared" si="18"/>
        <v>0</v>
      </c>
      <c r="M150" s="12">
        <f t="shared" si="19"/>
        <v>0</v>
      </c>
      <c r="N150" s="14"/>
      <c r="O150" s="15">
        <v>0.12</v>
      </c>
      <c r="P150" s="15">
        <f t="shared" si="20"/>
        <v>0</v>
      </c>
      <c r="Q150" s="43">
        <f>SUM(P134:P150)</f>
        <v>0.5</v>
      </c>
      <c r="R150" s="3">
        <f>Q150*100/$Q$151</f>
        <v>15.432098765432098</v>
      </c>
    </row>
    <row r="151" spans="1:18" x14ac:dyDescent="0.2">
      <c r="A151" s="313"/>
      <c r="B151" s="313"/>
      <c r="C151" s="313"/>
      <c r="D151" s="313"/>
      <c r="E151" s="313"/>
      <c r="F151" s="313"/>
      <c r="G151" s="313"/>
      <c r="H151" s="314"/>
      <c r="I151" s="36">
        <f>SUBTOTAL(9,I5:I150)</f>
        <v>9350</v>
      </c>
      <c r="J151" s="36"/>
      <c r="K151" s="36">
        <f t="shared" ref="K151" si="21">SUBTOTAL(9,K5:K150)</f>
        <v>0</v>
      </c>
      <c r="L151" s="36">
        <f>SUBTOTAL(9,L5:L150)</f>
        <v>9350</v>
      </c>
      <c r="M151" s="36">
        <f>SUBTOTAL(9,M5:M150)</f>
        <v>64</v>
      </c>
      <c r="N151" s="32"/>
      <c r="O151" s="12"/>
      <c r="P151" s="36">
        <f>SUBTOTAL(9,P5:P150)</f>
        <v>3.2400000000000007</v>
      </c>
      <c r="Q151" s="3">
        <f>SUM(Q5:Q150)</f>
        <v>3.24</v>
      </c>
      <c r="R151" s="3">
        <f>SUM(R5:R150)</f>
        <v>100</v>
      </c>
    </row>
    <row r="152" spans="1:18" x14ac:dyDescent="0.2">
      <c r="A152" s="312"/>
      <c r="B152" s="313"/>
      <c r="C152" s="313"/>
      <c r="D152" s="313"/>
      <c r="E152" s="313"/>
      <c r="F152" s="313"/>
      <c r="G152" s="313"/>
      <c r="H152" s="314"/>
      <c r="I152" s="36">
        <v>64</v>
      </c>
      <c r="J152" s="36"/>
      <c r="K152" s="36"/>
      <c r="L152" s="36"/>
      <c r="M152" s="36">
        <f>SUM(I152:K152)</f>
        <v>64</v>
      </c>
      <c r="P152" s="3">
        <f>P151/30</f>
        <v>0.10800000000000003</v>
      </c>
    </row>
    <row r="153" spans="1:18" x14ac:dyDescent="0.2">
      <c r="A153" s="312"/>
      <c r="B153" s="313"/>
      <c r="C153" s="313"/>
      <c r="D153" s="313"/>
      <c r="E153" s="313"/>
      <c r="F153" s="313"/>
      <c r="G153" s="313"/>
      <c r="H153" s="314"/>
      <c r="I153" s="36">
        <v>3.24</v>
      </c>
      <c r="J153" s="36"/>
      <c r="K153" s="36"/>
      <c r="L153" s="36"/>
      <c r="M153" s="36">
        <f>SUM(I153:K153)</f>
        <v>3.24</v>
      </c>
    </row>
    <row r="154" spans="1:18" x14ac:dyDescent="0.2">
      <c r="A154" s="34"/>
      <c r="B154" s="34"/>
      <c r="C154" s="34"/>
      <c r="D154" s="34"/>
      <c r="E154" s="34"/>
      <c r="F154" s="34"/>
      <c r="G154" s="34"/>
      <c r="H154" s="34"/>
    </row>
    <row r="155" spans="1:18" x14ac:dyDescent="0.2">
      <c r="A155" s="28" t="s">
        <v>136</v>
      </c>
      <c r="B155" s="28" t="s">
        <v>136</v>
      </c>
      <c r="C155" s="30"/>
      <c r="D155" s="30"/>
      <c r="E155" s="8" t="s">
        <v>10</v>
      </c>
      <c r="F155" s="8" t="s">
        <v>137</v>
      </c>
      <c r="G155" s="300" t="s">
        <v>138</v>
      </c>
      <c r="H155" s="301"/>
      <c r="I155" s="20"/>
      <c r="J155" s="20"/>
      <c r="K155" s="20"/>
      <c r="L155" s="12"/>
      <c r="M155" s="12"/>
      <c r="N155" s="35"/>
      <c r="O155" s="12"/>
      <c r="P155" s="15"/>
    </row>
    <row r="156" spans="1:18" x14ac:dyDescent="0.2">
      <c r="A156" s="36"/>
      <c r="B156" s="36"/>
      <c r="C156" s="36"/>
      <c r="D156" s="36"/>
      <c r="E156" s="8"/>
      <c r="F156" s="8"/>
      <c r="G156" s="8" t="s">
        <v>139</v>
      </c>
      <c r="H156" s="8" t="s">
        <v>140</v>
      </c>
      <c r="I156" s="8" t="s">
        <v>140</v>
      </c>
      <c r="J156" s="8"/>
      <c r="K156" s="8" t="s">
        <v>140</v>
      </c>
      <c r="L156" s="36" t="s">
        <v>140</v>
      </c>
      <c r="M156" s="36" t="s">
        <v>12</v>
      </c>
      <c r="N156" s="37"/>
      <c r="O156" s="12"/>
      <c r="P156" s="15"/>
    </row>
    <row r="157" spans="1:18" x14ac:dyDescent="0.2">
      <c r="A157" s="38" t="s">
        <v>142</v>
      </c>
      <c r="B157" s="38" t="s">
        <v>143</v>
      </c>
      <c r="C157" s="38" t="s">
        <v>142</v>
      </c>
      <c r="D157" s="38" t="s">
        <v>142</v>
      </c>
      <c r="E157" s="12">
        <v>13</v>
      </c>
      <c r="F157" s="12">
        <v>25</v>
      </c>
      <c r="G157" s="12">
        <v>5</v>
      </c>
      <c r="H157" s="12">
        <v>125</v>
      </c>
      <c r="I157" s="12"/>
      <c r="J157" s="12"/>
      <c r="K157" s="12"/>
      <c r="L157" s="12">
        <f>SUM(I157:K157)</f>
        <v>0</v>
      </c>
      <c r="M157" s="12">
        <f>$L157/$H157</f>
        <v>0</v>
      </c>
      <c r="N157" s="39"/>
      <c r="O157" s="15">
        <v>0.09</v>
      </c>
      <c r="P157" s="15">
        <f>$M157*$O157</f>
        <v>0</v>
      </c>
    </row>
    <row r="158" spans="1:18" x14ac:dyDescent="0.2">
      <c r="A158" s="38" t="s">
        <v>144</v>
      </c>
      <c r="B158" s="38" t="s">
        <v>145</v>
      </c>
      <c r="C158" s="38" t="s">
        <v>144</v>
      </c>
      <c r="D158" s="38" t="s">
        <v>144</v>
      </c>
      <c r="E158" s="12">
        <v>19</v>
      </c>
      <c r="F158" s="12">
        <v>25</v>
      </c>
      <c r="G158" s="12">
        <v>5</v>
      </c>
      <c r="H158" s="12">
        <v>125</v>
      </c>
      <c r="I158" s="12"/>
      <c r="J158" s="12"/>
      <c r="K158" s="12"/>
      <c r="L158" s="12">
        <f>SUM(I158:K158)</f>
        <v>0</v>
      </c>
      <c r="M158" s="12">
        <f>$L158/$H158</f>
        <v>0</v>
      </c>
      <c r="N158" s="39"/>
      <c r="O158" s="15">
        <v>0.15</v>
      </c>
      <c r="P158" s="15">
        <f>$M158*$O158</f>
        <v>0</v>
      </c>
    </row>
    <row r="159" spans="1:18" x14ac:dyDescent="0.2">
      <c r="B159" s="3"/>
      <c r="I159" s="36">
        <f t="shared" ref="I159:K159" si="22">SUM(I157:I158)</f>
        <v>0</v>
      </c>
      <c r="J159" s="36"/>
      <c r="K159" s="36">
        <f t="shared" si="22"/>
        <v>0</v>
      </c>
      <c r="L159" s="36">
        <f>SUBTOTAL(9,L157:L158)</f>
        <v>0</v>
      </c>
      <c r="M159" s="36">
        <f>SUBTOTAL(9,M157:M158)</f>
        <v>0</v>
      </c>
      <c r="N159" s="37"/>
      <c r="O159" s="12"/>
      <c r="P159" s="33">
        <f>SUBTOTAL(9,P157:P158)</f>
        <v>0</v>
      </c>
    </row>
    <row r="160" spans="1:18" x14ac:dyDescent="0.2">
      <c r="B160" s="3"/>
      <c r="I160" s="40"/>
      <c r="J160" s="40"/>
      <c r="K160" s="40"/>
      <c r="L160" s="36">
        <v>0</v>
      </c>
      <c r="M160" s="36">
        <v>0</v>
      </c>
      <c r="N160" s="35"/>
      <c r="O160" s="12"/>
      <c r="P160" s="33">
        <v>0</v>
      </c>
    </row>
  </sheetData>
  <autoFilter ref="D3:D153"/>
  <mergeCells count="10">
    <mergeCell ref="A153:H153"/>
    <mergeCell ref="G155:H155"/>
    <mergeCell ref="A1:D1"/>
    <mergeCell ref="A2:D2"/>
    <mergeCell ref="G3:H3"/>
    <mergeCell ref="L3:M3"/>
    <mergeCell ref="O3:P3"/>
    <mergeCell ref="A117:B117"/>
    <mergeCell ref="A151:H151"/>
    <mergeCell ref="A152:H152"/>
  </mergeCells>
  <conditionalFormatting sqref="A5:J150">
    <cfRule type="expression" dxfId="86" priority="1">
      <formula>MOD(ROW(),2)</formula>
    </cfRule>
  </conditionalFormatting>
  <conditionalFormatting sqref="K5:XFD150">
    <cfRule type="expression" dxfId="85" priority="3">
      <formula>MOD(ROW(),2)</formula>
    </cfRule>
  </conditionalFormatting>
  <conditionalFormatting sqref="L5:L150">
    <cfRule type="cellIs" dxfId="84" priority="2" operator="greaterThan">
      <formula>10000</formula>
    </cfRule>
    <cfRule type="cellIs" dxfId="83" priority="5" operator="greaterThan">
      <formula>10000</formula>
    </cfRule>
  </conditionalFormatting>
  <conditionalFormatting sqref="L118:L150">
    <cfRule type="cellIs" dxfId="82" priority="10" operator="greaterThan">
      <formula>2000</formula>
    </cfRule>
  </conditionalFormatting>
  <conditionalFormatting sqref="P5:P116">
    <cfRule type="cellIs" dxfId="81" priority="4" operator="greaterThan">
      <formula>10</formula>
    </cfRule>
  </conditionalFormatting>
  <pageMargins left="0.25" right="0.25" top="0.75" bottom="0.75" header="0.3" footer="0.3"/>
  <pageSetup paperSize="9" scale="77" fitToHeight="0" orientation="landscape" r:id="rId1"/>
  <headerFooter alignWithMargins="0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1">
    <pageSetUpPr fitToPage="1"/>
  </sheetPr>
  <dimension ref="A1:Q160"/>
  <sheetViews>
    <sheetView zoomScaleNormal="100" workbookViewId="0">
      <pane xSplit="4" ySplit="4" topLeftCell="E5" activePane="bottomRight" state="frozen"/>
      <selection pane="topRight" activeCell="D1" sqref="D1"/>
      <selection pane="bottomLeft" activeCell="A4" sqref="A4"/>
      <selection pane="bottomRight" activeCell="E5" sqref="E5"/>
    </sheetView>
  </sheetViews>
  <sheetFormatPr defaultColWidth="9.140625" defaultRowHeight="12.75" x14ac:dyDescent="0.2"/>
  <cols>
    <col min="1" max="1" width="12.5703125" style="3" customWidth="1"/>
    <col min="2" max="2" width="14" style="41" customWidth="1"/>
    <col min="3" max="3" width="14" style="3" bestFit="1" customWidth="1"/>
    <col min="4" max="4" width="12.28515625" style="3" customWidth="1"/>
    <col min="5" max="5" width="7.85546875" style="3" customWidth="1"/>
    <col min="6" max="6" width="8.5703125" style="3" customWidth="1"/>
    <col min="7" max="7" width="6.140625" style="3" customWidth="1"/>
    <col min="8" max="8" width="6.42578125" style="3" customWidth="1"/>
    <col min="9" max="9" width="10.140625" style="3" customWidth="1"/>
    <col min="10" max="10" width="8.28515625" style="3" customWidth="1"/>
    <col min="11" max="11" width="10.7109375" style="3" bestFit="1" customWidth="1"/>
    <col min="12" max="12" width="8.28515625" style="3" bestFit="1" customWidth="1"/>
    <col min="13" max="14" width="9.42578125" style="3" customWidth="1"/>
    <col min="15" max="15" width="9.28515625" style="3" customWidth="1"/>
    <col min="16" max="16384" width="9.140625" style="3"/>
  </cols>
  <sheetData>
    <row r="1" spans="1:17" x14ac:dyDescent="0.2">
      <c r="A1" s="315" t="s">
        <v>281</v>
      </c>
      <c r="B1" s="315"/>
      <c r="C1" s="315"/>
      <c r="D1" s="315"/>
      <c r="I1" s="46"/>
    </row>
    <row r="2" spans="1:17" x14ac:dyDescent="0.2">
      <c r="A2" s="316" t="s">
        <v>347</v>
      </c>
      <c r="B2" s="317"/>
      <c r="C2" s="317"/>
      <c r="D2" s="317"/>
      <c r="E2" s="29"/>
      <c r="F2" s="29"/>
      <c r="G2" s="29"/>
      <c r="H2" s="29"/>
      <c r="I2" s="29"/>
      <c r="J2" s="29"/>
      <c r="K2" s="29"/>
      <c r="L2" s="29"/>
      <c r="M2" s="29"/>
      <c r="N2" s="29"/>
      <c r="O2" s="30"/>
    </row>
    <row r="3" spans="1:17" x14ac:dyDescent="0.2">
      <c r="A3" s="4" t="s">
        <v>0</v>
      </c>
      <c r="B3" s="4" t="s">
        <v>1</v>
      </c>
      <c r="C3" s="4" t="s">
        <v>2</v>
      </c>
      <c r="D3" s="4" t="s">
        <v>274</v>
      </c>
      <c r="E3" s="4" t="s">
        <v>3</v>
      </c>
      <c r="F3" s="4" t="s">
        <v>4</v>
      </c>
      <c r="G3" s="300" t="s">
        <v>5</v>
      </c>
      <c r="H3" s="301"/>
      <c r="I3" s="50" t="s">
        <v>348</v>
      </c>
      <c r="J3" s="5"/>
      <c r="K3" s="300" t="s">
        <v>6</v>
      </c>
      <c r="L3" s="301"/>
      <c r="M3" s="6"/>
      <c r="N3" s="300" t="s">
        <v>7</v>
      </c>
      <c r="O3" s="301"/>
    </row>
    <row r="4" spans="1:17" x14ac:dyDescent="0.2">
      <c r="A4" s="37" t="s">
        <v>8</v>
      </c>
      <c r="B4" s="37"/>
      <c r="C4" s="49"/>
      <c r="D4" s="49"/>
      <c r="E4" s="7" t="s">
        <v>9</v>
      </c>
      <c r="F4" s="36" t="s">
        <v>10</v>
      </c>
      <c r="G4" s="8" t="s">
        <v>11</v>
      </c>
      <c r="H4" s="8" t="s">
        <v>12</v>
      </c>
      <c r="I4" s="36" t="s">
        <v>349</v>
      </c>
      <c r="J4" s="36"/>
      <c r="K4" s="8" t="s">
        <v>13</v>
      </c>
      <c r="L4" s="8" t="s">
        <v>12</v>
      </c>
      <c r="M4" s="9"/>
      <c r="N4" s="10" t="s">
        <v>14</v>
      </c>
      <c r="O4" s="10" t="s">
        <v>15</v>
      </c>
    </row>
    <row r="5" spans="1:17" x14ac:dyDescent="0.2">
      <c r="A5" s="11" t="s">
        <v>258</v>
      </c>
      <c r="B5" s="11" t="s">
        <v>259</v>
      </c>
      <c r="C5" s="11" t="s">
        <v>258</v>
      </c>
      <c r="D5" s="11" t="s">
        <v>275</v>
      </c>
      <c r="E5" s="12">
        <v>15</v>
      </c>
      <c r="F5" s="12">
        <v>375</v>
      </c>
      <c r="G5" s="12">
        <v>10</v>
      </c>
      <c r="H5" s="12">
        <v>200</v>
      </c>
      <c r="I5" s="12">
        <v>1000</v>
      </c>
      <c r="J5" s="13"/>
      <c r="K5" s="12">
        <f t="shared" ref="K5:K20" si="0">SUM(I5:J5)</f>
        <v>1000</v>
      </c>
      <c r="L5" s="12">
        <f t="shared" ref="L5:L20" si="1">$K5/$H5</f>
        <v>5</v>
      </c>
      <c r="M5" s="14"/>
      <c r="N5" s="15">
        <v>0.06</v>
      </c>
      <c r="O5" s="15">
        <f t="shared" ref="O5:O20" si="2">$L5*$N5</f>
        <v>0.3</v>
      </c>
      <c r="P5" s="43">
        <f>SUM(O5:O20)</f>
        <v>2.1</v>
      </c>
      <c r="Q5" s="3">
        <f>P5*100/$P$151</f>
        <v>184.21052631578945</v>
      </c>
    </row>
    <row r="6" spans="1:17" x14ac:dyDescent="0.2">
      <c r="A6" s="11" t="s">
        <v>26</v>
      </c>
      <c r="B6" s="11" t="s">
        <v>27</v>
      </c>
      <c r="C6" s="11" t="s">
        <v>26</v>
      </c>
      <c r="D6" s="11" t="s">
        <v>275</v>
      </c>
      <c r="E6" s="12">
        <v>15</v>
      </c>
      <c r="F6" s="12">
        <v>457</v>
      </c>
      <c r="G6" s="12">
        <v>10</v>
      </c>
      <c r="H6" s="12">
        <v>200</v>
      </c>
      <c r="I6" s="12"/>
      <c r="J6" s="13"/>
      <c r="K6" s="12">
        <f t="shared" si="0"/>
        <v>0</v>
      </c>
      <c r="L6" s="12">
        <f t="shared" si="1"/>
        <v>0</v>
      </c>
      <c r="M6" s="14"/>
      <c r="N6" s="15">
        <v>0.05</v>
      </c>
      <c r="O6" s="15">
        <f t="shared" si="2"/>
        <v>0</v>
      </c>
    </row>
    <row r="7" spans="1:17" x14ac:dyDescent="0.2">
      <c r="A7" s="36" t="s">
        <v>169</v>
      </c>
      <c r="B7" s="36" t="s">
        <v>27</v>
      </c>
      <c r="C7" s="36">
        <v>90441400</v>
      </c>
      <c r="D7" s="36" t="s">
        <v>277</v>
      </c>
      <c r="E7" s="12" t="s">
        <v>167</v>
      </c>
      <c r="F7" s="12">
        <v>450</v>
      </c>
      <c r="G7" s="12">
        <v>10</v>
      </c>
      <c r="H7" s="12">
        <v>200</v>
      </c>
      <c r="I7" s="12">
        <v>4000</v>
      </c>
      <c r="J7" s="13"/>
      <c r="K7" s="12">
        <f t="shared" si="0"/>
        <v>4000</v>
      </c>
      <c r="L7" s="12">
        <f t="shared" si="1"/>
        <v>20</v>
      </c>
      <c r="M7" s="14"/>
      <c r="N7" s="15">
        <v>0.05</v>
      </c>
      <c r="O7" s="15">
        <f t="shared" si="2"/>
        <v>1</v>
      </c>
    </row>
    <row r="8" spans="1:17" x14ac:dyDescent="0.2">
      <c r="A8" s="11" t="s">
        <v>24</v>
      </c>
      <c r="B8" s="11" t="s">
        <v>25</v>
      </c>
      <c r="C8" s="11" t="s">
        <v>24</v>
      </c>
      <c r="D8" s="11" t="s">
        <v>275</v>
      </c>
      <c r="E8" s="12">
        <v>15</v>
      </c>
      <c r="F8" s="12">
        <v>610</v>
      </c>
      <c r="G8" s="12">
        <v>10</v>
      </c>
      <c r="H8" s="12">
        <v>100</v>
      </c>
      <c r="I8" s="12"/>
      <c r="J8" s="13"/>
      <c r="K8" s="12">
        <f t="shared" si="0"/>
        <v>0</v>
      </c>
      <c r="L8" s="12">
        <f t="shared" si="1"/>
        <v>0</v>
      </c>
      <c r="M8" s="14"/>
      <c r="N8" s="15">
        <v>0.04</v>
      </c>
      <c r="O8" s="15">
        <f t="shared" si="2"/>
        <v>0</v>
      </c>
    </row>
    <row r="9" spans="1:17" x14ac:dyDescent="0.2">
      <c r="A9" s="36" t="s">
        <v>168</v>
      </c>
      <c r="B9" s="36" t="s">
        <v>25</v>
      </c>
      <c r="C9" s="36">
        <v>90441600</v>
      </c>
      <c r="D9" s="36" t="s">
        <v>277</v>
      </c>
      <c r="E9" s="12" t="s">
        <v>167</v>
      </c>
      <c r="F9" s="12">
        <v>600</v>
      </c>
      <c r="G9" s="12">
        <v>10</v>
      </c>
      <c r="H9" s="12">
        <v>100</v>
      </c>
      <c r="I9" s="12">
        <v>2000</v>
      </c>
      <c r="J9" s="13"/>
      <c r="K9" s="12">
        <f t="shared" si="0"/>
        <v>2000</v>
      </c>
      <c r="L9" s="12">
        <f t="shared" si="1"/>
        <v>20</v>
      </c>
      <c r="M9" s="14"/>
      <c r="N9" s="15">
        <v>0.04</v>
      </c>
      <c r="O9" s="15">
        <f t="shared" si="2"/>
        <v>0.8</v>
      </c>
    </row>
    <row r="10" spans="1:17" x14ac:dyDescent="0.2">
      <c r="A10" s="11" t="s">
        <v>150</v>
      </c>
      <c r="B10" s="11" t="s">
        <v>151</v>
      </c>
      <c r="C10" s="11" t="s">
        <v>150</v>
      </c>
      <c r="D10" s="11" t="s">
        <v>275</v>
      </c>
      <c r="E10" s="12">
        <v>15</v>
      </c>
      <c r="F10" s="12">
        <v>760</v>
      </c>
      <c r="G10" s="12">
        <v>10</v>
      </c>
      <c r="H10" s="12">
        <v>100</v>
      </c>
      <c r="I10" s="12"/>
      <c r="J10" s="13"/>
      <c r="K10" s="12">
        <f t="shared" si="0"/>
        <v>0</v>
      </c>
      <c r="L10" s="12">
        <f t="shared" si="1"/>
        <v>0</v>
      </c>
      <c r="M10" s="14"/>
      <c r="N10" s="15">
        <v>0.04</v>
      </c>
      <c r="O10" s="15">
        <f t="shared" si="2"/>
        <v>0</v>
      </c>
    </row>
    <row r="11" spans="1:17" x14ac:dyDescent="0.2">
      <c r="A11" s="16" t="s">
        <v>152</v>
      </c>
      <c r="B11" s="16" t="s">
        <v>151</v>
      </c>
      <c r="C11" s="16" t="s">
        <v>153</v>
      </c>
      <c r="D11" s="16" t="s">
        <v>276</v>
      </c>
      <c r="E11" s="12">
        <v>15</v>
      </c>
      <c r="F11" s="12">
        <v>750</v>
      </c>
      <c r="G11" s="12">
        <v>10</v>
      </c>
      <c r="H11" s="12">
        <v>100</v>
      </c>
      <c r="I11" s="12"/>
      <c r="J11" s="13"/>
      <c r="K11" s="12">
        <f t="shared" si="0"/>
        <v>0</v>
      </c>
      <c r="L11" s="12">
        <f t="shared" si="1"/>
        <v>0</v>
      </c>
      <c r="M11" s="14"/>
      <c r="N11" s="15">
        <v>0.04</v>
      </c>
      <c r="O11" s="15">
        <f t="shared" si="2"/>
        <v>0</v>
      </c>
    </row>
    <row r="12" spans="1:17" x14ac:dyDescent="0.2">
      <c r="A12" s="11" t="s">
        <v>20</v>
      </c>
      <c r="B12" s="11" t="s">
        <v>21</v>
      </c>
      <c r="C12" s="11" t="s">
        <v>20</v>
      </c>
      <c r="D12" s="11" t="s">
        <v>275</v>
      </c>
      <c r="E12" s="12">
        <v>15</v>
      </c>
      <c r="F12" s="12">
        <v>915</v>
      </c>
      <c r="G12" s="12">
        <v>10</v>
      </c>
      <c r="H12" s="12">
        <v>100</v>
      </c>
      <c r="I12" s="12"/>
      <c r="J12" s="13"/>
      <c r="K12" s="12">
        <f t="shared" si="0"/>
        <v>0</v>
      </c>
      <c r="L12" s="12">
        <f t="shared" si="1"/>
        <v>0</v>
      </c>
      <c r="M12" s="14"/>
      <c r="N12" s="15">
        <v>0.05</v>
      </c>
      <c r="O12" s="15">
        <f t="shared" si="2"/>
        <v>0</v>
      </c>
    </row>
    <row r="13" spans="1:17" x14ac:dyDescent="0.2">
      <c r="A13" s="16" t="s">
        <v>22</v>
      </c>
      <c r="B13" s="16" t="s">
        <v>21</v>
      </c>
      <c r="C13" s="16" t="s">
        <v>23</v>
      </c>
      <c r="D13" s="16" t="s">
        <v>276</v>
      </c>
      <c r="E13" s="12">
        <v>15</v>
      </c>
      <c r="F13" s="12">
        <v>900</v>
      </c>
      <c r="G13" s="12">
        <v>10</v>
      </c>
      <c r="H13" s="12">
        <v>100</v>
      </c>
      <c r="I13" s="12"/>
      <c r="J13" s="13"/>
      <c r="K13" s="12">
        <f t="shared" si="0"/>
        <v>0</v>
      </c>
      <c r="L13" s="12">
        <f t="shared" si="1"/>
        <v>0</v>
      </c>
      <c r="M13" s="14"/>
      <c r="N13" s="15">
        <v>0.05</v>
      </c>
      <c r="O13" s="15">
        <f t="shared" si="2"/>
        <v>0</v>
      </c>
    </row>
    <row r="14" spans="1:17" x14ac:dyDescent="0.2">
      <c r="A14" s="13" t="s">
        <v>166</v>
      </c>
      <c r="B14" s="13" t="s">
        <v>21</v>
      </c>
      <c r="C14" s="13">
        <v>90441800</v>
      </c>
      <c r="D14" s="36" t="s">
        <v>277</v>
      </c>
      <c r="E14" s="12" t="s">
        <v>167</v>
      </c>
      <c r="F14" s="12">
        <v>900</v>
      </c>
      <c r="G14" s="12">
        <v>10</v>
      </c>
      <c r="H14" s="12">
        <v>100</v>
      </c>
      <c r="I14" s="12"/>
      <c r="J14" s="13"/>
      <c r="K14" s="12">
        <f t="shared" si="0"/>
        <v>0</v>
      </c>
      <c r="L14" s="12">
        <f t="shared" si="1"/>
        <v>0</v>
      </c>
      <c r="M14" s="14"/>
      <c r="N14" s="15">
        <v>0.05</v>
      </c>
      <c r="O14" s="15">
        <f t="shared" si="2"/>
        <v>0</v>
      </c>
    </row>
    <row r="15" spans="1:17" x14ac:dyDescent="0.2">
      <c r="A15" s="11" t="s">
        <v>16</v>
      </c>
      <c r="B15" s="11" t="s">
        <v>17</v>
      </c>
      <c r="C15" s="11" t="s">
        <v>16</v>
      </c>
      <c r="D15" s="11" t="s">
        <v>275</v>
      </c>
      <c r="E15" s="12">
        <v>15</v>
      </c>
      <c r="F15" s="12">
        <v>1220</v>
      </c>
      <c r="G15" s="12">
        <v>10</v>
      </c>
      <c r="H15" s="12">
        <v>50</v>
      </c>
      <c r="I15" s="12"/>
      <c r="J15" s="13"/>
      <c r="K15" s="12">
        <f t="shared" si="0"/>
        <v>0</v>
      </c>
      <c r="L15" s="12">
        <f t="shared" si="1"/>
        <v>0</v>
      </c>
      <c r="M15" s="14"/>
      <c r="N15" s="15">
        <v>0.04</v>
      </c>
      <c r="O15" s="15">
        <f t="shared" si="2"/>
        <v>0</v>
      </c>
    </row>
    <row r="16" spans="1:17" x14ac:dyDescent="0.2">
      <c r="A16" s="16" t="s">
        <v>18</v>
      </c>
      <c r="B16" s="16" t="s">
        <v>17</v>
      </c>
      <c r="C16" s="16" t="s">
        <v>19</v>
      </c>
      <c r="D16" s="16" t="s">
        <v>276</v>
      </c>
      <c r="E16" s="12">
        <v>15</v>
      </c>
      <c r="F16" s="12">
        <v>1200</v>
      </c>
      <c r="G16" s="12">
        <v>10</v>
      </c>
      <c r="H16" s="12">
        <v>50</v>
      </c>
      <c r="I16" s="12"/>
      <c r="J16" s="13"/>
      <c r="K16" s="12">
        <f t="shared" si="0"/>
        <v>0</v>
      </c>
      <c r="L16" s="12">
        <f t="shared" si="1"/>
        <v>0</v>
      </c>
      <c r="M16" s="14"/>
      <c r="N16" s="15">
        <v>0.04</v>
      </c>
      <c r="O16" s="15">
        <f t="shared" si="2"/>
        <v>0</v>
      </c>
    </row>
    <row r="17" spans="1:17" x14ac:dyDescent="0.2">
      <c r="A17" s="11" t="s">
        <v>148</v>
      </c>
      <c r="B17" s="11" t="s">
        <v>149</v>
      </c>
      <c r="C17" s="11" t="s">
        <v>148</v>
      </c>
      <c r="D17" s="11" t="s">
        <v>275</v>
      </c>
      <c r="E17" s="12">
        <v>15</v>
      </c>
      <c r="F17" s="12">
        <v>1524</v>
      </c>
      <c r="G17" s="12">
        <v>10</v>
      </c>
      <c r="H17" s="12">
        <v>50</v>
      </c>
      <c r="I17" s="12"/>
      <c r="J17" s="13"/>
      <c r="K17" s="12">
        <f t="shared" si="0"/>
        <v>0</v>
      </c>
      <c r="L17" s="12">
        <f t="shared" si="1"/>
        <v>0</v>
      </c>
      <c r="M17" s="14"/>
      <c r="N17" s="15">
        <v>0.05</v>
      </c>
      <c r="O17" s="15">
        <f t="shared" si="2"/>
        <v>0</v>
      </c>
    </row>
    <row r="18" spans="1:17" x14ac:dyDescent="0.2">
      <c r="A18" s="16" t="s">
        <v>246</v>
      </c>
      <c r="B18" s="16" t="s">
        <v>149</v>
      </c>
      <c r="C18" s="16" t="s">
        <v>247</v>
      </c>
      <c r="D18" s="16" t="s">
        <v>276</v>
      </c>
      <c r="E18" s="12">
        <v>15</v>
      </c>
      <c r="F18" s="12">
        <v>1500</v>
      </c>
      <c r="G18" s="12">
        <v>10</v>
      </c>
      <c r="H18" s="12">
        <v>50</v>
      </c>
      <c r="I18" s="12"/>
      <c r="J18" s="13"/>
      <c r="K18" s="12">
        <f t="shared" si="0"/>
        <v>0</v>
      </c>
      <c r="L18" s="12">
        <f t="shared" si="1"/>
        <v>0</v>
      </c>
      <c r="M18" s="14"/>
      <c r="N18" s="15">
        <v>0.05</v>
      </c>
      <c r="O18" s="15">
        <f t="shared" si="2"/>
        <v>0</v>
      </c>
    </row>
    <row r="19" spans="1:17" x14ac:dyDescent="0.2">
      <c r="A19" s="11" t="s">
        <v>146</v>
      </c>
      <c r="B19" s="11" t="s">
        <v>147</v>
      </c>
      <c r="C19" s="11" t="s">
        <v>146</v>
      </c>
      <c r="D19" s="11" t="s">
        <v>275</v>
      </c>
      <c r="E19" s="12">
        <v>15</v>
      </c>
      <c r="F19" s="12">
        <v>1800</v>
      </c>
      <c r="G19" s="12">
        <v>10</v>
      </c>
      <c r="H19" s="12">
        <v>50</v>
      </c>
      <c r="I19" s="12"/>
      <c r="J19" s="13"/>
      <c r="K19" s="12">
        <f t="shared" si="0"/>
        <v>0</v>
      </c>
      <c r="L19" s="12">
        <f t="shared" si="1"/>
        <v>0</v>
      </c>
      <c r="M19" s="14"/>
      <c r="N19" s="15">
        <v>0.06</v>
      </c>
      <c r="O19" s="15">
        <f t="shared" si="2"/>
        <v>0</v>
      </c>
    </row>
    <row r="20" spans="1:17" x14ac:dyDescent="0.2">
      <c r="A20" s="16" t="s">
        <v>244</v>
      </c>
      <c r="B20" s="16" t="s">
        <v>147</v>
      </c>
      <c r="C20" s="16" t="s">
        <v>245</v>
      </c>
      <c r="D20" s="16" t="s">
        <v>276</v>
      </c>
      <c r="E20" s="12">
        <v>15</v>
      </c>
      <c r="F20" s="12">
        <v>1800</v>
      </c>
      <c r="G20" s="12">
        <v>10</v>
      </c>
      <c r="H20" s="12">
        <v>50</v>
      </c>
      <c r="I20" s="12"/>
      <c r="J20" s="13"/>
      <c r="K20" s="12">
        <f t="shared" si="0"/>
        <v>0</v>
      </c>
      <c r="L20" s="12">
        <f t="shared" si="1"/>
        <v>0</v>
      </c>
      <c r="M20" s="14"/>
      <c r="N20" s="15">
        <v>0.06</v>
      </c>
      <c r="O20" s="15">
        <f t="shared" si="2"/>
        <v>0</v>
      </c>
    </row>
    <row r="21" spans="1:17" ht="15" x14ac:dyDescent="0.2">
      <c r="A21" s="17" t="s">
        <v>28</v>
      </c>
      <c r="B21" s="17"/>
      <c r="C21" s="18"/>
      <c r="D21" s="18"/>
      <c r="E21" s="19"/>
      <c r="F21" s="12"/>
      <c r="G21" s="20"/>
      <c r="H21" s="20"/>
      <c r="I21" s="12"/>
      <c r="J21" s="21"/>
      <c r="K21" s="12"/>
      <c r="L21" s="12"/>
      <c r="M21" s="14"/>
      <c r="N21" s="12"/>
      <c r="O21" s="15"/>
    </row>
    <row r="22" spans="1:17" x14ac:dyDescent="0.2">
      <c r="A22" s="11" t="s">
        <v>260</v>
      </c>
      <c r="B22" s="11" t="s">
        <v>229</v>
      </c>
      <c r="C22" s="11" t="s">
        <v>260</v>
      </c>
      <c r="D22" s="11" t="s">
        <v>275</v>
      </c>
      <c r="E22" s="12">
        <v>20</v>
      </c>
      <c r="F22" s="12">
        <v>100</v>
      </c>
      <c r="G22" s="12">
        <v>10</v>
      </c>
      <c r="H22" s="12">
        <v>500</v>
      </c>
      <c r="I22" s="12"/>
      <c r="J22" s="13"/>
      <c r="K22" s="12">
        <f t="shared" ref="K22:K44" si="3">SUM(I22:J22)</f>
        <v>0</v>
      </c>
      <c r="L22" s="12">
        <f t="shared" ref="L22:L44" si="4">$K22/$H22</f>
        <v>0</v>
      </c>
      <c r="M22" s="14"/>
      <c r="N22" s="15">
        <v>0.06</v>
      </c>
      <c r="O22" s="15">
        <f t="shared" ref="O22:O44" si="5">$L22*$N22</f>
        <v>0</v>
      </c>
      <c r="P22" s="43">
        <f>SUM(O22:O44)</f>
        <v>0</v>
      </c>
      <c r="Q22" s="3">
        <f>P22*100/$P$151</f>
        <v>0</v>
      </c>
    </row>
    <row r="23" spans="1:17" x14ac:dyDescent="0.2">
      <c r="A23" s="36" t="s">
        <v>228</v>
      </c>
      <c r="B23" s="36" t="s">
        <v>229</v>
      </c>
      <c r="C23" s="36">
        <v>90442100</v>
      </c>
      <c r="D23" s="36" t="s">
        <v>277</v>
      </c>
      <c r="E23" s="12" t="s">
        <v>46</v>
      </c>
      <c r="F23" s="12">
        <v>100</v>
      </c>
      <c r="G23" s="12">
        <v>10</v>
      </c>
      <c r="H23" s="12">
        <v>500</v>
      </c>
      <c r="I23" s="12"/>
      <c r="J23" s="13"/>
      <c r="K23" s="12">
        <f t="shared" si="3"/>
        <v>0</v>
      </c>
      <c r="L23" s="12">
        <f t="shared" si="4"/>
        <v>0</v>
      </c>
      <c r="M23" s="14"/>
      <c r="N23" s="15">
        <v>0.06</v>
      </c>
      <c r="O23" s="15">
        <f t="shared" si="5"/>
        <v>0</v>
      </c>
      <c r="P23" s="43"/>
    </row>
    <row r="24" spans="1:17" x14ac:dyDescent="0.2">
      <c r="A24" s="36" t="s">
        <v>172</v>
      </c>
      <c r="B24" s="36" t="s">
        <v>173</v>
      </c>
      <c r="C24" s="36">
        <v>90447000</v>
      </c>
      <c r="D24" s="36" t="s">
        <v>277</v>
      </c>
      <c r="E24" s="12" t="s">
        <v>46</v>
      </c>
      <c r="F24" s="12">
        <v>240</v>
      </c>
      <c r="G24" s="12">
        <v>10</v>
      </c>
      <c r="H24" s="12">
        <v>250</v>
      </c>
      <c r="I24" s="12"/>
      <c r="J24" s="13"/>
      <c r="K24" s="12">
        <f t="shared" si="3"/>
        <v>0</v>
      </c>
      <c r="L24" s="12">
        <f t="shared" si="4"/>
        <v>0</v>
      </c>
      <c r="M24" s="14"/>
      <c r="N24" s="15">
        <v>0.06</v>
      </c>
      <c r="O24" s="15">
        <f t="shared" si="5"/>
        <v>0</v>
      </c>
    </row>
    <row r="25" spans="1:17" x14ac:dyDescent="0.2">
      <c r="A25" s="11" t="s">
        <v>50</v>
      </c>
      <c r="B25" s="11" t="s">
        <v>51</v>
      </c>
      <c r="C25" s="11" t="s">
        <v>50</v>
      </c>
      <c r="D25" s="11" t="s">
        <v>275</v>
      </c>
      <c r="E25" s="12">
        <v>20</v>
      </c>
      <c r="F25" s="12">
        <v>457</v>
      </c>
      <c r="G25" s="12">
        <v>10</v>
      </c>
      <c r="H25" s="12">
        <v>100</v>
      </c>
      <c r="I25" s="12"/>
      <c r="J25" s="13"/>
      <c r="K25" s="12">
        <f t="shared" si="3"/>
        <v>0</v>
      </c>
      <c r="L25" s="12">
        <f t="shared" si="4"/>
        <v>0</v>
      </c>
      <c r="M25" s="14"/>
      <c r="N25" s="15">
        <v>0.04</v>
      </c>
      <c r="O25" s="15">
        <f t="shared" si="5"/>
        <v>0</v>
      </c>
    </row>
    <row r="26" spans="1:17" x14ac:dyDescent="0.2">
      <c r="A26" s="16" t="s">
        <v>252</v>
      </c>
      <c r="B26" s="16" t="s">
        <v>51</v>
      </c>
      <c r="C26" s="16" t="s">
        <v>253</v>
      </c>
      <c r="D26" s="16" t="s">
        <v>276</v>
      </c>
      <c r="E26" s="12">
        <v>20</v>
      </c>
      <c r="F26" s="12">
        <v>450</v>
      </c>
      <c r="G26" s="12">
        <v>10</v>
      </c>
      <c r="H26" s="12">
        <v>100</v>
      </c>
      <c r="I26" s="12"/>
      <c r="J26" s="13"/>
      <c r="K26" s="12">
        <f t="shared" si="3"/>
        <v>0</v>
      </c>
      <c r="L26" s="12">
        <f t="shared" si="4"/>
        <v>0</v>
      </c>
      <c r="M26" s="14"/>
      <c r="N26" s="15">
        <v>0.04</v>
      </c>
      <c r="O26" s="15">
        <f t="shared" si="5"/>
        <v>0</v>
      </c>
    </row>
    <row r="27" spans="1:17" x14ac:dyDescent="0.2">
      <c r="A27" s="36" t="s">
        <v>171</v>
      </c>
      <c r="B27" s="36" t="s">
        <v>51</v>
      </c>
      <c r="C27" s="36">
        <v>90442400</v>
      </c>
      <c r="D27" s="36" t="s">
        <v>277</v>
      </c>
      <c r="E27" s="12" t="s">
        <v>46</v>
      </c>
      <c r="F27" s="12">
        <v>450</v>
      </c>
      <c r="G27" s="12">
        <v>10</v>
      </c>
      <c r="H27" s="12">
        <v>100</v>
      </c>
      <c r="I27" s="12"/>
      <c r="J27" s="13"/>
      <c r="K27" s="12">
        <f t="shared" si="3"/>
        <v>0</v>
      </c>
      <c r="L27" s="12">
        <f t="shared" si="4"/>
        <v>0</v>
      </c>
      <c r="M27" s="14"/>
      <c r="N27" s="15">
        <v>0.04</v>
      </c>
      <c r="O27" s="15">
        <f t="shared" si="5"/>
        <v>0</v>
      </c>
    </row>
    <row r="28" spans="1:17" x14ac:dyDescent="0.2">
      <c r="A28" s="11" t="s">
        <v>47</v>
      </c>
      <c r="B28" s="11" t="s">
        <v>48</v>
      </c>
      <c r="C28" s="11" t="s">
        <v>47</v>
      </c>
      <c r="D28" s="11" t="s">
        <v>275</v>
      </c>
      <c r="E28" s="12">
        <v>20</v>
      </c>
      <c r="F28" s="12">
        <v>610</v>
      </c>
      <c r="G28" s="12">
        <v>10</v>
      </c>
      <c r="H28" s="12">
        <v>100</v>
      </c>
      <c r="I28" s="12"/>
      <c r="J28" s="13"/>
      <c r="K28" s="12">
        <f t="shared" si="3"/>
        <v>0</v>
      </c>
      <c r="L28" s="12">
        <f t="shared" si="4"/>
        <v>0</v>
      </c>
      <c r="M28" s="14"/>
      <c r="N28" s="15">
        <v>0.06</v>
      </c>
      <c r="O28" s="15">
        <f t="shared" si="5"/>
        <v>0</v>
      </c>
    </row>
    <row r="29" spans="1:17" x14ac:dyDescent="0.2">
      <c r="A29" s="16" t="s">
        <v>250</v>
      </c>
      <c r="B29" s="16" t="s">
        <v>48</v>
      </c>
      <c r="C29" s="16" t="s">
        <v>251</v>
      </c>
      <c r="D29" s="16" t="s">
        <v>276</v>
      </c>
      <c r="E29" s="12">
        <v>20</v>
      </c>
      <c r="F29" s="12">
        <v>600</v>
      </c>
      <c r="G29" s="12">
        <v>10</v>
      </c>
      <c r="H29" s="12">
        <v>100</v>
      </c>
      <c r="I29" s="12"/>
      <c r="J29" s="13"/>
      <c r="K29" s="12">
        <f t="shared" si="3"/>
        <v>0</v>
      </c>
      <c r="L29" s="12">
        <f t="shared" si="4"/>
        <v>0</v>
      </c>
      <c r="M29" s="14"/>
      <c r="N29" s="15">
        <v>0.06</v>
      </c>
      <c r="O29" s="15">
        <f t="shared" si="5"/>
        <v>0</v>
      </c>
    </row>
    <row r="30" spans="1:17" x14ac:dyDescent="0.2">
      <c r="A30" s="36" t="s">
        <v>49</v>
      </c>
      <c r="B30" s="36" t="s">
        <v>48</v>
      </c>
      <c r="C30" s="36">
        <v>90442600</v>
      </c>
      <c r="D30" s="36" t="s">
        <v>277</v>
      </c>
      <c r="E30" s="12" t="s">
        <v>46</v>
      </c>
      <c r="F30" s="12">
        <v>600</v>
      </c>
      <c r="G30" s="12">
        <v>10</v>
      </c>
      <c r="H30" s="12">
        <v>100</v>
      </c>
      <c r="I30" s="12"/>
      <c r="J30" s="13"/>
      <c r="K30" s="12">
        <f t="shared" si="3"/>
        <v>0</v>
      </c>
      <c r="L30" s="12">
        <f t="shared" si="4"/>
        <v>0</v>
      </c>
      <c r="M30" s="14"/>
      <c r="N30" s="15">
        <v>0.06</v>
      </c>
      <c r="O30" s="15">
        <f t="shared" si="5"/>
        <v>0</v>
      </c>
    </row>
    <row r="31" spans="1:17" x14ac:dyDescent="0.2">
      <c r="A31" s="23" t="s">
        <v>154</v>
      </c>
      <c r="B31" s="11" t="s">
        <v>43</v>
      </c>
      <c r="C31" s="11" t="s">
        <v>154</v>
      </c>
      <c r="D31" s="11" t="s">
        <v>275</v>
      </c>
      <c r="E31" s="12">
        <v>20</v>
      </c>
      <c r="F31" s="12">
        <v>760</v>
      </c>
      <c r="G31" s="12">
        <v>10</v>
      </c>
      <c r="H31" s="12">
        <v>100</v>
      </c>
      <c r="I31" s="12"/>
      <c r="J31" s="13"/>
      <c r="K31" s="12">
        <f t="shared" si="3"/>
        <v>0</v>
      </c>
      <c r="L31" s="12">
        <f t="shared" si="4"/>
        <v>0</v>
      </c>
      <c r="M31" s="14"/>
      <c r="N31" s="15">
        <v>7.0000000000000007E-2</v>
      </c>
      <c r="O31" s="15">
        <f t="shared" si="5"/>
        <v>0</v>
      </c>
    </row>
    <row r="32" spans="1:17" x14ac:dyDescent="0.2">
      <c r="A32" s="16" t="s">
        <v>42</v>
      </c>
      <c r="B32" s="16" t="s">
        <v>43</v>
      </c>
      <c r="C32" s="16" t="s">
        <v>44</v>
      </c>
      <c r="D32" s="16" t="s">
        <v>276</v>
      </c>
      <c r="E32" s="12">
        <v>20</v>
      </c>
      <c r="F32" s="12">
        <v>750</v>
      </c>
      <c r="G32" s="12">
        <v>10</v>
      </c>
      <c r="H32" s="12">
        <v>100</v>
      </c>
      <c r="I32" s="12"/>
      <c r="J32" s="13"/>
      <c r="K32" s="12">
        <f t="shared" si="3"/>
        <v>0</v>
      </c>
      <c r="L32" s="12">
        <f t="shared" si="4"/>
        <v>0</v>
      </c>
      <c r="M32" s="14"/>
      <c r="N32" s="15">
        <v>7.0000000000000007E-2</v>
      </c>
      <c r="O32" s="15">
        <f t="shared" si="5"/>
        <v>0</v>
      </c>
    </row>
    <row r="33" spans="1:17" x14ac:dyDescent="0.2">
      <c r="A33" s="36" t="s">
        <v>45</v>
      </c>
      <c r="B33" s="36" t="s">
        <v>43</v>
      </c>
      <c r="C33" s="36">
        <v>90442700</v>
      </c>
      <c r="D33" s="36" t="s">
        <v>277</v>
      </c>
      <c r="E33" s="12" t="s">
        <v>46</v>
      </c>
      <c r="F33" s="12">
        <v>750</v>
      </c>
      <c r="G33" s="12">
        <v>10</v>
      </c>
      <c r="H33" s="12">
        <v>100</v>
      </c>
      <c r="I33" s="12"/>
      <c r="J33" s="13"/>
      <c r="K33" s="12">
        <f t="shared" si="3"/>
        <v>0</v>
      </c>
      <c r="L33" s="12">
        <f t="shared" si="4"/>
        <v>0</v>
      </c>
      <c r="M33" s="14"/>
      <c r="N33" s="15">
        <v>7.0000000000000007E-2</v>
      </c>
      <c r="O33" s="15">
        <f t="shared" si="5"/>
        <v>0</v>
      </c>
    </row>
    <row r="34" spans="1:17" x14ac:dyDescent="0.2">
      <c r="A34" s="11" t="s">
        <v>38</v>
      </c>
      <c r="B34" s="11" t="s">
        <v>39</v>
      </c>
      <c r="C34" s="11" t="s">
        <v>38</v>
      </c>
      <c r="D34" s="11" t="s">
        <v>275</v>
      </c>
      <c r="E34" s="12">
        <v>20</v>
      </c>
      <c r="F34" s="12">
        <v>915</v>
      </c>
      <c r="G34" s="12">
        <v>10</v>
      </c>
      <c r="H34" s="12">
        <v>50</v>
      </c>
      <c r="I34" s="12"/>
      <c r="J34" s="13"/>
      <c r="K34" s="12">
        <f t="shared" si="3"/>
        <v>0</v>
      </c>
      <c r="L34" s="12">
        <f t="shared" si="4"/>
        <v>0</v>
      </c>
      <c r="M34" s="14"/>
      <c r="N34" s="15">
        <v>0.04</v>
      </c>
      <c r="O34" s="15">
        <f t="shared" si="5"/>
        <v>0</v>
      </c>
    </row>
    <row r="35" spans="1:17" x14ac:dyDescent="0.2">
      <c r="A35" s="16" t="s">
        <v>40</v>
      </c>
      <c r="B35" s="16" t="s">
        <v>39</v>
      </c>
      <c r="C35" s="16" t="s">
        <v>41</v>
      </c>
      <c r="D35" s="16" t="s">
        <v>276</v>
      </c>
      <c r="E35" s="12">
        <v>20</v>
      </c>
      <c r="F35" s="12">
        <v>900</v>
      </c>
      <c r="G35" s="12">
        <v>10</v>
      </c>
      <c r="H35" s="12">
        <v>50</v>
      </c>
      <c r="I35" s="12"/>
      <c r="J35" s="13"/>
      <c r="K35" s="12">
        <f t="shared" si="3"/>
        <v>0</v>
      </c>
      <c r="L35" s="12">
        <f t="shared" si="4"/>
        <v>0</v>
      </c>
      <c r="M35" s="14"/>
      <c r="N35" s="15">
        <v>0.04</v>
      </c>
      <c r="O35" s="15">
        <f t="shared" si="5"/>
        <v>0</v>
      </c>
    </row>
    <row r="36" spans="1:17" x14ac:dyDescent="0.2">
      <c r="A36" s="36" t="s">
        <v>170</v>
      </c>
      <c r="B36" s="36" t="s">
        <v>39</v>
      </c>
      <c r="C36" s="36">
        <v>90442800</v>
      </c>
      <c r="D36" s="36" t="s">
        <v>277</v>
      </c>
      <c r="E36" s="12" t="s">
        <v>46</v>
      </c>
      <c r="F36" s="12">
        <v>900</v>
      </c>
      <c r="G36" s="12">
        <v>10</v>
      </c>
      <c r="H36" s="12">
        <v>50</v>
      </c>
      <c r="I36" s="12"/>
      <c r="J36" s="13"/>
      <c r="K36" s="12">
        <f t="shared" si="3"/>
        <v>0</v>
      </c>
      <c r="L36" s="12">
        <f t="shared" si="4"/>
        <v>0</v>
      </c>
      <c r="M36" s="14"/>
      <c r="N36" s="15">
        <v>0.04</v>
      </c>
      <c r="O36" s="15">
        <f t="shared" si="5"/>
        <v>0</v>
      </c>
    </row>
    <row r="37" spans="1:17" x14ac:dyDescent="0.2">
      <c r="A37" s="11" t="s">
        <v>34</v>
      </c>
      <c r="B37" s="11" t="s">
        <v>35</v>
      </c>
      <c r="C37" s="11" t="s">
        <v>34</v>
      </c>
      <c r="D37" s="11" t="s">
        <v>275</v>
      </c>
      <c r="E37" s="12">
        <v>20</v>
      </c>
      <c r="F37" s="12">
        <v>1220</v>
      </c>
      <c r="G37" s="12">
        <v>10</v>
      </c>
      <c r="H37" s="12">
        <v>50</v>
      </c>
      <c r="I37" s="12"/>
      <c r="J37" s="13"/>
      <c r="K37" s="12">
        <f t="shared" si="3"/>
        <v>0</v>
      </c>
      <c r="L37" s="12">
        <f t="shared" si="4"/>
        <v>0</v>
      </c>
      <c r="M37" s="14"/>
      <c r="N37" s="15">
        <v>0.06</v>
      </c>
      <c r="O37" s="15">
        <f t="shared" si="5"/>
        <v>0</v>
      </c>
    </row>
    <row r="38" spans="1:17" x14ac:dyDescent="0.2">
      <c r="A38" s="16" t="s">
        <v>36</v>
      </c>
      <c r="B38" s="16" t="s">
        <v>35</v>
      </c>
      <c r="C38" s="16" t="s">
        <v>37</v>
      </c>
      <c r="D38" s="16" t="s">
        <v>276</v>
      </c>
      <c r="E38" s="12">
        <v>20</v>
      </c>
      <c r="F38" s="12">
        <v>1200</v>
      </c>
      <c r="G38" s="12">
        <v>10</v>
      </c>
      <c r="H38" s="12">
        <v>50</v>
      </c>
      <c r="I38" s="12"/>
      <c r="J38" s="13"/>
      <c r="K38" s="12">
        <f t="shared" si="3"/>
        <v>0</v>
      </c>
      <c r="L38" s="12">
        <f t="shared" si="4"/>
        <v>0</v>
      </c>
      <c r="M38" s="14"/>
      <c r="N38" s="15">
        <v>0.06</v>
      </c>
      <c r="O38" s="15">
        <f t="shared" si="5"/>
        <v>0</v>
      </c>
    </row>
    <row r="39" spans="1:17" x14ac:dyDescent="0.2">
      <c r="A39" s="11" t="s">
        <v>32</v>
      </c>
      <c r="B39" s="11" t="s">
        <v>33</v>
      </c>
      <c r="C39" s="11" t="s">
        <v>32</v>
      </c>
      <c r="D39" s="11" t="s">
        <v>275</v>
      </c>
      <c r="E39" s="12">
        <v>20</v>
      </c>
      <c r="F39" s="12">
        <v>1524</v>
      </c>
      <c r="G39" s="12">
        <v>10</v>
      </c>
      <c r="H39" s="12">
        <v>50</v>
      </c>
      <c r="I39" s="12"/>
      <c r="J39" s="13"/>
      <c r="K39" s="12">
        <f t="shared" si="3"/>
        <v>0</v>
      </c>
      <c r="L39" s="12">
        <f t="shared" si="4"/>
        <v>0</v>
      </c>
      <c r="M39" s="14"/>
      <c r="N39" s="15">
        <v>7.0000000000000007E-2</v>
      </c>
      <c r="O39" s="15">
        <f t="shared" si="5"/>
        <v>0</v>
      </c>
    </row>
    <row r="40" spans="1:17" x14ac:dyDescent="0.2">
      <c r="A40" s="11" t="s">
        <v>214</v>
      </c>
      <c r="B40" s="11" t="s">
        <v>30</v>
      </c>
      <c r="C40" s="11" t="s">
        <v>214</v>
      </c>
      <c r="D40" s="11" t="s">
        <v>275</v>
      </c>
      <c r="E40" s="12">
        <v>20</v>
      </c>
      <c r="F40" s="12">
        <v>1800</v>
      </c>
      <c r="G40" s="12">
        <v>10</v>
      </c>
      <c r="H40" s="12">
        <v>50</v>
      </c>
      <c r="I40" s="12"/>
      <c r="J40" s="13"/>
      <c r="K40" s="12">
        <f t="shared" si="3"/>
        <v>0</v>
      </c>
      <c r="L40" s="12">
        <f t="shared" si="4"/>
        <v>0</v>
      </c>
      <c r="M40" s="14"/>
      <c r="N40" s="15">
        <v>0.09</v>
      </c>
      <c r="O40" s="15">
        <f t="shared" si="5"/>
        <v>0</v>
      </c>
    </row>
    <row r="41" spans="1:17" x14ac:dyDescent="0.2">
      <c r="A41" s="22" t="s">
        <v>29</v>
      </c>
      <c r="B41" s="22" t="s">
        <v>30</v>
      </c>
      <c r="C41" s="22" t="s">
        <v>31</v>
      </c>
      <c r="D41" s="22" t="s">
        <v>276</v>
      </c>
      <c r="E41" s="12">
        <v>20</v>
      </c>
      <c r="F41" s="12">
        <v>1800</v>
      </c>
      <c r="G41" s="12">
        <v>10</v>
      </c>
      <c r="H41" s="12">
        <v>50</v>
      </c>
      <c r="I41" s="12"/>
      <c r="J41" s="13"/>
      <c r="K41" s="12">
        <f t="shared" si="3"/>
        <v>0</v>
      </c>
      <c r="L41" s="12">
        <f t="shared" si="4"/>
        <v>0</v>
      </c>
      <c r="M41" s="14"/>
      <c r="N41" s="15">
        <v>0.09</v>
      </c>
      <c r="O41" s="15">
        <f t="shared" si="5"/>
        <v>0</v>
      </c>
    </row>
    <row r="42" spans="1:17" x14ac:dyDescent="0.2">
      <c r="A42" s="11" t="s">
        <v>212</v>
      </c>
      <c r="B42" s="11" t="s">
        <v>213</v>
      </c>
      <c r="C42" s="11" t="s">
        <v>212</v>
      </c>
      <c r="D42" s="11" t="s">
        <v>275</v>
      </c>
      <c r="E42" s="12">
        <v>20</v>
      </c>
      <c r="F42" s="12">
        <v>2100</v>
      </c>
      <c r="G42" s="12">
        <v>10</v>
      </c>
      <c r="H42" s="12">
        <v>50</v>
      </c>
      <c r="I42" s="12"/>
      <c r="J42" s="13"/>
      <c r="K42" s="12">
        <f t="shared" si="3"/>
        <v>0</v>
      </c>
      <c r="L42" s="12">
        <f t="shared" si="4"/>
        <v>0</v>
      </c>
      <c r="M42" s="14"/>
      <c r="N42" s="15">
        <v>7.0000000000000007E-2</v>
      </c>
      <c r="O42" s="15">
        <f t="shared" si="5"/>
        <v>0</v>
      </c>
    </row>
    <row r="43" spans="1:17" x14ac:dyDescent="0.2">
      <c r="A43" s="22" t="s">
        <v>248</v>
      </c>
      <c r="B43" s="22" t="s">
        <v>213</v>
      </c>
      <c r="C43" s="22" t="s">
        <v>249</v>
      </c>
      <c r="D43" s="22" t="s">
        <v>276</v>
      </c>
      <c r="E43" s="12">
        <v>20</v>
      </c>
      <c r="F43" s="12">
        <v>2100</v>
      </c>
      <c r="G43" s="12">
        <v>10</v>
      </c>
      <c r="H43" s="12">
        <v>50</v>
      </c>
      <c r="I43" s="12"/>
      <c r="J43" s="13"/>
      <c r="K43" s="12">
        <f t="shared" si="3"/>
        <v>0</v>
      </c>
      <c r="L43" s="12">
        <f t="shared" si="4"/>
        <v>0</v>
      </c>
      <c r="M43" s="14"/>
      <c r="N43" s="15">
        <v>7.0000000000000007E-2</v>
      </c>
      <c r="O43" s="15">
        <f t="shared" si="5"/>
        <v>0</v>
      </c>
    </row>
    <row r="44" spans="1:17" x14ac:dyDescent="0.2">
      <c r="A44" s="11" t="s">
        <v>242</v>
      </c>
      <c r="B44" s="11" t="s">
        <v>243</v>
      </c>
      <c r="C44" s="11" t="s">
        <v>242</v>
      </c>
      <c r="D44" s="11" t="s">
        <v>275</v>
      </c>
      <c r="E44" s="12">
        <v>20</v>
      </c>
      <c r="F44" s="12">
        <v>2400</v>
      </c>
      <c r="G44" s="12">
        <v>10</v>
      </c>
      <c r="H44" s="12">
        <v>50</v>
      </c>
      <c r="I44" s="12"/>
      <c r="J44" s="13"/>
      <c r="K44" s="12">
        <f t="shared" si="3"/>
        <v>0</v>
      </c>
      <c r="L44" s="12">
        <f t="shared" si="4"/>
        <v>0</v>
      </c>
      <c r="M44" s="14"/>
      <c r="N44" s="15">
        <v>7.0000000000000007E-2</v>
      </c>
      <c r="O44" s="15">
        <f t="shared" si="5"/>
        <v>0</v>
      </c>
    </row>
    <row r="45" spans="1:17" ht="15" x14ac:dyDescent="0.2">
      <c r="A45" s="17" t="s">
        <v>52</v>
      </c>
      <c r="B45" s="17"/>
      <c r="C45" s="18"/>
      <c r="D45" s="18"/>
      <c r="E45" s="19"/>
      <c r="F45" s="24"/>
      <c r="G45" s="10"/>
      <c r="H45" s="10"/>
      <c r="I45" s="12"/>
      <c r="J45" s="25"/>
      <c r="K45" s="12"/>
      <c r="L45" s="12"/>
      <c r="M45" s="14"/>
      <c r="N45" s="12"/>
      <c r="O45" s="15"/>
    </row>
    <row r="46" spans="1:17" x14ac:dyDescent="0.2">
      <c r="A46" s="11" t="s">
        <v>261</v>
      </c>
      <c r="B46" s="11" t="s">
        <v>262</v>
      </c>
      <c r="C46" s="11" t="s">
        <v>261</v>
      </c>
      <c r="D46" s="11" t="s">
        <v>275</v>
      </c>
      <c r="E46" s="12" t="s">
        <v>63</v>
      </c>
      <c r="F46" s="12">
        <v>200</v>
      </c>
      <c r="G46" s="12">
        <v>10</v>
      </c>
      <c r="H46" s="12">
        <v>150</v>
      </c>
      <c r="I46" s="12">
        <v>450</v>
      </c>
      <c r="J46" s="13"/>
      <c r="K46" s="12">
        <f t="shared" ref="K46:K66" si="6">SUM(I46:J46)</f>
        <v>450</v>
      </c>
      <c r="L46" s="12">
        <f t="shared" ref="L46:L66" si="7">$K46/$H46</f>
        <v>3</v>
      </c>
      <c r="M46" s="14"/>
      <c r="N46" s="15">
        <v>0.06</v>
      </c>
      <c r="O46" s="15">
        <f t="shared" ref="O46:O66" si="8">$L46*$N46</f>
        <v>0.18</v>
      </c>
      <c r="P46" s="43">
        <f>SUM(O46:O66)</f>
        <v>0.4</v>
      </c>
      <c r="Q46" s="3">
        <f>P46*100/$P$151</f>
        <v>35.087719298245609</v>
      </c>
    </row>
    <row r="47" spans="1:17" x14ac:dyDescent="0.2">
      <c r="A47" s="37" t="s">
        <v>198</v>
      </c>
      <c r="B47" s="36" t="s">
        <v>199</v>
      </c>
      <c r="C47" s="36">
        <v>90448000</v>
      </c>
      <c r="D47" s="36" t="s">
        <v>277</v>
      </c>
      <c r="E47" s="12" t="s">
        <v>63</v>
      </c>
      <c r="F47" s="12">
        <v>270</v>
      </c>
      <c r="G47" s="12">
        <v>10</v>
      </c>
      <c r="H47" s="12">
        <v>100</v>
      </c>
      <c r="I47" s="12"/>
      <c r="J47" s="13"/>
      <c r="K47" s="12">
        <f t="shared" si="6"/>
        <v>0</v>
      </c>
      <c r="L47" s="12">
        <f t="shared" si="7"/>
        <v>0</v>
      </c>
      <c r="M47" s="14"/>
      <c r="N47" s="15">
        <v>0.06</v>
      </c>
      <c r="O47" s="15">
        <f t="shared" si="8"/>
        <v>0</v>
      </c>
    </row>
    <row r="48" spans="1:17" x14ac:dyDescent="0.2">
      <c r="A48" s="27" t="s">
        <v>67</v>
      </c>
      <c r="B48" s="27" t="s">
        <v>68</v>
      </c>
      <c r="C48" s="27" t="s">
        <v>69</v>
      </c>
      <c r="D48" s="11" t="s">
        <v>275</v>
      </c>
      <c r="E48" s="12">
        <v>25</v>
      </c>
      <c r="F48" s="12">
        <v>375</v>
      </c>
      <c r="G48" s="12">
        <v>10</v>
      </c>
      <c r="H48" s="12">
        <v>100</v>
      </c>
      <c r="I48" s="12"/>
      <c r="J48" s="13"/>
      <c r="K48" s="12">
        <f t="shared" si="6"/>
        <v>0</v>
      </c>
      <c r="L48" s="12">
        <f t="shared" si="7"/>
        <v>0</v>
      </c>
      <c r="M48" s="14"/>
      <c r="N48" s="15">
        <v>0.06</v>
      </c>
      <c r="O48" s="15">
        <f t="shared" si="8"/>
        <v>0</v>
      </c>
    </row>
    <row r="49" spans="1:15" x14ac:dyDescent="0.2">
      <c r="A49" s="11" t="s">
        <v>64</v>
      </c>
      <c r="B49" s="11" t="s">
        <v>65</v>
      </c>
      <c r="C49" s="11" t="s">
        <v>64</v>
      </c>
      <c r="D49" s="11" t="s">
        <v>275</v>
      </c>
      <c r="E49" s="12">
        <v>25</v>
      </c>
      <c r="F49" s="12">
        <v>457</v>
      </c>
      <c r="G49" s="12">
        <v>10</v>
      </c>
      <c r="H49" s="12">
        <v>100</v>
      </c>
      <c r="I49" s="12"/>
      <c r="J49" s="13"/>
      <c r="K49" s="12">
        <f t="shared" si="6"/>
        <v>0</v>
      </c>
      <c r="L49" s="12">
        <f t="shared" si="7"/>
        <v>0</v>
      </c>
      <c r="M49" s="14"/>
      <c r="N49" s="15">
        <v>0.06</v>
      </c>
      <c r="O49" s="15">
        <f t="shared" si="8"/>
        <v>0</v>
      </c>
    </row>
    <row r="50" spans="1:15" x14ac:dyDescent="0.2">
      <c r="A50" s="36" t="s">
        <v>66</v>
      </c>
      <c r="B50" s="36" t="s">
        <v>65</v>
      </c>
      <c r="C50" s="36">
        <v>90443400</v>
      </c>
      <c r="D50" s="36" t="s">
        <v>277</v>
      </c>
      <c r="E50" s="12" t="s">
        <v>63</v>
      </c>
      <c r="F50" s="12">
        <v>450</v>
      </c>
      <c r="G50" s="12">
        <v>10</v>
      </c>
      <c r="H50" s="12">
        <v>100</v>
      </c>
      <c r="I50" s="12"/>
      <c r="J50" s="13"/>
      <c r="K50" s="12">
        <f t="shared" si="6"/>
        <v>0</v>
      </c>
      <c r="L50" s="12">
        <f t="shared" si="7"/>
        <v>0</v>
      </c>
      <c r="M50" s="14"/>
      <c r="N50" s="15">
        <v>0.06</v>
      </c>
      <c r="O50" s="15">
        <f t="shared" si="8"/>
        <v>0</v>
      </c>
    </row>
    <row r="51" spans="1:15" x14ac:dyDescent="0.2">
      <c r="A51" s="11" t="s">
        <v>60</v>
      </c>
      <c r="B51" s="11" t="s">
        <v>61</v>
      </c>
      <c r="C51" s="11" t="s">
        <v>60</v>
      </c>
      <c r="D51" s="11" t="s">
        <v>275</v>
      </c>
      <c r="E51" s="12">
        <v>25</v>
      </c>
      <c r="F51" s="12">
        <v>610</v>
      </c>
      <c r="G51" s="12">
        <v>10</v>
      </c>
      <c r="H51" s="12">
        <v>50</v>
      </c>
      <c r="I51" s="12"/>
      <c r="J51" s="13"/>
      <c r="K51" s="12">
        <f t="shared" si="6"/>
        <v>0</v>
      </c>
      <c r="L51" s="12">
        <f t="shared" si="7"/>
        <v>0</v>
      </c>
      <c r="M51" s="14"/>
      <c r="N51" s="15">
        <v>0.04</v>
      </c>
      <c r="O51" s="15">
        <f t="shared" si="8"/>
        <v>0</v>
      </c>
    </row>
    <row r="52" spans="1:15" x14ac:dyDescent="0.2">
      <c r="A52" s="36" t="s">
        <v>62</v>
      </c>
      <c r="B52" s="36" t="s">
        <v>61</v>
      </c>
      <c r="C52" s="36">
        <v>90443600</v>
      </c>
      <c r="D52" s="36" t="s">
        <v>277</v>
      </c>
      <c r="E52" s="12" t="s">
        <v>63</v>
      </c>
      <c r="F52" s="12">
        <v>600</v>
      </c>
      <c r="G52" s="12">
        <v>10</v>
      </c>
      <c r="H52" s="12">
        <v>50</v>
      </c>
      <c r="I52" s="12"/>
      <c r="J52" s="13"/>
      <c r="K52" s="12">
        <f t="shared" si="6"/>
        <v>0</v>
      </c>
      <c r="L52" s="12">
        <f t="shared" si="7"/>
        <v>0</v>
      </c>
      <c r="M52" s="14"/>
      <c r="N52" s="15">
        <v>0.04</v>
      </c>
      <c r="O52" s="15">
        <f t="shared" si="8"/>
        <v>0</v>
      </c>
    </row>
    <row r="53" spans="1:15" x14ac:dyDescent="0.2">
      <c r="A53" s="11" t="s">
        <v>195</v>
      </c>
      <c r="B53" s="11" t="s">
        <v>178</v>
      </c>
      <c r="C53" s="11" t="s">
        <v>195</v>
      </c>
      <c r="D53" s="11" t="s">
        <v>275</v>
      </c>
      <c r="E53" s="12">
        <v>25</v>
      </c>
      <c r="F53" s="12">
        <v>750</v>
      </c>
      <c r="G53" s="12">
        <v>10</v>
      </c>
      <c r="H53" s="12">
        <v>50</v>
      </c>
      <c r="I53" s="12"/>
      <c r="J53" s="13"/>
      <c r="K53" s="12">
        <f t="shared" si="6"/>
        <v>0</v>
      </c>
      <c r="L53" s="12">
        <f t="shared" si="7"/>
        <v>0</v>
      </c>
      <c r="M53" s="14"/>
      <c r="N53" s="15">
        <v>0.05</v>
      </c>
      <c r="O53" s="15">
        <f t="shared" si="8"/>
        <v>0</v>
      </c>
    </row>
    <row r="54" spans="1:15" x14ac:dyDescent="0.2">
      <c r="A54" s="16" t="s">
        <v>196</v>
      </c>
      <c r="B54" s="16" t="s">
        <v>178</v>
      </c>
      <c r="C54" s="16" t="s">
        <v>197</v>
      </c>
      <c r="D54" s="16" t="s">
        <v>276</v>
      </c>
      <c r="E54" s="12">
        <v>25</v>
      </c>
      <c r="F54" s="12">
        <v>750</v>
      </c>
      <c r="G54" s="12">
        <v>10</v>
      </c>
      <c r="H54" s="12">
        <v>50</v>
      </c>
      <c r="I54" s="12"/>
      <c r="J54" s="13"/>
      <c r="K54" s="12">
        <f t="shared" si="6"/>
        <v>0</v>
      </c>
      <c r="L54" s="12">
        <f t="shared" si="7"/>
        <v>0</v>
      </c>
      <c r="M54" s="14"/>
      <c r="N54" s="15">
        <v>0.05</v>
      </c>
      <c r="O54" s="15">
        <f t="shared" si="8"/>
        <v>0</v>
      </c>
    </row>
    <row r="55" spans="1:15" x14ac:dyDescent="0.2">
      <c r="A55" s="36" t="s">
        <v>177</v>
      </c>
      <c r="B55" s="36" t="s">
        <v>178</v>
      </c>
      <c r="C55" s="36">
        <v>90443700</v>
      </c>
      <c r="D55" s="36" t="s">
        <v>277</v>
      </c>
      <c r="E55" s="12" t="s">
        <v>63</v>
      </c>
      <c r="F55" s="12">
        <v>750</v>
      </c>
      <c r="G55" s="12">
        <v>10</v>
      </c>
      <c r="H55" s="12">
        <v>50</v>
      </c>
      <c r="I55" s="12"/>
      <c r="J55" s="13"/>
      <c r="K55" s="12">
        <f t="shared" si="6"/>
        <v>0</v>
      </c>
      <c r="L55" s="12">
        <f t="shared" si="7"/>
        <v>0</v>
      </c>
      <c r="M55" s="14"/>
      <c r="N55" s="15">
        <v>0.05</v>
      </c>
      <c r="O55" s="15">
        <f t="shared" si="8"/>
        <v>0</v>
      </c>
    </row>
    <row r="56" spans="1:15" x14ac:dyDescent="0.2">
      <c r="A56" s="11" t="s">
        <v>155</v>
      </c>
      <c r="B56" s="11" t="s">
        <v>58</v>
      </c>
      <c r="C56" s="11" t="s">
        <v>155</v>
      </c>
      <c r="D56" s="11" t="s">
        <v>275</v>
      </c>
      <c r="E56" s="12">
        <v>25</v>
      </c>
      <c r="F56" s="12">
        <v>915</v>
      </c>
      <c r="G56" s="12">
        <v>10</v>
      </c>
      <c r="H56" s="12">
        <v>50</v>
      </c>
      <c r="I56" s="12"/>
      <c r="J56" s="13"/>
      <c r="K56" s="12">
        <f t="shared" si="6"/>
        <v>0</v>
      </c>
      <c r="L56" s="12">
        <f t="shared" si="7"/>
        <v>0</v>
      </c>
      <c r="M56" s="14"/>
      <c r="N56" s="15">
        <v>0.06</v>
      </c>
      <c r="O56" s="15">
        <f t="shared" si="8"/>
        <v>0</v>
      </c>
    </row>
    <row r="57" spans="1:15" x14ac:dyDescent="0.2">
      <c r="A57" s="16" t="s">
        <v>57</v>
      </c>
      <c r="B57" s="16" t="s">
        <v>58</v>
      </c>
      <c r="C57" s="16" t="s">
        <v>59</v>
      </c>
      <c r="D57" s="16" t="s">
        <v>276</v>
      </c>
      <c r="E57" s="12">
        <v>25</v>
      </c>
      <c r="F57" s="12">
        <v>900</v>
      </c>
      <c r="G57" s="12">
        <v>10</v>
      </c>
      <c r="H57" s="12">
        <v>50</v>
      </c>
      <c r="I57" s="12"/>
      <c r="J57" s="13"/>
      <c r="K57" s="12">
        <f t="shared" si="6"/>
        <v>0</v>
      </c>
      <c r="L57" s="12">
        <f t="shared" si="7"/>
        <v>0</v>
      </c>
      <c r="M57" s="14"/>
      <c r="N57" s="15">
        <v>0.06</v>
      </c>
      <c r="O57" s="15">
        <f t="shared" si="8"/>
        <v>0</v>
      </c>
    </row>
    <row r="58" spans="1:15" x14ac:dyDescent="0.2">
      <c r="A58" s="36" t="s">
        <v>176</v>
      </c>
      <c r="B58" s="36" t="s">
        <v>58</v>
      </c>
      <c r="C58" s="36">
        <v>90443800</v>
      </c>
      <c r="D58" s="36" t="s">
        <v>277</v>
      </c>
      <c r="E58" s="12" t="s">
        <v>63</v>
      </c>
      <c r="F58" s="12">
        <v>900</v>
      </c>
      <c r="G58" s="12">
        <v>10</v>
      </c>
      <c r="H58" s="12">
        <v>50</v>
      </c>
      <c r="I58" s="12"/>
      <c r="J58" s="13"/>
      <c r="K58" s="12">
        <f t="shared" si="6"/>
        <v>0</v>
      </c>
      <c r="L58" s="12">
        <f t="shared" si="7"/>
        <v>0</v>
      </c>
      <c r="M58" s="14"/>
      <c r="N58" s="15">
        <v>0.06</v>
      </c>
      <c r="O58" s="15">
        <f t="shared" si="8"/>
        <v>0</v>
      </c>
    </row>
    <row r="59" spans="1:15" x14ac:dyDescent="0.2">
      <c r="A59" s="11" t="s">
        <v>53</v>
      </c>
      <c r="B59" s="11" t="s">
        <v>54</v>
      </c>
      <c r="C59" s="11" t="s">
        <v>53</v>
      </c>
      <c r="D59" s="11" t="s">
        <v>275</v>
      </c>
      <c r="E59" s="12">
        <v>25</v>
      </c>
      <c r="F59" s="12">
        <v>1220</v>
      </c>
      <c r="G59" s="12">
        <v>10</v>
      </c>
      <c r="H59" s="12">
        <v>50</v>
      </c>
      <c r="I59" s="12"/>
      <c r="J59" s="13"/>
      <c r="K59" s="12">
        <f t="shared" si="6"/>
        <v>0</v>
      </c>
      <c r="L59" s="12">
        <f t="shared" si="7"/>
        <v>0</v>
      </c>
      <c r="M59" s="14"/>
      <c r="N59" s="15">
        <v>0.08</v>
      </c>
      <c r="O59" s="15">
        <f t="shared" si="8"/>
        <v>0</v>
      </c>
    </row>
    <row r="60" spans="1:15" x14ac:dyDescent="0.2">
      <c r="A60" s="16" t="s">
        <v>55</v>
      </c>
      <c r="B60" s="16" t="s">
        <v>54</v>
      </c>
      <c r="C60" s="16" t="s">
        <v>56</v>
      </c>
      <c r="D60" s="16" t="s">
        <v>276</v>
      </c>
      <c r="E60" s="12">
        <v>25</v>
      </c>
      <c r="F60" s="12">
        <v>1200</v>
      </c>
      <c r="G60" s="12">
        <v>10</v>
      </c>
      <c r="H60" s="12">
        <v>50</v>
      </c>
      <c r="I60" s="12"/>
      <c r="J60" s="13"/>
      <c r="K60" s="12">
        <f t="shared" si="6"/>
        <v>0</v>
      </c>
      <c r="L60" s="12">
        <f t="shared" si="7"/>
        <v>0</v>
      </c>
      <c r="M60" s="14"/>
      <c r="N60" s="15">
        <v>0.08</v>
      </c>
      <c r="O60" s="15">
        <f t="shared" si="8"/>
        <v>0</v>
      </c>
    </row>
    <row r="61" spans="1:15" x14ac:dyDescent="0.2">
      <c r="A61" s="26" t="s">
        <v>194</v>
      </c>
      <c r="B61" s="26" t="s">
        <v>54</v>
      </c>
      <c r="C61" s="26">
        <v>90444000</v>
      </c>
      <c r="D61" s="36" t="s">
        <v>277</v>
      </c>
      <c r="E61" s="12" t="s">
        <v>63</v>
      </c>
      <c r="F61" s="12">
        <v>1200</v>
      </c>
      <c r="G61" s="12">
        <v>10</v>
      </c>
      <c r="H61" s="12">
        <v>50</v>
      </c>
      <c r="I61" s="12"/>
      <c r="J61" s="13"/>
      <c r="K61" s="12">
        <f t="shared" si="6"/>
        <v>0</v>
      </c>
      <c r="L61" s="12">
        <f t="shared" si="7"/>
        <v>0</v>
      </c>
      <c r="M61" s="14"/>
      <c r="N61" s="15">
        <v>0.08</v>
      </c>
      <c r="O61" s="15">
        <f t="shared" si="8"/>
        <v>0</v>
      </c>
    </row>
    <row r="62" spans="1:15" x14ac:dyDescent="0.2">
      <c r="A62" s="11" t="s">
        <v>230</v>
      </c>
      <c r="B62" s="11" t="s">
        <v>231</v>
      </c>
      <c r="C62" s="11" t="s">
        <v>230</v>
      </c>
      <c r="D62" s="11" t="s">
        <v>275</v>
      </c>
      <c r="E62" s="12">
        <v>25</v>
      </c>
      <c r="F62" s="12">
        <v>1500</v>
      </c>
      <c r="G62" s="12">
        <v>10</v>
      </c>
      <c r="H62" s="12">
        <v>50</v>
      </c>
      <c r="I62" s="12">
        <v>100</v>
      </c>
      <c r="J62" s="13"/>
      <c r="K62" s="12">
        <f t="shared" si="6"/>
        <v>100</v>
      </c>
      <c r="L62" s="12">
        <f t="shared" si="7"/>
        <v>2</v>
      </c>
      <c r="M62" s="14"/>
      <c r="N62" s="15">
        <v>0.11</v>
      </c>
      <c r="O62" s="15">
        <f t="shared" si="8"/>
        <v>0.22</v>
      </c>
    </row>
    <row r="63" spans="1:15" x14ac:dyDescent="0.2">
      <c r="A63" s="11" t="s">
        <v>254</v>
      </c>
      <c r="B63" s="11" t="s">
        <v>255</v>
      </c>
      <c r="C63" s="11" t="s">
        <v>254</v>
      </c>
      <c r="D63" s="11" t="s">
        <v>275</v>
      </c>
      <c r="E63" s="12">
        <v>25</v>
      </c>
      <c r="F63" s="12">
        <v>1650</v>
      </c>
      <c r="G63" s="12">
        <v>10</v>
      </c>
      <c r="H63" s="12">
        <v>50</v>
      </c>
      <c r="I63" s="12"/>
      <c r="J63" s="13"/>
      <c r="K63" s="12">
        <f t="shared" si="6"/>
        <v>0</v>
      </c>
      <c r="L63" s="12">
        <f t="shared" si="7"/>
        <v>0</v>
      </c>
      <c r="M63" s="14"/>
      <c r="N63" s="15">
        <v>0.12</v>
      </c>
      <c r="O63" s="15">
        <f t="shared" si="8"/>
        <v>0</v>
      </c>
    </row>
    <row r="64" spans="1:15" x14ac:dyDescent="0.2">
      <c r="A64" s="11" t="s">
        <v>193</v>
      </c>
      <c r="B64" s="11" t="s">
        <v>175</v>
      </c>
      <c r="C64" s="11" t="s">
        <v>193</v>
      </c>
      <c r="D64" s="11" t="s">
        <v>275</v>
      </c>
      <c r="E64" s="12">
        <v>25</v>
      </c>
      <c r="F64" s="12">
        <v>1800</v>
      </c>
      <c r="G64" s="12">
        <v>10</v>
      </c>
      <c r="H64" s="12">
        <v>50</v>
      </c>
      <c r="I64" s="12"/>
      <c r="J64" s="13"/>
      <c r="K64" s="12">
        <f t="shared" si="6"/>
        <v>0</v>
      </c>
      <c r="L64" s="12">
        <f t="shared" si="7"/>
        <v>0</v>
      </c>
      <c r="M64" s="14"/>
      <c r="N64" s="15">
        <v>0.12</v>
      </c>
      <c r="O64" s="15">
        <f t="shared" si="8"/>
        <v>0</v>
      </c>
    </row>
    <row r="65" spans="1:17" x14ac:dyDescent="0.2">
      <c r="A65" s="36" t="s">
        <v>293</v>
      </c>
      <c r="B65" s="36" t="s">
        <v>294</v>
      </c>
      <c r="C65" s="36">
        <v>90443000</v>
      </c>
      <c r="D65" s="36" t="s">
        <v>277</v>
      </c>
      <c r="E65" s="12" t="s">
        <v>63</v>
      </c>
      <c r="F65" s="12">
        <v>2100</v>
      </c>
      <c r="G65" s="12">
        <v>10</v>
      </c>
      <c r="H65" s="12">
        <v>50</v>
      </c>
      <c r="I65" s="12"/>
      <c r="J65" s="13"/>
      <c r="K65" s="12">
        <f t="shared" si="6"/>
        <v>0</v>
      </c>
      <c r="L65" s="12">
        <f t="shared" si="7"/>
        <v>0</v>
      </c>
      <c r="M65" s="14"/>
      <c r="N65" s="15">
        <v>0.09</v>
      </c>
      <c r="O65" s="15">
        <f t="shared" si="8"/>
        <v>0</v>
      </c>
    </row>
    <row r="66" spans="1:17" x14ac:dyDescent="0.2">
      <c r="A66" s="36" t="s">
        <v>174</v>
      </c>
      <c r="B66" s="36" t="s">
        <v>175</v>
      </c>
      <c r="C66" s="36">
        <v>90443900</v>
      </c>
      <c r="D66" s="36" t="s">
        <v>277</v>
      </c>
      <c r="E66" s="12" t="s">
        <v>63</v>
      </c>
      <c r="F66" s="12">
        <v>1800</v>
      </c>
      <c r="G66" s="12">
        <v>10</v>
      </c>
      <c r="H66" s="12">
        <v>50</v>
      </c>
      <c r="I66" s="12"/>
      <c r="J66" s="13"/>
      <c r="K66" s="12">
        <f t="shared" si="6"/>
        <v>0</v>
      </c>
      <c r="L66" s="12">
        <f t="shared" si="7"/>
        <v>0</v>
      </c>
      <c r="M66" s="14"/>
      <c r="N66" s="15">
        <v>0.12</v>
      </c>
      <c r="O66" s="15">
        <f t="shared" si="8"/>
        <v>0</v>
      </c>
    </row>
    <row r="67" spans="1:17" x14ac:dyDescent="0.2">
      <c r="A67" s="28" t="s">
        <v>70</v>
      </c>
      <c r="B67" s="28"/>
      <c r="C67" s="29"/>
      <c r="D67" s="29"/>
      <c r="E67" s="30"/>
      <c r="F67" s="36"/>
      <c r="G67" s="20"/>
      <c r="H67" s="20"/>
      <c r="I67" s="12"/>
      <c r="J67" s="20"/>
      <c r="K67" s="12"/>
      <c r="L67" s="12"/>
      <c r="M67" s="14"/>
      <c r="N67" s="12"/>
      <c r="O67" s="15"/>
    </row>
    <row r="68" spans="1:17" x14ac:dyDescent="0.2">
      <c r="A68" s="11" t="s">
        <v>295</v>
      </c>
      <c r="B68" s="11" t="s">
        <v>296</v>
      </c>
      <c r="C68" s="11" t="s">
        <v>295</v>
      </c>
      <c r="D68" s="11" t="s">
        <v>275</v>
      </c>
      <c r="E68" s="12">
        <v>32</v>
      </c>
      <c r="F68" s="12">
        <v>100</v>
      </c>
      <c r="G68" s="12">
        <v>10</v>
      </c>
      <c r="H68" s="12">
        <v>300</v>
      </c>
      <c r="I68" s="12"/>
      <c r="J68" s="13"/>
      <c r="K68" s="12">
        <f t="shared" ref="K68:K82" si="9">SUM(I68:J68)</f>
        <v>0</v>
      </c>
      <c r="L68" s="12">
        <f t="shared" ref="L68:L82" si="10">$K68/$H68</f>
        <v>0</v>
      </c>
      <c r="M68" s="14"/>
      <c r="N68" s="15">
        <v>0.09</v>
      </c>
      <c r="O68" s="15">
        <f t="shared" ref="O68:O82" si="11">$L68*$N68</f>
        <v>0</v>
      </c>
      <c r="P68" s="43">
        <f>SUM(O68:O82)</f>
        <v>0</v>
      </c>
      <c r="Q68" s="3">
        <f>P68*100/$P$151</f>
        <v>0</v>
      </c>
    </row>
    <row r="69" spans="1:17" x14ac:dyDescent="0.2">
      <c r="A69" s="11" t="s">
        <v>71</v>
      </c>
      <c r="B69" s="11" t="s">
        <v>72</v>
      </c>
      <c r="C69" s="11" t="s">
        <v>71</v>
      </c>
      <c r="D69" s="11" t="s">
        <v>275</v>
      </c>
      <c r="E69" s="12">
        <v>32</v>
      </c>
      <c r="F69" s="12">
        <v>150</v>
      </c>
      <c r="G69" s="12">
        <v>10</v>
      </c>
      <c r="H69" s="12">
        <v>300</v>
      </c>
      <c r="I69" s="12"/>
      <c r="J69" s="13"/>
      <c r="K69" s="12">
        <f t="shared" si="9"/>
        <v>0</v>
      </c>
      <c r="L69" s="12">
        <f t="shared" si="10"/>
        <v>0</v>
      </c>
      <c r="M69" s="14"/>
      <c r="N69" s="15">
        <v>0.09</v>
      </c>
      <c r="O69" s="15">
        <f t="shared" si="11"/>
        <v>0</v>
      </c>
    </row>
    <row r="70" spans="1:17" x14ac:dyDescent="0.2">
      <c r="A70" s="36" t="s">
        <v>256</v>
      </c>
      <c r="B70" s="36" t="s">
        <v>72</v>
      </c>
      <c r="C70" s="36">
        <v>90446200</v>
      </c>
      <c r="D70" s="36" t="s">
        <v>277</v>
      </c>
      <c r="E70" s="12">
        <v>32</v>
      </c>
      <c r="F70" s="12">
        <v>150</v>
      </c>
      <c r="G70" s="12">
        <v>10</v>
      </c>
      <c r="H70" s="12">
        <v>300</v>
      </c>
      <c r="I70" s="12"/>
      <c r="J70" s="13"/>
      <c r="K70" s="12">
        <f t="shared" si="9"/>
        <v>0</v>
      </c>
      <c r="L70" s="12">
        <f t="shared" si="10"/>
        <v>0</v>
      </c>
      <c r="M70" s="14"/>
      <c r="N70" s="15">
        <v>0.09</v>
      </c>
      <c r="O70" s="15">
        <f t="shared" si="11"/>
        <v>0</v>
      </c>
    </row>
    <row r="71" spans="1:17" x14ac:dyDescent="0.2">
      <c r="A71" s="11" t="s">
        <v>200</v>
      </c>
      <c r="B71" s="11" t="s">
        <v>201</v>
      </c>
      <c r="C71" s="11" t="s">
        <v>200</v>
      </c>
      <c r="D71" s="11" t="s">
        <v>275</v>
      </c>
      <c r="E71" s="12">
        <v>32</v>
      </c>
      <c r="F71" s="12">
        <v>200</v>
      </c>
      <c r="G71" s="12">
        <v>10</v>
      </c>
      <c r="H71" s="12">
        <v>300</v>
      </c>
      <c r="I71" s="12"/>
      <c r="J71" s="13"/>
      <c r="K71" s="12">
        <f t="shared" si="9"/>
        <v>0</v>
      </c>
      <c r="L71" s="12">
        <f t="shared" si="10"/>
        <v>0</v>
      </c>
      <c r="M71" s="14"/>
      <c r="N71" s="15">
        <v>0.09</v>
      </c>
      <c r="O71" s="15">
        <f t="shared" si="11"/>
        <v>0</v>
      </c>
    </row>
    <row r="72" spans="1:17" x14ac:dyDescent="0.2">
      <c r="A72" s="11" t="s">
        <v>73</v>
      </c>
      <c r="B72" s="11" t="s">
        <v>74</v>
      </c>
      <c r="C72" s="11" t="s">
        <v>73</v>
      </c>
      <c r="D72" s="11" t="s">
        <v>275</v>
      </c>
      <c r="E72" s="12">
        <v>32</v>
      </c>
      <c r="F72" s="12">
        <v>300</v>
      </c>
      <c r="G72" s="12">
        <v>10</v>
      </c>
      <c r="H72" s="12">
        <v>150</v>
      </c>
      <c r="I72" s="12"/>
      <c r="J72" s="13"/>
      <c r="K72" s="12">
        <f t="shared" si="9"/>
        <v>0</v>
      </c>
      <c r="L72" s="12">
        <f t="shared" si="10"/>
        <v>0</v>
      </c>
      <c r="M72" s="14"/>
      <c r="N72" s="15">
        <v>0.09</v>
      </c>
      <c r="O72" s="15">
        <f t="shared" si="11"/>
        <v>0</v>
      </c>
    </row>
    <row r="73" spans="1:17" x14ac:dyDescent="0.2">
      <c r="A73" s="36" t="s">
        <v>232</v>
      </c>
      <c r="B73" s="36" t="s">
        <v>74</v>
      </c>
      <c r="C73" s="36">
        <v>90446300</v>
      </c>
      <c r="D73" s="36" t="s">
        <v>277</v>
      </c>
      <c r="E73" s="12" t="s">
        <v>180</v>
      </c>
      <c r="F73" s="12">
        <v>300</v>
      </c>
      <c r="G73" s="12">
        <v>10</v>
      </c>
      <c r="H73" s="12">
        <v>150</v>
      </c>
      <c r="I73" s="12"/>
      <c r="J73" s="13"/>
      <c r="K73" s="12">
        <f t="shared" si="9"/>
        <v>0</v>
      </c>
      <c r="L73" s="12">
        <f t="shared" si="10"/>
        <v>0</v>
      </c>
      <c r="M73" s="14"/>
      <c r="N73" s="15">
        <v>0.09</v>
      </c>
      <c r="O73" s="15">
        <f t="shared" si="11"/>
        <v>0</v>
      </c>
    </row>
    <row r="74" spans="1:17" x14ac:dyDescent="0.2">
      <c r="A74" s="11" t="s">
        <v>75</v>
      </c>
      <c r="B74" s="11" t="s">
        <v>76</v>
      </c>
      <c r="C74" s="11" t="s">
        <v>75</v>
      </c>
      <c r="D74" s="11" t="s">
        <v>275</v>
      </c>
      <c r="E74" s="12">
        <v>32</v>
      </c>
      <c r="F74" s="12">
        <v>450</v>
      </c>
      <c r="G74" s="12">
        <v>10</v>
      </c>
      <c r="H74" s="12">
        <v>100</v>
      </c>
      <c r="I74" s="12"/>
      <c r="J74" s="13"/>
      <c r="K74" s="12">
        <f t="shared" si="9"/>
        <v>0</v>
      </c>
      <c r="L74" s="12">
        <f t="shared" si="10"/>
        <v>0</v>
      </c>
      <c r="M74" s="14"/>
      <c r="N74" s="15">
        <v>0.09</v>
      </c>
      <c r="O74" s="15">
        <f t="shared" si="11"/>
        <v>0</v>
      </c>
    </row>
    <row r="75" spans="1:17" x14ac:dyDescent="0.2">
      <c r="A75" s="36" t="s">
        <v>179</v>
      </c>
      <c r="B75" s="36" t="s">
        <v>76</v>
      </c>
      <c r="C75" s="36">
        <v>90446400</v>
      </c>
      <c r="D75" s="36" t="s">
        <v>277</v>
      </c>
      <c r="E75" s="12" t="s">
        <v>180</v>
      </c>
      <c r="F75" s="12">
        <v>450</v>
      </c>
      <c r="G75" s="12">
        <v>10</v>
      </c>
      <c r="H75" s="12">
        <v>100</v>
      </c>
      <c r="I75" s="12"/>
      <c r="J75" s="13"/>
      <c r="K75" s="12">
        <f t="shared" si="9"/>
        <v>0</v>
      </c>
      <c r="L75" s="12">
        <f t="shared" si="10"/>
        <v>0</v>
      </c>
      <c r="M75" s="14"/>
      <c r="N75" s="15">
        <v>0.09</v>
      </c>
      <c r="O75" s="15">
        <f t="shared" si="11"/>
        <v>0</v>
      </c>
    </row>
    <row r="76" spans="1:17" x14ac:dyDescent="0.2">
      <c r="A76" s="11" t="s">
        <v>156</v>
      </c>
      <c r="B76" s="11" t="s">
        <v>157</v>
      </c>
      <c r="C76" s="11" t="s">
        <v>156</v>
      </c>
      <c r="D76" s="11" t="s">
        <v>275</v>
      </c>
      <c r="E76" s="12">
        <v>32</v>
      </c>
      <c r="F76" s="12">
        <v>600</v>
      </c>
      <c r="G76" s="12">
        <v>10</v>
      </c>
      <c r="H76" s="12">
        <v>100</v>
      </c>
      <c r="I76" s="12"/>
      <c r="J76" s="13"/>
      <c r="K76" s="12">
        <f t="shared" si="9"/>
        <v>0</v>
      </c>
      <c r="L76" s="12">
        <f t="shared" si="10"/>
        <v>0</v>
      </c>
      <c r="M76" s="14"/>
      <c r="N76" s="15">
        <v>0.12</v>
      </c>
      <c r="O76" s="15">
        <f t="shared" si="11"/>
        <v>0</v>
      </c>
    </row>
    <row r="77" spans="1:17" x14ac:dyDescent="0.2">
      <c r="A77" s="36" t="s">
        <v>181</v>
      </c>
      <c r="B77" s="36" t="s">
        <v>157</v>
      </c>
      <c r="C77" s="36">
        <v>90446600</v>
      </c>
      <c r="D77" s="36" t="s">
        <v>277</v>
      </c>
      <c r="E77" s="12" t="s">
        <v>180</v>
      </c>
      <c r="F77" s="12">
        <v>600</v>
      </c>
      <c r="G77" s="12">
        <v>10</v>
      </c>
      <c r="H77" s="12">
        <v>100</v>
      </c>
      <c r="I77" s="12"/>
      <c r="J77" s="13"/>
      <c r="K77" s="12">
        <f t="shared" si="9"/>
        <v>0</v>
      </c>
      <c r="L77" s="12">
        <f t="shared" si="10"/>
        <v>0</v>
      </c>
      <c r="M77" s="14"/>
      <c r="N77" s="15">
        <v>0.12</v>
      </c>
      <c r="O77" s="15">
        <f t="shared" si="11"/>
        <v>0</v>
      </c>
    </row>
    <row r="78" spans="1:17" x14ac:dyDescent="0.2">
      <c r="A78" s="11" t="s">
        <v>222</v>
      </c>
      <c r="B78" s="11" t="s">
        <v>223</v>
      </c>
      <c r="C78" s="11" t="s">
        <v>222</v>
      </c>
      <c r="D78" s="11" t="s">
        <v>275</v>
      </c>
      <c r="E78" s="12">
        <v>32</v>
      </c>
      <c r="F78" s="12">
        <v>750</v>
      </c>
      <c r="G78" s="12">
        <v>10</v>
      </c>
      <c r="H78" s="12">
        <v>60</v>
      </c>
      <c r="I78" s="12"/>
      <c r="J78" s="13"/>
      <c r="K78" s="12">
        <f t="shared" si="9"/>
        <v>0</v>
      </c>
      <c r="L78" s="12">
        <f t="shared" si="10"/>
        <v>0</v>
      </c>
      <c r="M78" s="14"/>
      <c r="N78" s="15">
        <v>0.09</v>
      </c>
      <c r="O78" s="15">
        <f t="shared" si="11"/>
        <v>0</v>
      </c>
    </row>
    <row r="79" spans="1:17" x14ac:dyDescent="0.2">
      <c r="A79" s="11" t="s">
        <v>158</v>
      </c>
      <c r="B79" s="11" t="s">
        <v>159</v>
      </c>
      <c r="C79" s="11" t="s">
        <v>158</v>
      </c>
      <c r="D79" s="11" t="s">
        <v>275</v>
      </c>
      <c r="E79" s="12">
        <v>32</v>
      </c>
      <c r="F79" s="12">
        <v>900</v>
      </c>
      <c r="G79" s="12">
        <v>10</v>
      </c>
      <c r="H79" s="12">
        <v>50</v>
      </c>
      <c r="I79" s="12"/>
      <c r="J79" s="13"/>
      <c r="K79" s="12">
        <f t="shared" si="9"/>
        <v>0</v>
      </c>
      <c r="L79" s="12">
        <f t="shared" si="10"/>
        <v>0</v>
      </c>
      <c r="M79" s="14"/>
      <c r="N79" s="15">
        <v>0.09</v>
      </c>
      <c r="O79" s="15">
        <f t="shared" si="11"/>
        <v>0</v>
      </c>
    </row>
    <row r="80" spans="1:17" x14ac:dyDescent="0.2">
      <c r="A80" s="36" t="s">
        <v>182</v>
      </c>
      <c r="B80" s="36" t="s">
        <v>159</v>
      </c>
      <c r="C80" s="36">
        <v>90446700</v>
      </c>
      <c r="D80" s="36" t="s">
        <v>277</v>
      </c>
      <c r="E80" s="12" t="s">
        <v>180</v>
      </c>
      <c r="F80" s="12">
        <v>900</v>
      </c>
      <c r="G80" s="12">
        <v>10</v>
      </c>
      <c r="H80" s="12">
        <v>50</v>
      </c>
      <c r="I80" s="12"/>
      <c r="J80" s="13"/>
      <c r="K80" s="12">
        <f t="shared" si="9"/>
        <v>0</v>
      </c>
      <c r="L80" s="12">
        <f t="shared" si="10"/>
        <v>0</v>
      </c>
      <c r="M80" s="14"/>
      <c r="N80" s="15">
        <v>0.09</v>
      </c>
      <c r="O80" s="15">
        <f t="shared" si="11"/>
        <v>0</v>
      </c>
    </row>
    <row r="81" spans="1:17" x14ac:dyDescent="0.2">
      <c r="A81" s="11" t="s">
        <v>233</v>
      </c>
      <c r="B81" s="11" t="s">
        <v>234</v>
      </c>
      <c r="C81" s="11" t="s">
        <v>233</v>
      </c>
      <c r="D81" s="11" t="s">
        <v>275</v>
      </c>
      <c r="E81" s="12">
        <v>32</v>
      </c>
      <c r="F81" s="12">
        <v>1200</v>
      </c>
      <c r="G81" s="12">
        <v>10</v>
      </c>
      <c r="H81" s="12">
        <v>50</v>
      </c>
      <c r="I81" s="12"/>
      <c r="J81" s="13"/>
      <c r="K81" s="12">
        <f t="shared" si="9"/>
        <v>0</v>
      </c>
      <c r="L81" s="12">
        <f t="shared" si="10"/>
        <v>0</v>
      </c>
      <c r="M81" s="14"/>
      <c r="N81" s="15">
        <v>0.12</v>
      </c>
      <c r="O81" s="15">
        <f t="shared" si="11"/>
        <v>0</v>
      </c>
    </row>
    <row r="82" spans="1:17" x14ac:dyDescent="0.2">
      <c r="A82" s="37" t="s">
        <v>236</v>
      </c>
      <c r="B82" s="36" t="s">
        <v>237</v>
      </c>
      <c r="C82" s="48">
        <v>90446800</v>
      </c>
      <c r="D82" s="36" t="s">
        <v>277</v>
      </c>
      <c r="E82" s="12" t="s">
        <v>180</v>
      </c>
      <c r="F82" s="12">
        <v>1800</v>
      </c>
      <c r="G82" s="12">
        <v>10</v>
      </c>
      <c r="H82" s="12">
        <v>25</v>
      </c>
      <c r="I82" s="12"/>
      <c r="J82" s="13"/>
      <c r="K82" s="12">
        <f t="shared" si="9"/>
        <v>0</v>
      </c>
      <c r="L82" s="12">
        <f t="shared" si="10"/>
        <v>0</v>
      </c>
      <c r="M82" s="14"/>
      <c r="N82" s="15">
        <v>0.18</v>
      </c>
      <c r="O82" s="15">
        <f t="shared" si="11"/>
        <v>0</v>
      </c>
      <c r="P82" s="43"/>
    </row>
    <row r="83" spans="1:17" x14ac:dyDescent="0.2">
      <c r="A83" s="28" t="s">
        <v>77</v>
      </c>
      <c r="B83" s="28"/>
      <c r="C83" s="29"/>
      <c r="D83" s="29"/>
      <c r="E83" s="30"/>
      <c r="F83" s="36"/>
      <c r="G83" s="12"/>
      <c r="H83" s="12"/>
      <c r="I83" s="12"/>
      <c r="J83" s="8"/>
      <c r="K83" s="12"/>
      <c r="L83" s="12"/>
      <c r="M83" s="14"/>
      <c r="N83" s="12"/>
      <c r="O83" s="15"/>
    </row>
    <row r="84" spans="1:17" x14ac:dyDescent="0.2">
      <c r="A84" s="11" t="s">
        <v>297</v>
      </c>
      <c r="B84" s="11" t="s">
        <v>298</v>
      </c>
      <c r="C84" s="11" t="s">
        <v>297</v>
      </c>
      <c r="D84" s="11" t="s">
        <v>275</v>
      </c>
      <c r="E84" s="12">
        <v>40</v>
      </c>
      <c r="F84" s="12">
        <v>100</v>
      </c>
      <c r="G84" s="12">
        <v>10</v>
      </c>
      <c r="H84" s="12">
        <v>300</v>
      </c>
      <c r="I84" s="12"/>
      <c r="J84" s="13"/>
      <c r="K84" s="12">
        <f t="shared" ref="K84:K98" si="12">SUM(I84:J84)</f>
        <v>0</v>
      </c>
      <c r="L84" s="12">
        <f t="shared" ref="L84:L98" si="13">$K84/$H84</f>
        <v>0</v>
      </c>
      <c r="M84" s="14"/>
      <c r="N84" s="15">
        <v>0.13</v>
      </c>
      <c r="O84" s="15">
        <f t="shared" ref="O84:O98" si="14">$L84*$N84</f>
        <v>0</v>
      </c>
      <c r="P84" s="43">
        <f>SUM(O84:O98)</f>
        <v>0</v>
      </c>
      <c r="Q84" s="3">
        <f>P84*100/$P$151</f>
        <v>0</v>
      </c>
    </row>
    <row r="85" spans="1:17" x14ac:dyDescent="0.2">
      <c r="A85" s="11" t="s">
        <v>78</v>
      </c>
      <c r="B85" s="11" t="s">
        <v>79</v>
      </c>
      <c r="C85" s="11" t="s">
        <v>78</v>
      </c>
      <c r="D85" s="11" t="s">
        <v>275</v>
      </c>
      <c r="E85" s="12">
        <v>40</v>
      </c>
      <c r="F85" s="12">
        <v>150</v>
      </c>
      <c r="G85" s="12">
        <v>10</v>
      </c>
      <c r="H85" s="12">
        <v>300</v>
      </c>
      <c r="I85" s="12"/>
      <c r="J85" s="13"/>
      <c r="K85" s="12">
        <f t="shared" si="12"/>
        <v>0</v>
      </c>
      <c r="L85" s="12">
        <f t="shared" si="13"/>
        <v>0</v>
      </c>
      <c r="M85" s="14"/>
      <c r="N85" s="15">
        <v>0.13</v>
      </c>
      <c r="O85" s="15">
        <f t="shared" si="14"/>
        <v>0</v>
      </c>
    </row>
    <row r="86" spans="1:17" x14ac:dyDescent="0.2">
      <c r="A86" s="36" t="s">
        <v>240</v>
      </c>
      <c r="B86" s="36" t="s">
        <v>79</v>
      </c>
      <c r="C86" s="31" t="s">
        <v>241</v>
      </c>
      <c r="D86" s="36" t="s">
        <v>277</v>
      </c>
      <c r="E86" s="12">
        <v>40</v>
      </c>
      <c r="F86" s="12">
        <v>150</v>
      </c>
      <c r="G86" s="12">
        <v>10</v>
      </c>
      <c r="H86" s="12">
        <v>300</v>
      </c>
      <c r="I86" s="12"/>
      <c r="J86" s="13"/>
      <c r="K86" s="12">
        <f t="shared" si="12"/>
        <v>0</v>
      </c>
      <c r="L86" s="12">
        <f t="shared" si="13"/>
        <v>0</v>
      </c>
      <c r="M86" s="14"/>
      <c r="N86" s="15">
        <v>0.13</v>
      </c>
      <c r="O86" s="15">
        <f t="shared" si="14"/>
        <v>0</v>
      </c>
    </row>
    <row r="87" spans="1:17" x14ac:dyDescent="0.2">
      <c r="A87" s="11" t="s">
        <v>80</v>
      </c>
      <c r="B87" s="11" t="s">
        <v>81</v>
      </c>
      <c r="C87" s="11" t="s">
        <v>80</v>
      </c>
      <c r="D87" s="11" t="s">
        <v>275</v>
      </c>
      <c r="E87" s="12">
        <v>40</v>
      </c>
      <c r="F87" s="12">
        <v>200</v>
      </c>
      <c r="G87" s="12">
        <v>10</v>
      </c>
      <c r="H87" s="12">
        <v>150</v>
      </c>
      <c r="I87" s="12"/>
      <c r="J87" s="13"/>
      <c r="K87" s="12">
        <f t="shared" si="12"/>
        <v>0</v>
      </c>
      <c r="L87" s="12">
        <f t="shared" si="13"/>
        <v>0</v>
      </c>
      <c r="M87" s="14"/>
      <c r="N87" s="15">
        <v>0.13</v>
      </c>
      <c r="O87" s="15">
        <f t="shared" si="14"/>
        <v>0</v>
      </c>
    </row>
    <row r="88" spans="1:17" x14ac:dyDescent="0.2">
      <c r="A88" s="11" t="s">
        <v>82</v>
      </c>
      <c r="B88" s="11" t="s">
        <v>83</v>
      </c>
      <c r="C88" s="11" t="s">
        <v>82</v>
      </c>
      <c r="D88" s="11" t="s">
        <v>275</v>
      </c>
      <c r="E88" s="12">
        <v>40</v>
      </c>
      <c r="F88" s="12">
        <v>300</v>
      </c>
      <c r="G88" s="12">
        <v>10</v>
      </c>
      <c r="H88" s="12">
        <v>150</v>
      </c>
      <c r="I88" s="12"/>
      <c r="J88" s="13"/>
      <c r="K88" s="12">
        <f t="shared" si="12"/>
        <v>0</v>
      </c>
      <c r="L88" s="12">
        <f t="shared" si="13"/>
        <v>0</v>
      </c>
      <c r="M88" s="14"/>
      <c r="N88" s="15">
        <v>0.13</v>
      </c>
      <c r="O88" s="15">
        <f t="shared" si="14"/>
        <v>0</v>
      </c>
    </row>
    <row r="89" spans="1:17" x14ac:dyDescent="0.2">
      <c r="A89" s="36" t="s">
        <v>183</v>
      </c>
      <c r="B89" s="36" t="s">
        <v>83</v>
      </c>
      <c r="C89" s="36">
        <v>90447300</v>
      </c>
      <c r="D89" s="36" t="s">
        <v>277</v>
      </c>
      <c r="E89" s="12" t="s">
        <v>89</v>
      </c>
      <c r="F89" s="12">
        <v>300</v>
      </c>
      <c r="G89" s="12">
        <v>10</v>
      </c>
      <c r="H89" s="12">
        <v>150</v>
      </c>
      <c r="I89" s="12"/>
      <c r="J89" s="13"/>
      <c r="K89" s="12">
        <f t="shared" si="12"/>
        <v>0</v>
      </c>
      <c r="L89" s="12">
        <f t="shared" si="13"/>
        <v>0</v>
      </c>
      <c r="M89" s="14"/>
      <c r="N89" s="15">
        <v>0.13</v>
      </c>
      <c r="O89" s="15">
        <f t="shared" si="14"/>
        <v>0</v>
      </c>
    </row>
    <row r="90" spans="1:17" x14ac:dyDescent="0.2">
      <c r="A90" s="11" t="s">
        <v>84</v>
      </c>
      <c r="B90" s="11" t="s">
        <v>85</v>
      </c>
      <c r="C90" s="11" t="s">
        <v>84</v>
      </c>
      <c r="D90" s="11" t="s">
        <v>275</v>
      </c>
      <c r="E90" s="12">
        <v>40</v>
      </c>
      <c r="F90" s="12">
        <v>450</v>
      </c>
      <c r="G90" s="12">
        <v>10</v>
      </c>
      <c r="H90" s="12">
        <v>100</v>
      </c>
      <c r="I90" s="12"/>
      <c r="J90" s="13"/>
      <c r="K90" s="12">
        <f t="shared" si="12"/>
        <v>0</v>
      </c>
      <c r="L90" s="12">
        <f t="shared" si="13"/>
        <v>0</v>
      </c>
      <c r="M90" s="14"/>
      <c r="N90" s="15">
        <v>0.13</v>
      </c>
      <c r="O90" s="15">
        <f t="shared" si="14"/>
        <v>0</v>
      </c>
    </row>
    <row r="91" spans="1:17" x14ac:dyDescent="0.2">
      <c r="A91" s="36" t="s">
        <v>184</v>
      </c>
      <c r="B91" s="36" t="s">
        <v>85</v>
      </c>
      <c r="C91" s="36">
        <v>90447400</v>
      </c>
      <c r="D91" s="36" t="s">
        <v>277</v>
      </c>
      <c r="E91" s="12" t="s">
        <v>89</v>
      </c>
      <c r="F91" s="12">
        <v>450</v>
      </c>
      <c r="G91" s="12">
        <v>10</v>
      </c>
      <c r="H91" s="12">
        <v>100</v>
      </c>
      <c r="I91" s="12"/>
      <c r="J91" s="13"/>
      <c r="K91" s="12">
        <f t="shared" si="12"/>
        <v>0</v>
      </c>
      <c r="L91" s="12">
        <f t="shared" si="13"/>
        <v>0</v>
      </c>
      <c r="M91" s="14"/>
      <c r="N91" s="15">
        <v>0.13</v>
      </c>
      <c r="O91" s="15">
        <f t="shared" si="14"/>
        <v>0</v>
      </c>
    </row>
    <row r="92" spans="1:17" x14ac:dyDescent="0.2">
      <c r="A92" s="11" t="s">
        <v>86</v>
      </c>
      <c r="B92" s="11" t="s">
        <v>87</v>
      </c>
      <c r="C92" s="11" t="s">
        <v>86</v>
      </c>
      <c r="D92" s="11" t="s">
        <v>275</v>
      </c>
      <c r="E92" s="12">
        <v>40</v>
      </c>
      <c r="F92" s="12">
        <v>600</v>
      </c>
      <c r="G92" s="12">
        <v>10</v>
      </c>
      <c r="H92" s="12">
        <v>50</v>
      </c>
      <c r="I92" s="12"/>
      <c r="J92" s="13"/>
      <c r="K92" s="12">
        <f t="shared" si="12"/>
        <v>0</v>
      </c>
      <c r="L92" s="12">
        <f t="shared" si="13"/>
        <v>0</v>
      </c>
      <c r="M92" s="14"/>
      <c r="N92" s="15">
        <v>0.09</v>
      </c>
      <c r="O92" s="15">
        <f t="shared" si="14"/>
        <v>0</v>
      </c>
    </row>
    <row r="93" spans="1:17" x14ac:dyDescent="0.2">
      <c r="A93" s="36" t="s">
        <v>88</v>
      </c>
      <c r="B93" s="36" t="s">
        <v>87</v>
      </c>
      <c r="C93" s="36">
        <v>90447600</v>
      </c>
      <c r="D93" s="36" t="s">
        <v>277</v>
      </c>
      <c r="E93" s="12" t="s">
        <v>89</v>
      </c>
      <c r="F93" s="12">
        <v>600</v>
      </c>
      <c r="G93" s="12">
        <v>10</v>
      </c>
      <c r="H93" s="12">
        <v>50</v>
      </c>
      <c r="I93" s="12"/>
      <c r="J93" s="13"/>
      <c r="K93" s="12">
        <f t="shared" si="12"/>
        <v>0</v>
      </c>
      <c r="L93" s="12">
        <f t="shared" si="13"/>
        <v>0</v>
      </c>
      <c r="M93" s="14"/>
      <c r="N93" s="15">
        <v>0.09</v>
      </c>
      <c r="O93" s="15">
        <f t="shared" si="14"/>
        <v>0</v>
      </c>
    </row>
    <row r="94" spans="1:17" x14ac:dyDescent="0.2">
      <c r="A94" s="11" t="s">
        <v>90</v>
      </c>
      <c r="B94" s="11" t="s">
        <v>91</v>
      </c>
      <c r="C94" s="11" t="s">
        <v>90</v>
      </c>
      <c r="D94" s="11" t="s">
        <v>275</v>
      </c>
      <c r="E94" s="12">
        <v>40</v>
      </c>
      <c r="F94" s="12">
        <v>750</v>
      </c>
      <c r="G94" s="12">
        <v>10</v>
      </c>
      <c r="H94" s="12">
        <v>50</v>
      </c>
      <c r="I94" s="12"/>
      <c r="J94" s="13"/>
      <c r="K94" s="12">
        <f t="shared" si="12"/>
        <v>0</v>
      </c>
      <c r="L94" s="12">
        <f t="shared" si="13"/>
        <v>0</v>
      </c>
      <c r="M94" s="14"/>
      <c r="N94" s="15">
        <v>0.13</v>
      </c>
      <c r="O94" s="15">
        <f t="shared" si="14"/>
        <v>0</v>
      </c>
    </row>
    <row r="95" spans="1:17" x14ac:dyDescent="0.2">
      <c r="A95" s="11" t="s">
        <v>92</v>
      </c>
      <c r="B95" s="11" t="s">
        <v>93</v>
      </c>
      <c r="C95" s="11" t="s">
        <v>92</v>
      </c>
      <c r="D95" s="11" t="s">
        <v>275</v>
      </c>
      <c r="E95" s="12">
        <v>40</v>
      </c>
      <c r="F95" s="12">
        <v>900</v>
      </c>
      <c r="G95" s="12">
        <v>10</v>
      </c>
      <c r="H95" s="12">
        <v>50</v>
      </c>
      <c r="I95" s="12"/>
      <c r="J95" s="13"/>
      <c r="K95" s="12">
        <f t="shared" si="12"/>
        <v>0</v>
      </c>
      <c r="L95" s="12">
        <f t="shared" si="13"/>
        <v>0</v>
      </c>
      <c r="M95" s="14"/>
      <c r="N95" s="15">
        <v>0.13</v>
      </c>
      <c r="O95" s="15">
        <f t="shared" si="14"/>
        <v>0</v>
      </c>
    </row>
    <row r="96" spans="1:17" x14ac:dyDescent="0.2">
      <c r="A96" s="36" t="s">
        <v>185</v>
      </c>
      <c r="B96" s="36" t="s">
        <v>93</v>
      </c>
      <c r="C96" s="36">
        <v>90447700</v>
      </c>
      <c r="D96" s="36" t="s">
        <v>277</v>
      </c>
      <c r="E96" s="12" t="s">
        <v>89</v>
      </c>
      <c r="F96" s="12">
        <v>900</v>
      </c>
      <c r="G96" s="12">
        <v>10</v>
      </c>
      <c r="H96" s="12">
        <v>50</v>
      </c>
      <c r="I96" s="12"/>
      <c r="J96" s="13"/>
      <c r="K96" s="12">
        <f t="shared" si="12"/>
        <v>0</v>
      </c>
      <c r="L96" s="12">
        <f t="shared" si="13"/>
        <v>0</v>
      </c>
      <c r="M96" s="14"/>
      <c r="N96" s="15">
        <v>0.13</v>
      </c>
      <c r="O96" s="15">
        <f t="shared" si="14"/>
        <v>0</v>
      </c>
    </row>
    <row r="97" spans="1:17" x14ac:dyDescent="0.2">
      <c r="A97" s="11" t="s">
        <v>94</v>
      </c>
      <c r="B97" s="11" t="s">
        <v>95</v>
      </c>
      <c r="C97" s="11" t="s">
        <v>94</v>
      </c>
      <c r="D97" s="11" t="s">
        <v>275</v>
      </c>
      <c r="E97" s="12">
        <v>40</v>
      </c>
      <c r="F97" s="12">
        <v>1200</v>
      </c>
      <c r="G97" s="12">
        <v>5</v>
      </c>
      <c r="H97" s="12">
        <v>25</v>
      </c>
      <c r="I97" s="12"/>
      <c r="J97" s="13"/>
      <c r="K97" s="12">
        <f t="shared" si="12"/>
        <v>0</v>
      </c>
      <c r="L97" s="12">
        <f t="shared" si="13"/>
        <v>0</v>
      </c>
      <c r="M97" s="14"/>
      <c r="N97" s="15">
        <v>0.08</v>
      </c>
      <c r="O97" s="15">
        <f t="shared" si="14"/>
        <v>0</v>
      </c>
    </row>
    <row r="98" spans="1:17" x14ac:dyDescent="0.2">
      <c r="A98" s="11" t="s">
        <v>220</v>
      </c>
      <c r="B98" s="11" t="s">
        <v>221</v>
      </c>
      <c r="C98" s="11" t="s">
        <v>220</v>
      </c>
      <c r="D98" s="11" t="s">
        <v>275</v>
      </c>
      <c r="E98" s="12">
        <v>40</v>
      </c>
      <c r="F98" s="12">
        <v>2000</v>
      </c>
      <c r="G98" s="12">
        <v>5</v>
      </c>
      <c r="H98" s="12">
        <v>25</v>
      </c>
      <c r="I98" s="12"/>
      <c r="J98" s="13"/>
      <c r="K98" s="12">
        <f t="shared" si="12"/>
        <v>0</v>
      </c>
      <c r="L98" s="12">
        <f t="shared" si="13"/>
        <v>0</v>
      </c>
      <c r="M98" s="14"/>
      <c r="N98" s="15">
        <v>0.08</v>
      </c>
      <c r="O98" s="15">
        <f t="shared" si="14"/>
        <v>0</v>
      </c>
      <c r="P98" s="43"/>
    </row>
    <row r="99" spans="1:17" x14ac:dyDescent="0.2">
      <c r="A99" s="28" t="s">
        <v>96</v>
      </c>
      <c r="B99" s="28"/>
      <c r="C99" s="30"/>
      <c r="D99" s="30"/>
      <c r="E99" s="20"/>
      <c r="F99" s="12"/>
      <c r="G99" s="12"/>
      <c r="H99" s="12"/>
      <c r="I99" s="12"/>
      <c r="J99" s="8"/>
      <c r="K99" s="12"/>
      <c r="L99" s="12"/>
      <c r="M99" s="14"/>
      <c r="N99" s="12"/>
      <c r="O99" s="15"/>
    </row>
    <row r="100" spans="1:17" x14ac:dyDescent="0.2">
      <c r="A100" s="11" t="s">
        <v>299</v>
      </c>
      <c r="B100" s="11" t="s">
        <v>300</v>
      </c>
      <c r="C100" s="11" t="s">
        <v>299</v>
      </c>
      <c r="D100" s="11" t="s">
        <v>275</v>
      </c>
      <c r="E100" s="12">
        <v>50</v>
      </c>
      <c r="F100" s="12">
        <v>100</v>
      </c>
      <c r="G100" s="12">
        <v>10</v>
      </c>
      <c r="H100" s="12">
        <v>150</v>
      </c>
      <c r="I100" s="12"/>
      <c r="J100" s="13"/>
      <c r="K100" s="12">
        <f t="shared" ref="K100:K116" si="15">SUM(I100:J100)</f>
        <v>0</v>
      </c>
      <c r="L100" s="12">
        <f t="shared" ref="L100:L116" si="16">$K100/$H100</f>
        <v>0</v>
      </c>
      <c r="M100" s="14"/>
      <c r="N100" s="15">
        <v>0.1</v>
      </c>
      <c r="O100" s="15">
        <f t="shared" ref="O100:O116" si="17">$L100*$N100</f>
        <v>0</v>
      </c>
      <c r="P100" s="43">
        <f>SUM(O100:O116)</f>
        <v>0</v>
      </c>
      <c r="Q100" s="3">
        <f>P100*100/$P$151</f>
        <v>0</v>
      </c>
    </row>
    <row r="101" spans="1:17" x14ac:dyDescent="0.2">
      <c r="A101" s="11" t="s">
        <v>97</v>
      </c>
      <c r="B101" s="11" t="s">
        <v>98</v>
      </c>
      <c r="C101" s="11" t="s">
        <v>97</v>
      </c>
      <c r="D101" s="11" t="s">
        <v>275</v>
      </c>
      <c r="E101" s="12">
        <v>50</v>
      </c>
      <c r="F101" s="12">
        <v>150</v>
      </c>
      <c r="G101" s="12">
        <v>10</v>
      </c>
      <c r="H101" s="12">
        <v>150</v>
      </c>
      <c r="I101" s="12"/>
      <c r="J101" s="13"/>
      <c r="K101" s="12">
        <f t="shared" si="15"/>
        <v>0</v>
      </c>
      <c r="L101" s="12">
        <f t="shared" si="16"/>
        <v>0</v>
      </c>
      <c r="M101" s="14"/>
      <c r="N101" s="15">
        <v>0.1</v>
      </c>
      <c r="O101" s="15">
        <f t="shared" si="17"/>
        <v>0</v>
      </c>
    </row>
    <row r="102" spans="1:17" x14ac:dyDescent="0.2">
      <c r="A102" s="36" t="s">
        <v>235</v>
      </c>
      <c r="B102" s="36" t="s">
        <v>98</v>
      </c>
      <c r="C102" s="36">
        <v>90448200</v>
      </c>
      <c r="D102" s="36" t="s">
        <v>277</v>
      </c>
      <c r="E102" s="12" t="s">
        <v>102</v>
      </c>
      <c r="F102" s="12">
        <v>150</v>
      </c>
      <c r="G102" s="12">
        <v>10</v>
      </c>
      <c r="H102" s="12">
        <v>150</v>
      </c>
      <c r="I102" s="12"/>
      <c r="J102" s="13"/>
      <c r="K102" s="12">
        <f t="shared" si="15"/>
        <v>0</v>
      </c>
      <c r="L102" s="12">
        <f t="shared" si="16"/>
        <v>0</v>
      </c>
      <c r="M102" s="14"/>
      <c r="N102" s="15">
        <v>0.1</v>
      </c>
      <c r="O102" s="15">
        <f t="shared" si="17"/>
        <v>0</v>
      </c>
    </row>
    <row r="103" spans="1:17" x14ac:dyDescent="0.2">
      <c r="A103" s="11" t="s">
        <v>224</v>
      </c>
      <c r="B103" s="11" t="s">
        <v>225</v>
      </c>
      <c r="C103" s="11" t="s">
        <v>224</v>
      </c>
      <c r="D103" s="11" t="s">
        <v>275</v>
      </c>
      <c r="E103" s="12">
        <v>50</v>
      </c>
      <c r="F103" s="12">
        <v>200</v>
      </c>
      <c r="G103" s="12">
        <v>10</v>
      </c>
      <c r="H103" s="12">
        <v>150</v>
      </c>
      <c r="I103" s="12"/>
      <c r="J103" s="13"/>
      <c r="K103" s="12">
        <f t="shared" si="15"/>
        <v>0</v>
      </c>
      <c r="L103" s="12">
        <f t="shared" si="16"/>
        <v>0</v>
      </c>
      <c r="M103" s="14"/>
      <c r="N103" s="15">
        <v>0.06</v>
      </c>
      <c r="O103" s="15">
        <f t="shared" si="17"/>
        <v>0</v>
      </c>
    </row>
    <row r="104" spans="1:17" x14ac:dyDescent="0.2">
      <c r="A104" s="11" t="s">
        <v>99</v>
      </c>
      <c r="B104" s="11" t="s">
        <v>100</v>
      </c>
      <c r="C104" s="11" t="s">
        <v>99</v>
      </c>
      <c r="D104" s="11" t="s">
        <v>275</v>
      </c>
      <c r="E104" s="12">
        <v>50</v>
      </c>
      <c r="F104" s="12">
        <v>300</v>
      </c>
      <c r="G104" s="12">
        <v>10</v>
      </c>
      <c r="H104" s="12">
        <v>75</v>
      </c>
      <c r="I104" s="12"/>
      <c r="J104" s="13"/>
      <c r="K104" s="12">
        <f t="shared" si="15"/>
        <v>0</v>
      </c>
      <c r="L104" s="12">
        <f t="shared" si="16"/>
        <v>0</v>
      </c>
      <c r="M104" s="14"/>
      <c r="N104" s="15">
        <v>0.1</v>
      </c>
      <c r="O104" s="15">
        <f t="shared" si="17"/>
        <v>0</v>
      </c>
    </row>
    <row r="105" spans="1:17" x14ac:dyDescent="0.2">
      <c r="A105" s="36" t="s">
        <v>101</v>
      </c>
      <c r="B105" s="36" t="s">
        <v>100</v>
      </c>
      <c r="C105" s="36">
        <v>90448300</v>
      </c>
      <c r="D105" s="36" t="s">
        <v>277</v>
      </c>
      <c r="E105" s="12" t="s">
        <v>102</v>
      </c>
      <c r="F105" s="12">
        <v>300</v>
      </c>
      <c r="G105" s="12">
        <v>10</v>
      </c>
      <c r="H105" s="12">
        <v>75</v>
      </c>
      <c r="I105" s="12"/>
      <c r="J105" s="13"/>
      <c r="K105" s="12">
        <f t="shared" si="15"/>
        <v>0</v>
      </c>
      <c r="L105" s="12">
        <f t="shared" si="16"/>
        <v>0</v>
      </c>
      <c r="M105" s="14"/>
      <c r="N105" s="15">
        <v>0.1</v>
      </c>
      <c r="O105" s="15">
        <f t="shared" si="17"/>
        <v>0</v>
      </c>
    </row>
    <row r="106" spans="1:17" x14ac:dyDescent="0.2">
      <c r="A106" s="11" t="s">
        <v>103</v>
      </c>
      <c r="B106" s="11" t="s">
        <v>104</v>
      </c>
      <c r="C106" s="11" t="s">
        <v>103</v>
      </c>
      <c r="D106" s="11" t="s">
        <v>275</v>
      </c>
      <c r="E106" s="12">
        <v>50</v>
      </c>
      <c r="F106" s="12">
        <v>450</v>
      </c>
      <c r="G106" s="12">
        <v>10</v>
      </c>
      <c r="H106" s="12">
        <v>50</v>
      </c>
      <c r="I106" s="12"/>
      <c r="J106" s="13"/>
      <c r="K106" s="12">
        <f t="shared" si="15"/>
        <v>0</v>
      </c>
      <c r="L106" s="12">
        <f t="shared" si="16"/>
        <v>0</v>
      </c>
      <c r="M106" s="14"/>
      <c r="N106" s="15">
        <v>0.1</v>
      </c>
      <c r="O106" s="15">
        <f t="shared" si="17"/>
        <v>0</v>
      </c>
    </row>
    <row r="107" spans="1:17" x14ac:dyDescent="0.2">
      <c r="A107" s="36" t="s">
        <v>186</v>
      </c>
      <c r="B107" s="36" t="s">
        <v>104</v>
      </c>
      <c r="C107" s="36">
        <v>90448400</v>
      </c>
      <c r="D107" s="36" t="s">
        <v>277</v>
      </c>
      <c r="E107" s="12" t="s">
        <v>102</v>
      </c>
      <c r="F107" s="12">
        <v>450</v>
      </c>
      <c r="G107" s="12">
        <v>10</v>
      </c>
      <c r="H107" s="12">
        <v>50</v>
      </c>
      <c r="I107" s="12"/>
      <c r="J107" s="13"/>
      <c r="K107" s="12">
        <f t="shared" si="15"/>
        <v>0</v>
      </c>
      <c r="L107" s="12">
        <f t="shared" si="16"/>
        <v>0</v>
      </c>
      <c r="M107" s="14"/>
      <c r="N107" s="15">
        <v>0.1</v>
      </c>
      <c r="O107" s="15">
        <f t="shared" si="17"/>
        <v>0</v>
      </c>
    </row>
    <row r="108" spans="1:17" x14ac:dyDescent="0.2">
      <c r="A108" s="11" t="s">
        <v>105</v>
      </c>
      <c r="B108" s="11" t="s">
        <v>106</v>
      </c>
      <c r="C108" s="11" t="s">
        <v>105</v>
      </c>
      <c r="D108" s="11" t="s">
        <v>275</v>
      </c>
      <c r="E108" s="12">
        <v>50</v>
      </c>
      <c r="F108" s="12">
        <v>600</v>
      </c>
      <c r="G108" s="12">
        <v>10</v>
      </c>
      <c r="H108" s="12">
        <v>50</v>
      </c>
      <c r="I108" s="12"/>
      <c r="J108" s="13"/>
      <c r="K108" s="12">
        <f t="shared" si="15"/>
        <v>0</v>
      </c>
      <c r="L108" s="12">
        <f t="shared" si="16"/>
        <v>0</v>
      </c>
      <c r="M108" s="14"/>
      <c r="N108" s="15">
        <v>0.13</v>
      </c>
      <c r="O108" s="15">
        <f t="shared" si="17"/>
        <v>0</v>
      </c>
    </row>
    <row r="109" spans="1:17" x14ac:dyDescent="0.2">
      <c r="A109" s="36" t="s">
        <v>107</v>
      </c>
      <c r="B109" s="36" t="s">
        <v>106</v>
      </c>
      <c r="C109" s="36">
        <v>90448600</v>
      </c>
      <c r="D109" s="36" t="s">
        <v>277</v>
      </c>
      <c r="E109" s="12" t="s">
        <v>102</v>
      </c>
      <c r="F109" s="12">
        <v>600</v>
      </c>
      <c r="G109" s="12">
        <v>10</v>
      </c>
      <c r="H109" s="12">
        <v>50</v>
      </c>
      <c r="I109" s="12"/>
      <c r="J109" s="13"/>
      <c r="K109" s="12">
        <f t="shared" si="15"/>
        <v>0</v>
      </c>
      <c r="L109" s="12">
        <f t="shared" si="16"/>
        <v>0</v>
      </c>
      <c r="M109" s="14"/>
      <c r="N109" s="15">
        <v>0.13</v>
      </c>
      <c r="O109" s="15">
        <f t="shared" si="17"/>
        <v>0</v>
      </c>
    </row>
    <row r="110" spans="1:17" x14ac:dyDescent="0.2">
      <c r="A110" s="36" t="s">
        <v>266</v>
      </c>
      <c r="B110" s="36" t="s">
        <v>267</v>
      </c>
      <c r="C110" s="36">
        <v>90448605</v>
      </c>
      <c r="D110" s="36" t="s">
        <v>277</v>
      </c>
      <c r="E110" s="12" t="s">
        <v>102</v>
      </c>
      <c r="F110" s="12">
        <v>700</v>
      </c>
      <c r="G110" s="12">
        <v>5</v>
      </c>
      <c r="H110" s="12">
        <v>25</v>
      </c>
      <c r="I110" s="12"/>
      <c r="J110" s="13"/>
      <c r="K110" s="12">
        <f t="shared" si="15"/>
        <v>0</v>
      </c>
      <c r="L110" s="12">
        <f t="shared" si="16"/>
        <v>0</v>
      </c>
      <c r="M110" s="14"/>
      <c r="N110" s="15">
        <v>0.1</v>
      </c>
      <c r="O110" s="15">
        <f t="shared" si="17"/>
        <v>0</v>
      </c>
    </row>
    <row r="111" spans="1:17" x14ac:dyDescent="0.2">
      <c r="A111" s="11" t="s">
        <v>202</v>
      </c>
      <c r="B111" s="11" t="s">
        <v>203</v>
      </c>
      <c r="C111" s="11" t="s">
        <v>202</v>
      </c>
      <c r="D111" s="11" t="s">
        <v>275</v>
      </c>
      <c r="E111" s="12">
        <v>50</v>
      </c>
      <c r="F111" s="12">
        <v>750</v>
      </c>
      <c r="G111" s="12">
        <v>5</v>
      </c>
      <c r="H111" s="12">
        <v>25</v>
      </c>
      <c r="I111" s="12"/>
      <c r="J111" s="13"/>
      <c r="K111" s="12">
        <f t="shared" si="15"/>
        <v>0</v>
      </c>
      <c r="L111" s="12">
        <f t="shared" si="16"/>
        <v>0</v>
      </c>
      <c r="M111" s="14"/>
      <c r="N111" s="15">
        <v>0.1</v>
      </c>
      <c r="O111" s="15">
        <f t="shared" si="17"/>
        <v>0</v>
      </c>
    </row>
    <row r="112" spans="1:17" x14ac:dyDescent="0.2">
      <c r="A112" s="11" t="s">
        <v>108</v>
      </c>
      <c r="B112" s="11" t="s">
        <v>109</v>
      </c>
      <c r="C112" s="11" t="s">
        <v>108</v>
      </c>
      <c r="D112" s="11" t="s">
        <v>275</v>
      </c>
      <c r="E112" s="12">
        <v>50</v>
      </c>
      <c r="F112" s="12">
        <v>900</v>
      </c>
      <c r="G112" s="12">
        <v>5</v>
      </c>
      <c r="H112" s="12">
        <v>25</v>
      </c>
      <c r="I112" s="12"/>
      <c r="J112" s="13"/>
      <c r="K112" s="12">
        <f t="shared" si="15"/>
        <v>0</v>
      </c>
      <c r="L112" s="12">
        <f t="shared" si="16"/>
        <v>0</v>
      </c>
      <c r="M112" s="14"/>
      <c r="N112" s="15">
        <v>0.1</v>
      </c>
      <c r="O112" s="15">
        <f t="shared" si="17"/>
        <v>0</v>
      </c>
    </row>
    <row r="113" spans="1:17" x14ac:dyDescent="0.2">
      <c r="A113" s="36" t="s">
        <v>187</v>
      </c>
      <c r="B113" s="36" t="s">
        <v>109</v>
      </c>
      <c r="C113" s="36">
        <v>90448700</v>
      </c>
      <c r="D113" s="36" t="s">
        <v>277</v>
      </c>
      <c r="E113" s="12" t="s">
        <v>102</v>
      </c>
      <c r="F113" s="12">
        <v>900</v>
      </c>
      <c r="G113" s="12">
        <v>5</v>
      </c>
      <c r="H113" s="12">
        <v>25</v>
      </c>
      <c r="I113" s="12"/>
      <c r="J113" s="13"/>
      <c r="K113" s="12">
        <f t="shared" si="15"/>
        <v>0</v>
      </c>
      <c r="L113" s="12">
        <f t="shared" si="16"/>
        <v>0</v>
      </c>
      <c r="M113" s="14"/>
      <c r="N113" s="15">
        <v>0.1</v>
      </c>
      <c r="O113" s="15">
        <f t="shared" si="17"/>
        <v>0</v>
      </c>
    </row>
    <row r="114" spans="1:17" x14ac:dyDescent="0.2">
      <c r="A114" s="11" t="s">
        <v>110</v>
      </c>
      <c r="B114" s="11" t="s">
        <v>111</v>
      </c>
      <c r="C114" s="11" t="s">
        <v>110</v>
      </c>
      <c r="D114" s="11" t="s">
        <v>275</v>
      </c>
      <c r="E114" s="12">
        <v>50</v>
      </c>
      <c r="F114" s="12">
        <v>1200</v>
      </c>
      <c r="G114" s="12">
        <v>5</v>
      </c>
      <c r="H114" s="12">
        <v>25</v>
      </c>
      <c r="I114" s="12"/>
      <c r="J114" s="13"/>
      <c r="K114" s="12">
        <f t="shared" si="15"/>
        <v>0</v>
      </c>
      <c r="L114" s="12">
        <f t="shared" si="16"/>
        <v>0</v>
      </c>
      <c r="M114" s="14"/>
      <c r="N114" s="15">
        <v>0.13</v>
      </c>
      <c r="O114" s="15">
        <f t="shared" si="17"/>
        <v>0</v>
      </c>
    </row>
    <row r="115" spans="1:17" x14ac:dyDescent="0.2">
      <c r="A115" s="36" t="s">
        <v>204</v>
      </c>
      <c r="B115" s="36" t="s">
        <v>111</v>
      </c>
      <c r="C115" s="31" t="s">
        <v>205</v>
      </c>
      <c r="D115" s="36" t="s">
        <v>277</v>
      </c>
      <c r="E115" s="12">
        <v>50</v>
      </c>
      <c r="F115" s="12">
        <v>1200</v>
      </c>
      <c r="G115" s="12">
        <v>5</v>
      </c>
      <c r="H115" s="12">
        <v>25</v>
      </c>
      <c r="I115" s="12"/>
      <c r="J115" s="13"/>
      <c r="K115" s="12">
        <f t="shared" si="15"/>
        <v>0</v>
      </c>
      <c r="L115" s="12">
        <f t="shared" si="16"/>
        <v>0</v>
      </c>
      <c r="M115" s="14"/>
      <c r="N115" s="15">
        <v>0.13</v>
      </c>
      <c r="O115" s="15">
        <f t="shared" si="17"/>
        <v>0</v>
      </c>
    </row>
    <row r="116" spans="1:17" x14ac:dyDescent="0.2">
      <c r="A116" s="36" t="s">
        <v>268</v>
      </c>
      <c r="B116" s="36" t="s">
        <v>269</v>
      </c>
      <c r="C116" s="31" t="s">
        <v>270</v>
      </c>
      <c r="D116" s="36" t="s">
        <v>277</v>
      </c>
      <c r="E116" s="12">
        <v>50</v>
      </c>
      <c r="F116" s="12">
        <v>2400</v>
      </c>
      <c r="G116" s="12">
        <v>5</v>
      </c>
      <c r="H116" s="12">
        <v>25</v>
      </c>
      <c r="I116" s="12"/>
      <c r="J116" s="13"/>
      <c r="K116" s="12">
        <f t="shared" si="15"/>
        <v>0</v>
      </c>
      <c r="L116" s="12">
        <f t="shared" si="16"/>
        <v>0</v>
      </c>
      <c r="M116" s="14"/>
      <c r="N116" s="15">
        <v>0.13</v>
      </c>
      <c r="O116" s="15">
        <f t="shared" si="17"/>
        <v>0</v>
      </c>
      <c r="P116" s="43"/>
    </row>
    <row r="117" spans="1:17" x14ac:dyDescent="0.2">
      <c r="A117" s="318" t="s">
        <v>112</v>
      </c>
      <c r="B117" s="319"/>
      <c r="C117" s="29"/>
      <c r="D117" s="29"/>
      <c r="E117" s="30"/>
      <c r="F117" s="12"/>
      <c r="G117" s="12"/>
      <c r="H117" s="12"/>
      <c r="I117" s="12"/>
      <c r="J117" s="36"/>
      <c r="K117" s="12"/>
      <c r="L117" s="12"/>
      <c r="M117" s="14"/>
      <c r="N117" s="12"/>
      <c r="O117" s="15"/>
    </row>
    <row r="118" spans="1:17" x14ac:dyDescent="0.2">
      <c r="A118" s="11" t="s">
        <v>216</v>
      </c>
      <c r="B118" s="11" t="s">
        <v>217</v>
      </c>
      <c r="C118" s="11" t="s">
        <v>216</v>
      </c>
      <c r="D118" s="11" t="s">
        <v>275</v>
      </c>
      <c r="E118" s="12">
        <v>20</v>
      </c>
      <c r="F118" s="12">
        <v>150</v>
      </c>
      <c r="G118" s="12">
        <v>10</v>
      </c>
      <c r="H118" s="12">
        <v>400</v>
      </c>
      <c r="I118" s="12"/>
      <c r="J118" s="36"/>
      <c r="K118" s="12">
        <f t="shared" ref="K118:K150" si="18">SUM(I118:J118)</f>
        <v>0</v>
      </c>
      <c r="L118" s="12">
        <f t="shared" ref="L118:L150" si="19">$K118/$H118</f>
        <v>0</v>
      </c>
      <c r="M118" s="14"/>
      <c r="N118" s="12">
        <v>0.06</v>
      </c>
      <c r="O118" s="15">
        <f t="shared" ref="O118:O150" si="20">$L118*$N118</f>
        <v>0</v>
      </c>
      <c r="P118" s="43">
        <f>SUM(O118:O133)</f>
        <v>0.24</v>
      </c>
      <c r="Q118" s="3">
        <f>P118*100/$P$151</f>
        <v>21.052631578947366</v>
      </c>
    </row>
    <row r="119" spans="1:17" x14ac:dyDescent="0.2">
      <c r="A119" s="36" t="s">
        <v>226</v>
      </c>
      <c r="B119" s="36" t="s">
        <v>217</v>
      </c>
      <c r="C119" s="36">
        <v>90444200</v>
      </c>
      <c r="D119" s="36" t="s">
        <v>277</v>
      </c>
      <c r="E119" s="12">
        <v>20</v>
      </c>
      <c r="F119" s="12">
        <v>150</v>
      </c>
      <c r="G119" s="12">
        <v>10</v>
      </c>
      <c r="H119" s="12">
        <v>400</v>
      </c>
      <c r="I119" s="12"/>
      <c r="J119" s="36"/>
      <c r="K119" s="12">
        <f t="shared" si="18"/>
        <v>0</v>
      </c>
      <c r="L119" s="12">
        <f t="shared" si="19"/>
        <v>0</v>
      </c>
      <c r="M119" s="14"/>
      <c r="N119" s="12">
        <v>0.06</v>
      </c>
      <c r="O119" s="15">
        <f t="shared" si="20"/>
        <v>0</v>
      </c>
    </row>
    <row r="120" spans="1:17" x14ac:dyDescent="0.2">
      <c r="A120" s="11" t="s">
        <v>191</v>
      </c>
      <c r="B120" s="11" t="s">
        <v>192</v>
      </c>
      <c r="C120" s="11" t="s">
        <v>191</v>
      </c>
      <c r="D120" s="11" t="s">
        <v>275</v>
      </c>
      <c r="E120" s="12">
        <v>20</v>
      </c>
      <c r="F120" s="12">
        <v>200</v>
      </c>
      <c r="G120" s="12">
        <v>10</v>
      </c>
      <c r="H120" s="12">
        <v>300</v>
      </c>
      <c r="I120" s="12"/>
      <c r="J120" s="36"/>
      <c r="K120" s="12">
        <f t="shared" si="18"/>
        <v>0</v>
      </c>
      <c r="L120" s="12">
        <f t="shared" si="19"/>
        <v>0</v>
      </c>
      <c r="M120" s="14"/>
      <c r="N120" s="12">
        <v>0.06</v>
      </c>
      <c r="O120" s="15">
        <f t="shared" si="20"/>
        <v>0</v>
      </c>
    </row>
    <row r="121" spans="1:17" x14ac:dyDescent="0.2">
      <c r="A121" s="11" t="s">
        <v>160</v>
      </c>
      <c r="B121" s="11" t="s">
        <v>161</v>
      </c>
      <c r="C121" s="11" t="s">
        <v>160</v>
      </c>
      <c r="D121" s="11" t="s">
        <v>275</v>
      </c>
      <c r="E121" s="12">
        <v>20</v>
      </c>
      <c r="F121" s="12">
        <v>300</v>
      </c>
      <c r="G121" s="12">
        <v>10</v>
      </c>
      <c r="H121" s="12">
        <v>200</v>
      </c>
      <c r="I121" s="12">
        <v>400</v>
      </c>
      <c r="J121" s="13"/>
      <c r="K121" s="12">
        <f t="shared" si="18"/>
        <v>400</v>
      </c>
      <c r="L121" s="12">
        <f t="shared" si="19"/>
        <v>2</v>
      </c>
      <c r="M121" s="14"/>
      <c r="N121" s="15">
        <v>0.06</v>
      </c>
      <c r="O121" s="15">
        <f t="shared" si="20"/>
        <v>0.12</v>
      </c>
    </row>
    <row r="122" spans="1:17" x14ac:dyDescent="0.2">
      <c r="A122" s="36" t="s">
        <v>215</v>
      </c>
      <c r="B122" s="36" t="s">
        <v>161</v>
      </c>
      <c r="C122" s="36">
        <v>90444300</v>
      </c>
      <c r="D122" s="36" t="s">
        <v>277</v>
      </c>
      <c r="E122" s="12" t="s">
        <v>46</v>
      </c>
      <c r="F122" s="12">
        <v>300</v>
      </c>
      <c r="G122" s="12">
        <v>10</v>
      </c>
      <c r="H122" s="12">
        <v>200</v>
      </c>
      <c r="I122" s="12">
        <v>400</v>
      </c>
      <c r="J122" s="13"/>
      <c r="K122" s="12">
        <f t="shared" si="18"/>
        <v>400</v>
      </c>
      <c r="L122" s="12">
        <f t="shared" si="19"/>
        <v>2</v>
      </c>
      <c r="M122" s="14"/>
      <c r="N122" s="15">
        <v>0.06</v>
      </c>
      <c r="O122" s="15">
        <f t="shared" si="20"/>
        <v>0.12</v>
      </c>
    </row>
    <row r="123" spans="1:17" x14ac:dyDescent="0.2">
      <c r="A123" s="11" t="s">
        <v>206</v>
      </c>
      <c r="B123" s="11" t="s">
        <v>114</v>
      </c>
      <c r="C123" s="11" t="s">
        <v>206</v>
      </c>
      <c r="D123" s="11" t="s">
        <v>275</v>
      </c>
      <c r="E123" s="12">
        <v>20</v>
      </c>
      <c r="F123" s="12">
        <v>450</v>
      </c>
      <c r="G123" s="12">
        <v>10</v>
      </c>
      <c r="H123" s="12">
        <v>100</v>
      </c>
      <c r="I123" s="12"/>
      <c r="J123" s="25"/>
      <c r="K123" s="12">
        <f t="shared" si="18"/>
        <v>0</v>
      </c>
      <c r="L123" s="12">
        <f t="shared" si="19"/>
        <v>0</v>
      </c>
      <c r="M123" s="14"/>
      <c r="N123" s="15">
        <v>0.08</v>
      </c>
      <c r="O123" s="15">
        <f t="shared" si="20"/>
        <v>0</v>
      </c>
    </row>
    <row r="124" spans="1:17" x14ac:dyDescent="0.2">
      <c r="A124" s="36" t="s">
        <v>113</v>
      </c>
      <c r="B124" s="36" t="s">
        <v>114</v>
      </c>
      <c r="C124" s="36">
        <v>90444400</v>
      </c>
      <c r="D124" s="36" t="s">
        <v>277</v>
      </c>
      <c r="E124" s="12" t="s">
        <v>46</v>
      </c>
      <c r="F124" s="12">
        <v>450</v>
      </c>
      <c r="G124" s="12">
        <v>10</v>
      </c>
      <c r="H124" s="12">
        <v>100</v>
      </c>
      <c r="I124" s="12"/>
      <c r="J124" s="13"/>
      <c r="K124" s="12">
        <f t="shared" si="18"/>
        <v>0</v>
      </c>
      <c r="L124" s="12">
        <f t="shared" si="19"/>
        <v>0</v>
      </c>
      <c r="M124" s="14"/>
      <c r="N124" s="15">
        <v>0.08</v>
      </c>
      <c r="O124" s="15">
        <f t="shared" si="20"/>
        <v>0</v>
      </c>
    </row>
    <row r="125" spans="1:17" x14ac:dyDescent="0.2">
      <c r="A125" s="11" t="s">
        <v>115</v>
      </c>
      <c r="B125" s="11" t="s">
        <v>116</v>
      </c>
      <c r="C125" s="11" t="s">
        <v>115</v>
      </c>
      <c r="D125" s="11" t="s">
        <v>275</v>
      </c>
      <c r="E125" s="12">
        <v>20</v>
      </c>
      <c r="F125" s="12">
        <v>600</v>
      </c>
      <c r="G125" s="12">
        <v>10</v>
      </c>
      <c r="H125" s="12">
        <v>100</v>
      </c>
      <c r="I125" s="12"/>
      <c r="J125" s="13"/>
      <c r="K125" s="12">
        <f t="shared" si="18"/>
        <v>0</v>
      </c>
      <c r="L125" s="12">
        <f t="shared" si="19"/>
        <v>0</v>
      </c>
      <c r="M125" s="14"/>
      <c r="N125" s="15">
        <v>0.06</v>
      </c>
      <c r="O125" s="15">
        <f t="shared" si="20"/>
        <v>0</v>
      </c>
    </row>
    <row r="126" spans="1:17" x14ac:dyDescent="0.2">
      <c r="A126" s="36" t="s">
        <v>188</v>
      </c>
      <c r="B126" s="36" t="s">
        <v>116</v>
      </c>
      <c r="C126" s="36">
        <v>90444600</v>
      </c>
      <c r="D126" s="36" t="s">
        <v>277</v>
      </c>
      <c r="E126" s="12" t="s">
        <v>46</v>
      </c>
      <c r="F126" s="12">
        <v>600</v>
      </c>
      <c r="G126" s="12">
        <v>10</v>
      </c>
      <c r="H126" s="12">
        <v>100</v>
      </c>
      <c r="I126" s="12"/>
      <c r="J126" s="13"/>
      <c r="K126" s="12">
        <f t="shared" si="18"/>
        <v>0</v>
      </c>
      <c r="L126" s="12">
        <f t="shared" si="19"/>
        <v>0</v>
      </c>
      <c r="M126" s="14"/>
      <c r="N126" s="15">
        <v>0.06</v>
      </c>
      <c r="O126" s="15">
        <f t="shared" si="20"/>
        <v>0</v>
      </c>
    </row>
    <row r="127" spans="1:17" x14ac:dyDescent="0.2">
      <c r="A127" s="11" t="s">
        <v>117</v>
      </c>
      <c r="B127" s="11" t="s">
        <v>118</v>
      </c>
      <c r="C127" s="11" t="s">
        <v>117</v>
      </c>
      <c r="D127" s="11" t="s">
        <v>275</v>
      </c>
      <c r="E127" s="12">
        <v>20</v>
      </c>
      <c r="F127" s="12">
        <v>750</v>
      </c>
      <c r="G127" s="12">
        <v>10</v>
      </c>
      <c r="H127" s="12">
        <v>100</v>
      </c>
      <c r="I127" s="12"/>
      <c r="J127" s="13"/>
      <c r="K127" s="12">
        <f t="shared" si="18"/>
        <v>0</v>
      </c>
      <c r="L127" s="12">
        <f t="shared" si="19"/>
        <v>0</v>
      </c>
      <c r="M127" s="14"/>
      <c r="N127" s="15">
        <v>7.0000000000000007E-2</v>
      </c>
      <c r="O127" s="15">
        <f t="shared" si="20"/>
        <v>0</v>
      </c>
    </row>
    <row r="128" spans="1:17" x14ac:dyDescent="0.2">
      <c r="A128" s="36" t="s">
        <v>189</v>
      </c>
      <c r="B128" s="36" t="s">
        <v>118</v>
      </c>
      <c r="C128" s="36">
        <v>90444700</v>
      </c>
      <c r="D128" s="36" t="s">
        <v>277</v>
      </c>
      <c r="E128" s="12" t="s">
        <v>46</v>
      </c>
      <c r="F128" s="12">
        <v>750</v>
      </c>
      <c r="G128" s="12">
        <v>10</v>
      </c>
      <c r="H128" s="12">
        <v>100</v>
      </c>
      <c r="I128" s="12"/>
      <c r="J128" s="13"/>
      <c r="K128" s="12">
        <f t="shared" si="18"/>
        <v>0</v>
      </c>
      <c r="L128" s="12">
        <f t="shared" si="19"/>
        <v>0</v>
      </c>
      <c r="M128" s="14"/>
      <c r="N128" s="15">
        <v>7.0000000000000007E-2</v>
      </c>
      <c r="O128" s="15">
        <f t="shared" si="20"/>
        <v>0</v>
      </c>
    </row>
    <row r="129" spans="1:17" x14ac:dyDescent="0.2">
      <c r="A129" s="11" t="s">
        <v>119</v>
      </c>
      <c r="B129" s="11" t="s">
        <v>120</v>
      </c>
      <c r="C129" s="11" t="s">
        <v>119</v>
      </c>
      <c r="D129" s="11" t="s">
        <v>275</v>
      </c>
      <c r="E129" s="12">
        <v>20</v>
      </c>
      <c r="F129" s="12">
        <v>900</v>
      </c>
      <c r="G129" s="12">
        <v>10</v>
      </c>
      <c r="H129" s="12">
        <v>50</v>
      </c>
      <c r="I129" s="12"/>
      <c r="J129" s="13"/>
      <c r="K129" s="12">
        <f t="shared" si="18"/>
        <v>0</v>
      </c>
      <c r="L129" s="12">
        <f t="shared" si="19"/>
        <v>0</v>
      </c>
      <c r="M129" s="14"/>
      <c r="N129" s="15">
        <v>0.08</v>
      </c>
      <c r="O129" s="15">
        <f t="shared" si="20"/>
        <v>0</v>
      </c>
    </row>
    <row r="130" spans="1:17" x14ac:dyDescent="0.2">
      <c r="A130" s="36" t="s">
        <v>263</v>
      </c>
      <c r="B130" s="36" t="s">
        <v>120</v>
      </c>
      <c r="C130" s="36">
        <v>90444800</v>
      </c>
      <c r="D130" s="36" t="s">
        <v>277</v>
      </c>
      <c r="E130" s="12" t="s">
        <v>46</v>
      </c>
      <c r="F130" s="12">
        <v>900</v>
      </c>
      <c r="G130" s="12">
        <v>10</v>
      </c>
      <c r="H130" s="12">
        <v>50</v>
      </c>
      <c r="I130" s="12"/>
      <c r="J130" s="13"/>
      <c r="K130" s="12">
        <f t="shared" si="18"/>
        <v>0</v>
      </c>
      <c r="L130" s="12">
        <f t="shared" si="19"/>
        <v>0</v>
      </c>
      <c r="M130" s="14"/>
      <c r="N130" s="15">
        <v>0.08</v>
      </c>
      <c r="O130" s="15">
        <f t="shared" si="20"/>
        <v>0</v>
      </c>
    </row>
    <row r="131" spans="1:17" x14ac:dyDescent="0.2">
      <c r="A131" s="11" t="s">
        <v>121</v>
      </c>
      <c r="B131" s="11" t="s">
        <v>122</v>
      </c>
      <c r="C131" s="11" t="s">
        <v>121</v>
      </c>
      <c r="D131" s="11" t="s">
        <v>275</v>
      </c>
      <c r="E131" s="12">
        <v>20</v>
      </c>
      <c r="F131" s="12">
        <v>1200</v>
      </c>
      <c r="G131" s="12">
        <v>10</v>
      </c>
      <c r="H131" s="12">
        <v>50</v>
      </c>
      <c r="I131" s="12"/>
      <c r="J131" s="13"/>
      <c r="K131" s="12">
        <f t="shared" si="18"/>
        <v>0</v>
      </c>
      <c r="L131" s="12">
        <f t="shared" si="19"/>
        <v>0</v>
      </c>
      <c r="M131" s="14"/>
      <c r="N131" s="15">
        <v>0.11</v>
      </c>
      <c r="O131" s="15">
        <f t="shared" si="20"/>
        <v>0</v>
      </c>
    </row>
    <row r="132" spans="1:17" x14ac:dyDescent="0.2">
      <c r="A132" s="11" t="s">
        <v>207</v>
      </c>
      <c r="B132" s="11" t="s">
        <v>208</v>
      </c>
      <c r="C132" s="11" t="s">
        <v>207</v>
      </c>
      <c r="D132" s="11" t="s">
        <v>275</v>
      </c>
      <c r="E132" s="12">
        <v>20</v>
      </c>
      <c r="F132" s="12">
        <v>1500</v>
      </c>
      <c r="G132" s="12">
        <v>10</v>
      </c>
      <c r="H132" s="12">
        <v>50</v>
      </c>
      <c r="I132" s="12"/>
      <c r="J132" s="13"/>
      <c r="K132" s="12">
        <f t="shared" si="18"/>
        <v>0</v>
      </c>
      <c r="L132" s="12">
        <f t="shared" si="19"/>
        <v>0</v>
      </c>
      <c r="M132" s="14"/>
      <c r="N132" s="15">
        <v>7.0000000000000007E-2</v>
      </c>
      <c r="O132" s="15">
        <f t="shared" si="20"/>
        <v>0</v>
      </c>
    </row>
    <row r="133" spans="1:17" x14ac:dyDescent="0.2">
      <c r="A133" s="11" t="s">
        <v>209</v>
      </c>
      <c r="B133" s="11" t="s">
        <v>210</v>
      </c>
      <c r="C133" s="11" t="s">
        <v>209</v>
      </c>
      <c r="D133" s="11" t="s">
        <v>275</v>
      </c>
      <c r="E133" s="12">
        <v>20</v>
      </c>
      <c r="F133" s="12">
        <v>1800</v>
      </c>
      <c r="G133" s="12">
        <v>10</v>
      </c>
      <c r="H133" s="12">
        <v>50</v>
      </c>
      <c r="I133" s="12"/>
      <c r="J133" s="13"/>
      <c r="K133" s="12">
        <f t="shared" si="18"/>
        <v>0</v>
      </c>
      <c r="L133" s="12">
        <f t="shared" si="19"/>
        <v>0</v>
      </c>
      <c r="M133" s="51"/>
      <c r="N133" s="15">
        <v>0.09</v>
      </c>
      <c r="O133" s="15">
        <f t="shared" si="20"/>
        <v>0</v>
      </c>
      <c r="P133" s="43"/>
    </row>
    <row r="134" spans="1:17" x14ac:dyDescent="0.2">
      <c r="A134" s="11" t="s">
        <v>123</v>
      </c>
      <c r="B134" s="11" t="s">
        <v>124</v>
      </c>
      <c r="C134" s="11" t="s">
        <v>123</v>
      </c>
      <c r="D134" s="11" t="s">
        <v>275</v>
      </c>
      <c r="E134" s="12">
        <v>25</v>
      </c>
      <c r="F134" s="12">
        <v>150</v>
      </c>
      <c r="G134" s="12">
        <v>10</v>
      </c>
      <c r="H134" s="12">
        <v>200</v>
      </c>
      <c r="I134" s="12"/>
      <c r="J134" s="13"/>
      <c r="K134" s="12">
        <f t="shared" si="18"/>
        <v>0</v>
      </c>
      <c r="L134" s="12">
        <f t="shared" si="19"/>
        <v>0</v>
      </c>
      <c r="M134" s="14"/>
      <c r="N134" s="15">
        <v>0.04</v>
      </c>
      <c r="O134" s="15">
        <f t="shared" si="20"/>
        <v>0</v>
      </c>
      <c r="P134" s="43">
        <f>SUM(O134:O150)</f>
        <v>0.5</v>
      </c>
      <c r="Q134" s="3">
        <f>P134*100/$P$151</f>
        <v>43.859649122807014</v>
      </c>
    </row>
    <row r="135" spans="1:17" x14ac:dyDescent="0.2">
      <c r="A135" s="36" t="s">
        <v>257</v>
      </c>
      <c r="B135" s="36" t="s">
        <v>124</v>
      </c>
      <c r="C135" s="36">
        <v>90445200</v>
      </c>
      <c r="D135" s="36" t="s">
        <v>277</v>
      </c>
      <c r="E135" s="12">
        <v>25</v>
      </c>
      <c r="F135" s="12">
        <v>150</v>
      </c>
      <c r="G135" s="12">
        <v>10</v>
      </c>
      <c r="H135" s="12">
        <v>200</v>
      </c>
      <c r="I135" s="12"/>
      <c r="J135" s="13"/>
      <c r="K135" s="12">
        <f t="shared" si="18"/>
        <v>0</v>
      </c>
      <c r="L135" s="12">
        <f t="shared" si="19"/>
        <v>0</v>
      </c>
      <c r="M135" s="14"/>
      <c r="N135" s="15">
        <v>0.04</v>
      </c>
      <c r="O135" s="15">
        <f t="shared" si="20"/>
        <v>0</v>
      </c>
    </row>
    <row r="136" spans="1:17" x14ac:dyDescent="0.2">
      <c r="A136" s="11" t="s">
        <v>125</v>
      </c>
      <c r="B136" s="11" t="s">
        <v>126</v>
      </c>
      <c r="C136" s="11" t="s">
        <v>125</v>
      </c>
      <c r="D136" s="11" t="s">
        <v>275</v>
      </c>
      <c r="E136" s="12">
        <v>25</v>
      </c>
      <c r="F136" s="12">
        <v>300</v>
      </c>
      <c r="G136" s="12">
        <v>10</v>
      </c>
      <c r="H136" s="12">
        <v>100</v>
      </c>
      <c r="I136" s="12"/>
      <c r="J136" s="13"/>
      <c r="K136" s="12">
        <f t="shared" si="18"/>
        <v>0</v>
      </c>
      <c r="L136" s="12">
        <f t="shared" si="19"/>
        <v>0</v>
      </c>
      <c r="M136" s="14"/>
      <c r="N136" s="15">
        <v>0.04</v>
      </c>
      <c r="O136" s="15">
        <f t="shared" si="20"/>
        <v>0</v>
      </c>
    </row>
    <row r="137" spans="1:17" x14ac:dyDescent="0.2">
      <c r="A137" s="36" t="s">
        <v>127</v>
      </c>
      <c r="B137" s="36" t="s">
        <v>126</v>
      </c>
      <c r="C137" s="36">
        <v>90445300</v>
      </c>
      <c r="D137" s="36" t="s">
        <v>277</v>
      </c>
      <c r="E137" s="12" t="s">
        <v>63</v>
      </c>
      <c r="F137" s="12">
        <v>300</v>
      </c>
      <c r="G137" s="12">
        <v>10</v>
      </c>
      <c r="H137" s="12">
        <v>100</v>
      </c>
      <c r="I137" s="12">
        <v>500</v>
      </c>
      <c r="J137" s="13"/>
      <c r="K137" s="12">
        <f t="shared" si="18"/>
        <v>500</v>
      </c>
      <c r="L137" s="12">
        <f t="shared" si="19"/>
        <v>5</v>
      </c>
      <c r="M137" s="14"/>
      <c r="N137" s="15">
        <v>0.04</v>
      </c>
      <c r="O137" s="15">
        <f t="shared" si="20"/>
        <v>0.2</v>
      </c>
    </row>
    <row r="138" spans="1:17" x14ac:dyDescent="0.2">
      <c r="A138" s="11" t="s">
        <v>128</v>
      </c>
      <c r="B138" s="11" t="s">
        <v>129</v>
      </c>
      <c r="C138" s="11" t="s">
        <v>128</v>
      </c>
      <c r="D138" s="11" t="s">
        <v>275</v>
      </c>
      <c r="E138" s="12">
        <v>25</v>
      </c>
      <c r="F138" s="12">
        <v>450</v>
      </c>
      <c r="G138" s="12">
        <v>10</v>
      </c>
      <c r="H138" s="12">
        <v>100</v>
      </c>
      <c r="I138" s="12"/>
      <c r="J138" s="13"/>
      <c r="K138" s="12">
        <f t="shared" si="18"/>
        <v>0</v>
      </c>
      <c r="L138" s="12">
        <f t="shared" si="19"/>
        <v>0</v>
      </c>
      <c r="M138" s="14"/>
      <c r="N138" s="15">
        <v>0.06</v>
      </c>
      <c r="O138" s="15">
        <f t="shared" si="20"/>
        <v>0</v>
      </c>
    </row>
    <row r="139" spans="1:17" x14ac:dyDescent="0.2">
      <c r="A139" s="36" t="s">
        <v>190</v>
      </c>
      <c r="B139" s="36" t="s">
        <v>129</v>
      </c>
      <c r="C139" s="36">
        <v>90445400</v>
      </c>
      <c r="D139" s="36" t="s">
        <v>277</v>
      </c>
      <c r="E139" s="12" t="s">
        <v>63</v>
      </c>
      <c r="F139" s="12">
        <v>450</v>
      </c>
      <c r="G139" s="12">
        <v>10</v>
      </c>
      <c r="H139" s="12">
        <v>100</v>
      </c>
      <c r="I139" s="12">
        <v>500</v>
      </c>
      <c r="J139" s="13"/>
      <c r="K139" s="12">
        <f t="shared" si="18"/>
        <v>500</v>
      </c>
      <c r="L139" s="12">
        <f t="shared" si="19"/>
        <v>5</v>
      </c>
      <c r="M139" s="14"/>
      <c r="N139" s="15">
        <v>0.06</v>
      </c>
      <c r="O139" s="15">
        <f t="shared" si="20"/>
        <v>0.3</v>
      </c>
    </row>
    <row r="140" spans="1:17" x14ac:dyDescent="0.2">
      <c r="A140" s="11" t="s">
        <v>130</v>
      </c>
      <c r="B140" s="11" t="s">
        <v>131</v>
      </c>
      <c r="C140" s="11" t="s">
        <v>130</v>
      </c>
      <c r="D140" s="11" t="s">
        <v>275</v>
      </c>
      <c r="E140" s="12">
        <v>25</v>
      </c>
      <c r="F140" s="12">
        <v>600</v>
      </c>
      <c r="G140" s="12">
        <v>10</v>
      </c>
      <c r="H140" s="12">
        <v>50</v>
      </c>
      <c r="I140" s="12"/>
      <c r="J140" s="13"/>
      <c r="K140" s="12">
        <f t="shared" si="18"/>
        <v>0</v>
      </c>
      <c r="L140" s="12">
        <f t="shared" si="19"/>
        <v>0</v>
      </c>
      <c r="M140" s="14"/>
      <c r="N140" s="15">
        <v>0.04</v>
      </c>
      <c r="O140" s="15">
        <f t="shared" si="20"/>
        <v>0</v>
      </c>
    </row>
    <row r="141" spans="1:17" x14ac:dyDescent="0.2">
      <c r="A141" s="36" t="s">
        <v>211</v>
      </c>
      <c r="B141" s="36" t="s">
        <v>131</v>
      </c>
      <c r="C141" s="36">
        <v>90445600</v>
      </c>
      <c r="D141" s="36" t="s">
        <v>277</v>
      </c>
      <c r="E141" s="12">
        <v>25</v>
      </c>
      <c r="F141" s="12">
        <v>600</v>
      </c>
      <c r="G141" s="12">
        <v>10</v>
      </c>
      <c r="H141" s="12">
        <v>50</v>
      </c>
      <c r="I141" s="12"/>
      <c r="J141" s="13"/>
      <c r="K141" s="12">
        <f t="shared" si="18"/>
        <v>0</v>
      </c>
      <c r="L141" s="12">
        <f t="shared" si="19"/>
        <v>0</v>
      </c>
      <c r="M141" s="14"/>
      <c r="N141" s="15">
        <v>0.04</v>
      </c>
      <c r="O141" s="15">
        <f t="shared" si="20"/>
        <v>0</v>
      </c>
    </row>
    <row r="142" spans="1:17" x14ac:dyDescent="0.2">
      <c r="A142" s="11" t="s">
        <v>162</v>
      </c>
      <c r="B142" s="11" t="s">
        <v>163</v>
      </c>
      <c r="C142" s="11" t="s">
        <v>162</v>
      </c>
      <c r="D142" s="11" t="s">
        <v>275</v>
      </c>
      <c r="E142" s="12">
        <v>25</v>
      </c>
      <c r="F142" s="12">
        <v>750</v>
      </c>
      <c r="G142" s="12">
        <v>10</v>
      </c>
      <c r="H142" s="12">
        <v>50</v>
      </c>
      <c r="I142" s="12"/>
      <c r="J142" s="13"/>
      <c r="K142" s="12">
        <f t="shared" si="18"/>
        <v>0</v>
      </c>
      <c r="L142" s="12">
        <f t="shared" si="19"/>
        <v>0</v>
      </c>
      <c r="M142" s="14"/>
      <c r="N142" s="15">
        <v>0.04</v>
      </c>
      <c r="O142" s="15">
        <f t="shared" si="20"/>
        <v>0</v>
      </c>
    </row>
    <row r="143" spans="1:17" x14ac:dyDescent="0.2">
      <c r="A143" s="36" t="s">
        <v>218</v>
      </c>
      <c r="B143" s="36" t="s">
        <v>163</v>
      </c>
      <c r="C143" s="31" t="s">
        <v>219</v>
      </c>
      <c r="D143" s="36" t="s">
        <v>277</v>
      </c>
      <c r="E143" s="12">
        <v>25</v>
      </c>
      <c r="F143" s="12">
        <v>750</v>
      </c>
      <c r="G143" s="12">
        <v>10</v>
      </c>
      <c r="H143" s="12">
        <v>50</v>
      </c>
      <c r="I143" s="12"/>
      <c r="J143" s="13"/>
      <c r="K143" s="12">
        <f t="shared" si="18"/>
        <v>0</v>
      </c>
      <c r="L143" s="12">
        <f t="shared" si="19"/>
        <v>0</v>
      </c>
      <c r="M143" s="14"/>
      <c r="N143" s="15">
        <v>0.04</v>
      </c>
      <c r="O143" s="15">
        <f t="shared" si="20"/>
        <v>0</v>
      </c>
    </row>
    <row r="144" spans="1:17" x14ac:dyDescent="0.2">
      <c r="A144" s="11" t="s">
        <v>132</v>
      </c>
      <c r="B144" s="11" t="s">
        <v>133</v>
      </c>
      <c r="C144" s="11" t="s">
        <v>132</v>
      </c>
      <c r="D144" s="11" t="s">
        <v>275</v>
      </c>
      <c r="E144" s="12">
        <v>25</v>
      </c>
      <c r="F144" s="12">
        <v>900</v>
      </c>
      <c r="G144" s="12">
        <v>10</v>
      </c>
      <c r="H144" s="12">
        <v>50</v>
      </c>
      <c r="I144" s="12"/>
      <c r="J144" s="13"/>
      <c r="K144" s="12">
        <f t="shared" si="18"/>
        <v>0</v>
      </c>
      <c r="L144" s="12">
        <f t="shared" si="19"/>
        <v>0</v>
      </c>
      <c r="M144" s="14"/>
      <c r="N144" s="15">
        <v>0.06</v>
      </c>
      <c r="O144" s="15">
        <f t="shared" si="20"/>
        <v>0</v>
      </c>
    </row>
    <row r="145" spans="1:17" x14ac:dyDescent="0.2">
      <c r="A145" s="36" t="s">
        <v>264</v>
      </c>
      <c r="B145" s="36" t="s">
        <v>133</v>
      </c>
      <c r="C145" s="31" t="s">
        <v>265</v>
      </c>
      <c r="D145" s="36" t="s">
        <v>277</v>
      </c>
      <c r="E145" s="12">
        <v>25</v>
      </c>
      <c r="F145" s="12">
        <v>900</v>
      </c>
      <c r="G145" s="12">
        <v>10</v>
      </c>
      <c r="H145" s="12">
        <v>50</v>
      </c>
      <c r="I145" s="12"/>
      <c r="J145" s="13"/>
      <c r="K145" s="12">
        <f t="shared" si="18"/>
        <v>0</v>
      </c>
      <c r="L145" s="12">
        <f t="shared" si="19"/>
        <v>0</v>
      </c>
      <c r="M145" s="14"/>
      <c r="N145" s="15">
        <v>0.06</v>
      </c>
      <c r="O145" s="15">
        <f t="shared" si="20"/>
        <v>0</v>
      </c>
    </row>
    <row r="146" spans="1:17" x14ac:dyDescent="0.2">
      <c r="A146" s="11" t="s">
        <v>134</v>
      </c>
      <c r="B146" s="11" t="s">
        <v>135</v>
      </c>
      <c r="C146" s="11" t="s">
        <v>134</v>
      </c>
      <c r="D146" s="11" t="s">
        <v>275</v>
      </c>
      <c r="E146" s="12">
        <v>25</v>
      </c>
      <c r="F146" s="12">
        <v>1200</v>
      </c>
      <c r="G146" s="12">
        <v>10</v>
      </c>
      <c r="H146" s="12">
        <v>50</v>
      </c>
      <c r="I146" s="12"/>
      <c r="J146" s="13"/>
      <c r="K146" s="12">
        <f t="shared" si="18"/>
        <v>0</v>
      </c>
      <c r="L146" s="12">
        <f t="shared" si="19"/>
        <v>0</v>
      </c>
      <c r="M146" s="14"/>
      <c r="N146" s="15">
        <v>0.08</v>
      </c>
      <c r="O146" s="15">
        <f t="shared" si="20"/>
        <v>0</v>
      </c>
    </row>
    <row r="147" spans="1:17" x14ac:dyDescent="0.2">
      <c r="A147" s="11" t="s">
        <v>238</v>
      </c>
      <c r="B147" s="11" t="s">
        <v>239</v>
      </c>
      <c r="C147" s="11" t="s">
        <v>238</v>
      </c>
      <c r="D147" s="11" t="s">
        <v>275</v>
      </c>
      <c r="E147" s="12">
        <v>25</v>
      </c>
      <c r="F147" s="12">
        <v>1524</v>
      </c>
      <c r="G147" s="12">
        <v>10</v>
      </c>
      <c r="H147" s="12">
        <v>50</v>
      </c>
      <c r="I147" s="12"/>
      <c r="J147" s="13"/>
      <c r="K147" s="12">
        <f t="shared" si="18"/>
        <v>0</v>
      </c>
      <c r="L147" s="12">
        <f t="shared" si="19"/>
        <v>0</v>
      </c>
      <c r="M147" s="14"/>
      <c r="N147" s="15">
        <v>0.08</v>
      </c>
      <c r="O147" s="15">
        <f t="shared" si="20"/>
        <v>0</v>
      </c>
    </row>
    <row r="148" spans="1:17" x14ac:dyDescent="0.2">
      <c r="A148" s="11" t="s">
        <v>164</v>
      </c>
      <c r="B148" s="11" t="s">
        <v>165</v>
      </c>
      <c r="C148" s="11" t="s">
        <v>164</v>
      </c>
      <c r="D148" s="11" t="s">
        <v>275</v>
      </c>
      <c r="E148" s="12">
        <v>25</v>
      </c>
      <c r="F148" s="12">
        <v>1800</v>
      </c>
      <c r="G148" s="12">
        <v>10</v>
      </c>
      <c r="H148" s="12">
        <v>50</v>
      </c>
      <c r="I148" s="12"/>
      <c r="J148" s="13"/>
      <c r="K148" s="12">
        <f t="shared" si="18"/>
        <v>0</v>
      </c>
      <c r="L148" s="12">
        <f t="shared" si="19"/>
        <v>0</v>
      </c>
      <c r="M148" s="14"/>
      <c r="N148" s="15">
        <v>0.12</v>
      </c>
      <c r="O148" s="15">
        <f t="shared" si="20"/>
        <v>0</v>
      </c>
    </row>
    <row r="149" spans="1:17" x14ac:dyDescent="0.2">
      <c r="A149" s="36" t="s">
        <v>227</v>
      </c>
      <c r="B149" s="36" t="s">
        <v>165</v>
      </c>
      <c r="C149" s="36">
        <v>90445900</v>
      </c>
      <c r="D149" s="36" t="s">
        <v>277</v>
      </c>
      <c r="E149" s="12">
        <v>25</v>
      </c>
      <c r="F149" s="12">
        <v>1800</v>
      </c>
      <c r="G149" s="12">
        <v>10</v>
      </c>
      <c r="H149" s="12">
        <v>50</v>
      </c>
      <c r="I149" s="12"/>
      <c r="J149" s="13"/>
      <c r="K149" s="12">
        <f t="shared" si="18"/>
        <v>0</v>
      </c>
      <c r="L149" s="12">
        <f t="shared" si="19"/>
        <v>0</v>
      </c>
      <c r="M149" s="14"/>
      <c r="N149" s="15">
        <v>0.12</v>
      </c>
      <c r="O149" s="15">
        <f t="shared" si="20"/>
        <v>0</v>
      </c>
      <c r="P149" s="43"/>
    </row>
    <row r="150" spans="1:17" x14ac:dyDescent="0.2">
      <c r="A150" s="36" t="s">
        <v>301</v>
      </c>
      <c r="B150" s="36" t="s">
        <v>302</v>
      </c>
      <c r="C150" s="36">
        <v>90446000</v>
      </c>
      <c r="D150" s="36" t="s">
        <v>277</v>
      </c>
      <c r="E150" s="12">
        <v>25</v>
      </c>
      <c r="F150" s="12">
        <v>2400</v>
      </c>
      <c r="G150" s="12">
        <v>10</v>
      </c>
      <c r="H150" s="12">
        <v>50</v>
      </c>
      <c r="I150" s="12"/>
      <c r="J150" s="13"/>
      <c r="K150" s="12">
        <f t="shared" si="18"/>
        <v>0</v>
      </c>
      <c r="L150" s="12">
        <f t="shared" si="19"/>
        <v>0</v>
      </c>
      <c r="M150" s="14"/>
      <c r="N150" s="15">
        <v>0.12</v>
      </c>
      <c r="O150" s="15">
        <f t="shared" si="20"/>
        <v>0</v>
      </c>
      <c r="P150" s="43"/>
    </row>
    <row r="151" spans="1:17" x14ac:dyDescent="0.2">
      <c r="A151" s="313"/>
      <c r="B151" s="313"/>
      <c r="C151" s="313"/>
      <c r="D151" s="313"/>
      <c r="E151" s="313"/>
      <c r="F151" s="313"/>
      <c r="G151" s="313"/>
      <c r="H151" s="314"/>
      <c r="I151" s="36">
        <f>SUBTOTAL(9,I10:I150)</f>
        <v>2350</v>
      </c>
      <c r="J151" s="36">
        <f>SUBTOTAL(9,J10:J150)</f>
        <v>0</v>
      </c>
      <c r="K151" s="36">
        <f>SUBTOTAL(9,K10:K150)</f>
        <v>2350</v>
      </c>
      <c r="L151" s="36">
        <f>SUBTOTAL(9,L10:L150)</f>
        <v>19</v>
      </c>
      <c r="M151" s="32"/>
      <c r="N151" s="12"/>
      <c r="O151" s="36">
        <f>SUBTOTAL(9,O10:O150)</f>
        <v>1.1400000000000001</v>
      </c>
      <c r="P151" s="3">
        <f>SUM(P10:P150)</f>
        <v>1.1400000000000001</v>
      </c>
      <c r="Q151" s="3">
        <f>SUM(Q10:Q150)</f>
        <v>99.999999999999986</v>
      </c>
    </row>
    <row r="152" spans="1:17" x14ac:dyDescent="0.2">
      <c r="A152" s="312"/>
      <c r="B152" s="313"/>
      <c r="C152" s="313"/>
      <c r="D152" s="313"/>
      <c r="E152" s="313"/>
      <c r="F152" s="313"/>
      <c r="G152" s="313"/>
      <c r="H152" s="314"/>
      <c r="I152" s="36">
        <v>64</v>
      </c>
      <c r="J152" s="36"/>
      <c r="K152" s="36"/>
      <c r="L152" s="36">
        <f>SUM(I152:J152)</f>
        <v>64</v>
      </c>
      <c r="O152" s="3">
        <f>O151/30</f>
        <v>3.8000000000000006E-2</v>
      </c>
    </row>
    <row r="153" spans="1:17" x14ac:dyDescent="0.2">
      <c r="A153" s="312"/>
      <c r="B153" s="313"/>
      <c r="C153" s="313"/>
      <c r="D153" s="313"/>
      <c r="E153" s="313"/>
      <c r="F153" s="313"/>
      <c r="G153" s="313"/>
      <c r="H153" s="314"/>
      <c r="I153" s="36">
        <v>3.24</v>
      </c>
      <c r="J153" s="36"/>
      <c r="K153" s="36"/>
      <c r="L153" s="36">
        <f>SUM(I153:J153)</f>
        <v>3.24</v>
      </c>
    </row>
    <row r="154" spans="1:17" x14ac:dyDescent="0.2">
      <c r="A154" s="34"/>
      <c r="B154" s="34"/>
      <c r="C154" s="34"/>
      <c r="D154" s="34"/>
      <c r="E154" s="34"/>
      <c r="F154" s="34"/>
      <c r="G154" s="34"/>
      <c r="H154" s="34"/>
    </row>
    <row r="155" spans="1:17" x14ac:dyDescent="0.2">
      <c r="A155" s="28" t="s">
        <v>136</v>
      </c>
      <c r="B155" s="28" t="s">
        <v>136</v>
      </c>
      <c r="C155" s="30"/>
      <c r="D155" s="30"/>
      <c r="E155" s="8" t="s">
        <v>10</v>
      </c>
      <c r="F155" s="8" t="s">
        <v>137</v>
      </c>
      <c r="G155" s="300" t="s">
        <v>138</v>
      </c>
      <c r="H155" s="301"/>
      <c r="I155" s="20"/>
      <c r="J155" s="20"/>
      <c r="K155" s="12"/>
      <c r="L155" s="12"/>
      <c r="M155" s="35"/>
      <c r="N155" s="12"/>
      <c r="O155" s="15"/>
    </row>
    <row r="156" spans="1:17" x14ac:dyDescent="0.2">
      <c r="A156" s="36"/>
      <c r="B156" s="36"/>
      <c r="C156" s="36"/>
      <c r="D156" s="36"/>
      <c r="E156" s="8"/>
      <c r="F156" s="8"/>
      <c r="G156" s="8" t="s">
        <v>139</v>
      </c>
      <c r="H156" s="8" t="s">
        <v>140</v>
      </c>
      <c r="I156" s="8"/>
      <c r="J156" s="8" t="s">
        <v>140</v>
      </c>
      <c r="K156" s="36" t="s">
        <v>140</v>
      </c>
      <c r="L156" s="36" t="s">
        <v>12</v>
      </c>
      <c r="M156" s="37"/>
      <c r="N156" s="12"/>
      <c r="O156" s="15"/>
    </row>
    <row r="157" spans="1:17" x14ac:dyDescent="0.2">
      <c r="A157" s="38" t="s">
        <v>142</v>
      </c>
      <c r="B157" s="38" t="s">
        <v>143</v>
      </c>
      <c r="C157" s="38" t="s">
        <v>142</v>
      </c>
      <c r="D157" s="38" t="s">
        <v>142</v>
      </c>
      <c r="E157" s="12">
        <v>13</v>
      </c>
      <c r="F157" s="12">
        <v>25</v>
      </c>
      <c r="G157" s="12">
        <v>5</v>
      </c>
      <c r="H157" s="12">
        <v>125</v>
      </c>
      <c r="I157" s="12"/>
      <c r="J157" s="12"/>
      <c r="K157" s="12">
        <f>SUM(I157:J157)</f>
        <v>0</v>
      </c>
      <c r="L157" s="12">
        <f>$K157/$H157</f>
        <v>0</v>
      </c>
      <c r="M157" s="39"/>
      <c r="N157" s="15">
        <v>0.09</v>
      </c>
      <c r="O157" s="15">
        <f>$L157*$N157</f>
        <v>0</v>
      </c>
    </row>
    <row r="158" spans="1:17" x14ac:dyDescent="0.2">
      <c r="A158" s="38" t="s">
        <v>144</v>
      </c>
      <c r="B158" s="38" t="s">
        <v>145</v>
      </c>
      <c r="C158" s="38" t="s">
        <v>144</v>
      </c>
      <c r="D158" s="38" t="s">
        <v>144</v>
      </c>
      <c r="E158" s="12">
        <v>19</v>
      </c>
      <c r="F158" s="12">
        <v>25</v>
      </c>
      <c r="G158" s="12">
        <v>5</v>
      </c>
      <c r="H158" s="12">
        <v>125</v>
      </c>
      <c r="I158" s="12"/>
      <c r="J158" s="12"/>
      <c r="K158" s="12">
        <f>SUM(I158:J158)</f>
        <v>0</v>
      </c>
      <c r="L158" s="12">
        <f>$K158/$H158</f>
        <v>0</v>
      </c>
      <c r="M158" s="39"/>
      <c r="N158" s="15">
        <v>0.15</v>
      </c>
      <c r="O158" s="15">
        <f>$L158*$N158</f>
        <v>0</v>
      </c>
    </row>
    <row r="159" spans="1:17" x14ac:dyDescent="0.2">
      <c r="B159" s="3"/>
      <c r="I159" s="36"/>
      <c r="J159" s="36">
        <f t="shared" ref="J159" si="21">SUM(J157:J158)</f>
        <v>0</v>
      </c>
      <c r="K159" s="36">
        <f>SUBTOTAL(9,K157:K158)</f>
        <v>0</v>
      </c>
      <c r="L159" s="36">
        <f>SUBTOTAL(9,L157:L158)</f>
        <v>0</v>
      </c>
      <c r="M159" s="37"/>
      <c r="N159" s="12"/>
      <c r="O159" s="33">
        <f>SUBTOTAL(9,O157:O158)</f>
        <v>0</v>
      </c>
    </row>
    <row r="160" spans="1:17" x14ac:dyDescent="0.2">
      <c r="B160" s="3"/>
      <c r="I160" s="40"/>
      <c r="J160" s="40"/>
      <c r="K160" s="36">
        <v>0</v>
      </c>
      <c r="L160" s="36">
        <v>0</v>
      </c>
      <c r="M160" s="35"/>
      <c r="N160" s="12"/>
      <c r="O160" s="33">
        <v>0</v>
      </c>
    </row>
  </sheetData>
  <autoFilter ref="D3:D153"/>
  <sortState ref="A46:Q66">
    <sortCondition ref="A46"/>
  </sortState>
  <mergeCells count="10">
    <mergeCell ref="A153:H153"/>
    <mergeCell ref="G155:H155"/>
    <mergeCell ref="A1:D1"/>
    <mergeCell ref="A2:D2"/>
    <mergeCell ref="G3:H3"/>
    <mergeCell ref="K3:L3"/>
    <mergeCell ref="N3:O3"/>
    <mergeCell ref="A117:B117"/>
    <mergeCell ref="A151:H151"/>
    <mergeCell ref="A152:H152"/>
  </mergeCells>
  <conditionalFormatting sqref="A5:XFD150">
    <cfRule type="expression" dxfId="80" priority="3">
      <formula>MOD(ROW(),2)</formula>
    </cfRule>
  </conditionalFormatting>
  <conditionalFormatting sqref="K5:K150">
    <cfRule type="cellIs" dxfId="79" priority="5" operator="greaterThan">
      <formula>10000</formula>
    </cfRule>
  </conditionalFormatting>
  <conditionalFormatting sqref="K118:K150">
    <cfRule type="cellIs" dxfId="78" priority="10" operator="greaterThan">
      <formula>2000</formula>
    </cfRule>
  </conditionalFormatting>
  <conditionalFormatting sqref="O5:O116">
    <cfRule type="cellIs" dxfId="77" priority="4" operator="greaterThan">
      <formula>10</formula>
    </cfRule>
  </conditionalFormatting>
  <pageMargins left="0.25" right="0.25" top="0.75" bottom="0.75" header="0.3" footer="0.3"/>
  <pageSetup paperSize="9" scale="77" fitToHeight="0" orientation="landscape" r:id="rId1"/>
  <headerFooter alignWithMargins="0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2">
    <pageSetUpPr fitToPage="1"/>
  </sheetPr>
  <dimension ref="A1:S146"/>
  <sheetViews>
    <sheetView zoomScaleNormal="100" workbookViewId="0">
      <pane xSplit="4" ySplit="4" topLeftCell="E5" activePane="bottomRight" state="frozen"/>
      <selection pane="topRight" activeCell="D1" sqref="D1"/>
      <selection pane="bottomLeft" activeCell="A4" sqref="A4"/>
      <selection pane="bottomRight" activeCell="E5" sqref="E5"/>
    </sheetView>
  </sheetViews>
  <sheetFormatPr defaultColWidth="9.140625" defaultRowHeight="12.75" x14ac:dyDescent="0.2"/>
  <cols>
    <col min="1" max="1" width="12.5703125" style="3" customWidth="1"/>
    <col min="2" max="2" width="14" style="41" customWidth="1"/>
    <col min="3" max="3" width="14" style="3" bestFit="1" customWidth="1"/>
    <col min="4" max="4" width="12.28515625" style="3" customWidth="1"/>
    <col min="5" max="5" width="7.85546875" style="3" customWidth="1"/>
    <col min="6" max="6" width="8.5703125" style="3" customWidth="1"/>
    <col min="7" max="7" width="6.140625" style="3" customWidth="1"/>
    <col min="8" max="8" width="6.42578125" style="3" customWidth="1"/>
    <col min="9" max="11" width="10.140625" style="3" customWidth="1"/>
    <col min="12" max="12" width="8.28515625" style="3" customWidth="1"/>
    <col min="13" max="13" width="10.7109375" style="3" bestFit="1" customWidth="1"/>
    <col min="14" max="14" width="8.28515625" style="3" bestFit="1" customWidth="1"/>
    <col min="15" max="16" width="9.42578125" style="3" customWidth="1"/>
    <col min="17" max="17" width="9.28515625" style="3" customWidth="1"/>
    <col min="18" max="16384" width="9.140625" style="3"/>
  </cols>
  <sheetData>
    <row r="1" spans="1:19" x14ac:dyDescent="0.2">
      <c r="A1" s="315" t="s">
        <v>281</v>
      </c>
      <c r="B1" s="315"/>
      <c r="C1" s="315"/>
      <c r="D1" s="315"/>
      <c r="I1" s="46"/>
      <c r="J1" s="46"/>
      <c r="K1" s="46"/>
    </row>
    <row r="2" spans="1:19" x14ac:dyDescent="0.2">
      <c r="A2" s="316" t="s">
        <v>352</v>
      </c>
      <c r="B2" s="317"/>
      <c r="C2" s="317"/>
      <c r="D2" s="317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30"/>
    </row>
    <row r="3" spans="1:19" x14ac:dyDescent="0.2">
      <c r="A3" s="4" t="s">
        <v>0</v>
      </c>
      <c r="B3" s="4" t="s">
        <v>1</v>
      </c>
      <c r="C3" s="4" t="s">
        <v>2</v>
      </c>
      <c r="D3" s="4" t="s">
        <v>274</v>
      </c>
      <c r="E3" s="4" t="s">
        <v>3</v>
      </c>
      <c r="F3" s="4" t="s">
        <v>4</v>
      </c>
      <c r="G3" s="300" t="s">
        <v>5</v>
      </c>
      <c r="H3" s="301"/>
      <c r="I3" s="50" t="s">
        <v>348</v>
      </c>
      <c r="J3" s="50" t="s">
        <v>350</v>
      </c>
      <c r="K3" s="50"/>
      <c r="L3" s="5"/>
      <c r="M3" s="300" t="s">
        <v>6</v>
      </c>
      <c r="N3" s="301"/>
      <c r="O3" s="6"/>
      <c r="P3" s="300" t="s">
        <v>7</v>
      </c>
      <c r="Q3" s="301"/>
    </row>
    <row r="4" spans="1:19" x14ac:dyDescent="0.2">
      <c r="A4" s="37" t="s">
        <v>8</v>
      </c>
      <c r="B4" s="37"/>
      <c r="C4" s="49"/>
      <c r="D4" s="49"/>
      <c r="E4" s="7" t="s">
        <v>9</v>
      </c>
      <c r="F4" s="36" t="s">
        <v>10</v>
      </c>
      <c r="G4" s="8" t="s">
        <v>11</v>
      </c>
      <c r="H4" s="8" t="s">
        <v>12</v>
      </c>
      <c r="I4" s="36" t="s">
        <v>349</v>
      </c>
      <c r="J4" s="36" t="s">
        <v>351</v>
      </c>
      <c r="K4" s="36"/>
      <c r="L4" s="36"/>
      <c r="M4" s="8" t="s">
        <v>13</v>
      </c>
      <c r="N4" s="8" t="s">
        <v>12</v>
      </c>
      <c r="O4" s="9"/>
      <c r="P4" s="10" t="s">
        <v>14</v>
      </c>
      <c r="Q4" s="10" t="s">
        <v>15</v>
      </c>
    </row>
    <row r="5" spans="1:19" x14ac:dyDescent="0.2">
      <c r="A5" s="11" t="s">
        <v>258</v>
      </c>
      <c r="B5" s="11" t="s">
        <v>259</v>
      </c>
      <c r="C5" s="11" t="s">
        <v>258</v>
      </c>
      <c r="D5" s="11" t="s">
        <v>275</v>
      </c>
      <c r="E5" s="12">
        <v>15</v>
      </c>
      <c r="F5" s="12">
        <v>375</v>
      </c>
      <c r="G5" s="12">
        <v>10</v>
      </c>
      <c r="H5" s="12">
        <v>200</v>
      </c>
      <c r="I5" s="12">
        <v>1000</v>
      </c>
      <c r="J5" s="12"/>
      <c r="K5" s="12"/>
      <c r="L5" s="13"/>
      <c r="M5" s="12">
        <f t="shared" ref="M5:M16" si="0">SUM(I5:L5)</f>
        <v>1000</v>
      </c>
      <c r="N5" s="12">
        <f t="shared" ref="N5:N16" si="1">$M5/$H5</f>
        <v>5</v>
      </c>
      <c r="O5" s="14"/>
      <c r="P5" s="15">
        <v>0.06</v>
      </c>
      <c r="Q5" s="15">
        <f t="shared" ref="Q5:Q16" si="2">$N5*$P5</f>
        <v>0.3</v>
      </c>
      <c r="R5" s="43">
        <f>SUM(Q5:Q16)</f>
        <v>3.4000000000000004</v>
      </c>
      <c r="S5" s="3">
        <f>R5*100/$R$137</f>
        <v>27.914614121510677</v>
      </c>
    </row>
    <row r="6" spans="1:19" x14ac:dyDescent="0.2">
      <c r="A6" s="11" t="s">
        <v>26</v>
      </c>
      <c r="B6" s="11" t="s">
        <v>27</v>
      </c>
      <c r="C6" s="11" t="s">
        <v>26</v>
      </c>
      <c r="D6" s="11" t="s">
        <v>275</v>
      </c>
      <c r="E6" s="12">
        <v>15</v>
      </c>
      <c r="F6" s="12">
        <v>457</v>
      </c>
      <c r="G6" s="12">
        <v>10</v>
      </c>
      <c r="H6" s="12">
        <v>200</v>
      </c>
      <c r="I6" s="12"/>
      <c r="J6" s="12"/>
      <c r="K6" s="12"/>
      <c r="L6" s="13"/>
      <c r="M6" s="12">
        <f t="shared" si="0"/>
        <v>0</v>
      </c>
      <c r="N6" s="12">
        <f t="shared" si="1"/>
        <v>0</v>
      </c>
      <c r="O6" s="14"/>
      <c r="P6" s="15">
        <v>0.05</v>
      </c>
      <c r="Q6" s="15">
        <f t="shared" si="2"/>
        <v>0</v>
      </c>
    </row>
    <row r="7" spans="1:19" x14ac:dyDescent="0.2">
      <c r="A7" s="36" t="s">
        <v>169</v>
      </c>
      <c r="B7" s="36" t="s">
        <v>27</v>
      </c>
      <c r="C7" s="36">
        <v>90441400</v>
      </c>
      <c r="D7" s="36" t="s">
        <v>277</v>
      </c>
      <c r="E7" s="12" t="s">
        <v>167</v>
      </c>
      <c r="F7" s="12">
        <v>450</v>
      </c>
      <c r="G7" s="12">
        <v>10</v>
      </c>
      <c r="H7" s="12">
        <v>200</v>
      </c>
      <c r="I7" s="12">
        <v>4000</v>
      </c>
      <c r="J7" s="12">
        <v>2000</v>
      </c>
      <c r="K7" s="12"/>
      <c r="L7" s="13"/>
      <c r="M7" s="12">
        <f t="shared" si="0"/>
        <v>6000</v>
      </c>
      <c r="N7" s="12">
        <f t="shared" si="1"/>
        <v>30</v>
      </c>
      <c r="O7" s="14"/>
      <c r="P7" s="15">
        <v>0.05</v>
      </c>
      <c r="Q7" s="15">
        <f t="shared" si="2"/>
        <v>1.5</v>
      </c>
    </row>
    <row r="8" spans="1:19" x14ac:dyDescent="0.2">
      <c r="A8" s="11" t="s">
        <v>24</v>
      </c>
      <c r="B8" s="11" t="s">
        <v>25</v>
      </c>
      <c r="C8" s="11" t="s">
        <v>24</v>
      </c>
      <c r="D8" s="11" t="s">
        <v>275</v>
      </c>
      <c r="E8" s="12">
        <v>15</v>
      </c>
      <c r="F8" s="12">
        <v>610</v>
      </c>
      <c r="G8" s="12">
        <v>10</v>
      </c>
      <c r="H8" s="12">
        <v>100</v>
      </c>
      <c r="I8" s="12"/>
      <c r="J8" s="12"/>
      <c r="K8" s="12"/>
      <c r="L8" s="13"/>
      <c r="M8" s="12">
        <f t="shared" si="0"/>
        <v>0</v>
      </c>
      <c r="N8" s="12">
        <f t="shared" si="1"/>
        <v>0</v>
      </c>
      <c r="O8" s="14"/>
      <c r="P8" s="15">
        <v>0.04</v>
      </c>
      <c r="Q8" s="15">
        <f t="shared" si="2"/>
        <v>0</v>
      </c>
    </row>
    <row r="9" spans="1:19" x14ac:dyDescent="0.2">
      <c r="A9" s="36" t="s">
        <v>168</v>
      </c>
      <c r="B9" s="36" t="s">
        <v>25</v>
      </c>
      <c r="C9" s="36">
        <v>90441600</v>
      </c>
      <c r="D9" s="36" t="s">
        <v>277</v>
      </c>
      <c r="E9" s="12" t="s">
        <v>167</v>
      </c>
      <c r="F9" s="12">
        <v>600</v>
      </c>
      <c r="G9" s="12">
        <v>10</v>
      </c>
      <c r="H9" s="12">
        <v>100</v>
      </c>
      <c r="I9" s="12">
        <v>2000</v>
      </c>
      <c r="J9" s="12">
        <v>2000</v>
      </c>
      <c r="K9" s="12"/>
      <c r="L9" s="13"/>
      <c r="M9" s="12">
        <f t="shared" si="0"/>
        <v>4000</v>
      </c>
      <c r="N9" s="12">
        <f t="shared" si="1"/>
        <v>40</v>
      </c>
      <c r="O9" s="14"/>
      <c r="P9" s="15">
        <v>0.04</v>
      </c>
      <c r="Q9" s="15">
        <f t="shared" si="2"/>
        <v>1.6</v>
      </c>
    </row>
    <row r="10" spans="1:19" x14ac:dyDescent="0.2">
      <c r="A10" s="11" t="s">
        <v>150</v>
      </c>
      <c r="B10" s="11" t="s">
        <v>151</v>
      </c>
      <c r="C10" s="11" t="s">
        <v>150</v>
      </c>
      <c r="D10" s="11" t="s">
        <v>275</v>
      </c>
      <c r="E10" s="12">
        <v>15</v>
      </c>
      <c r="F10" s="12">
        <v>760</v>
      </c>
      <c r="G10" s="12">
        <v>10</v>
      </c>
      <c r="H10" s="12">
        <v>100</v>
      </c>
      <c r="I10" s="12"/>
      <c r="J10" s="12"/>
      <c r="K10" s="12"/>
      <c r="L10" s="13"/>
      <c r="M10" s="12">
        <f t="shared" si="0"/>
        <v>0</v>
      </c>
      <c r="N10" s="12">
        <f t="shared" si="1"/>
        <v>0</v>
      </c>
      <c r="O10" s="14"/>
      <c r="P10" s="15">
        <v>0.04</v>
      </c>
      <c r="Q10" s="15">
        <f t="shared" si="2"/>
        <v>0</v>
      </c>
    </row>
    <row r="11" spans="1:19" x14ac:dyDescent="0.2">
      <c r="A11" s="11" t="s">
        <v>20</v>
      </c>
      <c r="B11" s="11" t="s">
        <v>21</v>
      </c>
      <c r="C11" s="11" t="s">
        <v>20</v>
      </c>
      <c r="D11" s="11" t="s">
        <v>275</v>
      </c>
      <c r="E11" s="12">
        <v>15</v>
      </c>
      <c r="F11" s="12">
        <v>915</v>
      </c>
      <c r="G11" s="12">
        <v>10</v>
      </c>
      <c r="H11" s="12">
        <v>100</v>
      </c>
      <c r="I11" s="12"/>
      <c r="J11" s="12"/>
      <c r="K11" s="12"/>
      <c r="L11" s="13"/>
      <c r="M11" s="12">
        <f t="shared" si="0"/>
        <v>0</v>
      </c>
      <c r="N11" s="12">
        <f t="shared" si="1"/>
        <v>0</v>
      </c>
      <c r="O11" s="14"/>
      <c r="P11" s="15">
        <v>0.05</v>
      </c>
      <c r="Q11" s="15">
        <f t="shared" si="2"/>
        <v>0</v>
      </c>
    </row>
    <row r="12" spans="1:19" x14ac:dyDescent="0.2">
      <c r="A12" s="13" t="s">
        <v>166</v>
      </c>
      <c r="B12" s="13" t="s">
        <v>21</v>
      </c>
      <c r="C12" s="13">
        <v>90441800</v>
      </c>
      <c r="D12" s="36" t="s">
        <v>277</v>
      </c>
      <c r="E12" s="12" t="s">
        <v>167</v>
      </c>
      <c r="F12" s="12">
        <v>900</v>
      </c>
      <c r="G12" s="12">
        <v>10</v>
      </c>
      <c r="H12" s="12">
        <v>100</v>
      </c>
      <c r="I12" s="12"/>
      <c r="J12" s="12"/>
      <c r="K12" s="12"/>
      <c r="L12" s="13"/>
      <c r="M12" s="12">
        <f t="shared" si="0"/>
        <v>0</v>
      </c>
      <c r="N12" s="12">
        <f t="shared" si="1"/>
        <v>0</v>
      </c>
      <c r="O12" s="14"/>
      <c r="P12" s="15">
        <v>0.05</v>
      </c>
      <c r="Q12" s="15">
        <f t="shared" si="2"/>
        <v>0</v>
      </c>
    </row>
    <row r="13" spans="1:19" x14ac:dyDescent="0.2">
      <c r="A13" s="11" t="s">
        <v>16</v>
      </c>
      <c r="B13" s="11" t="s">
        <v>17</v>
      </c>
      <c r="C13" s="11" t="s">
        <v>16</v>
      </c>
      <c r="D13" s="11" t="s">
        <v>275</v>
      </c>
      <c r="E13" s="12">
        <v>15</v>
      </c>
      <c r="F13" s="12">
        <v>1220</v>
      </c>
      <c r="G13" s="12">
        <v>10</v>
      </c>
      <c r="H13" s="12">
        <v>50</v>
      </c>
      <c r="I13" s="12"/>
      <c r="J13" s="12"/>
      <c r="K13" s="12"/>
      <c r="L13" s="13"/>
      <c r="M13" s="12">
        <f t="shared" si="0"/>
        <v>0</v>
      </c>
      <c r="N13" s="12">
        <f t="shared" si="1"/>
        <v>0</v>
      </c>
      <c r="O13" s="14"/>
      <c r="P13" s="15">
        <v>0.04</v>
      </c>
      <c r="Q13" s="15">
        <f t="shared" si="2"/>
        <v>0</v>
      </c>
    </row>
    <row r="14" spans="1:19" x14ac:dyDescent="0.2">
      <c r="A14" s="11" t="s">
        <v>148</v>
      </c>
      <c r="B14" s="11" t="s">
        <v>149</v>
      </c>
      <c r="C14" s="11" t="s">
        <v>148</v>
      </c>
      <c r="D14" s="11" t="s">
        <v>275</v>
      </c>
      <c r="E14" s="12">
        <v>15</v>
      </c>
      <c r="F14" s="12">
        <v>1524</v>
      </c>
      <c r="G14" s="12">
        <v>10</v>
      </c>
      <c r="H14" s="12">
        <v>50</v>
      </c>
      <c r="I14" s="12"/>
      <c r="J14" s="12"/>
      <c r="K14" s="12"/>
      <c r="L14" s="13"/>
      <c r="M14" s="12">
        <f t="shared" si="0"/>
        <v>0</v>
      </c>
      <c r="N14" s="12">
        <f t="shared" si="1"/>
        <v>0</v>
      </c>
      <c r="O14" s="14"/>
      <c r="P14" s="15">
        <v>0.05</v>
      </c>
      <c r="Q14" s="15">
        <f t="shared" si="2"/>
        <v>0</v>
      </c>
    </row>
    <row r="15" spans="1:19" x14ac:dyDescent="0.2">
      <c r="A15" s="11" t="s">
        <v>146</v>
      </c>
      <c r="B15" s="11" t="s">
        <v>147</v>
      </c>
      <c r="C15" s="11" t="s">
        <v>146</v>
      </c>
      <c r="D15" s="11" t="s">
        <v>275</v>
      </c>
      <c r="E15" s="12">
        <v>15</v>
      </c>
      <c r="F15" s="12">
        <v>1800</v>
      </c>
      <c r="G15" s="12">
        <v>10</v>
      </c>
      <c r="H15" s="12">
        <v>50</v>
      </c>
      <c r="I15" s="12"/>
      <c r="J15" s="12"/>
      <c r="K15" s="12"/>
      <c r="L15" s="13"/>
      <c r="M15" s="12">
        <f t="shared" ref="M15" si="3">SUM(I15:L15)</f>
        <v>0</v>
      </c>
      <c r="N15" s="12">
        <f t="shared" si="1"/>
        <v>0</v>
      </c>
      <c r="O15" s="14"/>
      <c r="P15" s="15">
        <v>0.06</v>
      </c>
      <c r="Q15" s="15">
        <f t="shared" si="2"/>
        <v>0</v>
      </c>
    </row>
    <row r="16" spans="1:19" x14ac:dyDescent="0.2">
      <c r="A16" s="11" t="s">
        <v>353</v>
      </c>
      <c r="B16" s="11" t="s">
        <v>354</v>
      </c>
      <c r="C16" s="11" t="s">
        <v>146</v>
      </c>
      <c r="D16" s="11" t="s">
        <v>275</v>
      </c>
      <c r="E16" s="12">
        <v>15</v>
      </c>
      <c r="F16" s="12">
        <v>2100</v>
      </c>
      <c r="G16" s="12">
        <v>10</v>
      </c>
      <c r="H16" s="12">
        <v>50</v>
      </c>
      <c r="I16" s="12"/>
      <c r="J16" s="12"/>
      <c r="K16" s="12"/>
      <c r="L16" s="13"/>
      <c r="M16" s="12">
        <f t="shared" si="0"/>
        <v>0</v>
      </c>
      <c r="N16" s="12">
        <f t="shared" si="1"/>
        <v>0</v>
      </c>
      <c r="O16" s="14"/>
      <c r="P16" s="15">
        <v>0.06</v>
      </c>
      <c r="Q16" s="15">
        <f t="shared" si="2"/>
        <v>0</v>
      </c>
    </row>
    <row r="17" spans="1:19" ht="15" x14ac:dyDescent="0.2">
      <c r="A17" s="17" t="s">
        <v>28</v>
      </c>
      <c r="B17" s="17"/>
      <c r="C17" s="18"/>
      <c r="D17" s="18"/>
      <c r="E17" s="19"/>
      <c r="F17" s="12"/>
      <c r="G17" s="20"/>
      <c r="H17" s="20"/>
      <c r="I17" s="12"/>
      <c r="J17" s="12"/>
      <c r="K17" s="12"/>
      <c r="L17" s="21"/>
      <c r="M17" s="12"/>
      <c r="N17" s="12"/>
      <c r="O17" s="14"/>
      <c r="P17" s="12"/>
      <c r="Q17" s="15"/>
    </row>
    <row r="18" spans="1:19" x14ac:dyDescent="0.2">
      <c r="A18" s="11" t="s">
        <v>260</v>
      </c>
      <c r="B18" s="11" t="s">
        <v>229</v>
      </c>
      <c r="C18" s="11" t="s">
        <v>260</v>
      </c>
      <c r="D18" s="11" t="s">
        <v>275</v>
      </c>
      <c r="E18" s="12">
        <v>20</v>
      </c>
      <c r="F18" s="12">
        <v>100</v>
      </c>
      <c r="G18" s="12">
        <v>10</v>
      </c>
      <c r="H18" s="12">
        <v>500</v>
      </c>
      <c r="I18" s="12"/>
      <c r="J18" s="12"/>
      <c r="K18" s="12"/>
      <c r="L18" s="13"/>
      <c r="M18" s="12">
        <f t="shared" ref="M18:M33" si="4">SUM(I18:L18)</f>
        <v>0</v>
      </c>
      <c r="N18" s="12">
        <f t="shared" ref="N18:N33" si="5">$M18/$H18</f>
        <v>0</v>
      </c>
      <c r="O18" s="14"/>
      <c r="P18" s="15">
        <v>0.06</v>
      </c>
      <c r="Q18" s="15">
        <f t="shared" ref="Q18:Q33" si="6">$N18*$P18</f>
        <v>0</v>
      </c>
      <c r="R18" s="43">
        <f>SUM(Q18:Q33)</f>
        <v>0</v>
      </c>
      <c r="S18" s="3">
        <f>R18*100/$R$137</f>
        <v>0</v>
      </c>
    </row>
    <row r="19" spans="1:19" x14ac:dyDescent="0.2">
      <c r="A19" s="36" t="s">
        <v>228</v>
      </c>
      <c r="B19" s="36" t="s">
        <v>229</v>
      </c>
      <c r="C19" s="36">
        <v>90442100</v>
      </c>
      <c r="D19" s="36" t="s">
        <v>277</v>
      </c>
      <c r="E19" s="12" t="s">
        <v>46</v>
      </c>
      <c r="F19" s="12">
        <v>100</v>
      </c>
      <c r="G19" s="12">
        <v>10</v>
      </c>
      <c r="H19" s="12">
        <v>500</v>
      </c>
      <c r="I19" s="12"/>
      <c r="J19" s="12"/>
      <c r="K19" s="12"/>
      <c r="L19" s="13"/>
      <c r="M19" s="12">
        <f t="shared" si="4"/>
        <v>0</v>
      </c>
      <c r="N19" s="12">
        <f t="shared" si="5"/>
        <v>0</v>
      </c>
      <c r="O19" s="14"/>
      <c r="P19" s="15">
        <v>0.06</v>
      </c>
      <c r="Q19" s="15">
        <f t="shared" si="6"/>
        <v>0</v>
      </c>
      <c r="R19" s="43"/>
    </row>
    <row r="20" spans="1:19" x14ac:dyDescent="0.2">
      <c r="A20" s="36" t="s">
        <v>172</v>
      </c>
      <c r="B20" s="36" t="s">
        <v>173</v>
      </c>
      <c r="C20" s="36">
        <v>90447000</v>
      </c>
      <c r="D20" s="36" t="s">
        <v>277</v>
      </c>
      <c r="E20" s="12" t="s">
        <v>46</v>
      </c>
      <c r="F20" s="12">
        <v>240</v>
      </c>
      <c r="G20" s="12">
        <v>10</v>
      </c>
      <c r="H20" s="12">
        <v>250</v>
      </c>
      <c r="I20" s="12"/>
      <c r="J20" s="12"/>
      <c r="K20" s="12"/>
      <c r="L20" s="13"/>
      <c r="M20" s="12">
        <f t="shared" si="4"/>
        <v>0</v>
      </c>
      <c r="N20" s="12">
        <f t="shared" si="5"/>
        <v>0</v>
      </c>
      <c r="O20" s="14"/>
      <c r="P20" s="15">
        <v>0.06</v>
      </c>
      <c r="Q20" s="15">
        <f t="shared" si="6"/>
        <v>0</v>
      </c>
    </row>
    <row r="21" spans="1:19" x14ac:dyDescent="0.2">
      <c r="A21" s="11" t="s">
        <v>50</v>
      </c>
      <c r="B21" s="11" t="s">
        <v>51</v>
      </c>
      <c r="C21" s="11" t="s">
        <v>50</v>
      </c>
      <c r="D21" s="11" t="s">
        <v>275</v>
      </c>
      <c r="E21" s="12">
        <v>20</v>
      </c>
      <c r="F21" s="12">
        <v>457</v>
      </c>
      <c r="G21" s="12">
        <v>10</v>
      </c>
      <c r="H21" s="12">
        <v>100</v>
      </c>
      <c r="I21" s="12"/>
      <c r="J21" s="12"/>
      <c r="K21" s="12"/>
      <c r="L21" s="13"/>
      <c r="M21" s="12">
        <f t="shared" si="4"/>
        <v>0</v>
      </c>
      <c r="N21" s="12">
        <f t="shared" si="5"/>
        <v>0</v>
      </c>
      <c r="O21" s="14"/>
      <c r="P21" s="15">
        <v>0.04</v>
      </c>
      <c r="Q21" s="15">
        <f t="shared" si="6"/>
        <v>0</v>
      </c>
    </row>
    <row r="22" spans="1:19" x14ac:dyDescent="0.2">
      <c r="A22" s="36" t="s">
        <v>171</v>
      </c>
      <c r="B22" s="36" t="s">
        <v>51</v>
      </c>
      <c r="C22" s="36">
        <v>90442400</v>
      </c>
      <c r="D22" s="36" t="s">
        <v>277</v>
      </c>
      <c r="E22" s="12" t="s">
        <v>46</v>
      </c>
      <c r="F22" s="12">
        <v>450</v>
      </c>
      <c r="G22" s="12">
        <v>10</v>
      </c>
      <c r="H22" s="12">
        <v>100</v>
      </c>
      <c r="I22" s="12"/>
      <c r="J22" s="12"/>
      <c r="K22" s="12"/>
      <c r="L22" s="13"/>
      <c r="M22" s="12">
        <f t="shared" si="4"/>
        <v>0</v>
      </c>
      <c r="N22" s="12">
        <f t="shared" si="5"/>
        <v>0</v>
      </c>
      <c r="O22" s="14"/>
      <c r="P22" s="15">
        <v>0.04</v>
      </c>
      <c r="Q22" s="15">
        <f t="shared" si="6"/>
        <v>0</v>
      </c>
    </row>
    <row r="23" spans="1:19" x14ac:dyDescent="0.2">
      <c r="A23" s="11" t="s">
        <v>47</v>
      </c>
      <c r="B23" s="11" t="s">
        <v>48</v>
      </c>
      <c r="C23" s="11" t="s">
        <v>47</v>
      </c>
      <c r="D23" s="11" t="s">
        <v>275</v>
      </c>
      <c r="E23" s="12">
        <v>20</v>
      </c>
      <c r="F23" s="12">
        <v>610</v>
      </c>
      <c r="G23" s="12">
        <v>10</v>
      </c>
      <c r="H23" s="12">
        <v>100</v>
      </c>
      <c r="I23" s="12"/>
      <c r="J23" s="12"/>
      <c r="K23" s="12"/>
      <c r="L23" s="13"/>
      <c r="M23" s="12">
        <f t="shared" si="4"/>
        <v>0</v>
      </c>
      <c r="N23" s="12">
        <f t="shared" si="5"/>
        <v>0</v>
      </c>
      <c r="O23" s="14"/>
      <c r="P23" s="15">
        <v>0.06</v>
      </c>
      <c r="Q23" s="15">
        <f t="shared" si="6"/>
        <v>0</v>
      </c>
    </row>
    <row r="24" spans="1:19" x14ac:dyDescent="0.2">
      <c r="A24" s="36" t="s">
        <v>49</v>
      </c>
      <c r="B24" s="36" t="s">
        <v>48</v>
      </c>
      <c r="C24" s="36">
        <v>90442600</v>
      </c>
      <c r="D24" s="36" t="s">
        <v>277</v>
      </c>
      <c r="E24" s="12" t="s">
        <v>46</v>
      </c>
      <c r="F24" s="12">
        <v>600</v>
      </c>
      <c r="G24" s="12">
        <v>10</v>
      </c>
      <c r="H24" s="12">
        <v>100</v>
      </c>
      <c r="I24" s="12"/>
      <c r="J24" s="12"/>
      <c r="K24" s="12"/>
      <c r="L24" s="13"/>
      <c r="M24" s="12">
        <f t="shared" si="4"/>
        <v>0</v>
      </c>
      <c r="N24" s="12">
        <f t="shared" si="5"/>
        <v>0</v>
      </c>
      <c r="O24" s="14"/>
      <c r="P24" s="15">
        <v>0.06</v>
      </c>
      <c r="Q24" s="15">
        <f t="shared" si="6"/>
        <v>0</v>
      </c>
    </row>
    <row r="25" spans="1:19" x14ac:dyDescent="0.2">
      <c r="A25" s="23" t="s">
        <v>154</v>
      </c>
      <c r="B25" s="11" t="s">
        <v>43</v>
      </c>
      <c r="C25" s="11" t="s">
        <v>154</v>
      </c>
      <c r="D25" s="11" t="s">
        <v>275</v>
      </c>
      <c r="E25" s="12">
        <v>20</v>
      </c>
      <c r="F25" s="12">
        <v>760</v>
      </c>
      <c r="G25" s="12">
        <v>10</v>
      </c>
      <c r="H25" s="12">
        <v>100</v>
      </c>
      <c r="I25" s="12"/>
      <c r="J25" s="12"/>
      <c r="K25" s="12"/>
      <c r="L25" s="13"/>
      <c r="M25" s="12">
        <f t="shared" si="4"/>
        <v>0</v>
      </c>
      <c r="N25" s="12">
        <f t="shared" si="5"/>
        <v>0</v>
      </c>
      <c r="O25" s="14"/>
      <c r="P25" s="15">
        <v>7.0000000000000007E-2</v>
      </c>
      <c r="Q25" s="15">
        <f t="shared" si="6"/>
        <v>0</v>
      </c>
    </row>
    <row r="26" spans="1:19" x14ac:dyDescent="0.2">
      <c r="A26" s="36" t="s">
        <v>45</v>
      </c>
      <c r="B26" s="36" t="s">
        <v>43</v>
      </c>
      <c r="C26" s="36">
        <v>90442700</v>
      </c>
      <c r="D26" s="36" t="s">
        <v>277</v>
      </c>
      <c r="E26" s="12" t="s">
        <v>46</v>
      </c>
      <c r="F26" s="12">
        <v>750</v>
      </c>
      <c r="G26" s="12">
        <v>10</v>
      </c>
      <c r="H26" s="12">
        <v>100</v>
      </c>
      <c r="I26" s="12"/>
      <c r="J26" s="12"/>
      <c r="K26" s="12"/>
      <c r="L26" s="13"/>
      <c r="M26" s="12">
        <f t="shared" si="4"/>
        <v>0</v>
      </c>
      <c r="N26" s="12">
        <f t="shared" si="5"/>
        <v>0</v>
      </c>
      <c r="O26" s="14"/>
      <c r="P26" s="15">
        <v>7.0000000000000007E-2</v>
      </c>
      <c r="Q26" s="15">
        <f t="shared" si="6"/>
        <v>0</v>
      </c>
    </row>
    <row r="27" spans="1:19" x14ac:dyDescent="0.2">
      <c r="A27" s="11" t="s">
        <v>38</v>
      </c>
      <c r="B27" s="11" t="s">
        <v>39</v>
      </c>
      <c r="C27" s="11" t="s">
        <v>38</v>
      </c>
      <c r="D27" s="11" t="s">
        <v>275</v>
      </c>
      <c r="E27" s="12">
        <v>20</v>
      </c>
      <c r="F27" s="12">
        <v>915</v>
      </c>
      <c r="G27" s="12">
        <v>10</v>
      </c>
      <c r="H27" s="12">
        <v>50</v>
      </c>
      <c r="I27" s="12"/>
      <c r="J27" s="12"/>
      <c r="K27" s="12"/>
      <c r="L27" s="13"/>
      <c r="M27" s="12">
        <f t="shared" si="4"/>
        <v>0</v>
      </c>
      <c r="N27" s="12">
        <f t="shared" si="5"/>
        <v>0</v>
      </c>
      <c r="O27" s="14"/>
      <c r="P27" s="15">
        <v>0.04</v>
      </c>
      <c r="Q27" s="15">
        <f t="shared" si="6"/>
        <v>0</v>
      </c>
    </row>
    <row r="28" spans="1:19" x14ac:dyDescent="0.2">
      <c r="A28" s="36" t="s">
        <v>170</v>
      </c>
      <c r="B28" s="36" t="s">
        <v>39</v>
      </c>
      <c r="C28" s="36">
        <v>90442800</v>
      </c>
      <c r="D28" s="36" t="s">
        <v>277</v>
      </c>
      <c r="E28" s="12" t="s">
        <v>46</v>
      </c>
      <c r="F28" s="12">
        <v>900</v>
      </c>
      <c r="G28" s="12">
        <v>10</v>
      </c>
      <c r="H28" s="12">
        <v>50</v>
      </c>
      <c r="I28" s="12"/>
      <c r="J28" s="12"/>
      <c r="K28" s="12"/>
      <c r="L28" s="13"/>
      <c r="M28" s="12">
        <f t="shared" si="4"/>
        <v>0</v>
      </c>
      <c r="N28" s="12">
        <f t="shared" si="5"/>
        <v>0</v>
      </c>
      <c r="O28" s="14"/>
      <c r="P28" s="15">
        <v>0.04</v>
      </c>
      <c r="Q28" s="15">
        <f t="shared" si="6"/>
        <v>0</v>
      </c>
    </row>
    <row r="29" spans="1:19" x14ac:dyDescent="0.2">
      <c r="A29" s="11" t="s">
        <v>34</v>
      </c>
      <c r="B29" s="11" t="s">
        <v>35</v>
      </c>
      <c r="C29" s="11" t="s">
        <v>34</v>
      </c>
      <c r="D29" s="11" t="s">
        <v>275</v>
      </c>
      <c r="E29" s="12">
        <v>20</v>
      </c>
      <c r="F29" s="12">
        <v>1220</v>
      </c>
      <c r="G29" s="12">
        <v>10</v>
      </c>
      <c r="H29" s="12">
        <v>50</v>
      </c>
      <c r="I29" s="12"/>
      <c r="J29" s="12"/>
      <c r="K29" s="12"/>
      <c r="L29" s="13"/>
      <c r="M29" s="12">
        <f t="shared" si="4"/>
        <v>0</v>
      </c>
      <c r="N29" s="12">
        <f t="shared" si="5"/>
        <v>0</v>
      </c>
      <c r="O29" s="14"/>
      <c r="P29" s="15">
        <v>0.06</v>
      </c>
      <c r="Q29" s="15">
        <f t="shared" si="6"/>
        <v>0</v>
      </c>
    </row>
    <row r="30" spans="1:19" x14ac:dyDescent="0.2">
      <c r="A30" s="11" t="s">
        <v>32</v>
      </c>
      <c r="B30" s="11" t="s">
        <v>33</v>
      </c>
      <c r="C30" s="11" t="s">
        <v>32</v>
      </c>
      <c r="D30" s="11" t="s">
        <v>275</v>
      </c>
      <c r="E30" s="12">
        <v>20</v>
      </c>
      <c r="F30" s="12">
        <v>1524</v>
      </c>
      <c r="G30" s="12">
        <v>10</v>
      </c>
      <c r="H30" s="12">
        <v>50</v>
      </c>
      <c r="I30" s="12"/>
      <c r="J30" s="12"/>
      <c r="K30" s="12"/>
      <c r="L30" s="13"/>
      <c r="M30" s="12">
        <f t="shared" si="4"/>
        <v>0</v>
      </c>
      <c r="N30" s="12">
        <f t="shared" si="5"/>
        <v>0</v>
      </c>
      <c r="O30" s="14"/>
      <c r="P30" s="15">
        <v>7.0000000000000007E-2</v>
      </c>
      <c r="Q30" s="15">
        <f t="shared" si="6"/>
        <v>0</v>
      </c>
    </row>
    <row r="31" spans="1:19" x14ac:dyDescent="0.2">
      <c r="A31" s="11" t="s">
        <v>214</v>
      </c>
      <c r="B31" s="11" t="s">
        <v>30</v>
      </c>
      <c r="C31" s="11" t="s">
        <v>214</v>
      </c>
      <c r="D31" s="11" t="s">
        <v>275</v>
      </c>
      <c r="E31" s="12">
        <v>20</v>
      </c>
      <c r="F31" s="12">
        <v>1800</v>
      </c>
      <c r="G31" s="12">
        <v>10</v>
      </c>
      <c r="H31" s="12">
        <v>50</v>
      </c>
      <c r="I31" s="12"/>
      <c r="J31" s="12"/>
      <c r="K31" s="12"/>
      <c r="L31" s="13"/>
      <c r="M31" s="12">
        <f t="shared" si="4"/>
        <v>0</v>
      </c>
      <c r="N31" s="12">
        <f t="shared" si="5"/>
        <v>0</v>
      </c>
      <c r="O31" s="14"/>
      <c r="P31" s="15">
        <v>0.09</v>
      </c>
      <c r="Q31" s="15">
        <f t="shared" si="6"/>
        <v>0</v>
      </c>
    </row>
    <row r="32" spans="1:19" x14ac:dyDescent="0.2">
      <c r="A32" s="11" t="s">
        <v>212</v>
      </c>
      <c r="B32" s="11" t="s">
        <v>213</v>
      </c>
      <c r="C32" s="11" t="s">
        <v>212</v>
      </c>
      <c r="D32" s="11" t="s">
        <v>275</v>
      </c>
      <c r="E32" s="12">
        <v>20</v>
      </c>
      <c r="F32" s="12">
        <v>2100</v>
      </c>
      <c r="G32" s="12">
        <v>10</v>
      </c>
      <c r="H32" s="12">
        <v>50</v>
      </c>
      <c r="I32" s="12"/>
      <c r="J32" s="12"/>
      <c r="K32" s="12"/>
      <c r="L32" s="13"/>
      <c r="M32" s="12">
        <f t="shared" si="4"/>
        <v>0</v>
      </c>
      <c r="N32" s="12">
        <f t="shared" si="5"/>
        <v>0</v>
      </c>
      <c r="O32" s="14"/>
      <c r="P32" s="15">
        <v>7.0000000000000007E-2</v>
      </c>
      <c r="Q32" s="15">
        <f t="shared" si="6"/>
        <v>0</v>
      </c>
    </row>
    <row r="33" spans="1:19" x14ac:dyDescent="0.2">
      <c r="A33" s="11" t="s">
        <v>242</v>
      </c>
      <c r="B33" s="11" t="s">
        <v>243</v>
      </c>
      <c r="C33" s="11" t="s">
        <v>242</v>
      </c>
      <c r="D33" s="11" t="s">
        <v>275</v>
      </c>
      <c r="E33" s="12">
        <v>20</v>
      </c>
      <c r="F33" s="12">
        <v>2400</v>
      </c>
      <c r="G33" s="12">
        <v>10</v>
      </c>
      <c r="H33" s="12">
        <v>50</v>
      </c>
      <c r="I33" s="12"/>
      <c r="J33" s="12"/>
      <c r="K33" s="12"/>
      <c r="L33" s="13"/>
      <c r="M33" s="12">
        <f t="shared" si="4"/>
        <v>0</v>
      </c>
      <c r="N33" s="12">
        <f t="shared" si="5"/>
        <v>0</v>
      </c>
      <c r="O33" s="14"/>
      <c r="P33" s="15">
        <v>7.0000000000000007E-2</v>
      </c>
      <c r="Q33" s="15">
        <f t="shared" si="6"/>
        <v>0</v>
      </c>
    </row>
    <row r="34" spans="1:19" ht="15" x14ac:dyDescent="0.2">
      <c r="A34" s="17" t="s">
        <v>52</v>
      </c>
      <c r="B34" s="17"/>
      <c r="C34" s="18"/>
      <c r="D34" s="18"/>
      <c r="E34" s="19"/>
      <c r="F34" s="24"/>
      <c r="G34" s="10"/>
      <c r="H34" s="10"/>
      <c r="I34" s="12"/>
      <c r="J34" s="12"/>
      <c r="K34" s="12"/>
      <c r="L34" s="25"/>
      <c r="M34" s="12"/>
      <c r="N34" s="12"/>
      <c r="O34" s="14"/>
      <c r="P34" s="12"/>
      <c r="Q34" s="15"/>
    </row>
    <row r="35" spans="1:19" x14ac:dyDescent="0.2">
      <c r="A35" s="11" t="s">
        <v>261</v>
      </c>
      <c r="B35" s="11" t="s">
        <v>262</v>
      </c>
      <c r="C35" s="11" t="s">
        <v>261</v>
      </c>
      <c r="D35" s="11" t="s">
        <v>275</v>
      </c>
      <c r="E35" s="12" t="s">
        <v>63</v>
      </c>
      <c r="F35" s="12">
        <v>200</v>
      </c>
      <c r="G35" s="12">
        <v>10</v>
      </c>
      <c r="H35" s="12">
        <v>150</v>
      </c>
      <c r="I35" s="12">
        <v>450</v>
      </c>
      <c r="J35" s="12"/>
      <c r="K35" s="12"/>
      <c r="L35" s="13"/>
      <c r="M35" s="12">
        <f t="shared" ref="M35:M52" si="7">SUM(I35:L35)</f>
        <v>450</v>
      </c>
      <c r="N35" s="12">
        <f t="shared" ref="N35:N52" si="8">$M35/$H35</f>
        <v>3</v>
      </c>
      <c r="O35" s="14"/>
      <c r="P35" s="15">
        <v>0.06</v>
      </c>
      <c r="Q35" s="15">
        <f t="shared" ref="Q35:Q52" si="9">$N35*$P35</f>
        <v>0.18</v>
      </c>
      <c r="R35" s="43">
        <f>SUM(Q35:Q52)</f>
        <v>5.9999999999999991</v>
      </c>
      <c r="S35" s="3">
        <f>R35*100/$R$137</f>
        <v>49.261083743842356</v>
      </c>
    </row>
    <row r="36" spans="1:19" x14ac:dyDescent="0.2">
      <c r="A36" s="37" t="s">
        <v>198</v>
      </c>
      <c r="B36" s="36" t="s">
        <v>199</v>
      </c>
      <c r="C36" s="36">
        <v>90448000</v>
      </c>
      <c r="D36" s="36" t="s">
        <v>277</v>
      </c>
      <c r="E36" s="12" t="s">
        <v>63</v>
      </c>
      <c r="F36" s="12">
        <v>270</v>
      </c>
      <c r="G36" s="12">
        <v>10</v>
      </c>
      <c r="H36" s="12">
        <v>100</v>
      </c>
      <c r="I36" s="12"/>
      <c r="J36" s="12"/>
      <c r="K36" s="12"/>
      <c r="L36" s="13"/>
      <c r="M36" s="12">
        <f t="shared" si="7"/>
        <v>0</v>
      </c>
      <c r="N36" s="12">
        <f t="shared" si="8"/>
        <v>0</v>
      </c>
      <c r="O36" s="14"/>
      <c r="P36" s="15">
        <v>0.06</v>
      </c>
      <c r="Q36" s="15">
        <f t="shared" si="9"/>
        <v>0</v>
      </c>
    </row>
    <row r="37" spans="1:19" x14ac:dyDescent="0.2">
      <c r="A37" s="27" t="s">
        <v>67</v>
      </c>
      <c r="B37" s="27" t="s">
        <v>68</v>
      </c>
      <c r="C37" s="27" t="s">
        <v>69</v>
      </c>
      <c r="D37" s="11" t="s">
        <v>275</v>
      </c>
      <c r="E37" s="12">
        <v>25</v>
      </c>
      <c r="F37" s="12">
        <v>375</v>
      </c>
      <c r="G37" s="12">
        <v>10</v>
      </c>
      <c r="H37" s="12">
        <v>100</v>
      </c>
      <c r="I37" s="12"/>
      <c r="J37" s="12"/>
      <c r="K37" s="12"/>
      <c r="L37" s="13"/>
      <c r="M37" s="12">
        <f t="shared" si="7"/>
        <v>0</v>
      </c>
      <c r="N37" s="12">
        <f t="shared" si="8"/>
        <v>0</v>
      </c>
      <c r="O37" s="14"/>
      <c r="P37" s="15">
        <v>0.06</v>
      </c>
      <c r="Q37" s="15">
        <f t="shared" si="9"/>
        <v>0</v>
      </c>
    </row>
    <row r="38" spans="1:19" x14ac:dyDescent="0.2">
      <c r="A38" s="11" t="s">
        <v>64</v>
      </c>
      <c r="B38" s="11" t="s">
        <v>65</v>
      </c>
      <c r="C38" s="11" t="s">
        <v>64</v>
      </c>
      <c r="D38" s="11" t="s">
        <v>275</v>
      </c>
      <c r="E38" s="12">
        <v>25</v>
      </c>
      <c r="F38" s="12">
        <v>457</v>
      </c>
      <c r="G38" s="12">
        <v>10</v>
      </c>
      <c r="H38" s="12">
        <v>100</v>
      </c>
      <c r="I38" s="12"/>
      <c r="J38" s="12">
        <v>1000</v>
      </c>
      <c r="K38" s="12"/>
      <c r="L38" s="13"/>
      <c r="M38" s="12">
        <f t="shared" si="7"/>
        <v>1000</v>
      </c>
      <c r="N38" s="12">
        <f t="shared" si="8"/>
        <v>10</v>
      </c>
      <c r="O38" s="14"/>
      <c r="P38" s="15">
        <v>0.06</v>
      </c>
      <c r="Q38" s="15">
        <f t="shared" si="9"/>
        <v>0.6</v>
      </c>
    </row>
    <row r="39" spans="1:19" x14ac:dyDescent="0.2">
      <c r="A39" s="36" t="s">
        <v>66</v>
      </c>
      <c r="B39" s="36" t="s">
        <v>65</v>
      </c>
      <c r="C39" s="36">
        <v>90443400</v>
      </c>
      <c r="D39" s="36" t="s">
        <v>277</v>
      </c>
      <c r="E39" s="12" t="s">
        <v>63</v>
      </c>
      <c r="F39" s="12">
        <v>450</v>
      </c>
      <c r="G39" s="12">
        <v>10</v>
      </c>
      <c r="H39" s="12">
        <v>100</v>
      </c>
      <c r="I39" s="12"/>
      <c r="J39" s="12">
        <v>3000</v>
      </c>
      <c r="K39" s="12"/>
      <c r="L39" s="13"/>
      <c r="M39" s="12">
        <f t="shared" si="7"/>
        <v>3000</v>
      </c>
      <c r="N39" s="12">
        <f t="shared" si="8"/>
        <v>30</v>
      </c>
      <c r="O39" s="14"/>
      <c r="P39" s="15">
        <v>0.06</v>
      </c>
      <c r="Q39" s="15">
        <f t="shared" si="9"/>
        <v>1.7999999999999998</v>
      </c>
    </row>
    <row r="40" spans="1:19" x14ac:dyDescent="0.2">
      <c r="A40" s="11" t="s">
        <v>60</v>
      </c>
      <c r="B40" s="11" t="s">
        <v>61</v>
      </c>
      <c r="C40" s="11" t="s">
        <v>60</v>
      </c>
      <c r="D40" s="11" t="s">
        <v>275</v>
      </c>
      <c r="E40" s="12">
        <v>25</v>
      </c>
      <c r="F40" s="12">
        <v>610</v>
      </c>
      <c r="G40" s="12">
        <v>10</v>
      </c>
      <c r="H40" s="12">
        <v>50</v>
      </c>
      <c r="I40" s="12"/>
      <c r="J40" s="12">
        <v>1000</v>
      </c>
      <c r="K40" s="12"/>
      <c r="L40" s="13"/>
      <c r="M40" s="12">
        <f t="shared" si="7"/>
        <v>1000</v>
      </c>
      <c r="N40" s="12">
        <f t="shared" si="8"/>
        <v>20</v>
      </c>
      <c r="O40" s="14"/>
      <c r="P40" s="15">
        <v>0.04</v>
      </c>
      <c r="Q40" s="15">
        <f t="shared" si="9"/>
        <v>0.8</v>
      </c>
    </row>
    <row r="41" spans="1:19" x14ac:dyDescent="0.2">
      <c r="A41" s="36" t="s">
        <v>62</v>
      </c>
      <c r="B41" s="36" t="s">
        <v>61</v>
      </c>
      <c r="C41" s="36">
        <v>90443600</v>
      </c>
      <c r="D41" s="36" t="s">
        <v>277</v>
      </c>
      <c r="E41" s="12" t="s">
        <v>63</v>
      </c>
      <c r="F41" s="12">
        <v>600</v>
      </c>
      <c r="G41" s="12">
        <v>10</v>
      </c>
      <c r="H41" s="12">
        <v>50</v>
      </c>
      <c r="I41" s="12"/>
      <c r="J41" s="12">
        <v>3000</v>
      </c>
      <c r="K41" s="12"/>
      <c r="L41" s="13"/>
      <c r="M41" s="12">
        <f t="shared" si="7"/>
        <v>3000</v>
      </c>
      <c r="N41" s="12">
        <f t="shared" si="8"/>
        <v>60</v>
      </c>
      <c r="O41" s="14"/>
      <c r="P41" s="15">
        <v>0.04</v>
      </c>
      <c r="Q41" s="15">
        <f t="shared" si="9"/>
        <v>2.4</v>
      </c>
    </row>
    <row r="42" spans="1:19" x14ac:dyDescent="0.2">
      <c r="A42" s="11" t="s">
        <v>195</v>
      </c>
      <c r="B42" s="11" t="s">
        <v>178</v>
      </c>
      <c r="C42" s="11" t="s">
        <v>195</v>
      </c>
      <c r="D42" s="11" t="s">
        <v>275</v>
      </c>
      <c r="E42" s="12">
        <v>25</v>
      </c>
      <c r="F42" s="12">
        <v>750</v>
      </c>
      <c r="G42" s="12">
        <v>10</v>
      </c>
      <c r="H42" s="12">
        <v>50</v>
      </c>
      <c r="I42" s="12"/>
      <c r="J42" s="12"/>
      <c r="K42" s="12"/>
      <c r="L42" s="13"/>
      <c r="M42" s="12">
        <f t="shared" si="7"/>
        <v>0</v>
      </c>
      <c r="N42" s="12">
        <f t="shared" si="8"/>
        <v>0</v>
      </c>
      <c r="O42" s="14"/>
      <c r="P42" s="15">
        <v>0.05</v>
      </c>
      <c r="Q42" s="15">
        <f t="shared" si="9"/>
        <v>0</v>
      </c>
    </row>
    <row r="43" spans="1:19" x14ac:dyDescent="0.2">
      <c r="A43" s="36" t="s">
        <v>177</v>
      </c>
      <c r="B43" s="36" t="s">
        <v>178</v>
      </c>
      <c r="C43" s="36">
        <v>90443700</v>
      </c>
      <c r="D43" s="36" t="s">
        <v>277</v>
      </c>
      <c r="E43" s="12" t="s">
        <v>63</v>
      </c>
      <c r="F43" s="12">
        <v>750</v>
      </c>
      <c r="G43" s="12">
        <v>10</v>
      </c>
      <c r="H43" s="12">
        <v>50</v>
      </c>
      <c r="I43" s="12"/>
      <c r="J43" s="12"/>
      <c r="K43" s="12"/>
      <c r="L43" s="13"/>
      <c r="M43" s="12">
        <f t="shared" si="7"/>
        <v>0</v>
      </c>
      <c r="N43" s="12">
        <f t="shared" si="8"/>
        <v>0</v>
      </c>
      <c r="O43" s="14"/>
      <c r="P43" s="15">
        <v>0.05</v>
      </c>
      <c r="Q43" s="15">
        <f t="shared" si="9"/>
        <v>0</v>
      </c>
    </row>
    <row r="44" spans="1:19" x14ac:dyDescent="0.2">
      <c r="A44" s="11" t="s">
        <v>155</v>
      </c>
      <c r="B44" s="11" t="s">
        <v>58</v>
      </c>
      <c r="C44" s="11" t="s">
        <v>155</v>
      </c>
      <c r="D44" s="11" t="s">
        <v>275</v>
      </c>
      <c r="E44" s="12">
        <v>25</v>
      </c>
      <c r="F44" s="12">
        <v>915</v>
      </c>
      <c r="G44" s="12">
        <v>10</v>
      </c>
      <c r="H44" s="12">
        <v>50</v>
      </c>
      <c r="I44" s="12"/>
      <c r="J44" s="12"/>
      <c r="K44" s="12"/>
      <c r="L44" s="13"/>
      <c r="M44" s="12">
        <f t="shared" si="7"/>
        <v>0</v>
      </c>
      <c r="N44" s="12">
        <f t="shared" si="8"/>
        <v>0</v>
      </c>
      <c r="O44" s="14"/>
      <c r="P44" s="15">
        <v>0.06</v>
      </c>
      <c r="Q44" s="15">
        <f t="shared" si="9"/>
        <v>0</v>
      </c>
    </row>
    <row r="45" spans="1:19" x14ac:dyDescent="0.2">
      <c r="A45" s="36" t="s">
        <v>176</v>
      </c>
      <c r="B45" s="36" t="s">
        <v>58</v>
      </c>
      <c r="C45" s="36">
        <v>90443800</v>
      </c>
      <c r="D45" s="36" t="s">
        <v>277</v>
      </c>
      <c r="E45" s="12" t="s">
        <v>63</v>
      </c>
      <c r="F45" s="12">
        <v>900</v>
      </c>
      <c r="G45" s="12">
        <v>10</v>
      </c>
      <c r="H45" s="12">
        <v>50</v>
      </c>
      <c r="I45" s="12"/>
      <c r="J45" s="12"/>
      <c r="K45" s="12"/>
      <c r="L45" s="13"/>
      <c r="M45" s="12">
        <f t="shared" si="7"/>
        <v>0</v>
      </c>
      <c r="N45" s="12">
        <f t="shared" si="8"/>
        <v>0</v>
      </c>
      <c r="O45" s="14"/>
      <c r="P45" s="15">
        <v>0.06</v>
      </c>
      <c r="Q45" s="15">
        <f t="shared" si="9"/>
        <v>0</v>
      </c>
    </row>
    <row r="46" spans="1:19" x14ac:dyDescent="0.2">
      <c r="A46" s="11" t="s">
        <v>53</v>
      </c>
      <c r="B46" s="11" t="s">
        <v>54</v>
      </c>
      <c r="C46" s="11" t="s">
        <v>53</v>
      </c>
      <c r="D46" s="11" t="s">
        <v>275</v>
      </c>
      <c r="E46" s="12">
        <v>25</v>
      </c>
      <c r="F46" s="12">
        <v>1220</v>
      </c>
      <c r="G46" s="12">
        <v>10</v>
      </c>
      <c r="H46" s="12">
        <v>50</v>
      </c>
      <c r="I46" s="12"/>
      <c r="J46" s="12"/>
      <c r="K46" s="12"/>
      <c r="L46" s="13"/>
      <c r="M46" s="12">
        <f t="shared" si="7"/>
        <v>0</v>
      </c>
      <c r="N46" s="12">
        <f t="shared" si="8"/>
        <v>0</v>
      </c>
      <c r="O46" s="14"/>
      <c r="P46" s="15">
        <v>0.08</v>
      </c>
      <c r="Q46" s="15">
        <f t="shared" si="9"/>
        <v>0</v>
      </c>
    </row>
    <row r="47" spans="1:19" x14ac:dyDescent="0.2">
      <c r="A47" s="26" t="s">
        <v>194</v>
      </c>
      <c r="B47" s="26" t="s">
        <v>54</v>
      </c>
      <c r="C47" s="26">
        <v>90444000</v>
      </c>
      <c r="D47" s="36" t="s">
        <v>277</v>
      </c>
      <c r="E47" s="12" t="s">
        <v>63</v>
      </c>
      <c r="F47" s="12">
        <v>1200</v>
      </c>
      <c r="G47" s="12">
        <v>10</v>
      </c>
      <c r="H47" s="12">
        <v>50</v>
      </c>
      <c r="I47" s="12"/>
      <c r="J47" s="12"/>
      <c r="K47" s="12"/>
      <c r="L47" s="13"/>
      <c r="M47" s="12">
        <f t="shared" si="7"/>
        <v>0</v>
      </c>
      <c r="N47" s="12">
        <f t="shared" si="8"/>
        <v>0</v>
      </c>
      <c r="O47" s="14"/>
      <c r="P47" s="15">
        <v>0.08</v>
      </c>
      <c r="Q47" s="15">
        <f t="shared" si="9"/>
        <v>0</v>
      </c>
    </row>
    <row r="48" spans="1:19" x14ac:dyDescent="0.2">
      <c r="A48" s="11" t="s">
        <v>230</v>
      </c>
      <c r="B48" s="11" t="s">
        <v>231</v>
      </c>
      <c r="C48" s="11" t="s">
        <v>230</v>
      </c>
      <c r="D48" s="11" t="s">
        <v>275</v>
      </c>
      <c r="E48" s="12">
        <v>25</v>
      </c>
      <c r="F48" s="12">
        <v>1500</v>
      </c>
      <c r="G48" s="12">
        <v>10</v>
      </c>
      <c r="H48" s="12">
        <v>50</v>
      </c>
      <c r="I48" s="12">
        <v>100</v>
      </c>
      <c r="J48" s="12"/>
      <c r="K48" s="12"/>
      <c r="L48" s="13"/>
      <c r="M48" s="12">
        <f t="shared" si="7"/>
        <v>100</v>
      </c>
      <c r="N48" s="12">
        <f t="shared" si="8"/>
        <v>2</v>
      </c>
      <c r="O48" s="14"/>
      <c r="P48" s="15">
        <v>0.11</v>
      </c>
      <c r="Q48" s="15">
        <f t="shared" si="9"/>
        <v>0.22</v>
      </c>
    </row>
    <row r="49" spans="1:19" x14ac:dyDescent="0.2">
      <c r="A49" s="11" t="s">
        <v>254</v>
      </c>
      <c r="B49" s="11" t="s">
        <v>255</v>
      </c>
      <c r="C49" s="11" t="s">
        <v>254</v>
      </c>
      <c r="D49" s="11" t="s">
        <v>275</v>
      </c>
      <c r="E49" s="12">
        <v>25</v>
      </c>
      <c r="F49" s="12">
        <v>1650</v>
      </c>
      <c r="G49" s="12">
        <v>10</v>
      </c>
      <c r="H49" s="12">
        <v>50</v>
      </c>
      <c r="I49" s="12"/>
      <c r="J49" s="12"/>
      <c r="K49" s="12"/>
      <c r="L49" s="13"/>
      <c r="M49" s="12">
        <f t="shared" si="7"/>
        <v>0</v>
      </c>
      <c r="N49" s="12">
        <f t="shared" si="8"/>
        <v>0</v>
      </c>
      <c r="O49" s="14"/>
      <c r="P49" s="15">
        <v>0.12</v>
      </c>
      <c r="Q49" s="15">
        <f t="shared" si="9"/>
        <v>0</v>
      </c>
    </row>
    <row r="50" spans="1:19" x14ac:dyDescent="0.2">
      <c r="A50" s="11" t="s">
        <v>193</v>
      </c>
      <c r="B50" s="11" t="s">
        <v>175</v>
      </c>
      <c r="C50" s="11" t="s">
        <v>193</v>
      </c>
      <c r="D50" s="11" t="s">
        <v>275</v>
      </c>
      <c r="E50" s="12">
        <v>25</v>
      </c>
      <c r="F50" s="12">
        <v>1800</v>
      </c>
      <c r="G50" s="12">
        <v>10</v>
      </c>
      <c r="H50" s="12">
        <v>50</v>
      </c>
      <c r="I50" s="12"/>
      <c r="J50" s="12"/>
      <c r="K50" s="12"/>
      <c r="L50" s="13"/>
      <c r="M50" s="12">
        <f t="shared" si="7"/>
        <v>0</v>
      </c>
      <c r="N50" s="12">
        <f t="shared" si="8"/>
        <v>0</v>
      </c>
      <c r="O50" s="14"/>
      <c r="P50" s="15">
        <v>0.12</v>
      </c>
      <c r="Q50" s="15">
        <f t="shared" si="9"/>
        <v>0</v>
      </c>
    </row>
    <row r="51" spans="1:19" x14ac:dyDescent="0.2">
      <c r="A51" s="36" t="s">
        <v>293</v>
      </c>
      <c r="B51" s="36" t="s">
        <v>294</v>
      </c>
      <c r="C51" s="36">
        <v>90443000</v>
      </c>
      <c r="D51" s="36" t="s">
        <v>277</v>
      </c>
      <c r="E51" s="12" t="s">
        <v>63</v>
      </c>
      <c r="F51" s="12">
        <v>2100</v>
      </c>
      <c r="G51" s="12">
        <v>10</v>
      </c>
      <c r="H51" s="12">
        <v>50</v>
      </c>
      <c r="I51" s="12"/>
      <c r="J51" s="12"/>
      <c r="K51" s="12"/>
      <c r="L51" s="13"/>
      <c r="M51" s="12">
        <f t="shared" si="7"/>
        <v>0</v>
      </c>
      <c r="N51" s="12">
        <f t="shared" si="8"/>
        <v>0</v>
      </c>
      <c r="O51" s="14"/>
      <c r="P51" s="15">
        <v>0.09</v>
      </c>
      <c r="Q51" s="15">
        <f t="shared" si="9"/>
        <v>0</v>
      </c>
    </row>
    <row r="52" spans="1:19" x14ac:dyDescent="0.2">
      <c r="A52" s="36" t="s">
        <v>174</v>
      </c>
      <c r="B52" s="36" t="s">
        <v>175</v>
      </c>
      <c r="C52" s="36">
        <v>90443900</v>
      </c>
      <c r="D52" s="36" t="s">
        <v>277</v>
      </c>
      <c r="E52" s="12" t="s">
        <v>63</v>
      </c>
      <c r="F52" s="12">
        <v>1800</v>
      </c>
      <c r="G52" s="12">
        <v>10</v>
      </c>
      <c r="H52" s="12">
        <v>50</v>
      </c>
      <c r="I52" s="12"/>
      <c r="J52" s="12"/>
      <c r="K52" s="12"/>
      <c r="L52" s="13"/>
      <c r="M52" s="12">
        <f t="shared" si="7"/>
        <v>0</v>
      </c>
      <c r="N52" s="12">
        <f t="shared" si="8"/>
        <v>0</v>
      </c>
      <c r="O52" s="14"/>
      <c r="P52" s="15">
        <v>0.12</v>
      </c>
      <c r="Q52" s="15">
        <f t="shared" si="9"/>
        <v>0</v>
      </c>
    </row>
    <row r="53" spans="1:19" x14ac:dyDescent="0.2">
      <c r="A53" s="28" t="s">
        <v>70</v>
      </c>
      <c r="B53" s="28"/>
      <c r="C53" s="29"/>
      <c r="D53" s="29"/>
      <c r="E53" s="30"/>
      <c r="F53" s="36"/>
      <c r="G53" s="20"/>
      <c r="H53" s="20"/>
      <c r="I53" s="12"/>
      <c r="J53" s="12"/>
      <c r="K53" s="12"/>
      <c r="L53" s="20"/>
      <c r="M53" s="12"/>
      <c r="N53" s="12"/>
      <c r="O53" s="14"/>
      <c r="P53" s="12"/>
      <c r="Q53" s="15"/>
    </row>
    <row r="54" spans="1:19" x14ac:dyDescent="0.2">
      <c r="A54" s="11" t="s">
        <v>295</v>
      </c>
      <c r="B54" s="11" t="s">
        <v>296</v>
      </c>
      <c r="C54" s="11" t="s">
        <v>295</v>
      </c>
      <c r="D54" s="11" t="s">
        <v>275</v>
      </c>
      <c r="E54" s="12">
        <v>32</v>
      </c>
      <c r="F54" s="12">
        <v>100</v>
      </c>
      <c r="G54" s="12">
        <v>10</v>
      </c>
      <c r="H54" s="12">
        <v>300</v>
      </c>
      <c r="I54" s="12"/>
      <c r="J54" s="12">
        <v>300</v>
      </c>
      <c r="K54" s="12"/>
      <c r="L54" s="13"/>
      <c r="M54" s="12">
        <f t="shared" ref="M54:M68" si="10">SUM(I54:L54)</f>
        <v>300</v>
      </c>
      <c r="N54" s="12">
        <f t="shared" ref="N54:N68" si="11">$M54/$H54</f>
        <v>1</v>
      </c>
      <c r="O54" s="14"/>
      <c r="P54" s="15">
        <v>0.09</v>
      </c>
      <c r="Q54" s="15">
        <f t="shared" ref="Q54:Q68" si="12">$N54*$P54</f>
        <v>0.09</v>
      </c>
      <c r="R54" s="43">
        <f>SUM(Q54:Q68)</f>
        <v>0.54</v>
      </c>
      <c r="S54" s="3">
        <f>R54*100/$R$137</f>
        <v>4.4334975369458132</v>
      </c>
    </row>
    <row r="55" spans="1:19" x14ac:dyDescent="0.2">
      <c r="A55" s="11" t="s">
        <v>71</v>
      </c>
      <c r="B55" s="11" t="s">
        <v>72</v>
      </c>
      <c r="C55" s="11" t="s">
        <v>71</v>
      </c>
      <c r="D55" s="11" t="s">
        <v>275</v>
      </c>
      <c r="E55" s="12">
        <v>32</v>
      </c>
      <c r="F55" s="12">
        <v>150</v>
      </c>
      <c r="G55" s="12">
        <v>10</v>
      </c>
      <c r="H55" s="12">
        <v>300</v>
      </c>
      <c r="I55" s="12"/>
      <c r="J55" s="12"/>
      <c r="K55" s="12"/>
      <c r="L55" s="13"/>
      <c r="M55" s="12">
        <f t="shared" si="10"/>
        <v>0</v>
      </c>
      <c r="N55" s="12">
        <f t="shared" si="11"/>
        <v>0</v>
      </c>
      <c r="O55" s="14"/>
      <c r="P55" s="15">
        <v>0.09</v>
      </c>
      <c r="Q55" s="15">
        <f t="shared" si="12"/>
        <v>0</v>
      </c>
    </row>
    <row r="56" spans="1:19" x14ac:dyDescent="0.2">
      <c r="A56" s="36" t="s">
        <v>256</v>
      </c>
      <c r="B56" s="36" t="s">
        <v>72</v>
      </c>
      <c r="C56" s="36">
        <v>90446200</v>
      </c>
      <c r="D56" s="36" t="s">
        <v>277</v>
      </c>
      <c r="E56" s="12">
        <v>32</v>
      </c>
      <c r="F56" s="12">
        <v>150</v>
      </c>
      <c r="G56" s="12">
        <v>10</v>
      </c>
      <c r="H56" s="12">
        <v>300</v>
      </c>
      <c r="I56" s="12"/>
      <c r="J56" s="12"/>
      <c r="K56" s="12"/>
      <c r="L56" s="13"/>
      <c r="M56" s="12">
        <f t="shared" si="10"/>
        <v>0</v>
      </c>
      <c r="N56" s="12">
        <f t="shared" si="11"/>
        <v>0</v>
      </c>
      <c r="O56" s="14"/>
      <c r="P56" s="15">
        <v>0.09</v>
      </c>
      <c r="Q56" s="15">
        <f t="shared" si="12"/>
        <v>0</v>
      </c>
    </row>
    <row r="57" spans="1:19" x14ac:dyDescent="0.2">
      <c r="A57" s="11" t="s">
        <v>200</v>
      </c>
      <c r="B57" s="11" t="s">
        <v>201</v>
      </c>
      <c r="C57" s="11" t="s">
        <v>200</v>
      </c>
      <c r="D57" s="11" t="s">
        <v>275</v>
      </c>
      <c r="E57" s="12">
        <v>32</v>
      </c>
      <c r="F57" s="12">
        <v>200</v>
      </c>
      <c r="G57" s="12">
        <v>10</v>
      </c>
      <c r="H57" s="12">
        <v>300</v>
      </c>
      <c r="I57" s="12"/>
      <c r="J57" s="12"/>
      <c r="K57" s="12"/>
      <c r="L57" s="13"/>
      <c r="M57" s="12">
        <f t="shared" si="10"/>
        <v>0</v>
      </c>
      <c r="N57" s="12">
        <f t="shared" si="11"/>
        <v>0</v>
      </c>
      <c r="O57" s="14"/>
      <c r="P57" s="15">
        <v>0.09</v>
      </c>
      <c r="Q57" s="15">
        <f t="shared" si="12"/>
        <v>0</v>
      </c>
    </row>
    <row r="58" spans="1:19" x14ac:dyDescent="0.2">
      <c r="A58" s="11" t="s">
        <v>73</v>
      </c>
      <c r="B58" s="11" t="s">
        <v>74</v>
      </c>
      <c r="C58" s="11" t="s">
        <v>73</v>
      </c>
      <c r="D58" s="11" t="s">
        <v>275</v>
      </c>
      <c r="E58" s="12">
        <v>32</v>
      </c>
      <c r="F58" s="12">
        <v>300</v>
      </c>
      <c r="G58" s="12">
        <v>10</v>
      </c>
      <c r="H58" s="12">
        <v>150</v>
      </c>
      <c r="I58" s="12"/>
      <c r="J58" s="12"/>
      <c r="K58" s="12"/>
      <c r="L58" s="13"/>
      <c r="M58" s="12">
        <f t="shared" si="10"/>
        <v>0</v>
      </c>
      <c r="N58" s="12">
        <f t="shared" si="11"/>
        <v>0</v>
      </c>
      <c r="O58" s="14"/>
      <c r="P58" s="15">
        <v>0.09</v>
      </c>
      <c r="Q58" s="15">
        <f t="shared" si="12"/>
        <v>0</v>
      </c>
    </row>
    <row r="59" spans="1:19" x14ac:dyDescent="0.2">
      <c r="A59" s="36" t="s">
        <v>232</v>
      </c>
      <c r="B59" s="36" t="s">
        <v>74</v>
      </c>
      <c r="C59" s="36">
        <v>90446300</v>
      </c>
      <c r="D59" s="36" t="s">
        <v>277</v>
      </c>
      <c r="E59" s="12" t="s">
        <v>180</v>
      </c>
      <c r="F59" s="12">
        <v>300</v>
      </c>
      <c r="G59" s="12">
        <v>10</v>
      </c>
      <c r="H59" s="12">
        <v>150</v>
      </c>
      <c r="I59" s="12"/>
      <c r="J59" s="12">
        <v>300</v>
      </c>
      <c r="K59" s="12"/>
      <c r="L59" s="13"/>
      <c r="M59" s="12">
        <f t="shared" si="10"/>
        <v>300</v>
      </c>
      <c r="N59" s="12">
        <f t="shared" si="11"/>
        <v>2</v>
      </c>
      <c r="O59" s="14"/>
      <c r="P59" s="15">
        <v>0.09</v>
      </c>
      <c r="Q59" s="15">
        <f t="shared" si="12"/>
        <v>0.18</v>
      </c>
    </row>
    <row r="60" spans="1:19" x14ac:dyDescent="0.2">
      <c r="A60" s="11" t="s">
        <v>75</v>
      </c>
      <c r="B60" s="11" t="s">
        <v>76</v>
      </c>
      <c r="C60" s="11" t="s">
        <v>75</v>
      </c>
      <c r="D60" s="11" t="s">
        <v>275</v>
      </c>
      <c r="E60" s="12">
        <v>32</v>
      </c>
      <c r="F60" s="12">
        <v>450</v>
      </c>
      <c r="G60" s="12">
        <v>10</v>
      </c>
      <c r="H60" s="12">
        <v>100</v>
      </c>
      <c r="I60" s="12"/>
      <c r="J60" s="12"/>
      <c r="K60" s="12"/>
      <c r="L60" s="13"/>
      <c r="M60" s="12">
        <f t="shared" si="10"/>
        <v>0</v>
      </c>
      <c r="N60" s="12">
        <f t="shared" si="11"/>
        <v>0</v>
      </c>
      <c r="O60" s="14"/>
      <c r="P60" s="15">
        <v>0.09</v>
      </c>
      <c r="Q60" s="15">
        <f t="shared" si="12"/>
        <v>0</v>
      </c>
    </row>
    <row r="61" spans="1:19" x14ac:dyDescent="0.2">
      <c r="A61" s="36" t="s">
        <v>179</v>
      </c>
      <c r="B61" s="36" t="s">
        <v>76</v>
      </c>
      <c r="C61" s="36">
        <v>90446400</v>
      </c>
      <c r="D61" s="36" t="s">
        <v>277</v>
      </c>
      <c r="E61" s="12" t="s">
        <v>180</v>
      </c>
      <c r="F61" s="12">
        <v>450</v>
      </c>
      <c r="G61" s="12">
        <v>10</v>
      </c>
      <c r="H61" s="12">
        <v>100</v>
      </c>
      <c r="I61" s="12"/>
      <c r="J61" s="12">
        <v>300</v>
      </c>
      <c r="K61" s="12"/>
      <c r="L61" s="13"/>
      <c r="M61" s="12">
        <f t="shared" si="10"/>
        <v>300</v>
      </c>
      <c r="N61" s="12">
        <f t="shared" si="11"/>
        <v>3</v>
      </c>
      <c r="O61" s="14"/>
      <c r="P61" s="15">
        <v>0.09</v>
      </c>
      <c r="Q61" s="15">
        <f t="shared" si="12"/>
        <v>0.27</v>
      </c>
    </row>
    <row r="62" spans="1:19" x14ac:dyDescent="0.2">
      <c r="A62" s="11" t="s">
        <v>156</v>
      </c>
      <c r="B62" s="11" t="s">
        <v>157</v>
      </c>
      <c r="C62" s="11" t="s">
        <v>156</v>
      </c>
      <c r="D62" s="11" t="s">
        <v>275</v>
      </c>
      <c r="E62" s="12">
        <v>32</v>
      </c>
      <c r="F62" s="12">
        <v>600</v>
      </c>
      <c r="G62" s="12">
        <v>10</v>
      </c>
      <c r="H62" s="12">
        <v>100</v>
      </c>
      <c r="I62" s="12"/>
      <c r="J62" s="12"/>
      <c r="K62" s="12"/>
      <c r="L62" s="13"/>
      <c r="M62" s="12">
        <f t="shared" si="10"/>
        <v>0</v>
      </c>
      <c r="N62" s="12">
        <f t="shared" si="11"/>
        <v>0</v>
      </c>
      <c r="O62" s="14"/>
      <c r="P62" s="15">
        <v>0.12</v>
      </c>
      <c r="Q62" s="15">
        <f t="shared" si="12"/>
        <v>0</v>
      </c>
    </row>
    <row r="63" spans="1:19" x14ac:dyDescent="0.2">
      <c r="A63" s="36" t="s">
        <v>181</v>
      </c>
      <c r="B63" s="36" t="s">
        <v>157</v>
      </c>
      <c r="C63" s="36">
        <v>90446600</v>
      </c>
      <c r="D63" s="36" t="s">
        <v>277</v>
      </c>
      <c r="E63" s="12" t="s">
        <v>180</v>
      </c>
      <c r="F63" s="12">
        <v>600</v>
      </c>
      <c r="G63" s="12">
        <v>10</v>
      </c>
      <c r="H63" s="12">
        <v>100</v>
      </c>
      <c r="I63" s="12"/>
      <c r="J63" s="12"/>
      <c r="K63" s="12"/>
      <c r="L63" s="13"/>
      <c r="M63" s="12">
        <f t="shared" si="10"/>
        <v>0</v>
      </c>
      <c r="N63" s="12">
        <f t="shared" si="11"/>
        <v>0</v>
      </c>
      <c r="O63" s="14"/>
      <c r="P63" s="15">
        <v>0.12</v>
      </c>
      <c r="Q63" s="15">
        <f t="shared" si="12"/>
        <v>0</v>
      </c>
    </row>
    <row r="64" spans="1:19" x14ac:dyDescent="0.2">
      <c r="A64" s="11" t="s">
        <v>222</v>
      </c>
      <c r="B64" s="11" t="s">
        <v>223</v>
      </c>
      <c r="C64" s="11" t="s">
        <v>222</v>
      </c>
      <c r="D64" s="11" t="s">
        <v>275</v>
      </c>
      <c r="E64" s="12">
        <v>32</v>
      </c>
      <c r="F64" s="12">
        <v>750</v>
      </c>
      <c r="G64" s="12">
        <v>10</v>
      </c>
      <c r="H64" s="12">
        <v>60</v>
      </c>
      <c r="I64" s="12"/>
      <c r="J64" s="12"/>
      <c r="K64" s="12"/>
      <c r="L64" s="13"/>
      <c r="M64" s="12">
        <f t="shared" si="10"/>
        <v>0</v>
      </c>
      <c r="N64" s="12">
        <f t="shared" si="11"/>
        <v>0</v>
      </c>
      <c r="O64" s="14"/>
      <c r="P64" s="15">
        <v>0.09</v>
      </c>
      <c r="Q64" s="15">
        <f t="shared" si="12"/>
        <v>0</v>
      </c>
    </row>
    <row r="65" spans="1:19" x14ac:dyDescent="0.2">
      <c r="A65" s="11" t="s">
        <v>158</v>
      </c>
      <c r="B65" s="11" t="s">
        <v>159</v>
      </c>
      <c r="C65" s="11" t="s">
        <v>158</v>
      </c>
      <c r="D65" s="11" t="s">
        <v>275</v>
      </c>
      <c r="E65" s="12">
        <v>32</v>
      </c>
      <c r="F65" s="12">
        <v>900</v>
      </c>
      <c r="G65" s="12">
        <v>10</v>
      </c>
      <c r="H65" s="12">
        <v>50</v>
      </c>
      <c r="I65" s="12"/>
      <c r="J65" s="12"/>
      <c r="K65" s="12"/>
      <c r="L65" s="13"/>
      <c r="M65" s="12">
        <f t="shared" si="10"/>
        <v>0</v>
      </c>
      <c r="N65" s="12">
        <f t="shared" si="11"/>
        <v>0</v>
      </c>
      <c r="O65" s="14"/>
      <c r="P65" s="15">
        <v>0.09</v>
      </c>
      <c r="Q65" s="15">
        <f t="shared" si="12"/>
        <v>0</v>
      </c>
    </row>
    <row r="66" spans="1:19" x14ac:dyDescent="0.2">
      <c r="A66" s="36" t="s">
        <v>182</v>
      </c>
      <c r="B66" s="36" t="s">
        <v>159</v>
      </c>
      <c r="C66" s="36">
        <v>90446700</v>
      </c>
      <c r="D66" s="36" t="s">
        <v>277</v>
      </c>
      <c r="E66" s="12" t="s">
        <v>180</v>
      </c>
      <c r="F66" s="12">
        <v>900</v>
      </c>
      <c r="G66" s="12">
        <v>10</v>
      </c>
      <c r="H66" s="12">
        <v>50</v>
      </c>
      <c r="I66" s="12"/>
      <c r="J66" s="12"/>
      <c r="K66" s="12"/>
      <c r="L66" s="13"/>
      <c r="M66" s="12">
        <f t="shared" si="10"/>
        <v>0</v>
      </c>
      <c r="N66" s="12">
        <f t="shared" si="11"/>
        <v>0</v>
      </c>
      <c r="O66" s="14"/>
      <c r="P66" s="15">
        <v>0.09</v>
      </c>
      <c r="Q66" s="15">
        <f t="shared" si="12"/>
        <v>0</v>
      </c>
    </row>
    <row r="67" spans="1:19" x14ac:dyDescent="0.2">
      <c r="A67" s="11" t="s">
        <v>233</v>
      </c>
      <c r="B67" s="11" t="s">
        <v>234</v>
      </c>
      <c r="C67" s="11" t="s">
        <v>233</v>
      </c>
      <c r="D67" s="11" t="s">
        <v>275</v>
      </c>
      <c r="E67" s="12">
        <v>32</v>
      </c>
      <c r="F67" s="12">
        <v>1200</v>
      </c>
      <c r="G67" s="12">
        <v>10</v>
      </c>
      <c r="H67" s="12">
        <v>50</v>
      </c>
      <c r="I67" s="12"/>
      <c r="J67" s="12"/>
      <c r="K67" s="12"/>
      <c r="L67" s="13"/>
      <c r="M67" s="12">
        <f t="shared" si="10"/>
        <v>0</v>
      </c>
      <c r="N67" s="12">
        <f t="shared" si="11"/>
        <v>0</v>
      </c>
      <c r="O67" s="14"/>
      <c r="P67" s="15">
        <v>0.12</v>
      </c>
      <c r="Q67" s="15">
        <f t="shared" si="12"/>
        <v>0</v>
      </c>
    </row>
    <row r="68" spans="1:19" x14ac:dyDescent="0.2">
      <c r="A68" s="37" t="s">
        <v>236</v>
      </c>
      <c r="B68" s="36" t="s">
        <v>237</v>
      </c>
      <c r="C68" s="48">
        <v>90446800</v>
      </c>
      <c r="D68" s="36" t="s">
        <v>277</v>
      </c>
      <c r="E68" s="12" t="s">
        <v>180</v>
      </c>
      <c r="F68" s="12">
        <v>1800</v>
      </c>
      <c r="G68" s="12">
        <v>10</v>
      </c>
      <c r="H68" s="12">
        <v>25</v>
      </c>
      <c r="I68" s="12"/>
      <c r="J68" s="12"/>
      <c r="K68" s="12"/>
      <c r="L68" s="13"/>
      <c r="M68" s="12">
        <f t="shared" si="10"/>
        <v>0</v>
      </c>
      <c r="N68" s="12">
        <f t="shared" si="11"/>
        <v>0</v>
      </c>
      <c r="O68" s="14"/>
      <c r="P68" s="15">
        <v>0.18</v>
      </c>
      <c r="Q68" s="15">
        <f t="shared" si="12"/>
        <v>0</v>
      </c>
      <c r="R68" s="43"/>
    </row>
    <row r="69" spans="1:19" x14ac:dyDescent="0.2">
      <c r="A69" s="28" t="s">
        <v>77</v>
      </c>
      <c r="B69" s="28"/>
      <c r="C69" s="29"/>
      <c r="D69" s="29"/>
      <c r="E69" s="30"/>
      <c r="F69" s="36"/>
      <c r="G69" s="12"/>
      <c r="H69" s="12"/>
      <c r="I69" s="12"/>
      <c r="J69" s="12"/>
      <c r="K69" s="12"/>
      <c r="L69" s="8"/>
      <c r="M69" s="12"/>
      <c r="N69" s="12"/>
      <c r="O69" s="14"/>
      <c r="P69" s="12"/>
      <c r="Q69" s="15"/>
    </row>
    <row r="70" spans="1:19" x14ac:dyDescent="0.2">
      <c r="A70" s="11" t="s">
        <v>297</v>
      </c>
      <c r="B70" s="11" t="s">
        <v>298</v>
      </c>
      <c r="C70" s="11" t="s">
        <v>297</v>
      </c>
      <c r="D70" s="11" t="s">
        <v>275</v>
      </c>
      <c r="E70" s="12">
        <v>40</v>
      </c>
      <c r="F70" s="12">
        <v>100</v>
      </c>
      <c r="G70" s="12">
        <v>10</v>
      </c>
      <c r="H70" s="12">
        <v>300</v>
      </c>
      <c r="I70" s="12"/>
      <c r="J70" s="12"/>
      <c r="K70" s="12"/>
      <c r="L70" s="13"/>
      <c r="M70" s="12">
        <f t="shared" ref="M70:M84" si="13">SUM(I70:L70)</f>
        <v>0</v>
      </c>
      <c r="N70" s="12">
        <f t="shared" ref="N70:N84" si="14">$M70/$H70</f>
        <v>0</v>
      </c>
      <c r="O70" s="14"/>
      <c r="P70" s="15">
        <v>0.13</v>
      </c>
      <c r="Q70" s="15">
        <f t="shared" ref="Q70:Q84" si="15">$N70*$P70</f>
        <v>0</v>
      </c>
      <c r="R70" s="43">
        <f>SUM(Q70:Q84)</f>
        <v>1.36</v>
      </c>
      <c r="S70" s="3">
        <f>R70*100/$R$137</f>
        <v>11.16584564860427</v>
      </c>
    </row>
    <row r="71" spans="1:19" x14ac:dyDescent="0.2">
      <c r="A71" s="11" t="s">
        <v>78</v>
      </c>
      <c r="B71" s="11" t="s">
        <v>79</v>
      </c>
      <c r="C71" s="11" t="s">
        <v>78</v>
      </c>
      <c r="D71" s="11" t="s">
        <v>275</v>
      </c>
      <c r="E71" s="12">
        <v>40</v>
      </c>
      <c r="F71" s="12">
        <v>150</v>
      </c>
      <c r="G71" s="12">
        <v>10</v>
      </c>
      <c r="H71" s="12">
        <v>300</v>
      </c>
      <c r="I71" s="12"/>
      <c r="J71" s="12"/>
      <c r="K71" s="12"/>
      <c r="L71" s="13"/>
      <c r="M71" s="12">
        <f t="shared" si="13"/>
        <v>0</v>
      </c>
      <c r="N71" s="12">
        <f t="shared" si="14"/>
        <v>0</v>
      </c>
      <c r="O71" s="14"/>
      <c r="P71" s="15">
        <v>0.13</v>
      </c>
      <c r="Q71" s="15">
        <f t="shared" si="15"/>
        <v>0</v>
      </c>
    </row>
    <row r="72" spans="1:19" x14ac:dyDescent="0.2">
      <c r="A72" s="36" t="s">
        <v>240</v>
      </c>
      <c r="B72" s="36" t="s">
        <v>79</v>
      </c>
      <c r="C72" s="31" t="s">
        <v>241</v>
      </c>
      <c r="D72" s="36" t="s">
        <v>277</v>
      </c>
      <c r="E72" s="12">
        <v>40</v>
      </c>
      <c r="F72" s="12">
        <v>150</v>
      </c>
      <c r="G72" s="12">
        <v>10</v>
      </c>
      <c r="H72" s="12">
        <v>300</v>
      </c>
      <c r="I72" s="12"/>
      <c r="J72" s="12"/>
      <c r="K72" s="12"/>
      <c r="L72" s="13"/>
      <c r="M72" s="12">
        <f t="shared" si="13"/>
        <v>0</v>
      </c>
      <c r="N72" s="12">
        <f t="shared" si="14"/>
        <v>0</v>
      </c>
      <c r="O72" s="14"/>
      <c r="P72" s="15">
        <v>0.13</v>
      </c>
      <c r="Q72" s="15">
        <f t="shared" si="15"/>
        <v>0</v>
      </c>
    </row>
    <row r="73" spans="1:19" x14ac:dyDescent="0.2">
      <c r="A73" s="11" t="s">
        <v>80</v>
      </c>
      <c r="B73" s="11" t="s">
        <v>81</v>
      </c>
      <c r="C73" s="11" t="s">
        <v>80</v>
      </c>
      <c r="D73" s="11" t="s">
        <v>275</v>
      </c>
      <c r="E73" s="12">
        <v>40</v>
      </c>
      <c r="F73" s="12">
        <v>200</v>
      </c>
      <c r="G73" s="12">
        <v>10</v>
      </c>
      <c r="H73" s="12">
        <v>150</v>
      </c>
      <c r="I73" s="12"/>
      <c r="J73" s="12"/>
      <c r="K73" s="12"/>
      <c r="L73" s="13"/>
      <c r="M73" s="12">
        <f t="shared" si="13"/>
        <v>0</v>
      </c>
      <c r="N73" s="12">
        <f t="shared" si="14"/>
        <v>0</v>
      </c>
      <c r="O73" s="14"/>
      <c r="P73" s="15">
        <v>0.13</v>
      </c>
      <c r="Q73" s="15">
        <f t="shared" si="15"/>
        <v>0</v>
      </c>
    </row>
    <row r="74" spans="1:19" x14ac:dyDescent="0.2">
      <c r="A74" s="11" t="s">
        <v>82</v>
      </c>
      <c r="B74" s="11" t="s">
        <v>83</v>
      </c>
      <c r="C74" s="11" t="s">
        <v>82</v>
      </c>
      <c r="D74" s="11" t="s">
        <v>275</v>
      </c>
      <c r="E74" s="12">
        <v>40</v>
      </c>
      <c r="F74" s="12">
        <v>300</v>
      </c>
      <c r="G74" s="12">
        <v>10</v>
      </c>
      <c r="H74" s="12">
        <v>150</v>
      </c>
      <c r="I74" s="12"/>
      <c r="J74" s="12"/>
      <c r="K74" s="12"/>
      <c r="L74" s="13"/>
      <c r="M74" s="12">
        <f t="shared" si="13"/>
        <v>0</v>
      </c>
      <c r="N74" s="12">
        <f t="shared" si="14"/>
        <v>0</v>
      </c>
      <c r="O74" s="14"/>
      <c r="P74" s="15">
        <v>0.13</v>
      </c>
      <c r="Q74" s="15">
        <f t="shared" si="15"/>
        <v>0</v>
      </c>
    </row>
    <row r="75" spans="1:19" x14ac:dyDescent="0.2">
      <c r="A75" s="36" t="s">
        <v>183</v>
      </c>
      <c r="B75" s="36" t="s">
        <v>83</v>
      </c>
      <c r="C75" s="36">
        <v>90447300</v>
      </c>
      <c r="D75" s="36" t="s">
        <v>277</v>
      </c>
      <c r="E75" s="12" t="s">
        <v>89</v>
      </c>
      <c r="F75" s="12">
        <v>300</v>
      </c>
      <c r="G75" s="12">
        <v>10</v>
      </c>
      <c r="H75" s="12">
        <v>150</v>
      </c>
      <c r="I75" s="12"/>
      <c r="J75" s="12">
        <v>300</v>
      </c>
      <c r="K75" s="12"/>
      <c r="L75" s="13"/>
      <c r="M75" s="12">
        <f t="shared" si="13"/>
        <v>300</v>
      </c>
      <c r="N75" s="12">
        <f t="shared" si="14"/>
        <v>2</v>
      </c>
      <c r="O75" s="14"/>
      <c r="P75" s="15">
        <v>0.13</v>
      </c>
      <c r="Q75" s="15">
        <f t="shared" si="15"/>
        <v>0.26</v>
      </c>
    </row>
    <row r="76" spans="1:19" x14ac:dyDescent="0.2">
      <c r="A76" s="11" t="s">
        <v>84</v>
      </c>
      <c r="B76" s="11" t="s">
        <v>85</v>
      </c>
      <c r="C76" s="11" t="s">
        <v>84</v>
      </c>
      <c r="D76" s="11" t="s">
        <v>275</v>
      </c>
      <c r="E76" s="12">
        <v>40</v>
      </c>
      <c r="F76" s="12">
        <v>450</v>
      </c>
      <c r="G76" s="12">
        <v>10</v>
      </c>
      <c r="H76" s="12">
        <v>100</v>
      </c>
      <c r="I76" s="12"/>
      <c r="J76" s="12"/>
      <c r="K76" s="12"/>
      <c r="L76" s="13"/>
      <c r="M76" s="12">
        <f t="shared" si="13"/>
        <v>0</v>
      </c>
      <c r="N76" s="12">
        <f t="shared" si="14"/>
        <v>0</v>
      </c>
      <c r="O76" s="14"/>
      <c r="P76" s="15">
        <v>0.13</v>
      </c>
      <c r="Q76" s="15">
        <f t="shared" si="15"/>
        <v>0</v>
      </c>
    </row>
    <row r="77" spans="1:19" x14ac:dyDescent="0.2">
      <c r="A77" s="36" t="s">
        <v>184</v>
      </c>
      <c r="B77" s="36" t="s">
        <v>85</v>
      </c>
      <c r="C77" s="36">
        <v>90447400</v>
      </c>
      <c r="D77" s="36" t="s">
        <v>277</v>
      </c>
      <c r="E77" s="12" t="s">
        <v>89</v>
      </c>
      <c r="F77" s="12">
        <v>450</v>
      </c>
      <c r="G77" s="12">
        <v>10</v>
      </c>
      <c r="H77" s="12">
        <v>100</v>
      </c>
      <c r="I77" s="12"/>
      <c r="J77" s="12"/>
      <c r="K77" s="12"/>
      <c r="L77" s="13"/>
      <c r="M77" s="12">
        <f t="shared" si="13"/>
        <v>0</v>
      </c>
      <c r="N77" s="12">
        <f t="shared" si="14"/>
        <v>0</v>
      </c>
      <c r="O77" s="14"/>
      <c r="P77" s="15">
        <v>0.13</v>
      </c>
      <c r="Q77" s="15">
        <f t="shared" si="15"/>
        <v>0</v>
      </c>
    </row>
    <row r="78" spans="1:19" x14ac:dyDescent="0.2">
      <c r="A78" s="11" t="s">
        <v>86</v>
      </c>
      <c r="B78" s="11" t="s">
        <v>87</v>
      </c>
      <c r="C78" s="11" t="s">
        <v>86</v>
      </c>
      <c r="D78" s="11" t="s">
        <v>275</v>
      </c>
      <c r="E78" s="12">
        <v>40</v>
      </c>
      <c r="F78" s="12">
        <v>600</v>
      </c>
      <c r="G78" s="12">
        <v>10</v>
      </c>
      <c r="H78" s="12">
        <v>50</v>
      </c>
      <c r="I78" s="12"/>
      <c r="J78" s="12"/>
      <c r="K78" s="12"/>
      <c r="L78" s="13"/>
      <c r="M78" s="12">
        <f t="shared" si="13"/>
        <v>0</v>
      </c>
      <c r="N78" s="12">
        <f t="shared" si="14"/>
        <v>0</v>
      </c>
      <c r="O78" s="14"/>
      <c r="P78" s="15">
        <v>0.09</v>
      </c>
      <c r="Q78" s="15">
        <f t="shared" si="15"/>
        <v>0</v>
      </c>
    </row>
    <row r="79" spans="1:19" x14ac:dyDescent="0.2">
      <c r="A79" s="36" t="s">
        <v>88</v>
      </c>
      <c r="B79" s="36" t="s">
        <v>87</v>
      </c>
      <c r="C79" s="36">
        <v>90447600</v>
      </c>
      <c r="D79" s="36" t="s">
        <v>277</v>
      </c>
      <c r="E79" s="12" t="s">
        <v>89</v>
      </c>
      <c r="F79" s="12">
        <v>600</v>
      </c>
      <c r="G79" s="12">
        <v>10</v>
      </c>
      <c r="H79" s="12">
        <v>50</v>
      </c>
      <c r="I79" s="12"/>
      <c r="J79" s="12"/>
      <c r="K79" s="12"/>
      <c r="L79" s="13"/>
      <c r="M79" s="12">
        <f t="shared" si="13"/>
        <v>0</v>
      </c>
      <c r="N79" s="12">
        <f t="shared" si="14"/>
        <v>0</v>
      </c>
      <c r="O79" s="14"/>
      <c r="P79" s="15">
        <v>0.09</v>
      </c>
      <c r="Q79" s="15">
        <f t="shared" si="15"/>
        <v>0</v>
      </c>
    </row>
    <row r="80" spans="1:19" x14ac:dyDescent="0.2">
      <c r="A80" s="11" t="s">
        <v>90</v>
      </c>
      <c r="B80" s="11" t="s">
        <v>91</v>
      </c>
      <c r="C80" s="11" t="s">
        <v>90</v>
      </c>
      <c r="D80" s="11" t="s">
        <v>275</v>
      </c>
      <c r="E80" s="12">
        <v>40</v>
      </c>
      <c r="F80" s="12">
        <v>750</v>
      </c>
      <c r="G80" s="12">
        <v>10</v>
      </c>
      <c r="H80" s="12">
        <v>50</v>
      </c>
      <c r="I80" s="12"/>
      <c r="J80" s="12">
        <v>300</v>
      </c>
      <c r="K80" s="12"/>
      <c r="L80" s="13"/>
      <c r="M80" s="12">
        <f t="shared" si="13"/>
        <v>300</v>
      </c>
      <c r="N80" s="12">
        <f t="shared" si="14"/>
        <v>6</v>
      </c>
      <c r="O80" s="14"/>
      <c r="P80" s="15">
        <v>0.13</v>
      </c>
      <c r="Q80" s="15">
        <f t="shared" si="15"/>
        <v>0.78</v>
      </c>
    </row>
    <row r="81" spans="1:19" x14ac:dyDescent="0.2">
      <c r="A81" s="11" t="s">
        <v>92</v>
      </c>
      <c r="B81" s="11" t="s">
        <v>93</v>
      </c>
      <c r="C81" s="11" t="s">
        <v>92</v>
      </c>
      <c r="D81" s="11" t="s">
        <v>275</v>
      </c>
      <c r="E81" s="12">
        <v>40</v>
      </c>
      <c r="F81" s="12">
        <v>900</v>
      </c>
      <c r="G81" s="12">
        <v>10</v>
      </c>
      <c r="H81" s="12">
        <v>50</v>
      </c>
      <c r="I81" s="12"/>
      <c r="J81" s="12"/>
      <c r="K81" s="12"/>
      <c r="L81" s="13"/>
      <c r="M81" s="12">
        <f t="shared" si="13"/>
        <v>0</v>
      </c>
      <c r="N81" s="12">
        <f t="shared" si="14"/>
        <v>0</v>
      </c>
      <c r="O81" s="14"/>
      <c r="P81" s="15">
        <v>0.13</v>
      </c>
      <c r="Q81" s="15">
        <f t="shared" si="15"/>
        <v>0</v>
      </c>
    </row>
    <row r="82" spans="1:19" x14ac:dyDescent="0.2">
      <c r="A82" s="36" t="s">
        <v>185</v>
      </c>
      <c r="B82" s="36" t="s">
        <v>93</v>
      </c>
      <c r="C82" s="36">
        <v>90447700</v>
      </c>
      <c r="D82" s="36" t="s">
        <v>277</v>
      </c>
      <c r="E82" s="12" t="s">
        <v>89</v>
      </c>
      <c r="F82" s="12">
        <v>900</v>
      </c>
      <c r="G82" s="12">
        <v>10</v>
      </c>
      <c r="H82" s="12">
        <v>50</v>
      </c>
      <c r="I82" s="12"/>
      <c r="J82" s="12"/>
      <c r="K82" s="12"/>
      <c r="L82" s="13"/>
      <c r="M82" s="12">
        <f t="shared" si="13"/>
        <v>0</v>
      </c>
      <c r="N82" s="12">
        <f t="shared" si="14"/>
        <v>0</v>
      </c>
      <c r="O82" s="14"/>
      <c r="P82" s="15">
        <v>0.13</v>
      </c>
      <c r="Q82" s="15">
        <f t="shared" si="15"/>
        <v>0</v>
      </c>
    </row>
    <row r="83" spans="1:19" x14ac:dyDescent="0.2">
      <c r="A83" s="11" t="s">
        <v>94</v>
      </c>
      <c r="B83" s="11" t="s">
        <v>95</v>
      </c>
      <c r="C83" s="11" t="s">
        <v>94</v>
      </c>
      <c r="D83" s="11" t="s">
        <v>275</v>
      </c>
      <c r="E83" s="12">
        <v>40</v>
      </c>
      <c r="F83" s="12">
        <v>1200</v>
      </c>
      <c r="G83" s="12">
        <v>5</v>
      </c>
      <c r="H83" s="12">
        <v>25</v>
      </c>
      <c r="I83" s="12"/>
      <c r="J83" s="12">
        <v>100</v>
      </c>
      <c r="K83" s="12"/>
      <c r="L83" s="13"/>
      <c r="M83" s="12">
        <f t="shared" si="13"/>
        <v>100</v>
      </c>
      <c r="N83" s="12">
        <f t="shared" si="14"/>
        <v>4</v>
      </c>
      <c r="O83" s="14"/>
      <c r="P83" s="15">
        <v>0.08</v>
      </c>
      <c r="Q83" s="15">
        <f t="shared" si="15"/>
        <v>0.32</v>
      </c>
    </row>
    <row r="84" spans="1:19" x14ac:dyDescent="0.2">
      <c r="A84" s="11" t="s">
        <v>220</v>
      </c>
      <c r="B84" s="11" t="s">
        <v>221</v>
      </c>
      <c r="C84" s="11" t="s">
        <v>220</v>
      </c>
      <c r="D84" s="11" t="s">
        <v>275</v>
      </c>
      <c r="E84" s="12">
        <v>40</v>
      </c>
      <c r="F84" s="12">
        <v>2000</v>
      </c>
      <c r="G84" s="12">
        <v>5</v>
      </c>
      <c r="H84" s="12">
        <v>25</v>
      </c>
      <c r="I84" s="12"/>
      <c r="J84" s="12"/>
      <c r="K84" s="12"/>
      <c r="L84" s="13"/>
      <c r="M84" s="12">
        <f t="shared" si="13"/>
        <v>0</v>
      </c>
      <c r="N84" s="12">
        <f t="shared" si="14"/>
        <v>0</v>
      </c>
      <c r="O84" s="14"/>
      <c r="P84" s="15">
        <v>0.08</v>
      </c>
      <c r="Q84" s="15">
        <f t="shared" si="15"/>
        <v>0</v>
      </c>
      <c r="R84" s="43"/>
    </row>
    <row r="85" spans="1:19" x14ac:dyDescent="0.2">
      <c r="A85" s="28" t="s">
        <v>96</v>
      </c>
      <c r="B85" s="28"/>
      <c r="C85" s="30"/>
      <c r="D85" s="30"/>
      <c r="E85" s="20"/>
      <c r="F85" s="12"/>
      <c r="G85" s="12"/>
      <c r="H85" s="12"/>
      <c r="I85" s="12"/>
      <c r="J85" s="12"/>
      <c r="K85" s="12"/>
      <c r="L85" s="8"/>
      <c r="M85" s="12"/>
      <c r="N85" s="12"/>
      <c r="O85" s="14"/>
      <c r="P85" s="12"/>
      <c r="Q85" s="15"/>
    </row>
    <row r="86" spans="1:19" x14ac:dyDescent="0.2">
      <c r="A86" s="11" t="s">
        <v>299</v>
      </c>
      <c r="B86" s="11" t="s">
        <v>300</v>
      </c>
      <c r="C86" s="11" t="s">
        <v>299</v>
      </c>
      <c r="D86" s="11" t="s">
        <v>275</v>
      </c>
      <c r="E86" s="12">
        <v>50</v>
      </c>
      <c r="F86" s="12">
        <v>100</v>
      </c>
      <c r="G86" s="12">
        <v>10</v>
      </c>
      <c r="H86" s="12">
        <v>150</v>
      </c>
      <c r="I86" s="12"/>
      <c r="J86" s="12">
        <v>300</v>
      </c>
      <c r="K86" s="12"/>
      <c r="L86" s="13"/>
      <c r="M86" s="12">
        <f t="shared" ref="M86:M102" si="16">SUM(I86:L86)</f>
        <v>300</v>
      </c>
      <c r="N86" s="12">
        <f t="shared" ref="N86:N102" si="17">$M86/$H86</f>
        <v>2</v>
      </c>
      <c r="O86" s="14"/>
      <c r="P86" s="15">
        <v>0.1</v>
      </c>
      <c r="Q86" s="15">
        <f t="shared" ref="Q86:Q102" si="18">$N86*$P86</f>
        <v>0.2</v>
      </c>
      <c r="R86" s="43">
        <f>SUM(Q86:Q102)</f>
        <v>3</v>
      </c>
      <c r="S86" s="3">
        <f>R86*100/$R$137</f>
        <v>24.630541871921181</v>
      </c>
    </row>
    <row r="87" spans="1:19" x14ac:dyDescent="0.2">
      <c r="A87" s="11" t="s">
        <v>97</v>
      </c>
      <c r="B87" s="11" t="s">
        <v>98</v>
      </c>
      <c r="C87" s="11" t="s">
        <v>97</v>
      </c>
      <c r="D87" s="11" t="s">
        <v>275</v>
      </c>
      <c r="E87" s="12">
        <v>50</v>
      </c>
      <c r="F87" s="12">
        <v>150</v>
      </c>
      <c r="G87" s="12">
        <v>10</v>
      </c>
      <c r="H87" s="12">
        <v>150</v>
      </c>
      <c r="I87" s="12"/>
      <c r="J87" s="12"/>
      <c r="K87" s="12"/>
      <c r="L87" s="13"/>
      <c r="M87" s="12">
        <f t="shared" si="16"/>
        <v>0</v>
      </c>
      <c r="N87" s="12">
        <f t="shared" si="17"/>
        <v>0</v>
      </c>
      <c r="O87" s="14"/>
      <c r="P87" s="15">
        <v>0.1</v>
      </c>
      <c r="Q87" s="15">
        <f t="shared" si="18"/>
        <v>0</v>
      </c>
    </row>
    <row r="88" spans="1:19" x14ac:dyDescent="0.2">
      <c r="A88" s="36" t="s">
        <v>235</v>
      </c>
      <c r="B88" s="36" t="s">
        <v>98</v>
      </c>
      <c r="C88" s="36">
        <v>90448200</v>
      </c>
      <c r="D88" s="36" t="s">
        <v>277</v>
      </c>
      <c r="E88" s="12" t="s">
        <v>102</v>
      </c>
      <c r="F88" s="12">
        <v>150</v>
      </c>
      <c r="G88" s="12">
        <v>10</v>
      </c>
      <c r="H88" s="12">
        <v>150</v>
      </c>
      <c r="I88" s="12"/>
      <c r="J88" s="12"/>
      <c r="K88" s="12"/>
      <c r="L88" s="13"/>
      <c r="M88" s="12">
        <f t="shared" si="16"/>
        <v>0</v>
      </c>
      <c r="N88" s="12">
        <f t="shared" si="17"/>
        <v>0</v>
      </c>
      <c r="O88" s="14"/>
      <c r="P88" s="15">
        <v>0.1</v>
      </c>
      <c r="Q88" s="15">
        <f t="shared" si="18"/>
        <v>0</v>
      </c>
    </row>
    <row r="89" spans="1:19" x14ac:dyDescent="0.2">
      <c r="A89" s="11" t="s">
        <v>224</v>
      </c>
      <c r="B89" s="11" t="s">
        <v>225</v>
      </c>
      <c r="C89" s="11" t="s">
        <v>224</v>
      </c>
      <c r="D89" s="11" t="s">
        <v>275</v>
      </c>
      <c r="E89" s="12">
        <v>50</v>
      </c>
      <c r="F89" s="12">
        <v>200</v>
      </c>
      <c r="G89" s="12">
        <v>10</v>
      </c>
      <c r="H89" s="12">
        <v>150</v>
      </c>
      <c r="I89" s="12"/>
      <c r="J89" s="12"/>
      <c r="K89" s="12"/>
      <c r="L89" s="13"/>
      <c r="M89" s="12">
        <f t="shared" si="16"/>
        <v>0</v>
      </c>
      <c r="N89" s="12">
        <f t="shared" si="17"/>
        <v>0</v>
      </c>
      <c r="O89" s="14"/>
      <c r="P89" s="15">
        <v>0.06</v>
      </c>
      <c r="Q89" s="15">
        <f t="shared" si="18"/>
        <v>0</v>
      </c>
    </row>
    <row r="90" spans="1:19" x14ac:dyDescent="0.2">
      <c r="A90" s="11" t="s">
        <v>99</v>
      </c>
      <c r="B90" s="11" t="s">
        <v>100</v>
      </c>
      <c r="C90" s="11" t="s">
        <v>99</v>
      </c>
      <c r="D90" s="11" t="s">
        <v>275</v>
      </c>
      <c r="E90" s="12">
        <v>50</v>
      </c>
      <c r="F90" s="12">
        <v>300</v>
      </c>
      <c r="G90" s="12">
        <v>10</v>
      </c>
      <c r="H90" s="12">
        <v>75</v>
      </c>
      <c r="I90" s="12"/>
      <c r="J90" s="12"/>
      <c r="K90" s="12"/>
      <c r="L90" s="13"/>
      <c r="M90" s="12">
        <f t="shared" si="16"/>
        <v>0</v>
      </c>
      <c r="N90" s="12">
        <f t="shared" si="17"/>
        <v>0</v>
      </c>
      <c r="O90" s="14"/>
      <c r="P90" s="15">
        <v>0.1</v>
      </c>
      <c r="Q90" s="15">
        <f t="shared" si="18"/>
        <v>0</v>
      </c>
    </row>
    <row r="91" spans="1:19" x14ac:dyDescent="0.2">
      <c r="A91" s="36" t="s">
        <v>101</v>
      </c>
      <c r="B91" s="36" t="s">
        <v>100</v>
      </c>
      <c r="C91" s="36">
        <v>90448300</v>
      </c>
      <c r="D91" s="36" t="s">
        <v>277</v>
      </c>
      <c r="E91" s="12" t="s">
        <v>102</v>
      </c>
      <c r="F91" s="12">
        <v>300</v>
      </c>
      <c r="G91" s="12">
        <v>10</v>
      </c>
      <c r="H91" s="12">
        <v>75</v>
      </c>
      <c r="I91" s="12"/>
      <c r="J91" s="12"/>
      <c r="K91" s="12"/>
      <c r="L91" s="13"/>
      <c r="M91" s="12">
        <f t="shared" si="16"/>
        <v>0</v>
      </c>
      <c r="N91" s="12">
        <f t="shared" si="17"/>
        <v>0</v>
      </c>
      <c r="O91" s="14"/>
      <c r="P91" s="15">
        <v>0.1</v>
      </c>
      <c r="Q91" s="15">
        <f t="shared" si="18"/>
        <v>0</v>
      </c>
    </row>
    <row r="92" spans="1:19" x14ac:dyDescent="0.2">
      <c r="A92" s="11" t="s">
        <v>103</v>
      </c>
      <c r="B92" s="11" t="s">
        <v>104</v>
      </c>
      <c r="C92" s="11" t="s">
        <v>103</v>
      </c>
      <c r="D92" s="11" t="s">
        <v>275</v>
      </c>
      <c r="E92" s="12">
        <v>50</v>
      </c>
      <c r="F92" s="12">
        <v>450</v>
      </c>
      <c r="G92" s="12">
        <v>10</v>
      </c>
      <c r="H92" s="12">
        <v>50</v>
      </c>
      <c r="I92" s="12"/>
      <c r="J92" s="12"/>
      <c r="K92" s="12"/>
      <c r="L92" s="13"/>
      <c r="M92" s="12">
        <f t="shared" si="16"/>
        <v>0</v>
      </c>
      <c r="N92" s="12">
        <f t="shared" si="17"/>
        <v>0</v>
      </c>
      <c r="O92" s="14"/>
      <c r="P92" s="15">
        <v>0.1</v>
      </c>
      <c r="Q92" s="15">
        <f t="shared" si="18"/>
        <v>0</v>
      </c>
    </row>
    <row r="93" spans="1:19" x14ac:dyDescent="0.2">
      <c r="A93" s="36" t="s">
        <v>186</v>
      </c>
      <c r="B93" s="36" t="s">
        <v>104</v>
      </c>
      <c r="C93" s="36">
        <v>90448400</v>
      </c>
      <c r="D93" s="36" t="s">
        <v>277</v>
      </c>
      <c r="E93" s="12" t="s">
        <v>102</v>
      </c>
      <c r="F93" s="12">
        <v>450</v>
      </c>
      <c r="G93" s="12">
        <v>10</v>
      </c>
      <c r="H93" s="12">
        <v>50</v>
      </c>
      <c r="I93" s="12"/>
      <c r="J93" s="12"/>
      <c r="K93" s="12"/>
      <c r="L93" s="13"/>
      <c r="M93" s="12">
        <f t="shared" si="16"/>
        <v>0</v>
      </c>
      <c r="N93" s="12">
        <f t="shared" si="17"/>
        <v>0</v>
      </c>
      <c r="O93" s="14"/>
      <c r="P93" s="15">
        <v>0.1</v>
      </c>
      <c r="Q93" s="15">
        <f t="shared" si="18"/>
        <v>0</v>
      </c>
    </row>
    <row r="94" spans="1:19" x14ac:dyDescent="0.2">
      <c r="A94" s="11" t="s">
        <v>105</v>
      </c>
      <c r="B94" s="11" t="s">
        <v>106</v>
      </c>
      <c r="C94" s="11" t="s">
        <v>105</v>
      </c>
      <c r="D94" s="11" t="s">
        <v>275</v>
      </c>
      <c r="E94" s="12">
        <v>50</v>
      </c>
      <c r="F94" s="12">
        <v>600</v>
      </c>
      <c r="G94" s="12">
        <v>10</v>
      </c>
      <c r="H94" s="12">
        <v>50</v>
      </c>
      <c r="I94" s="12"/>
      <c r="J94" s="12"/>
      <c r="K94" s="12"/>
      <c r="L94" s="13"/>
      <c r="M94" s="12">
        <f t="shared" si="16"/>
        <v>0</v>
      </c>
      <c r="N94" s="12">
        <f t="shared" si="17"/>
        <v>0</v>
      </c>
      <c r="O94" s="14"/>
      <c r="P94" s="15">
        <v>0.13</v>
      </c>
      <c r="Q94" s="15">
        <f t="shared" si="18"/>
        <v>0</v>
      </c>
    </row>
    <row r="95" spans="1:19" x14ac:dyDescent="0.2">
      <c r="A95" s="36" t="s">
        <v>107</v>
      </c>
      <c r="B95" s="36" t="s">
        <v>106</v>
      </c>
      <c r="C95" s="36">
        <v>90448600</v>
      </c>
      <c r="D95" s="36" t="s">
        <v>277</v>
      </c>
      <c r="E95" s="12" t="s">
        <v>102</v>
      </c>
      <c r="F95" s="12">
        <v>600</v>
      </c>
      <c r="G95" s="12">
        <v>10</v>
      </c>
      <c r="H95" s="12">
        <v>50</v>
      </c>
      <c r="I95" s="12"/>
      <c r="J95" s="12"/>
      <c r="K95" s="12"/>
      <c r="L95" s="13"/>
      <c r="M95" s="12">
        <f t="shared" si="16"/>
        <v>0</v>
      </c>
      <c r="N95" s="12">
        <f t="shared" si="17"/>
        <v>0</v>
      </c>
      <c r="O95" s="14"/>
      <c r="P95" s="15">
        <v>0.13</v>
      </c>
      <c r="Q95" s="15">
        <f t="shared" si="18"/>
        <v>0</v>
      </c>
    </row>
    <row r="96" spans="1:19" x14ac:dyDescent="0.2">
      <c r="A96" s="36" t="s">
        <v>266</v>
      </c>
      <c r="B96" s="36" t="s">
        <v>267</v>
      </c>
      <c r="C96" s="36">
        <v>90448605</v>
      </c>
      <c r="D96" s="36" t="s">
        <v>277</v>
      </c>
      <c r="E96" s="12" t="s">
        <v>102</v>
      </c>
      <c r="F96" s="12">
        <v>700</v>
      </c>
      <c r="G96" s="12">
        <v>5</v>
      </c>
      <c r="H96" s="12">
        <v>25</v>
      </c>
      <c r="I96" s="12"/>
      <c r="J96" s="12"/>
      <c r="K96" s="12"/>
      <c r="L96" s="13"/>
      <c r="M96" s="12">
        <f t="shared" si="16"/>
        <v>0</v>
      </c>
      <c r="N96" s="12">
        <f t="shared" si="17"/>
        <v>0</v>
      </c>
      <c r="O96" s="14"/>
      <c r="P96" s="15">
        <v>0.1</v>
      </c>
      <c r="Q96" s="15">
        <f t="shared" si="18"/>
        <v>0</v>
      </c>
    </row>
    <row r="97" spans="1:19" x14ac:dyDescent="0.2">
      <c r="A97" s="11" t="s">
        <v>202</v>
      </c>
      <c r="B97" s="11" t="s">
        <v>203</v>
      </c>
      <c r="C97" s="11" t="s">
        <v>202</v>
      </c>
      <c r="D97" s="11" t="s">
        <v>275</v>
      </c>
      <c r="E97" s="12">
        <v>50</v>
      </c>
      <c r="F97" s="12">
        <v>750</v>
      </c>
      <c r="G97" s="12">
        <v>5</v>
      </c>
      <c r="H97" s="12">
        <v>25</v>
      </c>
      <c r="I97" s="12"/>
      <c r="J97" s="12">
        <v>200</v>
      </c>
      <c r="K97" s="12"/>
      <c r="L97" s="13"/>
      <c r="M97" s="12">
        <f t="shared" si="16"/>
        <v>200</v>
      </c>
      <c r="N97" s="12">
        <f t="shared" si="17"/>
        <v>8</v>
      </c>
      <c r="O97" s="14"/>
      <c r="P97" s="15">
        <v>0.1</v>
      </c>
      <c r="Q97" s="15">
        <f t="shared" si="18"/>
        <v>0.8</v>
      </c>
    </row>
    <row r="98" spans="1:19" x14ac:dyDescent="0.2">
      <c r="A98" s="11" t="s">
        <v>108</v>
      </c>
      <c r="B98" s="11" t="s">
        <v>109</v>
      </c>
      <c r="C98" s="11" t="s">
        <v>108</v>
      </c>
      <c r="D98" s="11" t="s">
        <v>275</v>
      </c>
      <c r="E98" s="12">
        <v>50</v>
      </c>
      <c r="F98" s="12">
        <v>900</v>
      </c>
      <c r="G98" s="12">
        <v>5</v>
      </c>
      <c r="H98" s="12">
        <v>25</v>
      </c>
      <c r="I98" s="12"/>
      <c r="J98" s="12"/>
      <c r="K98" s="12"/>
      <c r="L98" s="13"/>
      <c r="M98" s="12">
        <f t="shared" si="16"/>
        <v>0</v>
      </c>
      <c r="N98" s="12">
        <f t="shared" si="17"/>
        <v>0</v>
      </c>
      <c r="O98" s="14"/>
      <c r="P98" s="15">
        <v>0.1</v>
      </c>
      <c r="Q98" s="15">
        <f t="shared" si="18"/>
        <v>0</v>
      </c>
    </row>
    <row r="99" spans="1:19" x14ac:dyDescent="0.2">
      <c r="A99" s="36" t="s">
        <v>187</v>
      </c>
      <c r="B99" s="36" t="s">
        <v>109</v>
      </c>
      <c r="C99" s="36">
        <v>90448700</v>
      </c>
      <c r="D99" s="36" t="s">
        <v>277</v>
      </c>
      <c r="E99" s="12" t="s">
        <v>102</v>
      </c>
      <c r="F99" s="12">
        <v>900</v>
      </c>
      <c r="G99" s="12">
        <v>5</v>
      </c>
      <c r="H99" s="12">
        <v>25</v>
      </c>
      <c r="I99" s="12"/>
      <c r="J99" s="12">
        <v>500</v>
      </c>
      <c r="K99" s="12"/>
      <c r="L99" s="13"/>
      <c r="M99" s="12">
        <f t="shared" si="16"/>
        <v>500</v>
      </c>
      <c r="N99" s="12">
        <f t="shared" si="17"/>
        <v>20</v>
      </c>
      <c r="O99" s="14"/>
      <c r="P99" s="15">
        <v>0.1</v>
      </c>
      <c r="Q99" s="15">
        <f t="shared" si="18"/>
        <v>2</v>
      </c>
    </row>
    <row r="100" spans="1:19" x14ac:dyDescent="0.2">
      <c r="A100" s="11" t="s">
        <v>110</v>
      </c>
      <c r="B100" s="11" t="s">
        <v>111</v>
      </c>
      <c r="C100" s="11" t="s">
        <v>110</v>
      </c>
      <c r="D100" s="11" t="s">
        <v>275</v>
      </c>
      <c r="E100" s="12">
        <v>50</v>
      </c>
      <c r="F100" s="12">
        <v>1200</v>
      </c>
      <c r="G100" s="12">
        <v>5</v>
      </c>
      <c r="H100" s="12">
        <v>25</v>
      </c>
      <c r="I100" s="12"/>
      <c r="J100" s="12"/>
      <c r="K100" s="12"/>
      <c r="L100" s="13"/>
      <c r="M100" s="12">
        <f t="shared" si="16"/>
        <v>0</v>
      </c>
      <c r="N100" s="12">
        <f t="shared" si="17"/>
        <v>0</v>
      </c>
      <c r="O100" s="14"/>
      <c r="P100" s="15">
        <v>0.13</v>
      </c>
      <c r="Q100" s="15">
        <f t="shared" si="18"/>
        <v>0</v>
      </c>
    </row>
    <row r="101" spans="1:19" x14ac:dyDescent="0.2">
      <c r="A101" s="36" t="s">
        <v>204</v>
      </c>
      <c r="B101" s="36" t="s">
        <v>111</v>
      </c>
      <c r="C101" s="31" t="s">
        <v>205</v>
      </c>
      <c r="D101" s="36" t="s">
        <v>277</v>
      </c>
      <c r="E101" s="12">
        <v>50</v>
      </c>
      <c r="F101" s="12">
        <v>1200</v>
      </c>
      <c r="G101" s="12">
        <v>5</v>
      </c>
      <c r="H101" s="12">
        <v>25</v>
      </c>
      <c r="I101" s="12"/>
      <c r="J101" s="12"/>
      <c r="K101" s="12"/>
      <c r="L101" s="13"/>
      <c r="M101" s="12">
        <f t="shared" si="16"/>
        <v>0</v>
      </c>
      <c r="N101" s="12">
        <f t="shared" si="17"/>
        <v>0</v>
      </c>
      <c r="O101" s="14"/>
      <c r="P101" s="15">
        <v>0.13</v>
      </c>
      <c r="Q101" s="15">
        <f t="shared" si="18"/>
        <v>0</v>
      </c>
    </row>
    <row r="102" spans="1:19" x14ac:dyDescent="0.2">
      <c r="A102" s="36" t="s">
        <v>268</v>
      </c>
      <c r="B102" s="36" t="s">
        <v>269</v>
      </c>
      <c r="C102" s="31" t="s">
        <v>270</v>
      </c>
      <c r="D102" s="36" t="s">
        <v>277</v>
      </c>
      <c r="E102" s="12">
        <v>50</v>
      </c>
      <c r="F102" s="12">
        <v>2400</v>
      </c>
      <c r="G102" s="12">
        <v>5</v>
      </c>
      <c r="H102" s="12">
        <v>25</v>
      </c>
      <c r="I102" s="12"/>
      <c r="J102" s="12"/>
      <c r="K102" s="12"/>
      <c r="L102" s="13"/>
      <c r="M102" s="12">
        <f t="shared" si="16"/>
        <v>0</v>
      </c>
      <c r="N102" s="12">
        <f t="shared" si="17"/>
        <v>0</v>
      </c>
      <c r="O102" s="14"/>
      <c r="P102" s="15">
        <v>0.13</v>
      </c>
      <c r="Q102" s="15">
        <f t="shared" si="18"/>
        <v>0</v>
      </c>
      <c r="R102" s="43"/>
    </row>
    <row r="103" spans="1:19" x14ac:dyDescent="0.2">
      <c r="A103" s="318" t="s">
        <v>112</v>
      </c>
      <c r="B103" s="319"/>
      <c r="C103" s="29"/>
      <c r="D103" s="29"/>
      <c r="E103" s="30"/>
      <c r="F103" s="12"/>
      <c r="G103" s="12"/>
      <c r="H103" s="12"/>
      <c r="I103" s="12"/>
      <c r="J103" s="12"/>
      <c r="K103" s="12"/>
      <c r="L103" s="36"/>
      <c r="M103" s="12"/>
      <c r="N103" s="12"/>
      <c r="O103" s="14"/>
      <c r="P103" s="12"/>
      <c r="Q103" s="15"/>
    </row>
    <row r="104" spans="1:19" x14ac:dyDescent="0.2">
      <c r="A104" s="11" t="s">
        <v>216</v>
      </c>
      <c r="B104" s="11" t="s">
        <v>217</v>
      </c>
      <c r="C104" s="11" t="s">
        <v>216</v>
      </c>
      <c r="D104" s="11" t="s">
        <v>275</v>
      </c>
      <c r="E104" s="12">
        <v>20</v>
      </c>
      <c r="F104" s="12">
        <v>150</v>
      </c>
      <c r="G104" s="12">
        <v>10</v>
      </c>
      <c r="H104" s="12">
        <v>400</v>
      </c>
      <c r="I104" s="12"/>
      <c r="J104" s="12"/>
      <c r="K104" s="12"/>
      <c r="L104" s="36"/>
      <c r="M104" s="12">
        <f t="shared" ref="M104:M136" si="19">SUM(I104:L104)</f>
        <v>0</v>
      </c>
      <c r="N104" s="12">
        <f t="shared" ref="N104:N136" si="20">$M104/$H104</f>
        <v>0</v>
      </c>
      <c r="O104" s="14"/>
      <c r="P104" s="12">
        <v>0.06</v>
      </c>
      <c r="Q104" s="15">
        <f t="shared" ref="Q104:Q136" si="21">$N104*$P104</f>
        <v>0</v>
      </c>
      <c r="R104" s="43">
        <f>SUM(Q104:Q119)</f>
        <v>0.24</v>
      </c>
      <c r="S104" s="3">
        <f>R104*100/$R$137</f>
        <v>1.9704433497536946</v>
      </c>
    </row>
    <row r="105" spans="1:19" x14ac:dyDescent="0.2">
      <c r="A105" s="36" t="s">
        <v>226</v>
      </c>
      <c r="B105" s="36" t="s">
        <v>217</v>
      </c>
      <c r="C105" s="36">
        <v>90444200</v>
      </c>
      <c r="D105" s="36" t="s">
        <v>277</v>
      </c>
      <c r="E105" s="12">
        <v>20</v>
      </c>
      <c r="F105" s="12">
        <v>150</v>
      </c>
      <c r="G105" s="12">
        <v>10</v>
      </c>
      <c r="H105" s="12">
        <v>400</v>
      </c>
      <c r="I105" s="12"/>
      <c r="J105" s="12"/>
      <c r="K105" s="12"/>
      <c r="L105" s="36"/>
      <c r="M105" s="12">
        <f t="shared" si="19"/>
        <v>0</v>
      </c>
      <c r="N105" s="12">
        <f t="shared" si="20"/>
        <v>0</v>
      </c>
      <c r="O105" s="14"/>
      <c r="P105" s="12">
        <v>0.06</v>
      </c>
      <c r="Q105" s="15">
        <f t="shared" si="21"/>
        <v>0</v>
      </c>
    </row>
    <row r="106" spans="1:19" x14ac:dyDescent="0.2">
      <c r="A106" s="11" t="s">
        <v>191</v>
      </c>
      <c r="B106" s="11" t="s">
        <v>192</v>
      </c>
      <c r="C106" s="11" t="s">
        <v>191</v>
      </c>
      <c r="D106" s="11" t="s">
        <v>275</v>
      </c>
      <c r="E106" s="12">
        <v>20</v>
      </c>
      <c r="F106" s="12">
        <v>200</v>
      </c>
      <c r="G106" s="12">
        <v>10</v>
      </c>
      <c r="H106" s="12">
        <v>300</v>
      </c>
      <c r="I106" s="12"/>
      <c r="J106" s="12"/>
      <c r="K106" s="12"/>
      <c r="L106" s="36"/>
      <c r="M106" s="12">
        <f t="shared" si="19"/>
        <v>0</v>
      </c>
      <c r="N106" s="12">
        <f t="shared" si="20"/>
        <v>0</v>
      </c>
      <c r="O106" s="14"/>
      <c r="P106" s="12">
        <v>0.06</v>
      </c>
      <c r="Q106" s="15">
        <f t="shared" si="21"/>
        <v>0</v>
      </c>
    </row>
    <row r="107" spans="1:19" x14ac:dyDescent="0.2">
      <c r="A107" s="11" t="s">
        <v>160</v>
      </c>
      <c r="B107" s="11" t="s">
        <v>161</v>
      </c>
      <c r="C107" s="11" t="s">
        <v>160</v>
      </c>
      <c r="D107" s="11" t="s">
        <v>275</v>
      </c>
      <c r="E107" s="12">
        <v>20</v>
      </c>
      <c r="F107" s="12">
        <v>300</v>
      </c>
      <c r="G107" s="12">
        <v>10</v>
      </c>
      <c r="H107" s="12">
        <v>200</v>
      </c>
      <c r="I107" s="12">
        <v>400</v>
      </c>
      <c r="J107" s="12"/>
      <c r="K107" s="12"/>
      <c r="L107" s="13"/>
      <c r="M107" s="12">
        <f t="shared" si="19"/>
        <v>400</v>
      </c>
      <c r="N107" s="12">
        <f t="shared" si="20"/>
        <v>2</v>
      </c>
      <c r="O107" s="14"/>
      <c r="P107" s="15">
        <v>0.06</v>
      </c>
      <c r="Q107" s="15">
        <f t="shared" si="21"/>
        <v>0.12</v>
      </c>
    </row>
    <row r="108" spans="1:19" x14ac:dyDescent="0.2">
      <c r="A108" s="36" t="s">
        <v>215</v>
      </c>
      <c r="B108" s="36" t="s">
        <v>161</v>
      </c>
      <c r="C108" s="36">
        <v>90444300</v>
      </c>
      <c r="D108" s="36" t="s">
        <v>277</v>
      </c>
      <c r="E108" s="12" t="s">
        <v>46</v>
      </c>
      <c r="F108" s="12">
        <v>300</v>
      </c>
      <c r="G108" s="12">
        <v>10</v>
      </c>
      <c r="H108" s="12">
        <v>200</v>
      </c>
      <c r="I108" s="12">
        <v>400</v>
      </c>
      <c r="J108" s="12"/>
      <c r="K108" s="12"/>
      <c r="L108" s="13"/>
      <c r="M108" s="12">
        <f t="shared" si="19"/>
        <v>400</v>
      </c>
      <c r="N108" s="12">
        <f t="shared" si="20"/>
        <v>2</v>
      </c>
      <c r="O108" s="14"/>
      <c r="P108" s="15">
        <v>0.06</v>
      </c>
      <c r="Q108" s="15">
        <f t="shared" si="21"/>
        <v>0.12</v>
      </c>
    </row>
    <row r="109" spans="1:19" x14ac:dyDescent="0.2">
      <c r="A109" s="11" t="s">
        <v>206</v>
      </c>
      <c r="B109" s="11" t="s">
        <v>114</v>
      </c>
      <c r="C109" s="11" t="s">
        <v>206</v>
      </c>
      <c r="D109" s="11" t="s">
        <v>275</v>
      </c>
      <c r="E109" s="12">
        <v>20</v>
      </c>
      <c r="F109" s="12">
        <v>450</v>
      </c>
      <c r="G109" s="12">
        <v>10</v>
      </c>
      <c r="H109" s="12">
        <v>100</v>
      </c>
      <c r="I109" s="12"/>
      <c r="J109" s="12"/>
      <c r="K109" s="12"/>
      <c r="L109" s="25"/>
      <c r="M109" s="12">
        <f t="shared" si="19"/>
        <v>0</v>
      </c>
      <c r="N109" s="12">
        <f t="shared" si="20"/>
        <v>0</v>
      </c>
      <c r="O109" s="14"/>
      <c r="P109" s="15">
        <v>0.08</v>
      </c>
      <c r="Q109" s="15">
        <f t="shared" si="21"/>
        <v>0</v>
      </c>
    </row>
    <row r="110" spans="1:19" x14ac:dyDescent="0.2">
      <c r="A110" s="36" t="s">
        <v>113</v>
      </c>
      <c r="B110" s="36" t="s">
        <v>114</v>
      </c>
      <c r="C110" s="36">
        <v>90444400</v>
      </c>
      <c r="D110" s="36" t="s">
        <v>277</v>
      </c>
      <c r="E110" s="12" t="s">
        <v>46</v>
      </c>
      <c r="F110" s="12">
        <v>450</v>
      </c>
      <c r="G110" s="12">
        <v>10</v>
      </c>
      <c r="H110" s="12">
        <v>100</v>
      </c>
      <c r="I110" s="12"/>
      <c r="J110" s="12"/>
      <c r="K110" s="12"/>
      <c r="L110" s="13"/>
      <c r="M110" s="12">
        <f t="shared" si="19"/>
        <v>0</v>
      </c>
      <c r="N110" s="12">
        <f t="shared" si="20"/>
        <v>0</v>
      </c>
      <c r="O110" s="14"/>
      <c r="P110" s="15">
        <v>0.08</v>
      </c>
      <c r="Q110" s="15">
        <f t="shared" si="21"/>
        <v>0</v>
      </c>
    </row>
    <row r="111" spans="1:19" x14ac:dyDescent="0.2">
      <c r="A111" s="11" t="s">
        <v>115</v>
      </c>
      <c r="B111" s="11" t="s">
        <v>116</v>
      </c>
      <c r="C111" s="11" t="s">
        <v>115</v>
      </c>
      <c r="D111" s="11" t="s">
        <v>275</v>
      </c>
      <c r="E111" s="12">
        <v>20</v>
      </c>
      <c r="F111" s="12">
        <v>600</v>
      </c>
      <c r="G111" s="12">
        <v>10</v>
      </c>
      <c r="H111" s="12">
        <v>100</v>
      </c>
      <c r="I111" s="12"/>
      <c r="J111" s="12"/>
      <c r="K111" s="12"/>
      <c r="L111" s="13"/>
      <c r="M111" s="12">
        <f t="shared" si="19"/>
        <v>0</v>
      </c>
      <c r="N111" s="12">
        <f t="shared" si="20"/>
        <v>0</v>
      </c>
      <c r="O111" s="14"/>
      <c r="P111" s="15">
        <v>0.06</v>
      </c>
      <c r="Q111" s="15">
        <f t="shared" si="21"/>
        <v>0</v>
      </c>
    </row>
    <row r="112" spans="1:19" x14ac:dyDescent="0.2">
      <c r="A112" s="36" t="s">
        <v>188</v>
      </c>
      <c r="B112" s="36" t="s">
        <v>116</v>
      </c>
      <c r="C112" s="36">
        <v>90444600</v>
      </c>
      <c r="D112" s="36" t="s">
        <v>277</v>
      </c>
      <c r="E112" s="12" t="s">
        <v>46</v>
      </c>
      <c r="F112" s="12">
        <v>600</v>
      </c>
      <c r="G112" s="12">
        <v>10</v>
      </c>
      <c r="H112" s="12">
        <v>100</v>
      </c>
      <c r="I112" s="12"/>
      <c r="J112" s="12"/>
      <c r="K112" s="12"/>
      <c r="L112" s="13"/>
      <c r="M112" s="12">
        <f t="shared" si="19"/>
        <v>0</v>
      </c>
      <c r="N112" s="12">
        <f t="shared" si="20"/>
        <v>0</v>
      </c>
      <c r="O112" s="14"/>
      <c r="P112" s="15">
        <v>0.06</v>
      </c>
      <c r="Q112" s="15">
        <f t="shared" si="21"/>
        <v>0</v>
      </c>
    </row>
    <row r="113" spans="1:19" x14ac:dyDescent="0.2">
      <c r="A113" s="11" t="s">
        <v>117</v>
      </c>
      <c r="B113" s="11" t="s">
        <v>118</v>
      </c>
      <c r="C113" s="11" t="s">
        <v>117</v>
      </c>
      <c r="D113" s="11" t="s">
        <v>275</v>
      </c>
      <c r="E113" s="12">
        <v>20</v>
      </c>
      <c r="F113" s="12">
        <v>750</v>
      </c>
      <c r="G113" s="12">
        <v>10</v>
      </c>
      <c r="H113" s="12">
        <v>100</v>
      </c>
      <c r="I113" s="12"/>
      <c r="J113" s="12"/>
      <c r="K113" s="12"/>
      <c r="L113" s="13"/>
      <c r="M113" s="12">
        <f t="shared" si="19"/>
        <v>0</v>
      </c>
      <c r="N113" s="12">
        <f t="shared" si="20"/>
        <v>0</v>
      </c>
      <c r="O113" s="14"/>
      <c r="P113" s="15">
        <v>7.0000000000000007E-2</v>
      </c>
      <c r="Q113" s="15">
        <f t="shared" si="21"/>
        <v>0</v>
      </c>
    </row>
    <row r="114" spans="1:19" x14ac:dyDescent="0.2">
      <c r="A114" s="36" t="s">
        <v>189</v>
      </c>
      <c r="B114" s="36" t="s">
        <v>118</v>
      </c>
      <c r="C114" s="36">
        <v>90444700</v>
      </c>
      <c r="D114" s="36" t="s">
        <v>277</v>
      </c>
      <c r="E114" s="12" t="s">
        <v>46</v>
      </c>
      <c r="F114" s="12">
        <v>750</v>
      </c>
      <c r="G114" s="12">
        <v>10</v>
      </c>
      <c r="H114" s="12">
        <v>100</v>
      </c>
      <c r="I114" s="12"/>
      <c r="J114" s="12"/>
      <c r="K114" s="12"/>
      <c r="L114" s="13"/>
      <c r="M114" s="12">
        <f t="shared" si="19"/>
        <v>0</v>
      </c>
      <c r="N114" s="12">
        <f t="shared" si="20"/>
        <v>0</v>
      </c>
      <c r="O114" s="14"/>
      <c r="P114" s="15">
        <v>7.0000000000000007E-2</v>
      </c>
      <c r="Q114" s="15">
        <f t="shared" si="21"/>
        <v>0</v>
      </c>
    </row>
    <row r="115" spans="1:19" x14ac:dyDescent="0.2">
      <c r="A115" s="11" t="s">
        <v>119</v>
      </c>
      <c r="B115" s="11" t="s">
        <v>120</v>
      </c>
      <c r="C115" s="11" t="s">
        <v>119</v>
      </c>
      <c r="D115" s="11" t="s">
        <v>275</v>
      </c>
      <c r="E115" s="12">
        <v>20</v>
      </c>
      <c r="F115" s="12">
        <v>900</v>
      </c>
      <c r="G115" s="12">
        <v>10</v>
      </c>
      <c r="H115" s="12">
        <v>50</v>
      </c>
      <c r="I115" s="12"/>
      <c r="J115" s="12"/>
      <c r="K115" s="12"/>
      <c r="L115" s="13"/>
      <c r="M115" s="12">
        <f t="shared" si="19"/>
        <v>0</v>
      </c>
      <c r="N115" s="12">
        <f t="shared" si="20"/>
        <v>0</v>
      </c>
      <c r="O115" s="14"/>
      <c r="P115" s="15">
        <v>0.08</v>
      </c>
      <c r="Q115" s="15">
        <f t="shared" si="21"/>
        <v>0</v>
      </c>
    </row>
    <row r="116" spans="1:19" x14ac:dyDescent="0.2">
      <c r="A116" s="36" t="s">
        <v>263</v>
      </c>
      <c r="B116" s="36" t="s">
        <v>120</v>
      </c>
      <c r="C116" s="36">
        <v>90444800</v>
      </c>
      <c r="D116" s="36" t="s">
        <v>277</v>
      </c>
      <c r="E116" s="12" t="s">
        <v>46</v>
      </c>
      <c r="F116" s="12">
        <v>900</v>
      </c>
      <c r="G116" s="12">
        <v>10</v>
      </c>
      <c r="H116" s="12">
        <v>50</v>
      </c>
      <c r="I116" s="12"/>
      <c r="J116" s="12"/>
      <c r="K116" s="12"/>
      <c r="L116" s="13"/>
      <c r="M116" s="12">
        <f t="shared" si="19"/>
        <v>0</v>
      </c>
      <c r="N116" s="12">
        <f t="shared" si="20"/>
        <v>0</v>
      </c>
      <c r="O116" s="14"/>
      <c r="P116" s="15">
        <v>0.08</v>
      </c>
      <c r="Q116" s="15">
        <f t="shared" si="21"/>
        <v>0</v>
      </c>
    </row>
    <row r="117" spans="1:19" x14ac:dyDescent="0.2">
      <c r="A117" s="11" t="s">
        <v>121</v>
      </c>
      <c r="B117" s="11" t="s">
        <v>122</v>
      </c>
      <c r="C117" s="11" t="s">
        <v>121</v>
      </c>
      <c r="D117" s="11" t="s">
        <v>275</v>
      </c>
      <c r="E117" s="12">
        <v>20</v>
      </c>
      <c r="F117" s="12">
        <v>1200</v>
      </c>
      <c r="G117" s="12">
        <v>10</v>
      </c>
      <c r="H117" s="12">
        <v>50</v>
      </c>
      <c r="I117" s="12"/>
      <c r="J117" s="12"/>
      <c r="K117" s="12"/>
      <c r="L117" s="13"/>
      <c r="M117" s="12">
        <f t="shared" si="19"/>
        <v>0</v>
      </c>
      <c r="N117" s="12">
        <f t="shared" si="20"/>
        <v>0</v>
      </c>
      <c r="O117" s="14"/>
      <c r="P117" s="15">
        <v>0.11</v>
      </c>
      <c r="Q117" s="15">
        <f t="shared" si="21"/>
        <v>0</v>
      </c>
    </row>
    <row r="118" spans="1:19" x14ac:dyDescent="0.2">
      <c r="A118" s="11" t="s">
        <v>207</v>
      </c>
      <c r="B118" s="11" t="s">
        <v>208</v>
      </c>
      <c r="C118" s="11" t="s">
        <v>207</v>
      </c>
      <c r="D118" s="11" t="s">
        <v>275</v>
      </c>
      <c r="E118" s="12">
        <v>20</v>
      </c>
      <c r="F118" s="12">
        <v>1500</v>
      </c>
      <c r="G118" s="12">
        <v>10</v>
      </c>
      <c r="H118" s="12">
        <v>50</v>
      </c>
      <c r="I118" s="12"/>
      <c r="J118" s="12"/>
      <c r="K118" s="12"/>
      <c r="L118" s="13"/>
      <c r="M118" s="12">
        <f t="shared" si="19"/>
        <v>0</v>
      </c>
      <c r="N118" s="12">
        <f t="shared" si="20"/>
        <v>0</v>
      </c>
      <c r="O118" s="14"/>
      <c r="P118" s="15">
        <v>7.0000000000000007E-2</v>
      </c>
      <c r="Q118" s="15">
        <f t="shared" si="21"/>
        <v>0</v>
      </c>
    </row>
    <row r="119" spans="1:19" x14ac:dyDescent="0.2">
      <c r="A119" s="11" t="s">
        <v>209</v>
      </c>
      <c r="B119" s="11" t="s">
        <v>210</v>
      </c>
      <c r="C119" s="11" t="s">
        <v>209</v>
      </c>
      <c r="D119" s="11" t="s">
        <v>275</v>
      </c>
      <c r="E119" s="12">
        <v>20</v>
      </c>
      <c r="F119" s="12">
        <v>1800</v>
      </c>
      <c r="G119" s="12">
        <v>10</v>
      </c>
      <c r="H119" s="12">
        <v>50</v>
      </c>
      <c r="I119" s="12"/>
      <c r="J119" s="12"/>
      <c r="K119" s="12"/>
      <c r="L119" s="13"/>
      <c r="M119" s="12">
        <f t="shared" si="19"/>
        <v>0</v>
      </c>
      <c r="N119" s="12">
        <f t="shared" si="20"/>
        <v>0</v>
      </c>
      <c r="O119" s="51"/>
      <c r="P119" s="15">
        <v>0.09</v>
      </c>
      <c r="Q119" s="15">
        <f t="shared" si="21"/>
        <v>0</v>
      </c>
      <c r="R119" s="43"/>
    </row>
    <row r="120" spans="1:19" x14ac:dyDescent="0.2">
      <c r="A120" s="11" t="s">
        <v>123</v>
      </c>
      <c r="B120" s="11" t="s">
        <v>124</v>
      </c>
      <c r="C120" s="11" t="s">
        <v>123</v>
      </c>
      <c r="D120" s="11" t="s">
        <v>275</v>
      </c>
      <c r="E120" s="12">
        <v>25</v>
      </c>
      <c r="F120" s="12">
        <v>150</v>
      </c>
      <c r="G120" s="12">
        <v>10</v>
      </c>
      <c r="H120" s="12">
        <v>200</v>
      </c>
      <c r="I120" s="12"/>
      <c r="J120" s="12"/>
      <c r="K120" s="12"/>
      <c r="L120" s="13"/>
      <c r="M120" s="12">
        <f t="shared" si="19"/>
        <v>0</v>
      </c>
      <c r="N120" s="12">
        <f t="shared" si="20"/>
        <v>0</v>
      </c>
      <c r="O120" s="14"/>
      <c r="P120" s="15">
        <v>0.04</v>
      </c>
      <c r="Q120" s="15">
        <f t="shared" si="21"/>
        <v>0</v>
      </c>
      <c r="R120" s="43">
        <f>SUM(Q120:Q136)</f>
        <v>1.04</v>
      </c>
      <c r="S120" s="3">
        <f>R120*100/$R$137</f>
        <v>8.5385878489326767</v>
      </c>
    </row>
    <row r="121" spans="1:19" x14ac:dyDescent="0.2">
      <c r="A121" s="36" t="s">
        <v>257</v>
      </c>
      <c r="B121" s="36" t="s">
        <v>124</v>
      </c>
      <c r="C121" s="36">
        <v>90445200</v>
      </c>
      <c r="D121" s="36" t="s">
        <v>277</v>
      </c>
      <c r="E121" s="12">
        <v>25</v>
      </c>
      <c r="F121" s="12">
        <v>150</v>
      </c>
      <c r="G121" s="12">
        <v>10</v>
      </c>
      <c r="H121" s="12">
        <v>200</v>
      </c>
      <c r="I121" s="12"/>
      <c r="J121" s="12"/>
      <c r="K121" s="12"/>
      <c r="L121" s="13"/>
      <c r="M121" s="12">
        <f t="shared" si="19"/>
        <v>0</v>
      </c>
      <c r="N121" s="12">
        <f t="shared" si="20"/>
        <v>0</v>
      </c>
      <c r="O121" s="14"/>
      <c r="P121" s="15">
        <v>0.04</v>
      </c>
      <c r="Q121" s="15">
        <f t="shared" si="21"/>
        <v>0</v>
      </c>
    </row>
    <row r="122" spans="1:19" x14ac:dyDescent="0.2">
      <c r="A122" s="11" t="s">
        <v>125</v>
      </c>
      <c r="B122" s="11" t="s">
        <v>126</v>
      </c>
      <c r="C122" s="11" t="s">
        <v>125</v>
      </c>
      <c r="D122" s="11" t="s">
        <v>275</v>
      </c>
      <c r="E122" s="12">
        <v>25</v>
      </c>
      <c r="F122" s="12">
        <v>300</v>
      </c>
      <c r="G122" s="12">
        <v>10</v>
      </c>
      <c r="H122" s="12">
        <v>100</v>
      </c>
      <c r="I122" s="12"/>
      <c r="J122" s="12">
        <v>100</v>
      </c>
      <c r="K122" s="12"/>
      <c r="L122" s="13"/>
      <c r="M122" s="12">
        <f t="shared" si="19"/>
        <v>100</v>
      </c>
      <c r="N122" s="12">
        <f t="shared" si="20"/>
        <v>1</v>
      </c>
      <c r="O122" s="14"/>
      <c r="P122" s="15">
        <v>0.04</v>
      </c>
      <c r="Q122" s="15">
        <f t="shared" si="21"/>
        <v>0.04</v>
      </c>
    </row>
    <row r="123" spans="1:19" x14ac:dyDescent="0.2">
      <c r="A123" s="36" t="s">
        <v>127</v>
      </c>
      <c r="B123" s="36" t="s">
        <v>126</v>
      </c>
      <c r="C123" s="36">
        <v>90445300</v>
      </c>
      <c r="D123" s="36" t="s">
        <v>277</v>
      </c>
      <c r="E123" s="12" t="s">
        <v>63</v>
      </c>
      <c r="F123" s="12">
        <v>300</v>
      </c>
      <c r="G123" s="12">
        <v>10</v>
      </c>
      <c r="H123" s="12">
        <v>100</v>
      </c>
      <c r="I123" s="12">
        <v>500</v>
      </c>
      <c r="J123" s="12">
        <v>200</v>
      </c>
      <c r="K123" s="12"/>
      <c r="L123" s="13"/>
      <c r="M123" s="12">
        <f t="shared" si="19"/>
        <v>700</v>
      </c>
      <c r="N123" s="12">
        <f t="shared" si="20"/>
        <v>7</v>
      </c>
      <c r="O123" s="14"/>
      <c r="P123" s="15">
        <v>0.04</v>
      </c>
      <c r="Q123" s="15">
        <f t="shared" si="21"/>
        <v>0.28000000000000003</v>
      </c>
    </row>
    <row r="124" spans="1:19" x14ac:dyDescent="0.2">
      <c r="A124" s="11" t="s">
        <v>128</v>
      </c>
      <c r="B124" s="11" t="s">
        <v>129</v>
      </c>
      <c r="C124" s="11" t="s">
        <v>128</v>
      </c>
      <c r="D124" s="11" t="s">
        <v>275</v>
      </c>
      <c r="E124" s="12">
        <v>25</v>
      </c>
      <c r="F124" s="12">
        <v>450</v>
      </c>
      <c r="G124" s="12">
        <v>10</v>
      </c>
      <c r="H124" s="12">
        <v>100</v>
      </c>
      <c r="I124" s="12"/>
      <c r="J124" s="12">
        <v>200</v>
      </c>
      <c r="K124" s="12"/>
      <c r="L124" s="13"/>
      <c r="M124" s="12">
        <f t="shared" si="19"/>
        <v>200</v>
      </c>
      <c r="N124" s="12">
        <f t="shared" si="20"/>
        <v>2</v>
      </c>
      <c r="O124" s="14"/>
      <c r="P124" s="15">
        <v>0.06</v>
      </c>
      <c r="Q124" s="15">
        <f t="shared" si="21"/>
        <v>0.12</v>
      </c>
    </row>
    <row r="125" spans="1:19" x14ac:dyDescent="0.2">
      <c r="A125" s="36" t="s">
        <v>190</v>
      </c>
      <c r="B125" s="36" t="s">
        <v>129</v>
      </c>
      <c r="C125" s="36">
        <v>90445400</v>
      </c>
      <c r="D125" s="36" t="s">
        <v>277</v>
      </c>
      <c r="E125" s="12" t="s">
        <v>63</v>
      </c>
      <c r="F125" s="12">
        <v>450</v>
      </c>
      <c r="G125" s="12">
        <v>10</v>
      </c>
      <c r="H125" s="12">
        <v>100</v>
      </c>
      <c r="I125" s="12">
        <v>500</v>
      </c>
      <c r="J125" s="12">
        <v>500</v>
      </c>
      <c r="K125" s="12"/>
      <c r="L125" s="13"/>
      <c r="M125" s="12">
        <f t="shared" si="19"/>
        <v>1000</v>
      </c>
      <c r="N125" s="12">
        <f t="shared" si="20"/>
        <v>10</v>
      </c>
      <c r="O125" s="14"/>
      <c r="P125" s="15">
        <v>0.06</v>
      </c>
      <c r="Q125" s="15">
        <f t="shared" si="21"/>
        <v>0.6</v>
      </c>
    </row>
    <row r="126" spans="1:19" x14ac:dyDescent="0.2">
      <c r="A126" s="11" t="s">
        <v>130</v>
      </c>
      <c r="B126" s="11" t="s">
        <v>131</v>
      </c>
      <c r="C126" s="11" t="s">
        <v>130</v>
      </c>
      <c r="D126" s="11" t="s">
        <v>275</v>
      </c>
      <c r="E126" s="12">
        <v>25</v>
      </c>
      <c r="F126" s="12">
        <v>600</v>
      </c>
      <c r="G126" s="12">
        <v>10</v>
      </c>
      <c r="H126" s="12">
        <v>50</v>
      </c>
      <c r="I126" s="12"/>
      <c r="J126" s="12"/>
      <c r="K126" s="12"/>
      <c r="L126" s="13"/>
      <c r="M126" s="12">
        <f t="shared" si="19"/>
        <v>0</v>
      </c>
      <c r="N126" s="12">
        <f t="shared" si="20"/>
        <v>0</v>
      </c>
      <c r="O126" s="14"/>
      <c r="P126" s="15">
        <v>0.04</v>
      </c>
      <c r="Q126" s="15">
        <f t="shared" si="21"/>
        <v>0</v>
      </c>
    </row>
    <row r="127" spans="1:19" x14ac:dyDescent="0.2">
      <c r="A127" s="36" t="s">
        <v>211</v>
      </c>
      <c r="B127" s="36" t="s">
        <v>131</v>
      </c>
      <c r="C127" s="36">
        <v>90445600</v>
      </c>
      <c r="D127" s="36" t="s">
        <v>277</v>
      </c>
      <c r="E127" s="12">
        <v>25</v>
      </c>
      <c r="F127" s="12">
        <v>600</v>
      </c>
      <c r="G127" s="12">
        <v>10</v>
      </c>
      <c r="H127" s="12">
        <v>50</v>
      </c>
      <c r="I127" s="12"/>
      <c r="J127" s="12"/>
      <c r="K127" s="12"/>
      <c r="L127" s="13"/>
      <c r="M127" s="12">
        <f t="shared" si="19"/>
        <v>0</v>
      </c>
      <c r="N127" s="12">
        <f t="shared" si="20"/>
        <v>0</v>
      </c>
      <c r="O127" s="14"/>
      <c r="P127" s="15">
        <v>0.04</v>
      </c>
      <c r="Q127" s="15">
        <f t="shared" si="21"/>
        <v>0</v>
      </c>
    </row>
    <row r="128" spans="1:19" x14ac:dyDescent="0.2">
      <c r="A128" s="11" t="s">
        <v>162</v>
      </c>
      <c r="B128" s="11" t="s">
        <v>163</v>
      </c>
      <c r="C128" s="11" t="s">
        <v>162</v>
      </c>
      <c r="D128" s="11" t="s">
        <v>275</v>
      </c>
      <c r="E128" s="12">
        <v>25</v>
      </c>
      <c r="F128" s="12">
        <v>750</v>
      </c>
      <c r="G128" s="12">
        <v>10</v>
      </c>
      <c r="H128" s="12">
        <v>50</v>
      </c>
      <c r="I128" s="12"/>
      <c r="J128" s="12"/>
      <c r="K128" s="12"/>
      <c r="L128" s="13"/>
      <c r="M128" s="12">
        <f t="shared" si="19"/>
        <v>0</v>
      </c>
      <c r="N128" s="12">
        <f t="shared" si="20"/>
        <v>0</v>
      </c>
      <c r="O128" s="14"/>
      <c r="P128" s="15">
        <v>0.04</v>
      </c>
      <c r="Q128" s="15">
        <f t="shared" si="21"/>
        <v>0</v>
      </c>
    </row>
    <row r="129" spans="1:19" x14ac:dyDescent="0.2">
      <c r="A129" s="36" t="s">
        <v>218</v>
      </c>
      <c r="B129" s="36" t="s">
        <v>163</v>
      </c>
      <c r="C129" s="31" t="s">
        <v>219</v>
      </c>
      <c r="D129" s="36" t="s">
        <v>277</v>
      </c>
      <c r="E129" s="12">
        <v>25</v>
      </c>
      <c r="F129" s="12">
        <v>750</v>
      </c>
      <c r="G129" s="12">
        <v>10</v>
      </c>
      <c r="H129" s="12">
        <v>50</v>
      </c>
      <c r="I129" s="12"/>
      <c r="J129" s="12"/>
      <c r="K129" s="12"/>
      <c r="L129" s="13"/>
      <c r="M129" s="12">
        <f t="shared" si="19"/>
        <v>0</v>
      </c>
      <c r="N129" s="12">
        <f t="shared" si="20"/>
        <v>0</v>
      </c>
      <c r="O129" s="14"/>
      <c r="P129" s="15">
        <v>0.04</v>
      </c>
      <c r="Q129" s="15">
        <f t="shared" si="21"/>
        <v>0</v>
      </c>
    </row>
    <row r="130" spans="1:19" x14ac:dyDescent="0.2">
      <c r="A130" s="11" t="s">
        <v>132</v>
      </c>
      <c r="B130" s="11" t="s">
        <v>133</v>
      </c>
      <c r="C130" s="11" t="s">
        <v>132</v>
      </c>
      <c r="D130" s="11" t="s">
        <v>275</v>
      </c>
      <c r="E130" s="12">
        <v>25</v>
      </c>
      <c r="F130" s="12">
        <v>900</v>
      </c>
      <c r="G130" s="12">
        <v>10</v>
      </c>
      <c r="H130" s="12">
        <v>50</v>
      </c>
      <c r="I130" s="12"/>
      <c r="J130" s="12"/>
      <c r="K130" s="12"/>
      <c r="L130" s="13"/>
      <c r="M130" s="12">
        <f t="shared" si="19"/>
        <v>0</v>
      </c>
      <c r="N130" s="12">
        <f t="shared" si="20"/>
        <v>0</v>
      </c>
      <c r="O130" s="14"/>
      <c r="P130" s="15">
        <v>0.06</v>
      </c>
      <c r="Q130" s="15">
        <f t="shared" si="21"/>
        <v>0</v>
      </c>
    </row>
    <row r="131" spans="1:19" x14ac:dyDescent="0.2">
      <c r="A131" s="36" t="s">
        <v>264</v>
      </c>
      <c r="B131" s="36" t="s">
        <v>133</v>
      </c>
      <c r="C131" s="31" t="s">
        <v>265</v>
      </c>
      <c r="D131" s="36" t="s">
        <v>277</v>
      </c>
      <c r="E131" s="12">
        <v>25</v>
      </c>
      <c r="F131" s="12">
        <v>900</v>
      </c>
      <c r="G131" s="12">
        <v>10</v>
      </c>
      <c r="H131" s="12">
        <v>50</v>
      </c>
      <c r="I131" s="12"/>
      <c r="J131" s="12"/>
      <c r="K131" s="12"/>
      <c r="L131" s="13"/>
      <c r="M131" s="12">
        <f t="shared" si="19"/>
        <v>0</v>
      </c>
      <c r="N131" s="12">
        <f t="shared" si="20"/>
        <v>0</v>
      </c>
      <c r="O131" s="14"/>
      <c r="P131" s="15">
        <v>0.06</v>
      </c>
      <c r="Q131" s="15">
        <f t="shared" si="21"/>
        <v>0</v>
      </c>
    </row>
    <row r="132" spans="1:19" x14ac:dyDescent="0.2">
      <c r="A132" s="11" t="s">
        <v>134</v>
      </c>
      <c r="B132" s="11" t="s">
        <v>135</v>
      </c>
      <c r="C132" s="11" t="s">
        <v>134</v>
      </c>
      <c r="D132" s="11" t="s">
        <v>275</v>
      </c>
      <c r="E132" s="12">
        <v>25</v>
      </c>
      <c r="F132" s="12">
        <v>1200</v>
      </c>
      <c r="G132" s="12">
        <v>10</v>
      </c>
      <c r="H132" s="12">
        <v>50</v>
      </c>
      <c r="I132" s="12"/>
      <c r="J132" s="12"/>
      <c r="K132" s="12"/>
      <c r="L132" s="13"/>
      <c r="M132" s="12">
        <f t="shared" si="19"/>
        <v>0</v>
      </c>
      <c r="N132" s="12">
        <f t="shared" si="20"/>
        <v>0</v>
      </c>
      <c r="O132" s="14"/>
      <c r="P132" s="15">
        <v>0.08</v>
      </c>
      <c r="Q132" s="15">
        <f t="shared" si="21"/>
        <v>0</v>
      </c>
    </row>
    <row r="133" spans="1:19" x14ac:dyDescent="0.2">
      <c r="A133" s="11" t="s">
        <v>238</v>
      </c>
      <c r="B133" s="11" t="s">
        <v>239</v>
      </c>
      <c r="C133" s="11" t="s">
        <v>238</v>
      </c>
      <c r="D133" s="11" t="s">
        <v>275</v>
      </c>
      <c r="E133" s="12">
        <v>25</v>
      </c>
      <c r="F133" s="12">
        <v>1524</v>
      </c>
      <c r="G133" s="12">
        <v>10</v>
      </c>
      <c r="H133" s="12">
        <v>50</v>
      </c>
      <c r="I133" s="12"/>
      <c r="J133" s="12"/>
      <c r="K133" s="12"/>
      <c r="L133" s="13"/>
      <c r="M133" s="12">
        <f t="shared" si="19"/>
        <v>0</v>
      </c>
      <c r="N133" s="12">
        <f t="shared" si="20"/>
        <v>0</v>
      </c>
      <c r="O133" s="14"/>
      <c r="P133" s="15">
        <v>0.08</v>
      </c>
      <c r="Q133" s="15">
        <f t="shared" si="21"/>
        <v>0</v>
      </c>
    </row>
    <row r="134" spans="1:19" x14ac:dyDescent="0.2">
      <c r="A134" s="11" t="s">
        <v>164</v>
      </c>
      <c r="B134" s="11" t="s">
        <v>165</v>
      </c>
      <c r="C134" s="11" t="s">
        <v>164</v>
      </c>
      <c r="D134" s="11" t="s">
        <v>275</v>
      </c>
      <c r="E134" s="12">
        <v>25</v>
      </c>
      <c r="F134" s="12">
        <v>1800</v>
      </c>
      <c r="G134" s="12">
        <v>10</v>
      </c>
      <c r="H134" s="12">
        <v>50</v>
      </c>
      <c r="I134" s="12"/>
      <c r="J134" s="12"/>
      <c r="K134" s="12"/>
      <c r="L134" s="13"/>
      <c r="M134" s="12">
        <f t="shared" si="19"/>
        <v>0</v>
      </c>
      <c r="N134" s="12">
        <f t="shared" si="20"/>
        <v>0</v>
      </c>
      <c r="O134" s="14"/>
      <c r="P134" s="15">
        <v>0.12</v>
      </c>
      <c r="Q134" s="15">
        <f t="shared" si="21"/>
        <v>0</v>
      </c>
    </row>
    <row r="135" spans="1:19" x14ac:dyDescent="0.2">
      <c r="A135" s="36" t="s">
        <v>227</v>
      </c>
      <c r="B135" s="36" t="s">
        <v>165</v>
      </c>
      <c r="C135" s="36">
        <v>90445900</v>
      </c>
      <c r="D135" s="36" t="s">
        <v>277</v>
      </c>
      <c r="E135" s="12">
        <v>25</v>
      </c>
      <c r="F135" s="12">
        <v>1800</v>
      </c>
      <c r="G135" s="12">
        <v>10</v>
      </c>
      <c r="H135" s="12">
        <v>50</v>
      </c>
      <c r="I135" s="12"/>
      <c r="J135" s="12"/>
      <c r="K135" s="12"/>
      <c r="L135" s="13"/>
      <c r="M135" s="12">
        <f t="shared" si="19"/>
        <v>0</v>
      </c>
      <c r="N135" s="12">
        <f t="shared" si="20"/>
        <v>0</v>
      </c>
      <c r="O135" s="14"/>
      <c r="P135" s="15">
        <v>0.12</v>
      </c>
      <c r="Q135" s="15">
        <f t="shared" si="21"/>
        <v>0</v>
      </c>
      <c r="R135" s="43"/>
    </row>
    <row r="136" spans="1:19" x14ac:dyDescent="0.2">
      <c r="A136" s="36" t="s">
        <v>301</v>
      </c>
      <c r="B136" s="36" t="s">
        <v>302</v>
      </c>
      <c r="C136" s="36">
        <v>90446000</v>
      </c>
      <c r="D136" s="36" t="s">
        <v>277</v>
      </c>
      <c r="E136" s="12">
        <v>25</v>
      </c>
      <c r="F136" s="12">
        <v>2400</v>
      </c>
      <c r="G136" s="12">
        <v>10</v>
      </c>
      <c r="H136" s="12">
        <v>50</v>
      </c>
      <c r="I136" s="12"/>
      <c r="J136" s="12"/>
      <c r="K136" s="12"/>
      <c r="L136" s="13"/>
      <c r="M136" s="12">
        <f t="shared" si="19"/>
        <v>0</v>
      </c>
      <c r="N136" s="12">
        <f t="shared" si="20"/>
        <v>0</v>
      </c>
      <c r="O136" s="14"/>
      <c r="P136" s="15">
        <v>0.12</v>
      </c>
      <c r="Q136" s="15">
        <f t="shared" si="21"/>
        <v>0</v>
      </c>
      <c r="R136" s="43"/>
    </row>
    <row r="137" spans="1:19" x14ac:dyDescent="0.2">
      <c r="A137" s="313"/>
      <c r="B137" s="313"/>
      <c r="C137" s="313"/>
      <c r="D137" s="313"/>
      <c r="E137" s="313"/>
      <c r="F137" s="313"/>
      <c r="G137" s="313"/>
      <c r="H137" s="314"/>
      <c r="I137" s="36">
        <f>SUBTOTAL(9,I10:I136)</f>
        <v>2350</v>
      </c>
      <c r="J137" s="36">
        <f>SUBTOTAL(9,J10:J136)</f>
        <v>11600</v>
      </c>
      <c r="K137" s="36">
        <f>SUBTOTAL(9,K10:K136)</f>
        <v>0</v>
      </c>
      <c r="L137" s="36">
        <f>SUBTOTAL(9,L10:L136)</f>
        <v>0</v>
      </c>
      <c r="M137" s="36">
        <f>SUBTOTAL(9,M10:M136)</f>
        <v>13950</v>
      </c>
      <c r="N137" s="36">
        <f>SUBTOTAL(9,N5:N136)</f>
        <v>272</v>
      </c>
      <c r="O137" s="32"/>
      <c r="P137" s="12"/>
      <c r="Q137" s="36">
        <f>SUBTOTAL(9,Q5:Q136)</f>
        <v>15.579999999999995</v>
      </c>
      <c r="R137" s="3">
        <f>SUM(R10:R136)</f>
        <v>12.18</v>
      </c>
      <c r="S137" s="3">
        <f>SUM(S10:S136)</f>
        <v>100</v>
      </c>
    </row>
    <row r="138" spans="1:19" x14ac:dyDescent="0.2">
      <c r="A138" s="312"/>
      <c r="B138" s="313"/>
      <c r="C138" s="313"/>
      <c r="D138" s="313"/>
      <c r="E138" s="313"/>
      <c r="F138" s="313"/>
      <c r="G138" s="313"/>
      <c r="H138" s="314"/>
      <c r="I138" s="36">
        <v>64</v>
      </c>
      <c r="J138" s="36">
        <v>208</v>
      </c>
      <c r="K138" s="36"/>
      <c r="L138" s="36"/>
      <c r="M138" s="36"/>
      <c r="N138" s="36">
        <f>SUM(I138:L138)</f>
        <v>272</v>
      </c>
      <c r="Q138" s="3">
        <f>Q137/30</f>
        <v>0.5193333333333332</v>
      </c>
    </row>
    <row r="139" spans="1:19" x14ac:dyDescent="0.2">
      <c r="A139" s="312"/>
      <c r="B139" s="313"/>
      <c r="C139" s="313"/>
      <c r="D139" s="313"/>
      <c r="E139" s="313"/>
      <c r="F139" s="313"/>
      <c r="G139" s="313"/>
      <c r="H139" s="314"/>
      <c r="I139" s="36">
        <v>3.24</v>
      </c>
      <c r="J139" s="36">
        <v>12.34</v>
      </c>
      <c r="K139" s="36"/>
      <c r="L139" s="36"/>
      <c r="M139" s="36"/>
      <c r="N139" s="36">
        <f>SUM(I139:L139)</f>
        <v>15.58</v>
      </c>
    </row>
    <row r="140" spans="1:19" x14ac:dyDescent="0.2">
      <c r="A140" s="34"/>
      <c r="B140" s="34"/>
      <c r="C140" s="34"/>
      <c r="D140" s="34"/>
      <c r="E140" s="34"/>
      <c r="F140" s="34"/>
      <c r="G140" s="34"/>
      <c r="H140" s="34"/>
    </row>
    <row r="141" spans="1:19" x14ac:dyDescent="0.2">
      <c r="A141" s="28" t="s">
        <v>136</v>
      </c>
      <c r="B141" s="28" t="s">
        <v>136</v>
      </c>
      <c r="C141" s="30"/>
      <c r="D141" s="30"/>
      <c r="E141" s="8" t="s">
        <v>10</v>
      </c>
      <c r="F141" s="8" t="s">
        <v>137</v>
      </c>
      <c r="G141" s="300" t="s">
        <v>138</v>
      </c>
      <c r="H141" s="301"/>
      <c r="I141" s="20"/>
      <c r="J141" s="20"/>
      <c r="K141" s="20"/>
      <c r="L141" s="20"/>
      <c r="M141" s="12"/>
      <c r="N141" s="12"/>
      <c r="O141" s="35"/>
      <c r="P141" s="12"/>
      <c r="Q141" s="15"/>
    </row>
    <row r="142" spans="1:19" x14ac:dyDescent="0.2">
      <c r="A142" s="36"/>
      <c r="B142" s="36"/>
      <c r="C142" s="36"/>
      <c r="D142" s="36"/>
      <c r="E142" s="8"/>
      <c r="F142" s="8"/>
      <c r="G142" s="8" t="s">
        <v>139</v>
      </c>
      <c r="H142" s="8" t="s">
        <v>140</v>
      </c>
      <c r="I142" s="8"/>
      <c r="J142" s="8"/>
      <c r="K142" s="8"/>
      <c r="L142" s="8" t="s">
        <v>140</v>
      </c>
      <c r="M142" s="36" t="s">
        <v>140</v>
      </c>
      <c r="N142" s="36" t="s">
        <v>12</v>
      </c>
      <c r="O142" s="37"/>
      <c r="P142" s="12"/>
      <c r="Q142" s="15"/>
    </row>
    <row r="143" spans="1:19" x14ac:dyDescent="0.2">
      <c r="A143" s="38" t="s">
        <v>142</v>
      </c>
      <c r="B143" s="38" t="s">
        <v>143</v>
      </c>
      <c r="C143" s="38" t="s">
        <v>142</v>
      </c>
      <c r="D143" s="38" t="s">
        <v>142</v>
      </c>
      <c r="E143" s="12">
        <v>13</v>
      </c>
      <c r="F143" s="12">
        <v>25</v>
      </c>
      <c r="G143" s="12">
        <v>5</v>
      </c>
      <c r="H143" s="12">
        <v>125</v>
      </c>
      <c r="I143" s="12"/>
      <c r="J143" s="12"/>
      <c r="K143" s="12"/>
      <c r="L143" s="12"/>
      <c r="M143" s="12">
        <f>SUM(I143:L143)</f>
        <v>0</v>
      </c>
      <c r="N143" s="12">
        <f>$M143/$H143</f>
        <v>0</v>
      </c>
      <c r="O143" s="39"/>
      <c r="P143" s="15">
        <v>0.09</v>
      </c>
      <c r="Q143" s="15">
        <f>$N143*$P143</f>
        <v>0</v>
      </c>
    </row>
    <row r="144" spans="1:19" x14ac:dyDescent="0.2">
      <c r="A144" s="38" t="s">
        <v>144</v>
      </c>
      <c r="B144" s="38" t="s">
        <v>145</v>
      </c>
      <c r="C144" s="38" t="s">
        <v>144</v>
      </c>
      <c r="D144" s="38" t="s">
        <v>144</v>
      </c>
      <c r="E144" s="12">
        <v>19</v>
      </c>
      <c r="F144" s="12">
        <v>25</v>
      </c>
      <c r="G144" s="12">
        <v>5</v>
      </c>
      <c r="H144" s="12">
        <v>125</v>
      </c>
      <c r="I144" s="12"/>
      <c r="J144" s="12"/>
      <c r="K144" s="12"/>
      <c r="L144" s="12"/>
      <c r="M144" s="12">
        <f>SUM(I144:L144)</f>
        <v>0</v>
      </c>
      <c r="N144" s="12">
        <f>$M144/$H144</f>
        <v>0</v>
      </c>
      <c r="O144" s="39"/>
      <c r="P144" s="15">
        <v>0.15</v>
      </c>
      <c r="Q144" s="15">
        <f>$N144*$P144</f>
        <v>0</v>
      </c>
    </row>
    <row r="145" spans="2:17" x14ac:dyDescent="0.2">
      <c r="B145" s="3"/>
      <c r="I145" s="36"/>
      <c r="J145" s="36"/>
      <c r="K145" s="36"/>
      <c r="L145" s="36">
        <f t="shared" ref="L145" si="22">SUM(L143:L144)</f>
        <v>0</v>
      </c>
      <c r="M145" s="36">
        <f>SUBTOTAL(9,M143:M144)</f>
        <v>0</v>
      </c>
      <c r="N145" s="36">
        <f>SUBTOTAL(9,N143:N144)</f>
        <v>0</v>
      </c>
      <c r="O145" s="37"/>
      <c r="P145" s="12"/>
      <c r="Q145" s="33">
        <f>SUBTOTAL(9,Q143:Q144)</f>
        <v>0</v>
      </c>
    </row>
    <row r="146" spans="2:17" x14ac:dyDescent="0.2">
      <c r="B146" s="3"/>
      <c r="I146" s="40"/>
      <c r="J146" s="40"/>
      <c r="K146" s="40"/>
      <c r="L146" s="40"/>
      <c r="M146" s="36">
        <v>0</v>
      </c>
      <c r="N146" s="36">
        <v>0</v>
      </c>
      <c r="O146" s="35"/>
      <c r="P146" s="12"/>
      <c r="Q146" s="33">
        <v>0</v>
      </c>
    </row>
  </sheetData>
  <autoFilter ref="D3:D139"/>
  <mergeCells count="10">
    <mergeCell ref="M3:N3"/>
    <mergeCell ref="P3:Q3"/>
    <mergeCell ref="A103:B103"/>
    <mergeCell ref="A137:H137"/>
    <mergeCell ref="A138:H138"/>
    <mergeCell ref="A139:H139"/>
    <mergeCell ref="G141:H141"/>
    <mergeCell ref="A1:D1"/>
    <mergeCell ref="A2:D2"/>
    <mergeCell ref="G3:H3"/>
  </mergeCells>
  <conditionalFormatting sqref="A5:XFD136">
    <cfRule type="expression" dxfId="76" priority="1">
      <formula>MOD(ROW(),2)</formula>
    </cfRule>
  </conditionalFormatting>
  <conditionalFormatting sqref="M5:M136">
    <cfRule type="cellIs" dxfId="75" priority="3" operator="greaterThan">
      <formula>10000</formula>
    </cfRule>
  </conditionalFormatting>
  <conditionalFormatting sqref="M104:M136">
    <cfRule type="cellIs" dxfId="74" priority="8" operator="greaterThan">
      <formula>2000</formula>
    </cfRule>
  </conditionalFormatting>
  <conditionalFormatting sqref="Q5:Q102">
    <cfRule type="cellIs" dxfId="73" priority="2" operator="greaterThan">
      <formula>10</formula>
    </cfRule>
  </conditionalFormatting>
  <pageMargins left="0.25" right="0.25" top="0.75" bottom="0.75" header="0.3" footer="0.3"/>
  <pageSetup paperSize="9" scale="77" fitToHeight="0" orientation="landscape" r:id="rId1"/>
  <headerFooter alignWithMargins="0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3">
    <pageSetUpPr fitToPage="1"/>
  </sheetPr>
  <dimension ref="A1:S146"/>
  <sheetViews>
    <sheetView zoomScaleNormal="100" workbookViewId="0">
      <pane xSplit="4" ySplit="4" topLeftCell="E5" activePane="bottomRight" state="frozen"/>
      <selection pane="topRight" activeCell="D1" sqref="D1"/>
      <selection pane="bottomLeft" activeCell="A4" sqref="A4"/>
      <selection pane="bottomRight" activeCell="E5" sqref="E5"/>
    </sheetView>
  </sheetViews>
  <sheetFormatPr defaultColWidth="9.140625" defaultRowHeight="12.75" x14ac:dyDescent="0.2"/>
  <cols>
    <col min="1" max="1" width="12.5703125" style="3" customWidth="1"/>
    <col min="2" max="2" width="14" style="41" customWidth="1"/>
    <col min="3" max="3" width="14" style="3" bestFit="1" customWidth="1"/>
    <col min="4" max="4" width="12.28515625" style="3" customWidth="1"/>
    <col min="5" max="5" width="7.85546875" style="3" customWidth="1"/>
    <col min="6" max="6" width="8.5703125" style="3" customWidth="1"/>
    <col min="7" max="7" width="6.140625" style="3" customWidth="1"/>
    <col min="8" max="8" width="6.42578125" style="3" customWidth="1"/>
    <col min="9" max="11" width="10.140625" style="3" customWidth="1"/>
    <col min="12" max="12" width="8.28515625" style="3" customWidth="1"/>
    <col min="13" max="13" width="10.7109375" style="3" bestFit="1" customWidth="1"/>
    <col min="14" max="14" width="8.28515625" style="3" bestFit="1" customWidth="1"/>
    <col min="15" max="16" width="9.42578125" style="3" customWidth="1"/>
    <col min="17" max="17" width="9.28515625" style="3" customWidth="1"/>
    <col min="18" max="16384" width="9.140625" style="3"/>
  </cols>
  <sheetData>
    <row r="1" spans="1:19" x14ac:dyDescent="0.2">
      <c r="A1" s="315" t="s">
        <v>281</v>
      </c>
      <c r="B1" s="315"/>
      <c r="C1" s="315"/>
      <c r="D1" s="315"/>
      <c r="I1" s="46"/>
      <c r="J1" s="46"/>
      <c r="K1" s="46"/>
    </row>
    <row r="2" spans="1:19" x14ac:dyDescent="0.2">
      <c r="A2" s="316" t="s">
        <v>357</v>
      </c>
      <c r="B2" s="317"/>
      <c r="C2" s="317"/>
      <c r="D2" s="317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30"/>
    </row>
    <row r="3" spans="1:19" x14ac:dyDescent="0.2">
      <c r="A3" s="4" t="s">
        <v>0</v>
      </c>
      <c r="B3" s="4" t="s">
        <v>1</v>
      </c>
      <c r="C3" s="4" t="s">
        <v>2</v>
      </c>
      <c r="D3" s="4" t="s">
        <v>274</v>
      </c>
      <c r="E3" s="4" t="s">
        <v>3</v>
      </c>
      <c r="F3" s="4" t="s">
        <v>4</v>
      </c>
      <c r="G3" s="300" t="s">
        <v>5</v>
      </c>
      <c r="H3" s="301"/>
      <c r="I3" s="50" t="s">
        <v>348</v>
      </c>
      <c r="J3" s="50" t="s">
        <v>350</v>
      </c>
      <c r="K3" s="50" t="s">
        <v>355</v>
      </c>
      <c r="L3" s="5"/>
      <c r="M3" s="300" t="s">
        <v>6</v>
      </c>
      <c r="N3" s="301"/>
      <c r="O3" s="6"/>
      <c r="P3" s="300" t="s">
        <v>7</v>
      </c>
      <c r="Q3" s="301"/>
    </row>
    <row r="4" spans="1:19" x14ac:dyDescent="0.2">
      <c r="A4" s="37" t="s">
        <v>8</v>
      </c>
      <c r="B4" s="37"/>
      <c r="C4" s="49"/>
      <c r="D4" s="49"/>
      <c r="E4" s="7" t="s">
        <v>9</v>
      </c>
      <c r="F4" s="36" t="s">
        <v>10</v>
      </c>
      <c r="G4" s="8" t="s">
        <v>11</v>
      </c>
      <c r="H4" s="8" t="s">
        <v>12</v>
      </c>
      <c r="I4" s="36" t="s">
        <v>349</v>
      </c>
      <c r="J4" s="36" t="s">
        <v>351</v>
      </c>
      <c r="K4" s="36" t="s">
        <v>356</v>
      </c>
      <c r="L4" s="36"/>
      <c r="M4" s="8" t="s">
        <v>13</v>
      </c>
      <c r="N4" s="8" t="s">
        <v>12</v>
      </c>
      <c r="O4" s="9"/>
      <c r="P4" s="10" t="s">
        <v>14</v>
      </c>
      <c r="Q4" s="10" t="s">
        <v>15</v>
      </c>
    </row>
    <row r="5" spans="1:19" x14ac:dyDescent="0.2">
      <c r="A5" s="11" t="s">
        <v>258</v>
      </c>
      <c r="B5" s="11" t="s">
        <v>259</v>
      </c>
      <c r="C5" s="11" t="s">
        <v>258</v>
      </c>
      <c r="D5" s="11" t="s">
        <v>275</v>
      </c>
      <c r="E5" s="12">
        <v>15</v>
      </c>
      <c r="F5" s="12">
        <v>375</v>
      </c>
      <c r="G5" s="12">
        <v>10</v>
      </c>
      <c r="H5" s="12">
        <v>200</v>
      </c>
      <c r="I5" s="12">
        <v>1000</v>
      </c>
      <c r="J5" s="12"/>
      <c r="K5" s="12"/>
      <c r="L5" s="13"/>
      <c r="M5" s="12">
        <f t="shared" ref="M5:M16" si="0">SUM(I5:L5)</f>
        <v>1000</v>
      </c>
      <c r="N5" s="12">
        <f t="shared" ref="N5:N16" si="1">$M5/$H5</f>
        <v>5</v>
      </c>
      <c r="O5" s="14"/>
      <c r="P5" s="15">
        <v>0.06</v>
      </c>
      <c r="Q5" s="15">
        <f t="shared" ref="Q5:Q16" si="2">$N5*$P5</f>
        <v>0.3</v>
      </c>
      <c r="R5" s="43">
        <f>SUM(Q5:Q16)</f>
        <v>9.1</v>
      </c>
      <c r="S5" s="3">
        <f>R5*100/$R$137</f>
        <v>74.712643678160916</v>
      </c>
    </row>
    <row r="6" spans="1:19" x14ac:dyDescent="0.2">
      <c r="A6" s="11" t="s">
        <v>26</v>
      </c>
      <c r="B6" s="11" t="s">
        <v>27</v>
      </c>
      <c r="C6" s="11" t="s">
        <v>26</v>
      </c>
      <c r="D6" s="11" t="s">
        <v>275</v>
      </c>
      <c r="E6" s="12">
        <v>15</v>
      </c>
      <c r="F6" s="12">
        <v>457</v>
      </c>
      <c r="G6" s="12">
        <v>10</v>
      </c>
      <c r="H6" s="12">
        <v>200</v>
      </c>
      <c r="I6" s="12"/>
      <c r="J6" s="12"/>
      <c r="K6" s="12">
        <v>10000</v>
      </c>
      <c r="L6" s="13"/>
      <c r="M6" s="12">
        <f t="shared" si="0"/>
        <v>10000</v>
      </c>
      <c r="N6" s="12">
        <f t="shared" si="1"/>
        <v>50</v>
      </c>
      <c r="O6" s="14"/>
      <c r="P6" s="15">
        <v>0.05</v>
      </c>
      <c r="Q6" s="15">
        <f t="shared" si="2"/>
        <v>2.5</v>
      </c>
    </row>
    <row r="7" spans="1:19" x14ac:dyDescent="0.2">
      <c r="A7" s="36" t="s">
        <v>169</v>
      </c>
      <c r="B7" s="36" t="s">
        <v>27</v>
      </c>
      <c r="C7" s="36">
        <v>90441400</v>
      </c>
      <c r="D7" s="36" t="s">
        <v>277</v>
      </c>
      <c r="E7" s="12" t="s">
        <v>167</v>
      </c>
      <c r="F7" s="12">
        <v>450</v>
      </c>
      <c r="G7" s="12">
        <v>10</v>
      </c>
      <c r="H7" s="12">
        <v>200</v>
      </c>
      <c r="I7" s="12">
        <v>4000</v>
      </c>
      <c r="J7" s="12">
        <v>2000</v>
      </c>
      <c r="K7" s="12"/>
      <c r="L7" s="13"/>
      <c r="M7" s="12">
        <f t="shared" si="0"/>
        <v>6000</v>
      </c>
      <c r="N7" s="12">
        <f t="shared" si="1"/>
        <v>30</v>
      </c>
      <c r="O7" s="14"/>
      <c r="P7" s="15">
        <v>0.05</v>
      </c>
      <c r="Q7" s="15">
        <f t="shared" si="2"/>
        <v>1.5</v>
      </c>
    </row>
    <row r="8" spans="1:19" x14ac:dyDescent="0.2">
      <c r="A8" s="11" t="s">
        <v>24</v>
      </c>
      <c r="B8" s="11" t="s">
        <v>25</v>
      </c>
      <c r="C8" s="11" t="s">
        <v>24</v>
      </c>
      <c r="D8" s="11" t="s">
        <v>275</v>
      </c>
      <c r="E8" s="12">
        <v>15</v>
      </c>
      <c r="F8" s="12">
        <v>610</v>
      </c>
      <c r="G8" s="12">
        <v>10</v>
      </c>
      <c r="H8" s="12">
        <v>100</v>
      </c>
      <c r="I8" s="12"/>
      <c r="J8" s="12"/>
      <c r="K8" s="12">
        <v>8000</v>
      </c>
      <c r="L8" s="13"/>
      <c r="M8" s="12">
        <f t="shared" si="0"/>
        <v>8000</v>
      </c>
      <c r="N8" s="12">
        <f t="shared" si="1"/>
        <v>80</v>
      </c>
      <c r="O8" s="14"/>
      <c r="P8" s="15">
        <v>0.04</v>
      </c>
      <c r="Q8" s="15">
        <f t="shared" si="2"/>
        <v>3.2</v>
      </c>
    </row>
    <row r="9" spans="1:19" x14ac:dyDescent="0.2">
      <c r="A9" s="36" t="s">
        <v>168</v>
      </c>
      <c r="B9" s="36" t="s">
        <v>25</v>
      </c>
      <c r="C9" s="36">
        <v>90441600</v>
      </c>
      <c r="D9" s="36" t="s">
        <v>277</v>
      </c>
      <c r="E9" s="12" t="s">
        <v>167</v>
      </c>
      <c r="F9" s="12">
        <v>600</v>
      </c>
      <c r="G9" s="12">
        <v>10</v>
      </c>
      <c r="H9" s="12">
        <v>100</v>
      </c>
      <c r="I9" s="12">
        <v>2000</v>
      </c>
      <c r="J9" s="12">
        <v>2000</v>
      </c>
      <c r="K9" s="12"/>
      <c r="L9" s="13"/>
      <c r="M9" s="12">
        <f t="shared" si="0"/>
        <v>4000</v>
      </c>
      <c r="N9" s="12">
        <f t="shared" si="1"/>
        <v>40</v>
      </c>
      <c r="O9" s="14"/>
      <c r="P9" s="15">
        <v>0.04</v>
      </c>
      <c r="Q9" s="15">
        <f t="shared" si="2"/>
        <v>1.6</v>
      </c>
    </row>
    <row r="10" spans="1:19" x14ac:dyDescent="0.2">
      <c r="A10" s="11" t="s">
        <v>150</v>
      </c>
      <c r="B10" s="11" t="s">
        <v>151</v>
      </c>
      <c r="C10" s="11" t="s">
        <v>150</v>
      </c>
      <c r="D10" s="11" t="s">
        <v>275</v>
      </c>
      <c r="E10" s="12">
        <v>15</v>
      </c>
      <c r="F10" s="12">
        <v>760</v>
      </c>
      <c r="G10" s="12">
        <v>10</v>
      </c>
      <c r="H10" s="12">
        <v>100</v>
      </c>
      <c r="I10" s="12"/>
      <c r="J10" s="12"/>
      <c r="K10" s="12"/>
      <c r="L10" s="13"/>
      <c r="M10" s="12">
        <f t="shared" si="0"/>
        <v>0</v>
      </c>
      <c r="N10" s="12">
        <f t="shared" si="1"/>
        <v>0</v>
      </c>
      <c r="O10" s="14"/>
      <c r="P10" s="15">
        <v>0.04</v>
      </c>
      <c r="Q10" s="15">
        <f t="shared" si="2"/>
        <v>0</v>
      </c>
    </row>
    <row r="11" spans="1:19" x14ac:dyDescent="0.2">
      <c r="A11" s="11" t="s">
        <v>20</v>
      </c>
      <c r="B11" s="11" t="s">
        <v>21</v>
      </c>
      <c r="C11" s="11" t="s">
        <v>20</v>
      </c>
      <c r="D11" s="11" t="s">
        <v>275</v>
      </c>
      <c r="E11" s="12">
        <v>15</v>
      </c>
      <c r="F11" s="12">
        <v>915</v>
      </c>
      <c r="G11" s="12">
        <v>10</v>
      </c>
      <c r="H11" s="12">
        <v>100</v>
      </c>
      <c r="I11" s="12"/>
      <c r="J11" s="12"/>
      <c r="K11" s="12"/>
      <c r="L11" s="13"/>
      <c r="M11" s="12">
        <f t="shared" si="0"/>
        <v>0</v>
      </c>
      <c r="N11" s="12">
        <f t="shared" si="1"/>
        <v>0</v>
      </c>
      <c r="O11" s="14"/>
      <c r="P11" s="15">
        <v>0.05</v>
      </c>
      <c r="Q11" s="15">
        <f t="shared" si="2"/>
        <v>0</v>
      </c>
    </row>
    <row r="12" spans="1:19" x14ac:dyDescent="0.2">
      <c r="A12" s="13" t="s">
        <v>166</v>
      </c>
      <c r="B12" s="13" t="s">
        <v>21</v>
      </c>
      <c r="C12" s="13">
        <v>90441800</v>
      </c>
      <c r="D12" s="36" t="s">
        <v>277</v>
      </c>
      <c r="E12" s="12" t="s">
        <v>167</v>
      </c>
      <c r="F12" s="12">
        <v>900</v>
      </c>
      <c r="G12" s="12">
        <v>10</v>
      </c>
      <c r="H12" s="12">
        <v>100</v>
      </c>
      <c r="I12" s="12"/>
      <c r="J12" s="12"/>
      <c r="K12" s="12"/>
      <c r="L12" s="13"/>
      <c r="M12" s="12">
        <f t="shared" si="0"/>
        <v>0</v>
      </c>
      <c r="N12" s="12">
        <f t="shared" si="1"/>
        <v>0</v>
      </c>
      <c r="O12" s="14"/>
      <c r="P12" s="15">
        <v>0.05</v>
      </c>
      <c r="Q12" s="15">
        <f t="shared" si="2"/>
        <v>0</v>
      </c>
    </row>
    <row r="13" spans="1:19" x14ac:dyDescent="0.2">
      <c r="A13" s="11" t="s">
        <v>16</v>
      </c>
      <c r="B13" s="11" t="s">
        <v>17</v>
      </c>
      <c r="C13" s="11" t="s">
        <v>16</v>
      </c>
      <c r="D13" s="11" t="s">
        <v>275</v>
      </c>
      <c r="E13" s="12">
        <v>15</v>
      </c>
      <c r="F13" s="12">
        <v>1220</v>
      </c>
      <c r="G13" s="12">
        <v>10</v>
      </c>
      <c r="H13" s="12">
        <v>50</v>
      </c>
      <c r="I13" s="12"/>
      <c r="J13" s="12"/>
      <c r="K13" s="12"/>
      <c r="L13" s="13"/>
      <c r="M13" s="12">
        <f t="shared" si="0"/>
        <v>0</v>
      </c>
      <c r="N13" s="12">
        <f t="shared" si="1"/>
        <v>0</v>
      </c>
      <c r="O13" s="14"/>
      <c r="P13" s="15">
        <v>0.04</v>
      </c>
      <c r="Q13" s="15">
        <f t="shared" si="2"/>
        <v>0</v>
      </c>
    </row>
    <row r="14" spans="1:19" x14ac:dyDescent="0.2">
      <c r="A14" s="11" t="s">
        <v>148</v>
      </c>
      <c r="B14" s="11" t="s">
        <v>149</v>
      </c>
      <c r="C14" s="11" t="s">
        <v>148</v>
      </c>
      <c r="D14" s="11" t="s">
        <v>275</v>
      </c>
      <c r="E14" s="12">
        <v>15</v>
      </c>
      <c r="F14" s="12">
        <v>1524</v>
      </c>
      <c r="G14" s="12">
        <v>10</v>
      </c>
      <c r="H14" s="12">
        <v>50</v>
      </c>
      <c r="I14" s="12"/>
      <c r="J14" s="12"/>
      <c r="K14" s="12"/>
      <c r="L14" s="13"/>
      <c r="M14" s="12">
        <f t="shared" si="0"/>
        <v>0</v>
      </c>
      <c r="N14" s="12">
        <f t="shared" si="1"/>
        <v>0</v>
      </c>
      <c r="O14" s="14"/>
      <c r="P14" s="15">
        <v>0.05</v>
      </c>
      <c r="Q14" s="15">
        <f t="shared" si="2"/>
        <v>0</v>
      </c>
    </row>
    <row r="15" spans="1:19" x14ac:dyDescent="0.2">
      <c r="A15" s="11" t="s">
        <v>146</v>
      </c>
      <c r="B15" s="11" t="s">
        <v>147</v>
      </c>
      <c r="C15" s="11" t="s">
        <v>146</v>
      </c>
      <c r="D15" s="11" t="s">
        <v>275</v>
      </c>
      <c r="E15" s="12">
        <v>15</v>
      </c>
      <c r="F15" s="12">
        <v>1800</v>
      </c>
      <c r="G15" s="12">
        <v>10</v>
      </c>
      <c r="H15" s="12">
        <v>50</v>
      </c>
      <c r="I15" s="12"/>
      <c r="J15" s="12"/>
      <c r="K15" s="12"/>
      <c r="L15" s="13"/>
      <c r="M15" s="12">
        <f t="shared" ref="M15" si="3">SUM(I15:L15)</f>
        <v>0</v>
      </c>
      <c r="N15" s="12">
        <f t="shared" si="1"/>
        <v>0</v>
      </c>
      <c r="O15" s="14"/>
      <c r="P15" s="15">
        <v>0.06</v>
      </c>
      <c r="Q15" s="15">
        <f t="shared" si="2"/>
        <v>0</v>
      </c>
    </row>
    <row r="16" spans="1:19" x14ac:dyDescent="0.2">
      <c r="A16" s="11" t="s">
        <v>353</v>
      </c>
      <c r="B16" s="11" t="s">
        <v>354</v>
      </c>
      <c r="C16" s="11" t="s">
        <v>146</v>
      </c>
      <c r="D16" s="11" t="s">
        <v>275</v>
      </c>
      <c r="E16" s="12">
        <v>15</v>
      </c>
      <c r="F16" s="12">
        <v>2100</v>
      </c>
      <c r="G16" s="12">
        <v>10</v>
      </c>
      <c r="H16" s="12">
        <v>50</v>
      </c>
      <c r="I16" s="12"/>
      <c r="J16" s="12"/>
      <c r="K16" s="12"/>
      <c r="L16" s="13"/>
      <c r="M16" s="12">
        <f t="shared" si="0"/>
        <v>0</v>
      </c>
      <c r="N16" s="12">
        <f t="shared" si="1"/>
        <v>0</v>
      </c>
      <c r="O16" s="14"/>
      <c r="P16" s="15">
        <v>0.06</v>
      </c>
      <c r="Q16" s="15">
        <f t="shared" si="2"/>
        <v>0</v>
      </c>
    </row>
    <row r="17" spans="1:19" ht="15" x14ac:dyDescent="0.2">
      <c r="A17" s="17" t="s">
        <v>28</v>
      </c>
      <c r="B17" s="17"/>
      <c r="C17" s="18"/>
      <c r="D17" s="18"/>
      <c r="E17" s="19"/>
      <c r="F17" s="12"/>
      <c r="G17" s="20"/>
      <c r="H17" s="20"/>
      <c r="I17" s="12"/>
      <c r="J17" s="12"/>
      <c r="K17" s="12"/>
      <c r="L17" s="21"/>
      <c r="M17" s="12"/>
      <c r="N17" s="12"/>
      <c r="O17" s="14"/>
      <c r="P17" s="12"/>
      <c r="Q17" s="15"/>
    </row>
    <row r="18" spans="1:19" x14ac:dyDescent="0.2">
      <c r="A18" s="11" t="s">
        <v>260</v>
      </c>
      <c r="B18" s="11" t="s">
        <v>229</v>
      </c>
      <c r="C18" s="11" t="s">
        <v>260</v>
      </c>
      <c r="D18" s="11" t="s">
        <v>275</v>
      </c>
      <c r="E18" s="12">
        <v>20</v>
      </c>
      <c r="F18" s="12">
        <v>100</v>
      </c>
      <c r="G18" s="12">
        <v>10</v>
      </c>
      <c r="H18" s="12">
        <v>500</v>
      </c>
      <c r="I18" s="12"/>
      <c r="J18" s="12"/>
      <c r="K18" s="12"/>
      <c r="L18" s="13"/>
      <c r="M18" s="12">
        <f t="shared" ref="M18:M33" si="4">SUM(I18:L18)</f>
        <v>0</v>
      </c>
      <c r="N18" s="12">
        <f t="shared" ref="N18:N33" si="5">$M18/$H18</f>
        <v>0</v>
      </c>
      <c r="O18" s="14"/>
      <c r="P18" s="15">
        <v>0.06</v>
      </c>
      <c r="Q18" s="15">
        <f t="shared" ref="Q18:Q33" si="6">$N18*$P18</f>
        <v>0</v>
      </c>
      <c r="R18" s="43">
        <f>SUM(Q18:Q33)</f>
        <v>0</v>
      </c>
      <c r="S18" s="3">
        <f>R18*100/$R$137</f>
        <v>0</v>
      </c>
    </row>
    <row r="19" spans="1:19" x14ac:dyDescent="0.2">
      <c r="A19" s="36" t="s">
        <v>228</v>
      </c>
      <c r="B19" s="36" t="s">
        <v>229</v>
      </c>
      <c r="C19" s="36">
        <v>90442100</v>
      </c>
      <c r="D19" s="36" t="s">
        <v>277</v>
      </c>
      <c r="E19" s="12" t="s">
        <v>46</v>
      </c>
      <c r="F19" s="12">
        <v>100</v>
      </c>
      <c r="G19" s="12">
        <v>10</v>
      </c>
      <c r="H19" s="12">
        <v>500</v>
      </c>
      <c r="I19" s="12"/>
      <c r="J19" s="12"/>
      <c r="K19" s="12"/>
      <c r="L19" s="13"/>
      <c r="M19" s="12">
        <f t="shared" si="4"/>
        <v>0</v>
      </c>
      <c r="N19" s="12">
        <f t="shared" si="5"/>
        <v>0</v>
      </c>
      <c r="O19" s="14"/>
      <c r="P19" s="15">
        <v>0.06</v>
      </c>
      <c r="Q19" s="15">
        <f t="shared" si="6"/>
        <v>0</v>
      </c>
      <c r="R19" s="43"/>
    </row>
    <row r="20" spans="1:19" x14ac:dyDescent="0.2">
      <c r="A20" s="36" t="s">
        <v>172</v>
      </c>
      <c r="B20" s="36" t="s">
        <v>173</v>
      </c>
      <c r="C20" s="36">
        <v>90447000</v>
      </c>
      <c r="D20" s="36" t="s">
        <v>277</v>
      </c>
      <c r="E20" s="12" t="s">
        <v>46</v>
      </c>
      <c r="F20" s="12">
        <v>240</v>
      </c>
      <c r="G20" s="12">
        <v>10</v>
      </c>
      <c r="H20" s="12">
        <v>250</v>
      </c>
      <c r="I20" s="12"/>
      <c r="J20" s="12"/>
      <c r="K20" s="12"/>
      <c r="L20" s="13"/>
      <c r="M20" s="12">
        <f t="shared" si="4"/>
        <v>0</v>
      </c>
      <c r="N20" s="12">
        <f t="shared" si="5"/>
        <v>0</v>
      </c>
      <c r="O20" s="14"/>
      <c r="P20" s="15">
        <v>0.06</v>
      </c>
      <c r="Q20" s="15">
        <f t="shared" si="6"/>
        <v>0</v>
      </c>
    </row>
    <row r="21" spans="1:19" x14ac:dyDescent="0.2">
      <c r="A21" s="11" t="s">
        <v>50</v>
      </c>
      <c r="B21" s="11" t="s">
        <v>51</v>
      </c>
      <c r="C21" s="11" t="s">
        <v>50</v>
      </c>
      <c r="D21" s="11" t="s">
        <v>275</v>
      </c>
      <c r="E21" s="12">
        <v>20</v>
      </c>
      <c r="F21" s="12">
        <v>457</v>
      </c>
      <c r="G21" s="12">
        <v>10</v>
      </c>
      <c r="H21" s="12">
        <v>100</v>
      </c>
      <c r="I21" s="12"/>
      <c r="J21" s="12"/>
      <c r="K21" s="12"/>
      <c r="L21" s="13"/>
      <c r="M21" s="12">
        <f t="shared" si="4"/>
        <v>0</v>
      </c>
      <c r="N21" s="12">
        <f t="shared" si="5"/>
        <v>0</v>
      </c>
      <c r="O21" s="14"/>
      <c r="P21" s="15">
        <v>0.04</v>
      </c>
      <c r="Q21" s="15">
        <f t="shared" si="6"/>
        <v>0</v>
      </c>
    </row>
    <row r="22" spans="1:19" x14ac:dyDescent="0.2">
      <c r="A22" s="36" t="s">
        <v>171</v>
      </c>
      <c r="B22" s="36" t="s">
        <v>51</v>
      </c>
      <c r="C22" s="36">
        <v>90442400</v>
      </c>
      <c r="D22" s="36" t="s">
        <v>277</v>
      </c>
      <c r="E22" s="12" t="s">
        <v>46</v>
      </c>
      <c r="F22" s="12">
        <v>450</v>
      </c>
      <c r="G22" s="12">
        <v>10</v>
      </c>
      <c r="H22" s="12">
        <v>100</v>
      </c>
      <c r="I22" s="12"/>
      <c r="J22" s="12"/>
      <c r="K22" s="12"/>
      <c r="L22" s="13"/>
      <c r="M22" s="12">
        <f t="shared" si="4"/>
        <v>0</v>
      </c>
      <c r="N22" s="12">
        <f t="shared" si="5"/>
        <v>0</v>
      </c>
      <c r="O22" s="14"/>
      <c r="P22" s="15">
        <v>0.04</v>
      </c>
      <c r="Q22" s="15">
        <f t="shared" si="6"/>
        <v>0</v>
      </c>
    </row>
    <row r="23" spans="1:19" x14ac:dyDescent="0.2">
      <c r="A23" s="11" t="s">
        <v>47</v>
      </c>
      <c r="B23" s="11" t="s">
        <v>48</v>
      </c>
      <c r="C23" s="11" t="s">
        <v>47</v>
      </c>
      <c r="D23" s="11" t="s">
        <v>275</v>
      </c>
      <c r="E23" s="12">
        <v>20</v>
      </c>
      <c r="F23" s="12">
        <v>610</v>
      </c>
      <c r="G23" s="12">
        <v>10</v>
      </c>
      <c r="H23" s="12">
        <v>100</v>
      </c>
      <c r="I23" s="12"/>
      <c r="J23" s="12"/>
      <c r="K23" s="12"/>
      <c r="L23" s="13"/>
      <c r="M23" s="12">
        <f t="shared" si="4"/>
        <v>0</v>
      </c>
      <c r="N23" s="12">
        <f t="shared" si="5"/>
        <v>0</v>
      </c>
      <c r="O23" s="14"/>
      <c r="P23" s="15">
        <v>0.06</v>
      </c>
      <c r="Q23" s="15">
        <f t="shared" si="6"/>
        <v>0</v>
      </c>
    </row>
    <row r="24" spans="1:19" x14ac:dyDescent="0.2">
      <c r="A24" s="36" t="s">
        <v>49</v>
      </c>
      <c r="B24" s="36" t="s">
        <v>48</v>
      </c>
      <c r="C24" s="36">
        <v>90442600</v>
      </c>
      <c r="D24" s="36" t="s">
        <v>277</v>
      </c>
      <c r="E24" s="12" t="s">
        <v>46</v>
      </c>
      <c r="F24" s="12">
        <v>600</v>
      </c>
      <c r="G24" s="12">
        <v>10</v>
      </c>
      <c r="H24" s="12">
        <v>100</v>
      </c>
      <c r="I24" s="12"/>
      <c r="J24" s="12"/>
      <c r="K24" s="12"/>
      <c r="L24" s="13"/>
      <c r="M24" s="12">
        <f t="shared" si="4"/>
        <v>0</v>
      </c>
      <c r="N24" s="12">
        <f t="shared" si="5"/>
        <v>0</v>
      </c>
      <c r="O24" s="14"/>
      <c r="P24" s="15">
        <v>0.06</v>
      </c>
      <c r="Q24" s="15">
        <f t="shared" si="6"/>
        <v>0</v>
      </c>
    </row>
    <row r="25" spans="1:19" x14ac:dyDescent="0.2">
      <c r="A25" s="23" t="s">
        <v>154</v>
      </c>
      <c r="B25" s="11" t="s">
        <v>43</v>
      </c>
      <c r="C25" s="11" t="s">
        <v>154</v>
      </c>
      <c r="D25" s="11" t="s">
        <v>275</v>
      </c>
      <c r="E25" s="12">
        <v>20</v>
      </c>
      <c r="F25" s="12">
        <v>760</v>
      </c>
      <c r="G25" s="12">
        <v>10</v>
      </c>
      <c r="H25" s="12">
        <v>100</v>
      </c>
      <c r="I25" s="12"/>
      <c r="J25" s="12"/>
      <c r="K25" s="12"/>
      <c r="L25" s="13"/>
      <c r="M25" s="12">
        <f t="shared" si="4"/>
        <v>0</v>
      </c>
      <c r="N25" s="12">
        <f t="shared" si="5"/>
        <v>0</v>
      </c>
      <c r="O25" s="14"/>
      <c r="P25" s="15">
        <v>7.0000000000000007E-2</v>
      </c>
      <c r="Q25" s="15">
        <f t="shared" si="6"/>
        <v>0</v>
      </c>
    </row>
    <row r="26" spans="1:19" x14ac:dyDescent="0.2">
      <c r="A26" s="36" t="s">
        <v>45</v>
      </c>
      <c r="B26" s="36" t="s">
        <v>43</v>
      </c>
      <c r="C26" s="36">
        <v>90442700</v>
      </c>
      <c r="D26" s="36" t="s">
        <v>277</v>
      </c>
      <c r="E26" s="12" t="s">
        <v>46</v>
      </c>
      <c r="F26" s="12">
        <v>750</v>
      </c>
      <c r="G26" s="12">
        <v>10</v>
      </c>
      <c r="H26" s="12">
        <v>100</v>
      </c>
      <c r="I26" s="12"/>
      <c r="J26" s="12"/>
      <c r="K26" s="12"/>
      <c r="L26" s="13"/>
      <c r="M26" s="12">
        <f t="shared" si="4"/>
        <v>0</v>
      </c>
      <c r="N26" s="12">
        <f t="shared" si="5"/>
        <v>0</v>
      </c>
      <c r="O26" s="14"/>
      <c r="P26" s="15">
        <v>7.0000000000000007E-2</v>
      </c>
      <c r="Q26" s="15">
        <f t="shared" si="6"/>
        <v>0</v>
      </c>
    </row>
    <row r="27" spans="1:19" x14ac:dyDescent="0.2">
      <c r="A27" s="11" t="s">
        <v>38</v>
      </c>
      <c r="B27" s="11" t="s">
        <v>39</v>
      </c>
      <c r="C27" s="11" t="s">
        <v>38</v>
      </c>
      <c r="D27" s="11" t="s">
        <v>275</v>
      </c>
      <c r="E27" s="12">
        <v>20</v>
      </c>
      <c r="F27" s="12">
        <v>915</v>
      </c>
      <c r="G27" s="12">
        <v>10</v>
      </c>
      <c r="H27" s="12">
        <v>50</v>
      </c>
      <c r="I27" s="12"/>
      <c r="J27" s="12"/>
      <c r="K27" s="12"/>
      <c r="L27" s="13"/>
      <c r="M27" s="12">
        <f t="shared" si="4"/>
        <v>0</v>
      </c>
      <c r="N27" s="12">
        <f t="shared" si="5"/>
        <v>0</v>
      </c>
      <c r="O27" s="14"/>
      <c r="P27" s="15">
        <v>0.04</v>
      </c>
      <c r="Q27" s="15">
        <f t="shared" si="6"/>
        <v>0</v>
      </c>
    </row>
    <row r="28" spans="1:19" x14ac:dyDescent="0.2">
      <c r="A28" s="36" t="s">
        <v>170</v>
      </c>
      <c r="B28" s="36" t="s">
        <v>39</v>
      </c>
      <c r="C28" s="36">
        <v>90442800</v>
      </c>
      <c r="D28" s="36" t="s">
        <v>277</v>
      </c>
      <c r="E28" s="12" t="s">
        <v>46</v>
      </c>
      <c r="F28" s="12">
        <v>900</v>
      </c>
      <c r="G28" s="12">
        <v>10</v>
      </c>
      <c r="H28" s="12">
        <v>50</v>
      </c>
      <c r="I28" s="12"/>
      <c r="J28" s="12"/>
      <c r="K28" s="12"/>
      <c r="L28" s="13"/>
      <c r="M28" s="12">
        <f t="shared" si="4"/>
        <v>0</v>
      </c>
      <c r="N28" s="12">
        <f t="shared" si="5"/>
        <v>0</v>
      </c>
      <c r="O28" s="14"/>
      <c r="P28" s="15">
        <v>0.04</v>
      </c>
      <c r="Q28" s="15">
        <f t="shared" si="6"/>
        <v>0</v>
      </c>
    </row>
    <row r="29" spans="1:19" x14ac:dyDescent="0.2">
      <c r="A29" s="11" t="s">
        <v>34</v>
      </c>
      <c r="B29" s="11" t="s">
        <v>35</v>
      </c>
      <c r="C29" s="11" t="s">
        <v>34</v>
      </c>
      <c r="D29" s="11" t="s">
        <v>275</v>
      </c>
      <c r="E29" s="12">
        <v>20</v>
      </c>
      <c r="F29" s="12">
        <v>1220</v>
      </c>
      <c r="G29" s="12">
        <v>10</v>
      </c>
      <c r="H29" s="12">
        <v>50</v>
      </c>
      <c r="I29" s="12"/>
      <c r="J29" s="12"/>
      <c r="K29" s="12"/>
      <c r="L29" s="13"/>
      <c r="M29" s="12">
        <f t="shared" si="4"/>
        <v>0</v>
      </c>
      <c r="N29" s="12">
        <f t="shared" si="5"/>
        <v>0</v>
      </c>
      <c r="O29" s="14"/>
      <c r="P29" s="15">
        <v>0.06</v>
      </c>
      <c r="Q29" s="15">
        <f t="shared" si="6"/>
        <v>0</v>
      </c>
    </row>
    <row r="30" spans="1:19" x14ac:dyDescent="0.2">
      <c r="A30" s="11" t="s">
        <v>32</v>
      </c>
      <c r="B30" s="11" t="s">
        <v>33</v>
      </c>
      <c r="C30" s="11" t="s">
        <v>32</v>
      </c>
      <c r="D30" s="11" t="s">
        <v>275</v>
      </c>
      <c r="E30" s="12">
        <v>20</v>
      </c>
      <c r="F30" s="12">
        <v>1524</v>
      </c>
      <c r="G30" s="12">
        <v>10</v>
      </c>
      <c r="H30" s="12">
        <v>50</v>
      </c>
      <c r="I30" s="12"/>
      <c r="J30" s="12"/>
      <c r="K30" s="12"/>
      <c r="L30" s="13"/>
      <c r="M30" s="12">
        <f t="shared" si="4"/>
        <v>0</v>
      </c>
      <c r="N30" s="12">
        <f t="shared" si="5"/>
        <v>0</v>
      </c>
      <c r="O30" s="14"/>
      <c r="P30" s="15">
        <v>7.0000000000000007E-2</v>
      </c>
      <c r="Q30" s="15">
        <f t="shared" si="6"/>
        <v>0</v>
      </c>
    </row>
    <row r="31" spans="1:19" x14ac:dyDescent="0.2">
      <c r="A31" s="11" t="s">
        <v>214</v>
      </c>
      <c r="B31" s="11" t="s">
        <v>30</v>
      </c>
      <c r="C31" s="11" t="s">
        <v>214</v>
      </c>
      <c r="D31" s="11" t="s">
        <v>275</v>
      </c>
      <c r="E31" s="12">
        <v>20</v>
      </c>
      <c r="F31" s="12">
        <v>1800</v>
      </c>
      <c r="G31" s="12">
        <v>10</v>
      </c>
      <c r="H31" s="12">
        <v>50</v>
      </c>
      <c r="I31" s="12"/>
      <c r="J31" s="12"/>
      <c r="K31" s="12"/>
      <c r="L31" s="13"/>
      <c r="M31" s="12">
        <f t="shared" si="4"/>
        <v>0</v>
      </c>
      <c r="N31" s="12">
        <f t="shared" si="5"/>
        <v>0</v>
      </c>
      <c r="O31" s="14"/>
      <c r="P31" s="15">
        <v>0.09</v>
      </c>
      <c r="Q31" s="15">
        <f t="shared" si="6"/>
        <v>0</v>
      </c>
    </row>
    <row r="32" spans="1:19" x14ac:dyDescent="0.2">
      <c r="A32" s="11" t="s">
        <v>212</v>
      </c>
      <c r="B32" s="11" t="s">
        <v>213</v>
      </c>
      <c r="C32" s="11" t="s">
        <v>212</v>
      </c>
      <c r="D32" s="11" t="s">
        <v>275</v>
      </c>
      <c r="E32" s="12">
        <v>20</v>
      </c>
      <c r="F32" s="12">
        <v>2100</v>
      </c>
      <c r="G32" s="12">
        <v>10</v>
      </c>
      <c r="H32" s="12">
        <v>50</v>
      </c>
      <c r="I32" s="12"/>
      <c r="J32" s="12"/>
      <c r="K32" s="12"/>
      <c r="L32" s="13"/>
      <c r="M32" s="12">
        <f t="shared" si="4"/>
        <v>0</v>
      </c>
      <c r="N32" s="12">
        <f t="shared" si="5"/>
        <v>0</v>
      </c>
      <c r="O32" s="14"/>
      <c r="P32" s="15">
        <v>7.0000000000000007E-2</v>
      </c>
      <c r="Q32" s="15">
        <f t="shared" si="6"/>
        <v>0</v>
      </c>
    </row>
    <row r="33" spans="1:19" x14ac:dyDescent="0.2">
      <c r="A33" s="11" t="s">
        <v>242</v>
      </c>
      <c r="B33" s="11" t="s">
        <v>243</v>
      </c>
      <c r="C33" s="11" t="s">
        <v>242</v>
      </c>
      <c r="D33" s="11" t="s">
        <v>275</v>
      </c>
      <c r="E33" s="12">
        <v>20</v>
      </c>
      <c r="F33" s="12">
        <v>2400</v>
      </c>
      <c r="G33" s="12">
        <v>10</v>
      </c>
      <c r="H33" s="12">
        <v>50</v>
      </c>
      <c r="I33" s="12"/>
      <c r="J33" s="12"/>
      <c r="K33" s="12"/>
      <c r="L33" s="13"/>
      <c r="M33" s="12">
        <f t="shared" si="4"/>
        <v>0</v>
      </c>
      <c r="N33" s="12">
        <f t="shared" si="5"/>
        <v>0</v>
      </c>
      <c r="O33" s="14"/>
      <c r="P33" s="15">
        <v>7.0000000000000007E-2</v>
      </c>
      <c r="Q33" s="15">
        <f t="shared" si="6"/>
        <v>0</v>
      </c>
    </row>
    <row r="34" spans="1:19" ht="15" x14ac:dyDescent="0.2">
      <c r="A34" s="17" t="s">
        <v>52</v>
      </c>
      <c r="B34" s="17"/>
      <c r="C34" s="18"/>
      <c r="D34" s="18"/>
      <c r="E34" s="19"/>
      <c r="F34" s="24"/>
      <c r="G34" s="10"/>
      <c r="H34" s="10"/>
      <c r="I34" s="12"/>
      <c r="J34" s="12"/>
      <c r="K34" s="12"/>
      <c r="L34" s="25"/>
      <c r="M34" s="12"/>
      <c r="N34" s="12"/>
      <c r="O34" s="14"/>
      <c r="P34" s="12"/>
      <c r="Q34" s="15"/>
    </row>
    <row r="35" spans="1:19" x14ac:dyDescent="0.2">
      <c r="A35" s="11" t="s">
        <v>261</v>
      </c>
      <c r="B35" s="11" t="s">
        <v>262</v>
      </c>
      <c r="C35" s="11" t="s">
        <v>261</v>
      </c>
      <c r="D35" s="11" t="s">
        <v>275</v>
      </c>
      <c r="E35" s="12" t="s">
        <v>63</v>
      </c>
      <c r="F35" s="12">
        <v>200</v>
      </c>
      <c r="G35" s="12">
        <v>10</v>
      </c>
      <c r="H35" s="12">
        <v>150</v>
      </c>
      <c r="I35" s="12">
        <v>450</v>
      </c>
      <c r="J35" s="12"/>
      <c r="K35" s="12"/>
      <c r="L35" s="13"/>
      <c r="M35" s="12">
        <f t="shared" ref="M35:M52" si="7">SUM(I35:L35)</f>
        <v>450</v>
      </c>
      <c r="N35" s="12">
        <f t="shared" ref="N35:N52" si="8">$M35/$H35</f>
        <v>3</v>
      </c>
      <c r="O35" s="14"/>
      <c r="P35" s="15">
        <v>0.06</v>
      </c>
      <c r="Q35" s="15">
        <f t="shared" ref="Q35:Q52" si="9">$N35*$P35</f>
        <v>0.18</v>
      </c>
      <c r="R35" s="43">
        <f>SUM(Q35:Q52)</f>
        <v>5.9999999999999991</v>
      </c>
      <c r="S35" s="3">
        <f>R35*100/$R$137</f>
        <v>49.261083743842356</v>
      </c>
    </row>
    <row r="36" spans="1:19" x14ac:dyDescent="0.2">
      <c r="A36" s="37" t="s">
        <v>198</v>
      </c>
      <c r="B36" s="36" t="s">
        <v>199</v>
      </c>
      <c r="C36" s="36">
        <v>90448000</v>
      </c>
      <c r="D36" s="36" t="s">
        <v>277</v>
      </c>
      <c r="E36" s="12" t="s">
        <v>63</v>
      </c>
      <c r="F36" s="12">
        <v>270</v>
      </c>
      <c r="G36" s="12">
        <v>10</v>
      </c>
      <c r="H36" s="12">
        <v>100</v>
      </c>
      <c r="I36" s="12"/>
      <c r="J36" s="12"/>
      <c r="K36" s="12"/>
      <c r="L36" s="13"/>
      <c r="M36" s="12">
        <f t="shared" si="7"/>
        <v>0</v>
      </c>
      <c r="N36" s="12">
        <f t="shared" si="8"/>
        <v>0</v>
      </c>
      <c r="O36" s="14"/>
      <c r="P36" s="15">
        <v>0.06</v>
      </c>
      <c r="Q36" s="15">
        <f t="shared" si="9"/>
        <v>0</v>
      </c>
    </row>
    <row r="37" spans="1:19" x14ac:dyDescent="0.2">
      <c r="A37" s="27" t="s">
        <v>67</v>
      </c>
      <c r="B37" s="27" t="s">
        <v>68</v>
      </c>
      <c r="C37" s="27" t="s">
        <v>69</v>
      </c>
      <c r="D37" s="11" t="s">
        <v>275</v>
      </c>
      <c r="E37" s="12">
        <v>25</v>
      </c>
      <c r="F37" s="12">
        <v>375</v>
      </c>
      <c r="G37" s="12">
        <v>10</v>
      </c>
      <c r="H37" s="12">
        <v>100</v>
      </c>
      <c r="I37" s="12"/>
      <c r="J37" s="12"/>
      <c r="K37" s="12"/>
      <c r="L37" s="13"/>
      <c r="M37" s="12">
        <f t="shared" si="7"/>
        <v>0</v>
      </c>
      <c r="N37" s="12">
        <f t="shared" si="8"/>
        <v>0</v>
      </c>
      <c r="O37" s="14"/>
      <c r="P37" s="15">
        <v>0.06</v>
      </c>
      <c r="Q37" s="15">
        <f t="shared" si="9"/>
        <v>0</v>
      </c>
    </row>
    <row r="38" spans="1:19" x14ac:dyDescent="0.2">
      <c r="A38" s="11" t="s">
        <v>64</v>
      </c>
      <c r="B38" s="11" t="s">
        <v>65</v>
      </c>
      <c r="C38" s="11" t="s">
        <v>64</v>
      </c>
      <c r="D38" s="11" t="s">
        <v>275</v>
      </c>
      <c r="E38" s="12">
        <v>25</v>
      </c>
      <c r="F38" s="12">
        <v>457</v>
      </c>
      <c r="G38" s="12">
        <v>10</v>
      </c>
      <c r="H38" s="12">
        <v>100</v>
      </c>
      <c r="I38" s="12"/>
      <c r="J38" s="12">
        <v>1000</v>
      </c>
      <c r="K38" s="12"/>
      <c r="L38" s="13"/>
      <c r="M38" s="12">
        <f t="shared" si="7"/>
        <v>1000</v>
      </c>
      <c r="N38" s="12">
        <f t="shared" si="8"/>
        <v>10</v>
      </c>
      <c r="O38" s="14"/>
      <c r="P38" s="15">
        <v>0.06</v>
      </c>
      <c r="Q38" s="15">
        <f t="shared" si="9"/>
        <v>0.6</v>
      </c>
    </row>
    <row r="39" spans="1:19" x14ac:dyDescent="0.2">
      <c r="A39" s="36" t="s">
        <v>66</v>
      </c>
      <c r="B39" s="36" t="s">
        <v>65</v>
      </c>
      <c r="C39" s="36">
        <v>90443400</v>
      </c>
      <c r="D39" s="36" t="s">
        <v>277</v>
      </c>
      <c r="E39" s="12" t="s">
        <v>63</v>
      </c>
      <c r="F39" s="12">
        <v>450</v>
      </c>
      <c r="G39" s="12">
        <v>10</v>
      </c>
      <c r="H39" s="12">
        <v>100</v>
      </c>
      <c r="I39" s="12"/>
      <c r="J39" s="12">
        <v>3000</v>
      </c>
      <c r="K39" s="12"/>
      <c r="L39" s="13"/>
      <c r="M39" s="12">
        <f t="shared" si="7"/>
        <v>3000</v>
      </c>
      <c r="N39" s="12">
        <f t="shared" si="8"/>
        <v>30</v>
      </c>
      <c r="O39" s="14"/>
      <c r="P39" s="15">
        <v>0.06</v>
      </c>
      <c r="Q39" s="15">
        <f t="shared" si="9"/>
        <v>1.7999999999999998</v>
      </c>
    </row>
    <row r="40" spans="1:19" x14ac:dyDescent="0.2">
      <c r="A40" s="11" t="s">
        <v>60</v>
      </c>
      <c r="B40" s="11" t="s">
        <v>61</v>
      </c>
      <c r="C40" s="11" t="s">
        <v>60</v>
      </c>
      <c r="D40" s="11" t="s">
        <v>275</v>
      </c>
      <c r="E40" s="12">
        <v>25</v>
      </c>
      <c r="F40" s="12">
        <v>610</v>
      </c>
      <c r="G40" s="12">
        <v>10</v>
      </c>
      <c r="H40" s="12">
        <v>50</v>
      </c>
      <c r="I40" s="12"/>
      <c r="J40" s="12">
        <v>1000</v>
      </c>
      <c r="K40" s="12"/>
      <c r="L40" s="13"/>
      <c r="M40" s="12">
        <f t="shared" si="7"/>
        <v>1000</v>
      </c>
      <c r="N40" s="12">
        <f t="shared" si="8"/>
        <v>20</v>
      </c>
      <c r="O40" s="14"/>
      <c r="P40" s="15">
        <v>0.04</v>
      </c>
      <c r="Q40" s="15">
        <f t="shared" si="9"/>
        <v>0.8</v>
      </c>
    </row>
    <row r="41" spans="1:19" x14ac:dyDescent="0.2">
      <c r="A41" s="36" t="s">
        <v>62</v>
      </c>
      <c r="B41" s="36" t="s">
        <v>61</v>
      </c>
      <c r="C41" s="36">
        <v>90443600</v>
      </c>
      <c r="D41" s="36" t="s">
        <v>277</v>
      </c>
      <c r="E41" s="12" t="s">
        <v>63</v>
      </c>
      <c r="F41" s="12">
        <v>600</v>
      </c>
      <c r="G41" s="12">
        <v>10</v>
      </c>
      <c r="H41" s="12">
        <v>50</v>
      </c>
      <c r="I41" s="12"/>
      <c r="J41" s="12">
        <v>3000</v>
      </c>
      <c r="K41" s="12"/>
      <c r="L41" s="13"/>
      <c r="M41" s="12">
        <f t="shared" si="7"/>
        <v>3000</v>
      </c>
      <c r="N41" s="12">
        <f t="shared" si="8"/>
        <v>60</v>
      </c>
      <c r="O41" s="14"/>
      <c r="P41" s="15">
        <v>0.04</v>
      </c>
      <c r="Q41" s="15">
        <f t="shared" si="9"/>
        <v>2.4</v>
      </c>
    </row>
    <row r="42" spans="1:19" x14ac:dyDescent="0.2">
      <c r="A42" s="11" t="s">
        <v>195</v>
      </c>
      <c r="B42" s="11" t="s">
        <v>178</v>
      </c>
      <c r="C42" s="11" t="s">
        <v>195</v>
      </c>
      <c r="D42" s="11" t="s">
        <v>275</v>
      </c>
      <c r="E42" s="12">
        <v>25</v>
      </c>
      <c r="F42" s="12">
        <v>750</v>
      </c>
      <c r="G42" s="12">
        <v>10</v>
      </c>
      <c r="H42" s="12">
        <v>50</v>
      </c>
      <c r="I42" s="12"/>
      <c r="J42" s="12"/>
      <c r="K42" s="12"/>
      <c r="L42" s="13"/>
      <c r="M42" s="12">
        <f t="shared" si="7"/>
        <v>0</v>
      </c>
      <c r="N42" s="12">
        <f t="shared" si="8"/>
        <v>0</v>
      </c>
      <c r="O42" s="14"/>
      <c r="P42" s="15">
        <v>0.05</v>
      </c>
      <c r="Q42" s="15">
        <f t="shared" si="9"/>
        <v>0</v>
      </c>
    </row>
    <row r="43" spans="1:19" x14ac:dyDescent="0.2">
      <c r="A43" s="36" t="s">
        <v>177</v>
      </c>
      <c r="B43" s="36" t="s">
        <v>178</v>
      </c>
      <c r="C43" s="36">
        <v>90443700</v>
      </c>
      <c r="D43" s="36" t="s">
        <v>277</v>
      </c>
      <c r="E43" s="12" t="s">
        <v>63</v>
      </c>
      <c r="F43" s="12">
        <v>750</v>
      </c>
      <c r="G43" s="12">
        <v>10</v>
      </c>
      <c r="H43" s="12">
        <v>50</v>
      </c>
      <c r="I43" s="12"/>
      <c r="J43" s="12"/>
      <c r="K43" s="12"/>
      <c r="L43" s="13"/>
      <c r="M43" s="12">
        <f t="shared" si="7"/>
        <v>0</v>
      </c>
      <c r="N43" s="12">
        <f t="shared" si="8"/>
        <v>0</v>
      </c>
      <c r="O43" s="14"/>
      <c r="P43" s="15">
        <v>0.05</v>
      </c>
      <c r="Q43" s="15">
        <f t="shared" si="9"/>
        <v>0</v>
      </c>
    </row>
    <row r="44" spans="1:19" x14ac:dyDescent="0.2">
      <c r="A44" s="11" t="s">
        <v>155</v>
      </c>
      <c r="B44" s="11" t="s">
        <v>58</v>
      </c>
      <c r="C44" s="11" t="s">
        <v>155</v>
      </c>
      <c r="D44" s="11" t="s">
        <v>275</v>
      </c>
      <c r="E44" s="12">
        <v>25</v>
      </c>
      <c r="F44" s="12">
        <v>915</v>
      </c>
      <c r="G44" s="12">
        <v>10</v>
      </c>
      <c r="H44" s="12">
        <v>50</v>
      </c>
      <c r="I44" s="12"/>
      <c r="J44" s="12"/>
      <c r="K44" s="12"/>
      <c r="L44" s="13"/>
      <c r="M44" s="12">
        <f t="shared" si="7"/>
        <v>0</v>
      </c>
      <c r="N44" s="12">
        <f t="shared" si="8"/>
        <v>0</v>
      </c>
      <c r="O44" s="14"/>
      <c r="P44" s="15">
        <v>0.06</v>
      </c>
      <c r="Q44" s="15">
        <f t="shared" si="9"/>
        <v>0</v>
      </c>
    </row>
    <row r="45" spans="1:19" x14ac:dyDescent="0.2">
      <c r="A45" s="36" t="s">
        <v>176</v>
      </c>
      <c r="B45" s="36" t="s">
        <v>58</v>
      </c>
      <c r="C45" s="36">
        <v>90443800</v>
      </c>
      <c r="D45" s="36" t="s">
        <v>277</v>
      </c>
      <c r="E45" s="12" t="s">
        <v>63</v>
      </c>
      <c r="F45" s="12">
        <v>900</v>
      </c>
      <c r="G45" s="12">
        <v>10</v>
      </c>
      <c r="H45" s="12">
        <v>50</v>
      </c>
      <c r="I45" s="12"/>
      <c r="J45" s="12"/>
      <c r="K45" s="12"/>
      <c r="L45" s="13"/>
      <c r="M45" s="12">
        <f t="shared" si="7"/>
        <v>0</v>
      </c>
      <c r="N45" s="12">
        <f t="shared" si="8"/>
        <v>0</v>
      </c>
      <c r="O45" s="14"/>
      <c r="P45" s="15">
        <v>0.06</v>
      </c>
      <c r="Q45" s="15">
        <f t="shared" si="9"/>
        <v>0</v>
      </c>
    </row>
    <row r="46" spans="1:19" x14ac:dyDescent="0.2">
      <c r="A46" s="11" t="s">
        <v>53</v>
      </c>
      <c r="B46" s="11" t="s">
        <v>54</v>
      </c>
      <c r="C46" s="11" t="s">
        <v>53</v>
      </c>
      <c r="D46" s="11" t="s">
        <v>275</v>
      </c>
      <c r="E46" s="12">
        <v>25</v>
      </c>
      <c r="F46" s="12">
        <v>1220</v>
      </c>
      <c r="G46" s="12">
        <v>10</v>
      </c>
      <c r="H46" s="12">
        <v>50</v>
      </c>
      <c r="I46" s="12"/>
      <c r="J46" s="12"/>
      <c r="K46" s="12"/>
      <c r="L46" s="13"/>
      <c r="M46" s="12">
        <f t="shared" si="7"/>
        <v>0</v>
      </c>
      <c r="N46" s="12">
        <f t="shared" si="8"/>
        <v>0</v>
      </c>
      <c r="O46" s="14"/>
      <c r="P46" s="15">
        <v>0.08</v>
      </c>
      <c r="Q46" s="15">
        <f t="shared" si="9"/>
        <v>0</v>
      </c>
    </row>
    <row r="47" spans="1:19" x14ac:dyDescent="0.2">
      <c r="A47" s="26" t="s">
        <v>194</v>
      </c>
      <c r="B47" s="26" t="s">
        <v>54</v>
      </c>
      <c r="C47" s="26">
        <v>90444000</v>
      </c>
      <c r="D47" s="36" t="s">
        <v>277</v>
      </c>
      <c r="E47" s="12" t="s">
        <v>63</v>
      </c>
      <c r="F47" s="12">
        <v>1200</v>
      </c>
      <c r="G47" s="12">
        <v>10</v>
      </c>
      <c r="H47" s="12">
        <v>50</v>
      </c>
      <c r="I47" s="12"/>
      <c r="J47" s="12"/>
      <c r="K47" s="12"/>
      <c r="L47" s="13"/>
      <c r="M47" s="12">
        <f t="shared" si="7"/>
        <v>0</v>
      </c>
      <c r="N47" s="12">
        <f t="shared" si="8"/>
        <v>0</v>
      </c>
      <c r="O47" s="14"/>
      <c r="P47" s="15">
        <v>0.08</v>
      </c>
      <c r="Q47" s="15">
        <f t="shared" si="9"/>
        <v>0</v>
      </c>
    </row>
    <row r="48" spans="1:19" x14ac:dyDescent="0.2">
      <c r="A48" s="11" t="s">
        <v>230</v>
      </c>
      <c r="B48" s="11" t="s">
        <v>231</v>
      </c>
      <c r="C48" s="11" t="s">
        <v>230</v>
      </c>
      <c r="D48" s="11" t="s">
        <v>275</v>
      </c>
      <c r="E48" s="12">
        <v>25</v>
      </c>
      <c r="F48" s="12">
        <v>1500</v>
      </c>
      <c r="G48" s="12">
        <v>10</v>
      </c>
      <c r="H48" s="12">
        <v>50</v>
      </c>
      <c r="I48" s="12">
        <v>100</v>
      </c>
      <c r="J48" s="12"/>
      <c r="K48" s="12"/>
      <c r="L48" s="13"/>
      <c r="M48" s="12">
        <f t="shared" si="7"/>
        <v>100</v>
      </c>
      <c r="N48" s="12">
        <f t="shared" si="8"/>
        <v>2</v>
      </c>
      <c r="O48" s="14"/>
      <c r="P48" s="15">
        <v>0.11</v>
      </c>
      <c r="Q48" s="15">
        <f t="shared" si="9"/>
        <v>0.22</v>
      </c>
    </row>
    <row r="49" spans="1:19" x14ac:dyDescent="0.2">
      <c r="A49" s="11" t="s">
        <v>254</v>
      </c>
      <c r="B49" s="11" t="s">
        <v>255</v>
      </c>
      <c r="C49" s="11" t="s">
        <v>254</v>
      </c>
      <c r="D49" s="11" t="s">
        <v>275</v>
      </c>
      <c r="E49" s="12">
        <v>25</v>
      </c>
      <c r="F49" s="12">
        <v>1650</v>
      </c>
      <c r="G49" s="12">
        <v>10</v>
      </c>
      <c r="H49" s="12">
        <v>50</v>
      </c>
      <c r="I49" s="12"/>
      <c r="J49" s="12"/>
      <c r="K49" s="12"/>
      <c r="L49" s="13"/>
      <c r="M49" s="12">
        <f t="shared" si="7"/>
        <v>0</v>
      </c>
      <c r="N49" s="12">
        <f t="shared" si="8"/>
        <v>0</v>
      </c>
      <c r="O49" s="14"/>
      <c r="P49" s="15">
        <v>0.12</v>
      </c>
      <c r="Q49" s="15">
        <f t="shared" si="9"/>
        <v>0</v>
      </c>
    </row>
    <row r="50" spans="1:19" x14ac:dyDescent="0.2">
      <c r="A50" s="11" t="s">
        <v>193</v>
      </c>
      <c r="B50" s="11" t="s">
        <v>175</v>
      </c>
      <c r="C50" s="11" t="s">
        <v>193</v>
      </c>
      <c r="D50" s="11" t="s">
        <v>275</v>
      </c>
      <c r="E50" s="12">
        <v>25</v>
      </c>
      <c r="F50" s="12">
        <v>1800</v>
      </c>
      <c r="G50" s="12">
        <v>10</v>
      </c>
      <c r="H50" s="12">
        <v>50</v>
      </c>
      <c r="I50" s="12"/>
      <c r="J50" s="12"/>
      <c r="K50" s="12"/>
      <c r="L50" s="13"/>
      <c r="M50" s="12">
        <f t="shared" si="7"/>
        <v>0</v>
      </c>
      <c r="N50" s="12">
        <f t="shared" si="8"/>
        <v>0</v>
      </c>
      <c r="O50" s="14"/>
      <c r="P50" s="15">
        <v>0.12</v>
      </c>
      <c r="Q50" s="15">
        <f t="shared" si="9"/>
        <v>0</v>
      </c>
    </row>
    <row r="51" spans="1:19" x14ac:dyDescent="0.2">
      <c r="A51" s="36" t="s">
        <v>293</v>
      </c>
      <c r="B51" s="36" t="s">
        <v>294</v>
      </c>
      <c r="C51" s="36">
        <v>90443000</v>
      </c>
      <c r="D51" s="36" t="s">
        <v>277</v>
      </c>
      <c r="E51" s="12" t="s">
        <v>63</v>
      </c>
      <c r="F51" s="12">
        <v>2100</v>
      </c>
      <c r="G51" s="12">
        <v>10</v>
      </c>
      <c r="H51" s="12">
        <v>50</v>
      </c>
      <c r="I51" s="12"/>
      <c r="J51" s="12"/>
      <c r="K51" s="12"/>
      <c r="L51" s="13"/>
      <c r="M51" s="12">
        <f t="shared" si="7"/>
        <v>0</v>
      </c>
      <c r="N51" s="12">
        <f t="shared" si="8"/>
        <v>0</v>
      </c>
      <c r="O51" s="14"/>
      <c r="P51" s="15">
        <v>0.09</v>
      </c>
      <c r="Q51" s="15">
        <f t="shared" si="9"/>
        <v>0</v>
      </c>
    </row>
    <row r="52" spans="1:19" x14ac:dyDescent="0.2">
      <c r="A52" s="36" t="s">
        <v>174</v>
      </c>
      <c r="B52" s="36" t="s">
        <v>175</v>
      </c>
      <c r="C52" s="36">
        <v>90443900</v>
      </c>
      <c r="D52" s="36" t="s">
        <v>277</v>
      </c>
      <c r="E52" s="12" t="s">
        <v>63</v>
      </c>
      <c r="F52" s="12">
        <v>1800</v>
      </c>
      <c r="G52" s="12">
        <v>10</v>
      </c>
      <c r="H52" s="12">
        <v>50</v>
      </c>
      <c r="I52" s="12"/>
      <c r="J52" s="12"/>
      <c r="K52" s="12"/>
      <c r="L52" s="13"/>
      <c r="M52" s="12">
        <f t="shared" si="7"/>
        <v>0</v>
      </c>
      <c r="N52" s="12">
        <f t="shared" si="8"/>
        <v>0</v>
      </c>
      <c r="O52" s="14"/>
      <c r="P52" s="15">
        <v>0.12</v>
      </c>
      <c r="Q52" s="15">
        <f t="shared" si="9"/>
        <v>0</v>
      </c>
    </row>
    <row r="53" spans="1:19" x14ac:dyDescent="0.2">
      <c r="A53" s="28" t="s">
        <v>70</v>
      </c>
      <c r="B53" s="28"/>
      <c r="C53" s="29"/>
      <c r="D53" s="29"/>
      <c r="E53" s="30"/>
      <c r="F53" s="36"/>
      <c r="G53" s="20"/>
      <c r="H53" s="20"/>
      <c r="I53" s="12"/>
      <c r="J53" s="12"/>
      <c r="K53" s="12"/>
      <c r="L53" s="20"/>
      <c r="M53" s="12"/>
      <c r="N53" s="12"/>
      <c r="O53" s="14"/>
      <c r="P53" s="12"/>
      <c r="Q53" s="15"/>
    </row>
    <row r="54" spans="1:19" x14ac:dyDescent="0.2">
      <c r="A54" s="11" t="s">
        <v>295</v>
      </c>
      <c r="B54" s="11" t="s">
        <v>296</v>
      </c>
      <c r="C54" s="11" t="s">
        <v>295</v>
      </c>
      <c r="D54" s="11" t="s">
        <v>275</v>
      </c>
      <c r="E54" s="12">
        <v>32</v>
      </c>
      <c r="F54" s="12">
        <v>100</v>
      </c>
      <c r="G54" s="12">
        <v>10</v>
      </c>
      <c r="H54" s="12">
        <v>300</v>
      </c>
      <c r="I54" s="12"/>
      <c r="J54" s="12">
        <v>300</v>
      </c>
      <c r="K54" s="12"/>
      <c r="L54" s="13"/>
      <c r="M54" s="12">
        <f t="shared" ref="M54:M68" si="10">SUM(I54:L54)</f>
        <v>300</v>
      </c>
      <c r="N54" s="12">
        <f t="shared" ref="N54:N68" si="11">$M54/$H54</f>
        <v>1</v>
      </c>
      <c r="O54" s="14"/>
      <c r="P54" s="15">
        <v>0.09</v>
      </c>
      <c r="Q54" s="15">
        <f t="shared" ref="Q54:Q68" si="12">$N54*$P54</f>
        <v>0.09</v>
      </c>
      <c r="R54" s="43">
        <f>SUM(Q54:Q68)</f>
        <v>0.54</v>
      </c>
      <c r="S54" s="3">
        <f>R54*100/$R$137</f>
        <v>4.4334975369458132</v>
      </c>
    </row>
    <row r="55" spans="1:19" x14ac:dyDescent="0.2">
      <c r="A55" s="11" t="s">
        <v>71</v>
      </c>
      <c r="B55" s="11" t="s">
        <v>72</v>
      </c>
      <c r="C55" s="11" t="s">
        <v>71</v>
      </c>
      <c r="D55" s="11" t="s">
        <v>275</v>
      </c>
      <c r="E55" s="12">
        <v>32</v>
      </c>
      <c r="F55" s="12">
        <v>150</v>
      </c>
      <c r="G55" s="12">
        <v>10</v>
      </c>
      <c r="H55" s="12">
        <v>300</v>
      </c>
      <c r="I55" s="12"/>
      <c r="J55" s="12"/>
      <c r="K55" s="12"/>
      <c r="L55" s="13"/>
      <c r="M55" s="12">
        <f t="shared" si="10"/>
        <v>0</v>
      </c>
      <c r="N55" s="12">
        <f t="shared" si="11"/>
        <v>0</v>
      </c>
      <c r="O55" s="14"/>
      <c r="P55" s="15">
        <v>0.09</v>
      </c>
      <c r="Q55" s="15">
        <f t="shared" si="12"/>
        <v>0</v>
      </c>
    </row>
    <row r="56" spans="1:19" x14ac:dyDescent="0.2">
      <c r="A56" s="36" t="s">
        <v>256</v>
      </c>
      <c r="B56" s="36" t="s">
        <v>72</v>
      </c>
      <c r="C56" s="36">
        <v>90446200</v>
      </c>
      <c r="D56" s="36" t="s">
        <v>277</v>
      </c>
      <c r="E56" s="12">
        <v>32</v>
      </c>
      <c r="F56" s="12">
        <v>150</v>
      </c>
      <c r="G56" s="12">
        <v>10</v>
      </c>
      <c r="H56" s="12">
        <v>300</v>
      </c>
      <c r="I56" s="12"/>
      <c r="J56" s="12"/>
      <c r="K56" s="12"/>
      <c r="L56" s="13"/>
      <c r="M56" s="12">
        <f t="shared" si="10"/>
        <v>0</v>
      </c>
      <c r="N56" s="12">
        <f t="shared" si="11"/>
        <v>0</v>
      </c>
      <c r="O56" s="14"/>
      <c r="P56" s="15">
        <v>0.09</v>
      </c>
      <c r="Q56" s="15">
        <f t="shared" si="12"/>
        <v>0</v>
      </c>
    </row>
    <row r="57" spans="1:19" x14ac:dyDescent="0.2">
      <c r="A57" s="11" t="s">
        <v>200</v>
      </c>
      <c r="B57" s="11" t="s">
        <v>201</v>
      </c>
      <c r="C57" s="11" t="s">
        <v>200</v>
      </c>
      <c r="D57" s="11" t="s">
        <v>275</v>
      </c>
      <c r="E57" s="12">
        <v>32</v>
      </c>
      <c r="F57" s="12">
        <v>200</v>
      </c>
      <c r="G57" s="12">
        <v>10</v>
      </c>
      <c r="H57" s="12">
        <v>300</v>
      </c>
      <c r="I57" s="12"/>
      <c r="J57" s="12"/>
      <c r="K57" s="12"/>
      <c r="L57" s="13"/>
      <c r="M57" s="12">
        <f t="shared" si="10"/>
        <v>0</v>
      </c>
      <c r="N57" s="12">
        <f t="shared" si="11"/>
        <v>0</v>
      </c>
      <c r="O57" s="14"/>
      <c r="P57" s="15">
        <v>0.09</v>
      </c>
      <c r="Q57" s="15">
        <f t="shared" si="12"/>
        <v>0</v>
      </c>
    </row>
    <row r="58" spans="1:19" x14ac:dyDescent="0.2">
      <c r="A58" s="11" t="s">
        <v>73</v>
      </c>
      <c r="B58" s="11" t="s">
        <v>74</v>
      </c>
      <c r="C58" s="11" t="s">
        <v>73</v>
      </c>
      <c r="D58" s="11" t="s">
        <v>275</v>
      </c>
      <c r="E58" s="12">
        <v>32</v>
      </c>
      <c r="F58" s="12">
        <v>300</v>
      </c>
      <c r="G58" s="12">
        <v>10</v>
      </c>
      <c r="H58" s="12">
        <v>150</v>
      </c>
      <c r="I58" s="12"/>
      <c r="J58" s="12"/>
      <c r="K58" s="12"/>
      <c r="L58" s="13"/>
      <c r="M58" s="12">
        <f t="shared" si="10"/>
        <v>0</v>
      </c>
      <c r="N58" s="12">
        <f t="shared" si="11"/>
        <v>0</v>
      </c>
      <c r="O58" s="14"/>
      <c r="P58" s="15">
        <v>0.09</v>
      </c>
      <c r="Q58" s="15">
        <f t="shared" si="12"/>
        <v>0</v>
      </c>
    </row>
    <row r="59" spans="1:19" x14ac:dyDescent="0.2">
      <c r="A59" s="36" t="s">
        <v>232</v>
      </c>
      <c r="B59" s="36" t="s">
        <v>74</v>
      </c>
      <c r="C59" s="36">
        <v>90446300</v>
      </c>
      <c r="D59" s="36" t="s">
        <v>277</v>
      </c>
      <c r="E59" s="12" t="s">
        <v>180</v>
      </c>
      <c r="F59" s="12">
        <v>300</v>
      </c>
      <c r="G59" s="12">
        <v>10</v>
      </c>
      <c r="H59" s="12">
        <v>150</v>
      </c>
      <c r="I59" s="12"/>
      <c r="J59" s="12">
        <v>300</v>
      </c>
      <c r="K59" s="12"/>
      <c r="L59" s="13"/>
      <c r="M59" s="12">
        <f t="shared" si="10"/>
        <v>300</v>
      </c>
      <c r="N59" s="12">
        <f t="shared" si="11"/>
        <v>2</v>
      </c>
      <c r="O59" s="14"/>
      <c r="P59" s="15">
        <v>0.09</v>
      </c>
      <c r="Q59" s="15">
        <f t="shared" si="12"/>
        <v>0.18</v>
      </c>
    </row>
    <row r="60" spans="1:19" x14ac:dyDescent="0.2">
      <c r="A60" s="11" t="s">
        <v>75</v>
      </c>
      <c r="B60" s="11" t="s">
        <v>76</v>
      </c>
      <c r="C60" s="11" t="s">
        <v>75</v>
      </c>
      <c r="D60" s="11" t="s">
        <v>275</v>
      </c>
      <c r="E60" s="12">
        <v>32</v>
      </c>
      <c r="F60" s="12">
        <v>450</v>
      </c>
      <c r="G60" s="12">
        <v>10</v>
      </c>
      <c r="H60" s="12">
        <v>100</v>
      </c>
      <c r="I60" s="12"/>
      <c r="J60" s="12"/>
      <c r="K60" s="12"/>
      <c r="L60" s="13"/>
      <c r="M60" s="12">
        <f t="shared" si="10"/>
        <v>0</v>
      </c>
      <c r="N60" s="12">
        <f t="shared" si="11"/>
        <v>0</v>
      </c>
      <c r="O60" s="14"/>
      <c r="P60" s="15">
        <v>0.09</v>
      </c>
      <c r="Q60" s="15">
        <f t="shared" si="12"/>
        <v>0</v>
      </c>
    </row>
    <row r="61" spans="1:19" x14ac:dyDescent="0.2">
      <c r="A61" s="36" t="s">
        <v>179</v>
      </c>
      <c r="B61" s="36" t="s">
        <v>76</v>
      </c>
      <c r="C61" s="36">
        <v>90446400</v>
      </c>
      <c r="D61" s="36" t="s">
        <v>277</v>
      </c>
      <c r="E61" s="12" t="s">
        <v>180</v>
      </c>
      <c r="F61" s="12">
        <v>450</v>
      </c>
      <c r="G61" s="12">
        <v>10</v>
      </c>
      <c r="H61" s="12">
        <v>100</v>
      </c>
      <c r="I61" s="12"/>
      <c r="J61" s="12">
        <v>300</v>
      </c>
      <c r="K61" s="12"/>
      <c r="L61" s="13"/>
      <c r="M61" s="12">
        <f t="shared" si="10"/>
        <v>300</v>
      </c>
      <c r="N61" s="12">
        <f t="shared" si="11"/>
        <v>3</v>
      </c>
      <c r="O61" s="14"/>
      <c r="P61" s="15">
        <v>0.09</v>
      </c>
      <c r="Q61" s="15">
        <f t="shared" si="12"/>
        <v>0.27</v>
      </c>
    </row>
    <row r="62" spans="1:19" x14ac:dyDescent="0.2">
      <c r="A62" s="11" t="s">
        <v>156</v>
      </c>
      <c r="B62" s="11" t="s">
        <v>157</v>
      </c>
      <c r="C62" s="11" t="s">
        <v>156</v>
      </c>
      <c r="D62" s="11" t="s">
        <v>275</v>
      </c>
      <c r="E62" s="12">
        <v>32</v>
      </c>
      <c r="F62" s="12">
        <v>600</v>
      </c>
      <c r="G62" s="12">
        <v>10</v>
      </c>
      <c r="H62" s="12">
        <v>100</v>
      </c>
      <c r="I62" s="12"/>
      <c r="J62" s="12"/>
      <c r="K62" s="12"/>
      <c r="L62" s="13"/>
      <c r="M62" s="12">
        <f t="shared" si="10"/>
        <v>0</v>
      </c>
      <c r="N62" s="12">
        <f t="shared" si="11"/>
        <v>0</v>
      </c>
      <c r="O62" s="14"/>
      <c r="P62" s="15">
        <v>0.12</v>
      </c>
      <c r="Q62" s="15">
        <f t="shared" si="12"/>
        <v>0</v>
      </c>
    </row>
    <row r="63" spans="1:19" x14ac:dyDescent="0.2">
      <c r="A63" s="36" t="s">
        <v>181</v>
      </c>
      <c r="B63" s="36" t="s">
        <v>157</v>
      </c>
      <c r="C63" s="36">
        <v>90446600</v>
      </c>
      <c r="D63" s="36" t="s">
        <v>277</v>
      </c>
      <c r="E63" s="12" t="s">
        <v>180</v>
      </c>
      <c r="F63" s="12">
        <v>600</v>
      </c>
      <c r="G63" s="12">
        <v>10</v>
      </c>
      <c r="H63" s="12">
        <v>100</v>
      </c>
      <c r="I63" s="12"/>
      <c r="J63" s="12"/>
      <c r="K63" s="12"/>
      <c r="L63" s="13"/>
      <c r="M63" s="12">
        <f t="shared" si="10"/>
        <v>0</v>
      </c>
      <c r="N63" s="12">
        <f t="shared" si="11"/>
        <v>0</v>
      </c>
      <c r="O63" s="14"/>
      <c r="P63" s="15">
        <v>0.12</v>
      </c>
      <c r="Q63" s="15">
        <f t="shared" si="12"/>
        <v>0</v>
      </c>
    </row>
    <row r="64" spans="1:19" x14ac:dyDescent="0.2">
      <c r="A64" s="11" t="s">
        <v>222</v>
      </c>
      <c r="B64" s="11" t="s">
        <v>223</v>
      </c>
      <c r="C64" s="11" t="s">
        <v>222</v>
      </c>
      <c r="D64" s="11" t="s">
        <v>275</v>
      </c>
      <c r="E64" s="12">
        <v>32</v>
      </c>
      <c r="F64" s="12">
        <v>750</v>
      </c>
      <c r="G64" s="12">
        <v>10</v>
      </c>
      <c r="H64" s="12">
        <v>60</v>
      </c>
      <c r="I64" s="12"/>
      <c r="J64" s="12"/>
      <c r="K64" s="12"/>
      <c r="L64" s="13"/>
      <c r="M64" s="12">
        <f t="shared" si="10"/>
        <v>0</v>
      </c>
      <c r="N64" s="12">
        <f t="shared" si="11"/>
        <v>0</v>
      </c>
      <c r="O64" s="14"/>
      <c r="P64" s="15">
        <v>0.09</v>
      </c>
      <c r="Q64" s="15">
        <f t="shared" si="12"/>
        <v>0</v>
      </c>
    </row>
    <row r="65" spans="1:19" x14ac:dyDescent="0.2">
      <c r="A65" s="11" t="s">
        <v>158</v>
      </c>
      <c r="B65" s="11" t="s">
        <v>159</v>
      </c>
      <c r="C65" s="11" t="s">
        <v>158</v>
      </c>
      <c r="D65" s="11" t="s">
        <v>275</v>
      </c>
      <c r="E65" s="12">
        <v>32</v>
      </c>
      <c r="F65" s="12">
        <v>900</v>
      </c>
      <c r="G65" s="12">
        <v>10</v>
      </c>
      <c r="H65" s="12">
        <v>50</v>
      </c>
      <c r="I65" s="12"/>
      <c r="J65" s="12"/>
      <c r="K65" s="12"/>
      <c r="L65" s="13"/>
      <c r="M65" s="12">
        <f t="shared" si="10"/>
        <v>0</v>
      </c>
      <c r="N65" s="12">
        <f t="shared" si="11"/>
        <v>0</v>
      </c>
      <c r="O65" s="14"/>
      <c r="P65" s="15">
        <v>0.09</v>
      </c>
      <c r="Q65" s="15">
        <f t="shared" si="12"/>
        <v>0</v>
      </c>
    </row>
    <row r="66" spans="1:19" x14ac:dyDescent="0.2">
      <c r="A66" s="36" t="s">
        <v>182</v>
      </c>
      <c r="B66" s="36" t="s">
        <v>159</v>
      </c>
      <c r="C66" s="36">
        <v>90446700</v>
      </c>
      <c r="D66" s="36" t="s">
        <v>277</v>
      </c>
      <c r="E66" s="12" t="s">
        <v>180</v>
      </c>
      <c r="F66" s="12">
        <v>900</v>
      </c>
      <c r="G66" s="12">
        <v>10</v>
      </c>
      <c r="H66" s="12">
        <v>50</v>
      </c>
      <c r="I66" s="12"/>
      <c r="J66" s="12"/>
      <c r="K66" s="12"/>
      <c r="L66" s="13"/>
      <c r="M66" s="12">
        <f t="shared" si="10"/>
        <v>0</v>
      </c>
      <c r="N66" s="12">
        <f t="shared" si="11"/>
        <v>0</v>
      </c>
      <c r="O66" s="14"/>
      <c r="P66" s="15">
        <v>0.09</v>
      </c>
      <c r="Q66" s="15">
        <f t="shared" si="12"/>
        <v>0</v>
      </c>
    </row>
    <row r="67" spans="1:19" x14ac:dyDescent="0.2">
      <c r="A67" s="11" t="s">
        <v>233</v>
      </c>
      <c r="B67" s="11" t="s">
        <v>234</v>
      </c>
      <c r="C67" s="11" t="s">
        <v>233</v>
      </c>
      <c r="D67" s="11" t="s">
        <v>275</v>
      </c>
      <c r="E67" s="12">
        <v>32</v>
      </c>
      <c r="F67" s="12">
        <v>1200</v>
      </c>
      <c r="G67" s="12">
        <v>10</v>
      </c>
      <c r="H67" s="12">
        <v>50</v>
      </c>
      <c r="I67" s="12"/>
      <c r="J67" s="12"/>
      <c r="K67" s="12"/>
      <c r="L67" s="13"/>
      <c r="M67" s="12">
        <f t="shared" si="10"/>
        <v>0</v>
      </c>
      <c r="N67" s="12">
        <f t="shared" si="11"/>
        <v>0</v>
      </c>
      <c r="O67" s="14"/>
      <c r="P67" s="15">
        <v>0.12</v>
      </c>
      <c r="Q67" s="15">
        <f t="shared" si="12"/>
        <v>0</v>
      </c>
    </row>
    <row r="68" spans="1:19" x14ac:dyDescent="0.2">
      <c r="A68" s="37" t="s">
        <v>236</v>
      </c>
      <c r="B68" s="36" t="s">
        <v>237</v>
      </c>
      <c r="C68" s="48">
        <v>90446800</v>
      </c>
      <c r="D68" s="36" t="s">
        <v>277</v>
      </c>
      <c r="E68" s="12" t="s">
        <v>180</v>
      </c>
      <c r="F68" s="12">
        <v>1800</v>
      </c>
      <c r="G68" s="12">
        <v>10</v>
      </c>
      <c r="H68" s="12">
        <v>25</v>
      </c>
      <c r="I68" s="12"/>
      <c r="J68" s="12"/>
      <c r="K68" s="12"/>
      <c r="L68" s="13"/>
      <c r="M68" s="12">
        <f t="shared" si="10"/>
        <v>0</v>
      </c>
      <c r="N68" s="12">
        <f t="shared" si="11"/>
        <v>0</v>
      </c>
      <c r="O68" s="14"/>
      <c r="P68" s="15">
        <v>0.18</v>
      </c>
      <c r="Q68" s="15">
        <f t="shared" si="12"/>
        <v>0</v>
      </c>
      <c r="R68" s="43"/>
    </row>
    <row r="69" spans="1:19" x14ac:dyDescent="0.2">
      <c r="A69" s="28" t="s">
        <v>77</v>
      </c>
      <c r="B69" s="28"/>
      <c r="C69" s="29"/>
      <c r="D69" s="29"/>
      <c r="E69" s="30"/>
      <c r="F69" s="36"/>
      <c r="G69" s="12"/>
      <c r="H69" s="12"/>
      <c r="I69" s="12"/>
      <c r="J69" s="12"/>
      <c r="K69" s="12"/>
      <c r="L69" s="8"/>
      <c r="M69" s="12"/>
      <c r="N69" s="12"/>
      <c r="O69" s="14"/>
      <c r="P69" s="12"/>
      <c r="Q69" s="15"/>
    </row>
    <row r="70" spans="1:19" x14ac:dyDescent="0.2">
      <c r="A70" s="11" t="s">
        <v>297</v>
      </c>
      <c r="B70" s="11" t="s">
        <v>298</v>
      </c>
      <c r="C70" s="11" t="s">
        <v>297</v>
      </c>
      <c r="D70" s="11" t="s">
        <v>275</v>
      </c>
      <c r="E70" s="12">
        <v>40</v>
      </c>
      <c r="F70" s="12">
        <v>100</v>
      </c>
      <c r="G70" s="12">
        <v>10</v>
      </c>
      <c r="H70" s="12">
        <v>300</v>
      </c>
      <c r="I70" s="12"/>
      <c r="J70" s="12"/>
      <c r="K70" s="12"/>
      <c r="L70" s="13"/>
      <c r="M70" s="12">
        <f t="shared" ref="M70:M84" si="13">SUM(I70:L70)</f>
        <v>0</v>
      </c>
      <c r="N70" s="12">
        <f t="shared" ref="N70:N84" si="14">$M70/$H70</f>
        <v>0</v>
      </c>
      <c r="O70" s="14"/>
      <c r="P70" s="15">
        <v>0.13</v>
      </c>
      <c r="Q70" s="15">
        <f t="shared" ref="Q70:Q84" si="15">$N70*$P70</f>
        <v>0</v>
      </c>
      <c r="R70" s="43">
        <f>SUM(Q70:Q84)</f>
        <v>1.36</v>
      </c>
      <c r="S70" s="3">
        <f>R70*100/$R$137</f>
        <v>11.16584564860427</v>
      </c>
    </row>
    <row r="71" spans="1:19" x14ac:dyDescent="0.2">
      <c r="A71" s="11" t="s">
        <v>78</v>
      </c>
      <c r="B71" s="11" t="s">
        <v>79</v>
      </c>
      <c r="C71" s="11" t="s">
        <v>78</v>
      </c>
      <c r="D71" s="11" t="s">
        <v>275</v>
      </c>
      <c r="E71" s="12">
        <v>40</v>
      </c>
      <c r="F71" s="12">
        <v>150</v>
      </c>
      <c r="G71" s="12">
        <v>10</v>
      </c>
      <c r="H71" s="12">
        <v>300</v>
      </c>
      <c r="I71" s="12"/>
      <c r="J71" s="12"/>
      <c r="K71" s="12"/>
      <c r="L71" s="13"/>
      <c r="M71" s="12">
        <f t="shared" si="13"/>
        <v>0</v>
      </c>
      <c r="N71" s="12">
        <f t="shared" si="14"/>
        <v>0</v>
      </c>
      <c r="O71" s="14"/>
      <c r="P71" s="15">
        <v>0.13</v>
      </c>
      <c r="Q71" s="15">
        <f t="shared" si="15"/>
        <v>0</v>
      </c>
    </row>
    <row r="72" spans="1:19" x14ac:dyDescent="0.2">
      <c r="A72" s="36" t="s">
        <v>240</v>
      </c>
      <c r="B72" s="36" t="s">
        <v>79</v>
      </c>
      <c r="C72" s="31" t="s">
        <v>241</v>
      </c>
      <c r="D72" s="36" t="s">
        <v>277</v>
      </c>
      <c r="E72" s="12">
        <v>40</v>
      </c>
      <c r="F72" s="12">
        <v>150</v>
      </c>
      <c r="G72" s="12">
        <v>10</v>
      </c>
      <c r="H72" s="12">
        <v>300</v>
      </c>
      <c r="I72" s="12"/>
      <c r="J72" s="12"/>
      <c r="K72" s="12"/>
      <c r="L72" s="13"/>
      <c r="M72" s="12">
        <f t="shared" si="13"/>
        <v>0</v>
      </c>
      <c r="N72" s="12">
        <f t="shared" si="14"/>
        <v>0</v>
      </c>
      <c r="O72" s="14"/>
      <c r="P72" s="15">
        <v>0.13</v>
      </c>
      <c r="Q72" s="15">
        <f t="shared" si="15"/>
        <v>0</v>
      </c>
    </row>
    <row r="73" spans="1:19" x14ac:dyDescent="0.2">
      <c r="A73" s="11" t="s">
        <v>80</v>
      </c>
      <c r="B73" s="11" t="s">
        <v>81</v>
      </c>
      <c r="C73" s="11" t="s">
        <v>80</v>
      </c>
      <c r="D73" s="11" t="s">
        <v>275</v>
      </c>
      <c r="E73" s="12">
        <v>40</v>
      </c>
      <c r="F73" s="12">
        <v>200</v>
      </c>
      <c r="G73" s="12">
        <v>10</v>
      </c>
      <c r="H73" s="12">
        <v>150</v>
      </c>
      <c r="I73" s="12"/>
      <c r="J73" s="12"/>
      <c r="K73" s="12"/>
      <c r="L73" s="13"/>
      <c r="M73" s="12">
        <f t="shared" si="13"/>
        <v>0</v>
      </c>
      <c r="N73" s="12">
        <f t="shared" si="14"/>
        <v>0</v>
      </c>
      <c r="O73" s="14"/>
      <c r="P73" s="15">
        <v>0.13</v>
      </c>
      <c r="Q73" s="15">
        <f t="shared" si="15"/>
        <v>0</v>
      </c>
    </row>
    <row r="74" spans="1:19" x14ac:dyDescent="0.2">
      <c r="A74" s="11" t="s">
        <v>82</v>
      </c>
      <c r="B74" s="11" t="s">
        <v>83</v>
      </c>
      <c r="C74" s="11" t="s">
        <v>82</v>
      </c>
      <c r="D74" s="11" t="s">
        <v>275</v>
      </c>
      <c r="E74" s="12">
        <v>40</v>
      </c>
      <c r="F74" s="12">
        <v>300</v>
      </c>
      <c r="G74" s="12">
        <v>10</v>
      </c>
      <c r="H74" s="12">
        <v>150</v>
      </c>
      <c r="I74" s="12"/>
      <c r="J74" s="12"/>
      <c r="K74" s="12"/>
      <c r="L74" s="13"/>
      <c r="M74" s="12">
        <f t="shared" si="13"/>
        <v>0</v>
      </c>
      <c r="N74" s="12">
        <f t="shared" si="14"/>
        <v>0</v>
      </c>
      <c r="O74" s="14"/>
      <c r="P74" s="15">
        <v>0.13</v>
      </c>
      <c r="Q74" s="15">
        <f t="shared" si="15"/>
        <v>0</v>
      </c>
    </row>
    <row r="75" spans="1:19" x14ac:dyDescent="0.2">
      <c r="A75" s="36" t="s">
        <v>183</v>
      </c>
      <c r="B75" s="36" t="s">
        <v>83</v>
      </c>
      <c r="C75" s="36">
        <v>90447300</v>
      </c>
      <c r="D75" s="36" t="s">
        <v>277</v>
      </c>
      <c r="E75" s="12" t="s">
        <v>89</v>
      </c>
      <c r="F75" s="12">
        <v>300</v>
      </c>
      <c r="G75" s="12">
        <v>10</v>
      </c>
      <c r="H75" s="12">
        <v>150</v>
      </c>
      <c r="I75" s="12"/>
      <c r="J75" s="12">
        <v>300</v>
      </c>
      <c r="K75" s="12"/>
      <c r="L75" s="13"/>
      <c r="M75" s="12">
        <f t="shared" si="13"/>
        <v>300</v>
      </c>
      <c r="N75" s="12">
        <f t="shared" si="14"/>
        <v>2</v>
      </c>
      <c r="O75" s="14"/>
      <c r="P75" s="15">
        <v>0.13</v>
      </c>
      <c r="Q75" s="15">
        <f t="shared" si="15"/>
        <v>0.26</v>
      </c>
    </row>
    <row r="76" spans="1:19" x14ac:dyDescent="0.2">
      <c r="A76" s="11" t="s">
        <v>84</v>
      </c>
      <c r="B76" s="11" t="s">
        <v>85</v>
      </c>
      <c r="C76" s="11" t="s">
        <v>84</v>
      </c>
      <c r="D76" s="11" t="s">
        <v>275</v>
      </c>
      <c r="E76" s="12">
        <v>40</v>
      </c>
      <c r="F76" s="12">
        <v>450</v>
      </c>
      <c r="G76" s="12">
        <v>10</v>
      </c>
      <c r="H76" s="12">
        <v>100</v>
      </c>
      <c r="I76" s="12"/>
      <c r="J76" s="12"/>
      <c r="K76" s="12"/>
      <c r="L76" s="13"/>
      <c r="M76" s="12">
        <f t="shared" si="13"/>
        <v>0</v>
      </c>
      <c r="N76" s="12">
        <f t="shared" si="14"/>
        <v>0</v>
      </c>
      <c r="O76" s="14"/>
      <c r="P76" s="15">
        <v>0.13</v>
      </c>
      <c r="Q76" s="15">
        <f t="shared" si="15"/>
        <v>0</v>
      </c>
    </row>
    <row r="77" spans="1:19" x14ac:dyDescent="0.2">
      <c r="A77" s="36" t="s">
        <v>184</v>
      </c>
      <c r="B77" s="36" t="s">
        <v>85</v>
      </c>
      <c r="C77" s="36">
        <v>90447400</v>
      </c>
      <c r="D77" s="36" t="s">
        <v>277</v>
      </c>
      <c r="E77" s="12" t="s">
        <v>89</v>
      </c>
      <c r="F77" s="12">
        <v>450</v>
      </c>
      <c r="G77" s="12">
        <v>10</v>
      </c>
      <c r="H77" s="12">
        <v>100</v>
      </c>
      <c r="I77" s="12"/>
      <c r="J77" s="12"/>
      <c r="K77" s="12"/>
      <c r="L77" s="13"/>
      <c r="M77" s="12">
        <f t="shared" si="13"/>
        <v>0</v>
      </c>
      <c r="N77" s="12">
        <f t="shared" si="14"/>
        <v>0</v>
      </c>
      <c r="O77" s="14"/>
      <c r="P77" s="15">
        <v>0.13</v>
      </c>
      <c r="Q77" s="15">
        <f t="shared" si="15"/>
        <v>0</v>
      </c>
    </row>
    <row r="78" spans="1:19" x14ac:dyDescent="0.2">
      <c r="A78" s="11" t="s">
        <v>86</v>
      </c>
      <c r="B78" s="11" t="s">
        <v>87</v>
      </c>
      <c r="C78" s="11" t="s">
        <v>86</v>
      </c>
      <c r="D78" s="11" t="s">
        <v>275</v>
      </c>
      <c r="E78" s="12">
        <v>40</v>
      </c>
      <c r="F78" s="12">
        <v>600</v>
      </c>
      <c r="G78" s="12">
        <v>10</v>
      </c>
      <c r="H78" s="12">
        <v>50</v>
      </c>
      <c r="I78" s="12"/>
      <c r="J78" s="12"/>
      <c r="K78" s="12"/>
      <c r="L78" s="13"/>
      <c r="M78" s="12">
        <f t="shared" si="13"/>
        <v>0</v>
      </c>
      <c r="N78" s="12">
        <f t="shared" si="14"/>
        <v>0</v>
      </c>
      <c r="O78" s="14"/>
      <c r="P78" s="15">
        <v>0.09</v>
      </c>
      <c r="Q78" s="15">
        <f t="shared" si="15"/>
        <v>0</v>
      </c>
    </row>
    <row r="79" spans="1:19" x14ac:dyDescent="0.2">
      <c r="A79" s="36" t="s">
        <v>88</v>
      </c>
      <c r="B79" s="36" t="s">
        <v>87</v>
      </c>
      <c r="C79" s="36">
        <v>90447600</v>
      </c>
      <c r="D79" s="36" t="s">
        <v>277</v>
      </c>
      <c r="E79" s="12" t="s">
        <v>89</v>
      </c>
      <c r="F79" s="12">
        <v>600</v>
      </c>
      <c r="G79" s="12">
        <v>10</v>
      </c>
      <c r="H79" s="12">
        <v>50</v>
      </c>
      <c r="I79" s="12"/>
      <c r="J79" s="12"/>
      <c r="K79" s="12"/>
      <c r="L79" s="13"/>
      <c r="M79" s="12">
        <f t="shared" si="13"/>
        <v>0</v>
      </c>
      <c r="N79" s="12">
        <f t="shared" si="14"/>
        <v>0</v>
      </c>
      <c r="O79" s="14"/>
      <c r="P79" s="15">
        <v>0.09</v>
      </c>
      <c r="Q79" s="15">
        <f t="shared" si="15"/>
        <v>0</v>
      </c>
    </row>
    <row r="80" spans="1:19" x14ac:dyDescent="0.2">
      <c r="A80" s="11" t="s">
        <v>90</v>
      </c>
      <c r="B80" s="11" t="s">
        <v>91</v>
      </c>
      <c r="C80" s="11" t="s">
        <v>90</v>
      </c>
      <c r="D80" s="11" t="s">
        <v>275</v>
      </c>
      <c r="E80" s="12">
        <v>40</v>
      </c>
      <c r="F80" s="12">
        <v>750</v>
      </c>
      <c r="G80" s="12">
        <v>10</v>
      </c>
      <c r="H80" s="12">
        <v>50</v>
      </c>
      <c r="I80" s="12"/>
      <c r="J80" s="12">
        <v>300</v>
      </c>
      <c r="K80" s="12"/>
      <c r="L80" s="13"/>
      <c r="M80" s="12">
        <f t="shared" si="13"/>
        <v>300</v>
      </c>
      <c r="N80" s="12">
        <f t="shared" si="14"/>
        <v>6</v>
      </c>
      <c r="O80" s="14"/>
      <c r="P80" s="15">
        <v>0.13</v>
      </c>
      <c r="Q80" s="15">
        <f t="shared" si="15"/>
        <v>0.78</v>
      </c>
    </row>
    <row r="81" spans="1:19" x14ac:dyDescent="0.2">
      <c r="A81" s="11" t="s">
        <v>92</v>
      </c>
      <c r="B81" s="11" t="s">
        <v>93</v>
      </c>
      <c r="C81" s="11" t="s">
        <v>92</v>
      </c>
      <c r="D81" s="11" t="s">
        <v>275</v>
      </c>
      <c r="E81" s="12">
        <v>40</v>
      </c>
      <c r="F81" s="12">
        <v>900</v>
      </c>
      <c r="G81" s="12">
        <v>10</v>
      </c>
      <c r="H81" s="12">
        <v>50</v>
      </c>
      <c r="I81" s="12"/>
      <c r="J81" s="12"/>
      <c r="K81" s="12"/>
      <c r="L81" s="13"/>
      <c r="M81" s="12">
        <f t="shared" si="13"/>
        <v>0</v>
      </c>
      <c r="N81" s="12">
        <f t="shared" si="14"/>
        <v>0</v>
      </c>
      <c r="O81" s="14"/>
      <c r="P81" s="15">
        <v>0.13</v>
      </c>
      <c r="Q81" s="15">
        <f t="shared" si="15"/>
        <v>0</v>
      </c>
    </row>
    <row r="82" spans="1:19" x14ac:dyDescent="0.2">
      <c r="A82" s="36" t="s">
        <v>185</v>
      </c>
      <c r="B82" s="36" t="s">
        <v>93</v>
      </c>
      <c r="C82" s="36">
        <v>90447700</v>
      </c>
      <c r="D82" s="36" t="s">
        <v>277</v>
      </c>
      <c r="E82" s="12" t="s">
        <v>89</v>
      </c>
      <c r="F82" s="12">
        <v>900</v>
      </c>
      <c r="G82" s="12">
        <v>10</v>
      </c>
      <c r="H82" s="12">
        <v>50</v>
      </c>
      <c r="I82" s="12"/>
      <c r="J82" s="12"/>
      <c r="K82" s="12"/>
      <c r="L82" s="13"/>
      <c r="M82" s="12">
        <f t="shared" si="13"/>
        <v>0</v>
      </c>
      <c r="N82" s="12">
        <f t="shared" si="14"/>
        <v>0</v>
      </c>
      <c r="O82" s="14"/>
      <c r="P82" s="15">
        <v>0.13</v>
      </c>
      <c r="Q82" s="15">
        <f t="shared" si="15"/>
        <v>0</v>
      </c>
    </row>
    <row r="83" spans="1:19" x14ac:dyDescent="0.2">
      <c r="A83" s="11" t="s">
        <v>94</v>
      </c>
      <c r="B83" s="11" t="s">
        <v>95</v>
      </c>
      <c r="C83" s="11" t="s">
        <v>94</v>
      </c>
      <c r="D83" s="11" t="s">
        <v>275</v>
      </c>
      <c r="E83" s="12">
        <v>40</v>
      </c>
      <c r="F83" s="12">
        <v>1200</v>
      </c>
      <c r="G83" s="12">
        <v>5</v>
      </c>
      <c r="H83" s="12">
        <v>25</v>
      </c>
      <c r="I83" s="12"/>
      <c r="J83" s="12">
        <v>100</v>
      </c>
      <c r="K83" s="12"/>
      <c r="L83" s="13"/>
      <c r="M83" s="12">
        <f t="shared" si="13"/>
        <v>100</v>
      </c>
      <c r="N83" s="12">
        <f t="shared" si="14"/>
        <v>4</v>
      </c>
      <c r="O83" s="14"/>
      <c r="P83" s="15">
        <v>0.08</v>
      </c>
      <c r="Q83" s="15">
        <f t="shared" si="15"/>
        <v>0.32</v>
      </c>
    </row>
    <row r="84" spans="1:19" x14ac:dyDescent="0.2">
      <c r="A84" s="11" t="s">
        <v>220</v>
      </c>
      <c r="B84" s="11" t="s">
        <v>221</v>
      </c>
      <c r="C84" s="11" t="s">
        <v>220</v>
      </c>
      <c r="D84" s="11" t="s">
        <v>275</v>
      </c>
      <c r="E84" s="12">
        <v>40</v>
      </c>
      <c r="F84" s="12">
        <v>2000</v>
      </c>
      <c r="G84" s="12">
        <v>5</v>
      </c>
      <c r="H84" s="12">
        <v>25</v>
      </c>
      <c r="I84" s="12"/>
      <c r="J84" s="12"/>
      <c r="K84" s="12"/>
      <c r="L84" s="13"/>
      <c r="M84" s="12">
        <f t="shared" si="13"/>
        <v>0</v>
      </c>
      <c r="N84" s="12">
        <f t="shared" si="14"/>
        <v>0</v>
      </c>
      <c r="O84" s="14"/>
      <c r="P84" s="15">
        <v>0.08</v>
      </c>
      <c r="Q84" s="15">
        <f t="shared" si="15"/>
        <v>0</v>
      </c>
      <c r="R84" s="43"/>
    </row>
    <row r="85" spans="1:19" x14ac:dyDescent="0.2">
      <c r="A85" s="28" t="s">
        <v>96</v>
      </c>
      <c r="B85" s="28"/>
      <c r="C85" s="30"/>
      <c r="D85" s="30"/>
      <c r="E85" s="20"/>
      <c r="F85" s="12"/>
      <c r="G85" s="12"/>
      <c r="H85" s="12"/>
      <c r="I85" s="12"/>
      <c r="J85" s="12"/>
      <c r="K85" s="12"/>
      <c r="L85" s="8"/>
      <c r="M85" s="12"/>
      <c r="N85" s="12"/>
      <c r="O85" s="14"/>
      <c r="P85" s="12"/>
      <c r="Q85" s="15"/>
    </row>
    <row r="86" spans="1:19" x14ac:dyDescent="0.2">
      <c r="A86" s="11" t="s">
        <v>299</v>
      </c>
      <c r="B86" s="11" t="s">
        <v>300</v>
      </c>
      <c r="C86" s="11" t="s">
        <v>299</v>
      </c>
      <c r="D86" s="11" t="s">
        <v>275</v>
      </c>
      <c r="E86" s="12">
        <v>50</v>
      </c>
      <c r="F86" s="12">
        <v>100</v>
      </c>
      <c r="G86" s="12">
        <v>10</v>
      </c>
      <c r="H86" s="12">
        <v>150</v>
      </c>
      <c r="I86" s="12"/>
      <c r="J86" s="12">
        <v>300</v>
      </c>
      <c r="K86" s="12"/>
      <c r="L86" s="13"/>
      <c r="M86" s="12">
        <f t="shared" ref="M86:M102" si="16">SUM(I86:L86)</f>
        <v>300</v>
      </c>
      <c r="N86" s="12">
        <f t="shared" ref="N86:N102" si="17">$M86/$H86</f>
        <v>2</v>
      </c>
      <c r="O86" s="14"/>
      <c r="P86" s="15">
        <v>0.1</v>
      </c>
      <c r="Q86" s="15">
        <f t="shared" ref="Q86:Q102" si="18">$N86*$P86</f>
        <v>0.2</v>
      </c>
      <c r="R86" s="43">
        <f>SUM(Q86:Q102)</f>
        <v>3</v>
      </c>
      <c r="S86" s="3">
        <f>R86*100/$R$137</f>
        <v>24.630541871921181</v>
      </c>
    </row>
    <row r="87" spans="1:19" x14ac:dyDescent="0.2">
      <c r="A87" s="11" t="s">
        <v>97</v>
      </c>
      <c r="B87" s="11" t="s">
        <v>98</v>
      </c>
      <c r="C87" s="11" t="s">
        <v>97</v>
      </c>
      <c r="D87" s="11" t="s">
        <v>275</v>
      </c>
      <c r="E87" s="12">
        <v>50</v>
      </c>
      <c r="F87" s="12">
        <v>150</v>
      </c>
      <c r="G87" s="12">
        <v>10</v>
      </c>
      <c r="H87" s="12">
        <v>150</v>
      </c>
      <c r="I87" s="12"/>
      <c r="J87" s="12"/>
      <c r="K87" s="12"/>
      <c r="L87" s="13"/>
      <c r="M87" s="12">
        <f t="shared" si="16"/>
        <v>0</v>
      </c>
      <c r="N87" s="12">
        <f t="shared" si="17"/>
        <v>0</v>
      </c>
      <c r="O87" s="14"/>
      <c r="P87" s="15">
        <v>0.1</v>
      </c>
      <c r="Q87" s="15">
        <f t="shared" si="18"/>
        <v>0</v>
      </c>
    </row>
    <row r="88" spans="1:19" x14ac:dyDescent="0.2">
      <c r="A88" s="36" t="s">
        <v>235</v>
      </c>
      <c r="B88" s="36" t="s">
        <v>98</v>
      </c>
      <c r="C88" s="36">
        <v>90448200</v>
      </c>
      <c r="D88" s="36" t="s">
        <v>277</v>
      </c>
      <c r="E88" s="12" t="s">
        <v>102</v>
      </c>
      <c r="F88" s="12">
        <v>150</v>
      </c>
      <c r="G88" s="12">
        <v>10</v>
      </c>
      <c r="H88" s="12">
        <v>150</v>
      </c>
      <c r="I88" s="12"/>
      <c r="J88" s="12"/>
      <c r="K88" s="12"/>
      <c r="L88" s="13"/>
      <c r="M88" s="12">
        <f t="shared" si="16"/>
        <v>0</v>
      </c>
      <c r="N88" s="12">
        <f t="shared" si="17"/>
        <v>0</v>
      </c>
      <c r="O88" s="14"/>
      <c r="P88" s="15">
        <v>0.1</v>
      </c>
      <c r="Q88" s="15">
        <f t="shared" si="18"/>
        <v>0</v>
      </c>
    </row>
    <row r="89" spans="1:19" x14ac:dyDescent="0.2">
      <c r="A89" s="11" t="s">
        <v>224</v>
      </c>
      <c r="B89" s="11" t="s">
        <v>225</v>
      </c>
      <c r="C89" s="11" t="s">
        <v>224</v>
      </c>
      <c r="D89" s="11" t="s">
        <v>275</v>
      </c>
      <c r="E89" s="12">
        <v>50</v>
      </c>
      <c r="F89" s="12">
        <v>200</v>
      </c>
      <c r="G89" s="12">
        <v>10</v>
      </c>
      <c r="H89" s="12">
        <v>150</v>
      </c>
      <c r="I89" s="12"/>
      <c r="J89" s="12"/>
      <c r="K89" s="12"/>
      <c r="L89" s="13"/>
      <c r="M89" s="12">
        <f t="shared" si="16"/>
        <v>0</v>
      </c>
      <c r="N89" s="12">
        <f t="shared" si="17"/>
        <v>0</v>
      </c>
      <c r="O89" s="14"/>
      <c r="P89" s="15">
        <v>0.06</v>
      </c>
      <c r="Q89" s="15">
        <f t="shared" si="18"/>
        <v>0</v>
      </c>
    </row>
    <row r="90" spans="1:19" x14ac:dyDescent="0.2">
      <c r="A90" s="11" t="s">
        <v>99</v>
      </c>
      <c r="B90" s="11" t="s">
        <v>100</v>
      </c>
      <c r="C90" s="11" t="s">
        <v>99</v>
      </c>
      <c r="D90" s="11" t="s">
        <v>275</v>
      </c>
      <c r="E90" s="12">
        <v>50</v>
      </c>
      <c r="F90" s="12">
        <v>300</v>
      </c>
      <c r="G90" s="12">
        <v>10</v>
      </c>
      <c r="H90" s="12">
        <v>75</v>
      </c>
      <c r="I90" s="12"/>
      <c r="J90" s="12"/>
      <c r="K90" s="12"/>
      <c r="L90" s="13"/>
      <c r="M90" s="12">
        <f t="shared" si="16"/>
        <v>0</v>
      </c>
      <c r="N90" s="12">
        <f t="shared" si="17"/>
        <v>0</v>
      </c>
      <c r="O90" s="14"/>
      <c r="P90" s="15">
        <v>0.1</v>
      </c>
      <c r="Q90" s="15">
        <f t="shared" si="18"/>
        <v>0</v>
      </c>
    </row>
    <row r="91" spans="1:19" x14ac:dyDescent="0.2">
      <c r="A91" s="36" t="s">
        <v>101</v>
      </c>
      <c r="B91" s="36" t="s">
        <v>100</v>
      </c>
      <c r="C91" s="36">
        <v>90448300</v>
      </c>
      <c r="D91" s="36" t="s">
        <v>277</v>
      </c>
      <c r="E91" s="12" t="s">
        <v>102</v>
      </c>
      <c r="F91" s="12">
        <v>300</v>
      </c>
      <c r="G91" s="12">
        <v>10</v>
      </c>
      <c r="H91" s="12">
        <v>75</v>
      </c>
      <c r="I91" s="12"/>
      <c r="J91" s="12"/>
      <c r="K91" s="12"/>
      <c r="L91" s="13"/>
      <c r="M91" s="12">
        <f t="shared" si="16"/>
        <v>0</v>
      </c>
      <c r="N91" s="12">
        <f t="shared" si="17"/>
        <v>0</v>
      </c>
      <c r="O91" s="14"/>
      <c r="P91" s="15">
        <v>0.1</v>
      </c>
      <c r="Q91" s="15">
        <f t="shared" si="18"/>
        <v>0</v>
      </c>
    </row>
    <row r="92" spans="1:19" x14ac:dyDescent="0.2">
      <c r="A92" s="11" t="s">
        <v>103</v>
      </c>
      <c r="B92" s="11" t="s">
        <v>104</v>
      </c>
      <c r="C92" s="11" t="s">
        <v>103</v>
      </c>
      <c r="D92" s="11" t="s">
        <v>275</v>
      </c>
      <c r="E92" s="12">
        <v>50</v>
      </c>
      <c r="F92" s="12">
        <v>450</v>
      </c>
      <c r="G92" s="12">
        <v>10</v>
      </c>
      <c r="H92" s="12">
        <v>50</v>
      </c>
      <c r="I92" s="12"/>
      <c r="J92" s="12"/>
      <c r="K92" s="12"/>
      <c r="L92" s="13"/>
      <c r="M92" s="12">
        <f t="shared" si="16"/>
        <v>0</v>
      </c>
      <c r="N92" s="12">
        <f t="shared" si="17"/>
        <v>0</v>
      </c>
      <c r="O92" s="14"/>
      <c r="P92" s="15">
        <v>0.1</v>
      </c>
      <c r="Q92" s="15">
        <f t="shared" si="18"/>
        <v>0</v>
      </c>
    </row>
    <row r="93" spans="1:19" x14ac:dyDescent="0.2">
      <c r="A93" s="36" t="s">
        <v>186</v>
      </c>
      <c r="B93" s="36" t="s">
        <v>104</v>
      </c>
      <c r="C93" s="36">
        <v>90448400</v>
      </c>
      <c r="D93" s="36" t="s">
        <v>277</v>
      </c>
      <c r="E93" s="12" t="s">
        <v>102</v>
      </c>
      <c r="F93" s="12">
        <v>450</v>
      </c>
      <c r="G93" s="12">
        <v>10</v>
      </c>
      <c r="H93" s="12">
        <v>50</v>
      </c>
      <c r="I93" s="12"/>
      <c r="J93" s="12"/>
      <c r="K93" s="12"/>
      <c r="L93" s="13"/>
      <c r="M93" s="12">
        <f t="shared" si="16"/>
        <v>0</v>
      </c>
      <c r="N93" s="12">
        <f t="shared" si="17"/>
        <v>0</v>
      </c>
      <c r="O93" s="14"/>
      <c r="P93" s="15">
        <v>0.1</v>
      </c>
      <c r="Q93" s="15">
        <f t="shared" si="18"/>
        <v>0</v>
      </c>
    </row>
    <row r="94" spans="1:19" x14ac:dyDescent="0.2">
      <c r="A94" s="11" t="s">
        <v>105</v>
      </c>
      <c r="B94" s="11" t="s">
        <v>106</v>
      </c>
      <c r="C94" s="11" t="s">
        <v>105</v>
      </c>
      <c r="D94" s="11" t="s">
        <v>275</v>
      </c>
      <c r="E94" s="12">
        <v>50</v>
      </c>
      <c r="F94" s="12">
        <v>600</v>
      </c>
      <c r="G94" s="12">
        <v>10</v>
      </c>
      <c r="H94" s="12">
        <v>50</v>
      </c>
      <c r="I94" s="12"/>
      <c r="J94" s="12"/>
      <c r="K94" s="12"/>
      <c r="L94" s="13"/>
      <c r="M94" s="12">
        <f t="shared" si="16"/>
        <v>0</v>
      </c>
      <c r="N94" s="12">
        <f t="shared" si="17"/>
        <v>0</v>
      </c>
      <c r="O94" s="14"/>
      <c r="P94" s="15">
        <v>0.13</v>
      </c>
      <c r="Q94" s="15">
        <f t="shared" si="18"/>
        <v>0</v>
      </c>
    </row>
    <row r="95" spans="1:19" x14ac:dyDescent="0.2">
      <c r="A95" s="36" t="s">
        <v>107</v>
      </c>
      <c r="B95" s="36" t="s">
        <v>106</v>
      </c>
      <c r="C95" s="36">
        <v>90448600</v>
      </c>
      <c r="D95" s="36" t="s">
        <v>277</v>
      </c>
      <c r="E95" s="12" t="s">
        <v>102</v>
      </c>
      <c r="F95" s="12">
        <v>600</v>
      </c>
      <c r="G95" s="12">
        <v>10</v>
      </c>
      <c r="H95" s="12">
        <v>50</v>
      </c>
      <c r="I95" s="12"/>
      <c r="J95" s="12"/>
      <c r="K95" s="12"/>
      <c r="L95" s="13"/>
      <c r="M95" s="12">
        <f t="shared" si="16"/>
        <v>0</v>
      </c>
      <c r="N95" s="12">
        <f t="shared" si="17"/>
        <v>0</v>
      </c>
      <c r="O95" s="14"/>
      <c r="P95" s="15">
        <v>0.13</v>
      </c>
      <c r="Q95" s="15">
        <f t="shared" si="18"/>
        <v>0</v>
      </c>
    </row>
    <row r="96" spans="1:19" x14ac:dyDescent="0.2">
      <c r="A96" s="36" t="s">
        <v>266</v>
      </c>
      <c r="B96" s="36" t="s">
        <v>267</v>
      </c>
      <c r="C96" s="36">
        <v>90448605</v>
      </c>
      <c r="D96" s="36" t="s">
        <v>277</v>
      </c>
      <c r="E96" s="12" t="s">
        <v>102</v>
      </c>
      <c r="F96" s="12">
        <v>700</v>
      </c>
      <c r="G96" s="12">
        <v>5</v>
      </c>
      <c r="H96" s="12">
        <v>25</v>
      </c>
      <c r="I96" s="12"/>
      <c r="J96" s="12"/>
      <c r="K96" s="12"/>
      <c r="L96" s="13"/>
      <c r="M96" s="12">
        <f t="shared" si="16"/>
        <v>0</v>
      </c>
      <c r="N96" s="12">
        <f t="shared" si="17"/>
        <v>0</v>
      </c>
      <c r="O96" s="14"/>
      <c r="P96" s="15">
        <v>0.1</v>
      </c>
      <c r="Q96" s="15">
        <f t="shared" si="18"/>
        <v>0</v>
      </c>
    </row>
    <row r="97" spans="1:19" x14ac:dyDescent="0.2">
      <c r="A97" s="11" t="s">
        <v>202</v>
      </c>
      <c r="B97" s="11" t="s">
        <v>203</v>
      </c>
      <c r="C97" s="11" t="s">
        <v>202</v>
      </c>
      <c r="D97" s="11" t="s">
        <v>275</v>
      </c>
      <c r="E97" s="12">
        <v>50</v>
      </c>
      <c r="F97" s="12">
        <v>750</v>
      </c>
      <c r="G97" s="12">
        <v>5</v>
      </c>
      <c r="H97" s="12">
        <v>25</v>
      </c>
      <c r="I97" s="12"/>
      <c r="J97" s="12">
        <v>200</v>
      </c>
      <c r="K97" s="12"/>
      <c r="L97" s="13"/>
      <c r="M97" s="12">
        <f t="shared" si="16"/>
        <v>200</v>
      </c>
      <c r="N97" s="12">
        <f t="shared" si="17"/>
        <v>8</v>
      </c>
      <c r="O97" s="14"/>
      <c r="P97" s="15">
        <v>0.1</v>
      </c>
      <c r="Q97" s="15">
        <f t="shared" si="18"/>
        <v>0.8</v>
      </c>
    </row>
    <row r="98" spans="1:19" x14ac:dyDescent="0.2">
      <c r="A98" s="11" t="s">
        <v>108</v>
      </c>
      <c r="B98" s="11" t="s">
        <v>109</v>
      </c>
      <c r="C98" s="11" t="s">
        <v>108</v>
      </c>
      <c r="D98" s="11" t="s">
        <v>275</v>
      </c>
      <c r="E98" s="12">
        <v>50</v>
      </c>
      <c r="F98" s="12">
        <v>900</v>
      </c>
      <c r="G98" s="12">
        <v>5</v>
      </c>
      <c r="H98" s="12">
        <v>25</v>
      </c>
      <c r="I98" s="12"/>
      <c r="J98" s="12"/>
      <c r="K98" s="12"/>
      <c r="L98" s="13"/>
      <c r="M98" s="12">
        <f t="shared" si="16"/>
        <v>0</v>
      </c>
      <c r="N98" s="12">
        <f t="shared" si="17"/>
        <v>0</v>
      </c>
      <c r="O98" s="14"/>
      <c r="P98" s="15">
        <v>0.1</v>
      </c>
      <c r="Q98" s="15">
        <f t="shared" si="18"/>
        <v>0</v>
      </c>
    </row>
    <row r="99" spans="1:19" x14ac:dyDescent="0.2">
      <c r="A99" s="36" t="s">
        <v>187</v>
      </c>
      <c r="B99" s="36" t="s">
        <v>109</v>
      </c>
      <c r="C99" s="36">
        <v>90448700</v>
      </c>
      <c r="D99" s="36" t="s">
        <v>277</v>
      </c>
      <c r="E99" s="12" t="s">
        <v>102</v>
      </c>
      <c r="F99" s="12">
        <v>900</v>
      </c>
      <c r="G99" s="12">
        <v>5</v>
      </c>
      <c r="H99" s="12">
        <v>25</v>
      </c>
      <c r="I99" s="12"/>
      <c r="J99" s="12">
        <v>500</v>
      </c>
      <c r="K99" s="12"/>
      <c r="L99" s="13"/>
      <c r="M99" s="12">
        <f t="shared" si="16"/>
        <v>500</v>
      </c>
      <c r="N99" s="12">
        <f t="shared" si="17"/>
        <v>20</v>
      </c>
      <c r="O99" s="14"/>
      <c r="P99" s="15">
        <v>0.1</v>
      </c>
      <c r="Q99" s="15">
        <f t="shared" si="18"/>
        <v>2</v>
      </c>
    </row>
    <row r="100" spans="1:19" x14ac:dyDescent="0.2">
      <c r="A100" s="11" t="s">
        <v>110</v>
      </c>
      <c r="B100" s="11" t="s">
        <v>111</v>
      </c>
      <c r="C100" s="11" t="s">
        <v>110</v>
      </c>
      <c r="D100" s="11" t="s">
        <v>275</v>
      </c>
      <c r="E100" s="12">
        <v>50</v>
      </c>
      <c r="F100" s="12">
        <v>1200</v>
      </c>
      <c r="G100" s="12">
        <v>5</v>
      </c>
      <c r="H100" s="12">
        <v>25</v>
      </c>
      <c r="I100" s="12"/>
      <c r="J100" s="12"/>
      <c r="K100" s="12"/>
      <c r="L100" s="13"/>
      <c r="M100" s="12">
        <f t="shared" si="16"/>
        <v>0</v>
      </c>
      <c r="N100" s="12">
        <f t="shared" si="17"/>
        <v>0</v>
      </c>
      <c r="O100" s="14"/>
      <c r="P100" s="15">
        <v>0.13</v>
      </c>
      <c r="Q100" s="15">
        <f t="shared" si="18"/>
        <v>0</v>
      </c>
    </row>
    <row r="101" spans="1:19" x14ac:dyDescent="0.2">
      <c r="A101" s="36" t="s">
        <v>204</v>
      </c>
      <c r="B101" s="36" t="s">
        <v>111</v>
      </c>
      <c r="C101" s="31" t="s">
        <v>205</v>
      </c>
      <c r="D101" s="36" t="s">
        <v>277</v>
      </c>
      <c r="E101" s="12">
        <v>50</v>
      </c>
      <c r="F101" s="12">
        <v>1200</v>
      </c>
      <c r="G101" s="12">
        <v>5</v>
      </c>
      <c r="H101" s="12">
        <v>25</v>
      </c>
      <c r="I101" s="12"/>
      <c r="J101" s="12"/>
      <c r="K101" s="12"/>
      <c r="L101" s="13"/>
      <c r="M101" s="12">
        <f t="shared" si="16"/>
        <v>0</v>
      </c>
      <c r="N101" s="12">
        <f t="shared" si="17"/>
        <v>0</v>
      </c>
      <c r="O101" s="14"/>
      <c r="P101" s="15">
        <v>0.13</v>
      </c>
      <c r="Q101" s="15">
        <f t="shared" si="18"/>
        <v>0</v>
      </c>
    </row>
    <row r="102" spans="1:19" x14ac:dyDescent="0.2">
      <c r="A102" s="36" t="s">
        <v>268</v>
      </c>
      <c r="B102" s="36" t="s">
        <v>269</v>
      </c>
      <c r="C102" s="31" t="s">
        <v>270</v>
      </c>
      <c r="D102" s="36" t="s">
        <v>277</v>
      </c>
      <c r="E102" s="12">
        <v>50</v>
      </c>
      <c r="F102" s="12">
        <v>2400</v>
      </c>
      <c r="G102" s="12">
        <v>5</v>
      </c>
      <c r="H102" s="12">
        <v>25</v>
      </c>
      <c r="I102" s="12"/>
      <c r="J102" s="12"/>
      <c r="K102" s="12"/>
      <c r="L102" s="13"/>
      <c r="M102" s="12">
        <f t="shared" si="16"/>
        <v>0</v>
      </c>
      <c r="N102" s="12">
        <f t="shared" si="17"/>
        <v>0</v>
      </c>
      <c r="O102" s="14"/>
      <c r="P102" s="15">
        <v>0.13</v>
      </c>
      <c r="Q102" s="15">
        <f t="shared" si="18"/>
        <v>0</v>
      </c>
      <c r="R102" s="43"/>
    </row>
    <row r="103" spans="1:19" x14ac:dyDescent="0.2">
      <c r="A103" s="318" t="s">
        <v>112</v>
      </c>
      <c r="B103" s="319"/>
      <c r="C103" s="29"/>
      <c r="D103" s="29"/>
      <c r="E103" s="30"/>
      <c r="F103" s="12"/>
      <c r="G103" s="12"/>
      <c r="H103" s="12"/>
      <c r="I103" s="12"/>
      <c r="J103" s="12"/>
      <c r="K103" s="12"/>
      <c r="L103" s="36"/>
      <c r="M103" s="12"/>
      <c r="N103" s="12"/>
      <c r="O103" s="14"/>
      <c r="P103" s="12"/>
      <c r="Q103" s="15"/>
    </row>
    <row r="104" spans="1:19" x14ac:dyDescent="0.2">
      <c r="A104" s="11" t="s">
        <v>216</v>
      </c>
      <c r="B104" s="11" t="s">
        <v>217</v>
      </c>
      <c r="C104" s="11" t="s">
        <v>216</v>
      </c>
      <c r="D104" s="11" t="s">
        <v>275</v>
      </c>
      <c r="E104" s="12">
        <v>20</v>
      </c>
      <c r="F104" s="12">
        <v>150</v>
      </c>
      <c r="G104" s="12">
        <v>10</v>
      </c>
      <c r="H104" s="12">
        <v>400</v>
      </c>
      <c r="I104" s="12"/>
      <c r="J104" s="12"/>
      <c r="K104" s="12"/>
      <c r="L104" s="36"/>
      <c r="M104" s="12">
        <f t="shared" ref="M104:M136" si="19">SUM(I104:L104)</f>
        <v>0</v>
      </c>
      <c r="N104" s="12">
        <f t="shared" ref="N104:N136" si="20">$M104/$H104</f>
        <v>0</v>
      </c>
      <c r="O104" s="14"/>
      <c r="P104" s="12">
        <v>0.06</v>
      </c>
      <c r="Q104" s="15">
        <f t="shared" ref="Q104:Q136" si="21">$N104*$P104</f>
        <v>0</v>
      </c>
      <c r="R104" s="43">
        <f>SUM(Q104:Q119)</f>
        <v>0.24</v>
      </c>
      <c r="S104" s="3">
        <f>R104*100/$R$137</f>
        <v>1.9704433497536946</v>
      </c>
    </row>
    <row r="105" spans="1:19" x14ac:dyDescent="0.2">
      <c r="A105" s="36" t="s">
        <v>226</v>
      </c>
      <c r="B105" s="36" t="s">
        <v>217</v>
      </c>
      <c r="C105" s="36">
        <v>90444200</v>
      </c>
      <c r="D105" s="36" t="s">
        <v>277</v>
      </c>
      <c r="E105" s="12">
        <v>20</v>
      </c>
      <c r="F105" s="12">
        <v>150</v>
      </c>
      <c r="G105" s="12">
        <v>10</v>
      </c>
      <c r="H105" s="12">
        <v>400</v>
      </c>
      <c r="I105" s="12"/>
      <c r="J105" s="12"/>
      <c r="K105" s="12"/>
      <c r="L105" s="36"/>
      <c r="M105" s="12">
        <f t="shared" si="19"/>
        <v>0</v>
      </c>
      <c r="N105" s="12">
        <f t="shared" si="20"/>
        <v>0</v>
      </c>
      <c r="O105" s="14"/>
      <c r="P105" s="12">
        <v>0.06</v>
      </c>
      <c r="Q105" s="15">
        <f t="shared" si="21"/>
        <v>0</v>
      </c>
    </row>
    <row r="106" spans="1:19" x14ac:dyDescent="0.2">
      <c r="A106" s="11" t="s">
        <v>191</v>
      </c>
      <c r="B106" s="11" t="s">
        <v>192</v>
      </c>
      <c r="C106" s="11" t="s">
        <v>191</v>
      </c>
      <c r="D106" s="11" t="s">
        <v>275</v>
      </c>
      <c r="E106" s="12">
        <v>20</v>
      </c>
      <c r="F106" s="12">
        <v>200</v>
      </c>
      <c r="G106" s="12">
        <v>10</v>
      </c>
      <c r="H106" s="12">
        <v>300</v>
      </c>
      <c r="I106" s="12"/>
      <c r="J106" s="12"/>
      <c r="K106" s="12"/>
      <c r="L106" s="36"/>
      <c r="M106" s="12">
        <f t="shared" si="19"/>
        <v>0</v>
      </c>
      <c r="N106" s="12">
        <f t="shared" si="20"/>
        <v>0</v>
      </c>
      <c r="O106" s="14"/>
      <c r="P106" s="12">
        <v>0.06</v>
      </c>
      <c r="Q106" s="15">
        <f t="shared" si="21"/>
        <v>0</v>
      </c>
    </row>
    <row r="107" spans="1:19" x14ac:dyDescent="0.2">
      <c r="A107" s="11" t="s">
        <v>160</v>
      </c>
      <c r="B107" s="11" t="s">
        <v>161</v>
      </c>
      <c r="C107" s="11" t="s">
        <v>160</v>
      </c>
      <c r="D107" s="11" t="s">
        <v>275</v>
      </c>
      <c r="E107" s="12">
        <v>20</v>
      </c>
      <c r="F107" s="12">
        <v>300</v>
      </c>
      <c r="G107" s="12">
        <v>10</v>
      </c>
      <c r="H107" s="12">
        <v>200</v>
      </c>
      <c r="I107" s="12">
        <v>400</v>
      </c>
      <c r="J107" s="12"/>
      <c r="K107" s="12"/>
      <c r="L107" s="13"/>
      <c r="M107" s="12">
        <f t="shared" si="19"/>
        <v>400</v>
      </c>
      <c r="N107" s="12">
        <f t="shared" si="20"/>
        <v>2</v>
      </c>
      <c r="O107" s="14"/>
      <c r="P107" s="15">
        <v>0.06</v>
      </c>
      <c r="Q107" s="15">
        <f t="shared" si="21"/>
        <v>0.12</v>
      </c>
    </row>
    <row r="108" spans="1:19" x14ac:dyDescent="0.2">
      <c r="A108" s="36" t="s">
        <v>215</v>
      </c>
      <c r="B108" s="36" t="s">
        <v>161</v>
      </c>
      <c r="C108" s="36">
        <v>90444300</v>
      </c>
      <c r="D108" s="36" t="s">
        <v>277</v>
      </c>
      <c r="E108" s="12" t="s">
        <v>46</v>
      </c>
      <c r="F108" s="12">
        <v>300</v>
      </c>
      <c r="G108" s="12">
        <v>10</v>
      </c>
      <c r="H108" s="12">
        <v>200</v>
      </c>
      <c r="I108" s="12">
        <v>400</v>
      </c>
      <c r="J108" s="12"/>
      <c r="K108" s="12"/>
      <c r="L108" s="13"/>
      <c r="M108" s="12">
        <f t="shared" si="19"/>
        <v>400</v>
      </c>
      <c r="N108" s="12">
        <f t="shared" si="20"/>
        <v>2</v>
      </c>
      <c r="O108" s="14"/>
      <c r="P108" s="15">
        <v>0.06</v>
      </c>
      <c r="Q108" s="15">
        <f t="shared" si="21"/>
        <v>0.12</v>
      </c>
    </row>
    <row r="109" spans="1:19" x14ac:dyDescent="0.2">
      <c r="A109" s="11" t="s">
        <v>206</v>
      </c>
      <c r="B109" s="11" t="s">
        <v>114</v>
      </c>
      <c r="C109" s="11" t="s">
        <v>206</v>
      </c>
      <c r="D109" s="11" t="s">
        <v>275</v>
      </c>
      <c r="E109" s="12">
        <v>20</v>
      </c>
      <c r="F109" s="12">
        <v>450</v>
      </c>
      <c r="G109" s="12">
        <v>10</v>
      </c>
      <c r="H109" s="12">
        <v>100</v>
      </c>
      <c r="I109" s="12"/>
      <c r="J109" s="12"/>
      <c r="K109" s="12"/>
      <c r="L109" s="25"/>
      <c r="M109" s="12">
        <f t="shared" si="19"/>
        <v>0</v>
      </c>
      <c r="N109" s="12">
        <f t="shared" si="20"/>
        <v>0</v>
      </c>
      <c r="O109" s="14"/>
      <c r="P109" s="15">
        <v>0.08</v>
      </c>
      <c r="Q109" s="15">
        <f t="shared" si="21"/>
        <v>0</v>
      </c>
    </row>
    <row r="110" spans="1:19" x14ac:dyDescent="0.2">
      <c r="A110" s="36" t="s">
        <v>113</v>
      </c>
      <c r="B110" s="36" t="s">
        <v>114</v>
      </c>
      <c r="C110" s="36">
        <v>90444400</v>
      </c>
      <c r="D110" s="36" t="s">
        <v>277</v>
      </c>
      <c r="E110" s="12" t="s">
        <v>46</v>
      </c>
      <c r="F110" s="12">
        <v>450</v>
      </c>
      <c r="G110" s="12">
        <v>10</v>
      </c>
      <c r="H110" s="12">
        <v>100</v>
      </c>
      <c r="I110" s="12"/>
      <c r="J110" s="12"/>
      <c r="K110" s="12"/>
      <c r="L110" s="13"/>
      <c r="M110" s="12">
        <f t="shared" si="19"/>
        <v>0</v>
      </c>
      <c r="N110" s="12">
        <f t="shared" si="20"/>
        <v>0</v>
      </c>
      <c r="O110" s="14"/>
      <c r="P110" s="15">
        <v>0.08</v>
      </c>
      <c r="Q110" s="15">
        <f t="shared" si="21"/>
        <v>0</v>
      </c>
    </row>
    <row r="111" spans="1:19" x14ac:dyDescent="0.2">
      <c r="A111" s="11" t="s">
        <v>115</v>
      </c>
      <c r="B111" s="11" t="s">
        <v>116</v>
      </c>
      <c r="C111" s="11" t="s">
        <v>115</v>
      </c>
      <c r="D111" s="11" t="s">
        <v>275</v>
      </c>
      <c r="E111" s="12">
        <v>20</v>
      </c>
      <c r="F111" s="12">
        <v>600</v>
      </c>
      <c r="G111" s="12">
        <v>10</v>
      </c>
      <c r="H111" s="12">
        <v>100</v>
      </c>
      <c r="I111" s="12"/>
      <c r="J111" s="12"/>
      <c r="K111" s="12"/>
      <c r="L111" s="13"/>
      <c r="M111" s="12">
        <f t="shared" si="19"/>
        <v>0</v>
      </c>
      <c r="N111" s="12">
        <f t="shared" si="20"/>
        <v>0</v>
      </c>
      <c r="O111" s="14"/>
      <c r="P111" s="15">
        <v>0.06</v>
      </c>
      <c r="Q111" s="15">
        <f t="shared" si="21"/>
        <v>0</v>
      </c>
    </row>
    <row r="112" spans="1:19" x14ac:dyDescent="0.2">
      <c r="A112" s="36" t="s">
        <v>188</v>
      </c>
      <c r="B112" s="36" t="s">
        <v>116</v>
      </c>
      <c r="C112" s="36">
        <v>90444600</v>
      </c>
      <c r="D112" s="36" t="s">
        <v>277</v>
      </c>
      <c r="E112" s="12" t="s">
        <v>46</v>
      </c>
      <c r="F112" s="12">
        <v>600</v>
      </c>
      <c r="G112" s="12">
        <v>10</v>
      </c>
      <c r="H112" s="12">
        <v>100</v>
      </c>
      <c r="I112" s="12"/>
      <c r="J112" s="12"/>
      <c r="K112" s="12"/>
      <c r="L112" s="13"/>
      <c r="M112" s="12">
        <f t="shared" si="19"/>
        <v>0</v>
      </c>
      <c r="N112" s="12">
        <f t="shared" si="20"/>
        <v>0</v>
      </c>
      <c r="O112" s="14"/>
      <c r="P112" s="15">
        <v>0.06</v>
      </c>
      <c r="Q112" s="15">
        <f t="shared" si="21"/>
        <v>0</v>
      </c>
    </row>
    <row r="113" spans="1:19" x14ac:dyDescent="0.2">
      <c r="A113" s="11" t="s">
        <v>117</v>
      </c>
      <c r="B113" s="11" t="s">
        <v>118</v>
      </c>
      <c r="C113" s="11" t="s">
        <v>117</v>
      </c>
      <c r="D113" s="11" t="s">
        <v>275</v>
      </c>
      <c r="E113" s="12">
        <v>20</v>
      </c>
      <c r="F113" s="12">
        <v>750</v>
      </c>
      <c r="G113" s="12">
        <v>10</v>
      </c>
      <c r="H113" s="12">
        <v>100</v>
      </c>
      <c r="I113" s="12"/>
      <c r="J113" s="12"/>
      <c r="K113" s="12"/>
      <c r="L113" s="13"/>
      <c r="M113" s="12">
        <f t="shared" si="19"/>
        <v>0</v>
      </c>
      <c r="N113" s="12">
        <f t="shared" si="20"/>
        <v>0</v>
      </c>
      <c r="O113" s="14"/>
      <c r="P113" s="15">
        <v>7.0000000000000007E-2</v>
      </c>
      <c r="Q113" s="15">
        <f t="shared" si="21"/>
        <v>0</v>
      </c>
    </row>
    <row r="114" spans="1:19" x14ac:dyDescent="0.2">
      <c r="A114" s="36" t="s">
        <v>189</v>
      </c>
      <c r="B114" s="36" t="s">
        <v>118</v>
      </c>
      <c r="C114" s="36">
        <v>90444700</v>
      </c>
      <c r="D114" s="36" t="s">
        <v>277</v>
      </c>
      <c r="E114" s="12" t="s">
        <v>46</v>
      </c>
      <c r="F114" s="12">
        <v>750</v>
      </c>
      <c r="G114" s="12">
        <v>10</v>
      </c>
      <c r="H114" s="12">
        <v>100</v>
      </c>
      <c r="I114" s="12"/>
      <c r="J114" s="12"/>
      <c r="K114" s="12"/>
      <c r="L114" s="13"/>
      <c r="M114" s="12">
        <f t="shared" si="19"/>
        <v>0</v>
      </c>
      <c r="N114" s="12">
        <f t="shared" si="20"/>
        <v>0</v>
      </c>
      <c r="O114" s="14"/>
      <c r="P114" s="15">
        <v>7.0000000000000007E-2</v>
      </c>
      <c r="Q114" s="15">
        <f t="shared" si="21"/>
        <v>0</v>
      </c>
    </row>
    <row r="115" spans="1:19" x14ac:dyDescent="0.2">
      <c r="A115" s="11" t="s">
        <v>119</v>
      </c>
      <c r="B115" s="11" t="s">
        <v>120</v>
      </c>
      <c r="C115" s="11" t="s">
        <v>119</v>
      </c>
      <c r="D115" s="11" t="s">
        <v>275</v>
      </c>
      <c r="E115" s="12">
        <v>20</v>
      </c>
      <c r="F115" s="12">
        <v>900</v>
      </c>
      <c r="G115" s="12">
        <v>10</v>
      </c>
      <c r="H115" s="12">
        <v>50</v>
      </c>
      <c r="I115" s="12"/>
      <c r="J115" s="12"/>
      <c r="K115" s="12"/>
      <c r="L115" s="13"/>
      <c r="M115" s="12">
        <f t="shared" si="19"/>
        <v>0</v>
      </c>
      <c r="N115" s="12">
        <f t="shared" si="20"/>
        <v>0</v>
      </c>
      <c r="O115" s="14"/>
      <c r="P115" s="15">
        <v>0.08</v>
      </c>
      <c r="Q115" s="15">
        <f t="shared" si="21"/>
        <v>0</v>
      </c>
    </row>
    <row r="116" spans="1:19" x14ac:dyDescent="0.2">
      <c r="A116" s="36" t="s">
        <v>263</v>
      </c>
      <c r="B116" s="36" t="s">
        <v>120</v>
      </c>
      <c r="C116" s="36">
        <v>90444800</v>
      </c>
      <c r="D116" s="36" t="s">
        <v>277</v>
      </c>
      <c r="E116" s="12" t="s">
        <v>46</v>
      </c>
      <c r="F116" s="12">
        <v>900</v>
      </c>
      <c r="G116" s="12">
        <v>10</v>
      </c>
      <c r="H116" s="12">
        <v>50</v>
      </c>
      <c r="I116" s="12"/>
      <c r="J116" s="12"/>
      <c r="K116" s="12"/>
      <c r="L116" s="13"/>
      <c r="M116" s="12">
        <f t="shared" si="19"/>
        <v>0</v>
      </c>
      <c r="N116" s="12">
        <f t="shared" si="20"/>
        <v>0</v>
      </c>
      <c r="O116" s="14"/>
      <c r="P116" s="15">
        <v>0.08</v>
      </c>
      <c r="Q116" s="15">
        <f t="shared" si="21"/>
        <v>0</v>
      </c>
    </row>
    <row r="117" spans="1:19" x14ac:dyDescent="0.2">
      <c r="A117" s="11" t="s">
        <v>121</v>
      </c>
      <c r="B117" s="11" t="s">
        <v>122</v>
      </c>
      <c r="C117" s="11" t="s">
        <v>121</v>
      </c>
      <c r="D117" s="11" t="s">
        <v>275</v>
      </c>
      <c r="E117" s="12">
        <v>20</v>
      </c>
      <c r="F117" s="12">
        <v>1200</v>
      </c>
      <c r="G117" s="12">
        <v>10</v>
      </c>
      <c r="H117" s="12">
        <v>50</v>
      </c>
      <c r="I117" s="12"/>
      <c r="J117" s="12"/>
      <c r="K117" s="12"/>
      <c r="L117" s="13"/>
      <c r="M117" s="12">
        <f t="shared" si="19"/>
        <v>0</v>
      </c>
      <c r="N117" s="12">
        <f t="shared" si="20"/>
        <v>0</v>
      </c>
      <c r="O117" s="14"/>
      <c r="P117" s="15">
        <v>0.11</v>
      </c>
      <c r="Q117" s="15">
        <f t="shared" si="21"/>
        <v>0</v>
      </c>
    </row>
    <row r="118" spans="1:19" x14ac:dyDescent="0.2">
      <c r="A118" s="11" t="s">
        <v>207</v>
      </c>
      <c r="B118" s="11" t="s">
        <v>208</v>
      </c>
      <c r="C118" s="11" t="s">
        <v>207</v>
      </c>
      <c r="D118" s="11" t="s">
        <v>275</v>
      </c>
      <c r="E118" s="12">
        <v>20</v>
      </c>
      <c r="F118" s="12">
        <v>1500</v>
      </c>
      <c r="G118" s="12">
        <v>10</v>
      </c>
      <c r="H118" s="12">
        <v>50</v>
      </c>
      <c r="I118" s="12"/>
      <c r="J118" s="12"/>
      <c r="K118" s="12"/>
      <c r="L118" s="13"/>
      <c r="M118" s="12">
        <f t="shared" si="19"/>
        <v>0</v>
      </c>
      <c r="N118" s="12">
        <f t="shared" si="20"/>
        <v>0</v>
      </c>
      <c r="O118" s="14"/>
      <c r="P118" s="15">
        <v>7.0000000000000007E-2</v>
      </c>
      <c r="Q118" s="15">
        <f t="shared" si="21"/>
        <v>0</v>
      </c>
    </row>
    <row r="119" spans="1:19" x14ac:dyDescent="0.2">
      <c r="A119" s="11" t="s">
        <v>209</v>
      </c>
      <c r="B119" s="11" t="s">
        <v>210</v>
      </c>
      <c r="C119" s="11" t="s">
        <v>209</v>
      </c>
      <c r="D119" s="11" t="s">
        <v>275</v>
      </c>
      <c r="E119" s="12">
        <v>20</v>
      </c>
      <c r="F119" s="12">
        <v>1800</v>
      </c>
      <c r="G119" s="12">
        <v>10</v>
      </c>
      <c r="H119" s="12">
        <v>50</v>
      </c>
      <c r="I119" s="12"/>
      <c r="J119" s="12"/>
      <c r="K119" s="12"/>
      <c r="L119" s="13"/>
      <c r="M119" s="12">
        <f t="shared" si="19"/>
        <v>0</v>
      </c>
      <c r="N119" s="12">
        <f t="shared" si="20"/>
        <v>0</v>
      </c>
      <c r="O119" s="51"/>
      <c r="P119" s="15">
        <v>0.09</v>
      </c>
      <c r="Q119" s="15">
        <f t="shared" si="21"/>
        <v>0</v>
      </c>
      <c r="R119" s="43"/>
    </row>
    <row r="120" spans="1:19" x14ac:dyDescent="0.2">
      <c r="A120" s="11" t="s">
        <v>123</v>
      </c>
      <c r="B120" s="11" t="s">
        <v>124</v>
      </c>
      <c r="C120" s="11" t="s">
        <v>123</v>
      </c>
      <c r="D120" s="11" t="s">
        <v>275</v>
      </c>
      <c r="E120" s="12">
        <v>25</v>
      </c>
      <c r="F120" s="12">
        <v>150</v>
      </c>
      <c r="G120" s="12">
        <v>10</v>
      </c>
      <c r="H120" s="12">
        <v>200</v>
      </c>
      <c r="I120" s="12"/>
      <c r="J120" s="12"/>
      <c r="K120" s="12"/>
      <c r="L120" s="13"/>
      <c r="M120" s="12">
        <f t="shared" si="19"/>
        <v>0</v>
      </c>
      <c r="N120" s="12">
        <f t="shared" si="20"/>
        <v>0</v>
      </c>
      <c r="O120" s="14"/>
      <c r="P120" s="15">
        <v>0.04</v>
      </c>
      <c r="Q120" s="15">
        <f t="shared" si="21"/>
        <v>0</v>
      </c>
      <c r="R120" s="43">
        <f>SUM(Q120:Q136)</f>
        <v>1.04</v>
      </c>
      <c r="S120" s="3">
        <f>R120*100/$R$137</f>
        <v>8.5385878489326767</v>
      </c>
    </row>
    <row r="121" spans="1:19" x14ac:dyDescent="0.2">
      <c r="A121" s="36" t="s">
        <v>257</v>
      </c>
      <c r="B121" s="36" t="s">
        <v>124</v>
      </c>
      <c r="C121" s="36">
        <v>90445200</v>
      </c>
      <c r="D121" s="36" t="s">
        <v>277</v>
      </c>
      <c r="E121" s="12">
        <v>25</v>
      </c>
      <c r="F121" s="12">
        <v>150</v>
      </c>
      <c r="G121" s="12">
        <v>10</v>
      </c>
      <c r="H121" s="12">
        <v>200</v>
      </c>
      <c r="I121" s="12"/>
      <c r="J121" s="12"/>
      <c r="K121" s="12"/>
      <c r="L121" s="13"/>
      <c r="M121" s="12">
        <f t="shared" si="19"/>
        <v>0</v>
      </c>
      <c r="N121" s="12">
        <f t="shared" si="20"/>
        <v>0</v>
      </c>
      <c r="O121" s="14"/>
      <c r="P121" s="15">
        <v>0.04</v>
      </c>
      <c r="Q121" s="15">
        <f t="shared" si="21"/>
        <v>0</v>
      </c>
    </row>
    <row r="122" spans="1:19" x14ac:dyDescent="0.2">
      <c r="A122" s="11" t="s">
        <v>125</v>
      </c>
      <c r="B122" s="11" t="s">
        <v>126</v>
      </c>
      <c r="C122" s="11" t="s">
        <v>125</v>
      </c>
      <c r="D122" s="11" t="s">
        <v>275</v>
      </c>
      <c r="E122" s="12">
        <v>25</v>
      </c>
      <c r="F122" s="12">
        <v>300</v>
      </c>
      <c r="G122" s="12">
        <v>10</v>
      </c>
      <c r="H122" s="12">
        <v>100</v>
      </c>
      <c r="I122" s="12"/>
      <c r="J122" s="12">
        <v>100</v>
      </c>
      <c r="K122" s="12"/>
      <c r="L122" s="13"/>
      <c r="M122" s="12">
        <f t="shared" si="19"/>
        <v>100</v>
      </c>
      <c r="N122" s="12">
        <f t="shared" si="20"/>
        <v>1</v>
      </c>
      <c r="O122" s="14"/>
      <c r="P122" s="15">
        <v>0.04</v>
      </c>
      <c r="Q122" s="15">
        <f t="shared" si="21"/>
        <v>0.04</v>
      </c>
    </row>
    <row r="123" spans="1:19" x14ac:dyDescent="0.2">
      <c r="A123" s="36" t="s">
        <v>127</v>
      </c>
      <c r="B123" s="36" t="s">
        <v>126</v>
      </c>
      <c r="C123" s="36">
        <v>90445300</v>
      </c>
      <c r="D123" s="36" t="s">
        <v>277</v>
      </c>
      <c r="E123" s="12" t="s">
        <v>63</v>
      </c>
      <c r="F123" s="12">
        <v>300</v>
      </c>
      <c r="G123" s="12">
        <v>10</v>
      </c>
      <c r="H123" s="12">
        <v>100</v>
      </c>
      <c r="I123" s="12">
        <v>500</v>
      </c>
      <c r="J123" s="12">
        <v>200</v>
      </c>
      <c r="K123" s="12"/>
      <c r="L123" s="13"/>
      <c r="M123" s="12">
        <f t="shared" si="19"/>
        <v>700</v>
      </c>
      <c r="N123" s="12">
        <f t="shared" si="20"/>
        <v>7</v>
      </c>
      <c r="O123" s="14"/>
      <c r="P123" s="15">
        <v>0.04</v>
      </c>
      <c r="Q123" s="15">
        <f t="shared" si="21"/>
        <v>0.28000000000000003</v>
      </c>
    </row>
    <row r="124" spans="1:19" x14ac:dyDescent="0.2">
      <c r="A124" s="11" t="s">
        <v>128</v>
      </c>
      <c r="B124" s="11" t="s">
        <v>129</v>
      </c>
      <c r="C124" s="11" t="s">
        <v>128</v>
      </c>
      <c r="D124" s="11" t="s">
        <v>275</v>
      </c>
      <c r="E124" s="12">
        <v>25</v>
      </c>
      <c r="F124" s="12">
        <v>450</v>
      </c>
      <c r="G124" s="12">
        <v>10</v>
      </c>
      <c r="H124" s="12">
        <v>100</v>
      </c>
      <c r="I124" s="12"/>
      <c r="J124" s="12">
        <v>200</v>
      </c>
      <c r="K124" s="12"/>
      <c r="L124" s="13"/>
      <c r="M124" s="12">
        <f t="shared" si="19"/>
        <v>200</v>
      </c>
      <c r="N124" s="12">
        <f t="shared" si="20"/>
        <v>2</v>
      </c>
      <c r="O124" s="14"/>
      <c r="P124" s="15">
        <v>0.06</v>
      </c>
      <c r="Q124" s="15">
        <f t="shared" si="21"/>
        <v>0.12</v>
      </c>
    </row>
    <row r="125" spans="1:19" x14ac:dyDescent="0.2">
      <c r="A125" s="36" t="s">
        <v>190</v>
      </c>
      <c r="B125" s="36" t="s">
        <v>129</v>
      </c>
      <c r="C125" s="36">
        <v>90445400</v>
      </c>
      <c r="D125" s="36" t="s">
        <v>277</v>
      </c>
      <c r="E125" s="12" t="s">
        <v>63</v>
      </c>
      <c r="F125" s="12">
        <v>450</v>
      </c>
      <c r="G125" s="12">
        <v>10</v>
      </c>
      <c r="H125" s="12">
        <v>100</v>
      </c>
      <c r="I125" s="12">
        <v>500</v>
      </c>
      <c r="J125" s="12">
        <v>500</v>
      </c>
      <c r="K125" s="12"/>
      <c r="L125" s="13"/>
      <c r="M125" s="12">
        <f t="shared" si="19"/>
        <v>1000</v>
      </c>
      <c r="N125" s="12">
        <f t="shared" si="20"/>
        <v>10</v>
      </c>
      <c r="O125" s="14"/>
      <c r="P125" s="15">
        <v>0.06</v>
      </c>
      <c r="Q125" s="15">
        <f t="shared" si="21"/>
        <v>0.6</v>
      </c>
    </row>
    <row r="126" spans="1:19" x14ac:dyDescent="0.2">
      <c r="A126" s="11" t="s">
        <v>130</v>
      </c>
      <c r="B126" s="11" t="s">
        <v>131</v>
      </c>
      <c r="C126" s="11" t="s">
        <v>130</v>
      </c>
      <c r="D126" s="11" t="s">
        <v>275</v>
      </c>
      <c r="E126" s="12">
        <v>25</v>
      </c>
      <c r="F126" s="12">
        <v>600</v>
      </c>
      <c r="G126" s="12">
        <v>10</v>
      </c>
      <c r="H126" s="12">
        <v>50</v>
      </c>
      <c r="I126" s="12"/>
      <c r="J126" s="12"/>
      <c r="K126" s="12"/>
      <c r="L126" s="13"/>
      <c r="M126" s="12">
        <f t="shared" si="19"/>
        <v>0</v>
      </c>
      <c r="N126" s="12">
        <f t="shared" si="20"/>
        <v>0</v>
      </c>
      <c r="O126" s="14"/>
      <c r="P126" s="15">
        <v>0.04</v>
      </c>
      <c r="Q126" s="15">
        <f t="shared" si="21"/>
        <v>0</v>
      </c>
    </row>
    <row r="127" spans="1:19" x14ac:dyDescent="0.2">
      <c r="A127" s="36" t="s">
        <v>211</v>
      </c>
      <c r="B127" s="36" t="s">
        <v>131</v>
      </c>
      <c r="C127" s="36">
        <v>90445600</v>
      </c>
      <c r="D127" s="36" t="s">
        <v>277</v>
      </c>
      <c r="E127" s="12">
        <v>25</v>
      </c>
      <c r="F127" s="12">
        <v>600</v>
      </c>
      <c r="G127" s="12">
        <v>10</v>
      </c>
      <c r="H127" s="12">
        <v>50</v>
      </c>
      <c r="I127" s="12"/>
      <c r="J127" s="12"/>
      <c r="K127" s="12"/>
      <c r="L127" s="13"/>
      <c r="M127" s="12">
        <f t="shared" si="19"/>
        <v>0</v>
      </c>
      <c r="N127" s="12">
        <f t="shared" si="20"/>
        <v>0</v>
      </c>
      <c r="O127" s="14"/>
      <c r="P127" s="15">
        <v>0.04</v>
      </c>
      <c r="Q127" s="15">
        <f t="shared" si="21"/>
        <v>0</v>
      </c>
    </row>
    <row r="128" spans="1:19" x14ac:dyDescent="0.2">
      <c r="A128" s="11" t="s">
        <v>162</v>
      </c>
      <c r="B128" s="11" t="s">
        <v>163</v>
      </c>
      <c r="C128" s="11" t="s">
        <v>162</v>
      </c>
      <c r="D128" s="11" t="s">
        <v>275</v>
      </c>
      <c r="E128" s="12">
        <v>25</v>
      </c>
      <c r="F128" s="12">
        <v>750</v>
      </c>
      <c r="G128" s="12">
        <v>10</v>
      </c>
      <c r="H128" s="12">
        <v>50</v>
      </c>
      <c r="I128" s="12"/>
      <c r="J128" s="12"/>
      <c r="K128" s="12"/>
      <c r="L128" s="13"/>
      <c r="M128" s="12">
        <f t="shared" si="19"/>
        <v>0</v>
      </c>
      <c r="N128" s="12">
        <f t="shared" si="20"/>
        <v>0</v>
      </c>
      <c r="O128" s="14"/>
      <c r="P128" s="15">
        <v>0.04</v>
      </c>
      <c r="Q128" s="15">
        <f t="shared" si="21"/>
        <v>0</v>
      </c>
    </row>
    <row r="129" spans="1:19" x14ac:dyDescent="0.2">
      <c r="A129" s="36" t="s">
        <v>218</v>
      </c>
      <c r="B129" s="36" t="s">
        <v>163</v>
      </c>
      <c r="C129" s="31" t="s">
        <v>219</v>
      </c>
      <c r="D129" s="36" t="s">
        <v>277</v>
      </c>
      <c r="E129" s="12">
        <v>25</v>
      </c>
      <c r="F129" s="12">
        <v>750</v>
      </c>
      <c r="G129" s="12">
        <v>10</v>
      </c>
      <c r="H129" s="12">
        <v>50</v>
      </c>
      <c r="I129" s="12"/>
      <c r="J129" s="12"/>
      <c r="K129" s="12"/>
      <c r="L129" s="13"/>
      <c r="M129" s="12">
        <f t="shared" si="19"/>
        <v>0</v>
      </c>
      <c r="N129" s="12">
        <f t="shared" si="20"/>
        <v>0</v>
      </c>
      <c r="O129" s="14"/>
      <c r="P129" s="15">
        <v>0.04</v>
      </c>
      <c r="Q129" s="15">
        <f t="shared" si="21"/>
        <v>0</v>
      </c>
    </row>
    <row r="130" spans="1:19" x14ac:dyDescent="0.2">
      <c r="A130" s="11" t="s">
        <v>132</v>
      </c>
      <c r="B130" s="11" t="s">
        <v>133</v>
      </c>
      <c r="C130" s="11" t="s">
        <v>132</v>
      </c>
      <c r="D130" s="11" t="s">
        <v>275</v>
      </c>
      <c r="E130" s="12">
        <v>25</v>
      </c>
      <c r="F130" s="12">
        <v>900</v>
      </c>
      <c r="G130" s="12">
        <v>10</v>
      </c>
      <c r="H130" s="12">
        <v>50</v>
      </c>
      <c r="I130" s="12"/>
      <c r="J130" s="12"/>
      <c r="K130" s="12"/>
      <c r="L130" s="13"/>
      <c r="M130" s="12">
        <f t="shared" si="19"/>
        <v>0</v>
      </c>
      <c r="N130" s="12">
        <f t="shared" si="20"/>
        <v>0</v>
      </c>
      <c r="O130" s="14"/>
      <c r="P130" s="15">
        <v>0.06</v>
      </c>
      <c r="Q130" s="15">
        <f t="shared" si="21"/>
        <v>0</v>
      </c>
    </row>
    <row r="131" spans="1:19" x14ac:dyDescent="0.2">
      <c r="A131" s="36" t="s">
        <v>264</v>
      </c>
      <c r="B131" s="36" t="s">
        <v>133</v>
      </c>
      <c r="C131" s="31" t="s">
        <v>265</v>
      </c>
      <c r="D131" s="36" t="s">
        <v>277</v>
      </c>
      <c r="E131" s="12">
        <v>25</v>
      </c>
      <c r="F131" s="12">
        <v>900</v>
      </c>
      <c r="G131" s="12">
        <v>10</v>
      </c>
      <c r="H131" s="12">
        <v>50</v>
      </c>
      <c r="I131" s="12"/>
      <c r="J131" s="12"/>
      <c r="K131" s="12"/>
      <c r="L131" s="13"/>
      <c r="M131" s="12">
        <f t="shared" si="19"/>
        <v>0</v>
      </c>
      <c r="N131" s="12">
        <f t="shared" si="20"/>
        <v>0</v>
      </c>
      <c r="O131" s="14"/>
      <c r="P131" s="15">
        <v>0.06</v>
      </c>
      <c r="Q131" s="15">
        <f t="shared" si="21"/>
        <v>0</v>
      </c>
    </row>
    <row r="132" spans="1:19" x14ac:dyDescent="0.2">
      <c r="A132" s="11" t="s">
        <v>134</v>
      </c>
      <c r="B132" s="11" t="s">
        <v>135</v>
      </c>
      <c r="C132" s="11" t="s">
        <v>134</v>
      </c>
      <c r="D132" s="11" t="s">
        <v>275</v>
      </c>
      <c r="E132" s="12">
        <v>25</v>
      </c>
      <c r="F132" s="12">
        <v>1200</v>
      </c>
      <c r="G132" s="12">
        <v>10</v>
      </c>
      <c r="H132" s="12">
        <v>50</v>
      </c>
      <c r="I132" s="12"/>
      <c r="J132" s="12"/>
      <c r="K132" s="12"/>
      <c r="L132" s="13"/>
      <c r="M132" s="12">
        <f t="shared" si="19"/>
        <v>0</v>
      </c>
      <c r="N132" s="12">
        <f t="shared" si="20"/>
        <v>0</v>
      </c>
      <c r="O132" s="14"/>
      <c r="P132" s="15">
        <v>0.08</v>
      </c>
      <c r="Q132" s="15">
        <f t="shared" si="21"/>
        <v>0</v>
      </c>
    </row>
    <row r="133" spans="1:19" x14ac:dyDescent="0.2">
      <c r="A133" s="11" t="s">
        <v>238</v>
      </c>
      <c r="B133" s="11" t="s">
        <v>239</v>
      </c>
      <c r="C133" s="11" t="s">
        <v>238</v>
      </c>
      <c r="D133" s="11" t="s">
        <v>275</v>
      </c>
      <c r="E133" s="12">
        <v>25</v>
      </c>
      <c r="F133" s="12">
        <v>1524</v>
      </c>
      <c r="G133" s="12">
        <v>10</v>
      </c>
      <c r="H133" s="12">
        <v>50</v>
      </c>
      <c r="I133" s="12"/>
      <c r="J133" s="12"/>
      <c r="K133" s="12"/>
      <c r="L133" s="13"/>
      <c r="M133" s="12">
        <f t="shared" si="19"/>
        <v>0</v>
      </c>
      <c r="N133" s="12">
        <f t="shared" si="20"/>
        <v>0</v>
      </c>
      <c r="O133" s="14"/>
      <c r="P133" s="15">
        <v>0.08</v>
      </c>
      <c r="Q133" s="15">
        <f t="shared" si="21"/>
        <v>0</v>
      </c>
    </row>
    <row r="134" spans="1:19" x14ac:dyDescent="0.2">
      <c r="A134" s="11" t="s">
        <v>164</v>
      </c>
      <c r="B134" s="11" t="s">
        <v>165</v>
      </c>
      <c r="C134" s="11" t="s">
        <v>164</v>
      </c>
      <c r="D134" s="11" t="s">
        <v>275</v>
      </c>
      <c r="E134" s="12">
        <v>25</v>
      </c>
      <c r="F134" s="12">
        <v>1800</v>
      </c>
      <c r="G134" s="12">
        <v>10</v>
      </c>
      <c r="H134" s="12">
        <v>50</v>
      </c>
      <c r="I134" s="12"/>
      <c r="J134" s="12"/>
      <c r="K134" s="12"/>
      <c r="L134" s="13"/>
      <c r="M134" s="12">
        <f t="shared" si="19"/>
        <v>0</v>
      </c>
      <c r="N134" s="12">
        <f t="shared" si="20"/>
        <v>0</v>
      </c>
      <c r="O134" s="14"/>
      <c r="P134" s="15">
        <v>0.12</v>
      </c>
      <c r="Q134" s="15">
        <f t="shared" si="21"/>
        <v>0</v>
      </c>
    </row>
    <row r="135" spans="1:19" x14ac:dyDescent="0.2">
      <c r="A135" s="36" t="s">
        <v>227</v>
      </c>
      <c r="B135" s="36" t="s">
        <v>165</v>
      </c>
      <c r="C135" s="36">
        <v>90445900</v>
      </c>
      <c r="D135" s="36" t="s">
        <v>277</v>
      </c>
      <c r="E135" s="12">
        <v>25</v>
      </c>
      <c r="F135" s="12">
        <v>1800</v>
      </c>
      <c r="G135" s="12">
        <v>10</v>
      </c>
      <c r="H135" s="12">
        <v>50</v>
      </c>
      <c r="I135" s="12"/>
      <c r="J135" s="12"/>
      <c r="K135" s="12"/>
      <c r="L135" s="13"/>
      <c r="M135" s="12">
        <f t="shared" si="19"/>
        <v>0</v>
      </c>
      <c r="N135" s="12">
        <f t="shared" si="20"/>
        <v>0</v>
      </c>
      <c r="O135" s="14"/>
      <c r="P135" s="15">
        <v>0.12</v>
      </c>
      <c r="Q135" s="15">
        <f t="shared" si="21"/>
        <v>0</v>
      </c>
      <c r="R135" s="43"/>
    </row>
    <row r="136" spans="1:19" x14ac:dyDescent="0.2">
      <c r="A136" s="36" t="s">
        <v>301</v>
      </c>
      <c r="B136" s="36" t="s">
        <v>302</v>
      </c>
      <c r="C136" s="36">
        <v>90446000</v>
      </c>
      <c r="D136" s="36" t="s">
        <v>277</v>
      </c>
      <c r="E136" s="12">
        <v>25</v>
      </c>
      <c r="F136" s="12">
        <v>2400</v>
      </c>
      <c r="G136" s="12">
        <v>10</v>
      </c>
      <c r="H136" s="12">
        <v>50</v>
      </c>
      <c r="I136" s="12"/>
      <c r="J136" s="12"/>
      <c r="K136" s="12"/>
      <c r="L136" s="13"/>
      <c r="M136" s="12">
        <f t="shared" si="19"/>
        <v>0</v>
      </c>
      <c r="N136" s="12">
        <f t="shared" si="20"/>
        <v>0</v>
      </c>
      <c r="O136" s="14"/>
      <c r="P136" s="15">
        <v>0.12</v>
      </c>
      <c r="Q136" s="15">
        <f t="shared" si="21"/>
        <v>0</v>
      </c>
      <c r="R136" s="43"/>
    </row>
    <row r="137" spans="1:19" x14ac:dyDescent="0.2">
      <c r="A137" s="313"/>
      <c r="B137" s="313"/>
      <c r="C137" s="313"/>
      <c r="D137" s="313"/>
      <c r="E137" s="313"/>
      <c r="F137" s="313"/>
      <c r="G137" s="313"/>
      <c r="H137" s="314"/>
      <c r="I137" s="36">
        <f>SUBTOTAL(9,I10:I136)</f>
        <v>2350</v>
      </c>
      <c r="J137" s="36">
        <f>SUBTOTAL(9,J10:J136)</f>
        <v>11600</v>
      </c>
      <c r="K137" s="36">
        <f>SUBTOTAL(9,K5:K136)</f>
        <v>18000</v>
      </c>
      <c r="L137" s="36">
        <f>SUBTOTAL(9,L10:L136)</f>
        <v>0</v>
      </c>
      <c r="M137" s="36">
        <f>SUBTOTAL(9,M5:M136)</f>
        <v>42950</v>
      </c>
      <c r="N137" s="36">
        <f>SUBTOTAL(9,N5:N136)</f>
        <v>402</v>
      </c>
      <c r="O137" s="32"/>
      <c r="P137" s="12"/>
      <c r="Q137" s="36">
        <f>SUBTOTAL(9,Q5:Q136)</f>
        <v>21.280000000000005</v>
      </c>
      <c r="R137" s="3">
        <f>SUM(R10:R136)</f>
        <v>12.18</v>
      </c>
      <c r="S137" s="3">
        <f>SUM(S10:S136)</f>
        <v>100</v>
      </c>
    </row>
    <row r="138" spans="1:19" x14ac:dyDescent="0.2">
      <c r="A138" s="312"/>
      <c r="B138" s="313"/>
      <c r="C138" s="313"/>
      <c r="D138" s="313"/>
      <c r="E138" s="313"/>
      <c r="F138" s="313"/>
      <c r="G138" s="313"/>
      <c r="H138" s="314"/>
      <c r="I138" s="36">
        <v>64</v>
      </c>
      <c r="J138" s="36">
        <v>208</v>
      </c>
      <c r="K138" s="36">
        <v>130</v>
      </c>
      <c r="L138" s="36"/>
      <c r="M138" s="36"/>
      <c r="N138" s="36">
        <f>SUM(I138:L138)</f>
        <v>402</v>
      </c>
      <c r="Q138" s="3">
        <f>Q137/30</f>
        <v>0.70933333333333348</v>
      </c>
    </row>
    <row r="139" spans="1:19" x14ac:dyDescent="0.2">
      <c r="A139" s="312"/>
      <c r="B139" s="313"/>
      <c r="C139" s="313"/>
      <c r="D139" s="313"/>
      <c r="E139" s="313"/>
      <c r="F139" s="313"/>
      <c r="G139" s="313"/>
      <c r="H139" s="314"/>
      <c r="I139" s="36">
        <v>3.24</v>
      </c>
      <c r="J139" s="36">
        <v>12.34</v>
      </c>
      <c r="K139" s="36">
        <v>5.7</v>
      </c>
      <c r="L139" s="36"/>
      <c r="M139" s="36"/>
      <c r="N139" s="36">
        <f>SUM(I139:L139)</f>
        <v>21.28</v>
      </c>
    </row>
    <row r="140" spans="1:19" x14ac:dyDescent="0.2">
      <c r="A140" s="34"/>
      <c r="B140" s="34"/>
      <c r="C140" s="34"/>
      <c r="D140" s="34"/>
      <c r="E140" s="34"/>
      <c r="F140" s="34"/>
      <c r="G140" s="34"/>
      <c r="H140" s="34"/>
    </row>
    <row r="141" spans="1:19" x14ac:dyDescent="0.2">
      <c r="A141" s="28" t="s">
        <v>136</v>
      </c>
      <c r="B141" s="28" t="s">
        <v>136</v>
      </c>
      <c r="C141" s="30"/>
      <c r="D141" s="30"/>
      <c r="E141" s="8" t="s">
        <v>10</v>
      </c>
      <c r="F141" s="8" t="s">
        <v>137</v>
      </c>
      <c r="G141" s="300" t="s">
        <v>138</v>
      </c>
      <c r="H141" s="301"/>
      <c r="I141" s="20"/>
      <c r="J141" s="20"/>
      <c r="K141" s="20"/>
      <c r="L141" s="20"/>
      <c r="M141" s="12"/>
      <c r="N141" s="12"/>
      <c r="O141" s="35"/>
      <c r="P141" s="12"/>
      <c r="Q141" s="15"/>
    </row>
    <row r="142" spans="1:19" x14ac:dyDescent="0.2">
      <c r="A142" s="36"/>
      <c r="B142" s="36"/>
      <c r="C142" s="36"/>
      <c r="D142" s="36"/>
      <c r="E142" s="8"/>
      <c r="F142" s="8"/>
      <c r="G142" s="8" t="s">
        <v>139</v>
      </c>
      <c r="H142" s="8" t="s">
        <v>140</v>
      </c>
      <c r="I142" s="8" t="s">
        <v>140</v>
      </c>
      <c r="J142" s="8" t="s">
        <v>140</v>
      </c>
      <c r="K142" s="8" t="s">
        <v>140</v>
      </c>
      <c r="L142" s="8" t="s">
        <v>140</v>
      </c>
      <c r="M142" s="36" t="s">
        <v>140</v>
      </c>
      <c r="N142" s="36" t="s">
        <v>12</v>
      </c>
      <c r="O142" s="37"/>
      <c r="P142" s="12"/>
      <c r="Q142" s="15"/>
    </row>
    <row r="143" spans="1:19" x14ac:dyDescent="0.2">
      <c r="A143" s="38" t="s">
        <v>142</v>
      </c>
      <c r="B143" s="38" t="s">
        <v>143</v>
      </c>
      <c r="C143" s="38" t="s">
        <v>142</v>
      </c>
      <c r="D143" s="38" t="s">
        <v>142</v>
      </c>
      <c r="E143" s="12">
        <v>13</v>
      </c>
      <c r="F143" s="12">
        <v>25</v>
      </c>
      <c r="G143" s="12">
        <v>5</v>
      </c>
      <c r="H143" s="12">
        <v>125</v>
      </c>
      <c r="I143" s="12"/>
      <c r="J143" s="12"/>
      <c r="K143" s="12"/>
      <c r="L143" s="12"/>
      <c r="M143" s="12">
        <f>SUM(I143:L143)</f>
        <v>0</v>
      </c>
      <c r="N143" s="12">
        <f>$M143/$H143</f>
        <v>0</v>
      </c>
      <c r="O143" s="39"/>
      <c r="P143" s="15">
        <v>0.09</v>
      </c>
      <c r="Q143" s="15">
        <f>$N143*$P143</f>
        <v>0</v>
      </c>
    </row>
    <row r="144" spans="1:19" x14ac:dyDescent="0.2">
      <c r="A144" s="38" t="s">
        <v>144</v>
      </c>
      <c r="B144" s="38" t="s">
        <v>145</v>
      </c>
      <c r="C144" s="38" t="s">
        <v>144</v>
      </c>
      <c r="D144" s="38" t="s">
        <v>144</v>
      </c>
      <c r="E144" s="12">
        <v>19</v>
      </c>
      <c r="F144" s="12">
        <v>25</v>
      </c>
      <c r="G144" s="12">
        <v>5</v>
      </c>
      <c r="H144" s="12">
        <v>125</v>
      </c>
      <c r="I144" s="12"/>
      <c r="J144" s="12"/>
      <c r="K144" s="12"/>
      <c r="L144" s="12"/>
      <c r="M144" s="12">
        <f>SUM(I144:L144)</f>
        <v>0</v>
      </c>
      <c r="N144" s="12">
        <f>$M144/$H144</f>
        <v>0</v>
      </c>
      <c r="O144" s="39"/>
      <c r="P144" s="15">
        <v>0.15</v>
      </c>
      <c r="Q144" s="15">
        <f>$N144*$P144</f>
        <v>0</v>
      </c>
    </row>
    <row r="145" spans="2:17" x14ac:dyDescent="0.2">
      <c r="B145" s="3"/>
      <c r="I145" s="36">
        <f t="shared" ref="I145:K145" si="22">SUM(I143:I144)</f>
        <v>0</v>
      </c>
      <c r="J145" s="36">
        <f t="shared" si="22"/>
        <v>0</v>
      </c>
      <c r="K145" s="36">
        <f t="shared" si="22"/>
        <v>0</v>
      </c>
      <c r="L145" s="36">
        <f t="shared" ref="L145" si="23">SUM(L143:L144)</f>
        <v>0</v>
      </c>
      <c r="M145" s="36">
        <f>SUBTOTAL(9,M143:M144)</f>
        <v>0</v>
      </c>
      <c r="N145" s="36">
        <f>SUBTOTAL(9,N143:N144)</f>
        <v>0</v>
      </c>
      <c r="O145" s="37"/>
      <c r="P145" s="12"/>
      <c r="Q145" s="33">
        <f>SUBTOTAL(9,Q143:Q144)</f>
        <v>0</v>
      </c>
    </row>
    <row r="146" spans="2:17" x14ac:dyDescent="0.2">
      <c r="B146" s="3"/>
      <c r="I146" s="40"/>
      <c r="J146" s="40"/>
      <c r="K146" s="40"/>
      <c r="L146" s="40"/>
      <c r="M146" s="36">
        <v>0</v>
      </c>
      <c r="N146" s="36">
        <v>0</v>
      </c>
      <c r="O146" s="35"/>
      <c r="P146" s="12"/>
      <c r="Q146" s="33">
        <v>0</v>
      </c>
    </row>
  </sheetData>
  <autoFilter ref="D3:D139"/>
  <mergeCells count="10">
    <mergeCell ref="M3:N3"/>
    <mergeCell ref="P3:Q3"/>
    <mergeCell ref="A103:B103"/>
    <mergeCell ref="A137:H137"/>
    <mergeCell ref="A138:H138"/>
    <mergeCell ref="A139:H139"/>
    <mergeCell ref="G141:H141"/>
    <mergeCell ref="A1:D1"/>
    <mergeCell ref="A2:D2"/>
    <mergeCell ref="G3:H3"/>
  </mergeCells>
  <conditionalFormatting sqref="A5:XFD136">
    <cfRule type="expression" dxfId="72" priority="1">
      <formula>MOD(ROW(),2)</formula>
    </cfRule>
  </conditionalFormatting>
  <conditionalFormatting sqref="M5:M136">
    <cfRule type="cellIs" dxfId="71" priority="3" operator="greaterThan">
      <formula>10000</formula>
    </cfRule>
  </conditionalFormatting>
  <conditionalFormatting sqref="M104:M136">
    <cfRule type="cellIs" dxfId="70" priority="8" operator="greaterThan">
      <formula>2000</formula>
    </cfRule>
  </conditionalFormatting>
  <conditionalFormatting sqref="Q5:Q102">
    <cfRule type="cellIs" dxfId="69" priority="2" operator="greaterThan">
      <formula>10</formula>
    </cfRule>
  </conditionalFormatting>
  <pageMargins left="0.25" right="0.25" top="0.75" bottom="0.75" header="0.3" footer="0.3"/>
  <pageSetup paperSize="9" scale="77" fitToHeight="0" orientation="landscape" r:id="rId1"/>
  <headerFooter alignWithMargins="0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4">
    <pageSetUpPr fitToPage="1"/>
  </sheetPr>
  <dimension ref="A1:Q160"/>
  <sheetViews>
    <sheetView zoomScaleNormal="100" workbookViewId="0">
      <pane xSplit="4" ySplit="4" topLeftCell="E5" activePane="bottomRight" state="frozen"/>
      <selection pane="topRight" activeCell="D1" sqref="D1"/>
      <selection pane="bottomLeft" activeCell="A4" sqref="A4"/>
      <selection pane="bottomRight" activeCell="E5" sqref="E5"/>
    </sheetView>
  </sheetViews>
  <sheetFormatPr defaultColWidth="9.140625" defaultRowHeight="12.75" x14ac:dyDescent="0.2"/>
  <cols>
    <col min="1" max="1" width="12.5703125" style="3" customWidth="1"/>
    <col min="2" max="2" width="14" style="41" customWidth="1"/>
    <col min="3" max="3" width="14" style="3" bestFit="1" customWidth="1"/>
    <col min="4" max="4" width="12.28515625" style="3" customWidth="1"/>
    <col min="5" max="5" width="7.85546875" style="3" customWidth="1"/>
    <col min="6" max="6" width="8.5703125" style="3" customWidth="1"/>
    <col min="7" max="7" width="6.140625" style="3" customWidth="1"/>
    <col min="8" max="8" width="6.42578125" style="3" customWidth="1"/>
    <col min="9" max="9" width="10.140625" style="3" customWidth="1"/>
    <col min="10" max="10" width="8.28515625" style="3" customWidth="1"/>
    <col min="11" max="11" width="10.7109375" style="3" bestFit="1" customWidth="1"/>
    <col min="12" max="12" width="8.28515625" style="3" bestFit="1" customWidth="1"/>
    <col min="13" max="14" width="9.42578125" style="3" customWidth="1"/>
    <col min="15" max="15" width="9.28515625" style="3" customWidth="1"/>
    <col min="16" max="16384" width="9.140625" style="3"/>
  </cols>
  <sheetData>
    <row r="1" spans="1:15" x14ac:dyDescent="0.2">
      <c r="A1" s="315" t="s">
        <v>281</v>
      </c>
      <c r="B1" s="315"/>
      <c r="C1" s="315"/>
      <c r="D1" s="315"/>
      <c r="I1" s="46"/>
    </row>
    <row r="2" spans="1:15" x14ac:dyDescent="0.2">
      <c r="A2" s="316" t="s">
        <v>335</v>
      </c>
      <c r="B2" s="317"/>
      <c r="C2" s="317"/>
      <c r="D2" s="317"/>
      <c r="E2" s="29"/>
      <c r="F2" s="29"/>
      <c r="G2" s="29"/>
      <c r="H2" s="29"/>
      <c r="I2" s="29"/>
      <c r="J2" s="29"/>
      <c r="K2" s="29"/>
      <c r="L2" s="29"/>
      <c r="M2" s="29"/>
      <c r="N2" s="29"/>
      <c r="O2" s="30"/>
    </row>
    <row r="3" spans="1:15" x14ac:dyDescent="0.2">
      <c r="A3" s="4" t="s">
        <v>0</v>
      </c>
      <c r="B3" s="4" t="s">
        <v>1</v>
      </c>
      <c r="C3" s="4" t="s">
        <v>2</v>
      </c>
      <c r="D3" s="4" t="s">
        <v>274</v>
      </c>
      <c r="E3" s="4" t="s">
        <v>3</v>
      </c>
      <c r="F3" s="4" t="s">
        <v>4</v>
      </c>
      <c r="G3" s="300" t="s">
        <v>5</v>
      </c>
      <c r="H3" s="301"/>
      <c r="I3" s="50"/>
      <c r="J3" s="5"/>
      <c r="K3" s="300" t="s">
        <v>6</v>
      </c>
      <c r="L3" s="301"/>
      <c r="M3" s="6"/>
      <c r="N3" s="300" t="s">
        <v>7</v>
      </c>
      <c r="O3" s="301"/>
    </row>
    <row r="4" spans="1:15" x14ac:dyDescent="0.2">
      <c r="A4" s="37" t="s">
        <v>8</v>
      </c>
      <c r="B4" s="37"/>
      <c r="C4" s="49"/>
      <c r="D4" s="49"/>
      <c r="E4" s="7" t="s">
        <v>9</v>
      </c>
      <c r="F4" s="36" t="s">
        <v>10</v>
      </c>
      <c r="G4" s="8" t="s">
        <v>11</v>
      </c>
      <c r="H4" s="8" t="s">
        <v>12</v>
      </c>
      <c r="I4" s="36"/>
      <c r="J4" s="36"/>
      <c r="K4" s="8" t="s">
        <v>13</v>
      </c>
      <c r="L4" s="8" t="s">
        <v>12</v>
      </c>
      <c r="M4" s="9"/>
      <c r="N4" s="10" t="s">
        <v>14</v>
      </c>
      <c r="O4" s="10" t="s">
        <v>15</v>
      </c>
    </row>
    <row r="5" spans="1:15" x14ac:dyDescent="0.2">
      <c r="A5" s="11" t="s">
        <v>146</v>
      </c>
      <c r="B5" s="11" t="s">
        <v>147</v>
      </c>
      <c r="C5" s="11" t="s">
        <v>146</v>
      </c>
      <c r="D5" s="11" t="s">
        <v>275</v>
      </c>
      <c r="E5" s="12">
        <v>15</v>
      </c>
      <c r="F5" s="12">
        <v>1800</v>
      </c>
      <c r="G5" s="12">
        <v>10</v>
      </c>
      <c r="H5" s="12">
        <v>50</v>
      </c>
      <c r="I5" s="12"/>
      <c r="J5" s="13"/>
      <c r="K5" s="12">
        <f t="shared" ref="K5:K20" si="0">SUM(I5:J5)</f>
        <v>0</v>
      </c>
      <c r="L5" s="12">
        <f t="shared" ref="L5:L20" si="1">$K5/$H5</f>
        <v>0</v>
      </c>
      <c r="M5" s="14"/>
      <c r="N5" s="15">
        <v>0.06</v>
      </c>
      <c r="O5" s="15">
        <f t="shared" ref="O5:O20" si="2">$L5*$N5</f>
        <v>0</v>
      </c>
    </row>
    <row r="6" spans="1:15" x14ac:dyDescent="0.2">
      <c r="A6" s="16" t="s">
        <v>244</v>
      </c>
      <c r="B6" s="16" t="s">
        <v>147</v>
      </c>
      <c r="C6" s="16" t="s">
        <v>245</v>
      </c>
      <c r="D6" s="16" t="s">
        <v>276</v>
      </c>
      <c r="E6" s="12">
        <v>15</v>
      </c>
      <c r="F6" s="12">
        <v>1800</v>
      </c>
      <c r="G6" s="12">
        <v>10</v>
      </c>
      <c r="H6" s="12">
        <v>50</v>
      </c>
      <c r="I6" s="12"/>
      <c r="J6" s="13"/>
      <c r="K6" s="12">
        <f t="shared" si="0"/>
        <v>0</v>
      </c>
      <c r="L6" s="12">
        <f t="shared" si="1"/>
        <v>0</v>
      </c>
      <c r="M6" s="14"/>
      <c r="N6" s="15">
        <v>0.06</v>
      </c>
      <c r="O6" s="15">
        <f t="shared" si="2"/>
        <v>0</v>
      </c>
    </row>
    <row r="7" spans="1:15" x14ac:dyDescent="0.2">
      <c r="A7" s="11" t="s">
        <v>148</v>
      </c>
      <c r="B7" s="11" t="s">
        <v>149</v>
      </c>
      <c r="C7" s="11" t="s">
        <v>148</v>
      </c>
      <c r="D7" s="11" t="s">
        <v>275</v>
      </c>
      <c r="E7" s="12">
        <v>15</v>
      </c>
      <c r="F7" s="12">
        <v>1524</v>
      </c>
      <c r="G7" s="12">
        <v>10</v>
      </c>
      <c r="H7" s="12">
        <v>50</v>
      </c>
      <c r="I7" s="12"/>
      <c r="J7" s="13"/>
      <c r="K7" s="12">
        <f t="shared" si="0"/>
        <v>0</v>
      </c>
      <c r="L7" s="12">
        <f t="shared" si="1"/>
        <v>0</v>
      </c>
      <c r="M7" s="14"/>
      <c r="N7" s="15">
        <v>0.05</v>
      </c>
      <c r="O7" s="15">
        <f t="shared" si="2"/>
        <v>0</v>
      </c>
    </row>
    <row r="8" spans="1:15" x14ac:dyDescent="0.2">
      <c r="A8" s="16" t="s">
        <v>246</v>
      </c>
      <c r="B8" s="16" t="s">
        <v>149</v>
      </c>
      <c r="C8" s="16" t="s">
        <v>247</v>
      </c>
      <c r="D8" s="16" t="s">
        <v>276</v>
      </c>
      <c r="E8" s="12">
        <v>15</v>
      </c>
      <c r="F8" s="12">
        <v>1500</v>
      </c>
      <c r="G8" s="12">
        <v>10</v>
      </c>
      <c r="H8" s="12">
        <v>50</v>
      </c>
      <c r="I8" s="12"/>
      <c r="J8" s="13"/>
      <c r="K8" s="12">
        <f t="shared" si="0"/>
        <v>0</v>
      </c>
      <c r="L8" s="12">
        <f t="shared" si="1"/>
        <v>0</v>
      </c>
      <c r="M8" s="14"/>
      <c r="N8" s="15">
        <v>0.05</v>
      </c>
      <c r="O8" s="15">
        <f t="shared" si="2"/>
        <v>0</v>
      </c>
    </row>
    <row r="9" spans="1:15" x14ac:dyDescent="0.2">
      <c r="A9" s="11" t="s">
        <v>16</v>
      </c>
      <c r="B9" s="11" t="s">
        <v>17</v>
      </c>
      <c r="C9" s="11" t="s">
        <v>16</v>
      </c>
      <c r="D9" s="11" t="s">
        <v>275</v>
      </c>
      <c r="E9" s="12">
        <v>15</v>
      </c>
      <c r="F9" s="12">
        <v>1220</v>
      </c>
      <c r="G9" s="12">
        <v>10</v>
      </c>
      <c r="H9" s="12">
        <v>50</v>
      </c>
      <c r="I9" s="12"/>
      <c r="J9" s="13"/>
      <c r="K9" s="12">
        <f t="shared" si="0"/>
        <v>0</v>
      </c>
      <c r="L9" s="12">
        <f t="shared" si="1"/>
        <v>0</v>
      </c>
      <c r="M9" s="14"/>
      <c r="N9" s="15">
        <v>0.04</v>
      </c>
      <c r="O9" s="15">
        <f t="shared" si="2"/>
        <v>0</v>
      </c>
    </row>
    <row r="10" spans="1:15" x14ac:dyDescent="0.2">
      <c r="A10" s="16" t="s">
        <v>18</v>
      </c>
      <c r="B10" s="16" t="s">
        <v>17</v>
      </c>
      <c r="C10" s="16" t="s">
        <v>19</v>
      </c>
      <c r="D10" s="16" t="s">
        <v>276</v>
      </c>
      <c r="E10" s="12">
        <v>15</v>
      </c>
      <c r="F10" s="12">
        <v>1200</v>
      </c>
      <c r="G10" s="12">
        <v>10</v>
      </c>
      <c r="H10" s="12">
        <v>50</v>
      </c>
      <c r="I10" s="12"/>
      <c r="J10" s="13"/>
      <c r="K10" s="12">
        <f t="shared" si="0"/>
        <v>0</v>
      </c>
      <c r="L10" s="12">
        <f t="shared" si="1"/>
        <v>0</v>
      </c>
      <c r="M10" s="14"/>
      <c r="N10" s="15">
        <v>0.04</v>
      </c>
      <c r="O10" s="15">
        <f t="shared" si="2"/>
        <v>0</v>
      </c>
    </row>
    <row r="11" spans="1:15" x14ac:dyDescent="0.2">
      <c r="A11" s="11" t="s">
        <v>20</v>
      </c>
      <c r="B11" s="11" t="s">
        <v>21</v>
      </c>
      <c r="C11" s="11" t="s">
        <v>20</v>
      </c>
      <c r="D11" s="11" t="s">
        <v>275</v>
      </c>
      <c r="E11" s="12">
        <v>15</v>
      </c>
      <c r="F11" s="12">
        <v>915</v>
      </c>
      <c r="G11" s="12">
        <v>10</v>
      </c>
      <c r="H11" s="12">
        <v>100</v>
      </c>
      <c r="I11" s="12"/>
      <c r="J11" s="13"/>
      <c r="K11" s="12">
        <f t="shared" si="0"/>
        <v>0</v>
      </c>
      <c r="L11" s="12">
        <f t="shared" si="1"/>
        <v>0</v>
      </c>
      <c r="M11" s="14"/>
      <c r="N11" s="15">
        <v>0.05</v>
      </c>
      <c r="O11" s="15">
        <f t="shared" si="2"/>
        <v>0</v>
      </c>
    </row>
    <row r="12" spans="1:15" x14ac:dyDescent="0.2">
      <c r="A12" s="16" t="s">
        <v>22</v>
      </c>
      <c r="B12" s="16" t="s">
        <v>21</v>
      </c>
      <c r="C12" s="16" t="s">
        <v>23</v>
      </c>
      <c r="D12" s="16" t="s">
        <v>276</v>
      </c>
      <c r="E12" s="12">
        <v>15</v>
      </c>
      <c r="F12" s="12">
        <v>900</v>
      </c>
      <c r="G12" s="12">
        <v>10</v>
      </c>
      <c r="H12" s="12">
        <v>100</v>
      </c>
      <c r="I12" s="12"/>
      <c r="J12" s="13"/>
      <c r="K12" s="12">
        <f t="shared" si="0"/>
        <v>0</v>
      </c>
      <c r="L12" s="12">
        <f t="shared" si="1"/>
        <v>0</v>
      </c>
      <c r="M12" s="14"/>
      <c r="N12" s="15">
        <v>0.05</v>
      </c>
      <c r="O12" s="15">
        <f t="shared" si="2"/>
        <v>0</v>
      </c>
    </row>
    <row r="13" spans="1:15" x14ac:dyDescent="0.2">
      <c r="A13" s="13" t="s">
        <v>166</v>
      </c>
      <c r="B13" s="13" t="s">
        <v>21</v>
      </c>
      <c r="C13" s="13">
        <v>90441800</v>
      </c>
      <c r="D13" s="36" t="s">
        <v>277</v>
      </c>
      <c r="E13" s="12" t="s">
        <v>167</v>
      </c>
      <c r="F13" s="12">
        <v>900</v>
      </c>
      <c r="G13" s="12">
        <v>10</v>
      </c>
      <c r="H13" s="12">
        <v>100</v>
      </c>
      <c r="I13" s="12"/>
      <c r="J13" s="13"/>
      <c r="K13" s="12">
        <f t="shared" si="0"/>
        <v>0</v>
      </c>
      <c r="L13" s="12">
        <f t="shared" si="1"/>
        <v>0</v>
      </c>
      <c r="M13" s="14"/>
      <c r="N13" s="15">
        <v>0.05</v>
      </c>
      <c r="O13" s="15">
        <f t="shared" si="2"/>
        <v>0</v>
      </c>
    </row>
    <row r="14" spans="1:15" x14ac:dyDescent="0.2">
      <c r="A14" s="11" t="s">
        <v>150</v>
      </c>
      <c r="B14" s="11" t="s">
        <v>151</v>
      </c>
      <c r="C14" s="11" t="s">
        <v>150</v>
      </c>
      <c r="D14" s="11" t="s">
        <v>275</v>
      </c>
      <c r="E14" s="12">
        <v>15</v>
      </c>
      <c r="F14" s="12">
        <v>760</v>
      </c>
      <c r="G14" s="12">
        <v>10</v>
      </c>
      <c r="H14" s="12">
        <v>100</v>
      </c>
      <c r="I14" s="12"/>
      <c r="J14" s="13"/>
      <c r="K14" s="12">
        <f t="shared" si="0"/>
        <v>0</v>
      </c>
      <c r="L14" s="12">
        <f t="shared" si="1"/>
        <v>0</v>
      </c>
      <c r="M14" s="14"/>
      <c r="N14" s="15">
        <v>0.04</v>
      </c>
      <c r="O14" s="15">
        <f t="shared" si="2"/>
        <v>0</v>
      </c>
    </row>
    <row r="15" spans="1:15" x14ac:dyDescent="0.2">
      <c r="A15" s="16" t="s">
        <v>152</v>
      </c>
      <c r="B15" s="16" t="s">
        <v>151</v>
      </c>
      <c r="C15" s="16" t="s">
        <v>153</v>
      </c>
      <c r="D15" s="16" t="s">
        <v>276</v>
      </c>
      <c r="E15" s="12">
        <v>15</v>
      </c>
      <c r="F15" s="12">
        <v>750</v>
      </c>
      <c r="G15" s="12">
        <v>10</v>
      </c>
      <c r="H15" s="12">
        <v>100</v>
      </c>
      <c r="I15" s="12"/>
      <c r="J15" s="13"/>
      <c r="K15" s="12">
        <f t="shared" si="0"/>
        <v>0</v>
      </c>
      <c r="L15" s="12">
        <f t="shared" si="1"/>
        <v>0</v>
      </c>
      <c r="M15" s="14"/>
      <c r="N15" s="15">
        <v>0.04</v>
      </c>
      <c r="O15" s="15">
        <f t="shared" si="2"/>
        <v>0</v>
      </c>
    </row>
    <row r="16" spans="1:15" x14ac:dyDescent="0.2">
      <c r="A16" s="11" t="s">
        <v>24</v>
      </c>
      <c r="B16" s="11" t="s">
        <v>25</v>
      </c>
      <c r="C16" s="11" t="s">
        <v>24</v>
      </c>
      <c r="D16" s="11" t="s">
        <v>275</v>
      </c>
      <c r="E16" s="12">
        <v>15</v>
      </c>
      <c r="F16" s="12">
        <v>610</v>
      </c>
      <c r="G16" s="12">
        <v>10</v>
      </c>
      <c r="H16" s="12">
        <v>100</v>
      </c>
      <c r="I16" s="12"/>
      <c r="J16" s="13"/>
      <c r="K16" s="12">
        <f t="shared" si="0"/>
        <v>0</v>
      </c>
      <c r="L16" s="12">
        <f t="shared" si="1"/>
        <v>0</v>
      </c>
      <c r="M16" s="14"/>
      <c r="N16" s="15">
        <v>0.04</v>
      </c>
      <c r="O16" s="15">
        <f t="shared" si="2"/>
        <v>0</v>
      </c>
    </row>
    <row r="17" spans="1:17" x14ac:dyDescent="0.2">
      <c r="A17" s="36" t="s">
        <v>168</v>
      </c>
      <c r="B17" s="36" t="s">
        <v>25</v>
      </c>
      <c r="C17" s="36">
        <v>90441600</v>
      </c>
      <c r="D17" s="36" t="s">
        <v>277</v>
      </c>
      <c r="E17" s="12" t="s">
        <v>167</v>
      </c>
      <c r="F17" s="12">
        <v>600</v>
      </c>
      <c r="G17" s="12">
        <v>10</v>
      </c>
      <c r="H17" s="12">
        <v>100</v>
      </c>
      <c r="I17" s="12"/>
      <c r="J17" s="13"/>
      <c r="K17" s="12">
        <f t="shared" si="0"/>
        <v>0</v>
      </c>
      <c r="L17" s="12">
        <f t="shared" si="1"/>
        <v>0</v>
      </c>
      <c r="M17" s="14"/>
      <c r="N17" s="15">
        <v>0.04</v>
      </c>
      <c r="O17" s="15">
        <f t="shared" si="2"/>
        <v>0</v>
      </c>
    </row>
    <row r="18" spans="1:17" x14ac:dyDescent="0.2">
      <c r="A18" s="11" t="s">
        <v>26</v>
      </c>
      <c r="B18" s="11" t="s">
        <v>27</v>
      </c>
      <c r="C18" s="11" t="s">
        <v>26</v>
      </c>
      <c r="D18" s="11" t="s">
        <v>275</v>
      </c>
      <c r="E18" s="12">
        <v>15</v>
      </c>
      <c r="F18" s="12">
        <v>457</v>
      </c>
      <c r="G18" s="12">
        <v>10</v>
      </c>
      <c r="H18" s="12">
        <v>200</v>
      </c>
      <c r="I18" s="12"/>
      <c r="J18" s="13"/>
      <c r="K18" s="12">
        <f t="shared" si="0"/>
        <v>0</v>
      </c>
      <c r="L18" s="12">
        <f t="shared" si="1"/>
        <v>0</v>
      </c>
      <c r="M18" s="14"/>
      <c r="N18" s="15">
        <v>0.05</v>
      </c>
      <c r="O18" s="15">
        <f t="shared" si="2"/>
        <v>0</v>
      </c>
    </row>
    <row r="19" spans="1:17" x14ac:dyDescent="0.2">
      <c r="A19" s="36" t="s">
        <v>169</v>
      </c>
      <c r="B19" s="36" t="s">
        <v>27</v>
      </c>
      <c r="C19" s="36">
        <v>90441400</v>
      </c>
      <c r="D19" s="36" t="s">
        <v>277</v>
      </c>
      <c r="E19" s="12" t="s">
        <v>167</v>
      </c>
      <c r="F19" s="12">
        <v>450</v>
      </c>
      <c r="G19" s="12">
        <v>10</v>
      </c>
      <c r="H19" s="12">
        <v>200</v>
      </c>
      <c r="I19" s="12"/>
      <c r="J19" s="13"/>
      <c r="K19" s="12">
        <f t="shared" si="0"/>
        <v>0</v>
      </c>
      <c r="L19" s="12">
        <f t="shared" si="1"/>
        <v>0</v>
      </c>
      <c r="M19" s="14"/>
      <c r="N19" s="15">
        <v>0.05</v>
      </c>
      <c r="O19" s="15">
        <f t="shared" si="2"/>
        <v>0</v>
      </c>
    </row>
    <row r="20" spans="1:17" x14ac:dyDescent="0.2">
      <c r="A20" s="11" t="s">
        <v>258</v>
      </c>
      <c r="B20" s="11" t="s">
        <v>259</v>
      </c>
      <c r="C20" s="11" t="s">
        <v>258</v>
      </c>
      <c r="D20" s="11" t="s">
        <v>275</v>
      </c>
      <c r="E20" s="12">
        <v>15</v>
      </c>
      <c r="F20" s="12">
        <v>375</v>
      </c>
      <c r="G20" s="12">
        <v>10</v>
      </c>
      <c r="H20" s="12">
        <v>200</v>
      </c>
      <c r="I20" s="12"/>
      <c r="J20" s="13"/>
      <c r="K20" s="12">
        <f t="shared" si="0"/>
        <v>0</v>
      </c>
      <c r="L20" s="12">
        <f t="shared" si="1"/>
        <v>0</v>
      </c>
      <c r="M20" s="14"/>
      <c r="N20" s="15">
        <v>0.06</v>
      </c>
      <c r="O20" s="15">
        <f t="shared" si="2"/>
        <v>0</v>
      </c>
      <c r="P20" s="43">
        <f>SUM(O5:O20)</f>
        <v>0</v>
      </c>
      <c r="Q20" s="3" t="e">
        <f>P20*100/$P$151</f>
        <v>#DIV/0!</v>
      </c>
    </row>
    <row r="21" spans="1:17" ht="15" x14ac:dyDescent="0.2">
      <c r="A21" s="17" t="s">
        <v>28</v>
      </c>
      <c r="B21" s="17"/>
      <c r="C21" s="18"/>
      <c r="D21" s="18"/>
      <c r="E21" s="19"/>
      <c r="F21" s="12"/>
      <c r="G21" s="20"/>
      <c r="H21" s="20"/>
      <c r="I21" s="12"/>
      <c r="J21" s="21"/>
      <c r="K21" s="12"/>
      <c r="L21" s="12"/>
      <c r="M21" s="14"/>
      <c r="N21" s="12"/>
      <c r="O21" s="15"/>
    </row>
    <row r="22" spans="1:17" x14ac:dyDescent="0.2">
      <c r="A22" s="11" t="s">
        <v>242</v>
      </c>
      <c r="B22" s="11" t="s">
        <v>243</v>
      </c>
      <c r="C22" s="11" t="s">
        <v>242</v>
      </c>
      <c r="D22" s="11" t="s">
        <v>275</v>
      </c>
      <c r="E22" s="12">
        <v>20</v>
      </c>
      <c r="F22" s="12">
        <v>2400</v>
      </c>
      <c r="G22" s="12">
        <v>10</v>
      </c>
      <c r="H22" s="12">
        <v>50</v>
      </c>
      <c r="I22" s="12"/>
      <c r="J22" s="13"/>
      <c r="K22" s="12">
        <f t="shared" ref="K22:K44" si="3">SUM(I22:J22)</f>
        <v>0</v>
      </c>
      <c r="L22" s="12">
        <f t="shared" ref="L22:L44" si="4">$K22/$H22</f>
        <v>0</v>
      </c>
      <c r="M22" s="14"/>
      <c r="N22" s="15">
        <v>7.0000000000000007E-2</v>
      </c>
      <c r="O22" s="15">
        <f t="shared" ref="O22:O44" si="5">$L22*$N22</f>
        <v>0</v>
      </c>
    </row>
    <row r="23" spans="1:17" x14ac:dyDescent="0.2">
      <c r="A23" s="11" t="s">
        <v>212</v>
      </c>
      <c r="B23" s="11" t="s">
        <v>213</v>
      </c>
      <c r="C23" s="11" t="s">
        <v>212</v>
      </c>
      <c r="D23" s="11" t="s">
        <v>275</v>
      </c>
      <c r="E23" s="12">
        <v>20</v>
      </c>
      <c r="F23" s="12">
        <v>2100</v>
      </c>
      <c r="G23" s="12">
        <v>10</v>
      </c>
      <c r="H23" s="12">
        <v>50</v>
      </c>
      <c r="I23" s="12"/>
      <c r="J23" s="13"/>
      <c r="K23" s="12">
        <f t="shared" si="3"/>
        <v>0</v>
      </c>
      <c r="L23" s="12">
        <f t="shared" si="4"/>
        <v>0</v>
      </c>
      <c r="M23" s="14"/>
      <c r="N23" s="15">
        <v>7.0000000000000007E-2</v>
      </c>
      <c r="O23" s="15">
        <f t="shared" si="5"/>
        <v>0</v>
      </c>
    </row>
    <row r="24" spans="1:17" x14ac:dyDescent="0.2">
      <c r="A24" s="22" t="s">
        <v>248</v>
      </c>
      <c r="B24" s="22" t="s">
        <v>213</v>
      </c>
      <c r="C24" s="22" t="s">
        <v>249</v>
      </c>
      <c r="D24" s="22" t="s">
        <v>276</v>
      </c>
      <c r="E24" s="12">
        <v>20</v>
      </c>
      <c r="F24" s="12">
        <v>2100</v>
      </c>
      <c r="G24" s="12">
        <v>10</v>
      </c>
      <c r="H24" s="12">
        <v>50</v>
      </c>
      <c r="I24" s="12"/>
      <c r="J24" s="13"/>
      <c r="K24" s="12">
        <f t="shared" si="3"/>
        <v>0</v>
      </c>
      <c r="L24" s="12">
        <f t="shared" si="4"/>
        <v>0</v>
      </c>
      <c r="M24" s="14"/>
      <c r="N24" s="15">
        <v>7.0000000000000007E-2</v>
      </c>
      <c r="O24" s="15">
        <f t="shared" si="5"/>
        <v>0</v>
      </c>
    </row>
    <row r="25" spans="1:17" x14ac:dyDescent="0.2">
      <c r="A25" s="11" t="s">
        <v>214</v>
      </c>
      <c r="B25" s="11" t="s">
        <v>30</v>
      </c>
      <c r="C25" s="11" t="s">
        <v>214</v>
      </c>
      <c r="D25" s="11" t="s">
        <v>275</v>
      </c>
      <c r="E25" s="12">
        <v>20</v>
      </c>
      <c r="F25" s="12">
        <v>1800</v>
      </c>
      <c r="G25" s="12">
        <v>10</v>
      </c>
      <c r="H25" s="12">
        <v>50</v>
      </c>
      <c r="I25" s="12"/>
      <c r="J25" s="13"/>
      <c r="K25" s="12">
        <f t="shared" si="3"/>
        <v>0</v>
      </c>
      <c r="L25" s="12">
        <f t="shared" si="4"/>
        <v>0</v>
      </c>
      <c r="M25" s="14"/>
      <c r="N25" s="15">
        <v>0.09</v>
      </c>
      <c r="O25" s="15">
        <f t="shared" si="5"/>
        <v>0</v>
      </c>
    </row>
    <row r="26" spans="1:17" x14ac:dyDescent="0.2">
      <c r="A26" s="22" t="s">
        <v>29</v>
      </c>
      <c r="B26" s="22" t="s">
        <v>30</v>
      </c>
      <c r="C26" s="22" t="s">
        <v>31</v>
      </c>
      <c r="D26" s="22" t="s">
        <v>276</v>
      </c>
      <c r="E26" s="12">
        <v>20</v>
      </c>
      <c r="F26" s="12">
        <v>1800</v>
      </c>
      <c r="G26" s="12">
        <v>10</v>
      </c>
      <c r="H26" s="12">
        <v>50</v>
      </c>
      <c r="I26" s="12"/>
      <c r="J26" s="13"/>
      <c r="K26" s="12">
        <f t="shared" si="3"/>
        <v>0</v>
      </c>
      <c r="L26" s="12">
        <f t="shared" si="4"/>
        <v>0</v>
      </c>
      <c r="M26" s="14"/>
      <c r="N26" s="15">
        <v>0.09</v>
      </c>
      <c r="O26" s="15">
        <f t="shared" si="5"/>
        <v>0</v>
      </c>
    </row>
    <row r="27" spans="1:17" x14ac:dyDescent="0.2">
      <c r="A27" s="11" t="s">
        <v>32</v>
      </c>
      <c r="B27" s="11" t="s">
        <v>33</v>
      </c>
      <c r="C27" s="11" t="s">
        <v>32</v>
      </c>
      <c r="D27" s="11" t="s">
        <v>275</v>
      </c>
      <c r="E27" s="12">
        <v>20</v>
      </c>
      <c r="F27" s="12">
        <v>1524</v>
      </c>
      <c r="G27" s="12">
        <v>10</v>
      </c>
      <c r="H27" s="12">
        <v>50</v>
      </c>
      <c r="I27" s="12"/>
      <c r="J27" s="13"/>
      <c r="K27" s="12">
        <f t="shared" si="3"/>
        <v>0</v>
      </c>
      <c r="L27" s="12">
        <f t="shared" si="4"/>
        <v>0</v>
      </c>
      <c r="M27" s="14"/>
      <c r="N27" s="15">
        <v>7.0000000000000007E-2</v>
      </c>
      <c r="O27" s="15">
        <f t="shared" si="5"/>
        <v>0</v>
      </c>
    </row>
    <row r="28" spans="1:17" x14ac:dyDescent="0.2">
      <c r="A28" s="23" t="s">
        <v>34</v>
      </c>
      <c r="B28" s="11" t="s">
        <v>35</v>
      </c>
      <c r="C28" s="11" t="s">
        <v>34</v>
      </c>
      <c r="D28" s="11" t="s">
        <v>275</v>
      </c>
      <c r="E28" s="12">
        <v>20</v>
      </c>
      <c r="F28" s="12">
        <v>1220</v>
      </c>
      <c r="G28" s="12">
        <v>10</v>
      </c>
      <c r="H28" s="12">
        <v>50</v>
      </c>
      <c r="I28" s="12"/>
      <c r="J28" s="13"/>
      <c r="K28" s="12">
        <f t="shared" si="3"/>
        <v>0</v>
      </c>
      <c r="L28" s="12">
        <f t="shared" si="4"/>
        <v>0</v>
      </c>
      <c r="M28" s="14"/>
      <c r="N28" s="15">
        <v>0.06</v>
      </c>
      <c r="O28" s="15">
        <f t="shared" si="5"/>
        <v>0</v>
      </c>
    </row>
    <row r="29" spans="1:17" x14ac:dyDescent="0.2">
      <c r="A29" s="16" t="s">
        <v>36</v>
      </c>
      <c r="B29" s="16" t="s">
        <v>35</v>
      </c>
      <c r="C29" s="16" t="s">
        <v>37</v>
      </c>
      <c r="D29" s="16" t="s">
        <v>276</v>
      </c>
      <c r="E29" s="12">
        <v>20</v>
      </c>
      <c r="F29" s="12">
        <v>1200</v>
      </c>
      <c r="G29" s="12">
        <v>10</v>
      </c>
      <c r="H29" s="12">
        <v>50</v>
      </c>
      <c r="I29" s="12"/>
      <c r="J29" s="13"/>
      <c r="K29" s="12">
        <f t="shared" si="3"/>
        <v>0</v>
      </c>
      <c r="L29" s="12">
        <f t="shared" si="4"/>
        <v>0</v>
      </c>
      <c r="M29" s="14"/>
      <c r="N29" s="15">
        <v>0.06</v>
      </c>
      <c r="O29" s="15">
        <f t="shared" si="5"/>
        <v>0</v>
      </c>
    </row>
    <row r="30" spans="1:17" x14ac:dyDescent="0.2">
      <c r="A30" s="11" t="s">
        <v>38</v>
      </c>
      <c r="B30" s="11" t="s">
        <v>39</v>
      </c>
      <c r="C30" s="11" t="s">
        <v>38</v>
      </c>
      <c r="D30" s="11" t="s">
        <v>275</v>
      </c>
      <c r="E30" s="12">
        <v>20</v>
      </c>
      <c r="F30" s="12">
        <v>915</v>
      </c>
      <c r="G30" s="12">
        <v>10</v>
      </c>
      <c r="H30" s="12">
        <v>50</v>
      </c>
      <c r="I30" s="12"/>
      <c r="J30" s="13"/>
      <c r="K30" s="12">
        <f t="shared" si="3"/>
        <v>0</v>
      </c>
      <c r="L30" s="12">
        <f t="shared" si="4"/>
        <v>0</v>
      </c>
      <c r="M30" s="14"/>
      <c r="N30" s="15">
        <v>0.04</v>
      </c>
      <c r="O30" s="15">
        <f t="shared" si="5"/>
        <v>0</v>
      </c>
    </row>
    <row r="31" spans="1:17" x14ac:dyDescent="0.2">
      <c r="A31" s="16" t="s">
        <v>40</v>
      </c>
      <c r="B31" s="16" t="s">
        <v>39</v>
      </c>
      <c r="C31" s="16" t="s">
        <v>41</v>
      </c>
      <c r="D31" s="16" t="s">
        <v>276</v>
      </c>
      <c r="E31" s="12">
        <v>20</v>
      </c>
      <c r="F31" s="12">
        <v>900</v>
      </c>
      <c r="G31" s="12">
        <v>10</v>
      </c>
      <c r="H31" s="12">
        <v>50</v>
      </c>
      <c r="I31" s="12"/>
      <c r="J31" s="13"/>
      <c r="K31" s="12">
        <f t="shared" si="3"/>
        <v>0</v>
      </c>
      <c r="L31" s="12">
        <f t="shared" si="4"/>
        <v>0</v>
      </c>
      <c r="M31" s="14"/>
      <c r="N31" s="15">
        <v>0.04</v>
      </c>
      <c r="O31" s="15">
        <f t="shared" si="5"/>
        <v>0</v>
      </c>
    </row>
    <row r="32" spans="1:17" x14ac:dyDescent="0.2">
      <c r="A32" s="36" t="s">
        <v>170</v>
      </c>
      <c r="B32" s="36" t="s">
        <v>39</v>
      </c>
      <c r="C32" s="36">
        <v>90442800</v>
      </c>
      <c r="D32" s="36" t="s">
        <v>277</v>
      </c>
      <c r="E32" s="12" t="s">
        <v>46</v>
      </c>
      <c r="F32" s="12">
        <v>900</v>
      </c>
      <c r="G32" s="12">
        <v>10</v>
      </c>
      <c r="H32" s="12">
        <v>50</v>
      </c>
      <c r="I32" s="12"/>
      <c r="J32" s="13"/>
      <c r="K32" s="12">
        <f t="shared" si="3"/>
        <v>0</v>
      </c>
      <c r="L32" s="12">
        <f t="shared" si="4"/>
        <v>0</v>
      </c>
      <c r="M32" s="14"/>
      <c r="N32" s="15">
        <v>0.04</v>
      </c>
      <c r="O32" s="15">
        <f t="shared" si="5"/>
        <v>0</v>
      </c>
    </row>
    <row r="33" spans="1:17" x14ac:dyDescent="0.2">
      <c r="A33" s="11" t="s">
        <v>154</v>
      </c>
      <c r="B33" s="11" t="s">
        <v>43</v>
      </c>
      <c r="C33" s="11" t="s">
        <v>154</v>
      </c>
      <c r="D33" s="11" t="s">
        <v>275</v>
      </c>
      <c r="E33" s="12">
        <v>20</v>
      </c>
      <c r="F33" s="12">
        <v>760</v>
      </c>
      <c r="G33" s="12">
        <v>10</v>
      </c>
      <c r="H33" s="12">
        <v>100</v>
      </c>
      <c r="I33" s="12"/>
      <c r="J33" s="13"/>
      <c r="K33" s="12">
        <f t="shared" si="3"/>
        <v>0</v>
      </c>
      <c r="L33" s="12">
        <f t="shared" si="4"/>
        <v>0</v>
      </c>
      <c r="M33" s="14"/>
      <c r="N33" s="15">
        <v>7.0000000000000007E-2</v>
      </c>
      <c r="O33" s="15">
        <f t="shared" si="5"/>
        <v>0</v>
      </c>
    </row>
    <row r="34" spans="1:17" x14ac:dyDescent="0.2">
      <c r="A34" s="16" t="s">
        <v>42</v>
      </c>
      <c r="B34" s="16" t="s">
        <v>43</v>
      </c>
      <c r="C34" s="16" t="s">
        <v>44</v>
      </c>
      <c r="D34" s="16" t="s">
        <v>276</v>
      </c>
      <c r="E34" s="12">
        <v>20</v>
      </c>
      <c r="F34" s="12">
        <v>750</v>
      </c>
      <c r="G34" s="12">
        <v>10</v>
      </c>
      <c r="H34" s="12">
        <v>100</v>
      </c>
      <c r="I34" s="12"/>
      <c r="J34" s="13"/>
      <c r="K34" s="12">
        <f t="shared" si="3"/>
        <v>0</v>
      </c>
      <c r="L34" s="12">
        <f t="shared" si="4"/>
        <v>0</v>
      </c>
      <c r="M34" s="14"/>
      <c r="N34" s="15">
        <v>7.0000000000000007E-2</v>
      </c>
      <c r="O34" s="15">
        <f t="shared" si="5"/>
        <v>0</v>
      </c>
    </row>
    <row r="35" spans="1:17" x14ac:dyDescent="0.2">
      <c r="A35" s="36" t="s">
        <v>45</v>
      </c>
      <c r="B35" s="36" t="s">
        <v>43</v>
      </c>
      <c r="C35" s="36">
        <v>90442700</v>
      </c>
      <c r="D35" s="36" t="s">
        <v>277</v>
      </c>
      <c r="E35" s="12" t="s">
        <v>46</v>
      </c>
      <c r="F35" s="12">
        <v>750</v>
      </c>
      <c r="G35" s="12">
        <v>10</v>
      </c>
      <c r="H35" s="12">
        <v>100</v>
      </c>
      <c r="I35" s="12"/>
      <c r="J35" s="13"/>
      <c r="K35" s="12">
        <f t="shared" si="3"/>
        <v>0</v>
      </c>
      <c r="L35" s="12">
        <f t="shared" si="4"/>
        <v>0</v>
      </c>
      <c r="M35" s="14"/>
      <c r="N35" s="15">
        <v>7.0000000000000007E-2</v>
      </c>
      <c r="O35" s="15">
        <f t="shared" si="5"/>
        <v>0</v>
      </c>
    </row>
    <row r="36" spans="1:17" x14ac:dyDescent="0.2">
      <c r="A36" s="11" t="s">
        <v>47</v>
      </c>
      <c r="B36" s="11" t="s">
        <v>48</v>
      </c>
      <c r="C36" s="11" t="s">
        <v>47</v>
      </c>
      <c r="D36" s="11" t="s">
        <v>275</v>
      </c>
      <c r="E36" s="12">
        <v>20</v>
      </c>
      <c r="F36" s="12">
        <v>610</v>
      </c>
      <c r="G36" s="12">
        <v>10</v>
      </c>
      <c r="H36" s="12">
        <v>100</v>
      </c>
      <c r="I36" s="12"/>
      <c r="J36" s="13"/>
      <c r="K36" s="12">
        <f t="shared" si="3"/>
        <v>0</v>
      </c>
      <c r="L36" s="12">
        <f t="shared" si="4"/>
        <v>0</v>
      </c>
      <c r="M36" s="14"/>
      <c r="N36" s="15">
        <v>0.06</v>
      </c>
      <c r="O36" s="15">
        <f t="shared" si="5"/>
        <v>0</v>
      </c>
    </row>
    <row r="37" spans="1:17" x14ac:dyDescent="0.2">
      <c r="A37" s="16" t="s">
        <v>250</v>
      </c>
      <c r="B37" s="16" t="s">
        <v>48</v>
      </c>
      <c r="C37" s="16" t="s">
        <v>251</v>
      </c>
      <c r="D37" s="16" t="s">
        <v>276</v>
      </c>
      <c r="E37" s="12">
        <v>20</v>
      </c>
      <c r="F37" s="12">
        <v>600</v>
      </c>
      <c r="G37" s="12">
        <v>10</v>
      </c>
      <c r="H37" s="12">
        <v>100</v>
      </c>
      <c r="I37" s="12"/>
      <c r="J37" s="13"/>
      <c r="K37" s="12">
        <f t="shared" si="3"/>
        <v>0</v>
      </c>
      <c r="L37" s="12">
        <f t="shared" si="4"/>
        <v>0</v>
      </c>
      <c r="M37" s="14"/>
      <c r="N37" s="15">
        <v>0.06</v>
      </c>
      <c r="O37" s="15">
        <f t="shared" si="5"/>
        <v>0</v>
      </c>
    </row>
    <row r="38" spans="1:17" x14ac:dyDescent="0.2">
      <c r="A38" s="36" t="s">
        <v>49</v>
      </c>
      <c r="B38" s="36" t="s">
        <v>48</v>
      </c>
      <c r="C38" s="36">
        <v>90442600</v>
      </c>
      <c r="D38" s="36" t="s">
        <v>277</v>
      </c>
      <c r="E38" s="12" t="s">
        <v>46</v>
      </c>
      <c r="F38" s="12">
        <v>600</v>
      </c>
      <c r="G38" s="12">
        <v>10</v>
      </c>
      <c r="H38" s="12">
        <v>100</v>
      </c>
      <c r="I38" s="12"/>
      <c r="J38" s="13"/>
      <c r="K38" s="12">
        <f t="shared" si="3"/>
        <v>0</v>
      </c>
      <c r="L38" s="12">
        <f t="shared" si="4"/>
        <v>0</v>
      </c>
      <c r="M38" s="14"/>
      <c r="N38" s="15">
        <v>0.06</v>
      </c>
      <c r="O38" s="15">
        <f t="shared" si="5"/>
        <v>0</v>
      </c>
    </row>
    <row r="39" spans="1:17" x14ac:dyDescent="0.2">
      <c r="A39" s="11" t="s">
        <v>50</v>
      </c>
      <c r="B39" s="11" t="s">
        <v>51</v>
      </c>
      <c r="C39" s="11" t="s">
        <v>50</v>
      </c>
      <c r="D39" s="11" t="s">
        <v>275</v>
      </c>
      <c r="E39" s="12">
        <v>20</v>
      </c>
      <c r="F39" s="12">
        <v>457</v>
      </c>
      <c r="G39" s="12">
        <v>10</v>
      </c>
      <c r="H39" s="12">
        <v>100</v>
      </c>
      <c r="I39" s="12"/>
      <c r="J39" s="13"/>
      <c r="K39" s="12">
        <f t="shared" si="3"/>
        <v>0</v>
      </c>
      <c r="L39" s="12">
        <f t="shared" si="4"/>
        <v>0</v>
      </c>
      <c r="M39" s="14"/>
      <c r="N39" s="15">
        <v>0.04</v>
      </c>
      <c r="O39" s="15">
        <f t="shared" si="5"/>
        <v>0</v>
      </c>
    </row>
    <row r="40" spans="1:17" x14ac:dyDescent="0.2">
      <c r="A40" s="16" t="s">
        <v>252</v>
      </c>
      <c r="B40" s="16" t="s">
        <v>51</v>
      </c>
      <c r="C40" s="16" t="s">
        <v>253</v>
      </c>
      <c r="D40" s="16" t="s">
        <v>276</v>
      </c>
      <c r="E40" s="12">
        <v>20</v>
      </c>
      <c r="F40" s="12">
        <v>450</v>
      </c>
      <c r="G40" s="12">
        <v>10</v>
      </c>
      <c r="H40" s="12">
        <v>100</v>
      </c>
      <c r="I40" s="12"/>
      <c r="J40" s="13"/>
      <c r="K40" s="12">
        <f t="shared" si="3"/>
        <v>0</v>
      </c>
      <c r="L40" s="12">
        <f t="shared" si="4"/>
        <v>0</v>
      </c>
      <c r="M40" s="14"/>
      <c r="N40" s="15">
        <v>0.04</v>
      </c>
      <c r="O40" s="15">
        <f t="shared" si="5"/>
        <v>0</v>
      </c>
    </row>
    <row r="41" spans="1:17" x14ac:dyDescent="0.2">
      <c r="A41" s="36" t="s">
        <v>171</v>
      </c>
      <c r="B41" s="36" t="s">
        <v>51</v>
      </c>
      <c r="C41" s="36">
        <v>90442400</v>
      </c>
      <c r="D41" s="36" t="s">
        <v>277</v>
      </c>
      <c r="E41" s="12" t="s">
        <v>46</v>
      </c>
      <c r="F41" s="12">
        <v>450</v>
      </c>
      <c r="G41" s="12">
        <v>10</v>
      </c>
      <c r="H41" s="12">
        <v>100</v>
      </c>
      <c r="I41" s="12"/>
      <c r="J41" s="13"/>
      <c r="K41" s="12">
        <f t="shared" si="3"/>
        <v>0</v>
      </c>
      <c r="L41" s="12">
        <f t="shared" si="4"/>
        <v>0</v>
      </c>
      <c r="M41" s="14"/>
      <c r="N41" s="15">
        <v>0.04</v>
      </c>
      <c r="O41" s="15">
        <f t="shared" si="5"/>
        <v>0</v>
      </c>
    </row>
    <row r="42" spans="1:17" x14ac:dyDescent="0.2">
      <c r="A42" s="36" t="s">
        <v>172</v>
      </c>
      <c r="B42" s="36" t="s">
        <v>173</v>
      </c>
      <c r="C42" s="36">
        <v>90447000</v>
      </c>
      <c r="D42" s="36" t="s">
        <v>277</v>
      </c>
      <c r="E42" s="12" t="s">
        <v>46</v>
      </c>
      <c r="F42" s="12">
        <v>240</v>
      </c>
      <c r="G42" s="12">
        <v>10</v>
      </c>
      <c r="H42" s="12">
        <v>250</v>
      </c>
      <c r="I42" s="12"/>
      <c r="J42" s="13"/>
      <c r="K42" s="12">
        <f t="shared" si="3"/>
        <v>0</v>
      </c>
      <c r="L42" s="12">
        <f t="shared" si="4"/>
        <v>0</v>
      </c>
      <c r="M42" s="14"/>
      <c r="N42" s="15">
        <v>0.06</v>
      </c>
      <c r="O42" s="15">
        <f t="shared" si="5"/>
        <v>0</v>
      </c>
    </row>
    <row r="43" spans="1:17" x14ac:dyDescent="0.2">
      <c r="A43" s="11" t="s">
        <v>260</v>
      </c>
      <c r="B43" s="11" t="s">
        <v>229</v>
      </c>
      <c r="C43" s="11" t="s">
        <v>260</v>
      </c>
      <c r="D43" s="11" t="s">
        <v>275</v>
      </c>
      <c r="E43" s="12">
        <v>20</v>
      </c>
      <c r="F43" s="12">
        <v>100</v>
      </c>
      <c r="G43" s="12">
        <v>10</v>
      </c>
      <c r="H43" s="12">
        <v>500</v>
      </c>
      <c r="I43" s="12"/>
      <c r="J43" s="13"/>
      <c r="K43" s="12">
        <f t="shared" si="3"/>
        <v>0</v>
      </c>
      <c r="L43" s="12">
        <f t="shared" si="4"/>
        <v>0</v>
      </c>
      <c r="M43" s="14"/>
      <c r="N43" s="15">
        <v>0.06</v>
      </c>
      <c r="O43" s="15">
        <f t="shared" si="5"/>
        <v>0</v>
      </c>
    </row>
    <row r="44" spans="1:17" x14ac:dyDescent="0.2">
      <c r="A44" s="36" t="s">
        <v>228</v>
      </c>
      <c r="B44" s="36" t="s">
        <v>229</v>
      </c>
      <c r="C44" s="36">
        <v>90442100</v>
      </c>
      <c r="D44" s="36" t="s">
        <v>277</v>
      </c>
      <c r="E44" s="12" t="s">
        <v>46</v>
      </c>
      <c r="F44" s="12">
        <v>100</v>
      </c>
      <c r="G44" s="12">
        <v>10</v>
      </c>
      <c r="H44" s="12">
        <v>500</v>
      </c>
      <c r="I44" s="12"/>
      <c r="J44" s="13"/>
      <c r="K44" s="12">
        <f t="shared" si="3"/>
        <v>0</v>
      </c>
      <c r="L44" s="12">
        <f t="shared" si="4"/>
        <v>0</v>
      </c>
      <c r="M44" s="14"/>
      <c r="N44" s="15">
        <v>0.06</v>
      </c>
      <c r="O44" s="15">
        <f t="shared" si="5"/>
        <v>0</v>
      </c>
      <c r="P44" s="43">
        <f>SUM(O22:O44)</f>
        <v>0</v>
      </c>
      <c r="Q44" s="3" t="e">
        <f>P44*100/$P$151</f>
        <v>#DIV/0!</v>
      </c>
    </row>
    <row r="45" spans="1:17" ht="15" x14ac:dyDescent="0.2">
      <c r="A45" s="17" t="s">
        <v>52</v>
      </c>
      <c r="B45" s="17"/>
      <c r="C45" s="18"/>
      <c r="D45" s="18"/>
      <c r="E45" s="19"/>
      <c r="F45" s="24"/>
      <c r="G45" s="10"/>
      <c r="H45" s="10"/>
      <c r="I45" s="12"/>
      <c r="J45" s="25"/>
      <c r="K45" s="12"/>
      <c r="L45" s="12"/>
      <c r="M45" s="14"/>
      <c r="N45" s="12"/>
      <c r="O45" s="15"/>
    </row>
    <row r="46" spans="1:17" x14ac:dyDescent="0.2">
      <c r="A46" s="36" t="s">
        <v>293</v>
      </c>
      <c r="B46" s="36" t="s">
        <v>294</v>
      </c>
      <c r="C46" s="36">
        <v>90443000</v>
      </c>
      <c r="D46" s="36" t="s">
        <v>277</v>
      </c>
      <c r="E46" s="12" t="s">
        <v>63</v>
      </c>
      <c r="F46" s="12">
        <v>2100</v>
      </c>
      <c r="G46" s="12">
        <v>10</v>
      </c>
      <c r="H46" s="12">
        <v>50</v>
      </c>
      <c r="I46" s="12"/>
      <c r="J46" s="13"/>
      <c r="K46" s="12">
        <f t="shared" ref="K46:K66" si="6">SUM(I46:J46)</f>
        <v>0</v>
      </c>
      <c r="L46" s="12">
        <f t="shared" ref="L46:L66" si="7">$K46/$H46</f>
        <v>0</v>
      </c>
      <c r="M46" s="14"/>
      <c r="N46" s="15">
        <v>0.09</v>
      </c>
      <c r="O46" s="15">
        <f t="shared" ref="O46:O66" si="8">$L46*$N46</f>
        <v>0</v>
      </c>
    </row>
    <row r="47" spans="1:17" x14ac:dyDescent="0.2">
      <c r="A47" s="11" t="s">
        <v>193</v>
      </c>
      <c r="B47" s="11" t="s">
        <v>175</v>
      </c>
      <c r="C47" s="11" t="s">
        <v>193</v>
      </c>
      <c r="D47" s="11" t="s">
        <v>275</v>
      </c>
      <c r="E47" s="12">
        <v>25</v>
      </c>
      <c r="F47" s="12">
        <v>1800</v>
      </c>
      <c r="G47" s="12">
        <v>10</v>
      </c>
      <c r="H47" s="12">
        <v>50</v>
      </c>
      <c r="I47" s="12"/>
      <c r="J47" s="13"/>
      <c r="K47" s="12">
        <f t="shared" si="6"/>
        <v>0</v>
      </c>
      <c r="L47" s="12">
        <f t="shared" si="7"/>
        <v>0</v>
      </c>
      <c r="M47" s="14"/>
      <c r="N47" s="15">
        <v>0.12</v>
      </c>
      <c r="O47" s="15">
        <f t="shared" si="8"/>
        <v>0</v>
      </c>
    </row>
    <row r="48" spans="1:17" x14ac:dyDescent="0.2">
      <c r="A48" s="36" t="s">
        <v>174</v>
      </c>
      <c r="B48" s="36" t="s">
        <v>175</v>
      </c>
      <c r="C48" s="36">
        <v>90443900</v>
      </c>
      <c r="D48" s="36" t="s">
        <v>277</v>
      </c>
      <c r="E48" s="12" t="s">
        <v>63</v>
      </c>
      <c r="F48" s="12">
        <v>1800</v>
      </c>
      <c r="G48" s="12">
        <v>10</v>
      </c>
      <c r="H48" s="12">
        <v>50</v>
      </c>
      <c r="I48" s="12"/>
      <c r="J48" s="13"/>
      <c r="K48" s="12">
        <f t="shared" si="6"/>
        <v>0</v>
      </c>
      <c r="L48" s="12">
        <f t="shared" si="7"/>
        <v>0</v>
      </c>
      <c r="M48" s="14"/>
      <c r="N48" s="15">
        <v>0.12</v>
      </c>
      <c r="O48" s="15">
        <f t="shared" si="8"/>
        <v>0</v>
      </c>
    </row>
    <row r="49" spans="1:15" x14ac:dyDescent="0.2">
      <c r="A49" s="11" t="s">
        <v>254</v>
      </c>
      <c r="B49" s="11" t="s">
        <v>255</v>
      </c>
      <c r="C49" s="11" t="s">
        <v>254</v>
      </c>
      <c r="D49" s="11" t="s">
        <v>275</v>
      </c>
      <c r="E49" s="12">
        <v>25</v>
      </c>
      <c r="F49" s="12">
        <v>1650</v>
      </c>
      <c r="G49" s="12">
        <v>10</v>
      </c>
      <c r="H49" s="12">
        <v>50</v>
      </c>
      <c r="I49" s="12"/>
      <c r="J49" s="13"/>
      <c r="K49" s="12">
        <f t="shared" si="6"/>
        <v>0</v>
      </c>
      <c r="L49" s="12">
        <f t="shared" si="7"/>
        <v>0</v>
      </c>
      <c r="M49" s="14"/>
      <c r="N49" s="15">
        <v>0.12</v>
      </c>
      <c r="O49" s="15">
        <f t="shared" si="8"/>
        <v>0</v>
      </c>
    </row>
    <row r="50" spans="1:15" x14ac:dyDescent="0.2">
      <c r="A50" s="11" t="s">
        <v>230</v>
      </c>
      <c r="B50" s="11" t="s">
        <v>231</v>
      </c>
      <c r="C50" s="11" t="s">
        <v>230</v>
      </c>
      <c r="D50" s="11" t="s">
        <v>275</v>
      </c>
      <c r="E50" s="12">
        <v>25</v>
      </c>
      <c r="F50" s="12">
        <v>1500</v>
      </c>
      <c r="G50" s="12">
        <v>10</v>
      </c>
      <c r="H50" s="12">
        <v>50</v>
      </c>
      <c r="I50" s="12"/>
      <c r="J50" s="13"/>
      <c r="K50" s="12">
        <f t="shared" si="6"/>
        <v>0</v>
      </c>
      <c r="L50" s="12">
        <f t="shared" si="7"/>
        <v>0</v>
      </c>
      <c r="M50" s="14"/>
      <c r="N50" s="15">
        <v>0.11</v>
      </c>
      <c r="O50" s="15">
        <f t="shared" si="8"/>
        <v>0</v>
      </c>
    </row>
    <row r="51" spans="1:15" x14ac:dyDescent="0.2">
      <c r="A51" s="11" t="s">
        <v>53</v>
      </c>
      <c r="B51" s="11" t="s">
        <v>54</v>
      </c>
      <c r="C51" s="11" t="s">
        <v>53</v>
      </c>
      <c r="D51" s="11" t="s">
        <v>275</v>
      </c>
      <c r="E51" s="12">
        <v>25</v>
      </c>
      <c r="F51" s="12">
        <v>1220</v>
      </c>
      <c r="G51" s="12">
        <v>10</v>
      </c>
      <c r="H51" s="12">
        <v>50</v>
      </c>
      <c r="I51" s="12"/>
      <c r="J51" s="13"/>
      <c r="K51" s="12">
        <f t="shared" si="6"/>
        <v>0</v>
      </c>
      <c r="L51" s="12">
        <f t="shared" si="7"/>
        <v>0</v>
      </c>
      <c r="M51" s="14"/>
      <c r="N51" s="15">
        <v>0.08</v>
      </c>
      <c r="O51" s="15">
        <f t="shared" si="8"/>
        <v>0</v>
      </c>
    </row>
    <row r="52" spans="1:15" x14ac:dyDescent="0.2">
      <c r="A52" s="16" t="s">
        <v>55</v>
      </c>
      <c r="B52" s="16" t="s">
        <v>54</v>
      </c>
      <c r="C52" s="16" t="s">
        <v>56</v>
      </c>
      <c r="D52" s="16" t="s">
        <v>276</v>
      </c>
      <c r="E52" s="12">
        <v>25</v>
      </c>
      <c r="F52" s="12">
        <v>1200</v>
      </c>
      <c r="G52" s="12">
        <v>10</v>
      </c>
      <c r="H52" s="12">
        <v>50</v>
      </c>
      <c r="I52" s="12"/>
      <c r="J52" s="13"/>
      <c r="K52" s="12">
        <f t="shared" si="6"/>
        <v>0</v>
      </c>
      <c r="L52" s="12">
        <f t="shared" si="7"/>
        <v>0</v>
      </c>
      <c r="M52" s="14"/>
      <c r="N52" s="15">
        <v>0.08</v>
      </c>
      <c r="O52" s="15">
        <f t="shared" si="8"/>
        <v>0</v>
      </c>
    </row>
    <row r="53" spans="1:15" x14ac:dyDescent="0.2">
      <c r="A53" s="26" t="s">
        <v>194</v>
      </c>
      <c r="B53" s="26" t="s">
        <v>54</v>
      </c>
      <c r="C53" s="26">
        <v>90444000</v>
      </c>
      <c r="D53" s="36" t="s">
        <v>277</v>
      </c>
      <c r="E53" s="12" t="s">
        <v>63</v>
      </c>
      <c r="F53" s="12">
        <v>1200</v>
      </c>
      <c r="G53" s="12">
        <v>10</v>
      </c>
      <c r="H53" s="12">
        <v>50</v>
      </c>
      <c r="I53" s="12"/>
      <c r="J53" s="13"/>
      <c r="K53" s="12">
        <f t="shared" si="6"/>
        <v>0</v>
      </c>
      <c r="L53" s="12">
        <f t="shared" si="7"/>
        <v>0</v>
      </c>
      <c r="M53" s="14"/>
      <c r="N53" s="15">
        <v>0.08</v>
      </c>
      <c r="O53" s="15">
        <f t="shared" si="8"/>
        <v>0</v>
      </c>
    </row>
    <row r="54" spans="1:15" x14ac:dyDescent="0.2">
      <c r="A54" s="11" t="s">
        <v>155</v>
      </c>
      <c r="B54" s="11" t="s">
        <v>58</v>
      </c>
      <c r="C54" s="11" t="s">
        <v>155</v>
      </c>
      <c r="D54" s="11" t="s">
        <v>275</v>
      </c>
      <c r="E54" s="12">
        <v>25</v>
      </c>
      <c r="F54" s="12">
        <v>915</v>
      </c>
      <c r="G54" s="12">
        <v>10</v>
      </c>
      <c r="H54" s="12">
        <v>50</v>
      </c>
      <c r="I54" s="12"/>
      <c r="J54" s="13"/>
      <c r="K54" s="12">
        <f t="shared" si="6"/>
        <v>0</v>
      </c>
      <c r="L54" s="12">
        <f t="shared" si="7"/>
        <v>0</v>
      </c>
      <c r="M54" s="14"/>
      <c r="N54" s="15">
        <v>0.06</v>
      </c>
      <c r="O54" s="15">
        <f t="shared" si="8"/>
        <v>0</v>
      </c>
    </row>
    <row r="55" spans="1:15" x14ac:dyDescent="0.2">
      <c r="A55" s="16" t="s">
        <v>57</v>
      </c>
      <c r="B55" s="16" t="s">
        <v>58</v>
      </c>
      <c r="C55" s="16" t="s">
        <v>59</v>
      </c>
      <c r="D55" s="16" t="s">
        <v>276</v>
      </c>
      <c r="E55" s="12">
        <v>25</v>
      </c>
      <c r="F55" s="12">
        <v>900</v>
      </c>
      <c r="G55" s="12">
        <v>10</v>
      </c>
      <c r="H55" s="12">
        <v>50</v>
      </c>
      <c r="I55" s="12"/>
      <c r="J55" s="13"/>
      <c r="K55" s="12">
        <f t="shared" si="6"/>
        <v>0</v>
      </c>
      <c r="L55" s="12">
        <f t="shared" si="7"/>
        <v>0</v>
      </c>
      <c r="M55" s="14"/>
      <c r="N55" s="15">
        <v>0.06</v>
      </c>
      <c r="O55" s="15">
        <f t="shared" si="8"/>
        <v>0</v>
      </c>
    </row>
    <row r="56" spans="1:15" x14ac:dyDescent="0.2">
      <c r="A56" s="36" t="s">
        <v>176</v>
      </c>
      <c r="B56" s="36" t="s">
        <v>58</v>
      </c>
      <c r="C56" s="36">
        <v>90443800</v>
      </c>
      <c r="D56" s="36" t="s">
        <v>277</v>
      </c>
      <c r="E56" s="12" t="s">
        <v>63</v>
      </c>
      <c r="F56" s="12">
        <v>900</v>
      </c>
      <c r="G56" s="12">
        <v>10</v>
      </c>
      <c r="H56" s="12">
        <v>50</v>
      </c>
      <c r="I56" s="12"/>
      <c r="J56" s="13"/>
      <c r="K56" s="12">
        <f t="shared" si="6"/>
        <v>0</v>
      </c>
      <c r="L56" s="12">
        <f t="shared" si="7"/>
        <v>0</v>
      </c>
      <c r="M56" s="14"/>
      <c r="N56" s="15">
        <v>0.06</v>
      </c>
      <c r="O56" s="15">
        <f t="shared" si="8"/>
        <v>0</v>
      </c>
    </row>
    <row r="57" spans="1:15" x14ac:dyDescent="0.2">
      <c r="A57" s="11" t="s">
        <v>195</v>
      </c>
      <c r="B57" s="11" t="s">
        <v>178</v>
      </c>
      <c r="C57" s="11" t="s">
        <v>195</v>
      </c>
      <c r="D57" s="11" t="s">
        <v>275</v>
      </c>
      <c r="E57" s="12">
        <v>25</v>
      </c>
      <c r="F57" s="12">
        <v>750</v>
      </c>
      <c r="G57" s="12">
        <v>10</v>
      </c>
      <c r="H57" s="12">
        <v>50</v>
      </c>
      <c r="I57" s="12"/>
      <c r="J57" s="13"/>
      <c r="K57" s="12">
        <f t="shared" si="6"/>
        <v>0</v>
      </c>
      <c r="L57" s="12">
        <f t="shared" si="7"/>
        <v>0</v>
      </c>
      <c r="M57" s="14"/>
      <c r="N57" s="15">
        <v>0.05</v>
      </c>
      <c r="O57" s="15">
        <f t="shared" si="8"/>
        <v>0</v>
      </c>
    </row>
    <row r="58" spans="1:15" x14ac:dyDescent="0.2">
      <c r="A58" s="16" t="s">
        <v>196</v>
      </c>
      <c r="B58" s="16" t="s">
        <v>178</v>
      </c>
      <c r="C58" s="16" t="s">
        <v>197</v>
      </c>
      <c r="D58" s="16" t="s">
        <v>276</v>
      </c>
      <c r="E58" s="12">
        <v>25</v>
      </c>
      <c r="F58" s="12">
        <v>750</v>
      </c>
      <c r="G58" s="12">
        <v>10</v>
      </c>
      <c r="H58" s="12">
        <v>50</v>
      </c>
      <c r="I58" s="12"/>
      <c r="J58" s="13"/>
      <c r="K58" s="12">
        <f t="shared" si="6"/>
        <v>0</v>
      </c>
      <c r="L58" s="12">
        <f t="shared" si="7"/>
        <v>0</v>
      </c>
      <c r="M58" s="14"/>
      <c r="N58" s="15">
        <v>0.05</v>
      </c>
      <c r="O58" s="15">
        <f t="shared" si="8"/>
        <v>0</v>
      </c>
    </row>
    <row r="59" spans="1:15" x14ac:dyDescent="0.2">
      <c r="A59" s="36" t="s">
        <v>177</v>
      </c>
      <c r="B59" s="36" t="s">
        <v>178</v>
      </c>
      <c r="C59" s="36">
        <v>90443700</v>
      </c>
      <c r="D59" s="36" t="s">
        <v>277</v>
      </c>
      <c r="E59" s="12" t="s">
        <v>63</v>
      </c>
      <c r="F59" s="12">
        <v>750</v>
      </c>
      <c r="G59" s="12">
        <v>10</v>
      </c>
      <c r="H59" s="12">
        <v>50</v>
      </c>
      <c r="I59" s="12"/>
      <c r="J59" s="13"/>
      <c r="K59" s="12">
        <f t="shared" si="6"/>
        <v>0</v>
      </c>
      <c r="L59" s="12">
        <f t="shared" si="7"/>
        <v>0</v>
      </c>
      <c r="M59" s="14"/>
      <c r="N59" s="15">
        <v>0.05</v>
      </c>
      <c r="O59" s="15">
        <f t="shared" si="8"/>
        <v>0</v>
      </c>
    </row>
    <row r="60" spans="1:15" x14ac:dyDescent="0.2">
      <c r="A60" s="11" t="s">
        <v>60</v>
      </c>
      <c r="B60" s="11" t="s">
        <v>61</v>
      </c>
      <c r="C60" s="11" t="s">
        <v>60</v>
      </c>
      <c r="D60" s="11" t="s">
        <v>275</v>
      </c>
      <c r="E60" s="12">
        <v>25</v>
      </c>
      <c r="F60" s="12">
        <v>610</v>
      </c>
      <c r="G60" s="12">
        <v>10</v>
      </c>
      <c r="H60" s="12">
        <v>50</v>
      </c>
      <c r="I60" s="12"/>
      <c r="J60" s="13"/>
      <c r="K60" s="12">
        <f t="shared" si="6"/>
        <v>0</v>
      </c>
      <c r="L60" s="12">
        <f t="shared" si="7"/>
        <v>0</v>
      </c>
      <c r="M60" s="14"/>
      <c r="N60" s="15">
        <v>0.04</v>
      </c>
      <c r="O60" s="15">
        <f t="shared" si="8"/>
        <v>0</v>
      </c>
    </row>
    <row r="61" spans="1:15" x14ac:dyDescent="0.2">
      <c r="A61" s="36" t="s">
        <v>62</v>
      </c>
      <c r="B61" s="36" t="s">
        <v>61</v>
      </c>
      <c r="C61" s="36">
        <v>90443600</v>
      </c>
      <c r="D61" s="36" t="s">
        <v>277</v>
      </c>
      <c r="E61" s="12" t="s">
        <v>63</v>
      </c>
      <c r="F61" s="12">
        <v>600</v>
      </c>
      <c r="G61" s="12">
        <v>10</v>
      </c>
      <c r="H61" s="12">
        <v>50</v>
      </c>
      <c r="I61" s="12"/>
      <c r="J61" s="13"/>
      <c r="K61" s="12">
        <f t="shared" si="6"/>
        <v>0</v>
      </c>
      <c r="L61" s="12">
        <f t="shared" si="7"/>
        <v>0</v>
      </c>
      <c r="M61" s="14"/>
      <c r="N61" s="15">
        <v>0.04</v>
      </c>
      <c r="O61" s="15">
        <f t="shared" si="8"/>
        <v>0</v>
      </c>
    </row>
    <row r="62" spans="1:15" x14ac:dyDescent="0.2">
      <c r="A62" s="11" t="s">
        <v>64</v>
      </c>
      <c r="B62" s="11" t="s">
        <v>65</v>
      </c>
      <c r="C62" s="11" t="s">
        <v>64</v>
      </c>
      <c r="D62" s="11" t="s">
        <v>275</v>
      </c>
      <c r="E62" s="12">
        <v>25</v>
      </c>
      <c r="F62" s="12">
        <v>457</v>
      </c>
      <c r="G62" s="12">
        <v>10</v>
      </c>
      <c r="H62" s="12">
        <v>100</v>
      </c>
      <c r="I62" s="12"/>
      <c r="J62" s="13"/>
      <c r="K62" s="12">
        <f t="shared" si="6"/>
        <v>0</v>
      </c>
      <c r="L62" s="12">
        <f t="shared" si="7"/>
        <v>0</v>
      </c>
      <c r="M62" s="14"/>
      <c r="N62" s="15">
        <v>0.06</v>
      </c>
      <c r="O62" s="15">
        <f t="shared" si="8"/>
        <v>0</v>
      </c>
    </row>
    <row r="63" spans="1:15" x14ac:dyDescent="0.2">
      <c r="A63" s="36" t="s">
        <v>66</v>
      </c>
      <c r="B63" s="36" t="s">
        <v>65</v>
      </c>
      <c r="C63" s="36">
        <v>90443400</v>
      </c>
      <c r="D63" s="36" t="s">
        <v>277</v>
      </c>
      <c r="E63" s="12" t="s">
        <v>63</v>
      </c>
      <c r="F63" s="12">
        <v>450</v>
      </c>
      <c r="G63" s="12">
        <v>10</v>
      </c>
      <c r="H63" s="12">
        <v>100</v>
      </c>
      <c r="I63" s="12"/>
      <c r="J63" s="13"/>
      <c r="K63" s="12">
        <f t="shared" si="6"/>
        <v>0</v>
      </c>
      <c r="L63" s="12">
        <f t="shared" si="7"/>
        <v>0</v>
      </c>
      <c r="M63" s="14"/>
      <c r="N63" s="15">
        <v>0.06</v>
      </c>
      <c r="O63" s="15">
        <f t="shared" si="8"/>
        <v>0</v>
      </c>
    </row>
    <row r="64" spans="1:15" x14ac:dyDescent="0.2">
      <c r="A64" s="27" t="s">
        <v>67</v>
      </c>
      <c r="B64" s="27" t="s">
        <v>68</v>
      </c>
      <c r="C64" s="27" t="s">
        <v>69</v>
      </c>
      <c r="D64" s="11" t="s">
        <v>275</v>
      </c>
      <c r="E64" s="12">
        <v>25</v>
      </c>
      <c r="F64" s="12">
        <v>375</v>
      </c>
      <c r="G64" s="12">
        <v>10</v>
      </c>
      <c r="H64" s="12">
        <v>100</v>
      </c>
      <c r="I64" s="12"/>
      <c r="J64" s="13"/>
      <c r="K64" s="12">
        <f t="shared" si="6"/>
        <v>0</v>
      </c>
      <c r="L64" s="12">
        <f t="shared" si="7"/>
        <v>0</v>
      </c>
      <c r="M64" s="14"/>
      <c r="N64" s="15">
        <v>0.06</v>
      </c>
      <c r="O64" s="15">
        <f t="shared" si="8"/>
        <v>0</v>
      </c>
    </row>
    <row r="65" spans="1:17" x14ac:dyDescent="0.2">
      <c r="A65" s="37" t="s">
        <v>198</v>
      </c>
      <c r="B65" s="36" t="s">
        <v>199</v>
      </c>
      <c r="C65" s="36">
        <v>90448000</v>
      </c>
      <c r="D65" s="36" t="s">
        <v>277</v>
      </c>
      <c r="E65" s="12" t="s">
        <v>63</v>
      </c>
      <c r="F65" s="12">
        <v>270</v>
      </c>
      <c r="G65" s="12">
        <v>10</v>
      </c>
      <c r="H65" s="12">
        <v>100</v>
      </c>
      <c r="I65" s="12"/>
      <c r="J65" s="13"/>
      <c r="K65" s="12">
        <f t="shared" si="6"/>
        <v>0</v>
      </c>
      <c r="L65" s="12">
        <f t="shared" si="7"/>
        <v>0</v>
      </c>
      <c r="M65" s="14"/>
      <c r="N65" s="15">
        <v>0.06</v>
      </c>
      <c r="O65" s="15">
        <f t="shared" si="8"/>
        <v>0</v>
      </c>
    </row>
    <row r="66" spans="1:17" x14ac:dyDescent="0.2">
      <c r="A66" s="11" t="s">
        <v>261</v>
      </c>
      <c r="B66" s="11" t="s">
        <v>262</v>
      </c>
      <c r="C66" s="11" t="s">
        <v>261</v>
      </c>
      <c r="D66" s="11" t="s">
        <v>275</v>
      </c>
      <c r="E66" s="12" t="s">
        <v>63</v>
      </c>
      <c r="F66" s="12">
        <v>200</v>
      </c>
      <c r="G66" s="12">
        <v>10</v>
      </c>
      <c r="H66" s="12">
        <v>150</v>
      </c>
      <c r="I66" s="12"/>
      <c r="J66" s="13"/>
      <c r="K66" s="12">
        <f t="shared" si="6"/>
        <v>0</v>
      </c>
      <c r="L66" s="12">
        <f t="shared" si="7"/>
        <v>0</v>
      </c>
      <c r="M66" s="14"/>
      <c r="N66" s="15">
        <v>0.06</v>
      </c>
      <c r="O66" s="15">
        <f t="shared" si="8"/>
        <v>0</v>
      </c>
      <c r="P66" s="43">
        <f>SUM(O47:O66)</f>
        <v>0</v>
      </c>
      <c r="Q66" s="3" t="e">
        <f>P66*100/$P$151</f>
        <v>#DIV/0!</v>
      </c>
    </row>
    <row r="67" spans="1:17" x14ac:dyDescent="0.2">
      <c r="A67" s="28" t="s">
        <v>70</v>
      </c>
      <c r="B67" s="28"/>
      <c r="C67" s="29"/>
      <c r="D67" s="29"/>
      <c r="E67" s="30"/>
      <c r="F67" s="36"/>
      <c r="G67" s="20"/>
      <c r="H67" s="20"/>
      <c r="I67" s="12"/>
      <c r="J67" s="20"/>
      <c r="K67" s="12"/>
      <c r="L67" s="12"/>
      <c r="M67" s="14"/>
      <c r="N67" s="12"/>
      <c r="O67" s="15"/>
    </row>
    <row r="68" spans="1:17" x14ac:dyDescent="0.2">
      <c r="A68" s="11" t="s">
        <v>295</v>
      </c>
      <c r="B68" s="11" t="s">
        <v>296</v>
      </c>
      <c r="C68" s="11" t="s">
        <v>295</v>
      </c>
      <c r="D68" s="11" t="s">
        <v>275</v>
      </c>
      <c r="E68" s="12">
        <v>32</v>
      </c>
      <c r="F68" s="12">
        <v>100</v>
      </c>
      <c r="G68" s="12">
        <v>10</v>
      </c>
      <c r="H68" s="12">
        <v>300</v>
      </c>
      <c r="I68" s="12"/>
      <c r="J68" s="13"/>
      <c r="K68" s="12">
        <f t="shared" ref="K68:K82" si="9">SUM(I68:J68)</f>
        <v>0</v>
      </c>
      <c r="L68" s="12">
        <f t="shared" ref="L68:L82" si="10">$K68/$H68</f>
        <v>0</v>
      </c>
      <c r="M68" s="14"/>
      <c r="N68" s="15">
        <v>0.09</v>
      </c>
      <c r="O68" s="15">
        <f t="shared" ref="O68:O82" si="11">$L68*$N68</f>
        <v>0</v>
      </c>
    </row>
    <row r="69" spans="1:17" x14ac:dyDescent="0.2">
      <c r="A69" s="11" t="s">
        <v>71</v>
      </c>
      <c r="B69" s="11" t="s">
        <v>72</v>
      </c>
      <c r="C69" s="11" t="s">
        <v>71</v>
      </c>
      <c r="D69" s="11" t="s">
        <v>275</v>
      </c>
      <c r="E69" s="12">
        <v>32</v>
      </c>
      <c r="F69" s="12">
        <v>150</v>
      </c>
      <c r="G69" s="12">
        <v>10</v>
      </c>
      <c r="H69" s="12">
        <v>300</v>
      </c>
      <c r="I69" s="12"/>
      <c r="J69" s="13"/>
      <c r="K69" s="12">
        <f t="shared" si="9"/>
        <v>0</v>
      </c>
      <c r="L69" s="12">
        <f t="shared" si="10"/>
        <v>0</v>
      </c>
      <c r="M69" s="14"/>
      <c r="N69" s="15">
        <v>0.09</v>
      </c>
      <c r="O69" s="15">
        <f t="shared" si="11"/>
        <v>0</v>
      </c>
    </row>
    <row r="70" spans="1:17" x14ac:dyDescent="0.2">
      <c r="A70" s="36" t="s">
        <v>256</v>
      </c>
      <c r="B70" s="36" t="s">
        <v>72</v>
      </c>
      <c r="C70" s="36">
        <v>90446200</v>
      </c>
      <c r="D70" s="36" t="s">
        <v>277</v>
      </c>
      <c r="E70" s="12">
        <v>32</v>
      </c>
      <c r="F70" s="12">
        <v>150</v>
      </c>
      <c r="G70" s="12">
        <v>10</v>
      </c>
      <c r="H70" s="12">
        <v>300</v>
      </c>
      <c r="I70" s="12"/>
      <c r="J70" s="13"/>
      <c r="K70" s="12">
        <f t="shared" si="9"/>
        <v>0</v>
      </c>
      <c r="L70" s="12">
        <f t="shared" si="10"/>
        <v>0</v>
      </c>
      <c r="M70" s="14"/>
      <c r="N70" s="15">
        <v>0.09</v>
      </c>
      <c r="O70" s="15">
        <f t="shared" si="11"/>
        <v>0</v>
      </c>
    </row>
    <row r="71" spans="1:17" x14ac:dyDescent="0.2">
      <c r="A71" s="11" t="s">
        <v>200</v>
      </c>
      <c r="B71" s="11" t="s">
        <v>201</v>
      </c>
      <c r="C71" s="11" t="s">
        <v>200</v>
      </c>
      <c r="D71" s="11" t="s">
        <v>275</v>
      </c>
      <c r="E71" s="12">
        <v>32</v>
      </c>
      <c r="F71" s="12">
        <v>200</v>
      </c>
      <c r="G71" s="12">
        <v>10</v>
      </c>
      <c r="H71" s="12">
        <v>300</v>
      </c>
      <c r="I71" s="12"/>
      <c r="J71" s="13"/>
      <c r="K71" s="12">
        <f t="shared" si="9"/>
        <v>0</v>
      </c>
      <c r="L71" s="12">
        <f t="shared" si="10"/>
        <v>0</v>
      </c>
      <c r="M71" s="14"/>
      <c r="N71" s="15">
        <v>0.09</v>
      </c>
      <c r="O71" s="15">
        <f t="shared" si="11"/>
        <v>0</v>
      </c>
    </row>
    <row r="72" spans="1:17" x14ac:dyDescent="0.2">
      <c r="A72" s="11" t="s">
        <v>73</v>
      </c>
      <c r="B72" s="11" t="s">
        <v>74</v>
      </c>
      <c r="C72" s="11" t="s">
        <v>73</v>
      </c>
      <c r="D72" s="11" t="s">
        <v>275</v>
      </c>
      <c r="E72" s="12">
        <v>32</v>
      </c>
      <c r="F72" s="12">
        <v>300</v>
      </c>
      <c r="G72" s="12">
        <v>10</v>
      </c>
      <c r="H72" s="12">
        <v>150</v>
      </c>
      <c r="I72" s="12"/>
      <c r="J72" s="13"/>
      <c r="K72" s="12">
        <f t="shared" si="9"/>
        <v>0</v>
      </c>
      <c r="L72" s="12">
        <f t="shared" si="10"/>
        <v>0</v>
      </c>
      <c r="M72" s="14"/>
      <c r="N72" s="15">
        <v>0.09</v>
      </c>
      <c r="O72" s="15">
        <f t="shared" si="11"/>
        <v>0</v>
      </c>
    </row>
    <row r="73" spans="1:17" x14ac:dyDescent="0.2">
      <c r="A73" s="36" t="s">
        <v>232</v>
      </c>
      <c r="B73" s="36" t="s">
        <v>74</v>
      </c>
      <c r="C73" s="36">
        <v>90446300</v>
      </c>
      <c r="D73" s="36" t="s">
        <v>277</v>
      </c>
      <c r="E73" s="12" t="s">
        <v>180</v>
      </c>
      <c r="F73" s="12">
        <v>300</v>
      </c>
      <c r="G73" s="12">
        <v>10</v>
      </c>
      <c r="H73" s="12">
        <v>150</v>
      </c>
      <c r="I73" s="12"/>
      <c r="J73" s="13"/>
      <c r="K73" s="12">
        <f t="shared" si="9"/>
        <v>0</v>
      </c>
      <c r="L73" s="12">
        <f t="shared" si="10"/>
        <v>0</v>
      </c>
      <c r="M73" s="14"/>
      <c r="N73" s="15">
        <v>0.09</v>
      </c>
      <c r="O73" s="15">
        <f t="shared" si="11"/>
        <v>0</v>
      </c>
    </row>
    <row r="74" spans="1:17" x14ac:dyDescent="0.2">
      <c r="A74" s="11" t="s">
        <v>75</v>
      </c>
      <c r="B74" s="11" t="s">
        <v>76</v>
      </c>
      <c r="C74" s="11" t="s">
        <v>75</v>
      </c>
      <c r="D74" s="11" t="s">
        <v>275</v>
      </c>
      <c r="E74" s="12">
        <v>32</v>
      </c>
      <c r="F74" s="12">
        <v>450</v>
      </c>
      <c r="G74" s="12">
        <v>10</v>
      </c>
      <c r="H74" s="12">
        <v>100</v>
      </c>
      <c r="I74" s="12"/>
      <c r="J74" s="13"/>
      <c r="K74" s="12">
        <f t="shared" si="9"/>
        <v>0</v>
      </c>
      <c r="L74" s="12">
        <f t="shared" si="10"/>
        <v>0</v>
      </c>
      <c r="M74" s="14"/>
      <c r="N74" s="15">
        <v>0.09</v>
      </c>
      <c r="O74" s="15">
        <f t="shared" si="11"/>
        <v>0</v>
      </c>
    </row>
    <row r="75" spans="1:17" x14ac:dyDescent="0.2">
      <c r="A75" s="36" t="s">
        <v>179</v>
      </c>
      <c r="B75" s="36" t="s">
        <v>76</v>
      </c>
      <c r="C75" s="36">
        <v>90446400</v>
      </c>
      <c r="D75" s="36" t="s">
        <v>277</v>
      </c>
      <c r="E75" s="12" t="s">
        <v>180</v>
      </c>
      <c r="F75" s="12">
        <v>450</v>
      </c>
      <c r="G75" s="12">
        <v>10</v>
      </c>
      <c r="H75" s="12">
        <v>100</v>
      </c>
      <c r="I75" s="12"/>
      <c r="J75" s="13"/>
      <c r="K75" s="12">
        <f t="shared" si="9"/>
        <v>0</v>
      </c>
      <c r="L75" s="12">
        <f t="shared" si="10"/>
        <v>0</v>
      </c>
      <c r="M75" s="14"/>
      <c r="N75" s="15">
        <v>0.09</v>
      </c>
      <c r="O75" s="15">
        <f t="shared" si="11"/>
        <v>0</v>
      </c>
    </row>
    <row r="76" spans="1:17" x14ac:dyDescent="0.2">
      <c r="A76" s="11" t="s">
        <v>156</v>
      </c>
      <c r="B76" s="11" t="s">
        <v>157</v>
      </c>
      <c r="C76" s="11" t="s">
        <v>156</v>
      </c>
      <c r="D76" s="11" t="s">
        <v>275</v>
      </c>
      <c r="E76" s="12">
        <v>32</v>
      </c>
      <c r="F76" s="12">
        <v>600</v>
      </c>
      <c r="G76" s="12">
        <v>10</v>
      </c>
      <c r="H76" s="12">
        <v>100</v>
      </c>
      <c r="I76" s="12"/>
      <c r="J76" s="13"/>
      <c r="K76" s="12">
        <f t="shared" si="9"/>
        <v>0</v>
      </c>
      <c r="L76" s="12">
        <f t="shared" si="10"/>
        <v>0</v>
      </c>
      <c r="M76" s="14"/>
      <c r="N76" s="15">
        <v>0.12</v>
      </c>
      <c r="O76" s="15">
        <f t="shared" si="11"/>
        <v>0</v>
      </c>
    </row>
    <row r="77" spans="1:17" x14ac:dyDescent="0.2">
      <c r="A77" s="36" t="s">
        <v>181</v>
      </c>
      <c r="B77" s="36" t="s">
        <v>157</v>
      </c>
      <c r="C77" s="36">
        <v>90446600</v>
      </c>
      <c r="D77" s="36" t="s">
        <v>277</v>
      </c>
      <c r="E77" s="12" t="s">
        <v>180</v>
      </c>
      <c r="F77" s="12">
        <v>600</v>
      </c>
      <c r="G77" s="12">
        <v>10</v>
      </c>
      <c r="H77" s="12">
        <v>100</v>
      </c>
      <c r="I77" s="12"/>
      <c r="J77" s="13"/>
      <c r="K77" s="12">
        <f t="shared" si="9"/>
        <v>0</v>
      </c>
      <c r="L77" s="12">
        <f t="shared" si="10"/>
        <v>0</v>
      </c>
      <c r="M77" s="14"/>
      <c r="N77" s="15">
        <v>0.12</v>
      </c>
      <c r="O77" s="15">
        <f t="shared" si="11"/>
        <v>0</v>
      </c>
    </row>
    <row r="78" spans="1:17" x14ac:dyDescent="0.2">
      <c r="A78" s="11" t="s">
        <v>222</v>
      </c>
      <c r="B78" s="11" t="s">
        <v>223</v>
      </c>
      <c r="C78" s="11" t="s">
        <v>222</v>
      </c>
      <c r="D78" s="11" t="s">
        <v>275</v>
      </c>
      <c r="E78" s="12">
        <v>32</v>
      </c>
      <c r="F78" s="12">
        <v>750</v>
      </c>
      <c r="G78" s="12">
        <v>10</v>
      </c>
      <c r="H78" s="12">
        <v>60</v>
      </c>
      <c r="I78" s="12"/>
      <c r="J78" s="13"/>
      <c r="K78" s="12">
        <f t="shared" si="9"/>
        <v>0</v>
      </c>
      <c r="L78" s="12">
        <f t="shared" si="10"/>
        <v>0</v>
      </c>
      <c r="M78" s="14"/>
      <c r="N78" s="15">
        <v>0.09</v>
      </c>
      <c r="O78" s="15">
        <f t="shared" si="11"/>
        <v>0</v>
      </c>
    </row>
    <row r="79" spans="1:17" x14ac:dyDescent="0.2">
      <c r="A79" s="11" t="s">
        <v>158</v>
      </c>
      <c r="B79" s="11" t="s">
        <v>159</v>
      </c>
      <c r="C79" s="11" t="s">
        <v>158</v>
      </c>
      <c r="D79" s="11" t="s">
        <v>275</v>
      </c>
      <c r="E79" s="12">
        <v>32</v>
      </c>
      <c r="F79" s="12">
        <v>900</v>
      </c>
      <c r="G79" s="12">
        <v>10</v>
      </c>
      <c r="H79" s="12">
        <v>50</v>
      </c>
      <c r="I79" s="12"/>
      <c r="J79" s="13"/>
      <c r="K79" s="12">
        <f t="shared" si="9"/>
        <v>0</v>
      </c>
      <c r="L79" s="12">
        <f t="shared" si="10"/>
        <v>0</v>
      </c>
      <c r="M79" s="14"/>
      <c r="N79" s="15">
        <v>0.09</v>
      </c>
      <c r="O79" s="15">
        <f t="shared" si="11"/>
        <v>0</v>
      </c>
    </row>
    <row r="80" spans="1:17" x14ac:dyDescent="0.2">
      <c r="A80" s="36" t="s">
        <v>182</v>
      </c>
      <c r="B80" s="36" t="s">
        <v>159</v>
      </c>
      <c r="C80" s="36">
        <v>90446700</v>
      </c>
      <c r="D80" s="36" t="s">
        <v>277</v>
      </c>
      <c r="E80" s="12" t="s">
        <v>180</v>
      </c>
      <c r="F80" s="12">
        <v>900</v>
      </c>
      <c r="G80" s="12">
        <v>10</v>
      </c>
      <c r="H80" s="12">
        <v>50</v>
      </c>
      <c r="I80" s="12"/>
      <c r="J80" s="13"/>
      <c r="K80" s="12">
        <f t="shared" si="9"/>
        <v>0</v>
      </c>
      <c r="L80" s="12">
        <f t="shared" si="10"/>
        <v>0</v>
      </c>
      <c r="M80" s="14"/>
      <c r="N80" s="15">
        <v>0.09</v>
      </c>
      <c r="O80" s="15">
        <f t="shared" si="11"/>
        <v>0</v>
      </c>
    </row>
    <row r="81" spans="1:17" x14ac:dyDescent="0.2">
      <c r="A81" s="11" t="s">
        <v>233</v>
      </c>
      <c r="B81" s="11" t="s">
        <v>234</v>
      </c>
      <c r="C81" s="11" t="s">
        <v>233</v>
      </c>
      <c r="D81" s="11" t="s">
        <v>275</v>
      </c>
      <c r="E81" s="12">
        <v>32</v>
      </c>
      <c r="F81" s="12">
        <v>1200</v>
      </c>
      <c r="G81" s="12">
        <v>10</v>
      </c>
      <c r="H81" s="12">
        <v>50</v>
      </c>
      <c r="I81" s="12"/>
      <c r="J81" s="13"/>
      <c r="K81" s="12">
        <f t="shared" si="9"/>
        <v>0</v>
      </c>
      <c r="L81" s="12">
        <f t="shared" si="10"/>
        <v>0</v>
      </c>
      <c r="M81" s="14"/>
      <c r="N81" s="15">
        <v>0.12</v>
      </c>
      <c r="O81" s="15">
        <f t="shared" si="11"/>
        <v>0</v>
      </c>
    </row>
    <row r="82" spans="1:17" x14ac:dyDescent="0.2">
      <c r="A82" s="37" t="s">
        <v>236</v>
      </c>
      <c r="B82" s="36" t="s">
        <v>237</v>
      </c>
      <c r="C82" s="48">
        <v>90446800</v>
      </c>
      <c r="D82" s="36" t="s">
        <v>277</v>
      </c>
      <c r="E82" s="12" t="s">
        <v>180</v>
      </c>
      <c r="F82" s="12">
        <v>1800</v>
      </c>
      <c r="G82" s="12">
        <v>10</v>
      </c>
      <c r="H82" s="12">
        <v>25</v>
      </c>
      <c r="I82" s="12"/>
      <c r="J82" s="13"/>
      <c r="K82" s="12">
        <f t="shared" si="9"/>
        <v>0</v>
      </c>
      <c r="L82" s="12">
        <f t="shared" si="10"/>
        <v>0</v>
      </c>
      <c r="M82" s="14"/>
      <c r="N82" s="15">
        <v>0.18</v>
      </c>
      <c r="O82" s="15">
        <f t="shared" si="11"/>
        <v>0</v>
      </c>
      <c r="P82" s="43">
        <f>SUM(O69:O82)</f>
        <v>0</v>
      </c>
      <c r="Q82" s="3" t="e">
        <f>P82*100/$P$151</f>
        <v>#DIV/0!</v>
      </c>
    </row>
    <row r="83" spans="1:17" x14ac:dyDescent="0.2">
      <c r="A83" s="28" t="s">
        <v>77</v>
      </c>
      <c r="B83" s="28"/>
      <c r="C83" s="29"/>
      <c r="D83" s="29"/>
      <c r="E83" s="30"/>
      <c r="F83" s="36"/>
      <c r="G83" s="12"/>
      <c r="H83" s="12"/>
      <c r="I83" s="12"/>
      <c r="J83" s="8"/>
      <c r="K83" s="12"/>
      <c r="L83" s="12"/>
      <c r="M83" s="14"/>
      <c r="N83" s="12"/>
      <c r="O83" s="15"/>
    </row>
    <row r="84" spans="1:17" x14ac:dyDescent="0.2">
      <c r="A84" s="11" t="s">
        <v>297</v>
      </c>
      <c r="B84" s="11" t="s">
        <v>298</v>
      </c>
      <c r="C84" s="11" t="s">
        <v>297</v>
      </c>
      <c r="D84" s="11" t="s">
        <v>275</v>
      </c>
      <c r="E84" s="12">
        <v>40</v>
      </c>
      <c r="F84" s="12">
        <v>100</v>
      </c>
      <c r="G84" s="12">
        <v>10</v>
      </c>
      <c r="H84" s="12">
        <v>300</v>
      </c>
      <c r="I84" s="12"/>
      <c r="J84" s="13"/>
      <c r="K84" s="12">
        <f t="shared" ref="K84:K98" si="12">SUM(I84:J84)</f>
        <v>0</v>
      </c>
      <c r="L84" s="12">
        <f t="shared" ref="L84:L98" si="13">$K84/$H84</f>
        <v>0</v>
      </c>
      <c r="M84" s="14"/>
      <c r="N84" s="15">
        <v>0.13</v>
      </c>
      <c r="O84" s="15">
        <f t="shared" ref="O84:O98" si="14">$L84*$N84</f>
        <v>0</v>
      </c>
    </row>
    <row r="85" spans="1:17" x14ac:dyDescent="0.2">
      <c r="A85" s="11" t="s">
        <v>78</v>
      </c>
      <c r="B85" s="11" t="s">
        <v>79</v>
      </c>
      <c r="C85" s="11" t="s">
        <v>78</v>
      </c>
      <c r="D85" s="11" t="s">
        <v>275</v>
      </c>
      <c r="E85" s="12">
        <v>40</v>
      </c>
      <c r="F85" s="12">
        <v>150</v>
      </c>
      <c r="G85" s="12">
        <v>10</v>
      </c>
      <c r="H85" s="12">
        <v>300</v>
      </c>
      <c r="I85" s="12"/>
      <c r="J85" s="13"/>
      <c r="K85" s="12">
        <f t="shared" si="12"/>
        <v>0</v>
      </c>
      <c r="L85" s="12">
        <f t="shared" si="13"/>
        <v>0</v>
      </c>
      <c r="M85" s="14"/>
      <c r="N85" s="15">
        <v>0.13</v>
      </c>
      <c r="O85" s="15">
        <f t="shared" si="14"/>
        <v>0</v>
      </c>
    </row>
    <row r="86" spans="1:17" x14ac:dyDescent="0.2">
      <c r="A86" s="36" t="s">
        <v>240</v>
      </c>
      <c r="B86" s="36" t="s">
        <v>79</v>
      </c>
      <c r="C86" s="31" t="s">
        <v>241</v>
      </c>
      <c r="D86" s="36" t="s">
        <v>277</v>
      </c>
      <c r="E86" s="12">
        <v>40</v>
      </c>
      <c r="F86" s="12">
        <v>150</v>
      </c>
      <c r="G86" s="12">
        <v>10</v>
      </c>
      <c r="H86" s="12">
        <v>300</v>
      </c>
      <c r="I86" s="12"/>
      <c r="J86" s="13"/>
      <c r="K86" s="12">
        <f t="shared" si="12"/>
        <v>0</v>
      </c>
      <c r="L86" s="12">
        <f t="shared" si="13"/>
        <v>0</v>
      </c>
      <c r="M86" s="14"/>
      <c r="N86" s="15">
        <v>0.13</v>
      </c>
      <c r="O86" s="15">
        <f t="shared" si="14"/>
        <v>0</v>
      </c>
    </row>
    <row r="87" spans="1:17" x14ac:dyDescent="0.2">
      <c r="A87" s="11" t="s">
        <v>80</v>
      </c>
      <c r="B87" s="11" t="s">
        <v>81</v>
      </c>
      <c r="C87" s="11" t="s">
        <v>80</v>
      </c>
      <c r="D87" s="11" t="s">
        <v>275</v>
      </c>
      <c r="E87" s="12">
        <v>40</v>
      </c>
      <c r="F87" s="12">
        <v>200</v>
      </c>
      <c r="G87" s="12">
        <v>10</v>
      </c>
      <c r="H87" s="12">
        <v>150</v>
      </c>
      <c r="I87" s="12"/>
      <c r="J87" s="13"/>
      <c r="K87" s="12">
        <f t="shared" si="12"/>
        <v>0</v>
      </c>
      <c r="L87" s="12">
        <f t="shared" si="13"/>
        <v>0</v>
      </c>
      <c r="M87" s="14"/>
      <c r="N87" s="15">
        <v>0.13</v>
      </c>
      <c r="O87" s="15">
        <f t="shared" si="14"/>
        <v>0</v>
      </c>
    </row>
    <row r="88" spans="1:17" x14ac:dyDescent="0.2">
      <c r="A88" s="11" t="s">
        <v>82</v>
      </c>
      <c r="B88" s="11" t="s">
        <v>83</v>
      </c>
      <c r="C88" s="11" t="s">
        <v>82</v>
      </c>
      <c r="D88" s="11" t="s">
        <v>275</v>
      </c>
      <c r="E88" s="12">
        <v>40</v>
      </c>
      <c r="F88" s="12">
        <v>300</v>
      </c>
      <c r="G88" s="12">
        <v>10</v>
      </c>
      <c r="H88" s="12">
        <v>150</v>
      </c>
      <c r="I88" s="12"/>
      <c r="J88" s="13"/>
      <c r="K88" s="12">
        <f t="shared" si="12"/>
        <v>0</v>
      </c>
      <c r="L88" s="12">
        <f t="shared" si="13"/>
        <v>0</v>
      </c>
      <c r="M88" s="14"/>
      <c r="N88" s="15">
        <v>0.13</v>
      </c>
      <c r="O88" s="15">
        <f t="shared" si="14"/>
        <v>0</v>
      </c>
    </row>
    <row r="89" spans="1:17" x14ac:dyDescent="0.2">
      <c r="A89" s="36" t="s">
        <v>183</v>
      </c>
      <c r="B89" s="36" t="s">
        <v>83</v>
      </c>
      <c r="C89" s="36">
        <v>90447300</v>
      </c>
      <c r="D89" s="36" t="s">
        <v>277</v>
      </c>
      <c r="E89" s="12" t="s">
        <v>89</v>
      </c>
      <c r="F89" s="12">
        <v>300</v>
      </c>
      <c r="G89" s="12">
        <v>10</v>
      </c>
      <c r="H89" s="12">
        <v>150</v>
      </c>
      <c r="I89" s="12"/>
      <c r="J89" s="13"/>
      <c r="K89" s="12">
        <f t="shared" si="12"/>
        <v>0</v>
      </c>
      <c r="L89" s="12">
        <f t="shared" si="13"/>
        <v>0</v>
      </c>
      <c r="M89" s="14"/>
      <c r="N89" s="15">
        <v>0.13</v>
      </c>
      <c r="O89" s="15">
        <f t="shared" si="14"/>
        <v>0</v>
      </c>
    </row>
    <row r="90" spans="1:17" x14ac:dyDescent="0.2">
      <c r="A90" s="11" t="s">
        <v>84</v>
      </c>
      <c r="B90" s="11" t="s">
        <v>85</v>
      </c>
      <c r="C90" s="11" t="s">
        <v>84</v>
      </c>
      <c r="D90" s="11" t="s">
        <v>275</v>
      </c>
      <c r="E90" s="12">
        <v>40</v>
      </c>
      <c r="F90" s="12">
        <v>450</v>
      </c>
      <c r="G90" s="12">
        <v>10</v>
      </c>
      <c r="H90" s="12">
        <v>100</v>
      </c>
      <c r="I90" s="12"/>
      <c r="J90" s="13"/>
      <c r="K90" s="12">
        <f t="shared" si="12"/>
        <v>0</v>
      </c>
      <c r="L90" s="12">
        <f t="shared" si="13"/>
        <v>0</v>
      </c>
      <c r="M90" s="14"/>
      <c r="N90" s="15">
        <v>0.13</v>
      </c>
      <c r="O90" s="15">
        <f t="shared" si="14"/>
        <v>0</v>
      </c>
    </row>
    <row r="91" spans="1:17" x14ac:dyDescent="0.2">
      <c r="A91" s="36" t="s">
        <v>184</v>
      </c>
      <c r="B91" s="36" t="s">
        <v>85</v>
      </c>
      <c r="C91" s="36">
        <v>90447400</v>
      </c>
      <c r="D91" s="36" t="s">
        <v>277</v>
      </c>
      <c r="E91" s="12" t="s">
        <v>89</v>
      </c>
      <c r="F91" s="12">
        <v>450</v>
      </c>
      <c r="G91" s="12">
        <v>10</v>
      </c>
      <c r="H91" s="12">
        <v>100</v>
      </c>
      <c r="I91" s="12"/>
      <c r="J91" s="13"/>
      <c r="K91" s="12">
        <f t="shared" si="12"/>
        <v>0</v>
      </c>
      <c r="L91" s="12">
        <f t="shared" si="13"/>
        <v>0</v>
      </c>
      <c r="M91" s="14"/>
      <c r="N91" s="15">
        <v>0.13</v>
      </c>
      <c r="O91" s="15">
        <f t="shared" si="14"/>
        <v>0</v>
      </c>
    </row>
    <row r="92" spans="1:17" x14ac:dyDescent="0.2">
      <c r="A92" s="11" t="s">
        <v>86</v>
      </c>
      <c r="B92" s="11" t="s">
        <v>87</v>
      </c>
      <c r="C92" s="11" t="s">
        <v>86</v>
      </c>
      <c r="D92" s="11" t="s">
        <v>275</v>
      </c>
      <c r="E92" s="12">
        <v>40</v>
      </c>
      <c r="F92" s="12">
        <v>600</v>
      </c>
      <c r="G92" s="12">
        <v>10</v>
      </c>
      <c r="H92" s="12">
        <v>50</v>
      </c>
      <c r="I92" s="12"/>
      <c r="J92" s="13"/>
      <c r="K92" s="12">
        <f t="shared" si="12"/>
        <v>0</v>
      </c>
      <c r="L92" s="12">
        <f t="shared" si="13"/>
        <v>0</v>
      </c>
      <c r="M92" s="14"/>
      <c r="N92" s="15">
        <v>0.09</v>
      </c>
      <c r="O92" s="15">
        <f t="shared" si="14"/>
        <v>0</v>
      </c>
    </row>
    <row r="93" spans="1:17" x14ac:dyDescent="0.2">
      <c r="A93" s="36" t="s">
        <v>88</v>
      </c>
      <c r="B93" s="36" t="s">
        <v>87</v>
      </c>
      <c r="C93" s="36">
        <v>90447600</v>
      </c>
      <c r="D93" s="36" t="s">
        <v>277</v>
      </c>
      <c r="E93" s="12" t="s">
        <v>89</v>
      </c>
      <c r="F93" s="12">
        <v>600</v>
      </c>
      <c r="G93" s="12">
        <v>10</v>
      </c>
      <c r="H93" s="12">
        <v>50</v>
      </c>
      <c r="I93" s="12"/>
      <c r="J93" s="13"/>
      <c r="K93" s="12">
        <f t="shared" si="12"/>
        <v>0</v>
      </c>
      <c r="L93" s="12">
        <f t="shared" si="13"/>
        <v>0</v>
      </c>
      <c r="M93" s="14"/>
      <c r="N93" s="15">
        <v>0.09</v>
      </c>
      <c r="O93" s="15">
        <f t="shared" si="14"/>
        <v>0</v>
      </c>
    </row>
    <row r="94" spans="1:17" x14ac:dyDescent="0.2">
      <c r="A94" s="11" t="s">
        <v>90</v>
      </c>
      <c r="B94" s="11" t="s">
        <v>91</v>
      </c>
      <c r="C94" s="11" t="s">
        <v>90</v>
      </c>
      <c r="D94" s="11" t="s">
        <v>275</v>
      </c>
      <c r="E94" s="12">
        <v>40</v>
      </c>
      <c r="F94" s="12">
        <v>750</v>
      </c>
      <c r="G94" s="12">
        <v>10</v>
      </c>
      <c r="H94" s="12">
        <v>50</v>
      </c>
      <c r="I94" s="12"/>
      <c r="J94" s="13"/>
      <c r="K94" s="12">
        <f t="shared" si="12"/>
        <v>0</v>
      </c>
      <c r="L94" s="12">
        <f t="shared" si="13"/>
        <v>0</v>
      </c>
      <c r="M94" s="14"/>
      <c r="N94" s="15">
        <v>0.13</v>
      </c>
      <c r="O94" s="15">
        <f t="shared" si="14"/>
        <v>0</v>
      </c>
    </row>
    <row r="95" spans="1:17" x14ac:dyDescent="0.2">
      <c r="A95" s="11" t="s">
        <v>92</v>
      </c>
      <c r="B95" s="11" t="s">
        <v>93</v>
      </c>
      <c r="C95" s="11" t="s">
        <v>92</v>
      </c>
      <c r="D95" s="11" t="s">
        <v>275</v>
      </c>
      <c r="E95" s="12">
        <v>40</v>
      </c>
      <c r="F95" s="12">
        <v>900</v>
      </c>
      <c r="G95" s="12">
        <v>10</v>
      </c>
      <c r="H95" s="12">
        <v>50</v>
      </c>
      <c r="I95" s="12"/>
      <c r="J95" s="13"/>
      <c r="K95" s="12">
        <f t="shared" si="12"/>
        <v>0</v>
      </c>
      <c r="L95" s="12">
        <f t="shared" si="13"/>
        <v>0</v>
      </c>
      <c r="M95" s="14"/>
      <c r="N95" s="15">
        <v>0.13</v>
      </c>
      <c r="O95" s="15">
        <f t="shared" si="14"/>
        <v>0</v>
      </c>
    </row>
    <row r="96" spans="1:17" x14ac:dyDescent="0.2">
      <c r="A96" s="36" t="s">
        <v>185</v>
      </c>
      <c r="B96" s="36" t="s">
        <v>93</v>
      </c>
      <c r="C96" s="36">
        <v>90447700</v>
      </c>
      <c r="D96" s="36" t="s">
        <v>277</v>
      </c>
      <c r="E96" s="12" t="s">
        <v>89</v>
      </c>
      <c r="F96" s="12">
        <v>900</v>
      </c>
      <c r="G96" s="12">
        <v>10</v>
      </c>
      <c r="H96" s="12">
        <v>50</v>
      </c>
      <c r="I96" s="12"/>
      <c r="J96" s="13"/>
      <c r="K96" s="12">
        <f t="shared" si="12"/>
        <v>0</v>
      </c>
      <c r="L96" s="12">
        <f t="shared" si="13"/>
        <v>0</v>
      </c>
      <c r="M96" s="14"/>
      <c r="N96" s="15">
        <v>0.13</v>
      </c>
      <c r="O96" s="15">
        <f t="shared" si="14"/>
        <v>0</v>
      </c>
    </row>
    <row r="97" spans="1:17" x14ac:dyDescent="0.2">
      <c r="A97" s="11" t="s">
        <v>94</v>
      </c>
      <c r="B97" s="11" t="s">
        <v>95</v>
      </c>
      <c r="C97" s="11" t="s">
        <v>94</v>
      </c>
      <c r="D97" s="11" t="s">
        <v>275</v>
      </c>
      <c r="E97" s="12">
        <v>40</v>
      </c>
      <c r="F97" s="12">
        <v>1200</v>
      </c>
      <c r="G97" s="12">
        <v>5</v>
      </c>
      <c r="H97" s="12">
        <v>25</v>
      </c>
      <c r="I97" s="12"/>
      <c r="J97" s="13"/>
      <c r="K97" s="12">
        <f t="shared" si="12"/>
        <v>0</v>
      </c>
      <c r="L97" s="12">
        <f t="shared" si="13"/>
        <v>0</v>
      </c>
      <c r="M97" s="14"/>
      <c r="N97" s="15">
        <v>0.08</v>
      </c>
      <c r="O97" s="15">
        <f t="shared" si="14"/>
        <v>0</v>
      </c>
    </row>
    <row r="98" spans="1:17" x14ac:dyDescent="0.2">
      <c r="A98" s="11" t="s">
        <v>220</v>
      </c>
      <c r="B98" s="11" t="s">
        <v>221</v>
      </c>
      <c r="C98" s="11" t="s">
        <v>220</v>
      </c>
      <c r="D98" s="11" t="s">
        <v>275</v>
      </c>
      <c r="E98" s="12">
        <v>40</v>
      </c>
      <c r="F98" s="12">
        <v>2000</v>
      </c>
      <c r="G98" s="12">
        <v>5</v>
      </c>
      <c r="H98" s="12">
        <v>25</v>
      </c>
      <c r="I98" s="12"/>
      <c r="J98" s="13"/>
      <c r="K98" s="12">
        <f t="shared" si="12"/>
        <v>0</v>
      </c>
      <c r="L98" s="12">
        <f t="shared" si="13"/>
        <v>0</v>
      </c>
      <c r="M98" s="14"/>
      <c r="N98" s="15">
        <v>0.08</v>
      </c>
      <c r="O98" s="15">
        <f t="shared" si="14"/>
        <v>0</v>
      </c>
      <c r="P98" s="43">
        <f>SUM(O85:O98)</f>
        <v>0</v>
      </c>
      <c r="Q98" s="3" t="e">
        <f>P98*100/$P$151</f>
        <v>#DIV/0!</v>
      </c>
    </row>
    <row r="99" spans="1:17" x14ac:dyDescent="0.2">
      <c r="A99" s="28" t="s">
        <v>96</v>
      </c>
      <c r="B99" s="28"/>
      <c r="C99" s="30"/>
      <c r="D99" s="30"/>
      <c r="E99" s="20"/>
      <c r="F99" s="12"/>
      <c r="G99" s="12"/>
      <c r="H99" s="12"/>
      <c r="I99" s="12"/>
      <c r="J99" s="8"/>
      <c r="K99" s="12"/>
      <c r="L99" s="12"/>
      <c r="M99" s="14"/>
      <c r="N99" s="12"/>
      <c r="O99" s="15"/>
    </row>
    <row r="100" spans="1:17" x14ac:dyDescent="0.2">
      <c r="A100" s="11" t="s">
        <v>299</v>
      </c>
      <c r="B100" s="11" t="s">
        <v>300</v>
      </c>
      <c r="C100" s="11" t="s">
        <v>299</v>
      </c>
      <c r="D100" s="11" t="s">
        <v>275</v>
      </c>
      <c r="E100" s="12">
        <v>50</v>
      </c>
      <c r="F100" s="12">
        <v>100</v>
      </c>
      <c r="G100" s="12">
        <v>10</v>
      </c>
      <c r="H100" s="12">
        <v>150</v>
      </c>
      <c r="I100" s="12"/>
      <c r="J100" s="13"/>
      <c r="K100" s="12">
        <f t="shared" ref="K100:K116" si="15">SUM(I100:J100)</f>
        <v>0</v>
      </c>
      <c r="L100" s="12">
        <f t="shared" ref="L100:L116" si="16">$K100/$H100</f>
        <v>0</v>
      </c>
      <c r="M100" s="14"/>
      <c r="N100" s="15">
        <v>0.1</v>
      </c>
      <c r="O100" s="15">
        <f t="shared" ref="O100:O116" si="17">$L100*$N100</f>
        <v>0</v>
      </c>
    </row>
    <row r="101" spans="1:17" x14ac:dyDescent="0.2">
      <c r="A101" s="11" t="s">
        <v>97</v>
      </c>
      <c r="B101" s="11" t="s">
        <v>98</v>
      </c>
      <c r="C101" s="11" t="s">
        <v>97</v>
      </c>
      <c r="D101" s="11" t="s">
        <v>275</v>
      </c>
      <c r="E101" s="12">
        <v>50</v>
      </c>
      <c r="F101" s="12">
        <v>150</v>
      </c>
      <c r="G101" s="12">
        <v>10</v>
      </c>
      <c r="H101" s="12">
        <v>150</v>
      </c>
      <c r="I101" s="12"/>
      <c r="J101" s="13"/>
      <c r="K101" s="12">
        <f t="shared" si="15"/>
        <v>0</v>
      </c>
      <c r="L101" s="12">
        <f t="shared" si="16"/>
        <v>0</v>
      </c>
      <c r="M101" s="14"/>
      <c r="N101" s="15">
        <v>0.1</v>
      </c>
      <c r="O101" s="15">
        <f t="shared" si="17"/>
        <v>0</v>
      </c>
    </row>
    <row r="102" spans="1:17" x14ac:dyDescent="0.2">
      <c r="A102" s="36" t="s">
        <v>235</v>
      </c>
      <c r="B102" s="36" t="s">
        <v>98</v>
      </c>
      <c r="C102" s="36">
        <v>90448200</v>
      </c>
      <c r="D102" s="36" t="s">
        <v>277</v>
      </c>
      <c r="E102" s="12" t="s">
        <v>102</v>
      </c>
      <c r="F102" s="12">
        <v>150</v>
      </c>
      <c r="G102" s="12">
        <v>10</v>
      </c>
      <c r="H102" s="12">
        <v>150</v>
      </c>
      <c r="I102" s="12"/>
      <c r="J102" s="13"/>
      <c r="K102" s="12">
        <f t="shared" si="15"/>
        <v>0</v>
      </c>
      <c r="L102" s="12">
        <f t="shared" si="16"/>
        <v>0</v>
      </c>
      <c r="M102" s="14"/>
      <c r="N102" s="15">
        <v>0.1</v>
      </c>
      <c r="O102" s="15">
        <f t="shared" si="17"/>
        <v>0</v>
      </c>
    </row>
    <row r="103" spans="1:17" x14ac:dyDescent="0.2">
      <c r="A103" s="11" t="s">
        <v>224</v>
      </c>
      <c r="B103" s="11" t="s">
        <v>225</v>
      </c>
      <c r="C103" s="11" t="s">
        <v>224</v>
      </c>
      <c r="D103" s="11" t="s">
        <v>275</v>
      </c>
      <c r="E103" s="12">
        <v>50</v>
      </c>
      <c r="F103" s="12">
        <v>200</v>
      </c>
      <c r="G103" s="12">
        <v>10</v>
      </c>
      <c r="H103" s="12">
        <v>150</v>
      </c>
      <c r="I103" s="12"/>
      <c r="J103" s="13"/>
      <c r="K103" s="12">
        <f t="shared" si="15"/>
        <v>0</v>
      </c>
      <c r="L103" s="12">
        <f t="shared" si="16"/>
        <v>0</v>
      </c>
      <c r="M103" s="14"/>
      <c r="N103" s="15">
        <v>0.06</v>
      </c>
      <c r="O103" s="15">
        <f t="shared" si="17"/>
        <v>0</v>
      </c>
    </row>
    <row r="104" spans="1:17" x14ac:dyDescent="0.2">
      <c r="A104" s="11" t="s">
        <v>99</v>
      </c>
      <c r="B104" s="11" t="s">
        <v>100</v>
      </c>
      <c r="C104" s="11" t="s">
        <v>99</v>
      </c>
      <c r="D104" s="11" t="s">
        <v>275</v>
      </c>
      <c r="E104" s="12">
        <v>50</v>
      </c>
      <c r="F104" s="12">
        <v>300</v>
      </c>
      <c r="G104" s="12">
        <v>10</v>
      </c>
      <c r="H104" s="12">
        <v>75</v>
      </c>
      <c r="I104" s="12"/>
      <c r="J104" s="13"/>
      <c r="K104" s="12">
        <f t="shared" si="15"/>
        <v>0</v>
      </c>
      <c r="L104" s="12">
        <f t="shared" si="16"/>
        <v>0</v>
      </c>
      <c r="M104" s="14"/>
      <c r="N104" s="15">
        <v>0.1</v>
      </c>
      <c r="O104" s="15">
        <f t="shared" si="17"/>
        <v>0</v>
      </c>
    </row>
    <row r="105" spans="1:17" x14ac:dyDescent="0.2">
      <c r="A105" s="36" t="s">
        <v>101</v>
      </c>
      <c r="B105" s="36" t="s">
        <v>100</v>
      </c>
      <c r="C105" s="36">
        <v>90448300</v>
      </c>
      <c r="D105" s="36" t="s">
        <v>277</v>
      </c>
      <c r="E105" s="12" t="s">
        <v>102</v>
      </c>
      <c r="F105" s="12">
        <v>300</v>
      </c>
      <c r="G105" s="12">
        <v>10</v>
      </c>
      <c r="H105" s="12">
        <v>75</v>
      </c>
      <c r="I105" s="12"/>
      <c r="J105" s="13"/>
      <c r="K105" s="12">
        <f t="shared" si="15"/>
        <v>0</v>
      </c>
      <c r="L105" s="12">
        <f t="shared" si="16"/>
        <v>0</v>
      </c>
      <c r="M105" s="14"/>
      <c r="N105" s="15">
        <v>0.1</v>
      </c>
      <c r="O105" s="15">
        <f t="shared" si="17"/>
        <v>0</v>
      </c>
    </row>
    <row r="106" spans="1:17" x14ac:dyDescent="0.2">
      <c r="A106" s="11" t="s">
        <v>103</v>
      </c>
      <c r="B106" s="11" t="s">
        <v>104</v>
      </c>
      <c r="C106" s="11" t="s">
        <v>103</v>
      </c>
      <c r="D106" s="11" t="s">
        <v>275</v>
      </c>
      <c r="E106" s="12">
        <v>50</v>
      </c>
      <c r="F106" s="12">
        <v>450</v>
      </c>
      <c r="G106" s="12">
        <v>10</v>
      </c>
      <c r="H106" s="12">
        <v>50</v>
      </c>
      <c r="I106" s="12"/>
      <c r="J106" s="13"/>
      <c r="K106" s="12">
        <f t="shared" si="15"/>
        <v>0</v>
      </c>
      <c r="L106" s="12">
        <f t="shared" si="16"/>
        <v>0</v>
      </c>
      <c r="M106" s="14"/>
      <c r="N106" s="15">
        <v>0.1</v>
      </c>
      <c r="O106" s="15">
        <f t="shared" si="17"/>
        <v>0</v>
      </c>
    </row>
    <row r="107" spans="1:17" x14ac:dyDescent="0.2">
      <c r="A107" s="36" t="s">
        <v>186</v>
      </c>
      <c r="B107" s="36" t="s">
        <v>104</v>
      </c>
      <c r="C107" s="36">
        <v>90448400</v>
      </c>
      <c r="D107" s="36" t="s">
        <v>277</v>
      </c>
      <c r="E107" s="12" t="s">
        <v>102</v>
      </c>
      <c r="F107" s="12">
        <v>450</v>
      </c>
      <c r="G107" s="12">
        <v>10</v>
      </c>
      <c r="H107" s="12">
        <v>50</v>
      </c>
      <c r="I107" s="12"/>
      <c r="J107" s="13"/>
      <c r="K107" s="12">
        <f t="shared" si="15"/>
        <v>0</v>
      </c>
      <c r="L107" s="12">
        <f t="shared" si="16"/>
        <v>0</v>
      </c>
      <c r="M107" s="14"/>
      <c r="N107" s="15">
        <v>0.1</v>
      </c>
      <c r="O107" s="15">
        <f t="shared" si="17"/>
        <v>0</v>
      </c>
    </row>
    <row r="108" spans="1:17" x14ac:dyDescent="0.2">
      <c r="A108" s="11" t="s">
        <v>105</v>
      </c>
      <c r="B108" s="11" t="s">
        <v>106</v>
      </c>
      <c r="C108" s="11" t="s">
        <v>105</v>
      </c>
      <c r="D108" s="11" t="s">
        <v>275</v>
      </c>
      <c r="E108" s="12">
        <v>50</v>
      </c>
      <c r="F108" s="12">
        <v>600</v>
      </c>
      <c r="G108" s="12">
        <v>10</v>
      </c>
      <c r="H108" s="12">
        <v>50</v>
      </c>
      <c r="I108" s="12"/>
      <c r="J108" s="13"/>
      <c r="K108" s="12">
        <f t="shared" si="15"/>
        <v>0</v>
      </c>
      <c r="L108" s="12">
        <f t="shared" si="16"/>
        <v>0</v>
      </c>
      <c r="M108" s="14"/>
      <c r="N108" s="15">
        <v>0.13</v>
      </c>
      <c r="O108" s="15">
        <f t="shared" si="17"/>
        <v>0</v>
      </c>
    </row>
    <row r="109" spans="1:17" x14ac:dyDescent="0.2">
      <c r="A109" s="36" t="s">
        <v>107</v>
      </c>
      <c r="B109" s="36" t="s">
        <v>106</v>
      </c>
      <c r="C109" s="36">
        <v>90448600</v>
      </c>
      <c r="D109" s="36" t="s">
        <v>277</v>
      </c>
      <c r="E109" s="12" t="s">
        <v>102</v>
      </c>
      <c r="F109" s="12">
        <v>600</v>
      </c>
      <c r="G109" s="12">
        <v>10</v>
      </c>
      <c r="H109" s="12">
        <v>50</v>
      </c>
      <c r="I109" s="12"/>
      <c r="J109" s="13"/>
      <c r="K109" s="12">
        <f t="shared" si="15"/>
        <v>0</v>
      </c>
      <c r="L109" s="12">
        <f t="shared" si="16"/>
        <v>0</v>
      </c>
      <c r="M109" s="14"/>
      <c r="N109" s="15">
        <v>0.13</v>
      </c>
      <c r="O109" s="15">
        <f t="shared" si="17"/>
        <v>0</v>
      </c>
    </row>
    <row r="110" spans="1:17" x14ac:dyDescent="0.2">
      <c r="A110" s="36" t="s">
        <v>266</v>
      </c>
      <c r="B110" s="36" t="s">
        <v>267</v>
      </c>
      <c r="C110" s="36">
        <v>90448605</v>
      </c>
      <c r="D110" s="36" t="s">
        <v>277</v>
      </c>
      <c r="E110" s="12" t="s">
        <v>102</v>
      </c>
      <c r="F110" s="12">
        <v>700</v>
      </c>
      <c r="G110" s="12">
        <v>5</v>
      </c>
      <c r="H110" s="12">
        <v>25</v>
      </c>
      <c r="I110" s="12"/>
      <c r="J110" s="13"/>
      <c r="K110" s="12">
        <f t="shared" si="15"/>
        <v>0</v>
      </c>
      <c r="L110" s="12">
        <f t="shared" si="16"/>
        <v>0</v>
      </c>
      <c r="M110" s="14"/>
      <c r="N110" s="15">
        <v>0.1</v>
      </c>
      <c r="O110" s="15">
        <f t="shared" si="17"/>
        <v>0</v>
      </c>
    </row>
    <row r="111" spans="1:17" x14ac:dyDescent="0.2">
      <c r="A111" s="11" t="s">
        <v>202</v>
      </c>
      <c r="B111" s="11" t="s">
        <v>203</v>
      </c>
      <c r="C111" s="11" t="s">
        <v>202</v>
      </c>
      <c r="D111" s="11" t="s">
        <v>275</v>
      </c>
      <c r="E111" s="12">
        <v>50</v>
      </c>
      <c r="F111" s="12">
        <v>750</v>
      </c>
      <c r="G111" s="12">
        <v>5</v>
      </c>
      <c r="H111" s="12">
        <v>25</v>
      </c>
      <c r="I111" s="12"/>
      <c r="J111" s="13"/>
      <c r="K111" s="12">
        <f t="shared" si="15"/>
        <v>0</v>
      </c>
      <c r="L111" s="12">
        <f t="shared" si="16"/>
        <v>0</v>
      </c>
      <c r="M111" s="14"/>
      <c r="N111" s="15">
        <v>0.1</v>
      </c>
      <c r="O111" s="15">
        <f t="shared" si="17"/>
        <v>0</v>
      </c>
    </row>
    <row r="112" spans="1:17" x14ac:dyDescent="0.2">
      <c r="A112" s="11" t="s">
        <v>108</v>
      </c>
      <c r="B112" s="11" t="s">
        <v>109</v>
      </c>
      <c r="C112" s="11" t="s">
        <v>108</v>
      </c>
      <c r="D112" s="11" t="s">
        <v>275</v>
      </c>
      <c r="E112" s="12">
        <v>50</v>
      </c>
      <c r="F112" s="12">
        <v>900</v>
      </c>
      <c r="G112" s="12">
        <v>5</v>
      </c>
      <c r="H112" s="12">
        <v>25</v>
      </c>
      <c r="I112" s="12"/>
      <c r="J112" s="13"/>
      <c r="K112" s="12">
        <f t="shared" si="15"/>
        <v>0</v>
      </c>
      <c r="L112" s="12">
        <f t="shared" si="16"/>
        <v>0</v>
      </c>
      <c r="M112" s="14"/>
      <c r="N112" s="15">
        <v>0.1</v>
      </c>
      <c r="O112" s="15">
        <f t="shared" si="17"/>
        <v>0</v>
      </c>
    </row>
    <row r="113" spans="1:17" x14ac:dyDescent="0.2">
      <c r="A113" s="36" t="s">
        <v>187</v>
      </c>
      <c r="B113" s="36" t="s">
        <v>109</v>
      </c>
      <c r="C113" s="36">
        <v>90448700</v>
      </c>
      <c r="D113" s="36" t="s">
        <v>277</v>
      </c>
      <c r="E113" s="12" t="s">
        <v>102</v>
      </c>
      <c r="F113" s="12">
        <v>900</v>
      </c>
      <c r="G113" s="12">
        <v>5</v>
      </c>
      <c r="H113" s="12">
        <v>25</v>
      </c>
      <c r="I113" s="12"/>
      <c r="J113" s="13"/>
      <c r="K113" s="12">
        <f t="shared" si="15"/>
        <v>0</v>
      </c>
      <c r="L113" s="12">
        <f t="shared" si="16"/>
        <v>0</v>
      </c>
      <c r="M113" s="14"/>
      <c r="N113" s="15">
        <v>0.1</v>
      </c>
      <c r="O113" s="15">
        <f t="shared" si="17"/>
        <v>0</v>
      </c>
    </row>
    <row r="114" spans="1:17" x14ac:dyDescent="0.2">
      <c r="A114" s="11" t="s">
        <v>110</v>
      </c>
      <c r="B114" s="11" t="s">
        <v>111</v>
      </c>
      <c r="C114" s="11" t="s">
        <v>110</v>
      </c>
      <c r="D114" s="11" t="s">
        <v>275</v>
      </c>
      <c r="E114" s="12">
        <v>50</v>
      </c>
      <c r="F114" s="12">
        <v>1200</v>
      </c>
      <c r="G114" s="12">
        <v>5</v>
      </c>
      <c r="H114" s="12">
        <v>25</v>
      </c>
      <c r="I114" s="12"/>
      <c r="J114" s="13"/>
      <c r="K114" s="12">
        <f t="shared" si="15"/>
        <v>0</v>
      </c>
      <c r="L114" s="12">
        <f t="shared" si="16"/>
        <v>0</v>
      </c>
      <c r="M114" s="14"/>
      <c r="N114" s="15">
        <v>0.13</v>
      </c>
      <c r="O114" s="15">
        <f t="shared" si="17"/>
        <v>0</v>
      </c>
    </row>
    <row r="115" spans="1:17" x14ac:dyDescent="0.2">
      <c r="A115" s="36" t="s">
        <v>204</v>
      </c>
      <c r="B115" s="36" t="s">
        <v>111</v>
      </c>
      <c r="C115" s="31" t="s">
        <v>205</v>
      </c>
      <c r="D115" s="36" t="s">
        <v>277</v>
      </c>
      <c r="E115" s="12">
        <v>50</v>
      </c>
      <c r="F115" s="12">
        <v>1200</v>
      </c>
      <c r="G115" s="12">
        <v>5</v>
      </c>
      <c r="H115" s="12">
        <v>25</v>
      </c>
      <c r="I115" s="12"/>
      <c r="J115" s="13"/>
      <c r="K115" s="12">
        <f t="shared" si="15"/>
        <v>0</v>
      </c>
      <c r="L115" s="12">
        <f t="shared" si="16"/>
        <v>0</v>
      </c>
      <c r="M115" s="14"/>
      <c r="N115" s="15">
        <v>0.13</v>
      </c>
      <c r="O115" s="15">
        <f t="shared" si="17"/>
        <v>0</v>
      </c>
    </row>
    <row r="116" spans="1:17" x14ac:dyDescent="0.2">
      <c r="A116" s="36" t="s">
        <v>268</v>
      </c>
      <c r="B116" s="36" t="s">
        <v>269</v>
      </c>
      <c r="C116" s="31" t="s">
        <v>270</v>
      </c>
      <c r="D116" s="36" t="s">
        <v>277</v>
      </c>
      <c r="E116" s="12">
        <v>50</v>
      </c>
      <c r="F116" s="12">
        <v>2400</v>
      </c>
      <c r="G116" s="12">
        <v>5</v>
      </c>
      <c r="H116" s="12">
        <v>25</v>
      </c>
      <c r="I116" s="12"/>
      <c r="J116" s="13"/>
      <c r="K116" s="12">
        <f t="shared" si="15"/>
        <v>0</v>
      </c>
      <c r="L116" s="12">
        <f t="shared" si="16"/>
        <v>0</v>
      </c>
      <c r="M116" s="14"/>
      <c r="N116" s="15">
        <v>0.13</v>
      </c>
      <c r="O116" s="15">
        <f t="shared" si="17"/>
        <v>0</v>
      </c>
      <c r="P116" s="43">
        <f>SUM(O101:O116)</f>
        <v>0</v>
      </c>
      <c r="Q116" s="3" t="e">
        <f>P116*100/$P$151</f>
        <v>#DIV/0!</v>
      </c>
    </row>
    <row r="117" spans="1:17" x14ac:dyDescent="0.2">
      <c r="A117" s="318" t="s">
        <v>112</v>
      </c>
      <c r="B117" s="319"/>
      <c r="C117" s="29"/>
      <c r="D117" s="29"/>
      <c r="E117" s="30"/>
      <c r="F117" s="12"/>
      <c r="G117" s="12"/>
      <c r="H117" s="12"/>
      <c r="I117" s="12"/>
      <c r="J117" s="36"/>
      <c r="K117" s="12"/>
      <c r="L117" s="12"/>
      <c r="M117" s="14"/>
      <c r="N117" s="12"/>
      <c r="O117" s="15"/>
    </row>
    <row r="118" spans="1:17" x14ac:dyDescent="0.2">
      <c r="A118" s="11" t="s">
        <v>216</v>
      </c>
      <c r="B118" s="11" t="s">
        <v>217</v>
      </c>
      <c r="C118" s="11" t="s">
        <v>216</v>
      </c>
      <c r="D118" s="11" t="s">
        <v>275</v>
      </c>
      <c r="E118" s="12">
        <v>20</v>
      </c>
      <c r="F118" s="12">
        <v>150</v>
      </c>
      <c r="G118" s="12">
        <v>10</v>
      </c>
      <c r="H118" s="12">
        <v>400</v>
      </c>
      <c r="I118" s="12"/>
      <c r="J118" s="36"/>
      <c r="K118" s="12">
        <f t="shared" ref="K118:K150" si="18">SUM(I118:J118)</f>
        <v>0</v>
      </c>
      <c r="L118" s="12">
        <f t="shared" ref="L118:L150" si="19">$K118/$H118</f>
        <v>0</v>
      </c>
      <c r="M118" s="14"/>
      <c r="N118" s="12">
        <v>0.06</v>
      </c>
      <c r="O118" s="15">
        <f t="shared" ref="O118:O150" si="20">$L118*$N118</f>
        <v>0</v>
      </c>
    </row>
    <row r="119" spans="1:17" x14ac:dyDescent="0.2">
      <c r="A119" s="36" t="s">
        <v>226</v>
      </c>
      <c r="B119" s="36" t="s">
        <v>217</v>
      </c>
      <c r="C119" s="36">
        <v>90444200</v>
      </c>
      <c r="D119" s="36" t="s">
        <v>277</v>
      </c>
      <c r="E119" s="12">
        <v>20</v>
      </c>
      <c r="F119" s="12">
        <v>150</v>
      </c>
      <c r="G119" s="12">
        <v>10</v>
      </c>
      <c r="H119" s="12">
        <v>400</v>
      </c>
      <c r="I119" s="12"/>
      <c r="J119" s="36"/>
      <c r="K119" s="12">
        <f t="shared" si="18"/>
        <v>0</v>
      </c>
      <c r="L119" s="12">
        <f t="shared" si="19"/>
        <v>0</v>
      </c>
      <c r="M119" s="14"/>
      <c r="N119" s="12">
        <v>0.06</v>
      </c>
      <c r="O119" s="15">
        <f t="shared" si="20"/>
        <v>0</v>
      </c>
    </row>
    <row r="120" spans="1:17" x14ac:dyDescent="0.2">
      <c r="A120" s="11" t="s">
        <v>191</v>
      </c>
      <c r="B120" s="11" t="s">
        <v>192</v>
      </c>
      <c r="C120" s="11" t="s">
        <v>191</v>
      </c>
      <c r="D120" s="11" t="s">
        <v>275</v>
      </c>
      <c r="E120" s="12">
        <v>20</v>
      </c>
      <c r="F120" s="12">
        <v>200</v>
      </c>
      <c r="G120" s="12">
        <v>10</v>
      </c>
      <c r="H120" s="12">
        <v>300</v>
      </c>
      <c r="I120" s="12"/>
      <c r="J120" s="36"/>
      <c r="K120" s="12">
        <f t="shared" si="18"/>
        <v>0</v>
      </c>
      <c r="L120" s="12">
        <f t="shared" si="19"/>
        <v>0</v>
      </c>
      <c r="M120" s="14"/>
      <c r="N120" s="12">
        <v>0.06</v>
      </c>
      <c r="O120" s="15">
        <f t="shared" si="20"/>
        <v>0</v>
      </c>
    </row>
    <row r="121" spans="1:17" x14ac:dyDescent="0.2">
      <c r="A121" s="11" t="s">
        <v>160</v>
      </c>
      <c r="B121" s="11" t="s">
        <v>161</v>
      </c>
      <c r="C121" s="11" t="s">
        <v>160</v>
      </c>
      <c r="D121" s="11" t="s">
        <v>275</v>
      </c>
      <c r="E121" s="12">
        <v>20</v>
      </c>
      <c r="F121" s="12">
        <v>300</v>
      </c>
      <c r="G121" s="12">
        <v>10</v>
      </c>
      <c r="H121" s="12">
        <v>200</v>
      </c>
      <c r="I121" s="12"/>
      <c r="J121" s="13"/>
      <c r="K121" s="12">
        <f t="shared" si="18"/>
        <v>0</v>
      </c>
      <c r="L121" s="12">
        <f t="shared" si="19"/>
        <v>0</v>
      </c>
      <c r="M121" s="14"/>
      <c r="N121" s="15">
        <v>0.06</v>
      </c>
      <c r="O121" s="15">
        <f t="shared" si="20"/>
        <v>0</v>
      </c>
    </row>
    <row r="122" spans="1:17" x14ac:dyDescent="0.2">
      <c r="A122" s="36" t="s">
        <v>215</v>
      </c>
      <c r="B122" s="36" t="s">
        <v>161</v>
      </c>
      <c r="C122" s="36">
        <v>90444300</v>
      </c>
      <c r="D122" s="36" t="s">
        <v>277</v>
      </c>
      <c r="E122" s="12" t="s">
        <v>46</v>
      </c>
      <c r="F122" s="12">
        <v>300</v>
      </c>
      <c r="G122" s="12">
        <v>10</v>
      </c>
      <c r="H122" s="12">
        <v>200</v>
      </c>
      <c r="I122" s="12"/>
      <c r="J122" s="13"/>
      <c r="K122" s="12">
        <f t="shared" si="18"/>
        <v>0</v>
      </c>
      <c r="L122" s="12">
        <f t="shared" si="19"/>
        <v>0</v>
      </c>
      <c r="M122" s="14"/>
      <c r="N122" s="15">
        <v>0.06</v>
      </c>
      <c r="O122" s="15">
        <f t="shared" si="20"/>
        <v>0</v>
      </c>
    </row>
    <row r="123" spans="1:17" x14ac:dyDescent="0.2">
      <c r="A123" s="11" t="s">
        <v>206</v>
      </c>
      <c r="B123" s="11" t="s">
        <v>114</v>
      </c>
      <c r="C123" s="11" t="s">
        <v>206</v>
      </c>
      <c r="D123" s="11" t="s">
        <v>275</v>
      </c>
      <c r="E123" s="12">
        <v>20</v>
      </c>
      <c r="F123" s="12">
        <v>450</v>
      </c>
      <c r="G123" s="12">
        <v>10</v>
      </c>
      <c r="H123" s="12">
        <v>100</v>
      </c>
      <c r="I123" s="12"/>
      <c r="J123" s="25"/>
      <c r="K123" s="12">
        <f t="shared" si="18"/>
        <v>0</v>
      </c>
      <c r="L123" s="12">
        <f t="shared" si="19"/>
        <v>0</v>
      </c>
      <c r="M123" s="14"/>
      <c r="N123" s="15">
        <v>0.08</v>
      </c>
      <c r="O123" s="15">
        <f t="shared" si="20"/>
        <v>0</v>
      </c>
    </row>
    <row r="124" spans="1:17" x14ac:dyDescent="0.2">
      <c r="A124" s="36" t="s">
        <v>113</v>
      </c>
      <c r="B124" s="36" t="s">
        <v>114</v>
      </c>
      <c r="C124" s="36">
        <v>90444400</v>
      </c>
      <c r="D124" s="36" t="s">
        <v>277</v>
      </c>
      <c r="E124" s="12" t="s">
        <v>46</v>
      </c>
      <c r="F124" s="12">
        <v>450</v>
      </c>
      <c r="G124" s="12">
        <v>10</v>
      </c>
      <c r="H124" s="12">
        <v>100</v>
      </c>
      <c r="I124" s="12"/>
      <c r="J124" s="13"/>
      <c r="K124" s="12">
        <f t="shared" si="18"/>
        <v>0</v>
      </c>
      <c r="L124" s="12">
        <f t="shared" si="19"/>
        <v>0</v>
      </c>
      <c r="M124" s="14"/>
      <c r="N124" s="15">
        <v>0.08</v>
      </c>
      <c r="O124" s="15">
        <f t="shared" si="20"/>
        <v>0</v>
      </c>
    </row>
    <row r="125" spans="1:17" x14ac:dyDescent="0.2">
      <c r="A125" s="11" t="s">
        <v>115</v>
      </c>
      <c r="B125" s="11" t="s">
        <v>116</v>
      </c>
      <c r="C125" s="11" t="s">
        <v>115</v>
      </c>
      <c r="D125" s="11" t="s">
        <v>275</v>
      </c>
      <c r="E125" s="12">
        <v>20</v>
      </c>
      <c r="F125" s="12">
        <v>600</v>
      </c>
      <c r="G125" s="12">
        <v>10</v>
      </c>
      <c r="H125" s="12">
        <v>100</v>
      </c>
      <c r="I125" s="12"/>
      <c r="J125" s="13"/>
      <c r="K125" s="12">
        <f t="shared" si="18"/>
        <v>0</v>
      </c>
      <c r="L125" s="12">
        <f t="shared" si="19"/>
        <v>0</v>
      </c>
      <c r="M125" s="14"/>
      <c r="N125" s="15">
        <v>0.06</v>
      </c>
      <c r="O125" s="15">
        <f t="shared" si="20"/>
        <v>0</v>
      </c>
    </row>
    <row r="126" spans="1:17" x14ac:dyDescent="0.2">
      <c r="A126" s="36" t="s">
        <v>188</v>
      </c>
      <c r="B126" s="36" t="s">
        <v>116</v>
      </c>
      <c r="C126" s="36">
        <v>90444600</v>
      </c>
      <c r="D126" s="36" t="s">
        <v>277</v>
      </c>
      <c r="E126" s="12" t="s">
        <v>46</v>
      </c>
      <c r="F126" s="12">
        <v>600</v>
      </c>
      <c r="G126" s="12">
        <v>10</v>
      </c>
      <c r="H126" s="12">
        <v>100</v>
      </c>
      <c r="I126" s="12"/>
      <c r="J126" s="13"/>
      <c r="K126" s="12">
        <f t="shared" si="18"/>
        <v>0</v>
      </c>
      <c r="L126" s="12">
        <f t="shared" si="19"/>
        <v>0</v>
      </c>
      <c r="M126" s="14"/>
      <c r="N126" s="15">
        <v>0.06</v>
      </c>
      <c r="O126" s="15">
        <f t="shared" si="20"/>
        <v>0</v>
      </c>
    </row>
    <row r="127" spans="1:17" x14ac:dyDescent="0.2">
      <c r="A127" s="11" t="s">
        <v>117</v>
      </c>
      <c r="B127" s="11" t="s">
        <v>118</v>
      </c>
      <c r="C127" s="11" t="s">
        <v>117</v>
      </c>
      <c r="D127" s="11" t="s">
        <v>275</v>
      </c>
      <c r="E127" s="12">
        <v>20</v>
      </c>
      <c r="F127" s="12">
        <v>750</v>
      </c>
      <c r="G127" s="12">
        <v>10</v>
      </c>
      <c r="H127" s="12">
        <v>100</v>
      </c>
      <c r="I127" s="12"/>
      <c r="J127" s="13"/>
      <c r="K127" s="12">
        <f t="shared" si="18"/>
        <v>0</v>
      </c>
      <c r="L127" s="12">
        <f t="shared" si="19"/>
        <v>0</v>
      </c>
      <c r="M127" s="14"/>
      <c r="N127" s="15">
        <v>7.0000000000000007E-2</v>
      </c>
      <c r="O127" s="15">
        <f t="shared" si="20"/>
        <v>0</v>
      </c>
    </row>
    <row r="128" spans="1:17" x14ac:dyDescent="0.2">
      <c r="A128" s="36" t="s">
        <v>189</v>
      </c>
      <c r="B128" s="36" t="s">
        <v>118</v>
      </c>
      <c r="C128" s="36">
        <v>90444700</v>
      </c>
      <c r="D128" s="36" t="s">
        <v>277</v>
      </c>
      <c r="E128" s="12" t="s">
        <v>46</v>
      </c>
      <c r="F128" s="12">
        <v>750</v>
      </c>
      <c r="G128" s="12">
        <v>10</v>
      </c>
      <c r="H128" s="12">
        <v>100</v>
      </c>
      <c r="I128" s="12"/>
      <c r="J128" s="13"/>
      <c r="K128" s="12">
        <f t="shared" si="18"/>
        <v>0</v>
      </c>
      <c r="L128" s="12">
        <f t="shared" si="19"/>
        <v>0</v>
      </c>
      <c r="M128" s="14"/>
      <c r="N128" s="15">
        <v>7.0000000000000007E-2</v>
      </c>
      <c r="O128" s="15">
        <f t="shared" si="20"/>
        <v>0</v>
      </c>
    </row>
    <row r="129" spans="1:17" x14ac:dyDescent="0.2">
      <c r="A129" s="11" t="s">
        <v>119</v>
      </c>
      <c r="B129" s="11" t="s">
        <v>120</v>
      </c>
      <c r="C129" s="11" t="s">
        <v>119</v>
      </c>
      <c r="D129" s="11" t="s">
        <v>275</v>
      </c>
      <c r="E129" s="12">
        <v>20</v>
      </c>
      <c r="F129" s="12">
        <v>900</v>
      </c>
      <c r="G129" s="12">
        <v>10</v>
      </c>
      <c r="H129" s="12">
        <v>50</v>
      </c>
      <c r="I129" s="12"/>
      <c r="J129" s="13"/>
      <c r="K129" s="12">
        <f t="shared" si="18"/>
        <v>0</v>
      </c>
      <c r="L129" s="12">
        <f t="shared" si="19"/>
        <v>0</v>
      </c>
      <c r="M129" s="14"/>
      <c r="N129" s="15">
        <v>0.08</v>
      </c>
      <c r="O129" s="15">
        <f t="shared" si="20"/>
        <v>0</v>
      </c>
    </row>
    <row r="130" spans="1:17" x14ac:dyDescent="0.2">
      <c r="A130" s="36" t="s">
        <v>263</v>
      </c>
      <c r="B130" s="36" t="s">
        <v>120</v>
      </c>
      <c r="C130" s="36">
        <v>90444800</v>
      </c>
      <c r="D130" s="36" t="s">
        <v>277</v>
      </c>
      <c r="E130" s="12" t="s">
        <v>46</v>
      </c>
      <c r="F130" s="12">
        <v>900</v>
      </c>
      <c r="G130" s="12">
        <v>10</v>
      </c>
      <c r="H130" s="12">
        <v>50</v>
      </c>
      <c r="I130" s="12"/>
      <c r="J130" s="13"/>
      <c r="K130" s="12">
        <f t="shared" si="18"/>
        <v>0</v>
      </c>
      <c r="L130" s="12">
        <f t="shared" si="19"/>
        <v>0</v>
      </c>
      <c r="M130" s="14"/>
      <c r="N130" s="15">
        <v>0.08</v>
      </c>
      <c r="O130" s="15">
        <f t="shared" si="20"/>
        <v>0</v>
      </c>
    </row>
    <row r="131" spans="1:17" x14ac:dyDescent="0.2">
      <c r="A131" s="11" t="s">
        <v>121</v>
      </c>
      <c r="B131" s="11" t="s">
        <v>122</v>
      </c>
      <c r="C131" s="11" t="s">
        <v>121</v>
      </c>
      <c r="D131" s="11" t="s">
        <v>275</v>
      </c>
      <c r="E131" s="12">
        <v>20</v>
      </c>
      <c r="F131" s="12">
        <v>1200</v>
      </c>
      <c r="G131" s="12">
        <v>10</v>
      </c>
      <c r="H131" s="12">
        <v>50</v>
      </c>
      <c r="I131" s="12"/>
      <c r="J131" s="13"/>
      <c r="K131" s="12">
        <f t="shared" si="18"/>
        <v>0</v>
      </c>
      <c r="L131" s="12">
        <f t="shared" si="19"/>
        <v>0</v>
      </c>
      <c r="M131" s="14"/>
      <c r="N131" s="15">
        <v>0.11</v>
      </c>
      <c r="O131" s="15">
        <f t="shared" si="20"/>
        <v>0</v>
      </c>
    </row>
    <row r="132" spans="1:17" x14ac:dyDescent="0.2">
      <c r="A132" s="11" t="s">
        <v>207</v>
      </c>
      <c r="B132" s="11" t="s">
        <v>208</v>
      </c>
      <c r="C132" s="11" t="s">
        <v>207</v>
      </c>
      <c r="D132" s="11" t="s">
        <v>275</v>
      </c>
      <c r="E132" s="12">
        <v>20</v>
      </c>
      <c r="F132" s="12">
        <v>1500</v>
      </c>
      <c r="G132" s="12">
        <v>10</v>
      </c>
      <c r="H132" s="12">
        <v>50</v>
      </c>
      <c r="I132" s="12"/>
      <c r="J132" s="13"/>
      <c r="K132" s="12">
        <f t="shared" si="18"/>
        <v>0</v>
      </c>
      <c r="L132" s="12">
        <f t="shared" si="19"/>
        <v>0</v>
      </c>
      <c r="M132" s="14"/>
      <c r="N132" s="15">
        <v>7.0000000000000007E-2</v>
      </c>
      <c r="O132" s="15">
        <f t="shared" si="20"/>
        <v>0</v>
      </c>
    </row>
    <row r="133" spans="1:17" x14ac:dyDescent="0.2">
      <c r="A133" s="11" t="s">
        <v>209</v>
      </c>
      <c r="B133" s="11" t="s">
        <v>210</v>
      </c>
      <c r="C133" s="11" t="s">
        <v>209</v>
      </c>
      <c r="D133" s="11" t="s">
        <v>275</v>
      </c>
      <c r="E133" s="12">
        <v>20</v>
      </c>
      <c r="F133" s="12">
        <v>1800</v>
      </c>
      <c r="G133" s="12">
        <v>10</v>
      </c>
      <c r="H133" s="12">
        <v>50</v>
      </c>
      <c r="I133" s="12"/>
      <c r="J133" s="13"/>
      <c r="K133" s="12">
        <f t="shared" si="18"/>
        <v>0</v>
      </c>
      <c r="L133" s="12">
        <f t="shared" si="19"/>
        <v>0</v>
      </c>
      <c r="M133" s="51"/>
      <c r="N133" s="15">
        <v>0.09</v>
      </c>
      <c r="O133" s="15">
        <f t="shared" si="20"/>
        <v>0</v>
      </c>
      <c r="P133" s="43">
        <f>SUM(O118:O133)</f>
        <v>0</v>
      </c>
      <c r="Q133" s="3" t="e">
        <f>P133*100/$P$151</f>
        <v>#DIV/0!</v>
      </c>
    </row>
    <row r="134" spans="1:17" x14ac:dyDescent="0.2">
      <c r="A134" s="11" t="s">
        <v>123</v>
      </c>
      <c r="B134" s="11" t="s">
        <v>124</v>
      </c>
      <c r="C134" s="11" t="s">
        <v>123</v>
      </c>
      <c r="D134" s="11" t="s">
        <v>275</v>
      </c>
      <c r="E134" s="12">
        <v>25</v>
      </c>
      <c r="F134" s="12">
        <v>150</v>
      </c>
      <c r="G134" s="12">
        <v>10</v>
      </c>
      <c r="H134" s="12">
        <v>200</v>
      </c>
      <c r="I134" s="12"/>
      <c r="J134" s="13"/>
      <c r="K134" s="12">
        <f t="shared" si="18"/>
        <v>0</v>
      </c>
      <c r="L134" s="12">
        <f t="shared" si="19"/>
        <v>0</v>
      </c>
      <c r="M134" s="14"/>
      <c r="N134" s="15">
        <v>0.04</v>
      </c>
      <c r="O134" s="15">
        <f t="shared" si="20"/>
        <v>0</v>
      </c>
    </row>
    <row r="135" spans="1:17" x14ac:dyDescent="0.2">
      <c r="A135" s="36" t="s">
        <v>257</v>
      </c>
      <c r="B135" s="36" t="s">
        <v>124</v>
      </c>
      <c r="C135" s="36">
        <v>90445200</v>
      </c>
      <c r="D135" s="36" t="s">
        <v>277</v>
      </c>
      <c r="E135" s="12">
        <v>25</v>
      </c>
      <c r="F135" s="12">
        <v>150</v>
      </c>
      <c r="G135" s="12">
        <v>10</v>
      </c>
      <c r="H135" s="12">
        <v>200</v>
      </c>
      <c r="I135" s="12"/>
      <c r="J135" s="13"/>
      <c r="K135" s="12">
        <f t="shared" si="18"/>
        <v>0</v>
      </c>
      <c r="L135" s="12">
        <f t="shared" si="19"/>
        <v>0</v>
      </c>
      <c r="M135" s="14"/>
      <c r="N135" s="15">
        <v>0.04</v>
      </c>
      <c r="O135" s="15">
        <f t="shared" si="20"/>
        <v>0</v>
      </c>
    </row>
    <row r="136" spans="1:17" x14ac:dyDescent="0.2">
      <c r="A136" s="11" t="s">
        <v>125</v>
      </c>
      <c r="B136" s="11" t="s">
        <v>126</v>
      </c>
      <c r="C136" s="11" t="s">
        <v>125</v>
      </c>
      <c r="D136" s="11" t="s">
        <v>275</v>
      </c>
      <c r="E136" s="12">
        <v>25</v>
      </c>
      <c r="F136" s="12">
        <v>300</v>
      </c>
      <c r="G136" s="12">
        <v>10</v>
      </c>
      <c r="H136" s="12">
        <v>100</v>
      </c>
      <c r="I136" s="12"/>
      <c r="J136" s="13"/>
      <c r="K136" s="12">
        <f t="shared" si="18"/>
        <v>0</v>
      </c>
      <c r="L136" s="12">
        <f t="shared" si="19"/>
        <v>0</v>
      </c>
      <c r="M136" s="14"/>
      <c r="N136" s="15">
        <v>0.04</v>
      </c>
      <c r="O136" s="15">
        <f t="shared" si="20"/>
        <v>0</v>
      </c>
    </row>
    <row r="137" spans="1:17" x14ac:dyDescent="0.2">
      <c r="A137" s="36" t="s">
        <v>127</v>
      </c>
      <c r="B137" s="36" t="s">
        <v>126</v>
      </c>
      <c r="C137" s="36">
        <v>90445300</v>
      </c>
      <c r="D137" s="36" t="s">
        <v>277</v>
      </c>
      <c r="E137" s="12" t="s">
        <v>63</v>
      </c>
      <c r="F137" s="12">
        <v>300</v>
      </c>
      <c r="G137" s="12">
        <v>10</v>
      </c>
      <c r="H137" s="12">
        <v>100</v>
      </c>
      <c r="I137" s="12"/>
      <c r="J137" s="13"/>
      <c r="K137" s="12">
        <f t="shared" si="18"/>
        <v>0</v>
      </c>
      <c r="L137" s="12">
        <f t="shared" si="19"/>
        <v>0</v>
      </c>
      <c r="M137" s="14"/>
      <c r="N137" s="15">
        <v>0.04</v>
      </c>
      <c r="O137" s="15">
        <f t="shared" si="20"/>
        <v>0</v>
      </c>
    </row>
    <row r="138" spans="1:17" x14ac:dyDescent="0.2">
      <c r="A138" s="11" t="s">
        <v>128</v>
      </c>
      <c r="B138" s="11" t="s">
        <v>129</v>
      </c>
      <c r="C138" s="11" t="s">
        <v>128</v>
      </c>
      <c r="D138" s="11" t="s">
        <v>275</v>
      </c>
      <c r="E138" s="12">
        <v>25</v>
      </c>
      <c r="F138" s="12">
        <v>450</v>
      </c>
      <c r="G138" s="12">
        <v>10</v>
      </c>
      <c r="H138" s="12">
        <v>100</v>
      </c>
      <c r="I138" s="12"/>
      <c r="J138" s="13"/>
      <c r="K138" s="12">
        <f t="shared" si="18"/>
        <v>0</v>
      </c>
      <c r="L138" s="12">
        <f t="shared" si="19"/>
        <v>0</v>
      </c>
      <c r="M138" s="14"/>
      <c r="N138" s="15">
        <v>0.06</v>
      </c>
      <c r="O138" s="15">
        <f t="shared" si="20"/>
        <v>0</v>
      </c>
    </row>
    <row r="139" spans="1:17" x14ac:dyDescent="0.2">
      <c r="A139" s="36" t="s">
        <v>190</v>
      </c>
      <c r="B139" s="36" t="s">
        <v>129</v>
      </c>
      <c r="C139" s="36">
        <v>90445400</v>
      </c>
      <c r="D139" s="36" t="s">
        <v>277</v>
      </c>
      <c r="E139" s="12" t="s">
        <v>63</v>
      </c>
      <c r="F139" s="12">
        <v>450</v>
      </c>
      <c r="G139" s="12">
        <v>10</v>
      </c>
      <c r="H139" s="12">
        <v>100</v>
      </c>
      <c r="I139" s="12"/>
      <c r="J139" s="13"/>
      <c r="K139" s="12">
        <f t="shared" si="18"/>
        <v>0</v>
      </c>
      <c r="L139" s="12">
        <f t="shared" si="19"/>
        <v>0</v>
      </c>
      <c r="M139" s="14"/>
      <c r="N139" s="15">
        <v>0.06</v>
      </c>
      <c r="O139" s="15">
        <f t="shared" si="20"/>
        <v>0</v>
      </c>
    </row>
    <row r="140" spans="1:17" x14ac:dyDescent="0.2">
      <c r="A140" s="11" t="s">
        <v>130</v>
      </c>
      <c r="B140" s="11" t="s">
        <v>131</v>
      </c>
      <c r="C140" s="11" t="s">
        <v>130</v>
      </c>
      <c r="D140" s="11" t="s">
        <v>275</v>
      </c>
      <c r="E140" s="12">
        <v>25</v>
      </c>
      <c r="F140" s="12">
        <v>600</v>
      </c>
      <c r="G140" s="12">
        <v>10</v>
      </c>
      <c r="H140" s="12">
        <v>50</v>
      </c>
      <c r="I140" s="12"/>
      <c r="J140" s="13"/>
      <c r="K140" s="12">
        <f t="shared" si="18"/>
        <v>0</v>
      </c>
      <c r="L140" s="12">
        <f t="shared" si="19"/>
        <v>0</v>
      </c>
      <c r="M140" s="14"/>
      <c r="N140" s="15">
        <v>0.04</v>
      </c>
      <c r="O140" s="15">
        <f t="shared" si="20"/>
        <v>0</v>
      </c>
    </row>
    <row r="141" spans="1:17" x14ac:dyDescent="0.2">
      <c r="A141" s="36" t="s">
        <v>211</v>
      </c>
      <c r="B141" s="36" t="s">
        <v>131</v>
      </c>
      <c r="C141" s="36">
        <v>90445600</v>
      </c>
      <c r="D141" s="36" t="s">
        <v>277</v>
      </c>
      <c r="E141" s="12">
        <v>25</v>
      </c>
      <c r="F141" s="12">
        <v>600</v>
      </c>
      <c r="G141" s="12">
        <v>10</v>
      </c>
      <c r="H141" s="12">
        <v>50</v>
      </c>
      <c r="I141" s="12"/>
      <c r="J141" s="13"/>
      <c r="K141" s="12">
        <f t="shared" si="18"/>
        <v>0</v>
      </c>
      <c r="L141" s="12">
        <f t="shared" si="19"/>
        <v>0</v>
      </c>
      <c r="M141" s="14"/>
      <c r="N141" s="15">
        <v>0.04</v>
      </c>
      <c r="O141" s="15">
        <f t="shared" si="20"/>
        <v>0</v>
      </c>
    </row>
    <row r="142" spans="1:17" x14ac:dyDescent="0.2">
      <c r="A142" s="11" t="s">
        <v>162</v>
      </c>
      <c r="B142" s="11" t="s">
        <v>163</v>
      </c>
      <c r="C142" s="11" t="s">
        <v>162</v>
      </c>
      <c r="D142" s="11" t="s">
        <v>275</v>
      </c>
      <c r="E142" s="12">
        <v>25</v>
      </c>
      <c r="F142" s="12">
        <v>750</v>
      </c>
      <c r="G142" s="12">
        <v>10</v>
      </c>
      <c r="H142" s="12">
        <v>50</v>
      </c>
      <c r="I142" s="12"/>
      <c r="J142" s="13"/>
      <c r="K142" s="12">
        <f t="shared" si="18"/>
        <v>0</v>
      </c>
      <c r="L142" s="12">
        <f t="shared" si="19"/>
        <v>0</v>
      </c>
      <c r="M142" s="14"/>
      <c r="N142" s="15">
        <v>0.04</v>
      </c>
      <c r="O142" s="15">
        <f t="shared" si="20"/>
        <v>0</v>
      </c>
    </row>
    <row r="143" spans="1:17" x14ac:dyDescent="0.2">
      <c r="A143" s="36" t="s">
        <v>218</v>
      </c>
      <c r="B143" s="36" t="s">
        <v>163</v>
      </c>
      <c r="C143" s="31" t="s">
        <v>219</v>
      </c>
      <c r="D143" s="36" t="s">
        <v>277</v>
      </c>
      <c r="E143" s="12">
        <v>25</v>
      </c>
      <c r="F143" s="12">
        <v>750</v>
      </c>
      <c r="G143" s="12">
        <v>10</v>
      </c>
      <c r="H143" s="12">
        <v>50</v>
      </c>
      <c r="I143" s="12"/>
      <c r="J143" s="13"/>
      <c r="K143" s="12">
        <f t="shared" si="18"/>
        <v>0</v>
      </c>
      <c r="L143" s="12">
        <f t="shared" si="19"/>
        <v>0</v>
      </c>
      <c r="M143" s="14"/>
      <c r="N143" s="15">
        <v>0.04</v>
      </c>
      <c r="O143" s="15">
        <f t="shared" si="20"/>
        <v>0</v>
      </c>
    </row>
    <row r="144" spans="1:17" x14ac:dyDescent="0.2">
      <c r="A144" s="11" t="s">
        <v>132</v>
      </c>
      <c r="B144" s="11" t="s">
        <v>133</v>
      </c>
      <c r="C144" s="11" t="s">
        <v>132</v>
      </c>
      <c r="D144" s="11" t="s">
        <v>275</v>
      </c>
      <c r="E144" s="12">
        <v>25</v>
      </c>
      <c r="F144" s="12">
        <v>900</v>
      </c>
      <c r="G144" s="12">
        <v>10</v>
      </c>
      <c r="H144" s="12">
        <v>50</v>
      </c>
      <c r="I144" s="12"/>
      <c r="J144" s="13"/>
      <c r="K144" s="12">
        <f t="shared" si="18"/>
        <v>0</v>
      </c>
      <c r="L144" s="12">
        <f t="shared" si="19"/>
        <v>0</v>
      </c>
      <c r="M144" s="14"/>
      <c r="N144" s="15">
        <v>0.06</v>
      </c>
      <c r="O144" s="15">
        <f t="shared" si="20"/>
        <v>0</v>
      </c>
    </row>
    <row r="145" spans="1:17" x14ac:dyDescent="0.2">
      <c r="A145" s="36" t="s">
        <v>264</v>
      </c>
      <c r="B145" s="36" t="s">
        <v>133</v>
      </c>
      <c r="C145" s="31" t="s">
        <v>265</v>
      </c>
      <c r="D145" s="36" t="s">
        <v>277</v>
      </c>
      <c r="E145" s="12">
        <v>25</v>
      </c>
      <c r="F145" s="12">
        <v>900</v>
      </c>
      <c r="G145" s="12">
        <v>10</v>
      </c>
      <c r="H145" s="12">
        <v>50</v>
      </c>
      <c r="I145" s="12"/>
      <c r="J145" s="13"/>
      <c r="K145" s="12">
        <f t="shared" si="18"/>
        <v>0</v>
      </c>
      <c r="L145" s="12">
        <f t="shared" si="19"/>
        <v>0</v>
      </c>
      <c r="M145" s="14"/>
      <c r="N145" s="15">
        <v>0.06</v>
      </c>
      <c r="O145" s="15">
        <f t="shared" si="20"/>
        <v>0</v>
      </c>
    </row>
    <row r="146" spans="1:17" x14ac:dyDescent="0.2">
      <c r="A146" s="11" t="s">
        <v>134</v>
      </c>
      <c r="B146" s="11" t="s">
        <v>135</v>
      </c>
      <c r="C146" s="11" t="s">
        <v>134</v>
      </c>
      <c r="D146" s="11" t="s">
        <v>275</v>
      </c>
      <c r="E146" s="12">
        <v>25</v>
      </c>
      <c r="F146" s="12">
        <v>1200</v>
      </c>
      <c r="G146" s="12">
        <v>10</v>
      </c>
      <c r="H146" s="12">
        <v>50</v>
      </c>
      <c r="I146" s="12"/>
      <c r="J146" s="13"/>
      <c r="K146" s="12">
        <f t="shared" si="18"/>
        <v>0</v>
      </c>
      <c r="L146" s="12">
        <f t="shared" si="19"/>
        <v>0</v>
      </c>
      <c r="M146" s="14"/>
      <c r="N146" s="15">
        <v>0.08</v>
      </c>
      <c r="O146" s="15">
        <f t="shared" si="20"/>
        <v>0</v>
      </c>
    </row>
    <row r="147" spans="1:17" x14ac:dyDescent="0.2">
      <c r="A147" s="11" t="s">
        <v>238</v>
      </c>
      <c r="B147" s="11" t="s">
        <v>239</v>
      </c>
      <c r="C147" s="11" t="s">
        <v>238</v>
      </c>
      <c r="D147" s="11" t="s">
        <v>275</v>
      </c>
      <c r="E147" s="12">
        <v>25</v>
      </c>
      <c r="F147" s="12">
        <v>1524</v>
      </c>
      <c r="G147" s="12">
        <v>10</v>
      </c>
      <c r="H147" s="12">
        <v>50</v>
      </c>
      <c r="I147" s="12"/>
      <c r="J147" s="13"/>
      <c r="K147" s="12">
        <f t="shared" si="18"/>
        <v>0</v>
      </c>
      <c r="L147" s="12">
        <f t="shared" si="19"/>
        <v>0</v>
      </c>
      <c r="M147" s="14"/>
      <c r="N147" s="15">
        <v>0.08</v>
      </c>
      <c r="O147" s="15">
        <f t="shared" si="20"/>
        <v>0</v>
      </c>
    </row>
    <row r="148" spans="1:17" x14ac:dyDescent="0.2">
      <c r="A148" s="11" t="s">
        <v>164</v>
      </c>
      <c r="B148" s="11" t="s">
        <v>165</v>
      </c>
      <c r="C148" s="11" t="s">
        <v>164</v>
      </c>
      <c r="D148" s="11" t="s">
        <v>275</v>
      </c>
      <c r="E148" s="12">
        <v>25</v>
      </c>
      <c r="F148" s="12">
        <v>1800</v>
      </c>
      <c r="G148" s="12">
        <v>10</v>
      </c>
      <c r="H148" s="12">
        <v>50</v>
      </c>
      <c r="I148" s="12"/>
      <c r="J148" s="13"/>
      <c r="K148" s="12">
        <f t="shared" si="18"/>
        <v>0</v>
      </c>
      <c r="L148" s="12">
        <f t="shared" si="19"/>
        <v>0</v>
      </c>
      <c r="M148" s="14"/>
      <c r="N148" s="15">
        <v>0.12</v>
      </c>
      <c r="O148" s="15">
        <f t="shared" si="20"/>
        <v>0</v>
      </c>
    </row>
    <row r="149" spans="1:17" x14ac:dyDescent="0.2">
      <c r="A149" s="36" t="s">
        <v>227</v>
      </c>
      <c r="B149" s="36" t="s">
        <v>165</v>
      </c>
      <c r="C149" s="36">
        <v>90445900</v>
      </c>
      <c r="D149" s="36" t="s">
        <v>277</v>
      </c>
      <c r="E149" s="12">
        <v>25</v>
      </c>
      <c r="F149" s="12">
        <v>1800</v>
      </c>
      <c r="G149" s="12">
        <v>10</v>
      </c>
      <c r="H149" s="12">
        <v>50</v>
      </c>
      <c r="I149" s="12"/>
      <c r="J149" s="13"/>
      <c r="K149" s="12">
        <f t="shared" si="18"/>
        <v>0</v>
      </c>
      <c r="L149" s="12">
        <f t="shared" si="19"/>
        <v>0</v>
      </c>
      <c r="M149" s="14"/>
      <c r="N149" s="15">
        <v>0.12</v>
      </c>
      <c r="O149" s="15">
        <f t="shared" si="20"/>
        <v>0</v>
      </c>
      <c r="P149" s="43"/>
    </row>
    <row r="150" spans="1:17" x14ac:dyDescent="0.2">
      <c r="A150" s="36" t="s">
        <v>301</v>
      </c>
      <c r="B150" s="36" t="s">
        <v>302</v>
      </c>
      <c r="C150" s="36">
        <v>90446000</v>
      </c>
      <c r="D150" s="36" t="s">
        <v>277</v>
      </c>
      <c r="E150" s="12">
        <v>25</v>
      </c>
      <c r="F150" s="12">
        <v>2400</v>
      </c>
      <c r="G150" s="12">
        <v>10</v>
      </c>
      <c r="H150" s="12">
        <v>50</v>
      </c>
      <c r="I150" s="12"/>
      <c r="J150" s="13"/>
      <c r="K150" s="12">
        <f t="shared" si="18"/>
        <v>0</v>
      </c>
      <c r="L150" s="12">
        <f t="shared" si="19"/>
        <v>0</v>
      </c>
      <c r="M150" s="14"/>
      <c r="N150" s="15">
        <v>0.12</v>
      </c>
      <c r="O150" s="15">
        <f t="shared" si="20"/>
        <v>0</v>
      </c>
      <c r="P150" s="43">
        <f>SUM(O134:O150)</f>
        <v>0</v>
      </c>
      <c r="Q150" s="3" t="e">
        <f>P150*100/$P$151</f>
        <v>#DIV/0!</v>
      </c>
    </row>
    <row r="151" spans="1:17" x14ac:dyDescent="0.2">
      <c r="A151" s="313"/>
      <c r="B151" s="313"/>
      <c r="C151" s="313"/>
      <c r="D151" s="313"/>
      <c r="E151" s="313"/>
      <c r="F151" s="313"/>
      <c r="G151" s="313"/>
      <c r="H151" s="314"/>
      <c r="I151" s="36">
        <f t="shared" ref="I151:J151" si="21">SUBTOTAL(9,I5:I150)</f>
        <v>0</v>
      </c>
      <c r="J151" s="36">
        <f t="shared" si="21"/>
        <v>0</v>
      </c>
      <c r="K151" s="36">
        <f>SUBTOTAL(9,K5:K150)</f>
        <v>0</v>
      </c>
      <c r="L151" s="36">
        <f>SUBTOTAL(9,L5:L150)</f>
        <v>0</v>
      </c>
      <c r="M151" s="32"/>
      <c r="N151" s="12"/>
      <c r="O151" s="36">
        <f>SUBTOTAL(9,O5:O150)</f>
        <v>0</v>
      </c>
      <c r="P151" s="3">
        <f>SUM(P5:P150)</f>
        <v>0</v>
      </c>
      <c r="Q151" s="3" t="e">
        <f>SUM(Q5:Q150)</f>
        <v>#DIV/0!</v>
      </c>
    </row>
    <row r="152" spans="1:17" x14ac:dyDescent="0.2">
      <c r="A152" s="312"/>
      <c r="B152" s="313"/>
      <c r="C152" s="313"/>
      <c r="D152" s="313"/>
      <c r="E152" s="313"/>
      <c r="F152" s="313"/>
      <c r="G152" s="313"/>
      <c r="H152" s="314"/>
      <c r="I152" s="36"/>
      <c r="J152" s="36"/>
      <c r="K152" s="36"/>
      <c r="L152" s="36">
        <f>SUM(I152:J152)</f>
        <v>0</v>
      </c>
      <c r="O152" s="3">
        <f>O151/30</f>
        <v>0</v>
      </c>
    </row>
    <row r="153" spans="1:17" x14ac:dyDescent="0.2">
      <c r="A153" s="312"/>
      <c r="B153" s="313"/>
      <c r="C153" s="313"/>
      <c r="D153" s="313"/>
      <c r="E153" s="313"/>
      <c r="F153" s="313"/>
      <c r="G153" s="313"/>
      <c r="H153" s="314"/>
      <c r="I153" s="36"/>
      <c r="J153" s="36"/>
      <c r="K153" s="36"/>
      <c r="L153" s="36">
        <f>SUM(I153:J153)</f>
        <v>0</v>
      </c>
    </row>
    <row r="154" spans="1:17" x14ac:dyDescent="0.2">
      <c r="A154" s="34"/>
      <c r="B154" s="34"/>
      <c r="C154" s="34"/>
      <c r="D154" s="34"/>
      <c r="E154" s="34"/>
      <c r="F154" s="34"/>
      <c r="G154" s="34"/>
      <c r="H154" s="34"/>
    </row>
    <row r="155" spans="1:17" x14ac:dyDescent="0.2">
      <c r="A155" s="28" t="s">
        <v>136</v>
      </c>
      <c r="B155" s="28" t="s">
        <v>136</v>
      </c>
      <c r="C155" s="30"/>
      <c r="D155" s="30"/>
      <c r="E155" s="8" t="s">
        <v>10</v>
      </c>
      <c r="F155" s="8" t="s">
        <v>137</v>
      </c>
      <c r="G155" s="300" t="s">
        <v>138</v>
      </c>
      <c r="H155" s="301"/>
      <c r="I155" s="20"/>
      <c r="J155" s="20"/>
      <c r="K155" s="12"/>
      <c r="L155" s="12"/>
      <c r="M155" s="35"/>
      <c r="N155" s="12"/>
      <c r="O155" s="15"/>
    </row>
    <row r="156" spans="1:17" x14ac:dyDescent="0.2">
      <c r="A156" s="36"/>
      <c r="B156" s="36"/>
      <c r="C156" s="36"/>
      <c r="D156" s="36"/>
      <c r="E156" s="8"/>
      <c r="F156" s="8"/>
      <c r="G156" s="8" t="s">
        <v>139</v>
      </c>
      <c r="H156" s="8" t="s">
        <v>140</v>
      </c>
      <c r="I156" s="8" t="s">
        <v>140</v>
      </c>
      <c r="J156" s="8" t="s">
        <v>140</v>
      </c>
      <c r="K156" s="36" t="s">
        <v>140</v>
      </c>
      <c r="L156" s="36" t="s">
        <v>12</v>
      </c>
      <c r="M156" s="37"/>
      <c r="N156" s="12"/>
      <c r="O156" s="15"/>
    </row>
    <row r="157" spans="1:17" x14ac:dyDescent="0.2">
      <c r="A157" s="38" t="s">
        <v>142</v>
      </c>
      <c r="B157" s="38" t="s">
        <v>143</v>
      </c>
      <c r="C157" s="38" t="s">
        <v>142</v>
      </c>
      <c r="D157" s="38" t="s">
        <v>142</v>
      </c>
      <c r="E157" s="12">
        <v>13</v>
      </c>
      <c r="F157" s="12">
        <v>25</v>
      </c>
      <c r="G157" s="12">
        <v>5</v>
      </c>
      <c r="H157" s="12">
        <v>125</v>
      </c>
      <c r="I157" s="12"/>
      <c r="J157" s="12"/>
      <c r="K157" s="12">
        <f>SUM(I157:J157)</f>
        <v>0</v>
      </c>
      <c r="L157" s="12">
        <f>$K157/$H157</f>
        <v>0</v>
      </c>
      <c r="M157" s="39"/>
      <c r="N157" s="15">
        <v>0.09</v>
      </c>
      <c r="O157" s="15">
        <f>$L157*$N157</f>
        <v>0</v>
      </c>
    </row>
    <row r="158" spans="1:17" x14ac:dyDescent="0.2">
      <c r="A158" s="38" t="s">
        <v>144</v>
      </c>
      <c r="B158" s="38" t="s">
        <v>145</v>
      </c>
      <c r="C158" s="38" t="s">
        <v>144</v>
      </c>
      <c r="D158" s="38" t="s">
        <v>144</v>
      </c>
      <c r="E158" s="12">
        <v>19</v>
      </c>
      <c r="F158" s="12">
        <v>25</v>
      </c>
      <c r="G158" s="12">
        <v>5</v>
      </c>
      <c r="H158" s="12">
        <v>125</v>
      </c>
      <c r="I158" s="12"/>
      <c r="J158" s="12"/>
      <c r="K158" s="12">
        <f>SUM(I158:J158)</f>
        <v>0</v>
      </c>
      <c r="L158" s="12">
        <f>$K158/$H158</f>
        <v>0</v>
      </c>
      <c r="M158" s="39"/>
      <c r="N158" s="15">
        <v>0.15</v>
      </c>
      <c r="O158" s="15">
        <f>$L158*$N158</f>
        <v>0</v>
      </c>
    </row>
    <row r="159" spans="1:17" x14ac:dyDescent="0.2">
      <c r="B159" s="3"/>
      <c r="I159" s="36">
        <f t="shared" ref="I159:J159" si="22">SUM(I157:I158)</f>
        <v>0</v>
      </c>
      <c r="J159" s="36">
        <f t="shared" si="22"/>
        <v>0</v>
      </c>
      <c r="K159" s="36">
        <f>SUBTOTAL(9,K157:K158)</f>
        <v>0</v>
      </c>
      <c r="L159" s="36">
        <f>SUBTOTAL(9,L157:L158)</f>
        <v>0</v>
      </c>
      <c r="M159" s="37"/>
      <c r="N159" s="12"/>
      <c r="O159" s="33">
        <f>SUBTOTAL(9,O157:O158)</f>
        <v>0</v>
      </c>
    </row>
    <row r="160" spans="1:17" x14ac:dyDescent="0.2">
      <c r="B160" s="3"/>
      <c r="I160" s="40"/>
      <c r="J160" s="40"/>
      <c r="K160" s="36">
        <v>0</v>
      </c>
      <c r="L160" s="36">
        <v>0</v>
      </c>
      <c r="M160" s="35"/>
      <c r="N160" s="12"/>
      <c r="O160" s="33">
        <v>0</v>
      </c>
    </row>
  </sheetData>
  <autoFilter ref="D3:D153"/>
  <mergeCells count="10">
    <mergeCell ref="K3:L3"/>
    <mergeCell ref="N3:O3"/>
    <mergeCell ref="A117:B117"/>
    <mergeCell ref="A151:H151"/>
    <mergeCell ref="A152:H152"/>
    <mergeCell ref="A153:H153"/>
    <mergeCell ref="G155:H155"/>
    <mergeCell ref="A1:D1"/>
    <mergeCell ref="A2:D2"/>
    <mergeCell ref="G3:H3"/>
  </mergeCells>
  <conditionalFormatting sqref="A5:XFD150">
    <cfRule type="expression" dxfId="68" priority="2">
      <formula>MOD(ROW(),2)</formula>
    </cfRule>
  </conditionalFormatting>
  <conditionalFormatting sqref="K5:K150">
    <cfRule type="cellIs" dxfId="67" priority="1" operator="greaterThan">
      <formula>10000</formula>
    </cfRule>
    <cfRule type="cellIs" dxfId="66" priority="4" operator="greaterThan">
      <formula>10000</formula>
    </cfRule>
  </conditionalFormatting>
  <conditionalFormatting sqref="K118:K150">
    <cfRule type="cellIs" dxfId="65" priority="9" operator="greaterThan">
      <formula>2000</formula>
    </cfRule>
  </conditionalFormatting>
  <conditionalFormatting sqref="O5:O116">
    <cfRule type="cellIs" dxfId="64" priority="3" operator="greaterThan">
      <formula>10</formula>
    </cfRule>
  </conditionalFormatting>
  <pageMargins left="0.25" right="0.25" top="0.75" bottom="0.75" header="0.3" footer="0.3"/>
  <pageSetup paperSize="9" scale="77" fitToHeight="0" orientation="landscape" r:id="rId1"/>
  <headerFooter alignWithMargins="0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5">
    <pageSetUpPr fitToPage="1"/>
  </sheetPr>
  <dimension ref="A1:R160"/>
  <sheetViews>
    <sheetView zoomScaleNormal="100" workbookViewId="0">
      <pane xSplit="4" ySplit="4" topLeftCell="E5" activePane="bottomRight" state="frozen"/>
      <selection pane="topRight" activeCell="D1" sqref="D1"/>
      <selection pane="bottomLeft" activeCell="A4" sqref="A4"/>
      <selection pane="bottomRight" activeCell="E5" sqref="E5"/>
    </sheetView>
  </sheetViews>
  <sheetFormatPr defaultColWidth="9.140625" defaultRowHeight="12.75" x14ac:dyDescent="0.2"/>
  <cols>
    <col min="1" max="1" width="12.5703125" style="3" customWidth="1"/>
    <col min="2" max="2" width="14" style="41" customWidth="1"/>
    <col min="3" max="3" width="14" style="3" bestFit="1" customWidth="1"/>
    <col min="4" max="4" width="12.28515625" style="3" customWidth="1"/>
    <col min="5" max="5" width="7.85546875" style="3" customWidth="1"/>
    <col min="6" max="6" width="8.5703125" style="3" customWidth="1"/>
    <col min="7" max="7" width="6.140625" style="3" customWidth="1"/>
    <col min="8" max="8" width="6.42578125" style="3" customWidth="1"/>
    <col min="9" max="10" width="10.140625" style="3" customWidth="1"/>
    <col min="11" max="11" width="8.28515625" style="3" customWidth="1"/>
    <col min="12" max="12" width="10.7109375" style="3" bestFit="1" customWidth="1"/>
    <col min="13" max="13" width="8.28515625" style="3" bestFit="1" customWidth="1"/>
    <col min="14" max="15" width="9.42578125" style="3" customWidth="1"/>
    <col min="16" max="16" width="9.28515625" style="3" customWidth="1"/>
    <col min="17" max="16384" width="9.140625" style="3"/>
  </cols>
  <sheetData>
    <row r="1" spans="1:16" x14ac:dyDescent="0.2">
      <c r="A1" s="315" t="s">
        <v>281</v>
      </c>
      <c r="B1" s="315"/>
      <c r="C1" s="315"/>
      <c r="D1" s="315"/>
      <c r="I1" s="46"/>
      <c r="J1" s="46"/>
    </row>
    <row r="2" spans="1:16" x14ac:dyDescent="0.2">
      <c r="A2" s="316" t="s">
        <v>332</v>
      </c>
      <c r="B2" s="317"/>
      <c r="C2" s="317"/>
      <c r="D2" s="317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30"/>
    </row>
    <row r="3" spans="1:16" x14ac:dyDescent="0.2">
      <c r="A3" s="4" t="s">
        <v>0</v>
      </c>
      <c r="B3" s="4" t="s">
        <v>1</v>
      </c>
      <c r="C3" s="4" t="s">
        <v>2</v>
      </c>
      <c r="D3" s="4" t="s">
        <v>274</v>
      </c>
      <c r="E3" s="4" t="s">
        <v>3</v>
      </c>
      <c r="F3" s="4" t="s">
        <v>4</v>
      </c>
      <c r="G3" s="300" t="s">
        <v>5</v>
      </c>
      <c r="H3" s="301"/>
      <c r="I3" s="50" t="s">
        <v>330</v>
      </c>
      <c r="J3" s="50" t="s">
        <v>333</v>
      </c>
      <c r="K3" s="5"/>
      <c r="L3" s="300" t="s">
        <v>6</v>
      </c>
      <c r="M3" s="301"/>
      <c r="N3" s="6"/>
      <c r="O3" s="300" t="s">
        <v>7</v>
      </c>
      <c r="P3" s="301"/>
    </row>
    <row r="4" spans="1:16" x14ac:dyDescent="0.2">
      <c r="A4" s="37" t="s">
        <v>8</v>
      </c>
      <c r="B4" s="37"/>
      <c r="C4" s="49"/>
      <c r="D4" s="49"/>
      <c r="E4" s="7" t="s">
        <v>9</v>
      </c>
      <c r="F4" s="36" t="s">
        <v>10</v>
      </c>
      <c r="G4" s="8" t="s">
        <v>11</v>
      </c>
      <c r="H4" s="8" t="s">
        <v>12</v>
      </c>
      <c r="I4" s="36" t="s">
        <v>331</v>
      </c>
      <c r="J4" s="36" t="s">
        <v>334</v>
      </c>
      <c r="K4" s="36"/>
      <c r="L4" s="8" t="s">
        <v>13</v>
      </c>
      <c r="M4" s="8" t="s">
        <v>12</v>
      </c>
      <c r="N4" s="9"/>
      <c r="O4" s="10" t="s">
        <v>14</v>
      </c>
      <c r="P4" s="10" t="s">
        <v>15</v>
      </c>
    </row>
    <row r="5" spans="1:16" x14ac:dyDescent="0.2">
      <c r="A5" s="11" t="s">
        <v>146</v>
      </c>
      <c r="B5" s="11" t="s">
        <v>147</v>
      </c>
      <c r="C5" s="11" t="s">
        <v>146</v>
      </c>
      <c r="D5" s="11" t="s">
        <v>275</v>
      </c>
      <c r="E5" s="12">
        <v>15</v>
      </c>
      <c r="F5" s="12">
        <v>1800</v>
      </c>
      <c r="G5" s="12">
        <v>10</v>
      </c>
      <c r="H5" s="12">
        <v>50</v>
      </c>
      <c r="I5" s="12"/>
      <c r="J5" s="12"/>
      <c r="K5" s="13"/>
      <c r="L5" s="12">
        <f t="shared" ref="L5:L20" si="0">SUM(I5:K5)</f>
        <v>0</v>
      </c>
      <c r="M5" s="12">
        <f t="shared" ref="M5:M20" si="1">$L5/$H5</f>
        <v>0</v>
      </c>
      <c r="N5" s="14"/>
      <c r="O5" s="15">
        <v>0.06</v>
      </c>
      <c r="P5" s="15">
        <f t="shared" ref="P5:P20" si="2">$M5*$O5</f>
        <v>0</v>
      </c>
    </row>
    <row r="6" spans="1:16" x14ac:dyDescent="0.2">
      <c r="A6" s="16" t="s">
        <v>244</v>
      </c>
      <c r="B6" s="16" t="s">
        <v>147</v>
      </c>
      <c r="C6" s="16" t="s">
        <v>245</v>
      </c>
      <c r="D6" s="16" t="s">
        <v>276</v>
      </c>
      <c r="E6" s="12">
        <v>15</v>
      </c>
      <c r="F6" s="12">
        <v>1800</v>
      </c>
      <c r="G6" s="12">
        <v>10</v>
      </c>
      <c r="H6" s="12">
        <v>50</v>
      </c>
      <c r="I6" s="12"/>
      <c r="J6" s="12"/>
      <c r="K6" s="13"/>
      <c r="L6" s="12">
        <f t="shared" si="0"/>
        <v>0</v>
      </c>
      <c r="M6" s="12">
        <f t="shared" si="1"/>
        <v>0</v>
      </c>
      <c r="N6" s="14"/>
      <c r="O6" s="15">
        <v>0.06</v>
      </c>
      <c r="P6" s="15">
        <f t="shared" si="2"/>
        <v>0</v>
      </c>
    </row>
    <row r="7" spans="1:16" x14ac:dyDescent="0.2">
      <c r="A7" s="11" t="s">
        <v>148</v>
      </c>
      <c r="B7" s="11" t="s">
        <v>149</v>
      </c>
      <c r="C7" s="11" t="s">
        <v>148</v>
      </c>
      <c r="D7" s="11" t="s">
        <v>275</v>
      </c>
      <c r="E7" s="12">
        <v>15</v>
      </c>
      <c r="F7" s="12">
        <v>1524</v>
      </c>
      <c r="G7" s="12">
        <v>10</v>
      </c>
      <c r="H7" s="12">
        <v>50</v>
      </c>
      <c r="I7" s="12"/>
      <c r="J7" s="12"/>
      <c r="K7" s="13"/>
      <c r="L7" s="12">
        <f t="shared" si="0"/>
        <v>0</v>
      </c>
      <c r="M7" s="12">
        <f t="shared" si="1"/>
        <v>0</v>
      </c>
      <c r="N7" s="14"/>
      <c r="O7" s="15">
        <v>0.05</v>
      </c>
      <c r="P7" s="15">
        <f t="shared" si="2"/>
        <v>0</v>
      </c>
    </row>
    <row r="8" spans="1:16" x14ac:dyDescent="0.2">
      <c r="A8" s="16" t="s">
        <v>246</v>
      </c>
      <c r="B8" s="16" t="s">
        <v>149</v>
      </c>
      <c r="C8" s="16" t="s">
        <v>247</v>
      </c>
      <c r="D8" s="16" t="s">
        <v>276</v>
      </c>
      <c r="E8" s="12">
        <v>15</v>
      </c>
      <c r="F8" s="12">
        <v>1500</v>
      </c>
      <c r="G8" s="12">
        <v>10</v>
      </c>
      <c r="H8" s="12">
        <v>50</v>
      </c>
      <c r="I8" s="12"/>
      <c r="J8" s="12"/>
      <c r="K8" s="13"/>
      <c r="L8" s="12">
        <f t="shared" si="0"/>
        <v>0</v>
      </c>
      <c r="M8" s="12">
        <f t="shared" si="1"/>
        <v>0</v>
      </c>
      <c r="N8" s="14"/>
      <c r="O8" s="15">
        <v>0.05</v>
      </c>
      <c r="P8" s="15">
        <f t="shared" si="2"/>
        <v>0</v>
      </c>
    </row>
    <row r="9" spans="1:16" x14ac:dyDescent="0.2">
      <c r="A9" s="11" t="s">
        <v>16</v>
      </c>
      <c r="B9" s="11" t="s">
        <v>17</v>
      </c>
      <c r="C9" s="11" t="s">
        <v>16</v>
      </c>
      <c r="D9" s="11" t="s">
        <v>275</v>
      </c>
      <c r="E9" s="12">
        <v>15</v>
      </c>
      <c r="F9" s="12">
        <v>1220</v>
      </c>
      <c r="G9" s="12">
        <v>10</v>
      </c>
      <c r="H9" s="12">
        <v>50</v>
      </c>
      <c r="I9" s="12"/>
      <c r="J9" s="12"/>
      <c r="K9" s="13"/>
      <c r="L9" s="12">
        <f t="shared" si="0"/>
        <v>0</v>
      </c>
      <c r="M9" s="12">
        <f t="shared" si="1"/>
        <v>0</v>
      </c>
      <c r="N9" s="14"/>
      <c r="O9" s="15">
        <v>0.04</v>
      </c>
      <c r="P9" s="15">
        <f t="shared" si="2"/>
        <v>0</v>
      </c>
    </row>
    <row r="10" spans="1:16" x14ac:dyDescent="0.2">
      <c r="A10" s="16" t="s">
        <v>18</v>
      </c>
      <c r="B10" s="16" t="s">
        <v>17</v>
      </c>
      <c r="C10" s="16" t="s">
        <v>19</v>
      </c>
      <c r="D10" s="16" t="s">
        <v>276</v>
      </c>
      <c r="E10" s="12">
        <v>15</v>
      </c>
      <c r="F10" s="12">
        <v>1200</v>
      </c>
      <c r="G10" s="12">
        <v>10</v>
      </c>
      <c r="H10" s="12">
        <v>50</v>
      </c>
      <c r="I10" s="12"/>
      <c r="J10" s="12"/>
      <c r="K10" s="13"/>
      <c r="L10" s="12">
        <f t="shared" si="0"/>
        <v>0</v>
      </c>
      <c r="M10" s="12">
        <f t="shared" si="1"/>
        <v>0</v>
      </c>
      <c r="N10" s="14"/>
      <c r="O10" s="15">
        <v>0.04</v>
      </c>
      <c r="P10" s="15">
        <f t="shared" si="2"/>
        <v>0</v>
      </c>
    </row>
    <row r="11" spans="1:16" x14ac:dyDescent="0.2">
      <c r="A11" s="11" t="s">
        <v>20</v>
      </c>
      <c r="B11" s="11" t="s">
        <v>21</v>
      </c>
      <c r="C11" s="11" t="s">
        <v>20</v>
      </c>
      <c r="D11" s="11" t="s">
        <v>275</v>
      </c>
      <c r="E11" s="12">
        <v>15</v>
      </c>
      <c r="F11" s="12">
        <v>915</v>
      </c>
      <c r="G11" s="12">
        <v>10</v>
      </c>
      <c r="H11" s="12">
        <v>100</v>
      </c>
      <c r="I11" s="12"/>
      <c r="J11" s="12"/>
      <c r="K11" s="13"/>
      <c r="L11" s="12">
        <f t="shared" si="0"/>
        <v>0</v>
      </c>
      <c r="M11" s="12">
        <f t="shared" si="1"/>
        <v>0</v>
      </c>
      <c r="N11" s="14"/>
      <c r="O11" s="15">
        <v>0.05</v>
      </c>
      <c r="P11" s="15">
        <f t="shared" si="2"/>
        <v>0</v>
      </c>
    </row>
    <row r="12" spans="1:16" x14ac:dyDescent="0.2">
      <c r="A12" s="16" t="s">
        <v>22</v>
      </c>
      <c r="B12" s="16" t="s">
        <v>21</v>
      </c>
      <c r="C12" s="16" t="s">
        <v>23</v>
      </c>
      <c r="D12" s="16" t="s">
        <v>276</v>
      </c>
      <c r="E12" s="12">
        <v>15</v>
      </c>
      <c r="F12" s="12">
        <v>900</v>
      </c>
      <c r="G12" s="12">
        <v>10</v>
      </c>
      <c r="H12" s="12">
        <v>100</v>
      </c>
      <c r="I12" s="12"/>
      <c r="J12" s="12"/>
      <c r="K12" s="13"/>
      <c r="L12" s="12">
        <f t="shared" si="0"/>
        <v>0</v>
      </c>
      <c r="M12" s="12">
        <f t="shared" si="1"/>
        <v>0</v>
      </c>
      <c r="N12" s="14"/>
      <c r="O12" s="15">
        <v>0.05</v>
      </c>
      <c r="P12" s="15">
        <f t="shared" si="2"/>
        <v>0</v>
      </c>
    </row>
    <row r="13" spans="1:16" x14ac:dyDescent="0.2">
      <c r="A13" s="13" t="s">
        <v>166</v>
      </c>
      <c r="B13" s="13" t="s">
        <v>21</v>
      </c>
      <c r="C13" s="13">
        <v>90441800</v>
      </c>
      <c r="D13" s="36" t="s">
        <v>277</v>
      </c>
      <c r="E13" s="12" t="s">
        <v>167</v>
      </c>
      <c r="F13" s="12">
        <v>900</v>
      </c>
      <c r="G13" s="12">
        <v>10</v>
      </c>
      <c r="H13" s="12">
        <v>100</v>
      </c>
      <c r="I13" s="12"/>
      <c r="J13" s="12"/>
      <c r="K13" s="13"/>
      <c r="L13" s="12">
        <f t="shared" si="0"/>
        <v>0</v>
      </c>
      <c r="M13" s="12">
        <f t="shared" si="1"/>
        <v>0</v>
      </c>
      <c r="N13" s="14"/>
      <c r="O13" s="15">
        <v>0.05</v>
      </c>
      <c r="P13" s="15">
        <f t="shared" si="2"/>
        <v>0</v>
      </c>
    </row>
    <row r="14" spans="1:16" x14ac:dyDescent="0.2">
      <c r="A14" s="11" t="s">
        <v>150</v>
      </c>
      <c r="B14" s="11" t="s">
        <v>151</v>
      </c>
      <c r="C14" s="11" t="s">
        <v>150</v>
      </c>
      <c r="D14" s="11" t="s">
        <v>275</v>
      </c>
      <c r="E14" s="12">
        <v>15</v>
      </c>
      <c r="F14" s="12">
        <v>760</v>
      </c>
      <c r="G14" s="12">
        <v>10</v>
      </c>
      <c r="H14" s="12">
        <v>100</v>
      </c>
      <c r="I14" s="12"/>
      <c r="J14" s="12"/>
      <c r="K14" s="13"/>
      <c r="L14" s="12">
        <f t="shared" si="0"/>
        <v>0</v>
      </c>
      <c r="M14" s="12">
        <f t="shared" si="1"/>
        <v>0</v>
      </c>
      <c r="N14" s="14"/>
      <c r="O14" s="15">
        <v>0.04</v>
      </c>
      <c r="P14" s="15">
        <f t="shared" si="2"/>
        <v>0</v>
      </c>
    </row>
    <row r="15" spans="1:16" x14ac:dyDescent="0.2">
      <c r="A15" s="16" t="s">
        <v>152</v>
      </c>
      <c r="B15" s="16" t="s">
        <v>151</v>
      </c>
      <c r="C15" s="16" t="s">
        <v>153</v>
      </c>
      <c r="D15" s="16" t="s">
        <v>276</v>
      </c>
      <c r="E15" s="12">
        <v>15</v>
      </c>
      <c r="F15" s="12">
        <v>750</v>
      </c>
      <c r="G15" s="12">
        <v>10</v>
      </c>
      <c r="H15" s="12">
        <v>100</v>
      </c>
      <c r="I15" s="12"/>
      <c r="J15" s="12"/>
      <c r="K15" s="13"/>
      <c r="L15" s="12">
        <f t="shared" si="0"/>
        <v>0</v>
      </c>
      <c r="M15" s="12">
        <f t="shared" si="1"/>
        <v>0</v>
      </c>
      <c r="N15" s="14"/>
      <c r="O15" s="15">
        <v>0.04</v>
      </c>
      <c r="P15" s="15">
        <f t="shared" si="2"/>
        <v>0</v>
      </c>
    </row>
    <row r="16" spans="1:16" x14ac:dyDescent="0.2">
      <c r="A16" s="11" t="s">
        <v>24</v>
      </c>
      <c r="B16" s="11" t="s">
        <v>25</v>
      </c>
      <c r="C16" s="11" t="s">
        <v>24</v>
      </c>
      <c r="D16" s="11" t="s">
        <v>275</v>
      </c>
      <c r="E16" s="12">
        <v>15</v>
      </c>
      <c r="F16" s="12">
        <v>610</v>
      </c>
      <c r="G16" s="12">
        <v>10</v>
      </c>
      <c r="H16" s="12">
        <v>100</v>
      </c>
      <c r="I16" s="12">
        <v>2000</v>
      </c>
      <c r="J16" s="12"/>
      <c r="K16" s="13"/>
      <c r="L16" s="12">
        <f t="shared" si="0"/>
        <v>2000</v>
      </c>
      <c r="M16" s="12">
        <f t="shared" si="1"/>
        <v>20</v>
      </c>
      <c r="N16" s="14"/>
      <c r="O16" s="15">
        <v>0.04</v>
      </c>
      <c r="P16" s="15">
        <f t="shared" si="2"/>
        <v>0.8</v>
      </c>
    </row>
    <row r="17" spans="1:18" x14ac:dyDescent="0.2">
      <c r="A17" s="36" t="s">
        <v>168</v>
      </c>
      <c r="B17" s="36" t="s">
        <v>25</v>
      </c>
      <c r="C17" s="36">
        <v>90441600</v>
      </c>
      <c r="D17" s="36" t="s">
        <v>277</v>
      </c>
      <c r="E17" s="12" t="s">
        <v>167</v>
      </c>
      <c r="F17" s="12">
        <v>600</v>
      </c>
      <c r="G17" s="12">
        <v>10</v>
      </c>
      <c r="H17" s="12">
        <v>100</v>
      </c>
      <c r="I17" s="12"/>
      <c r="J17" s="12"/>
      <c r="K17" s="13"/>
      <c r="L17" s="12">
        <f t="shared" si="0"/>
        <v>0</v>
      </c>
      <c r="M17" s="12">
        <f t="shared" si="1"/>
        <v>0</v>
      </c>
      <c r="N17" s="14"/>
      <c r="O17" s="15">
        <v>0.04</v>
      </c>
      <c r="P17" s="15">
        <f t="shared" si="2"/>
        <v>0</v>
      </c>
    </row>
    <row r="18" spans="1:18" x14ac:dyDescent="0.2">
      <c r="A18" s="11" t="s">
        <v>26</v>
      </c>
      <c r="B18" s="11" t="s">
        <v>27</v>
      </c>
      <c r="C18" s="11" t="s">
        <v>26</v>
      </c>
      <c r="D18" s="11" t="s">
        <v>275</v>
      </c>
      <c r="E18" s="12">
        <v>15</v>
      </c>
      <c r="F18" s="12">
        <v>457</v>
      </c>
      <c r="G18" s="12">
        <v>10</v>
      </c>
      <c r="H18" s="12">
        <v>200</v>
      </c>
      <c r="I18" s="12">
        <v>6000</v>
      </c>
      <c r="J18" s="12"/>
      <c r="K18" s="13"/>
      <c r="L18" s="12">
        <f t="shared" si="0"/>
        <v>6000</v>
      </c>
      <c r="M18" s="12">
        <f t="shared" si="1"/>
        <v>30</v>
      </c>
      <c r="N18" s="14"/>
      <c r="O18" s="15">
        <v>0.05</v>
      </c>
      <c r="P18" s="15">
        <f t="shared" si="2"/>
        <v>1.5</v>
      </c>
    </row>
    <row r="19" spans="1:18" x14ac:dyDescent="0.2">
      <c r="A19" s="36" t="s">
        <v>169</v>
      </c>
      <c r="B19" s="36" t="s">
        <v>27</v>
      </c>
      <c r="C19" s="36">
        <v>90441400</v>
      </c>
      <c r="D19" s="36" t="s">
        <v>277</v>
      </c>
      <c r="E19" s="12" t="s">
        <v>167</v>
      </c>
      <c r="F19" s="12">
        <v>450</v>
      </c>
      <c r="G19" s="12">
        <v>10</v>
      </c>
      <c r="H19" s="12">
        <v>200</v>
      </c>
      <c r="I19" s="12"/>
      <c r="J19" s="12"/>
      <c r="K19" s="13"/>
      <c r="L19" s="12">
        <f t="shared" si="0"/>
        <v>0</v>
      </c>
      <c r="M19" s="12">
        <f t="shared" si="1"/>
        <v>0</v>
      </c>
      <c r="N19" s="14"/>
      <c r="O19" s="15">
        <v>0.05</v>
      </c>
      <c r="P19" s="15">
        <f t="shared" si="2"/>
        <v>0</v>
      </c>
    </row>
    <row r="20" spans="1:18" x14ac:dyDescent="0.2">
      <c r="A20" s="11" t="s">
        <v>258</v>
      </c>
      <c r="B20" s="11" t="s">
        <v>259</v>
      </c>
      <c r="C20" s="11" t="s">
        <v>258</v>
      </c>
      <c r="D20" s="11" t="s">
        <v>275</v>
      </c>
      <c r="E20" s="12">
        <v>15</v>
      </c>
      <c r="F20" s="12">
        <v>375</v>
      </c>
      <c r="G20" s="12">
        <v>10</v>
      </c>
      <c r="H20" s="12">
        <v>200</v>
      </c>
      <c r="I20" s="12">
        <v>1000</v>
      </c>
      <c r="J20" s="12"/>
      <c r="K20" s="13"/>
      <c r="L20" s="12">
        <f t="shared" si="0"/>
        <v>1000</v>
      </c>
      <c r="M20" s="12">
        <f t="shared" si="1"/>
        <v>5</v>
      </c>
      <c r="N20" s="14"/>
      <c r="O20" s="15">
        <v>0.06</v>
      </c>
      <c r="P20" s="15">
        <f t="shared" si="2"/>
        <v>0.3</v>
      </c>
      <c r="Q20" s="43">
        <f>SUM(P5:P20)</f>
        <v>2.5999999999999996</v>
      </c>
      <c r="R20" s="3">
        <f>Q20*100/$Q$151</f>
        <v>99.999999999999986</v>
      </c>
    </row>
    <row r="21" spans="1:18" ht="15" x14ac:dyDescent="0.2">
      <c r="A21" s="17" t="s">
        <v>28</v>
      </c>
      <c r="B21" s="17"/>
      <c r="C21" s="18"/>
      <c r="D21" s="18"/>
      <c r="E21" s="19"/>
      <c r="F21" s="12"/>
      <c r="G21" s="20"/>
      <c r="H21" s="20"/>
      <c r="I21" s="12"/>
      <c r="J21" s="12"/>
      <c r="K21" s="21"/>
      <c r="L21" s="12"/>
      <c r="M21" s="12"/>
      <c r="N21" s="14"/>
      <c r="O21" s="12"/>
      <c r="P21" s="15"/>
    </row>
    <row r="22" spans="1:18" x14ac:dyDescent="0.2">
      <c r="A22" s="11" t="s">
        <v>242</v>
      </c>
      <c r="B22" s="11" t="s">
        <v>243</v>
      </c>
      <c r="C22" s="11" t="s">
        <v>242</v>
      </c>
      <c r="D22" s="11" t="s">
        <v>275</v>
      </c>
      <c r="E22" s="12">
        <v>20</v>
      </c>
      <c r="F22" s="12">
        <v>2400</v>
      </c>
      <c r="G22" s="12">
        <v>10</v>
      </c>
      <c r="H22" s="12">
        <v>50</v>
      </c>
      <c r="I22" s="12"/>
      <c r="J22" s="12"/>
      <c r="K22" s="13"/>
      <c r="L22" s="12">
        <f t="shared" ref="L22:L44" si="3">SUM(I22:K22)</f>
        <v>0</v>
      </c>
      <c r="M22" s="12">
        <f t="shared" ref="M22:M44" si="4">$L22/$H22</f>
        <v>0</v>
      </c>
      <c r="N22" s="14"/>
      <c r="O22" s="15">
        <v>7.0000000000000007E-2</v>
      </c>
      <c r="P22" s="15">
        <f t="shared" ref="P22:P44" si="5">$M22*$O22</f>
        <v>0</v>
      </c>
    </row>
    <row r="23" spans="1:18" x14ac:dyDescent="0.2">
      <c r="A23" s="11" t="s">
        <v>212</v>
      </c>
      <c r="B23" s="11" t="s">
        <v>213</v>
      </c>
      <c r="C23" s="11" t="s">
        <v>212</v>
      </c>
      <c r="D23" s="11" t="s">
        <v>275</v>
      </c>
      <c r="E23" s="12">
        <v>20</v>
      </c>
      <c r="F23" s="12">
        <v>2100</v>
      </c>
      <c r="G23" s="12">
        <v>10</v>
      </c>
      <c r="H23" s="12">
        <v>50</v>
      </c>
      <c r="I23" s="12"/>
      <c r="J23" s="12"/>
      <c r="K23" s="13"/>
      <c r="L23" s="12">
        <f t="shared" si="3"/>
        <v>0</v>
      </c>
      <c r="M23" s="12">
        <f t="shared" si="4"/>
        <v>0</v>
      </c>
      <c r="N23" s="14"/>
      <c r="O23" s="15">
        <v>7.0000000000000007E-2</v>
      </c>
      <c r="P23" s="15">
        <f t="shared" si="5"/>
        <v>0</v>
      </c>
    </row>
    <row r="24" spans="1:18" x14ac:dyDescent="0.2">
      <c r="A24" s="22" t="s">
        <v>248</v>
      </c>
      <c r="B24" s="22" t="s">
        <v>213</v>
      </c>
      <c r="C24" s="22" t="s">
        <v>249</v>
      </c>
      <c r="D24" s="22" t="s">
        <v>276</v>
      </c>
      <c r="E24" s="12">
        <v>20</v>
      </c>
      <c r="F24" s="12">
        <v>2100</v>
      </c>
      <c r="G24" s="12">
        <v>10</v>
      </c>
      <c r="H24" s="12">
        <v>50</v>
      </c>
      <c r="I24" s="12"/>
      <c r="J24" s="12"/>
      <c r="K24" s="13"/>
      <c r="L24" s="12">
        <f t="shared" si="3"/>
        <v>0</v>
      </c>
      <c r="M24" s="12">
        <f t="shared" si="4"/>
        <v>0</v>
      </c>
      <c r="N24" s="14"/>
      <c r="O24" s="15">
        <v>7.0000000000000007E-2</v>
      </c>
      <c r="P24" s="15">
        <f t="shared" si="5"/>
        <v>0</v>
      </c>
    </row>
    <row r="25" spans="1:18" x14ac:dyDescent="0.2">
      <c r="A25" s="11" t="s">
        <v>214</v>
      </c>
      <c r="B25" s="11" t="s">
        <v>30</v>
      </c>
      <c r="C25" s="11" t="s">
        <v>214</v>
      </c>
      <c r="D25" s="11" t="s">
        <v>275</v>
      </c>
      <c r="E25" s="12">
        <v>20</v>
      </c>
      <c r="F25" s="12">
        <v>1800</v>
      </c>
      <c r="G25" s="12">
        <v>10</v>
      </c>
      <c r="H25" s="12">
        <v>50</v>
      </c>
      <c r="I25" s="12"/>
      <c r="J25" s="12"/>
      <c r="K25" s="13"/>
      <c r="L25" s="12">
        <f t="shared" si="3"/>
        <v>0</v>
      </c>
      <c r="M25" s="12">
        <f t="shared" si="4"/>
        <v>0</v>
      </c>
      <c r="N25" s="14"/>
      <c r="O25" s="15">
        <v>0.09</v>
      </c>
      <c r="P25" s="15">
        <f t="shared" si="5"/>
        <v>0</v>
      </c>
    </row>
    <row r="26" spans="1:18" x14ac:dyDescent="0.2">
      <c r="A26" s="22" t="s">
        <v>29</v>
      </c>
      <c r="B26" s="22" t="s">
        <v>30</v>
      </c>
      <c r="C26" s="22" t="s">
        <v>31</v>
      </c>
      <c r="D26" s="22" t="s">
        <v>276</v>
      </c>
      <c r="E26" s="12">
        <v>20</v>
      </c>
      <c r="F26" s="12">
        <v>1800</v>
      </c>
      <c r="G26" s="12">
        <v>10</v>
      </c>
      <c r="H26" s="12">
        <v>50</v>
      </c>
      <c r="I26" s="12"/>
      <c r="J26" s="12"/>
      <c r="K26" s="13"/>
      <c r="L26" s="12">
        <f t="shared" si="3"/>
        <v>0</v>
      </c>
      <c r="M26" s="12">
        <f t="shared" si="4"/>
        <v>0</v>
      </c>
      <c r="N26" s="14"/>
      <c r="O26" s="15">
        <v>0.09</v>
      </c>
      <c r="P26" s="15">
        <f t="shared" si="5"/>
        <v>0</v>
      </c>
    </row>
    <row r="27" spans="1:18" x14ac:dyDescent="0.2">
      <c r="A27" s="11" t="s">
        <v>32</v>
      </c>
      <c r="B27" s="11" t="s">
        <v>33</v>
      </c>
      <c r="C27" s="11" t="s">
        <v>32</v>
      </c>
      <c r="D27" s="11" t="s">
        <v>275</v>
      </c>
      <c r="E27" s="12">
        <v>20</v>
      </c>
      <c r="F27" s="12">
        <v>1524</v>
      </c>
      <c r="G27" s="12">
        <v>10</v>
      </c>
      <c r="H27" s="12">
        <v>50</v>
      </c>
      <c r="I27" s="12"/>
      <c r="J27" s="12"/>
      <c r="K27" s="13"/>
      <c r="L27" s="12">
        <f t="shared" si="3"/>
        <v>0</v>
      </c>
      <c r="M27" s="12">
        <f t="shared" si="4"/>
        <v>0</v>
      </c>
      <c r="N27" s="14"/>
      <c r="O27" s="15">
        <v>7.0000000000000007E-2</v>
      </c>
      <c r="P27" s="15">
        <f t="shared" si="5"/>
        <v>0</v>
      </c>
    </row>
    <row r="28" spans="1:18" x14ac:dyDescent="0.2">
      <c r="A28" s="23" t="s">
        <v>34</v>
      </c>
      <c r="B28" s="11" t="s">
        <v>35</v>
      </c>
      <c r="C28" s="11" t="s">
        <v>34</v>
      </c>
      <c r="D28" s="11" t="s">
        <v>275</v>
      </c>
      <c r="E28" s="12">
        <v>20</v>
      </c>
      <c r="F28" s="12">
        <v>1220</v>
      </c>
      <c r="G28" s="12">
        <v>10</v>
      </c>
      <c r="H28" s="12">
        <v>50</v>
      </c>
      <c r="I28" s="12"/>
      <c r="J28" s="12"/>
      <c r="K28" s="13"/>
      <c r="L28" s="12">
        <f t="shared" si="3"/>
        <v>0</v>
      </c>
      <c r="M28" s="12">
        <f t="shared" si="4"/>
        <v>0</v>
      </c>
      <c r="N28" s="14"/>
      <c r="O28" s="15">
        <v>0.06</v>
      </c>
      <c r="P28" s="15">
        <f t="shared" si="5"/>
        <v>0</v>
      </c>
    </row>
    <row r="29" spans="1:18" x14ac:dyDescent="0.2">
      <c r="A29" s="16" t="s">
        <v>36</v>
      </c>
      <c r="B29" s="16" t="s">
        <v>35</v>
      </c>
      <c r="C29" s="16" t="s">
        <v>37</v>
      </c>
      <c r="D29" s="16" t="s">
        <v>276</v>
      </c>
      <c r="E29" s="12">
        <v>20</v>
      </c>
      <c r="F29" s="12">
        <v>1200</v>
      </c>
      <c r="G29" s="12">
        <v>10</v>
      </c>
      <c r="H29" s="12">
        <v>50</v>
      </c>
      <c r="I29" s="12"/>
      <c r="J29" s="12"/>
      <c r="K29" s="13"/>
      <c r="L29" s="12">
        <f t="shared" si="3"/>
        <v>0</v>
      </c>
      <c r="M29" s="12">
        <f t="shared" si="4"/>
        <v>0</v>
      </c>
      <c r="N29" s="14"/>
      <c r="O29" s="15">
        <v>0.06</v>
      </c>
      <c r="P29" s="15">
        <f t="shared" si="5"/>
        <v>0</v>
      </c>
    </row>
    <row r="30" spans="1:18" x14ac:dyDescent="0.2">
      <c r="A30" s="11" t="s">
        <v>38</v>
      </c>
      <c r="B30" s="11" t="s">
        <v>39</v>
      </c>
      <c r="C30" s="11" t="s">
        <v>38</v>
      </c>
      <c r="D30" s="11" t="s">
        <v>275</v>
      </c>
      <c r="E30" s="12">
        <v>20</v>
      </c>
      <c r="F30" s="12">
        <v>915</v>
      </c>
      <c r="G30" s="12">
        <v>10</v>
      </c>
      <c r="H30" s="12">
        <v>50</v>
      </c>
      <c r="I30" s="12"/>
      <c r="J30" s="12"/>
      <c r="K30" s="13"/>
      <c r="L30" s="12">
        <f t="shared" si="3"/>
        <v>0</v>
      </c>
      <c r="M30" s="12">
        <f t="shared" si="4"/>
        <v>0</v>
      </c>
      <c r="N30" s="14"/>
      <c r="O30" s="15">
        <v>0.04</v>
      </c>
      <c r="P30" s="15">
        <f t="shared" si="5"/>
        <v>0</v>
      </c>
    </row>
    <row r="31" spans="1:18" x14ac:dyDescent="0.2">
      <c r="A31" s="16" t="s">
        <v>40</v>
      </c>
      <c r="B31" s="16" t="s">
        <v>39</v>
      </c>
      <c r="C31" s="16" t="s">
        <v>41</v>
      </c>
      <c r="D31" s="16" t="s">
        <v>276</v>
      </c>
      <c r="E31" s="12">
        <v>20</v>
      </c>
      <c r="F31" s="12">
        <v>900</v>
      </c>
      <c r="G31" s="12">
        <v>10</v>
      </c>
      <c r="H31" s="12">
        <v>50</v>
      </c>
      <c r="I31" s="12"/>
      <c r="J31" s="12"/>
      <c r="K31" s="13"/>
      <c r="L31" s="12">
        <f t="shared" si="3"/>
        <v>0</v>
      </c>
      <c r="M31" s="12">
        <f t="shared" si="4"/>
        <v>0</v>
      </c>
      <c r="N31" s="14"/>
      <c r="O31" s="15">
        <v>0.04</v>
      </c>
      <c r="P31" s="15">
        <f t="shared" si="5"/>
        <v>0</v>
      </c>
    </row>
    <row r="32" spans="1:18" x14ac:dyDescent="0.2">
      <c r="A32" s="36" t="s">
        <v>170</v>
      </c>
      <c r="B32" s="36" t="s">
        <v>39</v>
      </c>
      <c r="C32" s="36">
        <v>90442800</v>
      </c>
      <c r="D32" s="36" t="s">
        <v>277</v>
      </c>
      <c r="E32" s="12" t="s">
        <v>46</v>
      </c>
      <c r="F32" s="12">
        <v>900</v>
      </c>
      <c r="G32" s="12">
        <v>10</v>
      </c>
      <c r="H32" s="12">
        <v>50</v>
      </c>
      <c r="I32" s="12"/>
      <c r="J32" s="12"/>
      <c r="K32" s="13"/>
      <c r="L32" s="12">
        <f t="shared" si="3"/>
        <v>0</v>
      </c>
      <c r="M32" s="12">
        <f t="shared" si="4"/>
        <v>0</v>
      </c>
      <c r="N32" s="14"/>
      <c r="O32" s="15">
        <v>0.04</v>
      </c>
      <c r="P32" s="15">
        <f t="shared" si="5"/>
        <v>0</v>
      </c>
    </row>
    <row r="33" spans="1:18" x14ac:dyDescent="0.2">
      <c r="A33" s="11" t="s">
        <v>154</v>
      </c>
      <c r="B33" s="11" t="s">
        <v>43</v>
      </c>
      <c r="C33" s="11" t="s">
        <v>154</v>
      </c>
      <c r="D33" s="11" t="s">
        <v>275</v>
      </c>
      <c r="E33" s="12">
        <v>20</v>
      </c>
      <c r="F33" s="12">
        <v>760</v>
      </c>
      <c r="G33" s="12">
        <v>10</v>
      </c>
      <c r="H33" s="12">
        <v>100</v>
      </c>
      <c r="I33" s="12"/>
      <c r="J33" s="12"/>
      <c r="K33" s="13"/>
      <c r="L33" s="12">
        <f t="shared" si="3"/>
        <v>0</v>
      </c>
      <c r="M33" s="12">
        <f t="shared" si="4"/>
        <v>0</v>
      </c>
      <c r="N33" s="14"/>
      <c r="O33" s="15">
        <v>7.0000000000000007E-2</v>
      </c>
      <c r="P33" s="15">
        <f t="shared" si="5"/>
        <v>0</v>
      </c>
    </row>
    <row r="34" spans="1:18" x14ac:dyDescent="0.2">
      <c r="A34" s="16" t="s">
        <v>42</v>
      </c>
      <c r="B34" s="16" t="s">
        <v>43</v>
      </c>
      <c r="C34" s="16" t="s">
        <v>44</v>
      </c>
      <c r="D34" s="16" t="s">
        <v>276</v>
      </c>
      <c r="E34" s="12">
        <v>20</v>
      </c>
      <c r="F34" s="12">
        <v>750</v>
      </c>
      <c r="G34" s="12">
        <v>10</v>
      </c>
      <c r="H34" s="12">
        <v>100</v>
      </c>
      <c r="I34" s="12"/>
      <c r="J34" s="12"/>
      <c r="K34" s="13"/>
      <c r="L34" s="12">
        <f t="shared" si="3"/>
        <v>0</v>
      </c>
      <c r="M34" s="12">
        <f t="shared" si="4"/>
        <v>0</v>
      </c>
      <c r="N34" s="14"/>
      <c r="O34" s="15">
        <v>7.0000000000000007E-2</v>
      </c>
      <c r="P34" s="15">
        <f t="shared" si="5"/>
        <v>0</v>
      </c>
    </row>
    <row r="35" spans="1:18" x14ac:dyDescent="0.2">
      <c r="A35" s="36" t="s">
        <v>45</v>
      </c>
      <c r="B35" s="36" t="s">
        <v>43</v>
      </c>
      <c r="C35" s="36">
        <v>90442700</v>
      </c>
      <c r="D35" s="36" t="s">
        <v>277</v>
      </c>
      <c r="E35" s="12" t="s">
        <v>46</v>
      </c>
      <c r="F35" s="12">
        <v>750</v>
      </c>
      <c r="G35" s="12">
        <v>10</v>
      </c>
      <c r="H35" s="12">
        <v>100</v>
      </c>
      <c r="I35" s="12"/>
      <c r="J35" s="12"/>
      <c r="K35" s="13"/>
      <c r="L35" s="12">
        <f t="shared" si="3"/>
        <v>0</v>
      </c>
      <c r="M35" s="12">
        <f t="shared" si="4"/>
        <v>0</v>
      </c>
      <c r="N35" s="14"/>
      <c r="O35" s="15">
        <v>7.0000000000000007E-2</v>
      </c>
      <c r="P35" s="15">
        <f t="shared" si="5"/>
        <v>0</v>
      </c>
    </row>
    <row r="36" spans="1:18" x14ac:dyDescent="0.2">
      <c r="A36" s="11" t="s">
        <v>47</v>
      </c>
      <c r="B36" s="11" t="s">
        <v>48</v>
      </c>
      <c r="C36" s="11" t="s">
        <v>47</v>
      </c>
      <c r="D36" s="11" t="s">
        <v>275</v>
      </c>
      <c r="E36" s="12">
        <v>20</v>
      </c>
      <c r="F36" s="12">
        <v>610</v>
      </c>
      <c r="G36" s="12">
        <v>10</v>
      </c>
      <c r="H36" s="12">
        <v>100</v>
      </c>
      <c r="I36" s="12"/>
      <c r="J36" s="12"/>
      <c r="K36" s="13"/>
      <c r="L36" s="12">
        <f t="shared" si="3"/>
        <v>0</v>
      </c>
      <c r="M36" s="12">
        <f t="shared" si="4"/>
        <v>0</v>
      </c>
      <c r="N36" s="14"/>
      <c r="O36" s="15">
        <v>0.06</v>
      </c>
      <c r="P36" s="15">
        <f t="shared" si="5"/>
        <v>0</v>
      </c>
    </row>
    <row r="37" spans="1:18" x14ac:dyDescent="0.2">
      <c r="A37" s="16" t="s">
        <v>250</v>
      </c>
      <c r="B37" s="16" t="s">
        <v>48</v>
      </c>
      <c r="C37" s="16" t="s">
        <v>251</v>
      </c>
      <c r="D37" s="16" t="s">
        <v>276</v>
      </c>
      <c r="E37" s="12">
        <v>20</v>
      </c>
      <c r="F37" s="12">
        <v>600</v>
      </c>
      <c r="G37" s="12">
        <v>10</v>
      </c>
      <c r="H37" s="12">
        <v>100</v>
      </c>
      <c r="I37" s="12"/>
      <c r="J37" s="12"/>
      <c r="K37" s="13"/>
      <c r="L37" s="12">
        <f t="shared" si="3"/>
        <v>0</v>
      </c>
      <c r="M37" s="12">
        <f t="shared" si="4"/>
        <v>0</v>
      </c>
      <c r="N37" s="14"/>
      <c r="O37" s="15">
        <v>0.06</v>
      </c>
      <c r="P37" s="15">
        <f t="shared" si="5"/>
        <v>0</v>
      </c>
    </row>
    <row r="38" spans="1:18" x14ac:dyDescent="0.2">
      <c r="A38" s="36" t="s">
        <v>49</v>
      </c>
      <c r="B38" s="36" t="s">
        <v>48</v>
      </c>
      <c r="C38" s="36">
        <v>90442600</v>
      </c>
      <c r="D38" s="36" t="s">
        <v>277</v>
      </c>
      <c r="E38" s="12" t="s">
        <v>46</v>
      </c>
      <c r="F38" s="12">
        <v>600</v>
      </c>
      <c r="G38" s="12">
        <v>10</v>
      </c>
      <c r="H38" s="12">
        <v>100</v>
      </c>
      <c r="I38" s="12"/>
      <c r="J38" s="12"/>
      <c r="K38" s="13"/>
      <c r="L38" s="12">
        <f t="shared" si="3"/>
        <v>0</v>
      </c>
      <c r="M38" s="12">
        <f t="shared" si="4"/>
        <v>0</v>
      </c>
      <c r="N38" s="14"/>
      <c r="O38" s="15">
        <v>0.06</v>
      </c>
      <c r="P38" s="15">
        <f t="shared" si="5"/>
        <v>0</v>
      </c>
    </row>
    <row r="39" spans="1:18" x14ac:dyDescent="0.2">
      <c r="A39" s="11" t="s">
        <v>50</v>
      </c>
      <c r="B39" s="11" t="s">
        <v>51</v>
      </c>
      <c r="C39" s="11" t="s">
        <v>50</v>
      </c>
      <c r="D39" s="11" t="s">
        <v>275</v>
      </c>
      <c r="E39" s="12">
        <v>20</v>
      </c>
      <c r="F39" s="12">
        <v>457</v>
      </c>
      <c r="G39" s="12">
        <v>10</v>
      </c>
      <c r="H39" s="12">
        <v>100</v>
      </c>
      <c r="I39" s="12"/>
      <c r="J39" s="12"/>
      <c r="K39" s="13"/>
      <c r="L39" s="12">
        <f t="shared" si="3"/>
        <v>0</v>
      </c>
      <c r="M39" s="12">
        <f t="shared" si="4"/>
        <v>0</v>
      </c>
      <c r="N39" s="14"/>
      <c r="O39" s="15">
        <v>0.04</v>
      </c>
      <c r="P39" s="15">
        <f t="shared" si="5"/>
        <v>0</v>
      </c>
    </row>
    <row r="40" spans="1:18" x14ac:dyDescent="0.2">
      <c r="A40" s="16" t="s">
        <v>252</v>
      </c>
      <c r="B40" s="16" t="s">
        <v>51</v>
      </c>
      <c r="C40" s="16" t="s">
        <v>253</v>
      </c>
      <c r="D40" s="16" t="s">
        <v>276</v>
      </c>
      <c r="E40" s="12">
        <v>20</v>
      </c>
      <c r="F40" s="12">
        <v>450</v>
      </c>
      <c r="G40" s="12">
        <v>10</v>
      </c>
      <c r="H40" s="12">
        <v>100</v>
      </c>
      <c r="I40" s="12"/>
      <c r="J40" s="12"/>
      <c r="K40" s="13"/>
      <c r="L40" s="12">
        <f t="shared" si="3"/>
        <v>0</v>
      </c>
      <c r="M40" s="12">
        <f t="shared" si="4"/>
        <v>0</v>
      </c>
      <c r="N40" s="14"/>
      <c r="O40" s="15">
        <v>0.04</v>
      </c>
      <c r="P40" s="15">
        <f t="shared" si="5"/>
        <v>0</v>
      </c>
    </row>
    <row r="41" spans="1:18" x14ac:dyDescent="0.2">
      <c r="A41" s="36" t="s">
        <v>171</v>
      </c>
      <c r="B41" s="36" t="s">
        <v>51</v>
      </c>
      <c r="C41" s="36">
        <v>90442400</v>
      </c>
      <c r="D41" s="36" t="s">
        <v>277</v>
      </c>
      <c r="E41" s="12" t="s">
        <v>46</v>
      </c>
      <c r="F41" s="12">
        <v>450</v>
      </c>
      <c r="G41" s="12">
        <v>10</v>
      </c>
      <c r="H41" s="12">
        <v>100</v>
      </c>
      <c r="I41" s="12"/>
      <c r="J41" s="12"/>
      <c r="K41" s="13"/>
      <c r="L41" s="12">
        <f t="shared" si="3"/>
        <v>0</v>
      </c>
      <c r="M41" s="12">
        <f t="shared" si="4"/>
        <v>0</v>
      </c>
      <c r="N41" s="14"/>
      <c r="O41" s="15">
        <v>0.04</v>
      </c>
      <c r="P41" s="15">
        <f t="shared" si="5"/>
        <v>0</v>
      </c>
    </row>
    <row r="42" spans="1:18" x14ac:dyDescent="0.2">
      <c r="A42" s="36" t="s">
        <v>172</v>
      </c>
      <c r="B42" s="36" t="s">
        <v>173</v>
      </c>
      <c r="C42" s="36">
        <v>90447000</v>
      </c>
      <c r="D42" s="36" t="s">
        <v>277</v>
      </c>
      <c r="E42" s="12" t="s">
        <v>46</v>
      </c>
      <c r="F42" s="12">
        <v>240</v>
      </c>
      <c r="G42" s="12">
        <v>10</v>
      </c>
      <c r="H42" s="12">
        <v>250</v>
      </c>
      <c r="I42" s="12"/>
      <c r="J42" s="12"/>
      <c r="K42" s="13"/>
      <c r="L42" s="12">
        <f t="shared" si="3"/>
        <v>0</v>
      </c>
      <c r="M42" s="12">
        <f t="shared" si="4"/>
        <v>0</v>
      </c>
      <c r="N42" s="14"/>
      <c r="O42" s="15">
        <v>0.06</v>
      </c>
      <c r="P42" s="15">
        <f t="shared" si="5"/>
        <v>0</v>
      </c>
    </row>
    <row r="43" spans="1:18" x14ac:dyDescent="0.2">
      <c r="A43" s="11" t="s">
        <v>260</v>
      </c>
      <c r="B43" s="11" t="s">
        <v>229</v>
      </c>
      <c r="C43" s="11" t="s">
        <v>260</v>
      </c>
      <c r="D43" s="11" t="s">
        <v>275</v>
      </c>
      <c r="E43" s="12">
        <v>20</v>
      </c>
      <c r="F43" s="12">
        <v>100</v>
      </c>
      <c r="G43" s="12">
        <v>10</v>
      </c>
      <c r="H43" s="12">
        <v>500</v>
      </c>
      <c r="I43" s="12"/>
      <c r="J43" s="12"/>
      <c r="K43" s="13"/>
      <c r="L43" s="12">
        <f t="shared" si="3"/>
        <v>0</v>
      </c>
      <c r="M43" s="12">
        <f t="shared" si="4"/>
        <v>0</v>
      </c>
      <c r="N43" s="14"/>
      <c r="O43" s="15">
        <v>0.06</v>
      </c>
      <c r="P43" s="15">
        <f t="shared" si="5"/>
        <v>0</v>
      </c>
    </row>
    <row r="44" spans="1:18" x14ac:dyDescent="0.2">
      <c r="A44" s="36" t="s">
        <v>228</v>
      </c>
      <c r="B44" s="36" t="s">
        <v>229</v>
      </c>
      <c r="C44" s="36">
        <v>90442100</v>
      </c>
      <c r="D44" s="36" t="s">
        <v>277</v>
      </c>
      <c r="E44" s="12" t="s">
        <v>46</v>
      </c>
      <c r="F44" s="12">
        <v>100</v>
      </c>
      <c r="G44" s="12">
        <v>10</v>
      </c>
      <c r="H44" s="12">
        <v>500</v>
      </c>
      <c r="I44" s="12"/>
      <c r="J44" s="12"/>
      <c r="K44" s="13"/>
      <c r="L44" s="12">
        <f t="shared" si="3"/>
        <v>0</v>
      </c>
      <c r="M44" s="12">
        <f t="shared" si="4"/>
        <v>0</v>
      </c>
      <c r="N44" s="14"/>
      <c r="O44" s="15">
        <v>0.06</v>
      </c>
      <c r="P44" s="15">
        <f t="shared" si="5"/>
        <v>0</v>
      </c>
      <c r="Q44" s="43">
        <f>SUM(P22:P44)</f>
        <v>0</v>
      </c>
      <c r="R44" s="3">
        <f>Q44*100/$Q$151</f>
        <v>0</v>
      </c>
    </row>
    <row r="45" spans="1:18" ht="15" x14ac:dyDescent="0.2">
      <c r="A45" s="17" t="s">
        <v>52</v>
      </c>
      <c r="B45" s="17"/>
      <c r="C45" s="18"/>
      <c r="D45" s="18"/>
      <c r="E45" s="19"/>
      <c r="F45" s="24"/>
      <c r="G45" s="10"/>
      <c r="H45" s="10"/>
      <c r="I45" s="12"/>
      <c r="J45" s="12"/>
      <c r="K45" s="25"/>
      <c r="L45" s="12"/>
      <c r="M45" s="12"/>
      <c r="N45" s="14"/>
      <c r="O45" s="12"/>
      <c r="P45" s="15"/>
    </row>
    <row r="46" spans="1:18" x14ac:dyDescent="0.2">
      <c r="A46" s="36" t="s">
        <v>293</v>
      </c>
      <c r="B46" s="36" t="s">
        <v>294</v>
      </c>
      <c r="C46" s="36">
        <v>90443000</v>
      </c>
      <c r="D46" s="36" t="s">
        <v>277</v>
      </c>
      <c r="E46" s="12" t="s">
        <v>63</v>
      </c>
      <c r="F46" s="12">
        <v>2100</v>
      </c>
      <c r="G46" s="12">
        <v>10</v>
      </c>
      <c r="H46" s="12">
        <v>50</v>
      </c>
      <c r="I46" s="12"/>
      <c r="J46" s="12"/>
      <c r="K46" s="13"/>
      <c r="L46" s="12">
        <f t="shared" ref="L46:L66" si="6">SUM(I46:K46)</f>
        <v>0</v>
      </c>
      <c r="M46" s="12">
        <f t="shared" ref="M46:M66" si="7">$L46/$H46</f>
        <v>0</v>
      </c>
      <c r="N46" s="14"/>
      <c r="O46" s="15">
        <v>0.09</v>
      </c>
      <c r="P46" s="15">
        <f t="shared" ref="P46:P66" si="8">$M46*$O46</f>
        <v>0</v>
      </c>
    </row>
    <row r="47" spans="1:18" x14ac:dyDescent="0.2">
      <c r="A47" s="11" t="s">
        <v>193</v>
      </c>
      <c r="B47" s="11" t="s">
        <v>175</v>
      </c>
      <c r="C47" s="11" t="s">
        <v>193</v>
      </c>
      <c r="D47" s="11" t="s">
        <v>275</v>
      </c>
      <c r="E47" s="12">
        <v>25</v>
      </c>
      <c r="F47" s="12">
        <v>1800</v>
      </c>
      <c r="G47" s="12">
        <v>10</v>
      </c>
      <c r="H47" s="12">
        <v>50</v>
      </c>
      <c r="I47" s="12"/>
      <c r="J47" s="12"/>
      <c r="K47" s="13"/>
      <c r="L47" s="12">
        <f t="shared" si="6"/>
        <v>0</v>
      </c>
      <c r="M47" s="12">
        <f t="shared" si="7"/>
        <v>0</v>
      </c>
      <c r="N47" s="14"/>
      <c r="O47" s="15">
        <v>0.12</v>
      </c>
      <c r="P47" s="15">
        <f t="shared" si="8"/>
        <v>0</v>
      </c>
    </row>
    <row r="48" spans="1:18" x14ac:dyDescent="0.2">
      <c r="A48" s="36" t="s">
        <v>174</v>
      </c>
      <c r="B48" s="36" t="s">
        <v>175</v>
      </c>
      <c r="C48" s="36">
        <v>90443900</v>
      </c>
      <c r="D48" s="36" t="s">
        <v>277</v>
      </c>
      <c r="E48" s="12" t="s">
        <v>63</v>
      </c>
      <c r="F48" s="12">
        <v>1800</v>
      </c>
      <c r="G48" s="12">
        <v>10</v>
      </c>
      <c r="H48" s="12">
        <v>50</v>
      </c>
      <c r="I48" s="12"/>
      <c r="J48" s="12"/>
      <c r="K48" s="13"/>
      <c r="L48" s="12">
        <f t="shared" si="6"/>
        <v>0</v>
      </c>
      <c r="M48" s="12">
        <f t="shared" si="7"/>
        <v>0</v>
      </c>
      <c r="N48" s="14"/>
      <c r="O48" s="15">
        <v>0.12</v>
      </c>
      <c r="P48" s="15">
        <f t="shared" si="8"/>
        <v>0</v>
      </c>
    </row>
    <row r="49" spans="1:16" x14ac:dyDescent="0.2">
      <c r="A49" s="11" t="s">
        <v>254</v>
      </c>
      <c r="B49" s="11" t="s">
        <v>255</v>
      </c>
      <c r="C49" s="11" t="s">
        <v>254</v>
      </c>
      <c r="D49" s="11" t="s">
        <v>275</v>
      </c>
      <c r="E49" s="12">
        <v>25</v>
      </c>
      <c r="F49" s="12">
        <v>1650</v>
      </c>
      <c r="G49" s="12">
        <v>10</v>
      </c>
      <c r="H49" s="12">
        <v>50</v>
      </c>
      <c r="I49" s="12"/>
      <c r="J49" s="12"/>
      <c r="K49" s="13"/>
      <c r="L49" s="12">
        <f t="shared" si="6"/>
        <v>0</v>
      </c>
      <c r="M49" s="12">
        <f t="shared" si="7"/>
        <v>0</v>
      </c>
      <c r="N49" s="14"/>
      <c r="O49" s="15">
        <v>0.12</v>
      </c>
      <c r="P49" s="15">
        <f t="shared" si="8"/>
        <v>0</v>
      </c>
    </row>
    <row r="50" spans="1:16" x14ac:dyDescent="0.2">
      <c r="A50" s="11" t="s">
        <v>230</v>
      </c>
      <c r="B50" s="11" t="s">
        <v>231</v>
      </c>
      <c r="C50" s="11" t="s">
        <v>230</v>
      </c>
      <c r="D50" s="11" t="s">
        <v>275</v>
      </c>
      <c r="E50" s="12">
        <v>25</v>
      </c>
      <c r="F50" s="12">
        <v>1500</v>
      </c>
      <c r="G50" s="12">
        <v>10</v>
      </c>
      <c r="H50" s="12">
        <v>50</v>
      </c>
      <c r="I50" s="12"/>
      <c r="J50" s="12"/>
      <c r="K50" s="13"/>
      <c r="L50" s="12">
        <f t="shared" si="6"/>
        <v>0</v>
      </c>
      <c r="M50" s="12">
        <f t="shared" si="7"/>
        <v>0</v>
      </c>
      <c r="N50" s="14"/>
      <c r="O50" s="15">
        <v>0.11</v>
      </c>
      <c r="P50" s="15">
        <f t="shared" si="8"/>
        <v>0</v>
      </c>
    </row>
    <row r="51" spans="1:16" x14ac:dyDescent="0.2">
      <c r="A51" s="11" t="s">
        <v>53</v>
      </c>
      <c r="B51" s="11" t="s">
        <v>54</v>
      </c>
      <c r="C51" s="11" t="s">
        <v>53</v>
      </c>
      <c r="D51" s="11" t="s">
        <v>275</v>
      </c>
      <c r="E51" s="12">
        <v>25</v>
      </c>
      <c r="F51" s="12">
        <v>1220</v>
      </c>
      <c r="G51" s="12">
        <v>10</v>
      </c>
      <c r="H51" s="12">
        <v>50</v>
      </c>
      <c r="I51" s="12"/>
      <c r="J51" s="12"/>
      <c r="K51" s="13"/>
      <c r="L51" s="12">
        <f t="shared" si="6"/>
        <v>0</v>
      </c>
      <c r="M51" s="12">
        <f t="shared" si="7"/>
        <v>0</v>
      </c>
      <c r="N51" s="14"/>
      <c r="O51" s="15">
        <v>0.08</v>
      </c>
      <c r="P51" s="15">
        <f t="shared" si="8"/>
        <v>0</v>
      </c>
    </row>
    <row r="52" spans="1:16" x14ac:dyDescent="0.2">
      <c r="A52" s="16" t="s">
        <v>55</v>
      </c>
      <c r="B52" s="16" t="s">
        <v>54</v>
      </c>
      <c r="C52" s="16" t="s">
        <v>56</v>
      </c>
      <c r="D52" s="16" t="s">
        <v>276</v>
      </c>
      <c r="E52" s="12">
        <v>25</v>
      </c>
      <c r="F52" s="12">
        <v>1200</v>
      </c>
      <c r="G52" s="12">
        <v>10</v>
      </c>
      <c r="H52" s="12">
        <v>50</v>
      </c>
      <c r="I52" s="12"/>
      <c r="J52" s="12"/>
      <c r="K52" s="13"/>
      <c r="L52" s="12">
        <f t="shared" si="6"/>
        <v>0</v>
      </c>
      <c r="M52" s="12">
        <f t="shared" si="7"/>
        <v>0</v>
      </c>
      <c r="N52" s="14"/>
      <c r="O52" s="15">
        <v>0.08</v>
      </c>
      <c r="P52" s="15">
        <f t="shared" si="8"/>
        <v>0</v>
      </c>
    </row>
    <row r="53" spans="1:16" x14ac:dyDescent="0.2">
      <c r="A53" s="26" t="s">
        <v>194</v>
      </c>
      <c r="B53" s="26" t="s">
        <v>54</v>
      </c>
      <c r="C53" s="26">
        <v>90444000</v>
      </c>
      <c r="D53" s="36" t="s">
        <v>277</v>
      </c>
      <c r="E53" s="12" t="s">
        <v>63</v>
      </c>
      <c r="F53" s="12">
        <v>1200</v>
      </c>
      <c r="G53" s="12">
        <v>10</v>
      </c>
      <c r="H53" s="12">
        <v>50</v>
      </c>
      <c r="I53" s="12"/>
      <c r="J53" s="12"/>
      <c r="K53" s="13"/>
      <c r="L53" s="12">
        <f t="shared" si="6"/>
        <v>0</v>
      </c>
      <c r="M53" s="12">
        <f t="shared" si="7"/>
        <v>0</v>
      </c>
      <c r="N53" s="14"/>
      <c r="O53" s="15">
        <v>0.08</v>
      </c>
      <c r="P53" s="15">
        <f t="shared" si="8"/>
        <v>0</v>
      </c>
    </row>
    <row r="54" spans="1:16" x14ac:dyDescent="0.2">
      <c r="A54" s="11" t="s">
        <v>155</v>
      </c>
      <c r="B54" s="11" t="s">
        <v>58</v>
      </c>
      <c r="C54" s="11" t="s">
        <v>155</v>
      </c>
      <c r="D54" s="11" t="s">
        <v>275</v>
      </c>
      <c r="E54" s="12">
        <v>25</v>
      </c>
      <c r="F54" s="12">
        <v>915</v>
      </c>
      <c r="G54" s="12">
        <v>10</v>
      </c>
      <c r="H54" s="12">
        <v>50</v>
      </c>
      <c r="I54" s="12"/>
      <c r="J54" s="12"/>
      <c r="K54" s="13"/>
      <c r="L54" s="12">
        <f t="shared" si="6"/>
        <v>0</v>
      </c>
      <c r="M54" s="12">
        <f t="shared" si="7"/>
        <v>0</v>
      </c>
      <c r="N54" s="14"/>
      <c r="O54" s="15">
        <v>0.06</v>
      </c>
      <c r="P54" s="15">
        <f t="shared" si="8"/>
        <v>0</v>
      </c>
    </row>
    <row r="55" spans="1:16" x14ac:dyDescent="0.2">
      <c r="A55" s="16" t="s">
        <v>57</v>
      </c>
      <c r="B55" s="16" t="s">
        <v>58</v>
      </c>
      <c r="C55" s="16" t="s">
        <v>59</v>
      </c>
      <c r="D55" s="16" t="s">
        <v>276</v>
      </c>
      <c r="E55" s="12">
        <v>25</v>
      </c>
      <c r="F55" s="12">
        <v>900</v>
      </c>
      <c r="G55" s="12">
        <v>10</v>
      </c>
      <c r="H55" s="12">
        <v>50</v>
      </c>
      <c r="I55" s="12"/>
      <c r="J55" s="12"/>
      <c r="K55" s="13"/>
      <c r="L55" s="12">
        <f t="shared" si="6"/>
        <v>0</v>
      </c>
      <c r="M55" s="12">
        <f t="shared" si="7"/>
        <v>0</v>
      </c>
      <c r="N55" s="14"/>
      <c r="O55" s="15">
        <v>0.06</v>
      </c>
      <c r="P55" s="15">
        <f t="shared" si="8"/>
        <v>0</v>
      </c>
    </row>
    <row r="56" spans="1:16" x14ac:dyDescent="0.2">
      <c r="A56" s="36" t="s">
        <v>176</v>
      </c>
      <c r="B56" s="36" t="s">
        <v>58</v>
      </c>
      <c r="C56" s="36">
        <v>90443800</v>
      </c>
      <c r="D56" s="36" t="s">
        <v>277</v>
      </c>
      <c r="E56" s="12" t="s">
        <v>63</v>
      </c>
      <c r="F56" s="12">
        <v>900</v>
      </c>
      <c r="G56" s="12">
        <v>10</v>
      </c>
      <c r="H56" s="12">
        <v>50</v>
      </c>
      <c r="I56" s="12"/>
      <c r="J56" s="12"/>
      <c r="K56" s="13"/>
      <c r="L56" s="12">
        <f t="shared" si="6"/>
        <v>0</v>
      </c>
      <c r="M56" s="12">
        <f t="shared" si="7"/>
        <v>0</v>
      </c>
      <c r="N56" s="14"/>
      <c r="O56" s="15">
        <v>0.06</v>
      </c>
      <c r="P56" s="15">
        <f t="shared" si="8"/>
        <v>0</v>
      </c>
    </row>
    <row r="57" spans="1:16" x14ac:dyDescent="0.2">
      <c r="A57" s="11" t="s">
        <v>195</v>
      </c>
      <c r="B57" s="11" t="s">
        <v>178</v>
      </c>
      <c r="C57" s="11" t="s">
        <v>195</v>
      </c>
      <c r="D57" s="11" t="s">
        <v>275</v>
      </c>
      <c r="E57" s="12">
        <v>25</v>
      </c>
      <c r="F57" s="12">
        <v>750</v>
      </c>
      <c r="G57" s="12">
        <v>10</v>
      </c>
      <c r="H57" s="12">
        <v>50</v>
      </c>
      <c r="I57" s="12"/>
      <c r="J57" s="12"/>
      <c r="K57" s="13"/>
      <c r="L57" s="12">
        <f t="shared" si="6"/>
        <v>0</v>
      </c>
      <c r="M57" s="12">
        <f t="shared" si="7"/>
        <v>0</v>
      </c>
      <c r="N57" s="14"/>
      <c r="O57" s="15">
        <v>0.05</v>
      </c>
      <c r="P57" s="15">
        <f t="shared" si="8"/>
        <v>0</v>
      </c>
    </row>
    <row r="58" spans="1:16" x14ac:dyDescent="0.2">
      <c r="A58" s="16" t="s">
        <v>196</v>
      </c>
      <c r="B58" s="16" t="s">
        <v>178</v>
      </c>
      <c r="C58" s="16" t="s">
        <v>197</v>
      </c>
      <c r="D58" s="16" t="s">
        <v>276</v>
      </c>
      <c r="E58" s="12">
        <v>25</v>
      </c>
      <c r="F58" s="12">
        <v>750</v>
      </c>
      <c r="G58" s="12">
        <v>10</v>
      </c>
      <c r="H58" s="12">
        <v>50</v>
      </c>
      <c r="I58" s="12"/>
      <c r="J58" s="12"/>
      <c r="K58" s="13"/>
      <c r="L58" s="12">
        <f t="shared" si="6"/>
        <v>0</v>
      </c>
      <c r="M58" s="12">
        <f t="shared" si="7"/>
        <v>0</v>
      </c>
      <c r="N58" s="14"/>
      <c r="O58" s="15">
        <v>0.05</v>
      </c>
      <c r="P58" s="15">
        <f t="shared" si="8"/>
        <v>0</v>
      </c>
    </row>
    <row r="59" spans="1:16" x14ac:dyDescent="0.2">
      <c r="A59" s="36" t="s">
        <v>177</v>
      </c>
      <c r="B59" s="36" t="s">
        <v>178</v>
      </c>
      <c r="C59" s="36">
        <v>90443700</v>
      </c>
      <c r="D59" s="36" t="s">
        <v>277</v>
      </c>
      <c r="E59" s="12" t="s">
        <v>63</v>
      </c>
      <c r="F59" s="12">
        <v>750</v>
      </c>
      <c r="G59" s="12">
        <v>10</v>
      </c>
      <c r="H59" s="12">
        <v>50</v>
      </c>
      <c r="I59" s="12"/>
      <c r="J59" s="12"/>
      <c r="K59" s="13"/>
      <c r="L59" s="12">
        <f t="shared" si="6"/>
        <v>0</v>
      </c>
      <c r="M59" s="12">
        <f t="shared" si="7"/>
        <v>0</v>
      </c>
      <c r="N59" s="14"/>
      <c r="O59" s="15">
        <v>0.05</v>
      </c>
      <c r="P59" s="15">
        <f t="shared" si="8"/>
        <v>0</v>
      </c>
    </row>
    <row r="60" spans="1:16" x14ac:dyDescent="0.2">
      <c r="A60" s="11" t="s">
        <v>60</v>
      </c>
      <c r="B60" s="11" t="s">
        <v>61</v>
      </c>
      <c r="C60" s="11" t="s">
        <v>60</v>
      </c>
      <c r="D60" s="11" t="s">
        <v>275</v>
      </c>
      <c r="E60" s="12">
        <v>25</v>
      </c>
      <c r="F60" s="12">
        <v>610</v>
      </c>
      <c r="G60" s="12">
        <v>10</v>
      </c>
      <c r="H60" s="12">
        <v>50</v>
      </c>
      <c r="I60" s="12"/>
      <c r="J60" s="12"/>
      <c r="K60" s="13"/>
      <c r="L60" s="12">
        <f t="shared" si="6"/>
        <v>0</v>
      </c>
      <c r="M60" s="12">
        <f t="shared" si="7"/>
        <v>0</v>
      </c>
      <c r="N60" s="14"/>
      <c r="O60" s="15">
        <v>0.04</v>
      </c>
      <c r="P60" s="15">
        <f t="shared" si="8"/>
        <v>0</v>
      </c>
    </row>
    <row r="61" spans="1:16" x14ac:dyDescent="0.2">
      <c r="A61" s="36" t="s">
        <v>62</v>
      </c>
      <c r="B61" s="36" t="s">
        <v>61</v>
      </c>
      <c r="C61" s="36">
        <v>90443600</v>
      </c>
      <c r="D61" s="36" t="s">
        <v>277</v>
      </c>
      <c r="E61" s="12" t="s">
        <v>63</v>
      </c>
      <c r="F61" s="12">
        <v>600</v>
      </c>
      <c r="G61" s="12">
        <v>10</v>
      </c>
      <c r="H61" s="12">
        <v>50</v>
      </c>
      <c r="I61" s="12"/>
      <c r="J61" s="12"/>
      <c r="K61" s="13"/>
      <c r="L61" s="12">
        <f t="shared" si="6"/>
        <v>0</v>
      </c>
      <c r="M61" s="12">
        <f t="shared" si="7"/>
        <v>0</v>
      </c>
      <c r="N61" s="14"/>
      <c r="O61" s="15">
        <v>0.04</v>
      </c>
      <c r="P61" s="15">
        <f t="shared" si="8"/>
        <v>0</v>
      </c>
    </row>
    <row r="62" spans="1:16" x14ac:dyDescent="0.2">
      <c r="A62" s="11" t="s">
        <v>64</v>
      </c>
      <c r="B62" s="11" t="s">
        <v>65</v>
      </c>
      <c r="C62" s="11" t="s">
        <v>64</v>
      </c>
      <c r="D62" s="11" t="s">
        <v>275</v>
      </c>
      <c r="E62" s="12">
        <v>25</v>
      </c>
      <c r="F62" s="12">
        <v>457</v>
      </c>
      <c r="G62" s="12">
        <v>10</v>
      </c>
      <c r="H62" s="12">
        <v>100</v>
      </c>
      <c r="I62" s="12"/>
      <c r="J62" s="12"/>
      <c r="K62" s="13"/>
      <c r="L62" s="12">
        <f t="shared" si="6"/>
        <v>0</v>
      </c>
      <c r="M62" s="12">
        <f t="shared" si="7"/>
        <v>0</v>
      </c>
      <c r="N62" s="14"/>
      <c r="O62" s="15">
        <v>0.06</v>
      </c>
      <c r="P62" s="15">
        <f t="shared" si="8"/>
        <v>0</v>
      </c>
    </row>
    <row r="63" spans="1:16" x14ac:dyDescent="0.2">
      <c r="A63" s="36" t="s">
        <v>66</v>
      </c>
      <c r="B63" s="36" t="s">
        <v>65</v>
      </c>
      <c r="C63" s="36">
        <v>90443400</v>
      </c>
      <c r="D63" s="36" t="s">
        <v>277</v>
      </c>
      <c r="E63" s="12" t="s">
        <v>63</v>
      </c>
      <c r="F63" s="12">
        <v>450</v>
      </c>
      <c r="G63" s="12">
        <v>10</v>
      </c>
      <c r="H63" s="12">
        <v>100</v>
      </c>
      <c r="I63" s="12"/>
      <c r="J63" s="12"/>
      <c r="K63" s="13"/>
      <c r="L63" s="12">
        <f t="shared" si="6"/>
        <v>0</v>
      </c>
      <c r="M63" s="12">
        <f t="shared" si="7"/>
        <v>0</v>
      </c>
      <c r="N63" s="14"/>
      <c r="O63" s="15">
        <v>0.06</v>
      </c>
      <c r="P63" s="15">
        <f t="shared" si="8"/>
        <v>0</v>
      </c>
    </row>
    <row r="64" spans="1:16" x14ac:dyDescent="0.2">
      <c r="A64" s="27" t="s">
        <v>67</v>
      </c>
      <c r="B64" s="27" t="s">
        <v>68</v>
      </c>
      <c r="C64" s="27" t="s">
        <v>69</v>
      </c>
      <c r="D64" s="11" t="s">
        <v>275</v>
      </c>
      <c r="E64" s="12">
        <v>25</v>
      </c>
      <c r="F64" s="12">
        <v>375</v>
      </c>
      <c r="G64" s="12">
        <v>10</v>
      </c>
      <c r="H64" s="12">
        <v>100</v>
      </c>
      <c r="I64" s="12"/>
      <c r="J64" s="12"/>
      <c r="K64" s="13"/>
      <c r="L64" s="12">
        <f t="shared" si="6"/>
        <v>0</v>
      </c>
      <c r="M64" s="12">
        <f t="shared" si="7"/>
        <v>0</v>
      </c>
      <c r="N64" s="14"/>
      <c r="O64" s="15">
        <v>0.06</v>
      </c>
      <c r="P64" s="15">
        <f t="shared" si="8"/>
        <v>0</v>
      </c>
    </row>
    <row r="65" spans="1:18" x14ac:dyDescent="0.2">
      <c r="A65" s="37" t="s">
        <v>198</v>
      </c>
      <c r="B65" s="36" t="s">
        <v>199</v>
      </c>
      <c r="C65" s="36">
        <v>90448000</v>
      </c>
      <c r="D65" s="36" t="s">
        <v>277</v>
      </c>
      <c r="E65" s="12" t="s">
        <v>63</v>
      </c>
      <c r="F65" s="12">
        <v>270</v>
      </c>
      <c r="G65" s="12">
        <v>10</v>
      </c>
      <c r="H65" s="12">
        <v>100</v>
      </c>
      <c r="I65" s="12"/>
      <c r="J65" s="12"/>
      <c r="K65" s="13"/>
      <c r="L65" s="12">
        <f t="shared" si="6"/>
        <v>0</v>
      </c>
      <c r="M65" s="12">
        <f t="shared" si="7"/>
        <v>0</v>
      </c>
      <c r="N65" s="14"/>
      <c r="O65" s="15">
        <v>0.06</v>
      </c>
      <c r="P65" s="15">
        <f t="shared" si="8"/>
        <v>0</v>
      </c>
    </row>
    <row r="66" spans="1:18" x14ac:dyDescent="0.2">
      <c r="A66" s="11" t="s">
        <v>261</v>
      </c>
      <c r="B66" s="11" t="s">
        <v>262</v>
      </c>
      <c r="C66" s="11" t="s">
        <v>261</v>
      </c>
      <c r="D66" s="11" t="s">
        <v>275</v>
      </c>
      <c r="E66" s="12" t="s">
        <v>63</v>
      </c>
      <c r="F66" s="12">
        <v>200</v>
      </c>
      <c r="G66" s="12">
        <v>10</v>
      </c>
      <c r="H66" s="12">
        <v>150</v>
      </c>
      <c r="I66" s="12"/>
      <c r="J66" s="12"/>
      <c r="K66" s="13"/>
      <c r="L66" s="12">
        <f t="shared" si="6"/>
        <v>0</v>
      </c>
      <c r="M66" s="12">
        <f t="shared" si="7"/>
        <v>0</v>
      </c>
      <c r="N66" s="14"/>
      <c r="O66" s="15">
        <v>0.06</v>
      </c>
      <c r="P66" s="15">
        <f t="shared" si="8"/>
        <v>0</v>
      </c>
      <c r="Q66" s="43">
        <f>SUM(P47:P66)</f>
        <v>0</v>
      </c>
      <c r="R66" s="3">
        <f>Q66*100/$Q$151</f>
        <v>0</v>
      </c>
    </row>
    <row r="67" spans="1:18" x14ac:dyDescent="0.2">
      <c r="A67" s="28" t="s">
        <v>70</v>
      </c>
      <c r="B67" s="28"/>
      <c r="C67" s="29"/>
      <c r="D67" s="29"/>
      <c r="E67" s="30"/>
      <c r="F67" s="36"/>
      <c r="G67" s="20"/>
      <c r="H67" s="20"/>
      <c r="I67" s="12"/>
      <c r="J67" s="12"/>
      <c r="K67" s="20"/>
      <c r="L67" s="12"/>
      <c r="M67" s="12"/>
      <c r="N67" s="14"/>
      <c r="O67" s="12"/>
      <c r="P67" s="15"/>
    </row>
    <row r="68" spans="1:18" x14ac:dyDescent="0.2">
      <c r="A68" s="11" t="s">
        <v>295</v>
      </c>
      <c r="B68" s="11" t="s">
        <v>296</v>
      </c>
      <c r="C68" s="11" t="s">
        <v>295</v>
      </c>
      <c r="D68" s="11" t="s">
        <v>275</v>
      </c>
      <c r="E68" s="12">
        <v>32</v>
      </c>
      <c r="F68" s="12">
        <v>100</v>
      </c>
      <c r="G68" s="12">
        <v>10</v>
      </c>
      <c r="H68" s="12">
        <v>300</v>
      </c>
      <c r="I68" s="12"/>
      <c r="J68" s="12"/>
      <c r="K68" s="13"/>
      <c r="L68" s="12">
        <f t="shared" ref="L68:L82" si="9">SUM(I68:K68)</f>
        <v>0</v>
      </c>
      <c r="M68" s="12">
        <f t="shared" ref="M68:M82" si="10">$L68/$H68</f>
        <v>0</v>
      </c>
      <c r="N68" s="14"/>
      <c r="O68" s="15">
        <v>0.09</v>
      </c>
      <c r="P68" s="15">
        <f t="shared" ref="P68:P82" si="11">$M68*$O68</f>
        <v>0</v>
      </c>
    </row>
    <row r="69" spans="1:18" x14ac:dyDescent="0.2">
      <c r="A69" s="11" t="s">
        <v>71</v>
      </c>
      <c r="B69" s="11" t="s">
        <v>72</v>
      </c>
      <c r="C69" s="11" t="s">
        <v>71</v>
      </c>
      <c r="D69" s="11" t="s">
        <v>275</v>
      </c>
      <c r="E69" s="12">
        <v>32</v>
      </c>
      <c r="F69" s="12">
        <v>150</v>
      </c>
      <c r="G69" s="12">
        <v>10</v>
      </c>
      <c r="H69" s="12">
        <v>300</v>
      </c>
      <c r="I69" s="12"/>
      <c r="J69" s="12"/>
      <c r="K69" s="13"/>
      <c r="L69" s="12">
        <f t="shared" si="9"/>
        <v>0</v>
      </c>
      <c r="M69" s="12">
        <f t="shared" si="10"/>
        <v>0</v>
      </c>
      <c r="N69" s="14"/>
      <c r="O69" s="15">
        <v>0.09</v>
      </c>
      <c r="P69" s="15">
        <f t="shared" si="11"/>
        <v>0</v>
      </c>
    </row>
    <row r="70" spans="1:18" x14ac:dyDescent="0.2">
      <c r="A70" s="36" t="s">
        <v>256</v>
      </c>
      <c r="B70" s="36" t="s">
        <v>72</v>
      </c>
      <c r="C70" s="36">
        <v>90446200</v>
      </c>
      <c r="D70" s="36" t="s">
        <v>277</v>
      </c>
      <c r="E70" s="12">
        <v>32</v>
      </c>
      <c r="F70" s="12">
        <v>150</v>
      </c>
      <c r="G70" s="12">
        <v>10</v>
      </c>
      <c r="H70" s="12">
        <v>300</v>
      </c>
      <c r="I70" s="12"/>
      <c r="J70" s="12"/>
      <c r="K70" s="13"/>
      <c r="L70" s="12">
        <f t="shared" si="9"/>
        <v>0</v>
      </c>
      <c r="M70" s="12">
        <f t="shared" si="10"/>
        <v>0</v>
      </c>
      <c r="N70" s="14"/>
      <c r="O70" s="15">
        <v>0.09</v>
      </c>
      <c r="P70" s="15">
        <f t="shared" si="11"/>
        <v>0</v>
      </c>
    </row>
    <row r="71" spans="1:18" x14ac:dyDescent="0.2">
      <c r="A71" s="11" t="s">
        <v>200</v>
      </c>
      <c r="B71" s="11" t="s">
        <v>201</v>
      </c>
      <c r="C71" s="11" t="s">
        <v>200</v>
      </c>
      <c r="D71" s="11" t="s">
        <v>275</v>
      </c>
      <c r="E71" s="12">
        <v>32</v>
      </c>
      <c r="F71" s="12">
        <v>200</v>
      </c>
      <c r="G71" s="12">
        <v>10</v>
      </c>
      <c r="H71" s="12">
        <v>300</v>
      </c>
      <c r="I71" s="12"/>
      <c r="J71" s="12"/>
      <c r="K71" s="13"/>
      <c r="L71" s="12">
        <f t="shared" si="9"/>
        <v>0</v>
      </c>
      <c r="M71" s="12">
        <f t="shared" si="10"/>
        <v>0</v>
      </c>
      <c r="N71" s="14"/>
      <c r="O71" s="15">
        <v>0.09</v>
      </c>
      <c r="P71" s="15">
        <f t="shared" si="11"/>
        <v>0</v>
      </c>
    </row>
    <row r="72" spans="1:18" x14ac:dyDescent="0.2">
      <c r="A72" s="11" t="s">
        <v>73</v>
      </c>
      <c r="B72" s="11" t="s">
        <v>74</v>
      </c>
      <c r="C72" s="11" t="s">
        <v>73</v>
      </c>
      <c r="D72" s="11" t="s">
        <v>275</v>
      </c>
      <c r="E72" s="12">
        <v>32</v>
      </c>
      <c r="F72" s="12">
        <v>300</v>
      </c>
      <c r="G72" s="12">
        <v>10</v>
      </c>
      <c r="H72" s="12">
        <v>150</v>
      </c>
      <c r="I72" s="12"/>
      <c r="J72" s="12"/>
      <c r="K72" s="13"/>
      <c r="L72" s="12">
        <f t="shared" si="9"/>
        <v>0</v>
      </c>
      <c r="M72" s="12">
        <f t="shared" si="10"/>
        <v>0</v>
      </c>
      <c r="N72" s="14"/>
      <c r="O72" s="15">
        <v>0.09</v>
      </c>
      <c r="P72" s="15">
        <f t="shared" si="11"/>
        <v>0</v>
      </c>
    </row>
    <row r="73" spans="1:18" x14ac:dyDescent="0.2">
      <c r="A73" s="36" t="s">
        <v>232</v>
      </c>
      <c r="B73" s="36" t="s">
        <v>74</v>
      </c>
      <c r="C73" s="36">
        <v>90446300</v>
      </c>
      <c r="D73" s="36" t="s">
        <v>277</v>
      </c>
      <c r="E73" s="12" t="s">
        <v>180</v>
      </c>
      <c r="F73" s="12">
        <v>300</v>
      </c>
      <c r="G73" s="12">
        <v>10</v>
      </c>
      <c r="H73" s="12">
        <v>150</v>
      </c>
      <c r="I73" s="12"/>
      <c r="J73" s="12"/>
      <c r="K73" s="13"/>
      <c r="L73" s="12">
        <f t="shared" si="9"/>
        <v>0</v>
      </c>
      <c r="M73" s="12">
        <f t="shared" si="10"/>
        <v>0</v>
      </c>
      <c r="N73" s="14"/>
      <c r="O73" s="15">
        <v>0.09</v>
      </c>
      <c r="P73" s="15">
        <f t="shared" si="11"/>
        <v>0</v>
      </c>
    </row>
    <row r="74" spans="1:18" x14ac:dyDescent="0.2">
      <c r="A74" s="11" t="s">
        <v>75</v>
      </c>
      <c r="B74" s="11" t="s">
        <v>76</v>
      </c>
      <c r="C74" s="11" t="s">
        <v>75</v>
      </c>
      <c r="D74" s="11" t="s">
        <v>275</v>
      </c>
      <c r="E74" s="12">
        <v>32</v>
      </c>
      <c r="F74" s="12">
        <v>450</v>
      </c>
      <c r="G74" s="12">
        <v>10</v>
      </c>
      <c r="H74" s="12">
        <v>100</v>
      </c>
      <c r="I74" s="12"/>
      <c r="J74" s="12"/>
      <c r="K74" s="13"/>
      <c r="L74" s="12">
        <f t="shared" si="9"/>
        <v>0</v>
      </c>
      <c r="M74" s="12">
        <f t="shared" si="10"/>
        <v>0</v>
      </c>
      <c r="N74" s="14"/>
      <c r="O74" s="15">
        <v>0.09</v>
      </c>
      <c r="P74" s="15">
        <f t="shared" si="11"/>
        <v>0</v>
      </c>
    </row>
    <row r="75" spans="1:18" x14ac:dyDescent="0.2">
      <c r="A75" s="36" t="s">
        <v>179</v>
      </c>
      <c r="B75" s="36" t="s">
        <v>76</v>
      </c>
      <c r="C75" s="36">
        <v>90446400</v>
      </c>
      <c r="D75" s="36" t="s">
        <v>277</v>
      </c>
      <c r="E75" s="12" t="s">
        <v>180</v>
      </c>
      <c r="F75" s="12">
        <v>450</v>
      </c>
      <c r="G75" s="12">
        <v>10</v>
      </c>
      <c r="H75" s="12">
        <v>100</v>
      </c>
      <c r="I75" s="12"/>
      <c r="J75" s="12"/>
      <c r="K75" s="13"/>
      <c r="L75" s="12">
        <f t="shared" si="9"/>
        <v>0</v>
      </c>
      <c r="M75" s="12">
        <f t="shared" si="10"/>
        <v>0</v>
      </c>
      <c r="N75" s="14"/>
      <c r="O75" s="15">
        <v>0.09</v>
      </c>
      <c r="P75" s="15">
        <f t="shared" si="11"/>
        <v>0</v>
      </c>
    </row>
    <row r="76" spans="1:18" x14ac:dyDescent="0.2">
      <c r="A76" s="11" t="s">
        <v>156</v>
      </c>
      <c r="B76" s="11" t="s">
        <v>157</v>
      </c>
      <c r="C76" s="11" t="s">
        <v>156</v>
      </c>
      <c r="D76" s="11" t="s">
        <v>275</v>
      </c>
      <c r="E76" s="12">
        <v>32</v>
      </c>
      <c r="F76" s="12">
        <v>600</v>
      </c>
      <c r="G76" s="12">
        <v>10</v>
      </c>
      <c r="H76" s="12">
        <v>100</v>
      </c>
      <c r="I76" s="12"/>
      <c r="J76" s="12"/>
      <c r="K76" s="13"/>
      <c r="L76" s="12">
        <f t="shared" si="9"/>
        <v>0</v>
      </c>
      <c r="M76" s="12">
        <f t="shared" si="10"/>
        <v>0</v>
      </c>
      <c r="N76" s="14"/>
      <c r="O76" s="15">
        <v>0.12</v>
      </c>
      <c r="P76" s="15">
        <f t="shared" si="11"/>
        <v>0</v>
      </c>
    </row>
    <row r="77" spans="1:18" x14ac:dyDescent="0.2">
      <c r="A77" s="36" t="s">
        <v>181</v>
      </c>
      <c r="B77" s="36" t="s">
        <v>157</v>
      </c>
      <c r="C77" s="36">
        <v>90446600</v>
      </c>
      <c r="D77" s="36" t="s">
        <v>277</v>
      </c>
      <c r="E77" s="12" t="s">
        <v>180</v>
      </c>
      <c r="F77" s="12">
        <v>600</v>
      </c>
      <c r="G77" s="12">
        <v>10</v>
      </c>
      <c r="H77" s="12">
        <v>100</v>
      </c>
      <c r="I77" s="12"/>
      <c r="J77" s="12"/>
      <c r="K77" s="13"/>
      <c r="L77" s="12">
        <f t="shared" si="9"/>
        <v>0</v>
      </c>
      <c r="M77" s="12">
        <f t="shared" si="10"/>
        <v>0</v>
      </c>
      <c r="N77" s="14"/>
      <c r="O77" s="15">
        <v>0.12</v>
      </c>
      <c r="P77" s="15">
        <f t="shared" si="11"/>
        <v>0</v>
      </c>
    </row>
    <row r="78" spans="1:18" x14ac:dyDescent="0.2">
      <c r="A78" s="11" t="s">
        <v>222</v>
      </c>
      <c r="B78" s="11" t="s">
        <v>223</v>
      </c>
      <c r="C78" s="11" t="s">
        <v>222</v>
      </c>
      <c r="D78" s="11" t="s">
        <v>275</v>
      </c>
      <c r="E78" s="12">
        <v>32</v>
      </c>
      <c r="F78" s="12">
        <v>750</v>
      </c>
      <c r="G78" s="12">
        <v>10</v>
      </c>
      <c r="H78" s="12">
        <v>60</v>
      </c>
      <c r="I78" s="12"/>
      <c r="J78" s="12"/>
      <c r="K78" s="13"/>
      <c r="L78" s="12">
        <f t="shared" si="9"/>
        <v>0</v>
      </c>
      <c r="M78" s="12">
        <f t="shared" si="10"/>
        <v>0</v>
      </c>
      <c r="N78" s="14"/>
      <c r="O78" s="15">
        <v>0.09</v>
      </c>
      <c r="P78" s="15">
        <f t="shared" si="11"/>
        <v>0</v>
      </c>
    </row>
    <row r="79" spans="1:18" x14ac:dyDescent="0.2">
      <c r="A79" s="11" t="s">
        <v>158</v>
      </c>
      <c r="B79" s="11" t="s">
        <v>159</v>
      </c>
      <c r="C79" s="11" t="s">
        <v>158</v>
      </c>
      <c r="D79" s="11" t="s">
        <v>275</v>
      </c>
      <c r="E79" s="12">
        <v>32</v>
      </c>
      <c r="F79" s="12">
        <v>900</v>
      </c>
      <c r="G79" s="12">
        <v>10</v>
      </c>
      <c r="H79" s="12">
        <v>50</v>
      </c>
      <c r="I79" s="12"/>
      <c r="J79" s="12"/>
      <c r="K79" s="13"/>
      <c r="L79" s="12">
        <f t="shared" si="9"/>
        <v>0</v>
      </c>
      <c r="M79" s="12">
        <f t="shared" si="10"/>
        <v>0</v>
      </c>
      <c r="N79" s="14"/>
      <c r="O79" s="15">
        <v>0.09</v>
      </c>
      <c r="P79" s="15">
        <f t="shared" si="11"/>
        <v>0</v>
      </c>
    </row>
    <row r="80" spans="1:18" x14ac:dyDescent="0.2">
      <c r="A80" s="36" t="s">
        <v>182</v>
      </c>
      <c r="B80" s="36" t="s">
        <v>159</v>
      </c>
      <c r="C80" s="36">
        <v>90446700</v>
      </c>
      <c r="D80" s="36" t="s">
        <v>277</v>
      </c>
      <c r="E80" s="12" t="s">
        <v>180</v>
      </c>
      <c r="F80" s="12">
        <v>900</v>
      </c>
      <c r="G80" s="12">
        <v>10</v>
      </c>
      <c r="H80" s="12">
        <v>50</v>
      </c>
      <c r="I80" s="12"/>
      <c r="J80" s="12"/>
      <c r="K80" s="13"/>
      <c r="L80" s="12">
        <f t="shared" si="9"/>
        <v>0</v>
      </c>
      <c r="M80" s="12">
        <f t="shared" si="10"/>
        <v>0</v>
      </c>
      <c r="N80" s="14"/>
      <c r="O80" s="15">
        <v>0.09</v>
      </c>
      <c r="P80" s="15">
        <f t="shared" si="11"/>
        <v>0</v>
      </c>
    </row>
    <row r="81" spans="1:18" x14ac:dyDescent="0.2">
      <c r="A81" s="11" t="s">
        <v>233</v>
      </c>
      <c r="B81" s="11" t="s">
        <v>234</v>
      </c>
      <c r="C81" s="11" t="s">
        <v>233</v>
      </c>
      <c r="D81" s="11" t="s">
        <v>275</v>
      </c>
      <c r="E81" s="12">
        <v>32</v>
      </c>
      <c r="F81" s="12">
        <v>1200</v>
      </c>
      <c r="G81" s="12">
        <v>10</v>
      </c>
      <c r="H81" s="12">
        <v>50</v>
      </c>
      <c r="I81" s="12"/>
      <c r="J81" s="12"/>
      <c r="K81" s="13"/>
      <c r="L81" s="12">
        <f t="shared" si="9"/>
        <v>0</v>
      </c>
      <c r="M81" s="12">
        <f t="shared" si="10"/>
        <v>0</v>
      </c>
      <c r="N81" s="14"/>
      <c r="O81" s="15">
        <v>0.12</v>
      </c>
      <c r="P81" s="15">
        <f t="shared" si="11"/>
        <v>0</v>
      </c>
    </row>
    <row r="82" spans="1:18" x14ac:dyDescent="0.2">
      <c r="A82" s="37" t="s">
        <v>236</v>
      </c>
      <c r="B82" s="36" t="s">
        <v>237</v>
      </c>
      <c r="C82" s="48">
        <v>90446800</v>
      </c>
      <c r="D82" s="36" t="s">
        <v>277</v>
      </c>
      <c r="E82" s="12" t="s">
        <v>180</v>
      </c>
      <c r="F82" s="12">
        <v>1800</v>
      </c>
      <c r="G82" s="12">
        <v>10</v>
      </c>
      <c r="H82" s="12">
        <v>25</v>
      </c>
      <c r="I82" s="12"/>
      <c r="J82" s="12"/>
      <c r="K82" s="13"/>
      <c r="L82" s="12">
        <f t="shared" si="9"/>
        <v>0</v>
      </c>
      <c r="M82" s="12">
        <f t="shared" si="10"/>
        <v>0</v>
      </c>
      <c r="N82" s="14"/>
      <c r="O82" s="15">
        <v>0.18</v>
      </c>
      <c r="P82" s="15">
        <f t="shared" si="11"/>
        <v>0</v>
      </c>
      <c r="Q82" s="43">
        <f>SUM(P69:P82)</f>
        <v>0</v>
      </c>
      <c r="R82" s="3">
        <f>Q82*100/$Q$151</f>
        <v>0</v>
      </c>
    </row>
    <row r="83" spans="1:18" x14ac:dyDescent="0.2">
      <c r="A83" s="28" t="s">
        <v>77</v>
      </c>
      <c r="B83" s="28"/>
      <c r="C83" s="29"/>
      <c r="D83" s="29"/>
      <c r="E83" s="30"/>
      <c r="F83" s="36"/>
      <c r="G83" s="12"/>
      <c r="H83" s="12"/>
      <c r="I83" s="12"/>
      <c r="J83" s="12"/>
      <c r="K83" s="8"/>
      <c r="L83" s="12"/>
      <c r="M83" s="12"/>
      <c r="N83" s="14"/>
      <c r="O83" s="12"/>
      <c r="P83" s="15"/>
    </row>
    <row r="84" spans="1:18" x14ac:dyDescent="0.2">
      <c r="A84" s="11" t="s">
        <v>297</v>
      </c>
      <c r="B84" s="11" t="s">
        <v>298</v>
      </c>
      <c r="C84" s="11" t="s">
        <v>297</v>
      </c>
      <c r="D84" s="11" t="s">
        <v>275</v>
      </c>
      <c r="E84" s="12">
        <v>40</v>
      </c>
      <c r="F84" s="12">
        <v>100</v>
      </c>
      <c r="G84" s="12">
        <v>10</v>
      </c>
      <c r="H84" s="12">
        <v>300</v>
      </c>
      <c r="I84" s="12"/>
      <c r="J84" s="12"/>
      <c r="K84" s="13"/>
      <c r="L84" s="12">
        <f t="shared" ref="L84:L98" si="12">SUM(I84:K84)</f>
        <v>0</v>
      </c>
      <c r="M84" s="12">
        <f t="shared" ref="M84:M98" si="13">$L84/$H84</f>
        <v>0</v>
      </c>
      <c r="N84" s="14"/>
      <c r="O84" s="15">
        <v>0.13</v>
      </c>
      <c r="P84" s="15">
        <f t="shared" ref="P84:P98" si="14">$M84*$O84</f>
        <v>0</v>
      </c>
    </row>
    <row r="85" spans="1:18" x14ac:dyDescent="0.2">
      <c r="A85" s="11" t="s">
        <v>78</v>
      </c>
      <c r="B85" s="11" t="s">
        <v>79</v>
      </c>
      <c r="C85" s="11" t="s">
        <v>78</v>
      </c>
      <c r="D85" s="11" t="s">
        <v>275</v>
      </c>
      <c r="E85" s="12">
        <v>40</v>
      </c>
      <c r="F85" s="12">
        <v>150</v>
      </c>
      <c r="G85" s="12">
        <v>10</v>
      </c>
      <c r="H85" s="12">
        <v>300</v>
      </c>
      <c r="I85" s="12"/>
      <c r="J85" s="12"/>
      <c r="K85" s="13"/>
      <c r="L85" s="12">
        <f t="shared" si="12"/>
        <v>0</v>
      </c>
      <c r="M85" s="12">
        <f t="shared" si="13"/>
        <v>0</v>
      </c>
      <c r="N85" s="14"/>
      <c r="O85" s="15">
        <v>0.13</v>
      </c>
      <c r="P85" s="15">
        <f t="shared" si="14"/>
        <v>0</v>
      </c>
    </row>
    <row r="86" spans="1:18" x14ac:dyDescent="0.2">
      <c r="A86" s="36" t="s">
        <v>240</v>
      </c>
      <c r="B86" s="36" t="s">
        <v>79</v>
      </c>
      <c r="C86" s="31" t="s">
        <v>241</v>
      </c>
      <c r="D86" s="36" t="s">
        <v>277</v>
      </c>
      <c r="E86" s="12">
        <v>40</v>
      </c>
      <c r="F86" s="12">
        <v>150</v>
      </c>
      <c r="G86" s="12">
        <v>10</v>
      </c>
      <c r="H86" s="12">
        <v>300</v>
      </c>
      <c r="I86" s="12"/>
      <c r="J86" s="12"/>
      <c r="K86" s="13"/>
      <c r="L86" s="12">
        <f t="shared" si="12"/>
        <v>0</v>
      </c>
      <c r="M86" s="12">
        <f t="shared" si="13"/>
        <v>0</v>
      </c>
      <c r="N86" s="14"/>
      <c r="O86" s="15">
        <v>0.13</v>
      </c>
      <c r="P86" s="15">
        <f t="shared" si="14"/>
        <v>0</v>
      </c>
    </row>
    <row r="87" spans="1:18" x14ac:dyDescent="0.2">
      <c r="A87" s="11" t="s">
        <v>80</v>
      </c>
      <c r="B87" s="11" t="s">
        <v>81</v>
      </c>
      <c r="C87" s="11" t="s">
        <v>80</v>
      </c>
      <c r="D87" s="11" t="s">
        <v>275</v>
      </c>
      <c r="E87" s="12">
        <v>40</v>
      </c>
      <c r="F87" s="12">
        <v>200</v>
      </c>
      <c r="G87" s="12">
        <v>10</v>
      </c>
      <c r="H87" s="12">
        <v>150</v>
      </c>
      <c r="I87" s="12"/>
      <c r="J87" s="12"/>
      <c r="K87" s="13"/>
      <c r="L87" s="12">
        <f t="shared" si="12"/>
        <v>0</v>
      </c>
      <c r="M87" s="12">
        <f t="shared" si="13"/>
        <v>0</v>
      </c>
      <c r="N87" s="14"/>
      <c r="O87" s="15">
        <v>0.13</v>
      </c>
      <c r="P87" s="15">
        <f t="shared" si="14"/>
        <v>0</v>
      </c>
    </row>
    <row r="88" spans="1:18" x14ac:dyDescent="0.2">
      <c r="A88" s="11" t="s">
        <v>82</v>
      </c>
      <c r="B88" s="11" t="s">
        <v>83</v>
      </c>
      <c r="C88" s="11" t="s">
        <v>82</v>
      </c>
      <c r="D88" s="11" t="s">
        <v>275</v>
      </c>
      <c r="E88" s="12">
        <v>40</v>
      </c>
      <c r="F88" s="12">
        <v>300</v>
      </c>
      <c r="G88" s="12">
        <v>10</v>
      </c>
      <c r="H88" s="12">
        <v>150</v>
      </c>
      <c r="I88" s="12"/>
      <c r="J88" s="12"/>
      <c r="K88" s="13"/>
      <c r="L88" s="12">
        <f t="shared" si="12"/>
        <v>0</v>
      </c>
      <c r="M88" s="12">
        <f t="shared" si="13"/>
        <v>0</v>
      </c>
      <c r="N88" s="14"/>
      <c r="O88" s="15">
        <v>0.13</v>
      </c>
      <c r="P88" s="15">
        <f t="shared" si="14"/>
        <v>0</v>
      </c>
    </row>
    <row r="89" spans="1:18" x14ac:dyDescent="0.2">
      <c r="A89" s="36" t="s">
        <v>183</v>
      </c>
      <c r="B89" s="36" t="s">
        <v>83</v>
      </c>
      <c r="C89" s="36">
        <v>90447300</v>
      </c>
      <c r="D89" s="36" t="s">
        <v>277</v>
      </c>
      <c r="E89" s="12" t="s">
        <v>89</v>
      </c>
      <c r="F89" s="12">
        <v>300</v>
      </c>
      <c r="G89" s="12">
        <v>10</v>
      </c>
      <c r="H89" s="12">
        <v>150</v>
      </c>
      <c r="I89" s="12"/>
      <c r="J89" s="12"/>
      <c r="K89" s="13"/>
      <c r="L89" s="12">
        <f t="shared" si="12"/>
        <v>0</v>
      </c>
      <c r="M89" s="12">
        <f t="shared" si="13"/>
        <v>0</v>
      </c>
      <c r="N89" s="14"/>
      <c r="O89" s="15">
        <v>0.13</v>
      </c>
      <c r="P89" s="15">
        <f t="shared" si="14"/>
        <v>0</v>
      </c>
    </row>
    <row r="90" spans="1:18" x14ac:dyDescent="0.2">
      <c r="A90" s="11" t="s">
        <v>84</v>
      </c>
      <c r="B90" s="11" t="s">
        <v>85</v>
      </c>
      <c r="C90" s="11" t="s">
        <v>84</v>
      </c>
      <c r="D90" s="11" t="s">
        <v>275</v>
      </c>
      <c r="E90" s="12">
        <v>40</v>
      </c>
      <c r="F90" s="12">
        <v>450</v>
      </c>
      <c r="G90" s="12">
        <v>10</v>
      </c>
      <c r="H90" s="12">
        <v>100</v>
      </c>
      <c r="I90" s="12"/>
      <c r="J90" s="12"/>
      <c r="K90" s="13"/>
      <c r="L90" s="12">
        <f t="shared" si="12"/>
        <v>0</v>
      </c>
      <c r="M90" s="12">
        <f t="shared" si="13"/>
        <v>0</v>
      </c>
      <c r="N90" s="14"/>
      <c r="O90" s="15">
        <v>0.13</v>
      </c>
      <c r="P90" s="15">
        <f t="shared" si="14"/>
        <v>0</v>
      </c>
    </row>
    <row r="91" spans="1:18" x14ac:dyDescent="0.2">
      <c r="A91" s="36" t="s">
        <v>184</v>
      </c>
      <c r="B91" s="36" t="s">
        <v>85</v>
      </c>
      <c r="C91" s="36">
        <v>90447400</v>
      </c>
      <c r="D91" s="36" t="s">
        <v>277</v>
      </c>
      <c r="E91" s="12" t="s">
        <v>89</v>
      </c>
      <c r="F91" s="12">
        <v>450</v>
      </c>
      <c r="G91" s="12">
        <v>10</v>
      </c>
      <c r="H91" s="12">
        <v>100</v>
      </c>
      <c r="I91" s="12"/>
      <c r="J91" s="12"/>
      <c r="K91" s="13"/>
      <c r="L91" s="12">
        <f t="shared" si="12"/>
        <v>0</v>
      </c>
      <c r="M91" s="12">
        <f t="shared" si="13"/>
        <v>0</v>
      </c>
      <c r="N91" s="14"/>
      <c r="O91" s="15">
        <v>0.13</v>
      </c>
      <c r="P91" s="15">
        <f t="shared" si="14"/>
        <v>0</v>
      </c>
    </row>
    <row r="92" spans="1:18" x14ac:dyDescent="0.2">
      <c r="A92" s="11" t="s">
        <v>86</v>
      </c>
      <c r="B92" s="11" t="s">
        <v>87</v>
      </c>
      <c r="C92" s="11" t="s">
        <v>86</v>
      </c>
      <c r="D92" s="11" t="s">
        <v>275</v>
      </c>
      <c r="E92" s="12">
        <v>40</v>
      </c>
      <c r="F92" s="12">
        <v>600</v>
      </c>
      <c r="G92" s="12">
        <v>10</v>
      </c>
      <c r="H92" s="12">
        <v>50</v>
      </c>
      <c r="I92" s="12"/>
      <c r="J92" s="12"/>
      <c r="K92" s="13"/>
      <c r="L92" s="12">
        <f t="shared" si="12"/>
        <v>0</v>
      </c>
      <c r="M92" s="12">
        <f t="shared" si="13"/>
        <v>0</v>
      </c>
      <c r="N92" s="14"/>
      <c r="O92" s="15">
        <v>0.09</v>
      </c>
      <c r="P92" s="15">
        <f t="shared" si="14"/>
        <v>0</v>
      </c>
    </row>
    <row r="93" spans="1:18" x14ac:dyDescent="0.2">
      <c r="A93" s="36" t="s">
        <v>88</v>
      </c>
      <c r="B93" s="36" t="s">
        <v>87</v>
      </c>
      <c r="C93" s="36">
        <v>90447600</v>
      </c>
      <c r="D93" s="36" t="s">
        <v>277</v>
      </c>
      <c r="E93" s="12" t="s">
        <v>89</v>
      </c>
      <c r="F93" s="12">
        <v>600</v>
      </c>
      <c r="G93" s="12">
        <v>10</v>
      </c>
      <c r="H93" s="12">
        <v>50</v>
      </c>
      <c r="I93" s="12"/>
      <c r="J93" s="12"/>
      <c r="K93" s="13"/>
      <c r="L93" s="12">
        <f t="shared" si="12"/>
        <v>0</v>
      </c>
      <c r="M93" s="12">
        <f t="shared" si="13"/>
        <v>0</v>
      </c>
      <c r="N93" s="14"/>
      <c r="O93" s="15">
        <v>0.09</v>
      </c>
      <c r="P93" s="15">
        <f t="shared" si="14"/>
        <v>0</v>
      </c>
    </row>
    <row r="94" spans="1:18" x14ac:dyDescent="0.2">
      <c r="A94" s="11" t="s">
        <v>90</v>
      </c>
      <c r="B94" s="11" t="s">
        <v>91</v>
      </c>
      <c r="C94" s="11" t="s">
        <v>90</v>
      </c>
      <c r="D94" s="11" t="s">
        <v>275</v>
      </c>
      <c r="E94" s="12">
        <v>40</v>
      </c>
      <c r="F94" s="12">
        <v>750</v>
      </c>
      <c r="G94" s="12">
        <v>10</v>
      </c>
      <c r="H94" s="12">
        <v>50</v>
      </c>
      <c r="I94" s="12"/>
      <c r="J94" s="12"/>
      <c r="K94" s="13"/>
      <c r="L94" s="12">
        <f t="shared" si="12"/>
        <v>0</v>
      </c>
      <c r="M94" s="12">
        <f t="shared" si="13"/>
        <v>0</v>
      </c>
      <c r="N94" s="14"/>
      <c r="O94" s="15">
        <v>0.13</v>
      </c>
      <c r="P94" s="15">
        <f t="shared" si="14"/>
        <v>0</v>
      </c>
    </row>
    <row r="95" spans="1:18" x14ac:dyDescent="0.2">
      <c r="A95" s="11" t="s">
        <v>92</v>
      </c>
      <c r="B95" s="11" t="s">
        <v>93</v>
      </c>
      <c r="C95" s="11" t="s">
        <v>92</v>
      </c>
      <c r="D95" s="11" t="s">
        <v>275</v>
      </c>
      <c r="E95" s="12">
        <v>40</v>
      </c>
      <c r="F95" s="12">
        <v>900</v>
      </c>
      <c r="G95" s="12">
        <v>10</v>
      </c>
      <c r="H95" s="12">
        <v>50</v>
      </c>
      <c r="I95" s="12"/>
      <c r="J95" s="12"/>
      <c r="K95" s="13"/>
      <c r="L95" s="12">
        <f t="shared" si="12"/>
        <v>0</v>
      </c>
      <c r="M95" s="12">
        <f t="shared" si="13"/>
        <v>0</v>
      </c>
      <c r="N95" s="14"/>
      <c r="O95" s="15">
        <v>0.13</v>
      </c>
      <c r="P95" s="15">
        <f t="shared" si="14"/>
        <v>0</v>
      </c>
    </row>
    <row r="96" spans="1:18" x14ac:dyDescent="0.2">
      <c r="A96" s="36" t="s">
        <v>185</v>
      </c>
      <c r="B96" s="36" t="s">
        <v>93</v>
      </c>
      <c r="C96" s="36">
        <v>90447700</v>
      </c>
      <c r="D96" s="36" t="s">
        <v>277</v>
      </c>
      <c r="E96" s="12" t="s">
        <v>89</v>
      </c>
      <c r="F96" s="12">
        <v>900</v>
      </c>
      <c r="G96" s="12">
        <v>10</v>
      </c>
      <c r="H96" s="12">
        <v>50</v>
      </c>
      <c r="I96" s="12"/>
      <c r="J96" s="12"/>
      <c r="K96" s="13"/>
      <c r="L96" s="12">
        <f t="shared" si="12"/>
        <v>0</v>
      </c>
      <c r="M96" s="12">
        <f t="shared" si="13"/>
        <v>0</v>
      </c>
      <c r="N96" s="14"/>
      <c r="O96" s="15">
        <v>0.13</v>
      </c>
      <c r="P96" s="15">
        <f t="shared" si="14"/>
        <v>0</v>
      </c>
    </row>
    <row r="97" spans="1:18" x14ac:dyDescent="0.2">
      <c r="A97" s="11" t="s">
        <v>94</v>
      </c>
      <c r="B97" s="11" t="s">
        <v>95</v>
      </c>
      <c r="C97" s="11" t="s">
        <v>94</v>
      </c>
      <c r="D97" s="11" t="s">
        <v>275</v>
      </c>
      <c r="E97" s="12">
        <v>40</v>
      </c>
      <c r="F97" s="12">
        <v>1200</v>
      </c>
      <c r="G97" s="12">
        <v>5</v>
      </c>
      <c r="H97" s="12">
        <v>25</v>
      </c>
      <c r="I97" s="12"/>
      <c r="J97" s="12"/>
      <c r="K97" s="13"/>
      <c r="L97" s="12">
        <f t="shared" si="12"/>
        <v>0</v>
      </c>
      <c r="M97" s="12">
        <f t="shared" si="13"/>
        <v>0</v>
      </c>
      <c r="N97" s="14"/>
      <c r="O97" s="15">
        <v>0.08</v>
      </c>
      <c r="P97" s="15">
        <f t="shared" si="14"/>
        <v>0</v>
      </c>
    </row>
    <row r="98" spans="1:18" x14ac:dyDescent="0.2">
      <c r="A98" s="11" t="s">
        <v>220</v>
      </c>
      <c r="B98" s="11" t="s">
        <v>221</v>
      </c>
      <c r="C98" s="11" t="s">
        <v>220</v>
      </c>
      <c r="D98" s="11" t="s">
        <v>275</v>
      </c>
      <c r="E98" s="12">
        <v>40</v>
      </c>
      <c r="F98" s="12">
        <v>2000</v>
      </c>
      <c r="G98" s="12">
        <v>5</v>
      </c>
      <c r="H98" s="12">
        <v>25</v>
      </c>
      <c r="I98" s="12"/>
      <c r="J98" s="12"/>
      <c r="K98" s="13"/>
      <c r="L98" s="12">
        <f t="shared" si="12"/>
        <v>0</v>
      </c>
      <c r="M98" s="12">
        <f t="shared" si="13"/>
        <v>0</v>
      </c>
      <c r="N98" s="14"/>
      <c r="O98" s="15">
        <v>0.08</v>
      </c>
      <c r="P98" s="15">
        <f t="shared" si="14"/>
        <v>0</v>
      </c>
      <c r="Q98" s="43">
        <f>SUM(P85:P98)</f>
        <v>0</v>
      </c>
      <c r="R98" s="3">
        <f>Q98*100/$Q$151</f>
        <v>0</v>
      </c>
    </row>
    <row r="99" spans="1:18" x14ac:dyDescent="0.2">
      <c r="A99" s="28" t="s">
        <v>96</v>
      </c>
      <c r="B99" s="28"/>
      <c r="C99" s="30"/>
      <c r="D99" s="30"/>
      <c r="E99" s="20"/>
      <c r="F99" s="12"/>
      <c r="G99" s="12"/>
      <c r="H99" s="12"/>
      <c r="I99" s="12"/>
      <c r="J99" s="12"/>
      <c r="K99" s="8"/>
      <c r="L99" s="12"/>
      <c r="M99" s="12"/>
      <c r="N99" s="14"/>
      <c r="O99" s="12"/>
      <c r="P99" s="15"/>
    </row>
    <row r="100" spans="1:18" x14ac:dyDescent="0.2">
      <c r="A100" s="11" t="s">
        <v>299</v>
      </c>
      <c r="B100" s="11" t="s">
        <v>300</v>
      </c>
      <c r="C100" s="11" t="s">
        <v>299</v>
      </c>
      <c r="D100" s="11" t="s">
        <v>275</v>
      </c>
      <c r="E100" s="12">
        <v>50</v>
      </c>
      <c r="F100" s="12">
        <v>100</v>
      </c>
      <c r="G100" s="12">
        <v>10</v>
      </c>
      <c r="H100" s="12">
        <v>150</v>
      </c>
      <c r="I100" s="12"/>
      <c r="J100" s="12"/>
      <c r="K100" s="13"/>
      <c r="L100" s="12">
        <f t="shared" ref="L100:L116" si="15">SUM(I100:K100)</f>
        <v>0</v>
      </c>
      <c r="M100" s="12">
        <f t="shared" ref="M100:M116" si="16">$L100/$H100</f>
        <v>0</v>
      </c>
      <c r="N100" s="14"/>
      <c r="O100" s="15">
        <v>0.1</v>
      </c>
      <c r="P100" s="15">
        <f t="shared" ref="P100:P116" si="17">$M100*$O100</f>
        <v>0</v>
      </c>
    </row>
    <row r="101" spans="1:18" x14ac:dyDescent="0.2">
      <c r="A101" s="11" t="s">
        <v>97</v>
      </c>
      <c r="B101" s="11" t="s">
        <v>98</v>
      </c>
      <c r="C101" s="11" t="s">
        <v>97</v>
      </c>
      <c r="D101" s="11" t="s">
        <v>275</v>
      </c>
      <c r="E101" s="12">
        <v>50</v>
      </c>
      <c r="F101" s="12">
        <v>150</v>
      </c>
      <c r="G101" s="12">
        <v>10</v>
      </c>
      <c r="H101" s="12">
        <v>150</v>
      </c>
      <c r="I101" s="12"/>
      <c r="J101" s="12"/>
      <c r="K101" s="13"/>
      <c r="L101" s="12">
        <f t="shared" si="15"/>
        <v>0</v>
      </c>
      <c r="M101" s="12">
        <f t="shared" si="16"/>
        <v>0</v>
      </c>
      <c r="N101" s="14"/>
      <c r="O101" s="15">
        <v>0.1</v>
      </c>
      <c r="P101" s="15">
        <f t="shared" si="17"/>
        <v>0</v>
      </c>
    </row>
    <row r="102" spans="1:18" x14ac:dyDescent="0.2">
      <c r="A102" s="36" t="s">
        <v>235</v>
      </c>
      <c r="B102" s="36" t="s">
        <v>98</v>
      </c>
      <c r="C102" s="36">
        <v>90448200</v>
      </c>
      <c r="D102" s="36" t="s">
        <v>277</v>
      </c>
      <c r="E102" s="12" t="s">
        <v>102</v>
      </c>
      <c r="F102" s="12">
        <v>150</v>
      </c>
      <c r="G102" s="12">
        <v>10</v>
      </c>
      <c r="H102" s="12">
        <v>150</v>
      </c>
      <c r="I102" s="12"/>
      <c r="J102" s="12"/>
      <c r="K102" s="13"/>
      <c r="L102" s="12">
        <f t="shared" si="15"/>
        <v>0</v>
      </c>
      <c r="M102" s="12">
        <f t="shared" si="16"/>
        <v>0</v>
      </c>
      <c r="N102" s="14"/>
      <c r="O102" s="15">
        <v>0.1</v>
      </c>
      <c r="P102" s="15">
        <f t="shared" si="17"/>
        <v>0</v>
      </c>
    </row>
    <row r="103" spans="1:18" x14ac:dyDescent="0.2">
      <c r="A103" s="11" t="s">
        <v>224</v>
      </c>
      <c r="B103" s="11" t="s">
        <v>225</v>
      </c>
      <c r="C103" s="11" t="s">
        <v>224</v>
      </c>
      <c r="D103" s="11" t="s">
        <v>275</v>
      </c>
      <c r="E103" s="12">
        <v>50</v>
      </c>
      <c r="F103" s="12">
        <v>200</v>
      </c>
      <c r="G103" s="12">
        <v>10</v>
      </c>
      <c r="H103" s="12">
        <v>150</v>
      </c>
      <c r="I103" s="12"/>
      <c r="J103" s="12"/>
      <c r="K103" s="13"/>
      <c r="L103" s="12">
        <f t="shared" si="15"/>
        <v>0</v>
      </c>
      <c r="M103" s="12">
        <f t="shared" si="16"/>
        <v>0</v>
      </c>
      <c r="N103" s="14"/>
      <c r="O103" s="15">
        <v>0.06</v>
      </c>
      <c r="P103" s="15">
        <f t="shared" si="17"/>
        <v>0</v>
      </c>
    </row>
    <row r="104" spans="1:18" x14ac:dyDescent="0.2">
      <c r="A104" s="11" t="s">
        <v>99</v>
      </c>
      <c r="B104" s="11" t="s">
        <v>100</v>
      </c>
      <c r="C104" s="11" t="s">
        <v>99</v>
      </c>
      <c r="D104" s="11" t="s">
        <v>275</v>
      </c>
      <c r="E104" s="12">
        <v>50</v>
      </c>
      <c r="F104" s="12">
        <v>300</v>
      </c>
      <c r="G104" s="12">
        <v>10</v>
      </c>
      <c r="H104" s="12">
        <v>75</v>
      </c>
      <c r="I104" s="12"/>
      <c r="J104" s="12"/>
      <c r="K104" s="13"/>
      <c r="L104" s="12">
        <f t="shared" si="15"/>
        <v>0</v>
      </c>
      <c r="M104" s="12">
        <f t="shared" si="16"/>
        <v>0</v>
      </c>
      <c r="N104" s="14"/>
      <c r="O104" s="15">
        <v>0.1</v>
      </c>
      <c r="P104" s="15">
        <f t="shared" si="17"/>
        <v>0</v>
      </c>
    </row>
    <row r="105" spans="1:18" x14ac:dyDescent="0.2">
      <c r="A105" s="36" t="s">
        <v>101</v>
      </c>
      <c r="B105" s="36" t="s">
        <v>100</v>
      </c>
      <c r="C105" s="36">
        <v>90448300</v>
      </c>
      <c r="D105" s="36" t="s">
        <v>277</v>
      </c>
      <c r="E105" s="12" t="s">
        <v>102</v>
      </c>
      <c r="F105" s="12">
        <v>300</v>
      </c>
      <c r="G105" s="12">
        <v>10</v>
      </c>
      <c r="H105" s="12">
        <v>75</v>
      </c>
      <c r="I105" s="12"/>
      <c r="J105" s="12"/>
      <c r="K105" s="13"/>
      <c r="L105" s="12">
        <f t="shared" si="15"/>
        <v>0</v>
      </c>
      <c r="M105" s="12">
        <f t="shared" si="16"/>
        <v>0</v>
      </c>
      <c r="N105" s="14"/>
      <c r="O105" s="15">
        <v>0.1</v>
      </c>
      <c r="P105" s="15">
        <f t="shared" si="17"/>
        <v>0</v>
      </c>
    </row>
    <row r="106" spans="1:18" x14ac:dyDescent="0.2">
      <c r="A106" s="11" t="s">
        <v>103</v>
      </c>
      <c r="B106" s="11" t="s">
        <v>104</v>
      </c>
      <c r="C106" s="11" t="s">
        <v>103</v>
      </c>
      <c r="D106" s="11" t="s">
        <v>275</v>
      </c>
      <c r="E106" s="12">
        <v>50</v>
      </c>
      <c r="F106" s="12">
        <v>450</v>
      </c>
      <c r="G106" s="12">
        <v>10</v>
      </c>
      <c r="H106" s="12">
        <v>50</v>
      </c>
      <c r="I106" s="12"/>
      <c r="J106" s="12"/>
      <c r="K106" s="13"/>
      <c r="L106" s="12">
        <f t="shared" si="15"/>
        <v>0</v>
      </c>
      <c r="M106" s="12">
        <f t="shared" si="16"/>
        <v>0</v>
      </c>
      <c r="N106" s="14"/>
      <c r="O106" s="15">
        <v>0.1</v>
      </c>
      <c r="P106" s="15">
        <f t="shared" si="17"/>
        <v>0</v>
      </c>
    </row>
    <row r="107" spans="1:18" x14ac:dyDescent="0.2">
      <c r="A107" s="36" t="s">
        <v>186</v>
      </c>
      <c r="B107" s="36" t="s">
        <v>104</v>
      </c>
      <c r="C107" s="36">
        <v>90448400</v>
      </c>
      <c r="D107" s="36" t="s">
        <v>277</v>
      </c>
      <c r="E107" s="12" t="s">
        <v>102</v>
      </c>
      <c r="F107" s="12">
        <v>450</v>
      </c>
      <c r="G107" s="12">
        <v>10</v>
      </c>
      <c r="H107" s="12">
        <v>50</v>
      </c>
      <c r="I107" s="12"/>
      <c r="J107" s="12"/>
      <c r="K107" s="13"/>
      <c r="L107" s="12">
        <f t="shared" si="15"/>
        <v>0</v>
      </c>
      <c r="M107" s="12">
        <f t="shared" si="16"/>
        <v>0</v>
      </c>
      <c r="N107" s="14"/>
      <c r="O107" s="15">
        <v>0.1</v>
      </c>
      <c r="P107" s="15">
        <f t="shared" si="17"/>
        <v>0</v>
      </c>
    </row>
    <row r="108" spans="1:18" x14ac:dyDescent="0.2">
      <c r="A108" s="11" t="s">
        <v>105</v>
      </c>
      <c r="B108" s="11" t="s">
        <v>106</v>
      </c>
      <c r="C108" s="11" t="s">
        <v>105</v>
      </c>
      <c r="D108" s="11" t="s">
        <v>275</v>
      </c>
      <c r="E108" s="12">
        <v>50</v>
      </c>
      <c r="F108" s="12">
        <v>600</v>
      </c>
      <c r="G108" s="12">
        <v>10</v>
      </c>
      <c r="H108" s="12">
        <v>50</v>
      </c>
      <c r="I108" s="12"/>
      <c r="J108" s="12"/>
      <c r="K108" s="13"/>
      <c r="L108" s="12">
        <f t="shared" si="15"/>
        <v>0</v>
      </c>
      <c r="M108" s="12">
        <f t="shared" si="16"/>
        <v>0</v>
      </c>
      <c r="N108" s="14"/>
      <c r="O108" s="15">
        <v>0.13</v>
      </c>
      <c r="P108" s="15">
        <f t="shared" si="17"/>
        <v>0</v>
      </c>
    </row>
    <row r="109" spans="1:18" x14ac:dyDescent="0.2">
      <c r="A109" s="36" t="s">
        <v>107</v>
      </c>
      <c r="B109" s="36" t="s">
        <v>106</v>
      </c>
      <c r="C109" s="36">
        <v>90448600</v>
      </c>
      <c r="D109" s="36" t="s">
        <v>277</v>
      </c>
      <c r="E109" s="12" t="s">
        <v>102</v>
      </c>
      <c r="F109" s="12">
        <v>600</v>
      </c>
      <c r="G109" s="12">
        <v>10</v>
      </c>
      <c r="H109" s="12">
        <v>50</v>
      </c>
      <c r="I109" s="12"/>
      <c r="J109" s="12"/>
      <c r="K109" s="13"/>
      <c r="L109" s="12">
        <f t="shared" si="15"/>
        <v>0</v>
      </c>
      <c r="M109" s="12">
        <f t="shared" si="16"/>
        <v>0</v>
      </c>
      <c r="N109" s="14"/>
      <c r="O109" s="15">
        <v>0.13</v>
      </c>
      <c r="P109" s="15">
        <f t="shared" si="17"/>
        <v>0</v>
      </c>
    </row>
    <row r="110" spans="1:18" x14ac:dyDescent="0.2">
      <c r="A110" s="36" t="s">
        <v>266</v>
      </c>
      <c r="B110" s="36" t="s">
        <v>267</v>
      </c>
      <c r="C110" s="36">
        <v>90448605</v>
      </c>
      <c r="D110" s="36" t="s">
        <v>277</v>
      </c>
      <c r="E110" s="12" t="s">
        <v>102</v>
      </c>
      <c r="F110" s="12">
        <v>700</v>
      </c>
      <c r="G110" s="12">
        <v>5</v>
      </c>
      <c r="H110" s="12">
        <v>25</v>
      </c>
      <c r="I110" s="12"/>
      <c r="J110" s="12"/>
      <c r="K110" s="13"/>
      <c r="L110" s="12">
        <f t="shared" si="15"/>
        <v>0</v>
      </c>
      <c r="M110" s="12">
        <f t="shared" si="16"/>
        <v>0</v>
      </c>
      <c r="N110" s="14"/>
      <c r="O110" s="15">
        <v>0.1</v>
      </c>
      <c r="P110" s="15">
        <f t="shared" si="17"/>
        <v>0</v>
      </c>
    </row>
    <row r="111" spans="1:18" x14ac:dyDescent="0.2">
      <c r="A111" s="11" t="s">
        <v>202</v>
      </c>
      <c r="B111" s="11" t="s">
        <v>203</v>
      </c>
      <c r="C111" s="11" t="s">
        <v>202</v>
      </c>
      <c r="D111" s="11" t="s">
        <v>275</v>
      </c>
      <c r="E111" s="12">
        <v>50</v>
      </c>
      <c r="F111" s="12">
        <v>750</v>
      </c>
      <c r="G111" s="12">
        <v>5</v>
      </c>
      <c r="H111" s="12">
        <v>25</v>
      </c>
      <c r="I111" s="12"/>
      <c r="J111" s="12"/>
      <c r="K111" s="13"/>
      <c r="L111" s="12">
        <f t="shared" si="15"/>
        <v>0</v>
      </c>
      <c r="M111" s="12">
        <f t="shared" si="16"/>
        <v>0</v>
      </c>
      <c r="N111" s="14"/>
      <c r="O111" s="15">
        <v>0.1</v>
      </c>
      <c r="P111" s="15">
        <f t="shared" si="17"/>
        <v>0</v>
      </c>
    </row>
    <row r="112" spans="1:18" x14ac:dyDescent="0.2">
      <c r="A112" s="11" t="s">
        <v>108</v>
      </c>
      <c r="B112" s="11" t="s">
        <v>109</v>
      </c>
      <c r="C112" s="11" t="s">
        <v>108</v>
      </c>
      <c r="D112" s="11" t="s">
        <v>275</v>
      </c>
      <c r="E112" s="12">
        <v>50</v>
      </c>
      <c r="F112" s="12">
        <v>900</v>
      </c>
      <c r="G112" s="12">
        <v>5</v>
      </c>
      <c r="H112" s="12">
        <v>25</v>
      </c>
      <c r="I112" s="12"/>
      <c r="J112" s="12"/>
      <c r="K112" s="13"/>
      <c r="L112" s="12">
        <f t="shared" si="15"/>
        <v>0</v>
      </c>
      <c r="M112" s="12">
        <f t="shared" si="16"/>
        <v>0</v>
      </c>
      <c r="N112" s="14"/>
      <c r="O112" s="15">
        <v>0.1</v>
      </c>
      <c r="P112" s="15">
        <f t="shared" si="17"/>
        <v>0</v>
      </c>
    </row>
    <row r="113" spans="1:18" x14ac:dyDescent="0.2">
      <c r="A113" s="36" t="s">
        <v>187</v>
      </c>
      <c r="B113" s="36" t="s">
        <v>109</v>
      </c>
      <c r="C113" s="36">
        <v>90448700</v>
      </c>
      <c r="D113" s="36" t="s">
        <v>277</v>
      </c>
      <c r="E113" s="12" t="s">
        <v>102</v>
      </c>
      <c r="F113" s="12">
        <v>900</v>
      </c>
      <c r="G113" s="12">
        <v>5</v>
      </c>
      <c r="H113" s="12">
        <v>25</v>
      </c>
      <c r="I113" s="12"/>
      <c r="J113" s="12"/>
      <c r="K113" s="13"/>
      <c r="L113" s="12">
        <f t="shared" si="15"/>
        <v>0</v>
      </c>
      <c r="M113" s="12">
        <f t="shared" si="16"/>
        <v>0</v>
      </c>
      <c r="N113" s="14"/>
      <c r="O113" s="15">
        <v>0.1</v>
      </c>
      <c r="P113" s="15">
        <f t="shared" si="17"/>
        <v>0</v>
      </c>
    </row>
    <row r="114" spans="1:18" x14ac:dyDescent="0.2">
      <c r="A114" s="11" t="s">
        <v>110</v>
      </c>
      <c r="B114" s="11" t="s">
        <v>111</v>
      </c>
      <c r="C114" s="11" t="s">
        <v>110</v>
      </c>
      <c r="D114" s="11" t="s">
        <v>275</v>
      </c>
      <c r="E114" s="12">
        <v>50</v>
      </c>
      <c r="F114" s="12">
        <v>1200</v>
      </c>
      <c r="G114" s="12">
        <v>5</v>
      </c>
      <c r="H114" s="12">
        <v>25</v>
      </c>
      <c r="I114" s="12"/>
      <c r="J114" s="12"/>
      <c r="K114" s="13"/>
      <c r="L114" s="12">
        <f t="shared" si="15"/>
        <v>0</v>
      </c>
      <c r="M114" s="12">
        <f t="shared" si="16"/>
        <v>0</v>
      </c>
      <c r="N114" s="14"/>
      <c r="O114" s="15">
        <v>0.13</v>
      </c>
      <c r="P114" s="15">
        <f t="shared" si="17"/>
        <v>0</v>
      </c>
    </row>
    <row r="115" spans="1:18" x14ac:dyDescent="0.2">
      <c r="A115" s="36" t="s">
        <v>204</v>
      </c>
      <c r="B115" s="36" t="s">
        <v>111</v>
      </c>
      <c r="C115" s="31" t="s">
        <v>205</v>
      </c>
      <c r="D115" s="36" t="s">
        <v>277</v>
      </c>
      <c r="E115" s="12">
        <v>50</v>
      </c>
      <c r="F115" s="12">
        <v>1200</v>
      </c>
      <c r="G115" s="12">
        <v>5</v>
      </c>
      <c r="H115" s="12">
        <v>25</v>
      </c>
      <c r="I115" s="12"/>
      <c r="J115" s="12"/>
      <c r="K115" s="13"/>
      <c r="L115" s="12">
        <f t="shared" si="15"/>
        <v>0</v>
      </c>
      <c r="M115" s="12">
        <f t="shared" si="16"/>
        <v>0</v>
      </c>
      <c r="N115" s="14"/>
      <c r="O115" s="15">
        <v>0.13</v>
      </c>
      <c r="P115" s="15">
        <f t="shared" si="17"/>
        <v>0</v>
      </c>
    </row>
    <row r="116" spans="1:18" x14ac:dyDescent="0.2">
      <c r="A116" s="36" t="s">
        <v>268</v>
      </c>
      <c r="B116" s="36" t="s">
        <v>269</v>
      </c>
      <c r="C116" s="31" t="s">
        <v>270</v>
      </c>
      <c r="D116" s="36" t="s">
        <v>277</v>
      </c>
      <c r="E116" s="12">
        <v>50</v>
      </c>
      <c r="F116" s="12">
        <v>2400</v>
      </c>
      <c r="G116" s="12">
        <v>5</v>
      </c>
      <c r="H116" s="12">
        <v>25</v>
      </c>
      <c r="I116" s="12"/>
      <c r="J116" s="12"/>
      <c r="K116" s="13"/>
      <c r="L116" s="12">
        <f t="shared" si="15"/>
        <v>0</v>
      </c>
      <c r="M116" s="12">
        <f t="shared" si="16"/>
        <v>0</v>
      </c>
      <c r="N116" s="14"/>
      <c r="O116" s="15">
        <v>0.13</v>
      </c>
      <c r="P116" s="15">
        <f t="shared" si="17"/>
        <v>0</v>
      </c>
      <c r="Q116" s="43">
        <f>SUM(P101:P116)</f>
        <v>0</v>
      </c>
      <c r="R116" s="3">
        <f>Q116*100/$Q$151</f>
        <v>0</v>
      </c>
    </row>
    <row r="117" spans="1:18" x14ac:dyDescent="0.2">
      <c r="A117" s="318" t="s">
        <v>112</v>
      </c>
      <c r="B117" s="319"/>
      <c r="C117" s="29"/>
      <c r="D117" s="29"/>
      <c r="E117" s="30"/>
      <c r="F117" s="12"/>
      <c r="G117" s="12"/>
      <c r="H117" s="12"/>
      <c r="I117" s="12"/>
      <c r="J117" s="12"/>
      <c r="K117" s="36"/>
      <c r="L117" s="12"/>
      <c r="M117" s="12"/>
      <c r="N117" s="14"/>
      <c r="O117" s="12"/>
      <c r="P117" s="15"/>
    </row>
    <row r="118" spans="1:18" x14ac:dyDescent="0.2">
      <c r="A118" s="11" t="s">
        <v>216</v>
      </c>
      <c r="B118" s="11" t="s">
        <v>217</v>
      </c>
      <c r="C118" s="11" t="s">
        <v>216</v>
      </c>
      <c r="D118" s="11" t="s">
        <v>275</v>
      </c>
      <c r="E118" s="12">
        <v>20</v>
      </c>
      <c r="F118" s="12">
        <v>150</v>
      </c>
      <c r="G118" s="12">
        <v>10</v>
      </c>
      <c r="H118" s="12">
        <v>400</v>
      </c>
      <c r="I118" s="12"/>
      <c r="J118" s="12"/>
      <c r="K118" s="36"/>
      <c r="L118" s="12">
        <f t="shared" ref="L118:L150" si="18">SUM(I118:K118)</f>
        <v>0</v>
      </c>
      <c r="M118" s="12">
        <f t="shared" ref="M118:M150" si="19">$L118/$H118</f>
        <v>0</v>
      </c>
      <c r="N118" s="14"/>
      <c r="O118" s="12">
        <v>0.06</v>
      </c>
      <c r="P118" s="15">
        <f t="shared" ref="P118:P150" si="20">$M118*$O118</f>
        <v>0</v>
      </c>
    </row>
    <row r="119" spans="1:18" x14ac:dyDescent="0.2">
      <c r="A119" s="36" t="s">
        <v>226</v>
      </c>
      <c r="B119" s="36" t="s">
        <v>217</v>
      </c>
      <c r="C119" s="36">
        <v>90444200</v>
      </c>
      <c r="D119" s="36" t="s">
        <v>277</v>
      </c>
      <c r="E119" s="12">
        <v>20</v>
      </c>
      <c r="F119" s="12">
        <v>150</v>
      </c>
      <c r="G119" s="12">
        <v>10</v>
      </c>
      <c r="H119" s="12">
        <v>400</v>
      </c>
      <c r="I119" s="12"/>
      <c r="J119" s="12"/>
      <c r="K119" s="36"/>
      <c r="L119" s="12">
        <f t="shared" si="18"/>
        <v>0</v>
      </c>
      <c r="M119" s="12">
        <f t="shared" si="19"/>
        <v>0</v>
      </c>
      <c r="N119" s="14"/>
      <c r="O119" s="12">
        <v>0.06</v>
      </c>
      <c r="P119" s="15">
        <f t="shared" si="20"/>
        <v>0</v>
      </c>
    </row>
    <row r="120" spans="1:18" x14ac:dyDescent="0.2">
      <c r="A120" s="11" t="s">
        <v>191</v>
      </c>
      <c r="B120" s="11" t="s">
        <v>192</v>
      </c>
      <c r="C120" s="11" t="s">
        <v>191</v>
      </c>
      <c r="D120" s="11" t="s">
        <v>275</v>
      </c>
      <c r="E120" s="12">
        <v>20</v>
      </c>
      <c r="F120" s="12">
        <v>200</v>
      </c>
      <c r="G120" s="12">
        <v>10</v>
      </c>
      <c r="H120" s="12">
        <v>300</v>
      </c>
      <c r="I120" s="12"/>
      <c r="J120" s="12"/>
      <c r="K120" s="36"/>
      <c r="L120" s="12">
        <f t="shared" si="18"/>
        <v>0</v>
      </c>
      <c r="M120" s="12">
        <f t="shared" si="19"/>
        <v>0</v>
      </c>
      <c r="N120" s="14"/>
      <c r="O120" s="12">
        <v>0.06</v>
      </c>
      <c r="P120" s="15">
        <f t="shared" si="20"/>
        <v>0</v>
      </c>
    </row>
    <row r="121" spans="1:18" x14ac:dyDescent="0.2">
      <c r="A121" s="11" t="s">
        <v>160</v>
      </c>
      <c r="B121" s="11" t="s">
        <v>161</v>
      </c>
      <c r="C121" s="11" t="s">
        <v>160</v>
      </c>
      <c r="D121" s="11" t="s">
        <v>275</v>
      </c>
      <c r="E121" s="12">
        <v>20</v>
      </c>
      <c r="F121" s="12">
        <v>300</v>
      </c>
      <c r="G121" s="12">
        <v>10</v>
      </c>
      <c r="H121" s="12">
        <v>200</v>
      </c>
      <c r="I121" s="12"/>
      <c r="J121" s="12"/>
      <c r="K121" s="13"/>
      <c r="L121" s="12">
        <f t="shared" si="18"/>
        <v>0</v>
      </c>
      <c r="M121" s="12">
        <f t="shared" si="19"/>
        <v>0</v>
      </c>
      <c r="N121" s="14"/>
      <c r="O121" s="15">
        <v>0.06</v>
      </c>
      <c r="P121" s="15">
        <f t="shared" si="20"/>
        <v>0</v>
      </c>
    </row>
    <row r="122" spans="1:18" x14ac:dyDescent="0.2">
      <c r="A122" s="36" t="s">
        <v>215</v>
      </c>
      <c r="B122" s="36" t="s">
        <v>161</v>
      </c>
      <c r="C122" s="36">
        <v>90444300</v>
      </c>
      <c r="D122" s="36" t="s">
        <v>277</v>
      </c>
      <c r="E122" s="12" t="s">
        <v>46</v>
      </c>
      <c r="F122" s="12">
        <v>300</v>
      </c>
      <c r="G122" s="12">
        <v>10</v>
      </c>
      <c r="H122" s="12">
        <v>200</v>
      </c>
      <c r="I122" s="12"/>
      <c r="J122" s="12"/>
      <c r="K122" s="13"/>
      <c r="L122" s="12">
        <f t="shared" si="18"/>
        <v>0</v>
      </c>
      <c r="M122" s="12">
        <f t="shared" si="19"/>
        <v>0</v>
      </c>
      <c r="N122" s="14"/>
      <c r="O122" s="15">
        <v>0.06</v>
      </c>
      <c r="P122" s="15">
        <f t="shared" si="20"/>
        <v>0</v>
      </c>
    </row>
    <row r="123" spans="1:18" x14ac:dyDescent="0.2">
      <c r="A123" s="11" t="s">
        <v>206</v>
      </c>
      <c r="B123" s="11" t="s">
        <v>114</v>
      </c>
      <c r="C123" s="11" t="s">
        <v>206</v>
      </c>
      <c r="D123" s="11" t="s">
        <v>275</v>
      </c>
      <c r="E123" s="12">
        <v>20</v>
      </c>
      <c r="F123" s="12">
        <v>450</v>
      </c>
      <c r="G123" s="12">
        <v>10</v>
      </c>
      <c r="H123" s="12">
        <v>100</v>
      </c>
      <c r="I123" s="12"/>
      <c r="J123" s="12"/>
      <c r="K123" s="25"/>
      <c r="L123" s="12">
        <f t="shared" si="18"/>
        <v>0</v>
      </c>
      <c r="M123" s="12">
        <f t="shared" si="19"/>
        <v>0</v>
      </c>
      <c r="N123" s="14"/>
      <c r="O123" s="15">
        <v>0.08</v>
      </c>
      <c r="P123" s="15">
        <f t="shared" si="20"/>
        <v>0</v>
      </c>
    </row>
    <row r="124" spans="1:18" x14ac:dyDescent="0.2">
      <c r="A124" s="36" t="s">
        <v>113</v>
      </c>
      <c r="B124" s="36" t="s">
        <v>114</v>
      </c>
      <c r="C124" s="36">
        <v>90444400</v>
      </c>
      <c r="D124" s="36" t="s">
        <v>277</v>
      </c>
      <c r="E124" s="12" t="s">
        <v>46</v>
      </c>
      <c r="F124" s="12">
        <v>450</v>
      </c>
      <c r="G124" s="12">
        <v>10</v>
      </c>
      <c r="H124" s="12">
        <v>100</v>
      </c>
      <c r="I124" s="12"/>
      <c r="J124" s="12"/>
      <c r="K124" s="13"/>
      <c r="L124" s="12">
        <f t="shared" si="18"/>
        <v>0</v>
      </c>
      <c r="M124" s="12">
        <f t="shared" si="19"/>
        <v>0</v>
      </c>
      <c r="N124" s="14"/>
      <c r="O124" s="15">
        <v>0.08</v>
      </c>
      <c r="P124" s="15">
        <f t="shared" si="20"/>
        <v>0</v>
      </c>
    </row>
    <row r="125" spans="1:18" x14ac:dyDescent="0.2">
      <c r="A125" s="11" t="s">
        <v>115</v>
      </c>
      <c r="B125" s="11" t="s">
        <v>116</v>
      </c>
      <c r="C125" s="11" t="s">
        <v>115</v>
      </c>
      <c r="D125" s="11" t="s">
        <v>275</v>
      </c>
      <c r="E125" s="12">
        <v>20</v>
      </c>
      <c r="F125" s="12">
        <v>600</v>
      </c>
      <c r="G125" s="12">
        <v>10</v>
      </c>
      <c r="H125" s="12">
        <v>100</v>
      </c>
      <c r="I125" s="12"/>
      <c r="J125" s="12"/>
      <c r="K125" s="13"/>
      <c r="L125" s="12">
        <f t="shared" si="18"/>
        <v>0</v>
      </c>
      <c r="M125" s="12">
        <f t="shared" si="19"/>
        <v>0</v>
      </c>
      <c r="N125" s="14"/>
      <c r="O125" s="15">
        <v>0.06</v>
      </c>
      <c r="P125" s="15">
        <f t="shared" si="20"/>
        <v>0</v>
      </c>
    </row>
    <row r="126" spans="1:18" x14ac:dyDescent="0.2">
      <c r="A126" s="36" t="s">
        <v>188</v>
      </c>
      <c r="B126" s="36" t="s">
        <v>116</v>
      </c>
      <c r="C126" s="36">
        <v>90444600</v>
      </c>
      <c r="D126" s="36" t="s">
        <v>277</v>
      </c>
      <c r="E126" s="12" t="s">
        <v>46</v>
      </c>
      <c r="F126" s="12">
        <v>600</v>
      </c>
      <c r="G126" s="12">
        <v>10</v>
      </c>
      <c r="H126" s="12">
        <v>100</v>
      </c>
      <c r="I126" s="12"/>
      <c r="J126" s="12"/>
      <c r="K126" s="13"/>
      <c r="L126" s="12">
        <f t="shared" si="18"/>
        <v>0</v>
      </c>
      <c r="M126" s="12">
        <f t="shared" si="19"/>
        <v>0</v>
      </c>
      <c r="N126" s="14"/>
      <c r="O126" s="15">
        <v>0.06</v>
      </c>
      <c r="P126" s="15">
        <f t="shared" si="20"/>
        <v>0</v>
      </c>
    </row>
    <row r="127" spans="1:18" x14ac:dyDescent="0.2">
      <c r="A127" s="11" t="s">
        <v>117</v>
      </c>
      <c r="B127" s="11" t="s">
        <v>118</v>
      </c>
      <c r="C127" s="11" t="s">
        <v>117</v>
      </c>
      <c r="D127" s="11" t="s">
        <v>275</v>
      </c>
      <c r="E127" s="12">
        <v>20</v>
      </c>
      <c r="F127" s="12">
        <v>750</v>
      </c>
      <c r="G127" s="12">
        <v>10</v>
      </c>
      <c r="H127" s="12">
        <v>100</v>
      </c>
      <c r="I127" s="12"/>
      <c r="J127" s="12"/>
      <c r="K127" s="13"/>
      <c r="L127" s="12">
        <f t="shared" si="18"/>
        <v>0</v>
      </c>
      <c r="M127" s="12">
        <f t="shared" si="19"/>
        <v>0</v>
      </c>
      <c r="N127" s="14"/>
      <c r="O127" s="15">
        <v>7.0000000000000007E-2</v>
      </c>
      <c r="P127" s="15">
        <f t="shared" si="20"/>
        <v>0</v>
      </c>
    </row>
    <row r="128" spans="1:18" x14ac:dyDescent="0.2">
      <c r="A128" s="36" t="s">
        <v>189</v>
      </c>
      <c r="B128" s="36" t="s">
        <v>118</v>
      </c>
      <c r="C128" s="36">
        <v>90444700</v>
      </c>
      <c r="D128" s="36" t="s">
        <v>277</v>
      </c>
      <c r="E128" s="12" t="s">
        <v>46</v>
      </c>
      <c r="F128" s="12">
        <v>750</v>
      </c>
      <c r="G128" s="12">
        <v>10</v>
      </c>
      <c r="H128" s="12">
        <v>100</v>
      </c>
      <c r="I128" s="12"/>
      <c r="J128" s="12"/>
      <c r="K128" s="13"/>
      <c r="L128" s="12">
        <f t="shared" si="18"/>
        <v>0</v>
      </c>
      <c r="M128" s="12">
        <f t="shared" si="19"/>
        <v>0</v>
      </c>
      <c r="N128" s="14"/>
      <c r="O128" s="15">
        <v>7.0000000000000007E-2</v>
      </c>
      <c r="P128" s="15">
        <f t="shared" si="20"/>
        <v>0</v>
      </c>
    </row>
    <row r="129" spans="1:18" x14ac:dyDescent="0.2">
      <c r="A129" s="11" t="s">
        <v>119</v>
      </c>
      <c r="B129" s="11" t="s">
        <v>120</v>
      </c>
      <c r="C129" s="11" t="s">
        <v>119</v>
      </c>
      <c r="D129" s="11" t="s">
        <v>275</v>
      </c>
      <c r="E129" s="12">
        <v>20</v>
      </c>
      <c r="F129" s="12">
        <v>900</v>
      </c>
      <c r="G129" s="12">
        <v>10</v>
      </c>
      <c r="H129" s="12">
        <v>50</v>
      </c>
      <c r="I129" s="12"/>
      <c r="J129" s="12"/>
      <c r="K129" s="13"/>
      <c r="L129" s="12">
        <f t="shared" si="18"/>
        <v>0</v>
      </c>
      <c r="M129" s="12">
        <f t="shared" si="19"/>
        <v>0</v>
      </c>
      <c r="N129" s="14"/>
      <c r="O129" s="15">
        <v>0.08</v>
      </c>
      <c r="P129" s="15">
        <f t="shared" si="20"/>
        <v>0</v>
      </c>
    </row>
    <row r="130" spans="1:18" x14ac:dyDescent="0.2">
      <c r="A130" s="36" t="s">
        <v>263</v>
      </c>
      <c r="B130" s="36" t="s">
        <v>120</v>
      </c>
      <c r="C130" s="36">
        <v>90444800</v>
      </c>
      <c r="D130" s="36" t="s">
        <v>277</v>
      </c>
      <c r="E130" s="12" t="s">
        <v>46</v>
      </c>
      <c r="F130" s="12">
        <v>900</v>
      </c>
      <c r="G130" s="12">
        <v>10</v>
      </c>
      <c r="H130" s="12">
        <v>50</v>
      </c>
      <c r="I130" s="12"/>
      <c r="J130" s="12"/>
      <c r="K130" s="13"/>
      <c r="L130" s="12">
        <f t="shared" si="18"/>
        <v>0</v>
      </c>
      <c r="M130" s="12">
        <f t="shared" si="19"/>
        <v>0</v>
      </c>
      <c r="N130" s="14"/>
      <c r="O130" s="15">
        <v>0.08</v>
      </c>
      <c r="P130" s="15">
        <f t="shared" si="20"/>
        <v>0</v>
      </c>
    </row>
    <row r="131" spans="1:18" x14ac:dyDescent="0.2">
      <c r="A131" s="11" t="s">
        <v>121</v>
      </c>
      <c r="B131" s="11" t="s">
        <v>122</v>
      </c>
      <c r="C131" s="11" t="s">
        <v>121</v>
      </c>
      <c r="D131" s="11" t="s">
        <v>275</v>
      </c>
      <c r="E131" s="12">
        <v>20</v>
      </c>
      <c r="F131" s="12">
        <v>1200</v>
      </c>
      <c r="G131" s="12">
        <v>10</v>
      </c>
      <c r="H131" s="12">
        <v>50</v>
      </c>
      <c r="I131" s="12"/>
      <c r="J131" s="12"/>
      <c r="K131" s="13"/>
      <c r="L131" s="12">
        <f t="shared" si="18"/>
        <v>0</v>
      </c>
      <c r="M131" s="12">
        <f t="shared" si="19"/>
        <v>0</v>
      </c>
      <c r="N131" s="14"/>
      <c r="O131" s="15">
        <v>0.11</v>
      </c>
      <c r="P131" s="15">
        <f t="shared" si="20"/>
        <v>0</v>
      </c>
    </row>
    <row r="132" spans="1:18" x14ac:dyDescent="0.2">
      <c r="A132" s="11" t="s">
        <v>207</v>
      </c>
      <c r="B132" s="11" t="s">
        <v>208</v>
      </c>
      <c r="C132" s="11" t="s">
        <v>207</v>
      </c>
      <c r="D132" s="11" t="s">
        <v>275</v>
      </c>
      <c r="E132" s="12">
        <v>20</v>
      </c>
      <c r="F132" s="12">
        <v>1500</v>
      </c>
      <c r="G132" s="12">
        <v>10</v>
      </c>
      <c r="H132" s="12">
        <v>50</v>
      </c>
      <c r="I132" s="12"/>
      <c r="J132" s="12"/>
      <c r="K132" s="13"/>
      <c r="L132" s="12">
        <f t="shared" si="18"/>
        <v>0</v>
      </c>
      <c r="M132" s="12">
        <f t="shared" si="19"/>
        <v>0</v>
      </c>
      <c r="N132" s="14"/>
      <c r="O132" s="15">
        <v>7.0000000000000007E-2</v>
      </c>
      <c r="P132" s="15">
        <f t="shared" si="20"/>
        <v>0</v>
      </c>
    </row>
    <row r="133" spans="1:18" x14ac:dyDescent="0.2">
      <c r="A133" s="11" t="s">
        <v>209</v>
      </c>
      <c r="B133" s="11" t="s">
        <v>210</v>
      </c>
      <c r="C133" s="11" t="s">
        <v>209</v>
      </c>
      <c r="D133" s="11" t="s">
        <v>275</v>
      </c>
      <c r="E133" s="12">
        <v>20</v>
      </c>
      <c r="F133" s="12">
        <v>1800</v>
      </c>
      <c r="G133" s="12">
        <v>10</v>
      </c>
      <c r="H133" s="12">
        <v>50</v>
      </c>
      <c r="I133" s="12"/>
      <c r="J133" s="12"/>
      <c r="K133" s="13"/>
      <c r="L133" s="12">
        <f t="shared" si="18"/>
        <v>0</v>
      </c>
      <c r="M133" s="12">
        <f t="shared" si="19"/>
        <v>0</v>
      </c>
      <c r="N133" s="51"/>
      <c r="O133" s="15">
        <v>0.09</v>
      </c>
      <c r="P133" s="15">
        <f t="shared" si="20"/>
        <v>0</v>
      </c>
      <c r="Q133" s="43">
        <f>SUM(P118:P133)</f>
        <v>0</v>
      </c>
      <c r="R133" s="3">
        <f>Q133*100/$Q$151</f>
        <v>0</v>
      </c>
    </row>
    <row r="134" spans="1:18" x14ac:dyDescent="0.2">
      <c r="A134" s="11" t="s">
        <v>123</v>
      </c>
      <c r="B134" s="11" t="s">
        <v>124</v>
      </c>
      <c r="C134" s="11" t="s">
        <v>123</v>
      </c>
      <c r="D134" s="11" t="s">
        <v>275</v>
      </c>
      <c r="E134" s="12">
        <v>25</v>
      </c>
      <c r="F134" s="12">
        <v>150</v>
      </c>
      <c r="G134" s="12">
        <v>10</v>
      </c>
      <c r="H134" s="12">
        <v>200</v>
      </c>
      <c r="I134" s="12"/>
      <c r="J134" s="12"/>
      <c r="K134" s="13"/>
      <c r="L134" s="12">
        <f t="shared" si="18"/>
        <v>0</v>
      </c>
      <c r="M134" s="12">
        <f t="shared" si="19"/>
        <v>0</v>
      </c>
      <c r="N134" s="14"/>
      <c r="O134" s="15">
        <v>0.04</v>
      </c>
      <c r="P134" s="15">
        <f t="shared" si="20"/>
        <v>0</v>
      </c>
    </row>
    <row r="135" spans="1:18" x14ac:dyDescent="0.2">
      <c r="A135" s="36" t="s">
        <v>257</v>
      </c>
      <c r="B135" s="36" t="s">
        <v>124</v>
      </c>
      <c r="C135" s="36">
        <v>90445200</v>
      </c>
      <c r="D135" s="36" t="s">
        <v>277</v>
      </c>
      <c r="E135" s="12">
        <v>25</v>
      </c>
      <c r="F135" s="12">
        <v>150</v>
      </c>
      <c r="G135" s="12">
        <v>10</v>
      </c>
      <c r="H135" s="12">
        <v>200</v>
      </c>
      <c r="I135" s="12"/>
      <c r="J135" s="12"/>
      <c r="K135" s="13"/>
      <c r="L135" s="12">
        <f t="shared" si="18"/>
        <v>0</v>
      </c>
      <c r="M135" s="12">
        <f t="shared" si="19"/>
        <v>0</v>
      </c>
      <c r="N135" s="14"/>
      <c r="O135" s="15">
        <v>0.04</v>
      </c>
      <c r="P135" s="15">
        <f t="shared" si="20"/>
        <v>0</v>
      </c>
    </row>
    <row r="136" spans="1:18" x14ac:dyDescent="0.2">
      <c r="A136" s="11" t="s">
        <v>125</v>
      </c>
      <c r="B136" s="11" t="s">
        <v>126</v>
      </c>
      <c r="C136" s="11" t="s">
        <v>125</v>
      </c>
      <c r="D136" s="11" t="s">
        <v>275</v>
      </c>
      <c r="E136" s="12">
        <v>25</v>
      </c>
      <c r="F136" s="12">
        <v>300</v>
      </c>
      <c r="G136" s="12">
        <v>10</v>
      </c>
      <c r="H136" s="12">
        <v>100</v>
      </c>
      <c r="I136" s="12"/>
      <c r="J136" s="12"/>
      <c r="K136" s="13"/>
      <c r="L136" s="12">
        <f t="shared" si="18"/>
        <v>0</v>
      </c>
      <c r="M136" s="12">
        <f t="shared" si="19"/>
        <v>0</v>
      </c>
      <c r="N136" s="14"/>
      <c r="O136" s="15">
        <v>0.04</v>
      </c>
      <c r="P136" s="15">
        <f t="shared" si="20"/>
        <v>0</v>
      </c>
    </row>
    <row r="137" spans="1:18" x14ac:dyDescent="0.2">
      <c r="A137" s="36" t="s">
        <v>127</v>
      </c>
      <c r="B137" s="36" t="s">
        <v>126</v>
      </c>
      <c r="C137" s="36">
        <v>90445300</v>
      </c>
      <c r="D137" s="36" t="s">
        <v>277</v>
      </c>
      <c r="E137" s="12" t="s">
        <v>63</v>
      </c>
      <c r="F137" s="12">
        <v>300</v>
      </c>
      <c r="G137" s="12">
        <v>10</v>
      </c>
      <c r="H137" s="12">
        <v>100</v>
      </c>
      <c r="I137" s="12"/>
      <c r="J137" s="12"/>
      <c r="K137" s="13"/>
      <c r="L137" s="12">
        <f t="shared" si="18"/>
        <v>0</v>
      </c>
      <c r="M137" s="12">
        <f t="shared" si="19"/>
        <v>0</v>
      </c>
      <c r="N137" s="14"/>
      <c r="O137" s="15">
        <v>0.04</v>
      </c>
      <c r="P137" s="15">
        <f t="shared" si="20"/>
        <v>0</v>
      </c>
    </row>
    <row r="138" spans="1:18" x14ac:dyDescent="0.2">
      <c r="A138" s="11" t="s">
        <v>128</v>
      </c>
      <c r="B138" s="11" t="s">
        <v>129</v>
      </c>
      <c r="C138" s="11" t="s">
        <v>128</v>
      </c>
      <c r="D138" s="11" t="s">
        <v>275</v>
      </c>
      <c r="E138" s="12">
        <v>25</v>
      </c>
      <c r="F138" s="12">
        <v>450</v>
      </c>
      <c r="G138" s="12">
        <v>10</v>
      </c>
      <c r="H138" s="12">
        <v>100</v>
      </c>
      <c r="I138" s="12"/>
      <c r="J138" s="12"/>
      <c r="K138" s="13"/>
      <c r="L138" s="12">
        <f t="shared" si="18"/>
        <v>0</v>
      </c>
      <c r="M138" s="12">
        <f t="shared" si="19"/>
        <v>0</v>
      </c>
      <c r="N138" s="14"/>
      <c r="O138" s="15">
        <v>0.06</v>
      </c>
      <c r="P138" s="15">
        <f t="shared" si="20"/>
        <v>0</v>
      </c>
    </row>
    <row r="139" spans="1:18" x14ac:dyDescent="0.2">
      <c r="A139" s="36" t="s">
        <v>190</v>
      </c>
      <c r="B139" s="36" t="s">
        <v>129</v>
      </c>
      <c r="C139" s="36">
        <v>90445400</v>
      </c>
      <c r="D139" s="36" t="s">
        <v>277</v>
      </c>
      <c r="E139" s="12" t="s">
        <v>63</v>
      </c>
      <c r="F139" s="12">
        <v>450</v>
      </c>
      <c r="G139" s="12">
        <v>10</v>
      </c>
      <c r="H139" s="12">
        <v>100</v>
      </c>
      <c r="I139" s="12"/>
      <c r="J139" s="12"/>
      <c r="K139" s="13"/>
      <c r="L139" s="12">
        <f t="shared" si="18"/>
        <v>0</v>
      </c>
      <c r="M139" s="12">
        <f t="shared" si="19"/>
        <v>0</v>
      </c>
      <c r="N139" s="14"/>
      <c r="O139" s="15">
        <v>0.06</v>
      </c>
      <c r="P139" s="15">
        <f t="shared" si="20"/>
        <v>0</v>
      </c>
    </row>
    <row r="140" spans="1:18" x14ac:dyDescent="0.2">
      <c r="A140" s="11" t="s">
        <v>130</v>
      </c>
      <c r="B140" s="11" t="s">
        <v>131</v>
      </c>
      <c r="C140" s="11" t="s">
        <v>130</v>
      </c>
      <c r="D140" s="11" t="s">
        <v>275</v>
      </c>
      <c r="E140" s="12">
        <v>25</v>
      </c>
      <c r="F140" s="12">
        <v>600</v>
      </c>
      <c r="G140" s="12">
        <v>10</v>
      </c>
      <c r="H140" s="12">
        <v>50</v>
      </c>
      <c r="I140" s="12"/>
      <c r="J140" s="12"/>
      <c r="K140" s="13"/>
      <c r="L140" s="12">
        <f t="shared" si="18"/>
        <v>0</v>
      </c>
      <c r="M140" s="12">
        <f t="shared" si="19"/>
        <v>0</v>
      </c>
      <c r="N140" s="14"/>
      <c r="O140" s="15">
        <v>0.04</v>
      </c>
      <c r="P140" s="15">
        <f t="shared" si="20"/>
        <v>0</v>
      </c>
    </row>
    <row r="141" spans="1:18" x14ac:dyDescent="0.2">
      <c r="A141" s="36" t="s">
        <v>211</v>
      </c>
      <c r="B141" s="36" t="s">
        <v>131</v>
      </c>
      <c r="C141" s="36">
        <v>90445600</v>
      </c>
      <c r="D141" s="36" t="s">
        <v>277</v>
      </c>
      <c r="E141" s="12">
        <v>25</v>
      </c>
      <c r="F141" s="12">
        <v>600</v>
      </c>
      <c r="G141" s="12">
        <v>10</v>
      </c>
      <c r="H141" s="12">
        <v>50</v>
      </c>
      <c r="I141" s="12"/>
      <c r="J141" s="12"/>
      <c r="K141" s="13"/>
      <c r="L141" s="12">
        <f t="shared" si="18"/>
        <v>0</v>
      </c>
      <c r="M141" s="12">
        <f t="shared" si="19"/>
        <v>0</v>
      </c>
      <c r="N141" s="14"/>
      <c r="O141" s="15">
        <v>0.04</v>
      </c>
      <c r="P141" s="15">
        <f t="shared" si="20"/>
        <v>0</v>
      </c>
    </row>
    <row r="142" spans="1:18" x14ac:dyDescent="0.2">
      <c r="A142" s="11" t="s">
        <v>162</v>
      </c>
      <c r="B142" s="11" t="s">
        <v>163</v>
      </c>
      <c r="C142" s="11" t="s">
        <v>162</v>
      </c>
      <c r="D142" s="11" t="s">
        <v>275</v>
      </c>
      <c r="E142" s="12">
        <v>25</v>
      </c>
      <c r="F142" s="12">
        <v>750</v>
      </c>
      <c r="G142" s="12">
        <v>10</v>
      </c>
      <c r="H142" s="12">
        <v>50</v>
      </c>
      <c r="I142" s="12"/>
      <c r="J142" s="12"/>
      <c r="K142" s="13"/>
      <c r="L142" s="12">
        <f t="shared" si="18"/>
        <v>0</v>
      </c>
      <c r="M142" s="12">
        <f t="shared" si="19"/>
        <v>0</v>
      </c>
      <c r="N142" s="14"/>
      <c r="O142" s="15">
        <v>0.04</v>
      </c>
      <c r="P142" s="15">
        <f t="shared" si="20"/>
        <v>0</v>
      </c>
    </row>
    <row r="143" spans="1:18" x14ac:dyDescent="0.2">
      <c r="A143" s="36" t="s">
        <v>218</v>
      </c>
      <c r="B143" s="36" t="s">
        <v>163</v>
      </c>
      <c r="C143" s="31" t="s">
        <v>219</v>
      </c>
      <c r="D143" s="36" t="s">
        <v>277</v>
      </c>
      <c r="E143" s="12">
        <v>25</v>
      </c>
      <c r="F143" s="12">
        <v>750</v>
      </c>
      <c r="G143" s="12">
        <v>10</v>
      </c>
      <c r="H143" s="12">
        <v>50</v>
      </c>
      <c r="I143" s="12"/>
      <c r="J143" s="12"/>
      <c r="K143" s="13"/>
      <c r="L143" s="12">
        <f t="shared" si="18"/>
        <v>0</v>
      </c>
      <c r="M143" s="12">
        <f t="shared" si="19"/>
        <v>0</v>
      </c>
      <c r="N143" s="14"/>
      <c r="O143" s="15">
        <v>0.04</v>
      </c>
      <c r="P143" s="15">
        <f t="shared" si="20"/>
        <v>0</v>
      </c>
    </row>
    <row r="144" spans="1:18" x14ac:dyDescent="0.2">
      <c r="A144" s="11" t="s">
        <v>132</v>
      </c>
      <c r="B144" s="11" t="s">
        <v>133</v>
      </c>
      <c r="C144" s="11" t="s">
        <v>132</v>
      </c>
      <c r="D144" s="11" t="s">
        <v>275</v>
      </c>
      <c r="E144" s="12">
        <v>25</v>
      </c>
      <c r="F144" s="12">
        <v>900</v>
      </c>
      <c r="G144" s="12">
        <v>10</v>
      </c>
      <c r="H144" s="12">
        <v>50</v>
      </c>
      <c r="I144" s="12"/>
      <c r="J144" s="12"/>
      <c r="K144" s="13"/>
      <c r="L144" s="12">
        <f t="shared" si="18"/>
        <v>0</v>
      </c>
      <c r="M144" s="12">
        <f t="shared" si="19"/>
        <v>0</v>
      </c>
      <c r="N144" s="14"/>
      <c r="O144" s="15">
        <v>0.06</v>
      </c>
      <c r="P144" s="15">
        <f t="shared" si="20"/>
        <v>0</v>
      </c>
    </row>
    <row r="145" spans="1:18" x14ac:dyDescent="0.2">
      <c r="A145" s="36" t="s">
        <v>264</v>
      </c>
      <c r="B145" s="36" t="s">
        <v>133</v>
      </c>
      <c r="C145" s="31" t="s">
        <v>265</v>
      </c>
      <c r="D145" s="36" t="s">
        <v>277</v>
      </c>
      <c r="E145" s="12">
        <v>25</v>
      </c>
      <c r="F145" s="12">
        <v>900</v>
      </c>
      <c r="G145" s="12">
        <v>10</v>
      </c>
      <c r="H145" s="12">
        <v>50</v>
      </c>
      <c r="I145" s="12"/>
      <c r="J145" s="12"/>
      <c r="K145" s="13"/>
      <c r="L145" s="12">
        <f t="shared" si="18"/>
        <v>0</v>
      </c>
      <c r="M145" s="12">
        <f t="shared" si="19"/>
        <v>0</v>
      </c>
      <c r="N145" s="14"/>
      <c r="O145" s="15">
        <v>0.06</v>
      </c>
      <c r="P145" s="15">
        <f t="shared" si="20"/>
        <v>0</v>
      </c>
    </row>
    <row r="146" spans="1:18" x14ac:dyDescent="0.2">
      <c r="A146" s="11" t="s">
        <v>134</v>
      </c>
      <c r="B146" s="11" t="s">
        <v>135</v>
      </c>
      <c r="C146" s="11" t="s">
        <v>134</v>
      </c>
      <c r="D146" s="11" t="s">
        <v>275</v>
      </c>
      <c r="E146" s="12">
        <v>25</v>
      </c>
      <c r="F146" s="12">
        <v>1200</v>
      </c>
      <c r="G146" s="12">
        <v>10</v>
      </c>
      <c r="H146" s="12">
        <v>50</v>
      </c>
      <c r="I146" s="12"/>
      <c r="J146" s="12"/>
      <c r="K146" s="13"/>
      <c r="L146" s="12">
        <f t="shared" si="18"/>
        <v>0</v>
      </c>
      <c r="M146" s="12">
        <f t="shared" si="19"/>
        <v>0</v>
      </c>
      <c r="N146" s="14"/>
      <c r="O146" s="15">
        <v>0.08</v>
      </c>
      <c r="P146" s="15">
        <f t="shared" si="20"/>
        <v>0</v>
      </c>
    </row>
    <row r="147" spans="1:18" x14ac:dyDescent="0.2">
      <c r="A147" s="11" t="s">
        <v>238</v>
      </c>
      <c r="B147" s="11" t="s">
        <v>239</v>
      </c>
      <c r="C147" s="11" t="s">
        <v>238</v>
      </c>
      <c r="D147" s="11" t="s">
        <v>275</v>
      </c>
      <c r="E147" s="12">
        <v>25</v>
      </c>
      <c r="F147" s="12">
        <v>1524</v>
      </c>
      <c r="G147" s="12">
        <v>10</v>
      </c>
      <c r="H147" s="12">
        <v>50</v>
      </c>
      <c r="I147" s="12"/>
      <c r="J147" s="12"/>
      <c r="K147" s="13"/>
      <c r="L147" s="12">
        <f t="shared" si="18"/>
        <v>0</v>
      </c>
      <c r="M147" s="12">
        <f t="shared" si="19"/>
        <v>0</v>
      </c>
      <c r="N147" s="14"/>
      <c r="O147" s="15">
        <v>0.08</v>
      </c>
      <c r="P147" s="15">
        <f t="shared" si="20"/>
        <v>0</v>
      </c>
    </row>
    <row r="148" spans="1:18" x14ac:dyDescent="0.2">
      <c r="A148" s="11" t="s">
        <v>164</v>
      </c>
      <c r="B148" s="11" t="s">
        <v>165</v>
      </c>
      <c r="C148" s="11" t="s">
        <v>164</v>
      </c>
      <c r="D148" s="11" t="s">
        <v>275</v>
      </c>
      <c r="E148" s="12">
        <v>25</v>
      </c>
      <c r="F148" s="12">
        <v>1800</v>
      </c>
      <c r="G148" s="12">
        <v>10</v>
      </c>
      <c r="H148" s="12">
        <v>50</v>
      </c>
      <c r="I148" s="12"/>
      <c r="J148" s="12"/>
      <c r="K148" s="13"/>
      <c r="L148" s="12">
        <f t="shared" si="18"/>
        <v>0</v>
      </c>
      <c r="M148" s="12">
        <f t="shared" si="19"/>
        <v>0</v>
      </c>
      <c r="N148" s="14"/>
      <c r="O148" s="15">
        <v>0.12</v>
      </c>
      <c r="P148" s="15">
        <f t="shared" si="20"/>
        <v>0</v>
      </c>
    </row>
    <row r="149" spans="1:18" x14ac:dyDescent="0.2">
      <c r="A149" s="36" t="s">
        <v>227</v>
      </c>
      <c r="B149" s="36" t="s">
        <v>165</v>
      </c>
      <c r="C149" s="36">
        <v>90445900</v>
      </c>
      <c r="D149" s="36" t="s">
        <v>277</v>
      </c>
      <c r="E149" s="12">
        <v>25</v>
      </c>
      <c r="F149" s="12">
        <v>1800</v>
      </c>
      <c r="G149" s="12">
        <v>10</v>
      </c>
      <c r="H149" s="12">
        <v>50</v>
      </c>
      <c r="I149" s="12"/>
      <c r="J149" s="12"/>
      <c r="K149" s="13"/>
      <c r="L149" s="12">
        <f t="shared" si="18"/>
        <v>0</v>
      </c>
      <c r="M149" s="12">
        <f t="shared" si="19"/>
        <v>0</v>
      </c>
      <c r="N149" s="14"/>
      <c r="O149" s="15">
        <v>0.12</v>
      </c>
      <c r="P149" s="15">
        <f t="shared" si="20"/>
        <v>0</v>
      </c>
      <c r="Q149" s="43"/>
    </row>
    <row r="150" spans="1:18" x14ac:dyDescent="0.2">
      <c r="A150" s="36" t="s">
        <v>301</v>
      </c>
      <c r="B150" s="36" t="s">
        <v>302</v>
      </c>
      <c r="C150" s="36">
        <v>90446000</v>
      </c>
      <c r="D150" s="36" t="s">
        <v>277</v>
      </c>
      <c r="E150" s="12">
        <v>25</v>
      </c>
      <c r="F150" s="12">
        <v>2400</v>
      </c>
      <c r="G150" s="12">
        <v>10</v>
      </c>
      <c r="H150" s="12">
        <v>50</v>
      </c>
      <c r="I150" s="12"/>
      <c r="J150" s="12"/>
      <c r="K150" s="13"/>
      <c r="L150" s="12">
        <f t="shared" si="18"/>
        <v>0</v>
      </c>
      <c r="M150" s="12">
        <f t="shared" si="19"/>
        <v>0</v>
      </c>
      <c r="N150" s="14"/>
      <c r="O150" s="15">
        <v>0.12</v>
      </c>
      <c r="P150" s="15">
        <f t="shared" si="20"/>
        <v>0</v>
      </c>
      <c r="Q150" s="43">
        <f>SUM(P134:P150)</f>
        <v>0</v>
      </c>
      <c r="R150" s="3">
        <f>Q150*100/$Q$151</f>
        <v>0</v>
      </c>
    </row>
    <row r="151" spans="1:18" x14ac:dyDescent="0.2">
      <c r="A151" s="313"/>
      <c r="B151" s="313"/>
      <c r="C151" s="313"/>
      <c r="D151" s="313"/>
      <c r="E151" s="313"/>
      <c r="F151" s="313"/>
      <c r="G151" s="313"/>
      <c r="H151" s="314"/>
      <c r="I151" s="36">
        <f t="shared" ref="I151:K151" si="21">SUBTOTAL(9,I5:I150)</f>
        <v>9000</v>
      </c>
      <c r="J151" s="36">
        <f t="shared" ref="J151" si="22">SUBTOTAL(9,J5:J150)</f>
        <v>0</v>
      </c>
      <c r="K151" s="36">
        <f t="shared" si="21"/>
        <v>0</v>
      </c>
      <c r="L151" s="36">
        <f>SUBTOTAL(9,L5:L150)</f>
        <v>9000</v>
      </c>
      <c r="M151" s="36">
        <f>SUBTOTAL(9,M5:M150)</f>
        <v>55</v>
      </c>
      <c r="N151" s="32"/>
      <c r="O151" s="12"/>
      <c r="P151" s="36">
        <f>SUBTOTAL(9,P5:P150)</f>
        <v>2.5999999999999996</v>
      </c>
      <c r="Q151" s="3">
        <f>SUM(Q5:Q150)</f>
        <v>2.5999999999999996</v>
      </c>
      <c r="R151" s="3">
        <f>SUM(R5:R150)</f>
        <v>99.999999999999986</v>
      </c>
    </row>
    <row r="152" spans="1:18" x14ac:dyDescent="0.2">
      <c r="A152" s="312"/>
      <c r="B152" s="313"/>
      <c r="C152" s="313"/>
      <c r="D152" s="313"/>
      <c r="E152" s="313"/>
      <c r="F152" s="313"/>
      <c r="G152" s="313"/>
      <c r="H152" s="314"/>
      <c r="I152" s="36">
        <v>55</v>
      </c>
      <c r="J152" s="36"/>
      <c r="K152" s="36"/>
      <c r="L152" s="36"/>
      <c r="M152" s="36">
        <f>SUM(I152:K152)</f>
        <v>55</v>
      </c>
      <c r="P152" s="3">
        <f>P151/30</f>
        <v>8.6666666666666656E-2</v>
      </c>
    </row>
    <row r="153" spans="1:18" x14ac:dyDescent="0.2">
      <c r="A153" s="312"/>
      <c r="B153" s="313"/>
      <c r="C153" s="313"/>
      <c r="D153" s="313"/>
      <c r="E153" s="313"/>
      <c r="F153" s="313"/>
      <c r="G153" s="313"/>
      <c r="H153" s="314"/>
      <c r="I153" s="36">
        <v>2.6</v>
      </c>
      <c r="J153" s="36"/>
      <c r="K153" s="36"/>
      <c r="L153" s="36"/>
      <c r="M153" s="36">
        <f>SUM(I153:K153)</f>
        <v>2.6</v>
      </c>
    </row>
    <row r="154" spans="1:18" x14ac:dyDescent="0.2">
      <c r="A154" s="34"/>
      <c r="B154" s="34"/>
      <c r="C154" s="34"/>
      <c r="D154" s="34"/>
      <c r="E154" s="34"/>
      <c r="F154" s="34"/>
      <c r="G154" s="34"/>
      <c r="H154" s="34"/>
    </row>
    <row r="155" spans="1:18" x14ac:dyDescent="0.2">
      <c r="A155" s="28" t="s">
        <v>136</v>
      </c>
      <c r="B155" s="28" t="s">
        <v>136</v>
      </c>
      <c r="C155" s="30"/>
      <c r="D155" s="30"/>
      <c r="E155" s="8" t="s">
        <v>10</v>
      </c>
      <c r="F155" s="8" t="s">
        <v>137</v>
      </c>
      <c r="G155" s="300" t="s">
        <v>138</v>
      </c>
      <c r="H155" s="301"/>
      <c r="I155" s="20"/>
      <c r="J155" s="20"/>
      <c r="K155" s="20"/>
      <c r="L155" s="12"/>
      <c r="M155" s="12"/>
      <c r="N155" s="35"/>
      <c r="O155" s="12"/>
      <c r="P155" s="15"/>
    </row>
    <row r="156" spans="1:18" x14ac:dyDescent="0.2">
      <c r="A156" s="36"/>
      <c r="B156" s="36"/>
      <c r="C156" s="36"/>
      <c r="D156" s="36"/>
      <c r="E156" s="8"/>
      <c r="F156" s="8"/>
      <c r="G156" s="8" t="s">
        <v>139</v>
      </c>
      <c r="H156" s="8" t="s">
        <v>140</v>
      </c>
      <c r="I156" s="8" t="s">
        <v>140</v>
      </c>
      <c r="J156" s="8" t="s">
        <v>140</v>
      </c>
      <c r="K156" s="8" t="s">
        <v>140</v>
      </c>
      <c r="L156" s="36" t="s">
        <v>140</v>
      </c>
      <c r="M156" s="36" t="s">
        <v>12</v>
      </c>
      <c r="N156" s="37"/>
      <c r="O156" s="12"/>
      <c r="P156" s="15"/>
    </row>
    <row r="157" spans="1:18" x14ac:dyDescent="0.2">
      <c r="A157" s="38" t="s">
        <v>142</v>
      </c>
      <c r="B157" s="38" t="s">
        <v>143</v>
      </c>
      <c r="C157" s="38" t="s">
        <v>142</v>
      </c>
      <c r="D157" s="38" t="s">
        <v>142</v>
      </c>
      <c r="E157" s="12">
        <v>13</v>
      </c>
      <c r="F157" s="12">
        <v>25</v>
      </c>
      <c r="G157" s="12">
        <v>5</v>
      </c>
      <c r="H157" s="12">
        <v>125</v>
      </c>
      <c r="I157" s="12"/>
      <c r="J157" s="12">
        <v>2500</v>
      </c>
      <c r="K157" s="12"/>
      <c r="L157" s="12">
        <f>SUM(I157:K157)</f>
        <v>2500</v>
      </c>
      <c r="M157" s="12">
        <f>$L157/$H157</f>
        <v>20</v>
      </c>
      <c r="N157" s="39"/>
      <c r="O157" s="15">
        <v>0.09</v>
      </c>
      <c r="P157" s="15">
        <f>$M157*$O157</f>
        <v>1.7999999999999998</v>
      </c>
    </row>
    <row r="158" spans="1:18" x14ac:dyDescent="0.2">
      <c r="A158" s="38" t="s">
        <v>144</v>
      </c>
      <c r="B158" s="38" t="s">
        <v>145</v>
      </c>
      <c r="C158" s="38" t="s">
        <v>144</v>
      </c>
      <c r="D158" s="38" t="s">
        <v>144</v>
      </c>
      <c r="E158" s="12">
        <v>19</v>
      </c>
      <c r="F158" s="12">
        <v>25</v>
      </c>
      <c r="G158" s="12">
        <v>5</v>
      </c>
      <c r="H158" s="12">
        <v>125</v>
      </c>
      <c r="I158" s="12"/>
      <c r="J158" s="12">
        <v>2500</v>
      </c>
      <c r="K158" s="12"/>
      <c r="L158" s="12">
        <f>SUM(I158:K158)</f>
        <v>2500</v>
      </c>
      <c r="M158" s="12">
        <f>$L158/$H158</f>
        <v>20</v>
      </c>
      <c r="N158" s="39"/>
      <c r="O158" s="15">
        <v>0.15</v>
      </c>
      <c r="P158" s="15">
        <f>$M158*$O158</f>
        <v>3</v>
      </c>
    </row>
    <row r="159" spans="1:18" x14ac:dyDescent="0.2">
      <c r="B159" s="3"/>
      <c r="I159" s="36">
        <f t="shared" ref="I159:K159" si="23">SUM(I157:I158)</f>
        <v>0</v>
      </c>
      <c r="J159" s="36">
        <f t="shared" ref="J159" si="24">SUM(J157:J158)</f>
        <v>5000</v>
      </c>
      <c r="K159" s="36">
        <f t="shared" si="23"/>
        <v>0</v>
      </c>
      <c r="L159" s="36">
        <f>SUBTOTAL(9,L157:L158)</f>
        <v>5000</v>
      </c>
      <c r="M159" s="36">
        <f>SUBTOTAL(9,M157:M158)</f>
        <v>40</v>
      </c>
      <c r="N159" s="37"/>
      <c r="O159" s="12"/>
      <c r="P159" s="33">
        <f>SUBTOTAL(9,P157:P158)</f>
        <v>4.8</v>
      </c>
    </row>
    <row r="160" spans="1:18" x14ac:dyDescent="0.2">
      <c r="B160" s="3"/>
      <c r="I160" s="40"/>
      <c r="J160" s="40"/>
      <c r="K160" s="40"/>
      <c r="L160" s="36">
        <v>0</v>
      </c>
      <c r="M160" s="36">
        <v>0</v>
      </c>
      <c r="N160" s="35"/>
      <c r="O160" s="12"/>
      <c r="P160" s="33">
        <v>0</v>
      </c>
    </row>
  </sheetData>
  <autoFilter ref="D3:D153"/>
  <mergeCells count="10">
    <mergeCell ref="L3:M3"/>
    <mergeCell ref="O3:P3"/>
    <mergeCell ref="A117:B117"/>
    <mergeCell ref="A151:H151"/>
    <mergeCell ref="A152:H152"/>
    <mergeCell ref="A153:H153"/>
    <mergeCell ref="G155:H155"/>
    <mergeCell ref="A1:D1"/>
    <mergeCell ref="A2:D2"/>
    <mergeCell ref="G3:H3"/>
  </mergeCells>
  <conditionalFormatting sqref="A5:XFD150">
    <cfRule type="expression" dxfId="63" priority="2">
      <formula>MOD(ROW(),2)</formula>
    </cfRule>
  </conditionalFormatting>
  <conditionalFormatting sqref="L5:L150">
    <cfRule type="cellIs" dxfId="62" priority="1" operator="greaterThan">
      <formula>10000</formula>
    </cfRule>
    <cfRule type="cellIs" dxfId="61" priority="4" operator="greaterThan">
      <formula>10000</formula>
    </cfRule>
  </conditionalFormatting>
  <conditionalFormatting sqref="L118:L150">
    <cfRule type="cellIs" dxfId="60" priority="9" operator="greaterThan">
      <formula>2000</formula>
    </cfRule>
  </conditionalFormatting>
  <conditionalFormatting sqref="P5:P116">
    <cfRule type="cellIs" dxfId="59" priority="3" operator="greaterThan">
      <formula>10</formula>
    </cfRule>
  </conditionalFormatting>
  <pageMargins left="0.25" right="0.25" top="0.75" bottom="0.75" header="0.3" footer="0.3"/>
  <pageSetup paperSize="9" scale="77" fitToHeight="0" orientation="landscape" r:id="rId1"/>
  <headerFooter alignWithMargins="0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6">
    <pageSetUpPr fitToPage="1"/>
  </sheetPr>
  <dimension ref="A1:R160"/>
  <sheetViews>
    <sheetView zoomScaleNormal="100" workbookViewId="0">
      <pane xSplit="4" ySplit="4" topLeftCell="E5" activePane="bottomRight" state="frozen"/>
      <selection pane="topRight" activeCell="D1" sqref="D1"/>
      <selection pane="bottomLeft" activeCell="A4" sqref="A4"/>
      <selection pane="bottomRight" activeCell="E5" sqref="E5"/>
    </sheetView>
  </sheetViews>
  <sheetFormatPr defaultColWidth="9.140625" defaultRowHeight="12.75" x14ac:dyDescent="0.2"/>
  <cols>
    <col min="1" max="1" width="12.5703125" style="3" customWidth="1"/>
    <col min="2" max="2" width="14" style="41" customWidth="1"/>
    <col min="3" max="3" width="14" style="3" bestFit="1" customWidth="1"/>
    <col min="4" max="4" width="12.28515625" style="3" customWidth="1"/>
    <col min="5" max="5" width="7.85546875" style="3" customWidth="1"/>
    <col min="6" max="6" width="8.5703125" style="3" customWidth="1"/>
    <col min="7" max="7" width="6.140625" style="3" customWidth="1"/>
    <col min="8" max="8" width="6.42578125" style="3" customWidth="1"/>
    <col min="9" max="10" width="10.140625" style="3" customWidth="1"/>
    <col min="11" max="11" width="8.28515625" style="3" customWidth="1"/>
    <col min="12" max="12" width="10.7109375" style="3" bestFit="1" customWidth="1"/>
    <col min="13" max="13" width="8.28515625" style="3" bestFit="1" customWidth="1"/>
    <col min="14" max="15" width="9.42578125" style="3" customWidth="1"/>
    <col min="16" max="16" width="9.28515625" style="3" customWidth="1"/>
    <col min="17" max="16384" width="9.140625" style="3"/>
  </cols>
  <sheetData>
    <row r="1" spans="1:16" x14ac:dyDescent="0.2">
      <c r="A1" s="315" t="s">
        <v>281</v>
      </c>
      <c r="B1" s="315"/>
      <c r="C1" s="315"/>
      <c r="D1" s="315"/>
      <c r="I1" s="46"/>
      <c r="J1" s="46"/>
    </row>
    <row r="2" spans="1:16" x14ac:dyDescent="0.2">
      <c r="A2" s="316" t="s">
        <v>329</v>
      </c>
      <c r="B2" s="317"/>
      <c r="C2" s="317"/>
      <c r="D2" s="317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30"/>
    </row>
    <row r="3" spans="1:16" x14ac:dyDescent="0.2">
      <c r="A3" s="4" t="s">
        <v>0</v>
      </c>
      <c r="B3" s="4" t="s">
        <v>1</v>
      </c>
      <c r="C3" s="4" t="s">
        <v>2</v>
      </c>
      <c r="D3" s="4" t="s">
        <v>274</v>
      </c>
      <c r="E3" s="4" t="s">
        <v>3</v>
      </c>
      <c r="F3" s="4" t="s">
        <v>4</v>
      </c>
      <c r="G3" s="300" t="s">
        <v>5</v>
      </c>
      <c r="H3" s="301"/>
      <c r="I3" s="50" t="s">
        <v>326</v>
      </c>
      <c r="J3" s="50" t="s">
        <v>330</v>
      </c>
      <c r="K3" s="5"/>
      <c r="L3" s="300" t="s">
        <v>6</v>
      </c>
      <c r="M3" s="301"/>
      <c r="N3" s="6"/>
      <c r="O3" s="300" t="s">
        <v>7</v>
      </c>
      <c r="P3" s="301"/>
    </row>
    <row r="4" spans="1:16" x14ac:dyDescent="0.2">
      <c r="A4" s="37" t="s">
        <v>8</v>
      </c>
      <c r="B4" s="37"/>
      <c r="C4" s="49"/>
      <c r="D4" s="49"/>
      <c r="E4" s="7" t="s">
        <v>9</v>
      </c>
      <c r="F4" s="36" t="s">
        <v>10</v>
      </c>
      <c r="G4" s="8" t="s">
        <v>11</v>
      </c>
      <c r="H4" s="8" t="s">
        <v>12</v>
      </c>
      <c r="I4" s="36" t="s">
        <v>327</v>
      </c>
      <c r="J4" s="36" t="s">
        <v>331</v>
      </c>
      <c r="K4" s="36"/>
      <c r="L4" s="8" t="s">
        <v>13</v>
      </c>
      <c r="M4" s="8" t="s">
        <v>12</v>
      </c>
      <c r="N4" s="9"/>
      <c r="O4" s="10" t="s">
        <v>14</v>
      </c>
      <c r="P4" s="10" t="s">
        <v>15</v>
      </c>
    </row>
    <row r="5" spans="1:16" x14ac:dyDescent="0.2">
      <c r="A5" s="11" t="s">
        <v>146</v>
      </c>
      <c r="B5" s="11" t="s">
        <v>147</v>
      </c>
      <c r="C5" s="11" t="s">
        <v>146</v>
      </c>
      <c r="D5" s="11" t="s">
        <v>275</v>
      </c>
      <c r="E5" s="12">
        <v>15</v>
      </c>
      <c r="F5" s="12">
        <v>1800</v>
      </c>
      <c r="G5" s="12">
        <v>10</v>
      </c>
      <c r="H5" s="12">
        <v>50</v>
      </c>
      <c r="I5" s="12"/>
      <c r="J5" s="12"/>
      <c r="K5" s="13"/>
      <c r="L5" s="12">
        <f t="shared" ref="L5:L20" si="0">SUM(I5:K5)</f>
        <v>0</v>
      </c>
      <c r="M5" s="12">
        <f t="shared" ref="M5:M20" si="1">$L5/$H5</f>
        <v>0</v>
      </c>
      <c r="N5" s="14"/>
      <c r="O5" s="15">
        <v>0.06</v>
      </c>
      <c r="P5" s="15">
        <f t="shared" ref="P5:P20" si="2">$M5*$O5</f>
        <v>0</v>
      </c>
    </row>
    <row r="6" spans="1:16" x14ac:dyDescent="0.2">
      <c r="A6" s="16" t="s">
        <v>244</v>
      </c>
      <c r="B6" s="16" t="s">
        <v>147</v>
      </c>
      <c r="C6" s="16" t="s">
        <v>245</v>
      </c>
      <c r="D6" s="16" t="s">
        <v>276</v>
      </c>
      <c r="E6" s="12">
        <v>15</v>
      </c>
      <c r="F6" s="12">
        <v>1800</v>
      </c>
      <c r="G6" s="12">
        <v>10</v>
      </c>
      <c r="H6" s="12">
        <v>50</v>
      </c>
      <c r="I6" s="12"/>
      <c r="J6" s="12"/>
      <c r="K6" s="13"/>
      <c r="L6" s="12">
        <f t="shared" si="0"/>
        <v>0</v>
      </c>
      <c r="M6" s="12">
        <f t="shared" si="1"/>
        <v>0</v>
      </c>
      <c r="N6" s="14"/>
      <c r="O6" s="15">
        <v>0.06</v>
      </c>
      <c r="P6" s="15">
        <f t="shared" si="2"/>
        <v>0</v>
      </c>
    </row>
    <row r="7" spans="1:16" x14ac:dyDescent="0.2">
      <c r="A7" s="11" t="s">
        <v>148</v>
      </c>
      <c r="B7" s="11" t="s">
        <v>149</v>
      </c>
      <c r="C7" s="11" t="s">
        <v>148</v>
      </c>
      <c r="D7" s="11" t="s">
        <v>275</v>
      </c>
      <c r="E7" s="12">
        <v>15</v>
      </c>
      <c r="F7" s="12">
        <v>1524</v>
      </c>
      <c r="G7" s="12">
        <v>10</v>
      </c>
      <c r="H7" s="12">
        <v>50</v>
      </c>
      <c r="I7" s="12"/>
      <c r="J7" s="12"/>
      <c r="K7" s="13"/>
      <c r="L7" s="12">
        <f t="shared" si="0"/>
        <v>0</v>
      </c>
      <c r="M7" s="12">
        <f t="shared" si="1"/>
        <v>0</v>
      </c>
      <c r="N7" s="14"/>
      <c r="O7" s="15">
        <v>0.05</v>
      </c>
      <c r="P7" s="15">
        <f t="shared" si="2"/>
        <v>0</v>
      </c>
    </row>
    <row r="8" spans="1:16" x14ac:dyDescent="0.2">
      <c r="A8" s="16" t="s">
        <v>246</v>
      </c>
      <c r="B8" s="16" t="s">
        <v>149</v>
      </c>
      <c r="C8" s="16" t="s">
        <v>247</v>
      </c>
      <c r="D8" s="16" t="s">
        <v>276</v>
      </c>
      <c r="E8" s="12">
        <v>15</v>
      </c>
      <c r="F8" s="12">
        <v>1500</v>
      </c>
      <c r="G8" s="12">
        <v>10</v>
      </c>
      <c r="H8" s="12">
        <v>50</v>
      </c>
      <c r="I8" s="12"/>
      <c r="J8" s="12"/>
      <c r="K8" s="13"/>
      <c r="L8" s="12">
        <f t="shared" si="0"/>
        <v>0</v>
      </c>
      <c r="M8" s="12">
        <f t="shared" si="1"/>
        <v>0</v>
      </c>
      <c r="N8" s="14"/>
      <c r="O8" s="15">
        <v>0.05</v>
      </c>
      <c r="P8" s="15">
        <f t="shared" si="2"/>
        <v>0</v>
      </c>
    </row>
    <row r="9" spans="1:16" x14ac:dyDescent="0.2">
      <c r="A9" s="11" t="s">
        <v>16</v>
      </c>
      <c r="B9" s="11" t="s">
        <v>17</v>
      </c>
      <c r="C9" s="11" t="s">
        <v>16</v>
      </c>
      <c r="D9" s="11" t="s">
        <v>275</v>
      </c>
      <c r="E9" s="12">
        <v>15</v>
      </c>
      <c r="F9" s="12">
        <v>1220</v>
      </c>
      <c r="G9" s="12">
        <v>10</v>
      </c>
      <c r="H9" s="12">
        <v>50</v>
      </c>
      <c r="I9" s="12"/>
      <c r="J9" s="12"/>
      <c r="K9" s="13"/>
      <c r="L9" s="12">
        <f t="shared" si="0"/>
        <v>0</v>
      </c>
      <c r="M9" s="12">
        <f t="shared" si="1"/>
        <v>0</v>
      </c>
      <c r="N9" s="14"/>
      <c r="O9" s="15">
        <v>0.04</v>
      </c>
      <c r="P9" s="15">
        <f t="shared" si="2"/>
        <v>0</v>
      </c>
    </row>
    <row r="10" spans="1:16" x14ac:dyDescent="0.2">
      <c r="A10" s="16" t="s">
        <v>18</v>
      </c>
      <c r="B10" s="16" t="s">
        <v>17</v>
      </c>
      <c r="C10" s="16" t="s">
        <v>19</v>
      </c>
      <c r="D10" s="16" t="s">
        <v>276</v>
      </c>
      <c r="E10" s="12">
        <v>15</v>
      </c>
      <c r="F10" s="12">
        <v>1200</v>
      </c>
      <c r="G10" s="12">
        <v>10</v>
      </c>
      <c r="H10" s="12">
        <v>50</v>
      </c>
      <c r="I10" s="12"/>
      <c r="J10" s="12"/>
      <c r="K10" s="13"/>
      <c r="L10" s="12">
        <f t="shared" si="0"/>
        <v>0</v>
      </c>
      <c r="M10" s="12">
        <f t="shared" si="1"/>
        <v>0</v>
      </c>
      <c r="N10" s="14"/>
      <c r="O10" s="15">
        <v>0.04</v>
      </c>
      <c r="P10" s="15">
        <f t="shared" si="2"/>
        <v>0</v>
      </c>
    </row>
    <row r="11" spans="1:16" x14ac:dyDescent="0.2">
      <c r="A11" s="11" t="s">
        <v>20</v>
      </c>
      <c r="B11" s="11" t="s">
        <v>21</v>
      </c>
      <c r="C11" s="11" t="s">
        <v>20</v>
      </c>
      <c r="D11" s="11" t="s">
        <v>275</v>
      </c>
      <c r="E11" s="12">
        <v>15</v>
      </c>
      <c r="F11" s="12">
        <v>915</v>
      </c>
      <c r="G11" s="12">
        <v>10</v>
      </c>
      <c r="H11" s="12">
        <v>100</v>
      </c>
      <c r="I11" s="12"/>
      <c r="J11" s="12"/>
      <c r="K11" s="13"/>
      <c r="L11" s="12">
        <f t="shared" si="0"/>
        <v>0</v>
      </c>
      <c r="M11" s="12">
        <f t="shared" si="1"/>
        <v>0</v>
      </c>
      <c r="N11" s="14"/>
      <c r="O11" s="15">
        <v>0.05</v>
      </c>
      <c r="P11" s="15">
        <f t="shared" si="2"/>
        <v>0</v>
      </c>
    </row>
    <row r="12" spans="1:16" x14ac:dyDescent="0.2">
      <c r="A12" s="16" t="s">
        <v>22</v>
      </c>
      <c r="B12" s="16" t="s">
        <v>21</v>
      </c>
      <c r="C12" s="16" t="s">
        <v>23</v>
      </c>
      <c r="D12" s="16" t="s">
        <v>276</v>
      </c>
      <c r="E12" s="12">
        <v>15</v>
      </c>
      <c r="F12" s="12">
        <v>900</v>
      </c>
      <c r="G12" s="12">
        <v>10</v>
      </c>
      <c r="H12" s="12">
        <v>100</v>
      </c>
      <c r="I12" s="12"/>
      <c r="J12" s="12"/>
      <c r="K12" s="13"/>
      <c r="L12" s="12">
        <f t="shared" si="0"/>
        <v>0</v>
      </c>
      <c r="M12" s="12">
        <f t="shared" si="1"/>
        <v>0</v>
      </c>
      <c r="N12" s="14"/>
      <c r="O12" s="15">
        <v>0.05</v>
      </c>
      <c r="P12" s="15">
        <f t="shared" si="2"/>
        <v>0</v>
      </c>
    </row>
    <row r="13" spans="1:16" x14ac:dyDescent="0.2">
      <c r="A13" s="13" t="s">
        <v>166</v>
      </c>
      <c r="B13" s="13" t="s">
        <v>21</v>
      </c>
      <c r="C13" s="13">
        <v>90441800</v>
      </c>
      <c r="D13" s="36" t="s">
        <v>277</v>
      </c>
      <c r="E13" s="12" t="s">
        <v>167</v>
      </c>
      <c r="F13" s="12">
        <v>900</v>
      </c>
      <c r="G13" s="12">
        <v>10</v>
      </c>
      <c r="H13" s="12">
        <v>100</v>
      </c>
      <c r="I13" s="12"/>
      <c r="J13" s="12"/>
      <c r="K13" s="13"/>
      <c r="L13" s="12">
        <f t="shared" si="0"/>
        <v>0</v>
      </c>
      <c r="M13" s="12">
        <f t="shared" si="1"/>
        <v>0</v>
      </c>
      <c r="N13" s="14"/>
      <c r="O13" s="15">
        <v>0.05</v>
      </c>
      <c r="P13" s="15">
        <f t="shared" si="2"/>
        <v>0</v>
      </c>
    </row>
    <row r="14" spans="1:16" x14ac:dyDescent="0.2">
      <c r="A14" s="11" t="s">
        <v>150</v>
      </c>
      <c r="B14" s="11" t="s">
        <v>151</v>
      </c>
      <c r="C14" s="11" t="s">
        <v>150</v>
      </c>
      <c r="D14" s="11" t="s">
        <v>275</v>
      </c>
      <c r="E14" s="12">
        <v>15</v>
      </c>
      <c r="F14" s="12">
        <v>760</v>
      </c>
      <c r="G14" s="12">
        <v>10</v>
      </c>
      <c r="H14" s="12">
        <v>100</v>
      </c>
      <c r="I14" s="12"/>
      <c r="J14" s="12"/>
      <c r="K14" s="13"/>
      <c r="L14" s="12">
        <f t="shared" si="0"/>
        <v>0</v>
      </c>
      <c r="M14" s="12">
        <f t="shared" si="1"/>
        <v>0</v>
      </c>
      <c r="N14" s="14"/>
      <c r="O14" s="15">
        <v>0.04</v>
      </c>
      <c r="P14" s="15">
        <f t="shared" si="2"/>
        <v>0</v>
      </c>
    </row>
    <row r="15" spans="1:16" x14ac:dyDescent="0.2">
      <c r="A15" s="16" t="s">
        <v>152</v>
      </c>
      <c r="B15" s="16" t="s">
        <v>151</v>
      </c>
      <c r="C15" s="16" t="s">
        <v>153</v>
      </c>
      <c r="D15" s="16" t="s">
        <v>276</v>
      </c>
      <c r="E15" s="12">
        <v>15</v>
      </c>
      <c r="F15" s="12">
        <v>750</v>
      </c>
      <c r="G15" s="12">
        <v>10</v>
      </c>
      <c r="H15" s="12">
        <v>100</v>
      </c>
      <c r="I15" s="12"/>
      <c r="J15" s="12"/>
      <c r="K15" s="13"/>
      <c r="L15" s="12">
        <f t="shared" si="0"/>
        <v>0</v>
      </c>
      <c r="M15" s="12">
        <f t="shared" si="1"/>
        <v>0</v>
      </c>
      <c r="N15" s="14"/>
      <c r="O15" s="15">
        <v>0.04</v>
      </c>
      <c r="P15" s="15">
        <f t="shared" si="2"/>
        <v>0</v>
      </c>
    </row>
    <row r="16" spans="1:16" x14ac:dyDescent="0.2">
      <c r="A16" s="11" t="s">
        <v>24</v>
      </c>
      <c r="B16" s="11" t="s">
        <v>25</v>
      </c>
      <c r="C16" s="11" t="s">
        <v>24</v>
      </c>
      <c r="D16" s="11" t="s">
        <v>275</v>
      </c>
      <c r="E16" s="12">
        <v>15</v>
      </c>
      <c r="F16" s="12">
        <v>610</v>
      </c>
      <c r="G16" s="12">
        <v>10</v>
      </c>
      <c r="H16" s="12">
        <v>100</v>
      </c>
      <c r="I16" s="12"/>
      <c r="J16" s="12">
        <v>2000</v>
      </c>
      <c r="K16" s="13"/>
      <c r="L16" s="12">
        <f t="shared" si="0"/>
        <v>2000</v>
      </c>
      <c r="M16" s="12">
        <f t="shared" si="1"/>
        <v>20</v>
      </c>
      <c r="N16" s="14"/>
      <c r="O16" s="15">
        <v>0.04</v>
      </c>
      <c r="P16" s="15">
        <f t="shared" si="2"/>
        <v>0.8</v>
      </c>
    </row>
    <row r="17" spans="1:18" x14ac:dyDescent="0.2">
      <c r="A17" s="36" t="s">
        <v>168</v>
      </c>
      <c r="B17" s="36" t="s">
        <v>25</v>
      </c>
      <c r="C17" s="36">
        <v>90441600</v>
      </c>
      <c r="D17" s="36" t="s">
        <v>277</v>
      </c>
      <c r="E17" s="12" t="s">
        <v>167</v>
      </c>
      <c r="F17" s="12">
        <v>600</v>
      </c>
      <c r="G17" s="12">
        <v>10</v>
      </c>
      <c r="H17" s="12">
        <v>100</v>
      </c>
      <c r="I17" s="12"/>
      <c r="J17" s="12"/>
      <c r="K17" s="13"/>
      <c r="L17" s="12">
        <f t="shared" si="0"/>
        <v>0</v>
      </c>
      <c r="M17" s="12">
        <f t="shared" si="1"/>
        <v>0</v>
      </c>
      <c r="N17" s="14"/>
      <c r="O17" s="15">
        <v>0.04</v>
      </c>
      <c r="P17" s="15">
        <f t="shared" si="2"/>
        <v>0</v>
      </c>
    </row>
    <row r="18" spans="1:18" x14ac:dyDescent="0.2">
      <c r="A18" s="11" t="s">
        <v>26</v>
      </c>
      <c r="B18" s="11" t="s">
        <v>27</v>
      </c>
      <c r="C18" s="11" t="s">
        <v>26</v>
      </c>
      <c r="D18" s="11" t="s">
        <v>275</v>
      </c>
      <c r="E18" s="12">
        <v>15</v>
      </c>
      <c r="F18" s="12">
        <v>457</v>
      </c>
      <c r="G18" s="12">
        <v>10</v>
      </c>
      <c r="H18" s="12">
        <v>200</v>
      </c>
      <c r="I18" s="12"/>
      <c r="J18" s="12">
        <v>6000</v>
      </c>
      <c r="K18" s="13"/>
      <c r="L18" s="12">
        <f t="shared" si="0"/>
        <v>6000</v>
      </c>
      <c r="M18" s="12">
        <f t="shared" si="1"/>
        <v>30</v>
      </c>
      <c r="N18" s="14"/>
      <c r="O18" s="15">
        <v>0.05</v>
      </c>
      <c r="P18" s="15">
        <f t="shared" si="2"/>
        <v>1.5</v>
      </c>
    </row>
    <row r="19" spans="1:18" x14ac:dyDescent="0.2">
      <c r="A19" s="36" t="s">
        <v>169</v>
      </c>
      <c r="B19" s="36" t="s">
        <v>27</v>
      </c>
      <c r="C19" s="36">
        <v>90441400</v>
      </c>
      <c r="D19" s="36" t="s">
        <v>277</v>
      </c>
      <c r="E19" s="12" t="s">
        <v>167</v>
      </c>
      <c r="F19" s="12">
        <v>450</v>
      </c>
      <c r="G19" s="12">
        <v>10</v>
      </c>
      <c r="H19" s="12">
        <v>200</v>
      </c>
      <c r="I19" s="12"/>
      <c r="J19" s="12"/>
      <c r="K19" s="13"/>
      <c r="L19" s="12">
        <f t="shared" si="0"/>
        <v>0</v>
      </c>
      <c r="M19" s="12">
        <f t="shared" si="1"/>
        <v>0</v>
      </c>
      <c r="N19" s="14"/>
      <c r="O19" s="15">
        <v>0.05</v>
      </c>
      <c r="P19" s="15">
        <f t="shared" si="2"/>
        <v>0</v>
      </c>
    </row>
    <row r="20" spans="1:18" x14ac:dyDescent="0.2">
      <c r="A20" s="11" t="s">
        <v>258</v>
      </c>
      <c r="B20" s="11" t="s">
        <v>259</v>
      </c>
      <c r="C20" s="11" t="s">
        <v>258</v>
      </c>
      <c r="D20" s="11" t="s">
        <v>275</v>
      </c>
      <c r="E20" s="12">
        <v>15</v>
      </c>
      <c r="F20" s="12">
        <v>375</v>
      </c>
      <c r="G20" s="12">
        <v>10</v>
      </c>
      <c r="H20" s="12">
        <v>200</v>
      </c>
      <c r="I20" s="12"/>
      <c r="J20" s="12">
        <v>1000</v>
      </c>
      <c r="K20" s="13"/>
      <c r="L20" s="12">
        <f t="shared" si="0"/>
        <v>1000</v>
      </c>
      <c r="M20" s="12">
        <f t="shared" si="1"/>
        <v>5</v>
      </c>
      <c r="N20" s="14"/>
      <c r="O20" s="15">
        <v>0.06</v>
      </c>
      <c r="P20" s="15">
        <f t="shared" si="2"/>
        <v>0.3</v>
      </c>
      <c r="Q20" s="43">
        <f>SUM(P5:P20)</f>
        <v>2.5999999999999996</v>
      </c>
      <c r="R20" s="3">
        <f>Q20*100/$Q$151</f>
        <v>99.999999999999986</v>
      </c>
    </row>
    <row r="21" spans="1:18" ht="15" x14ac:dyDescent="0.2">
      <c r="A21" s="17" t="s">
        <v>28</v>
      </c>
      <c r="B21" s="17"/>
      <c r="C21" s="18"/>
      <c r="D21" s="18"/>
      <c r="E21" s="19"/>
      <c r="F21" s="12"/>
      <c r="G21" s="20"/>
      <c r="H21" s="20"/>
      <c r="I21" s="12"/>
      <c r="J21" s="12"/>
      <c r="K21" s="21"/>
      <c r="L21" s="12"/>
      <c r="M21" s="12"/>
      <c r="N21" s="14"/>
      <c r="O21" s="12"/>
      <c r="P21" s="15"/>
    </row>
    <row r="22" spans="1:18" x14ac:dyDescent="0.2">
      <c r="A22" s="11" t="s">
        <v>242</v>
      </c>
      <c r="B22" s="11" t="s">
        <v>243</v>
      </c>
      <c r="C22" s="11" t="s">
        <v>242</v>
      </c>
      <c r="D22" s="11" t="s">
        <v>275</v>
      </c>
      <c r="E22" s="12">
        <v>20</v>
      </c>
      <c r="F22" s="12">
        <v>2400</v>
      </c>
      <c r="G22" s="12">
        <v>10</v>
      </c>
      <c r="H22" s="12">
        <v>50</v>
      </c>
      <c r="I22" s="12"/>
      <c r="J22" s="12"/>
      <c r="K22" s="13"/>
      <c r="L22" s="12">
        <f t="shared" ref="L22:L44" si="3">SUM(I22:K22)</f>
        <v>0</v>
      </c>
      <c r="M22" s="12">
        <f t="shared" ref="M22:M44" si="4">$L22/$H22</f>
        <v>0</v>
      </c>
      <c r="N22" s="14"/>
      <c r="O22" s="15">
        <v>7.0000000000000007E-2</v>
      </c>
      <c r="P22" s="15">
        <f t="shared" ref="P22:P44" si="5">$M22*$O22</f>
        <v>0</v>
      </c>
    </row>
    <row r="23" spans="1:18" x14ac:dyDescent="0.2">
      <c r="A23" s="11" t="s">
        <v>212</v>
      </c>
      <c r="B23" s="11" t="s">
        <v>213</v>
      </c>
      <c r="C23" s="11" t="s">
        <v>212</v>
      </c>
      <c r="D23" s="11" t="s">
        <v>275</v>
      </c>
      <c r="E23" s="12">
        <v>20</v>
      </c>
      <c r="F23" s="12">
        <v>2100</v>
      </c>
      <c r="G23" s="12">
        <v>10</v>
      </c>
      <c r="H23" s="12">
        <v>50</v>
      </c>
      <c r="I23" s="12"/>
      <c r="J23" s="12"/>
      <c r="K23" s="13"/>
      <c r="L23" s="12">
        <f t="shared" si="3"/>
        <v>0</v>
      </c>
      <c r="M23" s="12">
        <f t="shared" si="4"/>
        <v>0</v>
      </c>
      <c r="N23" s="14"/>
      <c r="O23" s="15">
        <v>7.0000000000000007E-2</v>
      </c>
      <c r="P23" s="15">
        <f t="shared" si="5"/>
        <v>0</v>
      </c>
    </row>
    <row r="24" spans="1:18" x14ac:dyDescent="0.2">
      <c r="A24" s="22" t="s">
        <v>248</v>
      </c>
      <c r="B24" s="22" t="s">
        <v>213</v>
      </c>
      <c r="C24" s="22" t="s">
        <v>249</v>
      </c>
      <c r="D24" s="22" t="s">
        <v>276</v>
      </c>
      <c r="E24" s="12">
        <v>20</v>
      </c>
      <c r="F24" s="12">
        <v>2100</v>
      </c>
      <c r="G24" s="12">
        <v>10</v>
      </c>
      <c r="H24" s="12">
        <v>50</v>
      </c>
      <c r="I24" s="12"/>
      <c r="J24" s="12"/>
      <c r="K24" s="13"/>
      <c r="L24" s="12">
        <f t="shared" si="3"/>
        <v>0</v>
      </c>
      <c r="M24" s="12">
        <f t="shared" si="4"/>
        <v>0</v>
      </c>
      <c r="N24" s="14"/>
      <c r="O24" s="15">
        <v>7.0000000000000007E-2</v>
      </c>
      <c r="P24" s="15">
        <f t="shared" si="5"/>
        <v>0</v>
      </c>
    </row>
    <row r="25" spans="1:18" x14ac:dyDescent="0.2">
      <c r="A25" s="11" t="s">
        <v>214</v>
      </c>
      <c r="B25" s="11" t="s">
        <v>30</v>
      </c>
      <c r="C25" s="11" t="s">
        <v>214</v>
      </c>
      <c r="D25" s="11" t="s">
        <v>275</v>
      </c>
      <c r="E25" s="12">
        <v>20</v>
      </c>
      <c r="F25" s="12">
        <v>1800</v>
      </c>
      <c r="G25" s="12">
        <v>10</v>
      </c>
      <c r="H25" s="12">
        <v>50</v>
      </c>
      <c r="I25" s="12"/>
      <c r="J25" s="12"/>
      <c r="K25" s="13"/>
      <c r="L25" s="12">
        <f t="shared" si="3"/>
        <v>0</v>
      </c>
      <c r="M25" s="12">
        <f t="shared" si="4"/>
        <v>0</v>
      </c>
      <c r="N25" s="14"/>
      <c r="O25" s="15">
        <v>0.09</v>
      </c>
      <c r="P25" s="15">
        <f t="shared" si="5"/>
        <v>0</v>
      </c>
    </row>
    <row r="26" spans="1:18" x14ac:dyDescent="0.2">
      <c r="A26" s="22" t="s">
        <v>29</v>
      </c>
      <c r="B26" s="22" t="s">
        <v>30</v>
      </c>
      <c r="C26" s="22" t="s">
        <v>31</v>
      </c>
      <c r="D26" s="22" t="s">
        <v>276</v>
      </c>
      <c r="E26" s="12">
        <v>20</v>
      </c>
      <c r="F26" s="12">
        <v>1800</v>
      </c>
      <c r="G26" s="12">
        <v>10</v>
      </c>
      <c r="H26" s="12">
        <v>50</v>
      </c>
      <c r="I26" s="12"/>
      <c r="J26" s="12"/>
      <c r="K26" s="13"/>
      <c r="L26" s="12">
        <f t="shared" si="3"/>
        <v>0</v>
      </c>
      <c r="M26" s="12">
        <f t="shared" si="4"/>
        <v>0</v>
      </c>
      <c r="N26" s="14"/>
      <c r="O26" s="15">
        <v>0.09</v>
      </c>
      <c r="P26" s="15">
        <f t="shared" si="5"/>
        <v>0</v>
      </c>
    </row>
    <row r="27" spans="1:18" x14ac:dyDescent="0.2">
      <c r="A27" s="11" t="s">
        <v>32</v>
      </c>
      <c r="B27" s="11" t="s">
        <v>33</v>
      </c>
      <c r="C27" s="11" t="s">
        <v>32</v>
      </c>
      <c r="D27" s="11" t="s">
        <v>275</v>
      </c>
      <c r="E27" s="12">
        <v>20</v>
      </c>
      <c r="F27" s="12">
        <v>1524</v>
      </c>
      <c r="G27" s="12">
        <v>10</v>
      </c>
      <c r="H27" s="12">
        <v>50</v>
      </c>
      <c r="I27" s="12"/>
      <c r="J27" s="12"/>
      <c r="K27" s="13"/>
      <c r="L27" s="12">
        <f t="shared" si="3"/>
        <v>0</v>
      </c>
      <c r="M27" s="12">
        <f t="shared" si="4"/>
        <v>0</v>
      </c>
      <c r="N27" s="14"/>
      <c r="O27" s="15">
        <v>7.0000000000000007E-2</v>
      </c>
      <c r="P27" s="15">
        <f t="shared" si="5"/>
        <v>0</v>
      </c>
    </row>
    <row r="28" spans="1:18" x14ac:dyDescent="0.2">
      <c r="A28" s="23" t="s">
        <v>34</v>
      </c>
      <c r="B28" s="11" t="s">
        <v>35</v>
      </c>
      <c r="C28" s="11" t="s">
        <v>34</v>
      </c>
      <c r="D28" s="11" t="s">
        <v>275</v>
      </c>
      <c r="E28" s="12">
        <v>20</v>
      </c>
      <c r="F28" s="12">
        <v>1220</v>
      </c>
      <c r="G28" s="12">
        <v>10</v>
      </c>
      <c r="H28" s="12">
        <v>50</v>
      </c>
      <c r="I28" s="12"/>
      <c r="J28" s="12"/>
      <c r="K28" s="13"/>
      <c r="L28" s="12">
        <f t="shared" si="3"/>
        <v>0</v>
      </c>
      <c r="M28" s="12">
        <f t="shared" si="4"/>
        <v>0</v>
      </c>
      <c r="N28" s="14"/>
      <c r="O28" s="15">
        <v>0.06</v>
      </c>
      <c r="P28" s="15">
        <f t="shared" si="5"/>
        <v>0</v>
      </c>
    </row>
    <row r="29" spans="1:18" x14ac:dyDescent="0.2">
      <c r="A29" s="16" t="s">
        <v>36</v>
      </c>
      <c r="B29" s="16" t="s">
        <v>35</v>
      </c>
      <c r="C29" s="16" t="s">
        <v>37</v>
      </c>
      <c r="D29" s="16" t="s">
        <v>276</v>
      </c>
      <c r="E29" s="12">
        <v>20</v>
      </c>
      <c r="F29" s="12">
        <v>1200</v>
      </c>
      <c r="G29" s="12">
        <v>10</v>
      </c>
      <c r="H29" s="12">
        <v>50</v>
      </c>
      <c r="I29" s="12"/>
      <c r="J29" s="12"/>
      <c r="K29" s="13"/>
      <c r="L29" s="12">
        <f t="shared" si="3"/>
        <v>0</v>
      </c>
      <c r="M29" s="12">
        <f t="shared" si="4"/>
        <v>0</v>
      </c>
      <c r="N29" s="14"/>
      <c r="O29" s="15">
        <v>0.06</v>
      </c>
      <c r="P29" s="15">
        <f t="shared" si="5"/>
        <v>0</v>
      </c>
    </row>
    <row r="30" spans="1:18" x14ac:dyDescent="0.2">
      <c r="A30" s="11" t="s">
        <v>38</v>
      </c>
      <c r="B30" s="11" t="s">
        <v>39</v>
      </c>
      <c r="C30" s="11" t="s">
        <v>38</v>
      </c>
      <c r="D30" s="11" t="s">
        <v>275</v>
      </c>
      <c r="E30" s="12">
        <v>20</v>
      </c>
      <c r="F30" s="12">
        <v>915</v>
      </c>
      <c r="G30" s="12">
        <v>10</v>
      </c>
      <c r="H30" s="12">
        <v>50</v>
      </c>
      <c r="I30" s="12"/>
      <c r="J30" s="12"/>
      <c r="K30" s="13"/>
      <c r="L30" s="12">
        <f t="shared" si="3"/>
        <v>0</v>
      </c>
      <c r="M30" s="12">
        <f t="shared" si="4"/>
        <v>0</v>
      </c>
      <c r="N30" s="14"/>
      <c r="O30" s="15">
        <v>0.04</v>
      </c>
      <c r="P30" s="15">
        <f t="shared" si="5"/>
        <v>0</v>
      </c>
    </row>
    <row r="31" spans="1:18" x14ac:dyDescent="0.2">
      <c r="A31" s="16" t="s">
        <v>40</v>
      </c>
      <c r="B31" s="16" t="s">
        <v>39</v>
      </c>
      <c r="C31" s="16" t="s">
        <v>41</v>
      </c>
      <c r="D31" s="16" t="s">
        <v>276</v>
      </c>
      <c r="E31" s="12">
        <v>20</v>
      </c>
      <c r="F31" s="12">
        <v>900</v>
      </c>
      <c r="G31" s="12">
        <v>10</v>
      </c>
      <c r="H31" s="12">
        <v>50</v>
      </c>
      <c r="I31" s="12"/>
      <c r="J31" s="12"/>
      <c r="K31" s="13"/>
      <c r="L31" s="12">
        <f t="shared" si="3"/>
        <v>0</v>
      </c>
      <c r="M31" s="12">
        <f t="shared" si="4"/>
        <v>0</v>
      </c>
      <c r="N31" s="14"/>
      <c r="O31" s="15">
        <v>0.04</v>
      </c>
      <c r="P31" s="15">
        <f t="shared" si="5"/>
        <v>0</v>
      </c>
    </row>
    <row r="32" spans="1:18" x14ac:dyDescent="0.2">
      <c r="A32" s="36" t="s">
        <v>170</v>
      </c>
      <c r="B32" s="36" t="s">
        <v>39</v>
      </c>
      <c r="C32" s="36">
        <v>90442800</v>
      </c>
      <c r="D32" s="36" t="s">
        <v>277</v>
      </c>
      <c r="E32" s="12" t="s">
        <v>46</v>
      </c>
      <c r="F32" s="12">
        <v>900</v>
      </c>
      <c r="G32" s="12">
        <v>10</v>
      </c>
      <c r="H32" s="12">
        <v>50</v>
      </c>
      <c r="I32" s="12"/>
      <c r="J32" s="12"/>
      <c r="K32" s="13"/>
      <c r="L32" s="12">
        <f t="shared" si="3"/>
        <v>0</v>
      </c>
      <c r="M32" s="12">
        <f t="shared" si="4"/>
        <v>0</v>
      </c>
      <c r="N32" s="14"/>
      <c r="O32" s="15">
        <v>0.04</v>
      </c>
      <c r="P32" s="15">
        <f t="shared" si="5"/>
        <v>0</v>
      </c>
    </row>
    <row r="33" spans="1:18" x14ac:dyDescent="0.2">
      <c r="A33" s="11" t="s">
        <v>154</v>
      </c>
      <c r="B33" s="11" t="s">
        <v>43</v>
      </c>
      <c r="C33" s="11" t="s">
        <v>154</v>
      </c>
      <c r="D33" s="11" t="s">
        <v>275</v>
      </c>
      <c r="E33" s="12">
        <v>20</v>
      </c>
      <c r="F33" s="12">
        <v>760</v>
      </c>
      <c r="G33" s="12">
        <v>10</v>
      </c>
      <c r="H33" s="12">
        <v>100</v>
      </c>
      <c r="I33" s="12"/>
      <c r="J33" s="12"/>
      <c r="K33" s="13"/>
      <c r="L33" s="12">
        <f t="shared" si="3"/>
        <v>0</v>
      </c>
      <c r="M33" s="12">
        <f t="shared" si="4"/>
        <v>0</v>
      </c>
      <c r="N33" s="14"/>
      <c r="O33" s="15">
        <v>7.0000000000000007E-2</v>
      </c>
      <c r="P33" s="15">
        <f t="shared" si="5"/>
        <v>0</v>
      </c>
    </row>
    <row r="34" spans="1:18" x14ac:dyDescent="0.2">
      <c r="A34" s="16" t="s">
        <v>42</v>
      </c>
      <c r="B34" s="16" t="s">
        <v>43</v>
      </c>
      <c r="C34" s="16" t="s">
        <v>44</v>
      </c>
      <c r="D34" s="16" t="s">
        <v>276</v>
      </c>
      <c r="E34" s="12">
        <v>20</v>
      </c>
      <c r="F34" s="12">
        <v>750</v>
      </c>
      <c r="G34" s="12">
        <v>10</v>
      </c>
      <c r="H34" s="12">
        <v>100</v>
      </c>
      <c r="I34" s="12"/>
      <c r="J34" s="12"/>
      <c r="K34" s="13"/>
      <c r="L34" s="12">
        <f t="shared" si="3"/>
        <v>0</v>
      </c>
      <c r="M34" s="12">
        <f t="shared" si="4"/>
        <v>0</v>
      </c>
      <c r="N34" s="14"/>
      <c r="O34" s="15">
        <v>7.0000000000000007E-2</v>
      </c>
      <c r="P34" s="15">
        <f t="shared" si="5"/>
        <v>0</v>
      </c>
    </row>
    <row r="35" spans="1:18" x14ac:dyDescent="0.2">
      <c r="A35" s="36" t="s">
        <v>45</v>
      </c>
      <c r="B35" s="36" t="s">
        <v>43</v>
      </c>
      <c r="C35" s="36">
        <v>90442700</v>
      </c>
      <c r="D35" s="36" t="s">
        <v>277</v>
      </c>
      <c r="E35" s="12" t="s">
        <v>46</v>
      </c>
      <c r="F35" s="12">
        <v>750</v>
      </c>
      <c r="G35" s="12">
        <v>10</v>
      </c>
      <c r="H35" s="12">
        <v>100</v>
      </c>
      <c r="I35" s="12"/>
      <c r="J35" s="12"/>
      <c r="K35" s="13"/>
      <c r="L35" s="12">
        <f t="shared" si="3"/>
        <v>0</v>
      </c>
      <c r="M35" s="12">
        <f t="shared" si="4"/>
        <v>0</v>
      </c>
      <c r="N35" s="14"/>
      <c r="O35" s="15">
        <v>7.0000000000000007E-2</v>
      </c>
      <c r="P35" s="15">
        <f t="shared" si="5"/>
        <v>0</v>
      </c>
    </row>
    <row r="36" spans="1:18" x14ac:dyDescent="0.2">
      <c r="A36" s="11" t="s">
        <v>47</v>
      </c>
      <c r="B36" s="11" t="s">
        <v>48</v>
      </c>
      <c r="C36" s="11" t="s">
        <v>47</v>
      </c>
      <c r="D36" s="11" t="s">
        <v>275</v>
      </c>
      <c r="E36" s="12">
        <v>20</v>
      </c>
      <c r="F36" s="12">
        <v>610</v>
      </c>
      <c r="G36" s="12">
        <v>10</v>
      </c>
      <c r="H36" s="12">
        <v>100</v>
      </c>
      <c r="I36" s="12"/>
      <c r="J36" s="12"/>
      <c r="K36" s="13"/>
      <c r="L36" s="12">
        <f t="shared" si="3"/>
        <v>0</v>
      </c>
      <c r="M36" s="12">
        <f t="shared" si="4"/>
        <v>0</v>
      </c>
      <c r="N36" s="14"/>
      <c r="O36" s="15">
        <v>0.06</v>
      </c>
      <c r="P36" s="15">
        <f t="shared" si="5"/>
        <v>0</v>
      </c>
    </row>
    <row r="37" spans="1:18" x14ac:dyDescent="0.2">
      <c r="A37" s="16" t="s">
        <v>250</v>
      </c>
      <c r="B37" s="16" t="s">
        <v>48</v>
      </c>
      <c r="C37" s="16" t="s">
        <v>251</v>
      </c>
      <c r="D37" s="16" t="s">
        <v>276</v>
      </c>
      <c r="E37" s="12">
        <v>20</v>
      </c>
      <c r="F37" s="12">
        <v>600</v>
      </c>
      <c r="G37" s="12">
        <v>10</v>
      </c>
      <c r="H37" s="12">
        <v>100</v>
      </c>
      <c r="I37" s="12"/>
      <c r="J37" s="12"/>
      <c r="K37" s="13"/>
      <c r="L37" s="12">
        <f t="shared" si="3"/>
        <v>0</v>
      </c>
      <c r="M37" s="12">
        <f t="shared" si="4"/>
        <v>0</v>
      </c>
      <c r="N37" s="14"/>
      <c r="O37" s="15">
        <v>0.06</v>
      </c>
      <c r="P37" s="15">
        <f t="shared" si="5"/>
        <v>0</v>
      </c>
    </row>
    <row r="38" spans="1:18" x14ac:dyDescent="0.2">
      <c r="A38" s="36" t="s">
        <v>49</v>
      </c>
      <c r="B38" s="36" t="s">
        <v>48</v>
      </c>
      <c r="C38" s="36">
        <v>90442600</v>
      </c>
      <c r="D38" s="36" t="s">
        <v>277</v>
      </c>
      <c r="E38" s="12" t="s">
        <v>46</v>
      </c>
      <c r="F38" s="12">
        <v>600</v>
      </c>
      <c r="G38" s="12">
        <v>10</v>
      </c>
      <c r="H38" s="12">
        <v>100</v>
      </c>
      <c r="I38" s="12"/>
      <c r="J38" s="12"/>
      <c r="K38" s="13"/>
      <c r="L38" s="12">
        <f t="shared" si="3"/>
        <v>0</v>
      </c>
      <c r="M38" s="12">
        <f t="shared" si="4"/>
        <v>0</v>
      </c>
      <c r="N38" s="14"/>
      <c r="O38" s="15">
        <v>0.06</v>
      </c>
      <c r="P38" s="15">
        <f t="shared" si="5"/>
        <v>0</v>
      </c>
    </row>
    <row r="39" spans="1:18" x14ac:dyDescent="0.2">
      <c r="A39" s="11" t="s">
        <v>50</v>
      </c>
      <c r="B39" s="11" t="s">
        <v>51</v>
      </c>
      <c r="C39" s="11" t="s">
        <v>50</v>
      </c>
      <c r="D39" s="11" t="s">
        <v>275</v>
      </c>
      <c r="E39" s="12">
        <v>20</v>
      </c>
      <c r="F39" s="12">
        <v>457</v>
      </c>
      <c r="G39" s="12">
        <v>10</v>
      </c>
      <c r="H39" s="12">
        <v>100</v>
      </c>
      <c r="I39" s="12"/>
      <c r="J39" s="12"/>
      <c r="K39" s="13"/>
      <c r="L39" s="12">
        <f t="shared" si="3"/>
        <v>0</v>
      </c>
      <c r="M39" s="12">
        <f t="shared" si="4"/>
        <v>0</v>
      </c>
      <c r="N39" s="14"/>
      <c r="O39" s="15">
        <v>0.04</v>
      </c>
      <c r="P39" s="15">
        <f t="shared" si="5"/>
        <v>0</v>
      </c>
    </row>
    <row r="40" spans="1:18" x14ac:dyDescent="0.2">
      <c r="A40" s="16" t="s">
        <v>252</v>
      </c>
      <c r="B40" s="16" t="s">
        <v>51</v>
      </c>
      <c r="C40" s="16" t="s">
        <v>253</v>
      </c>
      <c r="D40" s="16" t="s">
        <v>276</v>
      </c>
      <c r="E40" s="12">
        <v>20</v>
      </c>
      <c r="F40" s="12">
        <v>450</v>
      </c>
      <c r="G40" s="12">
        <v>10</v>
      </c>
      <c r="H40" s="12">
        <v>100</v>
      </c>
      <c r="I40" s="12"/>
      <c r="J40" s="12"/>
      <c r="K40" s="13"/>
      <c r="L40" s="12">
        <f t="shared" si="3"/>
        <v>0</v>
      </c>
      <c r="M40" s="12">
        <f t="shared" si="4"/>
        <v>0</v>
      </c>
      <c r="N40" s="14"/>
      <c r="O40" s="15">
        <v>0.04</v>
      </c>
      <c r="P40" s="15">
        <f t="shared" si="5"/>
        <v>0</v>
      </c>
    </row>
    <row r="41" spans="1:18" x14ac:dyDescent="0.2">
      <c r="A41" s="36" t="s">
        <v>171</v>
      </c>
      <c r="B41" s="36" t="s">
        <v>51</v>
      </c>
      <c r="C41" s="36">
        <v>90442400</v>
      </c>
      <c r="D41" s="36" t="s">
        <v>277</v>
      </c>
      <c r="E41" s="12" t="s">
        <v>46</v>
      </c>
      <c r="F41" s="12">
        <v>450</v>
      </c>
      <c r="G41" s="12">
        <v>10</v>
      </c>
      <c r="H41" s="12">
        <v>100</v>
      </c>
      <c r="I41" s="12"/>
      <c r="J41" s="12"/>
      <c r="K41" s="13"/>
      <c r="L41" s="12">
        <f t="shared" si="3"/>
        <v>0</v>
      </c>
      <c r="M41" s="12">
        <f t="shared" si="4"/>
        <v>0</v>
      </c>
      <c r="N41" s="14"/>
      <c r="O41" s="15">
        <v>0.04</v>
      </c>
      <c r="P41" s="15">
        <f t="shared" si="5"/>
        <v>0</v>
      </c>
    </row>
    <row r="42" spans="1:18" x14ac:dyDescent="0.2">
      <c r="A42" s="36" t="s">
        <v>172</v>
      </c>
      <c r="B42" s="36" t="s">
        <v>173</v>
      </c>
      <c r="C42" s="36">
        <v>90447000</v>
      </c>
      <c r="D42" s="36" t="s">
        <v>277</v>
      </c>
      <c r="E42" s="12" t="s">
        <v>46</v>
      </c>
      <c r="F42" s="12">
        <v>240</v>
      </c>
      <c r="G42" s="12">
        <v>10</v>
      </c>
      <c r="H42" s="12">
        <v>250</v>
      </c>
      <c r="I42" s="12"/>
      <c r="J42" s="12"/>
      <c r="K42" s="13"/>
      <c r="L42" s="12">
        <f t="shared" si="3"/>
        <v>0</v>
      </c>
      <c r="M42" s="12">
        <f t="shared" si="4"/>
        <v>0</v>
      </c>
      <c r="N42" s="14"/>
      <c r="O42" s="15">
        <v>0.06</v>
      </c>
      <c r="P42" s="15">
        <f t="shared" si="5"/>
        <v>0</v>
      </c>
    </row>
    <row r="43" spans="1:18" x14ac:dyDescent="0.2">
      <c r="A43" s="11" t="s">
        <v>260</v>
      </c>
      <c r="B43" s="11" t="s">
        <v>229</v>
      </c>
      <c r="C43" s="11" t="s">
        <v>260</v>
      </c>
      <c r="D43" s="11" t="s">
        <v>275</v>
      </c>
      <c r="E43" s="12">
        <v>20</v>
      </c>
      <c r="F43" s="12">
        <v>100</v>
      </c>
      <c r="G43" s="12">
        <v>10</v>
      </c>
      <c r="H43" s="12">
        <v>500</v>
      </c>
      <c r="I43" s="12"/>
      <c r="J43" s="12"/>
      <c r="K43" s="13"/>
      <c r="L43" s="12">
        <f t="shared" si="3"/>
        <v>0</v>
      </c>
      <c r="M43" s="12">
        <f t="shared" si="4"/>
        <v>0</v>
      </c>
      <c r="N43" s="14"/>
      <c r="O43" s="15">
        <v>0.06</v>
      </c>
      <c r="P43" s="15">
        <f t="shared" si="5"/>
        <v>0</v>
      </c>
    </row>
    <row r="44" spans="1:18" x14ac:dyDescent="0.2">
      <c r="A44" s="36" t="s">
        <v>228</v>
      </c>
      <c r="B44" s="36" t="s">
        <v>229</v>
      </c>
      <c r="C44" s="36">
        <v>90442100</v>
      </c>
      <c r="D44" s="36" t="s">
        <v>277</v>
      </c>
      <c r="E44" s="12" t="s">
        <v>46</v>
      </c>
      <c r="F44" s="12">
        <v>100</v>
      </c>
      <c r="G44" s="12">
        <v>10</v>
      </c>
      <c r="H44" s="12">
        <v>500</v>
      </c>
      <c r="I44" s="12"/>
      <c r="J44" s="12"/>
      <c r="K44" s="13"/>
      <c r="L44" s="12">
        <f t="shared" si="3"/>
        <v>0</v>
      </c>
      <c r="M44" s="12">
        <f t="shared" si="4"/>
        <v>0</v>
      </c>
      <c r="N44" s="14"/>
      <c r="O44" s="15">
        <v>0.06</v>
      </c>
      <c r="P44" s="15">
        <f t="shared" si="5"/>
        <v>0</v>
      </c>
      <c r="Q44" s="43">
        <f>SUM(P22:P44)</f>
        <v>0</v>
      </c>
      <c r="R44" s="3">
        <f>Q44*100/$Q$151</f>
        <v>0</v>
      </c>
    </row>
    <row r="45" spans="1:18" ht="15" x14ac:dyDescent="0.2">
      <c r="A45" s="17" t="s">
        <v>52</v>
      </c>
      <c r="B45" s="17"/>
      <c r="C45" s="18"/>
      <c r="D45" s="18"/>
      <c r="E45" s="19"/>
      <c r="F45" s="24"/>
      <c r="G45" s="10"/>
      <c r="H45" s="10"/>
      <c r="I45" s="12"/>
      <c r="J45" s="12"/>
      <c r="K45" s="25"/>
      <c r="L45" s="12"/>
      <c r="M45" s="12"/>
      <c r="N45" s="14"/>
      <c r="O45" s="12"/>
      <c r="P45" s="15"/>
    </row>
    <row r="46" spans="1:18" x14ac:dyDescent="0.2">
      <c r="A46" s="36" t="s">
        <v>293</v>
      </c>
      <c r="B46" s="36" t="s">
        <v>294</v>
      </c>
      <c r="C46" s="36">
        <v>90443000</v>
      </c>
      <c r="D46" s="36" t="s">
        <v>277</v>
      </c>
      <c r="E46" s="12" t="s">
        <v>63</v>
      </c>
      <c r="F46" s="12">
        <v>2100</v>
      </c>
      <c r="G46" s="12">
        <v>10</v>
      </c>
      <c r="H46" s="12">
        <v>50</v>
      </c>
      <c r="I46" s="12">
        <v>500</v>
      </c>
      <c r="J46" s="12"/>
      <c r="K46" s="13"/>
      <c r="L46" s="12">
        <f t="shared" ref="L46:L66" si="6">SUM(I46:K46)</f>
        <v>500</v>
      </c>
      <c r="M46" s="12">
        <f t="shared" ref="M46:M66" si="7">$L46/$H46</f>
        <v>10</v>
      </c>
      <c r="N46" s="14"/>
      <c r="O46" s="15">
        <v>0.09</v>
      </c>
      <c r="P46" s="15">
        <f t="shared" ref="P46:P66" si="8">$M46*$O46</f>
        <v>0.89999999999999991</v>
      </c>
    </row>
    <row r="47" spans="1:18" x14ac:dyDescent="0.2">
      <c r="A47" s="11" t="s">
        <v>193</v>
      </c>
      <c r="B47" s="11" t="s">
        <v>175</v>
      </c>
      <c r="C47" s="11" t="s">
        <v>193</v>
      </c>
      <c r="D47" s="11" t="s">
        <v>275</v>
      </c>
      <c r="E47" s="12">
        <v>25</v>
      </c>
      <c r="F47" s="12">
        <v>1800</v>
      </c>
      <c r="G47" s="12">
        <v>10</v>
      </c>
      <c r="H47" s="12">
        <v>50</v>
      </c>
      <c r="I47" s="12"/>
      <c r="J47" s="12"/>
      <c r="K47" s="13"/>
      <c r="L47" s="12">
        <f t="shared" si="6"/>
        <v>0</v>
      </c>
      <c r="M47" s="12">
        <f t="shared" si="7"/>
        <v>0</v>
      </c>
      <c r="N47" s="14"/>
      <c r="O47" s="15">
        <v>0.12</v>
      </c>
      <c r="P47" s="15">
        <f t="shared" si="8"/>
        <v>0</v>
      </c>
    </row>
    <row r="48" spans="1:18" x14ac:dyDescent="0.2">
      <c r="A48" s="36" t="s">
        <v>174</v>
      </c>
      <c r="B48" s="36" t="s">
        <v>175</v>
      </c>
      <c r="C48" s="36">
        <v>90443900</v>
      </c>
      <c r="D48" s="36" t="s">
        <v>277</v>
      </c>
      <c r="E48" s="12" t="s">
        <v>63</v>
      </c>
      <c r="F48" s="12">
        <v>1800</v>
      </c>
      <c r="G48" s="12">
        <v>10</v>
      </c>
      <c r="H48" s="12">
        <v>50</v>
      </c>
      <c r="I48" s="12"/>
      <c r="J48" s="12"/>
      <c r="K48" s="13"/>
      <c r="L48" s="12">
        <f t="shared" si="6"/>
        <v>0</v>
      </c>
      <c r="M48" s="12">
        <f t="shared" si="7"/>
        <v>0</v>
      </c>
      <c r="N48" s="14"/>
      <c r="O48" s="15">
        <v>0.12</v>
      </c>
      <c r="P48" s="15">
        <f t="shared" si="8"/>
        <v>0</v>
      </c>
    </row>
    <row r="49" spans="1:16" x14ac:dyDescent="0.2">
      <c r="A49" s="11" t="s">
        <v>254</v>
      </c>
      <c r="B49" s="11" t="s">
        <v>255</v>
      </c>
      <c r="C49" s="11" t="s">
        <v>254</v>
      </c>
      <c r="D49" s="11" t="s">
        <v>275</v>
      </c>
      <c r="E49" s="12">
        <v>25</v>
      </c>
      <c r="F49" s="12">
        <v>1650</v>
      </c>
      <c r="G49" s="12">
        <v>10</v>
      </c>
      <c r="H49" s="12">
        <v>50</v>
      </c>
      <c r="I49" s="12"/>
      <c r="J49" s="12"/>
      <c r="K49" s="13"/>
      <c r="L49" s="12">
        <f t="shared" si="6"/>
        <v>0</v>
      </c>
      <c r="M49" s="12">
        <f t="shared" si="7"/>
        <v>0</v>
      </c>
      <c r="N49" s="14"/>
      <c r="O49" s="15">
        <v>0.12</v>
      </c>
      <c r="P49" s="15">
        <f t="shared" si="8"/>
        <v>0</v>
      </c>
    </row>
    <row r="50" spans="1:16" x14ac:dyDescent="0.2">
      <c r="A50" s="11" t="s">
        <v>230</v>
      </c>
      <c r="B50" s="11" t="s">
        <v>231</v>
      </c>
      <c r="C50" s="11" t="s">
        <v>230</v>
      </c>
      <c r="D50" s="11" t="s">
        <v>275</v>
      </c>
      <c r="E50" s="12">
        <v>25</v>
      </c>
      <c r="F50" s="12">
        <v>1500</v>
      </c>
      <c r="G50" s="12">
        <v>10</v>
      </c>
      <c r="H50" s="12">
        <v>50</v>
      </c>
      <c r="I50" s="12"/>
      <c r="J50" s="12"/>
      <c r="K50" s="13"/>
      <c r="L50" s="12">
        <f t="shared" si="6"/>
        <v>0</v>
      </c>
      <c r="M50" s="12">
        <f t="shared" si="7"/>
        <v>0</v>
      </c>
      <c r="N50" s="14"/>
      <c r="O50" s="15">
        <v>0.11</v>
      </c>
      <c r="P50" s="15">
        <f t="shared" si="8"/>
        <v>0</v>
      </c>
    </row>
    <row r="51" spans="1:16" x14ac:dyDescent="0.2">
      <c r="A51" s="11" t="s">
        <v>53</v>
      </c>
      <c r="B51" s="11" t="s">
        <v>54</v>
      </c>
      <c r="C51" s="11" t="s">
        <v>53</v>
      </c>
      <c r="D51" s="11" t="s">
        <v>275</v>
      </c>
      <c r="E51" s="12">
        <v>25</v>
      </c>
      <c r="F51" s="12">
        <v>1220</v>
      </c>
      <c r="G51" s="12">
        <v>10</v>
      </c>
      <c r="H51" s="12">
        <v>50</v>
      </c>
      <c r="I51" s="12"/>
      <c r="J51" s="12"/>
      <c r="K51" s="13"/>
      <c r="L51" s="12">
        <f t="shared" si="6"/>
        <v>0</v>
      </c>
      <c r="M51" s="12">
        <f t="shared" si="7"/>
        <v>0</v>
      </c>
      <c r="N51" s="14"/>
      <c r="O51" s="15">
        <v>0.08</v>
      </c>
      <c r="P51" s="15">
        <f t="shared" si="8"/>
        <v>0</v>
      </c>
    </row>
    <row r="52" spans="1:16" x14ac:dyDescent="0.2">
      <c r="A52" s="16" t="s">
        <v>55</v>
      </c>
      <c r="B52" s="16" t="s">
        <v>54</v>
      </c>
      <c r="C52" s="16" t="s">
        <v>56</v>
      </c>
      <c r="D52" s="16" t="s">
        <v>276</v>
      </c>
      <c r="E52" s="12">
        <v>25</v>
      </c>
      <c r="F52" s="12">
        <v>1200</v>
      </c>
      <c r="G52" s="12">
        <v>10</v>
      </c>
      <c r="H52" s="12">
        <v>50</v>
      </c>
      <c r="I52" s="12"/>
      <c r="J52" s="12"/>
      <c r="K52" s="13"/>
      <c r="L52" s="12">
        <f t="shared" si="6"/>
        <v>0</v>
      </c>
      <c r="M52" s="12">
        <f t="shared" si="7"/>
        <v>0</v>
      </c>
      <c r="N52" s="14"/>
      <c r="O52" s="15">
        <v>0.08</v>
      </c>
      <c r="P52" s="15">
        <f t="shared" si="8"/>
        <v>0</v>
      </c>
    </row>
    <row r="53" spans="1:16" x14ac:dyDescent="0.2">
      <c r="A53" s="26" t="s">
        <v>194</v>
      </c>
      <c r="B53" s="26" t="s">
        <v>54</v>
      </c>
      <c r="C53" s="26">
        <v>90444000</v>
      </c>
      <c r="D53" s="36" t="s">
        <v>277</v>
      </c>
      <c r="E53" s="12" t="s">
        <v>63</v>
      </c>
      <c r="F53" s="12">
        <v>1200</v>
      </c>
      <c r="G53" s="12">
        <v>10</v>
      </c>
      <c r="H53" s="12">
        <v>50</v>
      </c>
      <c r="I53" s="12"/>
      <c r="J53" s="12"/>
      <c r="K53" s="13"/>
      <c r="L53" s="12">
        <f t="shared" si="6"/>
        <v>0</v>
      </c>
      <c r="M53" s="12">
        <f t="shared" si="7"/>
        <v>0</v>
      </c>
      <c r="N53" s="14"/>
      <c r="O53" s="15">
        <v>0.08</v>
      </c>
      <c r="P53" s="15">
        <f t="shared" si="8"/>
        <v>0</v>
      </c>
    </row>
    <row r="54" spans="1:16" x14ac:dyDescent="0.2">
      <c r="A54" s="11" t="s">
        <v>155</v>
      </c>
      <c r="B54" s="11" t="s">
        <v>58</v>
      </c>
      <c r="C54" s="11" t="s">
        <v>155</v>
      </c>
      <c r="D54" s="11" t="s">
        <v>275</v>
      </c>
      <c r="E54" s="12">
        <v>25</v>
      </c>
      <c r="F54" s="12">
        <v>915</v>
      </c>
      <c r="G54" s="12">
        <v>10</v>
      </c>
      <c r="H54" s="12">
        <v>50</v>
      </c>
      <c r="I54" s="12"/>
      <c r="J54" s="12"/>
      <c r="K54" s="13"/>
      <c r="L54" s="12">
        <f t="shared" si="6"/>
        <v>0</v>
      </c>
      <c r="M54" s="12">
        <f t="shared" si="7"/>
        <v>0</v>
      </c>
      <c r="N54" s="14"/>
      <c r="O54" s="15">
        <v>0.06</v>
      </c>
      <c r="P54" s="15">
        <f t="shared" si="8"/>
        <v>0</v>
      </c>
    </row>
    <row r="55" spans="1:16" x14ac:dyDescent="0.2">
      <c r="A55" s="16" t="s">
        <v>57</v>
      </c>
      <c r="B55" s="16" t="s">
        <v>58</v>
      </c>
      <c r="C55" s="16" t="s">
        <v>59</v>
      </c>
      <c r="D55" s="16" t="s">
        <v>276</v>
      </c>
      <c r="E55" s="12">
        <v>25</v>
      </c>
      <c r="F55" s="12">
        <v>900</v>
      </c>
      <c r="G55" s="12">
        <v>10</v>
      </c>
      <c r="H55" s="12">
        <v>50</v>
      </c>
      <c r="I55" s="12"/>
      <c r="J55" s="12"/>
      <c r="K55" s="13"/>
      <c r="L55" s="12">
        <f t="shared" si="6"/>
        <v>0</v>
      </c>
      <c r="M55" s="12">
        <f t="shared" si="7"/>
        <v>0</v>
      </c>
      <c r="N55" s="14"/>
      <c r="O55" s="15">
        <v>0.06</v>
      </c>
      <c r="P55" s="15">
        <f t="shared" si="8"/>
        <v>0</v>
      </c>
    </row>
    <row r="56" spans="1:16" x14ac:dyDescent="0.2">
      <c r="A56" s="36" t="s">
        <v>176</v>
      </c>
      <c r="B56" s="36" t="s">
        <v>58</v>
      </c>
      <c r="C56" s="36">
        <v>90443800</v>
      </c>
      <c r="D56" s="36" t="s">
        <v>277</v>
      </c>
      <c r="E56" s="12" t="s">
        <v>63</v>
      </c>
      <c r="F56" s="12">
        <v>900</v>
      </c>
      <c r="G56" s="12">
        <v>10</v>
      </c>
      <c r="H56" s="12">
        <v>50</v>
      </c>
      <c r="I56" s="12"/>
      <c r="J56" s="12"/>
      <c r="K56" s="13"/>
      <c r="L56" s="12">
        <f t="shared" si="6"/>
        <v>0</v>
      </c>
      <c r="M56" s="12">
        <f t="shared" si="7"/>
        <v>0</v>
      </c>
      <c r="N56" s="14"/>
      <c r="O56" s="15">
        <v>0.06</v>
      </c>
      <c r="P56" s="15">
        <f t="shared" si="8"/>
        <v>0</v>
      </c>
    </row>
    <row r="57" spans="1:16" x14ac:dyDescent="0.2">
      <c r="A57" s="11" t="s">
        <v>195</v>
      </c>
      <c r="B57" s="11" t="s">
        <v>178</v>
      </c>
      <c r="C57" s="11" t="s">
        <v>195</v>
      </c>
      <c r="D57" s="11" t="s">
        <v>275</v>
      </c>
      <c r="E57" s="12">
        <v>25</v>
      </c>
      <c r="F57" s="12">
        <v>750</v>
      </c>
      <c r="G57" s="12">
        <v>10</v>
      </c>
      <c r="H57" s="12">
        <v>50</v>
      </c>
      <c r="I57" s="12"/>
      <c r="J57" s="12"/>
      <c r="K57" s="13"/>
      <c r="L57" s="12">
        <f t="shared" si="6"/>
        <v>0</v>
      </c>
      <c r="M57" s="12">
        <f t="shared" si="7"/>
        <v>0</v>
      </c>
      <c r="N57" s="14"/>
      <c r="O57" s="15">
        <v>0.05</v>
      </c>
      <c r="P57" s="15">
        <f t="shared" si="8"/>
        <v>0</v>
      </c>
    </row>
    <row r="58" spans="1:16" x14ac:dyDescent="0.2">
      <c r="A58" s="16" t="s">
        <v>196</v>
      </c>
      <c r="B58" s="16" t="s">
        <v>178</v>
      </c>
      <c r="C58" s="16" t="s">
        <v>197</v>
      </c>
      <c r="D58" s="16" t="s">
        <v>276</v>
      </c>
      <c r="E58" s="12">
        <v>25</v>
      </c>
      <c r="F58" s="12">
        <v>750</v>
      </c>
      <c r="G58" s="12">
        <v>10</v>
      </c>
      <c r="H58" s="12">
        <v>50</v>
      </c>
      <c r="I58" s="12"/>
      <c r="J58" s="12"/>
      <c r="K58" s="13"/>
      <c r="L58" s="12">
        <f t="shared" si="6"/>
        <v>0</v>
      </c>
      <c r="M58" s="12">
        <f t="shared" si="7"/>
        <v>0</v>
      </c>
      <c r="N58" s="14"/>
      <c r="O58" s="15">
        <v>0.05</v>
      </c>
      <c r="P58" s="15">
        <f t="shared" si="8"/>
        <v>0</v>
      </c>
    </row>
    <row r="59" spans="1:16" x14ac:dyDescent="0.2">
      <c r="A59" s="36" t="s">
        <v>177</v>
      </c>
      <c r="B59" s="36" t="s">
        <v>178</v>
      </c>
      <c r="C59" s="36">
        <v>90443700</v>
      </c>
      <c r="D59" s="36" t="s">
        <v>277</v>
      </c>
      <c r="E59" s="12" t="s">
        <v>63</v>
      </c>
      <c r="F59" s="12">
        <v>750</v>
      </c>
      <c r="G59" s="12">
        <v>10</v>
      </c>
      <c r="H59" s="12">
        <v>50</v>
      </c>
      <c r="I59" s="12"/>
      <c r="J59" s="12"/>
      <c r="K59" s="13"/>
      <c r="L59" s="12">
        <f t="shared" si="6"/>
        <v>0</v>
      </c>
      <c r="M59" s="12">
        <f t="shared" si="7"/>
        <v>0</v>
      </c>
      <c r="N59" s="14"/>
      <c r="O59" s="15">
        <v>0.05</v>
      </c>
      <c r="P59" s="15">
        <f t="shared" si="8"/>
        <v>0</v>
      </c>
    </row>
    <row r="60" spans="1:16" x14ac:dyDescent="0.2">
      <c r="A60" s="11" t="s">
        <v>60</v>
      </c>
      <c r="B60" s="11" t="s">
        <v>61</v>
      </c>
      <c r="C60" s="11" t="s">
        <v>60</v>
      </c>
      <c r="D60" s="11" t="s">
        <v>275</v>
      </c>
      <c r="E60" s="12">
        <v>25</v>
      </c>
      <c r="F60" s="12">
        <v>610</v>
      </c>
      <c r="G60" s="12">
        <v>10</v>
      </c>
      <c r="H60" s="12">
        <v>50</v>
      </c>
      <c r="I60" s="12"/>
      <c r="J60" s="12"/>
      <c r="K60" s="13"/>
      <c r="L60" s="12">
        <f t="shared" si="6"/>
        <v>0</v>
      </c>
      <c r="M60" s="12">
        <f t="shared" si="7"/>
        <v>0</v>
      </c>
      <c r="N60" s="14"/>
      <c r="O60" s="15">
        <v>0.04</v>
      </c>
      <c r="P60" s="15">
        <f t="shared" si="8"/>
        <v>0</v>
      </c>
    </row>
    <row r="61" spans="1:16" x14ac:dyDescent="0.2">
      <c r="A61" s="36" t="s">
        <v>62</v>
      </c>
      <c r="B61" s="36" t="s">
        <v>61</v>
      </c>
      <c r="C61" s="36">
        <v>90443600</v>
      </c>
      <c r="D61" s="36" t="s">
        <v>277</v>
      </c>
      <c r="E61" s="12" t="s">
        <v>63</v>
      </c>
      <c r="F61" s="12">
        <v>600</v>
      </c>
      <c r="G61" s="12">
        <v>10</v>
      </c>
      <c r="H61" s="12">
        <v>50</v>
      </c>
      <c r="I61" s="12"/>
      <c r="J61" s="12"/>
      <c r="K61" s="13"/>
      <c r="L61" s="12">
        <f t="shared" si="6"/>
        <v>0</v>
      </c>
      <c r="M61" s="12">
        <f t="shared" si="7"/>
        <v>0</v>
      </c>
      <c r="N61" s="14"/>
      <c r="O61" s="15">
        <v>0.04</v>
      </c>
      <c r="P61" s="15">
        <f t="shared" si="8"/>
        <v>0</v>
      </c>
    </row>
    <row r="62" spans="1:16" x14ac:dyDescent="0.2">
      <c r="A62" s="11" t="s">
        <v>64</v>
      </c>
      <c r="B62" s="11" t="s">
        <v>65</v>
      </c>
      <c r="C62" s="11" t="s">
        <v>64</v>
      </c>
      <c r="D62" s="11" t="s">
        <v>275</v>
      </c>
      <c r="E62" s="12">
        <v>25</v>
      </c>
      <c r="F62" s="12">
        <v>457</v>
      </c>
      <c r="G62" s="12">
        <v>10</v>
      </c>
      <c r="H62" s="12">
        <v>100</v>
      </c>
      <c r="I62" s="12"/>
      <c r="J62" s="12"/>
      <c r="K62" s="13"/>
      <c r="L62" s="12">
        <f t="shared" si="6"/>
        <v>0</v>
      </c>
      <c r="M62" s="12">
        <f t="shared" si="7"/>
        <v>0</v>
      </c>
      <c r="N62" s="14"/>
      <c r="O62" s="15">
        <v>0.06</v>
      </c>
      <c r="P62" s="15">
        <f t="shared" si="8"/>
        <v>0</v>
      </c>
    </row>
    <row r="63" spans="1:16" x14ac:dyDescent="0.2">
      <c r="A63" s="36" t="s">
        <v>66</v>
      </c>
      <c r="B63" s="36" t="s">
        <v>65</v>
      </c>
      <c r="C63" s="36">
        <v>90443400</v>
      </c>
      <c r="D63" s="36" t="s">
        <v>277</v>
      </c>
      <c r="E63" s="12" t="s">
        <v>63</v>
      </c>
      <c r="F63" s="12">
        <v>450</v>
      </c>
      <c r="G63" s="12">
        <v>10</v>
      </c>
      <c r="H63" s="12">
        <v>100</v>
      </c>
      <c r="I63" s="12"/>
      <c r="J63" s="12"/>
      <c r="K63" s="13"/>
      <c r="L63" s="12">
        <f t="shared" si="6"/>
        <v>0</v>
      </c>
      <c r="M63" s="12">
        <f t="shared" si="7"/>
        <v>0</v>
      </c>
      <c r="N63" s="14"/>
      <c r="O63" s="15">
        <v>0.06</v>
      </c>
      <c r="P63" s="15">
        <f t="shared" si="8"/>
        <v>0</v>
      </c>
    </row>
    <row r="64" spans="1:16" x14ac:dyDescent="0.2">
      <c r="A64" s="27" t="s">
        <v>67</v>
      </c>
      <c r="B64" s="27" t="s">
        <v>68</v>
      </c>
      <c r="C64" s="27" t="s">
        <v>69</v>
      </c>
      <c r="D64" s="11" t="s">
        <v>275</v>
      </c>
      <c r="E64" s="12">
        <v>25</v>
      </c>
      <c r="F64" s="12">
        <v>375</v>
      </c>
      <c r="G64" s="12">
        <v>10</v>
      </c>
      <c r="H64" s="12">
        <v>100</v>
      </c>
      <c r="I64" s="12"/>
      <c r="J64" s="12"/>
      <c r="K64" s="13"/>
      <c r="L64" s="12">
        <f t="shared" si="6"/>
        <v>0</v>
      </c>
      <c r="M64" s="12">
        <f t="shared" si="7"/>
        <v>0</v>
      </c>
      <c r="N64" s="14"/>
      <c r="O64" s="15">
        <v>0.06</v>
      </c>
      <c r="P64" s="15">
        <f t="shared" si="8"/>
        <v>0</v>
      </c>
    </row>
    <row r="65" spans="1:18" x14ac:dyDescent="0.2">
      <c r="A65" s="37" t="s">
        <v>198</v>
      </c>
      <c r="B65" s="36" t="s">
        <v>199</v>
      </c>
      <c r="C65" s="36">
        <v>90448000</v>
      </c>
      <c r="D65" s="36" t="s">
        <v>277</v>
      </c>
      <c r="E65" s="12" t="s">
        <v>63</v>
      </c>
      <c r="F65" s="12">
        <v>270</v>
      </c>
      <c r="G65" s="12">
        <v>10</v>
      </c>
      <c r="H65" s="12">
        <v>100</v>
      </c>
      <c r="I65" s="12"/>
      <c r="J65" s="12"/>
      <c r="K65" s="13"/>
      <c r="L65" s="12">
        <f t="shared" si="6"/>
        <v>0</v>
      </c>
      <c r="M65" s="12">
        <f t="shared" si="7"/>
        <v>0</v>
      </c>
      <c r="N65" s="14"/>
      <c r="O65" s="15">
        <v>0.06</v>
      </c>
      <c r="P65" s="15">
        <f t="shared" si="8"/>
        <v>0</v>
      </c>
    </row>
    <row r="66" spans="1:18" x14ac:dyDescent="0.2">
      <c r="A66" s="11" t="s">
        <v>261</v>
      </c>
      <c r="B66" s="11" t="s">
        <v>262</v>
      </c>
      <c r="C66" s="11" t="s">
        <v>261</v>
      </c>
      <c r="D66" s="11" t="s">
        <v>275</v>
      </c>
      <c r="E66" s="12" t="s">
        <v>63</v>
      </c>
      <c r="F66" s="12">
        <v>200</v>
      </c>
      <c r="G66" s="12">
        <v>10</v>
      </c>
      <c r="H66" s="12">
        <v>150</v>
      </c>
      <c r="I66" s="12"/>
      <c r="J66" s="12"/>
      <c r="K66" s="13"/>
      <c r="L66" s="12">
        <f t="shared" si="6"/>
        <v>0</v>
      </c>
      <c r="M66" s="12">
        <f t="shared" si="7"/>
        <v>0</v>
      </c>
      <c r="N66" s="14"/>
      <c r="O66" s="15">
        <v>0.06</v>
      </c>
      <c r="P66" s="15">
        <f t="shared" si="8"/>
        <v>0</v>
      </c>
      <c r="Q66" s="43">
        <f>SUM(P47:P66)</f>
        <v>0</v>
      </c>
      <c r="R66" s="3">
        <f>Q66*100/$Q$151</f>
        <v>0</v>
      </c>
    </row>
    <row r="67" spans="1:18" x14ac:dyDescent="0.2">
      <c r="A67" s="28" t="s">
        <v>70</v>
      </c>
      <c r="B67" s="28"/>
      <c r="C67" s="29"/>
      <c r="D67" s="29"/>
      <c r="E67" s="30"/>
      <c r="F67" s="36"/>
      <c r="G67" s="20"/>
      <c r="H67" s="20"/>
      <c r="I67" s="12"/>
      <c r="J67" s="12"/>
      <c r="K67" s="20"/>
      <c r="L67" s="12"/>
      <c r="M67" s="12"/>
      <c r="N67" s="14"/>
      <c r="O67" s="12"/>
      <c r="P67" s="15"/>
    </row>
    <row r="68" spans="1:18" x14ac:dyDescent="0.2">
      <c r="A68" s="11" t="s">
        <v>295</v>
      </c>
      <c r="B68" s="11" t="s">
        <v>296</v>
      </c>
      <c r="C68" s="11" t="s">
        <v>295</v>
      </c>
      <c r="D68" s="11" t="s">
        <v>275</v>
      </c>
      <c r="E68" s="12">
        <v>32</v>
      </c>
      <c r="F68" s="12">
        <v>100</v>
      </c>
      <c r="G68" s="12">
        <v>10</v>
      </c>
      <c r="H68" s="12">
        <v>300</v>
      </c>
      <c r="I68" s="12"/>
      <c r="J68" s="12"/>
      <c r="K68" s="13"/>
      <c r="L68" s="12">
        <f t="shared" ref="L68:L82" si="9">SUM(I68:K68)</f>
        <v>0</v>
      </c>
      <c r="M68" s="12">
        <f t="shared" ref="M68:M82" si="10">$L68/$H68</f>
        <v>0</v>
      </c>
      <c r="N68" s="14"/>
      <c r="O68" s="15">
        <v>0.09</v>
      </c>
      <c r="P68" s="15">
        <f t="shared" ref="P68:P82" si="11">$M68*$O68</f>
        <v>0</v>
      </c>
    </row>
    <row r="69" spans="1:18" x14ac:dyDescent="0.2">
      <c r="A69" s="11" t="s">
        <v>71</v>
      </c>
      <c r="B69" s="11" t="s">
        <v>72</v>
      </c>
      <c r="C69" s="11" t="s">
        <v>71</v>
      </c>
      <c r="D69" s="11" t="s">
        <v>275</v>
      </c>
      <c r="E69" s="12">
        <v>32</v>
      </c>
      <c r="F69" s="12">
        <v>150</v>
      </c>
      <c r="G69" s="12">
        <v>10</v>
      </c>
      <c r="H69" s="12">
        <v>300</v>
      </c>
      <c r="I69" s="12"/>
      <c r="J69" s="12"/>
      <c r="K69" s="13"/>
      <c r="L69" s="12">
        <f t="shared" si="9"/>
        <v>0</v>
      </c>
      <c r="M69" s="12">
        <f t="shared" si="10"/>
        <v>0</v>
      </c>
      <c r="N69" s="14"/>
      <c r="O69" s="15">
        <v>0.09</v>
      </c>
      <c r="P69" s="15">
        <f t="shared" si="11"/>
        <v>0</v>
      </c>
    </row>
    <row r="70" spans="1:18" x14ac:dyDescent="0.2">
      <c r="A70" s="36" t="s">
        <v>256</v>
      </c>
      <c r="B70" s="36" t="s">
        <v>72</v>
      </c>
      <c r="C70" s="36">
        <v>90446200</v>
      </c>
      <c r="D70" s="36" t="s">
        <v>277</v>
      </c>
      <c r="E70" s="12">
        <v>32</v>
      </c>
      <c r="F70" s="12">
        <v>150</v>
      </c>
      <c r="G70" s="12">
        <v>10</v>
      </c>
      <c r="H70" s="12">
        <v>300</v>
      </c>
      <c r="I70" s="12"/>
      <c r="J70" s="12"/>
      <c r="K70" s="13"/>
      <c r="L70" s="12">
        <f t="shared" si="9"/>
        <v>0</v>
      </c>
      <c r="M70" s="12">
        <f t="shared" si="10"/>
        <v>0</v>
      </c>
      <c r="N70" s="14"/>
      <c r="O70" s="15">
        <v>0.09</v>
      </c>
      <c r="P70" s="15">
        <f t="shared" si="11"/>
        <v>0</v>
      </c>
    </row>
    <row r="71" spans="1:18" x14ac:dyDescent="0.2">
      <c r="A71" s="11" t="s">
        <v>200</v>
      </c>
      <c r="B71" s="11" t="s">
        <v>201</v>
      </c>
      <c r="C71" s="11" t="s">
        <v>200</v>
      </c>
      <c r="D71" s="11" t="s">
        <v>275</v>
      </c>
      <c r="E71" s="12">
        <v>32</v>
      </c>
      <c r="F71" s="12">
        <v>200</v>
      </c>
      <c r="G71" s="12">
        <v>10</v>
      </c>
      <c r="H71" s="12">
        <v>300</v>
      </c>
      <c r="I71" s="12"/>
      <c r="J71" s="12"/>
      <c r="K71" s="13"/>
      <c r="L71" s="12">
        <f t="shared" si="9"/>
        <v>0</v>
      </c>
      <c r="M71" s="12">
        <f t="shared" si="10"/>
        <v>0</v>
      </c>
      <c r="N71" s="14"/>
      <c r="O71" s="15">
        <v>0.09</v>
      </c>
      <c r="P71" s="15">
        <f t="shared" si="11"/>
        <v>0</v>
      </c>
    </row>
    <row r="72" spans="1:18" x14ac:dyDescent="0.2">
      <c r="A72" s="11" t="s">
        <v>73</v>
      </c>
      <c r="B72" s="11" t="s">
        <v>74</v>
      </c>
      <c r="C72" s="11" t="s">
        <v>73</v>
      </c>
      <c r="D72" s="11" t="s">
        <v>275</v>
      </c>
      <c r="E72" s="12">
        <v>32</v>
      </c>
      <c r="F72" s="12">
        <v>300</v>
      </c>
      <c r="G72" s="12">
        <v>10</v>
      </c>
      <c r="H72" s="12">
        <v>150</v>
      </c>
      <c r="I72" s="12"/>
      <c r="J72" s="12"/>
      <c r="K72" s="13"/>
      <c r="L72" s="12">
        <f t="shared" si="9"/>
        <v>0</v>
      </c>
      <c r="M72" s="12">
        <f t="shared" si="10"/>
        <v>0</v>
      </c>
      <c r="N72" s="14"/>
      <c r="O72" s="15">
        <v>0.09</v>
      </c>
      <c r="P72" s="15">
        <f t="shared" si="11"/>
        <v>0</v>
      </c>
    </row>
    <row r="73" spans="1:18" x14ac:dyDescent="0.2">
      <c r="A73" s="36" t="s">
        <v>232</v>
      </c>
      <c r="B73" s="36" t="s">
        <v>74</v>
      </c>
      <c r="C73" s="36">
        <v>90446300</v>
      </c>
      <c r="D73" s="36" t="s">
        <v>277</v>
      </c>
      <c r="E73" s="12" t="s">
        <v>180</v>
      </c>
      <c r="F73" s="12">
        <v>300</v>
      </c>
      <c r="G73" s="12">
        <v>10</v>
      </c>
      <c r="H73" s="12">
        <v>150</v>
      </c>
      <c r="I73" s="12"/>
      <c r="J73" s="12"/>
      <c r="K73" s="13"/>
      <c r="L73" s="12">
        <f t="shared" si="9"/>
        <v>0</v>
      </c>
      <c r="M73" s="12">
        <f t="shared" si="10"/>
        <v>0</v>
      </c>
      <c r="N73" s="14"/>
      <c r="O73" s="15">
        <v>0.09</v>
      </c>
      <c r="P73" s="15">
        <f t="shared" si="11"/>
        <v>0</v>
      </c>
    </row>
    <row r="74" spans="1:18" x14ac:dyDescent="0.2">
      <c r="A74" s="11" t="s">
        <v>75</v>
      </c>
      <c r="B74" s="11" t="s">
        <v>76</v>
      </c>
      <c r="C74" s="11" t="s">
        <v>75</v>
      </c>
      <c r="D74" s="11" t="s">
        <v>275</v>
      </c>
      <c r="E74" s="12">
        <v>32</v>
      </c>
      <c r="F74" s="12">
        <v>450</v>
      </c>
      <c r="G74" s="12">
        <v>10</v>
      </c>
      <c r="H74" s="12">
        <v>100</v>
      </c>
      <c r="I74" s="12"/>
      <c r="J74" s="12"/>
      <c r="K74" s="13"/>
      <c r="L74" s="12">
        <f t="shared" si="9"/>
        <v>0</v>
      </c>
      <c r="M74" s="12">
        <f t="shared" si="10"/>
        <v>0</v>
      </c>
      <c r="N74" s="14"/>
      <c r="O74" s="15">
        <v>0.09</v>
      </c>
      <c r="P74" s="15">
        <f t="shared" si="11"/>
        <v>0</v>
      </c>
    </row>
    <row r="75" spans="1:18" x14ac:dyDescent="0.2">
      <c r="A75" s="36" t="s">
        <v>179</v>
      </c>
      <c r="B75" s="36" t="s">
        <v>76</v>
      </c>
      <c r="C75" s="36">
        <v>90446400</v>
      </c>
      <c r="D75" s="36" t="s">
        <v>277</v>
      </c>
      <c r="E75" s="12" t="s">
        <v>180</v>
      </c>
      <c r="F75" s="12">
        <v>450</v>
      </c>
      <c r="G75" s="12">
        <v>10</v>
      </c>
      <c r="H75" s="12">
        <v>100</v>
      </c>
      <c r="I75" s="12"/>
      <c r="J75" s="12"/>
      <c r="K75" s="13"/>
      <c r="L75" s="12">
        <f t="shared" si="9"/>
        <v>0</v>
      </c>
      <c r="M75" s="12">
        <f t="shared" si="10"/>
        <v>0</v>
      </c>
      <c r="N75" s="14"/>
      <c r="O75" s="15">
        <v>0.09</v>
      </c>
      <c r="P75" s="15">
        <f t="shared" si="11"/>
        <v>0</v>
      </c>
    </row>
    <row r="76" spans="1:18" x14ac:dyDescent="0.2">
      <c r="A76" s="11" t="s">
        <v>156</v>
      </c>
      <c r="B76" s="11" t="s">
        <v>157</v>
      </c>
      <c r="C76" s="11" t="s">
        <v>156</v>
      </c>
      <c r="D76" s="11" t="s">
        <v>275</v>
      </c>
      <c r="E76" s="12">
        <v>32</v>
      </c>
      <c r="F76" s="12">
        <v>600</v>
      </c>
      <c r="G76" s="12">
        <v>10</v>
      </c>
      <c r="H76" s="12">
        <v>100</v>
      </c>
      <c r="I76" s="12"/>
      <c r="J76" s="12"/>
      <c r="K76" s="13"/>
      <c r="L76" s="12">
        <f t="shared" si="9"/>
        <v>0</v>
      </c>
      <c r="M76" s="12">
        <f t="shared" si="10"/>
        <v>0</v>
      </c>
      <c r="N76" s="14"/>
      <c r="O76" s="15">
        <v>0.12</v>
      </c>
      <c r="P76" s="15">
        <f t="shared" si="11"/>
        <v>0</v>
      </c>
    </row>
    <row r="77" spans="1:18" x14ac:dyDescent="0.2">
      <c r="A77" s="36" t="s">
        <v>181</v>
      </c>
      <c r="B77" s="36" t="s">
        <v>157</v>
      </c>
      <c r="C77" s="36">
        <v>90446600</v>
      </c>
      <c r="D77" s="36" t="s">
        <v>277</v>
      </c>
      <c r="E77" s="12" t="s">
        <v>180</v>
      </c>
      <c r="F77" s="12">
        <v>600</v>
      </c>
      <c r="G77" s="12">
        <v>10</v>
      </c>
      <c r="H77" s="12">
        <v>100</v>
      </c>
      <c r="I77" s="12"/>
      <c r="J77" s="12"/>
      <c r="K77" s="13"/>
      <c r="L77" s="12">
        <f t="shared" si="9"/>
        <v>0</v>
      </c>
      <c r="M77" s="12">
        <f t="shared" si="10"/>
        <v>0</v>
      </c>
      <c r="N77" s="14"/>
      <c r="O77" s="15">
        <v>0.12</v>
      </c>
      <c r="P77" s="15">
        <f t="shared" si="11"/>
        <v>0</v>
      </c>
    </row>
    <row r="78" spans="1:18" x14ac:dyDescent="0.2">
      <c r="A78" s="11" t="s">
        <v>222</v>
      </c>
      <c r="B78" s="11" t="s">
        <v>223</v>
      </c>
      <c r="C78" s="11" t="s">
        <v>222</v>
      </c>
      <c r="D78" s="11" t="s">
        <v>275</v>
      </c>
      <c r="E78" s="12">
        <v>32</v>
      </c>
      <c r="F78" s="12">
        <v>750</v>
      </c>
      <c r="G78" s="12">
        <v>10</v>
      </c>
      <c r="H78" s="12">
        <v>60</v>
      </c>
      <c r="I78" s="12"/>
      <c r="J78" s="12"/>
      <c r="K78" s="13"/>
      <c r="L78" s="12">
        <f t="shared" si="9"/>
        <v>0</v>
      </c>
      <c r="M78" s="12">
        <f t="shared" si="10"/>
        <v>0</v>
      </c>
      <c r="N78" s="14"/>
      <c r="O78" s="15">
        <v>0.09</v>
      </c>
      <c r="P78" s="15">
        <f t="shared" si="11"/>
        <v>0</v>
      </c>
    </row>
    <row r="79" spans="1:18" x14ac:dyDescent="0.2">
      <c r="A79" s="11" t="s">
        <v>158</v>
      </c>
      <c r="B79" s="11" t="s">
        <v>159</v>
      </c>
      <c r="C79" s="11" t="s">
        <v>158</v>
      </c>
      <c r="D79" s="11" t="s">
        <v>275</v>
      </c>
      <c r="E79" s="12">
        <v>32</v>
      </c>
      <c r="F79" s="12">
        <v>900</v>
      </c>
      <c r="G79" s="12">
        <v>10</v>
      </c>
      <c r="H79" s="12">
        <v>50</v>
      </c>
      <c r="I79" s="12"/>
      <c r="J79" s="12"/>
      <c r="K79" s="13"/>
      <c r="L79" s="12">
        <f t="shared" si="9"/>
        <v>0</v>
      </c>
      <c r="M79" s="12">
        <f t="shared" si="10"/>
        <v>0</v>
      </c>
      <c r="N79" s="14"/>
      <c r="O79" s="15">
        <v>0.09</v>
      </c>
      <c r="P79" s="15">
        <f t="shared" si="11"/>
        <v>0</v>
      </c>
    </row>
    <row r="80" spans="1:18" x14ac:dyDescent="0.2">
      <c r="A80" s="36" t="s">
        <v>182</v>
      </c>
      <c r="B80" s="36" t="s">
        <v>159</v>
      </c>
      <c r="C80" s="36">
        <v>90446700</v>
      </c>
      <c r="D80" s="36" t="s">
        <v>277</v>
      </c>
      <c r="E80" s="12" t="s">
        <v>180</v>
      </c>
      <c r="F80" s="12">
        <v>900</v>
      </c>
      <c r="G80" s="12">
        <v>10</v>
      </c>
      <c r="H80" s="12">
        <v>50</v>
      </c>
      <c r="I80" s="12"/>
      <c r="J80" s="12"/>
      <c r="K80" s="13"/>
      <c r="L80" s="12">
        <f t="shared" si="9"/>
        <v>0</v>
      </c>
      <c r="M80" s="12">
        <f t="shared" si="10"/>
        <v>0</v>
      </c>
      <c r="N80" s="14"/>
      <c r="O80" s="15">
        <v>0.09</v>
      </c>
      <c r="P80" s="15">
        <f t="shared" si="11"/>
        <v>0</v>
      </c>
    </row>
    <row r="81" spans="1:18" x14ac:dyDescent="0.2">
      <c r="A81" s="11" t="s">
        <v>233</v>
      </c>
      <c r="B81" s="11" t="s">
        <v>234</v>
      </c>
      <c r="C81" s="11" t="s">
        <v>233</v>
      </c>
      <c r="D81" s="11" t="s">
        <v>275</v>
      </c>
      <c r="E81" s="12">
        <v>32</v>
      </c>
      <c r="F81" s="12">
        <v>1200</v>
      </c>
      <c r="G81" s="12">
        <v>10</v>
      </c>
      <c r="H81" s="12">
        <v>50</v>
      </c>
      <c r="I81" s="12"/>
      <c r="J81" s="12"/>
      <c r="K81" s="13"/>
      <c r="L81" s="12">
        <f t="shared" si="9"/>
        <v>0</v>
      </c>
      <c r="M81" s="12">
        <f t="shared" si="10"/>
        <v>0</v>
      </c>
      <c r="N81" s="14"/>
      <c r="O81" s="15">
        <v>0.12</v>
      </c>
      <c r="P81" s="15">
        <f t="shared" si="11"/>
        <v>0</v>
      </c>
    </row>
    <row r="82" spans="1:18" x14ac:dyDescent="0.2">
      <c r="A82" s="37" t="s">
        <v>236</v>
      </c>
      <c r="B82" s="36" t="s">
        <v>237</v>
      </c>
      <c r="C82" s="48">
        <v>90446800</v>
      </c>
      <c r="D82" s="36" t="s">
        <v>277</v>
      </c>
      <c r="E82" s="12" t="s">
        <v>180</v>
      </c>
      <c r="F82" s="12">
        <v>1800</v>
      </c>
      <c r="G82" s="12">
        <v>10</v>
      </c>
      <c r="H82" s="12">
        <v>25</v>
      </c>
      <c r="I82" s="12"/>
      <c r="J82" s="12"/>
      <c r="K82" s="13"/>
      <c r="L82" s="12">
        <f t="shared" si="9"/>
        <v>0</v>
      </c>
      <c r="M82" s="12">
        <f t="shared" si="10"/>
        <v>0</v>
      </c>
      <c r="N82" s="14"/>
      <c r="O82" s="15">
        <v>0.18</v>
      </c>
      <c r="P82" s="15">
        <f t="shared" si="11"/>
        <v>0</v>
      </c>
      <c r="Q82" s="43">
        <f>SUM(P69:P82)</f>
        <v>0</v>
      </c>
      <c r="R82" s="3">
        <f>Q82*100/$Q$151</f>
        <v>0</v>
      </c>
    </row>
    <row r="83" spans="1:18" x14ac:dyDescent="0.2">
      <c r="A83" s="28" t="s">
        <v>77</v>
      </c>
      <c r="B83" s="28"/>
      <c r="C83" s="29"/>
      <c r="D83" s="29"/>
      <c r="E83" s="30"/>
      <c r="F83" s="36"/>
      <c r="G83" s="12"/>
      <c r="H83" s="12"/>
      <c r="I83" s="12"/>
      <c r="J83" s="12"/>
      <c r="K83" s="8"/>
      <c r="L83" s="12"/>
      <c r="M83" s="12"/>
      <c r="N83" s="14"/>
      <c r="O83" s="12"/>
      <c r="P83" s="15"/>
    </row>
    <row r="84" spans="1:18" x14ac:dyDescent="0.2">
      <c r="A84" s="11" t="s">
        <v>297</v>
      </c>
      <c r="B84" s="11" t="s">
        <v>298</v>
      </c>
      <c r="C84" s="11" t="s">
        <v>297</v>
      </c>
      <c r="D84" s="11" t="s">
        <v>275</v>
      </c>
      <c r="E84" s="12">
        <v>40</v>
      </c>
      <c r="F84" s="12">
        <v>100</v>
      </c>
      <c r="G84" s="12">
        <v>10</v>
      </c>
      <c r="H84" s="12">
        <v>300</v>
      </c>
      <c r="I84" s="12"/>
      <c r="J84" s="12"/>
      <c r="K84" s="13"/>
      <c r="L84" s="12">
        <f t="shared" ref="L84:L98" si="12">SUM(I84:K84)</f>
        <v>0</v>
      </c>
      <c r="M84" s="12">
        <f t="shared" ref="M84:M98" si="13">$L84/$H84</f>
        <v>0</v>
      </c>
      <c r="N84" s="14"/>
      <c r="O84" s="15">
        <v>0.13</v>
      </c>
      <c r="P84" s="15">
        <f t="shared" ref="P84:P98" si="14">$M84*$O84</f>
        <v>0</v>
      </c>
    </row>
    <row r="85" spans="1:18" x14ac:dyDescent="0.2">
      <c r="A85" s="11" t="s">
        <v>78</v>
      </c>
      <c r="B85" s="11" t="s">
        <v>79</v>
      </c>
      <c r="C85" s="11" t="s">
        <v>78</v>
      </c>
      <c r="D85" s="11" t="s">
        <v>275</v>
      </c>
      <c r="E85" s="12">
        <v>40</v>
      </c>
      <c r="F85" s="12">
        <v>150</v>
      </c>
      <c r="G85" s="12">
        <v>10</v>
      </c>
      <c r="H85" s="12">
        <v>300</v>
      </c>
      <c r="I85" s="12"/>
      <c r="J85" s="12"/>
      <c r="K85" s="13"/>
      <c r="L85" s="12">
        <f t="shared" si="12"/>
        <v>0</v>
      </c>
      <c r="M85" s="12">
        <f t="shared" si="13"/>
        <v>0</v>
      </c>
      <c r="N85" s="14"/>
      <c r="O85" s="15">
        <v>0.13</v>
      </c>
      <c r="P85" s="15">
        <f t="shared" si="14"/>
        <v>0</v>
      </c>
    </row>
    <row r="86" spans="1:18" x14ac:dyDescent="0.2">
      <c r="A86" s="36" t="s">
        <v>240</v>
      </c>
      <c r="B86" s="36" t="s">
        <v>79</v>
      </c>
      <c r="C86" s="31" t="s">
        <v>241</v>
      </c>
      <c r="D86" s="36" t="s">
        <v>277</v>
      </c>
      <c r="E86" s="12">
        <v>40</v>
      </c>
      <c r="F86" s="12">
        <v>150</v>
      </c>
      <c r="G86" s="12">
        <v>10</v>
      </c>
      <c r="H86" s="12">
        <v>300</v>
      </c>
      <c r="I86" s="12"/>
      <c r="J86" s="12"/>
      <c r="K86" s="13"/>
      <c r="L86" s="12">
        <f t="shared" si="12"/>
        <v>0</v>
      </c>
      <c r="M86" s="12">
        <f t="shared" si="13"/>
        <v>0</v>
      </c>
      <c r="N86" s="14"/>
      <c r="O86" s="15">
        <v>0.13</v>
      </c>
      <c r="P86" s="15">
        <f t="shared" si="14"/>
        <v>0</v>
      </c>
    </row>
    <row r="87" spans="1:18" x14ac:dyDescent="0.2">
      <c r="A87" s="11" t="s">
        <v>80</v>
      </c>
      <c r="B87" s="11" t="s">
        <v>81</v>
      </c>
      <c r="C87" s="11" t="s">
        <v>80</v>
      </c>
      <c r="D87" s="11" t="s">
        <v>275</v>
      </c>
      <c r="E87" s="12">
        <v>40</v>
      </c>
      <c r="F87" s="12">
        <v>200</v>
      </c>
      <c r="G87" s="12">
        <v>10</v>
      </c>
      <c r="H87" s="12">
        <v>150</v>
      </c>
      <c r="I87" s="12"/>
      <c r="J87" s="12"/>
      <c r="K87" s="13"/>
      <c r="L87" s="12">
        <f t="shared" si="12"/>
        <v>0</v>
      </c>
      <c r="M87" s="12">
        <f t="shared" si="13"/>
        <v>0</v>
      </c>
      <c r="N87" s="14"/>
      <c r="O87" s="15">
        <v>0.13</v>
      </c>
      <c r="P87" s="15">
        <f t="shared" si="14"/>
        <v>0</v>
      </c>
    </row>
    <row r="88" spans="1:18" x14ac:dyDescent="0.2">
      <c r="A88" s="11" t="s">
        <v>82</v>
      </c>
      <c r="B88" s="11" t="s">
        <v>83</v>
      </c>
      <c r="C88" s="11" t="s">
        <v>82</v>
      </c>
      <c r="D88" s="11" t="s">
        <v>275</v>
      </c>
      <c r="E88" s="12">
        <v>40</v>
      </c>
      <c r="F88" s="12">
        <v>300</v>
      </c>
      <c r="G88" s="12">
        <v>10</v>
      </c>
      <c r="H88" s="12">
        <v>150</v>
      </c>
      <c r="I88" s="12"/>
      <c r="J88" s="12"/>
      <c r="K88" s="13"/>
      <c r="L88" s="12">
        <f t="shared" si="12"/>
        <v>0</v>
      </c>
      <c r="M88" s="12">
        <f t="shared" si="13"/>
        <v>0</v>
      </c>
      <c r="N88" s="14"/>
      <c r="O88" s="15">
        <v>0.13</v>
      </c>
      <c r="P88" s="15">
        <f t="shared" si="14"/>
        <v>0</v>
      </c>
    </row>
    <row r="89" spans="1:18" x14ac:dyDescent="0.2">
      <c r="A89" s="36" t="s">
        <v>183</v>
      </c>
      <c r="B89" s="36" t="s">
        <v>83</v>
      </c>
      <c r="C89" s="36">
        <v>90447300</v>
      </c>
      <c r="D89" s="36" t="s">
        <v>277</v>
      </c>
      <c r="E89" s="12" t="s">
        <v>89</v>
      </c>
      <c r="F89" s="12">
        <v>300</v>
      </c>
      <c r="G89" s="12">
        <v>10</v>
      </c>
      <c r="H89" s="12">
        <v>150</v>
      </c>
      <c r="I89" s="12"/>
      <c r="J89" s="12"/>
      <c r="K89" s="13"/>
      <c r="L89" s="12">
        <f t="shared" si="12"/>
        <v>0</v>
      </c>
      <c r="M89" s="12">
        <f t="shared" si="13"/>
        <v>0</v>
      </c>
      <c r="N89" s="14"/>
      <c r="O89" s="15">
        <v>0.13</v>
      </c>
      <c r="P89" s="15">
        <f t="shared" si="14"/>
        <v>0</v>
      </c>
    </row>
    <row r="90" spans="1:18" x14ac:dyDescent="0.2">
      <c r="A90" s="11" t="s">
        <v>84</v>
      </c>
      <c r="B90" s="11" t="s">
        <v>85</v>
      </c>
      <c r="C90" s="11" t="s">
        <v>84</v>
      </c>
      <c r="D90" s="11" t="s">
        <v>275</v>
      </c>
      <c r="E90" s="12">
        <v>40</v>
      </c>
      <c r="F90" s="12">
        <v>450</v>
      </c>
      <c r="G90" s="12">
        <v>10</v>
      </c>
      <c r="H90" s="12">
        <v>100</v>
      </c>
      <c r="I90" s="12"/>
      <c r="J90" s="12"/>
      <c r="K90" s="13"/>
      <c r="L90" s="12">
        <f t="shared" si="12"/>
        <v>0</v>
      </c>
      <c r="M90" s="12">
        <f t="shared" si="13"/>
        <v>0</v>
      </c>
      <c r="N90" s="14"/>
      <c r="O90" s="15">
        <v>0.13</v>
      </c>
      <c r="P90" s="15">
        <f t="shared" si="14"/>
        <v>0</v>
      </c>
    </row>
    <row r="91" spans="1:18" x14ac:dyDescent="0.2">
      <c r="A91" s="36" t="s">
        <v>184</v>
      </c>
      <c r="B91" s="36" t="s">
        <v>85</v>
      </c>
      <c r="C91" s="36">
        <v>90447400</v>
      </c>
      <c r="D91" s="36" t="s">
        <v>277</v>
      </c>
      <c r="E91" s="12" t="s">
        <v>89</v>
      </c>
      <c r="F91" s="12">
        <v>450</v>
      </c>
      <c r="G91" s="12">
        <v>10</v>
      </c>
      <c r="H91" s="12">
        <v>100</v>
      </c>
      <c r="I91" s="12"/>
      <c r="J91" s="12"/>
      <c r="K91" s="13"/>
      <c r="L91" s="12">
        <f t="shared" si="12"/>
        <v>0</v>
      </c>
      <c r="M91" s="12">
        <f t="shared" si="13"/>
        <v>0</v>
      </c>
      <c r="N91" s="14"/>
      <c r="O91" s="15">
        <v>0.13</v>
      </c>
      <c r="P91" s="15">
        <f t="shared" si="14"/>
        <v>0</v>
      </c>
    </row>
    <row r="92" spans="1:18" x14ac:dyDescent="0.2">
      <c r="A92" s="11" t="s">
        <v>86</v>
      </c>
      <c r="B92" s="11" t="s">
        <v>87</v>
      </c>
      <c r="C92" s="11" t="s">
        <v>86</v>
      </c>
      <c r="D92" s="11" t="s">
        <v>275</v>
      </c>
      <c r="E92" s="12">
        <v>40</v>
      </c>
      <c r="F92" s="12">
        <v>600</v>
      </c>
      <c r="G92" s="12">
        <v>10</v>
      </c>
      <c r="H92" s="12">
        <v>50</v>
      </c>
      <c r="I92" s="12"/>
      <c r="J92" s="12"/>
      <c r="K92" s="13"/>
      <c r="L92" s="12">
        <f t="shared" si="12"/>
        <v>0</v>
      </c>
      <c r="M92" s="12">
        <f t="shared" si="13"/>
        <v>0</v>
      </c>
      <c r="N92" s="14"/>
      <c r="O92" s="15">
        <v>0.09</v>
      </c>
      <c r="P92" s="15">
        <f t="shared" si="14"/>
        <v>0</v>
      </c>
    </row>
    <row r="93" spans="1:18" x14ac:dyDescent="0.2">
      <c r="A93" s="36" t="s">
        <v>88</v>
      </c>
      <c r="B93" s="36" t="s">
        <v>87</v>
      </c>
      <c r="C93" s="36">
        <v>90447600</v>
      </c>
      <c r="D93" s="36" t="s">
        <v>277</v>
      </c>
      <c r="E93" s="12" t="s">
        <v>89</v>
      </c>
      <c r="F93" s="12">
        <v>600</v>
      </c>
      <c r="G93" s="12">
        <v>10</v>
      </c>
      <c r="H93" s="12">
        <v>50</v>
      </c>
      <c r="I93" s="12"/>
      <c r="J93" s="12"/>
      <c r="K93" s="13"/>
      <c r="L93" s="12">
        <f t="shared" si="12"/>
        <v>0</v>
      </c>
      <c r="M93" s="12">
        <f t="shared" si="13"/>
        <v>0</v>
      </c>
      <c r="N93" s="14"/>
      <c r="O93" s="15">
        <v>0.09</v>
      </c>
      <c r="P93" s="15">
        <f t="shared" si="14"/>
        <v>0</v>
      </c>
    </row>
    <row r="94" spans="1:18" x14ac:dyDescent="0.2">
      <c r="A94" s="11" t="s">
        <v>90</v>
      </c>
      <c r="B94" s="11" t="s">
        <v>91</v>
      </c>
      <c r="C94" s="11" t="s">
        <v>90</v>
      </c>
      <c r="D94" s="11" t="s">
        <v>275</v>
      </c>
      <c r="E94" s="12">
        <v>40</v>
      </c>
      <c r="F94" s="12">
        <v>750</v>
      </c>
      <c r="G94" s="12">
        <v>10</v>
      </c>
      <c r="H94" s="12">
        <v>50</v>
      </c>
      <c r="I94" s="12"/>
      <c r="J94" s="12"/>
      <c r="K94" s="13"/>
      <c r="L94" s="12">
        <f t="shared" si="12"/>
        <v>0</v>
      </c>
      <c r="M94" s="12">
        <f t="shared" si="13"/>
        <v>0</v>
      </c>
      <c r="N94" s="14"/>
      <c r="O94" s="15">
        <v>0.13</v>
      </c>
      <c r="P94" s="15">
        <f t="shared" si="14"/>
        <v>0</v>
      </c>
    </row>
    <row r="95" spans="1:18" x14ac:dyDescent="0.2">
      <c r="A95" s="11" t="s">
        <v>92</v>
      </c>
      <c r="B95" s="11" t="s">
        <v>93</v>
      </c>
      <c r="C95" s="11" t="s">
        <v>92</v>
      </c>
      <c r="D95" s="11" t="s">
        <v>275</v>
      </c>
      <c r="E95" s="12">
        <v>40</v>
      </c>
      <c r="F95" s="12">
        <v>900</v>
      </c>
      <c r="G95" s="12">
        <v>10</v>
      </c>
      <c r="H95" s="12">
        <v>50</v>
      </c>
      <c r="I95" s="12"/>
      <c r="J95" s="12"/>
      <c r="K95" s="13"/>
      <c r="L95" s="12">
        <f t="shared" si="12"/>
        <v>0</v>
      </c>
      <c r="M95" s="12">
        <f t="shared" si="13"/>
        <v>0</v>
      </c>
      <c r="N95" s="14"/>
      <c r="O95" s="15">
        <v>0.13</v>
      </c>
      <c r="P95" s="15">
        <f t="shared" si="14"/>
        <v>0</v>
      </c>
    </row>
    <row r="96" spans="1:18" x14ac:dyDescent="0.2">
      <c r="A96" s="36" t="s">
        <v>185</v>
      </c>
      <c r="B96" s="36" t="s">
        <v>93</v>
      </c>
      <c r="C96" s="36">
        <v>90447700</v>
      </c>
      <c r="D96" s="36" t="s">
        <v>277</v>
      </c>
      <c r="E96" s="12" t="s">
        <v>89</v>
      </c>
      <c r="F96" s="12">
        <v>900</v>
      </c>
      <c r="G96" s="12">
        <v>10</v>
      </c>
      <c r="H96" s="12">
        <v>50</v>
      </c>
      <c r="I96" s="12"/>
      <c r="J96" s="12"/>
      <c r="K96" s="13"/>
      <c r="L96" s="12">
        <f t="shared" si="12"/>
        <v>0</v>
      </c>
      <c r="M96" s="12">
        <f t="shared" si="13"/>
        <v>0</v>
      </c>
      <c r="N96" s="14"/>
      <c r="O96" s="15">
        <v>0.13</v>
      </c>
      <c r="P96" s="15">
        <f t="shared" si="14"/>
        <v>0</v>
      </c>
    </row>
    <row r="97" spans="1:18" x14ac:dyDescent="0.2">
      <c r="A97" s="11" t="s">
        <v>94</v>
      </c>
      <c r="B97" s="11" t="s">
        <v>95</v>
      </c>
      <c r="C97" s="11" t="s">
        <v>94</v>
      </c>
      <c r="D97" s="11" t="s">
        <v>275</v>
      </c>
      <c r="E97" s="12">
        <v>40</v>
      </c>
      <c r="F97" s="12">
        <v>1200</v>
      </c>
      <c r="G97" s="12">
        <v>5</v>
      </c>
      <c r="H97" s="12">
        <v>25</v>
      </c>
      <c r="I97" s="12"/>
      <c r="J97" s="12"/>
      <c r="K97" s="13"/>
      <c r="L97" s="12">
        <f t="shared" si="12"/>
        <v>0</v>
      </c>
      <c r="M97" s="12">
        <f t="shared" si="13"/>
        <v>0</v>
      </c>
      <c r="N97" s="14"/>
      <c r="O97" s="15">
        <v>0.08</v>
      </c>
      <c r="P97" s="15">
        <f t="shared" si="14"/>
        <v>0</v>
      </c>
    </row>
    <row r="98" spans="1:18" x14ac:dyDescent="0.2">
      <c r="A98" s="11" t="s">
        <v>220</v>
      </c>
      <c r="B98" s="11" t="s">
        <v>221</v>
      </c>
      <c r="C98" s="11" t="s">
        <v>220</v>
      </c>
      <c r="D98" s="11" t="s">
        <v>275</v>
      </c>
      <c r="E98" s="12">
        <v>40</v>
      </c>
      <c r="F98" s="12">
        <v>2000</v>
      </c>
      <c r="G98" s="12">
        <v>5</v>
      </c>
      <c r="H98" s="12">
        <v>25</v>
      </c>
      <c r="I98" s="12"/>
      <c r="J98" s="12"/>
      <c r="K98" s="13"/>
      <c r="L98" s="12">
        <f t="shared" si="12"/>
        <v>0</v>
      </c>
      <c r="M98" s="12">
        <f t="shared" si="13"/>
        <v>0</v>
      </c>
      <c r="N98" s="14"/>
      <c r="O98" s="15">
        <v>0.08</v>
      </c>
      <c r="P98" s="15">
        <f t="shared" si="14"/>
        <v>0</v>
      </c>
      <c r="Q98" s="43">
        <f>SUM(P85:P98)</f>
        <v>0</v>
      </c>
      <c r="R98" s="3">
        <f>Q98*100/$Q$151</f>
        <v>0</v>
      </c>
    </row>
    <row r="99" spans="1:18" x14ac:dyDescent="0.2">
      <c r="A99" s="28" t="s">
        <v>96</v>
      </c>
      <c r="B99" s="28"/>
      <c r="C99" s="30"/>
      <c r="D99" s="30"/>
      <c r="E99" s="20"/>
      <c r="F99" s="12"/>
      <c r="G99" s="12"/>
      <c r="H99" s="12"/>
      <c r="I99" s="12"/>
      <c r="J99" s="12"/>
      <c r="K99" s="8"/>
      <c r="L99" s="12"/>
      <c r="M99" s="12"/>
      <c r="N99" s="14"/>
      <c r="O99" s="12"/>
      <c r="P99" s="15"/>
    </row>
    <row r="100" spans="1:18" x14ac:dyDescent="0.2">
      <c r="A100" s="11" t="s">
        <v>299</v>
      </c>
      <c r="B100" s="11" t="s">
        <v>300</v>
      </c>
      <c r="C100" s="11" t="s">
        <v>299</v>
      </c>
      <c r="D100" s="11" t="s">
        <v>275</v>
      </c>
      <c r="E100" s="12">
        <v>50</v>
      </c>
      <c r="F100" s="12">
        <v>100</v>
      </c>
      <c r="G100" s="12">
        <v>10</v>
      </c>
      <c r="H100" s="12">
        <v>150</v>
      </c>
      <c r="I100" s="12"/>
      <c r="J100" s="12"/>
      <c r="K100" s="13"/>
      <c r="L100" s="12">
        <f t="shared" ref="L100:L116" si="15">SUM(I100:K100)</f>
        <v>0</v>
      </c>
      <c r="M100" s="12">
        <f t="shared" ref="M100:M116" si="16">$L100/$H100</f>
        <v>0</v>
      </c>
      <c r="N100" s="14"/>
      <c r="O100" s="15">
        <v>0.1</v>
      </c>
      <c r="P100" s="15">
        <f t="shared" ref="P100:P116" si="17">$M100*$O100</f>
        <v>0</v>
      </c>
    </row>
    <row r="101" spans="1:18" x14ac:dyDescent="0.2">
      <c r="A101" s="11" t="s">
        <v>97</v>
      </c>
      <c r="B101" s="11" t="s">
        <v>98</v>
      </c>
      <c r="C101" s="11" t="s">
        <v>97</v>
      </c>
      <c r="D101" s="11" t="s">
        <v>275</v>
      </c>
      <c r="E101" s="12">
        <v>50</v>
      </c>
      <c r="F101" s="12">
        <v>150</v>
      </c>
      <c r="G101" s="12">
        <v>10</v>
      </c>
      <c r="H101" s="12">
        <v>150</v>
      </c>
      <c r="I101" s="12"/>
      <c r="J101" s="12"/>
      <c r="K101" s="13"/>
      <c r="L101" s="12">
        <f t="shared" si="15"/>
        <v>0</v>
      </c>
      <c r="M101" s="12">
        <f t="shared" si="16"/>
        <v>0</v>
      </c>
      <c r="N101" s="14"/>
      <c r="O101" s="15">
        <v>0.1</v>
      </c>
      <c r="P101" s="15">
        <f t="shared" si="17"/>
        <v>0</v>
      </c>
    </row>
    <row r="102" spans="1:18" x14ac:dyDescent="0.2">
      <c r="A102" s="36" t="s">
        <v>235</v>
      </c>
      <c r="B102" s="36" t="s">
        <v>98</v>
      </c>
      <c r="C102" s="36">
        <v>90448200</v>
      </c>
      <c r="D102" s="36" t="s">
        <v>277</v>
      </c>
      <c r="E102" s="12" t="s">
        <v>102</v>
      </c>
      <c r="F102" s="12">
        <v>150</v>
      </c>
      <c r="G102" s="12">
        <v>10</v>
      </c>
      <c r="H102" s="12">
        <v>150</v>
      </c>
      <c r="I102" s="12"/>
      <c r="J102" s="12"/>
      <c r="K102" s="13"/>
      <c r="L102" s="12">
        <f t="shared" si="15"/>
        <v>0</v>
      </c>
      <c r="M102" s="12">
        <f t="shared" si="16"/>
        <v>0</v>
      </c>
      <c r="N102" s="14"/>
      <c r="O102" s="15">
        <v>0.1</v>
      </c>
      <c r="P102" s="15">
        <f t="shared" si="17"/>
        <v>0</v>
      </c>
    </row>
    <row r="103" spans="1:18" x14ac:dyDescent="0.2">
      <c r="A103" s="11" t="s">
        <v>224</v>
      </c>
      <c r="B103" s="11" t="s">
        <v>225</v>
      </c>
      <c r="C103" s="11" t="s">
        <v>224</v>
      </c>
      <c r="D103" s="11" t="s">
        <v>275</v>
      </c>
      <c r="E103" s="12">
        <v>50</v>
      </c>
      <c r="F103" s="12">
        <v>200</v>
      </c>
      <c r="G103" s="12">
        <v>10</v>
      </c>
      <c r="H103" s="12">
        <v>150</v>
      </c>
      <c r="I103" s="12"/>
      <c r="J103" s="12"/>
      <c r="K103" s="13"/>
      <c r="L103" s="12">
        <f t="shared" si="15"/>
        <v>0</v>
      </c>
      <c r="M103" s="12">
        <f t="shared" si="16"/>
        <v>0</v>
      </c>
      <c r="N103" s="14"/>
      <c r="O103" s="15">
        <v>0.06</v>
      </c>
      <c r="P103" s="15">
        <f t="shared" si="17"/>
        <v>0</v>
      </c>
    </row>
    <row r="104" spans="1:18" x14ac:dyDescent="0.2">
      <c r="A104" s="11" t="s">
        <v>99</v>
      </c>
      <c r="B104" s="11" t="s">
        <v>100</v>
      </c>
      <c r="C104" s="11" t="s">
        <v>99</v>
      </c>
      <c r="D104" s="11" t="s">
        <v>275</v>
      </c>
      <c r="E104" s="12">
        <v>50</v>
      </c>
      <c r="F104" s="12">
        <v>300</v>
      </c>
      <c r="G104" s="12">
        <v>10</v>
      </c>
      <c r="H104" s="12">
        <v>75</v>
      </c>
      <c r="I104" s="12"/>
      <c r="J104" s="12"/>
      <c r="K104" s="13"/>
      <c r="L104" s="12">
        <f t="shared" si="15"/>
        <v>0</v>
      </c>
      <c r="M104" s="12">
        <f t="shared" si="16"/>
        <v>0</v>
      </c>
      <c r="N104" s="14"/>
      <c r="O104" s="15">
        <v>0.1</v>
      </c>
      <c r="P104" s="15">
        <f t="shared" si="17"/>
        <v>0</v>
      </c>
    </row>
    <row r="105" spans="1:18" x14ac:dyDescent="0.2">
      <c r="A105" s="36" t="s">
        <v>101</v>
      </c>
      <c r="B105" s="36" t="s">
        <v>100</v>
      </c>
      <c r="C105" s="36">
        <v>90448300</v>
      </c>
      <c r="D105" s="36" t="s">
        <v>277</v>
      </c>
      <c r="E105" s="12" t="s">
        <v>102</v>
      </c>
      <c r="F105" s="12">
        <v>300</v>
      </c>
      <c r="G105" s="12">
        <v>10</v>
      </c>
      <c r="H105" s="12">
        <v>75</v>
      </c>
      <c r="I105" s="12"/>
      <c r="J105" s="12"/>
      <c r="K105" s="13"/>
      <c r="L105" s="12">
        <f t="shared" si="15"/>
        <v>0</v>
      </c>
      <c r="M105" s="12">
        <f t="shared" si="16"/>
        <v>0</v>
      </c>
      <c r="N105" s="14"/>
      <c r="O105" s="15">
        <v>0.1</v>
      </c>
      <c r="P105" s="15">
        <f t="shared" si="17"/>
        <v>0</v>
      </c>
    </row>
    <row r="106" spans="1:18" x14ac:dyDescent="0.2">
      <c r="A106" s="11" t="s">
        <v>103</v>
      </c>
      <c r="B106" s="11" t="s">
        <v>104</v>
      </c>
      <c r="C106" s="11" t="s">
        <v>103</v>
      </c>
      <c r="D106" s="11" t="s">
        <v>275</v>
      </c>
      <c r="E106" s="12">
        <v>50</v>
      </c>
      <c r="F106" s="12">
        <v>450</v>
      </c>
      <c r="G106" s="12">
        <v>10</v>
      </c>
      <c r="H106" s="12">
        <v>50</v>
      </c>
      <c r="I106" s="12"/>
      <c r="J106" s="12"/>
      <c r="K106" s="13"/>
      <c r="L106" s="12">
        <f t="shared" si="15"/>
        <v>0</v>
      </c>
      <c r="M106" s="12">
        <f t="shared" si="16"/>
        <v>0</v>
      </c>
      <c r="N106" s="14"/>
      <c r="O106" s="15">
        <v>0.1</v>
      </c>
      <c r="P106" s="15">
        <f t="shared" si="17"/>
        <v>0</v>
      </c>
    </row>
    <row r="107" spans="1:18" x14ac:dyDescent="0.2">
      <c r="A107" s="36" t="s">
        <v>186</v>
      </c>
      <c r="B107" s="36" t="s">
        <v>104</v>
      </c>
      <c r="C107" s="36">
        <v>90448400</v>
      </c>
      <c r="D107" s="36" t="s">
        <v>277</v>
      </c>
      <c r="E107" s="12" t="s">
        <v>102</v>
      </c>
      <c r="F107" s="12">
        <v>450</v>
      </c>
      <c r="G107" s="12">
        <v>10</v>
      </c>
      <c r="H107" s="12">
        <v>50</v>
      </c>
      <c r="I107" s="12"/>
      <c r="J107" s="12"/>
      <c r="K107" s="13"/>
      <c r="L107" s="12">
        <f t="shared" si="15"/>
        <v>0</v>
      </c>
      <c r="M107" s="12">
        <f t="shared" si="16"/>
        <v>0</v>
      </c>
      <c r="N107" s="14"/>
      <c r="O107" s="15">
        <v>0.1</v>
      </c>
      <c r="P107" s="15">
        <f t="shared" si="17"/>
        <v>0</v>
      </c>
    </row>
    <row r="108" spans="1:18" x14ac:dyDescent="0.2">
      <c r="A108" s="11" t="s">
        <v>105</v>
      </c>
      <c r="B108" s="11" t="s">
        <v>106</v>
      </c>
      <c r="C108" s="11" t="s">
        <v>105</v>
      </c>
      <c r="D108" s="11" t="s">
        <v>275</v>
      </c>
      <c r="E108" s="12">
        <v>50</v>
      </c>
      <c r="F108" s="12">
        <v>600</v>
      </c>
      <c r="G108" s="12">
        <v>10</v>
      </c>
      <c r="H108" s="12">
        <v>50</v>
      </c>
      <c r="I108" s="12"/>
      <c r="J108" s="12"/>
      <c r="K108" s="13"/>
      <c r="L108" s="12">
        <f t="shared" si="15"/>
        <v>0</v>
      </c>
      <c r="M108" s="12">
        <f t="shared" si="16"/>
        <v>0</v>
      </c>
      <c r="N108" s="14"/>
      <c r="O108" s="15">
        <v>0.13</v>
      </c>
      <c r="P108" s="15">
        <f t="shared" si="17"/>
        <v>0</v>
      </c>
    </row>
    <row r="109" spans="1:18" x14ac:dyDescent="0.2">
      <c r="A109" s="36" t="s">
        <v>107</v>
      </c>
      <c r="B109" s="36" t="s">
        <v>106</v>
      </c>
      <c r="C109" s="36">
        <v>90448600</v>
      </c>
      <c r="D109" s="36" t="s">
        <v>277</v>
      </c>
      <c r="E109" s="12" t="s">
        <v>102</v>
      </c>
      <c r="F109" s="12">
        <v>600</v>
      </c>
      <c r="G109" s="12">
        <v>10</v>
      </c>
      <c r="H109" s="12">
        <v>50</v>
      </c>
      <c r="I109" s="12"/>
      <c r="J109" s="12"/>
      <c r="K109" s="13"/>
      <c r="L109" s="12">
        <f t="shared" si="15"/>
        <v>0</v>
      </c>
      <c r="M109" s="12">
        <f t="shared" si="16"/>
        <v>0</v>
      </c>
      <c r="N109" s="14"/>
      <c r="O109" s="15">
        <v>0.13</v>
      </c>
      <c r="P109" s="15">
        <f t="shared" si="17"/>
        <v>0</v>
      </c>
    </row>
    <row r="110" spans="1:18" x14ac:dyDescent="0.2">
      <c r="A110" s="36" t="s">
        <v>266</v>
      </c>
      <c r="B110" s="36" t="s">
        <v>267</v>
      </c>
      <c r="C110" s="36">
        <v>90448605</v>
      </c>
      <c r="D110" s="36" t="s">
        <v>277</v>
      </c>
      <c r="E110" s="12" t="s">
        <v>102</v>
      </c>
      <c r="F110" s="12">
        <v>700</v>
      </c>
      <c r="G110" s="12">
        <v>5</v>
      </c>
      <c r="H110" s="12">
        <v>25</v>
      </c>
      <c r="I110" s="12"/>
      <c r="J110" s="12"/>
      <c r="K110" s="13"/>
      <c r="L110" s="12">
        <f t="shared" si="15"/>
        <v>0</v>
      </c>
      <c r="M110" s="12">
        <f t="shared" si="16"/>
        <v>0</v>
      </c>
      <c r="N110" s="14"/>
      <c r="O110" s="15">
        <v>0.1</v>
      </c>
      <c r="P110" s="15">
        <f t="shared" si="17"/>
        <v>0</v>
      </c>
    </row>
    <row r="111" spans="1:18" x14ac:dyDescent="0.2">
      <c r="A111" s="11" t="s">
        <v>202</v>
      </c>
      <c r="B111" s="11" t="s">
        <v>203</v>
      </c>
      <c r="C111" s="11" t="s">
        <v>202</v>
      </c>
      <c r="D111" s="11" t="s">
        <v>275</v>
      </c>
      <c r="E111" s="12">
        <v>50</v>
      </c>
      <c r="F111" s="12">
        <v>750</v>
      </c>
      <c r="G111" s="12">
        <v>5</v>
      </c>
      <c r="H111" s="12">
        <v>25</v>
      </c>
      <c r="I111" s="12"/>
      <c r="J111" s="12"/>
      <c r="K111" s="13"/>
      <c r="L111" s="12">
        <f t="shared" si="15"/>
        <v>0</v>
      </c>
      <c r="M111" s="12">
        <f t="shared" si="16"/>
        <v>0</v>
      </c>
      <c r="N111" s="14"/>
      <c r="O111" s="15">
        <v>0.1</v>
      </c>
      <c r="P111" s="15">
        <f t="shared" si="17"/>
        <v>0</v>
      </c>
    </row>
    <row r="112" spans="1:18" x14ac:dyDescent="0.2">
      <c r="A112" s="11" t="s">
        <v>108</v>
      </c>
      <c r="B112" s="11" t="s">
        <v>109</v>
      </c>
      <c r="C112" s="11" t="s">
        <v>108</v>
      </c>
      <c r="D112" s="11" t="s">
        <v>275</v>
      </c>
      <c r="E112" s="12">
        <v>50</v>
      </c>
      <c r="F112" s="12">
        <v>900</v>
      </c>
      <c r="G112" s="12">
        <v>5</v>
      </c>
      <c r="H112" s="12">
        <v>25</v>
      </c>
      <c r="I112" s="12"/>
      <c r="J112" s="12"/>
      <c r="K112" s="13"/>
      <c r="L112" s="12">
        <f t="shared" si="15"/>
        <v>0</v>
      </c>
      <c r="M112" s="12">
        <f t="shared" si="16"/>
        <v>0</v>
      </c>
      <c r="N112" s="14"/>
      <c r="O112" s="15">
        <v>0.1</v>
      </c>
      <c r="P112" s="15">
        <f t="shared" si="17"/>
        <v>0</v>
      </c>
    </row>
    <row r="113" spans="1:18" x14ac:dyDescent="0.2">
      <c r="A113" s="36" t="s">
        <v>187</v>
      </c>
      <c r="B113" s="36" t="s">
        <v>109</v>
      </c>
      <c r="C113" s="36">
        <v>90448700</v>
      </c>
      <c r="D113" s="36" t="s">
        <v>277</v>
      </c>
      <c r="E113" s="12" t="s">
        <v>102</v>
      </c>
      <c r="F113" s="12">
        <v>900</v>
      </c>
      <c r="G113" s="12">
        <v>5</v>
      </c>
      <c r="H113" s="12">
        <v>25</v>
      </c>
      <c r="I113" s="12"/>
      <c r="J113" s="12"/>
      <c r="K113" s="13"/>
      <c r="L113" s="12">
        <f t="shared" si="15"/>
        <v>0</v>
      </c>
      <c r="M113" s="12">
        <f t="shared" si="16"/>
        <v>0</v>
      </c>
      <c r="N113" s="14"/>
      <c r="O113" s="15">
        <v>0.1</v>
      </c>
      <c r="P113" s="15">
        <f t="shared" si="17"/>
        <v>0</v>
      </c>
    </row>
    <row r="114" spans="1:18" x14ac:dyDescent="0.2">
      <c r="A114" s="11" t="s">
        <v>110</v>
      </c>
      <c r="B114" s="11" t="s">
        <v>111</v>
      </c>
      <c r="C114" s="11" t="s">
        <v>110</v>
      </c>
      <c r="D114" s="11" t="s">
        <v>275</v>
      </c>
      <c r="E114" s="12">
        <v>50</v>
      </c>
      <c r="F114" s="12">
        <v>1200</v>
      </c>
      <c r="G114" s="12">
        <v>5</v>
      </c>
      <c r="H114" s="12">
        <v>25</v>
      </c>
      <c r="I114" s="12"/>
      <c r="J114" s="12"/>
      <c r="K114" s="13"/>
      <c r="L114" s="12">
        <f t="shared" si="15"/>
        <v>0</v>
      </c>
      <c r="M114" s="12">
        <f t="shared" si="16"/>
        <v>0</v>
      </c>
      <c r="N114" s="14"/>
      <c r="O114" s="15">
        <v>0.13</v>
      </c>
      <c r="P114" s="15">
        <f t="shared" si="17"/>
        <v>0</v>
      </c>
    </row>
    <row r="115" spans="1:18" x14ac:dyDescent="0.2">
      <c r="A115" s="36" t="s">
        <v>204</v>
      </c>
      <c r="B115" s="36" t="s">
        <v>111</v>
      </c>
      <c r="C115" s="31" t="s">
        <v>205</v>
      </c>
      <c r="D115" s="36" t="s">
        <v>277</v>
      </c>
      <c r="E115" s="12">
        <v>50</v>
      </c>
      <c r="F115" s="12">
        <v>1200</v>
      </c>
      <c r="G115" s="12">
        <v>5</v>
      </c>
      <c r="H115" s="12">
        <v>25</v>
      </c>
      <c r="I115" s="12"/>
      <c r="J115" s="12"/>
      <c r="K115" s="13"/>
      <c r="L115" s="12">
        <f t="shared" si="15"/>
        <v>0</v>
      </c>
      <c r="M115" s="12">
        <f t="shared" si="16"/>
        <v>0</v>
      </c>
      <c r="N115" s="14"/>
      <c r="O115" s="15">
        <v>0.13</v>
      </c>
      <c r="P115" s="15">
        <f t="shared" si="17"/>
        <v>0</v>
      </c>
    </row>
    <row r="116" spans="1:18" x14ac:dyDescent="0.2">
      <c r="A116" s="36" t="s">
        <v>268</v>
      </c>
      <c r="B116" s="36" t="s">
        <v>269</v>
      </c>
      <c r="C116" s="31" t="s">
        <v>270</v>
      </c>
      <c r="D116" s="36" t="s">
        <v>277</v>
      </c>
      <c r="E116" s="12">
        <v>50</v>
      </c>
      <c r="F116" s="12">
        <v>2400</v>
      </c>
      <c r="G116" s="12">
        <v>5</v>
      </c>
      <c r="H116" s="12">
        <v>25</v>
      </c>
      <c r="I116" s="12"/>
      <c r="J116" s="12"/>
      <c r="K116" s="13"/>
      <c r="L116" s="12">
        <f t="shared" si="15"/>
        <v>0</v>
      </c>
      <c r="M116" s="12">
        <f t="shared" si="16"/>
        <v>0</v>
      </c>
      <c r="N116" s="14"/>
      <c r="O116" s="15">
        <v>0.13</v>
      </c>
      <c r="P116" s="15">
        <f t="shared" si="17"/>
        <v>0</v>
      </c>
      <c r="Q116" s="43">
        <f>SUM(P101:P116)</f>
        <v>0</v>
      </c>
      <c r="R116" s="3">
        <f>Q116*100/$Q$151</f>
        <v>0</v>
      </c>
    </row>
    <row r="117" spans="1:18" x14ac:dyDescent="0.2">
      <c r="A117" s="318" t="s">
        <v>112</v>
      </c>
      <c r="B117" s="319"/>
      <c r="C117" s="29"/>
      <c r="D117" s="29"/>
      <c r="E117" s="30"/>
      <c r="F117" s="12"/>
      <c r="G117" s="12"/>
      <c r="H117" s="12"/>
      <c r="I117" s="12"/>
      <c r="J117" s="12"/>
      <c r="K117" s="36"/>
      <c r="L117" s="12"/>
      <c r="M117" s="12"/>
      <c r="N117" s="14"/>
      <c r="O117" s="12"/>
      <c r="P117" s="15"/>
    </row>
    <row r="118" spans="1:18" x14ac:dyDescent="0.2">
      <c r="A118" s="11" t="s">
        <v>216</v>
      </c>
      <c r="B118" s="11" t="s">
        <v>217</v>
      </c>
      <c r="C118" s="11" t="s">
        <v>216</v>
      </c>
      <c r="D118" s="11" t="s">
        <v>275</v>
      </c>
      <c r="E118" s="12">
        <v>20</v>
      </c>
      <c r="F118" s="12">
        <v>150</v>
      </c>
      <c r="G118" s="12">
        <v>10</v>
      </c>
      <c r="H118" s="12">
        <v>400</v>
      </c>
      <c r="I118" s="12"/>
      <c r="J118" s="12"/>
      <c r="K118" s="36"/>
      <c r="L118" s="12">
        <f t="shared" ref="L118:L150" si="18">SUM(I118:K118)</f>
        <v>0</v>
      </c>
      <c r="M118" s="12">
        <f t="shared" ref="M118:M150" si="19">$L118/$H118</f>
        <v>0</v>
      </c>
      <c r="N118" s="14"/>
      <c r="O118" s="12">
        <v>0.06</v>
      </c>
      <c r="P118" s="15">
        <f t="shared" ref="P118:P150" si="20">$M118*$O118</f>
        <v>0</v>
      </c>
    </row>
    <row r="119" spans="1:18" x14ac:dyDescent="0.2">
      <c r="A119" s="36" t="s">
        <v>226</v>
      </c>
      <c r="B119" s="36" t="s">
        <v>217</v>
      </c>
      <c r="C119" s="36">
        <v>90444200</v>
      </c>
      <c r="D119" s="36" t="s">
        <v>277</v>
      </c>
      <c r="E119" s="12">
        <v>20</v>
      </c>
      <c r="F119" s="12">
        <v>150</v>
      </c>
      <c r="G119" s="12">
        <v>10</v>
      </c>
      <c r="H119" s="12">
        <v>400</v>
      </c>
      <c r="I119" s="12"/>
      <c r="J119" s="12"/>
      <c r="K119" s="36"/>
      <c r="L119" s="12">
        <f t="shared" si="18"/>
        <v>0</v>
      </c>
      <c r="M119" s="12">
        <f t="shared" si="19"/>
        <v>0</v>
      </c>
      <c r="N119" s="14"/>
      <c r="O119" s="12">
        <v>0.06</v>
      </c>
      <c r="P119" s="15">
        <f t="shared" si="20"/>
        <v>0</v>
      </c>
    </row>
    <row r="120" spans="1:18" x14ac:dyDescent="0.2">
      <c r="A120" s="11" t="s">
        <v>191</v>
      </c>
      <c r="B120" s="11" t="s">
        <v>192</v>
      </c>
      <c r="C120" s="11" t="s">
        <v>191</v>
      </c>
      <c r="D120" s="11" t="s">
        <v>275</v>
      </c>
      <c r="E120" s="12">
        <v>20</v>
      </c>
      <c r="F120" s="12">
        <v>200</v>
      </c>
      <c r="G120" s="12">
        <v>10</v>
      </c>
      <c r="H120" s="12">
        <v>300</v>
      </c>
      <c r="I120" s="12"/>
      <c r="J120" s="12"/>
      <c r="K120" s="36"/>
      <c r="L120" s="12">
        <f t="shared" si="18"/>
        <v>0</v>
      </c>
      <c r="M120" s="12">
        <f t="shared" si="19"/>
        <v>0</v>
      </c>
      <c r="N120" s="14"/>
      <c r="O120" s="12">
        <v>0.06</v>
      </c>
      <c r="P120" s="15">
        <f t="shared" si="20"/>
        <v>0</v>
      </c>
    </row>
    <row r="121" spans="1:18" x14ac:dyDescent="0.2">
      <c r="A121" s="11" t="s">
        <v>160</v>
      </c>
      <c r="B121" s="11" t="s">
        <v>161</v>
      </c>
      <c r="C121" s="11" t="s">
        <v>160</v>
      </c>
      <c r="D121" s="11" t="s">
        <v>275</v>
      </c>
      <c r="E121" s="12">
        <v>20</v>
      </c>
      <c r="F121" s="12">
        <v>300</v>
      </c>
      <c r="G121" s="12">
        <v>10</v>
      </c>
      <c r="H121" s="12">
        <v>200</v>
      </c>
      <c r="I121" s="12"/>
      <c r="J121" s="12"/>
      <c r="K121" s="13"/>
      <c r="L121" s="12">
        <f t="shared" si="18"/>
        <v>0</v>
      </c>
      <c r="M121" s="12">
        <f t="shared" si="19"/>
        <v>0</v>
      </c>
      <c r="N121" s="14"/>
      <c r="O121" s="15">
        <v>0.06</v>
      </c>
      <c r="P121" s="15">
        <f t="shared" si="20"/>
        <v>0</v>
      </c>
    </row>
    <row r="122" spans="1:18" x14ac:dyDescent="0.2">
      <c r="A122" s="36" t="s">
        <v>215</v>
      </c>
      <c r="B122" s="36" t="s">
        <v>161</v>
      </c>
      <c r="C122" s="36">
        <v>90444300</v>
      </c>
      <c r="D122" s="36" t="s">
        <v>277</v>
      </c>
      <c r="E122" s="12" t="s">
        <v>46</v>
      </c>
      <c r="F122" s="12">
        <v>300</v>
      </c>
      <c r="G122" s="12">
        <v>10</v>
      </c>
      <c r="H122" s="12">
        <v>200</v>
      </c>
      <c r="I122" s="12"/>
      <c r="J122" s="12"/>
      <c r="K122" s="13"/>
      <c r="L122" s="12">
        <f t="shared" si="18"/>
        <v>0</v>
      </c>
      <c r="M122" s="12">
        <f t="shared" si="19"/>
        <v>0</v>
      </c>
      <c r="N122" s="14"/>
      <c r="O122" s="15">
        <v>0.06</v>
      </c>
      <c r="P122" s="15">
        <f t="shared" si="20"/>
        <v>0</v>
      </c>
    </row>
    <row r="123" spans="1:18" x14ac:dyDescent="0.2">
      <c r="A123" s="11" t="s">
        <v>206</v>
      </c>
      <c r="B123" s="11" t="s">
        <v>114</v>
      </c>
      <c r="C123" s="11" t="s">
        <v>206</v>
      </c>
      <c r="D123" s="11" t="s">
        <v>275</v>
      </c>
      <c r="E123" s="12">
        <v>20</v>
      </c>
      <c r="F123" s="12">
        <v>450</v>
      </c>
      <c r="G123" s="12">
        <v>10</v>
      </c>
      <c r="H123" s="12">
        <v>100</v>
      </c>
      <c r="I123" s="12"/>
      <c r="J123" s="12"/>
      <c r="K123" s="25"/>
      <c r="L123" s="12">
        <f t="shared" si="18"/>
        <v>0</v>
      </c>
      <c r="M123" s="12">
        <f t="shared" si="19"/>
        <v>0</v>
      </c>
      <c r="N123" s="14"/>
      <c r="O123" s="15">
        <v>0.08</v>
      </c>
      <c r="P123" s="15">
        <f t="shared" si="20"/>
        <v>0</v>
      </c>
    </row>
    <row r="124" spans="1:18" x14ac:dyDescent="0.2">
      <c r="A124" s="36" t="s">
        <v>113</v>
      </c>
      <c r="B124" s="36" t="s">
        <v>114</v>
      </c>
      <c r="C124" s="36">
        <v>90444400</v>
      </c>
      <c r="D124" s="36" t="s">
        <v>277</v>
      </c>
      <c r="E124" s="12" t="s">
        <v>46</v>
      </c>
      <c r="F124" s="12">
        <v>450</v>
      </c>
      <c r="G124" s="12">
        <v>10</v>
      </c>
      <c r="H124" s="12">
        <v>100</v>
      </c>
      <c r="I124" s="12"/>
      <c r="J124" s="12"/>
      <c r="K124" s="13"/>
      <c r="L124" s="12">
        <f t="shared" si="18"/>
        <v>0</v>
      </c>
      <c r="M124" s="12">
        <f t="shared" si="19"/>
        <v>0</v>
      </c>
      <c r="N124" s="14"/>
      <c r="O124" s="15">
        <v>0.08</v>
      </c>
      <c r="P124" s="15">
        <f t="shared" si="20"/>
        <v>0</v>
      </c>
    </row>
    <row r="125" spans="1:18" x14ac:dyDescent="0.2">
      <c r="A125" s="11" t="s">
        <v>115</v>
      </c>
      <c r="B125" s="11" t="s">
        <v>116</v>
      </c>
      <c r="C125" s="11" t="s">
        <v>115</v>
      </c>
      <c r="D125" s="11" t="s">
        <v>275</v>
      </c>
      <c r="E125" s="12">
        <v>20</v>
      </c>
      <c r="F125" s="12">
        <v>600</v>
      </c>
      <c r="G125" s="12">
        <v>10</v>
      </c>
      <c r="H125" s="12">
        <v>100</v>
      </c>
      <c r="I125" s="12"/>
      <c r="J125" s="12"/>
      <c r="K125" s="13"/>
      <c r="L125" s="12">
        <f t="shared" si="18"/>
        <v>0</v>
      </c>
      <c r="M125" s="12">
        <f t="shared" si="19"/>
        <v>0</v>
      </c>
      <c r="N125" s="14"/>
      <c r="O125" s="15">
        <v>0.06</v>
      </c>
      <c r="P125" s="15">
        <f t="shared" si="20"/>
        <v>0</v>
      </c>
    </row>
    <row r="126" spans="1:18" x14ac:dyDescent="0.2">
      <c r="A126" s="36" t="s">
        <v>188</v>
      </c>
      <c r="B126" s="36" t="s">
        <v>116</v>
      </c>
      <c r="C126" s="36">
        <v>90444600</v>
      </c>
      <c r="D126" s="36" t="s">
        <v>277</v>
      </c>
      <c r="E126" s="12" t="s">
        <v>46</v>
      </c>
      <c r="F126" s="12">
        <v>600</v>
      </c>
      <c r="G126" s="12">
        <v>10</v>
      </c>
      <c r="H126" s="12">
        <v>100</v>
      </c>
      <c r="I126" s="12"/>
      <c r="J126" s="12"/>
      <c r="K126" s="13"/>
      <c r="L126" s="12">
        <f t="shared" si="18"/>
        <v>0</v>
      </c>
      <c r="M126" s="12">
        <f t="shared" si="19"/>
        <v>0</v>
      </c>
      <c r="N126" s="14"/>
      <c r="O126" s="15">
        <v>0.06</v>
      </c>
      <c r="P126" s="15">
        <f t="shared" si="20"/>
        <v>0</v>
      </c>
    </row>
    <row r="127" spans="1:18" x14ac:dyDescent="0.2">
      <c r="A127" s="11" t="s">
        <v>117</v>
      </c>
      <c r="B127" s="11" t="s">
        <v>118</v>
      </c>
      <c r="C127" s="11" t="s">
        <v>117</v>
      </c>
      <c r="D127" s="11" t="s">
        <v>275</v>
      </c>
      <c r="E127" s="12">
        <v>20</v>
      </c>
      <c r="F127" s="12">
        <v>750</v>
      </c>
      <c r="G127" s="12">
        <v>10</v>
      </c>
      <c r="H127" s="12">
        <v>100</v>
      </c>
      <c r="I127" s="12"/>
      <c r="J127" s="12"/>
      <c r="K127" s="13"/>
      <c r="L127" s="12">
        <f t="shared" si="18"/>
        <v>0</v>
      </c>
      <c r="M127" s="12">
        <f t="shared" si="19"/>
        <v>0</v>
      </c>
      <c r="N127" s="14"/>
      <c r="O127" s="15">
        <v>7.0000000000000007E-2</v>
      </c>
      <c r="P127" s="15">
        <f t="shared" si="20"/>
        <v>0</v>
      </c>
    </row>
    <row r="128" spans="1:18" x14ac:dyDescent="0.2">
      <c r="A128" s="36" t="s">
        <v>189</v>
      </c>
      <c r="B128" s="36" t="s">
        <v>118</v>
      </c>
      <c r="C128" s="36">
        <v>90444700</v>
      </c>
      <c r="D128" s="36" t="s">
        <v>277</v>
      </c>
      <c r="E128" s="12" t="s">
        <v>46</v>
      </c>
      <c r="F128" s="12">
        <v>750</v>
      </c>
      <c r="G128" s="12">
        <v>10</v>
      </c>
      <c r="H128" s="12">
        <v>100</v>
      </c>
      <c r="I128" s="12"/>
      <c r="J128" s="12"/>
      <c r="K128" s="13"/>
      <c r="L128" s="12">
        <f t="shared" si="18"/>
        <v>0</v>
      </c>
      <c r="M128" s="12">
        <f t="shared" si="19"/>
        <v>0</v>
      </c>
      <c r="N128" s="14"/>
      <c r="O128" s="15">
        <v>7.0000000000000007E-2</v>
      </c>
      <c r="P128" s="15">
        <f t="shared" si="20"/>
        <v>0</v>
      </c>
    </row>
    <row r="129" spans="1:18" x14ac:dyDescent="0.2">
      <c r="A129" s="11" t="s">
        <v>119</v>
      </c>
      <c r="B129" s="11" t="s">
        <v>120</v>
      </c>
      <c r="C129" s="11" t="s">
        <v>119</v>
      </c>
      <c r="D129" s="11" t="s">
        <v>275</v>
      </c>
      <c r="E129" s="12">
        <v>20</v>
      </c>
      <c r="F129" s="12">
        <v>900</v>
      </c>
      <c r="G129" s="12">
        <v>10</v>
      </c>
      <c r="H129" s="12">
        <v>50</v>
      </c>
      <c r="I129" s="12"/>
      <c r="J129" s="12"/>
      <c r="K129" s="13"/>
      <c r="L129" s="12">
        <f t="shared" si="18"/>
        <v>0</v>
      </c>
      <c r="M129" s="12">
        <f t="shared" si="19"/>
        <v>0</v>
      </c>
      <c r="N129" s="14"/>
      <c r="O129" s="15">
        <v>0.08</v>
      </c>
      <c r="P129" s="15">
        <f t="shared" si="20"/>
        <v>0</v>
      </c>
    </row>
    <row r="130" spans="1:18" x14ac:dyDescent="0.2">
      <c r="A130" s="36" t="s">
        <v>263</v>
      </c>
      <c r="B130" s="36" t="s">
        <v>120</v>
      </c>
      <c r="C130" s="36">
        <v>90444800</v>
      </c>
      <c r="D130" s="36" t="s">
        <v>277</v>
      </c>
      <c r="E130" s="12" t="s">
        <v>46</v>
      </c>
      <c r="F130" s="12">
        <v>900</v>
      </c>
      <c r="G130" s="12">
        <v>10</v>
      </c>
      <c r="H130" s="12">
        <v>50</v>
      </c>
      <c r="I130" s="12"/>
      <c r="J130" s="12"/>
      <c r="K130" s="13"/>
      <c r="L130" s="12">
        <f t="shared" si="18"/>
        <v>0</v>
      </c>
      <c r="M130" s="12">
        <f t="shared" si="19"/>
        <v>0</v>
      </c>
      <c r="N130" s="14"/>
      <c r="O130" s="15">
        <v>0.08</v>
      </c>
      <c r="P130" s="15">
        <f t="shared" si="20"/>
        <v>0</v>
      </c>
    </row>
    <row r="131" spans="1:18" x14ac:dyDescent="0.2">
      <c r="A131" s="11" t="s">
        <v>121</v>
      </c>
      <c r="B131" s="11" t="s">
        <v>122</v>
      </c>
      <c r="C131" s="11" t="s">
        <v>121</v>
      </c>
      <c r="D131" s="11" t="s">
        <v>275</v>
      </c>
      <c r="E131" s="12">
        <v>20</v>
      </c>
      <c r="F131" s="12">
        <v>1200</v>
      </c>
      <c r="G131" s="12">
        <v>10</v>
      </c>
      <c r="H131" s="12">
        <v>50</v>
      </c>
      <c r="I131" s="12"/>
      <c r="J131" s="12"/>
      <c r="K131" s="13"/>
      <c r="L131" s="12">
        <f t="shared" si="18"/>
        <v>0</v>
      </c>
      <c r="M131" s="12">
        <f t="shared" si="19"/>
        <v>0</v>
      </c>
      <c r="N131" s="14"/>
      <c r="O131" s="15">
        <v>0.11</v>
      </c>
      <c r="P131" s="15">
        <f t="shared" si="20"/>
        <v>0</v>
      </c>
    </row>
    <row r="132" spans="1:18" x14ac:dyDescent="0.2">
      <c r="A132" s="11" t="s">
        <v>207</v>
      </c>
      <c r="B132" s="11" t="s">
        <v>208</v>
      </c>
      <c r="C132" s="11" t="s">
        <v>207</v>
      </c>
      <c r="D132" s="11" t="s">
        <v>275</v>
      </c>
      <c r="E132" s="12">
        <v>20</v>
      </c>
      <c r="F132" s="12">
        <v>1500</v>
      </c>
      <c r="G132" s="12">
        <v>10</v>
      </c>
      <c r="H132" s="12">
        <v>50</v>
      </c>
      <c r="I132" s="12"/>
      <c r="J132" s="12"/>
      <c r="K132" s="13"/>
      <c r="L132" s="12">
        <f t="shared" si="18"/>
        <v>0</v>
      </c>
      <c r="M132" s="12">
        <f t="shared" si="19"/>
        <v>0</v>
      </c>
      <c r="N132" s="14"/>
      <c r="O132" s="15">
        <v>7.0000000000000007E-2</v>
      </c>
      <c r="P132" s="15">
        <f t="shared" si="20"/>
        <v>0</v>
      </c>
    </row>
    <row r="133" spans="1:18" x14ac:dyDescent="0.2">
      <c r="A133" s="11" t="s">
        <v>209</v>
      </c>
      <c r="B133" s="11" t="s">
        <v>210</v>
      </c>
      <c r="C133" s="11" t="s">
        <v>209</v>
      </c>
      <c r="D133" s="11" t="s">
        <v>275</v>
      </c>
      <c r="E133" s="12">
        <v>20</v>
      </c>
      <c r="F133" s="12">
        <v>1800</v>
      </c>
      <c r="G133" s="12">
        <v>10</v>
      </c>
      <c r="H133" s="12">
        <v>50</v>
      </c>
      <c r="I133" s="12"/>
      <c r="J133" s="12"/>
      <c r="K133" s="13"/>
      <c r="L133" s="12">
        <f t="shared" si="18"/>
        <v>0</v>
      </c>
      <c r="M133" s="12">
        <f t="shared" si="19"/>
        <v>0</v>
      </c>
      <c r="N133" s="51"/>
      <c r="O133" s="15">
        <v>0.09</v>
      </c>
      <c r="P133" s="15">
        <f t="shared" si="20"/>
        <v>0</v>
      </c>
      <c r="Q133" s="43">
        <f>SUM(P118:P133)</f>
        <v>0</v>
      </c>
      <c r="R133" s="3">
        <f>Q133*100/$Q$151</f>
        <v>0</v>
      </c>
    </row>
    <row r="134" spans="1:18" x14ac:dyDescent="0.2">
      <c r="A134" s="11" t="s">
        <v>123</v>
      </c>
      <c r="B134" s="11" t="s">
        <v>124</v>
      </c>
      <c r="C134" s="11" t="s">
        <v>123</v>
      </c>
      <c r="D134" s="11" t="s">
        <v>275</v>
      </c>
      <c r="E134" s="12">
        <v>25</v>
      </c>
      <c r="F134" s="12">
        <v>150</v>
      </c>
      <c r="G134" s="12">
        <v>10</v>
      </c>
      <c r="H134" s="12">
        <v>200</v>
      </c>
      <c r="I134" s="12"/>
      <c r="J134" s="12"/>
      <c r="K134" s="13"/>
      <c r="L134" s="12">
        <f t="shared" si="18"/>
        <v>0</v>
      </c>
      <c r="M134" s="12">
        <f t="shared" si="19"/>
        <v>0</v>
      </c>
      <c r="N134" s="14"/>
      <c r="O134" s="15">
        <v>0.04</v>
      </c>
      <c r="P134" s="15">
        <f t="shared" si="20"/>
        <v>0</v>
      </c>
    </row>
    <row r="135" spans="1:18" x14ac:dyDescent="0.2">
      <c r="A135" s="36" t="s">
        <v>257</v>
      </c>
      <c r="B135" s="36" t="s">
        <v>124</v>
      </c>
      <c r="C135" s="36">
        <v>90445200</v>
      </c>
      <c r="D135" s="36" t="s">
        <v>277</v>
      </c>
      <c r="E135" s="12">
        <v>25</v>
      </c>
      <c r="F135" s="12">
        <v>150</v>
      </c>
      <c r="G135" s="12">
        <v>10</v>
      </c>
      <c r="H135" s="12">
        <v>200</v>
      </c>
      <c r="I135" s="12"/>
      <c r="J135" s="12"/>
      <c r="K135" s="13"/>
      <c r="L135" s="12">
        <f t="shared" si="18"/>
        <v>0</v>
      </c>
      <c r="M135" s="12">
        <f t="shared" si="19"/>
        <v>0</v>
      </c>
      <c r="N135" s="14"/>
      <c r="O135" s="15">
        <v>0.04</v>
      </c>
      <c r="P135" s="15">
        <f t="shared" si="20"/>
        <v>0</v>
      </c>
    </row>
    <row r="136" spans="1:18" x14ac:dyDescent="0.2">
      <c r="A136" s="11" t="s">
        <v>125</v>
      </c>
      <c r="B136" s="11" t="s">
        <v>126</v>
      </c>
      <c r="C136" s="11" t="s">
        <v>125</v>
      </c>
      <c r="D136" s="11" t="s">
        <v>275</v>
      </c>
      <c r="E136" s="12">
        <v>25</v>
      </c>
      <c r="F136" s="12">
        <v>300</v>
      </c>
      <c r="G136" s="12">
        <v>10</v>
      </c>
      <c r="H136" s="12">
        <v>100</v>
      </c>
      <c r="I136" s="12"/>
      <c r="J136" s="12"/>
      <c r="K136" s="13"/>
      <c r="L136" s="12">
        <f t="shared" si="18"/>
        <v>0</v>
      </c>
      <c r="M136" s="12">
        <f t="shared" si="19"/>
        <v>0</v>
      </c>
      <c r="N136" s="14"/>
      <c r="O136" s="15">
        <v>0.04</v>
      </c>
      <c r="P136" s="15">
        <f t="shared" si="20"/>
        <v>0</v>
      </c>
    </row>
    <row r="137" spans="1:18" x14ac:dyDescent="0.2">
      <c r="A137" s="36" t="s">
        <v>127</v>
      </c>
      <c r="B137" s="36" t="s">
        <v>126</v>
      </c>
      <c r="C137" s="36">
        <v>90445300</v>
      </c>
      <c r="D137" s="36" t="s">
        <v>277</v>
      </c>
      <c r="E137" s="12" t="s">
        <v>63</v>
      </c>
      <c r="F137" s="12">
        <v>300</v>
      </c>
      <c r="G137" s="12">
        <v>10</v>
      </c>
      <c r="H137" s="12">
        <v>100</v>
      </c>
      <c r="I137" s="12"/>
      <c r="J137" s="12"/>
      <c r="K137" s="13"/>
      <c r="L137" s="12">
        <f t="shared" si="18"/>
        <v>0</v>
      </c>
      <c r="M137" s="12">
        <f t="shared" si="19"/>
        <v>0</v>
      </c>
      <c r="N137" s="14"/>
      <c r="O137" s="15">
        <v>0.04</v>
      </c>
      <c r="P137" s="15">
        <f t="shared" si="20"/>
        <v>0</v>
      </c>
    </row>
    <row r="138" spans="1:18" x14ac:dyDescent="0.2">
      <c r="A138" s="11" t="s">
        <v>128</v>
      </c>
      <c r="B138" s="11" t="s">
        <v>129</v>
      </c>
      <c r="C138" s="11" t="s">
        <v>128</v>
      </c>
      <c r="D138" s="11" t="s">
        <v>275</v>
      </c>
      <c r="E138" s="12">
        <v>25</v>
      </c>
      <c r="F138" s="12">
        <v>450</v>
      </c>
      <c r="G138" s="12">
        <v>10</v>
      </c>
      <c r="H138" s="12">
        <v>100</v>
      </c>
      <c r="I138" s="12"/>
      <c r="J138" s="12"/>
      <c r="K138" s="13"/>
      <c r="L138" s="12">
        <f t="shared" si="18"/>
        <v>0</v>
      </c>
      <c r="M138" s="12">
        <f t="shared" si="19"/>
        <v>0</v>
      </c>
      <c r="N138" s="14"/>
      <c r="O138" s="15">
        <v>0.06</v>
      </c>
      <c r="P138" s="15">
        <f t="shared" si="20"/>
        <v>0</v>
      </c>
    </row>
    <row r="139" spans="1:18" x14ac:dyDescent="0.2">
      <c r="A139" s="36" t="s">
        <v>190</v>
      </c>
      <c r="B139" s="36" t="s">
        <v>129</v>
      </c>
      <c r="C139" s="36">
        <v>90445400</v>
      </c>
      <c r="D139" s="36" t="s">
        <v>277</v>
      </c>
      <c r="E139" s="12" t="s">
        <v>63</v>
      </c>
      <c r="F139" s="12">
        <v>450</v>
      </c>
      <c r="G139" s="12">
        <v>10</v>
      </c>
      <c r="H139" s="12">
        <v>100</v>
      </c>
      <c r="I139" s="12"/>
      <c r="J139" s="12"/>
      <c r="K139" s="13"/>
      <c r="L139" s="12">
        <f t="shared" si="18"/>
        <v>0</v>
      </c>
      <c r="M139" s="12">
        <f t="shared" si="19"/>
        <v>0</v>
      </c>
      <c r="N139" s="14"/>
      <c r="O139" s="15">
        <v>0.06</v>
      </c>
      <c r="P139" s="15">
        <f t="shared" si="20"/>
        <v>0</v>
      </c>
    </row>
    <row r="140" spans="1:18" x14ac:dyDescent="0.2">
      <c r="A140" s="11" t="s">
        <v>130</v>
      </c>
      <c r="B140" s="11" t="s">
        <v>131</v>
      </c>
      <c r="C140" s="11" t="s">
        <v>130</v>
      </c>
      <c r="D140" s="11" t="s">
        <v>275</v>
      </c>
      <c r="E140" s="12">
        <v>25</v>
      </c>
      <c r="F140" s="12">
        <v>600</v>
      </c>
      <c r="G140" s="12">
        <v>10</v>
      </c>
      <c r="H140" s="12">
        <v>50</v>
      </c>
      <c r="I140" s="12"/>
      <c r="J140" s="12"/>
      <c r="K140" s="13"/>
      <c r="L140" s="12">
        <f t="shared" si="18"/>
        <v>0</v>
      </c>
      <c r="M140" s="12">
        <f t="shared" si="19"/>
        <v>0</v>
      </c>
      <c r="N140" s="14"/>
      <c r="O140" s="15">
        <v>0.04</v>
      </c>
      <c r="P140" s="15">
        <f t="shared" si="20"/>
        <v>0</v>
      </c>
    </row>
    <row r="141" spans="1:18" x14ac:dyDescent="0.2">
      <c r="A141" s="36" t="s">
        <v>211</v>
      </c>
      <c r="B141" s="36" t="s">
        <v>131</v>
      </c>
      <c r="C141" s="36">
        <v>90445600</v>
      </c>
      <c r="D141" s="36" t="s">
        <v>277</v>
      </c>
      <c r="E141" s="12">
        <v>25</v>
      </c>
      <c r="F141" s="12">
        <v>600</v>
      </c>
      <c r="G141" s="12">
        <v>10</v>
      </c>
      <c r="H141" s="12">
        <v>50</v>
      </c>
      <c r="I141" s="12"/>
      <c r="J141" s="12"/>
      <c r="K141" s="13"/>
      <c r="L141" s="12">
        <f t="shared" si="18"/>
        <v>0</v>
      </c>
      <c r="M141" s="12">
        <f t="shared" si="19"/>
        <v>0</v>
      </c>
      <c r="N141" s="14"/>
      <c r="O141" s="15">
        <v>0.04</v>
      </c>
      <c r="P141" s="15">
        <f t="shared" si="20"/>
        <v>0</v>
      </c>
    </row>
    <row r="142" spans="1:18" x14ac:dyDescent="0.2">
      <c r="A142" s="11" t="s">
        <v>162</v>
      </c>
      <c r="B142" s="11" t="s">
        <v>163</v>
      </c>
      <c r="C142" s="11" t="s">
        <v>162</v>
      </c>
      <c r="D142" s="11" t="s">
        <v>275</v>
      </c>
      <c r="E142" s="12">
        <v>25</v>
      </c>
      <c r="F142" s="12">
        <v>750</v>
      </c>
      <c r="G142" s="12">
        <v>10</v>
      </c>
      <c r="H142" s="12">
        <v>50</v>
      </c>
      <c r="I142" s="12"/>
      <c r="J142" s="12"/>
      <c r="K142" s="13"/>
      <c r="L142" s="12">
        <f t="shared" si="18"/>
        <v>0</v>
      </c>
      <c r="M142" s="12">
        <f t="shared" si="19"/>
        <v>0</v>
      </c>
      <c r="N142" s="14"/>
      <c r="O142" s="15">
        <v>0.04</v>
      </c>
      <c r="P142" s="15">
        <f t="shared" si="20"/>
        <v>0</v>
      </c>
    </row>
    <row r="143" spans="1:18" x14ac:dyDescent="0.2">
      <c r="A143" s="36" t="s">
        <v>218</v>
      </c>
      <c r="B143" s="36" t="s">
        <v>163</v>
      </c>
      <c r="C143" s="31" t="s">
        <v>219</v>
      </c>
      <c r="D143" s="36" t="s">
        <v>277</v>
      </c>
      <c r="E143" s="12">
        <v>25</v>
      </c>
      <c r="F143" s="12">
        <v>750</v>
      </c>
      <c r="G143" s="12">
        <v>10</v>
      </c>
      <c r="H143" s="12">
        <v>50</v>
      </c>
      <c r="I143" s="12"/>
      <c r="J143" s="12"/>
      <c r="K143" s="13"/>
      <c r="L143" s="12">
        <f t="shared" si="18"/>
        <v>0</v>
      </c>
      <c r="M143" s="12">
        <f t="shared" si="19"/>
        <v>0</v>
      </c>
      <c r="N143" s="14"/>
      <c r="O143" s="15">
        <v>0.04</v>
      </c>
      <c r="P143" s="15">
        <f t="shared" si="20"/>
        <v>0</v>
      </c>
    </row>
    <row r="144" spans="1:18" x14ac:dyDescent="0.2">
      <c r="A144" s="11" t="s">
        <v>132</v>
      </c>
      <c r="B144" s="11" t="s">
        <v>133</v>
      </c>
      <c r="C144" s="11" t="s">
        <v>132</v>
      </c>
      <c r="D144" s="11" t="s">
        <v>275</v>
      </c>
      <c r="E144" s="12">
        <v>25</v>
      </c>
      <c r="F144" s="12">
        <v>900</v>
      </c>
      <c r="G144" s="12">
        <v>10</v>
      </c>
      <c r="H144" s="12">
        <v>50</v>
      </c>
      <c r="I144" s="12"/>
      <c r="J144" s="12"/>
      <c r="K144" s="13"/>
      <c r="L144" s="12">
        <f t="shared" si="18"/>
        <v>0</v>
      </c>
      <c r="M144" s="12">
        <f t="shared" si="19"/>
        <v>0</v>
      </c>
      <c r="N144" s="14"/>
      <c r="O144" s="15">
        <v>0.06</v>
      </c>
      <c r="P144" s="15">
        <f t="shared" si="20"/>
        <v>0</v>
      </c>
    </row>
    <row r="145" spans="1:18" x14ac:dyDescent="0.2">
      <c r="A145" s="36" t="s">
        <v>264</v>
      </c>
      <c r="B145" s="36" t="s">
        <v>133</v>
      </c>
      <c r="C145" s="31" t="s">
        <v>265</v>
      </c>
      <c r="D145" s="36" t="s">
        <v>277</v>
      </c>
      <c r="E145" s="12">
        <v>25</v>
      </c>
      <c r="F145" s="12">
        <v>900</v>
      </c>
      <c r="G145" s="12">
        <v>10</v>
      </c>
      <c r="H145" s="12">
        <v>50</v>
      </c>
      <c r="I145" s="12"/>
      <c r="J145" s="12"/>
      <c r="K145" s="13"/>
      <c r="L145" s="12">
        <f t="shared" si="18"/>
        <v>0</v>
      </c>
      <c r="M145" s="12">
        <f t="shared" si="19"/>
        <v>0</v>
      </c>
      <c r="N145" s="14"/>
      <c r="O145" s="15">
        <v>0.06</v>
      </c>
      <c r="P145" s="15">
        <f t="shared" si="20"/>
        <v>0</v>
      </c>
    </row>
    <row r="146" spans="1:18" x14ac:dyDescent="0.2">
      <c r="A146" s="11" t="s">
        <v>134</v>
      </c>
      <c r="B146" s="11" t="s">
        <v>135</v>
      </c>
      <c r="C146" s="11" t="s">
        <v>134</v>
      </c>
      <c r="D146" s="11" t="s">
        <v>275</v>
      </c>
      <c r="E146" s="12">
        <v>25</v>
      </c>
      <c r="F146" s="12">
        <v>1200</v>
      </c>
      <c r="G146" s="12">
        <v>10</v>
      </c>
      <c r="H146" s="12">
        <v>50</v>
      </c>
      <c r="I146" s="12"/>
      <c r="J146" s="12"/>
      <c r="K146" s="13"/>
      <c r="L146" s="12">
        <f t="shared" si="18"/>
        <v>0</v>
      </c>
      <c r="M146" s="12">
        <f t="shared" si="19"/>
        <v>0</v>
      </c>
      <c r="N146" s="14"/>
      <c r="O146" s="15">
        <v>0.08</v>
      </c>
      <c r="P146" s="15">
        <f t="shared" si="20"/>
        <v>0</v>
      </c>
    </row>
    <row r="147" spans="1:18" x14ac:dyDescent="0.2">
      <c r="A147" s="11" t="s">
        <v>238</v>
      </c>
      <c r="B147" s="11" t="s">
        <v>239</v>
      </c>
      <c r="C147" s="11" t="s">
        <v>238</v>
      </c>
      <c r="D147" s="11" t="s">
        <v>275</v>
      </c>
      <c r="E147" s="12">
        <v>25</v>
      </c>
      <c r="F147" s="12">
        <v>1524</v>
      </c>
      <c r="G147" s="12">
        <v>10</v>
      </c>
      <c r="H147" s="12">
        <v>50</v>
      </c>
      <c r="I147" s="12"/>
      <c r="J147" s="12"/>
      <c r="K147" s="13"/>
      <c r="L147" s="12">
        <f t="shared" si="18"/>
        <v>0</v>
      </c>
      <c r="M147" s="12">
        <f t="shared" si="19"/>
        <v>0</v>
      </c>
      <c r="N147" s="14"/>
      <c r="O147" s="15">
        <v>0.08</v>
      </c>
      <c r="P147" s="15">
        <f t="shared" si="20"/>
        <v>0</v>
      </c>
    </row>
    <row r="148" spans="1:18" x14ac:dyDescent="0.2">
      <c r="A148" s="11" t="s">
        <v>164</v>
      </c>
      <c r="B148" s="11" t="s">
        <v>165</v>
      </c>
      <c r="C148" s="11" t="s">
        <v>164</v>
      </c>
      <c r="D148" s="11" t="s">
        <v>275</v>
      </c>
      <c r="E148" s="12">
        <v>25</v>
      </c>
      <c r="F148" s="12">
        <v>1800</v>
      </c>
      <c r="G148" s="12">
        <v>10</v>
      </c>
      <c r="H148" s="12">
        <v>50</v>
      </c>
      <c r="I148" s="12"/>
      <c r="J148" s="12"/>
      <c r="K148" s="13"/>
      <c r="L148" s="12">
        <f t="shared" si="18"/>
        <v>0</v>
      </c>
      <c r="M148" s="12">
        <f t="shared" si="19"/>
        <v>0</v>
      </c>
      <c r="N148" s="14"/>
      <c r="O148" s="15">
        <v>0.12</v>
      </c>
      <c r="P148" s="15">
        <f t="shared" si="20"/>
        <v>0</v>
      </c>
    </row>
    <row r="149" spans="1:18" x14ac:dyDescent="0.2">
      <c r="A149" s="36" t="s">
        <v>227</v>
      </c>
      <c r="B149" s="36" t="s">
        <v>165</v>
      </c>
      <c r="C149" s="36">
        <v>90445900</v>
      </c>
      <c r="D149" s="36" t="s">
        <v>277</v>
      </c>
      <c r="E149" s="12">
        <v>25</v>
      </c>
      <c r="F149" s="12">
        <v>1800</v>
      </c>
      <c r="G149" s="12">
        <v>10</v>
      </c>
      <c r="H149" s="12">
        <v>50</v>
      </c>
      <c r="I149" s="12"/>
      <c r="J149" s="12"/>
      <c r="K149" s="13"/>
      <c r="L149" s="12">
        <f t="shared" si="18"/>
        <v>0</v>
      </c>
      <c r="M149" s="12">
        <f t="shared" si="19"/>
        <v>0</v>
      </c>
      <c r="N149" s="14"/>
      <c r="O149" s="15">
        <v>0.12</v>
      </c>
      <c r="P149" s="15">
        <f t="shared" si="20"/>
        <v>0</v>
      </c>
      <c r="Q149" s="43"/>
    </row>
    <row r="150" spans="1:18" x14ac:dyDescent="0.2">
      <c r="A150" s="36" t="s">
        <v>301</v>
      </c>
      <c r="B150" s="36" t="s">
        <v>302</v>
      </c>
      <c r="C150" s="36">
        <v>90446000</v>
      </c>
      <c r="D150" s="36" t="s">
        <v>277</v>
      </c>
      <c r="E150" s="12">
        <v>25</v>
      </c>
      <c r="F150" s="12">
        <v>2400</v>
      </c>
      <c r="G150" s="12">
        <v>10</v>
      </c>
      <c r="H150" s="12">
        <v>50</v>
      </c>
      <c r="I150" s="12"/>
      <c r="J150" s="12"/>
      <c r="K150" s="13"/>
      <c r="L150" s="12">
        <f t="shared" si="18"/>
        <v>0</v>
      </c>
      <c r="M150" s="12">
        <f t="shared" si="19"/>
        <v>0</v>
      </c>
      <c r="N150" s="14"/>
      <c r="O150" s="15">
        <v>0.12</v>
      </c>
      <c r="P150" s="15">
        <f t="shared" si="20"/>
        <v>0</v>
      </c>
      <c r="Q150" s="43">
        <f>SUM(P134:P150)</f>
        <v>0</v>
      </c>
      <c r="R150" s="3">
        <f>Q150*100/$Q$151</f>
        <v>0</v>
      </c>
    </row>
    <row r="151" spans="1:18" x14ac:dyDescent="0.2">
      <c r="A151" s="313"/>
      <c r="B151" s="313"/>
      <c r="C151" s="313"/>
      <c r="D151" s="313"/>
      <c r="E151" s="313"/>
      <c r="F151" s="313"/>
      <c r="G151" s="313"/>
      <c r="H151" s="314"/>
      <c r="I151" s="36">
        <f t="shared" ref="I151:K151" si="21">SUBTOTAL(9,I5:I150)</f>
        <v>500</v>
      </c>
      <c r="J151" s="36">
        <f t="shared" ref="J151" si="22">SUBTOTAL(9,J5:J150)</f>
        <v>9000</v>
      </c>
      <c r="K151" s="36">
        <f t="shared" si="21"/>
        <v>0</v>
      </c>
      <c r="L151" s="36">
        <f>SUBTOTAL(9,L5:L150)</f>
        <v>9500</v>
      </c>
      <c r="M151" s="36">
        <f>SUBTOTAL(9,M5:M150)</f>
        <v>65</v>
      </c>
      <c r="N151" s="32"/>
      <c r="O151" s="12"/>
      <c r="P151" s="36">
        <f>SUBTOTAL(9,P5:P150)</f>
        <v>3.4999999999999996</v>
      </c>
      <c r="Q151" s="3">
        <f>SUM(Q5:Q150)</f>
        <v>2.5999999999999996</v>
      </c>
      <c r="R151" s="3">
        <f>SUM(R5:R150)</f>
        <v>99.999999999999986</v>
      </c>
    </row>
    <row r="152" spans="1:18" x14ac:dyDescent="0.2">
      <c r="A152" s="312"/>
      <c r="B152" s="313"/>
      <c r="C152" s="313"/>
      <c r="D152" s="313"/>
      <c r="E152" s="313"/>
      <c r="F152" s="313"/>
      <c r="G152" s="313"/>
      <c r="H152" s="314"/>
      <c r="I152" s="36">
        <v>10</v>
      </c>
      <c r="J152" s="36">
        <v>55</v>
      </c>
      <c r="K152" s="36"/>
      <c r="L152" s="36"/>
      <c r="M152" s="36">
        <f>SUM(I152:K152)</f>
        <v>65</v>
      </c>
      <c r="P152" s="3">
        <f>P151/30</f>
        <v>0.11666666666666665</v>
      </c>
    </row>
    <row r="153" spans="1:18" x14ac:dyDescent="0.2">
      <c r="A153" s="312"/>
      <c r="B153" s="313"/>
      <c r="C153" s="313"/>
      <c r="D153" s="313"/>
      <c r="E153" s="313"/>
      <c r="F153" s="313"/>
      <c r="G153" s="313"/>
      <c r="H153" s="314"/>
      <c r="I153" s="36">
        <v>0.9</v>
      </c>
      <c r="J153" s="36">
        <v>2.6</v>
      </c>
      <c r="K153" s="36"/>
      <c r="L153" s="36"/>
      <c r="M153" s="36">
        <f>SUM(I153:K153)</f>
        <v>3.5</v>
      </c>
    </row>
    <row r="154" spans="1:18" x14ac:dyDescent="0.2">
      <c r="A154" s="34"/>
      <c r="B154" s="34"/>
      <c r="C154" s="34"/>
      <c r="D154" s="34"/>
      <c r="E154" s="34"/>
      <c r="F154" s="34"/>
      <c r="G154" s="34"/>
      <c r="H154" s="34"/>
    </row>
    <row r="155" spans="1:18" x14ac:dyDescent="0.2">
      <c r="A155" s="28" t="s">
        <v>136</v>
      </c>
      <c r="B155" s="28" t="s">
        <v>136</v>
      </c>
      <c r="C155" s="30"/>
      <c r="D155" s="30"/>
      <c r="E155" s="8" t="s">
        <v>10</v>
      </c>
      <c r="F155" s="8" t="s">
        <v>137</v>
      </c>
      <c r="G155" s="300" t="s">
        <v>138</v>
      </c>
      <c r="H155" s="301"/>
      <c r="I155" s="20"/>
      <c r="J155" s="20"/>
      <c r="K155" s="20"/>
      <c r="L155" s="12"/>
      <c r="M155" s="12"/>
      <c r="N155" s="35"/>
      <c r="O155" s="12"/>
      <c r="P155" s="15"/>
    </row>
    <row r="156" spans="1:18" x14ac:dyDescent="0.2">
      <c r="A156" s="36"/>
      <c r="B156" s="36"/>
      <c r="C156" s="36"/>
      <c r="D156" s="36"/>
      <c r="E156" s="8"/>
      <c r="F156" s="8"/>
      <c r="G156" s="8" t="s">
        <v>139</v>
      </c>
      <c r="H156" s="8" t="s">
        <v>140</v>
      </c>
      <c r="I156" s="8" t="s">
        <v>140</v>
      </c>
      <c r="J156" s="8"/>
      <c r="K156" s="8" t="s">
        <v>140</v>
      </c>
      <c r="L156" s="36" t="s">
        <v>140</v>
      </c>
      <c r="M156" s="36" t="s">
        <v>12</v>
      </c>
      <c r="N156" s="37"/>
      <c r="O156" s="12"/>
      <c r="P156" s="15"/>
    </row>
    <row r="157" spans="1:18" x14ac:dyDescent="0.2">
      <c r="A157" s="38" t="s">
        <v>142</v>
      </c>
      <c r="B157" s="38" t="s">
        <v>143</v>
      </c>
      <c r="C157" s="38" t="s">
        <v>142</v>
      </c>
      <c r="D157" s="38" t="s">
        <v>142</v>
      </c>
      <c r="E157" s="12">
        <v>13</v>
      </c>
      <c r="F157" s="12">
        <v>25</v>
      </c>
      <c r="G157" s="12">
        <v>5</v>
      </c>
      <c r="H157" s="12">
        <v>125</v>
      </c>
      <c r="I157" s="12"/>
      <c r="J157" s="12"/>
      <c r="K157" s="12"/>
      <c r="L157" s="12">
        <f>SUM(I157:K157)</f>
        <v>0</v>
      </c>
      <c r="M157" s="12">
        <f>$L157/$H157</f>
        <v>0</v>
      </c>
      <c r="N157" s="39"/>
      <c r="O157" s="15">
        <v>0.09</v>
      </c>
      <c r="P157" s="15">
        <f>$M157*$O157</f>
        <v>0</v>
      </c>
    </row>
    <row r="158" spans="1:18" x14ac:dyDescent="0.2">
      <c r="A158" s="38" t="s">
        <v>144</v>
      </c>
      <c r="B158" s="38" t="s">
        <v>145</v>
      </c>
      <c r="C158" s="38" t="s">
        <v>144</v>
      </c>
      <c r="D158" s="38" t="s">
        <v>144</v>
      </c>
      <c r="E158" s="12">
        <v>19</v>
      </c>
      <c r="F158" s="12">
        <v>25</v>
      </c>
      <c r="G158" s="12">
        <v>5</v>
      </c>
      <c r="H158" s="12">
        <v>125</v>
      </c>
      <c r="I158" s="12"/>
      <c r="J158" s="12"/>
      <c r="K158" s="12"/>
      <c r="L158" s="12">
        <f>SUM(I158:K158)</f>
        <v>0</v>
      </c>
      <c r="M158" s="12">
        <f>$L158/$H158</f>
        <v>0</v>
      </c>
      <c r="N158" s="39"/>
      <c r="O158" s="15">
        <v>0.15</v>
      </c>
      <c r="P158" s="15">
        <f>$M158*$O158</f>
        <v>0</v>
      </c>
    </row>
    <row r="159" spans="1:18" x14ac:dyDescent="0.2">
      <c r="B159" s="3"/>
      <c r="I159" s="36"/>
      <c r="J159" s="36"/>
      <c r="K159" s="36">
        <f t="shared" ref="K159" si="23">SUM(K157:K158)</f>
        <v>0</v>
      </c>
      <c r="L159" s="36">
        <f>SUBTOTAL(9,L157:L158)</f>
        <v>0</v>
      </c>
      <c r="M159" s="36">
        <f>SUBTOTAL(9,M157:M158)</f>
        <v>0</v>
      </c>
      <c r="N159" s="37"/>
      <c r="O159" s="12"/>
      <c r="P159" s="33">
        <f>SUBTOTAL(9,P157:P158)</f>
        <v>0</v>
      </c>
    </row>
    <row r="160" spans="1:18" x14ac:dyDescent="0.2">
      <c r="B160" s="3"/>
      <c r="I160" s="40"/>
      <c r="J160" s="40"/>
      <c r="K160" s="40"/>
      <c r="L160" s="36">
        <v>0</v>
      </c>
      <c r="M160" s="36">
        <v>0</v>
      </c>
      <c r="N160" s="35"/>
      <c r="O160" s="12"/>
      <c r="P160" s="33">
        <v>0</v>
      </c>
    </row>
  </sheetData>
  <autoFilter ref="D3:D153"/>
  <mergeCells count="10">
    <mergeCell ref="L3:M3"/>
    <mergeCell ref="O3:P3"/>
    <mergeCell ref="A117:B117"/>
    <mergeCell ref="A151:H151"/>
    <mergeCell ref="A152:H152"/>
    <mergeCell ref="A153:H153"/>
    <mergeCell ref="G155:H155"/>
    <mergeCell ref="A1:D1"/>
    <mergeCell ref="A2:D2"/>
    <mergeCell ref="G3:H3"/>
  </mergeCells>
  <conditionalFormatting sqref="A5:XFD150">
    <cfRule type="expression" dxfId="58" priority="2">
      <formula>MOD(ROW(),2)</formula>
    </cfRule>
  </conditionalFormatting>
  <conditionalFormatting sqref="L5:L150">
    <cfRule type="cellIs" dxfId="57" priority="1" operator="greaterThan">
      <formula>10000</formula>
    </cfRule>
    <cfRule type="cellIs" dxfId="56" priority="4" operator="greaterThan">
      <formula>10000</formula>
    </cfRule>
  </conditionalFormatting>
  <conditionalFormatting sqref="L118:L150">
    <cfRule type="cellIs" dxfId="55" priority="9" operator="greaterThan">
      <formula>2000</formula>
    </cfRule>
  </conditionalFormatting>
  <conditionalFormatting sqref="P5:P116">
    <cfRule type="cellIs" dxfId="54" priority="3" operator="greaterThan">
      <formula>10</formula>
    </cfRule>
  </conditionalFormatting>
  <pageMargins left="0.25" right="0.25" top="0.75" bottom="0.75" header="0.3" footer="0.3"/>
  <pageSetup paperSize="9" scale="77" fitToHeight="0" orientation="landscape" r:id="rId1"/>
  <headerFooter alignWithMargins="0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7">
    <pageSetUpPr fitToPage="1"/>
  </sheetPr>
  <dimension ref="A1:Q160"/>
  <sheetViews>
    <sheetView zoomScaleNormal="100" workbookViewId="0">
      <pane xSplit="4" ySplit="4" topLeftCell="E5" activePane="bottomRight" state="frozen"/>
      <selection pane="topRight" activeCell="D1" sqref="D1"/>
      <selection pane="bottomLeft" activeCell="A4" sqref="A4"/>
      <selection pane="bottomRight" activeCell="E5" sqref="E5"/>
    </sheetView>
  </sheetViews>
  <sheetFormatPr defaultColWidth="9.140625" defaultRowHeight="12.75" x14ac:dyDescent="0.2"/>
  <cols>
    <col min="1" max="1" width="12.5703125" style="3" customWidth="1"/>
    <col min="2" max="2" width="14" style="41" customWidth="1"/>
    <col min="3" max="3" width="14" style="3" bestFit="1" customWidth="1"/>
    <col min="4" max="4" width="12.28515625" style="3" customWidth="1"/>
    <col min="5" max="5" width="7.85546875" style="3" customWidth="1"/>
    <col min="6" max="6" width="8.5703125" style="3" customWidth="1"/>
    <col min="7" max="7" width="6.140625" style="3" customWidth="1"/>
    <col min="8" max="8" width="6.42578125" style="3" customWidth="1"/>
    <col min="9" max="9" width="10.140625" style="3" customWidth="1"/>
    <col min="10" max="10" width="8.28515625" style="3" customWidth="1"/>
    <col min="11" max="11" width="10.7109375" style="3" bestFit="1" customWidth="1"/>
    <col min="12" max="12" width="8.28515625" style="3" bestFit="1" customWidth="1"/>
    <col min="13" max="14" width="9.42578125" style="3" customWidth="1"/>
    <col min="15" max="15" width="9.28515625" style="3" customWidth="1"/>
    <col min="16" max="16384" width="9.140625" style="3"/>
  </cols>
  <sheetData>
    <row r="1" spans="1:15" x14ac:dyDescent="0.2">
      <c r="A1" s="315" t="s">
        <v>281</v>
      </c>
      <c r="B1" s="315"/>
      <c r="C1" s="315"/>
      <c r="D1" s="315"/>
      <c r="I1" s="46"/>
    </row>
    <row r="2" spans="1:15" x14ac:dyDescent="0.2">
      <c r="A2" s="316" t="s">
        <v>328</v>
      </c>
      <c r="B2" s="317"/>
      <c r="C2" s="317"/>
      <c r="D2" s="317"/>
      <c r="E2" s="29"/>
      <c r="F2" s="29"/>
      <c r="G2" s="29"/>
      <c r="H2" s="29"/>
      <c r="I2" s="29"/>
      <c r="J2" s="29"/>
      <c r="K2" s="29"/>
      <c r="L2" s="29"/>
      <c r="M2" s="29"/>
      <c r="N2" s="29"/>
      <c r="O2" s="30"/>
    </row>
    <row r="3" spans="1:15" x14ac:dyDescent="0.2">
      <c r="A3" s="4" t="s">
        <v>0</v>
      </c>
      <c r="B3" s="4" t="s">
        <v>1</v>
      </c>
      <c r="C3" s="4" t="s">
        <v>2</v>
      </c>
      <c r="D3" s="4" t="s">
        <v>274</v>
      </c>
      <c r="E3" s="4" t="s">
        <v>3</v>
      </c>
      <c r="F3" s="4" t="s">
        <v>4</v>
      </c>
      <c r="G3" s="300" t="s">
        <v>5</v>
      </c>
      <c r="H3" s="301"/>
      <c r="I3" s="50" t="s">
        <v>326</v>
      </c>
      <c r="J3" s="5"/>
      <c r="K3" s="300" t="s">
        <v>6</v>
      </c>
      <c r="L3" s="301"/>
      <c r="M3" s="6"/>
      <c r="N3" s="300" t="s">
        <v>7</v>
      </c>
      <c r="O3" s="301"/>
    </row>
    <row r="4" spans="1:15" x14ac:dyDescent="0.2">
      <c r="A4" s="37" t="s">
        <v>8</v>
      </c>
      <c r="B4" s="37"/>
      <c r="C4" s="49"/>
      <c r="D4" s="49"/>
      <c r="E4" s="7" t="s">
        <v>9</v>
      </c>
      <c r="F4" s="36" t="s">
        <v>10</v>
      </c>
      <c r="G4" s="8" t="s">
        <v>11</v>
      </c>
      <c r="H4" s="8" t="s">
        <v>12</v>
      </c>
      <c r="I4" s="36" t="s">
        <v>327</v>
      </c>
      <c r="J4" s="36"/>
      <c r="K4" s="8" t="s">
        <v>13</v>
      </c>
      <c r="L4" s="8" t="s">
        <v>12</v>
      </c>
      <c r="M4" s="9"/>
      <c r="N4" s="10" t="s">
        <v>14</v>
      </c>
      <c r="O4" s="10" t="s">
        <v>15</v>
      </c>
    </row>
    <row r="5" spans="1:15" x14ac:dyDescent="0.2">
      <c r="A5" s="11" t="s">
        <v>146</v>
      </c>
      <c r="B5" s="11" t="s">
        <v>147</v>
      </c>
      <c r="C5" s="11" t="s">
        <v>146</v>
      </c>
      <c r="D5" s="11" t="s">
        <v>275</v>
      </c>
      <c r="E5" s="12">
        <v>15</v>
      </c>
      <c r="F5" s="12">
        <v>1800</v>
      </c>
      <c r="G5" s="12">
        <v>10</v>
      </c>
      <c r="H5" s="12">
        <v>50</v>
      </c>
      <c r="I5" s="12"/>
      <c r="J5" s="13"/>
      <c r="K5" s="12">
        <f t="shared" ref="K5:K20" si="0">SUM(I5:J5)</f>
        <v>0</v>
      </c>
      <c r="L5" s="12">
        <f t="shared" ref="L5:L20" si="1">$K5/$H5</f>
        <v>0</v>
      </c>
      <c r="M5" s="14"/>
      <c r="N5" s="15">
        <v>0.06</v>
      </c>
      <c r="O5" s="15">
        <f t="shared" ref="O5:O20" si="2">$L5*$N5</f>
        <v>0</v>
      </c>
    </row>
    <row r="6" spans="1:15" x14ac:dyDescent="0.2">
      <c r="A6" s="16" t="s">
        <v>244</v>
      </c>
      <c r="B6" s="16" t="s">
        <v>147</v>
      </c>
      <c r="C6" s="16" t="s">
        <v>245</v>
      </c>
      <c r="D6" s="16" t="s">
        <v>276</v>
      </c>
      <c r="E6" s="12">
        <v>15</v>
      </c>
      <c r="F6" s="12">
        <v>1800</v>
      </c>
      <c r="G6" s="12">
        <v>10</v>
      </c>
      <c r="H6" s="12">
        <v>50</v>
      </c>
      <c r="I6" s="12"/>
      <c r="J6" s="13"/>
      <c r="K6" s="12">
        <f t="shared" si="0"/>
        <v>0</v>
      </c>
      <c r="L6" s="12">
        <f t="shared" si="1"/>
        <v>0</v>
      </c>
      <c r="M6" s="14"/>
      <c r="N6" s="15">
        <v>0.06</v>
      </c>
      <c r="O6" s="15">
        <f t="shared" si="2"/>
        <v>0</v>
      </c>
    </row>
    <row r="7" spans="1:15" x14ac:dyDescent="0.2">
      <c r="A7" s="11" t="s">
        <v>148</v>
      </c>
      <c r="B7" s="11" t="s">
        <v>149</v>
      </c>
      <c r="C7" s="11" t="s">
        <v>148</v>
      </c>
      <c r="D7" s="11" t="s">
        <v>275</v>
      </c>
      <c r="E7" s="12">
        <v>15</v>
      </c>
      <c r="F7" s="12">
        <v>1524</v>
      </c>
      <c r="G7" s="12">
        <v>10</v>
      </c>
      <c r="H7" s="12">
        <v>50</v>
      </c>
      <c r="I7" s="12"/>
      <c r="J7" s="13"/>
      <c r="K7" s="12">
        <f t="shared" si="0"/>
        <v>0</v>
      </c>
      <c r="L7" s="12">
        <f t="shared" si="1"/>
        <v>0</v>
      </c>
      <c r="M7" s="14"/>
      <c r="N7" s="15">
        <v>0.05</v>
      </c>
      <c r="O7" s="15">
        <f t="shared" si="2"/>
        <v>0</v>
      </c>
    </row>
    <row r="8" spans="1:15" x14ac:dyDescent="0.2">
      <c r="A8" s="16" t="s">
        <v>246</v>
      </c>
      <c r="B8" s="16" t="s">
        <v>149</v>
      </c>
      <c r="C8" s="16" t="s">
        <v>247</v>
      </c>
      <c r="D8" s="16" t="s">
        <v>276</v>
      </c>
      <c r="E8" s="12">
        <v>15</v>
      </c>
      <c r="F8" s="12">
        <v>1500</v>
      </c>
      <c r="G8" s="12">
        <v>10</v>
      </c>
      <c r="H8" s="12">
        <v>50</v>
      </c>
      <c r="I8" s="12"/>
      <c r="J8" s="13"/>
      <c r="K8" s="12">
        <f t="shared" si="0"/>
        <v>0</v>
      </c>
      <c r="L8" s="12">
        <f t="shared" si="1"/>
        <v>0</v>
      </c>
      <c r="M8" s="14"/>
      <c r="N8" s="15">
        <v>0.05</v>
      </c>
      <c r="O8" s="15">
        <f t="shared" si="2"/>
        <v>0</v>
      </c>
    </row>
    <row r="9" spans="1:15" x14ac:dyDescent="0.2">
      <c r="A9" s="11" t="s">
        <v>16</v>
      </c>
      <c r="B9" s="11" t="s">
        <v>17</v>
      </c>
      <c r="C9" s="11" t="s">
        <v>16</v>
      </c>
      <c r="D9" s="11" t="s">
        <v>275</v>
      </c>
      <c r="E9" s="12">
        <v>15</v>
      </c>
      <c r="F9" s="12">
        <v>1220</v>
      </c>
      <c r="G9" s="12">
        <v>10</v>
      </c>
      <c r="H9" s="12">
        <v>50</v>
      </c>
      <c r="I9" s="12"/>
      <c r="J9" s="13"/>
      <c r="K9" s="12">
        <f t="shared" si="0"/>
        <v>0</v>
      </c>
      <c r="L9" s="12">
        <f t="shared" si="1"/>
        <v>0</v>
      </c>
      <c r="M9" s="14"/>
      <c r="N9" s="15">
        <v>0.04</v>
      </c>
      <c r="O9" s="15">
        <f t="shared" si="2"/>
        <v>0</v>
      </c>
    </row>
    <row r="10" spans="1:15" x14ac:dyDescent="0.2">
      <c r="A10" s="16" t="s">
        <v>18</v>
      </c>
      <c r="B10" s="16" t="s">
        <v>17</v>
      </c>
      <c r="C10" s="16" t="s">
        <v>19</v>
      </c>
      <c r="D10" s="16" t="s">
        <v>276</v>
      </c>
      <c r="E10" s="12">
        <v>15</v>
      </c>
      <c r="F10" s="12">
        <v>1200</v>
      </c>
      <c r="G10" s="12">
        <v>10</v>
      </c>
      <c r="H10" s="12">
        <v>50</v>
      </c>
      <c r="I10" s="12"/>
      <c r="J10" s="13"/>
      <c r="K10" s="12">
        <f t="shared" si="0"/>
        <v>0</v>
      </c>
      <c r="L10" s="12">
        <f t="shared" si="1"/>
        <v>0</v>
      </c>
      <c r="M10" s="14"/>
      <c r="N10" s="15">
        <v>0.04</v>
      </c>
      <c r="O10" s="15">
        <f t="shared" si="2"/>
        <v>0</v>
      </c>
    </row>
    <row r="11" spans="1:15" x14ac:dyDescent="0.2">
      <c r="A11" s="11" t="s">
        <v>20</v>
      </c>
      <c r="B11" s="11" t="s">
        <v>21</v>
      </c>
      <c r="C11" s="11" t="s">
        <v>20</v>
      </c>
      <c r="D11" s="11" t="s">
        <v>275</v>
      </c>
      <c r="E11" s="12">
        <v>15</v>
      </c>
      <c r="F11" s="12">
        <v>915</v>
      </c>
      <c r="G11" s="12">
        <v>10</v>
      </c>
      <c r="H11" s="12">
        <v>100</v>
      </c>
      <c r="I11" s="12"/>
      <c r="J11" s="13"/>
      <c r="K11" s="12">
        <f t="shared" si="0"/>
        <v>0</v>
      </c>
      <c r="L11" s="12">
        <f t="shared" si="1"/>
        <v>0</v>
      </c>
      <c r="M11" s="14"/>
      <c r="N11" s="15">
        <v>0.05</v>
      </c>
      <c r="O11" s="15">
        <f t="shared" si="2"/>
        <v>0</v>
      </c>
    </row>
    <row r="12" spans="1:15" x14ac:dyDescent="0.2">
      <c r="A12" s="16" t="s">
        <v>22</v>
      </c>
      <c r="B12" s="16" t="s">
        <v>21</v>
      </c>
      <c r="C12" s="16" t="s">
        <v>23</v>
      </c>
      <c r="D12" s="16" t="s">
        <v>276</v>
      </c>
      <c r="E12" s="12">
        <v>15</v>
      </c>
      <c r="F12" s="12">
        <v>900</v>
      </c>
      <c r="G12" s="12">
        <v>10</v>
      </c>
      <c r="H12" s="12">
        <v>100</v>
      </c>
      <c r="I12" s="12"/>
      <c r="J12" s="13"/>
      <c r="K12" s="12">
        <f t="shared" si="0"/>
        <v>0</v>
      </c>
      <c r="L12" s="12">
        <f t="shared" si="1"/>
        <v>0</v>
      </c>
      <c r="M12" s="14"/>
      <c r="N12" s="15">
        <v>0.05</v>
      </c>
      <c r="O12" s="15">
        <f t="shared" si="2"/>
        <v>0</v>
      </c>
    </row>
    <row r="13" spans="1:15" x14ac:dyDescent="0.2">
      <c r="A13" s="13" t="s">
        <v>166</v>
      </c>
      <c r="B13" s="13" t="s">
        <v>21</v>
      </c>
      <c r="C13" s="13">
        <v>90441800</v>
      </c>
      <c r="D13" s="36" t="s">
        <v>277</v>
      </c>
      <c r="E13" s="12" t="s">
        <v>167</v>
      </c>
      <c r="F13" s="12">
        <v>900</v>
      </c>
      <c r="G13" s="12">
        <v>10</v>
      </c>
      <c r="H13" s="12">
        <v>100</v>
      </c>
      <c r="I13" s="12"/>
      <c r="J13" s="13"/>
      <c r="K13" s="12">
        <f t="shared" si="0"/>
        <v>0</v>
      </c>
      <c r="L13" s="12">
        <f t="shared" si="1"/>
        <v>0</v>
      </c>
      <c r="M13" s="14"/>
      <c r="N13" s="15">
        <v>0.05</v>
      </c>
      <c r="O13" s="15">
        <f t="shared" si="2"/>
        <v>0</v>
      </c>
    </row>
    <row r="14" spans="1:15" x14ac:dyDescent="0.2">
      <c r="A14" s="11" t="s">
        <v>150</v>
      </c>
      <c r="B14" s="11" t="s">
        <v>151</v>
      </c>
      <c r="C14" s="11" t="s">
        <v>150</v>
      </c>
      <c r="D14" s="11" t="s">
        <v>275</v>
      </c>
      <c r="E14" s="12">
        <v>15</v>
      </c>
      <c r="F14" s="12">
        <v>760</v>
      </c>
      <c r="G14" s="12">
        <v>10</v>
      </c>
      <c r="H14" s="12">
        <v>100</v>
      </c>
      <c r="I14" s="12"/>
      <c r="J14" s="13"/>
      <c r="K14" s="12">
        <f t="shared" si="0"/>
        <v>0</v>
      </c>
      <c r="L14" s="12">
        <f t="shared" si="1"/>
        <v>0</v>
      </c>
      <c r="M14" s="14"/>
      <c r="N14" s="15">
        <v>0.04</v>
      </c>
      <c r="O14" s="15">
        <f t="shared" si="2"/>
        <v>0</v>
      </c>
    </row>
    <row r="15" spans="1:15" x14ac:dyDescent="0.2">
      <c r="A15" s="16" t="s">
        <v>152</v>
      </c>
      <c r="B15" s="16" t="s">
        <v>151</v>
      </c>
      <c r="C15" s="16" t="s">
        <v>153</v>
      </c>
      <c r="D15" s="16" t="s">
        <v>276</v>
      </c>
      <c r="E15" s="12">
        <v>15</v>
      </c>
      <c r="F15" s="12">
        <v>750</v>
      </c>
      <c r="G15" s="12">
        <v>10</v>
      </c>
      <c r="H15" s="12">
        <v>100</v>
      </c>
      <c r="I15" s="12"/>
      <c r="J15" s="13"/>
      <c r="K15" s="12">
        <f t="shared" si="0"/>
        <v>0</v>
      </c>
      <c r="L15" s="12">
        <f t="shared" si="1"/>
        <v>0</v>
      </c>
      <c r="M15" s="14"/>
      <c r="N15" s="15">
        <v>0.04</v>
      </c>
      <c r="O15" s="15">
        <f t="shared" si="2"/>
        <v>0</v>
      </c>
    </row>
    <row r="16" spans="1:15" x14ac:dyDescent="0.2">
      <c r="A16" s="11" t="s">
        <v>24</v>
      </c>
      <c r="B16" s="11" t="s">
        <v>25</v>
      </c>
      <c r="C16" s="11" t="s">
        <v>24</v>
      </c>
      <c r="D16" s="11" t="s">
        <v>275</v>
      </c>
      <c r="E16" s="12">
        <v>15</v>
      </c>
      <c r="F16" s="12">
        <v>610</v>
      </c>
      <c r="G16" s="12">
        <v>10</v>
      </c>
      <c r="H16" s="12">
        <v>100</v>
      </c>
      <c r="I16" s="12"/>
      <c r="J16" s="13"/>
      <c r="K16" s="12">
        <f t="shared" si="0"/>
        <v>0</v>
      </c>
      <c r="L16" s="12">
        <f t="shared" si="1"/>
        <v>0</v>
      </c>
      <c r="M16" s="14"/>
      <c r="N16" s="15">
        <v>0.04</v>
      </c>
      <c r="O16" s="15">
        <f t="shared" si="2"/>
        <v>0</v>
      </c>
    </row>
    <row r="17" spans="1:17" x14ac:dyDescent="0.2">
      <c r="A17" s="36" t="s">
        <v>168</v>
      </c>
      <c r="B17" s="36" t="s">
        <v>25</v>
      </c>
      <c r="C17" s="36">
        <v>90441600</v>
      </c>
      <c r="D17" s="36" t="s">
        <v>277</v>
      </c>
      <c r="E17" s="12" t="s">
        <v>167</v>
      </c>
      <c r="F17" s="12">
        <v>600</v>
      </c>
      <c r="G17" s="12">
        <v>10</v>
      </c>
      <c r="H17" s="12">
        <v>100</v>
      </c>
      <c r="I17" s="12"/>
      <c r="J17" s="13"/>
      <c r="K17" s="12">
        <f t="shared" si="0"/>
        <v>0</v>
      </c>
      <c r="L17" s="12">
        <f t="shared" si="1"/>
        <v>0</v>
      </c>
      <c r="M17" s="14"/>
      <c r="N17" s="15">
        <v>0.04</v>
      </c>
      <c r="O17" s="15">
        <f t="shared" si="2"/>
        <v>0</v>
      </c>
    </row>
    <row r="18" spans="1:17" x14ac:dyDescent="0.2">
      <c r="A18" s="11" t="s">
        <v>26</v>
      </c>
      <c r="B18" s="11" t="s">
        <v>27</v>
      </c>
      <c r="C18" s="11" t="s">
        <v>26</v>
      </c>
      <c r="D18" s="11" t="s">
        <v>275</v>
      </c>
      <c r="E18" s="12">
        <v>15</v>
      </c>
      <c r="F18" s="12">
        <v>457</v>
      </c>
      <c r="G18" s="12">
        <v>10</v>
      </c>
      <c r="H18" s="12">
        <v>200</v>
      </c>
      <c r="I18" s="12"/>
      <c r="J18" s="13"/>
      <c r="K18" s="12">
        <f t="shared" si="0"/>
        <v>0</v>
      </c>
      <c r="L18" s="12">
        <f t="shared" si="1"/>
        <v>0</v>
      </c>
      <c r="M18" s="14"/>
      <c r="N18" s="15">
        <v>0.05</v>
      </c>
      <c r="O18" s="15">
        <f t="shared" si="2"/>
        <v>0</v>
      </c>
    </row>
    <row r="19" spans="1:17" x14ac:dyDescent="0.2">
      <c r="A19" s="36" t="s">
        <v>169</v>
      </c>
      <c r="B19" s="36" t="s">
        <v>27</v>
      </c>
      <c r="C19" s="36">
        <v>90441400</v>
      </c>
      <c r="D19" s="36" t="s">
        <v>277</v>
      </c>
      <c r="E19" s="12" t="s">
        <v>167</v>
      </c>
      <c r="F19" s="12">
        <v>450</v>
      </c>
      <c r="G19" s="12">
        <v>10</v>
      </c>
      <c r="H19" s="12">
        <v>200</v>
      </c>
      <c r="I19" s="12"/>
      <c r="J19" s="13"/>
      <c r="K19" s="12">
        <f t="shared" si="0"/>
        <v>0</v>
      </c>
      <c r="L19" s="12">
        <f t="shared" si="1"/>
        <v>0</v>
      </c>
      <c r="M19" s="14"/>
      <c r="N19" s="15">
        <v>0.05</v>
      </c>
      <c r="O19" s="15">
        <f t="shared" si="2"/>
        <v>0</v>
      </c>
    </row>
    <row r="20" spans="1:17" x14ac:dyDescent="0.2">
      <c r="A20" s="11" t="s">
        <v>258</v>
      </c>
      <c r="B20" s="11" t="s">
        <v>259</v>
      </c>
      <c r="C20" s="11" t="s">
        <v>258</v>
      </c>
      <c r="D20" s="11" t="s">
        <v>275</v>
      </c>
      <c r="E20" s="12">
        <v>15</v>
      </c>
      <c r="F20" s="12">
        <v>375</v>
      </c>
      <c r="G20" s="12">
        <v>10</v>
      </c>
      <c r="H20" s="12">
        <v>200</v>
      </c>
      <c r="I20" s="12"/>
      <c r="J20" s="13"/>
      <c r="K20" s="12">
        <f t="shared" si="0"/>
        <v>0</v>
      </c>
      <c r="L20" s="12">
        <f t="shared" si="1"/>
        <v>0</v>
      </c>
      <c r="M20" s="14"/>
      <c r="N20" s="15">
        <v>0.06</v>
      </c>
      <c r="O20" s="15">
        <f t="shared" si="2"/>
        <v>0</v>
      </c>
      <c r="P20" s="43">
        <f>SUM(O5:O20)</f>
        <v>0</v>
      </c>
      <c r="Q20" s="3" t="e">
        <f>P20*100/$P$151</f>
        <v>#DIV/0!</v>
      </c>
    </row>
    <row r="21" spans="1:17" ht="15" x14ac:dyDescent="0.2">
      <c r="A21" s="17" t="s">
        <v>28</v>
      </c>
      <c r="B21" s="17"/>
      <c r="C21" s="18"/>
      <c r="D21" s="18"/>
      <c r="E21" s="19"/>
      <c r="F21" s="12"/>
      <c r="G21" s="20"/>
      <c r="H21" s="20"/>
      <c r="I21" s="12"/>
      <c r="J21" s="21"/>
      <c r="K21" s="12"/>
      <c r="L21" s="12"/>
      <c r="M21" s="14"/>
      <c r="N21" s="12"/>
      <c r="O21" s="15"/>
    </row>
    <row r="22" spans="1:17" x14ac:dyDescent="0.2">
      <c r="A22" s="11" t="s">
        <v>242</v>
      </c>
      <c r="B22" s="11" t="s">
        <v>243</v>
      </c>
      <c r="C22" s="11" t="s">
        <v>242</v>
      </c>
      <c r="D22" s="11" t="s">
        <v>275</v>
      </c>
      <c r="E22" s="12">
        <v>20</v>
      </c>
      <c r="F22" s="12">
        <v>2400</v>
      </c>
      <c r="G22" s="12">
        <v>10</v>
      </c>
      <c r="H22" s="12">
        <v>50</v>
      </c>
      <c r="I22" s="12"/>
      <c r="J22" s="13"/>
      <c r="K22" s="12">
        <f t="shared" ref="K22:K44" si="3">SUM(I22:J22)</f>
        <v>0</v>
      </c>
      <c r="L22" s="12">
        <f t="shared" ref="L22:L44" si="4">$K22/$H22</f>
        <v>0</v>
      </c>
      <c r="M22" s="14"/>
      <c r="N22" s="15">
        <v>7.0000000000000007E-2</v>
      </c>
      <c r="O22" s="15">
        <f t="shared" ref="O22:O44" si="5">$L22*$N22</f>
        <v>0</v>
      </c>
    </row>
    <row r="23" spans="1:17" x14ac:dyDescent="0.2">
      <c r="A23" s="11" t="s">
        <v>212</v>
      </c>
      <c r="B23" s="11" t="s">
        <v>213</v>
      </c>
      <c r="C23" s="11" t="s">
        <v>212</v>
      </c>
      <c r="D23" s="11" t="s">
        <v>275</v>
      </c>
      <c r="E23" s="12">
        <v>20</v>
      </c>
      <c r="F23" s="12">
        <v>2100</v>
      </c>
      <c r="G23" s="12">
        <v>10</v>
      </c>
      <c r="H23" s="12">
        <v>50</v>
      </c>
      <c r="I23" s="12"/>
      <c r="J23" s="13"/>
      <c r="K23" s="12">
        <f t="shared" si="3"/>
        <v>0</v>
      </c>
      <c r="L23" s="12">
        <f t="shared" si="4"/>
        <v>0</v>
      </c>
      <c r="M23" s="14"/>
      <c r="N23" s="15">
        <v>7.0000000000000007E-2</v>
      </c>
      <c r="O23" s="15">
        <f t="shared" si="5"/>
        <v>0</v>
      </c>
    </row>
    <row r="24" spans="1:17" x14ac:dyDescent="0.2">
      <c r="A24" s="22" t="s">
        <v>248</v>
      </c>
      <c r="B24" s="22" t="s">
        <v>213</v>
      </c>
      <c r="C24" s="22" t="s">
        <v>249</v>
      </c>
      <c r="D24" s="22" t="s">
        <v>276</v>
      </c>
      <c r="E24" s="12">
        <v>20</v>
      </c>
      <c r="F24" s="12">
        <v>2100</v>
      </c>
      <c r="G24" s="12">
        <v>10</v>
      </c>
      <c r="H24" s="12">
        <v>50</v>
      </c>
      <c r="I24" s="12"/>
      <c r="J24" s="13"/>
      <c r="K24" s="12">
        <f t="shared" si="3"/>
        <v>0</v>
      </c>
      <c r="L24" s="12">
        <f t="shared" si="4"/>
        <v>0</v>
      </c>
      <c r="M24" s="14"/>
      <c r="N24" s="15">
        <v>7.0000000000000007E-2</v>
      </c>
      <c r="O24" s="15">
        <f t="shared" si="5"/>
        <v>0</v>
      </c>
    </row>
    <row r="25" spans="1:17" x14ac:dyDescent="0.2">
      <c r="A25" s="11" t="s">
        <v>214</v>
      </c>
      <c r="B25" s="11" t="s">
        <v>30</v>
      </c>
      <c r="C25" s="11" t="s">
        <v>214</v>
      </c>
      <c r="D25" s="11" t="s">
        <v>275</v>
      </c>
      <c r="E25" s="12">
        <v>20</v>
      </c>
      <c r="F25" s="12">
        <v>1800</v>
      </c>
      <c r="G25" s="12">
        <v>10</v>
      </c>
      <c r="H25" s="12">
        <v>50</v>
      </c>
      <c r="I25" s="12"/>
      <c r="J25" s="13"/>
      <c r="K25" s="12">
        <f t="shared" si="3"/>
        <v>0</v>
      </c>
      <c r="L25" s="12">
        <f t="shared" si="4"/>
        <v>0</v>
      </c>
      <c r="M25" s="14"/>
      <c r="N25" s="15">
        <v>0.09</v>
      </c>
      <c r="O25" s="15">
        <f t="shared" si="5"/>
        <v>0</v>
      </c>
    </row>
    <row r="26" spans="1:17" x14ac:dyDescent="0.2">
      <c r="A26" s="22" t="s">
        <v>29</v>
      </c>
      <c r="B26" s="22" t="s">
        <v>30</v>
      </c>
      <c r="C26" s="22" t="s">
        <v>31</v>
      </c>
      <c r="D26" s="22" t="s">
        <v>276</v>
      </c>
      <c r="E26" s="12">
        <v>20</v>
      </c>
      <c r="F26" s="12">
        <v>1800</v>
      </c>
      <c r="G26" s="12">
        <v>10</v>
      </c>
      <c r="H26" s="12">
        <v>50</v>
      </c>
      <c r="I26" s="12"/>
      <c r="J26" s="13"/>
      <c r="K26" s="12">
        <f t="shared" si="3"/>
        <v>0</v>
      </c>
      <c r="L26" s="12">
        <f t="shared" si="4"/>
        <v>0</v>
      </c>
      <c r="M26" s="14"/>
      <c r="N26" s="15">
        <v>0.09</v>
      </c>
      <c r="O26" s="15">
        <f t="shared" si="5"/>
        <v>0</v>
      </c>
    </row>
    <row r="27" spans="1:17" x14ac:dyDescent="0.2">
      <c r="A27" s="11" t="s">
        <v>32</v>
      </c>
      <c r="B27" s="11" t="s">
        <v>33</v>
      </c>
      <c r="C27" s="11" t="s">
        <v>32</v>
      </c>
      <c r="D27" s="11" t="s">
        <v>275</v>
      </c>
      <c r="E27" s="12">
        <v>20</v>
      </c>
      <c r="F27" s="12">
        <v>1524</v>
      </c>
      <c r="G27" s="12">
        <v>10</v>
      </c>
      <c r="H27" s="12">
        <v>50</v>
      </c>
      <c r="I27" s="12"/>
      <c r="J27" s="13"/>
      <c r="K27" s="12">
        <f t="shared" si="3"/>
        <v>0</v>
      </c>
      <c r="L27" s="12">
        <f t="shared" si="4"/>
        <v>0</v>
      </c>
      <c r="M27" s="14"/>
      <c r="N27" s="15">
        <v>7.0000000000000007E-2</v>
      </c>
      <c r="O27" s="15">
        <f t="shared" si="5"/>
        <v>0</v>
      </c>
    </row>
    <row r="28" spans="1:17" x14ac:dyDescent="0.2">
      <c r="A28" s="23" t="s">
        <v>34</v>
      </c>
      <c r="B28" s="11" t="s">
        <v>35</v>
      </c>
      <c r="C28" s="11" t="s">
        <v>34</v>
      </c>
      <c r="D28" s="11" t="s">
        <v>275</v>
      </c>
      <c r="E28" s="12">
        <v>20</v>
      </c>
      <c r="F28" s="12">
        <v>1220</v>
      </c>
      <c r="G28" s="12">
        <v>10</v>
      </c>
      <c r="H28" s="12">
        <v>50</v>
      </c>
      <c r="I28" s="12"/>
      <c r="J28" s="13"/>
      <c r="K28" s="12">
        <f t="shared" si="3"/>
        <v>0</v>
      </c>
      <c r="L28" s="12">
        <f t="shared" si="4"/>
        <v>0</v>
      </c>
      <c r="M28" s="14"/>
      <c r="N28" s="15">
        <v>0.06</v>
      </c>
      <c r="O28" s="15">
        <f t="shared" si="5"/>
        <v>0</v>
      </c>
    </row>
    <row r="29" spans="1:17" x14ac:dyDescent="0.2">
      <c r="A29" s="16" t="s">
        <v>36</v>
      </c>
      <c r="B29" s="16" t="s">
        <v>35</v>
      </c>
      <c r="C29" s="16" t="s">
        <v>37</v>
      </c>
      <c r="D29" s="16" t="s">
        <v>276</v>
      </c>
      <c r="E29" s="12">
        <v>20</v>
      </c>
      <c r="F29" s="12">
        <v>1200</v>
      </c>
      <c r="G29" s="12">
        <v>10</v>
      </c>
      <c r="H29" s="12">
        <v>50</v>
      </c>
      <c r="I29" s="12"/>
      <c r="J29" s="13"/>
      <c r="K29" s="12">
        <f t="shared" si="3"/>
        <v>0</v>
      </c>
      <c r="L29" s="12">
        <f t="shared" si="4"/>
        <v>0</v>
      </c>
      <c r="M29" s="14"/>
      <c r="N29" s="15">
        <v>0.06</v>
      </c>
      <c r="O29" s="15">
        <f t="shared" si="5"/>
        <v>0</v>
      </c>
    </row>
    <row r="30" spans="1:17" x14ac:dyDescent="0.2">
      <c r="A30" s="11" t="s">
        <v>38</v>
      </c>
      <c r="B30" s="11" t="s">
        <v>39</v>
      </c>
      <c r="C30" s="11" t="s">
        <v>38</v>
      </c>
      <c r="D30" s="11" t="s">
        <v>275</v>
      </c>
      <c r="E30" s="12">
        <v>20</v>
      </c>
      <c r="F30" s="12">
        <v>915</v>
      </c>
      <c r="G30" s="12">
        <v>10</v>
      </c>
      <c r="H30" s="12">
        <v>50</v>
      </c>
      <c r="I30" s="12"/>
      <c r="J30" s="13"/>
      <c r="K30" s="12">
        <f t="shared" si="3"/>
        <v>0</v>
      </c>
      <c r="L30" s="12">
        <f t="shared" si="4"/>
        <v>0</v>
      </c>
      <c r="M30" s="14"/>
      <c r="N30" s="15">
        <v>0.04</v>
      </c>
      <c r="O30" s="15">
        <f t="shared" si="5"/>
        <v>0</v>
      </c>
    </row>
    <row r="31" spans="1:17" x14ac:dyDescent="0.2">
      <c r="A31" s="16" t="s">
        <v>40</v>
      </c>
      <c r="B31" s="16" t="s">
        <v>39</v>
      </c>
      <c r="C31" s="16" t="s">
        <v>41</v>
      </c>
      <c r="D31" s="16" t="s">
        <v>276</v>
      </c>
      <c r="E31" s="12">
        <v>20</v>
      </c>
      <c r="F31" s="12">
        <v>900</v>
      </c>
      <c r="G31" s="12">
        <v>10</v>
      </c>
      <c r="H31" s="12">
        <v>50</v>
      </c>
      <c r="I31" s="12"/>
      <c r="J31" s="13"/>
      <c r="K31" s="12">
        <f t="shared" si="3"/>
        <v>0</v>
      </c>
      <c r="L31" s="12">
        <f t="shared" si="4"/>
        <v>0</v>
      </c>
      <c r="M31" s="14"/>
      <c r="N31" s="15">
        <v>0.04</v>
      </c>
      <c r="O31" s="15">
        <f t="shared" si="5"/>
        <v>0</v>
      </c>
    </row>
    <row r="32" spans="1:17" x14ac:dyDescent="0.2">
      <c r="A32" s="36" t="s">
        <v>170</v>
      </c>
      <c r="B32" s="36" t="s">
        <v>39</v>
      </c>
      <c r="C32" s="36">
        <v>90442800</v>
      </c>
      <c r="D32" s="36" t="s">
        <v>277</v>
      </c>
      <c r="E32" s="12" t="s">
        <v>46</v>
      </c>
      <c r="F32" s="12">
        <v>900</v>
      </c>
      <c r="G32" s="12">
        <v>10</v>
      </c>
      <c r="H32" s="12">
        <v>50</v>
      </c>
      <c r="I32" s="12"/>
      <c r="J32" s="13"/>
      <c r="K32" s="12">
        <f t="shared" si="3"/>
        <v>0</v>
      </c>
      <c r="L32" s="12">
        <f t="shared" si="4"/>
        <v>0</v>
      </c>
      <c r="M32" s="14"/>
      <c r="N32" s="15">
        <v>0.04</v>
      </c>
      <c r="O32" s="15">
        <f t="shared" si="5"/>
        <v>0</v>
      </c>
    </row>
    <row r="33" spans="1:17" x14ac:dyDescent="0.2">
      <c r="A33" s="11" t="s">
        <v>154</v>
      </c>
      <c r="B33" s="11" t="s">
        <v>43</v>
      </c>
      <c r="C33" s="11" t="s">
        <v>154</v>
      </c>
      <c r="D33" s="11" t="s">
        <v>275</v>
      </c>
      <c r="E33" s="12">
        <v>20</v>
      </c>
      <c r="F33" s="12">
        <v>760</v>
      </c>
      <c r="G33" s="12">
        <v>10</v>
      </c>
      <c r="H33" s="12">
        <v>100</v>
      </c>
      <c r="I33" s="12"/>
      <c r="J33" s="13"/>
      <c r="K33" s="12">
        <f t="shared" si="3"/>
        <v>0</v>
      </c>
      <c r="L33" s="12">
        <f t="shared" si="4"/>
        <v>0</v>
      </c>
      <c r="M33" s="14"/>
      <c r="N33" s="15">
        <v>7.0000000000000007E-2</v>
      </c>
      <c r="O33" s="15">
        <f t="shared" si="5"/>
        <v>0</v>
      </c>
    </row>
    <row r="34" spans="1:17" x14ac:dyDescent="0.2">
      <c r="A34" s="16" t="s">
        <v>42</v>
      </c>
      <c r="B34" s="16" t="s">
        <v>43</v>
      </c>
      <c r="C34" s="16" t="s">
        <v>44</v>
      </c>
      <c r="D34" s="16" t="s">
        <v>276</v>
      </c>
      <c r="E34" s="12">
        <v>20</v>
      </c>
      <c r="F34" s="12">
        <v>750</v>
      </c>
      <c r="G34" s="12">
        <v>10</v>
      </c>
      <c r="H34" s="12">
        <v>100</v>
      </c>
      <c r="I34" s="12"/>
      <c r="J34" s="13"/>
      <c r="K34" s="12">
        <f t="shared" si="3"/>
        <v>0</v>
      </c>
      <c r="L34" s="12">
        <f t="shared" si="4"/>
        <v>0</v>
      </c>
      <c r="M34" s="14"/>
      <c r="N34" s="15">
        <v>7.0000000000000007E-2</v>
      </c>
      <c r="O34" s="15">
        <f t="shared" si="5"/>
        <v>0</v>
      </c>
    </row>
    <row r="35" spans="1:17" x14ac:dyDescent="0.2">
      <c r="A35" s="36" t="s">
        <v>45</v>
      </c>
      <c r="B35" s="36" t="s">
        <v>43</v>
      </c>
      <c r="C35" s="36">
        <v>90442700</v>
      </c>
      <c r="D35" s="36" t="s">
        <v>277</v>
      </c>
      <c r="E35" s="12" t="s">
        <v>46</v>
      </c>
      <c r="F35" s="12">
        <v>750</v>
      </c>
      <c r="G35" s="12">
        <v>10</v>
      </c>
      <c r="H35" s="12">
        <v>100</v>
      </c>
      <c r="I35" s="12"/>
      <c r="J35" s="13"/>
      <c r="K35" s="12">
        <f t="shared" si="3"/>
        <v>0</v>
      </c>
      <c r="L35" s="12">
        <f t="shared" si="4"/>
        <v>0</v>
      </c>
      <c r="M35" s="14"/>
      <c r="N35" s="15">
        <v>7.0000000000000007E-2</v>
      </c>
      <c r="O35" s="15">
        <f t="shared" si="5"/>
        <v>0</v>
      </c>
    </row>
    <row r="36" spans="1:17" x14ac:dyDescent="0.2">
      <c r="A36" s="11" t="s">
        <v>47</v>
      </c>
      <c r="B36" s="11" t="s">
        <v>48</v>
      </c>
      <c r="C36" s="11" t="s">
        <v>47</v>
      </c>
      <c r="D36" s="11" t="s">
        <v>275</v>
      </c>
      <c r="E36" s="12">
        <v>20</v>
      </c>
      <c r="F36" s="12">
        <v>610</v>
      </c>
      <c r="G36" s="12">
        <v>10</v>
      </c>
      <c r="H36" s="12">
        <v>100</v>
      </c>
      <c r="I36" s="12"/>
      <c r="J36" s="13"/>
      <c r="K36" s="12">
        <f t="shared" si="3"/>
        <v>0</v>
      </c>
      <c r="L36" s="12">
        <f t="shared" si="4"/>
        <v>0</v>
      </c>
      <c r="M36" s="14"/>
      <c r="N36" s="15">
        <v>0.06</v>
      </c>
      <c r="O36" s="15">
        <f t="shared" si="5"/>
        <v>0</v>
      </c>
    </row>
    <row r="37" spans="1:17" x14ac:dyDescent="0.2">
      <c r="A37" s="16" t="s">
        <v>250</v>
      </c>
      <c r="B37" s="16" t="s">
        <v>48</v>
      </c>
      <c r="C37" s="16" t="s">
        <v>251</v>
      </c>
      <c r="D37" s="16" t="s">
        <v>276</v>
      </c>
      <c r="E37" s="12">
        <v>20</v>
      </c>
      <c r="F37" s="12">
        <v>600</v>
      </c>
      <c r="G37" s="12">
        <v>10</v>
      </c>
      <c r="H37" s="12">
        <v>100</v>
      </c>
      <c r="I37" s="12"/>
      <c r="J37" s="13"/>
      <c r="K37" s="12">
        <f t="shared" si="3"/>
        <v>0</v>
      </c>
      <c r="L37" s="12">
        <f t="shared" si="4"/>
        <v>0</v>
      </c>
      <c r="M37" s="14"/>
      <c r="N37" s="15">
        <v>0.06</v>
      </c>
      <c r="O37" s="15">
        <f t="shared" si="5"/>
        <v>0</v>
      </c>
    </row>
    <row r="38" spans="1:17" x14ac:dyDescent="0.2">
      <c r="A38" s="36" t="s">
        <v>49</v>
      </c>
      <c r="B38" s="36" t="s">
        <v>48</v>
      </c>
      <c r="C38" s="36">
        <v>90442600</v>
      </c>
      <c r="D38" s="36" t="s">
        <v>277</v>
      </c>
      <c r="E38" s="12" t="s">
        <v>46</v>
      </c>
      <c r="F38" s="12">
        <v>600</v>
      </c>
      <c r="G38" s="12">
        <v>10</v>
      </c>
      <c r="H38" s="12">
        <v>100</v>
      </c>
      <c r="I38" s="12"/>
      <c r="J38" s="13"/>
      <c r="K38" s="12">
        <f t="shared" si="3"/>
        <v>0</v>
      </c>
      <c r="L38" s="12">
        <f t="shared" si="4"/>
        <v>0</v>
      </c>
      <c r="M38" s="14"/>
      <c r="N38" s="15">
        <v>0.06</v>
      </c>
      <c r="O38" s="15">
        <f t="shared" si="5"/>
        <v>0</v>
      </c>
    </row>
    <row r="39" spans="1:17" x14ac:dyDescent="0.2">
      <c r="A39" s="11" t="s">
        <v>50</v>
      </c>
      <c r="B39" s="11" t="s">
        <v>51</v>
      </c>
      <c r="C39" s="11" t="s">
        <v>50</v>
      </c>
      <c r="D39" s="11" t="s">
        <v>275</v>
      </c>
      <c r="E39" s="12">
        <v>20</v>
      </c>
      <c r="F39" s="12">
        <v>457</v>
      </c>
      <c r="G39" s="12">
        <v>10</v>
      </c>
      <c r="H39" s="12">
        <v>100</v>
      </c>
      <c r="I39" s="12"/>
      <c r="J39" s="13"/>
      <c r="K39" s="12">
        <f t="shared" si="3"/>
        <v>0</v>
      </c>
      <c r="L39" s="12">
        <f t="shared" si="4"/>
        <v>0</v>
      </c>
      <c r="M39" s="14"/>
      <c r="N39" s="15">
        <v>0.04</v>
      </c>
      <c r="O39" s="15">
        <f t="shared" si="5"/>
        <v>0</v>
      </c>
    </row>
    <row r="40" spans="1:17" x14ac:dyDescent="0.2">
      <c r="A40" s="16" t="s">
        <v>252</v>
      </c>
      <c r="B40" s="16" t="s">
        <v>51</v>
      </c>
      <c r="C40" s="16" t="s">
        <v>253</v>
      </c>
      <c r="D40" s="16" t="s">
        <v>276</v>
      </c>
      <c r="E40" s="12">
        <v>20</v>
      </c>
      <c r="F40" s="12">
        <v>450</v>
      </c>
      <c r="G40" s="12">
        <v>10</v>
      </c>
      <c r="H40" s="12">
        <v>100</v>
      </c>
      <c r="I40" s="12"/>
      <c r="J40" s="13"/>
      <c r="K40" s="12">
        <f t="shared" si="3"/>
        <v>0</v>
      </c>
      <c r="L40" s="12">
        <f t="shared" si="4"/>
        <v>0</v>
      </c>
      <c r="M40" s="14"/>
      <c r="N40" s="15">
        <v>0.04</v>
      </c>
      <c r="O40" s="15">
        <f t="shared" si="5"/>
        <v>0</v>
      </c>
    </row>
    <row r="41" spans="1:17" x14ac:dyDescent="0.2">
      <c r="A41" s="36" t="s">
        <v>171</v>
      </c>
      <c r="B41" s="36" t="s">
        <v>51</v>
      </c>
      <c r="C41" s="36">
        <v>90442400</v>
      </c>
      <c r="D41" s="36" t="s">
        <v>277</v>
      </c>
      <c r="E41" s="12" t="s">
        <v>46</v>
      </c>
      <c r="F41" s="12">
        <v>450</v>
      </c>
      <c r="G41" s="12">
        <v>10</v>
      </c>
      <c r="H41" s="12">
        <v>100</v>
      </c>
      <c r="I41" s="12"/>
      <c r="J41" s="13"/>
      <c r="K41" s="12">
        <f t="shared" si="3"/>
        <v>0</v>
      </c>
      <c r="L41" s="12">
        <f t="shared" si="4"/>
        <v>0</v>
      </c>
      <c r="M41" s="14"/>
      <c r="N41" s="15">
        <v>0.04</v>
      </c>
      <c r="O41" s="15">
        <f t="shared" si="5"/>
        <v>0</v>
      </c>
    </row>
    <row r="42" spans="1:17" x14ac:dyDescent="0.2">
      <c r="A42" s="36" t="s">
        <v>172</v>
      </c>
      <c r="B42" s="36" t="s">
        <v>173</v>
      </c>
      <c r="C42" s="36">
        <v>90447000</v>
      </c>
      <c r="D42" s="36" t="s">
        <v>277</v>
      </c>
      <c r="E42" s="12" t="s">
        <v>46</v>
      </c>
      <c r="F42" s="12">
        <v>240</v>
      </c>
      <c r="G42" s="12">
        <v>10</v>
      </c>
      <c r="H42" s="12">
        <v>250</v>
      </c>
      <c r="I42" s="12"/>
      <c r="J42" s="13"/>
      <c r="K42" s="12">
        <f t="shared" si="3"/>
        <v>0</v>
      </c>
      <c r="L42" s="12">
        <f t="shared" si="4"/>
        <v>0</v>
      </c>
      <c r="M42" s="14"/>
      <c r="N42" s="15">
        <v>0.06</v>
      </c>
      <c r="O42" s="15">
        <f t="shared" si="5"/>
        <v>0</v>
      </c>
    </row>
    <row r="43" spans="1:17" x14ac:dyDescent="0.2">
      <c r="A43" s="11" t="s">
        <v>260</v>
      </c>
      <c r="B43" s="11" t="s">
        <v>229</v>
      </c>
      <c r="C43" s="11" t="s">
        <v>260</v>
      </c>
      <c r="D43" s="11" t="s">
        <v>275</v>
      </c>
      <c r="E43" s="12">
        <v>20</v>
      </c>
      <c r="F43" s="12">
        <v>100</v>
      </c>
      <c r="G43" s="12">
        <v>10</v>
      </c>
      <c r="H43" s="12">
        <v>500</v>
      </c>
      <c r="I43" s="12"/>
      <c r="J43" s="13"/>
      <c r="K43" s="12">
        <f t="shared" si="3"/>
        <v>0</v>
      </c>
      <c r="L43" s="12">
        <f t="shared" si="4"/>
        <v>0</v>
      </c>
      <c r="M43" s="14"/>
      <c r="N43" s="15">
        <v>0.06</v>
      </c>
      <c r="O43" s="15">
        <f t="shared" si="5"/>
        <v>0</v>
      </c>
    </row>
    <row r="44" spans="1:17" x14ac:dyDescent="0.2">
      <c r="A44" s="36" t="s">
        <v>228</v>
      </c>
      <c r="B44" s="36" t="s">
        <v>229</v>
      </c>
      <c r="C44" s="36">
        <v>90442100</v>
      </c>
      <c r="D44" s="36" t="s">
        <v>277</v>
      </c>
      <c r="E44" s="12" t="s">
        <v>46</v>
      </c>
      <c r="F44" s="12">
        <v>100</v>
      </c>
      <c r="G44" s="12">
        <v>10</v>
      </c>
      <c r="H44" s="12">
        <v>500</v>
      </c>
      <c r="I44" s="12"/>
      <c r="J44" s="13"/>
      <c r="K44" s="12">
        <f t="shared" si="3"/>
        <v>0</v>
      </c>
      <c r="L44" s="12">
        <f t="shared" si="4"/>
        <v>0</v>
      </c>
      <c r="M44" s="14"/>
      <c r="N44" s="15">
        <v>0.06</v>
      </c>
      <c r="O44" s="15">
        <f t="shared" si="5"/>
        <v>0</v>
      </c>
      <c r="P44" s="43">
        <f>SUM(O22:O44)</f>
        <v>0</v>
      </c>
      <c r="Q44" s="3" t="e">
        <f>P44*100/$P$151</f>
        <v>#DIV/0!</v>
      </c>
    </row>
    <row r="45" spans="1:17" ht="15" x14ac:dyDescent="0.2">
      <c r="A45" s="17" t="s">
        <v>52</v>
      </c>
      <c r="B45" s="17"/>
      <c r="C45" s="18"/>
      <c r="D45" s="18"/>
      <c r="E45" s="19"/>
      <c r="F45" s="24"/>
      <c r="G45" s="10"/>
      <c r="H45" s="10"/>
      <c r="I45" s="12"/>
      <c r="J45" s="25"/>
      <c r="K45" s="12"/>
      <c r="L45" s="12"/>
      <c r="M45" s="14"/>
      <c r="N45" s="12"/>
      <c r="O45" s="15"/>
    </row>
    <row r="46" spans="1:17" x14ac:dyDescent="0.2">
      <c r="A46" s="36" t="s">
        <v>293</v>
      </c>
      <c r="B46" s="36" t="s">
        <v>294</v>
      </c>
      <c r="C46" s="36">
        <v>90443000</v>
      </c>
      <c r="D46" s="36" t="s">
        <v>277</v>
      </c>
      <c r="E46" s="12" t="s">
        <v>63</v>
      </c>
      <c r="F46" s="12">
        <v>2100</v>
      </c>
      <c r="G46" s="12">
        <v>10</v>
      </c>
      <c r="H46" s="12">
        <v>50</v>
      </c>
      <c r="I46" s="12">
        <v>500</v>
      </c>
      <c r="J46" s="13"/>
      <c r="K46" s="12">
        <f t="shared" ref="K46:K66" si="6">SUM(I46:J46)</f>
        <v>500</v>
      </c>
      <c r="L46" s="12">
        <f t="shared" ref="L46:L66" si="7">$K46/$H46</f>
        <v>10</v>
      </c>
      <c r="M46" s="14"/>
      <c r="N46" s="15">
        <v>0.09</v>
      </c>
      <c r="O46" s="15">
        <f t="shared" ref="O46:O66" si="8">$L46*$N46</f>
        <v>0.89999999999999991</v>
      </c>
    </row>
    <row r="47" spans="1:17" x14ac:dyDescent="0.2">
      <c r="A47" s="11" t="s">
        <v>193</v>
      </c>
      <c r="B47" s="11" t="s">
        <v>175</v>
      </c>
      <c r="C47" s="11" t="s">
        <v>193</v>
      </c>
      <c r="D47" s="11" t="s">
        <v>275</v>
      </c>
      <c r="E47" s="12">
        <v>25</v>
      </c>
      <c r="F47" s="12">
        <v>1800</v>
      </c>
      <c r="G47" s="12">
        <v>10</v>
      </c>
      <c r="H47" s="12">
        <v>50</v>
      </c>
      <c r="I47" s="12"/>
      <c r="J47" s="13"/>
      <c r="K47" s="12">
        <f t="shared" si="6"/>
        <v>0</v>
      </c>
      <c r="L47" s="12">
        <f t="shared" si="7"/>
        <v>0</v>
      </c>
      <c r="M47" s="14"/>
      <c r="N47" s="15">
        <v>0.12</v>
      </c>
      <c r="O47" s="15">
        <f t="shared" si="8"/>
        <v>0</v>
      </c>
    </row>
    <row r="48" spans="1:17" x14ac:dyDescent="0.2">
      <c r="A48" s="36" t="s">
        <v>174</v>
      </c>
      <c r="B48" s="36" t="s">
        <v>175</v>
      </c>
      <c r="C48" s="36">
        <v>90443900</v>
      </c>
      <c r="D48" s="36" t="s">
        <v>277</v>
      </c>
      <c r="E48" s="12" t="s">
        <v>63</v>
      </c>
      <c r="F48" s="12">
        <v>1800</v>
      </c>
      <c r="G48" s="12">
        <v>10</v>
      </c>
      <c r="H48" s="12">
        <v>50</v>
      </c>
      <c r="I48" s="12"/>
      <c r="J48" s="13"/>
      <c r="K48" s="12">
        <f t="shared" si="6"/>
        <v>0</v>
      </c>
      <c r="L48" s="12">
        <f t="shared" si="7"/>
        <v>0</v>
      </c>
      <c r="M48" s="14"/>
      <c r="N48" s="15">
        <v>0.12</v>
      </c>
      <c r="O48" s="15">
        <f t="shared" si="8"/>
        <v>0</v>
      </c>
    </row>
    <row r="49" spans="1:15" x14ac:dyDescent="0.2">
      <c r="A49" s="11" t="s">
        <v>254</v>
      </c>
      <c r="B49" s="11" t="s">
        <v>255</v>
      </c>
      <c r="C49" s="11" t="s">
        <v>254</v>
      </c>
      <c r="D49" s="11" t="s">
        <v>275</v>
      </c>
      <c r="E49" s="12">
        <v>25</v>
      </c>
      <c r="F49" s="12">
        <v>1650</v>
      </c>
      <c r="G49" s="12">
        <v>10</v>
      </c>
      <c r="H49" s="12">
        <v>50</v>
      </c>
      <c r="I49" s="12"/>
      <c r="J49" s="13"/>
      <c r="K49" s="12">
        <f t="shared" si="6"/>
        <v>0</v>
      </c>
      <c r="L49" s="12">
        <f t="shared" si="7"/>
        <v>0</v>
      </c>
      <c r="M49" s="14"/>
      <c r="N49" s="15">
        <v>0.12</v>
      </c>
      <c r="O49" s="15">
        <f t="shared" si="8"/>
        <v>0</v>
      </c>
    </row>
    <row r="50" spans="1:15" x14ac:dyDescent="0.2">
      <c r="A50" s="11" t="s">
        <v>230</v>
      </c>
      <c r="B50" s="11" t="s">
        <v>231</v>
      </c>
      <c r="C50" s="11" t="s">
        <v>230</v>
      </c>
      <c r="D50" s="11" t="s">
        <v>275</v>
      </c>
      <c r="E50" s="12">
        <v>25</v>
      </c>
      <c r="F50" s="12">
        <v>1500</v>
      </c>
      <c r="G50" s="12">
        <v>10</v>
      </c>
      <c r="H50" s="12">
        <v>50</v>
      </c>
      <c r="I50" s="12"/>
      <c r="J50" s="13"/>
      <c r="K50" s="12">
        <f t="shared" si="6"/>
        <v>0</v>
      </c>
      <c r="L50" s="12">
        <f t="shared" si="7"/>
        <v>0</v>
      </c>
      <c r="M50" s="14"/>
      <c r="N50" s="15">
        <v>0.11</v>
      </c>
      <c r="O50" s="15">
        <f t="shared" si="8"/>
        <v>0</v>
      </c>
    </row>
    <row r="51" spans="1:15" x14ac:dyDescent="0.2">
      <c r="A51" s="11" t="s">
        <v>53</v>
      </c>
      <c r="B51" s="11" t="s">
        <v>54</v>
      </c>
      <c r="C51" s="11" t="s">
        <v>53</v>
      </c>
      <c r="D51" s="11" t="s">
        <v>275</v>
      </c>
      <c r="E51" s="12">
        <v>25</v>
      </c>
      <c r="F51" s="12">
        <v>1220</v>
      </c>
      <c r="G51" s="12">
        <v>10</v>
      </c>
      <c r="H51" s="12">
        <v>50</v>
      </c>
      <c r="I51" s="12"/>
      <c r="J51" s="13"/>
      <c r="K51" s="12">
        <f t="shared" si="6"/>
        <v>0</v>
      </c>
      <c r="L51" s="12">
        <f t="shared" si="7"/>
        <v>0</v>
      </c>
      <c r="M51" s="14"/>
      <c r="N51" s="15">
        <v>0.08</v>
      </c>
      <c r="O51" s="15">
        <f t="shared" si="8"/>
        <v>0</v>
      </c>
    </row>
    <row r="52" spans="1:15" x14ac:dyDescent="0.2">
      <c r="A52" s="16" t="s">
        <v>55</v>
      </c>
      <c r="B52" s="16" t="s">
        <v>54</v>
      </c>
      <c r="C52" s="16" t="s">
        <v>56</v>
      </c>
      <c r="D52" s="16" t="s">
        <v>276</v>
      </c>
      <c r="E52" s="12">
        <v>25</v>
      </c>
      <c r="F52" s="12">
        <v>1200</v>
      </c>
      <c r="G52" s="12">
        <v>10</v>
      </c>
      <c r="H52" s="12">
        <v>50</v>
      </c>
      <c r="I52" s="12"/>
      <c r="J52" s="13"/>
      <c r="K52" s="12">
        <f t="shared" si="6"/>
        <v>0</v>
      </c>
      <c r="L52" s="12">
        <f t="shared" si="7"/>
        <v>0</v>
      </c>
      <c r="M52" s="14"/>
      <c r="N52" s="15">
        <v>0.08</v>
      </c>
      <c r="O52" s="15">
        <f t="shared" si="8"/>
        <v>0</v>
      </c>
    </row>
    <row r="53" spans="1:15" x14ac:dyDescent="0.2">
      <c r="A53" s="26" t="s">
        <v>194</v>
      </c>
      <c r="B53" s="26" t="s">
        <v>54</v>
      </c>
      <c r="C53" s="26">
        <v>90444000</v>
      </c>
      <c r="D53" s="36" t="s">
        <v>277</v>
      </c>
      <c r="E53" s="12" t="s">
        <v>63</v>
      </c>
      <c r="F53" s="12">
        <v>1200</v>
      </c>
      <c r="G53" s="12">
        <v>10</v>
      </c>
      <c r="H53" s="12">
        <v>50</v>
      </c>
      <c r="I53" s="12"/>
      <c r="J53" s="13"/>
      <c r="K53" s="12">
        <f t="shared" si="6"/>
        <v>0</v>
      </c>
      <c r="L53" s="12">
        <f t="shared" si="7"/>
        <v>0</v>
      </c>
      <c r="M53" s="14"/>
      <c r="N53" s="15">
        <v>0.08</v>
      </c>
      <c r="O53" s="15">
        <f t="shared" si="8"/>
        <v>0</v>
      </c>
    </row>
    <row r="54" spans="1:15" x14ac:dyDescent="0.2">
      <c r="A54" s="11" t="s">
        <v>155</v>
      </c>
      <c r="B54" s="11" t="s">
        <v>58</v>
      </c>
      <c r="C54" s="11" t="s">
        <v>155</v>
      </c>
      <c r="D54" s="11" t="s">
        <v>275</v>
      </c>
      <c r="E54" s="12">
        <v>25</v>
      </c>
      <c r="F54" s="12">
        <v>915</v>
      </c>
      <c r="G54" s="12">
        <v>10</v>
      </c>
      <c r="H54" s="12">
        <v>50</v>
      </c>
      <c r="I54" s="12"/>
      <c r="J54" s="13"/>
      <c r="K54" s="12">
        <f t="shared" si="6"/>
        <v>0</v>
      </c>
      <c r="L54" s="12">
        <f t="shared" si="7"/>
        <v>0</v>
      </c>
      <c r="M54" s="14"/>
      <c r="N54" s="15">
        <v>0.06</v>
      </c>
      <c r="O54" s="15">
        <f t="shared" si="8"/>
        <v>0</v>
      </c>
    </row>
    <row r="55" spans="1:15" x14ac:dyDescent="0.2">
      <c r="A55" s="16" t="s">
        <v>57</v>
      </c>
      <c r="B55" s="16" t="s">
        <v>58</v>
      </c>
      <c r="C55" s="16" t="s">
        <v>59</v>
      </c>
      <c r="D55" s="16" t="s">
        <v>276</v>
      </c>
      <c r="E55" s="12">
        <v>25</v>
      </c>
      <c r="F55" s="12">
        <v>900</v>
      </c>
      <c r="G55" s="12">
        <v>10</v>
      </c>
      <c r="H55" s="12">
        <v>50</v>
      </c>
      <c r="I55" s="12"/>
      <c r="J55" s="13"/>
      <c r="K55" s="12">
        <f t="shared" si="6"/>
        <v>0</v>
      </c>
      <c r="L55" s="12">
        <f t="shared" si="7"/>
        <v>0</v>
      </c>
      <c r="M55" s="14"/>
      <c r="N55" s="15">
        <v>0.06</v>
      </c>
      <c r="O55" s="15">
        <f t="shared" si="8"/>
        <v>0</v>
      </c>
    </row>
    <row r="56" spans="1:15" x14ac:dyDescent="0.2">
      <c r="A56" s="36" t="s">
        <v>176</v>
      </c>
      <c r="B56" s="36" t="s">
        <v>58</v>
      </c>
      <c r="C56" s="36">
        <v>90443800</v>
      </c>
      <c r="D56" s="36" t="s">
        <v>277</v>
      </c>
      <c r="E56" s="12" t="s">
        <v>63</v>
      </c>
      <c r="F56" s="12">
        <v>900</v>
      </c>
      <c r="G56" s="12">
        <v>10</v>
      </c>
      <c r="H56" s="12">
        <v>50</v>
      </c>
      <c r="I56" s="12"/>
      <c r="J56" s="13"/>
      <c r="K56" s="12">
        <f t="shared" si="6"/>
        <v>0</v>
      </c>
      <c r="L56" s="12">
        <f t="shared" si="7"/>
        <v>0</v>
      </c>
      <c r="M56" s="14"/>
      <c r="N56" s="15">
        <v>0.06</v>
      </c>
      <c r="O56" s="15">
        <f t="shared" si="8"/>
        <v>0</v>
      </c>
    </row>
    <row r="57" spans="1:15" x14ac:dyDescent="0.2">
      <c r="A57" s="11" t="s">
        <v>195</v>
      </c>
      <c r="B57" s="11" t="s">
        <v>178</v>
      </c>
      <c r="C57" s="11" t="s">
        <v>195</v>
      </c>
      <c r="D57" s="11" t="s">
        <v>275</v>
      </c>
      <c r="E57" s="12">
        <v>25</v>
      </c>
      <c r="F57" s="12">
        <v>750</v>
      </c>
      <c r="G57" s="12">
        <v>10</v>
      </c>
      <c r="H57" s="12">
        <v>50</v>
      </c>
      <c r="I57" s="12"/>
      <c r="J57" s="13"/>
      <c r="K57" s="12">
        <f t="shared" si="6"/>
        <v>0</v>
      </c>
      <c r="L57" s="12">
        <f t="shared" si="7"/>
        <v>0</v>
      </c>
      <c r="M57" s="14"/>
      <c r="N57" s="15">
        <v>0.05</v>
      </c>
      <c r="O57" s="15">
        <f t="shared" si="8"/>
        <v>0</v>
      </c>
    </row>
    <row r="58" spans="1:15" x14ac:dyDescent="0.2">
      <c r="A58" s="16" t="s">
        <v>196</v>
      </c>
      <c r="B58" s="16" t="s">
        <v>178</v>
      </c>
      <c r="C58" s="16" t="s">
        <v>197</v>
      </c>
      <c r="D58" s="16" t="s">
        <v>276</v>
      </c>
      <c r="E58" s="12">
        <v>25</v>
      </c>
      <c r="F58" s="12">
        <v>750</v>
      </c>
      <c r="G58" s="12">
        <v>10</v>
      </c>
      <c r="H58" s="12">
        <v>50</v>
      </c>
      <c r="I58" s="12"/>
      <c r="J58" s="13"/>
      <c r="K58" s="12">
        <f t="shared" si="6"/>
        <v>0</v>
      </c>
      <c r="L58" s="12">
        <f t="shared" si="7"/>
        <v>0</v>
      </c>
      <c r="M58" s="14"/>
      <c r="N58" s="15">
        <v>0.05</v>
      </c>
      <c r="O58" s="15">
        <f t="shared" si="8"/>
        <v>0</v>
      </c>
    </row>
    <row r="59" spans="1:15" x14ac:dyDescent="0.2">
      <c r="A59" s="36" t="s">
        <v>177</v>
      </c>
      <c r="B59" s="36" t="s">
        <v>178</v>
      </c>
      <c r="C59" s="36">
        <v>90443700</v>
      </c>
      <c r="D59" s="36" t="s">
        <v>277</v>
      </c>
      <c r="E59" s="12" t="s">
        <v>63</v>
      </c>
      <c r="F59" s="12">
        <v>750</v>
      </c>
      <c r="G59" s="12">
        <v>10</v>
      </c>
      <c r="H59" s="12">
        <v>50</v>
      </c>
      <c r="I59" s="12"/>
      <c r="J59" s="13"/>
      <c r="K59" s="12">
        <f t="shared" si="6"/>
        <v>0</v>
      </c>
      <c r="L59" s="12">
        <f t="shared" si="7"/>
        <v>0</v>
      </c>
      <c r="M59" s="14"/>
      <c r="N59" s="15">
        <v>0.05</v>
      </c>
      <c r="O59" s="15">
        <f t="shared" si="8"/>
        <v>0</v>
      </c>
    </row>
    <row r="60" spans="1:15" x14ac:dyDescent="0.2">
      <c r="A60" s="11" t="s">
        <v>60</v>
      </c>
      <c r="B60" s="11" t="s">
        <v>61</v>
      </c>
      <c r="C60" s="11" t="s">
        <v>60</v>
      </c>
      <c r="D60" s="11" t="s">
        <v>275</v>
      </c>
      <c r="E60" s="12">
        <v>25</v>
      </c>
      <c r="F60" s="12">
        <v>610</v>
      </c>
      <c r="G60" s="12">
        <v>10</v>
      </c>
      <c r="H60" s="12">
        <v>50</v>
      </c>
      <c r="I60" s="12"/>
      <c r="J60" s="13"/>
      <c r="K60" s="12">
        <f t="shared" si="6"/>
        <v>0</v>
      </c>
      <c r="L60" s="12">
        <f t="shared" si="7"/>
        <v>0</v>
      </c>
      <c r="M60" s="14"/>
      <c r="N60" s="15">
        <v>0.04</v>
      </c>
      <c r="O60" s="15">
        <f t="shared" si="8"/>
        <v>0</v>
      </c>
    </row>
    <row r="61" spans="1:15" x14ac:dyDescent="0.2">
      <c r="A61" s="36" t="s">
        <v>62</v>
      </c>
      <c r="B61" s="36" t="s">
        <v>61</v>
      </c>
      <c r="C61" s="36">
        <v>90443600</v>
      </c>
      <c r="D61" s="36" t="s">
        <v>277</v>
      </c>
      <c r="E61" s="12" t="s">
        <v>63</v>
      </c>
      <c r="F61" s="12">
        <v>600</v>
      </c>
      <c r="G61" s="12">
        <v>10</v>
      </c>
      <c r="H61" s="12">
        <v>50</v>
      </c>
      <c r="I61" s="12"/>
      <c r="J61" s="13"/>
      <c r="K61" s="12">
        <f t="shared" si="6"/>
        <v>0</v>
      </c>
      <c r="L61" s="12">
        <f t="shared" si="7"/>
        <v>0</v>
      </c>
      <c r="M61" s="14"/>
      <c r="N61" s="15">
        <v>0.04</v>
      </c>
      <c r="O61" s="15">
        <f t="shared" si="8"/>
        <v>0</v>
      </c>
    </row>
    <row r="62" spans="1:15" x14ac:dyDescent="0.2">
      <c r="A62" s="11" t="s">
        <v>64</v>
      </c>
      <c r="B62" s="11" t="s">
        <v>65</v>
      </c>
      <c r="C62" s="11" t="s">
        <v>64</v>
      </c>
      <c r="D62" s="11" t="s">
        <v>275</v>
      </c>
      <c r="E62" s="12">
        <v>25</v>
      </c>
      <c r="F62" s="12">
        <v>457</v>
      </c>
      <c r="G62" s="12">
        <v>10</v>
      </c>
      <c r="H62" s="12">
        <v>100</v>
      </c>
      <c r="I62" s="12"/>
      <c r="J62" s="13"/>
      <c r="K62" s="12">
        <f t="shared" si="6"/>
        <v>0</v>
      </c>
      <c r="L62" s="12">
        <f t="shared" si="7"/>
        <v>0</v>
      </c>
      <c r="M62" s="14"/>
      <c r="N62" s="15">
        <v>0.06</v>
      </c>
      <c r="O62" s="15">
        <f t="shared" si="8"/>
        <v>0</v>
      </c>
    </row>
    <row r="63" spans="1:15" x14ac:dyDescent="0.2">
      <c r="A63" s="36" t="s">
        <v>66</v>
      </c>
      <c r="B63" s="36" t="s">
        <v>65</v>
      </c>
      <c r="C63" s="36">
        <v>90443400</v>
      </c>
      <c r="D63" s="36" t="s">
        <v>277</v>
      </c>
      <c r="E63" s="12" t="s">
        <v>63</v>
      </c>
      <c r="F63" s="12">
        <v>450</v>
      </c>
      <c r="G63" s="12">
        <v>10</v>
      </c>
      <c r="H63" s="12">
        <v>100</v>
      </c>
      <c r="I63" s="12"/>
      <c r="J63" s="13"/>
      <c r="K63" s="12">
        <f t="shared" si="6"/>
        <v>0</v>
      </c>
      <c r="L63" s="12">
        <f t="shared" si="7"/>
        <v>0</v>
      </c>
      <c r="M63" s="14"/>
      <c r="N63" s="15">
        <v>0.06</v>
      </c>
      <c r="O63" s="15">
        <f t="shared" si="8"/>
        <v>0</v>
      </c>
    </row>
    <row r="64" spans="1:15" x14ac:dyDescent="0.2">
      <c r="A64" s="27" t="s">
        <v>67</v>
      </c>
      <c r="B64" s="27" t="s">
        <v>68</v>
      </c>
      <c r="C64" s="27" t="s">
        <v>69</v>
      </c>
      <c r="D64" s="11" t="s">
        <v>275</v>
      </c>
      <c r="E64" s="12">
        <v>25</v>
      </c>
      <c r="F64" s="12">
        <v>375</v>
      </c>
      <c r="G64" s="12">
        <v>10</v>
      </c>
      <c r="H64" s="12">
        <v>100</v>
      </c>
      <c r="I64" s="12"/>
      <c r="J64" s="13"/>
      <c r="K64" s="12">
        <f t="shared" si="6"/>
        <v>0</v>
      </c>
      <c r="L64" s="12">
        <f t="shared" si="7"/>
        <v>0</v>
      </c>
      <c r="M64" s="14"/>
      <c r="N64" s="15">
        <v>0.06</v>
      </c>
      <c r="O64" s="15">
        <f t="shared" si="8"/>
        <v>0</v>
      </c>
    </row>
    <row r="65" spans="1:17" x14ac:dyDescent="0.2">
      <c r="A65" s="37" t="s">
        <v>198</v>
      </c>
      <c r="B65" s="36" t="s">
        <v>199</v>
      </c>
      <c r="C65" s="36">
        <v>90448000</v>
      </c>
      <c r="D65" s="36" t="s">
        <v>277</v>
      </c>
      <c r="E65" s="12" t="s">
        <v>63</v>
      </c>
      <c r="F65" s="12">
        <v>270</v>
      </c>
      <c r="G65" s="12">
        <v>10</v>
      </c>
      <c r="H65" s="12">
        <v>100</v>
      </c>
      <c r="I65" s="12"/>
      <c r="J65" s="13"/>
      <c r="K65" s="12">
        <f t="shared" si="6"/>
        <v>0</v>
      </c>
      <c r="L65" s="12">
        <f t="shared" si="7"/>
        <v>0</v>
      </c>
      <c r="M65" s="14"/>
      <c r="N65" s="15">
        <v>0.06</v>
      </c>
      <c r="O65" s="15">
        <f t="shared" si="8"/>
        <v>0</v>
      </c>
    </row>
    <row r="66" spans="1:17" x14ac:dyDescent="0.2">
      <c r="A66" s="11" t="s">
        <v>261</v>
      </c>
      <c r="B66" s="11" t="s">
        <v>262</v>
      </c>
      <c r="C66" s="11" t="s">
        <v>261</v>
      </c>
      <c r="D66" s="11" t="s">
        <v>275</v>
      </c>
      <c r="E66" s="12" t="s">
        <v>63</v>
      </c>
      <c r="F66" s="12">
        <v>200</v>
      </c>
      <c r="G66" s="12">
        <v>10</v>
      </c>
      <c r="H66" s="12">
        <v>150</v>
      </c>
      <c r="I66" s="12"/>
      <c r="J66" s="13"/>
      <c r="K66" s="12">
        <f t="shared" si="6"/>
        <v>0</v>
      </c>
      <c r="L66" s="12">
        <f t="shared" si="7"/>
        <v>0</v>
      </c>
      <c r="M66" s="14"/>
      <c r="N66" s="15">
        <v>0.06</v>
      </c>
      <c r="O66" s="15">
        <f t="shared" si="8"/>
        <v>0</v>
      </c>
      <c r="P66" s="43">
        <f>SUM(O47:O66)</f>
        <v>0</v>
      </c>
      <c r="Q66" s="3" t="e">
        <f>P66*100/$P$151</f>
        <v>#DIV/0!</v>
      </c>
    </row>
    <row r="67" spans="1:17" x14ac:dyDescent="0.2">
      <c r="A67" s="28" t="s">
        <v>70</v>
      </c>
      <c r="B67" s="28"/>
      <c r="C67" s="29"/>
      <c r="D67" s="29"/>
      <c r="E67" s="30"/>
      <c r="F67" s="36"/>
      <c r="G67" s="20"/>
      <c r="H67" s="20"/>
      <c r="I67" s="12"/>
      <c r="J67" s="20"/>
      <c r="K67" s="12"/>
      <c r="L67" s="12"/>
      <c r="M67" s="14"/>
      <c r="N67" s="12"/>
      <c r="O67" s="15"/>
    </row>
    <row r="68" spans="1:17" x14ac:dyDescent="0.2">
      <c r="A68" s="11" t="s">
        <v>295</v>
      </c>
      <c r="B68" s="11" t="s">
        <v>296</v>
      </c>
      <c r="C68" s="11" t="s">
        <v>295</v>
      </c>
      <c r="D68" s="11" t="s">
        <v>275</v>
      </c>
      <c r="E68" s="12">
        <v>32</v>
      </c>
      <c r="F68" s="12">
        <v>100</v>
      </c>
      <c r="G68" s="12">
        <v>10</v>
      </c>
      <c r="H68" s="12">
        <v>300</v>
      </c>
      <c r="I68" s="12"/>
      <c r="J68" s="13"/>
      <c r="K68" s="12">
        <f t="shared" ref="K68:K82" si="9">SUM(I68:J68)</f>
        <v>0</v>
      </c>
      <c r="L68" s="12">
        <f t="shared" ref="L68:L82" si="10">$K68/$H68</f>
        <v>0</v>
      </c>
      <c r="M68" s="14"/>
      <c r="N68" s="15">
        <v>0.09</v>
      </c>
      <c r="O68" s="15">
        <f t="shared" ref="O68:O82" si="11">$L68*$N68</f>
        <v>0</v>
      </c>
    </row>
    <row r="69" spans="1:17" x14ac:dyDescent="0.2">
      <c r="A69" s="11" t="s">
        <v>71</v>
      </c>
      <c r="B69" s="11" t="s">
        <v>72</v>
      </c>
      <c r="C69" s="11" t="s">
        <v>71</v>
      </c>
      <c r="D69" s="11" t="s">
        <v>275</v>
      </c>
      <c r="E69" s="12">
        <v>32</v>
      </c>
      <c r="F69" s="12">
        <v>150</v>
      </c>
      <c r="G69" s="12">
        <v>10</v>
      </c>
      <c r="H69" s="12">
        <v>300</v>
      </c>
      <c r="I69" s="12"/>
      <c r="J69" s="13"/>
      <c r="K69" s="12">
        <f t="shared" si="9"/>
        <v>0</v>
      </c>
      <c r="L69" s="12">
        <f t="shared" si="10"/>
        <v>0</v>
      </c>
      <c r="M69" s="14"/>
      <c r="N69" s="15">
        <v>0.09</v>
      </c>
      <c r="O69" s="15">
        <f t="shared" si="11"/>
        <v>0</v>
      </c>
    </row>
    <row r="70" spans="1:17" x14ac:dyDescent="0.2">
      <c r="A70" s="36" t="s">
        <v>256</v>
      </c>
      <c r="B70" s="36" t="s">
        <v>72</v>
      </c>
      <c r="C70" s="36">
        <v>90446200</v>
      </c>
      <c r="D70" s="36" t="s">
        <v>277</v>
      </c>
      <c r="E70" s="12">
        <v>32</v>
      </c>
      <c r="F70" s="12">
        <v>150</v>
      </c>
      <c r="G70" s="12">
        <v>10</v>
      </c>
      <c r="H70" s="12">
        <v>300</v>
      </c>
      <c r="I70" s="12"/>
      <c r="J70" s="13"/>
      <c r="K70" s="12">
        <f t="shared" si="9"/>
        <v>0</v>
      </c>
      <c r="L70" s="12">
        <f t="shared" si="10"/>
        <v>0</v>
      </c>
      <c r="M70" s="14"/>
      <c r="N70" s="15">
        <v>0.09</v>
      </c>
      <c r="O70" s="15">
        <f t="shared" si="11"/>
        <v>0</v>
      </c>
    </row>
    <row r="71" spans="1:17" x14ac:dyDescent="0.2">
      <c r="A71" s="11" t="s">
        <v>200</v>
      </c>
      <c r="B71" s="11" t="s">
        <v>201</v>
      </c>
      <c r="C71" s="11" t="s">
        <v>200</v>
      </c>
      <c r="D71" s="11" t="s">
        <v>275</v>
      </c>
      <c r="E71" s="12">
        <v>32</v>
      </c>
      <c r="F71" s="12">
        <v>200</v>
      </c>
      <c r="G71" s="12">
        <v>10</v>
      </c>
      <c r="H71" s="12">
        <v>300</v>
      </c>
      <c r="I71" s="12"/>
      <c r="J71" s="13"/>
      <c r="K71" s="12">
        <f t="shared" si="9"/>
        <v>0</v>
      </c>
      <c r="L71" s="12">
        <f t="shared" si="10"/>
        <v>0</v>
      </c>
      <c r="M71" s="14"/>
      <c r="N71" s="15">
        <v>0.09</v>
      </c>
      <c r="O71" s="15">
        <f t="shared" si="11"/>
        <v>0</v>
      </c>
    </row>
    <row r="72" spans="1:17" x14ac:dyDescent="0.2">
      <c r="A72" s="11" t="s">
        <v>73</v>
      </c>
      <c r="B72" s="11" t="s">
        <v>74</v>
      </c>
      <c r="C72" s="11" t="s">
        <v>73</v>
      </c>
      <c r="D72" s="11" t="s">
        <v>275</v>
      </c>
      <c r="E72" s="12">
        <v>32</v>
      </c>
      <c r="F72" s="12">
        <v>300</v>
      </c>
      <c r="G72" s="12">
        <v>10</v>
      </c>
      <c r="H72" s="12">
        <v>150</v>
      </c>
      <c r="I72" s="12"/>
      <c r="J72" s="13"/>
      <c r="K72" s="12">
        <f t="shared" si="9"/>
        <v>0</v>
      </c>
      <c r="L72" s="12">
        <f t="shared" si="10"/>
        <v>0</v>
      </c>
      <c r="M72" s="14"/>
      <c r="N72" s="15">
        <v>0.09</v>
      </c>
      <c r="O72" s="15">
        <f t="shared" si="11"/>
        <v>0</v>
      </c>
    </row>
    <row r="73" spans="1:17" x14ac:dyDescent="0.2">
      <c r="A73" s="36" t="s">
        <v>232</v>
      </c>
      <c r="B73" s="36" t="s">
        <v>74</v>
      </c>
      <c r="C73" s="36">
        <v>90446300</v>
      </c>
      <c r="D73" s="36" t="s">
        <v>277</v>
      </c>
      <c r="E73" s="12" t="s">
        <v>180</v>
      </c>
      <c r="F73" s="12">
        <v>300</v>
      </c>
      <c r="G73" s="12">
        <v>10</v>
      </c>
      <c r="H73" s="12">
        <v>150</v>
      </c>
      <c r="I73" s="12"/>
      <c r="J73" s="13"/>
      <c r="K73" s="12">
        <f t="shared" si="9"/>
        <v>0</v>
      </c>
      <c r="L73" s="12">
        <f t="shared" si="10"/>
        <v>0</v>
      </c>
      <c r="M73" s="14"/>
      <c r="N73" s="15">
        <v>0.09</v>
      </c>
      <c r="O73" s="15">
        <f t="shared" si="11"/>
        <v>0</v>
      </c>
    </row>
    <row r="74" spans="1:17" x14ac:dyDescent="0.2">
      <c r="A74" s="11" t="s">
        <v>75</v>
      </c>
      <c r="B74" s="11" t="s">
        <v>76</v>
      </c>
      <c r="C74" s="11" t="s">
        <v>75</v>
      </c>
      <c r="D74" s="11" t="s">
        <v>275</v>
      </c>
      <c r="E74" s="12">
        <v>32</v>
      </c>
      <c r="F74" s="12">
        <v>450</v>
      </c>
      <c r="G74" s="12">
        <v>10</v>
      </c>
      <c r="H74" s="12">
        <v>100</v>
      </c>
      <c r="I74" s="12"/>
      <c r="J74" s="13"/>
      <c r="K74" s="12">
        <f t="shared" si="9"/>
        <v>0</v>
      </c>
      <c r="L74" s="12">
        <f t="shared" si="10"/>
        <v>0</v>
      </c>
      <c r="M74" s="14"/>
      <c r="N74" s="15">
        <v>0.09</v>
      </c>
      <c r="O74" s="15">
        <f t="shared" si="11"/>
        <v>0</v>
      </c>
    </row>
    <row r="75" spans="1:17" x14ac:dyDescent="0.2">
      <c r="A75" s="36" t="s">
        <v>179</v>
      </c>
      <c r="B75" s="36" t="s">
        <v>76</v>
      </c>
      <c r="C75" s="36">
        <v>90446400</v>
      </c>
      <c r="D75" s="36" t="s">
        <v>277</v>
      </c>
      <c r="E75" s="12" t="s">
        <v>180</v>
      </c>
      <c r="F75" s="12">
        <v>450</v>
      </c>
      <c r="G75" s="12">
        <v>10</v>
      </c>
      <c r="H75" s="12">
        <v>100</v>
      </c>
      <c r="I75" s="12"/>
      <c r="J75" s="13"/>
      <c r="K75" s="12">
        <f t="shared" si="9"/>
        <v>0</v>
      </c>
      <c r="L75" s="12">
        <f t="shared" si="10"/>
        <v>0</v>
      </c>
      <c r="M75" s="14"/>
      <c r="N75" s="15">
        <v>0.09</v>
      </c>
      <c r="O75" s="15">
        <f t="shared" si="11"/>
        <v>0</v>
      </c>
    </row>
    <row r="76" spans="1:17" x14ac:dyDescent="0.2">
      <c r="A76" s="11" t="s">
        <v>156</v>
      </c>
      <c r="B76" s="11" t="s">
        <v>157</v>
      </c>
      <c r="C76" s="11" t="s">
        <v>156</v>
      </c>
      <c r="D76" s="11" t="s">
        <v>275</v>
      </c>
      <c r="E76" s="12">
        <v>32</v>
      </c>
      <c r="F76" s="12">
        <v>600</v>
      </c>
      <c r="G76" s="12">
        <v>10</v>
      </c>
      <c r="H76" s="12">
        <v>100</v>
      </c>
      <c r="I76" s="12"/>
      <c r="J76" s="13"/>
      <c r="K76" s="12">
        <f t="shared" si="9"/>
        <v>0</v>
      </c>
      <c r="L76" s="12">
        <f t="shared" si="10"/>
        <v>0</v>
      </c>
      <c r="M76" s="14"/>
      <c r="N76" s="15">
        <v>0.12</v>
      </c>
      <c r="O76" s="15">
        <f t="shared" si="11"/>
        <v>0</v>
      </c>
    </row>
    <row r="77" spans="1:17" x14ac:dyDescent="0.2">
      <c r="A77" s="36" t="s">
        <v>181</v>
      </c>
      <c r="B77" s="36" t="s">
        <v>157</v>
      </c>
      <c r="C77" s="36">
        <v>90446600</v>
      </c>
      <c r="D77" s="36" t="s">
        <v>277</v>
      </c>
      <c r="E77" s="12" t="s">
        <v>180</v>
      </c>
      <c r="F77" s="12">
        <v>600</v>
      </c>
      <c r="G77" s="12">
        <v>10</v>
      </c>
      <c r="H77" s="12">
        <v>100</v>
      </c>
      <c r="I77" s="12"/>
      <c r="J77" s="13"/>
      <c r="K77" s="12">
        <f t="shared" si="9"/>
        <v>0</v>
      </c>
      <c r="L77" s="12">
        <f t="shared" si="10"/>
        <v>0</v>
      </c>
      <c r="M77" s="14"/>
      <c r="N77" s="15">
        <v>0.12</v>
      </c>
      <c r="O77" s="15">
        <f t="shared" si="11"/>
        <v>0</v>
      </c>
    </row>
    <row r="78" spans="1:17" x14ac:dyDescent="0.2">
      <c r="A78" s="11" t="s">
        <v>222</v>
      </c>
      <c r="B78" s="11" t="s">
        <v>223</v>
      </c>
      <c r="C78" s="11" t="s">
        <v>222</v>
      </c>
      <c r="D78" s="11" t="s">
        <v>275</v>
      </c>
      <c r="E78" s="12">
        <v>32</v>
      </c>
      <c r="F78" s="12">
        <v>750</v>
      </c>
      <c r="G78" s="12">
        <v>10</v>
      </c>
      <c r="H78" s="12">
        <v>60</v>
      </c>
      <c r="I78" s="12"/>
      <c r="J78" s="13"/>
      <c r="K78" s="12">
        <f t="shared" si="9"/>
        <v>0</v>
      </c>
      <c r="L78" s="12">
        <f t="shared" si="10"/>
        <v>0</v>
      </c>
      <c r="M78" s="14"/>
      <c r="N78" s="15">
        <v>0.09</v>
      </c>
      <c r="O78" s="15">
        <f t="shared" si="11"/>
        <v>0</v>
      </c>
    </row>
    <row r="79" spans="1:17" x14ac:dyDescent="0.2">
      <c r="A79" s="11" t="s">
        <v>158</v>
      </c>
      <c r="B79" s="11" t="s">
        <v>159</v>
      </c>
      <c r="C79" s="11" t="s">
        <v>158</v>
      </c>
      <c r="D79" s="11" t="s">
        <v>275</v>
      </c>
      <c r="E79" s="12">
        <v>32</v>
      </c>
      <c r="F79" s="12">
        <v>900</v>
      </c>
      <c r="G79" s="12">
        <v>10</v>
      </c>
      <c r="H79" s="12">
        <v>50</v>
      </c>
      <c r="I79" s="12"/>
      <c r="J79" s="13"/>
      <c r="K79" s="12">
        <f t="shared" si="9"/>
        <v>0</v>
      </c>
      <c r="L79" s="12">
        <f t="shared" si="10"/>
        <v>0</v>
      </c>
      <c r="M79" s="14"/>
      <c r="N79" s="15">
        <v>0.09</v>
      </c>
      <c r="O79" s="15">
        <f t="shared" si="11"/>
        <v>0</v>
      </c>
    </row>
    <row r="80" spans="1:17" x14ac:dyDescent="0.2">
      <c r="A80" s="36" t="s">
        <v>182</v>
      </c>
      <c r="B80" s="36" t="s">
        <v>159</v>
      </c>
      <c r="C80" s="36">
        <v>90446700</v>
      </c>
      <c r="D80" s="36" t="s">
        <v>277</v>
      </c>
      <c r="E80" s="12" t="s">
        <v>180</v>
      </c>
      <c r="F80" s="12">
        <v>900</v>
      </c>
      <c r="G80" s="12">
        <v>10</v>
      </c>
      <c r="H80" s="12">
        <v>50</v>
      </c>
      <c r="I80" s="12"/>
      <c r="J80" s="13"/>
      <c r="K80" s="12">
        <f t="shared" si="9"/>
        <v>0</v>
      </c>
      <c r="L80" s="12">
        <f t="shared" si="10"/>
        <v>0</v>
      </c>
      <c r="M80" s="14"/>
      <c r="N80" s="15">
        <v>0.09</v>
      </c>
      <c r="O80" s="15">
        <f t="shared" si="11"/>
        <v>0</v>
      </c>
    </row>
    <row r="81" spans="1:17" x14ac:dyDescent="0.2">
      <c r="A81" s="11" t="s">
        <v>233</v>
      </c>
      <c r="B81" s="11" t="s">
        <v>234</v>
      </c>
      <c r="C81" s="11" t="s">
        <v>233</v>
      </c>
      <c r="D81" s="11" t="s">
        <v>275</v>
      </c>
      <c r="E81" s="12">
        <v>32</v>
      </c>
      <c r="F81" s="12">
        <v>1200</v>
      </c>
      <c r="G81" s="12">
        <v>10</v>
      </c>
      <c r="H81" s="12">
        <v>50</v>
      </c>
      <c r="I81" s="12"/>
      <c r="J81" s="13"/>
      <c r="K81" s="12">
        <f t="shared" si="9"/>
        <v>0</v>
      </c>
      <c r="L81" s="12">
        <f t="shared" si="10"/>
        <v>0</v>
      </c>
      <c r="M81" s="14"/>
      <c r="N81" s="15">
        <v>0.12</v>
      </c>
      <c r="O81" s="15">
        <f t="shared" si="11"/>
        <v>0</v>
      </c>
    </row>
    <row r="82" spans="1:17" x14ac:dyDescent="0.2">
      <c r="A82" s="37" t="s">
        <v>236</v>
      </c>
      <c r="B82" s="36" t="s">
        <v>237</v>
      </c>
      <c r="C82" s="48">
        <v>90446800</v>
      </c>
      <c r="D82" s="36" t="s">
        <v>277</v>
      </c>
      <c r="E82" s="12" t="s">
        <v>180</v>
      </c>
      <c r="F82" s="12">
        <v>1800</v>
      </c>
      <c r="G82" s="12">
        <v>10</v>
      </c>
      <c r="H82" s="12">
        <v>25</v>
      </c>
      <c r="I82" s="12"/>
      <c r="J82" s="13"/>
      <c r="K82" s="12">
        <f t="shared" si="9"/>
        <v>0</v>
      </c>
      <c r="L82" s="12">
        <f t="shared" si="10"/>
        <v>0</v>
      </c>
      <c r="M82" s="14"/>
      <c r="N82" s="15">
        <v>0.18</v>
      </c>
      <c r="O82" s="15">
        <f t="shared" si="11"/>
        <v>0</v>
      </c>
      <c r="P82" s="43">
        <f>SUM(O69:O82)</f>
        <v>0</v>
      </c>
      <c r="Q82" s="3" t="e">
        <f>P82*100/$P$151</f>
        <v>#DIV/0!</v>
      </c>
    </row>
    <row r="83" spans="1:17" x14ac:dyDescent="0.2">
      <c r="A83" s="28" t="s">
        <v>77</v>
      </c>
      <c r="B83" s="28"/>
      <c r="C83" s="29"/>
      <c r="D83" s="29"/>
      <c r="E83" s="30"/>
      <c r="F83" s="36"/>
      <c r="G83" s="12"/>
      <c r="H83" s="12"/>
      <c r="I83" s="12"/>
      <c r="J83" s="8"/>
      <c r="K83" s="12"/>
      <c r="L83" s="12"/>
      <c r="M83" s="14"/>
      <c r="N83" s="12"/>
      <c r="O83" s="15"/>
    </row>
    <row r="84" spans="1:17" x14ac:dyDescent="0.2">
      <c r="A84" s="11" t="s">
        <v>297</v>
      </c>
      <c r="B84" s="11" t="s">
        <v>298</v>
      </c>
      <c r="C84" s="11" t="s">
        <v>297</v>
      </c>
      <c r="D84" s="11" t="s">
        <v>275</v>
      </c>
      <c r="E84" s="12">
        <v>40</v>
      </c>
      <c r="F84" s="12">
        <v>100</v>
      </c>
      <c r="G84" s="12">
        <v>10</v>
      </c>
      <c r="H84" s="12">
        <v>300</v>
      </c>
      <c r="I84" s="12"/>
      <c r="J84" s="13"/>
      <c r="K84" s="12">
        <f t="shared" ref="K84:K98" si="12">SUM(I84:J84)</f>
        <v>0</v>
      </c>
      <c r="L84" s="12">
        <f t="shared" ref="L84:L98" si="13">$K84/$H84</f>
        <v>0</v>
      </c>
      <c r="M84" s="14"/>
      <c r="N84" s="15">
        <v>0.13</v>
      </c>
      <c r="O84" s="15">
        <f t="shared" ref="O84:O98" si="14">$L84*$N84</f>
        <v>0</v>
      </c>
    </row>
    <row r="85" spans="1:17" x14ac:dyDescent="0.2">
      <c r="A85" s="11" t="s">
        <v>78</v>
      </c>
      <c r="B85" s="11" t="s">
        <v>79</v>
      </c>
      <c r="C85" s="11" t="s">
        <v>78</v>
      </c>
      <c r="D85" s="11" t="s">
        <v>275</v>
      </c>
      <c r="E85" s="12">
        <v>40</v>
      </c>
      <c r="F85" s="12">
        <v>150</v>
      </c>
      <c r="G85" s="12">
        <v>10</v>
      </c>
      <c r="H85" s="12">
        <v>300</v>
      </c>
      <c r="I85" s="12"/>
      <c r="J85" s="13"/>
      <c r="K85" s="12">
        <f t="shared" si="12"/>
        <v>0</v>
      </c>
      <c r="L85" s="12">
        <f t="shared" si="13"/>
        <v>0</v>
      </c>
      <c r="M85" s="14"/>
      <c r="N85" s="15">
        <v>0.13</v>
      </c>
      <c r="O85" s="15">
        <f t="shared" si="14"/>
        <v>0</v>
      </c>
    </row>
    <row r="86" spans="1:17" x14ac:dyDescent="0.2">
      <c r="A86" s="36" t="s">
        <v>240</v>
      </c>
      <c r="B86" s="36" t="s">
        <v>79</v>
      </c>
      <c r="C86" s="31" t="s">
        <v>241</v>
      </c>
      <c r="D86" s="36" t="s">
        <v>277</v>
      </c>
      <c r="E86" s="12">
        <v>40</v>
      </c>
      <c r="F86" s="12">
        <v>150</v>
      </c>
      <c r="G86" s="12">
        <v>10</v>
      </c>
      <c r="H86" s="12">
        <v>300</v>
      </c>
      <c r="I86" s="12"/>
      <c r="J86" s="13"/>
      <c r="K86" s="12">
        <f t="shared" si="12"/>
        <v>0</v>
      </c>
      <c r="L86" s="12">
        <f t="shared" si="13"/>
        <v>0</v>
      </c>
      <c r="M86" s="14"/>
      <c r="N86" s="15">
        <v>0.13</v>
      </c>
      <c r="O86" s="15">
        <f t="shared" si="14"/>
        <v>0</v>
      </c>
    </row>
    <row r="87" spans="1:17" x14ac:dyDescent="0.2">
      <c r="A87" s="11" t="s">
        <v>80</v>
      </c>
      <c r="B87" s="11" t="s">
        <v>81</v>
      </c>
      <c r="C87" s="11" t="s">
        <v>80</v>
      </c>
      <c r="D87" s="11" t="s">
        <v>275</v>
      </c>
      <c r="E87" s="12">
        <v>40</v>
      </c>
      <c r="F87" s="12">
        <v>200</v>
      </c>
      <c r="G87" s="12">
        <v>10</v>
      </c>
      <c r="H87" s="12">
        <v>150</v>
      </c>
      <c r="I87" s="12"/>
      <c r="J87" s="13"/>
      <c r="K87" s="12">
        <f t="shared" si="12"/>
        <v>0</v>
      </c>
      <c r="L87" s="12">
        <f t="shared" si="13"/>
        <v>0</v>
      </c>
      <c r="M87" s="14"/>
      <c r="N87" s="15">
        <v>0.13</v>
      </c>
      <c r="O87" s="15">
        <f t="shared" si="14"/>
        <v>0</v>
      </c>
    </row>
    <row r="88" spans="1:17" x14ac:dyDescent="0.2">
      <c r="A88" s="11" t="s">
        <v>82</v>
      </c>
      <c r="B88" s="11" t="s">
        <v>83</v>
      </c>
      <c r="C88" s="11" t="s">
        <v>82</v>
      </c>
      <c r="D88" s="11" t="s">
        <v>275</v>
      </c>
      <c r="E88" s="12">
        <v>40</v>
      </c>
      <c r="F88" s="12">
        <v>300</v>
      </c>
      <c r="G88" s="12">
        <v>10</v>
      </c>
      <c r="H88" s="12">
        <v>150</v>
      </c>
      <c r="I88" s="12"/>
      <c r="J88" s="13"/>
      <c r="K88" s="12">
        <f t="shared" si="12"/>
        <v>0</v>
      </c>
      <c r="L88" s="12">
        <f t="shared" si="13"/>
        <v>0</v>
      </c>
      <c r="M88" s="14"/>
      <c r="N88" s="15">
        <v>0.13</v>
      </c>
      <c r="O88" s="15">
        <f t="shared" si="14"/>
        <v>0</v>
      </c>
    </row>
    <row r="89" spans="1:17" x14ac:dyDescent="0.2">
      <c r="A89" s="36" t="s">
        <v>183</v>
      </c>
      <c r="B89" s="36" t="s">
        <v>83</v>
      </c>
      <c r="C89" s="36">
        <v>90447300</v>
      </c>
      <c r="D89" s="36" t="s">
        <v>277</v>
      </c>
      <c r="E89" s="12" t="s">
        <v>89</v>
      </c>
      <c r="F89" s="12">
        <v>300</v>
      </c>
      <c r="G89" s="12">
        <v>10</v>
      </c>
      <c r="H89" s="12">
        <v>150</v>
      </c>
      <c r="I89" s="12"/>
      <c r="J89" s="13"/>
      <c r="K89" s="12">
        <f t="shared" si="12"/>
        <v>0</v>
      </c>
      <c r="L89" s="12">
        <f t="shared" si="13"/>
        <v>0</v>
      </c>
      <c r="M89" s="14"/>
      <c r="N89" s="15">
        <v>0.13</v>
      </c>
      <c r="O89" s="15">
        <f t="shared" si="14"/>
        <v>0</v>
      </c>
    </row>
    <row r="90" spans="1:17" x14ac:dyDescent="0.2">
      <c r="A90" s="11" t="s">
        <v>84</v>
      </c>
      <c r="B90" s="11" t="s">
        <v>85</v>
      </c>
      <c r="C90" s="11" t="s">
        <v>84</v>
      </c>
      <c r="D90" s="11" t="s">
        <v>275</v>
      </c>
      <c r="E90" s="12">
        <v>40</v>
      </c>
      <c r="F90" s="12">
        <v>450</v>
      </c>
      <c r="G90" s="12">
        <v>10</v>
      </c>
      <c r="H90" s="12">
        <v>100</v>
      </c>
      <c r="I90" s="12"/>
      <c r="J90" s="13"/>
      <c r="K90" s="12">
        <f t="shared" si="12"/>
        <v>0</v>
      </c>
      <c r="L90" s="12">
        <f t="shared" si="13"/>
        <v>0</v>
      </c>
      <c r="M90" s="14"/>
      <c r="N90" s="15">
        <v>0.13</v>
      </c>
      <c r="O90" s="15">
        <f t="shared" si="14"/>
        <v>0</v>
      </c>
    </row>
    <row r="91" spans="1:17" x14ac:dyDescent="0.2">
      <c r="A91" s="36" t="s">
        <v>184</v>
      </c>
      <c r="B91" s="36" t="s">
        <v>85</v>
      </c>
      <c r="C91" s="36">
        <v>90447400</v>
      </c>
      <c r="D91" s="36" t="s">
        <v>277</v>
      </c>
      <c r="E91" s="12" t="s">
        <v>89</v>
      </c>
      <c r="F91" s="12">
        <v>450</v>
      </c>
      <c r="G91" s="12">
        <v>10</v>
      </c>
      <c r="H91" s="12">
        <v>100</v>
      </c>
      <c r="I91" s="12"/>
      <c r="J91" s="13"/>
      <c r="K91" s="12">
        <f t="shared" si="12"/>
        <v>0</v>
      </c>
      <c r="L91" s="12">
        <f t="shared" si="13"/>
        <v>0</v>
      </c>
      <c r="M91" s="14"/>
      <c r="N91" s="15">
        <v>0.13</v>
      </c>
      <c r="O91" s="15">
        <f t="shared" si="14"/>
        <v>0</v>
      </c>
    </row>
    <row r="92" spans="1:17" x14ac:dyDescent="0.2">
      <c r="A92" s="11" t="s">
        <v>86</v>
      </c>
      <c r="B92" s="11" t="s">
        <v>87</v>
      </c>
      <c r="C92" s="11" t="s">
        <v>86</v>
      </c>
      <c r="D92" s="11" t="s">
        <v>275</v>
      </c>
      <c r="E92" s="12">
        <v>40</v>
      </c>
      <c r="F92" s="12">
        <v>600</v>
      </c>
      <c r="G92" s="12">
        <v>10</v>
      </c>
      <c r="H92" s="12">
        <v>50</v>
      </c>
      <c r="I92" s="12"/>
      <c r="J92" s="13"/>
      <c r="K92" s="12">
        <f t="shared" si="12"/>
        <v>0</v>
      </c>
      <c r="L92" s="12">
        <f t="shared" si="13"/>
        <v>0</v>
      </c>
      <c r="M92" s="14"/>
      <c r="N92" s="15">
        <v>0.09</v>
      </c>
      <c r="O92" s="15">
        <f t="shared" si="14"/>
        <v>0</v>
      </c>
    </row>
    <row r="93" spans="1:17" x14ac:dyDescent="0.2">
      <c r="A93" s="36" t="s">
        <v>88</v>
      </c>
      <c r="B93" s="36" t="s">
        <v>87</v>
      </c>
      <c r="C93" s="36">
        <v>90447600</v>
      </c>
      <c r="D93" s="36" t="s">
        <v>277</v>
      </c>
      <c r="E93" s="12" t="s">
        <v>89</v>
      </c>
      <c r="F93" s="12">
        <v>600</v>
      </c>
      <c r="G93" s="12">
        <v>10</v>
      </c>
      <c r="H93" s="12">
        <v>50</v>
      </c>
      <c r="I93" s="12"/>
      <c r="J93" s="13"/>
      <c r="K93" s="12">
        <f t="shared" si="12"/>
        <v>0</v>
      </c>
      <c r="L93" s="12">
        <f t="shared" si="13"/>
        <v>0</v>
      </c>
      <c r="M93" s="14"/>
      <c r="N93" s="15">
        <v>0.09</v>
      </c>
      <c r="O93" s="15">
        <f t="shared" si="14"/>
        <v>0</v>
      </c>
    </row>
    <row r="94" spans="1:17" x14ac:dyDescent="0.2">
      <c r="A94" s="11" t="s">
        <v>90</v>
      </c>
      <c r="B94" s="11" t="s">
        <v>91</v>
      </c>
      <c r="C94" s="11" t="s">
        <v>90</v>
      </c>
      <c r="D94" s="11" t="s">
        <v>275</v>
      </c>
      <c r="E94" s="12">
        <v>40</v>
      </c>
      <c r="F94" s="12">
        <v>750</v>
      </c>
      <c r="G94" s="12">
        <v>10</v>
      </c>
      <c r="H94" s="12">
        <v>50</v>
      </c>
      <c r="I94" s="12"/>
      <c r="J94" s="13"/>
      <c r="K94" s="12">
        <f t="shared" si="12"/>
        <v>0</v>
      </c>
      <c r="L94" s="12">
        <f t="shared" si="13"/>
        <v>0</v>
      </c>
      <c r="M94" s="14"/>
      <c r="N94" s="15">
        <v>0.13</v>
      </c>
      <c r="O94" s="15">
        <f t="shared" si="14"/>
        <v>0</v>
      </c>
    </row>
    <row r="95" spans="1:17" x14ac:dyDescent="0.2">
      <c r="A95" s="11" t="s">
        <v>92</v>
      </c>
      <c r="B95" s="11" t="s">
        <v>93</v>
      </c>
      <c r="C95" s="11" t="s">
        <v>92</v>
      </c>
      <c r="D95" s="11" t="s">
        <v>275</v>
      </c>
      <c r="E95" s="12">
        <v>40</v>
      </c>
      <c r="F95" s="12">
        <v>900</v>
      </c>
      <c r="G95" s="12">
        <v>10</v>
      </c>
      <c r="H95" s="12">
        <v>50</v>
      </c>
      <c r="I95" s="12"/>
      <c r="J95" s="13"/>
      <c r="K95" s="12">
        <f t="shared" si="12"/>
        <v>0</v>
      </c>
      <c r="L95" s="12">
        <f t="shared" si="13"/>
        <v>0</v>
      </c>
      <c r="M95" s="14"/>
      <c r="N95" s="15">
        <v>0.13</v>
      </c>
      <c r="O95" s="15">
        <f t="shared" si="14"/>
        <v>0</v>
      </c>
    </row>
    <row r="96" spans="1:17" x14ac:dyDescent="0.2">
      <c r="A96" s="36" t="s">
        <v>185</v>
      </c>
      <c r="B96" s="36" t="s">
        <v>93</v>
      </c>
      <c r="C96" s="36">
        <v>90447700</v>
      </c>
      <c r="D96" s="36" t="s">
        <v>277</v>
      </c>
      <c r="E96" s="12" t="s">
        <v>89</v>
      </c>
      <c r="F96" s="12">
        <v>900</v>
      </c>
      <c r="G96" s="12">
        <v>10</v>
      </c>
      <c r="H96" s="12">
        <v>50</v>
      </c>
      <c r="I96" s="12"/>
      <c r="J96" s="13"/>
      <c r="K96" s="12">
        <f t="shared" si="12"/>
        <v>0</v>
      </c>
      <c r="L96" s="12">
        <f t="shared" si="13"/>
        <v>0</v>
      </c>
      <c r="M96" s="14"/>
      <c r="N96" s="15">
        <v>0.13</v>
      </c>
      <c r="O96" s="15">
        <f t="shared" si="14"/>
        <v>0</v>
      </c>
    </row>
    <row r="97" spans="1:17" x14ac:dyDescent="0.2">
      <c r="A97" s="11" t="s">
        <v>94</v>
      </c>
      <c r="B97" s="11" t="s">
        <v>95</v>
      </c>
      <c r="C97" s="11" t="s">
        <v>94</v>
      </c>
      <c r="D97" s="11" t="s">
        <v>275</v>
      </c>
      <c r="E97" s="12">
        <v>40</v>
      </c>
      <c r="F97" s="12">
        <v>1200</v>
      </c>
      <c r="G97" s="12">
        <v>5</v>
      </c>
      <c r="H97" s="12">
        <v>25</v>
      </c>
      <c r="I97" s="12"/>
      <c r="J97" s="13"/>
      <c r="K97" s="12">
        <f t="shared" si="12"/>
        <v>0</v>
      </c>
      <c r="L97" s="12">
        <f t="shared" si="13"/>
        <v>0</v>
      </c>
      <c r="M97" s="14"/>
      <c r="N97" s="15">
        <v>0.08</v>
      </c>
      <c r="O97" s="15">
        <f t="shared" si="14"/>
        <v>0</v>
      </c>
    </row>
    <row r="98" spans="1:17" x14ac:dyDescent="0.2">
      <c r="A98" s="11" t="s">
        <v>220</v>
      </c>
      <c r="B98" s="11" t="s">
        <v>221</v>
      </c>
      <c r="C98" s="11" t="s">
        <v>220</v>
      </c>
      <c r="D98" s="11" t="s">
        <v>275</v>
      </c>
      <c r="E98" s="12">
        <v>40</v>
      </c>
      <c r="F98" s="12">
        <v>2000</v>
      </c>
      <c r="G98" s="12">
        <v>5</v>
      </c>
      <c r="H98" s="12">
        <v>25</v>
      </c>
      <c r="I98" s="12"/>
      <c r="J98" s="13"/>
      <c r="K98" s="12">
        <f t="shared" si="12"/>
        <v>0</v>
      </c>
      <c r="L98" s="12">
        <f t="shared" si="13"/>
        <v>0</v>
      </c>
      <c r="M98" s="14"/>
      <c r="N98" s="15">
        <v>0.08</v>
      </c>
      <c r="O98" s="15">
        <f t="shared" si="14"/>
        <v>0</v>
      </c>
      <c r="P98" s="43">
        <f>SUM(O85:O98)</f>
        <v>0</v>
      </c>
      <c r="Q98" s="3" t="e">
        <f>P98*100/$P$151</f>
        <v>#DIV/0!</v>
      </c>
    </row>
    <row r="99" spans="1:17" x14ac:dyDescent="0.2">
      <c r="A99" s="28" t="s">
        <v>96</v>
      </c>
      <c r="B99" s="28"/>
      <c r="C99" s="30"/>
      <c r="D99" s="30"/>
      <c r="E99" s="20"/>
      <c r="F99" s="12"/>
      <c r="G99" s="12"/>
      <c r="H99" s="12"/>
      <c r="I99" s="12"/>
      <c r="J99" s="8"/>
      <c r="K99" s="12"/>
      <c r="L99" s="12"/>
      <c r="M99" s="14"/>
      <c r="N99" s="12"/>
      <c r="O99" s="15"/>
    </row>
    <row r="100" spans="1:17" x14ac:dyDescent="0.2">
      <c r="A100" s="11" t="s">
        <v>299</v>
      </c>
      <c r="B100" s="11" t="s">
        <v>300</v>
      </c>
      <c r="C100" s="11" t="s">
        <v>299</v>
      </c>
      <c r="D100" s="11" t="s">
        <v>275</v>
      </c>
      <c r="E100" s="12">
        <v>50</v>
      </c>
      <c r="F100" s="12">
        <v>100</v>
      </c>
      <c r="G100" s="12">
        <v>10</v>
      </c>
      <c r="H100" s="12">
        <v>150</v>
      </c>
      <c r="I100" s="12"/>
      <c r="J100" s="13"/>
      <c r="K100" s="12">
        <f t="shared" ref="K100:K116" si="15">SUM(I100:J100)</f>
        <v>0</v>
      </c>
      <c r="L100" s="12">
        <f t="shared" ref="L100:L116" si="16">$K100/$H100</f>
        <v>0</v>
      </c>
      <c r="M100" s="14"/>
      <c r="N100" s="15">
        <v>0.1</v>
      </c>
      <c r="O100" s="15">
        <f t="shared" ref="O100:O116" si="17">$L100*$N100</f>
        <v>0</v>
      </c>
    </row>
    <row r="101" spans="1:17" x14ac:dyDescent="0.2">
      <c r="A101" s="11" t="s">
        <v>97</v>
      </c>
      <c r="B101" s="11" t="s">
        <v>98</v>
      </c>
      <c r="C101" s="11" t="s">
        <v>97</v>
      </c>
      <c r="D101" s="11" t="s">
        <v>275</v>
      </c>
      <c r="E101" s="12">
        <v>50</v>
      </c>
      <c r="F101" s="12">
        <v>150</v>
      </c>
      <c r="G101" s="12">
        <v>10</v>
      </c>
      <c r="H101" s="12">
        <v>150</v>
      </c>
      <c r="I101" s="12"/>
      <c r="J101" s="13"/>
      <c r="K101" s="12">
        <f t="shared" si="15"/>
        <v>0</v>
      </c>
      <c r="L101" s="12">
        <f t="shared" si="16"/>
        <v>0</v>
      </c>
      <c r="M101" s="14"/>
      <c r="N101" s="15">
        <v>0.1</v>
      </c>
      <c r="O101" s="15">
        <f t="shared" si="17"/>
        <v>0</v>
      </c>
    </row>
    <row r="102" spans="1:17" x14ac:dyDescent="0.2">
      <c r="A102" s="36" t="s">
        <v>235</v>
      </c>
      <c r="B102" s="36" t="s">
        <v>98</v>
      </c>
      <c r="C102" s="36">
        <v>90448200</v>
      </c>
      <c r="D102" s="36" t="s">
        <v>277</v>
      </c>
      <c r="E102" s="12" t="s">
        <v>102</v>
      </c>
      <c r="F102" s="12">
        <v>150</v>
      </c>
      <c r="G102" s="12">
        <v>10</v>
      </c>
      <c r="H102" s="12">
        <v>150</v>
      </c>
      <c r="I102" s="12"/>
      <c r="J102" s="13"/>
      <c r="K102" s="12">
        <f t="shared" si="15"/>
        <v>0</v>
      </c>
      <c r="L102" s="12">
        <f t="shared" si="16"/>
        <v>0</v>
      </c>
      <c r="M102" s="14"/>
      <c r="N102" s="15">
        <v>0.1</v>
      </c>
      <c r="O102" s="15">
        <f t="shared" si="17"/>
        <v>0</v>
      </c>
    </row>
    <row r="103" spans="1:17" x14ac:dyDescent="0.2">
      <c r="A103" s="11" t="s">
        <v>224</v>
      </c>
      <c r="B103" s="11" t="s">
        <v>225</v>
      </c>
      <c r="C103" s="11" t="s">
        <v>224</v>
      </c>
      <c r="D103" s="11" t="s">
        <v>275</v>
      </c>
      <c r="E103" s="12">
        <v>50</v>
      </c>
      <c r="F103" s="12">
        <v>200</v>
      </c>
      <c r="G103" s="12">
        <v>10</v>
      </c>
      <c r="H103" s="12">
        <v>150</v>
      </c>
      <c r="I103" s="12"/>
      <c r="J103" s="13"/>
      <c r="K103" s="12">
        <f t="shared" si="15"/>
        <v>0</v>
      </c>
      <c r="L103" s="12">
        <f t="shared" si="16"/>
        <v>0</v>
      </c>
      <c r="M103" s="14"/>
      <c r="N103" s="15">
        <v>0.06</v>
      </c>
      <c r="O103" s="15">
        <f t="shared" si="17"/>
        <v>0</v>
      </c>
    </row>
    <row r="104" spans="1:17" x14ac:dyDescent="0.2">
      <c r="A104" s="11" t="s">
        <v>99</v>
      </c>
      <c r="B104" s="11" t="s">
        <v>100</v>
      </c>
      <c r="C104" s="11" t="s">
        <v>99</v>
      </c>
      <c r="D104" s="11" t="s">
        <v>275</v>
      </c>
      <c r="E104" s="12">
        <v>50</v>
      </c>
      <c r="F104" s="12">
        <v>300</v>
      </c>
      <c r="G104" s="12">
        <v>10</v>
      </c>
      <c r="H104" s="12">
        <v>75</v>
      </c>
      <c r="I104" s="12"/>
      <c r="J104" s="13"/>
      <c r="K104" s="12">
        <f t="shared" si="15"/>
        <v>0</v>
      </c>
      <c r="L104" s="12">
        <f t="shared" si="16"/>
        <v>0</v>
      </c>
      <c r="M104" s="14"/>
      <c r="N104" s="15">
        <v>0.1</v>
      </c>
      <c r="O104" s="15">
        <f t="shared" si="17"/>
        <v>0</v>
      </c>
    </row>
    <row r="105" spans="1:17" x14ac:dyDescent="0.2">
      <c r="A105" s="36" t="s">
        <v>101</v>
      </c>
      <c r="B105" s="36" t="s">
        <v>100</v>
      </c>
      <c r="C105" s="36">
        <v>90448300</v>
      </c>
      <c r="D105" s="36" t="s">
        <v>277</v>
      </c>
      <c r="E105" s="12" t="s">
        <v>102</v>
      </c>
      <c r="F105" s="12">
        <v>300</v>
      </c>
      <c r="G105" s="12">
        <v>10</v>
      </c>
      <c r="H105" s="12">
        <v>75</v>
      </c>
      <c r="I105" s="12"/>
      <c r="J105" s="13"/>
      <c r="K105" s="12">
        <f t="shared" si="15"/>
        <v>0</v>
      </c>
      <c r="L105" s="12">
        <f t="shared" si="16"/>
        <v>0</v>
      </c>
      <c r="M105" s="14"/>
      <c r="N105" s="15">
        <v>0.1</v>
      </c>
      <c r="O105" s="15">
        <f t="shared" si="17"/>
        <v>0</v>
      </c>
    </row>
    <row r="106" spans="1:17" x14ac:dyDescent="0.2">
      <c r="A106" s="11" t="s">
        <v>103</v>
      </c>
      <c r="B106" s="11" t="s">
        <v>104</v>
      </c>
      <c r="C106" s="11" t="s">
        <v>103</v>
      </c>
      <c r="D106" s="11" t="s">
        <v>275</v>
      </c>
      <c r="E106" s="12">
        <v>50</v>
      </c>
      <c r="F106" s="12">
        <v>450</v>
      </c>
      <c r="G106" s="12">
        <v>10</v>
      </c>
      <c r="H106" s="12">
        <v>50</v>
      </c>
      <c r="I106" s="12"/>
      <c r="J106" s="13"/>
      <c r="K106" s="12">
        <f t="shared" si="15"/>
        <v>0</v>
      </c>
      <c r="L106" s="12">
        <f t="shared" si="16"/>
        <v>0</v>
      </c>
      <c r="M106" s="14"/>
      <c r="N106" s="15">
        <v>0.1</v>
      </c>
      <c r="O106" s="15">
        <f t="shared" si="17"/>
        <v>0</v>
      </c>
    </row>
    <row r="107" spans="1:17" x14ac:dyDescent="0.2">
      <c r="A107" s="36" t="s">
        <v>186</v>
      </c>
      <c r="B107" s="36" t="s">
        <v>104</v>
      </c>
      <c r="C107" s="36">
        <v>90448400</v>
      </c>
      <c r="D107" s="36" t="s">
        <v>277</v>
      </c>
      <c r="E107" s="12" t="s">
        <v>102</v>
      </c>
      <c r="F107" s="12">
        <v>450</v>
      </c>
      <c r="G107" s="12">
        <v>10</v>
      </c>
      <c r="H107" s="12">
        <v>50</v>
      </c>
      <c r="I107" s="12"/>
      <c r="J107" s="13"/>
      <c r="K107" s="12">
        <f t="shared" si="15"/>
        <v>0</v>
      </c>
      <c r="L107" s="12">
        <f t="shared" si="16"/>
        <v>0</v>
      </c>
      <c r="M107" s="14"/>
      <c r="N107" s="15">
        <v>0.1</v>
      </c>
      <c r="O107" s="15">
        <f t="shared" si="17"/>
        <v>0</v>
      </c>
    </row>
    <row r="108" spans="1:17" x14ac:dyDescent="0.2">
      <c r="A108" s="11" t="s">
        <v>105</v>
      </c>
      <c r="B108" s="11" t="s">
        <v>106</v>
      </c>
      <c r="C108" s="11" t="s">
        <v>105</v>
      </c>
      <c r="D108" s="11" t="s">
        <v>275</v>
      </c>
      <c r="E108" s="12">
        <v>50</v>
      </c>
      <c r="F108" s="12">
        <v>600</v>
      </c>
      <c r="G108" s="12">
        <v>10</v>
      </c>
      <c r="H108" s="12">
        <v>50</v>
      </c>
      <c r="I108" s="12"/>
      <c r="J108" s="13"/>
      <c r="K108" s="12">
        <f t="shared" si="15"/>
        <v>0</v>
      </c>
      <c r="L108" s="12">
        <f t="shared" si="16"/>
        <v>0</v>
      </c>
      <c r="M108" s="14"/>
      <c r="N108" s="15">
        <v>0.13</v>
      </c>
      <c r="O108" s="15">
        <f t="shared" si="17"/>
        <v>0</v>
      </c>
    </row>
    <row r="109" spans="1:17" x14ac:dyDescent="0.2">
      <c r="A109" s="36" t="s">
        <v>107</v>
      </c>
      <c r="B109" s="36" t="s">
        <v>106</v>
      </c>
      <c r="C109" s="36">
        <v>90448600</v>
      </c>
      <c r="D109" s="36" t="s">
        <v>277</v>
      </c>
      <c r="E109" s="12" t="s">
        <v>102</v>
      </c>
      <c r="F109" s="12">
        <v>600</v>
      </c>
      <c r="G109" s="12">
        <v>10</v>
      </c>
      <c r="H109" s="12">
        <v>50</v>
      </c>
      <c r="I109" s="12"/>
      <c r="J109" s="13"/>
      <c r="K109" s="12">
        <f t="shared" si="15"/>
        <v>0</v>
      </c>
      <c r="L109" s="12">
        <f t="shared" si="16"/>
        <v>0</v>
      </c>
      <c r="M109" s="14"/>
      <c r="N109" s="15">
        <v>0.13</v>
      </c>
      <c r="O109" s="15">
        <f t="shared" si="17"/>
        <v>0</v>
      </c>
    </row>
    <row r="110" spans="1:17" x14ac:dyDescent="0.2">
      <c r="A110" s="36" t="s">
        <v>266</v>
      </c>
      <c r="B110" s="36" t="s">
        <v>267</v>
      </c>
      <c r="C110" s="36">
        <v>90448605</v>
      </c>
      <c r="D110" s="36" t="s">
        <v>277</v>
      </c>
      <c r="E110" s="12" t="s">
        <v>102</v>
      </c>
      <c r="F110" s="12">
        <v>700</v>
      </c>
      <c r="G110" s="12">
        <v>5</v>
      </c>
      <c r="H110" s="12">
        <v>25</v>
      </c>
      <c r="I110" s="12"/>
      <c r="J110" s="13"/>
      <c r="K110" s="12">
        <f t="shared" si="15"/>
        <v>0</v>
      </c>
      <c r="L110" s="12">
        <f t="shared" si="16"/>
        <v>0</v>
      </c>
      <c r="M110" s="14"/>
      <c r="N110" s="15">
        <v>0.1</v>
      </c>
      <c r="O110" s="15">
        <f t="shared" si="17"/>
        <v>0</v>
      </c>
    </row>
    <row r="111" spans="1:17" x14ac:dyDescent="0.2">
      <c r="A111" s="11" t="s">
        <v>202</v>
      </c>
      <c r="B111" s="11" t="s">
        <v>203</v>
      </c>
      <c r="C111" s="11" t="s">
        <v>202</v>
      </c>
      <c r="D111" s="11" t="s">
        <v>275</v>
      </c>
      <c r="E111" s="12">
        <v>50</v>
      </c>
      <c r="F111" s="12">
        <v>750</v>
      </c>
      <c r="G111" s="12">
        <v>5</v>
      </c>
      <c r="H111" s="12">
        <v>25</v>
      </c>
      <c r="I111" s="12"/>
      <c r="J111" s="13"/>
      <c r="K111" s="12">
        <f t="shared" si="15"/>
        <v>0</v>
      </c>
      <c r="L111" s="12">
        <f t="shared" si="16"/>
        <v>0</v>
      </c>
      <c r="M111" s="14"/>
      <c r="N111" s="15">
        <v>0.1</v>
      </c>
      <c r="O111" s="15">
        <f t="shared" si="17"/>
        <v>0</v>
      </c>
    </row>
    <row r="112" spans="1:17" x14ac:dyDescent="0.2">
      <c r="A112" s="11" t="s">
        <v>108</v>
      </c>
      <c r="B112" s="11" t="s">
        <v>109</v>
      </c>
      <c r="C112" s="11" t="s">
        <v>108</v>
      </c>
      <c r="D112" s="11" t="s">
        <v>275</v>
      </c>
      <c r="E112" s="12">
        <v>50</v>
      </c>
      <c r="F112" s="12">
        <v>900</v>
      </c>
      <c r="G112" s="12">
        <v>5</v>
      </c>
      <c r="H112" s="12">
        <v>25</v>
      </c>
      <c r="I112" s="12"/>
      <c r="J112" s="13"/>
      <c r="K112" s="12">
        <f t="shared" si="15"/>
        <v>0</v>
      </c>
      <c r="L112" s="12">
        <f t="shared" si="16"/>
        <v>0</v>
      </c>
      <c r="M112" s="14"/>
      <c r="N112" s="15">
        <v>0.1</v>
      </c>
      <c r="O112" s="15">
        <f t="shared" si="17"/>
        <v>0</v>
      </c>
    </row>
    <row r="113" spans="1:17" x14ac:dyDescent="0.2">
      <c r="A113" s="36" t="s">
        <v>187</v>
      </c>
      <c r="B113" s="36" t="s">
        <v>109</v>
      </c>
      <c r="C113" s="36">
        <v>90448700</v>
      </c>
      <c r="D113" s="36" t="s">
        <v>277</v>
      </c>
      <c r="E113" s="12" t="s">
        <v>102</v>
      </c>
      <c r="F113" s="12">
        <v>900</v>
      </c>
      <c r="G113" s="12">
        <v>5</v>
      </c>
      <c r="H113" s="12">
        <v>25</v>
      </c>
      <c r="I113" s="12"/>
      <c r="J113" s="13"/>
      <c r="K113" s="12">
        <f t="shared" si="15"/>
        <v>0</v>
      </c>
      <c r="L113" s="12">
        <f t="shared" si="16"/>
        <v>0</v>
      </c>
      <c r="M113" s="14"/>
      <c r="N113" s="15">
        <v>0.1</v>
      </c>
      <c r="O113" s="15">
        <f t="shared" si="17"/>
        <v>0</v>
      </c>
    </row>
    <row r="114" spans="1:17" x14ac:dyDescent="0.2">
      <c r="A114" s="11" t="s">
        <v>110</v>
      </c>
      <c r="B114" s="11" t="s">
        <v>111</v>
      </c>
      <c r="C114" s="11" t="s">
        <v>110</v>
      </c>
      <c r="D114" s="11" t="s">
        <v>275</v>
      </c>
      <c r="E114" s="12">
        <v>50</v>
      </c>
      <c r="F114" s="12">
        <v>1200</v>
      </c>
      <c r="G114" s="12">
        <v>5</v>
      </c>
      <c r="H114" s="12">
        <v>25</v>
      </c>
      <c r="I114" s="12"/>
      <c r="J114" s="13"/>
      <c r="K114" s="12">
        <f t="shared" si="15"/>
        <v>0</v>
      </c>
      <c r="L114" s="12">
        <f t="shared" si="16"/>
        <v>0</v>
      </c>
      <c r="M114" s="14"/>
      <c r="N114" s="15">
        <v>0.13</v>
      </c>
      <c r="O114" s="15">
        <f t="shared" si="17"/>
        <v>0</v>
      </c>
    </row>
    <row r="115" spans="1:17" x14ac:dyDescent="0.2">
      <c r="A115" s="36" t="s">
        <v>204</v>
      </c>
      <c r="B115" s="36" t="s">
        <v>111</v>
      </c>
      <c r="C115" s="31" t="s">
        <v>205</v>
      </c>
      <c r="D115" s="36" t="s">
        <v>277</v>
      </c>
      <c r="E115" s="12">
        <v>50</v>
      </c>
      <c r="F115" s="12">
        <v>1200</v>
      </c>
      <c r="G115" s="12">
        <v>5</v>
      </c>
      <c r="H115" s="12">
        <v>25</v>
      </c>
      <c r="I115" s="12"/>
      <c r="J115" s="13"/>
      <c r="K115" s="12">
        <f t="shared" si="15"/>
        <v>0</v>
      </c>
      <c r="L115" s="12">
        <f t="shared" si="16"/>
        <v>0</v>
      </c>
      <c r="M115" s="14"/>
      <c r="N115" s="15">
        <v>0.13</v>
      </c>
      <c r="O115" s="15">
        <f t="shared" si="17"/>
        <v>0</v>
      </c>
    </row>
    <row r="116" spans="1:17" x14ac:dyDescent="0.2">
      <c r="A116" s="36" t="s">
        <v>268</v>
      </c>
      <c r="B116" s="36" t="s">
        <v>269</v>
      </c>
      <c r="C116" s="31" t="s">
        <v>270</v>
      </c>
      <c r="D116" s="36" t="s">
        <v>277</v>
      </c>
      <c r="E116" s="12">
        <v>50</v>
      </c>
      <c r="F116" s="12">
        <v>2400</v>
      </c>
      <c r="G116" s="12">
        <v>5</v>
      </c>
      <c r="H116" s="12">
        <v>25</v>
      </c>
      <c r="I116" s="12"/>
      <c r="J116" s="13"/>
      <c r="K116" s="12">
        <f t="shared" si="15"/>
        <v>0</v>
      </c>
      <c r="L116" s="12">
        <f t="shared" si="16"/>
        <v>0</v>
      </c>
      <c r="M116" s="14"/>
      <c r="N116" s="15">
        <v>0.13</v>
      </c>
      <c r="O116" s="15">
        <f t="shared" si="17"/>
        <v>0</v>
      </c>
      <c r="P116" s="43">
        <f>SUM(O101:O116)</f>
        <v>0</v>
      </c>
      <c r="Q116" s="3" t="e">
        <f>P116*100/$P$151</f>
        <v>#DIV/0!</v>
      </c>
    </row>
    <row r="117" spans="1:17" x14ac:dyDescent="0.2">
      <c r="A117" s="318" t="s">
        <v>112</v>
      </c>
      <c r="B117" s="319"/>
      <c r="C117" s="29"/>
      <c r="D117" s="29"/>
      <c r="E117" s="30"/>
      <c r="F117" s="12"/>
      <c r="G117" s="12"/>
      <c r="H117" s="12"/>
      <c r="I117" s="12"/>
      <c r="J117" s="36"/>
      <c r="K117" s="12"/>
      <c r="L117" s="12"/>
      <c r="M117" s="14"/>
      <c r="N117" s="12"/>
      <c r="O117" s="15"/>
    </row>
    <row r="118" spans="1:17" x14ac:dyDescent="0.2">
      <c r="A118" s="11" t="s">
        <v>216</v>
      </c>
      <c r="B118" s="11" t="s">
        <v>217</v>
      </c>
      <c r="C118" s="11" t="s">
        <v>216</v>
      </c>
      <c r="D118" s="11" t="s">
        <v>275</v>
      </c>
      <c r="E118" s="12">
        <v>20</v>
      </c>
      <c r="F118" s="12">
        <v>150</v>
      </c>
      <c r="G118" s="12">
        <v>10</v>
      </c>
      <c r="H118" s="12">
        <v>400</v>
      </c>
      <c r="I118" s="12"/>
      <c r="J118" s="36"/>
      <c r="K118" s="12">
        <f t="shared" ref="K118:K150" si="18">SUM(I118:J118)</f>
        <v>0</v>
      </c>
      <c r="L118" s="12">
        <f t="shared" ref="L118:L150" si="19">$K118/$H118</f>
        <v>0</v>
      </c>
      <c r="M118" s="14"/>
      <c r="N118" s="12">
        <v>0.06</v>
      </c>
      <c r="O118" s="15">
        <f t="shared" ref="O118:O150" si="20">$L118*$N118</f>
        <v>0</v>
      </c>
    </row>
    <row r="119" spans="1:17" x14ac:dyDescent="0.2">
      <c r="A119" s="36" t="s">
        <v>226</v>
      </c>
      <c r="B119" s="36" t="s">
        <v>217</v>
      </c>
      <c r="C119" s="36">
        <v>90444200</v>
      </c>
      <c r="D119" s="36" t="s">
        <v>277</v>
      </c>
      <c r="E119" s="12">
        <v>20</v>
      </c>
      <c r="F119" s="12">
        <v>150</v>
      </c>
      <c r="G119" s="12">
        <v>10</v>
      </c>
      <c r="H119" s="12">
        <v>400</v>
      </c>
      <c r="I119" s="12"/>
      <c r="J119" s="36"/>
      <c r="K119" s="12">
        <f t="shared" si="18"/>
        <v>0</v>
      </c>
      <c r="L119" s="12">
        <f t="shared" si="19"/>
        <v>0</v>
      </c>
      <c r="M119" s="14"/>
      <c r="N119" s="12">
        <v>0.06</v>
      </c>
      <c r="O119" s="15">
        <f t="shared" si="20"/>
        <v>0</v>
      </c>
    </row>
    <row r="120" spans="1:17" x14ac:dyDescent="0.2">
      <c r="A120" s="11" t="s">
        <v>191</v>
      </c>
      <c r="B120" s="11" t="s">
        <v>192</v>
      </c>
      <c r="C120" s="11" t="s">
        <v>191</v>
      </c>
      <c r="D120" s="11" t="s">
        <v>275</v>
      </c>
      <c r="E120" s="12">
        <v>20</v>
      </c>
      <c r="F120" s="12">
        <v>200</v>
      </c>
      <c r="G120" s="12">
        <v>10</v>
      </c>
      <c r="H120" s="12">
        <v>300</v>
      </c>
      <c r="I120" s="12"/>
      <c r="J120" s="36"/>
      <c r="K120" s="12">
        <f t="shared" si="18"/>
        <v>0</v>
      </c>
      <c r="L120" s="12">
        <f t="shared" si="19"/>
        <v>0</v>
      </c>
      <c r="M120" s="14"/>
      <c r="N120" s="12">
        <v>0.06</v>
      </c>
      <c r="O120" s="15">
        <f t="shared" si="20"/>
        <v>0</v>
      </c>
    </row>
    <row r="121" spans="1:17" x14ac:dyDescent="0.2">
      <c r="A121" s="11" t="s">
        <v>160</v>
      </c>
      <c r="B121" s="11" t="s">
        <v>161</v>
      </c>
      <c r="C121" s="11" t="s">
        <v>160</v>
      </c>
      <c r="D121" s="11" t="s">
        <v>275</v>
      </c>
      <c r="E121" s="12">
        <v>20</v>
      </c>
      <c r="F121" s="12">
        <v>300</v>
      </c>
      <c r="G121" s="12">
        <v>10</v>
      </c>
      <c r="H121" s="12">
        <v>200</v>
      </c>
      <c r="I121" s="12"/>
      <c r="J121" s="13"/>
      <c r="K121" s="12">
        <f t="shared" si="18"/>
        <v>0</v>
      </c>
      <c r="L121" s="12">
        <f t="shared" si="19"/>
        <v>0</v>
      </c>
      <c r="M121" s="14"/>
      <c r="N121" s="15">
        <v>0.06</v>
      </c>
      <c r="O121" s="15">
        <f t="shared" si="20"/>
        <v>0</v>
      </c>
    </row>
    <row r="122" spans="1:17" x14ac:dyDescent="0.2">
      <c r="A122" s="36" t="s">
        <v>215</v>
      </c>
      <c r="B122" s="36" t="s">
        <v>161</v>
      </c>
      <c r="C122" s="36">
        <v>90444300</v>
      </c>
      <c r="D122" s="36" t="s">
        <v>277</v>
      </c>
      <c r="E122" s="12" t="s">
        <v>46</v>
      </c>
      <c r="F122" s="12">
        <v>300</v>
      </c>
      <c r="G122" s="12">
        <v>10</v>
      </c>
      <c r="H122" s="12">
        <v>200</v>
      </c>
      <c r="I122" s="12"/>
      <c r="J122" s="13"/>
      <c r="K122" s="12">
        <f t="shared" si="18"/>
        <v>0</v>
      </c>
      <c r="L122" s="12">
        <f t="shared" si="19"/>
        <v>0</v>
      </c>
      <c r="M122" s="14"/>
      <c r="N122" s="15">
        <v>0.06</v>
      </c>
      <c r="O122" s="15">
        <f t="shared" si="20"/>
        <v>0</v>
      </c>
    </row>
    <row r="123" spans="1:17" x14ac:dyDescent="0.2">
      <c r="A123" s="11" t="s">
        <v>206</v>
      </c>
      <c r="B123" s="11" t="s">
        <v>114</v>
      </c>
      <c r="C123" s="11" t="s">
        <v>206</v>
      </c>
      <c r="D123" s="11" t="s">
        <v>275</v>
      </c>
      <c r="E123" s="12">
        <v>20</v>
      </c>
      <c r="F123" s="12">
        <v>450</v>
      </c>
      <c r="G123" s="12">
        <v>10</v>
      </c>
      <c r="H123" s="12">
        <v>100</v>
      </c>
      <c r="I123" s="12"/>
      <c r="J123" s="25"/>
      <c r="K123" s="12">
        <f t="shared" si="18"/>
        <v>0</v>
      </c>
      <c r="L123" s="12">
        <f t="shared" si="19"/>
        <v>0</v>
      </c>
      <c r="M123" s="14"/>
      <c r="N123" s="15">
        <v>0.08</v>
      </c>
      <c r="O123" s="15">
        <f t="shared" si="20"/>
        <v>0</v>
      </c>
    </row>
    <row r="124" spans="1:17" x14ac:dyDescent="0.2">
      <c r="A124" s="36" t="s">
        <v>113</v>
      </c>
      <c r="B124" s="36" t="s">
        <v>114</v>
      </c>
      <c r="C124" s="36">
        <v>90444400</v>
      </c>
      <c r="D124" s="36" t="s">
        <v>277</v>
      </c>
      <c r="E124" s="12" t="s">
        <v>46</v>
      </c>
      <c r="F124" s="12">
        <v>450</v>
      </c>
      <c r="G124" s="12">
        <v>10</v>
      </c>
      <c r="H124" s="12">
        <v>100</v>
      </c>
      <c r="I124" s="12"/>
      <c r="J124" s="13"/>
      <c r="K124" s="12">
        <f t="shared" si="18"/>
        <v>0</v>
      </c>
      <c r="L124" s="12">
        <f t="shared" si="19"/>
        <v>0</v>
      </c>
      <c r="M124" s="14"/>
      <c r="N124" s="15">
        <v>0.08</v>
      </c>
      <c r="O124" s="15">
        <f t="shared" si="20"/>
        <v>0</v>
      </c>
    </row>
    <row r="125" spans="1:17" x14ac:dyDescent="0.2">
      <c r="A125" s="11" t="s">
        <v>115</v>
      </c>
      <c r="B125" s="11" t="s">
        <v>116</v>
      </c>
      <c r="C125" s="11" t="s">
        <v>115</v>
      </c>
      <c r="D125" s="11" t="s">
        <v>275</v>
      </c>
      <c r="E125" s="12">
        <v>20</v>
      </c>
      <c r="F125" s="12">
        <v>600</v>
      </c>
      <c r="G125" s="12">
        <v>10</v>
      </c>
      <c r="H125" s="12">
        <v>100</v>
      </c>
      <c r="I125" s="12"/>
      <c r="J125" s="13"/>
      <c r="K125" s="12">
        <f t="shared" si="18"/>
        <v>0</v>
      </c>
      <c r="L125" s="12">
        <f t="shared" si="19"/>
        <v>0</v>
      </c>
      <c r="M125" s="14"/>
      <c r="N125" s="15">
        <v>0.06</v>
      </c>
      <c r="O125" s="15">
        <f t="shared" si="20"/>
        <v>0</v>
      </c>
    </row>
    <row r="126" spans="1:17" x14ac:dyDescent="0.2">
      <c r="A126" s="36" t="s">
        <v>188</v>
      </c>
      <c r="B126" s="36" t="s">
        <v>116</v>
      </c>
      <c r="C126" s="36">
        <v>90444600</v>
      </c>
      <c r="D126" s="36" t="s">
        <v>277</v>
      </c>
      <c r="E126" s="12" t="s">
        <v>46</v>
      </c>
      <c r="F126" s="12">
        <v>600</v>
      </c>
      <c r="G126" s="12">
        <v>10</v>
      </c>
      <c r="H126" s="12">
        <v>100</v>
      </c>
      <c r="I126" s="12"/>
      <c r="J126" s="13"/>
      <c r="K126" s="12">
        <f t="shared" si="18"/>
        <v>0</v>
      </c>
      <c r="L126" s="12">
        <f t="shared" si="19"/>
        <v>0</v>
      </c>
      <c r="M126" s="14"/>
      <c r="N126" s="15">
        <v>0.06</v>
      </c>
      <c r="O126" s="15">
        <f t="shared" si="20"/>
        <v>0</v>
      </c>
    </row>
    <row r="127" spans="1:17" x14ac:dyDescent="0.2">
      <c r="A127" s="11" t="s">
        <v>117</v>
      </c>
      <c r="B127" s="11" t="s">
        <v>118</v>
      </c>
      <c r="C127" s="11" t="s">
        <v>117</v>
      </c>
      <c r="D127" s="11" t="s">
        <v>275</v>
      </c>
      <c r="E127" s="12">
        <v>20</v>
      </c>
      <c r="F127" s="12">
        <v>750</v>
      </c>
      <c r="G127" s="12">
        <v>10</v>
      </c>
      <c r="H127" s="12">
        <v>100</v>
      </c>
      <c r="I127" s="12"/>
      <c r="J127" s="13"/>
      <c r="K127" s="12">
        <f t="shared" si="18"/>
        <v>0</v>
      </c>
      <c r="L127" s="12">
        <f t="shared" si="19"/>
        <v>0</v>
      </c>
      <c r="M127" s="14"/>
      <c r="N127" s="15">
        <v>7.0000000000000007E-2</v>
      </c>
      <c r="O127" s="15">
        <f t="shared" si="20"/>
        <v>0</v>
      </c>
    </row>
    <row r="128" spans="1:17" x14ac:dyDescent="0.2">
      <c r="A128" s="36" t="s">
        <v>189</v>
      </c>
      <c r="B128" s="36" t="s">
        <v>118</v>
      </c>
      <c r="C128" s="36">
        <v>90444700</v>
      </c>
      <c r="D128" s="36" t="s">
        <v>277</v>
      </c>
      <c r="E128" s="12" t="s">
        <v>46</v>
      </c>
      <c r="F128" s="12">
        <v>750</v>
      </c>
      <c r="G128" s="12">
        <v>10</v>
      </c>
      <c r="H128" s="12">
        <v>100</v>
      </c>
      <c r="I128" s="12"/>
      <c r="J128" s="13"/>
      <c r="K128" s="12">
        <f t="shared" si="18"/>
        <v>0</v>
      </c>
      <c r="L128" s="12">
        <f t="shared" si="19"/>
        <v>0</v>
      </c>
      <c r="M128" s="14"/>
      <c r="N128" s="15">
        <v>7.0000000000000007E-2</v>
      </c>
      <c r="O128" s="15">
        <f t="shared" si="20"/>
        <v>0</v>
      </c>
    </row>
    <row r="129" spans="1:17" x14ac:dyDescent="0.2">
      <c r="A129" s="11" t="s">
        <v>119</v>
      </c>
      <c r="B129" s="11" t="s">
        <v>120</v>
      </c>
      <c r="C129" s="11" t="s">
        <v>119</v>
      </c>
      <c r="D129" s="11" t="s">
        <v>275</v>
      </c>
      <c r="E129" s="12">
        <v>20</v>
      </c>
      <c r="F129" s="12">
        <v>900</v>
      </c>
      <c r="G129" s="12">
        <v>10</v>
      </c>
      <c r="H129" s="12">
        <v>50</v>
      </c>
      <c r="I129" s="12"/>
      <c r="J129" s="13"/>
      <c r="K129" s="12">
        <f t="shared" si="18"/>
        <v>0</v>
      </c>
      <c r="L129" s="12">
        <f t="shared" si="19"/>
        <v>0</v>
      </c>
      <c r="M129" s="14"/>
      <c r="N129" s="15">
        <v>0.08</v>
      </c>
      <c r="O129" s="15">
        <f t="shared" si="20"/>
        <v>0</v>
      </c>
    </row>
    <row r="130" spans="1:17" x14ac:dyDescent="0.2">
      <c r="A130" s="36" t="s">
        <v>263</v>
      </c>
      <c r="B130" s="36" t="s">
        <v>120</v>
      </c>
      <c r="C130" s="36">
        <v>90444800</v>
      </c>
      <c r="D130" s="36" t="s">
        <v>277</v>
      </c>
      <c r="E130" s="12" t="s">
        <v>46</v>
      </c>
      <c r="F130" s="12">
        <v>900</v>
      </c>
      <c r="G130" s="12">
        <v>10</v>
      </c>
      <c r="H130" s="12">
        <v>50</v>
      </c>
      <c r="I130" s="12"/>
      <c r="J130" s="13"/>
      <c r="K130" s="12">
        <f t="shared" si="18"/>
        <v>0</v>
      </c>
      <c r="L130" s="12">
        <f t="shared" si="19"/>
        <v>0</v>
      </c>
      <c r="M130" s="14"/>
      <c r="N130" s="15">
        <v>0.08</v>
      </c>
      <c r="O130" s="15">
        <f t="shared" si="20"/>
        <v>0</v>
      </c>
    </row>
    <row r="131" spans="1:17" x14ac:dyDescent="0.2">
      <c r="A131" s="11" t="s">
        <v>121</v>
      </c>
      <c r="B131" s="11" t="s">
        <v>122</v>
      </c>
      <c r="C131" s="11" t="s">
        <v>121</v>
      </c>
      <c r="D131" s="11" t="s">
        <v>275</v>
      </c>
      <c r="E131" s="12">
        <v>20</v>
      </c>
      <c r="F131" s="12">
        <v>1200</v>
      </c>
      <c r="G131" s="12">
        <v>10</v>
      </c>
      <c r="H131" s="12">
        <v>50</v>
      </c>
      <c r="I131" s="12"/>
      <c r="J131" s="13"/>
      <c r="K131" s="12">
        <f t="shared" si="18"/>
        <v>0</v>
      </c>
      <c r="L131" s="12">
        <f t="shared" si="19"/>
        <v>0</v>
      </c>
      <c r="M131" s="14"/>
      <c r="N131" s="15">
        <v>0.11</v>
      </c>
      <c r="O131" s="15">
        <f t="shared" si="20"/>
        <v>0</v>
      </c>
    </row>
    <row r="132" spans="1:17" x14ac:dyDescent="0.2">
      <c r="A132" s="11" t="s">
        <v>207</v>
      </c>
      <c r="B132" s="11" t="s">
        <v>208</v>
      </c>
      <c r="C132" s="11" t="s">
        <v>207</v>
      </c>
      <c r="D132" s="11" t="s">
        <v>275</v>
      </c>
      <c r="E132" s="12">
        <v>20</v>
      </c>
      <c r="F132" s="12">
        <v>1500</v>
      </c>
      <c r="G132" s="12">
        <v>10</v>
      </c>
      <c r="H132" s="12">
        <v>50</v>
      </c>
      <c r="I132" s="12"/>
      <c r="J132" s="13"/>
      <c r="K132" s="12">
        <f t="shared" si="18"/>
        <v>0</v>
      </c>
      <c r="L132" s="12">
        <f t="shared" si="19"/>
        <v>0</v>
      </c>
      <c r="M132" s="14"/>
      <c r="N132" s="15">
        <v>7.0000000000000007E-2</v>
      </c>
      <c r="O132" s="15">
        <f t="shared" si="20"/>
        <v>0</v>
      </c>
    </row>
    <row r="133" spans="1:17" x14ac:dyDescent="0.2">
      <c r="A133" s="11" t="s">
        <v>209</v>
      </c>
      <c r="B133" s="11" t="s">
        <v>210</v>
      </c>
      <c r="C133" s="11" t="s">
        <v>209</v>
      </c>
      <c r="D133" s="11" t="s">
        <v>275</v>
      </c>
      <c r="E133" s="12">
        <v>20</v>
      </c>
      <c r="F133" s="12">
        <v>1800</v>
      </c>
      <c r="G133" s="12">
        <v>10</v>
      </c>
      <c r="H133" s="12">
        <v>50</v>
      </c>
      <c r="I133" s="12"/>
      <c r="J133" s="13"/>
      <c r="K133" s="12">
        <f t="shared" si="18"/>
        <v>0</v>
      </c>
      <c r="L133" s="12">
        <f t="shared" si="19"/>
        <v>0</v>
      </c>
      <c r="M133" s="51"/>
      <c r="N133" s="15">
        <v>0.09</v>
      </c>
      <c r="O133" s="15">
        <f t="shared" si="20"/>
        <v>0</v>
      </c>
      <c r="P133" s="43">
        <f>SUM(O118:O133)</f>
        <v>0</v>
      </c>
      <c r="Q133" s="3" t="e">
        <f>P133*100/$P$151</f>
        <v>#DIV/0!</v>
      </c>
    </row>
    <row r="134" spans="1:17" x14ac:dyDescent="0.2">
      <c r="A134" s="11" t="s">
        <v>123</v>
      </c>
      <c r="B134" s="11" t="s">
        <v>124</v>
      </c>
      <c r="C134" s="11" t="s">
        <v>123</v>
      </c>
      <c r="D134" s="11" t="s">
        <v>275</v>
      </c>
      <c r="E134" s="12">
        <v>25</v>
      </c>
      <c r="F134" s="12">
        <v>150</v>
      </c>
      <c r="G134" s="12">
        <v>10</v>
      </c>
      <c r="H134" s="12">
        <v>200</v>
      </c>
      <c r="I134" s="12"/>
      <c r="J134" s="13"/>
      <c r="K134" s="12">
        <f t="shared" si="18"/>
        <v>0</v>
      </c>
      <c r="L134" s="12">
        <f t="shared" si="19"/>
        <v>0</v>
      </c>
      <c r="M134" s="14"/>
      <c r="N134" s="15">
        <v>0.04</v>
      </c>
      <c r="O134" s="15">
        <f t="shared" si="20"/>
        <v>0</v>
      </c>
    </row>
    <row r="135" spans="1:17" x14ac:dyDescent="0.2">
      <c r="A135" s="36" t="s">
        <v>257</v>
      </c>
      <c r="B135" s="36" t="s">
        <v>124</v>
      </c>
      <c r="C135" s="36">
        <v>90445200</v>
      </c>
      <c r="D135" s="36" t="s">
        <v>277</v>
      </c>
      <c r="E135" s="12">
        <v>25</v>
      </c>
      <c r="F135" s="12">
        <v>150</v>
      </c>
      <c r="G135" s="12">
        <v>10</v>
      </c>
      <c r="H135" s="12">
        <v>200</v>
      </c>
      <c r="I135" s="12"/>
      <c r="J135" s="13"/>
      <c r="K135" s="12">
        <f t="shared" si="18"/>
        <v>0</v>
      </c>
      <c r="L135" s="12">
        <f t="shared" si="19"/>
        <v>0</v>
      </c>
      <c r="M135" s="14"/>
      <c r="N135" s="15">
        <v>0.04</v>
      </c>
      <c r="O135" s="15">
        <f t="shared" si="20"/>
        <v>0</v>
      </c>
    </row>
    <row r="136" spans="1:17" x14ac:dyDescent="0.2">
      <c r="A136" s="11" t="s">
        <v>125</v>
      </c>
      <c r="B136" s="11" t="s">
        <v>126</v>
      </c>
      <c r="C136" s="11" t="s">
        <v>125</v>
      </c>
      <c r="D136" s="11" t="s">
        <v>275</v>
      </c>
      <c r="E136" s="12">
        <v>25</v>
      </c>
      <c r="F136" s="12">
        <v>300</v>
      </c>
      <c r="G136" s="12">
        <v>10</v>
      </c>
      <c r="H136" s="12">
        <v>100</v>
      </c>
      <c r="I136" s="12"/>
      <c r="J136" s="13"/>
      <c r="K136" s="12">
        <f t="shared" si="18"/>
        <v>0</v>
      </c>
      <c r="L136" s="12">
        <f t="shared" si="19"/>
        <v>0</v>
      </c>
      <c r="M136" s="14"/>
      <c r="N136" s="15">
        <v>0.04</v>
      </c>
      <c r="O136" s="15">
        <f t="shared" si="20"/>
        <v>0</v>
      </c>
    </row>
    <row r="137" spans="1:17" x14ac:dyDescent="0.2">
      <c r="A137" s="36" t="s">
        <v>127</v>
      </c>
      <c r="B137" s="36" t="s">
        <v>126</v>
      </c>
      <c r="C137" s="36">
        <v>90445300</v>
      </c>
      <c r="D137" s="36" t="s">
        <v>277</v>
      </c>
      <c r="E137" s="12" t="s">
        <v>63</v>
      </c>
      <c r="F137" s="12">
        <v>300</v>
      </c>
      <c r="G137" s="12">
        <v>10</v>
      </c>
      <c r="H137" s="12">
        <v>100</v>
      </c>
      <c r="I137" s="12"/>
      <c r="J137" s="13"/>
      <c r="K137" s="12">
        <f t="shared" si="18"/>
        <v>0</v>
      </c>
      <c r="L137" s="12">
        <f t="shared" si="19"/>
        <v>0</v>
      </c>
      <c r="M137" s="14"/>
      <c r="N137" s="15">
        <v>0.04</v>
      </c>
      <c r="O137" s="15">
        <f t="shared" si="20"/>
        <v>0</v>
      </c>
    </row>
    <row r="138" spans="1:17" x14ac:dyDescent="0.2">
      <c r="A138" s="11" t="s">
        <v>128</v>
      </c>
      <c r="B138" s="11" t="s">
        <v>129</v>
      </c>
      <c r="C138" s="11" t="s">
        <v>128</v>
      </c>
      <c r="D138" s="11" t="s">
        <v>275</v>
      </c>
      <c r="E138" s="12">
        <v>25</v>
      </c>
      <c r="F138" s="12">
        <v>450</v>
      </c>
      <c r="G138" s="12">
        <v>10</v>
      </c>
      <c r="H138" s="12">
        <v>100</v>
      </c>
      <c r="I138" s="12"/>
      <c r="J138" s="13"/>
      <c r="K138" s="12">
        <f t="shared" si="18"/>
        <v>0</v>
      </c>
      <c r="L138" s="12">
        <f t="shared" si="19"/>
        <v>0</v>
      </c>
      <c r="M138" s="14"/>
      <c r="N138" s="15">
        <v>0.06</v>
      </c>
      <c r="O138" s="15">
        <f t="shared" si="20"/>
        <v>0</v>
      </c>
    </row>
    <row r="139" spans="1:17" x14ac:dyDescent="0.2">
      <c r="A139" s="36" t="s">
        <v>190</v>
      </c>
      <c r="B139" s="36" t="s">
        <v>129</v>
      </c>
      <c r="C139" s="36">
        <v>90445400</v>
      </c>
      <c r="D139" s="36" t="s">
        <v>277</v>
      </c>
      <c r="E139" s="12" t="s">
        <v>63</v>
      </c>
      <c r="F139" s="12">
        <v>450</v>
      </c>
      <c r="G139" s="12">
        <v>10</v>
      </c>
      <c r="H139" s="12">
        <v>100</v>
      </c>
      <c r="I139" s="12"/>
      <c r="J139" s="13"/>
      <c r="K139" s="12">
        <f t="shared" si="18"/>
        <v>0</v>
      </c>
      <c r="L139" s="12">
        <f t="shared" si="19"/>
        <v>0</v>
      </c>
      <c r="M139" s="14"/>
      <c r="N139" s="15">
        <v>0.06</v>
      </c>
      <c r="O139" s="15">
        <f t="shared" si="20"/>
        <v>0</v>
      </c>
    </row>
    <row r="140" spans="1:17" x14ac:dyDescent="0.2">
      <c r="A140" s="11" t="s">
        <v>130</v>
      </c>
      <c r="B140" s="11" t="s">
        <v>131</v>
      </c>
      <c r="C140" s="11" t="s">
        <v>130</v>
      </c>
      <c r="D140" s="11" t="s">
        <v>275</v>
      </c>
      <c r="E140" s="12">
        <v>25</v>
      </c>
      <c r="F140" s="12">
        <v>600</v>
      </c>
      <c r="G140" s="12">
        <v>10</v>
      </c>
      <c r="H140" s="12">
        <v>50</v>
      </c>
      <c r="I140" s="12"/>
      <c r="J140" s="13"/>
      <c r="K140" s="12">
        <f t="shared" si="18"/>
        <v>0</v>
      </c>
      <c r="L140" s="12">
        <f t="shared" si="19"/>
        <v>0</v>
      </c>
      <c r="M140" s="14"/>
      <c r="N140" s="15">
        <v>0.04</v>
      </c>
      <c r="O140" s="15">
        <f t="shared" si="20"/>
        <v>0</v>
      </c>
    </row>
    <row r="141" spans="1:17" x14ac:dyDescent="0.2">
      <c r="A141" s="36" t="s">
        <v>211</v>
      </c>
      <c r="B141" s="36" t="s">
        <v>131</v>
      </c>
      <c r="C141" s="36">
        <v>90445600</v>
      </c>
      <c r="D141" s="36" t="s">
        <v>277</v>
      </c>
      <c r="E141" s="12">
        <v>25</v>
      </c>
      <c r="F141" s="12">
        <v>600</v>
      </c>
      <c r="G141" s="12">
        <v>10</v>
      </c>
      <c r="H141" s="12">
        <v>50</v>
      </c>
      <c r="I141" s="12"/>
      <c r="J141" s="13"/>
      <c r="K141" s="12">
        <f t="shared" si="18"/>
        <v>0</v>
      </c>
      <c r="L141" s="12">
        <f t="shared" si="19"/>
        <v>0</v>
      </c>
      <c r="M141" s="14"/>
      <c r="N141" s="15">
        <v>0.04</v>
      </c>
      <c r="O141" s="15">
        <f t="shared" si="20"/>
        <v>0</v>
      </c>
    </row>
    <row r="142" spans="1:17" x14ac:dyDescent="0.2">
      <c r="A142" s="11" t="s">
        <v>162</v>
      </c>
      <c r="B142" s="11" t="s">
        <v>163</v>
      </c>
      <c r="C142" s="11" t="s">
        <v>162</v>
      </c>
      <c r="D142" s="11" t="s">
        <v>275</v>
      </c>
      <c r="E142" s="12">
        <v>25</v>
      </c>
      <c r="F142" s="12">
        <v>750</v>
      </c>
      <c r="G142" s="12">
        <v>10</v>
      </c>
      <c r="H142" s="12">
        <v>50</v>
      </c>
      <c r="I142" s="12"/>
      <c r="J142" s="13"/>
      <c r="K142" s="12">
        <f t="shared" si="18"/>
        <v>0</v>
      </c>
      <c r="L142" s="12">
        <f t="shared" si="19"/>
        <v>0</v>
      </c>
      <c r="M142" s="14"/>
      <c r="N142" s="15">
        <v>0.04</v>
      </c>
      <c r="O142" s="15">
        <f t="shared" si="20"/>
        <v>0</v>
      </c>
    </row>
    <row r="143" spans="1:17" x14ac:dyDescent="0.2">
      <c r="A143" s="36" t="s">
        <v>218</v>
      </c>
      <c r="B143" s="36" t="s">
        <v>163</v>
      </c>
      <c r="C143" s="31" t="s">
        <v>219</v>
      </c>
      <c r="D143" s="36" t="s">
        <v>277</v>
      </c>
      <c r="E143" s="12">
        <v>25</v>
      </c>
      <c r="F143" s="12">
        <v>750</v>
      </c>
      <c r="G143" s="12">
        <v>10</v>
      </c>
      <c r="H143" s="12">
        <v>50</v>
      </c>
      <c r="I143" s="12"/>
      <c r="J143" s="13"/>
      <c r="K143" s="12">
        <f t="shared" si="18"/>
        <v>0</v>
      </c>
      <c r="L143" s="12">
        <f t="shared" si="19"/>
        <v>0</v>
      </c>
      <c r="M143" s="14"/>
      <c r="N143" s="15">
        <v>0.04</v>
      </c>
      <c r="O143" s="15">
        <f t="shared" si="20"/>
        <v>0</v>
      </c>
    </row>
    <row r="144" spans="1:17" x14ac:dyDescent="0.2">
      <c r="A144" s="11" t="s">
        <v>132</v>
      </c>
      <c r="B144" s="11" t="s">
        <v>133</v>
      </c>
      <c r="C144" s="11" t="s">
        <v>132</v>
      </c>
      <c r="D144" s="11" t="s">
        <v>275</v>
      </c>
      <c r="E144" s="12">
        <v>25</v>
      </c>
      <c r="F144" s="12">
        <v>900</v>
      </c>
      <c r="G144" s="12">
        <v>10</v>
      </c>
      <c r="H144" s="12">
        <v>50</v>
      </c>
      <c r="I144" s="12"/>
      <c r="J144" s="13"/>
      <c r="K144" s="12">
        <f t="shared" si="18"/>
        <v>0</v>
      </c>
      <c r="L144" s="12">
        <f t="shared" si="19"/>
        <v>0</v>
      </c>
      <c r="M144" s="14"/>
      <c r="N144" s="15">
        <v>0.06</v>
      </c>
      <c r="O144" s="15">
        <f t="shared" si="20"/>
        <v>0</v>
      </c>
    </row>
    <row r="145" spans="1:17" x14ac:dyDescent="0.2">
      <c r="A145" s="36" t="s">
        <v>264</v>
      </c>
      <c r="B145" s="36" t="s">
        <v>133</v>
      </c>
      <c r="C145" s="31" t="s">
        <v>265</v>
      </c>
      <c r="D145" s="36" t="s">
        <v>277</v>
      </c>
      <c r="E145" s="12">
        <v>25</v>
      </c>
      <c r="F145" s="12">
        <v>900</v>
      </c>
      <c r="G145" s="12">
        <v>10</v>
      </c>
      <c r="H145" s="12">
        <v>50</v>
      </c>
      <c r="I145" s="12"/>
      <c r="J145" s="13"/>
      <c r="K145" s="12">
        <f t="shared" si="18"/>
        <v>0</v>
      </c>
      <c r="L145" s="12">
        <f t="shared" si="19"/>
        <v>0</v>
      </c>
      <c r="M145" s="14"/>
      <c r="N145" s="15">
        <v>0.06</v>
      </c>
      <c r="O145" s="15">
        <f t="shared" si="20"/>
        <v>0</v>
      </c>
    </row>
    <row r="146" spans="1:17" x14ac:dyDescent="0.2">
      <c r="A146" s="11" t="s">
        <v>134</v>
      </c>
      <c r="B146" s="11" t="s">
        <v>135</v>
      </c>
      <c r="C146" s="11" t="s">
        <v>134</v>
      </c>
      <c r="D146" s="11" t="s">
        <v>275</v>
      </c>
      <c r="E146" s="12">
        <v>25</v>
      </c>
      <c r="F146" s="12">
        <v>1200</v>
      </c>
      <c r="G146" s="12">
        <v>10</v>
      </c>
      <c r="H146" s="12">
        <v>50</v>
      </c>
      <c r="I146" s="12"/>
      <c r="J146" s="13"/>
      <c r="K146" s="12">
        <f t="shared" si="18"/>
        <v>0</v>
      </c>
      <c r="L146" s="12">
        <f t="shared" si="19"/>
        <v>0</v>
      </c>
      <c r="M146" s="14"/>
      <c r="N146" s="15">
        <v>0.08</v>
      </c>
      <c r="O146" s="15">
        <f t="shared" si="20"/>
        <v>0</v>
      </c>
    </row>
    <row r="147" spans="1:17" x14ac:dyDescent="0.2">
      <c r="A147" s="11" t="s">
        <v>238</v>
      </c>
      <c r="B147" s="11" t="s">
        <v>239</v>
      </c>
      <c r="C147" s="11" t="s">
        <v>238</v>
      </c>
      <c r="D147" s="11" t="s">
        <v>275</v>
      </c>
      <c r="E147" s="12">
        <v>25</v>
      </c>
      <c r="F147" s="12">
        <v>1524</v>
      </c>
      <c r="G147" s="12">
        <v>10</v>
      </c>
      <c r="H147" s="12">
        <v>50</v>
      </c>
      <c r="I147" s="12"/>
      <c r="J147" s="13"/>
      <c r="K147" s="12">
        <f t="shared" si="18"/>
        <v>0</v>
      </c>
      <c r="L147" s="12">
        <f t="shared" si="19"/>
        <v>0</v>
      </c>
      <c r="M147" s="14"/>
      <c r="N147" s="15">
        <v>0.08</v>
      </c>
      <c r="O147" s="15">
        <f t="shared" si="20"/>
        <v>0</v>
      </c>
    </row>
    <row r="148" spans="1:17" x14ac:dyDescent="0.2">
      <c r="A148" s="11" t="s">
        <v>164</v>
      </c>
      <c r="B148" s="11" t="s">
        <v>165</v>
      </c>
      <c r="C148" s="11" t="s">
        <v>164</v>
      </c>
      <c r="D148" s="11" t="s">
        <v>275</v>
      </c>
      <c r="E148" s="12">
        <v>25</v>
      </c>
      <c r="F148" s="12">
        <v>1800</v>
      </c>
      <c r="G148" s="12">
        <v>10</v>
      </c>
      <c r="H148" s="12">
        <v>50</v>
      </c>
      <c r="I148" s="12"/>
      <c r="J148" s="13"/>
      <c r="K148" s="12">
        <f t="shared" si="18"/>
        <v>0</v>
      </c>
      <c r="L148" s="12">
        <f t="shared" si="19"/>
        <v>0</v>
      </c>
      <c r="M148" s="14"/>
      <c r="N148" s="15">
        <v>0.12</v>
      </c>
      <c r="O148" s="15">
        <f t="shared" si="20"/>
        <v>0</v>
      </c>
    </row>
    <row r="149" spans="1:17" x14ac:dyDescent="0.2">
      <c r="A149" s="36" t="s">
        <v>227</v>
      </c>
      <c r="B149" s="36" t="s">
        <v>165</v>
      </c>
      <c r="C149" s="36">
        <v>90445900</v>
      </c>
      <c r="D149" s="36" t="s">
        <v>277</v>
      </c>
      <c r="E149" s="12">
        <v>25</v>
      </c>
      <c r="F149" s="12">
        <v>1800</v>
      </c>
      <c r="G149" s="12">
        <v>10</v>
      </c>
      <c r="H149" s="12">
        <v>50</v>
      </c>
      <c r="I149" s="12"/>
      <c r="J149" s="13"/>
      <c r="K149" s="12">
        <f t="shared" si="18"/>
        <v>0</v>
      </c>
      <c r="L149" s="12">
        <f t="shared" si="19"/>
        <v>0</v>
      </c>
      <c r="M149" s="14"/>
      <c r="N149" s="15">
        <v>0.12</v>
      </c>
      <c r="O149" s="15">
        <f t="shared" si="20"/>
        <v>0</v>
      </c>
      <c r="P149" s="43"/>
    </row>
    <row r="150" spans="1:17" x14ac:dyDescent="0.2">
      <c r="A150" s="36" t="s">
        <v>301</v>
      </c>
      <c r="B150" s="36" t="s">
        <v>302</v>
      </c>
      <c r="C150" s="36">
        <v>90446000</v>
      </c>
      <c r="D150" s="36" t="s">
        <v>277</v>
      </c>
      <c r="E150" s="12">
        <v>25</v>
      </c>
      <c r="F150" s="12">
        <v>2400</v>
      </c>
      <c r="G150" s="12">
        <v>10</v>
      </c>
      <c r="H150" s="12">
        <v>50</v>
      </c>
      <c r="I150" s="12"/>
      <c r="J150" s="13"/>
      <c r="K150" s="12">
        <f t="shared" si="18"/>
        <v>0</v>
      </c>
      <c r="L150" s="12">
        <f t="shared" si="19"/>
        <v>0</v>
      </c>
      <c r="M150" s="14"/>
      <c r="N150" s="15">
        <v>0.12</v>
      </c>
      <c r="O150" s="15">
        <f t="shared" si="20"/>
        <v>0</v>
      </c>
      <c r="P150" s="43">
        <f>SUM(O134:O150)</f>
        <v>0</v>
      </c>
      <c r="Q150" s="3" t="e">
        <f>P150*100/$P$151</f>
        <v>#DIV/0!</v>
      </c>
    </row>
    <row r="151" spans="1:17" x14ac:dyDescent="0.2">
      <c r="A151" s="313"/>
      <c r="B151" s="313"/>
      <c r="C151" s="313"/>
      <c r="D151" s="313"/>
      <c r="E151" s="313"/>
      <c r="F151" s="313"/>
      <c r="G151" s="313"/>
      <c r="H151" s="314"/>
      <c r="I151" s="36">
        <f t="shared" ref="I151" si="21">SUBTOTAL(9,I5:I150)</f>
        <v>500</v>
      </c>
      <c r="J151" s="36">
        <f t="shared" ref="J151" si="22">SUBTOTAL(9,J5:J150)</f>
        <v>0</v>
      </c>
      <c r="K151" s="36">
        <f>SUBTOTAL(9,K5:K150)</f>
        <v>500</v>
      </c>
      <c r="L151" s="36">
        <f>SUBTOTAL(9,L5:L150)</f>
        <v>10</v>
      </c>
      <c r="M151" s="32"/>
      <c r="N151" s="12"/>
      <c r="O151" s="36">
        <f>SUBTOTAL(9,O5:O150)</f>
        <v>0.89999999999999991</v>
      </c>
      <c r="P151" s="3">
        <f>SUM(P5:P150)</f>
        <v>0</v>
      </c>
      <c r="Q151" s="3" t="e">
        <f>SUM(Q5:Q150)</f>
        <v>#DIV/0!</v>
      </c>
    </row>
    <row r="152" spans="1:17" x14ac:dyDescent="0.2">
      <c r="A152" s="312"/>
      <c r="B152" s="313"/>
      <c r="C152" s="313"/>
      <c r="D152" s="313"/>
      <c r="E152" s="313"/>
      <c r="F152" s="313"/>
      <c r="G152" s="313"/>
      <c r="H152" s="314"/>
      <c r="I152" s="36"/>
      <c r="J152" s="36"/>
      <c r="K152" s="36"/>
      <c r="L152" s="36">
        <f>SUM(I152:J152)</f>
        <v>0</v>
      </c>
      <c r="O152" s="3">
        <f>O151/30</f>
        <v>2.9999999999999995E-2</v>
      </c>
    </row>
    <row r="153" spans="1:17" x14ac:dyDescent="0.2">
      <c r="A153" s="312"/>
      <c r="B153" s="313"/>
      <c r="C153" s="313"/>
      <c r="D153" s="313"/>
      <c r="E153" s="313"/>
      <c r="F153" s="313"/>
      <c r="G153" s="313"/>
      <c r="H153" s="314"/>
      <c r="I153" s="36"/>
      <c r="J153" s="36"/>
      <c r="K153" s="36"/>
      <c r="L153" s="36">
        <f>SUM(I153:J153)</f>
        <v>0</v>
      </c>
    </row>
    <row r="154" spans="1:17" x14ac:dyDescent="0.2">
      <c r="A154" s="34"/>
      <c r="B154" s="34"/>
      <c r="C154" s="34"/>
      <c r="D154" s="34"/>
      <c r="E154" s="34"/>
      <c r="F154" s="34"/>
      <c r="G154" s="34"/>
      <c r="H154" s="34"/>
    </row>
    <row r="155" spans="1:17" x14ac:dyDescent="0.2">
      <c r="A155" s="28" t="s">
        <v>136</v>
      </c>
      <c r="B155" s="28" t="s">
        <v>136</v>
      </c>
      <c r="C155" s="30"/>
      <c r="D155" s="30"/>
      <c r="E155" s="8" t="s">
        <v>10</v>
      </c>
      <c r="F155" s="8" t="s">
        <v>137</v>
      </c>
      <c r="G155" s="300" t="s">
        <v>138</v>
      </c>
      <c r="H155" s="301"/>
      <c r="I155" s="20"/>
      <c r="J155" s="20"/>
      <c r="K155" s="12"/>
      <c r="L155" s="12"/>
      <c r="M155" s="35"/>
      <c r="N155" s="12"/>
      <c r="O155" s="15"/>
    </row>
    <row r="156" spans="1:17" x14ac:dyDescent="0.2">
      <c r="A156" s="36"/>
      <c r="B156" s="36"/>
      <c r="C156" s="36"/>
      <c r="D156" s="36"/>
      <c r="E156" s="8"/>
      <c r="F156" s="8"/>
      <c r="G156" s="8" t="s">
        <v>139</v>
      </c>
      <c r="H156" s="8" t="s">
        <v>140</v>
      </c>
      <c r="I156" s="8" t="s">
        <v>140</v>
      </c>
      <c r="J156" s="8" t="s">
        <v>140</v>
      </c>
      <c r="K156" s="36" t="s">
        <v>140</v>
      </c>
      <c r="L156" s="36" t="s">
        <v>12</v>
      </c>
      <c r="M156" s="37"/>
      <c r="N156" s="12"/>
      <c r="O156" s="15"/>
    </row>
    <row r="157" spans="1:17" x14ac:dyDescent="0.2">
      <c r="A157" s="38" t="s">
        <v>142</v>
      </c>
      <c r="B157" s="38" t="s">
        <v>143</v>
      </c>
      <c r="C157" s="38" t="s">
        <v>142</v>
      </c>
      <c r="D157" s="38" t="s">
        <v>142</v>
      </c>
      <c r="E157" s="12">
        <v>13</v>
      </c>
      <c r="F157" s="12">
        <v>25</v>
      </c>
      <c r="G157" s="12">
        <v>5</v>
      </c>
      <c r="H157" s="12">
        <v>125</v>
      </c>
      <c r="I157" s="12"/>
      <c r="J157" s="12"/>
      <c r="K157" s="12">
        <f>SUM(I157:J157)</f>
        <v>0</v>
      </c>
      <c r="L157" s="12">
        <f>$K157/$H157</f>
        <v>0</v>
      </c>
      <c r="M157" s="39"/>
      <c r="N157" s="15">
        <v>0.09</v>
      </c>
      <c r="O157" s="15">
        <f>$L157*$N157</f>
        <v>0</v>
      </c>
    </row>
    <row r="158" spans="1:17" x14ac:dyDescent="0.2">
      <c r="A158" s="38" t="s">
        <v>144</v>
      </c>
      <c r="B158" s="38" t="s">
        <v>145</v>
      </c>
      <c r="C158" s="38" t="s">
        <v>144</v>
      </c>
      <c r="D158" s="38" t="s">
        <v>144</v>
      </c>
      <c r="E158" s="12">
        <v>19</v>
      </c>
      <c r="F158" s="12">
        <v>25</v>
      </c>
      <c r="G158" s="12">
        <v>5</v>
      </c>
      <c r="H158" s="12">
        <v>125</v>
      </c>
      <c r="I158" s="12"/>
      <c r="J158" s="12"/>
      <c r="K158" s="12">
        <f>SUM(I158:J158)</f>
        <v>0</v>
      </c>
      <c r="L158" s="12">
        <f>$K158/$H158</f>
        <v>0</v>
      </c>
      <c r="M158" s="39"/>
      <c r="N158" s="15">
        <v>0.15</v>
      </c>
      <c r="O158" s="15">
        <f>$L158*$N158</f>
        <v>0</v>
      </c>
    </row>
    <row r="159" spans="1:17" x14ac:dyDescent="0.2">
      <c r="B159" s="3"/>
      <c r="I159" s="36"/>
      <c r="J159" s="36">
        <f t="shared" ref="J159" si="23">SUM(J157:J158)</f>
        <v>0</v>
      </c>
      <c r="K159" s="36">
        <f>SUBTOTAL(9,K157:K158)</f>
        <v>0</v>
      </c>
      <c r="L159" s="36">
        <f>SUBTOTAL(9,L157:L158)</f>
        <v>0</v>
      </c>
      <c r="M159" s="37"/>
      <c r="N159" s="12"/>
      <c r="O159" s="33">
        <f>SUBTOTAL(9,O157:O158)</f>
        <v>0</v>
      </c>
    </row>
    <row r="160" spans="1:17" x14ac:dyDescent="0.2">
      <c r="B160" s="3"/>
      <c r="I160" s="40"/>
      <c r="J160" s="40"/>
      <c r="K160" s="36">
        <v>0</v>
      </c>
      <c r="L160" s="36">
        <v>0</v>
      </c>
      <c r="M160" s="35"/>
      <c r="N160" s="12"/>
      <c r="O160" s="33">
        <v>0</v>
      </c>
    </row>
  </sheetData>
  <autoFilter ref="D3:D153"/>
  <mergeCells count="10">
    <mergeCell ref="K3:L3"/>
    <mergeCell ref="N3:O3"/>
    <mergeCell ref="A117:B117"/>
    <mergeCell ref="A151:H151"/>
    <mergeCell ref="A152:H152"/>
    <mergeCell ref="A153:H153"/>
    <mergeCell ref="G155:H155"/>
    <mergeCell ref="A1:D1"/>
    <mergeCell ref="A2:D2"/>
    <mergeCell ref="G3:H3"/>
  </mergeCells>
  <conditionalFormatting sqref="A5:XFD150">
    <cfRule type="expression" dxfId="53" priority="2">
      <formula>MOD(ROW(),2)</formula>
    </cfRule>
  </conditionalFormatting>
  <conditionalFormatting sqref="K5:K150">
    <cfRule type="cellIs" dxfId="52" priority="1" operator="greaterThan">
      <formula>10000</formula>
    </cfRule>
    <cfRule type="cellIs" dxfId="51" priority="4" operator="greaterThan">
      <formula>10000</formula>
    </cfRule>
  </conditionalFormatting>
  <conditionalFormatting sqref="K118:K150">
    <cfRule type="cellIs" dxfId="50" priority="9" operator="greaterThan">
      <formula>2000</formula>
    </cfRule>
  </conditionalFormatting>
  <conditionalFormatting sqref="O5:O116">
    <cfRule type="cellIs" dxfId="49" priority="3" operator="greaterThan">
      <formula>10</formula>
    </cfRule>
  </conditionalFormatting>
  <pageMargins left="0.25" right="0.25" top="0.75" bottom="0.75" header="0.3" footer="0.3"/>
  <pageSetup paperSize="9" scale="77" fitToHeight="0" orientation="landscape" r:id="rId1"/>
  <headerFooter alignWithMargins="0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8">
    <pageSetUpPr fitToPage="1"/>
  </sheetPr>
  <dimension ref="A1:R160"/>
  <sheetViews>
    <sheetView zoomScaleNormal="100" workbookViewId="0">
      <pane xSplit="4" ySplit="4" topLeftCell="E5" activePane="bottomRight" state="frozen"/>
      <selection pane="topRight" activeCell="D1" sqref="D1"/>
      <selection pane="bottomLeft" activeCell="A4" sqref="A4"/>
      <selection pane="bottomRight" activeCell="E5" sqref="E5"/>
    </sheetView>
  </sheetViews>
  <sheetFormatPr defaultColWidth="9.140625" defaultRowHeight="12.75" x14ac:dyDescent="0.2"/>
  <cols>
    <col min="1" max="1" width="12.5703125" style="3" customWidth="1"/>
    <col min="2" max="2" width="14" style="41" customWidth="1"/>
    <col min="3" max="3" width="14" style="3" bestFit="1" customWidth="1"/>
    <col min="4" max="4" width="12.28515625" style="3" customWidth="1"/>
    <col min="5" max="5" width="7.85546875" style="3" customWidth="1"/>
    <col min="6" max="6" width="8.5703125" style="3" customWidth="1"/>
    <col min="7" max="7" width="6.140625" style="3" customWidth="1"/>
    <col min="8" max="8" width="6.42578125" style="3" customWidth="1"/>
    <col min="9" max="10" width="10.140625" style="3" customWidth="1"/>
    <col min="11" max="11" width="8.28515625" style="3" customWidth="1"/>
    <col min="12" max="12" width="10.7109375" style="3" bestFit="1" customWidth="1"/>
    <col min="13" max="13" width="8.28515625" style="3" bestFit="1" customWidth="1"/>
    <col min="14" max="15" width="9.42578125" style="3" customWidth="1"/>
    <col min="16" max="16" width="9.28515625" style="3" customWidth="1"/>
    <col min="17" max="16384" width="9.140625" style="3"/>
  </cols>
  <sheetData>
    <row r="1" spans="1:16" x14ac:dyDescent="0.2">
      <c r="A1" s="315" t="s">
        <v>281</v>
      </c>
      <c r="B1" s="315"/>
      <c r="C1" s="315"/>
      <c r="D1" s="315"/>
      <c r="I1" s="46"/>
      <c r="J1" s="46"/>
    </row>
    <row r="2" spans="1:16" x14ac:dyDescent="0.2">
      <c r="A2" s="316" t="s">
        <v>325</v>
      </c>
      <c r="B2" s="317"/>
      <c r="C2" s="317"/>
      <c r="D2" s="317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30"/>
    </row>
    <row r="3" spans="1:16" x14ac:dyDescent="0.2">
      <c r="A3" s="4" t="s">
        <v>0</v>
      </c>
      <c r="B3" s="4" t="s">
        <v>1</v>
      </c>
      <c r="C3" s="4" t="s">
        <v>2</v>
      </c>
      <c r="D3" s="4" t="s">
        <v>274</v>
      </c>
      <c r="E3" s="4" t="s">
        <v>3</v>
      </c>
      <c r="F3" s="4" t="s">
        <v>4</v>
      </c>
      <c r="G3" s="300" t="s">
        <v>5</v>
      </c>
      <c r="H3" s="301"/>
      <c r="I3" s="50" t="s">
        <v>321</v>
      </c>
      <c r="J3" s="50" t="s">
        <v>323</v>
      </c>
      <c r="K3" s="5"/>
      <c r="L3" s="300" t="s">
        <v>6</v>
      </c>
      <c r="M3" s="301"/>
      <c r="N3" s="6"/>
      <c r="O3" s="300" t="s">
        <v>7</v>
      </c>
      <c r="P3" s="301"/>
    </row>
    <row r="4" spans="1:16" x14ac:dyDescent="0.2">
      <c r="A4" s="37" t="s">
        <v>8</v>
      </c>
      <c r="B4" s="37"/>
      <c r="C4" s="49"/>
      <c r="D4" s="49"/>
      <c r="E4" s="7" t="s">
        <v>9</v>
      </c>
      <c r="F4" s="36" t="s">
        <v>10</v>
      </c>
      <c r="G4" s="8" t="s">
        <v>11</v>
      </c>
      <c r="H4" s="8" t="s">
        <v>12</v>
      </c>
      <c r="I4" s="36" t="s">
        <v>322</v>
      </c>
      <c r="J4" s="36" t="s">
        <v>324</v>
      </c>
      <c r="K4" s="36"/>
      <c r="L4" s="8" t="s">
        <v>13</v>
      </c>
      <c r="M4" s="8" t="s">
        <v>12</v>
      </c>
      <c r="N4" s="9"/>
      <c r="O4" s="10" t="s">
        <v>14</v>
      </c>
      <c r="P4" s="10" t="s">
        <v>15</v>
      </c>
    </row>
    <row r="5" spans="1:16" x14ac:dyDescent="0.2">
      <c r="A5" s="11" t="s">
        <v>146</v>
      </c>
      <c r="B5" s="11" t="s">
        <v>147</v>
      </c>
      <c r="C5" s="11" t="s">
        <v>146</v>
      </c>
      <c r="D5" s="11" t="s">
        <v>275</v>
      </c>
      <c r="E5" s="12">
        <v>15</v>
      </c>
      <c r="F5" s="12">
        <v>1800</v>
      </c>
      <c r="G5" s="12">
        <v>10</v>
      </c>
      <c r="H5" s="12">
        <v>50</v>
      </c>
      <c r="I5" s="12"/>
      <c r="J5" s="12" t="s">
        <v>280</v>
      </c>
      <c r="K5" s="13"/>
      <c r="L5" s="12">
        <f t="shared" ref="L5:L20" si="0">SUM(I5:K5)</f>
        <v>0</v>
      </c>
      <c r="M5" s="12">
        <f t="shared" ref="M5:M20" si="1">$L5/$H5</f>
        <v>0</v>
      </c>
      <c r="N5" s="14"/>
      <c r="O5" s="15">
        <v>0.06</v>
      </c>
      <c r="P5" s="15">
        <f t="shared" ref="P5:P20" si="2">$M5*$O5</f>
        <v>0</v>
      </c>
    </row>
    <row r="6" spans="1:16" x14ac:dyDescent="0.2">
      <c r="A6" s="16" t="s">
        <v>244</v>
      </c>
      <c r="B6" s="16" t="s">
        <v>147</v>
      </c>
      <c r="C6" s="16" t="s">
        <v>245</v>
      </c>
      <c r="D6" s="16" t="s">
        <v>276</v>
      </c>
      <c r="E6" s="12">
        <v>15</v>
      </c>
      <c r="F6" s="12">
        <v>1800</v>
      </c>
      <c r="G6" s="12">
        <v>10</v>
      </c>
      <c r="H6" s="12">
        <v>50</v>
      </c>
      <c r="I6" s="12"/>
      <c r="J6" s="12"/>
      <c r="K6" s="13"/>
      <c r="L6" s="12">
        <f t="shared" si="0"/>
        <v>0</v>
      </c>
      <c r="M6" s="12">
        <f t="shared" si="1"/>
        <v>0</v>
      </c>
      <c r="N6" s="14"/>
      <c r="O6" s="15">
        <v>0.06</v>
      </c>
      <c r="P6" s="15">
        <f t="shared" si="2"/>
        <v>0</v>
      </c>
    </row>
    <row r="7" spans="1:16" x14ac:dyDescent="0.2">
      <c r="A7" s="11" t="s">
        <v>148</v>
      </c>
      <c r="B7" s="11" t="s">
        <v>149</v>
      </c>
      <c r="C7" s="11" t="s">
        <v>148</v>
      </c>
      <c r="D7" s="11" t="s">
        <v>275</v>
      </c>
      <c r="E7" s="12">
        <v>15</v>
      </c>
      <c r="F7" s="12">
        <v>1524</v>
      </c>
      <c r="G7" s="12">
        <v>10</v>
      </c>
      <c r="H7" s="12">
        <v>50</v>
      </c>
      <c r="I7" s="12"/>
      <c r="J7" s="12"/>
      <c r="K7" s="13"/>
      <c r="L7" s="12">
        <f t="shared" si="0"/>
        <v>0</v>
      </c>
      <c r="M7" s="12">
        <f t="shared" si="1"/>
        <v>0</v>
      </c>
      <c r="N7" s="14"/>
      <c r="O7" s="15">
        <v>0.05</v>
      </c>
      <c r="P7" s="15">
        <f t="shared" si="2"/>
        <v>0</v>
      </c>
    </row>
    <row r="8" spans="1:16" x14ac:dyDescent="0.2">
      <c r="A8" s="16" t="s">
        <v>246</v>
      </c>
      <c r="B8" s="16" t="s">
        <v>149</v>
      </c>
      <c r="C8" s="16" t="s">
        <v>247</v>
      </c>
      <c r="D8" s="16" t="s">
        <v>276</v>
      </c>
      <c r="E8" s="12">
        <v>15</v>
      </c>
      <c r="F8" s="12">
        <v>1500</v>
      </c>
      <c r="G8" s="12">
        <v>10</v>
      </c>
      <c r="H8" s="12">
        <v>50</v>
      </c>
      <c r="I8" s="12"/>
      <c r="J8" s="12"/>
      <c r="K8" s="13"/>
      <c r="L8" s="12">
        <f t="shared" si="0"/>
        <v>0</v>
      </c>
      <c r="M8" s="12">
        <f t="shared" si="1"/>
        <v>0</v>
      </c>
      <c r="N8" s="14"/>
      <c r="O8" s="15">
        <v>0.05</v>
      </c>
      <c r="P8" s="15">
        <f t="shared" si="2"/>
        <v>0</v>
      </c>
    </row>
    <row r="9" spans="1:16" x14ac:dyDescent="0.2">
      <c r="A9" s="11" t="s">
        <v>16</v>
      </c>
      <c r="B9" s="11" t="s">
        <v>17</v>
      </c>
      <c r="C9" s="11" t="s">
        <v>16</v>
      </c>
      <c r="D9" s="11" t="s">
        <v>275</v>
      </c>
      <c r="E9" s="12">
        <v>15</v>
      </c>
      <c r="F9" s="12">
        <v>1220</v>
      </c>
      <c r="G9" s="12">
        <v>10</v>
      </c>
      <c r="H9" s="12">
        <v>50</v>
      </c>
      <c r="I9" s="12"/>
      <c r="J9" s="12"/>
      <c r="K9" s="13"/>
      <c r="L9" s="12">
        <f t="shared" si="0"/>
        <v>0</v>
      </c>
      <c r="M9" s="12">
        <f t="shared" si="1"/>
        <v>0</v>
      </c>
      <c r="N9" s="14"/>
      <c r="O9" s="15">
        <v>0.04</v>
      </c>
      <c r="P9" s="15">
        <f t="shared" si="2"/>
        <v>0</v>
      </c>
    </row>
    <row r="10" spans="1:16" x14ac:dyDescent="0.2">
      <c r="A10" s="16" t="s">
        <v>18</v>
      </c>
      <c r="B10" s="16" t="s">
        <v>17</v>
      </c>
      <c r="C10" s="16" t="s">
        <v>19</v>
      </c>
      <c r="D10" s="16" t="s">
        <v>276</v>
      </c>
      <c r="E10" s="12">
        <v>15</v>
      </c>
      <c r="F10" s="12">
        <v>1200</v>
      </c>
      <c r="G10" s="12">
        <v>10</v>
      </c>
      <c r="H10" s="12">
        <v>50</v>
      </c>
      <c r="I10" s="12"/>
      <c r="J10" s="12"/>
      <c r="K10" s="13"/>
      <c r="L10" s="12">
        <f t="shared" si="0"/>
        <v>0</v>
      </c>
      <c r="M10" s="12">
        <f t="shared" si="1"/>
        <v>0</v>
      </c>
      <c r="N10" s="14"/>
      <c r="O10" s="15">
        <v>0.04</v>
      </c>
      <c r="P10" s="15">
        <f t="shared" si="2"/>
        <v>0</v>
      </c>
    </row>
    <row r="11" spans="1:16" x14ac:dyDescent="0.2">
      <c r="A11" s="11" t="s">
        <v>20</v>
      </c>
      <c r="B11" s="11" t="s">
        <v>21</v>
      </c>
      <c r="C11" s="11" t="s">
        <v>20</v>
      </c>
      <c r="D11" s="11" t="s">
        <v>275</v>
      </c>
      <c r="E11" s="12">
        <v>15</v>
      </c>
      <c r="F11" s="12">
        <v>915</v>
      </c>
      <c r="G11" s="12">
        <v>10</v>
      </c>
      <c r="H11" s="12">
        <v>100</v>
      </c>
      <c r="I11" s="12"/>
      <c r="J11" s="12"/>
      <c r="K11" s="13"/>
      <c r="L11" s="12">
        <f t="shared" si="0"/>
        <v>0</v>
      </c>
      <c r="M11" s="12">
        <f t="shared" si="1"/>
        <v>0</v>
      </c>
      <c r="N11" s="14"/>
      <c r="O11" s="15">
        <v>0.05</v>
      </c>
      <c r="P11" s="15">
        <f t="shared" si="2"/>
        <v>0</v>
      </c>
    </row>
    <row r="12" spans="1:16" x14ac:dyDescent="0.2">
      <c r="A12" s="16" t="s">
        <v>22</v>
      </c>
      <c r="B12" s="16" t="s">
        <v>21</v>
      </c>
      <c r="C12" s="16" t="s">
        <v>23</v>
      </c>
      <c r="D12" s="16" t="s">
        <v>276</v>
      </c>
      <c r="E12" s="12">
        <v>15</v>
      </c>
      <c r="F12" s="12">
        <v>900</v>
      </c>
      <c r="G12" s="12">
        <v>10</v>
      </c>
      <c r="H12" s="12">
        <v>100</v>
      </c>
      <c r="I12" s="12"/>
      <c r="J12" s="12"/>
      <c r="K12" s="13"/>
      <c r="L12" s="12">
        <f t="shared" si="0"/>
        <v>0</v>
      </c>
      <c r="M12" s="12">
        <f t="shared" si="1"/>
        <v>0</v>
      </c>
      <c r="N12" s="14"/>
      <c r="O12" s="15">
        <v>0.05</v>
      </c>
      <c r="P12" s="15">
        <f t="shared" si="2"/>
        <v>0</v>
      </c>
    </row>
    <row r="13" spans="1:16" x14ac:dyDescent="0.2">
      <c r="A13" s="13" t="s">
        <v>166</v>
      </c>
      <c r="B13" s="13" t="s">
        <v>21</v>
      </c>
      <c r="C13" s="13">
        <v>90441800</v>
      </c>
      <c r="D13" s="36" t="s">
        <v>277</v>
      </c>
      <c r="E13" s="12" t="s">
        <v>167</v>
      </c>
      <c r="F13" s="12">
        <v>900</v>
      </c>
      <c r="G13" s="12">
        <v>10</v>
      </c>
      <c r="H13" s="12">
        <v>100</v>
      </c>
      <c r="I13" s="12"/>
      <c r="J13" s="12"/>
      <c r="K13" s="13"/>
      <c r="L13" s="12">
        <f t="shared" si="0"/>
        <v>0</v>
      </c>
      <c r="M13" s="12">
        <f t="shared" si="1"/>
        <v>0</v>
      </c>
      <c r="N13" s="14"/>
      <c r="O13" s="15">
        <v>0.05</v>
      </c>
      <c r="P13" s="15">
        <f t="shared" si="2"/>
        <v>0</v>
      </c>
    </row>
    <row r="14" spans="1:16" x14ac:dyDescent="0.2">
      <c r="A14" s="11" t="s">
        <v>150</v>
      </c>
      <c r="B14" s="11" t="s">
        <v>151</v>
      </c>
      <c r="C14" s="11" t="s">
        <v>150</v>
      </c>
      <c r="D14" s="11" t="s">
        <v>275</v>
      </c>
      <c r="E14" s="12">
        <v>15</v>
      </c>
      <c r="F14" s="12">
        <v>760</v>
      </c>
      <c r="G14" s="12">
        <v>10</v>
      </c>
      <c r="H14" s="12">
        <v>100</v>
      </c>
      <c r="I14" s="12"/>
      <c r="J14" s="12"/>
      <c r="K14" s="13"/>
      <c r="L14" s="12">
        <f t="shared" si="0"/>
        <v>0</v>
      </c>
      <c r="M14" s="12">
        <f t="shared" si="1"/>
        <v>0</v>
      </c>
      <c r="N14" s="14"/>
      <c r="O14" s="15">
        <v>0.04</v>
      </c>
      <c r="P14" s="15">
        <f t="shared" si="2"/>
        <v>0</v>
      </c>
    </row>
    <row r="15" spans="1:16" x14ac:dyDescent="0.2">
      <c r="A15" s="16" t="s">
        <v>152</v>
      </c>
      <c r="B15" s="16" t="s">
        <v>151</v>
      </c>
      <c r="C15" s="16" t="s">
        <v>153</v>
      </c>
      <c r="D15" s="16" t="s">
        <v>276</v>
      </c>
      <c r="E15" s="12">
        <v>15</v>
      </c>
      <c r="F15" s="12">
        <v>750</v>
      </c>
      <c r="G15" s="12">
        <v>10</v>
      </c>
      <c r="H15" s="12">
        <v>100</v>
      </c>
      <c r="I15" s="12"/>
      <c r="J15" s="12"/>
      <c r="K15" s="13"/>
      <c r="L15" s="12">
        <f t="shared" si="0"/>
        <v>0</v>
      </c>
      <c r="M15" s="12">
        <f t="shared" si="1"/>
        <v>0</v>
      </c>
      <c r="N15" s="14"/>
      <c r="O15" s="15">
        <v>0.04</v>
      </c>
      <c r="P15" s="15">
        <f t="shared" si="2"/>
        <v>0</v>
      </c>
    </row>
    <row r="16" spans="1:16" x14ac:dyDescent="0.2">
      <c r="A16" s="11" t="s">
        <v>24</v>
      </c>
      <c r="B16" s="11" t="s">
        <v>25</v>
      </c>
      <c r="C16" s="11" t="s">
        <v>24</v>
      </c>
      <c r="D16" s="11" t="s">
        <v>275</v>
      </c>
      <c r="E16" s="12">
        <v>15</v>
      </c>
      <c r="F16" s="12">
        <v>610</v>
      </c>
      <c r="G16" s="12">
        <v>10</v>
      </c>
      <c r="H16" s="12">
        <v>100</v>
      </c>
      <c r="I16" s="12"/>
      <c r="J16" s="12"/>
      <c r="K16" s="13"/>
      <c r="L16" s="12">
        <f t="shared" si="0"/>
        <v>0</v>
      </c>
      <c r="M16" s="12">
        <f t="shared" si="1"/>
        <v>0</v>
      </c>
      <c r="N16" s="14"/>
      <c r="O16" s="15">
        <v>0.04</v>
      </c>
      <c r="P16" s="15">
        <f t="shared" si="2"/>
        <v>0</v>
      </c>
    </row>
    <row r="17" spans="1:18" x14ac:dyDescent="0.2">
      <c r="A17" s="36" t="s">
        <v>168</v>
      </c>
      <c r="B17" s="36" t="s">
        <v>25</v>
      </c>
      <c r="C17" s="36">
        <v>90441600</v>
      </c>
      <c r="D17" s="36" t="s">
        <v>277</v>
      </c>
      <c r="E17" s="12" t="s">
        <v>167</v>
      </c>
      <c r="F17" s="12">
        <v>600</v>
      </c>
      <c r="G17" s="12">
        <v>10</v>
      </c>
      <c r="H17" s="12">
        <v>100</v>
      </c>
      <c r="I17" s="12"/>
      <c r="J17" s="12"/>
      <c r="K17" s="13"/>
      <c r="L17" s="12">
        <f t="shared" si="0"/>
        <v>0</v>
      </c>
      <c r="M17" s="12">
        <f t="shared" si="1"/>
        <v>0</v>
      </c>
      <c r="N17" s="14"/>
      <c r="O17" s="15">
        <v>0.04</v>
      </c>
      <c r="P17" s="15">
        <f t="shared" si="2"/>
        <v>0</v>
      </c>
    </row>
    <row r="18" spans="1:18" x14ac:dyDescent="0.2">
      <c r="A18" s="11" t="s">
        <v>26</v>
      </c>
      <c r="B18" s="11" t="s">
        <v>27</v>
      </c>
      <c r="C18" s="11" t="s">
        <v>26</v>
      </c>
      <c r="D18" s="11" t="s">
        <v>275</v>
      </c>
      <c r="E18" s="12">
        <v>15</v>
      </c>
      <c r="F18" s="12">
        <v>457</v>
      </c>
      <c r="G18" s="12">
        <v>10</v>
      </c>
      <c r="H18" s="12">
        <v>200</v>
      </c>
      <c r="I18" s="12"/>
      <c r="J18" s="12">
        <v>1000</v>
      </c>
      <c r="K18" s="13"/>
      <c r="L18" s="12">
        <f t="shared" si="0"/>
        <v>1000</v>
      </c>
      <c r="M18" s="12">
        <f t="shared" si="1"/>
        <v>5</v>
      </c>
      <c r="N18" s="14"/>
      <c r="O18" s="15">
        <v>0.05</v>
      </c>
      <c r="P18" s="15">
        <f t="shared" si="2"/>
        <v>0.25</v>
      </c>
    </row>
    <row r="19" spans="1:18" x14ac:dyDescent="0.2">
      <c r="A19" s="36" t="s">
        <v>169</v>
      </c>
      <c r="B19" s="36" t="s">
        <v>27</v>
      </c>
      <c r="C19" s="36">
        <v>90441400</v>
      </c>
      <c r="D19" s="36" t="s">
        <v>277</v>
      </c>
      <c r="E19" s="12" t="s">
        <v>167</v>
      </c>
      <c r="F19" s="12">
        <v>450</v>
      </c>
      <c r="G19" s="12">
        <v>10</v>
      </c>
      <c r="H19" s="12">
        <v>200</v>
      </c>
      <c r="I19" s="12"/>
      <c r="J19" s="12"/>
      <c r="K19" s="13"/>
      <c r="L19" s="12">
        <f t="shared" si="0"/>
        <v>0</v>
      </c>
      <c r="M19" s="12">
        <f t="shared" si="1"/>
        <v>0</v>
      </c>
      <c r="N19" s="14"/>
      <c r="O19" s="15">
        <v>0.05</v>
      </c>
      <c r="P19" s="15">
        <f t="shared" si="2"/>
        <v>0</v>
      </c>
    </row>
    <row r="20" spans="1:18" x14ac:dyDescent="0.2">
      <c r="A20" s="11" t="s">
        <v>258</v>
      </c>
      <c r="B20" s="11" t="s">
        <v>259</v>
      </c>
      <c r="C20" s="11" t="s">
        <v>258</v>
      </c>
      <c r="D20" s="11" t="s">
        <v>275</v>
      </c>
      <c r="E20" s="12">
        <v>15</v>
      </c>
      <c r="F20" s="12">
        <v>375</v>
      </c>
      <c r="G20" s="12">
        <v>10</v>
      </c>
      <c r="H20" s="12">
        <v>200</v>
      </c>
      <c r="I20" s="12"/>
      <c r="J20" s="12">
        <v>400</v>
      </c>
      <c r="K20" s="13"/>
      <c r="L20" s="12">
        <f t="shared" si="0"/>
        <v>400</v>
      </c>
      <c r="M20" s="12">
        <f t="shared" si="1"/>
        <v>2</v>
      </c>
      <c r="N20" s="14"/>
      <c r="O20" s="15">
        <v>0.06</v>
      </c>
      <c r="P20" s="15">
        <f t="shared" si="2"/>
        <v>0.12</v>
      </c>
      <c r="Q20" s="43">
        <f>SUM(P5:P20)</f>
        <v>0.37</v>
      </c>
      <c r="R20" s="3">
        <f>Q20*100/$Q$151</f>
        <v>12.251655629139071</v>
      </c>
    </row>
    <row r="21" spans="1:18" ht="15" x14ac:dyDescent="0.2">
      <c r="A21" s="17" t="s">
        <v>28</v>
      </c>
      <c r="B21" s="17"/>
      <c r="C21" s="18"/>
      <c r="D21" s="18"/>
      <c r="E21" s="19"/>
      <c r="F21" s="12"/>
      <c r="G21" s="20"/>
      <c r="H21" s="20"/>
      <c r="I21" s="12"/>
      <c r="J21" s="12"/>
      <c r="K21" s="21"/>
      <c r="L21" s="12"/>
      <c r="M21" s="12"/>
      <c r="N21" s="14"/>
      <c r="O21" s="12"/>
      <c r="P21" s="15"/>
    </row>
    <row r="22" spans="1:18" x14ac:dyDescent="0.2">
      <c r="A22" s="11" t="s">
        <v>242</v>
      </c>
      <c r="B22" s="11" t="s">
        <v>243</v>
      </c>
      <c r="C22" s="11" t="s">
        <v>242</v>
      </c>
      <c r="D22" s="11" t="s">
        <v>275</v>
      </c>
      <c r="E22" s="12">
        <v>20</v>
      </c>
      <c r="F22" s="12">
        <v>2400</v>
      </c>
      <c r="G22" s="12">
        <v>10</v>
      </c>
      <c r="H22" s="12">
        <v>50</v>
      </c>
      <c r="I22" s="12"/>
      <c r="J22" s="12"/>
      <c r="K22" s="13"/>
      <c r="L22" s="12">
        <f t="shared" ref="L22:L44" si="3">SUM(I22:K22)</f>
        <v>0</v>
      </c>
      <c r="M22" s="12">
        <f t="shared" ref="M22:M44" si="4">$L22/$H22</f>
        <v>0</v>
      </c>
      <c r="N22" s="14"/>
      <c r="O22" s="15">
        <v>7.0000000000000007E-2</v>
      </c>
      <c r="P22" s="15">
        <f t="shared" ref="P22:P44" si="5">$M22*$O22</f>
        <v>0</v>
      </c>
    </row>
    <row r="23" spans="1:18" x14ac:dyDescent="0.2">
      <c r="A23" s="11" t="s">
        <v>212</v>
      </c>
      <c r="B23" s="11" t="s">
        <v>213</v>
      </c>
      <c r="C23" s="11" t="s">
        <v>212</v>
      </c>
      <c r="D23" s="11" t="s">
        <v>275</v>
      </c>
      <c r="E23" s="12">
        <v>20</v>
      </c>
      <c r="F23" s="12">
        <v>2100</v>
      </c>
      <c r="G23" s="12">
        <v>10</v>
      </c>
      <c r="H23" s="12">
        <v>50</v>
      </c>
      <c r="I23" s="12"/>
      <c r="J23" s="12"/>
      <c r="K23" s="13"/>
      <c r="L23" s="12">
        <f t="shared" si="3"/>
        <v>0</v>
      </c>
      <c r="M23" s="12">
        <f t="shared" si="4"/>
        <v>0</v>
      </c>
      <c r="N23" s="14"/>
      <c r="O23" s="15">
        <v>7.0000000000000007E-2</v>
      </c>
      <c r="P23" s="15">
        <f t="shared" si="5"/>
        <v>0</v>
      </c>
    </row>
    <row r="24" spans="1:18" x14ac:dyDescent="0.2">
      <c r="A24" s="22" t="s">
        <v>248</v>
      </c>
      <c r="B24" s="22" t="s">
        <v>213</v>
      </c>
      <c r="C24" s="22" t="s">
        <v>249</v>
      </c>
      <c r="D24" s="22" t="s">
        <v>276</v>
      </c>
      <c r="E24" s="12">
        <v>20</v>
      </c>
      <c r="F24" s="12">
        <v>2100</v>
      </c>
      <c r="G24" s="12">
        <v>10</v>
      </c>
      <c r="H24" s="12">
        <v>50</v>
      </c>
      <c r="I24" s="12"/>
      <c r="J24" s="12"/>
      <c r="K24" s="13"/>
      <c r="L24" s="12">
        <f t="shared" si="3"/>
        <v>0</v>
      </c>
      <c r="M24" s="12">
        <f t="shared" si="4"/>
        <v>0</v>
      </c>
      <c r="N24" s="14"/>
      <c r="O24" s="15">
        <v>7.0000000000000007E-2</v>
      </c>
      <c r="P24" s="15">
        <f t="shared" si="5"/>
        <v>0</v>
      </c>
    </row>
    <row r="25" spans="1:18" x14ac:dyDescent="0.2">
      <c r="A25" s="11" t="s">
        <v>214</v>
      </c>
      <c r="B25" s="11" t="s">
        <v>30</v>
      </c>
      <c r="C25" s="11" t="s">
        <v>214</v>
      </c>
      <c r="D25" s="11" t="s">
        <v>275</v>
      </c>
      <c r="E25" s="12">
        <v>20</v>
      </c>
      <c r="F25" s="12">
        <v>1800</v>
      </c>
      <c r="G25" s="12">
        <v>10</v>
      </c>
      <c r="H25" s="12">
        <v>50</v>
      </c>
      <c r="I25" s="12"/>
      <c r="J25" s="12"/>
      <c r="K25" s="13"/>
      <c r="L25" s="12">
        <f t="shared" si="3"/>
        <v>0</v>
      </c>
      <c r="M25" s="12">
        <f t="shared" si="4"/>
        <v>0</v>
      </c>
      <c r="N25" s="14"/>
      <c r="O25" s="15">
        <v>0.09</v>
      </c>
      <c r="P25" s="15">
        <f t="shared" si="5"/>
        <v>0</v>
      </c>
    </row>
    <row r="26" spans="1:18" x14ac:dyDescent="0.2">
      <c r="A26" s="22" t="s">
        <v>29</v>
      </c>
      <c r="B26" s="22" t="s">
        <v>30</v>
      </c>
      <c r="C26" s="22" t="s">
        <v>31</v>
      </c>
      <c r="D26" s="22" t="s">
        <v>276</v>
      </c>
      <c r="E26" s="12">
        <v>20</v>
      </c>
      <c r="F26" s="12">
        <v>1800</v>
      </c>
      <c r="G26" s="12">
        <v>10</v>
      </c>
      <c r="H26" s="12">
        <v>50</v>
      </c>
      <c r="I26" s="12"/>
      <c r="J26" s="12"/>
      <c r="K26" s="13"/>
      <c r="L26" s="12">
        <f t="shared" si="3"/>
        <v>0</v>
      </c>
      <c r="M26" s="12">
        <f t="shared" si="4"/>
        <v>0</v>
      </c>
      <c r="N26" s="14"/>
      <c r="O26" s="15">
        <v>0.09</v>
      </c>
      <c r="P26" s="15">
        <f t="shared" si="5"/>
        <v>0</v>
      </c>
    </row>
    <row r="27" spans="1:18" x14ac:dyDescent="0.2">
      <c r="A27" s="11" t="s">
        <v>32</v>
      </c>
      <c r="B27" s="11" t="s">
        <v>33</v>
      </c>
      <c r="C27" s="11" t="s">
        <v>32</v>
      </c>
      <c r="D27" s="11" t="s">
        <v>275</v>
      </c>
      <c r="E27" s="12">
        <v>20</v>
      </c>
      <c r="F27" s="12">
        <v>1524</v>
      </c>
      <c r="G27" s="12">
        <v>10</v>
      </c>
      <c r="H27" s="12">
        <v>50</v>
      </c>
      <c r="I27" s="12"/>
      <c r="J27" s="12"/>
      <c r="K27" s="13"/>
      <c r="L27" s="12">
        <f t="shared" si="3"/>
        <v>0</v>
      </c>
      <c r="M27" s="12">
        <f t="shared" si="4"/>
        <v>0</v>
      </c>
      <c r="N27" s="14"/>
      <c r="O27" s="15">
        <v>7.0000000000000007E-2</v>
      </c>
      <c r="P27" s="15">
        <f t="shared" si="5"/>
        <v>0</v>
      </c>
    </row>
    <row r="28" spans="1:18" x14ac:dyDescent="0.2">
      <c r="A28" s="23" t="s">
        <v>34</v>
      </c>
      <c r="B28" s="11" t="s">
        <v>35</v>
      </c>
      <c r="C28" s="11" t="s">
        <v>34</v>
      </c>
      <c r="D28" s="11" t="s">
        <v>275</v>
      </c>
      <c r="E28" s="12">
        <v>20</v>
      </c>
      <c r="F28" s="12">
        <v>1220</v>
      </c>
      <c r="G28" s="12">
        <v>10</v>
      </c>
      <c r="H28" s="12">
        <v>50</v>
      </c>
      <c r="I28" s="12"/>
      <c r="J28" s="12"/>
      <c r="K28" s="13"/>
      <c r="L28" s="12">
        <f t="shared" si="3"/>
        <v>0</v>
      </c>
      <c r="M28" s="12">
        <f t="shared" si="4"/>
        <v>0</v>
      </c>
      <c r="N28" s="14"/>
      <c r="O28" s="15">
        <v>0.06</v>
      </c>
      <c r="P28" s="15">
        <f t="shared" si="5"/>
        <v>0</v>
      </c>
    </row>
    <row r="29" spans="1:18" x14ac:dyDescent="0.2">
      <c r="A29" s="16" t="s">
        <v>36</v>
      </c>
      <c r="B29" s="16" t="s">
        <v>35</v>
      </c>
      <c r="C29" s="16" t="s">
        <v>37</v>
      </c>
      <c r="D29" s="16" t="s">
        <v>276</v>
      </c>
      <c r="E29" s="12">
        <v>20</v>
      </c>
      <c r="F29" s="12">
        <v>1200</v>
      </c>
      <c r="G29" s="12">
        <v>10</v>
      </c>
      <c r="H29" s="12">
        <v>50</v>
      </c>
      <c r="I29" s="12"/>
      <c r="J29" s="12"/>
      <c r="K29" s="13"/>
      <c r="L29" s="12">
        <f t="shared" si="3"/>
        <v>0</v>
      </c>
      <c r="M29" s="12">
        <f t="shared" si="4"/>
        <v>0</v>
      </c>
      <c r="N29" s="14"/>
      <c r="O29" s="15">
        <v>0.06</v>
      </c>
      <c r="P29" s="15">
        <f t="shared" si="5"/>
        <v>0</v>
      </c>
    </row>
    <row r="30" spans="1:18" x14ac:dyDescent="0.2">
      <c r="A30" s="11" t="s">
        <v>38</v>
      </c>
      <c r="B30" s="11" t="s">
        <v>39</v>
      </c>
      <c r="C30" s="11" t="s">
        <v>38</v>
      </c>
      <c r="D30" s="11" t="s">
        <v>275</v>
      </c>
      <c r="E30" s="12">
        <v>20</v>
      </c>
      <c r="F30" s="12">
        <v>915</v>
      </c>
      <c r="G30" s="12">
        <v>10</v>
      </c>
      <c r="H30" s="12">
        <v>50</v>
      </c>
      <c r="I30" s="12"/>
      <c r="J30" s="12"/>
      <c r="K30" s="13"/>
      <c r="L30" s="12">
        <f t="shared" si="3"/>
        <v>0</v>
      </c>
      <c r="M30" s="12">
        <f t="shared" si="4"/>
        <v>0</v>
      </c>
      <c r="N30" s="14"/>
      <c r="O30" s="15">
        <v>0.04</v>
      </c>
      <c r="P30" s="15">
        <f t="shared" si="5"/>
        <v>0</v>
      </c>
    </row>
    <row r="31" spans="1:18" x14ac:dyDescent="0.2">
      <c r="A31" s="16" t="s">
        <v>40</v>
      </c>
      <c r="B31" s="16" t="s">
        <v>39</v>
      </c>
      <c r="C31" s="16" t="s">
        <v>41</v>
      </c>
      <c r="D31" s="16" t="s">
        <v>276</v>
      </c>
      <c r="E31" s="12">
        <v>20</v>
      </c>
      <c r="F31" s="12">
        <v>900</v>
      </c>
      <c r="G31" s="12">
        <v>10</v>
      </c>
      <c r="H31" s="12">
        <v>50</v>
      </c>
      <c r="I31" s="12"/>
      <c r="J31" s="12"/>
      <c r="K31" s="13"/>
      <c r="L31" s="12">
        <f t="shared" si="3"/>
        <v>0</v>
      </c>
      <c r="M31" s="12">
        <f t="shared" si="4"/>
        <v>0</v>
      </c>
      <c r="N31" s="14"/>
      <c r="O31" s="15">
        <v>0.04</v>
      </c>
      <c r="P31" s="15">
        <f t="shared" si="5"/>
        <v>0</v>
      </c>
    </row>
    <row r="32" spans="1:18" x14ac:dyDescent="0.2">
      <c r="A32" s="36" t="s">
        <v>170</v>
      </c>
      <c r="B32" s="36" t="s">
        <v>39</v>
      </c>
      <c r="C32" s="36">
        <v>90442800</v>
      </c>
      <c r="D32" s="36" t="s">
        <v>277</v>
      </c>
      <c r="E32" s="12" t="s">
        <v>46</v>
      </c>
      <c r="F32" s="12">
        <v>900</v>
      </c>
      <c r="G32" s="12">
        <v>10</v>
      </c>
      <c r="H32" s="12">
        <v>50</v>
      </c>
      <c r="I32" s="12"/>
      <c r="J32" s="12"/>
      <c r="K32" s="13"/>
      <c r="L32" s="12">
        <f t="shared" si="3"/>
        <v>0</v>
      </c>
      <c r="M32" s="12">
        <f t="shared" si="4"/>
        <v>0</v>
      </c>
      <c r="N32" s="14"/>
      <c r="O32" s="15">
        <v>0.04</v>
      </c>
      <c r="P32" s="15">
        <f t="shared" si="5"/>
        <v>0</v>
      </c>
    </row>
    <row r="33" spans="1:18" x14ac:dyDescent="0.2">
      <c r="A33" s="11" t="s">
        <v>154</v>
      </c>
      <c r="B33" s="11" t="s">
        <v>43</v>
      </c>
      <c r="C33" s="11" t="s">
        <v>154</v>
      </c>
      <c r="D33" s="11" t="s">
        <v>275</v>
      </c>
      <c r="E33" s="12">
        <v>20</v>
      </c>
      <c r="F33" s="12">
        <v>760</v>
      </c>
      <c r="G33" s="12">
        <v>10</v>
      </c>
      <c r="H33" s="12">
        <v>100</v>
      </c>
      <c r="I33" s="12"/>
      <c r="J33" s="12"/>
      <c r="K33" s="13"/>
      <c r="L33" s="12">
        <f t="shared" si="3"/>
        <v>0</v>
      </c>
      <c r="M33" s="12">
        <f t="shared" si="4"/>
        <v>0</v>
      </c>
      <c r="N33" s="14"/>
      <c r="O33" s="15">
        <v>7.0000000000000007E-2</v>
      </c>
      <c r="P33" s="15">
        <f t="shared" si="5"/>
        <v>0</v>
      </c>
    </row>
    <row r="34" spans="1:18" x14ac:dyDescent="0.2">
      <c r="A34" s="16" t="s">
        <v>42</v>
      </c>
      <c r="B34" s="16" t="s">
        <v>43</v>
      </c>
      <c r="C34" s="16" t="s">
        <v>44</v>
      </c>
      <c r="D34" s="16" t="s">
        <v>276</v>
      </c>
      <c r="E34" s="12">
        <v>20</v>
      </c>
      <c r="F34" s="12">
        <v>750</v>
      </c>
      <c r="G34" s="12">
        <v>10</v>
      </c>
      <c r="H34" s="12">
        <v>100</v>
      </c>
      <c r="I34" s="12"/>
      <c r="J34" s="12"/>
      <c r="K34" s="13"/>
      <c r="L34" s="12">
        <f t="shared" si="3"/>
        <v>0</v>
      </c>
      <c r="M34" s="12">
        <f t="shared" si="4"/>
        <v>0</v>
      </c>
      <c r="N34" s="14"/>
      <c r="O34" s="15">
        <v>7.0000000000000007E-2</v>
      </c>
      <c r="P34" s="15">
        <f t="shared" si="5"/>
        <v>0</v>
      </c>
    </row>
    <row r="35" spans="1:18" x14ac:dyDescent="0.2">
      <c r="A35" s="36" t="s">
        <v>45</v>
      </c>
      <c r="B35" s="36" t="s">
        <v>43</v>
      </c>
      <c r="C35" s="36">
        <v>90442700</v>
      </c>
      <c r="D35" s="36" t="s">
        <v>277</v>
      </c>
      <c r="E35" s="12" t="s">
        <v>46</v>
      </c>
      <c r="F35" s="12">
        <v>750</v>
      </c>
      <c r="G35" s="12">
        <v>10</v>
      </c>
      <c r="H35" s="12">
        <v>100</v>
      </c>
      <c r="I35" s="12"/>
      <c r="J35" s="12"/>
      <c r="K35" s="13"/>
      <c r="L35" s="12">
        <f t="shared" si="3"/>
        <v>0</v>
      </c>
      <c r="M35" s="12">
        <f t="shared" si="4"/>
        <v>0</v>
      </c>
      <c r="N35" s="14"/>
      <c r="O35" s="15">
        <v>7.0000000000000007E-2</v>
      </c>
      <c r="P35" s="15">
        <f t="shared" si="5"/>
        <v>0</v>
      </c>
    </row>
    <row r="36" spans="1:18" x14ac:dyDescent="0.2">
      <c r="A36" s="11" t="s">
        <v>47</v>
      </c>
      <c r="B36" s="11" t="s">
        <v>48</v>
      </c>
      <c r="C36" s="11" t="s">
        <v>47</v>
      </c>
      <c r="D36" s="11" t="s">
        <v>275</v>
      </c>
      <c r="E36" s="12">
        <v>20</v>
      </c>
      <c r="F36" s="12">
        <v>610</v>
      </c>
      <c r="G36" s="12">
        <v>10</v>
      </c>
      <c r="H36" s="12">
        <v>100</v>
      </c>
      <c r="I36" s="12"/>
      <c r="J36" s="12"/>
      <c r="K36" s="13"/>
      <c r="L36" s="12">
        <f t="shared" si="3"/>
        <v>0</v>
      </c>
      <c r="M36" s="12">
        <f t="shared" si="4"/>
        <v>0</v>
      </c>
      <c r="N36" s="14"/>
      <c r="O36" s="15">
        <v>0.06</v>
      </c>
      <c r="P36" s="15">
        <f t="shared" si="5"/>
        <v>0</v>
      </c>
    </row>
    <row r="37" spans="1:18" x14ac:dyDescent="0.2">
      <c r="A37" s="16" t="s">
        <v>250</v>
      </c>
      <c r="B37" s="16" t="s">
        <v>48</v>
      </c>
      <c r="C37" s="16" t="s">
        <v>251</v>
      </c>
      <c r="D37" s="16" t="s">
        <v>276</v>
      </c>
      <c r="E37" s="12">
        <v>20</v>
      </c>
      <c r="F37" s="12">
        <v>600</v>
      </c>
      <c r="G37" s="12">
        <v>10</v>
      </c>
      <c r="H37" s="12">
        <v>100</v>
      </c>
      <c r="I37" s="12"/>
      <c r="J37" s="12"/>
      <c r="K37" s="13"/>
      <c r="L37" s="12">
        <f t="shared" si="3"/>
        <v>0</v>
      </c>
      <c r="M37" s="12">
        <f t="shared" si="4"/>
        <v>0</v>
      </c>
      <c r="N37" s="14"/>
      <c r="O37" s="15">
        <v>0.06</v>
      </c>
      <c r="P37" s="15">
        <f t="shared" si="5"/>
        <v>0</v>
      </c>
    </row>
    <row r="38" spans="1:18" x14ac:dyDescent="0.2">
      <c r="A38" s="36" t="s">
        <v>49</v>
      </c>
      <c r="B38" s="36" t="s">
        <v>48</v>
      </c>
      <c r="C38" s="36">
        <v>90442600</v>
      </c>
      <c r="D38" s="36" t="s">
        <v>277</v>
      </c>
      <c r="E38" s="12" t="s">
        <v>46</v>
      </c>
      <c r="F38" s="12">
        <v>600</v>
      </c>
      <c r="G38" s="12">
        <v>10</v>
      </c>
      <c r="H38" s="12">
        <v>100</v>
      </c>
      <c r="I38" s="12"/>
      <c r="J38" s="12"/>
      <c r="K38" s="13"/>
      <c r="L38" s="12">
        <f t="shared" si="3"/>
        <v>0</v>
      </c>
      <c r="M38" s="12">
        <f t="shared" si="4"/>
        <v>0</v>
      </c>
      <c r="N38" s="14"/>
      <c r="O38" s="15">
        <v>0.06</v>
      </c>
      <c r="P38" s="15">
        <f t="shared" si="5"/>
        <v>0</v>
      </c>
    </row>
    <row r="39" spans="1:18" x14ac:dyDescent="0.2">
      <c r="A39" s="11" t="s">
        <v>50</v>
      </c>
      <c r="B39" s="11" t="s">
        <v>51</v>
      </c>
      <c r="C39" s="11" t="s">
        <v>50</v>
      </c>
      <c r="D39" s="11" t="s">
        <v>275</v>
      </c>
      <c r="E39" s="12">
        <v>20</v>
      </c>
      <c r="F39" s="12">
        <v>457</v>
      </c>
      <c r="G39" s="12">
        <v>10</v>
      </c>
      <c r="H39" s="12">
        <v>100</v>
      </c>
      <c r="I39" s="12"/>
      <c r="J39" s="12"/>
      <c r="K39" s="13"/>
      <c r="L39" s="12">
        <f t="shared" si="3"/>
        <v>0</v>
      </c>
      <c r="M39" s="12">
        <f t="shared" si="4"/>
        <v>0</v>
      </c>
      <c r="N39" s="14"/>
      <c r="O39" s="15">
        <v>0.04</v>
      </c>
      <c r="P39" s="15">
        <f t="shared" si="5"/>
        <v>0</v>
      </c>
    </row>
    <row r="40" spans="1:18" x14ac:dyDescent="0.2">
      <c r="A40" s="16" t="s">
        <v>252</v>
      </c>
      <c r="B40" s="16" t="s">
        <v>51</v>
      </c>
      <c r="C40" s="16" t="s">
        <v>253</v>
      </c>
      <c r="D40" s="16" t="s">
        <v>276</v>
      </c>
      <c r="E40" s="12">
        <v>20</v>
      </c>
      <c r="F40" s="12">
        <v>450</v>
      </c>
      <c r="G40" s="12">
        <v>10</v>
      </c>
      <c r="H40" s="12">
        <v>100</v>
      </c>
      <c r="I40" s="12"/>
      <c r="J40" s="12"/>
      <c r="K40" s="13"/>
      <c r="L40" s="12">
        <f t="shared" si="3"/>
        <v>0</v>
      </c>
      <c r="M40" s="12">
        <f t="shared" si="4"/>
        <v>0</v>
      </c>
      <c r="N40" s="14"/>
      <c r="O40" s="15">
        <v>0.04</v>
      </c>
      <c r="P40" s="15">
        <f t="shared" si="5"/>
        <v>0</v>
      </c>
    </row>
    <row r="41" spans="1:18" x14ac:dyDescent="0.2">
      <c r="A41" s="36" t="s">
        <v>171</v>
      </c>
      <c r="B41" s="36" t="s">
        <v>51</v>
      </c>
      <c r="C41" s="36">
        <v>90442400</v>
      </c>
      <c r="D41" s="36" t="s">
        <v>277</v>
      </c>
      <c r="E41" s="12" t="s">
        <v>46</v>
      </c>
      <c r="F41" s="12">
        <v>450</v>
      </c>
      <c r="G41" s="12">
        <v>10</v>
      </c>
      <c r="H41" s="12">
        <v>100</v>
      </c>
      <c r="I41" s="12"/>
      <c r="J41" s="12"/>
      <c r="K41" s="13"/>
      <c r="L41" s="12">
        <f t="shared" si="3"/>
        <v>0</v>
      </c>
      <c r="M41" s="12">
        <f t="shared" si="4"/>
        <v>0</v>
      </c>
      <c r="N41" s="14"/>
      <c r="O41" s="15">
        <v>0.04</v>
      </c>
      <c r="P41" s="15">
        <f t="shared" si="5"/>
        <v>0</v>
      </c>
    </row>
    <row r="42" spans="1:18" x14ac:dyDescent="0.2">
      <c r="A42" s="36" t="s">
        <v>172</v>
      </c>
      <c r="B42" s="36" t="s">
        <v>173</v>
      </c>
      <c r="C42" s="36">
        <v>90447000</v>
      </c>
      <c r="D42" s="36" t="s">
        <v>277</v>
      </c>
      <c r="E42" s="12" t="s">
        <v>46</v>
      </c>
      <c r="F42" s="12">
        <v>240</v>
      </c>
      <c r="G42" s="12">
        <v>10</v>
      </c>
      <c r="H42" s="12">
        <v>250</v>
      </c>
      <c r="I42" s="12"/>
      <c r="J42" s="12"/>
      <c r="K42" s="13"/>
      <c r="L42" s="12">
        <f t="shared" si="3"/>
        <v>0</v>
      </c>
      <c r="M42" s="12">
        <f t="shared" si="4"/>
        <v>0</v>
      </c>
      <c r="N42" s="14"/>
      <c r="O42" s="15">
        <v>0.06</v>
      </c>
      <c r="P42" s="15">
        <f t="shared" si="5"/>
        <v>0</v>
      </c>
    </row>
    <row r="43" spans="1:18" x14ac:dyDescent="0.2">
      <c r="A43" s="11" t="s">
        <v>260</v>
      </c>
      <c r="B43" s="11" t="s">
        <v>229</v>
      </c>
      <c r="C43" s="11" t="s">
        <v>260</v>
      </c>
      <c r="D43" s="11" t="s">
        <v>275</v>
      </c>
      <c r="E43" s="12">
        <v>20</v>
      </c>
      <c r="F43" s="12">
        <v>100</v>
      </c>
      <c r="G43" s="12">
        <v>10</v>
      </c>
      <c r="H43" s="12">
        <v>500</v>
      </c>
      <c r="I43" s="12"/>
      <c r="J43" s="12"/>
      <c r="K43" s="13"/>
      <c r="L43" s="12">
        <f t="shared" si="3"/>
        <v>0</v>
      </c>
      <c r="M43" s="12">
        <f t="shared" si="4"/>
        <v>0</v>
      </c>
      <c r="N43" s="14"/>
      <c r="O43" s="15">
        <v>0.06</v>
      </c>
      <c r="P43" s="15">
        <f t="shared" si="5"/>
        <v>0</v>
      </c>
    </row>
    <row r="44" spans="1:18" x14ac:dyDescent="0.2">
      <c r="A44" s="36" t="s">
        <v>228</v>
      </c>
      <c r="B44" s="36" t="s">
        <v>229</v>
      </c>
      <c r="C44" s="36">
        <v>90442100</v>
      </c>
      <c r="D44" s="36" t="s">
        <v>277</v>
      </c>
      <c r="E44" s="12" t="s">
        <v>46</v>
      </c>
      <c r="F44" s="12">
        <v>100</v>
      </c>
      <c r="G44" s="12">
        <v>10</v>
      </c>
      <c r="H44" s="12">
        <v>500</v>
      </c>
      <c r="I44" s="12"/>
      <c r="J44" s="12"/>
      <c r="K44" s="13"/>
      <c r="L44" s="12">
        <f t="shared" si="3"/>
        <v>0</v>
      </c>
      <c r="M44" s="12">
        <f t="shared" si="4"/>
        <v>0</v>
      </c>
      <c r="N44" s="14"/>
      <c r="O44" s="15">
        <v>0.06</v>
      </c>
      <c r="P44" s="15">
        <f t="shared" si="5"/>
        <v>0</v>
      </c>
      <c r="Q44" s="43">
        <f>SUM(P22:P44)</f>
        <v>0</v>
      </c>
      <c r="R44" s="3">
        <f>Q44*100/$Q$151</f>
        <v>0</v>
      </c>
    </row>
    <row r="45" spans="1:18" ht="15" x14ac:dyDescent="0.2">
      <c r="A45" s="17" t="s">
        <v>52</v>
      </c>
      <c r="B45" s="17"/>
      <c r="C45" s="18"/>
      <c r="D45" s="18"/>
      <c r="E45" s="19"/>
      <c r="F45" s="24"/>
      <c r="G45" s="10"/>
      <c r="H45" s="10"/>
      <c r="I45" s="12"/>
      <c r="J45" s="12"/>
      <c r="K45" s="25"/>
      <c r="L45" s="12"/>
      <c r="M45" s="12"/>
      <c r="N45" s="14"/>
      <c r="O45" s="12"/>
      <c r="P45" s="15"/>
    </row>
    <row r="46" spans="1:18" x14ac:dyDescent="0.2">
      <c r="A46" s="36" t="s">
        <v>293</v>
      </c>
      <c r="B46" s="36" t="s">
        <v>294</v>
      </c>
      <c r="C46" s="36">
        <v>90443000</v>
      </c>
      <c r="D46" s="36" t="s">
        <v>277</v>
      </c>
      <c r="E46" s="12" t="s">
        <v>63</v>
      </c>
      <c r="F46" s="12">
        <v>2100</v>
      </c>
      <c r="G46" s="12">
        <v>10</v>
      </c>
      <c r="H46" s="12">
        <v>50</v>
      </c>
      <c r="I46" s="12">
        <v>500</v>
      </c>
      <c r="J46" s="12"/>
      <c r="K46" s="13"/>
      <c r="L46" s="12">
        <f t="shared" ref="L46:L66" si="6">SUM(I46:K46)</f>
        <v>500</v>
      </c>
      <c r="M46" s="12">
        <f t="shared" ref="M46:M66" si="7">$L46/$H46</f>
        <v>10</v>
      </c>
      <c r="N46" s="14"/>
      <c r="O46" s="15">
        <v>0.09</v>
      </c>
      <c r="P46" s="15">
        <f t="shared" ref="P46:P66" si="8">$M46*$O46</f>
        <v>0.89999999999999991</v>
      </c>
    </row>
    <row r="47" spans="1:18" x14ac:dyDescent="0.2">
      <c r="A47" s="11" t="s">
        <v>193</v>
      </c>
      <c r="B47" s="11" t="s">
        <v>175</v>
      </c>
      <c r="C47" s="11" t="s">
        <v>193</v>
      </c>
      <c r="D47" s="11" t="s">
        <v>275</v>
      </c>
      <c r="E47" s="12">
        <v>25</v>
      </c>
      <c r="F47" s="12">
        <v>1800</v>
      </c>
      <c r="G47" s="12">
        <v>10</v>
      </c>
      <c r="H47" s="12">
        <v>50</v>
      </c>
      <c r="I47" s="12"/>
      <c r="J47" s="12"/>
      <c r="K47" s="13"/>
      <c r="L47" s="12">
        <f t="shared" si="6"/>
        <v>0</v>
      </c>
      <c r="M47" s="12">
        <f t="shared" si="7"/>
        <v>0</v>
      </c>
      <c r="N47" s="14"/>
      <c r="O47" s="15">
        <v>0.12</v>
      </c>
      <c r="P47" s="15">
        <f t="shared" si="8"/>
        <v>0</v>
      </c>
    </row>
    <row r="48" spans="1:18" x14ac:dyDescent="0.2">
      <c r="A48" s="36" t="s">
        <v>174</v>
      </c>
      <c r="B48" s="36" t="s">
        <v>175</v>
      </c>
      <c r="C48" s="36">
        <v>90443900</v>
      </c>
      <c r="D48" s="36" t="s">
        <v>277</v>
      </c>
      <c r="E48" s="12" t="s">
        <v>63</v>
      </c>
      <c r="F48" s="12">
        <v>1800</v>
      </c>
      <c r="G48" s="12">
        <v>10</v>
      </c>
      <c r="H48" s="12">
        <v>50</v>
      </c>
      <c r="I48" s="12"/>
      <c r="J48" s="12"/>
      <c r="K48" s="13"/>
      <c r="L48" s="12">
        <f t="shared" si="6"/>
        <v>0</v>
      </c>
      <c r="M48" s="12">
        <f t="shared" si="7"/>
        <v>0</v>
      </c>
      <c r="N48" s="14"/>
      <c r="O48" s="15">
        <v>0.12</v>
      </c>
      <c r="P48" s="15">
        <f t="shared" si="8"/>
        <v>0</v>
      </c>
    </row>
    <row r="49" spans="1:16" x14ac:dyDescent="0.2">
      <c r="A49" s="11" t="s">
        <v>254</v>
      </c>
      <c r="B49" s="11" t="s">
        <v>255</v>
      </c>
      <c r="C49" s="11" t="s">
        <v>254</v>
      </c>
      <c r="D49" s="11" t="s">
        <v>275</v>
      </c>
      <c r="E49" s="12">
        <v>25</v>
      </c>
      <c r="F49" s="12">
        <v>1650</v>
      </c>
      <c r="G49" s="12">
        <v>10</v>
      </c>
      <c r="H49" s="12">
        <v>50</v>
      </c>
      <c r="I49" s="12"/>
      <c r="J49" s="12"/>
      <c r="K49" s="13"/>
      <c r="L49" s="12">
        <f t="shared" si="6"/>
        <v>0</v>
      </c>
      <c r="M49" s="12">
        <f t="shared" si="7"/>
        <v>0</v>
      </c>
      <c r="N49" s="14"/>
      <c r="O49" s="15">
        <v>0.12</v>
      </c>
      <c r="P49" s="15">
        <f t="shared" si="8"/>
        <v>0</v>
      </c>
    </row>
    <row r="50" spans="1:16" x14ac:dyDescent="0.2">
      <c r="A50" s="11" t="s">
        <v>230</v>
      </c>
      <c r="B50" s="11" t="s">
        <v>231</v>
      </c>
      <c r="C50" s="11" t="s">
        <v>230</v>
      </c>
      <c r="D50" s="11" t="s">
        <v>275</v>
      </c>
      <c r="E50" s="12">
        <v>25</v>
      </c>
      <c r="F50" s="12">
        <v>1500</v>
      </c>
      <c r="G50" s="12">
        <v>10</v>
      </c>
      <c r="H50" s="12">
        <v>50</v>
      </c>
      <c r="I50" s="12"/>
      <c r="J50" s="12"/>
      <c r="K50" s="13"/>
      <c r="L50" s="12">
        <f t="shared" si="6"/>
        <v>0</v>
      </c>
      <c r="M50" s="12">
        <f t="shared" si="7"/>
        <v>0</v>
      </c>
      <c r="N50" s="14"/>
      <c r="O50" s="15">
        <v>0.11</v>
      </c>
      <c r="P50" s="15">
        <f t="shared" si="8"/>
        <v>0</v>
      </c>
    </row>
    <row r="51" spans="1:16" x14ac:dyDescent="0.2">
      <c r="A51" s="11" t="s">
        <v>53</v>
      </c>
      <c r="B51" s="11" t="s">
        <v>54</v>
      </c>
      <c r="C51" s="11" t="s">
        <v>53</v>
      </c>
      <c r="D51" s="11" t="s">
        <v>275</v>
      </c>
      <c r="E51" s="12">
        <v>25</v>
      </c>
      <c r="F51" s="12">
        <v>1220</v>
      </c>
      <c r="G51" s="12">
        <v>10</v>
      </c>
      <c r="H51" s="12">
        <v>50</v>
      </c>
      <c r="I51" s="12"/>
      <c r="J51" s="12"/>
      <c r="K51" s="13"/>
      <c r="L51" s="12">
        <f t="shared" si="6"/>
        <v>0</v>
      </c>
      <c r="M51" s="12">
        <f t="shared" si="7"/>
        <v>0</v>
      </c>
      <c r="N51" s="14"/>
      <c r="O51" s="15">
        <v>0.08</v>
      </c>
      <c r="P51" s="15">
        <f t="shared" si="8"/>
        <v>0</v>
      </c>
    </row>
    <row r="52" spans="1:16" x14ac:dyDescent="0.2">
      <c r="A52" s="16" t="s">
        <v>55</v>
      </c>
      <c r="B52" s="16" t="s">
        <v>54</v>
      </c>
      <c r="C52" s="16" t="s">
        <v>56</v>
      </c>
      <c r="D52" s="16" t="s">
        <v>276</v>
      </c>
      <c r="E52" s="12">
        <v>25</v>
      </c>
      <c r="F52" s="12">
        <v>1200</v>
      </c>
      <c r="G52" s="12">
        <v>10</v>
      </c>
      <c r="H52" s="12">
        <v>50</v>
      </c>
      <c r="I52" s="12"/>
      <c r="J52" s="12"/>
      <c r="K52" s="13"/>
      <c r="L52" s="12">
        <f t="shared" si="6"/>
        <v>0</v>
      </c>
      <c r="M52" s="12">
        <f t="shared" si="7"/>
        <v>0</v>
      </c>
      <c r="N52" s="14"/>
      <c r="O52" s="15">
        <v>0.08</v>
      </c>
      <c r="P52" s="15">
        <f t="shared" si="8"/>
        <v>0</v>
      </c>
    </row>
    <row r="53" spans="1:16" x14ac:dyDescent="0.2">
      <c r="A53" s="26" t="s">
        <v>194</v>
      </c>
      <c r="B53" s="26" t="s">
        <v>54</v>
      </c>
      <c r="C53" s="26">
        <v>90444000</v>
      </c>
      <c r="D53" s="36" t="s">
        <v>277</v>
      </c>
      <c r="E53" s="12" t="s">
        <v>63</v>
      </c>
      <c r="F53" s="12">
        <v>1200</v>
      </c>
      <c r="G53" s="12">
        <v>10</v>
      </c>
      <c r="H53" s="12">
        <v>50</v>
      </c>
      <c r="I53" s="12"/>
      <c r="J53" s="12"/>
      <c r="K53" s="13"/>
      <c r="L53" s="12">
        <f t="shared" si="6"/>
        <v>0</v>
      </c>
      <c r="M53" s="12">
        <f t="shared" si="7"/>
        <v>0</v>
      </c>
      <c r="N53" s="14"/>
      <c r="O53" s="15">
        <v>0.08</v>
      </c>
      <c r="P53" s="15">
        <f t="shared" si="8"/>
        <v>0</v>
      </c>
    </row>
    <row r="54" spans="1:16" x14ac:dyDescent="0.2">
      <c r="A54" s="11" t="s">
        <v>155</v>
      </c>
      <c r="B54" s="11" t="s">
        <v>58</v>
      </c>
      <c r="C54" s="11" t="s">
        <v>155</v>
      </c>
      <c r="D54" s="11" t="s">
        <v>275</v>
      </c>
      <c r="E54" s="12">
        <v>25</v>
      </c>
      <c r="F54" s="12">
        <v>915</v>
      </c>
      <c r="G54" s="12">
        <v>10</v>
      </c>
      <c r="H54" s="12">
        <v>50</v>
      </c>
      <c r="I54" s="12"/>
      <c r="J54" s="12"/>
      <c r="K54" s="13"/>
      <c r="L54" s="12">
        <f t="shared" si="6"/>
        <v>0</v>
      </c>
      <c r="M54" s="12">
        <f t="shared" si="7"/>
        <v>0</v>
      </c>
      <c r="N54" s="14"/>
      <c r="O54" s="15">
        <v>0.06</v>
      </c>
      <c r="P54" s="15">
        <f t="shared" si="8"/>
        <v>0</v>
      </c>
    </row>
    <row r="55" spans="1:16" x14ac:dyDescent="0.2">
      <c r="A55" s="16" t="s">
        <v>57</v>
      </c>
      <c r="B55" s="16" t="s">
        <v>58</v>
      </c>
      <c r="C55" s="16" t="s">
        <v>59</v>
      </c>
      <c r="D55" s="16" t="s">
        <v>276</v>
      </c>
      <c r="E55" s="12">
        <v>25</v>
      </c>
      <c r="F55" s="12">
        <v>900</v>
      </c>
      <c r="G55" s="12">
        <v>10</v>
      </c>
      <c r="H55" s="12">
        <v>50</v>
      </c>
      <c r="I55" s="12"/>
      <c r="J55" s="12"/>
      <c r="K55" s="13"/>
      <c r="L55" s="12">
        <f t="shared" si="6"/>
        <v>0</v>
      </c>
      <c r="M55" s="12">
        <f t="shared" si="7"/>
        <v>0</v>
      </c>
      <c r="N55" s="14"/>
      <c r="O55" s="15">
        <v>0.06</v>
      </c>
      <c r="P55" s="15">
        <f t="shared" si="8"/>
        <v>0</v>
      </c>
    </row>
    <row r="56" spans="1:16" x14ac:dyDescent="0.2">
      <c r="A56" s="36" t="s">
        <v>176</v>
      </c>
      <c r="B56" s="36" t="s">
        <v>58</v>
      </c>
      <c r="C56" s="36">
        <v>90443800</v>
      </c>
      <c r="D56" s="36" t="s">
        <v>277</v>
      </c>
      <c r="E56" s="12" t="s">
        <v>63</v>
      </c>
      <c r="F56" s="12">
        <v>900</v>
      </c>
      <c r="G56" s="12">
        <v>10</v>
      </c>
      <c r="H56" s="12">
        <v>50</v>
      </c>
      <c r="I56" s="12"/>
      <c r="J56" s="12"/>
      <c r="K56" s="13"/>
      <c r="L56" s="12">
        <f t="shared" si="6"/>
        <v>0</v>
      </c>
      <c r="M56" s="12">
        <f t="shared" si="7"/>
        <v>0</v>
      </c>
      <c r="N56" s="14"/>
      <c r="O56" s="15">
        <v>0.06</v>
      </c>
      <c r="P56" s="15">
        <f t="shared" si="8"/>
        <v>0</v>
      </c>
    </row>
    <row r="57" spans="1:16" x14ac:dyDescent="0.2">
      <c r="A57" s="11" t="s">
        <v>195</v>
      </c>
      <c r="B57" s="11" t="s">
        <v>178</v>
      </c>
      <c r="C57" s="11" t="s">
        <v>195</v>
      </c>
      <c r="D57" s="11" t="s">
        <v>275</v>
      </c>
      <c r="E57" s="12">
        <v>25</v>
      </c>
      <c r="F57" s="12">
        <v>750</v>
      </c>
      <c r="G57" s="12">
        <v>10</v>
      </c>
      <c r="H57" s="12">
        <v>50</v>
      </c>
      <c r="I57" s="12"/>
      <c r="J57" s="12"/>
      <c r="K57" s="13"/>
      <c r="L57" s="12">
        <f t="shared" si="6"/>
        <v>0</v>
      </c>
      <c r="M57" s="12">
        <f t="shared" si="7"/>
        <v>0</v>
      </c>
      <c r="N57" s="14"/>
      <c r="O57" s="15">
        <v>0.05</v>
      </c>
      <c r="P57" s="15">
        <f t="shared" si="8"/>
        <v>0</v>
      </c>
    </row>
    <row r="58" spans="1:16" x14ac:dyDescent="0.2">
      <c r="A58" s="16" t="s">
        <v>196</v>
      </c>
      <c r="B58" s="16" t="s">
        <v>178</v>
      </c>
      <c r="C58" s="16" t="s">
        <v>197</v>
      </c>
      <c r="D58" s="16" t="s">
        <v>276</v>
      </c>
      <c r="E58" s="12">
        <v>25</v>
      </c>
      <c r="F58" s="12">
        <v>750</v>
      </c>
      <c r="G58" s="12">
        <v>10</v>
      </c>
      <c r="H58" s="12">
        <v>50</v>
      </c>
      <c r="I58" s="12"/>
      <c r="J58" s="12"/>
      <c r="K58" s="13"/>
      <c r="L58" s="12">
        <f t="shared" si="6"/>
        <v>0</v>
      </c>
      <c r="M58" s="12">
        <f t="shared" si="7"/>
        <v>0</v>
      </c>
      <c r="N58" s="14"/>
      <c r="O58" s="15">
        <v>0.05</v>
      </c>
      <c r="P58" s="15">
        <f t="shared" si="8"/>
        <v>0</v>
      </c>
    </row>
    <row r="59" spans="1:16" x14ac:dyDescent="0.2">
      <c r="A59" s="36" t="s">
        <v>177</v>
      </c>
      <c r="B59" s="36" t="s">
        <v>178</v>
      </c>
      <c r="C59" s="36">
        <v>90443700</v>
      </c>
      <c r="D59" s="36" t="s">
        <v>277</v>
      </c>
      <c r="E59" s="12" t="s">
        <v>63</v>
      </c>
      <c r="F59" s="12">
        <v>750</v>
      </c>
      <c r="G59" s="12">
        <v>10</v>
      </c>
      <c r="H59" s="12">
        <v>50</v>
      </c>
      <c r="I59" s="12"/>
      <c r="J59" s="12"/>
      <c r="K59" s="13"/>
      <c r="L59" s="12">
        <f t="shared" si="6"/>
        <v>0</v>
      </c>
      <c r="M59" s="12">
        <f t="shared" si="7"/>
        <v>0</v>
      </c>
      <c r="N59" s="14"/>
      <c r="O59" s="15">
        <v>0.05</v>
      </c>
      <c r="P59" s="15">
        <f t="shared" si="8"/>
        <v>0</v>
      </c>
    </row>
    <row r="60" spans="1:16" x14ac:dyDescent="0.2">
      <c r="A60" s="11" t="s">
        <v>60</v>
      </c>
      <c r="B60" s="11" t="s">
        <v>61</v>
      </c>
      <c r="C60" s="11" t="s">
        <v>60</v>
      </c>
      <c r="D60" s="11" t="s">
        <v>275</v>
      </c>
      <c r="E60" s="12">
        <v>25</v>
      </c>
      <c r="F60" s="12">
        <v>610</v>
      </c>
      <c r="G60" s="12">
        <v>10</v>
      </c>
      <c r="H60" s="12">
        <v>50</v>
      </c>
      <c r="I60" s="12"/>
      <c r="J60" s="12"/>
      <c r="K60" s="13"/>
      <c r="L60" s="12">
        <f t="shared" si="6"/>
        <v>0</v>
      </c>
      <c r="M60" s="12">
        <f t="shared" si="7"/>
        <v>0</v>
      </c>
      <c r="N60" s="14"/>
      <c r="O60" s="15">
        <v>0.04</v>
      </c>
      <c r="P60" s="15">
        <f t="shared" si="8"/>
        <v>0</v>
      </c>
    </row>
    <row r="61" spans="1:16" x14ac:dyDescent="0.2">
      <c r="A61" s="36" t="s">
        <v>62</v>
      </c>
      <c r="B61" s="36" t="s">
        <v>61</v>
      </c>
      <c r="C61" s="36">
        <v>90443600</v>
      </c>
      <c r="D61" s="36" t="s">
        <v>277</v>
      </c>
      <c r="E61" s="12" t="s">
        <v>63</v>
      </c>
      <c r="F61" s="12">
        <v>600</v>
      </c>
      <c r="G61" s="12">
        <v>10</v>
      </c>
      <c r="H61" s="12">
        <v>50</v>
      </c>
      <c r="I61" s="12"/>
      <c r="J61" s="12"/>
      <c r="K61" s="13"/>
      <c r="L61" s="12">
        <f t="shared" si="6"/>
        <v>0</v>
      </c>
      <c r="M61" s="12">
        <f t="shared" si="7"/>
        <v>0</v>
      </c>
      <c r="N61" s="14"/>
      <c r="O61" s="15">
        <v>0.04</v>
      </c>
      <c r="P61" s="15">
        <f t="shared" si="8"/>
        <v>0</v>
      </c>
    </row>
    <row r="62" spans="1:16" x14ac:dyDescent="0.2">
      <c r="A62" s="11" t="s">
        <v>64</v>
      </c>
      <c r="B62" s="11" t="s">
        <v>65</v>
      </c>
      <c r="C62" s="11" t="s">
        <v>64</v>
      </c>
      <c r="D62" s="11" t="s">
        <v>275</v>
      </c>
      <c r="E62" s="12">
        <v>25</v>
      </c>
      <c r="F62" s="12">
        <v>457</v>
      </c>
      <c r="G62" s="12">
        <v>10</v>
      </c>
      <c r="H62" s="12">
        <v>100</v>
      </c>
      <c r="I62" s="12"/>
      <c r="J62" s="12"/>
      <c r="K62" s="13"/>
      <c r="L62" s="12">
        <f t="shared" si="6"/>
        <v>0</v>
      </c>
      <c r="M62" s="12">
        <f t="shared" si="7"/>
        <v>0</v>
      </c>
      <c r="N62" s="14"/>
      <c r="O62" s="15">
        <v>0.06</v>
      </c>
      <c r="P62" s="15">
        <f t="shared" si="8"/>
        <v>0</v>
      </c>
    </row>
    <row r="63" spans="1:16" x14ac:dyDescent="0.2">
      <c r="A63" s="36" t="s">
        <v>66</v>
      </c>
      <c r="B63" s="36" t="s">
        <v>65</v>
      </c>
      <c r="C63" s="36">
        <v>90443400</v>
      </c>
      <c r="D63" s="36" t="s">
        <v>277</v>
      </c>
      <c r="E63" s="12" t="s">
        <v>63</v>
      </c>
      <c r="F63" s="12">
        <v>450</v>
      </c>
      <c r="G63" s="12">
        <v>10</v>
      </c>
      <c r="H63" s="12">
        <v>100</v>
      </c>
      <c r="I63" s="12"/>
      <c r="J63" s="12"/>
      <c r="K63" s="13"/>
      <c r="L63" s="12">
        <f t="shared" si="6"/>
        <v>0</v>
      </c>
      <c r="M63" s="12">
        <f t="shared" si="7"/>
        <v>0</v>
      </c>
      <c r="N63" s="14"/>
      <c r="O63" s="15">
        <v>0.06</v>
      </c>
      <c r="P63" s="15">
        <f t="shared" si="8"/>
        <v>0</v>
      </c>
    </row>
    <row r="64" spans="1:16" x14ac:dyDescent="0.2">
      <c r="A64" s="27" t="s">
        <v>67</v>
      </c>
      <c r="B64" s="27" t="s">
        <v>68</v>
      </c>
      <c r="C64" s="27" t="s">
        <v>69</v>
      </c>
      <c r="D64" s="11" t="s">
        <v>275</v>
      </c>
      <c r="E64" s="12">
        <v>25</v>
      </c>
      <c r="F64" s="12">
        <v>375</v>
      </c>
      <c r="G64" s="12">
        <v>10</v>
      </c>
      <c r="H64" s="12">
        <v>100</v>
      </c>
      <c r="I64" s="12"/>
      <c r="J64" s="12"/>
      <c r="K64" s="13"/>
      <c r="L64" s="12">
        <f t="shared" si="6"/>
        <v>0</v>
      </c>
      <c r="M64" s="12">
        <f t="shared" si="7"/>
        <v>0</v>
      </c>
      <c r="N64" s="14"/>
      <c r="O64" s="15">
        <v>0.06</v>
      </c>
      <c r="P64" s="15">
        <f t="shared" si="8"/>
        <v>0</v>
      </c>
    </row>
    <row r="65" spans="1:18" x14ac:dyDescent="0.2">
      <c r="A65" s="37" t="s">
        <v>198</v>
      </c>
      <c r="B65" s="36" t="s">
        <v>199</v>
      </c>
      <c r="C65" s="36">
        <v>90448000</v>
      </c>
      <c r="D65" s="36" t="s">
        <v>277</v>
      </c>
      <c r="E65" s="12" t="s">
        <v>63</v>
      </c>
      <c r="F65" s="12">
        <v>270</v>
      </c>
      <c r="G65" s="12">
        <v>10</v>
      </c>
      <c r="H65" s="12">
        <v>100</v>
      </c>
      <c r="I65" s="12"/>
      <c r="J65" s="12"/>
      <c r="K65" s="13"/>
      <c r="L65" s="12">
        <f t="shared" si="6"/>
        <v>0</v>
      </c>
      <c r="M65" s="12">
        <f t="shared" si="7"/>
        <v>0</v>
      </c>
      <c r="N65" s="14"/>
      <c r="O65" s="15">
        <v>0.06</v>
      </c>
      <c r="P65" s="15">
        <f t="shared" si="8"/>
        <v>0</v>
      </c>
    </row>
    <row r="66" spans="1:18" x14ac:dyDescent="0.2">
      <c r="A66" s="11" t="s">
        <v>261</v>
      </c>
      <c r="B66" s="11" t="s">
        <v>262</v>
      </c>
      <c r="C66" s="11" t="s">
        <v>261</v>
      </c>
      <c r="D66" s="11" t="s">
        <v>275</v>
      </c>
      <c r="E66" s="12" t="s">
        <v>63</v>
      </c>
      <c r="F66" s="12">
        <v>200</v>
      </c>
      <c r="G66" s="12">
        <v>10</v>
      </c>
      <c r="H66" s="12">
        <v>150</v>
      </c>
      <c r="I66" s="12"/>
      <c r="J66" s="12"/>
      <c r="K66" s="13"/>
      <c r="L66" s="12">
        <f t="shared" si="6"/>
        <v>0</v>
      </c>
      <c r="M66" s="12">
        <f t="shared" si="7"/>
        <v>0</v>
      </c>
      <c r="N66" s="14"/>
      <c r="O66" s="15">
        <v>0.06</v>
      </c>
      <c r="P66" s="15">
        <f t="shared" si="8"/>
        <v>0</v>
      </c>
      <c r="Q66" s="43">
        <f>SUM(P47:P66)</f>
        <v>0</v>
      </c>
      <c r="R66" s="3">
        <f>Q66*100/$Q$151</f>
        <v>0</v>
      </c>
    </row>
    <row r="67" spans="1:18" x14ac:dyDescent="0.2">
      <c r="A67" s="28" t="s">
        <v>70</v>
      </c>
      <c r="B67" s="28"/>
      <c r="C67" s="29"/>
      <c r="D67" s="29"/>
      <c r="E67" s="30"/>
      <c r="F67" s="36"/>
      <c r="G67" s="20"/>
      <c r="H67" s="20"/>
      <c r="I67" s="12"/>
      <c r="J67" s="12"/>
      <c r="K67" s="20"/>
      <c r="L67" s="12"/>
      <c r="M67" s="12"/>
      <c r="N67" s="14"/>
      <c r="O67" s="12"/>
      <c r="P67" s="15"/>
    </row>
    <row r="68" spans="1:18" x14ac:dyDescent="0.2">
      <c r="A68" s="11" t="s">
        <v>295</v>
      </c>
      <c r="B68" s="11" t="s">
        <v>296</v>
      </c>
      <c r="C68" s="11" t="s">
        <v>295</v>
      </c>
      <c r="D68" s="11" t="s">
        <v>275</v>
      </c>
      <c r="E68" s="12">
        <v>32</v>
      </c>
      <c r="F68" s="12">
        <v>100</v>
      </c>
      <c r="G68" s="12">
        <v>10</v>
      </c>
      <c r="H68" s="12">
        <v>300</v>
      </c>
      <c r="I68" s="12"/>
      <c r="J68" s="12">
        <v>300</v>
      </c>
      <c r="K68" s="13"/>
      <c r="L68" s="12">
        <f t="shared" ref="L68:L82" si="9">SUM(I68:K68)</f>
        <v>300</v>
      </c>
      <c r="M68" s="12">
        <f t="shared" ref="M68:M82" si="10">$L68/$H68</f>
        <v>1</v>
      </c>
      <c r="N68" s="14"/>
      <c r="O68" s="15">
        <v>0.09</v>
      </c>
      <c r="P68" s="15">
        <f t="shared" ref="P68:P82" si="11">$M68*$O68</f>
        <v>0.09</v>
      </c>
    </row>
    <row r="69" spans="1:18" x14ac:dyDescent="0.2">
      <c r="A69" s="11" t="s">
        <v>71</v>
      </c>
      <c r="B69" s="11" t="s">
        <v>72</v>
      </c>
      <c r="C69" s="11" t="s">
        <v>71</v>
      </c>
      <c r="D69" s="11" t="s">
        <v>275</v>
      </c>
      <c r="E69" s="12">
        <v>32</v>
      </c>
      <c r="F69" s="12">
        <v>150</v>
      </c>
      <c r="G69" s="12">
        <v>10</v>
      </c>
      <c r="H69" s="12">
        <v>300</v>
      </c>
      <c r="I69" s="12"/>
      <c r="J69" s="12"/>
      <c r="K69" s="13"/>
      <c r="L69" s="12">
        <f t="shared" si="9"/>
        <v>0</v>
      </c>
      <c r="M69" s="12">
        <f t="shared" si="10"/>
        <v>0</v>
      </c>
      <c r="N69" s="14"/>
      <c r="O69" s="15">
        <v>0.09</v>
      </c>
      <c r="P69" s="15">
        <f t="shared" si="11"/>
        <v>0</v>
      </c>
    </row>
    <row r="70" spans="1:18" x14ac:dyDescent="0.2">
      <c r="A70" s="36" t="s">
        <v>256</v>
      </c>
      <c r="B70" s="36" t="s">
        <v>72</v>
      </c>
      <c r="C70" s="36">
        <v>90446200</v>
      </c>
      <c r="D70" s="36" t="s">
        <v>277</v>
      </c>
      <c r="E70" s="12">
        <v>32</v>
      </c>
      <c r="F70" s="12">
        <v>150</v>
      </c>
      <c r="G70" s="12">
        <v>10</v>
      </c>
      <c r="H70" s="12">
        <v>300</v>
      </c>
      <c r="I70" s="12"/>
      <c r="J70" s="12"/>
      <c r="K70" s="13"/>
      <c r="L70" s="12">
        <f t="shared" si="9"/>
        <v>0</v>
      </c>
      <c r="M70" s="12">
        <f t="shared" si="10"/>
        <v>0</v>
      </c>
      <c r="N70" s="14"/>
      <c r="O70" s="15">
        <v>0.09</v>
      </c>
      <c r="P70" s="15">
        <f t="shared" si="11"/>
        <v>0</v>
      </c>
    </row>
    <row r="71" spans="1:18" x14ac:dyDescent="0.2">
      <c r="A71" s="11" t="s">
        <v>200</v>
      </c>
      <c r="B71" s="11" t="s">
        <v>201</v>
      </c>
      <c r="C71" s="11" t="s">
        <v>200</v>
      </c>
      <c r="D71" s="11" t="s">
        <v>275</v>
      </c>
      <c r="E71" s="12">
        <v>32</v>
      </c>
      <c r="F71" s="12">
        <v>200</v>
      </c>
      <c r="G71" s="12">
        <v>10</v>
      </c>
      <c r="H71" s="12">
        <v>300</v>
      </c>
      <c r="I71" s="12"/>
      <c r="J71" s="12"/>
      <c r="K71" s="13"/>
      <c r="L71" s="12">
        <f t="shared" si="9"/>
        <v>0</v>
      </c>
      <c r="M71" s="12">
        <f t="shared" si="10"/>
        <v>0</v>
      </c>
      <c r="N71" s="14"/>
      <c r="O71" s="15">
        <v>0.09</v>
      </c>
      <c r="P71" s="15">
        <f t="shared" si="11"/>
        <v>0</v>
      </c>
    </row>
    <row r="72" spans="1:18" x14ac:dyDescent="0.2">
      <c r="A72" s="11" t="s">
        <v>73</v>
      </c>
      <c r="B72" s="11" t="s">
        <v>74</v>
      </c>
      <c r="C72" s="11" t="s">
        <v>73</v>
      </c>
      <c r="D72" s="11" t="s">
        <v>275</v>
      </c>
      <c r="E72" s="12">
        <v>32</v>
      </c>
      <c r="F72" s="12">
        <v>300</v>
      </c>
      <c r="G72" s="12">
        <v>10</v>
      </c>
      <c r="H72" s="12">
        <v>150</v>
      </c>
      <c r="I72" s="12"/>
      <c r="J72" s="12"/>
      <c r="K72" s="13"/>
      <c r="L72" s="12">
        <f t="shared" si="9"/>
        <v>0</v>
      </c>
      <c r="M72" s="12">
        <f t="shared" si="10"/>
        <v>0</v>
      </c>
      <c r="N72" s="14"/>
      <c r="O72" s="15">
        <v>0.09</v>
      </c>
      <c r="P72" s="15">
        <f t="shared" si="11"/>
        <v>0</v>
      </c>
    </row>
    <row r="73" spans="1:18" x14ac:dyDescent="0.2">
      <c r="A73" s="36" t="s">
        <v>232</v>
      </c>
      <c r="B73" s="36" t="s">
        <v>74</v>
      </c>
      <c r="C73" s="36">
        <v>90446300</v>
      </c>
      <c r="D73" s="36" t="s">
        <v>277</v>
      </c>
      <c r="E73" s="12" t="s">
        <v>180</v>
      </c>
      <c r="F73" s="12">
        <v>300</v>
      </c>
      <c r="G73" s="12">
        <v>10</v>
      </c>
      <c r="H73" s="12">
        <v>150</v>
      </c>
      <c r="I73" s="12"/>
      <c r="J73" s="12"/>
      <c r="K73" s="13"/>
      <c r="L73" s="12">
        <f t="shared" si="9"/>
        <v>0</v>
      </c>
      <c r="M73" s="12">
        <f t="shared" si="10"/>
        <v>0</v>
      </c>
      <c r="N73" s="14"/>
      <c r="O73" s="15">
        <v>0.09</v>
      </c>
      <c r="P73" s="15">
        <f t="shared" si="11"/>
        <v>0</v>
      </c>
    </row>
    <row r="74" spans="1:18" x14ac:dyDescent="0.2">
      <c r="A74" s="11" t="s">
        <v>75</v>
      </c>
      <c r="B74" s="11" t="s">
        <v>76</v>
      </c>
      <c r="C74" s="11" t="s">
        <v>75</v>
      </c>
      <c r="D74" s="11" t="s">
        <v>275</v>
      </c>
      <c r="E74" s="12">
        <v>32</v>
      </c>
      <c r="F74" s="12">
        <v>450</v>
      </c>
      <c r="G74" s="12">
        <v>10</v>
      </c>
      <c r="H74" s="12">
        <v>100</v>
      </c>
      <c r="I74" s="12"/>
      <c r="J74" s="12"/>
      <c r="K74" s="13"/>
      <c r="L74" s="12">
        <f t="shared" si="9"/>
        <v>0</v>
      </c>
      <c r="M74" s="12">
        <f t="shared" si="10"/>
        <v>0</v>
      </c>
      <c r="N74" s="14"/>
      <c r="O74" s="15">
        <v>0.09</v>
      </c>
      <c r="P74" s="15">
        <f t="shared" si="11"/>
        <v>0</v>
      </c>
    </row>
    <row r="75" spans="1:18" x14ac:dyDescent="0.2">
      <c r="A75" s="36" t="s">
        <v>179</v>
      </c>
      <c r="B75" s="36" t="s">
        <v>76</v>
      </c>
      <c r="C75" s="36">
        <v>90446400</v>
      </c>
      <c r="D75" s="36" t="s">
        <v>277</v>
      </c>
      <c r="E75" s="12" t="s">
        <v>180</v>
      </c>
      <c r="F75" s="12">
        <v>450</v>
      </c>
      <c r="G75" s="12">
        <v>10</v>
      </c>
      <c r="H75" s="12">
        <v>100</v>
      </c>
      <c r="I75" s="12"/>
      <c r="J75" s="12">
        <v>300</v>
      </c>
      <c r="K75" s="13"/>
      <c r="L75" s="12">
        <f t="shared" si="9"/>
        <v>300</v>
      </c>
      <c r="M75" s="12">
        <f t="shared" si="10"/>
        <v>3</v>
      </c>
      <c r="N75" s="14"/>
      <c r="O75" s="15">
        <v>0.09</v>
      </c>
      <c r="P75" s="15">
        <f t="shared" si="11"/>
        <v>0.27</v>
      </c>
    </row>
    <row r="76" spans="1:18" x14ac:dyDescent="0.2">
      <c r="A76" s="11" t="s">
        <v>156</v>
      </c>
      <c r="B76" s="11" t="s">
        <v>157</v>
      </c>
      <c r="C76" s="11" t="s">
        <v>156</v>
      </c>
      <c r="D76" s="11" t="s">
        <v>275</v>
      </c>
      <c r="E76" s="12">
        <v>32</v>
      </c>
      <c r="F76" s="12">
        <v>600</v>
      </c>
      <c r="G76" s="12">
        <v>10</v>
      </c>
      <c r="H76" s="12">
        <v>100</v>
      </c>
      <c r="I76" s="12"/>
      <c r="J76" s="12"/>
      <c r="K76" s="13"/>
      <c r="L76" s="12">
        <f t="shared" si="9"/>
        <v>0</v>
      </c>
      <c r="M76" s="12">
        <f t="shared" si="10"/>
        <v>0</v>
      </c>
      <c r="N76" s="14"/>
      <c r="O76" s="15">
        <v>0.12</v>
      </c>
      <c r="P76" s="15">
        <f t="shared" si="11"/>
        <v>0</v>
      </c>
    </row>
    <row r="77" spans="1:18" x14ac:dyDescent="0.2">
      <c r="A77" s="36" t="s">
        <v>181</v>
      </c>
      <c r="B77" s="36" t="s">
        <v>157</v>
      </c>
      <c r="C77" s="36">
        <v>90446600</v>
      </c>
      <c r="D77" s="36" t="s">
        <v>277</v>
      </c>
      <c r="E77" s="12" t="s">
        <v>180</v>
      </c>
      <c r="F77" s="12">
        <v>600</v>
      </c>
      <c r="G77" s="12">
        <v>10</v>
      </c>
      <c r="H77" s="12">
        <v>100</v>
      </c>
      <c r="I77" s="12"/>
      <c r="J77" s="12"/>
      <c r="K77" s="13"/>
      <c r="L77" s="12">
        <f t="shared" si="9"/>
        <v>0</v>
      </c>
      <c r="M77" s="12">
        <f t="shared" si="10"/>
        <v>0</v>
      </c>
      <c r="N77" s="14"/>
      <c r="O77" s="15">
        <v>0.12</v>
      </c>
      <c r="P77" s="15">
        <f t="shared" si="11"/>
        <v>0</v>
      </c>
    </row>
    <row r="78" spans="1:18" x14ac:dyDescent="0.2">
      <c r="A78" s="11" t="s">
        <v>222</v>
      </c>
      <c r="B78" s="11" t="s">
        <v>223</v>
      </c>
      <c r="C78" s="11" t="s">
        <v>222</v>
      </c>
      <c r="D78" s="11" t="s">
        <v>275</v>
      </c>
      <c r="E78" s="12">
        <v>32</v>
      </c>
      <c r="F78" s="12">
        <v>750</v>
      </c>
      <c r="G78" s="12">
        <v>10</v>
      </c>
      <c r="H78" s="12">
        <v>60</v>
      </c>
      <c r="I78" s="12"/>
      <c r="J78" s="12"/>
      <c r="K78" s="13"/>
      <c r="L78" s="12">
        <f t="shared" si="9"/>
        <v>0</v>
      </c>
      <c r="M78" s="12">
        <f t="shared" si="10"/>
        <v>0</v>
      </c>
      <c r="N78" s="14"/>
      <c r="O78" s="15">
        <v>0.09</v>
      </c>
      <c r="P78" s="15">
        <f t="shared" si="11"/>
        <v>0</v>
      </c>
    </row>
    <row r="79" spans="1:18" x14ac:dyDescent="0.2">
      <c r="A79" s="11" t="s">
        <v>158</v>
      </c>
      <c r="B79" s="11" t="s">
        <v>159</v>
      </c>
      <c r="C79" s="11" t="s">
        <v>158</v>
      </c>
      <c r="D79" s="11" t="s">
        <v>275</v>
      </c>
      <c r="E79" s="12">
        <v>32</v>
      </c>
      <c r="F79" s="12">
        <v>900</v>
      </c>
      <c r="G79" s="12">
        <v>10</v>
      </c>
      <c r="H79" s="12">
        <v>50</v>
      </c>
      <c r="I79" s="12"/>
      <c r="J79" s="12"/>
      <c r="K79" s="13"/>
      <c r="L79" s="12">
        <f t="shared" si="9"/>
        <v>0</v>
      </c>
      <c r="M79" s="12">
        <f t="shared" si="10"/>
        <v>0</v>
      </c>
      <c r="N79" s="14"/>
      <c r="O79" s="15">
        <v>0.09</v>
      </c>
      <c r="P79" s="15">
        <f t="shared" si="11"/>
        <v>0</v>
      </c>
    </row>
    <row r="80" spans="1:18" x14ac:dyDescent="0.2">
      <c r="A80" s="36" t="s">
        <v>182</v>
      </c>
      <c r="B80" s="36" t="s">
        <v>159</v>
      </c>
      <c r="C80" s="36">
        <v>90446700</v>
      </c>
      <c r="D80" s="36" t="s">
        <v>277</v>
      </c>
      <c r="E80" s="12" t="s">
        <v>180</v>
      </c>
      <c r="F80" s="12">
        <v>900</v>
      </c>
      <c r="G80" s="12">
        <v>10</v>
      </c>
      <c r="H80" s="12">
        <v>50</v>
      </c>
      <c r="I80" s="12"/>
      <c r="J80" s="12"/>
      <c r="K80" s="13"/>
      <c r="L80" s="12">
        <f t="shared" si="9"/>
        <v>0</v>
      </c>
      <c r="M80" s="12">
        <f t="shared" si="10"/>
        <v>0</v>
      </c>
      <c r="N80" s="14"/>
      <c r="O80" s="15">
        <v>0.09</v>
      </c>
      <c r="P80" s="15">
        <f t="shared" si="11"/>
        <v>0</v>
      </c>
    </row>
    <row r="81" spans="1:18" x14ac:dyDescent="0.2">
      <c r="A81" s="11" t="s">
        <v>233</v>
      </c>
      <c r="B81" s="11" t="s">
        <v>234</v>
      </c>
      <c r="C81" s="11" t="s">
        <v>233</v>
      </c>
      <c r="D81" s="11" t="s">
        <v>275</v>
      </c>
      <c r="E81" s="12">
        <v>32</v>
      </c>
      <c r="F81" s="12">
        <v>1200</v>
      </c>
      <c r="G81" s="12">
        <v>10</v>
      </c>
      <c r="H81" s="12">
        <v>50</v>
      </c>
      <c r="I81" s="12"/>
      <c r="J81" s="12"/>
      <c r="K81" s="13"/>
      <c r="L81" s="12">
        <f t="shared" si="9"/>
        <v>0</v>
      </c>
      <c r="M81" s="12">
        <f t="shared" si="10"/>
        <v>0</v>
      </c>
      <c r="N81" s="14"/>
      <c r="O81" s="15">
        <v>0.12</v>
      </c>
      <c r="P81" s="15">
        <f t="shared" si="11"/>
        <v>0</v>
      </c>
    </row>
    <row r="82" spans="1:18" x14ac:dyDescent="0.2">
      <c r="A82" s="37" t="s">
        <v>236</v>
      </c>
      <c r="B82" s="36" t="s">
        <v>237</v>
      </c>
      <c r="C82" s="48">
        <v>90446800</v>
      </c>
      <c r="D82" s="36" t="s">
        <v>277</v>
      </c>
      <c r="E82" s="12" t="s">
        <v>180</v>
      </c>
      <c r="F82" s="12">
        <v>1800</v>
      </c>
      <c r="G82" s="12">
        <v>10</v>
      </c>
      <c r="H82" s="12">
        <v>25</v>
      </c>
      <c r="I82" s="12"/>
      <c r="J82" s="12"/>
      <c r="K82" s="13"/>
      <c r="L82" s="12">
        <f t="shared" si="9"/>
        <v>0</v>
      </c>
      <c r="M82" s="12">
        <f t="shared" si="10"/>
        <v>0</v>
      </c>
      <c r="N82" s="14"/>
      <c r="O82" s="15">
        <v>0.18</v>
      </c>
      <c r="P82" s="15">
        <f t="shared" si="11"/>
        <v>0</v>
      </c>
      <c r="Q82" s="43">
        <f>SUM(P69:P82)</f>
        <v>0.27</v>
      </c>
      <c r="R82" s="3">
        <f>Q82*100/$Q$151</f>
        <v>8.9403973509933756</v>
      </c>
    </row>
    <row r="83" spans="1:18" x14ac:dyDescent="0.2">
      <c r="A83" s="28" t="s">
        <v>77</v>
      </c>
      <c r="B83" s="28"/>
      <c r="C83" s="29"/>
      <c r="D83" s="29"/>
      <c r="E83" s="30"/>
      <c r="F83" s="36"/>
      <c r="G83" s="12"/>
      <c r="H83" s="12"/>
      <c r="I83" s="12"/>
      <c r="J83" s="12"/>
      <c r="K83" s="8"/>
      <c r="L83" s="12"/>
      <c r="M83" s="12"/>
      <c r="N83" s="14"/>
      <c r="O83" s="12"/>
      <c r="P83" s="15"/>
    </row>
    <row r="84" spans="1:18" x14ac:dyDescent="0.2">
      <c r="A84" s="11" t="s">
        <v>297</v>
      </c>
      <c r="B84" s="11" t="s">
        <v>298</v>
      </c>
      <c r="C84" s="11" t="s">
        <v>297</v>
      </c>
      <c r="D84" s="11" t="s">
        <v>275</v>
      </c>
      <c r="E84" s="12">
        <v>40</v>
      </c>
      <c r="F84" s="12">
        <v>100</v>
      </c>
      <c r="G84" s="12">
        <v>10</v>
      </c>
      <c r="H84" s="12">
        <v>300</v>
      </c>
      <c r="I84" s="12"/>
      <c r="J84" s="12"/>
      <c r="K84" s="13"/>
      <c r="L84" s="12">
        <f t="shared" ref="L84:L98" si="12">SUM(I84:K84)</f>
        <v>0</v>
      </c>
      <c r="M84" s="12">
        <f t="shared" ref="M84:M98" si="13">$L84/$H84</f>
        <v>0</v>
      </c>
      <c r="N84" s="14"/>
      <c r="O84" s="15">
        <v>0.13</v>
      </c>
      <c r="P84" s="15">
        <f t="shared" ref="P84:P98" si="14">$M84*$O84</f>
        <v>0</v>
      </c>
    </row>
    <row r="85" spans="1:18" x14ac:dyDescent="0.2">
      <c r="A85" s="11" t="s">
        <v>78</v>
      </c>
      <c r="B85" s="11" t="s">
        <v>79</v>
      </c>
      <c r="C85" s="11" t="s">
        <v>78</v>
      </c>
      <c r="D85" s="11" t="s">
        <v>275</v>
      </c>
      <c r="E85" s="12">
        <v>40</v>
      </c>
      <c r="F85" s="12">
        <v>150</v>
      </c>
      <c r="G85" s="12">
        <v>10</v>
      </c>
      <c r="H85" s="12">
        <v>300</v>
      </c>
      <c r="I85" s="12"/>
      <c r="J85" s="12"/>
      <c r="K85" s="13"/>
      <c r="L85" s="12">
        <f t="shared" si="12"/>
        <v>0</v>
      </c>
      <c r="M85" s="12">
        <f t="shared" si="13"/>
        <v>0</v>
      </c>
      <c r="N85" s="14"/>
      <c r="O85" s="15">
        <v>0.13</v>
      </c>
      <c r="P85" s="15">
        <f t="shared" si="14"/>
        <v>0</v>
      </c>
    </row>
    <row r="86" spans="1:18" x14ac:dyDescent="0.2">
      <c r="A86" s="36" t="s">
        <v>240</v>
      </c>
      <c r="B86" s="36" t="s">
        <v>79</v>
      </c>
      <c r="C86" s="31" t="s">
        <v>241</v>
      </c>
      <c r="D86" s="36" t="s">
        <v>277</v>
      </c>
      <c r="E86" s="12">
        <v>40</v>
      </c>
      <c r="F86" s="12">
        <v>150</v>
      </c>
      <c r="G86" s="12">
        <v>10</v>
      </c>
      <c r="H86" s="12">
        <v>300</v>
      </c>
      <c r="I86" s="12"/>
      <c r="J86" s="12"/>
      <c r="K86" s="13"/>
      <c r="L86" s="12">
        <f t="shared" si="12"/>
        <v>0</v>
      </c>
      <c r="M86" s="12">
        <f t="shared" si="13"/>
        <v>0</v>
      </c>
      <c r="N86" s="14"/>
      <c r="O86" s="15">
        <v>0.13</v>
      </c>
      <c r="P86" s="15">
        <f t="shared" si="14"/>
        <v>0</v>
      </c>
    </row>
    <row r="87" spans="1:18" x14ac:dyDescent="0.2">
      <c r="A87" s="11" t="s">
        <v>80</v>
      </c>
      <c r="B87" s="11" t="s">
        <v>81</v>
      </c>
      <c r="C87" s="11" t="s">
        <v>80</v>
      </c>
      <c r="D87" s="11" t="s">
        <v>275</v>
      </c>
      <c r="E87" s="12">
        <v>40</v>
      </c>
      <c r="F87" s="12">
        <v>200</v>
      </c>
      <c r="G87" s="12">
        <v>10</v>
      </c>
      <c r="H87" s="12">
        <v>150</v>
      </c>
      <c r="I87" s="12"/>
      <c r="J87" s="12"/>
      <c r="K87" s="13"/>
      <c r="L87" s="12">
        <f t="shared" si="12"/>
        <v>0</v>
      </c>
      <c r="M87" s="12">
        <f t="shared" si="13"/>
        <v>0</v>
      </c>
      <c r="N87" s="14"/>
      <c r="O87" s="15">
        <v>0.13</v>
      </c>
      <c r="P87" s="15">
        <f t="shared" si="14"/>
        <v>0</v>
      </c>
    </row>
    <row r="88" spans="1:18" x14ac:dyDescent="0.2">
      <c r="A88" s="11" t="s">
        <v>82</v>
      </c>
      <c r="B88" s="11" t="s">
        <v>83</v>
      </c>
      <c r="C88" s="11" t="s">
        <v>82</v>
      </c>
      <c r="D88" s="11" t="s">
        <v>275</v>
      </c>
      <c r="E88" s="12">
        <v>40</v>
      </c>
      <c r="F88" s="12">
        <v>300</v>
      </c>
      <c r="G88" s="12">
        <v>10</v>
      </c>
      <c r="H88" s="12">
        <v>150</v>
      </c>
      <c r="I88" s="12"/>
      <c r="J88" s="12"/>
      <c r="K88" s="13"/>
      <c r="L88" s="12">
        <f t="shared" si="12"/>
        <v>0</v>
      </c>
      <c r="M88" s="12">
        <f t="shared" si="13"/>
        <v>0</v>
      </c>
      <c r="N88" s="14"/>
      <c r="O88" s="15">
        <v>0.13</v>
      </c>
      <c r="P88" s="15">
        <f t="shared" si="14"/>
        <v>0</v>
      </c>
    </row>
    <row r="89" spans="1:18" x14ac:dyDescent="0.2">
      <c r="A89" s="36" t="s">
        <v>183</v>
      </c>
      <c r="B89" s="36" t="s">
        <v>83</v>
      </c>
      <c r="C89" s="36">
        <v>90447300</v>
      </c>
      <c r="D89" s="36" t="s">
        <v>277</v>
      </c>
      <c r="E89" s="12" t="s">
        <v>89</v>
      </c>
      <c r="F89" s="12">
        <v>300</v>
      </c>
      <c r="G89" s="12">
        <v>10</v>
      </c>
      <c r="H89" s="12">
        <v>150</v>
      </c>
      <c r="I89" s="12"/>
      <c r="J89" s="12"/>
      <c r="K89" s="13"/>
      <c r="L89" s="12">
        <f t="shared" si="12"/>
        <v>0</v>
      </c>
      <c r="M89" s="12">
        <f t="shared" si="13"/>
        <v>0</v>
      </c>
      <c r="N89" s="14"/>
      <c r="O89" s="15">
        <v>0.13</v>
      </c>
      <c r="P89" s="15">
        <f t="shared" si="14"/>
        <v>0</v>
      </c>
    </row>
    <row r="90" spans="1:18" x14ac:dyDescent="0.2">
      <c r="A90" s="11" t="s">
        <v>84</v>
      </c>
      <c r="B90" s="11" t="s">
        <v>85</v>
      </c>
      <c r="C90" s="11" t="s">
        <v>84</v>
      </c>
      <c r="D90" s="11" t="s">
        <v>275</v>
      </c>
      <c r="E90" s="12">
        <v>40</v>
      </c>
      <c r="F90" s="12">
        <v>450</v>
      </c>
      <c r="G90" s="12">
        <v>10</v>
      </c>
      <c r="H90" s="12">
        <v>100</v>
      </c>
      <c r="I90" s="12"/>
      <c r="J90" s="12"/>
      <c r="K90" s="13"/>
      <c r="L90" s="12">
        <f t="shared" si="12"/>
        <v>0</v>
      </c>
      <c r="M90" s="12">
        <f t="shared" si="13"/>
        <v>0</v>
      </c>
      <c r="N90" s="14"/>
      <c r="O90" s="15">
        <v>0.13</v>
      </c>
      <c r="P90" s="15">
        <f t="shared" si="14"/>
        <v>0</v>
      </c>
    </row>
    <row r="91" spans="1:18" x14ac:dyDescent="0.2">
      <c r="A91" s="36" t="s">
        <v>184</v>
      </c>
      <c r="B91" s="36" t="s">
        <v>85</v>
      </c>
      <c r="C91" s="36">
        <v>90447400</v>
      </c>
      <c r="D91" s="36" t="s">
        <v>277</v>
      </c>
      <c r="E91" s="12" t="s">
        <v>89</v>
      </c>
      <c r="F91" s="12">
        <v>450</v>
      </c>
      <c r="G91" s="12">
        <v>10</v>
      </c>
      <c r="H91" s="12">
        <v>100</v>
      </c>
      <c r="I91" s="12"/>
      <c r="J91" s="12"/>
      <c r="K91" s="13"/>
      <c r="L91" s="12">
        <f t="shared" si="12"/>
        <v>0</v>
      </c>
      <c r="M91" s="12">
        <f t="shared" si="13"/>
        <v>0</v>
      </c>
      <c r="N91" s="14"/>
      <c r="O91" s="15">
        <v>0.13</v>
      </c>
      <c r="P91" s="15">
        <f t="shared" si="14"/>
        <v>0</v>
      </c>
    </row>
    <row r="92" spans="1:18" x14ac:dyDescent="0.2">
      <c r="A92" s="11" t="s">
        <v>86</v>
      </c>
      <c r="B92" s="11" t="s">
        <v>87</v>
      </c>
      <c r="C92" s="11" t="s">
        <v>86</v>
      </c>
      <c r="D92" s="11" t="s">
        <v>275</v>
      </c>
      <c r="E92" s="12">
        <v>40</v>
      </c>
      <c r="F92" s="12">
        <v>600</v>
      </c>
      <c r="G92" s="12">
        <v>10</v>
      </c>
      <c r="H92" s="12">
        <v>50</v>
      </c>
      <c r="I92" s="12"/>
      <c r="J92" s="12"/>
      <c r="K92" s="13"/>
      <c r="L92" s="12">
        <f t="shared" si="12"/>
        <v>0</v>
      </c>
      <c r="M92" s="12">
        <f t="shared" si="13"/>
        <v>0</v>
      </c>
      <c r="N92" s="14"/>
      <c r="O92" s="15">
        <v>0.09</v>
      </c>
      <c r="P92" s="15">
        <f t="shared" si="14"/>
        <v>0</v>
      </c>
    </row>
    <row r="93" spans="1:18" x14ac:dyDescent="0.2">
      <c r="A93" s="36" t="s">
        <v>88</v>
      </c>
      <c r="B93" s="36" t="s">
        <v>87</v>
      </c>
      <c r="C93" s="36">
        <v>90447600</v>
      </c>
      <c r="D93" s="36" t="s">
        <v>277</v>
      </c>
      <c r="E93" s="12" t="s">
        <v>89</v>
      </c>
      <c r="F93" s="12">
        <v>600</v>
      </c>
      <c r="G93" s="12">
        <v>10</v>
      </c>
      <c r="H93" s="12">
        <v>50</v>
      </c>
      <c r="I93" s="12"/>
      <c r="J93" s="12">
        <v>300</v>
      </c>
      <c r="K93" s="13"/>
      <c r="L93" s="12">
        <f t="shared" si="12"/>
        <v>300</v>
      </c>
      <c r="M93" s="12">
        <f t="shared" si="13"/>
        <v>6</v>
      </c>
      <c r="N93" s="14"/>
      <c r="O93" s="15">
        <v>0.09</v>
      </c>
      <c r="P93" s="15">
        <f t="shared" si="14"/>
        <v>0.54</v>
      </c>
    </row>
    <row r="94" spans="1:18" x14ac:dyDescent="0.2">
      <c r="A94" s="11" t="s">
        <v>90</v>
      </c>
      <c r="B94" s="11" t="s">
        <v>91</v>
      </c>
      <c r="C94" s="11" t="s">
        <v>90</v>
      </c>
      <c r="D94" s="11" t="s">
        <v>275</v>
      </c>
      <c r="E94" s="12">
        <v>40</v>
      </c>
      <c r="F94" s="12">
        <v>750</v>
      </c>
      <c r="G94" s="12">
        <v>10</v>
      </c>
      <c r="H94" s="12">
        <v>50</v>
      </c>
      <c r="I94" s="12"/>
      <c r="J94" s="12"/>
      <c r="K94" s="13"/>
      <c r="L94" s="12">
        <f t="shared" si="12"/>
        <v>0</v>
      </c>
      <c r="M94" s="12">
        <f t="shared" si="13"/>
        <v>0</v>
      </c>
      <c r="N94" s="14"/>
      <c r="O94" s="15">
        <v>0.13</v>
      </c>
      <c r="P94" s="15">
        <f t="shared" si="14"/>
        <v>0</v>
      </c>
    </row>
    <row r="95" spans="1:18" x14ac:dyDescent="0.2">
      <c r="A95" s="11" t="s">
        <v>92</v>
      </c>
      <c r="B95" s="11" t="s">
        <v>93</v>
      </c>
      <c r="C95" s="11" t="s">
        <v>92</v>
      </c>
      <c r="D95" s="11" t="s">
        <v>275</v>
      </c>
      <c r="E95" s="12">
        <v>40</v>
      </c>
      <c r="F95" s="12">
        <v>900</v>
      </c>
      <c r="G95" s="12">
        <v>10</v>
      </c>
      <c r="H95" s="12">
        <v>50</v>
      </c>
      <c r="I95" s="12"/>
      <c r="J95" s="12"/>
      <c r="K95" s="13"/>
      <c r="L95" s="12">
        <f t="shared" si="12"/>
        <v>0</v>
      </c>
      <c r="M95" s="12">
        <f t="shared" si="13"/>
        <v>0</v>
      </c>
      <c r="N95" s="14"/>
      <c r="O95" s="15">
        <v>0.13</v>
      </c>
      <c r="P95" s="15">
        <f t="shared" si="14"/>
        <v>0</v>
      </c>
    </row>
    <row r="96" spans="1:18" x14ac:dyDescent="0.2">
      <c r="A96" s="36" t="s">
        <v>185</v>
      </c>
      <c r="B96" s="36" t="s">
        <v>93</v>
      </c>
      <c r="C96" s="36">
        <v>90447700</v>
      </c>
      <c r="D96" s="36" t="s">
        <v>277</v>
      </c>
      <c r="E96" s="12" t="s">
        <v>89</v>
      </c>
      <c r="F96" s="12">
        <v>900</v>
      </c>
      <c r="G96" s="12">
        <v>10</v>
      </c>
      <c r="H96" s="12">
        <v>50</v>
      </c>
      <c r="I96" s="12"/>
      <c r="J96" s="12"/>
      <c r="K96" s="13"/>
      <c r="L96" s="12">
        <f t="shared" si="12"/>
        <v>0</v>
      </c>
      <c r="M96" s="12">
        <f t="shared" si="13"/>
        <v>0</v>
      </c>
      <c r="N96" s="14"/>
      <c r="O96" s="15">
        <v>0.13</v>
      </c>
      <c r="P96" s="15">
        <f t="shared" si="14"/>
        <v>0</v>
      </c>
    </row>
    <row r="97" spans="1:18" x14ac:dyDescent="0.2">
      <c r="A97" s="11" t="s">
        <v>94</v>
      </c>
      <c r="B97" s="11" t="s">
        <v>95</v>
      </c>
      <c r="C97" s="11" t="s">
        <v>94</v>
      </c>
      <c r="D97" s="11" t="s">
        <v>275</v>
      </c>
      <c r="E97" s="12">
        <v>40</v>
      </c>
      <c r="F97" s="12">
        <v>1200</v>
      </c>
      <c r="G97" s="12">
        <v>5</v>
      </c>
      <c r="H97" s="12">
        <v>25</v>
      </c>
      <c r="I97" s="12"/>
      <c r="J97" s="12"/>
      <c r="K97" s="13"/>
      <c r="L97" s="12">
        <f t="shared" si="12"/>
        <v>0</v>
      </c>
      <c r="M97" s="12">
        <f t="shared" si="13"/>
        <v>0</v>
      </c>
      <c r="N97" s="14"/>
      <c r="O97" s="15">
        <v>0.08</v>
      </c>
      <c r="P97" s="15">
        <f t="shared" si="14"/>
        <v>0</v>
      </c>
    </row>
    <row r="98" spans="1:18" x14ac:dyDescent="0.2">
      <c r="A98" s="11" t="s">
        <v>220</v>
      </c>
      <c r="B98" s="11" t="s">
        <v>221</v>
      </c>
      <c r="C98" s="11" t="s">
        <v>220</v>
      </c>
      <c r="D98" s="11" t="s">
        <v>275</v>
      </c>
      <c r="E98" s="12">
        <v>40</v>
      </c>
      <c r="F98" s="12">
        <v>2000</v>
      </c>
      <c r="G98" s="12">
        <v>5</v>
      </c>
      <c r="H98" s="12">
        <v>25</v>
      </c>
      <c r="I98" s="12"/>
      <c r="J98" s="12"/>
      <c r="K98" s="13"/>
      <c r="L98" s="12">
        <f t="shared" si="12"/>
        <v>0</v>
      </c>
      <c r="M98" s="12">
        <f t="shared" si="13"/>
        <v>0</v>
      </c>
      <c r="N98" s="14"/>
      <c r="O98" s="15">
        <v>0.08</v>
      </c>
      <c r="P98" s="15">
        <f t="shared" si="14"/>
        <v>0</v>
      </c>
      <c r="Q98" s="43">
        <f>SUM(P85:P98)</f>
        <v>0.54</v>
      </c>
      <c r="R98" s="3">
        <f>Q98*100/$Q$151</f>
        <v>17.880794701986751</v>
      </c>
    </row>
    <row r="99" spans="1:18" x14ac:dyDescent="0.2">
      <c r="A99" s="28" t="s">
        <v>96</v>
      </c>
      <c r="B99" s="28"/>
      <c r="C99" s="30"/>
      <c r="D99" s="30"/>
      <c r="E99" s="20"/>
      <c r="F99" s="12"/>
      <c r="G99" s="12"/>
      <c r="H99" s="12"/>
      <c r="I99" s="12"/>
      <c r="J99" s="12"/>
      <c r="K99" s="8"/>
      <c r="L99" s="12"/>
      <c r="M99" s="12"/>
      <c r="N99" s="14"/>
      <c r="O99" s="12"/>
      <c r="P99" s="15"/>
    </row>
    <row r="100" spans="1:18" x14ac:dyDescent="0.2">
      <c r="A100" s="11" t="s">
        <v>299</v>
      </c>
      <c r="B100" s="11" t="s">
        <v>300</v>
      </c>
      <c r="C100" s="11" t="s">
        <v>299</v>
      </c>
      <c r="D100" s="11" t="s">
        <v>275</v>
      </c>
      <c r="E100" s="12">
        <v>50</v>
      </c>
      <c r="F100" s="12">
        <v>100</v>
      </c>
      <c r="G100" s="12">
        <v>10</v>
      </c>
      <c r="H100" s="12">
        <v>150</v>
      </c>
      <c r="I100" s="12"/>
      <c r="J100" s="12">
        <v>300</v>
      </c>
      <c r="K100" s="13"/>
      <c r="L100" s="12">
        <f t="shared" ref="L100:L116" si="15">SUM(I100:K100)</f>
        <v>300</v>
      </c>
      <c r="M100" s="12">
        <f t="shared" ref="M100:M116" si="16">$L100/$H100</f>
        <v>2</v>
      </c>
      <c r="N100" s="14"/>
      <c r="O100" s="15">
        <v>0.1</v>
      </c>
      <c r="P100" s="15">
        <f t="shared" ref="P100:P116" si="17">$M100*$O100</f>
        <v>0.2</v>
      </c>
    </row>
    <row r="101" spans="1:18" x14ac:dyDescent="0.2">
      <c r="A101" s="11" t="s">
        <v>97</v>
      </c>
      <c r="B101" s="11" t="s">
        <v>98</v>
      </c>
      <c r="C101" s="11" t="s">
        <v>97</v>
      </c>
      <c r="D101" s="11" t="s">
        <v>275</v>
      </c>
      <c r="E101" s="12">
        <v>50</v>
      </c>
      <c r="F101" s="12">
        <v>150</v>
      </c>
      <c r="G101" s="12">
        <v>10</v>
      </c>
      <c r="H101" s="12">
        <v>150</v>
      </c>
      <c r="I101" s="12"/>
      <c r="J101" s="12"/>
      <c r="K101" s="13"/>
      <c r="L101" s="12">
        <f t="shared" si="15"/>
        <v>0</v>
      </c>
      <c r="M101" s="12">
        <f t="shared" si="16"/>
        <v>0</v>
      </c>
      <c r="N101" s="14"/>
      <c r="O101" s="15">
        <v>0.1</v>
      </c>
      <c r="P101" s="15">
        <f t="shared" si="17"/>
        <v>0</v>
      </c>
    </row>
    <row r="102" spans="1:18" x14ac:dyDescent="0.2">
      <c r="A102" s="36" t="s">
        <v>235</v>
      </c>
      <c r="B102" s="36" t="s">
        <v>98</v>
      </c>
      <c r="C102" s="36">
        <v>90448200</v>
      </c>
      <c r="D102" s="36" t="s">
        <v>277</v>
      </c>
      <c r="E102" s="12" t="s">
        <v>102</v>
      </c>
      <c r="F102" s="12">
        <v>150</v>
      </c>
      <c r="G102" s="12">
        <v>10</v>
      </c>
      <c r="H102" s="12">
        <v>150</v>
      </c>
      <c r="I102" s="12"/>
      <c r="J102" s="12"/>
      <c r="K102" s="13"/>
      <c r="L102" s="12">
        <f t="shared" si="15"/>
        <v>0</v>
      </c>
      <c r="M102" s="12">
        <f t="shared" si="16"/>
        <v>0</v>
      </c>
      <c r="N102" s="14"/>
      <c r="O102" s="15">
        <v>0.1</v>
      </c>
      <c r="P102" s="15">
        <f t="shared" si="17"/>
        <v>0</v>
      </c>
    </row>
    <row r="103" spans="1:18" x14ac:dyDescent="0.2">
      <c r="A103" s="11" t="s">
        <v>224</v>
      </c>
      <c r="B103" s="11" t="s">
        <v>225</v>
      </c>
      <c r="C103" s="11" t="s">
        <v>224</v>
      </c>
      <c r="D103" s="11" t="s">
        <v>275</v>
      </c>
      <c r="E103" s="12">
        <v>50</v>
      </c>
      <c r="F103" s="12">
        <v>200</v>
      </c>
      <c r="G103" s="12">
        <v>10</v>
      </c>
      <c r="H103" s="12">
        <v>150</v>
      </c>
      <c r="I103" s="12"/>
      <c r="J103" s="12"/>
      <c r="K103" s="13"/>
      <c r="L103" s="12">
        <f t="shared" si="15"/>
        <v>0</v>
      </c>
      <c r="M103" s="12">
        <f t="shared" si="16"/>
        <v>0</v>
      </c>
      <c r="N103" s="14"/>
      <c r="O103" s="15">
        <v>0.06</v>
      </c>
      <c r="P103" s="15">
        <f t="shared" si="17"/>
        <v>0</v>
      </c>
    </row>
    <row r="104" spans="1:18" x14ac:dyDescent="0.2">
      <c r="A104" s="11" t="s">
        <v>99</v>
      </c>
      <c r="B104" s="11" t="s">
        <v>100</v>
      </c>
      <c r="C104" s="11" t="s">
        <v>99</v>
      </c>
      <c r="D104" s="11" t="s">
        <v>275</v>
      </c>
      <c r="E104" s="12">
        <v>50</v>
      </c>
      <c r="F104" s="12">
        <v>300</v>
      </c>
      <c r="G104" s="12">
        <v>10</v>
      </c>
      <c r="H104" s="12">
        <v>75</v>
      </c>
      <c r="I104" s="12"/>
      <c r="J104" s="12"/>
      <c r="K104" s="13"/>
      <c r="L104" s="12">
        <f t="shared" si="15"/>
        <v>0</v>
      </c>
      <c r="M104" s="12">
        <f t="shared" si="16"/>
        <v>0</v>
      </c>
      <c r="N104" s="14"/>
      <c r="O104" s="15">
        <v>0.1</v>
      </c>
      <c r="P104" s="15">
        <f t="shared" si="17"/>
        <v>0</v>
      </c>
    </row>
    <row r="105" spans="1:18" x14ac:dyDescent="0.2">
      <c r="A105" s="36" t="s">
        <v>101</v>
      </c>
      <c r="B105" s="36" t="s">
        <v>100</v>
      </c>
      <c r="C105" s="36">
        <v>90448300</v>
      </c>
      <c r="D105" s="36" t="s">
        <v>277</v>
      </c>
      <c r="E105" s="12" t="s">
        <v>102</v>
      </c>
      <c r="F105" s="12">
        <v>300</v>
      </c>
      <c r="G105" s="12">
        <v>10</v>
      </c>
      <c r="H105" s="12">
        <v>75</v>
      </c>
      <c r="I105" s="12"/>
      <c r="J105" s="12"/>
      <c r="K105" s="13"/>
      <c r="L105" s="12">
        <f t="shared" si="15"/>
        <v>0</v>
      </c>
      <c r="M105" s="12">
        <f t="shared" si="16"/>
        <v>0</v>
      </c>
      <c r="N105" s="14"/>
      <c r="O105" s="15">
        <v>0.1</v>
      </c>
      <c r="P105" s="15">
        <f t="shared" si="17"/>
        <v>0</v>
      </c>
    </row>
    <row r="106" spans="1:18" x14ac:dyDescent="0.2">
      <c r="A106" s="11" t="s">
        <v>103</v>
      </c>
      <c r="B106" s="11" t="s">
        <v>104</v>
      </c>
      <c r="C106" s="11" t="s">
        <v>103</v>
      </c>
      <c r="D106" s="11" t="s">
        <v>275</v>
      </c>
      <c r="E106" s="12">
        <v>50</v>
      </c>
      <c r="F106" s="12">
        <v>450</v>
      </c>
      <c r="G106" s="12">
        <v>10</v>
      </c>
      <c r="H106" s="12">
        <v>50</v>
      </c>
      <c r="I106" s="12"/>
      <c r="J106" s="12"/>
      <c r="K106" s="13"/>
      <c r="L106" s="12">
        <f t="shared" si="15"/>
        <v>0</v>
      </c>
      <c r="M106" s="12">
        <f t="shared" si="16"/>
        <v>0</v>
      </c>
      <c r="N106" s="14"/>
      <c r="O106" s="15">
        <v>0.1</v>
      </c>
      <c r="P106" s="15">
        <f t="shared" si="17"/>
        <v>0</v>
      </c>
    </row>
    <row r="107" spans="1:18" x14ac:dyDescent="0.2">
      <c r="A107" s="36" t="s">
        <v>186</v>
      </c>
      <c r="B107" s="36" t="s">
        <v>104</v>
      </c>
      <c r="C107" s="36">
        <v>90448400</v>
      </c>
      <c r="D107" s="36" t="s">
        <v>277</v>
      </c>
      <c r="E107" s="12" t="s">
        <v>102</v>
      </c>
      <c r="F107" s="12">
        <v>450</v>
      </c>
      <c r="G107" s="12">
        <v>10</v>
      </c>
      <c r="H107" s="12">
        <v>50</v>
      </c>
      <c r="I107" s="12"/>
      <c r="J107" s="12"/>
      <c r="K107" s="13"/>
      <c r="L107" s="12">
        <f t="shared" si="15"/>
        <v>0</v>
      </c>
      <c r="M107" s="12">
        <f t="shared" si="16"/>
        <v>0</v>
      </c>
      <c r="N107" s="14"/>
      <c r="O107" s="15">
        <v>0.1</v>
      </c>
      <c r="P107" s="15">
        <f t="shared" si="17"/>
        <v>0</v>
      </c>
    </row>
    <row r="108" spans="1:18" x14ac:dyDescent="0.2">
      <c r="A108" s="11" t="s">
        <v>105</v>
      </c>
      <c r="B108" s="11" t="s">
        <v>106</v>
      </c>
      <c r="C108" s="11" t="s">
        <v>105</v>
      </c>
      <c r="D108" s="11" t="s">
        <v>275</v>
      </c>
      <c r="E108" s="12">
        <v>50</v>
      </c>
      <c r="F108" s="12">
        <v>600</v>
      </c>
      <c r="G108" s="12">
        <v>10</v>
      </c>
      <c r="H108" s="12">
        <v>50</v>
      </c>
      <c r="I108" s="12"/>
      <c r="J108" s="12"/>
      <c r="K108" s="13"/>
      <c r="L108" s="12">
        <f t="shared" si="15"/>
        <v>0</v>
      </c>
      <c r="M108" s="12">
        <f t="shared" si="16"/>
        <v>0</v>
      </c>
      <c r="N108" s="14"/>
      <c r="O108" s="15">
        <v>0.13</v>
      </c>
      <c r="P108" s="15">
        <f t="shared" si="17"/>
        <v>0</v>
      </c>
    </row>
    <row r="109" spans="1:18" x14ac:dyDescent="0.2">
      <c r="A109" s="36" t="s">
        <v>107</v>
      </c>
      <c r="B109" s="36" t="s">
        <v>106</v>
      </c>
      <c r="C109" s="36">
        <v>90448600</v>
      </c>
      <c r="D109" s="36" t="s">
        <v>277</v>
      </c>
      <c r="E109" s="12" t="s">
        <v>102</v>
      </c>
      <c r="F109" s="12">
        <v>600</v>
      </c>
      <c r="G109" s="12">
        <v>10</v>
      </c>
      <c r="H109" s="12">
        <v>50</v>
      </c>
      <c r="I109" s="12"/>
      <c r="J109" s="12"/>
      <c r="K109" s="13"/>
      <c r="L109" s="12">
        <f t="shared" si="15"/>
        <v>0</v>
      </c>
      <c r="M109" s="12">
        <f t="shared" si="16"/>
        <v>0</v>
      </c>
      <c r="N109" s="14"/>
      <c r="O109" s="15">
        <v>0.13</v>
      </c>
      <c r="P109" s="15">
        <f t="shared" si="17"/>
        <v>0</v>
      </c>
    </row>
    <row r="110" spans="1:18" x14ac:dyDescent="0.2">
      <c r="A110" s="36" t="s">
        <v>266</v>
      </c>
      <c r="B110" s="36" t="s">
        <v>267</v>
      </c>
      <c r="C110" s="36">
        <v>90448605</v>
      </c>
      <c r="D110" s="36" t="s">
        <v>277</v>
      </c>
      <c r="E110" s="12" t="s">
        <v>102</v>
      </c>
      <c r="F110" s="12">
        <v>700</v>
      </c>
      <c r="G110" s="12">
        <v>5</v>
      </c>
      <c r="H110" s="12">
        <v>25</v>
      </c>
      <c r="I110" s="12"/>
      <c r="J110" s="12"/>
      <c r="K110" s="13"/>
      <c r="L110" s="12">
        <f t="shared" si="15"/>
        <v>0</v>
      </c>
      <c r="M110" s="12">
        <f t="shared" si="16"/>
        <v>0</v>
      </c>
      <c r="N110" s="14"/>
      <c r="O110" s="15">
        <v>0.1</v>
      </c>
      <c r="P110" s="15">
        <f t="shared" si="17"/>
        <v>0</v>
      </c>
    </row>
    <row r="111" spans="1:18" x14ac:dyDescent="0.2">
      <c r="A111" s="11" t="s">
        <v>202</v>
      </c>
      <c r="B111" s="11" t="s">
        <v>203</v>
      </c>
      <c r="C111" s="11" t="s">
        <v>202</v>
      </c>
      <c r="D111" s="11" t="s">
        <v>275</v>
      </c>
      <c r="E111" s="12">
        <v>50</v>
      </c>
      <c r="F111" s="12">
        <v>750</v>
      </c>
      <c r="G111" s="12">
        <v>5</v>
      </c>
      <c r="H111" s="12">
        <v>25</v>
      </c>
      <c r="I111" s="12"/>
      <c r="J111" s="12"/>
      <c r="K111" s="13"/>
      <c r="L111" s="12">
        <f t="shared" si="15"/>
        <v>0</v>
      </c>
      <c r="M111" s="12">
        <f t="shared" si="16"/>
        <v>0</v>
      </c>
      <c r="N111" s="14"/>
      <c r="O111" s="15">
        <v>0.1</v>
      </c>
      <c r="P111" s="15">
        <f t="shared" si="17"/>
        <v>0</v>
      </c>
    </row>
    <row r="112" spans="1:18" x14ac:dyDescent="0.2">
      <c r="A112" s="11" t="s">
        <v>108</v>
      </c>
      <c r="B112" s="11" t="s">
        <v>109</v>
      </c>
      <c r="C112" s="11" t="s">
        <v>108</v>
      </c>
      <c r="D112" s="11" t="s">
        <v>275</v>
      </c>
      <c r="E112" s="12">
        <v>50</v>
      </c>
      <c r="F112" s="12">
        <v>900</v>
      </c>
      <c r="G112" s="12">
        <v>5</v>
      </c>
      <c r="H112" s="12">
        <v>25</v>
      </c>
      <c r="I112" s="12"/>
      <c r="J112" s="12"/>
      <c r="K112" s="13"/>
      <c r="L112" s="12">
        <f t="shared" si="15"/>
        <v>0</v>
      </c>
      <c r="M112" s="12">
        <f t="shared" si="16"/>
        <v>0</v>
      </c>
      <c r="N112" s="14"/>
      <c r="O112" s="15">
        <v>0.1</v>
      </c>
      <c r="P112" s="15">
        <f t="shared" si="17"/>
        <v>0</v>
      </c>
    </row>
    <row r="113" spans="1:18" x14ac:dyDescent="0.2">
      <c r="A113" s="36" t="s">
        <v>187</v>
      </c>
      <c r="B113" s="36" t="s">
        <v>109</v>
      </c>
      <c r="C113" s="36">
        <v>90448700</v>
      </c>
      <c r="D113" s="36" t="s">
        <v>277</v>
      </c>
      <c r="E113" s="12" t="s">
        <v>102</v>
      </c>
      <c r="F113" s="12">
        <v>900</v>
      </c>
      <c r="G113" s="12">
        <v>5</v>
      </c>
      <c r="H113" s="12">
        <v>25</v>
      </c>
      <c r="I113" s="12"/>
      <c r="J113" s="12">
        <v>300</v>
      </c>
      <c r="K113" s="13"/>
      <c r="L113" s="12">
        <f t="shared" si="15"/>
        <v>300</v>
      </c>
      <c r="M113" s="12">
        <f t="shared" si="16"/>
        <v>12</v>
      </c>
      <c r="N113" s="14"/>
      <c r="O113" s="15">
        <v>0.1</v>
      </c>
      <c r="P113" s="15">
        <f t="shared" si="17"/>
        <v>1.2000000000000002</v>
      </c>
    </row>
    <row r="114" spans="1:18" x14ac:dyDescent="0.2">
      <c r="A114" s="11" t="s">
        <v>110</v>
      </c>
      <c r="B114" s="11" t="s">
        <v>111</v>
      </c>
      <c r="C114" s="11" t="s">
        <v>110</v>
      </c>
      <c r="D114" s="11" t="s">
        <v>275</v>
      </c>
      <c r="E114" s="12">
        <v>50</v>
      </c>
      <c r="F114" s="12">
        <v>1200</v>
      </c>
      <c r="G114" s="12">
        <v>5</v>
      </c>
      <c r="H114" s="12">
        <v>25</v>
      </c>
      <c r="I114" s="12"/>
      <c r="J114" s="12"/>
      <c r="K114" s="13"/>
      <c r="L114" s="12">
        <f t="shared" si="15"/>
        <v>0</v>
      </c>
      <c r="M114" s="12">
        <f t="shared" si="16"/>
        <v>0</v>
      </c>
      <c r="N114" s="14"/>
      <c r="O114" s="15">
        <v>0.13</v>
      </c>
      <c r="P114" s="15">
        <f t="shared" si="17"/>
        <v>0</v>
      </c>
    </row>
    <row r="115" spans="1:18" x14ac:dyDescent="0.2">
      <c r="A115" s="36" t="s">
        <v>204</v>
      </c>
      <c r="B115" s="36" t="s">
        <v>111</v>
      </c>
      <c r="C115" s="31" t="s">
        <v>205</v>
      </c>
      <c r="D115" s="36" t="s">
        <v>277</v>
      </c>
      <c r="E115" s="12">
        <v>50</v>
      </c>
      <c r="F115" s="12">
        <v>1200</v>
      </c>
      <c r="G115" s="12">
        <v>5</v>
      </c>
      <c r="H115" s="12">
        <v>25</v>
      </c>
      <c r="I115" s="12"/>
      <c r="J115" s="12">
        <v>100</v>
      </c>
      <c r="K115" s="13"/>
      <c r="L115" s="12">
        <f t="shared" si="15"/>
        <v>100</v>
      </c>
      <c r="M115" s="12">
        <f t="shared" si="16"/>
        <v>4</v>
      </c>
      <c r="N115" s="14"/>
      <c r="O115" s="15">
        <v>0.13</v>
      </c>
      <c r="P115" s="15">
        <f t="shared" si="17"/>
        <v>0.52</v>
      </c>
    </row>
    <row r="116" spans="1:18" x14ac:dyDescent="0.2">
      <c r="A116" s="36" t="s">
        <v>268</v>
      </c>
      <c r="B116" s="36" t="s">
        <v>269</v>
      </c>
      <c r="C116" s="31" t="s">
        <v>270</v>
      </c>
      <c r="D116" s="36" t="s">
        <v>277</v>
      </c>
      <c r="E116" s="12">
        <v>50</v>
      </c>
      <c r="F116" s="12">
        <v>2400</v>
      </c>
      <c r="G116" s="12">
        <v>5</v>
      </c>
      <c r="H116" s="12">
        <v>25</v>
      </c>
      <c r="I116" s="12"/>
      <c r="J116" s="12"/>
      <c r="K116" s="13"/>
      <c r="L116" s="12">
        <f t="shared" si="15"/>
        <v>0</v>
      </c>
      <c r="M116" s="12">
        <f t="shared" si="16"/>
        <v>0</v>
      </c>
      <c r="N116" s="14"/>
      <c r="O116" s="15">
        <v>0.13</v>
      </c>
      <c r="P116" s="15">
        <f t="shared" si="17"/>
        <v>0</v>
      </c>
      <c r="Q116" s="43">
        <f>SUM(P101:P116)</f>
        <v>1.7200000000000002</v>
      </c>
      <c r="R116" s="3">
        <f>Q116*100/$Q$151</f>
        <v>56.953642384105962</v>
      </c>
    </row>
    <row r="117" spans="1:18" x14ac:dyDescent="0.2">
      <c r="A117" s="318" t="s">
        <v>112</v>
      </c>
      <c r="B117" s="319"/>
      <c r="C117" s="29"/>
      <c r="D117" s="29"/>
      <c r="E117" s="30"/>
      <c r="F117" s="12"/>
      <c r="G117" s="12"/>
      <c r="H117" s="12"/>
      <c r="I117" s="12"/>
      <c r="J117" s="12"/>
      <c r="K117" s="36"/>
      <c r="L117" s="12"/>
      <c r="M117" s="12"/>
      <c r="N117" s="14"/>
      <c r="O117" s="12"/>
      <c r="P117" s="15"/>
    </row>
    <row r="118" spans="1:18" x14ac:dyDescent="0.2">
      <c r="A118" s="11" t="s">
        <v>216</v>
      </c>
      <c r="B118" s="11" t="s">
        <v>217</v>
      </c>
      <c r="C118" s="11" t="s">
        <v>216</v>
      </c>
      <c r="D118" s="11" t="s">
        <v>275</v>
      </c>
      <c r="E118" s="12">
        <v>20</v>
      </c>
      <c r="F118" s="12">
        <v>150</v>
      </c>
      <c r="G118" s="12">
        <v>10</v>
      </c>
      <c r="H118" s="12">
        <v>400</v>
      </c>
      <c r="I118" s="12"/>
      <c r="J118" s="12"/>
      <c r="K118" s="36"/>
      <c r="L118" s="12">
        <f t="shared" ref="L118:L150" si="18">SUM(I118:K118)</f>
        <v>0</v>
      </c>
      <c r="M118" s="12">
        <f t="shared" ref="M118:M150" si="19">$L118/$H118</f>
        <v>0</v>
      </c>
      <c r="N118" s="14"/>
      <c r="O118" s="12">
        <v>0.06</v>
      </c>
      <c r="P118" s="15">
        <f t="shared" ref="P118:P150" si="20">$M118*$O118</f>
        <v>0</v>
      </c>
    </row>
    <row r="119" spans="1:18" x14ac:dyDescent="0.2">
      <c r="A119" s="36" t="s">
        <v>226</v>
      </c>
      <c r="B119" s="36" t="s">
        <v>217</v>
      </c>
      <c r="C119" s="36">
        <v>90444200</v>
      </c>
      <c r="D119" s="36" t="s">
        <v>277</v>
      </c>
      <c r="E119" s="12">
        <v>20</v>
      </c>
      <c r="F119" s="12">
        <v>150</v>
      </c>
      <c r="G119" s="12">
        <v>10</v>
      </c>
      <c r="H119" s="12">
        <v>400</v>
      </c>
      <c r="I119" s="12"/>
      <c r="J119" s="12"/>
      <c r="K119" s="36"/>
      <c r="L119" s="12">
        <f t="shared" si="18"/>
        <v>0</v>
      </c>
      <c r="M119" s="12">
        <f t="shared" si="19"/>
        <v>0</v>
      </c>
      <c r="N119" s="14"/>
      <c r="O119" s="12">
        <v>0.06</v>
      </c>
      <c r="P119" s="15">
        <f t="shared" si="20"/>
        <v>0</v>
      </c>
    </row>
    <row r="120" spans="1:18" x14ac:dyDescent="0.2">
      <c r="A120" s="11" t="s">
        <v>191</v>
      </c>
      <c r="B120" s="11" t="s">
        <v>192</v>
      </c>
      <c r="C120" s="11" t="s">
        <v>191</v>
      </c>
      <c r="D120" s="11" t="s">
        <v>275</v>
      </c>
      <c r="E120" s="12">
        <v>20</v>
      </c>
      <c r="F120" s="12">
        <v>200</v>
      </c>
      <c r="G120" s="12">
        <v>10</v>
      </c>
      <c r="H120" s="12">
        <v>300</v>
      </c>
      <c r="I120" s="12"/>
      <c r="J120" s="12"/>
      <c r="K120" s="36"/>
      <c r="L120" s="12">
        <f t="shared" si="18"/>
        <v>0</v>
      </c>
      <c r="M120" s="12">
        <f t="shared" si="19"/>
        <v>0</v>
      </c>
      <c r="N120" s="14"/>
      <c r="O120" s="12">
        <v>0.06</v>
      </c>
      <c r="P120" s="15">
        <f t="shared" si="20"/>
        <v>0</v>
      </c>
    </row>
    <row r="121" spans="1:18" x14ac:dyDescent="0.2">
      <c r="A121" s="11" t="s">
        <v>160</v>
      </c>
      <c r="B121" s="11" t="s">
        <v>161</v>
      </c>
      <c r="C121" s="11" t="s">
        <v>160</v>
      </c>
      <c r="D121" s="11" t="s">
        <v>275</v>
      </c>
      <c r="E121" s="12">
        <v>20</v>
      </c>
      <c r="F121" s="12">
        <v>300</v>
      </c>
      <c r="G121" s="12">
        <v>10</v>
      </c>
      <c r="H121" s="12">
        <v>200</v>
      </c>
      <c r="I121" s="12"/>
      <c r="J121" s="12"/>
      <c r="K121" s="13"/>
      <c r="L121" s="12">
        <f t="shared" si="18"/>
        <v>0</v>
      </c>
      <c r="M121" s="12">
        <f t="shared" si="19"/>
        <v>0</v>
      </c>
      <c r="N121" s="14"/>
      <c r="O121" s="15">
        <v>0.06</v>
      </c>
      <c r="P121" s="15">
        <f t="shared" si="20"/>
        <v>0</v>
      </c>
    </row>
    <row r="122" spans="1:18" x14ac:dyDescent="0.2">
      <c r="A122" s="36" t="s">
        <v>215</v>
      </c>
      <c r="B122" s="36" t="s">
        <v>161</v>
      </c>
      <c r="C122" s="36">
        <v>90444300</v>
      </c>
      <c r="D122" s="36" t="s">
        <v>277</v>
      </c>
      <c r="E122" s="12" t="s">
        <v>46</v>
      </c>
      <c r="F122" s="12">
        <v>300</v>
      </c>
      <c r="G122" s="12">
        <v>10</v>
      </c>
      <c r="H122" s="12">
        <v>200</v>
      </c>
      <c r="I122" s="12"/>
      <c r="J122" s="12"/>
      <c r="K122" s="13"/>
      <c r="L122" s="12">
        <f t="shared" si="18"/>
        <v>0</v>
      </c>
      <c r="M122" s="12">
        <f t="shared" si="19"/>
        <v>0</v>
      </c>
      <c r="N122" s="14"/>
      <c r="O122" s="15">
        <v>0.06</v>
      </c>
      <c r="P122" s="15">
        <f t="shared" si="20"/>
        <v>0</v>
      </c>
    </row>
    <row r="123" spans="1:18" x14ac:dyDescent="0.2">
      <c r="A123" s="11" t="s">
        <v>206</v>
      </c>
      <c r="B123" s="11" t="s">
        <v>114</v>
      </c>
      <c r="C123" s="11" t="s">
        <v>206</v>
      </c>
      <c r="D123" s="11" t="s">
        <v>275</v>
      </c>
      <c r="E123" s="12">
        <v>20</v>
      </c>
      <c r="F123" s="12">
        <v>450</v>
      </c>
      <c r="G123" s="12">
        <v>10</v>
      </c>
      <c r="H123" s="12">
        <v>100</v>
      </c>
      <c r="I123" s="12"/>
      <c r="J123" s="12"/>
      <c r="K123" s="25"/>
      <c r="L123" s="12">
        <f t="shared" si="18"/>
        <v>0</v>
      </c>
      <c r="M123" s="12">
        <f t="shared" si="19"/>
        <v>0</v>
      </c>
      <c r="N123" s="14"/>
      <c r="O123" s="15">
        <v>0.08</v>
      </c>
      <c r="P123" s="15">
        <f t="shared" si="20"/>
        <v>0</v>
      </c>
    </row>
    <row r="124" spans="1:18" x14ac:dyDescent="0.2">
      <c r="A124" s="36" t="s">
        <v>113</v>
      </c>
      <c r="B124" s="36" t="s">
        <v>114</v>
      </c>
      <c r="C124" s="36">
        <v>90444400</v>
      </c>
      <c r="D124" s="36" t="s">
        <v>277</v>
      </c>
      <c r="E124" s="12" t="s">
        <v>46</v>
      </c>
      <c r="F124" s="12">
        <v>450</v>
      </c>
      <c r="G124" s="12">
        <v>10</v>
      </c>
      <c r="H124" s="12">
        <v>100</v>
      </c>
      <c r="I124" s="12"/>
      <c r="J124" s="12"/>
      <c r="K124" s="13"/>
      <c r="L124" s="12">
        <f t="shared" si="18"/>
        <v>0</v>
      </c>
      <c r="M124" s="12">
        <f t="shared" si="19"/>
        <v>0</v>
      </c>
      <c r="N124" s="14"/>
      <c r="O124" s="15">
        <v>0.08</v>
      </c>
      <c r="P124" s="15">
        <f t="shared" si="20"/>
        <v>0</v>
      </c>
    </row>
    <row r="125" spans="1:18" x14ac:dyDescent="0.2">
      <c r="A125" s="11" t="s">
        <v>115</v>
      </c>
      <c r="B125" s="11" t="s">
        <v>116</v>
      </c>
      <c r="C125" s="11" t="s">
        <v>115</v>
      </c>
      <c r="D125" s="11" t="s">
        <v>275</v>
      </c>
      <c r="E125" s="12">
        <v>20</v>
      </c>
      <c r="F125" s="12">
        <v>600</v>
      </c>
      <c r="G125" s="12">
        <v>10</v>
      </c>
      <c r="H125" s="12">
        <v>100</v>
      </c>
      <c r="I125" s="12"/>
      <c r="J125" s="12"/>
      <c r="K125" s="13"/>
      <c r="L125" s="12">
        <f t="shared" si="18"/>
        <v>0</v>
      </c>
      <c r="M125" s="12">
        <f t="shared" si="19"/>
        <v>0</v>
      </c>
      <c r="N125" s="14"/>
      <c r="O125" s="15">
        <v>0.06</v>
      </c>
      <c r="P125" s="15">
        <f t="shared" si="20"/>
        <v>0</v>
      </c>
    </row>
    <row r="126" spans="1:18" x14ac:dyDescent="0.2">
      <c r="A126" s="36" t="s">
        <v>188</v>
      </c>
      <c r="B126" s="36" t="s">
        <v>116</v>
      </c>
      <c r="C126" s="36">
        <v>90444600</v>
      </c>
      <c r="D126" s="36" t="s">
        <v>277</v>
      </c>
      <c r="E126" s="12" t="s">
        <v>46</v>
      </c>
      <c r="F126" s="12">
        <v>600</v>
      </c>
      <c r="G126" s="12">
        <v>10</v>
      </c>
      <c r="H126" s="12">
        <v>100</v>
      </c>
      <c r="I126" s="12"/>
      <c r="J126" s="12"/>
      <c r="K126" s="13"/>
      <c r="L126" s="12">
        <f t="shared" si="18"/>
        <v>0</v>
      </c>
      <c r="M126" s="12">
        <f t="shared" si="19"/>
        <v>0</v>
      </c>
      <c r="N126" s="14"/>
      <c r="O126" s="15">
        <v>0.06</v>
      </c>
      <c r="P126" s="15">
        <f t="shared" si="20"/>
        <v>0</v>
      </c>
    </row>
    <row r="127" spans="1:18" x14ac:dyDescent="0.2">
      <c r="A127" s="11" t="s">
        <v>117</v>
      </c>
      <c r="B127" s="11" t="s">
        <v>118</v>
      </c>
      <c r="C127" s="11" t="s">
        <v>117</v>
      </c>
      <c r="D127" s="11" t="s">
        <v>275</v>
      </c>
      <c r="E127" s="12">
        <v>20</v>
      </c>
      <c r="F127" s="12">
        <v>750</v>
      </c>
      <c r="G127" s="12">
        <v>10</v>
      </c>
      <c r="H127" s="12">
        <v>100</v>
      </c>
      <c r="I127" s="12"/>
      <c r="J127" s="12"/>
      <c r="K127" s="13"/>
      <c r="L127" s="12">
        <f t="shared" si="18"/>
        <v>0</v>
      </c>
      <c r="M127" s="12">
        <f t="shared" si="19"/>
        <v>0</v>
      </c>
      <c r="N127" s="14"/>
      <c r="O127" s="15">
        <v>7.0000000000000007E-2</v>
      </c>
      <c r="P127" s="15">
        <f t="shared" si="20"/>
        <v>0</v>
      </c>
    </row>
    <row r="128" spans="1:18" x14ac:dyDescent="0.2">
      <c r="A128" s="36" t="s">
        <v>189</v>
      </c>
      <c r="B128" s="36" t="s">
        <v>118</v>
      </c>
      <c r="C128" s="36">
        <v>90444700</v>
      </c>
      <c r="D128" s="36" t="s">
        <v>277</v>
      </c>
      <c r="E128" s="12" t="s">
        <v>46</v>
      </c>
      <c r="F128" s="12">
        <v>750</v>
      </c>
      <c r="G128" s="12">
        <v>10</v>
      </c>
      <c r="H128" s="12">
        <v>100</v>
      </c>
      <c r="I128" s="12"/>
      <c r="J128" s="12"/>
      <c r="K128" s="13"/>
      <c r="L128" s="12">
        <f t="shared" si="18"/>
        <v>0</v>
      </c>
      <c r="M128" s="12">
        <f t="shared" si="19"/>
        <v>0</v>
      </c>
      <c r="N128" s="14"/>
      <c r="O128" s="15">
        <v>7.0000000000000007E-2</v>
      </c>
      <c r="P128" s="15">
        <f t="shared" si="20"/>
        <v>0</v>
      </c>
    </row>
    <row r="129" spans="1:18" x14ac:dyDescent="0.2">
      <c r="A129" s="11" t="s">
        <v>119</v>
      </c>
      <c r="B129" s="11" t="s">
        <v>120</v>
      </c>
      <c r="C129" s="11" t="s">
        <v>119</v>
      </c>
      <c r="D129" s="11" t="s">
        <v>275</v>
      </c>
      <c r="E129" s="12">
        <v>20</v>
      </c>
      <c r="F129" s="12">
        <v>900</v>
      </c>
      <c r="G129" s="12">
        <v>10</v>
      </c>
      <c r="H129" s="12">
        <v>50</v>
      </c>
      <c r="I129" s="12"/>
      <c r="J129" s="12"/>
      <c r="K129" s="13"/>
      <c r="L129" s="12">
        <f t="shared" si="18"/>
        <v>0</v>
      </c>
      <c r="M129" s="12">
        <f t="shared" si="19"/>
        <v>0</v>
      </c>
      <c r="N129" s="14"/>
      <c r="O129" s="15">
        <v>0.08</v>
      </c>
      <c r="P129" s="15">
        <f t="shared" si="20"/>
        <v>0</v>
      </c>
    </row>
    <row r="130" spans="1:18" x14ac:dyDescent="0.2">
      <c r="A130" s="36" t="s">
        <v>263</v>
      </c>
      <c r="B130" s="36" t="s">
        <v>120</v>
      </c>
      <c r="C130" s="36">
        <v>90444800</v>
      </c>
      <c r="D130" s="36" t="s">
        <v>277</v>
      </c>
      <c r="E130" s="12" t="s">
        <v>46</v>
      </c>
      <c r="F130" s="12">
        <v>900</v>
      </c>
      <c r="G130" s="12">
        <v>10</v>
      </c>
      <c r="H130" s="12">
        <v>50</v>
      </c>
      <c r="I130" s="12"/>
      <c r="J130" s="12"/>
      <c r="K130" s="13"/>
      <c r="L130" s="12">
        <f t="shared" si="18"/>
        <v>0</v>
      </c>
      <c r="M130" s="12">
        <f t="shared" si="19"/>
        <v>0</v>
      </c>
      <c r="N130" s="14"/>
      <c r="O130" s="15">
        <v>0.08</v>
      </c>
      <c r="P130" s="15">
        <f t="shared" si="20"/>
        <v>0</v>
      </c>
    </row>
    <row r="131" spans="1:18" x14ac:dyDescent="0.2">
      <c r="A131" s="11" t="s">
        <v>121</v>
      </c>
      <c r="B131" s="11" t="s">
        <v>122</v>
      </c>
      <c r="C131" s="11" t="s">
        <v>121</v>
      </c>
      <c r="D131" s="11" t="s">
        <v>275</v>
      </c>
      <c r="E131" s="12">
        <v>20</v>
      </c>
      <c r="F131" s="12">
        <v>1200</v>
      </c>
      <c r="G131" s="12">
        <v>10</v>
      </c>
      <c r="H131" s="12">
        <v>50</v>
      </c>
      <c r="I131" s="12"/>
      <c r="J131" s="12"/>
      <c r="K131" s="13"/>
      <c r="L131" s="12">
        <f t="shared" si="18"/>
        <v>0</v>
      </c>
      <c r="M131" s="12">
        <f t="shared" si="19"/>
        <v>0</v>
      </c>
      <c r="N131" s="14"/>
      <c r="O131" s="15">
        <v>0.11</v>
      </c>
      <c r="P131" s="15">
        <f t="shared" si="20"/>
        <v>0</v>
      </c>
    </row>
    <row r="132" spans="1:18" x14ac:dyDescent="0.2">
      <c r="A132" s="11" t="s">
        <v>207</v>
      </c>
      <c r="B132" s="11" t="s">
        <v>208</v>
      </c>
      <c r="C132" s="11" t="s">
        <v>207</v>
      </c>
      <c r="D132" s="11" t="s">
        <v>275</v>
      </c>
      <c r="E132" s="12">
        <v>20</v>
      </c>
      <c r="F132" s="12">
        <v>1500</v>
      </c>
      <c r="G132" s="12">
        <v>10</v>
      </c>
      <c r="H132" s="12">
        <v>50</v>
      </c>
      <c r="I132" s="12"/>
      <c r="J132" s="12"/>
      <c r="K132" s="13"/>
      <c r="L132" s="12">
        <f t="shared" si="18"/>
        <v>0</v>
      </c>
      <c r="M132" s="12">
        <f t="shared" si="19"/>
        <v>0</v>
      </c>
      <c r="N132" s="14"/>
      <c r="O132" s="15">
        <v>7.0000000000000007E-2</v>
      </c>
      <c r="P132" s="15">
        <f t="shared" si="20"/>
        <v>0</v>
      </c>
    </row>
    <row r="133" spans="1:18" x14ac:dyDescent="0.2">
      <c r="A133" s="11" t="s">
        <v>209</v>
      </c>
      <c r="B133" s="11" t="s">
        <v>210</v>
      </c>
      <c r="C133" s="11" t="s">
        <v>209</v>
      </c>
      <c r="D133" s="11" t="s">
        <v>275</v>
      </c>
      <c r="E133" s="12">
        <v>20</v>
      </c>
      <c r="F133" s="12">
        <v>1800</v>
      </c>
      <c r="G133" s="12">
        <v>10</v>
      </c>
      <c r="H133" s="12">
        <v>50</v>
      </c>
      <c r="I133" s="12"/>
      <c r="J133" s="12"/>
      <c r="K133" s="13"/>
      <c r="L133" s="12">
        <f t="shared" si="18"/>
        <v>0</v>
      </c>
      <c r="M133" s="12">
        <f t="shared" si="19"/>
        <v>0</v>
      </c>
      <c r="N133" s="51"/>
      <c r="O133" s="15">
        <v>0.09</v>
      </c>
      <c r="P133" s="15">
        <f t="shared" si="20"/>
        <v>0</v>
      </c>
      <c r="Q133" s="43">
        <f>SUM(P118:P133)</f>
        <v>0</v>
      </c>
      <c r="R133" s="3">
        <f>Q133*100/$Q$151</f>
        <v>0</v>
      </c>
    </row>
    <row r="134" spans="1:18" x14ac:dyDescent="0.2">
      <c r="A134" s="11" t="s">
        <v>123</v>
      </c>
      <c r="B134" s="11" t="s">
        <v>124</v>
      </c>
      <c r="C134" s="11" t="s">
        <v>123</v>
      </c>
      <c r="D134" s="11" t="s">
        <v>275</v>
      </c>
      <c r="E134" s="12">
        <v>25</v>
      </c>
      <c r="F134" s="12">
        <v>150</v>
      </c>
      <c r="G134" s="12">
        <v>10</v>
      </c>
      <c r="H134" s="12">
        <v>200</v>
      </c>
      <c r="I134" s="12"/>
      <c r="J134" s="12"/>
      <c r="K134" s="13"/>
      <c r="L134" s="12">
        <f t="shared" si="18"/>
        <v>0</v>
      </c>
      <c r="M134" s="12">
        <f t="shared" si="19"/>
        <v>0</v>
      </c>
      <c r="N134" s="14"/>
      <c r="O134" s="15">
        <v>0.04</v>
      </c>
      <c r="P134" s="15">
        <f t="shared" si="20"/>
        <v>0</v>
      </c>
    </row>
    <row r="135" spans="1:18" x14ac:dyDescent="0.2">
      <c r="A135" s="36" t="s">
        <v>257</v>
      </c>
      <c r="B135" s="36" t="s">
        <v>124</v>
      </c>
      <c r="C135" s="36">
        <v>90445200</v>
      </c>
      <c r="D135" s="36" t="s">
        <v>277</v>
      </c>
      <c r="E135" s="12">
        <v>25</v>
      </c>
      <c r="F135" s="12">
        <v>150</v>
      </c>
      <c r="G135" s="12">
        <v>10</v>
      </c>
      <c r="H135" s="12">
        <v>200</v>
      </c>
      <c r="I135" s="12"/>
      <c r="J135" s="12"/>
      <c r="K135" s="13"/>
      <c r="L135" s="12">
        <f t="shared" si="18"/>
        <v>0</v>
      </c>
      <c r="M135" s="12">
        <f t="shared" si="19"/>
        <v>0</v>
      </c>
      <c r="N135" s="14"/>
      <c r="O135" s="15">
        <v>0.04</v>
      </c>
      <c r="P135" s="15">
        <f t="shared" si="20"/>
        <v>0</v>
      </c>
    </row>
    <row r="136" spans="1:18" x14ac:dyDescent="0.2">
      <c r="A136" s="11" t="s">
        <v>125</v>
      </c>
      <c r="B136" s="11" t="s">
        <v>126</v>
      </c>
      <c r="C136" s="11" t="s">
        <v>125</v>
      </c>
      <c r="D136" s="11" t="s">
        <v>275</v>
      </c>
      <c r="E136" s="12">
        <v>25</v>
      </c>
      <c r="F136" s="12">
        <v>300</v>
      </c>
      <c r="G136" s="12">
        <v>10</v>
      </c>
      <c r="H136" s="12">
        <v>100</v>
      </c>
      <c r="I136" s="12"/>
      <c r="J136" s="12"/>
      <c r="K136" s="13"/>
      <c r="L136" s="12">
        <f t="shared" si="18"/>
        <v>0</v>
      </c>
      <c r="M136" s="12">
        <f t="shared" si="19"/>
        <v>0</v>
      </c>
      <c r="N136" s="14"/>
      <c r="O136" s="15">
        <v>0.04</v>
      </c>
      <c r="P136" s="15">
        <f t="shared" si="20"/>
        <v>0</v>
      </c>
    </row>
    <row r="137" spans="1:18" x14ac:dyDescent="0.2">
      <c r="A137" s="36" t="s">
        <v>127</v>
      </c>
      <c r="B137" s="36" t="s">
        <v>126</v>
      </c>
      <c r="C137" s="36">
        <v>90445300</v>
      </c>
      <c r="D137" s="36" t="s">
        <v>277</v>
      </c>
      <c r="E137" s="12" t="s">
        <v>63</v>
      </c>
      <c r="F137" s="12">
        <v>300</v>
      </c>
      <c r="G137" s="12">
        <v>10</v>
      </c>
      <c r="H137" s="12">
        <v>100</v>
      </c>
      <c r="I137" s="12"/>
      <c r="J137" s="12">
        <v>300</v>
      </c>
      <c r="K137" s="13"/>
      <c r="L137" s="12">
        <f t="shared" si="18"/>
        <v>300</v>
      </c>
      <c r="M137" s="12">
        <f t="shared" si="19"/>
        <v>3</v>
      </c>
      <c r="N137" s="14"/>
      <c r="O137" s="15">
        <v>0.04</v>
      </c>
      <c r="P137" s="15">
        <f t="shared" si="20"/>
        <v>0.12</v>
      </c>
    </row>
    <row r="138" spans="1:18" x14ac:dyDescent="0.2">
      <c r="A138" s="11" t="s">
        <v>128</v>
      </c>
      <c r="B138" s="11" t="s">
        <v>129</v>
      </c>
      <c r="C138" s="11" t="s">
        <v>128</v>
      </c>
      <c r="D138" s="11" t="s">
        <v>275</v>
      </c>
      <c r="E138" s="12">
        <v>25</v>
      </c>
      <c r="F138" s="12">
        <v>450</v>
      </c>
      <c r="G138" s="12">
        <v>10</v>
      </c>
      <c r="H138" s="12">
        <v>100</v>
      </c>
      <c r="I138" s="12"/>
      <c r="J138" s="12"/>
      <c r="K138" s="13"/>
      <c r="L138" s="12">
        <f t="shared" si="18"/>
        <v>0</v>
      </c>
      <c r="M138" s="12">
        <f t="shared" si="19"/>
        <v>0</v>
      </c>
      <c r="N138" s="14"/>
      <c r="O138" s="15">
        <v>0.06</v>
      </c>
      <c r="P138" s="15">
        <f t="shared" si="20"/>
        <v>0</v>
      </c>
    </row>
    <row r="139" spans="1:18" x14ac:dyDescent="0.2">
      <c r="A139" s="36" t="s">
        <v>190</v>
      </c>
      <c r="B139" s="36" t="s">
        <v>129</v>
      </c>
      <c r="C139" s="36">
        <v>90445400</v>
      </c>
      <c r="D139" s="36" t="s">
        <v>277</v>
      </c>
      <c r="E139" s="12" t="s">
        <v>63</v>
      </c>
      <c r="F139" s="12">
        <v>450</v>
      </c>
      <c r="G139" s="12">
        <v>10</v>
      </c>
      <c r="H139" s="12">
        <v>100</v>
      </c>
      <c r="I139" s="12"/>
      <c r="J139" s="12"/>
      <c r="K139" s="13"/>
      <c r="L139" s="12">
        <f t="shared" si="18"/>
        <v>0</v>
      </c>
      <c r="M139" s="12">
        <f t="shared" si="19"/>
        <v>0</v>
      </c>
      <c r="N139" s="14"/>
      <c r="O139" s="15">
        <v>0.06</v>
      </c>
      <c r="P139" s="15">
        <f t="shared" si="20"/>
        <v>0</v>
      </c>
    </row>
    <row r="140" spans="1:18" x14ac:dyDescent="0.2">
      <c r="A140" s="11" t="s">
        <v>130</v>
      </c>
      <c r="B140" s="11" t="s">
        <v>131</v>
      </c>
      <c r="C140" s="11" t="s">
        <v>130</v>
      </c>
      <c r="D140" s="11" t="s">
        <v>275</v>
      </c>
      <c r="E140" s="12">
        <v>25</v>
      </c>
      <c r="F140" s="12">
        <v>600</v>
      </c>
      <c r="G140" s="12">
        <v>10</v>
      </c>
      <c r="H140" s="12">
        <v>50</v>
      </c>
      <c r="I140" s="12"/>
      <c r="J140" s="12"/>
      <c r="K140" s="13"/>
      <c r="L140" s="12">
        <f t="shared" si="18"/>
        <v>0</v>
      </c>
      <c r="M140" s="12">
        <f t="shared" si="19"/>
        <v>0</v>
      </c>
      <c r="N140" s="14"/>
      <c r="O140" s="15">
        <v>0.04</v>
      </c>
      <c r="P140" s="15">
        <f t="shared" si="20"/>
        <v>0</v>
      </c>
    </row>
    <row r="141" spans="1:18" x14ac:dyDescent="0.2">
      <c r="A141" s="36" t="s">
        <v>211</v>
      </c>
      <c r="B141" s="36" t="s">
        <v>131</v>
      </c>
      <c r="C141" s="36">
        <v>90445600</v>
      </c>
      <c r="D141" s="36" t="s">
        <v>277</v>
      </c>
      <c r="E141" s="12">
        <v>25</v>
      </c>
      <c r="F141" s="12">
        <v>600</v>
      </c>
      <c r="G141" s="12">
        <v>10</v>
      </c>
      <c r="H141" s="12">
        <v>50</v>
      </c>
      <c r="I141" s="12"/>
      <c r="J141" s="12"/>
      <c r="K141" s="13"/>
      <c r="L141" s="12">
        <f t="shared" si="18"/>
        <v>0</v>
      </c>
      <c r="M141" s="12">
        <f t="shared" si="19"/>
        <v>0</v>
      </c>
      <c r="N141" s="14"/>
      <c r="O141" s="15">
        <v>0.04</v>
      </c>
      <c r="P141" s="15">
        <f t="shared" si="20"/>
        <v>0</v>
      </c>
    </row>
    <row r="142" spans="1:18" x14ac:dyDescent="0.2">
      <c r="A142" s="11" t="s">
        <v>162</v>
      </c>
      <c r="B142" s="11" t="s">
        <v>163</v>
      </c>
      <c r="C142" s="11" t="s">
        <v>162</v>
      </c>
      <c r="D142" s="11" t="s">
        <v>275</v>
      </c>
      <c r="E142" s="12">
        <v>25</v>
      </c>
      <c r="F142" s="12">
        <v>750</v>
      </c>
      <c r="G142" s="12">
        <v>10</v>
      </c>
      <c r="H142" s="12">
        <v>50</v>
      </c>
      <c r="I142" s="12"/>
      <c r="J142" s="12"/>
      <c r="K142" s="13"/>
      <c r="L142" s="12">
        <f t="shared" si="18"/>
        <v>0</v>
      </c>
      <c r="M142" s="12">
        <f t="shared" si="19"/>
        <v>0</v>
      </c>
      <c r="N142" s="14"/>
      <c r="O142" s="15">
        <v>0.04</v>
      </c>
      <c r="P142" s="15">
        <f t="shared" si="20"/>
        <v>0</v>
      </c>
    </row>
    <row r="143" spans="1:18" x14ac:dyDescent="0.2">
      <c r="A143" s="36" t="s">
        <v>218</v>
      </c>
      <c r="B143" s="36" t="s">
        <v>163</v>
      </c>
      <c r="C143" s="31" t="s">
        <v>219</v>
      </c>
      <c r="D143" s="36" t="s">
        <v>277</v>
      </c>
      <c r="E143" s="12">
        <v>25</v>
      </c>
      <c r="F143" s="12">
        <v>750</v>
      </c>
      <c r="G143" s="12">
        <v>10</v>
      </c>
      <c r="H143" s="12">
        <v>50</v>
      </c>
      <c r="I143" s="12"/>
      <c r="J143" s="12"/>
      <c r="K143" s="13"/>
      <c r="L143" s="12">
        <f t="shared" si="18"/>
        <v>0</v>
      </c>
      <c r="M143" s="12">
        <f t="shared" si="19"/>
        <v>0</v>
      </c>
      <c r="N143" s="14"/>
      <c r="O143" s="15">
        <v>0.04</v>
      </c>
      <c r="P143" s="15">
        <f t="shared" si="20"/>
        <v>0</v>
      </c>
    </row>
    <row r="144" spans="1:18" x14ac:dyDescent="0.2">
      <c r="A144" s="11" t="s">
        <v>132</v>
      </c>
      <c r="B144" s="11" t="s">
        <v>133</v>
      </c>
      <c r="C144" s="11" t="s">
        <v>132</v>
      </c>
      <c r="D144" s="11" t="s">
        <v>275</v>
      </c>
      <c r="E144" s="12">
        <v>25</v>
      </c>
      <c r="F144" s="12">
        <v>900</v>
      </c>
      <c r="G144" s="12">
        <v>10</v>
      </c>
      <c r="H144" s="12">
        <v>50</v>
      </c>
      <c r="I144" s="12"/>
      <c r="J144" s="12"/>
      <c r="K144" s="13"/>
      <c r="L144" s="12">
        <f t="shared" si="18"/>
        <v>0</v>
      </c>
      <c r="M144" s="12">
        <f t="shared" si="19"/>
        <v>0</v>
      </c>
      <c r="N144" s="14"/>
      <c r="O144" s="15">
        <v>0.06</v>
      </c>
      <c r="P144" s="15">
        <f t="shared" si="20"/>
        <v>0</v>
      </c>
    </row>
    <row r="145" spans="1:18" x14ac:dyDescent="0.2">
      <c r="A145" s="36" t="s">
        <v>264</v>
      </c>
      <c r="B145" s="36" t="s">
        <v>133</v>
      </c>
      <c r="C145" s="31" t="s">
        <v>265</v>
      </c>
      <c r="D145" s="36" t="s">
        <v>277</v>
      </c>
      <c r="E145" s="12">
        <v>25</v>
      </c>
      <c r="F145" s="12">
        <v>900</v>
      </c>
      <c r="G145" s="12">
        <v>10</v>
      </c>
      <c r="H145" s="12">
        <v>50</v>
      </c>
      <c r="I145" s="12"/>
      <c r="J145" s="12"/>
      <c r="K145" s="13"/>
      <c r="L145" s="12">
        <f t="shared" si="18"/>
        <v>0</v>
      </c>
      <c r="M145" s="12">
        <f t="shared" si="19"/>
        <v>0</v>
      </c>
      <c r="N145" s="14"/>
      <c r="O145" s="15">
        <v>0.06</v>
      </c>
      <c r="P145" s="15">
        <f t="shared" si="20"/>
        <v>0</v>
      </c>
    </row>
    <row r="146" spans="1:18" x14ac:dyDescent="0.2">
      <c r="A146" s="11" t="s">
        <v>134</v>
      </c>
      <c r="B146" s="11" t="s">
        <v>135</v>
      </c>
      <c r="C146" s="11" t="s">
        <v>134</v>
      </c>
      <c r="D146" s="11" t="s">
        <v>275</v>
      </c>
      <c r="E146" s="12">
        <v>25</v>
      </c>
      <c r="F146" s="12">
        <v>1200</v>
      </c>
      <c r="G146" s="12">
        <v>10</v>
      </c>
      <c r="H146" s="12">
        <v>50</v>
      </c>
      <c r="I146" s="12"/>
      <c r="J146" s="12"/>
      <c r="K146" s="13"/>
      <c r="L146" s="12">
        <f t="shared" si="18"/>
        <v>0</v>
      </c>
      <c r="M146" s="12">
        <f t="shared" si="19"/>
        <v>0</v>
      </c>
      <c r="N146" s="14"/>
      <c r="O146" s="15">
        <v>0.08</v>
      </c>
      <c r="P146" s="15">
        <f t="shared" si="20"/>
        <v>0</v>
      </c>
    </row>
    <row r="147" spans="1:18" x14ac:dyDescent="0.2">
      <c r="A147" s="11" t="s">
        <v>238</v>
      </c>
      <c r="B147" s="11" t="s">
        <v>239</v>
      </c>
      <c r="C147" s="11" t="s">
        <v>238</v>
      </c>
      <c r="D147" s="11" t="s">
        <v>275</v>
      </c>
      <c r="E147" s="12">
        <v>25</v>
      </c>
      <c r="F147" s="12">
        <v>1524</v>
      </c>
      <c r="G147" s="12">
        <v>10</v>
      </c>
      <c r="H147" s="12">
        <v>50</v>
      </c>
      <c r="I147" s="12"/>
      <c r="J147" s="12"/>
      <c r="K147" s="13"/>
      <c r="L147" s="12">
        <f t="shared" si="18"/>
        <v>0</v>
      </c>
      <c r="M147" s="12">
        <f t="shared" si="19"/>
        <v>0</v>
      </c>
      <c r="N147" s="14"/>
      <c r="O147" s="15">
        <v>0.08</v>
      </c>
      <c r="P147" s="15">
        <f t="shared" si="20"/>
        <v>0</v>
      </c>
    </row>
    <row r="148" spans="1:18" x14ac:dyDescent="0.2">
      <c r="A148" s="11" t="s">
        <v>164</v>
      </c>
      <c r="B148" s="11" t="s">
        <v>165</v>
      </c>
      <c r="C148" s="11" t="s">
        <v>164</v>
      </c>
      <c r="D148" s="11" t="s">
        <v>275</v>
      </c>
      <c r="E148" s="12">
        <v>25</v>
      </c>
      <c r="F148" s="12">
        <v>1800</v>
      </c>
      <c r="G148" s="12">
        <v>10</v>
      </c>
      <c r="H148" s="12">
        <v>50</v>
      </c>
      <c r="I148" s="12"/>
      <c r="J148" s="12"/>
      <c r="K148" s="13"/>
      <c r="L148" s="12">
        <f t="shared" si="18"/>
        <v>0</v>
      </c>
      <c r="M148" s="12">
        <f t="shared" si="19"/>
        <v>0</v>
      </c>
      <c r="N148" s="14"/>
      <c r="O148" s="15">
        <v>0.12</v>
      </c>
      <c r="P148" s="15">
        <f t="shared" si="20"/>
        <v>0</v>
      </c>
    </row>
    <row r="149" spans="1:18" x14ac:dyDescent="0.2">
      <c r="A149" s="36" t="s">
        <v>227</v>
      </c>
      <c r="B149" s="36" t="s">
        <v>165</v>
      </c>
      <c r="C149" s="36">
        <v>90445900</v>
      </c>
      <c r="D149" s="36" t="s">
        <v>277</v>
      </c>
      <c r="E149" s="12">
        <v>25</v>
      </c>
      <c r="F149" s="12">
        <v>1800</v>
      </c>
      <c r="G149" s="12">
        <v>10</v>
      </c>
      <c r="H149" s="12">
        <v>50</v>
      </c>
      <c r="I149" s="12"/>
      <c r="J149" s="12"/>
      <c r="K149" s="13"/>
      <c r="L149" s="12">
        <f t="shared" si="18"/>
        <v>0</v>
      </c>
      <c r="M149" s="12">
        <f t="shared" si="19"/>
        <v>0</v>
      </c>
      <c r="N149" s="14"/>
      <c r="O149" s="15">
        <v>0.12</v>
      </c>
      <c r="P149" s="15">
        <f t="shared" si="20"/>
        <v>0</v>
      </c>
      <c r="Q149" s="43"/>
    </row>
    <row r="150" spans="1:18" x14ac:dyDescent="0.2">
      <c r="A150" s="36" t="s">
        <v>301</v>
      </c>
      <c r="B150" s="36" t="s">
        <v>302</v>
      </c>
      <c r="C150" s="36">
        <v>90446000</v>
      </c>
      <c r="D150" s="36" t="s">
        <v>277</v>
      </c>
      <c r="E150" s="12">
        <v>25</v>
      </c>
      <c r="F150" s="12">
        <v>2400</v>
      </c>
      <c r="G150" s="12">
        <v>10</v>
      </c>
      <c r="H150" s="12">
        <v>50</v>
      </c>
      <c r="I150" s="12"/>
      <c r="J150" s="12"/>
      <c r="K150" s="13"/>
      <c r="L150" s="12">
        <f t="shared" si="18"/>
        <v>0</v>
      </c>
      <c r="M150" s="12">
        <f t="shared" si="19"/>
        <v>0</v>
      </c>
      <c r="N150" s="14"/>
      <c r="O150" s="15">
        <v>0.12</v>
      </c>
      <c r="P150" s="15">
        <f t="shared" si="20"/>
        <v>0</v>
      </c>
      <c r="Q150" s="43">
        <f>SUM(P134:P150)</f>
        <v>0.12</v>
      </c>
      <c r="R150" s="3">
        <f>Q150*100/$Q$151</f>
        <v>3.9735099337748339</v>
      </c>
    </row>
    <row r="151" spans="1:18" x14ac:dyDescent="0.2">
      <c r="A151" s="313"/>
      <c r="B151" s="313"/>
      <c r="C151" s="313"/>
      <c r="D151" s="313"/>
      <c r="E151" s="313"/>
      <c r="F151" s="313"/>
      <c r="G151" s="313"/>
      <c r="H151" s="314"/>
      <c r="I151" s="36">
        <f t="shared" ref="I151:K151" si="21">SUBTOTAL(9,I5:I150)</f>
        <v>500</v>
      </c>
      <c r="J151" s="36">
        <f t="shared" si="21"/>
        <v>3300</v>
      </c>
      <c r="K151" s="36">
        <f t="shared" si="21"/>
        <v>0</v>
      </c>
      <c r="L151" s="36">
        <f>SUBTOTAL(9,L5:L150)</f>
        <v>3800</v>
      </c>
      <c r="M151" s="36">
        <f>SUBTOTAL(9,M5:M150)</f>
        <v>48</v>
      </c>
      <c r="N151" s="32"/>
      <c r="O151" s="12"/>
      <c r="P151" s="36">
        <f>SUBTOTAL(9,P5:P150)</f>
        <v>4.21</v>
      </c>
      <c r="Q151" s="3">
        <f>SUM(Q5:Q150)</f>
        <v>3.0200000000000005</v>
      </c>
      <c r="R151" s="3">
        <f>SUM(R5:R150)</f>
        <v>100</v>
      </c>
    </row>
    <row r="152" spans="1:18" x14ac:dyDescent="0.2">
      <c r="A152" s="312"/>
      <c r="B152" s="313"/>
      <c r="C152" s="313"/>
      <c r="D152" s="313"/>
      <c r="E152" s="313"/>
      <c r="F152" s="313"/>
      <c r="G152" s="313"/>
      <c r="H152" s="314"/>
      <c r="I152" s="36">
        <v>10</v>
      </c>
      <c r="J152" s="36">
        <v>38</v>
      </c>
      <c r="K152" s="36"/>
      <c r="L152" s="36"/>
      <c r="M152" s="36">
        <f>SUM(I152:K152)</f>
        <v>48</v>
      </c>
      <c r="P152" s="3">
        <f>P151/30</f>
        <v>0.14033333333333334</v>
      </c>
    </row>
    <row r="153" spans="1:18" x14ac:dyDescent="0.2">
      <c r="A153" s="312"/>
      <c r="B153" s="313"/>
      <c r="C153" s="313"/>
      <c r="D153" s="313"/>
      <c r="E153" s="313"/>
      <c r="F153" s="313"/>
      <c r="G153" s="313"/>
      <c r="H153" s="314"/>
      <c r="I153" s="36">
        <v>0.9</v>
      </c>
      <c r="J153" s="36">
        <v>3.31</v>
      </c>
      <c r="K153" s="36"/>
      <c r="L153" s="36"/>
      <c r="M153" s="36">
        <f>SUM(I153:K153)</f>
        <v>4.21</v>
      </c>
    </row>
    <row r="154" spans="1:18" x14ac:dyDescent="0.2">
      <c r="A154" s="34"/>
      <c r="B154" s="34"/>
      <c r="C154" s="34"/>
      <c r="D154" s="34"/>
      <c r="E154" s="34"/>
      <c r="F154" s="34"/>
      <c r="G154" s="34"/>
      <c r="H154" s="34"/>
    </row>
    <row r="155" spans="1:18" x14ac:dyDescent="0.2">
      <c r="A155" s="28" t="s">
        <v>136</v>
      </c>
      <c r="B155" s="28" t="s">
        <v>136</v>
      </c>
      <c r="C155" s="30"/>
      <c r="D155" s="30"/>
      <c r="E155" s="8" t="s">
        <v>10</v>
      </c>
      <c r="F155" s="8" t="s">
        <v>137</v>
      </c>
      <c r="G155" s="300" t="s">
        <v>138</v>
      </c>
      <c r="H155" s="301"/>
      <c r="I155" s="20"/>
      <c r="J155" s="20"/>
      <c r="K155" s="20"/>
      <c r="L155" s="12"/>
      <c r="M155" s="12"/>
      <c r="N155" s="35"/>
      <c r="O155" s="12"/>
      <c r="P155" s="15"/>
    </row>
    <row r="156" spans="1:18" x14ac:dyDescent="0.2">
      <c r="A156" s="36"/>
      <c r="B156" s="36"/>
      <c r="C156" s="36"/>
      <c r="D156" s="36"/>
      <c r="E156" s="8"/>
      <c r="F156" s="8"/>
      <c r="G156" s="8" t="s">
        <v>139</v>
      </c>
      <c r="H156" s="8" t="s">
        <v>140</v>
      </c>
      <c r="I156" s="8"/>
      <c r="J156" s="8"/>
      <c r="K156" s="8" t="s">
        <v>140</v>
      </c>
      <c r="L156" s="36" t="s">
        <v>140</v>
      </c>
      <c r="M156" s="36" t="s">
        <v>12</v>
      </c>
      <c r="N156" s="37"/>
      <c r="O156" s="12"/>
      <c r="P156" s="15"/>
    </row>
    <row r="157" spans="1:18" x14ac:dyDescent="0.2">
      <c r="A157" s="38" t="s">
        <v>142</v>
      </c>
      <c r="B157" s="38" t="s">
        <v>143</v>
      </c>
      <c r="C157" s="38" t="s">
        <v>142</v>
      </c>
      <c r="D157" s="38" t="s">
        <v>142</v>
      </c>
      <c r="E157" s="12">
        <v>13</v>
      </c>
      <c r="F157" s="12">
        <v>25</v>
      </c>
      <c r="G157" s="12">
        <v>5</v>
      </c>
      <c r="H157" s="12">
        <v>125</v>
      </c>
      <c r="I157" s="12"/>
      <c r="J157" s="12"/>
      <c r="K157" s="12"/>
      <c r="L157" s="12">
        <f>SUM(I157:K157)</f>
        <v>0</v>
      </c>
      <c r="M157" s="12">
        <f>$L157/$H157</f>
        <v>0</v>
      </c>
      <c r="N157" s="39"/>
      <c r="O157" s="15">
        <v>0.09</v>
      </c>
      <c r="P157" s="15">
        <f>$M157*$O157</f>
        <v>0</v>
      </c>
    </row>
    <row r="158" spans="1:18" x14ac:dyDescent="0.2">
      <c r="A158" s="38" t="s">
        <v>144</v>
      </c>
      <c r="B158" s="38" t="s">
        <v>145</v>
      </c>
      <c r="C158" s="38" t="s">
        <v>144</v>
      </c>
      <c r="D158" s="38" t="s">
        <v>144</v>
      </c>
      <c r="E158" s="12">
        <v>19</v>
      </c>
      <c r="F158" s="12">
        <v>25</v>
      </c>
      <c r="G158" s="12">
        <v>5</v>
      </c>
      <c r="H158" s="12">
        <v>125</v>
      </c>
      <c r="I158" s="12"/>
      <c r="J158" s="12"/>
      <c r="K158" s="12"/>
      <c r="L158" s="12">
        <f>SUM(I158:K158)</f>
        <v>0</v>
      </c>
      <c r="M158" s="12">
        <f>$L158/$H158</f>
        <v>0</v>
      </c>
      <c r="N158" s="39"/>
      <c r="O158" s="15">
        <v>0.15</v>
      </c>
      <c r="P158" s="15">
        <f>$M158*$O158</f>
        <v>0</v>
      </c>
    </row>
    <row r="159" spans="1:18" x14ac:dyDescent="0.2">
      <c r="B159" s="3"/>
      <c r="I159" s="36"/>
      <c r="J159" s="36"/>
      <c r="K159" s="36">
        <f t="shared" ref="K159" si="22">SUM(K157:K158)</f>
        <v>0</v>
      </c>
      <c r="L159" s="36">
        <f>SUBTOTAL(9,L157:L158)</f>
        <v>0</v>
      </c>
      <c r="M159" s="36">
        <f>SUBTOTAL(9,M157:M158)</f>
        <v>0</v>
      </c>
      <c r="N159" s="37"/>
      <c r="O159" s="12"/>
      <c r="P159" s="33">
        <f>SUBTOTAL(9,P157:P158)</f>
        <v>0</v>
      </c>
    </row>
    <row r="160" spans="1:18" x14ac:dyDescent="0.2">
      <c r="B160" s="3"/>
      <c r="I160" s="40"/>
      <c r="J160" s="40"/>
      <c r="K160" s="40"/>
      <c r="L160" s="36">
        <v>0</v>
      </c>
      <c r="M160" s="36">
        <v>0</v>
      </c>
      <c r="N160" s="35"/>
      <c r="O160" s="12"/>
      <c r="P160" s="33">
        <v>0</v>
      </c>
    </row>
  </sheetData>
  <autoFilter ref="D3:D153"/>
  <mergeCells count="10">
    <mergeCell ref="L3:M3"/>
    <mergeCell ref="O3:P3"/>
    <mergeCell ref="A117:B117"/>
    <mergeCell ref="A151:H151"/>
    <mergeCell ref="A152:H152"/>
    <mergeCell ref="A153:H153"/>
    <mergeCell ref="G155:H155"/>
    <mergeCell ref="A1:D1"/>
    <mergeCell ref="A2:D2"/>
    <mergeCell ref="G3:H3"/>
  </mergeCells>
  <conditionalFormatting sqref="A5:XFD150">
    <cfRule type="expression" dxfId="48" priority="2">
      <formula>MOD(ROW(),2)</formula>
    </cfRule>
  </conditionalFormatting>
  <conditionalFormatting sqref="L5:L150">
    <cfRule type="cellIs" dxfId="47" priority="1" operator="greaterThan">
      <formula>10000</formula>
    </cfRule>
    <cfRule type="cellIs" dxfId="46" priority="4" operator="greaterThan">
      <formula>10000</formula>
    </cfRule>
  </conditionalFormatting>
  <conditionalFormatting sqref="L118:L150">
    <cfRule type="cellIs" dxfId="45" priority="9" operator="greaterThan">
      <formula>2000</formula>
    </cfRule>
  </conditionalFormatting>
  <conditionalFormatting sqref="P5:P116">
    <cfRule type="cellIs" dxfId="44" priority="3" operator="greaterThan">
      <formula>10</formula>
    </cfRule>
  </conditionalFormatting>
  <pageMargins left="0.25" right="0.25" top="0.75" bottom="0.75" header="0.3" footer="0.3"/>
  <pageSetup paperSize="9" scale="77" fitToHeight="0" orientation="landscape" r:id="rId1"/>
  <headerFooter alignWithMargins="0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9">
    <pageSetUpPr fitToPage="1"/>
  </sheetPr>
  <dimension ref="A1:Q160"/>
  <sheetViews>
    <sheetView zoomScaleNormal="100" workbookViewId="0">
      <pane xSplit="4" ySplit="4" topLeftCell="E5" activePane="bottomRight" state="frozen"/>
      <selection pane="topRight" activeCell="D1" sqref="D1"/>
      <selection pane="bottomLeft" activeCell="A4" sqref="A4"/>
      <selection pane="bottomRight" activeCell="E5" sqref="E5"/>
    </sheetView>
  </sheetViews>
  <sheetFormatPr defaultColWidth="9.140625" defaultRowHeight="12.75" x14ac:dyDescent="0.2"/>
  <cols>
    <col min="1" max="1" width="12.5703125" style="3" customWidth="1"/>
    <col min="2" max="2" width="14" style="41" customWidth="1"/>
    <col min="3" max="3" width="14" style="3" bestFit="1" customWidth="1"/>
    <col min="4" max="4" width="12.28515625" style="3" customWidth="1"/>
    <col min="5" max="5" width="7.85546875" style="3" customWidth="1"/>
    <col min="6" max="6" width="8.5703125" style="3" customWidth="1"/>
    <col min="7" max="7" width="6.140625" style="3" customWidth="1"/>
    <col min="8" max="8" width="6.42578125" style="3" customWidth="1"/>
    <col min="9" max="9" width="10.140625" style="3" customWidth="1"/>
    <col min="10" max="10" width="8.28515625" style="3" customWidth="1"/>
    <col min="11" max="11" width="10.7109375" style="3" bestFit="1" customWidth="1"/>
    <col min="12" max="12" width="8.28515625" style="3" bestFit="1" customWidth="1"/>
    <col min="13" max="14" width="9.42578125" style="3" customWidth="1"/>
    <col min="15" max="15" width="9.28515625" style="3" customWidth="1"/>
    <col min="16" max="16384" width="9.140625" style="3"/>
  </cols>
  <sheetData>
    <row r="1" spans="1:15" x14ac:dyDescent="0.2">
      <c r="A1" s="315" t="s">
        <v>281</v>
      </c>
      <c r="B1" s="315"/>
      <c r="C1" s="315"/>
      <c r="D1" s="315"/>
      <c r="I1" s="46"/>
    </row>
    <row r="2" spans="1:15" x14ac:dyDescent="0.2">
      <c r="A2" s="316" t="s">
        <v>320</v>
      </c>
      <c r="B2" s="317"/>
      <c r="C2" s="317"/>
      <c r="D2" s="317"/>
      <c r="E2" s="29"/>
      <c r="F2" s="29"/>
      <c r="G2" s="29"/>
      <c r="H2" s="29"/>
      <c r="I2" s="29"/>
      <c r="J2" s="29"/>
      <c r="K2" s="29"/>
      <c r="L2" s="29"/>
      <c r="M2" s="29"/>
      <c r="N2" s="29"/>
      <c r="O2" s="30"/>
    </row>
    <row r="3" spans="1:15" x14ac:dyDescent="0.2">
      <c r="A3" s="4" t="s">
        <v>0</v>
      </c>
      <c r="B3" s="4" t="s">
        <v>1</v>
      </c>
      <c r="C3" s="4" t="s">
        <v>2</v>
      </c>
      <c r="D3" s="4" t="s">
        <v>274</v>
      </c>
      <c r="E3" s="4" t="s">
        <v>3</v>
      </c>
      <c r="F3" s="4" t="s">
        <v>4</v>
      </c>
      <c r="G3" s="300" t="s">
        <v>5</v>
      </c>
      <c r="H3" s="301"/>
      <c r="I3" s="50" t="s">
        <v>321</v>
      </c>
      <c r="J3" s="5"/>
      <c r="K3" s="300" t="s">
        <v>6</v>
      </c>
      <c r="L3" s="301"/>
      <c r="M3" s="6"/>
      <c r="N3" s="300" t="s">
        <v>7</v>
      </c>
      <c r="O3" s="301"/>
    </row>
    <row r="4" spans="1:15" x14ac:dyDescent="0.2">
      <c r="A4" s="37" t="s">
        <v>8</v>
      </c>
      <c r="B4" s="37"/>
      <c r="C4" s="49"/>
      <c r="D4" s="49"/>
      <c r="E4" s="7" t="s">
        <v>9</v>
      </c>
      <c r="F4" s="36" t="s">
        <v>10</v>
      </c>
      <c r="G4" s="8" t="s">
        <v>11</v>
      </c>
      <c r="H4" s="8" t="s">
        <v>12</v>
      </c>
      <c r="I4" s="36" t="s">
        <v>322</v>
      </c>
      <c r="J4" s="36"/>
      <c r="K4" s="8" t="s">
        <v>13</v>
      </c>
      <c r="L4" s="8" t="s">
        <v>12</v>
      </c>
      <c r="M4" s="9"/>
      <c r="N4" s="10" t="s">
        <v>14</v>
      </c>
      <c r="O4" s="10" t="s">
        <v>15</v>
      </c>
    </row>
    <row r="5" spans="1:15" x14ac:dyDescent="0.2">
      <c r="A5" s="11" t="s">
        <v>146</v>
      </c>
      <c r="B5" s="11" t="s">
        <v>147</v>
      </c>
      <c r="C5" s="11" t="s">
        <v>146</v>
      </c>
      <c r="D5" s="11" t="s">
        <v>275</v>
      </c>
      <c r="E5" s="12">
        <v>15</v>
      </c>
      <c r="F5" s="12">
        <v>1800</v>
      </c>
      <c r="G5" s="12">
        <v>10</v>
      </c>
      <c r="H5" s="12">
        <v>50</v>
      </c>
      <c r="I5" s="12"/>
      <c r="J5" s="13"/>
      <c r="K5" s="12">
        <f t="shared" ref="K5:K20" si="0">SUM(I5:J5)</f>
        <v>0</v>
      </c>
      <c r="L5" s="12">
        <f t="shared" ref="L5:L20" si="1">$K5/$H5</f>
        <v>0</v>
      </c>
      <c r="M5" s="14"/>
      <c r="N5" s="15">
        <v>0.06</v>
      </c>
      <c r="O5" s="15">
        <f t="shared" ref="O5:O20" si="2">$L5*$N5</f>
        <v>0</v>
      </c>
    </row>
    <row r="6" spans="1:15" x14ac:dyDescent="0.2">
      <c r="A6" s="16" t="s">
        <v>244</v>
      </c>
      <c r="B6" s="16" t="s">
        <v>147</v>
      </c>
      <c r="C6" s="16" t="s">
        <v>245</v>
      </c>
      <c r="D6" s="16" t="s">
        <v>276</v>
      </c>
      <c r="E6" s="12">
        <v>15</v>
      </c>
      <c r="F6" s="12">
        <v>1800</v>
      </c>
      <c r="G6" s="12">
        <v>10</v>
      </c>
      <c r="H6" s="12">
        <v>50</v>
      </c>
      <c r="I6" s="12"/>
      <c r="J6" s="13"/>
      <c r="K6" s="12">
        <f t="shared" si="0"/>
        <v>0</v>
      </c>
      <c r="L6" s="12">
        <f t="shared" si="1"/>
        <v>0</v>
      </c>
      <c r="M6" s="14"/>
      <c r="N6" s="15">
        <v>0.06</v>
      </c>
      <c r="O6" s="15">
        <f t="shared" si="2"/>
        <v>0</v>
      </c>
    </row>
    <row r="7" spans="1:15" x14ac:dyDescent="0.2">
      <c r="A7" s="11" t="s">
        <v>148</v>
      </c>
      <c r="B7" s="11" t="s">
        <v>149</v>
      </c>
      <c r="C7" s="11" t="s">
        <v>148</v>
      </c>
      <c r="D7" s="11" t="s">
        <v>275</v>
      </c>
      <c r="E7" s="12">
        <v>15</v>
      </c>
      <c r="F7" s="12">
        <v>1524</v>
      </c>
      <c r="G7" s="12">
        <v>10</v>
      </c>
      <c r="H7" s="12">
        <v>50</v>
      </c>
      <c r="I7" s="12"/>
      <c r="J7" s="13"/>
      <c r="K7" s="12">
        <f t="shared" si="0"/>
        <v>0</v>
      </c>
      <c r="L7" s="12">
        <f t="shared" si="1"/>
        <v>0</v>
      </c>
      <c r="M7" s="14"/>
      <c r="N7" s="15">
        <v>0.05</v>
      </c>
      <c r="O7" s="15">
        <f t="shared" si="2"/>
        <v>0</v>
      </c>
    </row>
    <row r="8" spans="1:15" x14ac:dyDescent="0.2">
      <c r="A8" s="16" t="s">
        <v>246</v>
      </c>
      <c r="B8" s="16" t="s">
        <v>149</v>
      </c>
      <c r="C8" s="16" t="s">
        <v>247</v>
      </c>
      <c r="D8" s="16" t="s">
        <v>276</v>
      </c>
      <c r="E8" s="12">
        <v>15</v>
      </c>
      <c r="F8" s="12">
        <v>1500</v>
      </c>
      <c r="G8" s="12">
        <v>10</v>
      </c>
      <c r="H8" s="12">
        <v>50</v>
      </c>
      <c r="I8" s="12"/>
      <c r="J8" s="13"/>
      <c r="K8" s="12">
        <f t="shared" si="0"/>
        <v>0</v>
      </c>
      <c r="L8" s="12">
        <f t="shared" si="1"/>
        <v>0</v>
      </c>
      <c r="M8" s="14"/>
      <c r="N8" s="15">
        <v>0.05</v>
      </c>
      <c r="O8" s="15">
        <f t="shared" si="2"/>
        <v>0</v>
      </c>
    </row>
    <row r="9" spans="1:15" x14ac:dyDescent="0.2">
      <c r="A9" s="11" t="s">
        <v>16</v>
      </c>
      <c r="B9" s="11" t="s">
        <v>17</v>
      </c>
      <c r="C9" s="11" t="s">
        <v>16</v>
      </c>
      <c r="D9" s="11" t="s">
        <v>275</v>
      </c>
      <c r="E9" s="12">
        <v>15</v>
      </c>
      <c r="F9" s="12">
        <v>1220</v>
      </c>
      <c r="G9" s="12">
        <v>10</v>
      </c>
      <c r="H9" s="12">
        <v>50</v>
      </c>
      <c r="I9" s="12"/>
      <c r="J9" s="13"/>
      <c r="K9" s="12">
        <f t="shared" si="0"/>
        <v>0</v>
      </c>
      <c r="L9" s="12">
        <f t="shared" si="1"/>
        <v>0</v>
      </c>
      <c r="M9" s="14"/>
      <c r="N9" s="15">
        <v>0.04</v>
      </c>
      <c r="O9" s="15">
        <f t="shared" si="2"/>
        <v>0</v>
      </c>
    </row>
    <row r="10" spans="1:15" x14ac:dyDescent="0.2">
      <c r="A10" s="16" t="s">
        <v>18</v>
      </c>
      <c r="B10" s="16" t="s">
        <v>17</v>
      </c>
      <c r="C10" s="16" t="s">
        <v>19</v>
      </c>
      <c r="D10" s="16" t="s">
        <v>276</v>
      </c>
      <c r="E10" s="12">
        <v>15</v>
      </c>
      <c r="F10" s="12">
        <v>1200</v>
      </c>
      <c r="G10" s="12">
        <v>10</v>
      </c>
      <c r="H10" s="12">
        <v>50</v>
      </c>
      <c r="I10" s="12"/>
      <c r="J10" s="13"/>
      <c r="K10" s="12">
        <f t="shared" si="0"/>
        <v>0</v>
      </c>
      <c r="L10" s="12">
        <f t="shared" si="1"/>
        <v>0</v>
      </c>
      <c r="M10" s="14"/>
      <c r="N10" s="15">
        <v>0.04</v>
      </c>
      <c r="O10" s="15">
        <f t="shared" si="2"/>
        <v>0</v>
      </c>
    </row>
    <row r="11" spans="1:15" x14ac:dyDescent="0.2">
      <c r="A11" s="11" t="s">
        <v>20</v>
      </c>
      <c r="B11" s="11" t="s">
        <v>21</v>
      </c>
      <c r="C11" s="11" t="s">
        <v>20</v>
      </c>
      <c r="D11" s="11" t="s">
        <v>275</v>
      </c>
      <c r="E11" s="12">
        <v>15</v>
      </c>
      <c r="F11" s="12">
        <v>915</v>
      </c>
      <c r="G11" s="12">
        <v>10</v>
      </c>
      <c r="H11" s="12">
        <v>100</v>
      </c>
      <c r="I11" s="12"/>
      <c r="J11" s="13"/>
      <c r="K11" s="12">
        <f t="shared" si="0"/>
        <v>0</v>
      </c>
      <c r="L11" s="12">
        <f t="shared" si="1"/>
        <v>0</v>
      </c>
      <c r="M11" s="14"/>
      <c r="N11" s="15">
        <v>0.05</v>
      </c>
      <c r="O11" s="15">
        <f t="shared" si="2"/>
        <v>0</v>
      </c>
    </row>
    <row r="12" spans="1:15" x14ac:dyDescent="0.2">
      <c r="A12" s="16" t="s">
        <v>22</v>
      </c>
      <c r="B12" s="16" t="s">
        <v>21</v>
      </c>
      <c r="C12" s="16" t="s">
        <v>23</v>
      </c>
      <c r="D12" s="16" t="s">
        <v>276</v>
      </c>
      <c r="E12" s="12">
        <v>15</v>
      </c>
      <c r="F12" s="12">
        <v>900</v>
      </c>
      <c r="G12" s="12">
        <v>10</v>
      </c>
      <c r="H12" s="12">
        <v>100</v>
      </c>
      <c r="I12" s="12"/>
      <c r="J12" s="13"/>
      <c r="K12" s="12">
        <f t="shared" si="0"/>
        <v>0</v>
      </c>
      <c r="L12" s="12">
        <f t="shared" si="1"/>
        <v>0</v>
      </c>
      <c r="M12" s="14"/>
      <c r="N12" s="15">
        <v>0.05</v>
      </c>
      <c r="O12" s="15">
        <f t="shared" si="2"/>
        <v>0</v>
      </c>
    </row>
    <row r="13" spans="1:15" x14ac:dyDescent="0.2">
      <c r="A13" s="13" t="s">
        <v>166</v>
      </c>
      <c r="B13" s="13" t="s">
        <v>21</v>
      </c>
      <c r="C13" s="13">
        <v>90441800</v>
      </c>
      <c r="D13" s="36" t="s">
        <v>277</v>
      </c>
      <c r="E13" s="12" t="s">
        <v>167</v>
      </c>
      <c r="F13" s="12">
        <v>900</v>
      </c>
      <c r="G13" s="12">
        <v>10</v>
      </c>
      <c r="H13" s="12">
        <v>100</v>
      </c>
      <c r="I13" s="12"/>
      <c r="J13" s="13"/>
      <c r="K13" s="12">
        <f t="shared" si="0"/>
        <v>0</v>
      </c>
      <c r="L13" s="12">
        <f t="shared" si="1"/>
        <v>0</v>
      </c>
      <c r="M13" s="14"/>
      <c r="N13" s="15">
        <v>0.05</v>
      </c>
      <c r="O13" s="15">
        <f t="shared" si="2"/>
        <v>0</v>
      </c>
    </row>
    <row r="14" spans="1:15" x14ac:dyDescent="0.2">
      <c r="A14" s="11" t="s">
        <v>150</v>
      </c>
      <c r="B14" s="11" t="s">
        <v>151</v>
      </c>
      <c r="C14" s="11" t="s">
        <v>150</v>
      </c>
      <c r="D14" s="11" t="s">
        <v>275</v>
      </c>
      <c r="E14" s="12">
        <v>15</v>
      </c>
      <c r="F14" s="12">
        <v>760</v>
      </c>
      <c r="G14" s="12">
        <v>10</v>
      </c>
      <c r="H14" s="12">
        <v>100</v>
      </c>
      <c r="I14" s="12"/>
      <c r="J14" s="13"/>
      <c r="K14" s="12">
        <f t="shared" si="0"/>
        <v>0</v>
      </c>
      <c r="L14" s="12">
        <f t="shared" si="1"/>
        <v>0</v>
      </c>
      <c r="M14" s="14"/>
      <c r="N14" s="15">
        <v>0.04</v>
      </c>
      <c r="O14" s="15">
        <f t="shared" si="2"/>
        <v>0</v>
      </c>
    </row>
    <row r="15" spans="1:15" x14ac:dyDescent="0.2">
      <c r="A15" s="16" t="s">
        <v>152</v>
      </c>
      <c r="B15" s="16" t="s">
        <v>151</v>
      </c>
      <c r="C15" s="16" t="s">
        <v>153</v>
      </c>
      <c r="D15" s="16" t="s">
        <v>276</v>
      </c>
      <c r="E15" s="12">
        <v>15</v>
      </c>
      <c r="F15" s="12">
        <v>750</v>
      </c>
      <c r="G15" s="12">
        <v>10</v>
      </c>
      <c r="H15" s="12">
        <v>100</v>
      </c>
      <c r="I15" s="12"/>
      <c r="J15" s="13"/>
      <c r="K15" s="12">
        <f t="shared" si="0"/>
        <v>0</v>
      </c>
      <c r="L15" s="12">
        <f t="shared" si="1"/>
        <v>0</v>
      </c>
      <c r="M15" s="14"/>
      <c r="N15" s="15">
        <v>0.04</v>
      </c>
      <c r="O15" s="15">
        <f t="shared" si="2"/>
        <v>0</v>
      </c>
    </row>
    <row r="16" spans="1:15" x14ac:dyDescent="0.2">
      <c r="A16" s="11" t="s">
        <v>24</v>
      </c>
      <c r="B16" s="11" t="s">
        <v>25</v>
      </c>
      <c r="C16" s="11" t="s">
        <v>24</v>
      </c>
      <c r="D16" s="11" t="s">
        <v>275</v>
      </c>
      <c r="E16" s="12">
        <v>15</v>
      </c>
      <c r="F16" s="12">
        <v>610</v>
      </c>
      <c r="G16" s="12">
        <v>10</v>
      </c>
      <c r="H16" s="12">
        <v>100</v>
      </c>
      <c r="I16" s="12"/>
      <c r="J16" s="13"/>
      <c r="K16" s="12">
        <f t="shared" si="0"/>
        <v>0</v>
      </c>
      <c r="L16" s="12">
        <f t="shared" si="1"/>
        <v>0</v>
      </c>
      <c r="M16" s="14"/>
      <c r="N16" s="15">
        <v>0.04</v>
      </c>
      <c r="O16" s="15">
        <f t="shared" si="2"/>
        <v>0</v>
      </c>
    </row>
    <row r="17" spans="1:17" x14ac:dyDescent="0.2">
      <c r="A17" s="36" t="s">
        <v>168</v>
      </c>
      <c r="B17" s="36" t="s">
        <v>25</v>
      </c>
      <c r="C17" s="36">
        <v>90441600</v>
      </c>
      <c r="D17" s="36" t="s">
        <v>277</v>
      </c>
      <c r="E17" s="12" t="s">
        <v>167</v>
      </c>
      <c r="F17" s="12">
        <v>600</v>
      </c>
      <c r="G17" s="12">
        <v>10</v>
      </c>
      <c r="H17" s="12">
        <v>100</v>
      </c>
      <c r="I17" s="12"/>
      <c r="J17" s="13"/>
      <c r="K17" s="12">
        <f t="shared" si="0"/>
        <v>0</v>
      </c>
      <c r="L17" s="12">
        <f t="shared" si="1"/>
        <v>0</v>
      </c>
      <c r="M17" s="14"/>
      <c r="N17" s="15">
        <v>0.04</v>
      </c>
      <c r="O17" s="15">
        <f t="shared" si="2"/>
        <v>0</v>
      </c>
    </row>
    <row r="18" spans="1:17" x14ac:dyDescent="0.2">
      <c r="A18" s="11" t="s">
        <v>26</v>
      </c>
      <c r="B18" s="11" t="s">
        <v>27</v>
      </c>
      <c r="C18" s="11" t="s">
        <v>26</v>
      </c>
      <c r="D18" s="11" t="s">
        <v>275</v>
      </c>
      <c r="E18" s="12">
        <v>15</v>
      </c>
      <c r="F18" s="12">
        <v>457</v>
      </c>
      <c r="G18" s="12">
        <v>10</v>
      </c>
      <c r="H18" s="12">
        <v>200</v>
      </c>
      <c r="I18" s="12"/>
      <c r="J18" s="13"/>
      <c r="K18" s="12">
        <f t="shared" si="0"/>
        <v>0</v>
      </c>
      <c r="L18" s="12">
        <f t="shared" si="1"/>
        <v>0</v>
      </c>
      <c r="M18" s="14"/>
      <c r="N18" s="15">
        <v>0.05</v>
      </c>
      <c r="O18" s="15">
        <f t="shared" si="2"/>
        <v>0</v>
      </c>
    </row>
    <row r="19" spans="1:17" x14ac:dyDescent="0.2">
      <c r="A19" s="36" t="s">
        <v>169</v>
      </c>
      <c r="B19" s="36" t="s">
        <v>27</v>
      </c>
      <c r="C19" s="36">
        <v>90441400</v>
      </c>
      <c r="D19" s="36" t="s">
        <v>277</v>
      </c>
      <c r="E19" s="12" t="s">
        <v>167</v>
      </c>
      <c r="F19" s="12">
        <v>450</v>
      </c>
      <c r="G19" s="12">
        <v>10</v>
      </c>
      <c r="H19" s="12">
        <v>200</v>
      </c>
      <c r="I19" s="12"/>
      <c r="J19" s="13"/>
      <c r="K19" s="12">
        <f t="shared" si="0"/>
        <v>0</v>
      </c>
      <c r="L19" s="12">
        <f t="shared" si="1"/>
        <v>0</v>
      </c>
      <c r="M19" s="14"/>
      <c r="N19" s="15">
        <v>0.05</v>
      </c>
      <c r="O19" s="15">
        <f t="shared" si="2"/>
        <v>0</v>
      </c>
    </row>
    <row r="20" spans="1:17" x14ac:dyDescent="0.2">
      <c r="A20" s="11" t="s">
        <v>258</v>
      </c>
      <c r="B20" s="11" t="s">
        <v>259</v>
      </c>
      <c r="C20" s="11" t="s">
        <v>258</v>
      </c>
      <c r="D20" s="11" t="s">
        <v>275</v>
      </c>
      <c r="E20" s="12">
        <v>15</v>
      </c>
      <c r="F20" s="12">
        <v>375</v>
      </c>
      <c r="G20" s="12">
        <v>10</v>
      </c>
      <c r="H20" s="12">
        <v>200</v>
      </c>
      <c r="I20" s="12"/>
      <c r="J20" s="13"/>
      <c r="K20" s="12">
        <f t="shared" si="0"/>
        <v>0</v>
      </c>
      <c r="L20" s="12">
        <f t="shared" si="1"/>
        <v>0</v>
      </c>
      <c r="M20" s="14"/>
      <c r="N20" s="15">
        <v>0.06</v>
      </c>
      <c r="O20" s="15">
        <f t="shared" si="2"/>
        <v>0</v>
      </c>
      <c r="P20" s="43">
        <f>SUM(O5:O20)</f>
        <v>0</v>
      </c>
      <c r="Q20" s="3" t="e">
        <f>P20*100/$P$151</f>
        <v>#DIV/0!</v>
      </c>
    </row>
    <row r="21" spans="1:17" ht="15" x14ac:dyDescent="0.2">
      <c r="A21" s="17" t="s">
        <v>28</v>
      </c>
      <c r="B21" s="17"/>
      <c r="C21" s="18"/>
      <c r="D21" s="18"/>
      <c r="E21" s="19"/>
      <c r="F21" s="12"/>
      <c r="G21" s="20"/>
      <c r="H21" s="20"/>
      <c r="I21" s="12"/>
      <c r="J21" s="21"/>
      <c r="K21" s="12"/>
      <c r="L21" s="12"/>
      <c r="M21" s="14"/>
      <c r="N21" s="12"/>
      <c r="O21" s="15"/>
    </row>
    <row r="22" spans="1:17" x14ac:dyDescent="0.2">
      <c r="A22" s="11" t="s">
        <v>242</v>
      </c>
      <c r="B22" s="11" t="s">
        <v>243</v>
      </c>
      <c r="C22" s="11" t="s">
        <v>242</v>
      </c>
      <c r="D22" s="11" t="s">
        <v>275</v>
      </c>
      <c r="E22" s="12">
        <v>20</v>
      </c>
      <c r="F22" s="12">
        <v>2400</v>
      </c>
      <c r="G22" s="12">
        <v>10</v>
      </c>
      <c r="H22" s="12">
        <v>50</v>
      </c>
      <c r="I22" s="12"/>
      <c r="J22" s="13"/>
      <c r="K22" s="12">
        <f t="shared" ref="K22:K44" si="3">SUM(I22:J22)</f>
        <v>0</v>
      </c>
      <c r="L22" s="12">
        <f t="shared" ref="L22:L44" si="4">$K22/$H22</f>
        <v>0</v>
      </c>
      <c r="M22" s="14"/>
      <c r="N22" s="15">
        <v>7.0000000000000007E-2</v>
      </c>
      <c r="O22" s="15">
        <f t="shared" ref="O22:O44" si="5">$L22*$N22</f>
        <v>0</v>
      </c>
    </row>
    <row r="23" spans="1:17" x14ac:dyDescent="0.2">
      <c r="A23" s="11" t="s">
        <v>212</v>
      </c>
      <c r="B23" s="11" t="s">
        <v>213</v>
      </c>
      <c r="C23" s="11" t="s">
        <v>212</v>
      </c>
      <c r="D23" s="11" t="s">
        <v>275</v>
      </c>
      <c r="E23" s="12">
        <v>20</v>
      </c>
      <c r="F23" s="12">
        <v>2100</v>
      </c>
      <c r="G23" s="12">
        <v>10</v>
      </c>
      <c r="H23" s="12">
        <v>50</v>
      </c>
      <c r="I23" s="12"/>
      <c r="J23" s="13"/>
      <c r="K23" s="12">
        <f t="shared" si="3"/>
        <v>0</v>
      </c>
      <c r="L23" s="12">
        <f t="shared" si="4"/>
        <v>0</v>
      </c>
      <c r="M23" s="14"/>
      <c r="N23" s="15">
        <v>7.0000000000000007E-2</v>
      </c>
      <c r="O23" s="15">
        <f t="shared" si="5"/>
        <v>0</v>
      </c>
    </row>
    <row r="24" spans="1:17" x14ac:dyDescent="0.2">
      <c r="A24" s="22" t="s">
        <v>248</v>
      </c>
      <c r="B24" s="22" t="s">
        <v>213</v>
      </c>
      <c r="C24" s="22" t="s">
        <v>249</v>
      </c>
      <c r="D24" s="22" t="s">
        <v>276</v>
      </c>
      <c r="E24" s="12">
        <v>20</v>
      </c>
      <c r="F24" s="12">
        <v>2100</v>
      </c>
      <c r="G24" s="12">
        <v>10</v>
      </c>
      <c r="H24" s="12">
        <v>50</v>
      </c>
      <c r="I24" s="12"/>
      <c r="J24" s="13"/>
      <c r="K24" s="12">
        <f t="shared" si="3"/>
        <v>0</v>
      </c>
      <c r="L24" s="12">
        <f t="shared" si="4"/>
        <v>0</v>
      </c>
      <c r="M24" s="14"/>
      <c r="N24" s="15">
        <v>7.0000000000000007E-2</v>
      </c>
      <c r="O24" s="15">
        <f t="shared" si="5"/>
        <v>0</v>
      </c>
    </row>
    <row r="25" spans="1:17" x14ac:dyDescent="0.2">
      <c r="A25" s="11" t="s">
        <v>214</v>
      </c>
      <c r="B25" s="11" t="s">
        <v>30</v>
      </c>
      <c r="C25" s="11" t="s">
        <v>214</v>
      </c>
      <c r="D25" s="11" t="s">
        <v>275</v>
      </c>
      <c r="E25" s="12">
        <v>20</v>
      </c>
      <c r="F25" s="12">
        <v>1800</v>
      </c>
      <c r="G25" s="12">
        <v>10</v>
      </c>
      <c r="H25" s="12">
        <v>50</v>
      </c>
      <c r="I25" s="12"/>
      <c r="J25" s="13"/>
      <c r="K25" s="12">
        <f t="shared" si="3"/>
        <v>0</v>
      </c>
      <c r="L25" s="12">
        <f t="shared" si="4"/>
        <v>0</v>
      </c>
      <c r="M25" s="14"/>
      <c r="N25" s="15">
        <v>0.09</v>
      </c>
      <c r="O25" s="15">
        <f t="shared" si="5"/>
        <v>0</v>
      </c>
    </row>
    <row r="26" spans="1:17" x14ac:dyDescent="0.2">
      <c r="A26" s="22" t="s">
        <v>29</v>
      </c>
      <c r="B26" s="22" t="s">
        <v>30</v>
      </c>
      <c r="C26" s="22" t="s">
        <v>31</v>
      </c>
      <c r="D26" s="22" t="s">
        <v>276</v>
      </c>
      <c r="E26" s="12">
        <v>20</v>
      </c>
      <c r="F26" s="12">
        <v>1800</v>
      </c>
      <c r="G26" s="12">
        <v>10</v>
      </c>
      <c r="H26" s="12">
        <v>50</v>
      </c>
      <c r="I26" s="12"/>
      <c r="J26" s="13"/>
      <c r="K26" s="12">
        <f t="shared" si="3"/>
        <v>0</v>
      </c>
      <c r="L26" s="12">
        <f t="shared" si="4"/>
        <v>0</v>
      </c>
      <c r="M26" s="14"/>
      <c r="N26" s="15">
        <v>0.09</v>
      </c>
      <c r="O26" s="15">
        <f t="shared" si="5"/>
        <v>0</v>
      </c>
    </row>
    <row r="27" spans="1:17" x14ac:dyDescent="0.2">
      <c r="A27" s="11" t="s">
        <v>32</v>
      </c>
      <c r="B27" s="11" t="s">
        <v>33</v>
      </c>
      <c r="C27" s="11" t="s">
        <v>32</v>
      </c>
      <c r="D27" s="11" t="s">
        <v>275</v>
      </c>
      <c r="E27" s="12">
        <v>20</v>
      </c>
      <c r="F27" s="12">
        <v>1524</v>
      </c>
      <c r="G27" s="12">
        <v>10</v>
      </c>
      <c r="H27" s="12">
        <v>50</v>
      </c>
      <c r="I27" s="12"/>
      <c r="J27" s="13"/>
      <c r="K27" s="12">
        <f t="shared" si="3"/>
        <v>0</v>
      </c>
      <c r="L27" s="12">
        <f t="shared" si="4"/>
        <v>0</v>
      </c>
      <c r="M27" s="14"/>
      <c r="N27" s="15">
        <v>7.0000000000000007E-2</v>
      </c>
      <c r="O27" s="15">
        <f t="shared" si="5"/>
        <v>0</v>
      </c>
    </row>
    <row r="28" spans="1:17" x14ac:dyDescent="0.2">
      <c r="A28" s="23" t="s">
        <v>34</v>
      </c>
      <c r="B28" s="11" t="s">
        <v>35</v>
      </c>
      <c r="C28" s="11" t="s">
        <v>34</v>
      </c>
      <c r="D28" s="11" t="s">
        <v>275</v>
      </c>
      <c r="E28" s="12">
        <v>20</v>
      </c>
      <c r="F28" s="12">
        <v>1220</v>
      </c>
      <c r="G28" s="12">
        <v>10</v>
      </c>
      <c r="H28" s="12">
        <v>50</v>
      </c>
      <c r="I28" s="12"/>
      <c r="J28" s="13"/>
      <c r="K28" s="12">
        <f t="shared" si="3"/>
        <v>0</v>
      </c>
      <c r="L28" s="12">
        <f t="shared" si="4"/>
        <v>0</v>
      </c>
      <c r="M28" s="14"/>
      <c r="N28" s="15">
        <v>0.06</v>
      </c>
      <c r="O28" s="15">
        <f t="shared" si="5"/>
        <v>0</v>
      </c>
    </row>
    <row r="29" spans="1:17" x14ac:dyDescent="0.2">
      <c r="A29" s="16" t="s">
        <v>36</v>
      </c>
      <c r="B29" s="16" t="s">
        <v>35</v>
      </c>
      <c r="C29" s="16" t="s">
        <v>37</v>
      </c>
      <c r="D29" s="16" t="s">
        <v>276</v>
      </c>
      <c r="E29" s="12">
        <v>20</v>
      </c>
      <c r="F29" s="12">
        <v>1200</v>
      </c>
      <c r="G29" s="12">
        <v>10</v>
      </c>
      <c r="H29" s="12">
        <v>50</v>
      </c>
      <c r="I29" s="12"/>
      <c r="J29" s="13"/>
      <c r="K29" s="12">
        <f t="shared" si="3"/>
        <v>0</v>
      </c>
      <c r="L29" s="12">
        <f t="shared" si="4"/>
        <v>0</v>
      </c>
      <c r="M29" s="14"/>
      <c r="N29" s="15">
        <v>0.06</v>
      </c>
      <c r="O29" s="15">
        <f t="shared" si="5"/>
        <v>0</v>
      </c>
    </row>
    <row r="30" spans="1:17" x14ac:dyDescent="0.2">
      <c r="A30" s="11" t="s">
        <v>38</v>
      </c>
      <c r="B30" s="11" t="s">
        <v>39</v>
      </c>
      <c r="C30" s="11" t="s">
        <v>38</v>
      </c>
      <c r="D30" s="11" t="s">
        <v>275</v>
      </c>
      <c r="E30" s="12">
        <v>20</v>
      </c>
      <c r="F30" s="12">
        <v>915</v>
      </c>
      <c r="G30" s="12">
        <v>10</v>
      </c>
      <c r="H30" s="12">
        <v>50</v>
      </c>
      <c r="I30" s="12"/>
      <c r="J30" s="13"/>
      <c r="K30" s="12">
        <f t="shared" si="3"/>
        <v>0</v>
      </c>
      <c r="L30" s="12">
        <f t="shared" si="4"/>
        <v>0</v>
      </c>
      <c r="M30" s="14"/>
      <c r="N30" s="15">
        <v>0.04</v>
      </c>
      <c r="O30" s="15">
        <f t="shared" si="5"/>
        <v>0</v>
      </c>
    </row>
    <row r="31" spans="1:17" x14ac:dyDescent="0.2">
      <c r="A31" s="16" t="s">
        <v>40</v>
      </c>
      <c r="B31" s="16" t="s">
        <v>39</v>
      </c>
      <c r="C31" s="16" t="s">
        <v>41</v>
      </c>
      <c r="D31" s="16" t="s">
        <v>276</v>
      </c>
      <c r="E31" s="12">
        <v>20</v>
      </c>
      <c r="F31" s="12">
        <v>900</v>
      </c>
      <c r="G31" s="12">
        <v>10</v>
      </c>
      <c r="H31" s="12">
        <v>50</v>
      </c>
      <c r="I31" s="12"/>
      <c r="J31" s="13"/>
      <c r="K31" s="12">
        <f t="shared" si="3"/>
        <v>0</v>
      </c>
      <c r="L31" s="12">
        <f t="shared" si="4"/>
        <v>0</v>
      </c>
      <c r="M31" s="14"/>
      <c r="N31" s="15">
        <v>0.04</v>
      </c>
      <c r="O31" s="15">
        <f t="shared" si="5"/>
        <v>0</v>
      </c>
    </row>
    <row r="32" spans="1:17" x14ac:dyDescent="0.2">
      <c r="A32" s="36" t="s">
        <v>170</v>
      </c>
      <c r="B32" s="36" t="s">
        <v>39</v>
      </c>
      <c r="C32" s="36">
        <v>90442800</v>
      </c>
      <c r="D32" s="36" t="s">
        <v>277</v>
      </c>
      <c r="E32" s="12" t="s">
        <v>46</v>
      </c>
      <c r="F32" s="12">
        <v>900</v>
      </c>
      <c r="G32" s="12">
        <v>10</v>
      </c>
      <c r="H32" s="12">
        <v>50</v>
      </c>
      <c r="I32" s="12"/>
      <c r="J32" s="13"/>
      <c r="K32" s="12">
        <f t="shared" si="3"/>
        <v>0</v>
      </c>
      <c r="L32" s="12">
        <f t="shared" si="4"/>
        <v>0</v>
      </c>
      <c r="M32" s="14"/>
      <c r="N32" s="15">
        <v>0.04</v>
      </c>
      <c r="O32" s="15">
        <f t="shared" si="5"/>
        <v>0</v>
      </c>
    </row>
    <row r="33" spans="1:17" x14ac:dyDescent="0.2">
      <c r="A33" s="11" t="s">
        <v>154</v>
      </c>
      <c r="B33" s="11" t="s">
        <v>43</v>
      </c>
      <c r="C33" s="11" t="s">
        <v>154</v>
      </c>
      <c r="D33" s="11" t="s">
        <v>275</v>
      </c>
      <c r="E33" s="12">
        <v>20</v>
      </c>
      <c r="F33" s="12">
        <v>760</v>
      </c>
      <c r="G33" s="12">
        <v>10</v>
      </c>
      <c r="H33" s="12">
        <v>100</v>
      </c>
      <c r="I33" s="12"/>
      <c r="J33" s="13"/>
      <c r="K33" s="12">
        <f t="shared" si="3"/>
        <v>0</v>
      </c>
      <c r="L33" s="12">
        <f t="shared" si="4"/>
        <v>0</v>
      </c>
      <c r="M33" s="14"/>
      <c r="N33" s="15">
        <v>7.0000000000000007E-2</v>
      </c>
      <c r="O33" s="15">
        <f t="shared" si="5"/>
        <v>0</v>
      </c>
    </row>
    <row r="34" spans="1:17" x14ac:dyDescent="0.2">
      <c r="A34" s="16" t="s">
        <v>42</v>
      </c>
      <c r="B34" s="16" t="s">
        <v>43</v>
      </c>
      <c r="C34" s="16" t="s">
        <v>44</v>
      </c>
      <c r="D34" s="16" t="s">
        <v>276</v>
      </c>
      <c r="E34" s="12">
        <v>20</v>
      </c>
      <c r="F34" s="12">
        <v>750</v>
      </c>
      <c r="G34" s="12">
        <v>10</v>
      </c>
      <c r="H34" s="12">
        <v>100</v>
      </c>
      <c r="I34" s="12"/>
      <c r="J34" s="13"/>
      <c r="K34" s="12">
        <f t="shared" si="3"/>
        <v>0</v>
      </c>
      <c r="L34" s="12">
        <f t="shared" si="4"/>
        <v>0</v>
      </c>
      <c r="M34" s="14"/>
      <c r="N34" s="15">
        <v>7.0000000000000007E-2</v>
      </c>
      <c r="O34" s="15">
        <f t="shared" si="5"/>
        <v>0</v>
      </c>
    </row>
    <row r="35" spans="1:17" x14ac:dyDescent="0.2">
      <c r="A35" s="36" t="s">
        <v>45</v>
      </c>
      <c r="B35" s="36" t="s">
        <v>43</v>
      </c>
      <c r="C35" s="36">
        <v>90442700</v>
      </c>
      <c r="D35" s="36" t="s">
        <v>277</v>
      </c>
      <c r="E35" s="12" t="s">
        <v>46</v>
      </c>
      <c r="F35" s="12">
        <v>750</v>
      </c>
      <c r="G35" s="12">
        <v>10</v>
      </c>
      <c r="H35" s="12">
        <v>100</v>
      </c>
      <c r="I35" s="12"/>
      <c r="J35" s="13"/>
      <c r="K35" s="12">
        <f t="shared" si="3"/>
        <v>0</v>
      </c>
      <c r="L35" s="12">
        <f t="shared" si="4"/>
        <v>0</v>
      </c>
      <c r="M35" s="14"/>
      <c r="N35" s="15">
        <v>7.0000000000000007E-2</v>
      </c>
      <c r="O35" s="15">
        <f t="shared" si="5"/>
        <v>0</v>
      </c>
    </row>
    <row r="36" spans="1:17" x14ac:dyDescent="0.2">
      <c r="A36" s="11" t="s">
        <v>47</v>
      </c>
      <c r="B36" s="11" t="s">
        <v>48</v>
      </c>
      <c r="C36" s="11" t="s">
        <v>47</v>
      </c>
      <c r="D36" s="11" t="s">
        <v>275</v>
      </c>
      <c r="E36" s="12">
        <v>20</v>
      </c>
      <c r="F36" s="12">
        <v>610</v>
      </c>
      <c r="G36" s="12">
        <v>10</v>
      </c>
      <c r="H36" s="12">
        <v>100</v>
      </c>
      <c r="I36" s="12"/>
      <c r="J36" s="13"/>
      <c r="K36" s="12">
        <f t="shared" si="3"/>
        <v>0</v>
      </c>
      <c r="L36" s="12">
        <f t="shared" si="4"/>
        <v>0</v>
      </c>
      <c r="M36" s="14"/>
      <c r="N36" s="15">
        <v>0.06</v>
      </c>
      <c r="O36" s="15">
        <f t="shared" si="5"/>
        <v>0</v>
      </c>
    </row>
    <row r="37" spans="1:17" x14ac:dyDescent="0.2">
      <c r="A37" s="16" t="s">
        <v>250</v>
      </c>
      <c r="B37" s="16" t="s">
        <v>48</v>
      </c>
      <c r="C37" s="16" t="s">
        <v>251</v>
      </c>
      <c r="D37" s="16" t="s">
        <v>276</v>
      </c>
      <c r="E37" s="12">
        <v>20</v>
      </c>
      <c r="F37" s="12">
        <v>600</v>
      </c>
      <c r="G37" s="12">
        <v>10</v>
      </c>
      <c r="H37" s="12">
        <v>100</v>
      </c>
      <c r="I37" s="12"/>
      <c r="J37" s="13"/>
      <c r="K37" s="12">
        <f t="shared" si="3"/>
        <v>0</v>
      </c>
      <c r="L37" s="12">
        <f t="shared" si="4"/>
        <v>0</v>
      </c>
      <c r="M37" s="14"/>
      <c r="N37" s="15">
        <v>0.06</v>
      </c>
      <c r="O37" s="15">
        <f t="shared" si="5"/>
        <v>0</v>
      </c>
    </row>
    <row r="38" spans="1:17" x14ac:dyDescent="0.2">
      <c r="A38" s="36" t="s">
        <v>49</v>
      </c>
      <c r="B38" s="36" t="s">
        <v>48</v>
      </c>
      <c r="C38" s="36">
        <v>90442600</v>
      </c>
      <c r="D38" s="36" t="s">
        <v>277</v>
      </c>
      <c r="E38" s="12" t="s">
        <v>46</v>
      </c>
      <c r="F38" s="12">
        <v>600</v>
      </c>
      <c r="G38" s="12">
        <v>10</v>
      </c>
      <c r="H38" s="12">
        <v>100</v>
      </c>
      <c r="I38" s="12"/>
      <c r="J38" s="13"/>
      <c r="K38" s="12">
        <f t="shared" si="3"/>
        <v>0</v>
      </c>
      <c r="L38" s="12">
        <f t="shared" si="4"/>
        <v>0</v>
      </c>
      <c r="M38" s="14"/>
      <c r="N38" s="15">
        <v>0.06</v>
      </c>
      <c r="O38" s="15">
        <f t="shared" si="5"/>
        <v>0</v>
      </c>
    </row>
    <row r="39" spans="1:17" x14ac:dyDescent="0.2">
      <c r="A39" s="11" t="s">
        <v>50</v>
      </c>
      <c r="B39" s="11" t="s">
        <v>51</v>
      </c>
      <c r="C39" s="11" t="s">
        <v>50</v>
      </c>
      <c r="D39" s="11" t="s">
        <v>275</v>
      </c>
      <c r="E39" s="12">
        <v>20</v>
      </c>
      <c r="F39" s="12">
        <v>457</v>
      </c>
      <c r="G39" s="12">
        <v>10</v>
      </c>
      <c r="H39" s="12">
        <v>100</v>
      </c>
      <c r="I39" s="12"/>
      <c r="J39" s="13"/>
      <c r="K39" s="12">
        <f t="shared" si="3"/>
        <v>0</v>
      </c>
      <c r="L39" s="12">
        <f t="shared" si="4"/>
        <v>0</v>
      </c>
      <c r="M39" s="14"/>
      <c r="N39" s="15">
        <v>0.04</v>
      </c>
      <c r="O39" s="15">
        <f t="shared" si="5"/>
        <v>0</v>
      </c>
    </row>
    <row r="40" spans="1:17" x14ac:dyDescent="0.2">
      <c r="A40" s="16" t="s">
        <v>252</v>
      </c>
      <c r="B40" s="16" t="s">
        <v>51</v>
      </c>
      <c r="C40" s="16" t="s">
        <v>253</v>
      </c>
      <c r="D40" s="16" t="s">
        <v>276</v>
      </c>
      <c r="E40" s="12">
        <v>20</v>
      </c>
      <c r="F40" s="12">
        <v>450</v>
      </c>
      <c r="G40" s="12">
        <v>10</v>
      </c>
      <c r="H40" s="12">
        <v>100</v>
      </c>
      <c r="I40" s="12"/>
      <c r="J40" s="13"/>
      <c r="K40" s="12">
        <f t="shared" si="3"/>
        <v>0</v>
      </c>
      <c r="L40" s="12">
        <f t="shared" si="4"/>
        <v>0</v>
      </c>
      <c r="M40" s="14"/>
      <c r="N40" s="15">
        <v>0.04</v>
      </c>
      <c r="O40" s="15">
        <f t="shared" si="5"/>
        <v>0</v>
      </c>
    </row>
    <row r="41" spans="1:17" x14ac:dyDescent="0.2">
      <c r="A41" s="36" t="s">
        <v>171</v>
      </c>
      <c r="B41" s="36" t="s">
        <v>51</v>
      </c>
      <c r="C41" s="36">
        <v>90442400</v>
      </c>
      <c r="D41" s="36" t="s">
        <v>277</v>
      </c>
      <c r="E41" s="12" t="s">
        <v>46</v>
      </c>
      <c r="F41" s="12">
        <v>450</v>
      </c>
      <c r="G41" s="12">
        <v>10</v>
      </c>
      <c r="H41" s="12">
        <v>100</v>
      </c>
      <c r="I41" s="12"/>
      <c r="J41" s="13"/>
      <c r="K41" s="12">
        <f t="shared" si="3"/>
        <v>0</v>
      </c>
      <c r="L41" s="12">
        <f t="shared" si="4"/>
        <v>0</v>
      </c>
      <c r="M41" s="14"/>
      <c r="N41" s="15">
        <v>0.04</v>
      </c>
      <c r="O41" s="15">
        <f t="shared" si="5"/>
        <v>0</v>
      </c>
    </row>
    <row r="42" spans="1:17" x14ac:dyDescent="0.2">
      <c r="A42" s="36" t="s">
        <v>172</v>
      </c>
      <c r="B42" s="36" t="s">
        <v>173</v>
      </c>
      <c r="C42" s="36">
        <v>90447000</v>
      </c>
      <c r="D42" s="36" t="s">
        <v>277</v>
      </c>
      <c r="E42" s="12" t="s">
        <v>46</v>
      </c>
      <c r="F42" s="12">
        <v>240</v>
      </c>
      <c r="G42" s="12">
        <v>10</v>
      </c>
      <c r="H42" s="12">
        <v>250</v>
      </c>
      <c r="I42" s="12"/>
      <c r="J42" s="13"/>
      <c r="K42" s="12">
        <f t="shared" si="3"/>
        <v>0</v>
      </c>
      <c r="L42" s="12">
        <f t="shared" si="4"/>
        <v>0</v>
      </c>
      <c r="M42" s="14"/>
      <c r="N42" s="15">
        <v>0.06</v>
      </c>
      <c r="O42" s="15">
        <f t="shared" si="5"/>
        <v>0</v>
      </c>
    </row>
    <row r="43" spans="1:17" x14ac:dyDescent="0.2">
      <c r="A43" s="11" t="s">
        <v>260</v>
      </c>
      <c r="B43" s="11" t="s">
        <v>229</v>
      </c>
      <c r="C43" s="11" t="s">
        <v>260</v>
      </c>
      <c r="D43" s="11" t="s">
        <v>275</v>
      </c>
      <c r="E43" s="12">
        <v>20</v>
      </c>
      <c r="F43" s="12">
        <v>100</v>
      </c>
      <c r="G43" s="12">
        <v>10</v>
      </c>
      <c r="H43" s="12">
        <v>500</v>
      </c>
      <c r="I43" s="12"/>
      <c r="J43" s="13"/>
      <c r="K43" s="12">
        <f t="shared" si="3"/>
        <v>0</v>
      </c>
      <c r="L43" s="12">
        <f t="shared" si="4"/>
        <v>0</v>
      </c>
      <c r="M43" s="14"/>
      <c r="N43" s="15">
        <v>0.06</v>
      </c>
      <c r="O43" s="15">
        <f t="shared" si="5"/>
        <v>0</v>
      </c>
    </row>
    <row r="44" spans="1:17" x14ac:dyDescent="0.2">
      <c r="A44" s="36" t="s">
        <v>228</v>
      </c>
      <c r="B44" s="36" t="s">
        <v>229</v>
      </c>
      <c r="C44" s="36">
        <v>90442100</v>
      </c>
      <c r="D44" s="36" t="s">
        <v>277</v>
      </c>
      <c r="E44" s="12" t="s">
        <v>46</v>
      </c>
      <c r="F44" s="12">
        <v>100</v>
      </c>
      <c r="G44" s="12">
        <v>10</v>
      </c>
      <c r="H44" s="12">
        <v>500</v>
      </c>
      <c r="I44" s="12"/>
      <c r="J44" s="13"/>
      <c r="K44" s="12">
        <f t="shared" si="3"/>
        <v>0</v>
      </c>
      <c r="L44" s="12">
        <f t="shared" si="4"/>
        <v>0</v>
      </c>
      <c r="M44" s="14"/>
      <c r="N44" s="15">
        <v>0.06</v>
      </c>
      <c r="O44" s="15">
        <f t="shared" si="5"/>
        <v>0</v>
      </c>
      <c r="P44" s="43">
        <f>SUM(O22:O44)</f>
        <v>0</v>
      </c>
      <c r="Q44" s="3" t="e">
        <f>P44*100/$P$151</f>
        <v>#DIV/0!</v>
      </c>
    </row>
    <row r="45" spans="1:17" ht="15" x14ac:dyDescent="0.2">
      <c r="A45" s="17" t="s">
        <v>52</v>
      </c>
      <c r="B45" s="17"/>
      <c r="C45" s="18"/>
      <c r="D45" s="18"/>
      <c r="E45" s="19"/>
      <c r="F45" s="24"/>
      <c r="G45" s="10"/>
      <c r="H45" s="10"/>
      <c r="I45" s="12"/>
      <c r="J45" s="25"/>
      <c r="K45" s="12"/>
      <c r="L45" s="12"/>
      <c r="M45" s="14"/>
      <c r="N45" s="12"/>
      <c r="O45" s="15"/>
    </row>
    <row r="46" spans="1:17" x14ac:dyDescent="0.2">
      <c r="A46" s="36" t="s">
        <v>293</v>
      </c>
      <c r="B46" s="36" t="s">
        <v>294</v>
      </c>
      <c r="C46" s="36">
        <v>90443000</v>
      </c>
      <c r="D46" s="36" t="s">
        <v>277</v>
      </c>
      <c r="E46" s="12" t="s">
        <v>63</v>
      </c>
      <c r="F46" s="12">
        <v>2100</v>
      </c>
      <c r="G46" s="12">
        <v>10</v>
      </c>
      <c r="H46" s="12">
        <v>50</v>
      </c>
      <c r="I46" s="12">
        <v>500</v>
      </c>
      <c r="J46" s="13"/>
      <c r="K46" s="12">
        <f t="shared" ref="K46:K66" si="6">SUM(I46:J46)</f>
        <v>500</v>
      </c>
      <c r="L46" s="12">
        <f t="shared" ref="L46:L66" si="7">$K46/$H46</f>
        <v>10</v>
      </c>
      <c r="M46" s="14"/>
      <c r="N46" s="15">
        <v>0.09</v>
      </c>
      <c r="O46" s="15">
        <f t="shared" ref="O46:O66" si="8">$L46*$N46</f>
        <v>0.89999999999999991</v>
      </c>
    </row>
    <row r="47" spans="1:17" x14ac:dyDescent="0.2">
      <c r="A47" s="11" t="s">
        <v>193</v>
      </c>
      <c r="B47" s="11" t="s">
        <v>175</v>
      </c>
      <c r="C47" s="11" t="s">
        <v>193</v>
      </c>
      <c r="D47" s="11" t="s">
        <v>275</v>
      </c>
      <c r="E47" s="12">
        <v>25</v>
      </c>
      <c r="F47" s="12">
        <v>1800</v>
      </c>
      <c r="G47" s="12">
        <v>10</v>
      </c>
      <c r="H47" s="12">
        <v>50</v>
      </c>
      <c r="I47" s="12"/>
      <c r="J47" s="13"/>
      <c r="K47" s="12">
        <f t="shared" si="6"/>
        <v>0</v>
      </c>
      <c r="L47" s="12">
        <f t="shared" si="7"/>
        <v>0</v>
      </c>
      <c r="M47" s="14"/>
      <c r="N47" s="15">
        <v>0.12</v>
      </c>
      <c r="O47" s="15">
        <f t="shared" si="8"/>
        <v>0</v>
      </c>
    </row>
    <row r="48" spans="1:17" x14ac:dyDescent="0.2">
      <c r="A48" s="36" t="s">
        <v>174</v>
      </c>
      <c r="B48" s="36" t="s">
        <v>175</v>
      </c>
      <c r="C48" s="36">
        <v>90443900</v>
      </c>
      <c r="D48" s="36" t="s">
        <v>277</v>
      </c>
      <c r="E48" s="12" t="s">
        <v>63</v>
      </c>
      <c r="F48" s="12">
        <v>1800</v>
      </c>
      <c r="G48" s="12">
        <v>10</v>
      </c>
      <c r="H48" s="12">
        <v>50</v>
      </c>
      <c r="I48" s="12"/>
      <c r="J48" s="13"/>
      <c r="K48" s="12">
        <f t="shared" si="6"/>
        <v>0</v>
      </c>
      <c r="L48" s="12">
        <f t="shared" si="7"/>
        <v>0</v>
      </c>
      <c r="M48" s="14"/>
      <c r="N48" s="15">
        <v>0.12</v>
      </c>
      <c r="O48" s="15">
        <f t="shared" si="8"/>
        <v>0</v>
      </c>
    </row>
    <row r="49" spans="1:15" x14ac:dyDescent="0.2">
      <c r="A49" s="11" t="s">
        <v>254</v>
      </c>
      <c r="B49" s="11" t="s">
        <v>255</v>
      </c>
      <c r="C49" s="11" t="s">
        <v>254</v>
      </c>
      <c r="D49" s="11" t="s">
        <v>275</v>
      </c>
      <c r="E49" s="12">
        <v>25</v>
      </c>
      <c r="F49" s="12">
        <v>1650</v>
      </c>
      <c r="G49" s="12">
        <v>10</v>
      </c>
      <c r="H49" s="12">
        <v>50</v>
      </c>
      <c r="I49" s="12"/>
      <c r="J49" s="13"/>
      <c r="K49" s="12">
        <f t="shared" si="6"/>
        <v>0</v>
      </c>
      <c r="L49" s="12">
        <f t="shared" si="7"/>
        <v>0</v>
      </c>
      <c r="M49" s="14"/>
      <c r="N49" s="15">
        <v>0.12</v>
      </c>
      <c r="O49" s="15">
        <f t="shared" si="8"/>
        <v>0</v>
      </c>
    </row>
    <row r="50" spans="1:15" x14ac:dyDescent="0.2">
      <c r="A50" s="11" t="s">
        <v>230</v>
      </c>
      <c r="B50" s="11" t="s">
        <v>231</v>
      </c>
      <c r="C50" s="11" t="s">
        <v>230</v>
      </c>
      <c r="D50" s="11" t="s">
        <v>275</v>
      </c>
      <c r="E50" s="12">
        <v>25</v>
      </c>
      <c r="F50" s="12">
        <v>1500</v>
      </c>
      <c r="G50" s="12">
        <v>10</v>
      </c>
      <c r="H50" s="12">
        <v>50</v>
      </c>
      <c r="I50" s="12"/>
      <c r="J50" s="13"/>
      <c r="K50" s="12">
        <f t="shared" si="6"/>
        <v>0</v>
      </c>
      <c r="L50" s="12">
        <f t="shared" si="7"/>
        <v>0</v>
      </c>
      <c r="M50" s="14"/>
      <c r="N50" s="15">
        <v>0.11</v>
      </c>
      <c r="O50" s="15">
        <f t="shared" si="8"/>
        <v>0</v>
      </c>
    </row>
    <row r="51" spans="1:15" x14ac:dyDescent="0.2">
      <c r="A51" s="11" t="s">
        <v>53</v>
      </c>
      <c r="B51" s="11" t="s">
        <v>54</v>
      </c>
      <c r="C51" s="11" t="s">
        <v>53</v>
      </c>
      <c r="D51" s="11" t="s">
        <v>275</v>
      </c>
      <c r="E51" s="12">
        <v>25</v>
      </c>
      <c r="F51" s="12">
        <v>1220</v>
      </c>
      <c r="G51" s="12">
        <v>10</v>
      </c>
      <c r="H51" s="12">
        <v>50</v>
      </c>
      <c r="I51" s="12"/>
      <c r="J51" s="13"/>
      <c r="K51" s="12">
        <f t="shared" si="6"/>
        <v>0</v>
      </c>
      <c r="L51" s="12">
        <f t="shared" si="7"/>
        <v>0</v>
      </c>
      <c r="M51" s="14"/>
      <c r="N51" s="15">
        <v>0.08</v>
      </c>
      <c r="O51" s="15">
        <f t="shared" si="8"/>
        <v>0</v>
      </c>
    </row>
    <row r="52" spans="1:15" x14ac:dyDescent="0.2">
      <c r="A52" s="16" t="s">
        <v>55</v>
      </c>
      <c r="B52" s="16" t="s">
        <v>54</v>
      </c>
      <c r="C52" s="16" t="s">
        <v>56</v>
      </c>
      <c r="D52" s="16" t="s">
        <v>276</v>
      </c>
      <c r="E52" s="12">
        <v>25</v>
      </c>
      <c r="F52" s="12">
        <v>1200</v>
      </c>
      <c r="G52" s="12">
        <v>10</v>
      </c>
      <c r="H52" s="12">
        <v>50</v>
      </c>
      <c r="I52" s="12"/>
      <c r="J52" s="13"/>
      <c r="K52" s="12">
        <f t="shared" si="6"/>
        <v>0</v>
      </c>
      <c r="L52" s="12">
        <f t="shared" si="7"/>
        <v>0</v>
      </c>
      <c r="M52" s="14"/>
      <c r="N52" s="15">
        <v>0.08</v>
      </c>
      <c r="O52" s="15">
        <f t="shared" si="8"/>
        <v>0</v>
      </c>
    </row>
    <row r="53" spans="1:15" x14ac:dyDescent="0.2">
      <c r="A53" s="26" t="s">
        <v>194</v>
      </c>
      <c r="B53" s="26" t="s">
        <v>54</v>
      </c>
      <c r="C53" s="26">
        <v>90444000</v>
      </c>
      <c r="D53" s="36" t="s">
        <v>277</v>
      </c>
      <c r="E53" s="12" t="s">
        <v>63</v>
      </c>
      <c r="F53" s="12">
        <v>1200</v>
      </c>
      <c r="G53" s="12">
        <v>10</v>
      </c>
      <c r="H53" s="12">
        <v>50</v>
      </c>
      <c r="I53" s="12"/>
      <c r="J53" s="13"/>
      <c r="K53" s="12">
        <f t="shared" si="6"/>
        <v>0</v>
      </c>
      <c r="L53" s="12">
        <f t="shared" si="7"/>
        <v>0</v>
      </c>
      <c r="M53" s="14"/>
      <c r="N53" s="15">
        <v>0.08</v>
      </c>
      <c r="O53" s="15">
        <f t="shared" si="8"/>
        <v>0</v>
      </c>
    </row>
    <row r="54" spans="1:15" x14ac:dyDescent="0.2">
      <c r="A54" s="11" t="s">
        <v>155</v>
      </c>
      <c r="B54" s="11" t="s">
        <v>58</v>
      </c>
      <c r="C54" s="11" t="s">
        <v>155</v>
      </c>
      <c r="D54" s="11" t="s">
        <v>275</v>
      </c>
      <c r="E54" s="12">
        <v>25</v>
      </c>
      <c r="F54" s="12">
        <v>915</v>
      </c>
      <c r="G54" s="12">
        <v>10</v>
      </c>
      <c r="H54" s="12">
        <v>50</v>
      </c>
      <c r="I54" s="12"/>
      <c r="J54" s="13"/>
      <c r="K54" s="12">
        <f t="shared" si="6"/>
        <v>0</v>
      </c>
      <c r="L54" s="12">
        <f t="shared" si="7"/>
        <v>0</v>
      </c>
      <c r="M54" s="14"/>
      <c r="N54" s="15">
        <v>0.06</v>
      </c>
      <c r="O54" s="15">
        <f t="shared" si="8"/>
        <v>0</v>
      </c>
    </row>
    <row r="55" spans="1:15" x14ac:dyDescent="0.2">
      <c r="A55" s="16" t="s">
        <v>57</v>
      </c>
      <c r="B55" s="16" t="s">
        <v>58</v>
      </c>
      <c r="C55" s="16" t="s">
        <v>59</v>
      </c>
      <c r="D55" s="16" t="s">
        <v>276</v>
      </c>
      <c r="E55" s="12">
        <v>25</v>
      </c>
      <c r="F55" s="12">
        <v>900</v>
      </c>
      <c r="G55" s="12">
        <v>10</v>
      </c>
      <c r="H55" s="12">
        <v>50</v>
      </c>
      <c r="I55" s="12"/>
      <c r="J55" s="13"/>
      <c r="K55" s="12">
        <f t="shared" si="6"/>
        <v>0</v>
      </c>
      <c r="L55" s="12">
        <f t="shared" si="7"/>
        <v>0</v>
      </c>
      <c r="M55" s="14"/>
      <c r="N55" s="15">
        <v>0.06</v>
      </c>
      <c r="O55" s="15">
        <f t="shared" si="8"/>
        <v>0</v>
      </c>
    </row>
    <row r="56" spans="1:15" x14ac:dyDescent="0.2">
      <c r="A56" s="36" t="s">
        <v>176</v>
      </c>
      <c r="B56" s="36" t="s">
        <v>58</v>
      </c>
      <c r="C56" s="36">
        <v>90443800</v>
      </c>
      <c r="D56" s="36" t="s">
        <v>277</v>
      </c>
      <c r="E56" s="12" t="s">
        <v>63</v>
      </c>
      <c r="F56" s="12">
        <v>900</v>
      </c>
      <c r="G56" s="12">
        <v>10</v>
      </c>
      <c r="H56" s="12">
        <v>50</v>
      </c>
      <c r="I56" s="12"/>
      <c r="J56" s="13"/>
      <c r="K56" s="12">
        <f t="shared" si="6"/>
        <v>0</v>
      </c>
      <c r="L56" s="12">
        <f t="shared" si="7"/>
        <v>0</v>
      </c>
      <c r="M56" s="14"/>
      <c r="N56" s="15">
        <v>0.06</v>
      </c>
      <c r="O56" s="15">
        <f t="shared" si="8"/>
        <v>0</v>
      </c>
    </row>
    <row r="57" spans="1:15" x14ac:dyDescent="0.2">
      <c r="A57" s="11" t="s">
        <v>195</v>
      </c>
      <c r="B57" s="11" t="s">
        <v>178</v>
      </c>
      <c r="C57" s="11" t="s">
        <v>195</v>
      </c>
      <c r="D57" s="11" t="s">
        <v>275</v>
      </c>
      <c r="E57" s="12">
        <v>25</v>
      </c>
      <c r="F57" s="12">
        <v>750</v>
      </c>
      <c r="G57" s="12">
        <v>10</v>
      </c>
      <c r="H57" s="12">
        <v>50</v>
      </c>
      <c r="I57" s="12"/>
      <c r="J57" s="13"/>
      <c r="K57" s="12">
        <f t="shared" si="6"/>
        <v>0</v>
      </c>
      <c r="L57" s="12">
        <f t="shared" si="7"/>
        <v>0</v>
      </c>
      <c r="M57" s="14"/>
      <c r="N57" s="15">
        <v>0.05</v>
      </c>
      <c r="O57" s="15">
        <f t="shared" si="8"/>
        <v>0</v>
      </c>
    </row>
    <row r="58" spans="1:15" x14ac:dyDescent="0.2">
      <c r="A58" s="16" t="s">
        <v>196</v>
      </c>
      <c r="B58" s="16" t="s">
        <v>178</v>
      </c>
      <c r="C58" s="16" t="s">
        <v>197</v>
      </c>
      <c r="D58" s="16" t="s">
        <v>276</v>
      </c>
      <c r="E58" s="12">
        <v>25</v>
      </c>
      <c r="F58" s="12">
        <v>750</v>
      </c>
      <c r="G58" s="12">
        <v>10</v>
      </c>
      <c r="H58" s="12">
        <v>50</v>
      </c>
      <c r="I58" s="12"/>
      <c r="J58" s="13"/>
      <c r="K58" s="12">
        <f t="shared" si="6"/>
        <v>0</v>
      </c>
      <c r="L58" s="12">
        <f t="shared" si="7"/>
        <v>0</v>
      </c>
      <c r="M58" s="14"/>
      <c r="N58" s="15">
        <v>0.05</v>
      </c>
      <c r="O58" s="15">
        <f t="shared" si="8"/>
        <v>0</v>
      </c>
    </row>
    <row r="59" spans="1:15" x14ac:dyDescent="0.2">
      <c r="A59" s="36" t="s">
        <v>177</v>
      </c>
      <c r="B59" s="36" t="s">
        <v>178</v>
      </c>
      <c r="C59" s="36">
        <v>90443700</v>
      </c>
      <c r="D59" s="36" t="s">
        <v>277</v>
      </c>
      <c r="E59" s="12" t="s">
        <v>63</v>
      </c>
      <c r="F59" s="12">
        <v>750</v>
      </c>
      <c r="G59" s="12">
        <v>10</v>
      </c>
      <c r="H59" s="12">
        <v>50</v>
      </c>
      <c r="I59" s="12"/>
      <c r="J59" s="13"/>
      <c r="K59" s="12">
        <f t="shared" si="6"/>
        <v>0</v>
      </c>
      <c r="L59" s="12">
        <f t="shared" si="7"/>
        <v>0</v>
      </c>
      <c r="M59" s="14"/>
      <c r="N59" s="15">
        <v>0.05</v>
      </c>
      <c r="O59" s="15">
        <f t="shared" si="8"/>
        <v>0</v>
      </c>
    </row>
    <row r="60" spans="1:15" x14ac:dyDescent="0.2">
      <c r="A60" s="11" t="s">
        <v>60</v>
      </c>
      <c r="B60" s="11" t="s">
        <v>61</v>
      </c>
      <c r="C60" s="11" t="s">
        <v>60</v>
      </c>
      <c r="D60" s="11" t="s">
        <v>275</v>
      </c>
      <c r="E60" s="12">
        <v>25</v>
      </c>
      <c r="F60" s="12">
        <v>610</v>
      </c>
      <c r="G60" s="12">
        <v>10</v>
      </c>
      <c r="H60" s="12">
        <v>50</v>
      </c>
      <c r="I60" s="12"/>
      <c r="J60" s="13"/>
      <c r="K60" s="12">
        <f t="shared" si="6"/>
        <v>0</v>
      </c>
      <c r="L60" s="12">
        <f t="shared" si="7"/>
        <v>0</v>
      </c>
      <c r="M60" s="14"/>
      <c r="N60" s="15">
        <v>0.04</v>
      </c>
      <c r="O60" s="15">
        <f t="shared" si="8"/>
        <v>0</v>
      </c>
    </row>
    <row r="61" spans="1:15" x14ac:dyDescent="0.2">
      <c r="A61" s="36" t="s">
        <v>62</v>
      </c>
      <c r="B61" s="36" t="s">
        <v>61</v>
      </c>
      <c r="C61" s="36">
        <v>90443600</v>
      </c>
      <c r="D61" s="36" t="s">
        <v>277</v>
      </c>
      <c r="E61" s="12" t="s">
        <v>63</v>
      </c>
      <c r="F61" s="12">
        <v>600</v>
      </c>
      <c r="G61" s="12">
        <v>10</v>
      </c>
      <c r="H61" s="12">
        <v>50</v>
      </c>
      <c r="I61" s="12"/>
      <c r="J61" s="13"/>
      <c r="K61" s="12">
        <f t="shared" si="6"/>
        <v>0</v>
      </c>
      <c r="L61" s="12">
        <f t="shared" si="7"/>
        <v>0</v>
      </c>
      <c r="M61" s="14"/>
      <c r="N61" s="15">
        <v>0.04</v>
      </c>
      <c r="O61" s="15">
        <f t="shared" si="8"/>
        <v>0</v>
      </c>
    </row>
    <row r="62" spans="1:15" x14ac:dyDescent="0.2">
      <c r="A62" s="11" t="s">
        <v>64</v>
      </c>
      <c r="B62" s="11" t="s">
        <v>65</v>
      </c>
      <c r="C62" s="11" t="s">
        <v>64</v>
      </c>
      <c r="D62" s="11" t="s">
        <v>275</v>
      </c>
      <c r="E62" s="12">
        <v>25</v>
      </c>
      <c r="F62" s="12">
        <v>457</v>
      </c>
      <c r="G62" s="12">
        <v>10</v>
      </c>
      <c r="H62" s="12">
        <v>100</v>
      </c>
      <c r="I62" s="12"/>
      <c r="J62" s="13"/>
      <c r="K62" s="12">
        <f t="shared" si="6"/>
        <v>0</v>
      </c>
      <c r="L62" s="12">
        <f t="shared" si="7"/>
        <v>0</v>
      </c>
      <c r="M62" s="14"/>
      <c r="N62" s="15">
        <v>0.06</v>
      </c>
      <c r="O62" s="15">
        <f t="shared" si="8"/>
        <v>0</v>
      </c>
    </row>
    <row r="63" spans="1:15" x14ac:dyDescent="0.2">
      <c r="A63" s="36" t="s">
        <v>66</v>
      </c>
      <c r="B63" s="36" t="s">
        <v>65</v>
      </c>
      <c r="C63" s="36">
        <v>90443400</v>
      </c>
      <c r="D63" s="36" t="s">
        <v>277</v>
      </c>
      <c r="E63" s="12" t="s">
        <v>63</v>
      </c>
      <c r="F63" s="12">
        <v>450</v>
      </c>
      <c r="G63" s="12">
        <v>10</v>
      </c>
      <c r="H63" s="12">
        <v>100</v>
      </c>
      <c r="I63" s="12"/>
      <c r="J63" s="13"/>
      <c r="K63" s="12">
        <f t="shared" si="6"/>
        <v>0</v>
      </c>
      <c r="L63" s="12">
        <f t="shared" si="7"/>
        <v>0</v>
      </c>
      <c r="M63" s="14"/>
      <c r="N63" s="15">
        <v>0.06</v>
      </c>
      <c r="O63" s="15">
        <f t="shared" si="8"/>
        <v>0</v>
      </c>
    </row>
    <row r="64" spans="1:15" x14ac:dyDescent="0.2">
      <c r="A64" s="27" t="s">
        <v>67</v>
      </c>
      <c r="B64" s="27" t="s">
        <v>68</v>
      </c>
      <c r="C64" s="27" t="s">
        <v>69</v>
      </c>
      <c r="D64" s="11" t="s">
        <v>275</v>
      </c>
      <c r="E64" s="12">
        <v>25</v>
      </c>
      <c r="F64" s="12">
        <v>375</v>
      </c>
      <c r="G64" s="12">
        <v>10</v>
      </c>
      <c r="H64" s="12">
        <v>100</v>
      </c>
      <c r="I64" s="12"/>
      <c r="J64" s="13"/>
      <c r="K64" s="12">
        <f t="shared" si="6"/>
        <v>0</v>
      </c>
      <c r="L64" s="12">
        <f t="shared" si="7"/>
        <v>0</v>
      </c>
      <c r="M64" s="14"/>
      <c r="N64" s="15">
        <v>0.06</v>
      </c>
      <c r="O64" s="15">
        <f t="shared" si="8"/>
        <v>0</v>
      </c>
    </row>
    <row r="65" spans="1:17" x14ac:dyDescent="0.2">
      <c r="A65" s="37" t="s">
        <v>198</v>
      </c>
      <c r="B65" s="36" t="s">
        <v>199</v>
      </c>
      <c r="C65" s="36">
        <v>90448000</v>
      </c>
      <c r="D65" s="36" t="s">
        <v>277</v>
      </c>
      <c r="E65" s="12" t="s">
        <v>63</v>
      </c>
      <c r="F65" s="12">
        <v>270</v>
      </c>
      <c r="G65" s="12">
        <v>10</v>
      </c>
      <c r="H65" s="12">
        <v>100</v>
      </c>
      <c r="I65" s="12"/>
      <c r="J65" s="13"/>
      <c r="K65" s="12">
        <f t="shared" si="6"/>
        <v>0</v>
      </c>
      <c r="L65" s="12">
        <f t="shared" si="7"/>
        <v>0</v>
      </c>
      <c r="M65" s="14"/>
      <c r="N65" s="15">
        <v>0.06</v>
      </c>
      <c r="O65" s="15">
        <f t="shared" si="8"/>
        <v>0</v>
      </c>
    </row>
    <row r="66" spans="1:17" x14ac:dyDescent="0.2">
      <c r="A66" s="11" t="s">
        <v>261</v>
      </c>
      <c r="B66" s="11" t="s">
        <v>262</v>
      </c>
      <c r="C66" s="11" t="s">
        <v>261</v>
      </c>
      <c r="D66" s="11" t="s">
        <v>275</v>
      </c>
      <c r="E66" s="12" t="s">
        <v>63</v>
      </c>
      <c r="F66" s="12">
        <v>200</v>
      </c>
      <c r="G66" s="12">
        <v>10</v>
      </c>
      <c r="H66" s="12">
        <v>150</v>
      </c>
      <c r="I66" s="12"/>
      <c r="J66" s="13"/>
      <c r="K66" s="12">
        <f t="shared" si="6"/>
        <v>0</v>
      </c>
      <c r="L66" s="12">
        <f t="shared" si="7"/>
        <v>0</v>
      </c>
      <c r="M66" s="14"/>
      <c r="N66" s="15">
        <v>0.06</v>
      </c>
      <c r="O66" s="15">
        <f t="shared" si="8"/>
        <v>0</v>
      </c>
      <c r="P66" s="43">
        <f>SUM(O47:O66)</f>
        <v>0</v>
      </c>
      <c r="Q66" s="3" t="e">
        <f>P66*100/$P$151</f>
        <v>#DIV/0!</v>
      </c>
    </row>
    <row r="67" spans="1:17" x14ac:dyDescent="0.2">
      <c r="A67" s="28" t="s">
        <v>70</v>
      </c>
      <c r="B67" s="28"/>
      <c r="C67" s="29"/>
      <c r="D67" s="29"/>
      <c r="E67" s="30"/>
      <c r="F67" s="36"/>
      <c r="G67" s="20"/>
      <c r="H67" s="20"/>
      <c r="I67" s="12"/>
      <c r="J67" s="20"/>
      <c r="K67" s="12"/>
      <c r="L67" s="12"/>
      <c r="M67" s="14"/>
      <c r="N67" s="12"/>
      <c r="O67" s="15"/>
    </row>
    <row r="68" spans="1:17" x14ac:dyDescent="0.2">
      <c r="A68" s="11" t="s">
        <v>295</v>
      </c>
      <c r="B68" s="11" t="s">
        <v>296</v>
      </c>
      <c r="C68" s="11" t="s">
        <v>295</v>
      </c>
      <c r="D68" s="11" t="s">
        <v>275</v>
      </c>
      <c r="E68" s="12">
        <v>32</v>
      </c>
      <c r="F68" s="12">
        <v>100</v>
      </c>
      <c r="G68" s="12">
        <v>10</v>
      </c>
      <c r="H68" s="12">
        <v>300</v>
      </c>
      <c r="I68" s="12"/>
      <c r="J68" s="13"/>
      <c r="K68" s="12">
        <f t="shared" ref="K68:K82" si="9">SUM(I68:J68)</f>
        <v>0</v>
      </c>
      <c r="L68" s="12">
        <f t="shared" ref="L68:L82" si="10">$K68/$H68</f>
        <v>0</v>
      </c>
      <c r="M68" s="14"/>
      <c r="N68" s="15">
        <v>0.09</v>
      </c>
      <c r="O68" s="15">
        <f t="shared" ref="O68:O82" si="11">$L68*$N68</f>
        <v>0</v>
      </c>
    </row>
    <row r="69" spans="1:17" x14ac:dyDescent="0.2">
      <c r="A69" s="11" t="s">
        <v>71</v>
      </c>
      <c r="B69" s="11" t="s">
        <v>72</v>
      </c>
      <c r="C69" s="11" t="s">
        <v>71</v>
      </c>
      <c r="D69" s="11" t="s">
        <v>275</v>
      </c>
      <c r="E69" s="12">
        <v>32</v>
      </c>
      <c r="F69" s="12">
        <v>150</v>
      </c>
      <c r="G69" s="12">
        <v>10</v>
      </c>
      <c r="H69" s="12">
        <v>300</v>
      </c>
      <c r="I69" s="12"/>
      <c r="J69" s="13"/>
      <c r="K69" s="12">
        <f t="shared" si="9"/>
        <v>0</v>
      </c>
      <c r="L69" s="12">
        <f t="shared" si="10"/>
        <v>0</v>
      </c>
      <c r="M69" s="14"/>
      <c r="N69" s="15">
        <v>0.09</v>
      </c>
      <c r="O69" s="15">
        <f t="shared" si="11"/>
        <v>0</v>
      </c>
    </row>
    <row r="70" spans="1:17" x14ac:dyDescent="0.2">
      <c r="A70" s="36" t="s">
        <v>256</v>
      </c>
      <c r="B70" s="36" t="s">
        <v>72</v>
      </c>
      <c r="C70" s="36">
        <v>90446200</v>
      </c>
      <c r="D70" s="36" t="s">
        <v>277</v>
      </c>
      <c r="E70" s="12">
        <v>32</v>
      </c>
      <c r="F70" s="12">
        <v>150</v>
      </c>
      <c r="G70" s="12">
        <v>10</v>
      </c>
      <c r="H70" s="12">
        <v>300</v>
      </c>
      <c r="I70" s="12"/>
      <c r="J70" s="13"/>
      <c r="K70" s="12">
        <f t="shared" si="9"/>
        <v>0</v>
      </c>
      <c r="L70" s="12">
        <f t="shared" si="10"/>
        <v>0</v>
      </c>
      <c r="M70" s="14"/>
      <c r="N70" s="15">
        <v>0.09</v>
      </c>
      <c r="O70" s="15">
        <f t="shared" si="11"/>
        <v>0</v>
      </c>
    </row>
    <row r="71" spans="1:17" x14ac:dyDescent="0.2">
      <c r="A71" s="11" t="s">
        <v>200</v>
      </c>
      <c r="B71" s="11" t="s">
        <v>201</v>
      </c>
      <c r="C71" s="11" t="s">
        <v>200</v>
      </c>
      <c r="D71" s="11" t="s">
        <v>275</v>
      </c>
      <c r="E71" s="12">
        <v>32</v>
      </c>
      <c r="F71" s="12">
        <v>200</v>
      </c>
      <c r="G71" s="12">
        <v>10</v>
      </c>
      <c r="H71" s="12">
        <v>300</v>
      </c>
      <c r="I71" s="12"/>
      <c r="J71" s="13"/>
      <c r="K71" s="12">
        <f t="shared" si="9"/>
        <v>0</v>
      </c>
      <c r="L71" s="12">
        <f t="shared" si="10"/>
        <v>0</v>
      </c>
      <c r="M71" s="14"/>
      <c r="N71" s="15">
        <v>0.09</v>
      </c>
      <c r="O71" s="15">
        <f t="shared" si="11"/>
        <v>0</v>
      </c>
    </row>
    <row r="72" spans="1:17" x14ac:dyDescent="0.2">
      <c r="A72" s="11" t="s">
        <v>73</v>
      </c>
      <c r="B72" s="11" t="s">
        <v>74</v>
      </c>
      <c r="C72" s="11" t="s">
        <v>73</v>
      </c>
      <c r="D72" s="11" t="s">
        <v>275</v>
      </c>
      <c r="E72" s="12">
        <v>32</v>
      </c>
      <c r="F72" s="12">
        <v>300</v>
      </c>
      <c r="G72" s="12">
        <v>10</v>
      </c>
      <c r="H72" s="12">
        <v>150</v>
      </c>
      <c r="I72" s="12"/>
      <c r="J72" s="13"/>
      <c r="K72" s="12">
        <f t="shared" si="9"/>
        <v>0</v>
      </c>
      <c r="L72" s="12">
        <f t="shared" si="10"/>
        <v>0</v>
      </c>
      <c r="M72" s="14"/>
      <c r="N72" s="15">
        <v>0.09</v>
      </c>
      <c r="O72" s="15">
        <f t="shared" si="11"/>
        <v>0</v>
      </c>
    </row>
    <row r="73" spans="1:17" x14ac:dyDescent="0.2">
      <c r="A73" s="36" t="s">
        <v>232</v>
      </c>
      <c r="B73" s="36" t="s">
        <v>74</v>
      </c>
      <c r="C73" s="36">
        <v>90446300</v>
      </c>
      <c r="D73" s="36" t="s">
        <v>277</v>
      </c>
      <c r="E73" s="12" t="s">
        <v>180</v>
      </c>
      <c r="F73" s="12">
        <v>300</v>
      </c>
      <c r="G73" s="12">
        <v>10</v>
      </c>
      <c r="H73" s="12">
        <v>150</v>
      </c>
      <c r="I73" s="12"/>
      <c r="J73" s="13"/>
      <c r="K73" s="12">
        <f t="shared" si="9"/>
        <v>0</v>
      </c>
      <c r="L73" s="12">
        <f t="shared" si="10"/>
        <v>0</v>
      </c>
      <c r="M73" s="14"/>
      <c r="N73" s="15">
        <v>0.09</v>
      </c>
      <c r="O73" s="15">
        <f t="shared" si="11"/>
        <v>0</v>
      </c>
    </row>
    <row r="74" spans="1:17" x14ac:dyDescent="0.2">
      <c r="A74" s="11" t="s">
        <v>75</v>
      </c>
      <c r="B74" s="11" t="s">
        <v>76</v>
      </c>
      <c r="C74" s="11" t="s">
        <v>75</v>
      </c>
      <c r="D74" s="11" t="s">
        <v>275</v>
      </c>
      <c r="E74" s="12">
        <v>32</v>
      </c>
      <c r="F74" s="12">
        <v>450</v>
      </c>
      <c r="G74" s="12">
        <v>10</v>
      </c>
      <c r="H74" s="12">
        <v>100</v>
      </c>
      <c r="I74" s="12"/>
      <c r="J74" s="13"/>
      <c r="K74" s="12">
        <f t="shared" si="9"/>
        <v>0</v>
      </c>
      <c r="L74" s="12">
        <f t="shared" si="10"/>
        <v>0</v>
      </c>
      <c r="M74" s="14"/>
      <c r="N74" s="15">
        <v>0.09</v>
      </c>
      <c r="O74" s="15">
        <f t="shared" si="11"/>
        <v>0</v>
      </c>
    </row>
    <row r="75" spans="1:17" x14ac:dyDescent="0.2">
      <c r="A75" s="36" t="s">
        <v>179</v>
      </c>
      <c r="B75" s="36" t="s">
        <v>76</v>
      </c>
      <c r="C75" s="36">
        <v>90446400</v>
      </c>
      <c r="D75" s="36" t="s">
        <v>277</v>
      </c>
      <c r="E75" s="12" t="s">
        <v>180</v>
      </c>
      <c r="F75" s="12">
        <v>450</v>
      </c>
      <c r="G75" s="12">
        <v>10</v>
      </c>
      <c r="H75" s="12">
        <v>100</v>
      </c>
      <c r="I75" s="12"/>
      <c r="J75" s="13"/>
      <c r="K75" s="12">
        <f t="shared" si="9"/>
        <v>0</v>
      </c>
      <c r="L75" s="12">
        <f t="shared" si="10"/>
        <v>0</v>
      </c>
      <c r="M75" s="14"/>
      <c r="N75" s="15">
        <v>0.09</v>
      </c>
      <c r="O75" s="15">
        <f t="shared" si="11"/>
        <v>0</v>
      </c>
    </row>
    <row r="76" spans="1:17" x14ac:dyDescent="0.2">
      <c r="A76" s="11" t="s">
        <v>156</v>
      </c>
      <c r="B76" s="11" t="s">
        <v>157</v>
      </c>
      <c r="C76" s="11" t="s">
        <v>156</v>
      </c>
      <c r="D76" s="11" t="s">
        <v>275</v>
      </c>
      <c r="E76" s="12">
        <v>32</v>
      </c>
      <c r="F76" s="12">
        <v>600</v>
      </c>
      <c r="G76" s="12">
        <v>10</v>
      </c>
      <c r="H76" s="12">
        <v>100</v>
      </c>
      <c r="I76" s="12"/>
      <c r="J76" s="13"/>
      <c r="K76" s="12">
        <f t="shared" si="9"/>
        <v>0</v>
      </c>
      <c r="L76" s="12">
        <f t="shared" si="10"/>
        <v>0</v>
      </c>
      <c r="M76" s="14"/>
      <c r="N76" s="15">
        <v>0.12</v>
      </c>
      <c r="O76" s="15">
        <f t="shared" si="11"/>
        <v>0</v>
      </c>
    </row>
    <row r="77" spans="1:17" x14ac:dyDescent="0.2">
      <c r="A77" s="36" t="s">
        <v>181</v>
      </c>
      <c r="B77" s="36" t="s">
        <v>157</v>
      </c>
      <c r="C77" s="36">
        <v>90446600</v>
      </c>
      <c r="D77" s="36" t="s">
        <v>277</v>
      </c>
      <c r="E77" s="12" t="s">
        <v>180</v>
      </c>
      <c r="F77" s="12">
        <v>600</v>
      </c>
      <c r="G77" s="12">
        <v>10</v>
      </c>
      <c r="H77" s="12">
        <v>100</v>
      </c>
      <c r="I77" s="12"/>
      <c r="J77" s="13"/>
      <c r="K77" s="12">
        <f t="shared" si="9"/>
        <v>0</v>
      </c>
      <c r="L77" s="12">
        <f t="shared" si="10"/>
        <v>0</v>
      </c>
      <c r="M77" s="14"/>
      <c r="N77" s="15">
        <v>0.12</v>
      </c>
      <c r="O77" s="15">
        <f t="shared" si="11"/>
        <v>0</v>
      </c>
    </row>
    <row r="78" spans="1:17" x14ac:dyDescent="0.2">
      <c r="A78" s="11" t="s">
        <v>222</v>
      </c>
      <c r="B78" s="11" t="s">
        <v>223</v>
      </c>
      <c r="C78" s="11" t="s">
        <v>222</v>
      </c>
      <c r="D78" s="11" t="s">
        <v>275</v>
      </c>
      <c r="E78" s="12">
        <v>32</v>
      </c>
      <c r="F78" s="12">
        <v>750</v>
      </c>
      <c r="G78" s="12">
        <v>10</v>
      </c>
      <c r="H78" s="12">
        <v>60</v>
      </c>
      <c r="I78" s="12"/>
      <c r="J78" s="13"/>
      <c r="K78" s="12">
        <f t="shared" si="9"/>
        <v>0</v>
      </c>
      <c r="L78" s="12">
        <f t="shared" si="10"/>
        <v>0</v>
      </c>
      <c r="M78" s="14"/>
      <c r="N78" s="15">
        <v>0.09</v>
      </c>
      <c r="O78" s="15">
        <f t="shared" si="11"/>
        <v>0</v>
      </c>
    </row>
    <row r="79" spans="1:17" x14ac:dyDescent="0.2">
      <c r="A79" s="11" t="s">
        <v>158</v>
      </c>
      <c r="B79" s="11" t="s">
        <v>159</v>
      </c>
      <c r="C79" s="11" t="s">
        <v>158</v>
      </c>
      <c r="D79" s="11" t="s">
        <v>275</v>
      </c>
      <c r="E79" s="12">
        <v>32</v>
      </c>
      <c r="F79" s="12">
        <v>900</v>
      </c>
      <c r="G79" s="12">
        <v>10</v>
      </c>
      <c r="H79" s="12">
        <v>50</v>
      </c>
      <c r="I79" s="12"/>
      <c r="J79" s="13"/>
      <c r="K79" s="12">
        <f t="shared" si="9"/>
        <v>0</v>
      </c>
      <c r="L79" s="12">
        <f t="shared" si="10"/>
        <v>0</v>
      </c>
      <c r="M79" s="14"/>
      <c r="N79" s="15">
        <v>0.09</v>
      </c>
      <c r="O79" s="15">
        <f t="shared" si="11"/>
        <v>0</v>
      </c>
    </row>
    <row r="80" spans="1:17" x14ac:dyDescent="0.2">
      <c r="A80" s="36" t="s">
        <v>182</v>
      </c>
      <c r="B80" s="36" t="s">
        <v>159</v>
      </c>
      <c r="C80" s="36">
        <v>90446700</v>
      </c>
      <c r="D80" s="36" t="s">
        <v>277</v>
      </c>
      <c r="E80" s="12" t="s">
        <v>180</v>
      </c>
      <c r="F80" s="12">
        <v>900</v>
      </c>
      <c r="G80" s="12">
        <v>10</v>
      </c>
      <c r="H80" s="12">
        <v>50</v>
      </c>
      <c r="I80" s="12"/>
      <c r="J80" s="13"/>
      <c r="K80" s="12">
        <f t="shared" si="9"/>
        <v>0</v>
      </c>
      <c r="L80" s="12">
        <f t="shared" si="10"/>
        <v>0</v>
      </c>
      <c r="M80" s="14"/>
      <c r="N80" s="15">
        <v>0.09</v>
      </c>
      <c r="O80" s="15">
        <f t="shared" si="11"/>
        <v>0</v>
      </c>
    </row>
    <row r="81" spans="1:17" x14ac:dyDescent="0.2">
      <c r="A81" s="11" t="s">
        <v>233</v>
      </c>
      <c r="B81" s="11" t="s">
        <v>234</v>
      </c>
      <c r="C81" s="11" t="s">
        <v>233</v>
      </c>
      <c r="D81" s="11" t="s">
        <v>275</v>
      </c>
      <c r="E81" s="12">
        <v>32</v>
      </c>
      <c r="F81" s="12">
        <v>1200</v>
      </c>
      <c r="G81" s="12">
        <v>10</v>
      </c>
      <c r="H81" s="12">
        <v>50</v>
      </c>
      <c r="I81" s="12"/>
      <c r="J81" s="13"/>
      <c r="K81" s="12">
        <f t="shared" si="9"/>
        <v>0</v>
      </c>
      <c r="L81" s="12">
        <f t="shared" si="10"/>
        <v>0</v>
      </c>
      <c r="M81" s="14"/>
      <c r="N81" s="15">
        <v>0.12</v>
      </c>
      <c r="O81" s="15">
        <f t="shared" si="11"/>
        <v>0</v>
      </c>
    </row>
    <row r="82" spans="1:17" x14ac:dyDescent="0.2">
      <c r="A82" s="37" t="s">
        <v>236</v>
      </c>
      <c r="B82" s="36" t="s">
        <v>237</v>
      </c>
      <c r="C82" s="48">
        <v>90446800</v>
      </c>
      <c r="D82" s="36" t="s">
        <v>277</v>
      </c>
      <c r="E82" s="12" t="s">
        <v>180</v>
      </c>
      <c r="F82" s="12">
        <v>1800</v>
      </c>
      <c r="G82" s="12">
        <v>10</v>
      </c>
      <c r="H82" s="12">
        <v>25</v>
      </c>
      <c r="I82" s="12"/>
      <c r="J82" s="13"/>
      <c r="K82" s="12">
        <f t="shared" si="9"/>
        <v>0</v>
      </c>
      <c r="L82" s="12">
        <f t="shared" si="10"/>
        <v>0</v>
      </c>
      <c r="M82" s="14"/>
      <c r="N82" s="15">
        <v>0.18</v>
      </c>
      <c r="O82" s="15">
        <f t="shared" si="11"/>
        <v>0</v>
      </c>
      <c r="P82" s="43">
        <f>SUM(O69:O82)</f>
        <v>0</v>
      </c>
      <c r="Q82" s="3" t="e">
        <f>P82*100/$P$151</f>
        <v>#DIV/0!</v>
      </c>
    </row>
    <row r="83" spans="1:17" x14ac:dyDescent="0.2">
      <c r="A83" s="28" t="s">
        <v>77</v>
      </c>
      <c r="B83" s="28"/>
      <c r="C83" s="29"/>
      <c r="D83" s="29"/>
      <c r="E83" s="30"/>
      <c r="F83" s="36"/>
      <c r="G83" s="12"/>
      <c r="H83" s="12"/>
      <c r="I83" s="12"/>
      <c r="J83" s="8"/>
      <c r="K83" s="12"/>
      <c r="L83" s="12"/>
      <c r="M83" s="14"/>
      <c r="N83" s="12"/>
      <c r="O83" s="15"/>
    </row>
    <row r="84" spans="1:17" x14ac:dyDescent="0.2">
      <c r="A84" s="11" t="s">
        <v>297</v>
      </c>
      <c r="B84" s="11" t="s">
        <v>298</v>
      </c>
      <c r="C84" s="11" t="s">
        <v>297</v>
      </c>
      <c r="D84" s="11" t="s">
        <v>275</v>
      </c>
      <c r="E84" s="12">
        <v>40</v>
      </c>
      <c r="F84" s="12">
        <v>100</v>
      </c>
      <c r="G84" s="12">
        <v>10</v>
      </c>
      <c r="H84" s="12">
        <v>300</v>
      </c>
      <c r="I84" s="12"/>
      <c r="J84" s="13"/>
      <c r="K84" s="12">
        <f t="shared" ref="K84:K98" si="12">SUM(I84:J84)</f>
        <v>0</v>
      </c>
      <c r="L84" s="12">
        <f t="shared" ref="L84:L98" si="13">$K84/$H84</f>
        <v>0</v>
      </c>
      <c r="M84" s="14"/>
      <c r="N84" s="15">
        <v>0.13</v>
      </c>
      <c r="O84" s="15">
        <f t="shared" ref="O84:O98" si="14">$L84*$N84</f>
        <v>0</v>
      </c>
    </row>
    <row r="85" spans="1:17" x14ac:dyDescent="0.2">
      <c r="A85" s="11" t="s">
        <v>78</v>
      </c>
      <c r="B85" s="11" t="s">
        <v>79</v>
      </c>
      <c r="C85" s="11" t="s">
        <v>78</v>
      </c>
      <c r="D85" s="11" t="s">
        <v>275</v>
      </c>
      <c r="E85" s="12">
        <v>40</v>
      </c>
      <c r="F85" s="12">
        <v>150</v>
      </c>
      <c r="G85" s="12">
        <v>10</v>
      </c>
      <c r="H85" s="12">
        <v>300</v>
      </c>
      <c r="I85" s="12"/>
      <c r="J85" s="13"/>
      <c r="K85" s="12">
        <f t="shared" si="12"/>
        <v>0</v>
      </c>
      <c r="L85" s="12">
        <f t="shared" si="13"/>
        <v>0</v>
      </c>
      <c r="M85" s="14"/>
      <c r="N85" s="15">
        <v>0.13</v>
      </c>
      <c r="O85" s="15">
        <f t="shared" si="14"/>
        <v>0</v>
      </c>
    </row>
    <row r="86" spans="1:17" x14ac:dyDescent="0.2">
      <c r="A86" s="36" t="s">
        <v>240</v>
      </c>
      <c r="B86" s="36" t="s">
        <v>79</v>
      </c>
      <c r="C86" s="31" t="s">
        <v>241</v>
      </c>
      <c r="D86" s="36" t="s">
        <v>277</v>
      </c>
      <c r="E86" s="12">
        <v>40</v>
      </c>
      <c r="F86" s="12">
        <v>150</v>
      </c>
      <c r="G86" s="12">
        <v>10</v>
      </c>
      <c r="H86" s="12">
        <v>300</v>
      </c>
      <c r="I86" s="12"/>
      <c r="J86" s="13"/>
      <c r="K86" s="12">
        <f t="shared" si="12"/>
        <v>0</v>
      </c>
      <c r="L86" s="12">
        <f t="shared" si="13"/>
        <v>0</v>
      </c>
      <c r="M86" s="14"/>
      <c r="N86" s="15">
        <v>0.13</v>
      </c>
      <c r="O86" s="15">
        <f t="shared" si="14"/>
        <v>0</v>
      </c>
    </row>
    <row r="87" spans="1:17" x14ac:dyDescent="0.2">
      <c r="A87" s="11" t="s">
        <v>80</v>
      </c>
      <c r="B87" s="11" t="s">
        <v>81</v>
      </c>
      <c r="C87" s="11" t="s">
        <v>80</v>
      </c>
      <c r="D87" s="11" t="s">
        <v>275</v>
      </c>
      <c r="E87" s="12">
        <v>40</v>
      </c>
      <c r="F87" s="12">
        <v>200</v>
      </c>
      <c r="G87" s="12">
        <v>10</v>
      </c>
      <c r="H87" s="12">
        <v>150</v>
      </c>
      <c r="I87" s="12"/>
      <c r="J87" s="13"/>
      <c r="K87" s="12">
        <f t="shared" si="12"/>
        <v>0</v>
      </c>
      <c r="L87" s="12">
        <f t="shared" si="13"/>
        <v>0</v>
      </c>
      <c r="M87" s="14"/>
      <c r="N87" s="15">
        <v>0.13</v>
      </c>
      <c r="O87" s="15">
        <f t="shared" si="14"/>
        <v>0</v>
      </c>
    </row>
    <row r="88" spans="1:17" x14ac:dyDescent="0.2">
      <c r="A88" s="11" t="s">
        <v>82</v>
      </c>
      <c r="B88" s="11" t="s">
        <v>83</v>
      </c>
      <c r="C88" s="11" t="s">
        <v>82</v>
      </c>
      <c r="D88" s="11" t="s">
        <v>275</v>
      </c>
      <c r="E88" s="12">
        <v>40</v>
      </c>
      <c r="F88" s="12">
        <v>300</v>
      </c>
      <c r="G88" s="12">
        <v>10</v>
      </c>
      <c r="H88" s="12">
        <v>150</v>
      </c>
      <c r="I88" s="12"/>
      <c r="J88" s="13"/>
      <c r="K88" s="12">
        <f t="shared" si="12"/>
        <v>0</v>
      </c>
      <c r="L88" s="12">
        <f t="shared" si="13"/>
        <v>0</v>
      </c>
      <c r="M88" s="14"/>
      <c r="N88" s="15">
        <v>0.13</v>
      </c>
      <c r="O88" s="15">
        <f t="shared" si="14"/>
        <v>0</v>
      </c>
    </row>
    <row r="89" spans="1:17" x14ac:dyDescent="0.2">
      <c r="A89" s="36" t="s">
        <v>183</v>
      </c>
      <c r="B89" s="36" t="s">
        <v>83</v>
      </c>
      <c r="C89" s="36">
        <v>90447300</v>
      </c>
      <c r="D89" s="36" t="s">
        <v>277</v>
      </c>
      <c r="E89" s="12" t="s">
        <v>89</v>
      </c>
      <c r="F89" s="12">
        <v>300</v>
      </c>
      <c r="G89" s="12">
        <v>10</v>
      </c>
      <c r="H89" s="12">
        <v>150</v>
      </c>
      <c r="I89" s="12"/>
      <c r="J89" s="13"/>
      <c r="K89" s="12">
        <f t="shared" si="12"/>
        <v>0</v>
      </c>
      <c r="L89" s="12">
        <f t="shared" si="13"/>
        <v>0</v>
      </c>
      <c r="M89" s="14"/>
      <c r="N89" s="15">
        <v>0.13</v>
      </c>
      <c r="O89" s="15">
        <f t="shared" si="14"/>
        <v>0</v>
      </c>
    </row>
    <row r="90" spans="1:17" x14ac:dyDescent="0.2">
      <c r="A90" s="11" t="s">
        <v>84</v>
      </c>
      <c r="B90" s="11" t="s">
        <v>85</v>
      </c>
      <c r="C90" s="11" t="s">
        <v>84</v>
      </c>
      <c r="D90" s="11" t="s">
        <v>275</v>
      </c>
      <c r="E90" s="12">
        <v>40</v>
      </c>
      <c r="F90" s="12">
        <v>450</v>
      </c>
      <c r="G90" s="12">
        <v>10</v>
      </c>
      <c r="H90" s="12">
        <v>100</v>
      </c>
      <c r="I90" s="12"/>
      <c r="J90" s="13"/>
      <c r="K90" s="12">
        <f t="shared" si="12"/>
        <v>0</v>
      </c>
      <c r="L90" s="12">
        <f t="shared" si="13"/>
        <v>0</v>
      </c>
      <c r="M90" s="14"/>
      <c r="N90" s="15">
        <v>0.13</v>
      </c>
      <c r="O90" s="15">
        <f t="shared" si="14"/>
        <v>0</v>
      </c>
    </row>
    <row r="91" spans="1:17" x14ac:dyDescent="0.2">
      <c r="A91" s="36" t="s">
        <v>184</v>
      </c>
      <c r="B91" s="36" t="s">
        <v>85</v>
      </c>
      <c r="C91" s="36">
        <v>90447400</v>
      </c>
      <c r="D91" s="36" t="s">
        <v>277</v>
      </c>
      <c r="E91" s="12" t="s">
        <v>89</v>
      </c>
      <c r="F91" s="12">
        <v>450</v>
      </c>
      <c r="G91" s="12">
        <v>10</v>
      </c>
      <c r="H91" s="12">
        <v>100</v>
      </c>
      <c r="I91" s="12"/>
      <c r="J91" s="13"/>
      <c r="K91" s="12">
        <f t="shared" si="12"/>
        <v>0</v>
      </c>
      <c r="L91" s="12">
        <f t="shared" si="13"/>
        <v>0</v>
      </c>
      <c r="M91" s="14"/>
      <c r="N91" s="15">
        <v>0.13</v>
      </c>
      <c r="O91" s="15">
        <f t="shared" si="14"/>
        <v>0</v>
      </c>
    </row>
    <row r="92" spans="1:17" x14ac:dyDescent="0.2">
      <c r="A92" s="11" t="s">
        <v>86</v>
      </c>
      <c r="B92" s="11" t="s">
        <v>87</v>
      </c>
      <c r="C92" s="11" t="s">
        <v>86</v>
      </c>
      <c r="D92" s="11" t="s">
        <v>275</v>
      </c>
      <c r="E92" s="12">
        <v>40</v>
      </c>
      <c r="F92" s="12">
        <v>600</v>
      </c>
      <c r="G92" s="12">
        <v>10</v>
      </c>
      <c r="H92" s="12">
        <v>50</v>
      </c>
      <c r="I92" s="12"/>
      <c r="J92" s="13"/>
      <c r="K92" s="12">
        <f t="shared" si="12"/>
        <v>0</v>
      </c>
      <c r="L92" s="12">
        <f t="shared" si="13"/>
        <v>0</v>
      </c>
      <c r="M92" s="14"/>
      <c r="N92" s="15">
        <v>0.09</v>
      </c>
      <c r="O92" s="15">
        <f t="shared" si="14"/>
        <v>0</v>
      </c>
    </row>
    <row r="93" spans="1:17" x14ac:dyDescent="0.2">
      <c r="A93" s="36" t="s">
        <v>88</v>
      </c>
      <c r="B93" s="36" t="s">
        <v>87</v>
      </c>
      <c r="C93" s="36">
        <v>90447600</v>
      </c>
      <c r="D93" s="36" t="s">
        <v>277</v>
      </c>
      <c r="E93" s="12" t="s">
        <v>89</v>
      </c>
      <c r="F93" s="12">
        <v>600</v>
      </c>
      <c r="G93" s="12">
        <v>10</v>
      </c>
      <c r="H93" s="12">
        <v>50</v>
      </c>
      <c r="I93" s="12"/>
      <c r="J93" s="13"/>
      <c r="K93" s="12">
        <f t="shared" si="12"/>
        <v>0</v>
      </c>
      <c r="L93" s="12">
        <f t="shared" si="13"/>
        <v>0</v>
      </c>
      <c r="M93" s="14"/>
      <c r="N93" s="15">
        <v>0.09</v>
      </c>
      <c r="O93" s="15">
        <f t="shared" si="14"/>
        <v>0</v>
      </c>
    </row>
    <row r="94" spans="1:17" x14ac:dyDescent="0.2">
      <c r="A94" s="11" t="s">
        <v>90</v>
      </c>
      <c r="B94" s="11" t="s">
        <v>91</v>
      </c>
      <c r="C94" s="11" t="s">
        <v>90</v>
      </c>
      <c r="D94" s="11" t="s">
        <v>275</v>
      </c>
      <c r="E94" s="12">
        <v>40</v>
      </c>
      <c r="F94" s="12">
        <v>750</v>
      </c>
      <c r="G94" s="12">
        <v>10</v>
      </c>
      <c r="H94" s="12">
        <v>50</v>
      </c>
      <c r="I94" s="12"/>
      <c r="J94" s="13"/>
      <c r="K94" s="12">
        <f t="shared" si="12"/>
        <v>0</v>
      </c>
      <c r="L94" s="12">
        <f t="shared" si="13"/>
        <v>0</v>
      </c>
      <c r="M94" s="14"/>
      <c r="N94" s="15">
        <v>0.13</v>
      </c>
      <c r="O94" s="15">
        <f t="shared" si="14"/>
        <v>0</v>
      </c>
    </row>
    <row r="95" spans="1:17" x14ac:dyDescent="0.2">
      <c r="A95" s="11" t="s">
        <v>92</v>
      </c>
      <c r="B95" s="11" t="s">
        <v>93</v>
      </c>
      <c r="C95" s="11" t="s">
        <v>92</v>
      </c>
      <c r="D95" s="11" t="s">
        <v>275</v>
      </c>
      <c r="E95" s="12">
        <v>40</v>
      </c>
      <c r="F95" s="12">
        <v>900</v>
      </c>
      <c r="G95" s="12">
        <v>10</v>
      </c>
      <c r="H95" s="12">
        <v>50</v>
      </c>
      <c r="I95" s="12"/>
      <c r="J95" s="13"/>
      <c r="K95" s="12">
        <f t="shared" si="12"/>
        <v>0</v>
      </c>
      <c r="L95" s="12">
        <f t="shared" si="13"/>
        <v>0</v>
      </c>
      <c r="M95" s="14"/>
      <c r="N95" s="15">
        <v>0.13</v>
      </c>
      <c r="O95" s="15">
        <f t="shared" si="14"/>
        <v>0</v>
      </c>
    </row>
    <row r="96" spans="1:17" x14ac:dyDescent="0.2">
      <c r="A96" s="36" t="s">
        <v>185</v>
      </c>
      <c r="B96" s="36" t="s">
        <v>93</v>
      </c>
      <c r="C96" s="36">
        <v>90447700</v>
      </c>
      <c r="D96" s="36" t="s">
        <v>277</v>
      </c>
      <c r="E96" s="12" t="s">
        <v>89</v>
      </c>
      <c r="F96" s="12">
        <v>900</v>
      </c>
      <c r="G96" s="12">
        <v>10</v>
      </c>
      <c r="H96" s="12">
        <v>50</v>
      </c>
      <c r="I96" s="12"/>
      <c r="J96" s="13"/>
      <c r="K96" s="12">
        <f t="shared" si="12"/>
        <v>0</v>
      </c>
      <c r="L96" s="12">
        <f t="shared" si="13"/>
        <v>0</v>
      </c>
      <c r="M96" s="14"/>
      <c r="N96" s="15">
        <v>0.13</v>
      </c>
      <c r="O96" s="15">
        <f t="shared" si="14"/>
        <v>0</v>
      </c>
    </row>
    <row r="97" spans="1:17" x14ac:dyDescent="0.2">
      <c r="A97" s="11" t="s">
        <v>94</v>
      </c>
      <c r="B97" s="11" t="s">
        <v>95</v>
      </c>
      <c r="C97" s="11" t="s">
        <v>94</v>
      </c>
      <c r="D97" s="11" t="s">
        <v>275</v>
      </c>
      <c r="E97" s="12">
        <v>40</v>
      </c>
      <c r="F97" s="12">
        <v>1200</v>
      </c>
      <c r="G97" s="12">
        <v>5</v>
      </c>
      <c r="H97" s="12">
        <v>25</v>
      </c>
      <c r="I97" s="12"/>
      <c r="J97" s="13"/>
      <c r="K97" s="12">
        <f t="shared" si="12"/>
        <v>0</v>
      </c>
      <c r="L97" s="12">
        <f t="shared" si="13"/>
        <v>0</v>
      </c>
      <c r="M97" s="14"/>
      <c r="N97" s="15">
        <v>0.08</v>
      </c>
      <c r="O97" s="15">
        <f t="shared" si="14"/>
        <v>0</v>
      </c>
    </row>
    <row r="98" spans="1:17" x14ac:dyDescent="0.2">
      <c r="A98" s="11" t="s">
        <v>220</v>
      </c>
      <c r="B98" s="11" t="s">
        <v>221</v>
      </c>
      <c r="C98" s="11" t="s">
        <v>220</v>
      </c>
      <c r="D98" s="11" t="s">
        <v>275</v>
      </c>
      <c r="E98" s="12">
        <v>40</v>
      </c>
      <c r="F98" s="12">
        <v>2000</v>
      </c>
      <c r="G98" s="12">
        <v>5</v>
      </c>
      <c r="H98" s="12">
        <v>25</v>
      </c>
      <c r="I98" s="12"/>
      <c r="J98" s="13"/>
      <c r="K98" s="12">
        <f t="shared" si="12"/>
        <v>0</v>
      </c>
      <c r="L98" s="12">
        <f t="shared" si="13"/>
        <v>0</v>
      </c>
      <c r="M98" s="14"/>
      <c r="N98" s="15">
        <v>0.08</v>
      </c>
      <c r="O98" s="15">
        <f t="shared" si="14"/>
        <v>0</v>
      </c>
      <c r="P98" s="43">
        <f>SUM(O85:O98)</f>
        <v>0</v>
      </c>
      <c r="Q98" s="3" t="e">
        <f>P98*100/$P$151</f>
        <v>#DIV/0!</v>
      </c>
    </row>
    <row r="99" spans="1:17" x14ac:dyDescent="0.2">
      <c r="A99" s="28" t="s">
        <v>96</v>
      </c>
      <c r="B99" s="28"/>
      <c r="C99" s="30"/>
      <c r="D99" s="30"/>
      <c r="E99" s="20"/>
      <c r="F99" s="12"/>
      <c r="G99" s="12"/>
      <c r="H99" s="12"/>
      <c r="I99" s="12"/>
      <c r="J99" s="8"/>
      <c r="K99" s="12"/>
      <c r="L99" s="12"/>
      <c r="M99" s="14"/>
      <c r="N99" s="12"/>
      <c r="O99" s="15"/>
    </row>
    <row r="100" spans="1:17" x14ac:dyDescent="0.2">
      <c r="A100" s="11" t="s">
        <v>299</v>
      </c>
      <c r="B100" s="11" t="s">
        <v>300</v>
      </c>
      <c r="C100" s="11" t="s">
        <v>299</v>
      </c>
      <c r="D100" s="11" t="s">
        <v>275</v>
      </c>
      <c r="E100" s="12">
        <v>50</v>
      </c>
      <c r="F100" s="12">
        <v>100</v>
      </c>
      <c r="G100" s="12">
        <v>10</v>
      </c>
      <c r="H100" s="12">
        <v>150</v>
      </c>
      <c r="I100" s="12"/>
      <c r="J100" s="13"/>
      <c r="K100" s="12">
        <f t="shared" ref="K100:K116" si="15">SUM(I100:J100)</f>
        <v>0</v>
      </c>
      <c r="L100" s="12">
        <f t="shared" ref="L100:L116" si="16">$K100/$H100</f>
        <v>0</v>
      </c>
      <c r="M100" s="14"/>
      <c r="N100" s="15">
        <v>0.1</v>
      </c>
      <c r="O100" s="15">
        <f t="shared" ref="O100:O116" si="17">$L100*$N100</f>
        <v>0</v>
      </c>
    </row>
    <row r="101" spans="1:17" x14ac:dyDescent="0.2">
      <c r="A101" s="11" t="s">
        <v>97</v>
      </c>
      <c r="B101" s="11" t="s">
        <v>98</v>
      </c>
      <c r="C101" s="11" t="s">
        <v>97</v>
      </c>
      <c r="D101" s="11" t="s">
        <v>275</v>
      </c>
      <c r="E101" s="12">
        <v>50</v>
      </c>
      <c r="F101" s="12">
        <v>150</v>
      </c>
      <c r="G101" s="12">
        <v>10</v>
      </c>
      <c r="H101" s="12">
        <v>150</v>
      </c>
      <c r="I101" s="12"/>
      <c r="J101" s="13"/>
      <c r="K101" s="12">
        <f t="shared" si="15"/>
        <v>0</v>
      </c>
      <c r="L101" s="12">
        <f t="shared" si="16"/>
        <v>0</v>
      </c>
      <c r="M101" s="14"/>
      <c r="N101" s="15">
        <v>0.1</v>
      </c>
      <c r="O101" s="15">
        <f t="shared" si="17"/>
        <v>0</v>
      </c>
    </row>
    <row r="102" spans="1:17" x14ac:dyDescent="0.2">
      <c r="A102" s="36" t="s">
        <v>235</v>
      </c>
      <c r="B102" s="36" t="s">
        <v>98</v>
      </c>
      <c r="C102" s="36">
        <v>90448200</v>
      </c>
      <c r="D102" s="36" t="s">
        <v>277</v>
      </c>
      <c r="E102" s="12" t="s">
        <v>102</v>
      </c>
      <c r="F102" s="12">
        <v>150</v>
      </c>
      <c r="G102" s="12">
        <v>10</v>
      </c>
      <c r="H102" s="12">
        <v>150</v>
      </c>
      <c r="I102" s="12"/>
      <c r="J102" s="13"/>
      <c r="K102" s="12">
        <f t="shared" si="15"/>
        <v>0</v>
      </c>
      <c r="L102" s="12">
        <f t="shared" si="16"/>
        <v>0</v>
      </c>
      <c r="M102" s="14"/>
      <c r="N102" s="15">
        <v>0.1</v>
      </c>
      <c r="O102" s="15">
        <f t="shared" si="17"/>
        <v>0</v>
      </c>
    </row>
    <row r="103" spans="1:17" x14ac:dyDescent="0.2">
      <c r="A103" s="11" t="s">
        <v>224</v>
      </c>
      <c r="B103" s="11" t="s">
        <v>225</v>
      </c>
      <c r="C103" s="11" t="s">
        <v>224</v>
      </c>
      <c r="D103" s="11" t="s">
        <v>275</v>
      </c>
      <c r="E103" s="12">
        <v>50</v>
      </c>
      <c r="F103" s="12">
        <v>200</v>
      </c>
      <c r="G103" s="12">
        <v>10</v>
      </c>
      <c r="H103" s="12">
        <v>150</v>
      </c>
      <c r="I103" s="12"/>
      <c r="J103" s="13"/>
      <c r="K103" s="12">
        <f t="shared" si="15"/>
        <v>0</v>
      </c>
      <c r="L103" s="12">
        <f t="shared" si="16"/>
        <v>0</v>
      </c>
      <c r="M103" s="14"/>
      <c r="N103" s="15">
        <v>0.06</v>
      </c>
      <c r="O103" s="15">
        <f t="shared" si="17"/>
        <v>0</v>
      </c>
    </row>
    <row r="104" spans="1:17" x14ac:dyDescent="0.2">
      <c r="A104" s="11" t="s">
        <v>99</v>
      </c>
      <c r="B104" s="11" t="s">
        <v>100</v>
      </c>
      <c r="C104" s="11" t="s">
        <v>99</v>
      </c>
      <c r="D104" s="11" t="s">
        <v>275</v>
      </c>
      <c r="E104" s="12">
        <v>50</v>
      </c>
      <c r="F104" s="12">
        <v>300</v>
      </c>
      <c r="G104" s="12">
        <v>10</v>
      </c>
      <c r="H104" s="12">
        <v>75</v>
      </c>
      <c r="I104" s="12"/>
      <c r="J104" s="13"/>
      <c r="K104" s="12">
        <f t="shared" si="15"/>
        <v>0</v>
      </c>
      <c r="L104" s="12">
        <f t="shared" si="16"/>
        <v>0</v>
      </c>
      <c r="M104" s="14"/>
      <c r="N104" s="15">
        <v>0.1</v>
      </c>
      <c r="O104" s="15">
        <f t="shared" si="17"/>
        <v>0</v>
      </c>
    </row>
    <row r="105" spans="1:17" x14ac:dyDescent="0.2">
      <c r="A105" s="36" t="s">
        <v>101</v>
      </c>
      <c r="B105" s="36" t="s">
        <v>100</v>
      </c>
      <c r="C105" s="36">
        <v>90448300</v>
      </c>
      <c r="D105" s="36" t="s">
        <v>277</v>
      </c>
      <c r="E105" s="12" t="s">
        <v>102</v>
      </c>
      <c r="F105" s="12">
        <v>300</v>
      </c>
      <c r="G105" s="12">
        <v>10</v>
      </c>
      <c r="H105" s="12">
        <v>75</v>
      </c>
      <c r="I105" s="12"/>
      <c r="J105" s="13"/>
      <c r="K105" s="12">
        <f t="shared" si="15"/>
        <v>0</v>
      </c>
      <c r="L105" s="12">
        <f t="shared" si="16"/>
        <v>0</v>
      </c>
      <c r="M105" s="14"/>
      <c r="N105" s="15">
        <v>0.1</v>
      </c>
      <c r="O105" s="15">
        <f t="shared" si="17"/>
        <v>0</v>
      </c>
    </row>
    <row r="106" spans="1:17" x14ac:dyDescent="0.2">
      <c r="A106" s="11" t="s">
        <v>103</v>
      </c>
      <c r="B106" s="11" t="s">
        <v>104</v>
      </c>
      <c r="C106" s="11" t="s">
        <v>103</v>
      </c>
      <c r="D106" s="11" t="s">
        <v>275</v>
      </c>
      <c r="E106" s="12">
        <v>50</v>
      </c>
      <c r="F106" s="12">
        <v>450</v>
      </c>
      <c r="G106" s="12">
        <v>10</v>
      </c>
      <c r="H106" s="12">
        <v>50</v>
      </c>
      <c r="I106" s="12"/>
      <c r="J106" s="13"/>
      <c r="K106" s="12">
        <f t="shared" si="15"/>
        <v>0</v>
      </c>
      <c r="L106" s="12">
        <f t="shared" si="16"/>
        <v>0</v>
      </c>
      <c r="M106" s="14"/>
      <c r="N106" s="15">
        <v>0.1</v>
      </c>
      <c r="O106" s="15">
        <f t="shared" si="17"/>
        <v>0</v>
      </c>
    </row>
    <row r="107" spans="1:17" x14ac:dyDescent="0.2">
      <c r="A107" s="36" t="s">
        <v>186</v>
      </c>
      <c r="B107" s="36" t="s">
        <v>104</v>
      </c>
      <c r="C107" s="36">
        <v>90448400</v>
      </c>
      <c r="D107" s="36" t="s">
        <v>277</v>
      </c>
      <c r="E107" s="12" t="s">
        <v>102</v>
      </c>
      <c r="F107" s="12">
        <v>450</v>
      </c>
      <c r="G107" s="12">
        <v>10</v>
      </c>
      <c r="H107" s="12">
        <v>50</v>
      </c>
      <c r="I107" s="12"/>
      <c r="J107" s="13"/>
      <c r="K107" s="12">
        <f t="shared" si="15"/>
        <v>0</v>
      </c>
      <c r="L107" s="12">
        <f t="shared" si="16"/>
        <v>0</v>
      </c>
      <c r="M107" s="14"/>
      <c r="N107" s="15">
        <v>0.1</v>
      </c>
      <c r="O107" s="15">
        <f t="shared" si="17"/>
        <v>0</v>
      </c>
    </row>
    <row r="108" spans="1:17" x14ac:dyDescent="0.2">
      <c r="A108" s="11" t="s">
        <v>105</v>
      </c>
      <c r="B108" s="11" t="s">
        <v>106</v>
      </c>
      <c r="C108" s="11" t="s">
        <v>105</v>
      </c>
      <c r="D108" s="11" t="s">
        <v>275</v>
      </c>
      <c r="E108" s="12">
        <v>50</v>
      </c>
      <c r="F108" s="12">
        <v>600</v>
      </c>
      <c r="G108" s="12">
        <v>10</v>
      </c>
      <c r="H108" s="12">
        <v>50</v>
      </c>
      <c r="I108" s="12"/>
      <c r="J108" s="13"/>
      <c r="K108" s="12">
        <f t="shared" si="15"/>
        <v>0</v>
      </c>
      <c r="L108" s="12">
        <f t="shared" si="16"/>
        <v>0</v>
      </c>
      <c r="M108" s="14"/>
      <c r="N108" s="15">
        <v>0.13</v>
      </c>
      <c r="O108" s="15">
        <f t="shared" si="17"/>
        <v>0</v>
      </c>
    </row>
    <row r="109" spans="1:17" x14ac:dyDescent="0.2">
      <c r="A109" s="36" t="s">
        <v>107</v>
      </c>
      <c r="B109" s="36" t="s">
        <v>106</v>
      </c>
      <c r="C109" s="36">
        <v>90448600</v>
      </c>
      <c r="D109" s="36" t="s">
        <v>277</v>
      </c>
      <c r="E109" s="12" t="s">
        <v>102</v>
      </c>
      <c r="F109" s="12">
        <v>600</v>
      </c>
      <c r="G109" s="12">
        <v>10</v>
      </c>
      <c r="H109" s="12">
        <v>50</v>
      </c>
      <c r="I109" s="12"/>
      <c r="J109" s="13"/>
      <c r="K109" s="12">
        <f t="shared" si="15"/>
        <v>0</v>
      </c>
      <c r="L109" s="12">
        <f t="shared" si="16"/>
        <v>0</v>
      </c>
      <c r="M109" s="14"/>
      <c r="N109" s="15">
        <v>0.13</v>
      </c>
      <c r="O109" s="15">
        <f t="shared" si="17"/>
        <v>0</v>
      </c>
    </row>
    <row r="110" spans="1:17" x14ac:dyDescent="0.2">
      <c r="A110" s="36" t="s">
        <v>266</v>
      </c>
      <c r="B110" s="36" t="s">
        <v>267</v>
      </c>
      <c r="C110" s="36">
        <v>90448605</v>
      </c>
      <c r="D110" s="36" t="s">
        <v>277</v>
      </c>
      <c r="E110" s="12" t="s">
        <v>102</v>
      </c>
      <c r="F110" s="12">
        <v>700</v>
      </c>
      <c r="G110" s="12">
        <v>5</v>
      </c>
      <c r="H110" s="12">
        <v>25</v>
      </c>
      <c r="I110" s="12"/>
      <c r="J110" s="13"/>
      <c r="K110" s="12">
        <f t="shared" si="15"/>
        <v>0</v>
      </c>
      <c r="L110" s="12">
        <f t="shared" si="16"/>
        <v>0</v>
      </c>
      <c r="M110" s="14"/>
      <c r="N110" s="15">
        <v>0.1</v>
      </c>
      <c r="O110" s="15">
        <f t="shared" si="17"/>
        <v>0</v>
      </c>
    </row>
    <row r="111" spans="1:17" x14ac:dyDescent="0.2">
      <c r="A111" s="11" t="s">
        <v>202</v>
      </c>
      <c r="B111" s="11" t="s">
        <v>203</v>
      </c>
      <c r="C111" s="11" t="s">
        <v>202</v>
      </c>
      <c r="D111" s="11" t="s">
        <v>275</v>
      </c>
      <c r="E111" s="12">
        <v>50</v>
      </c>
      <c r="F111" s="12">
        <v>750</v>
      </c>
      <c r="G111" s="12">
        <v>5</v>
      </c>
      <c r="H111" s="12">
        <v>25</v>
      </c>
      <c r="I111" s="12"/>
      <c r="J111" s="13"/>
      <c r="K111" s="12">
        <f t="shared" si="15"/>
        <v>0</v>
      </c>
      <c r="L111" s="12">
        <f t="shared" si="16"/>
        <v>0</v>
      </c>
      <c r="M111" s="14"/>
      <c r="N111" s="15">
        <v>0.1</v>
      </c>
      <c r="O111" s="15">
        <f t="shared" si="17"/>
        <v>0</v>
      </c>
    </row>
    <row r="112" spans="1:17" x14ac:dyDescent="0.2">
      <c r="A112" s="11" t="s">
        <v>108</v>
      </c>
      <c r="B112" s="11" t="s">
        <v>109</v>
      </c>
      <c r="C112" s="11" t="s">
        <v>108</v>
      </c>
      <c r="D112" s="11" t="s">
        <v>275</v>
      </c>
      <c r="E112" s="12">
        <v>50</v>
      </c>
      <c r="F112" s="12">
        <v>900</v>
      </c>
      <c r="G112" s="12">
        <v>5</v>
      </c>
      <c r="H112" s="12">
        <v>25</v>
      </c>
      <c r="I112" s="12"/>
      <c r="J112" s="13"/>
      <c r="K112" s="12">
        <f t="shared" si="15"/>
        <v>0</v>
      </c>
      <c r="L112" s="12">
        <f t="shared" si="16"/>
        <v>0</v>
      </c>
      <c r="M112" s="14"/>
      <c r="N112" s="15">
        <v>0.1</v>
      </c>
      <c r="O112" s="15">
        <f t="shared" si="17"/>
        <v>0</v>
      </c>
    </row>
    <row r="113" spans="1:17" x14ac:dyDescent="0.2">
      <c r="A113" s="36" t="s">
        <v>187</v>
      </c>
      <c r="B113" s="36" t="s">
        <v>109</v>
      </c>
      <c r="C113" s="36">
        <v>90448700</v>
      </c>
      <c r="D113" s="36" t="s">
        <v>277</v>
      </c>
      <c r="E113" s="12" t="s">
        <v>102</v>
      </c>
      <c r="F113" s="12">
        <v>900</v>
      </c>
      <c r="G113" s="12">
        <v>5</v>
      </c>
      <c r="H113" s="12">
        <v>25</v>
      </c>
      <c r="I113" s="12"/>
      <c r="J113" s="13"/>
      <c r="K113" s="12">
        <f t="shared" si="15"/>
        <v>0</v>
      </c>
      <c r="L113" s="12">
        <f t="shared" si="16"/>
        <v>0</v>
      </c>
      <c r="M113" s="14"/>
      <c r="N113" s="15">
        <v>0.1</v>
      </c>
      <c r="O113" s="15">
        <f t="shared" si="17"/>
        <v>0</v>
      </c>
    </row>
    <row r="114" spans="1:17" x14ac:dyDescent="0.2">
      <c r="A114" s="11" t="s">
        <v>110</v>
      </c>
      <c r="B114" s="11" t="s">
        <v>111</v>
      </c>
      <c r="C114" s="11" t="s">
        <v>110</v>
      </c>
      <c r="D114" s="11" t="s">
        <v>275</v>
      </c>
      <c r="E114" s="12">
        <v>50</v>
      </c>
      <c r="F114" s="12">
        <v>1200</v>
      </c>
      <c r="G114" s="12">
        <v>5</v>
      </c>
      <c r="H114" s="12">
        <v>25</v>
      </c>
      <c r="I114" s="12"/>
      <c r="J114" s="13"/>
      <c r="K114" s="12">
        <f t="shared" si="15"/>
        <v>0</v>
      </c>
      <c r="L114" s="12">
        <f t="shared" si="16"/>
        <v>0</v>
      </c>
      <c r="M114" s="14"/>
      <c r="N114" s="15">
        <v>0.13</v>
      </c>
      <c r="O114" s="15">
        <f t="shared" si="17"/>
        <v>0</v>
      </c>
    </row>
    <row r="115" spans="1:17" x14ac:dyDescent="0.2">
      <c r="A115" s="36" t="s">
        <v>204</v>
      </c>
      <c r="B115" s="36" t="s">
        <v>111</v>
      </c>
      <c r="C115" s="31" t="s">
        <v>205</v>
      </c>
      <c r="D115" s="36" t="s">
        <v>277</v>
      </c>
      <c r="E115" s="12">
        <v>50</v>
      </c>
      <c r="F115" s="12">
        <v>1200</v>
      </c>
      <c r="G115" s="12">
        <v>5</v>
      </c>
      <c r="H115" s="12">
        <v>25</v>
      </c>
      <c r="I115" s="12"/>
      <c r="J115" s="13"/>
      <c r="K115" s="12">
        <f t="shared" si="15"/>
        <v>0</v>
      </c>
      <c r="L115" s="12">
        <f t="shared" si="16"/>
        <v>0</v>
      </c>
      <c r="M115" s="14"/>
      <c r="N115" s="15">
        <v>0.13</v>
      </c>
      <c r="O115" s="15">
        <f t="shared" si="17"/>
        <v>0</v>
      </c>
    </row>
    <row r="116" spans="1:17" x14ac:dyDescent="0.2">
      <c r="A116" s="36" t="s">
        <v>268</v>
      </c>
      <c r="B116" s="36" t="s">
        <v>269</v>
      </c>
      <c r="C116" s="31" t="s">
        <v>270</v>
      </c>
      <c r="D116" s="36" t="s">
        <v>277</v>
      </c>
      <c r="E116" s="12">
        <v>50</v>
      </c>
      <c r="F116" s="12">
        <v>2400</v>
      </c>
      <c r="G116" s="12">
        <v>5</v>
      </c>
      <c r="H116" s="12">
        <v>25</v>
      </c>
      <c r="I116" s="12"/>
      <c r="J116" s="13"/>
      <c r="K116" s="12">
        <f t="shared" si="15"/>
        <v>0</v>
      </c>
      <c r="L116" s="12">
        <f t="shared" si="16"/>
        <v>0</v>
      </c>
      <c r="M116" s="14"/>
      <c r="N116" s="15">
        <v>0.13</v>
      </c>
      <c r="O116" s="15">
        <f t="shared" si="17"/>
        <v>0</v>
      </c>
      <c r="P116" s="43">
        <f>SUM(O101:O116)</f>
        <v>0</v>
      </c>
      <c r="Q116" s="3" t="e">
        <f>P116*100/$P$151</f>
        <v>#DIV/0!</v>
      </c>
    </row>
    <row r="117" spans="1:17" x14ac:dyDescent="0.2">
      <c r="A117" s="318" t="s">
        <v>112</v>
      </c>
      <c r="B117" s="319"/>
      <c r="C117" s="29"/>
      <c r="D117" s="29"/>
      <c r="E117" s="30"/>
      <c r="F117" s="12"/>
      <c r="G117" s="12"/>
      <c r="H117" s="12"/>
      <c r="I117" s="12"/>
      <c r="J117" s="36"/>
      <c r="K117" s="12"/>
      <c r="L117" s="12"/>
      <c r="M117" s="14"/>
      <c r="N117" s="12"/>
      <c r="O117" s="15"/>
    </row>
    <row r="118" spans="1:17" x14ac:dyDescent="0.2">
      <c r="A118" s="11" t="s">
        <v>216</v>
      </c>
      <c r="B118" s="11" t="s">
        <v>217</v>
      </c>
      <c r="C118" s="11" t="s">
        <v>216</v>
      </c>
      <c r="D118" s="11" t="s">
        <v>275</v>
      </c>
      <c r="E118" s="12">
        <v>20</v>
      </c>
      <c r="F118" s="12">
        <v>150</v>
      </c>
      <c r="G118" s="12">
        <v>10</v>
      </c>
      <c r="H118" s="12">
        <v>400</v>
      </c>
      <c r="I118" s="12"/>
      <c r="J118" s="36"/>
      <c r="K118" s="12">
        <f t="shared" ref="K118:K150" si="18">SUM(I118:J118)</f>
        <v>0</v>
      </c>
      <c r="L118" s="12">
        <f t="shared" ref="L118:L150" si="19">$K118/$H118</f>
        <v>0</v>
      </c>
      <c r="M118" s="14"/>
      <c r="N118" s="12">
        <v>0.06</v>
      </c>
      <c r="O118" s="15">
        <f t="shared" ref="O118:O150" si="20">$L118*$N118</f>
        <v>0</v>
      </c>
    </row>
    <row r="119" spans="1:17" x14ac:dyDescent="0.2">
      <c r="A119" s="36" t="s">
        <v>226</v>
      </c>
      <c r="B119" s="36" t="s">
        <v>217</v>
      </c>
      <c r="C119" s="36">
        <v>90444200</v>
      </c>
      <c r="D119" s="36" t="s">
        <v>277</v>
      </c>
      <c r="E119" s="12">
        <v>20</v>
      </c>
      <c r="F119" s="12">
        <v>150</v>
      </c>
      <c r="G119" s="12">
        <v>10</v>
      </c>
      <c r="H119" s="12">
        <v>400</v>
      </c>
      <c r="I119" s="12"/>
      <c r="J119" s="36"/>
      <c r="K119" s="12">
        <f t="shared" si="18"/>
        <v>0</v>
      </c>
      <c r="L119" s="12">
        <f t="shared" si="19"/>
        <v>0</v>
      </c>
      <c r="M119" s="14"/>
      <c r="N119" s="12">
        <v>0.06</v>
      </c>
      <c r="O119" s="15">
        <f t="shared" si="20"/>
        <v>0</v>
      </c>
    </row>
    <row r="120" spans="1:17" x14ac:dyDescent="0.2">
      <c r="A120" s="11" t="s">
        <v>191</v>
      </c>
      <c r="B120" s="11" t="s">
        <v>192</v>
      </c>
      <c r="C120" s="11" t="s">
        <v>191</v>
      </c>
      <c r="D120" s="11" t="s">
        <v>275</v>
      </c>
      <c r="E120" s="12">
        <v>20</v>
      </c>
      <c r="F120" s="12">
        <v>200</v>
      </c>
      <c r="G120" s="12">
        <v>10</v>
      </c>
      <c r="H120" s="12">
        <v>300</v>
      </c>
      <c r="I120" s="12"/>
      <c r="J120" s="36"/>
      <c r="K120" s="12">
        <f t="shared" si="18"/>
        <v>0</v>
      </c>
      <c r="L120" s="12">
        <f t="shared" si="19"/>
        <v>0</v>
      </c>
      <c r="M120" s="14"/>
      <c r="N120" s="12">
        <v>0.06</v>
      </c>
      <c r="O120" s="15">
        <f t="shared" si="20"/>
        <v>0</v>
      </c>
    </row>
    <row r="121" spans="1:17" x14ac:dyDescent="0.2">
      <c r="A121" s="11" t="s">
        <v>160</v>
      </c>
      <c r="B121" s="11" t="s">
        <v>161</v>
      </c>
      <c r="C121" s="11" t="s">
        <v>160</v>
      </c>
      <c r="D121" s="11" t="s">
        <v>275</v>
      </c>
      <c r="E121" s="12">
        <v>20</v>
      </c>
      <c r="F121" s="12">
        <v>300</v>
      </c>
      <c r="G121" s="12">
        <v>10</v>
      </c>
      <c r="H121" s="12">
        <v>200</v>
      </c>
      <c r="I121" s="12"/>
      <c r="J121" s="13"/>
      <c r="K121" s="12">
        <f t="shared" si="18"/>
        <v>0</v>
      </c>
      <c r="L121" s="12">
        <f t="shared" si="19"/>
        <v>0</v>
      </c>
      <c r="M121" s="14"/>
      <c r="N121" s="15">
        <v>0.06</v>
      </c>
      <c r="O121" s="15">
        <f t="shared" si="20"/>
        <v>0</v>
      </c>
    </row>
    <row r="122" spans="1:17" x14ac:dyDescent="0.2">
      <c r="A122" s="36" t="s">
        <v>215</v>
      </c>
      <c r="B122" s="36" t="s">
        <v>161</v>
      </c>
      <c r="C122" s="36">
        <v>90444300</v>
      </c>
      <c r="D122" s="36" t="s">
        <v>277</v>
      </c>
      <c r="E122" s="12" t="s">
        <v>46</v>
      </c>
      <c r="F122" s="12">
        <v>300</v>
      </c>
      <c r="G122" s="12">
        <v>10</v>
      </c>
      <c r="H122" s="12">
        <v>200</v>
      </c>
      <c r="I122" s="12"/>
      <c r="J122" s="13"/>
      <c r="K122" s="12">
        <f t="shared" si="18"/>
        <v>0</v>
      </c>
      <c r="L122" s="12">
        <f t="shared" si="19"/>
        <v>0</v>
      </c>
      <c r="M122" s="14"/>
      <c r="N122" s="15">
        <v>0.06</v>
      </c>
      <c r="O122" s="15">
        <f t="shared" si="20"/>
        <v>0</v>
      </c>
    </row>
    <row r="123" spans="1:17" x14ac:dyDescent="0.2">
      <c r="A123" s="11" t="s">
        <v>206</v>
      </c>
      <c r="B123" s="11" t="s">
        <v>114</v>
      </c>
      <c r="C123" s="11" t="s">
        <v>206</v>
      </c>
      <c r="D123" s="11" t="s">
        <v>275</v>
      </c>
      <c r="E123" s="12">
        <v>20</v>
      </c>
      <c r="F123" s="12">
        <v>450</v>
      </c>
      <c r="G123" s="12">
        <v>10</v>
      </c>
      <c r="H123" s="12">
        <v>100</v>
      </c>
      <c r="I123" s="12"/>
      <c r="J123" s="25"/>
      <c r="K123" s="12">
        <f t="shared" si="18"/>
        <v>0</v>
      </c>
      <c r="L123" s="12">
        <f t="shared" si="19"/>
        <v>0</v>
      </c>
      <c r="M123" s="14"/>
      <c r="N123" s="15">
        <v>0.08</v>
      </c>
      <c r="O123" s="15">
        <f t="shared" si="20"/>
        <v>0</v>
      </c>
    </row>
    <row r="124" spans="1:17" x14ac:dyDescent="0.2">
      <c r="A124" s="36" t="s">
        <v>113</v>
      </c>
      <c r="B124" s="36" t="s">
        <v>114</v>
      </c>
      <c r="C124" s="36">
        <v>90444400</v>
      </c>
      <c r="D124" s="36" t="s">
        <v>277</v>
      </c>
      <c r="E124" s="12" t="s">
        <v>46</v>
      </c>
      <c r="F124" s="12">
        <v>450</v>
      </c>
      <c r="G124" s="12">
        <v>10</v>
      </c>
      <c r="H124" s="12">
        <v>100</v>
      </c>
      <c r="I124" s="12"/>
      <c r="J124" s="13"/>
      <c r="K124" s="12">
        <f t="shared" si="18"/>
        <v>0</v>
      </c>
      <c r="L124" s="12">
        <f t="shared" si="19"/>
        <v>0</v>
      </c>
      <c r="M124" s="14"/>
      <c r="N124" s="15">
        <v>0.08</v>
      </c>
      <c r="O124" s="15">
        <f t="shared" si="20"/>
        <v>0</v>
      </c>
    </row>
    <row r="125" spans="1:17" x14ac:dyDescent="0.2">
      <c r="A125" s="11" t="s">
        <v>115</v>
      </c>
      <c r="B125" s="11" t="s">
        <v>116</v>
      </c>
      <c r="C125" s="11" t="s">
        <v>115</v>
      </c>
      <c r="D125" s="11" t="s">
        <v>275</v>
      </c>
      <c r="E125" s="12">
        <v>20</v>
      </c>
      <c r="F125" s="12">
        <v>600</v>
      </c>
      <c r="G125" s="12">
        <v>10</v>
      </c>
      <c r="H125" s="12">
        <v>100</v>
      </c>
      <c r="I125" s="12"/>
      <c r="J125" s="13"/>
      <c r="K125" s="12">
        <f t="shared" si="18"/>
        <v>0</v>
      </c>
      <c r="L125" s="12">
        <f t="shared" si="19"/>
        <v>0</v>
      </c>
      <c r="M125" s="14"/>
      <c r="N125" s="15">
        <v>0.06</v>
      </c>
      <c r="O125" s="15">
        <f t="shared" si="20"/>
        <v>0</v>
      </c>
    </row>
    <row r="126" spans="1:17" x14ac:dyDescent="0.2">
      <c r="A126" s="36" t="s">
        <v>188</v>
      </c>
      <c r="B126" s="36" t="s">
        <v>116</v>
      </c>
      <c r="C126" s="36">
        <v>90444600</v>
      </c>
      <c r="D126" s="36" t="s">
        <v>277</v>
      </c>
      <c r="E126" s="12" t="s">
        <v>46</v>
      </c>
      <c r="F126" s="12">
        <v>600</v>
      </c>
      <c r="G126" s="12">
        <v>10</v>
      </c>
      <c r="H126" s="12">
        <v>100</v>
      </c>
      <c r="I126" s="12"/>
      <c r="J126" s="13"/>
      <c r="K126" s="12">
        <f t="shared" si="18"/>
        <v>0</v>
      </c>
      <c r="L126" s="12">
        <f t="shared" si="19"/>
        <v>0</v>
      </c>
      <c r="M126" s="14"/>
      <c r="N126" s="15">
        <v>0.06</v>
      </c>
      <c r="O126" s="15">
        <f t="shared" si="20"/>
        <v>0</v>
      </c>
    </row>
    <row r="127" spans="1:17" x14ac:dyDescent="0.2">
      <c r="A127" s="11" t="s">
        <v>117</v>
      </c>
      <c r="B127" s="11" t="s">
        <v>118</v>
      </c>
      <c r="C127" s="11" t="s">
        <v>117</v>
      </c>
      <c r="D127" s="11" t="s">
        <v>275</v>
      </c>
      <c r="E127" s="12">
        <v>20</v>
      </c>
      <c r="F127" s="12">
        <v>750</v>
      </c>
      <c r="G127" s="12">
        <v>10</v>
      </c>
      <c r="H127" s="12">
        <v>100</v>
      </c>
      <c r="I127" s="12"/>
      <c r="J127" s="13"/>
      <c r="K127" s="12">
        <f t="shared" si="18"/>
        <v>0</v>
      </c>
      <c r="L127" s="12">
        <f t="shared" si="19"/>
        <v>0</v>
      </c>
      <c r="M127" s="14"/>
      <c r="N127" s="15">
        <v>7.0000000000000007E-2</v>
      </c>
      <c r="O127" s="15">
        <f t="shared" si="20"/>
        <v>0</v>
      </c>
    </row>
    <row r="128" spans="1:17" x14ac:dyDescent="0.2">
      <c r="A128" s="36" t="s">
        <v>189</v>
      </c>
      <c r="B128" s="36" t="s">
        <v>118</v>
      </c>
      <c r="C128" s="36">
        <v>90444700</v>
      </c>
      <c r="D128" s="36" t="s">
        <v>277</v>
      </c>
      <c r="E128" s="12" t="s">
        <v>46</v>
      </c>
      <c r="F128" s="12">
        <v>750</v>
      </c>
      <c r="G128" s="12">
        <v>10</v>
      </c>
      <c r="H128" s="12">
        <v>100</v>
      </c>
      <c r="I128" s="12"/>
      <c r="J128" s="13"/>
      <c r="K128" s="12">
        <f t="shared" si="18"/>
        <v>0</v>
      </c>
      <c r="L128" s="12">
        <f t="shared" si="19"/>
        <v>0</v>
      </c>
      <c r="M128" s="14"/>
      <c r="N128" s="15">
        <v>7.0000000000000007E-2</v>
      </c>
      <c r="O128" s="15">
        <f t="shared" si="20"/>
        <v>0</v>
      </c>
    </row>
    <row r="129" spans="1:17" x14ac:dyDescent="0.2">
      <c r="A129" s="11" t="s">
        <v>119</v>
      </c>
      <c r="B129" s="11" t="s">
        <v>120</v>
      </c>
      <c r="C129" s="11" t="s">
        <v>119</v>
      </c>
      <c r="D129" s="11" t="s">
        <v>275</v>
      </c>
      <c r="E129" s="12">
        <v>20</v>
      </c>
      <c r="F129" s="12">
        <v>900</v>
      </c>
      <c r="G129" s="12">
        <v>10</v>
      </c>
      <c r="H129" s="12">
        <v>50</v>
      </c>
      <c r="I129" s="12"/>
      <c r="J129" s="13"/>
      <c r="K129" s="12">
        <f t="shared" si="18"/>
        <v>0</v>
      </c>
      <c r="L129" s="12">
        <f t="shared" si="19"/>
        <v>0</v>
      </c>
      <c r="M129" s="14"/>
      <c r="N129" s="15">
        <v>0.08</v>
      </c>
      <c r="O129" s="15">
        <f t="shared" si="20"/>
        <v>0</v>
      </c>
    </row>
    <row r="130" spans="1:17" x14ac:dyDescent="0.2">
      <c r="A130" s="36" t="s">
        <v>263</v>
      </c>
      <c r="B130" s="36" t="s">
        <v>120</v>
      </c>
      <c r="C130" s="36">
        <v>90444800</v>
      </c>
      <c r="D130" s="36" t="s">
        <v>277</v>
      </c>
      <c r="E130" s="12" t="s">
        <v>46</v>
      </c>
      <c r="F130" s="12">
        <v>900</v>
      </c>
      <c r="G130" s="12">
        <v>10</v>
      </c>
      <c r="H130" s="12">
        <v>50</v>
      </c>
      <c r="I130" s="12"/>
      <c r="J130" s="13"/>
      <c r="K130" s="12">
        <f t="shared" si="18"/>
        <v>0</v>
      </c>
      <c r="L130" s="12">
        <f t="shared" si="19"/>
        <v>0</v>
      </c>
      <c r="M130" s="14"/>
      <c r="N130" s="15">
        <v>0.08</v>
      </c>
      <c r="O130" s="15">
        <f t="shared" si="20"/>
        <v>0</v>
      </c>
    </row>
    <row r="131" spans="1:17" x14ac:dyDescent="0.2">
      <c r="A131" s="11" t="s">
        <v>121</v>
      </c>
      <c r="B131" s="11" t="s">
        <v>122</v>
      </c>
      <c r="C131" s="11" t="s">
        <v>121</v>
      </c>
      <c r="D131" s="11" t="s">
        <v>275</v>
      </c>
      <c r="E131" s="12">
        <v>20</v>
      </c>
      <c r="F131" s="12">
        <v>1200</v>
      </c>
      <c r="G131" s="12">
        <v>10</v>
      </c>
      <c r="H131" s="12">
        <v>50</v>
      </c>
      <c r="I131" s="12"/>
      <c r="J131" s="13"/>
      <c r="K131" s="12">
        <f t="shared" si="18"/>
        <v>0</v>
      </c>
      <c r="L131" s="12">
        <f t="shared" si="19"/>
        <v>0</v>
      </c>
      <c r="M131" s="14"/>
      <c r="N131" s="15">
        <v>0.11</v>
      </c>
      <c r="O131" s="15">
        <f t="shared" si="20"/>
        <v>0</v>
      </c>
    </row>
    <row r="132" spans="1:17" x14ac:dyDescent="0.2">
      <c r="A132" s="11" t="s">
        <v>207</v>
      </c>
      <c r="B132" s="11" t="s">
        <v>208</v>
      </c>
      <c r="C132" s="11" t="s">
        <v>207</v>
      </c>
      <c r="D132" s="11" t="s">
        <v>275</v>
      </c>
      <c r="E132" s="12">
        <v>20</v>
      </c>
      <c r="F132" s="12">
        <v>1500</v>
      </c>
      <c r="G132" s="12">
        <v>10</v>
      </c>
      <c r="H132" s="12">
        <v>50</v>
      </c>
      <c r="I132" s="12"/>
      <c r="J132" s="13"/>
      <c r="K132" s="12">
        <f t="shared" si="18"/>
        <v>0</v>
      </c>
      <c r="L132" s="12">
        <f t="shared" si="19"/>
        <v>0</v>
      </c>
      <c r="M132" s="14"/>
      <c r="N132" s="15">
        <v>7.0000000000000007E-2</v>
      </c>
      <c r="O132" s="15">
        <f t="shared" si="20"/>
        <v>0</v>
      </c>
    </row>
    <row r="133" spans="1:17" x14ac:dyDescent="0.2">
      <c r="A133" s="11" t="s">
        <v>209</v>
      </c>
      <c r="B133" s="11" t="s">
        <v>210</v>
      </c>
      <c r="C133" s="11" t="s">
        <v>209</v>
      </c>
      <c r="D133" s="11" t="s">
        <v>275</v>
      </c>
      <c r="E133" s="12">
        <v>20</v>
      </c>
      <c r="F133" s="12">
        <v>1800</v>
      </c>
      <c r="G133" s="12">
        <v>10</v>
      </c>
      <c r="H133" s="12">
        <v>50</v>
      </c>
      <c r="I133" s="12"/>
      <c r="J133" s="13"/>
      <c r="K133" s="12">
        <f t="shared" si="18"/>
        <v>0</v>
      </c>
      <c r="L133" s="12">
        <f t="shared" si="19"/>
        <v>0</v>
      </c>
      <c r="M133" s="51"/>
      <c r="N133" s="15">
        <v>0.09</v>
      </c>
      <c r="O133" s="15">
        <f t="shared" si="20"/>
        <v>0</v>
      </c>
      <c r="P133" s="43">
        <f>SUM(O118:O133)</f>
        <v>0</v>
      </c>
      <c r="Q133" s="3" t="e">
        <f>P133*100/$P$151</f>
        <v>#DIV/0!</v>
      </c>
    </row>
    <row r="134" spans="1:17" x14ac:dyDescent="0.2">
      <c r="A134" s="11" t="s">
        <v>123</v>
      </c>
      <c r="B134" s="11" t="s">
        <v>124</v>
      </c>
      <c r="C134" s="11" t="s">
        <v>123</v>
      </c>
      <c r="D134" s="11" t="s">
        <v>275</v>
      </c>
      <c r="E134" s="12">
        <v>25</v>
      </c>
      <c r="F134" s="12">
        <v>150</v>
      </c>
      <c r="G134" s="12">
        <v>10</v>
      </c>
      <c r="H134" s="12">
        <v>200</v>
      </c>
      <c r="I134" s="12"/>
      <c r="J134" s="13"/>
      <c r="K134" s="12">
        <f t="shared" si="18"/>
        <v>0</v>
      </c>
      <c r="L134" s="12">
        <f t="shared" si="19"/>
        <v>0</v>
      </c>
      <c r="M134" s="14"/>
      <c r="N134" s="15">
        <v>0.04</v>
      </c>
      <c r="O134" s="15">
        <f t="shared" si="20"/>
        <v>0</v>
      </c>
    </row>
    <row r="135" spans="1:17" x14ac:dyDescent="0.2">
      <c r="A135" s="36" t="s">
        <v>257</v>
      </c>
      <c r="B135" s="36" t="s">
        <v>124</v>
      </c>
      <c r="C135" s="36">
        <v>90445200</v>
      </c>
      <c r="D135" s="36" t="s">
        <v>277</v>
      </c>
      <c r="E135" s="12">
        <v>25</v>
      </c>
      <c r="F135" s="12">
        <v>150</v>
      </c>
      <c r="G135" s="12">
        <v>10</v>
      </c>
      <c r="H135" s="12">
        <v>200</v>
      </c>
      <c r="I135" s="12"/>
      <c r="J135" s="13"/>
      <c r="K135" s="12">
        <f t="shared" si="18"/>
        <v>0</v>
      </c>
      <c r="L135" s="12">
        <f t="shared" si="19"/>
        <v>0</v>
      </c>
      <c r="M135" s="14"/>
      <c r="N135" s="15">
        <v>0.04</v>
      </c>
      <c r="O135" s="15">
        <f t="shared" si="20"/>
        <v>0</v>
      </c>
    </row>
    <row r="136" spans="1:17" x14ac:dyDescent="0.2">
      <c r="A136" s="11" t="s">
        <v>125</v>
      </c>
      <c r="B136" s="11" t="s">
        <v>126</v>
      </c>
      <c r="C136" s="11" t="s">
        <v>125</v>
      </c>
      <c r="D136" s="11" t="s">
        <v>275</v>
      </c>
      <c r="E136" s="12">
        <v>25</v>
      </c>
      <c r="F136" s="12">
        <v>300</v>
      </c>
      <c r="G136" s="12">
        <v>10</v>
      </c>
      <c r="H136" s="12">
        <v>100</v>
      </c>
      <c r="I136" s="12"/>
      <c r="J136" s="13"/>
      <c r="K136" s="12">
        <f t="shared" si="18"/>
        <v>0</v>
      </c>
      <c r="L136" s="12">
        <f t="shared" si="19"/>
        <v>0</v>
      </c>
      <c r="M136" s="14"/>
      <c r="N136" s="15">
        <v>0.04</v>
      </c>
      <c r="O136" s="15">
        <f t="shared" si="20"/>
        <v>0</v>
      </c>
    </row>
    <row r="137" spans="1:17" x14ac:dyDescent="0.2">
      <c r="A137" s="36" t="s">
        <v>127</v>
      </c>
      <c r="B137" s="36" t="s">
        <v>126</v>
      </c>
      <c r="C137" s="36">
        <v>90445300</v>
      </c>
      <c r="D137" s="36" t="s">
        <v>277</v>
      </c>
      <c r="E137" s="12" t="s">
        <v>63</v>
      </c>
      <c r="F137" s="12">
        <v>300</v>
      </c>
      <c r="G137" s="12">
        <v>10</v>
      </c>
      <c r="H137" s="12">
        <v>100</v>
      </c>
      <c r="I137" s="12"/>
      <c r="J137" s="13"/>
      <c r="K137" s="12">
        <f t="shared" si="18"/>
        <v>0</v>
      </c>
      <c r="L137" s="12">
        <f t="shared" si="19"/>
        <v>0</v>
      </c>
      <c r="M137" s="14"/>
      <c r="N137" s="15">
        <v>0.04</v>
      </c>
      <c r="O137" s="15">
        <f t="shared" si="20"/>
        <v>0</v>
      </c>
    </row>
    <row r="138" spans="1:17" x14ac:dyDescent="0.2">
      <c r="A138" s="11" t="s">
        <v>128</v>
      </c>
      <c r="B138" s="11" t="s">
        <v>129</v>
      </c>
      <c r="C138" s="11" t="s">
        <v>128</v>
      </c>
      <c r="D138" s="11" t="s">
        <v>275</v>
      </c>
      <c r="E138" s="12">
        <v>25</v>
      </c>
      <c r="F138" s="12">
        <v>450</v>
      </c>
      <c r="G138" s="12">
        <v>10</v>
      </c>
      <c r="H138" s="12">
        <v>100</v>
      </c>
      <c r="I138" s="12"/>
      <c r="J138" s="13"/>
      <c r="K138" s="12">
        <f t="shared" si="18"/>
        <v>0</v>
      </c>
      <c r="L138" s="12">
        <f t="shared" si="19"/>
        <v>0</v>
      </c>
      <c r="M138" s="14"/>
      <c r="N138" s="15">
        <v>0.06</v>
      </c>
      <c r="O138" s="15">
        <f t="shared" si="20"/>
        <v>0</v>
      </c>
    </row>
    <row r="139" spans="1:17" x14ac:dyDescent="0.2">
      <c r="A139" s="36" t="s">
        <v>190</v>
      </c>
      <c r="B139" s="36" t="s">
        <v>129</v>
      </c>
      <c r="C139" s="36">
        <v>90445400</v>
      </c>
      <c r="D139" s="36" t="s">
        <v>277</v>
      </c>
      <c r="E139" s="12" t="s">
        <v>63</v>
      </c>
      <c r="F139" s="12">
        <v>450</v>
      </c>
      <c r="G139" s="12">
        <v>10</v>
      </c>
      <c r="H139" s="12">
        <v>100</v>
      </c>
      <c r="I139" s="12"/>
      <c r="J139" s="13"/>
      <c r="K139" s="12">
        <f t="shared" si="18"/>
        <v>0</v>
      </c>
      <c r="L139" s="12">
        <f t="shared" si="19"/>
        <v>0</v>
      </c>
      <c r="M139" s="14"/>
      <c r="N139" s="15">
        <v>0.06</v>
      </c>
      <c r="O139" s="15">
        <f t="shared" si="20"/>
        <v>0</v>
      </c>
    </row>
    <row r="140" spans="1:17" x14ac:dyDescent="0.2">
      <c r="A140" s="11" t="s">
        <v>130</v>
      </c>
      <c r="B140" s="11" t="s">
        <v>131</v>
      </c>
      <c r="C140" s="11" t="s">
        <v>130</v>
      </c>
      <c r="D140" s="11" t="s">
        <v>275</v>
      </c>
      <c r="E140" s="12">
        <v>25</v>
      </c>
      <c r="F140" s="12">
        <v>600</v>
      </c>
      <c r="G140" s="12">
        <v>10</v>
      </c>
      <c r="H140" s="12">
        <v>50</v>
      </c>
      <c r="I140" s="12"/>
      <c r="J140" s="13"/>
      <c r="K140" s="12">
        <f t="shared" si="18"/>
        <v>0</v>
      </c>
      <c r="L140" s="12">
        <f t="shared" si="19"/>
        <v>0</v>
      </c>
      <c r="M140" s="14"/>
      <c r="N140" s="15">
        <v>0.04</v>
      </c>
      <c r="O140" s="15">
        <f t="shared" si="20"/>
        <v>0</v>
      </c>
    </row>
    <row r="141" spans="1:17" x14ac:dyDescent="0.2">
      <c r="A141" s="36" t="s">
        <v>211</v>
      </c>
      <c r="B141" s="36" t="s">
        <v>131</v>
      </c>
      <c r="C141" s="36">
        <v>90445600</v>
      </c>
      <c r="D141" s="36" t="s">
        <v>277</v>
      </c>
      <c r="E141" s="12">
        <v>25</v>
      </c>
      <c r="F141" s="12">
        <v>600</v>
      </c>
      <c r="G141" s="12">
        <v>10</v>
      </c>
      <c r="H141" s="12">
        <v>50</v>
      </c>
      <c r="I141" s="12"/>
      <c r="J141" s="13"/>
      <c r="K141" s="12">
        <f t="shared" si="18"/>
        <v>0</v>
      </c>
      <c r="L141" s="12">
        <f t="shared" si="19"/>
        <v>0</v>
      </c>
      <c r="M141" s="14"/>
      <c r="N141" s="15">
        <v>0.04</v>
      </c>
      <c r="O141" s="15">
        <f t="shared" si="20"/>
        <v>0</v>
      </c>
    </row>
    <row r="142" spans="1:17" x14ac:dyDescent="0.2">
      <c r="A142" s="11" t="s">
        <v>162</v>
      </c>
      <c r="B142" s="11" t="s">
        <v>163</v>
      </c>
      <c r="C142" s="11" t="s">
        <v>162</v>
      </c>
      <c r="D142" s="11" t="s">
        <v>275</v>
      </c>
      <c r="E142" s="12">
        <v>25</v>
      </c>
      <c r="F142" s="12">
        <v>750</v>
      </c>
      <c r="G142" s="12">
        <v>10</v>
      </c>
      <c r="H142" s="12">
        <v>50</v>
      </c>
      <c r="I142" s="12"/>
      <c r="J142" s="13"/>
      <c r="K142" s="12">
        <f t="shared" si="18"/>
        <v>0</v>
      </c>
      <c r="L142" s="12">
        <f t="shared" si="19"/>
        <v>0</v>
      </c>
      <c r="M142" s="14"/>
      <c r="N142" s="15">
        <v>0.04</v>
      </c>
      <c r="O142" s="15">
        <f t="shared" si="20"/>
        <v>0</v>
      </c>
    </row>
    <row r="143" spans="1:17" x14ac:dyDescent="0.2">
      <c r="A143" s="36" t="s">
        <v>218</v>
      </c>
      <c r="B143" s="36" t="s">
        <v>163</v>
      </c>
      <c r="C143" s="31" t="s">
        <v>219</v>
      </c>
      <c r="D143" s="36" t="s">
        <v>277</v>
      </c>
      <c r="E143" s="12">
        <v>25</v>
      </c>
      <c r="F143" s="12">
        <v>750</v>
      </c>
      <c r="G143" s="12">
        <v>10</v>
      </c>
      <c r="H143" s="12">
        <v>50</v>
      </c>
      <c r="I143" s="12"/>
      <c r="J143" s="13"/>
      <c r="K143" s="12">
        <f t="shared" si="18"/>
        <v>0</v>
      </c>
      <c r="L143" s="12">
        <f t="shared" si="19"/>
        <v>0</v>
      </c>
      <c r="M143" s="14"/>
      <c r="N143" s="15">
        <v>0.04</v>
      </c>
      <c r="O143" s="15">
        <f t="shared" si="20"/>
        <v>0</v>
      </c>
    </row>
    <row r="144" spans="1:17" x14ac:dyDescent="0.2">
      <c r="A144" s="11" t="s">
        <v>132</v>
      </c>
      <c r="B144" s="11" t="s">
        <v>133</v>
      </c>
      <c r="C144" s="11" t="s">
        <v>132</v>
      </c>
      <c r="D144" s="11" t="s">
        <v>275</v>
      </c>
      <c r="E144" s="12">
        <v>25</v>
      </c>
      <c r="F144" s="12">
        <v>900</v>
      </c>
      <c r="G144" s="12">
        <v>10</v>
      </c>
      <c r="H144" s="12">
        <v>50</v>
      </c>
      <c r="I144" s="12"/>
      <c r="J144" s="13"/>
      <c r="K144" s="12">
        <f t="shared" si="18"/>
        <v>0</v>
      </c>
      <c r="L144" s="12">
        <f t="shared" si="19"/>
        <v>0</v>
      </c>
      <c r="M144" s="14"/>
      <c r="N144" s="15">
        <v>0.06</v>
      </c>
      <c r="O144" s="15">
        <f t="shared" si="20"/>
        <v>0</v>
      </c>
    </row>
    <row r="145" spans="1:17" x14ac:dyDescent="0.2">
      <c r="A145" s="36" t="s">
        <v>264</v>
      </c>
      <c r="B145" s="36" t="s">
        <v>133</v>
      </c>
      <c r="C145" s="31" t="s">
        <v>265</v>
      </c>
      <c r="D145" s="36" t="s">
        <v>277</v>
      </c>
      <c r="E145" s="12">
        <v>25</v>
      </c>
      <c r="F145" s="12">
        <v>900</v>
      </c>
      <c r="G145" s="12">
        <v>10</v>
      </c>
      <c r="H145" s="12">
        <v>50</v>
      </c>
      <c r="I145" s="12"/>
      <c r="J145" s="13"/>
      <c r="K145" s="12">
        <f t="shared" si="18"/>
        <v>0</v>
      </c>
      <c r="L145" s="12">
        <f t="shared" si="19"/>
        <v>0</v>
      </c>
      <c r="M145" s="14"/>
      <c r="N145" s="15">
        <v>0.06</v>
      </c>
      <c r="O145" s="15">
        <f t="shared" si="20"/>
        <v>0</v>
      </c>
    </row>
    <row r="146" spans="1:17" x14ac:dyDescent="0.2">
      <c r="A146" s="11" t="s">
        <v>134</v>
      </c>
      <c r="B146" s="11" t="s">
        <v>135</v>
      </c>
      <c r="C146" s="11" t="s">
        <v>134</v>
      </c>
      <c r="D146" s="11" t="s">
        <v>275</v>
      </c>
      <c r="E146" s="12">
        <v>25</v>
      </c>
      <c r="F146" s="12">
        <v>1200</v>
      </c>
      <c r="G146" s="12">
        <v>10</v>
      </c>
      <c r="H146" s="12">
        <v>50</v>
      </c>
      <c r="I146" s="12"/>
      <c r="J146" s="13"/>
      <c r="K146" s="12">
        <f t="shared" si="18"/>
        <v>0</v>
      </c>
      <c r="L146" s="12">
        <f t="shared" si="19"/>
        <v>0</v>
      </c>
      <c r="M146" s="14"/>
      <c r="N146" s="15">
        <v>0.08</v>
      </c>
      <c r="O146" s="15">
        <f t="shared" si="20"/>
        <v>0</v>
      </c>
    </row>
    <row r="147" spans="1:17" x14ac:dyDescent="0.2">
      <c r="A147" s="11" t="s">
        <v>238</v>
      </c>
      <c r="B147" s="11" t="s">
        <v>239</v>
      </c>
      <c r="C147" s="11" t="s">
        <v>238</v>
      </c>
      <c r="D147" s="11" t="s">
        <v>275</v>
      </c>
      <c r="E147" s="12">
        <v>25</v>
      </c>
      <c r="F147" s="12">
        <v>1524</v>
      </c>
      <c r="G147" s="12">
        <v>10</v>
      </c>
      <c r="H147" s="12">
        <v>50</v>
      </c>
      <c r="I147" s="12"/>
      <c r="J147" s="13"/>
      <c r="K147" s="12">
        <f t="shared" si="18"/>
        <v>0</v>
      </c>
      <c r="L147" s="12">
        <f t="shared" si="19"/>
        <v>0</v>
      </c>
      <c r="M147" s="14"/>
      <c r="N147" s="15">
        <v>0.08</v>
      </c>
      <c r="O147" s="15">
        <f t="shared" si="20"/>
        <v>0</v>
      </c>
    </row>
    <row r="148" spans="1:17" x14ac:dyDescent="0.2">
      <c r="A148" s="11" t="s">
        <v>164</v>
      </c>
      <c r="B148" s="11" t="s">
        <v>165</v>
      </c>
      <c r="C148" s="11" t="s">
        <v>164</v>
      </c>
      <c r="D148" s="11" t="s">
        <v>275</v>
      </c>
      <c r="E148" s="12">
        <v>25</v>
      </c>
      <c r="F148" s="12">
        <v>1800</v>
      </c>
      <c r="G148" s="12">
        <v>10</v>
      </c>
      <c r="H148" s="12">
        <v>50</v>
      </c>
      <c r="I148" s="12"/>
      <c r="J148" s="13"/>
      <c r="K148" s="12">
        <f t="shared" si="18"/>
        <v>0</v>
      </c>
      <c r="L148" s="12">
        <f t="shared" si="19"/>
        <v>0</v>
      </c>
      <c r="M148" s="14"/>
      <c r="N148" s="15">
        <v>0.12</v>
      </c>
      <c r="O148" s="15">
        <f t="shared" si="20"/>
        <v>0</v>
      </c>
    </row>
    <row r="149" spans="1:17" x14ac:dyDescent="0.2">
      <c r="A149" s="36" t="s">
        <v>227</v>
      </c>
      <c r="B149" s="36" t="s">
        <v>165</v>
      </c>
      <c r="C149" s="36">
        <v>90445900</v>
      </c>
      <c r="D149" s="36" t="s">
        <v>277</v>
      </c>
      <c r="E149" s="12">
        <v>25</v>
      </c>
      <c r="F149" s="12">
        <v>1800</v>
      </c>
      <c r="G149" s="12">
        <v>10</v>
      </c>
      <c r="H149" s="12">
        <v>50</v>
      </c>
      <c r="I149" s="12"/>
      <c r="J149" s="13"/>
      <c r="K149" s="12">
        <f t="shared" si="18"/>
        <v>0</v>
      </c>
      <c r="L149" s="12">
        <f t="shared" si="19"/>
        <v>0</v>
      </c>
      <c r="M149" s="14"/>
      <c r="N149" s="15">
        <v>0.12</v>
      </c>
      <c r="O149" s="15">
        <f t="shared" si="20"/>
        <v>0</v>
      </c>
      <c r="P149" s="43"/>
    </row>
    <row r="150" spans="1:17" x14ac:dyDescent="0.2">
      <c r="A150" s="36" t="s">
        <v>301</v>
      </c>
      <c r="B150" s="36" t="s">
        <v>302</v>
      </c>
      <c r="C150" s="36">
        <v>90446000</v>
      </c>
      <c r="D150" s="36" t="s">
        <v>277</v>
      </c>
      <c r="E150" s="12">
        <v>25</v>
      </c>
      <c r="F150" s="12">
        <v>2400</v>
      </c>
      <c r="G150" s="12">
        <v>10</v>
      </c>
      <c r="H150" s="12">
        <v>50</v>
      </c>
      <c r="I150" s="12"/>
      <c r="J150" s="13"/>
      <c r="K150" s="12">
        <f t="shared" si="18"/>
        <v>0</v>
      </c>
      <c r="L150" s="12">
        <f t="shared" si="19"/>
        <v>0</v>
      </c>
      <c r="M150" s="14"/>
      <c r="N150" s="15">
        <v>0.12</v>
      </c>
      <c r="O150" s="15">
        <f t="shared" si="20"/>
        <v>0</v>
      </c>
      <c r="P150" s="43">
        <f>SUM(O134:O150)</f>
        <v>0</v>
      </c>
      <c r="Q150" s="3" t="e">
        <f>P150*100/$P$151</f>
        <v>#DIV/0!</v>
      </c>
    </row>
    <row r="151" spans="1:17" x14ac:dyDescent="0.2">
      <c r="A151" s="313"/>
      <c r="B151" s="313"/>
      <c r="C151" s="313"/>
      <c r="D151" s="313"/>
      <c r="E151" s="313"/>
      <c r="F151" s="313"/>
      <c r="G151" s="313"/>
      <c r="H151" s="314"/>
      <c r="I151" s="36">
        <f t="shared" ref="I151:J151" si="21">SUBTOTAL(9,I5:I150)</f>
        <v>500</v>
      </c>
      <c r="J151" s="36">
        <f t="shared" si="21"/>
        <v>0</v>
      </c>
      <c r="K151" s="36">
        <f>SUBTOTAL(9,K5:K150)</f>
        <v>500</v>
      </c>
      <c r="L151" s="36">
        <f>SUBTOTAL(9,L5:L150)</f>
        <v>10</v>
      </c>
      <c r="M151" s="32"/>
      <c r="N151" s="12"/>
      <c r="O151" s="36">
        <f>SUBTOTAL(9,O5:O150)</f>
        <v>0.89999999999999991</v>
      </c>
      <c r="P151" s="3">
        <f>SUM(P5:P150)</f>
        <v>0</v>
      </c>
      <c r="Q151" s="3" t="e">
        <f>SUM(Q5:Q150)</f>
        <v>#DIV/0!</v>
      </c>
    </row>
    <row r="152" spans="1:17" x14ac:dyDescent="0.2">
      <c r="A152" s="312"/>
      <c r="B152" s="313"/>
      <c r="C152" s="313"/>
      <c r="D152" s="313"/>
      <c r="E152" s="313"/>
      <c r="F152" s="313"/>
      <c r="G152" s="313"/>
      <c r="H152" s="314"/>
      <c r="I152" s="36">
        <v>10</v>
      </c>
      <c r="J152" s="36"/>
      <c r="K152" s="36"/>
      <c r="L152" s="36">
        <f>SUM(I152:J152)</f>
        <v>10</v>
      </c>
      <c r="O152" s="3">
        <f>O151/30</f>
        <v>2.9999999999999995E-2</v>
      </c>
    </row>
    <row r="153" spans="1:17" x14ac:dyDescent="0.2">
      <c r="A153" s="312"/>
      <c r="B153" s="313"/>
      <c r="C153" s="313"/>
      <c r="D153" s="313"/>
      <c r="E153" s="313"/>
      <c r="F153" s="313"/>
      <c r="G153" s="313"/>
      <c r="H153" s="314"/>
      <c r="I153" s="36">
        <v>0.9</v>
      </c>
      <c r="J153" s="36"/>
      <c r="K153" s="36"/>
      <c r="L153" s="36">
        <f>SUM(I153:J153)</f>
        <v>0.9</v>
      </c>
    </row>
    <row r="154" spans="1:17" x14ac:dyDescent="0.2">
      <c r="A154" s="34"/>
      <c r="B154" s="34"/>
      <c r="C154" s="34"/>
      <c r="D154" s="34"/>
      <c r="E154" s="34"/>
      <c r="F154" s="34"/>
      <c r="G154" s="34"/>
      <c r="H154" s="34"/>
    </row>
    <row r="155" spans="1:17" x14ac:dyDescent="0.2">
      <c r="A155" s="28" t="s">
        <v>136</v>
      </c>
      <c r="B155" s="28" t="s">
        <v>136</v>
      </c>
      <c r="C155" s="30"/>
      <c r="D155" s="30"/>
      <c r="E155" s="8" t="s">
        <v>10</v>
      </c>
      <c r="F155" s="8" t="s">
        <v>137</v>
      </c>
      <c r="G155" s="300" t="s">
        <v>138</v>
      </c>
      <c r="H155" s="301"/>
      <c r="I155" s="20"/>
      <c r="J155" s="20"/>
      <c r="K155" s="12"/>
      <c r="L155" s="12"/>
      <c r="M155" s="35"/>
      <c r="N155" s="12"/>
      <c r="O155" s="15"/>
    </row>
    <row r="156" spans="1:17" x14ac:dyDescent="0.2">
      <c r="A156" s="36"/>
      <c r="B156" s="36"/>
      <c r="C156" s="36"/>
      <c r="D156" s="36"/>
      <c r="E156" s="8"/>
      <c r="F156" s="8"/>
      <c r="G156" s="8" t="s">
        <v>139</v>
      </c>
      <c r="H156" s="8" t="s">
        <v>140</v>
      </c>
      <c r="I156" s="8"/>
      <c r="J156" s="8" t="s">
        <v>140</v>
      </c>
      <c r="K156" s="36" t="s">
        <v>140</v>
      </c>
      <c r="L156" s="36" t="s">
        <v>12</v>
      </c>
      <c r="M156" s="37"/>
      <c r="N156" s="12"/>
      <c r="O156" s="15"/>
    </row>
    <row r="157" spans="1:17" x14ac:dyDescent="0.2">
      <c r="A157" s="38" t="s">
        <v>142</v>
      </c>
      <c r="B157" s="38" t="s">
        <v>143</v>
      </c>
      <c r="C157" s="38" t="s">
        <v>142</v>
      </c>
      <c r="D157" s="38" t="s">
        <v>142</v>
      </c>
      <c r="E157" s="12">
        <v>13</v>
      </c>
      <c r="F157" s="12">
        <v>25</v>
      </c>
      <c r="G157" s="12">
        <v>5</v>
      </c>
      <c r="H157" s="12">
        <v>125</v>
      </c>
      <c r="I157" s="12"/>
      <c r="J157" s="12"/>
      <c r="K157" s="12">
        <f>SUM(I157:J157)</f>
        <v>0</v>
      </c>
      <c r="L157" s="12">
        <f>$K157/$H157</f>
        <v>0</v>
      </c>
      <c r="M157" s="39"/>
      <c r="N157" s="15">
        <v>0.09</v>
      </c>
      <c r="O157" s="15">
        <f>$L157*$N157</f>
        <v>0</v>
      </c>
    </row>
    <row r="158" spans="1:17" x14ac:dyDescent="0.2">
      <c r="A158" s="38" t="s">
        <v>144</v>
      </c>
      <c r="B158" s="38" t="s">
        <v>145</v>
      </c>
      <c r="C158" s="38" t="s">
        <v>144</v>
      </c>
      <c r="D158" s="38" t="s">
        <v>144</v>
      </c>
      <c r="E158" s="12">
        <v>19</v>
      </c>
      <c r="F158" s="12">
        <v>25</v>
      </c>
      <c r="G158" s="12">
        <v>5</v>
      </c>
      <c r="H158" s="12">
        <v>125</v>
      </c>
      <c r="I158" s="12"/>
      <c r="J158" s="12"/>
      <c r="K158" s="12">
        <f>SUM(I158:J158)</f>
        <v>0</v>
      </c>
      <c r="L158" s="12">
        <f>$K158/$H158</f>
        <v>0</v>
      </c>
      <c r="M158" s="39"/>
      <c r="N158" s="15">
        <v>0.15</v>
      </c>
      <c r="O158" s="15">
        <f>$L158*$N158</f>
        <v>0</v>
      </c>
    </row>
    <row r="159" spans="1:17" x14ac:dyDescent="0.2">
      <c r="B159" s="3"/>
      <c r="I159" s="36"/>
      <c r="J159" s="36">
        <f t="shared" ref="J159" si="22">SUM(J157:J158)</f>
        <v>0</v>
      </c>
      <c r="K159" s="36">
        <f>SUBTOTAL(9,K157:K158)</f>
        <v>0</v>
      </c>
      <c r="L159" s="36">
        <f>SUBTOTAL(9,L157:L158)</f>
        <v>0</v>
      </c>
      <c r="M159" s="37"/>
      <c r="N159" s="12"/>
      <c r="O159" s="33">
        <f>SUBTOTAL(9,O157:O158)</f>
        <v>0</v>
      </c>
    </row>
    <row r="160" spans="1:17" x14ac:dyDescent="0.2">
      <c r="B160" s="3"/>
      <c r="I160" s="40"/>
      <c r="J160" s="40"/>
      <c r="K160" s="36">
        <v>0</v>
      </c>
      <c r="L160" s="36">
        <v>0</v>
      </c>
      <c r="M160" s="35"/>
      <c r="N160" s="12"/>
      <c r="O160" s="33">
        <v>0</v>
      </c>
    </row>
  </sheetData>
  <autoFilter ref="D3:D153"/>
  <mergeCells count="10">
    <mergeCell ref="A153:H153"/>
    <mergeCell ref="G155:H155"/>
    <mergeCell ref="A1:D1"/>
    <mergeCell ref="A2:D2"/>
    <mergeCell ref="G3:H3"/>
    <mergeCell ref="K3:L3"/>
    <mergeCell ref="N3:O3"/>
    <mergeCell ref="A117:B117"/>
    <mergeCell ref="A151:H151"/>
    <mergeCell ref="A152:H152"/>
  </mergeCells>
  <conditionalFormatting sqref="A5:XFD150">
    <cfRule type="expression" dxfId="43" priority="2">
      <formula>MOD(ROW(),2)</formula>
    </cfRule>
  </conditionalFormatting>
  <conditionalFormatting sqref="K5:K150">
    <cfRule type="cellIs" dxfId="42" priority="1" operator="greaterThan">
      <formula>10000</formula>
    </cfRule>
    <cfRule type="cellIs" dxfId="41" priority="4" operator="greaterThan">
      <formula>10000</formula>
    </cfRule>
  </conditionalFormatting>
  <conditionalFormatting sqref="K118:K150">
    <cfRule type="cellIs" dxfId="40" priority="9" operator="greaterThan">
      <formula>2000</formula>
    </cfRule>
  </conditionalFormatting>
  <conditionalFormatting sqref="O5:O116">
    <cfRule type="cellIs" dxfId="39" priority="3" operator="greaterThan">
      <formula>10</formula>
    </cfRule>
  </conditionalFormatting>
  <pageMargins left="0.25" right="0.25" top="0.75" bottom="0.75" header="0.3" footer="0.3"/>
  <pageSetup paperSize="9" scale="77" fitToHeight="0" orientation="landscape" r:id="rId1"/>
  <headerFooter alignWithMargins="0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0">
    <pageSetUpPr fitToPage="1"/>
  </sheetPr>
  <dimension ref="A1:Q160"/>
  <sheetViews>
    <sheetView zoomScaleNormal="100" workbookViewId="0">
      <pane xSplit="4" ySplit="4" topLeftCell="E5" activePane="bottomRight" state="frozen"/>
      <selection pane="topRight" activeCell="D1" sqref="D1"/>
      <selection pane="bottomLeft" activeCell="A4" sqref="A4"/>
      <selection pane="bottomRight" activeCell="E5" sqref="E5"/>
    </sheetView>
  </sheetViews>
  <sheetFormatPr defaultColWidth="9.140625" defaultRowHeight="12.75" x14ac:dyDescent="0.2"/>
  <cols>
    <col min="1" max="1" width="12.5703125" style="3" customWidth="1"/>
    <col min="2" max="2" width="14" style="41" customWidth="1"/>
    <col min="3" max="3" width="14" style="3" bestFit="1" customWidth="1"/>
    <col min="4" max="4" width="12.28515625" style="3" customWidth="1"/>
    <col min="5" max="5" width="7.85546875" style="3" customWidth="1"/>
    <col min="6" max="6" width="8.5703125" style="3" customWidth="1"/>
    <col min="7" max="7" width="6.140625" style="3" customWidth="1"/>
    <col min="8" max="8" width="6.42578125" style="3" customWidth="1"/>
    <col min="9" max="9" width="10.140625" style="3" customWidth="1"/>
    <col min="10" max="10" width="8.28515625" style="3" customWidth="1"/>
    <col min="11" max="11" width="10.7109375" style="3" bestFit="1" customWidth="1"/>
    <col min="12" max="12" width="8.28515625" style="3" bestFit="1" customWidth="1"/>
    <col min="13" max="14" width="9.42578125" style="3" customWidth="1"/>
    <col min="15" max="15" width="9.28515625" style="3" customWidth="1"/>
    <col min="16" max="16384" width="9.140625" style="3"/>
  </cols>
  <sheetData>
    <row r="1" spans="1:15" x14ac:dyDescent="0.2">
      <c r="A1" s="315" t="s">
        <v>281</v>
      </c>
      <c r="B1" s="315"/>
      <c r="C1" s="315"/>
      <c r="D1" s="315"/>
      <c r="I1" s="46"/>
    </row>
    <row r="2" spans="1:15" x14ac:dyDescent="0.2">
      <c r="A2" s="316" t="s">
        <v>320</v>
      </c>
      <c r="B2" s="317"/>
      <c r="C2" s="317"/>
      <c r="D2" s="317"/>
      <c r="E2" s="29"/>
      <c r="F2" s="29"/>
      <c r="G2" s="29"/>
      <c r="H2" s="29"/>
      <c r="I2" s="29"/>
      <c r="J2" s="29"/>
      <c r="K2" s="29"/>
      <c r="L2" s="29"/>
      <c r="M2" s="29"/>
      <c r="N2" s="29"/>
      <c r="O2" s="30"/>
    </row>
    <row r="3" spans="1:15" x14ac:dyDescent="0.2">
      <c r="A3" s="4" t="s">
        <v>0</v>
      </c>
      <c r="B3" s="4" t="s">
        <v>1</v>
      </c>
      <c r="C3" s="4" t="s">
        <v>2</v>
      </c>
      <c r="D3" s="4" t="s">
        <v>274</v>
      </c>
      <c r="E3" s="4" t="s">
        <v>3</v>
      </c>
      <c r="F3" s="4" t="s">
        <v>4</v>
      </c>
      <c r="G3" s="300" t="s">
        <v>5</v>
      </c>
      <c r="H3" s="301"/>
      <c r="I3" s="50"/>
      <c r="J3" s="5"/>
      <c r="K3" s="300" t="s">
        <v>6</v>
      </c>
      <c r="L3" s="301"/>
      <c r="M3" s="6"/>
      <c r="N3" s="300" t="s">
        <v>7</v>
      </c>
      <c r="O3" s="301"/>
    </row>
    <row r="4" spans="1:15" x14ac:dyDescent="0.2">
      <c r="A4" s="37" t="s">
        <v>8</v>
      </c>
      <c r="B4" s="37"/>
      <c r="C4" s="49"/>
      <c r="D4" s="49"/>
      <c r="E4" s="7" t="s">
        <v>9</v>
      </c>
      <c r="F4" s="36" t="s">
        <v>10</v>
      </c>
      <c r="G4" s="8" t="s">
        <v>11</v>
      </c>
      <c r="H4" s="8" t="s">
        <v>12</v>
      </c>
      <c r="I4" s="36"/>
      <c r="J4" s="36"/>
      <c r="K4" s="8" t="s">
        <v>13</v>
      </c>
      <c r="L4" s="8" t="s">
        <v>12</v>
      </c>
      <c r="M4" s="9"/>
      <c r="N4" s="10" t="s">
        <v>14</v>
      </c>
      <c r="O4" s="10" t="s">
        <v>15</v>
      </c>
    </row>
    <row r="5" spans="1:15" x14ac:dyDescent="0.2">
      <c r="A5" s="11" t="s">
        <v>146</v>
      </c>
      <c r="B5" s="11" t="s">
        <v>147</v>
      </c>
      <c r="C5" s="11" t="s">
        <v>146</v>
      </c>
      <c r="D5" s="11" t="s">
        <v>275</v>
      </c>
      <c r="E5" s="12">
        <v>15</v>
      </c>
      <c r="F5" s="12">
        <v>1800</v>
      </c>
      <c r="G5" s="12">
        <v>10</v>
      </c>
      <c r="H5" s="12">
        <v>50</v>
      </c>
      <c r="I5" s="12"/>
      <c r="J5" s="13"/>
      <c r="K5" s="12">
        <f t="shared" ref="K5:K20" si="0">SUM(I5:J5)</f>
        <v>0</v>
      </c>
      <c r="L5" s="12">
        <f t="shared" ref="L5:L20" si="1">$K5/$H5</f>
        <v>0</v>
      </c>
      <c r="M5" s="14"/>
      <c r="N5" s="15">
        <v>0.06</v>
      </c>
      <c r="O5" s="15">
        <f t="shared" ref="O5:O20" si="2">$L5*$N5</f>
        <v>0</v>
      </c>
    </row>
    <row r="6" spans="1:15" x14ac:dyDescent="0.2">
      <c r="A6" s="16" t="s">
        <v>244</v>
      </c>
      <c r="B6" s="16" t="s">
        <v>147</v>
      </c>
      <c r="C6" s="16" t="s">
        <v>245</v>
      </c>
      <c r="D6" s="16" t="s">
        <v>276</v>
      </c>
      <c r="E6" s="12">
        <v>15</v>
      </c>
      <c r="F6" s="12">
        <v>1800</v>
      </c>
      <c r="G6" s="12">
        <v>10</v>
      </c>
      <c r="H6" s="12">
        <v>50</v>
      </c>
      <c r="I6" s="12"/>
      <c r="J6" s="13"/>
      <c r="K6" s="12">
        <f t="shared" si="0"/>
        <v>0</v>
      </c>
      <c r="L6" s="12">
        <f t="shared" si="1"/>
        <v>0</v>
      </c>
      <c r="M6" s="14"/>
      <c r="N6" s="15">
        <v>0.06</v>
      </c>
      <c r="O6" s="15">
        <f t="shared" si="2"/>
        <v>0</v>
      </c>
    </row>
    <row r="7" spans="1:15" x14ac:dyDescent="0.2">
      <c r="A7" s="11" t="s">
        <v>148</v>
      </c>
      <c r="B7" s="11" t="s">
        <v>149</v>
      </c>
      <c r="C7" s="11" t="s">
        <v>148</v>
      </c>
      <c r="D7" s="11" t="s">
        <v>275</v>
      </c>
      <c r="E7" s="12">
        <v>15</v>
      </c>
      <c r="F7" s="12">
        <v>1524</v>
      </c>
      <c r="G7" s="12">
        <v>10</v>
      </c>
      <c r="H7" s="12">
        <v>50</v>
      </c>
      <c r="I7" s="12"/>
      <c r="J7" s="13"/>
      <c r="K7" s="12">
        <f t="shared" si="0"/>
        <v>0</v>
      </c>
      <c r="L7" s="12">
        <f t="shared" si="1"/>
        <v>0</v>
      </c>
      <c r="M7" s="14"/>
      <c r="N7" s="15">
        <v>0.05</v>
      </c>
      <c r="O7" s="15">
        <f t="shared" si="2"/>
        <v>0</v>
      </c>
    </row>
    <row r="8" spans="1:15" x14ac:dyDescent="0.2">
      <c r="A8" s="16" t="s">
        <v>246</v>
      </c>
      <c r="B8" s="16" t="s">
        <v>149</v>
      </c>
      <c r="C8" s="16" t="s">
        <v>247</v>
      </c>
      <c r="D8" s="16" t="s">
        <v>276</v>
      </c>
      <c r="E8" s="12">
        <v>15</v>
      </c>
      <c r="F8" s="12">
        <v>1500</v>
      </c>
      <c r="G8" s="12">
        <v>10</v>
      </c>
      <c r="H8" s="12">
        <v>50</v>
      </c>
      <c r="I8" s="12"/>
      <c r="J8" s="13"/>
      <c r="K8" s="12">
        <f t="shared" si="0"/>
        <v>0</v>
      </c>
      <c r="L8" s="12">
        <f t="shared" si="1"/>
        <v>0</v>
      </c>
      <c r="M8" s="14"/>
      <c r="N8" s="15">
        <v>0.05</v>
      </c>
      <c r="O8" s="15">
        <f t="shared" si="2"/>
        <v>0</v>
      </c>
    </row>
    <row r="9" spans="1:15" x14ac:dyDescent="0.2">
      <c r="A9" s="11" t="s">
        <v>16</v>
      </c>
      <c r="B9" s="11" t="s">
        <v>17</v>
      </c>
      <c r="C9" s="11" t="s">
        <v>16</v>
      </c>
      <c r="D9" s="11" t="s">
        <v>275</v>
      </c>
      <c r="E9" s="12">
        <v>15</v>
      </c>
      <c r="F9" s="12">
        <v>1220</v>
      </c>
      <c r="G9" s="12">
        <v>10</v>
      </c>
      <c r="H9" s="12">
        <v>50</v>
      </c>
      <c r="I9" s="12"/>
      <c r="J9" s="13"/>
      <c r="K9" s="12">
        <f t="shared" si="0"/>
        <v>0</v>
      </c>
      <c r="L9" s="12">
        <f t="shared" si="1"/>
        <v>0</v>
      </c>
      <c r="M9" s="14"/>
      <c r="N9" s="15">
        <v>0.04</v>
      </c>
      <c r="O9" s="15">
        <f t="shared" si="2"/>
        <v>0</v>
      </c>
    </row>
    <row r="10" spans="1:15" x14ac:dyDescent="0.2">
      <c r="A10" s="16" t="s">
        <v>18</v>
      </c>
      <c r="B10" s="16" t="s">
        <v>17</v>
      </c>
      <c r="C10" s="16" t="s">
        <v>19</v>
      </c>
      <c r="D10" s="16" t="s">
        <v>276</v>
      </c>
      <c r="E10" s="12">
        <v>15</v>
      </c>
      <c r="F10" s="12">
        <v>1200</v>
      </c>
      <c r="G10" s="12">
        <v>10</v>
      </c>
      <c r="H10" s="12">
        <v>50</v>
      </c>
      <c r="I10" s="12"/>
      <c r="J10" s="13"/>
      <c r="K10" s="12">
        <f t="shared" si="0"/>
        <v>0</v>
      </c>
      <c r="L10" s="12">
        <f t="shared" si="1"/>
        <v>0</v>
      </c>
      <c r="M10" s="14"/>
      <c r="N10" s="15">
        <v>0.04</v>
      </c>
      <c r="O10" s="15">
        <f t="shared" si="2"/>
        <v>0</v>
      </c>
    </row>
    <row r="11" spans="1:15" x14ac:dyDescent="0.2">
      <c r="A11" s="11" t="s">
        <v>20</v>
      </c>
      <c r="B11" s="11" t="s">
        <v>21</v>
      </c>
      <c r="C11" s="11" t="s">
        <v>20</v>
      </c>
      <c r="D11" s="11" t="s">
        <v>275</v>
      </c>
      <c r="E11" s="12">
        <v>15</v>
      </c>
      <c r="F11" s="12">
        <v>915</v>
      </c>
      <c r="G11" s="12">
        <v>10</v>
      </c>
      <c r="H11" s="12">
        <v>100</v>
      </c>
      <c r="I11" s="12"/>
      <c r="J11" s="13"/>
      <c r="K11" s="12">
        <f t="shared" si="0"/>
        <v>0</v>
      </c>
      <c r="L11" s="12">
        <f t="shared" si="1"/>
        <v>0</v>
      </c>
      <c r="M11" s="14"/>
      <c r="N11" s="15">
        <v>0.05</v>
      </c>
      <c r="O11" s="15">
        <f t="shared" si="2"/>
        <v>0</v>
      </c>
    </row>
    <row r="12" spans="1:15" x14ac:dyDescent="0.2">
      <c r="A12" s="16" t="s">
        <v>22</v>
      </c>
      <c r="B12" s="16" t="s">
        <v>21</v>
      </c>
      <c r="C12" s="16" t="s">
        <v>23</v>
      </c>
      <c r="D12" s="16" t="s">
        <v>276</v>
      </c>
      <c r="E12" s="12">
        <v>15</v>
      </c>
      <c r="F12" s="12">
        <v>900</v>
      </c>
      <c r="G12" s="12">
        <v>10</v>
      </c>
      <c r="H12" s="12">
        <v>100</v>
      </c>
      <c r="I12" s="12"/>
      <c r="J12" s="13"/>
      <c r="K12" s="12">
        <f t="shared" si="0"/>
        <v>0</v>
      </c>
      <c r="L12" s="12">
        <f t="shared" si="1"/>
        <v>0</v>
      </c>
      <c r="M12" s="14"/>
      <c r="N12" s="15">
        <v>0.05</v>
      </c>
      <c r="O12" s="15">
        <f t="shared" si="2"/>
        <v>0</v>
      </c>
    </row>
    <row r="13" spans="1:15" x14ac:dyDescent="0.2">
      <c r="A13" s="13" t="s">
        <v>166</v>
      </c>
      <c r="B13" s="13" t="s">
        <v>21</v>
      </c>
      <c r="C13" s="13">
        <v>90441800</v>
      </c>
      <c r="D13" s="36" t="s">
        <v>277</v>
      </c>
      <c r="E13" s="12" t="s">
        <v>167</v>
      </c>
      <c r="F13" s="12">
        <v>900</v>
      </c>
      <c r="G13" s="12">
        <v>10</v>
      </c>
      <c r="H13" s="12">
        <v>100</v>
      </c>
      <c r="I13" s="12"/>
      <c r="J13" s="13"/>
      <c r="K13" s="12">
        <f t="shared" si="0"/>
        <v>0</v>
      </c>
      <c r="L13" s="12">
        <f t="shared" si="1"/>
        <v>0</v>
      </c>
      <c r="M13" s="14"/>
      <c r="N13" s="15">
        <v>0.05</v>
      </c>
      <c r="O13" s="15">
        <f t="shared" si="2"/>
        <v>0</v>
      </c>
    </row>
    <row r="14" spans="1:15" x14ac:dyDescent="0.2">
      <c r="A14" s="11" t="s">
        <v>150</v>
      </c>
      <c r="B14" s="11" t="s">
        <v>151</v>
      </c>
      <c r="C14" s="11" t="s">
        <v>150</v>
      </c>
      <c r="D14" s="11" t="s">
        <v>275</v>
      </c>
      <c r="E14" s="12">
        <v>15</v>
      </c>
      <c r="F14" s="12">
        <v>760</v>
      </c>
      <c r="G14" s="12">
        <v>10</v>
      </c>
      <c r="H14" s="12">
        <v>100</v>
      </c>
      <c r="I14" s="12"/>
      <c r="J14" s="13"/>
      <c r="K14" s="12">
        <f t="shared" si="0"/>
        <v>0</v>
      </c>
      <c r="L14" s="12">
        <f t="shared" si="1"/>
        <v>0</v>
      </c>
      <c r="M14" s="14"/>
      <c r="N14" s="15">
        <v>0.04</v>
      </c>
      <c r="O14" s="15">
        <f t="shared" si="2"/>
        <v>0</v>
      </c>
    </row>
    <row r="15" spans="1:15" x14ac:dyDescent="0.2">
      <c r="A15" s="16" t="s">
        <v>152</v>
      </c>
      <c r="B15" s="16" t="s">
        <v>151</v>
      </c>
      <c r="C15" s="16" t="s">
        <v>153</v>
      </c>
      <c r="D15" s="16" t="s">
        <v>276</v>
      </c>
      <c r="E15" s="12">
        <v>15</v>
      </c>
      <c r="F15" s="12">
        <v>750</v>
      </c>
      <c r="G15" s="12">
        <v>10</v>
      </c>
      <c r="H15" s="12">
        <v>100</v>
      </c>
      <c r="I15" s="12"/>
      <c r="J15" s="13"/>
      <c r="K15" s="12">
        <f t="shared" si="0"/>
        <v>0</v>
      </c>
      <c r="L15" s="12">
        <f t="shared" si="1"/>
        <v>0</v>
      </c>
      <c r="M15" s="14"/>
      <c r="N15" s="15">
        <v>0.04</v>
      </c>
      <c r="O15" s="15">
        <f t="shared" si="2"/>
        <v>0</v>
      </c>
    </row>
    <row r="16" spans="1:15" x14ac:dyDescent="0.2">
      <c r="A16" s="11" t="s">
        <v>24</v>
      </c>
      <c r="B16" s="11" t="s">
        <v>25</v>
      </c>
      <c r="C16" s="11" t="s">
        <v>24</v>
      </c>
      <c r="D16" s="11" t="s">
        <v>275</v>
      </c>
      <c r="E16" s="12">
        <v>15</v>
      </c>
      <c r="F16" s="12">
        <v>610</v>
      </c>
      <c r="G16" s="12">
        <v>10</v>
      </c>
      <c r="H16" s="12">
        <v>100</v>
      </c>
      <c r="I16" s="12"/>
      <c r="J16" s="13"/>
      <c r="K16" s="12">
        <f t="shared" si="0"/>
        <v>0</v>
      </c>
      <c r="L16" s="12">
        <f t="shared" si="1"/>
        <v>0</v>
      </c>
      <c r="M16" s="14"/>
      <c r="N16" s="15">
        <v>0.04</v>
      </c>
      <c r="O16" s="15">
        <f t="shared" si="2"/>
        <v>0</v>
      </c>
    </row>
    <row r="17" spans="1:17" x14ac:dyDescent="0.2">
      <c r="A17" s="36" t="s">
        <v>168</v>
      </c>
      <c r="B17" s="36" t="s">
        <v>25</v>
      </c>
      <c r="C17" s="36">
        <v>90441600</v>
      </c>
      <c r="D17" s="36" t="s">
        <v>277</v>
      </c>
      <c r="E17" s="12" t="s">
        <v>167</v>
      </c>
      <c r="F17" s="12">
        <v>600</v>
      </c>
      <c r="G17" s="12">
        <v>10</v>
      </c>
      <c r="H17" s="12">
        <v>100</v>
      </c>
      <c r="I17" s="12"/>
      <c r="J17" s="13"/>
      <c r="K17" s="12">
        <f t="shared" si="0"/>
        <v>0</v>
      </c>
      <c r="L17" s="12">
        <f t="shared" si="1"/>
        <v>0</v>
      </c>
      <c r="M17" s="14"/>
      <c r="N17" s="15">
        <v>0.04</v>
      </c>
      <c r="O17" s="15">
        <f t="shared" si="2"/>
        <v>0</v>
      </c>
    </row>
    <row r="18" spans="1:17" x14ac:dyDescent="0.2">
      <c r="A18" s="11" t="s">
        <v>26</v>
      </c>
      <c r="B18" s="11" t="s">
        <v>27</v>
      </c>
      <c r="C18" s="11" t="s">
        <v>26</v>
      </c>
      <c r="D18" s="11" t="s">
        <v>275</v>
      </c>
      <c r="E18" s="12">
        <v>15</v>
      </c>
      <c r="F18" s="12">
        <v>457</v>
      </c>
      <c r="G18" s="12">
        <v>10</v>
      </c>
      <c r="H18" s="12">
        <v>200</v>
      </c>
      <c r="I18" s="12"/>
      <c r="J18" s="13"/>
      <c r="K18" s="12">
        <f t="shared" si="0"/>
        <v>0</v>
      </c>
      <c r="L18" s="12">
        <f t="shared" si="1"/>
        <v>0</v>
      </c>
      <c r="M18" s="14"/>
      <c r="N18" s="15">
        <v>0.05</v>
      </c>
      <c r="O18" s="15">
        <f t="shared" si="2"/>
        <v>0</v>
      </c>
    </row>
    <row r="19" spans="1:17" x14ac:dyDescent="0.2">
      <c r="A19" s="36" t="s">
        <v>169</v>
      </c>
      <c r="B19" s="36" t="s">
        <v>27</v>
      </c>
      <c r="C19" s="36">
        <v>90441400</v>
      </c>
      <c r="D19" s="36" t="s">
        <v>277</v>
      </c>
      <c r="E19" s="12" t="s">
        <v>167</v>
      </c>
      <c r="F19" s="12">
        <v>450</v>
      </c>
      <c r="G19" s="12">
        <v>10</v>
      </c>
      <c r="H19" s="12">
        <v>200</v>
      </c>
      <c r="I19" s="12"/>
      <c r="J19" s="13"/>
      <c r="K19" s="12">
        <f t="shared" si="0"/>
        <v>0</v>
      </c>
      <c r="L19" s="12">
        <f t="shared" si="1"/>
        <v>0</v>
      </c>
      <c r="M19" s="14"/>
      <c r="N19" s="15">
        <v>0.05</v>
      </c>
      <c r="O19" s="15">
        <f t="shared" si="2"/>
        <v>0</v>
      </c>
    </row>
    <row r="20" spans="1:17" x14ac:dyDescent="0.2">
      <c r="A20" s="11" t="s">
        <v>258</v>
      </c>
      <c r="B20" s="11" t="s">
        <v>259</v>
      </c>
      <c r="C20" s="11" t="s">
        <v>258</v>
      </c>
      <c r="D20" s="11" t="s">
        <v>275</v>
      </c>
      <c r="E20" s="12">
        <v>15</v>
      </c>
      <c r="F20" s="12">
        <v>375</v>
      </c>
      <c r="G20" s="12">
        <v>10</v>
      </c>
      <c r="H20" s="12">
        <v>200</v>
      </c>
      <c r="I20" s="12"/>
      <c r="J20" s="13"/>
      <c r="K20" s="12">
        <f t="shared" si="0"/>
        <v>0</v>
      </c>
      <c r="L20" s="12">
        <f t="shared" si="1"/>
        <v>0</v>
      </c>
      <c r="M20" s="14"/>
      <c r="N20" s="15">
        <v>0.06</v>
      </c>
      <c r="O20" s="15">
        <f t="shared" si="2"/>
        <v>0</v>
      </c>
      <c r="P20" s="43">
        <f>SUM(O5:O20)</f>
        <v>0</v>
      </c>
      <c r="Q20" s="3" t="e">
        <f>P20*100/$P$151</f>
        <v>#DIV/0!</v>
      </c>
    </row>
    <row r="21" spans="1:17" ht="15" x14ac:dyDescent="0.2">
      <c r="A21" s="17" t="s">
        <v>28</v>
      </c>
      <c r="B21" s="17"/>
      <c r="C21" s="18"/>
      <c r="D21" s="18"/>
      <c r="E21" s="19"/>
      <c r="F21" s="12"/>
      <c r="G21" s="20"/>
      <c r="H21" s="20"/>
      <c r="I21" s="12"/>
      <c r="J21" s="21"/>
      <c r="K21" s="12"/>
      <c r="L21" s="12"/>
      <c r="M21" s="14"/>
      <c r="N21" s="12"/>
      <c r="O21" s="15"/>
    </row>
    <row r="22" spans="1:17" x14ac:dyDescent="0.2">
      <c r="A22" s="11" t="s">
        <v>242</v>
      </c>
      <c r="B22" s="11" t="s">
        <v>243</v>
      </c>
      <c r="C22" s="11" t="s">
        <v>242</v>
      </c>
      <c r="D22" s="11" t="s">
        <v>275</v>
      </c>
      <c r="E22" s="12">
        <v>20</v>
      </c>
      <c r="F22" s="12">
        <v>2400</v>
      </c>
      <c r="G22" s="12">
        <v>10</v>
      </c>
      <c r="H22" s="12">
        <v>50</v>
      </c>
      <c r="I22" s="12"/>
      <c r="J22" s="13"/>
      <c r="K22" s="12">
        <f t="shared" ref="K22:K44" si="3">SUM(I22:J22)</f>
        <v>0</v>
      </c>
      <c r="L22" s="12">
        <f t="shared" ref="L22:L44" si="4">$K22/$H22</f>
        <v>0</v>
      </c>
      <c r="M22" s="14"/>
      <c r="N22" s="15">
        <v>7.0000000000000007E-2</v>
      </c>
      <c r="O22" s="15">
        <f t="shared" ref="O22:O44" si="5">$L22*$N22</f>
        <v>0</v>
      </c>
    </row>
    <row r="23" spans="1:17" x14ac:dyDescent="0.2">
      <c r="A23" s="11" t="s">
        <v>212</v>
      </c>
      <c r="B23" s="11" t="s">
        <v>213</v>
      </c>
      <c r="C23" s="11" t="s">
        <v>212</v>
      </c>
      <c r="D23" s="11" t="s">
        <v>275</v>
      </c>
      <c r="E23" s="12">
        <v>20</v>
      </c>
      <c r="F23" s="12">
        <v>2100</v>
      </c>
      <c r="G23" s="12">
        <v>10</v>
      </c>
      <c r="H23" s="12">
        <v>50</v>
      </c>
      <c r="I23" s="12"/>
      <c r="J23" s="13"/>
      <c r="K23" s="12">
        <f t="shared" si="3"/>
        <v>0</v>
      </c>
      <c r="L23" s="12">
        <f t="shared" si="4"/>
        <v>0</v>
      </c>
      <c r="M23" s="14"/>
      <c r="N23" s="15">
        <v>7.0000000000000007E-2</v>
      </c>
      <c r="O23" s="15">
        <f t="shared" si="5"/>
        <v>0</v>
      </c>
    </row>
    <row r="24" spans="1:17" x14ac:dyDescent="0.2">
      <c r="A24" s="22" t="s">
        <v>248</v>
      </c>
      <c r="B24" s="22" t="s">
        <v>213</v>
      </c>
      <c r="C24" s="22" t="s">
        <v>249</v>
      </c>
      <c r="D24" s="22" t="s">
        <v>276</v>
      </c>
      <c r="E24" s="12">
        <v>20</v>
      </c>
      <c r="F24" s="12">
        <v>2100</v>
      </c>
      <c r="G24" s="12">
        <v>10</v>
      </c>
      <c r="H24" s="12">
        <v>50</v>
      </c>
      <c r="I24" s="12"/>
      <c r="J24" s="13"/>
      <c r="K24" s="12">
        <f t="shared" si="3"/>
        <v>0</v>
      </c>
      <c r="L24" s="12">
        <f t="shared" si="4"/>
        <v>0</v>
      </c>
      <c r="M24" s="14"/>
      <c r="N24" s="15">
        <v>7.0000000000000007E-2</v>
      </c>
      <c r="O24" s="15">
        <f t="shared" si="5"/>
        <v>0</v>
      </c>
    </row>
    <row r="25" spans="1:17" x14ac:dyDescent="0.2">
      <c r="A25" s="11" t="s">
        <v>214</v>
      </c>
      <c r="B25" s="11" t="s">
        <v>30</v>
      </c>
      <c r="C25" s="11" t="s">
        <v>214</v>
      </c>
      <c r="D25" s="11" t="s">
        <v>275</v>
      </c>
      <c r="E25" s="12">
        <v>20</v>
      </c>
      <c r="F25" s="12">
        <v>1800</v>
      </c>
      <c r="G25" s="12">
        <v>10</v>
      </c>
      <c r="H25" s="12">
        <v>50</v>
      </c>
      <c r="I25" s="12"/>
      <c r="J25" s="13"/>
      <c r="K25" s="12">
        <f t="shared" si="3"/>
        <v>0</v>
      </c>
      <c r="L25" s="12">
        <f t="shared" si="4"/>
        <v>0</v>
      </c>
      <c r="M25" s="14"/>
      <c r="N25" s="15">
        <v>0.09</v>
      </c>
      <c r="O25" s="15">
        <f t="shared" si="5"/>
        <v>0</v>
      </c>
    </row>
    <row r="26" spans="1:17" x14ac:dyDescent="0.2">
      <c r="A26" s="22" t="s">
        <v>29</v>
      </c>
      <c r="B26" s="22" t="s">
        <v>30</v>
      </c>
      <c r="C26" s="22" t="s">
        <v>31</v>
      </c>
      <c r="D26" s="22" t="s">
        <v>276</v>
      </c>
      <c r="E26" s="12">
        <v>20</v>
      </c>
      <c r="F26" s="12">
        <v>1800</v>
      </c>
      <c r="G26" s="12">
        <v>10</v>
      </c>
      <c r="H26" s="12">
        <v>50</v>
      </c>
      <c r="I26" s="12"/>
      <c r="J26" s="13"/>
      <c r="K26" s="12">
        <f t="shared" si="3"/>
        <v>0</v>
      </c>
      <c r="L26" s="12">
        <f t="shared" si="4"/>
        <v>0</v>
      </c>
      <c r="M26" s="14"/>
      <c r="N26" s="15">
        <v>0.09</v>
      </c>
      <c r="O26" s="15">
        <f t="shared" si="5"/>
        <v>0</v>
      </c>
    </row>
    <row r="27" spans="1:17" x14ac:dyDescent="0.2">
      <c r="A27" s="11" t="s">
        <v>32</v>
      </c>
      <c r="B27" s="11" t="s">
        <v>33</v>
      </c>
      <c r="C27" s="11" t="s">
        <v>32</v>
      </c>
      <c r="D27" s="11" t="s">
        <v>275</v>
      </c>
      <c r="E27" s="12">
        <v>20</v>
      </c>
      <c r="F27" s="12">
        <v>1524</v>
      </c>
      <c r="G27" s="12">
        <v>10</v>
      </c>
      <c r="H27" s="12">
        <v>50</v>
      </c>
      <c r="I27" s="12"/>
      <c r="J27" s="13"/>
      <c r="K27" s="12">
        <f t="shared" si="3"/>
        <v>0</v>
      </c>
      <c r="L27" s="12">
        <f t="shared" si="4"/>
        <v>0</v>
      </c>
      <c r="M27" s="14"/>
      <c r="N27" s="15">
        <v>7.0000000000000007E-2</v>
      </c>
      <c r="O27" s="15">
        <f t="shared" si="5"/>
        <v>0</v>
      </c>
    </row>
    <row r="28" spans="1:17" x14ac:dyDescent="0.2">
      <c r="A28" s="23" t="s">
        <v>34</v>
      </c>
      <c r="B28" s="11" t="s">
        <v>35</v>
      </c>
      <c r="C28" s="11" t="s">
        <v>34</v>
      </c>
      <c r="D28" s="11" t="s">
        <v>275</v>
      </c>
      <c r="E28" s="12">
        <v>20</v>
      </c>
      <c r="F28" s="12">
        <v>1220</v>
      </c>
      <c r="G28" s="12">
        <v>10</v>
      </c>
      <c r="H28" s="12">
        <v>50</v>
      </c>
      <c r="I28" s="12"/>
      <c r="J28" s="13"/>
      <c r="K28" s="12">
        <f t="shared" si="3"/>
        <v>0</v>
      </c>
      <c r="L28" s="12">
        <f t="shared" si="4"/>
        <v>0</v>
      </c>
      <c r="M28" s="14"/>
      <c r="N28" s="15">
        <v>0.06</v>
      </c>
      <c r="O28" s="15">
        <f t="shared" si="5"/>
        <v>0</v>
      </c>
    </row>
    <row r="29" spans="1:17" x14ac:dyDescent="0.2">
      <c r="A29" s="16" t="s">
        <v>36</v>
      </c>
      <c r="B29" s="16" t="s">
        <v>35</v>
      </c>
      <c r="C29" s="16" t="s">
        <v>37</v>
      </c>
      <c r="D29" s="16" t="s">
        <v>276</v>
      </c>
      <c r="E29" s="12">
        <v>20</v>
      </c>
      <c r="F29" s="12">
        <v>1200</v>
      </c>
      <c r="G29" s="12">
        <v>10</v>
      </c>
      <c r="H29" s="12">
        <v>50</v>
      </c>
      <c r="I29" s="12"/>
      <c r="J29" s="13"/>
      <c r="K29" s="12">
        <f t="shared" si="3"/>
        <v>0</v>
      </c>
      <c r="L29" s="12">
        <f t="shared" si="4"/>
        <v>0</v>
      </c>
      <c r="M29" s="14"/>
      <c r="N29" s="15">
        <v>0.06</v>
      </c>
      <c r="O29" s="15">
        <f t="shared" si="5"/>
        <v>0</v>
      </c>
    </row>
    <row r="30" spans="1:17" x14ac:dyDescent="0.2">
      <c r="A30" s="11" t="s">
        <v>38</v>
      </c>
      <c r="B30" s="11" t="s">
        <v>39</v>
      </c>
      <c r="C30" s="11" t="s">
        <v>38</v>
      </c>
      <c r="D30" s="11" t="s">
        <v>275</v>
      </c>
      <c r="E30" s="12">
        <v>20</v>
      </c>
      <c r="F30" s="12">
        <v>915</v>
      </c>
      <c r="G30" s="12">
        <v>10</v>
      </c>
      <c r="H30" s="12">
        <v>50</v>
      </c>
      <c r="I30" s="12"/>
      <c r="J30" s="13"/>
      <c r="K30" s="12">
        <f t="shared" si="3"/>
        <v>0</v>
      </c>
      <c r="L30" s="12">
        <f t="shared" si="4"/>
        <v>0</v>
      </c>
      <c r="M30" s="14"/>
      <c r="N30" s="15">
        <v>0.04</v>
      </c>
      <c r="O30" s="15">
        <f t="shared" si="5"/>
        <v>0</v>
      </c>
    </row>
    <row r="31" spans="1:17" x14ac:dyDescent="0.2">
      <c r="A31" s="16" t="s">
        <v>40</v>
      </c>
      <c r="B31" s="16" t="s">
        <v>39</v>
      </c>
      <c r="C31" s="16" t="s">
        <v>41</v>
      </c>
      <c r="D31" s="16" t="s">
        <v>276</v>
      </c>
      <c r="E31" s="12">
        <v>20</v>
      </c>
      <c r="F31" s="12">
        <v>900</v>
      </c>
      <c r="G31" s="12">
        <v>10</v>
      </c>
      <c r="H31" s="12">
        <v>50</v>
      </c>
      <c r="I31" s="12"/>
      <c r="J31" s="13"/>
      <c r="K31" s="12">
        <f t="shared" si="3"/>
        <v>0</v>
      </c>
      <c r="L31" s="12">
        <f t="shared" si="4"/>
        <v>0</v>
      </c>
      <c r="M31" s="14"/>
      <c r="N31" s="15">
        <v>0.04</v>
      </c>
      <c r="O31" s="15">
        <f t="shared" si="5"/>
        <v>0</v>
      </c>
    </row>
    <row r="32" spans="1:17" x14ac:dyDescent="0.2">
      <c r="A32" s="36" t="s">
        <v>170</v>
      </c>
      <c r="B32" s="36" t="s">
        <v>39</v>
      </c>
      <c r="C32" s="36">
        <v>90442800</v>
      </c>
      <c r="D32" s="36" t="s">
        <v>277</v>
      </c>
      <c r="E32" s="12" t="s">
        <v>46</v>
      </c>
      <c r="F32" s="12">
        <v>900</v>
      </c>
      <c r="G32" s="12">
        <v>10</v>
      </c>
      <c r="H32" s="12">
        <v>50</v>
      </c>
      <c r="I32" s="12"/>
      <c r="J32" s="13"/>
      <c r="K32" s="12">
        <f t="shared" si="3"/>
        <v>0</v>
      </c>
      <c r="L32" s="12">
        <f t="shared" si="4"/>
        <v>0</v>
      </c>
      <c r="M32" s="14"/>
      <c r="N32" s="15">
        <v>0.04</v>
      </c>
      <c r="O32" s="15">
        <f t="shared" si="5"/>
        <v>0</v>
      </c>
    </row>
    <row r="33" spans="1:17" x14ac:dyDescent="0.2">
      <c r="A33" s="11" t="s">
        <v>154</v>
      </c>
      <c r="B33" s="11" t="s">
        <v>43</v>
      </c>
      <c r="C33" s="11" t="s">
        <v>154</v>
      </c>
      <c r="D33" s="11" t="s">
        <v>275</v>
      </c>
      <c r="E33" s="12">
        <v>20</v>
      </c>
      <c r="F33" s="12">
        <v>760</v>
      </c>
      <c r="G33" s="12">
        <v>10</v>
      </c>
      <c r="H33" s="12">
        <v>100</v>
      </c>
      <c r="I33" s="12"/>
      <c r="J33" s="13"/>
      <c r="K33" s="12">
        <f t="shared" si="3"/>
        <v>0</v>
      </c>
      <c r="L33" s="12">
        <f t="shared" si="4"/>
        <v>0</v>
      </c>
      <c r="M33" s="14"/>
      <c r="N33" s="15">
        <v>7.0000000000000007E-2</v>
      </c>
      <c r="O33" s="15">
        <f t="shared" si="5"/>
        <v>0</v>
      </c>
    </row>
    <row r="34" spans="1:17" x14ac:dyDescent="0.2">
      <c r="A34" s="16" t="s">
        <v>42</v>
      </c>
      <c r="B34" s="16" t="s">
        <v>43</v>
      </c>
      <c r="C34" s="16" t="s">
        <v>44</v>
      </c>
      <c r="D34" s="16" t="s">
        <v>276</v>
      </c>
      <c r="E34" s="12">
        <v>20</v>
      </c>
      <c r="F34" s="12">
        <v>750</v>
      </c>
      <c r="G34" s="12">
        <v>10</v>
      </c>
      <c r="H34" s="12">
        <v>100</v>
      </c>
      <c r="I34" s="12"/>
      <c r="J34" s="13"/>
      <c r="K34" s="12">
        <f t="shared" si="3"/>
        <v>0</v>
      </c>
      <c r="L34" s="12">
        <f t="shared" si="4"/>
        <v>0</v>
      </c>
      <c r="M34" s="14"/>
      <c r="N34" s="15">
        <v>7.0000000000000007E-2</v>
      </c>
      <c r="O34" s="15">
        <f t="shared" si="5"/>
        <v>0</v>
      </c>
    </row>
    <row r="35" spans="1:17" x14ac:dyDescent="0.2">
      <c r="A35" s="36" t="s">
        <v>45</v>
      </c>
      <c r="B35" s="36" t="s">
        <v>43</v>
      </c>
      <c r="C35" s="36">
        <v>90442700</v>
      </c>
      <c r="D35" s="36" t="s">
        <v>277</v>
      </c>
      <c r="E35" s="12" t="s">
        <v>46</v>
      </c>
      <c r="F35" s="12">
        <v>750</v>
      </c>
      <c r="G35" s="12">
        <v>10</v>
      </c>
      <c r="H35" s="12">
        <v>100</v>
      </c>
      <c r="I35" s="12"/>
      <c r="J35" s="13"/>
      <c r="K35" s="12">
        <f t="shared" si="3"/>
        <v>0</v>
      </c>
      <c r="L35" s="12">
        <f t="shared" si="4"/>
        <v>0</v>
      </c>
      <c r="M35" s="14"/>
      <c r="N35" s="15">
        <v>7.0000000000000007E-2</v>
      </c>
      <c r="O35" s="15">
        <f t="shared" si="5"/>
        <v>0</v>
      </c>
    </row>
    <row r="36" spans="1:17" x14ac:dyDescent="0.2">
      <c r="A36" s="11" t="s">
        <v>47</v>
      </c>
      <c r="B36" s="11" t="s">
        <v>48</v>
      </c>
      <c r="C36" s="11" t="s">
        <v>47</v>
      </c>
      <c r="D36" s="11" t="s">
        <v>275</v>
      </c>
      <c r="E36" s="12">
        <v>20</v>
      </c>
      <c r="F36" s="12">
        <v>610</v>
      </c>
      <c r="G36" s="12">
        <v>10</v>
      </c>
      <c r="H36" s="12">
        <v>100</v>
      </c>
      <c r="I36" s="12"/>
      <c r="J36" s="13"/>
      <c r="K36" s="12">
        <f t="shared" si="3"/>
        <v>0</v>
      </c>
      <c r="L36" s="12">
        <f t="shared" si="4"/>
        <v>0</v>
      </c>
      <c r="M36" s="14"/>
      <c r="N36" s="15">
        <v>0.06</v>
      </c>
      <c r="O36" s="15">
        <f t="shared" si="5"/>
        <v>0</v>
      </c>
    </row>
    <row r="37" spans="1:17" x14ac:dyDescent="0.2">
      <c r="A37" s="16" t="s">
        <v>250</v>
      </c>
      <c r="B37" s="16" t="s">
        <v>48</v>
      </c>
      <c r="C37" s="16" t="s">
        <v>251</v>
      </c>
      <c r="D37" s="16" t="s">
        <v>276</v>
      </c>
      <c r="E37" s="12">
        <v>20</v>
      </c>
      <c r="F37" s="12">
        <v>600</v>
      </c>
      <c r="G37" s="12">
        <v>10</v>
      </c>
      <c r="H37" s="12">
        <v>100</v>
      </c>
      <c r="I37" s="12"/>
      <c r="J37" s="13"/>
      <c r="K37" s="12">
        <f t="shared" si="3"/>
        <v>0</v>
      </c>
      <c r="L37" s="12">
        <f t="shared" si="4"/>
        <v>0</v>
      </c>
      <c r="M37" s="14"/>
      <c r="N37" s="15">
        <v>0.06</v>
      </c>
      <c r="O37" s="15">
        <f t="shared" si="5"/>
        <v>0</v>
      </c>
    </row>
    <row r="38" spans="1:17" x14ac:dyDescent="0.2">
      <c r="A38" s="36" t="s">
        <v>49</v>
      </c>
      <c r="B38" s="36" t="s">
        <v>48</v>
      </c>
      <c r="C38" s="36">
        <v>90442600</v>
      </c>
      <c r="D38" s="36" t="s">
        <v>277</v>
      </c>
      <c r="E38" s="12" t="s">
        <v>46</v>
      </c>
      <c r="F38" s="12">
        <v>600</v>
      </c>
      <c r="G38" s="12">
        <v>10</v>
      </c>
      <c r="H38" s="12">
        <v>100</v>
      </c>
      <c r="I38" s="12"/>
      <c r="J38" s="13"/>
      <c r="K38" s="12">
        <f t="shared" si="3"/>
        <v>0</v>
      </c>
      <c r="L38" s="12">
        <f t="shared" si="4"/>
        <v>0</v>
      </c>
      <c r="M38" s="14"/>
      <c r="N38" s="15">
        <v>0.06</v>
      </c>
      <c r="O38" s="15">
        <f t="shared" si="5"/>
        <v>0</v>
      </c>
    </row>
    <row r="39" spans="1:17" x14ac:dyDescent="0.2">
      <c r="A39" s="11" t="s">
        <v>50</v>
      </c>
      <c r="B39" s="11" t="s">
        <v>51</v>
      </c>
      <c r="C39" s="11" t="s">
        <v>50</v>
      </c>
      <c r="D39" s="11" t="s">
        <v>275</v>
      </c>
      <c r="E39" s="12">
        <v>20</v>
      </c>
      <c r="F39" s="12">
        <v>457</v>
      </c>
      <c r="G39" s="12">
        <v>10</v>
      </c>
      <c r="H39" s="12">
        <v>100</v>
      </c>
      <c r="I39" s="12"/>
      <c r="J39" s="13"/>
      <c r="K39" s="12">
        <f t="shared" si="3"/>
        <v>0</v>
      </c>
      <c r="L39" s="12">
        <f t="shared" si="4"/>
        <v>0</v>
      </c>
      <c r="M39" s="14"/>
      <c r="N39" s="15">
        <v>0.04</v>
      </c>
      <c r="O39" s="15">
        <f t="shared" si="5"/>
        <v>0</v>
      </c>
    </row>
    <row r="40" spans="1:17" x14ac:dyDescent="0.2">
      <c r="A40" s="16" t="s">
        <v>252</v>
      </c>
      <c r="B40" s="16" t="s">
        <v>51</v>
      </c>
      <c r="C40" s="16" t="s">
        <v>253</v>
      </c>
      <c r="D40" s="16" t="s">
        <v>276</v>
      </c>
      <c r="E40" s="12">
        <v>20</v>
      </c>
      <c r="F40" s="12">
        <v>450</v>
      </c>
      <c r="G40" s="12">
        <v>10</v>
      </c>
      <c r="H40" s="12">
        <v>100</v>
      </c>
      <c r="I40" s="12"/>
      <c r="J40" s="13"/>
      <c r="K40" s="12">
        <f t="shared" si="3"/>
        <v>0</v>
      </c>
      <c r="L40" s="12">
        <f t="shared" si="4"/>
        <v>0</v>
      </c>
      <c r="M40" s="14"/>
      <c r="N40" s="15">
        <v>0.04</v>
      </c>
      <c r="O40" s="15">
        <f t="shared" si="5"/>
        <v>0</v>
      </c>
    </row>
    <row r="41" spans="1:17" x14ac:dyDescent="0.2">
      <c r="A41" s="36" t="s">
        <v>171</v>
      </c>
      <c r="B41" s="36" t="s">
        <v>51</v>
      </c>
      <c r="C41" s="36">
        <v>90442400</v>
      </c>
      <c r="D41" s="36" t="s">
        <v>277</v>
      </c>
      <c r="E41" s="12" t="s">
        <v>46</v>
      </c>
      <c r="F41" s="12">
        <v>450</v>
      </c>
      <c r="G41" s="12">
        <v>10</v>
      </c>
      <c r="H41" s="12">
        <v>100</v>
      </c>
      <c r="I41" s="12"/>
      <c r="J41" s="13"/>
      <c r="K41" s="12">
        <f t="shared" si="3"/>
        <v>0</v>
      </c>
      <c r="L41" s="12">
        <f t="shared" si="4"/>
        <v>0</v>
      </c>
      <c r="M41" s="14"/>
      <c r="N41" s="15">
        <v>0.04</v>
      </c>
      <c r="O41" s="15">
        <f t="shared" si="5"/>
        <v>0</v>
      </c>
    </row>
    <row r="42" spans="1:17" x14ac:dyDescent="0.2">
      <c r="A42" s="36" t="s">
        <v>172</v>
      </c>
      <c r="B42" s="36" t="s">
        <v>173</v>
      </c>
      <c r="C42" s="36">
        <v>90447000</v>
      </c>
      <c r="D42" s="36" t="s">
        <v>277</v>
      </c>
      <c r="E42" s="12" t="s">
        <v>46</v>
      </c>
      <c r="F42" s="12">
        <v>240</v>
      </c>
      <c r="G42" s="12">
        <v>10</v>
      </c>
      <c r="H42" s="12">
        <v>250</v>
      </c>
      <c r="I42" s="12"/>
      <c r="J42" s="13"/>
      <c r="K42" s="12">
        <f t="shared" si="3"/>
        <v>0</v>
      </c>
      <c r="L42" s="12">
        <f t="shared" si="4"/>
        <v>0</v>
      </c>
      <c r="M42" s="14"/>
      <c r="N42" s="15">
        <v>0.06</v>
      </c>
      <c r="O42" s="15">
        <f t="shared" si="5"/>
        <v>0</v>
      </c>
    </row>
    <row r="43" spans="1:17" x14ac:dyDescent="0.2">
      <c r="A43" s="11" t="s">
        <v>260</v>
      </c>
      <c r="B43" s="11" t="s">
        <v>229</v>
      </c>
      <c r="C43" s="11" t="s">
        <v>260</v>
      </c>
      <c r="D43" s="11" t="s">
        <v>275</v>
      </c>
      <c r="E43" s="12">
        <v>20</v>
      </c>
      <c r="F43" s="12">
        <v>100</v>
      </c>
      <c r="G43" s="12">
        <v>10</v>
      </c>
      <c r="H43" s="12">
        <v>500</v>
      </c>
      <c r="I43" s="12"/>
      <c r="J43" s="13"/>
      <c r="K43" s="12">
        <f t="shared" si="3"/>
        <v>0</v>
      </c>
      <c r="L43" s="12">
        <f t="shared" si="4"/>
        <v>0</v>
      </c>
      <c r="M43" s="14"/>
      <c r="N43" s="15">
        <v>0.06</v>
      </c>
      <c r="O43" s="15">
        <f t="shared" si="5"/>
        <v>0</v>
      </c>
    </row>
    <row r="44" spans="1:17" x14ac:dyDescent="0.2">
      <c r="A44" s="36" t="s">
        <v>228</v>
      </c>
      <c r="B44" s="36" t="s">
        <v>229</v>
      </c>
      <c r="C44" s="36">
        <v>90442100</v>
      </c>
      <c r="D44" s="36" t="s">
        <v>277</v>
      </c>
      <c r="E44" s="12" t="s">
        <v>46</v>
      </c>
      <c r="F44" s="12">
        <v>100</v>
      </c>
      <c r="G44" s="12">
        <v>10</v>
      </c>
      <c r="H44" s="12">
        <v>500</v>
      </c>
      <c r="I44" s="12"/>
      <c r="J44" s="13"/>
      <c r="K44" s="12">
        <f t="shared" si="3"/>
        <v>0</v>
      </c>
      <c r="L44" s="12">
        <f t="shared" si="4"/>
        <v>0</v>
      </c>
      <c r="M44" s="14"/>
      <c r="N44" s="15">
        <v>0.06</v>
      </c>
      <c r="O44" s="15">
        <f t="shared" si="5"/>
        <v>0</v>
      </c>
      <c r="P44" s="43">
        <f>SUM(O22:O44)</f>
        <v>0</v>
      </c>
      <c r="Q44" s="3" t="e">
        <f>P44*100/$P$151</f>
        <v>#DIV/0!</v>
      </c>
    </row>
    <row r="45" spans="1:17" ht="15" x14ac:dyDescent="0.2">
      <c r="A45" s="17" t="s">
        <v>52</v>
      </c>
      <c r="B45" s="17"/>
      <c r="C45" s="18"/>
      <c r="D45" s="18"/>
      <c r="E45" s="19"/>
      <c r="F45" s="24"/>
      <c r="G45" s="10"/>
      <c r="H45" s="10"/>
      <c r="I45" s="12"/>
      <c r="J45" s="25"/>
      <c r="K45" s="12"/>
      <c r="L45" s="12"/>
      <c r="M45" s="14"/>
      <c r="N45" s="12"/>
      <c r="O45" s="15"/>
    </row>
    <row r="46" spans="1:17" x14ac:dyDescent="0.2">
      <c r="A46" s="36" t="s">
        <v>293</v>
      </c>
      <c r="B46" s="36" t="s">
        <v>294</v>
      </c>
      <c r="C46" s="36">
        <v>90443000</v>
      </c>
      <c r="D46" s="36" t="s">
        <v>277</v>
      </c>
      <c r="E46" s="12" t="s">
        <v>63</v>
      </c>
      <c r="F46" s="12">
        <v>2100</v>
      </c>
      <c r="G46" s="12">
        <v>10</v>
      </c>
      <c r="H46" s="12">
        <v>50</v>
      </c>
      <c r="I46" s="12"/>
      <c r="J46" s="13"/>
      <c r="K46" s="12">
        <f t="shared" ref="K46:K66" si="6">SUM(I46:J46)</f>
        <v>0</v>
      </c>
      <c r="L46" s="12">
        <f t="shared" ref="L46:L66" si="7">$K46/$H46</f>
        <v>0</v>
      </c>
      <c r="M46" s="14"/>
      <c r="N46" s="15"/>
      <c r="O46" s="15">
        <f t="shared" ref="O46:O66" si="8">$L46*$N46</f>
        <v>0</v>
      </c>
    </row>
    <row r="47" spans="1:17" x14ac:dyDescent="0.2">
      <c r="A47" s="11" t="s">
        <v>193</v>
      </c>
      <c r="B47" s="11" t="s">
        <v>175</v>
      </c>
      <c r="C47" s="11" t="s">
        <v>193</v>
      </c>
      <c r="D47" s="11" t="s">
        <v>275</v>
      </c>
      <c r="E47" s="12">
        <v>25</v>
      </c>
      <c r="F47" s="12">
        <v>1800</v>
      </c>
      <c r="G47" s="12">
        <v>10</v>
      </c>
      <c r="H47" s="12">
        <v>50</v>
      </c>
      <c r="I47" s="12"/>
      <c r="J47" s="13"/>
      <c r="K47" s="12">
        <f t="shared" si="6"/>
        <v>0</v>
      </c>
      <c r="L47" s="12">
        <f t="shared" si="7"/>
        <v>0</v>
      </c>
      <c r="M47" s="14"/>
      <c r="N47" s="15">
        <v>0.12</v>
      </c>
      <c r="O47" s="15">
        <f t="shared" si="8"/>
        <v>0</v>
      </c>
    </row>
    <row r="48" spans="1:17" x14ac:dyDescent="0.2">
      <c r="A48" s="36" t="s">
        <v>174</v>
      </c>
      <c r="B48" s="36" t="s">
        <v>175</v>
      </c>
      <c r="C48" s="36">
        <v>90443900</v>
      </c>
      <c r="D48" s="36" t="s">
        <v>277</v>
      </c>
      <c r="E48" s="12" t="s">
        <v>63</v>
      </c>
      <c r="F48" s="12">
        <v>1800</v>
      </c>
      <c r="G48" s="12">
        <v>10</v>
      </c>
      <c r="H48" s="12">
        <v>50</v>
      </c>
      <c r="I48" s="12"/>
      <c r="J48" s="13"/>
      <c r="K48" s="12">
        <f t="shared" si="6"/>
        <v>0</v>
      </c>
      <c r="L48" s="12">
        <f t="shared" si="7"/>
        <v>0</v>
      </c>
      <c r="M48" s="14"/>
      <c r="N48" s="15">
        <v>0.12</v>
      </c>
      <c r="O48" s="15">
        <f t="shared" si="8"/>
        <v>0</v>
      </c>
    </row>
    <row r="49" spans="1:15" x14ac:dyDescent="0.2">
      <c r="A49" s="11" t="s">
        <v>254</v>
      </c>
      <c r="B49" s="11" t="s">
        <v>255</v>
      </c>
      <c r="C49" s="11" t="s">
        <v>254</v>
      </c>
      <c r="D49" s="11" t="s">
        <v>275</v>
      </c>
      <c r="E49" s="12">
        <v>25</v>
      </c>
      <c r="F49" s="12">
        <v>1650</v>
      </c>
      <c r="G49" s="12">
        <v>10</v>
      </c>
      <c r="H49" s="12">
        <v>50</v>
      </c>
      <c r="I49" s="12"/>
      <c r="J49" s="13"/>
      <c r="K49" s="12">
        <f t="shared" si="6"/>
        <v>0</v>
      </c>
      <c r="L49" s="12">
        <f t="shared" si="7"/>
        <v>0</v>
      </c>
      <c r="M49" s="14"/>
      <c r="N49" s="15">
        <v>0.12</v>
      </c>
      <c r="O49" s="15">
        <f t="shared" si="8"/>
        <v>0</v>
      </c>
    </row>
    <row r="50" spans="1:15" x14ac:dyDescent="0.2">
      <c r="A50" s="11" t="s">
        <v>230</v>
      </c>
      <c r="B50" s="11" t="s">
        <v>231</v>
      </c>
      <c r="C50" s="11" t="s">
        <v>230</v>
      </c>
      <c r="D50" s="11" t="s">
        <v>275</v>
      </c>
      <c r="E50" s="12">
        <v>25</v>
      </c>
      <c r="F50" s="12">
        <v>1500</v>
      </c>
      <c r="G50" s="12">
        <v>10</v>
      </c>
      <c r="H50" s="12">
        <v>50</v>
      </c>
      <c r="I50" s="12"/>
      <c r="J50" s="13"/>
      <c r="K50" s="12">
        <f t="shared" si="6"/>
        <v>0</v>
      </c>
      <c r="L50" s="12">
        <f t="shared" si="7"/>
        <v>0</v>
      </c>
      <c r="M50" s="14"/>
      <c r="N50" s="15">
        <v>0.11</v>
      </c>
      <c r="O50" s="15">
        <f t="shared" si="8"/>
        <v>0</v>
      </c>
    </row>
    <row r="51" spans="1:15" x14ac:dyDescent="0.2">
      <c r="A51" s="11" t="s">
        <v>53</v>
      </c>
      <c r="B51" s="11" t="s">
        <v>54</v>
      </c>
      <c r="C51" s="11" t="s">
        <v>53</v>
      </c>
      <c r="D51" s="11" t="s">
        <v>275</v>
      </c>
      <c r="E51" s="12">
        <v>25</v>
      </c>
      <c r="F51" s="12">
        <v>1220</v>
      </c>
      <c r="G51" s="12">
        <v>10</v>
      </c>
      <c r="H51" s="12">
        <v>50</v>
      </c>
      <c r="I51" s="12"/>
      <c r="J51" s="13"/>
      <c r="K51" s="12">
        <f t="shared" si="6"/>
        <v>0</v>
      </c>
      <c r="L51" s="12">
        <f t="shared" si="7"/>
        <v>0</v>
      </c>
      <c r="M51" s="14"/>
      <c r="N51" s="15">
        <v>0.08</v>
      </c>
      <c r="O51" s="15">
        <f t="shared" si="8"/>
        <v>0</v>
      </c>
    </row>
    <row r="52" spans="1:15" x14ac:dyDescent="0.2">
      <c r="A52" s="16" t="s">
        <v>55</v>
      </c>
      <c r="B52" s="16" t="s">
        <v>54</v>
      </c>
      <c r="C52" s="16" t="s">
        <v>56</v>
      </c>
      <c r="D52" s="16" t="s">
        <v>276</v>
      </c>
      <c r="E52" s="12">
        <v>25</v>
      </c>
      <c r="F52" s="12">
        <v>1200</v>
      </c>
      <c r="G52" s="12">
        <v>10</v>
      </c>
      <c r="H52" s="12">
        <v>50</v>
      </c>
      <c r="I52" s="12"/>
      <c r="J52" s="13"/>
      <c r="K52" s="12">
        <f t="shared" si="6"/>
        <v>0</v>
      </c>
      <c r="L52" s="12">
        <f t="shared" si="7"/>
        <v>0</v>
      </c>
      <c r="M52" s="14"/>
      <c r="N52" s="15">
        <v>0.08</v>
      </c>
      <c r="O52" s="15">
        <f t="shared" si="8"/>
        <v>0</v>
      </c>
    </row>
    <row r="53" spans="1:15" x14ac:dyDescent="0.2">
      <c r="A53" s="26" t="s">
        <v>194</v>
      </c>
      <c r="B53" s="26" t="s">
        <v>54</v>
      </c>
      <c r="C53" s="26">
        <v>90444000</v>
      </c>
      <c r="D53" s="36" t="s">
        <v>277</v>
      </c>
      <c r="E53" s="12" t="s">
        <v>63</v>
      </c>
      <c r="F53" s="12">
        <v>1200</v>
      </c>
      <c r="G53" s="12">
        <v>10</v>
      </c>
      <c r="H53" s="12">
        <v>50</v>
      </c>
      <c r="I53" s="12"/>
      <c r="J53" s="13"/>
      <c r="K53" s="12">
        <f t="shared" si="6"/>
        <v>0</v>
      </c>
      <c r="L53" s="12">
        <f t="shared" si="7"/>
        <v>0</v>
      </c>
      <c r="M53" s="14"/>
      <c r="N53" s="15">
        <v>0.08</v>
      </c>
      <c r="O53" s="15">
        <f t="shared" si="8"/>
        <v>0</v>
      </c>
    </row>
    <row r="54" spans="1:15" x14ac:dyDescent="0.2">
      <c r="A54" s="11" t="s">
        <v>155</v>
      </c>
      <c r="B54" s="11" t="s">
        <v>58</v>
      </c>
      <c r="C54" s="11" t="s">
        <v>155</v>
      </c>
      <c r="D54" s="11" t="s">
        <v>275</v>
      </c>
      <c r="E54" s="12">
        <v>25</v>
      </c>
      <c r="F54" s="12">
        <v>915</v>
      </c>
      <c r="G54" s="12">
        <v>10</v>
      </c>
      <c r="H54" s="12">
        <v>50</v>
      </c>
      <c r="I54" s="12"/>
      <c r="J54" s="13"/>
      <c r="K54" s="12">
        <f t="shared" si="6"/>
        <v>0</v>
      </c>
      <c r="L54" s="12">
        <f t="shared" si="7"/>
        <v>0</v>
      </c>
      <c r="M54" s="14"/>
      <c r="N54" s="15">
        <v>0.06</v>
      </c>
      <c r="O54" s="15">
        <f t="shared" si="8"/>
        <v>0</v>
      </c>
    </row>
    <row r="55" spans="1:15" x14ac:dyDescent="0.2">
      <c r="A55" s="16" t="s">
        <v>57</v>
      </c>
      <c r="B55" s="16" t="s">
        <v>58</v>
      </c>
      <c r="C55" s="16" t="s">
        <v>59</v>
      </c>
      <c r="D55" s="16" t="s">
        <v>276</v>
      </c>
      <c r="E55" s="12">
        <v>25</v>
      </c>
      <c r="F55" s="12">
        <v>900</v>
      </c>
      <c r="G55" s="12">
        <v>10</v>
      </c>
      <c r="H55" s="12">
        <v>50</v>
      </c>
      <c r="I55" s="12"/>
      <c r="J55" s="13"/>
      <c r="K55" s="12">
        <f t="shared" si="6"/>
        <v>0</v>
      </c>
      <c r="L55" s="12">
        <f t="shared" si="7"/>
        <v>0</v>
      </c>
      <c r="M55" s="14"/>
      <c r="N55" s="15">
        <v>0.06</v>
      </c>
      <c r="O55" s="15">
        <f t="shared" si="8"/>
        <v>0</v>
      </c>
    </row>
    <row r="56" spans="1:15" x14ac:dyDescent="0.2">
      <c r="A56" s="36" t="s">
        <v>176</v>
      </c>
      <c r="B56" s="36" t="s">
        <v>58</v>
      </c>
      <c r="C56" s="36">
        <v>90443800</v>
      </c>
      <c r="D56" s="36" t="s">
        <v>277</v>
      </c>
      <c r="E56" s="12" t="s">
        <v>63</v>
      </c>
      <c r="F56" s="12">
        <v>900</v>
      </c>
      <c r="G56" s="12">
        <v>10</v>
      </c>
      <c r="H56" s="12">
        <v>50</v>
      </c>
      <c r="I56" s="12"/>
      <c r="J56" s="13"/>
      <c r="K56" s="12">
        <f t="shared" si="6"/>
        <v>0</v>
      </c>
      <c r="L56" s="12">
        <f t="shared" si="7"/>
        <v>0</v>
      </c>
      <c r="M56" s="14"/>
      <c r="N56" s="15">
        <v>0.06</v>
      </c>
      <c r="O56" s="15">
        <f t="shared" si="8"/>
        <v>0</v>
      </c>
    </row>
    <row r="57" spans="1:15" x14ac:dyDescent="0.2">
      <c r="A57" s="11" t="s">
        <v>195</v>
      </c>
      <c r="B57" s="11" t="s">
        <v>178</v>
      </c>
      <c r="C57" s="11" t="s">
        <v>195</v>
      </c>
      <c r="D57" s="11" t="s">
        <v>275</v>
      </c>
      <c r="E57" s="12">
        <v>25</v>
      </c>
      <c r="F57" s="12">
        <v>750</v>
      </c>
      <c r="G57" s="12">
        <v>10</v>
      </c>
      <c r="H57" s="12">
        <v>50</v>
      </c>
      <c r="I57" s="12"/>
      <c r="J57" s="13"/>
      <c r="K57" s="12">
        <f t="shared" si="6"/>
        <v>0</v>
      </c>
      <c r="L57" s="12">
        <f t="shared" si="7"/>
        <v>0</v>
      </c>
      <c r="M57" s="14"/>
      <c r="N57" s="15">
        <v>0.05</v>
      </c>
      <c r="O57" s="15">
        <f t="shared" si="8"/>
        <v>0</v>
      </c>
    </row>
    <row r="58" spans="1:15" x14ac:dyDescent="0.2">
      <c r="A58" s="16" t="s">
        <v>196</v>
      </c>
      <c r="B58" s="16" t="s">
        <v>178</v>
      </c>
      <c r="C58" s="16" t="s">
        <v>197</v>
      </c>
      <c r="D58" s="16" t="s">
        <v>276</v>
      </c>
      <c r="E58" s="12">
        <v>25</v>
      </c>
      <c r="F58" s="12">
        <v>750</v>
      </c>
      <c r="G58" s="12">
        <v>10</v>
      </c>
      <c r="H58" s="12">
        <v>50</v>
      </c>
      <c r="I58" s="12"/>
      <c r="J58" s="13"/>
      <c r="K58" s="12">
        <f t="shared" si="6"/>
        <v>0</v>
      </c>
      <c r="L58" s="12">
        <f t="shared" si="7"/>
        <v>0</v>
      </c>
      <c r="M58" s="14"/>
      <c r="N58" s="15">
        <v>0.05</v>
      </c>
      <c r="O58" s="15">
        <f t="shared" si="8"/>
        <v>0</v>
      </c>
    </row>
    <row r="59" spans="1:15" x14ac:dyDescent="0.2">
      <c r="A59" s="36" t="s">
        <v>177</v>
      </c>
      <c r="B59" s="36" t="s">
        <v>178</v>
      </c>
      <c r="C59" s="36">
        <v>90443700</v>
      </c>
      <c r="D59" s="36" t="s">
        <v>277</v>
      </c>
      <c r="E59" s="12" t="s">
        <v>63</v>
      </c>
      <c r="F59" s="12">
        <v>750</v>
      </c>
      <c r="G59" s="12">
        <v>10</v>
      </c>
      <c r="H59" s="12">
        <v>50</v>
      </c>
      <c r="I59" s="12"/>
      <c r="J59" s="13"/>
      <c r="K59" s="12">
        <f t="shared" si="6"/>
        <v>0</v>
      </c>
      <c r="L59" s="12">
        <f t="shared" si="7"/>
        <v>0</v>
      </c>
      <c r="M59" s="14"/>
      <c r="N59" s="15">
        <v>0.05</v>
      </c>
      <c r="O59" s="15">
        <f t="shared" si="8"/>
        <v>0</v>
      </c>
    </row>
    <row r="60" spans="1:15" x14ac:dyDescent="0.2">
      <c r="A60" s="11" t="s">
        <v>60</v>
      </c>
      <c r="B60" s="11" t="s">
        <v>61</v>
      </c>
      <c r="C60" s="11" t="s">
        <v>60</v>
      </c>
      <c r="D60" s="11" t="s">
        <v>275</v>
      </c>
      <c r="E60" s="12">
        <v>25</v>
      </c>
      <c r="F60" s="12">
        <v>610</v>
      </c>
      <c r="G60" s="12">
        <v>10</v>
      </c>
      <c r="H60" s="12">
        <v>50</v>
      </c>
      <c r="I60" s="12"/>
      <c r="J60" s="13"/>
      <c r="K60" s="12">
        <f t="shared" si="6"/>
        <v>0</v>
      </c>
      <c r="L60" s="12">
        <f t="shared" si="7"/>
        <v>0</v>
      </c>
      <c r="M60" s="14"/>
      <c r="N60" s="15">
        <v>0.04</v>
      </c>
      <c r="O60" s="15">
        <f t="shared" si="8"/>
        <v>0</v>
      </c>
    </row>
    <row r="61" spans="1:15" x14ac:dyDescent="0.2">
      <c r="A61" s="36" t="s">
        <v>62</v>
      </c>
      <c r="B61" s="36" t="s">
        <v>61</v>
      </c>
      <c r="C61" s="36">
        <v>90443600</v>
      </c>
      <c r="D61" s="36" t="s">
        <v>277</v>
      </c>
      <c r="E61" s="12" t="s">
        <v>63</v>
      </c>
      <c r="F61" s="12">
        <v>600</v>
      </c>
      <c r="G61" s="12">
        <v>10</v>
      </c>
      <c r="H61" s="12">
        <v>50</v>
      </c>
      <c r="I61" s="12"/>
      <c r="J61" s="13"/>
      <c r="K61" s="12">
        <f t="shared" si="6"/>
        <v>0</v>
      </c>
      <c r="L61" s="12">
        <f t="shared" si="7"/>
        <v>0</v>
      </c>
      <c r="M61" s="14"/>
      <c r="N61" s="15">
        <v>0.04</v>
      </c>
      <c r="O61" s="15">
        <f t="shared" si="8"/>
        <v>0</v>
      </c>
    </row>
    <row r="62" spans="1:15" x14ac:dyDescent="0.2">
      <c r="A62" s="11" t="s">
        <v>64</v>
      </c>
      <c r="B62" s="11" t="s">
        <v>65</v>
      </c>
      <c r="C62" s="11" t="s">
        <v>64</v>
      </c>
      <c r="D62" s="11" t="s">
        <v>275</v>
      </c>
      <c r="E62" s="12">
        <v>25</v>
      </c>
      <c r="F62" s="12">
        <v>457</v>
      </c>
      <c r="G62" s="12">
        <v>10</v>
      </c>
      <c r="H62" s="12">
        <v>100</v>
      </c>
      <c r="I62" s="12"/>
      <c r="J62" s="13"/>
      <c r="K62" s="12">
        <f t="shared" si="6"/>
        <v>0</v>
      </c>
      <c r="L62" s="12">
        <f t="shared" si="7"/>
        <v>0</v>
      </c>
      <c r="M62" s="14"/>
      <c r="N62" s="15">
        <v>0.06</v>
      </c>
      <c r="O62" s="15">
        <f t="shared" si="8"/>
        <v>0</v>
      </c>
    </row>
    <row r="63" spans="1:15" x14ac:dyDescent="0.2">
      <c r="A63" s="36" t="s">
        <v>66</v>
      </c>
      <c r="B63" s="36" t="s">
        <v>65</v>
      </c>
      <c r="C63" s="36">
        <v>90443400</v>
      </c>
      <c r="D63" s="36" t="s">
        <v>277</v>
      </c>
      <c r="E63" s="12" t="s">
        <v>63</v>
      </c>
      <c r="F63" s="12">
        <v>450</v>
      </c>
      <c r="G63" s="12">
        <v>10</v>
      </c>
      <c r="H63" s="12">
        <v>100</v>
      </c>
      <c r="I63" s="12"/>
      <c r="J63" s="13"/>
      <c r="K63" s="12">
        <f t="shared" si="6"/>
        <v>0</v>
      </c>
      <c r="L63" s="12">
        <f t="shared" si="7"/>
        <v>0</v>
      </c>
      <c r="M63" s="14"/>
      <c r="N63" s="15">
        <v>0.06</v>
      </c>
      <c r="O63" s="15">
        <f t="shared" si="8"/>
        <v>0</v>
      </c>
    </row>
    <row r="64" spans="1:15" x14ac:dyDescent="0.2">
      <c r="A64" s="27" t="s">
        <v>67</v>
      </c>
      <c r="B64" s="27" t="s">
        <v>68</v>
      </c>
      <c r="C64" s="27" t="s">
        <v>69</v>
      </c>
      <c r="D64" s="11" t="s">
        <v>275</v>
      </c>
      <c r="E64" s="12">
        <v>25</v>
      </c>
      <c r="F64" s="12">
        <v>375</v>
      </c>
      <c r="G64" s="12">
        <v>10</v>
      </c>
      <c r="H64" s="12">
        <v>100</v>
      </c>
      <c r="I64" s="12"/>
      <c r="J64" s="13"/>
      <c r="K64" s="12">
        <f t="shared" si="6"/>
        <v>0</v>
      </c>
      <c r="L64" s="12">
        <f t="shared" si="7"/>
        <v>0</v>
      </c>
      <c r="M64" s="14"/>
      <c r="N64" s="15">
        <v>0.06</v>
      </c>
      <c r="O64" s="15">
        <f t="shared" si="8"/>
        <v>0</v>
      </c>
    </row>
    <row r="65" spans="1:17" x14ac:dyDescent="0.2">
      <c r="A65" s="37" t="s">
        <v>198</v>
      </c>
      <c r="B65" s="36" t="s">
        <v>199</v>
      </c>
      <c r="C65" s="36">
        <v>90448000</v>
      </c>
      <c r="D65" s="36" t="s">
        <v>277</v>
      </c>
      <c r="E65" s="12" t="s">
        <v>63</v>
      </c>
      <c r="F65" s="12">
        <v>270</v>
      </c>
      <c r="G65" s="12">
        <v>10</v>
      </c>
      <c r="H65" s="12">
        <v>100</v>
      </c>
      <c r="I65" s="12"/>
      <c r="J65" s="13"/>
      <c r="K65" s="12">
        <f t="shared" si="6"/>
        <v>0</v>
      </c>
      <c r="L65" s="12">
        <f t="shared" si="7"/>
        <v>0</v>
      </c>
      <c r="M65" s="14"/>
      <c r="N65" s="15">
        <v>0.06</v>
      </c>
      <c r="O65" s="15">
        <f t="shared" si="8"/>
        <v>0</v>
      </c>
    </row>
    <row r="66" spans="1:17" x14ac:dyDescent="0.2">
      <c r="A66" s="11" t="s">
        <v>261</v>
      </c>
      <c r="B66" s="11" t="s">
        <v>262</v>
      </c>
      <c r="C66" s="11" t="s">
        <v>261</v>
      </c>
      <c r="D66" s="11" t="s">
        <v>275</v>
      </c>
      <c r="E66" s="12" t="s">
        <v>63</v>
      </c>
      <c r="F66" s="12">
        <v>200</v>
      </c>
      <c r="G66" s="12">
        <v>10</v>
      </c>
      <c r="H66" s="12">
        <v>150</v>
      </c>
      <c r="I66" s="12"/>
      <c r="J66" s="13"/>
      <c r="K66" s="12">
        <f t="shared" si="6"/>
        <v>0</v>
      </c>
      <c r="L66" s="12">
        <f t="shared" si="7"/>
        <v>0</v>
      </c>
      <c r="M66" s="14"/>
      <c r="N66" s="15">
        <v>0.06</v>
      </c>
      <c r="O66" s="15">
        <f t="shared" si="8"/>
        <v>0</v>
      </c>
      <c r="P66" s="43">
        <f>SUM(O47:O66)</f>
        <v>0</v>
      </c>
      <c r="Q66" s="3" t="e">
        <f>P66*100/$P$151</f>
        <v>#DIV/0!</v>
      </c>
    </row>
    <row r="67" spans="1:17" x14ac:dyDescent="0.2">
      <c r="A67" s="28" t="s">
        <v>70</v>
      </c>
      <c r="B67" s="28"/>
      <c r="C67" s="29"/>
      <c r="D67" s="29"/>
      <c r="E67" s="30"/>
      <c r="F67" s="36"/>
      <c r="G67" s="20"/>
      <c r="H67" s="20"/>
      <c r="I67" s="12"/>
      <c r="J67" s="20"/>
      <c r="K67" s="12"/>
      <c r="L67" s="12"/>
      <c r="M67" s="14"/>
      <c r="N67" s="12"/>
      <c r="O67" s="15"/>
    </row>
    <row r="68" spans="1:17" x14ac:dyDescent="0.2">
      <c r="A68" s="11" t="s">
        <v>295</v>
      </c>
      <c r="B68" s="11" t="s">
        <v>296</v>
      </c>
      <c r="C68" s="11" t="s">
        <v>295</v>
      </c>
      <c r="D68" s="11" t="s">
        <v>275</v>
      </c>
      <c r="E68" s="12">
        <v>32</v>
      </c>
      <c r="F68" s="12">
        <v>100</v>
      </c>
      <c r="G68" s="12">
        <v>10</v>
      </c>
      <c r="H68" s="12">
        <v>300</v>
      </c>
      <c r="I68" s="12"/>
      <c r="J68" s="13"/>
      <c r="K68" s="12">
        <f t="shared" ref="K68:K82" si="9">SUM(I68:J68)</f>
        <v>0</v>
      </c>
      <c r="L68" s="12">
        <f t="shared" ref="L68:L82" si="10">$K68/$H68</f>
        <v>0</v>
      </c>
      <c r="M68" s="14"/>
      <c r="N68" s="15">
        <v>0.09</v>
      </c>
      <c r="O68" s="15">
        <f t="shared" ref="O68:O82" si="11">$L68*$N68</f>
        <v>0</v>
      </c>
    </row>
    <row r="69" spans="1:17" x14ac:dyDescent="0.2">
      <c r="A69" s="11" t="s">
        <v>71</v>
      </c>
      <c r="B69" s="11" t="s">
        <v>72</v>
      </c>
      <c r="C69" s="11" t="s">
        <v>71</v>
      </c>
      <c r="D69" s="11" t="s">
        <v>275</v>
      </c>
      <c r="E69" s="12">
        <v>32</v>
      </c>
      <c r="F69" s="12">
        <v>150</v>
      </c>
      <c r="G69" s="12">
        <v>10</v>
      </c>
      <c r="H69" s="12">
        <v>300</v>
      </c>
      <c r="I69" s="12"/>
      <c r="J69" s="13"/>
      <c r="K69" s="12">
        <f t="shared" si="9"/>
        <v>0</v>
      </c>
      <c r="L69" s="12">
        <f t="shared" si="10"/>
        <v>0</v>
      </c>
      <c r="M69" s="14"/>
      <c r="N69" s="15">
        <v>0.09</v>
      </c>
      <c r="O69" s="15">
        <f t="shared" si="11"/>
        <v>0</v>
      </c>
    </row>
    <row r="70" spans="1:17" x14ac:dyDescent="0.2">
      <c r="A70" s="36" t="s">
        <v>256</v>
      </c>
      <c r="B70" s="36" t="s">
        <v>72</v>
      </c>
      <c r="C70" s="36">
        <v>90446200</v>
      </c>
      <c r="D70" s="36" t="s">
        <v>277</v>
      </c>
      <c r="E70" s="12">
        <v>32</v>
      </c>
      <c r="F70" s="12">
        <v>150</v>
      </c>
      <c r="G70" s="12">
        <v>10</v>
      </c>
      <c r="H70" s="12">
        <v>300</v>
      </c>
      <c r="I70" s="12"/>
      <c r="J70" s="13"/>
      <c r="K70" s="12">
        <f t="shared" si="9"/>
        <v>0</v>
      </c>
      <c r="L70" s="12">
        <f t="shared" si="10"/>
        <v>0</v>
      </c>
      <c r="M70" s="14"/>
      <c r="N70" s="15">
        <v>0.09</v>
      </c>
      <c r="O70" s="15">
        <f t="shared" si="11"/>
        <v>0</v>
      </c>
    </row>
    <row r="71" spans="1:17" x14ac:dyDescent="0.2">
      <c r="A71" s="11" t="s">
        <v>200</v>
      </c>
      <c r="B71" s="11" t="s">
        <v>201</v>
      </c>
      <c r="C71" s="11" t="s">
        <v>200</v>
      </c>
      <c r="D71" s="11" t="s">
        <v>275</v>
      </c>
      <c r="E71" s="12">
        <v>32</v>
      </c>
      <c r="F71" s="12">
        <v>200</v>
      </c>
      <c r="G71" s="12">
        <v>10</v>
      </c>
      <c r="H71" s="12">
        <v>300</v>
      </c>
      <c r="I71" s="12"/>
      <c r="J71" s="13"/>
      <c r="K71" s="12">
        <f t="shared" si="9"/>
        <v>0</v>
      </c>
      <c r="L71" s="12">
        <f t="shared" si="10"/>
        <v>0</v>
      </c>
      <c r="M71" s="14"/>
      <c r="N71" s="15">
        <v>0.09</v>
      </c>
      <c r="O71" s="15">
        <f t="shared" si="11"/>
        <v>0</v>
      </c>
    </row>
    <row r="72" spans="1:17" x14ac:dyDescent="0.2">
      <c r="A72" s="11" t="s">
        <v>73</v>
      </c>
      <c r="B72" s="11" t="s">
        <v>74</v>
      </c>
      <c r="C72" s="11" t="s">
        <v>73</v>
      </c>
      <c r="D72" s="11" t="s">
        <v>275</v>
      </c>
      <c r="E72" s="12">
        <v>32</v>
      </c>
      <c r="F72" s="12">
        <v>300</v>
      </c>
      <c r="G72" s="12">
        <v>10</v>
      </c>
      <c r="H72" s="12">
        <v>150</v>
      </c>
      <c r="I72" s="12"/>
      <c r="J72" s="13"/>
      <c r="K72" s="12">
        <f t="shared" si="9"/>
        <v>0</v>
      </c>
      <c r="L72" s="12">
        <f t="shared" si="10"/>
        <v>0</v>
      </c>
      <c r="M72" s="14"/>
      <c r="N72" s="15">
        <v>0.09</v>
      </c>
      <c r="O72" s="15">
        <f t="shared" si="11"/>
        <v>0</v>
      </c>
    </row>
    <row r="73" spans="1:17" x14ac:dyDescent="0.2">
      <c r="A73" s="36" t="s">
        <v>232</v>
      </c>
      <c r="B73" s="36" t="s">
        <v>74</v>
      </c>
      <c r="C73" s="36">
        <v>90446300</v>
      </c>
      <c r="D73" s="36" t="s">
        <v>277</v>
      </c>
      <c r="E73" s="12" t="s">
        <v>180</v>
      </c>
      <c r="F73" s="12">
        <v>300</v>
      </c>
      <c r="G73" s="12">
        <v>10</v>
      </c>
      <c r="H73" s="12">
        <v>150</v>
      </c>
      <c r="I73" s="12"/>
      <c r="J73" s="13"/>
      <c r="K73" s="12">
        <f t="shared" si="9"/>
        <v>0</v>
      </c>
      <c r="L73" s="12">
        <f t="shared" si="10"/>
        <v>0</v>
      </c>
      <c r="M73" s="14"/>
      <c r="N73" s="15">
        <v>0.09</v>
      </c>
      <c r="O73" s="15">
        <f t="shared" si="11"/>
        <v>0</v>
      </c>
    </row>
    <row r="74" spans="1:17" x14ac:dyDescent="0.2">
      <c r="A74" s="11" t="s">
        <v>75</v>
      </c>
      <c r="B74" s="11" t="s">
        <v>76</v>
      </c>
      <c r="C74" s="11" t="s">
        <v>75</v>
      </c>
      <c r="D74" s="11" t="s">
        <v>275</v>
      </c>
      <c r="E74" s="12">
        <v>32</v>
      </c>
      <c r="F74" s="12">
        <v>450</v>
      </c>
      <c r="G74" s="12">
        <v>10</v>
      </c>
      <c r="H74" s="12">
        <v>100</v>
      </c>
      <c r="I74" s="12"/>
      <c r="J74" s="13"/>
      <c r="K74" s="12">
        <f t="shared" si="9"/>
        <v>0</v>
      </c>
      <c r="L74" s="12">
        <f t="shared" si="10"/>
        <v>0</v>
      </c>
      <c r="M74" s="14"/>
      <c r="N74" s="15">
        <v>0.09</v>
      </c>
      <c r="O74" s="15">
        <f t="shared" si="11"/>
        <v>0</v>
      </c>
    </row>
    <row r="75" spans="1:17" x14ac:dyDescent="0.2">
      <c r="A75" s="36" t="s">
        <v>179</v>
      </c>
      <c r="B75" s="36" t="s">
        <v>76</v>
      </c>
      <c r="C75" s="36">
        <v>90446400</v>
      </c>
      <c r="D75" s="36" t="s">
        <v>277</v>
      </c>
      <c r="E75" s="12" t="s">
        <v>180</v>
      </c>
      <c r="F75" s="12">
        <v>450</v>
      </c>
      <c r="G75" s="12">
        <v>10</v>
      </c>
      <c r="H75" s="12">
        <v>100</v>
      </c>
      <c r="I75" s="12"/>
      <c r="J75" s="13"/>
      <c r="K75" s="12">
        <f t="shared" si="9"/>
        <v>0</v>
      </c>
      <c r="L75" s="12">
        <f t="shared" si="10"/>
        <v>0</v>
      </c>
      <c r="M75" s="14"/>
      <c r="N75" s="15">
        <v>0.09</v>
      </c>
      <c r="O75" s="15">
        <f t="shared" si="11"/>
        <v>0</v>
      </c>
    </row>
    <row r="76" spans="1:17" x14ac:dyDescent="0.2">
      <c r="A76" s="11" t="s">
        <v>156</v>
      </c>
      <c r="B76" s="11" t="s">
        <v>157</v>
      </c>
      <c r="C76" s="11" t="s">
        <v>156</v>
      </c>
      <c r="D76" s="11" t="s">
        <v>275</v>
      </c>
      <c r="E76" s="12">
        <v>32</v>
      </c>
      <c r="F76" s="12">
        <v>600</v>
      </c>
      <c r="G76" s="12">
        <v>10</v>
      </c>
      <c r="H76" s="12">
        <v>100</v>
      </c>
      <c r="I76" s="12"/>
      <c r="J76" s="13"/>
      <c r="K76" s="12">
        <f t="shared" si="9"/>
        <v>0</v>
      </c>
      <c r="L76" s="12">
        <f t="shared" si="10"/>
        <v>0</v>
      </c>
      <c r="M76" s="14"/>
      <c r="N76" s="15">
        <v>0.12</v>
      </c>
      <c r="O76" s="15">
        <f t="shared" si="11"/>
        <v>0</v>
      </c>
    </row>
    <row r="77" spans="1:17" x14ac:dyDescent="0.2">
      <c r="A77" s="36" t="s">
        <v>181</v>
      </c>
      <c r="B77" s="36" t="s">
        <v>157</v>
      </c>
      <c r="C77" s="36">
        <v>90446600</v>
      </c>
      <c r="D77" s="36" t="s">
        <v>277</v>
      </c>
      <c r="E77" s="12" t="s">
        <v>180</v>
      </c>
      <c r="F77" s="12">
        <v>600</v>
      </c>
      <c r="G77" s="12">
        <v>10</v>
      </c>
      <c r="H77" s="12">
        <v>100</v>
      </c>
      <c r="I77" s="12"/>
      <c r="J77" s="13"/>
      <c r="K77" s="12">
        <f t="shared" si="9"/>
        <v>0</v>
      </c>
      <c r="L77" s="12">
        <f t="shared" si="10"/>
        <v>0</v>
      </c>
      <c r="M77" s="14"/>
      <c r="N77" s="15">
        <v>0.12</v>
      </c>
      <c r="O77" s="15">
        <f t="shared" si="11"/>
        <v>0</v>
      </c>
    </row>
    <row r="78" spans="1:17" x14ac:dyDescent="0.2">
      <c r="A78" s="11" t="s">
        <v>222</v>
      </c>
      <c r="B78" s="11" t="s">
        <v>223</v>
      </c>
      <c r="C78" s="11" t="s">
        <v>222</v>
      </c>
      <c r="D78" s="11" t="s">
        <v>275</v>
      </c>
      <c r="E78" s="12">
        <v>32</v>
      </c>
      <c r="F78" s="12">
        <v>750</v>
      </c>
      <c r="G78" s="12">
        <v>10</v>
      </c>
      <c r="H78" s="12">
        <v>60</v>
      </c>
      <c r="I78" s="12"/>
      <c r="J78" s="13"/>
      <c r="K78" s="12">
        <f t="shared" si="9"/>
        <v>0</v>
      </c>
      <c r="L78" s="12">
        <f t="shared" si="10"/>
        <v>0</v>
      </c>
      <c r="M78" s="14"/>
      <c r="N78" s="15">
        <v>0.09</v>
      </c>
      <c r="O78" s="15">
        <f t="shared" si="11"/>
        <v>0</v>
      </c>
    </row>
    <row r="79" spans="1:17" x14ac:dyDescent="0.2">
      <c r="A79" s="11" t="s">
        <v>158</v>
      </c>
      <c r="B79" s="11" t="s">
        <v>159</v>
      </c>
      <c r="C79" s="11" t="s">
        <v>158</v>
      </c>
      <c r="D79" s="11" t="s">
        <v>275</v>
      </c>
      <c r="E79" s="12">
        <v>32</v>
      </c>
      <c r="F79" s="12">
        <v>900</v>
      </c>
      <c r="G79" s="12">
        <v>10</v>
      </c>
      <c r="H79" s="12">
        <v>50</v>
      </c>
      <c r="I79" s="12"/>
      <c r="J79" s="13"/>
      <c r="K79" s="12">
        <f t="shared" si="9"/>
        <v>0</v>
      </c>
      <c r="L79" s="12">
        <f t="shared" si="10"/>
        <v>0</v>
      </c>
      <c r="M79" s="14"/>
      <c r="N79" s="15">
        <v>0.09</v>
      </c>
      <c r="O79" s="15">
        <f t="shared" si="11"/>
        <v>0</v>
      </c>
    </row>
    <row r="80" spans="1:17" x14ac:dyDescent="0.2">
      <c r="A80" s="36" t="s">
        <v>182</v>
      </c>
      <c r="B80" s="36" t="s">
        <v>159</v>
      </c>
      <c r="C80" s="36">
        <v>90446700</v>
      </c>
      <c r="D80" s="36" t="s">
        <v>277</v>
      </c>
      <c r="E80" s="12" t="s">
        <v>180</v>
      </c>
      <c r="F80" s="12">
        <v>900</v>
      </c>
      <c r="G80" s="12">
        <v>10</v>
      </c>
      <c r="H80" s="12">
        <v>50</v>
      </c>
      <c r="I80" s="12"/>
      <c r="J80" s="13"/>
      <c r="K80" s="12">
        <f t="shared" si="9"/>
        <v>0</v>
      </c>
      <c r="L80" s="12">
        <f t="shared" si="10"/>
        <v>0</v>
      </c>
      <c r="M80" s="14"/>
      <c r="N80" s="15">
        <v>0.09</v>
      </c>
      <c r="O80" s="15">
        <f t="shared" si="11"/>
        <v>0</v>
      </c>
    </row>
    <row r="81" spans="1:17" x14ac:dyDescent="0.2">
      <c r="A81" s="11" t="s">
        <v>233</v>
      </c>
      <c r="B81" s="11" t="s">
        <v>234</v>
      </c>
      <c r="C81" s="11" t="s">
        <v>233</v>
      </c>
      <c r="D81" s="11" t="s">
        <v>275</v>
      </c>
      <c r="E81" s="12">
        <v>32</v>
      </c>
      <c r="F81" s="12">
        <v>1200</v>
      </c>
      <c r="G81" s="12">
        <v>10</v>
      </c>
      <c r="H81" s="12">
        <v>50</v>
      </c>
      <c r="I81" s="12"/>
      <c r="J81" s="13"/>
      <c r="K81" s="12">
        <f t="shared" si="9"/>
        <v>0</v>
      </c>
      <c r="L81" s="12">
        <f t="shared" si="10"/>
        <v>0</v>
      </c>
      <c r="M81" s="14"/>
      <c r="N81" s="15">
        <v>0.12</v>
      </c>
      <c r="O81" s="15">
        <f t="shared" si="11"/>
        <v>0</v>
      </c>
    </row>
    <row r="82" spans="1:17" x14ac:dyDescent="0.2">
      <c r="A82" s="37" t="s">
        <v>236</v>
      </c>
      <c r="B82" s="36" t="s">
        <v>237</v>
      </c>
      <c r="C82" s="48">
        <v>90446800</v>
      </c>
      <c r="D82" s="36" t="s">
        <v>277</v>
      </c>
      <c r="E82" s="12" t="s">
        <v>180</v>
      </c>
      <c r="F82" s="12">
        <v>1800</v>
      </c>
      <c r="G82" s="12">
        <v>10</v>
      </c>
      <c r="H82" s="12">
        <v>25</v>
      </c>
      <c r="I82" s="12"/>
      <c r="J82" s="13"/>
      <c r="K82" s="12">
        <f t="shared" si="9"/>
        <v>0</v>
      </c>
      <c r="L82" s="12">
        <f t="shared" si="10"/>
        <v>0</v>
      </c>
      <c r="M82" s="14"/>
      <c r="N82" s="15">
        <v>0.18</v>
      </c>
      <c r="O82" s="15">
        <f t="shared" si="11"/>
        <v>0</v>
      </c>
      <c r="P82" s="43">
        <f>SUM(O69:O82)</f>
        <v>0</v>
      </c>
      <c r="Q82" s="3" t="e">
        <f>P82*100/$P$151</f>
        <v>#DIV/0!</v>
      </c>
    </row>
    <row r="83" spans="1:17" x14ac:dyDescent="0.2">
      <c r="A83" s="28" t="s">
        <v>77</v>
      </c>
      <c r="B83" s="28"/>
      <c r="C83" s="29"/>
      <c r="D83" s="29"/>
      <c r="E83" s="30"/>
      <c r="F83" s="36"/>
      <c r="G83" s="12"/>
      <c r="H83" s="12"/>
      <c r="I83" s="12"/>
      <c r="J83" s="8"/>
      <c r="K83" s="12"/>
      <c r="L83" s="12"/>
      <c r="M83" s="14"/>
      <c r="N83" s="12"/>
      <c r="O83" s="15"/>
    </row>
    <row r="84" spans="1:17" x14ac:dyDescent="0.2">
      <c r="A84" s="11" t="s">
        <v>297</v>
      </c>
      <c r="B84" s="11" t="s">
        <v>298</v>
      </c>
      <c r="C84" s="11" t="s">
        <v>297</v>
      </c>
      <c r="D84" s="11" t="s">
        <v>275</v>
      </c>
      <c r="E84" s="12">
        <v>40</v>
      </c>
      <c r="F84" s="12">
        <v>100</v>
      </c>
      <c r="G84" s="12">
        <v>10</v>
      </c>
      <c r="H84" s="12">
        <v>300</v>
      </c>
      <c r="I84" s="12"/>
      <c r="J84" s="13"/>
      <c r="K84" s="12">
        <f t="shared" ref="K84:K98" si="12">SUM(I84:J84)</f>
        <v>0</v>
      </c>
      <c r="L84" s="12">
        <f t="shared" ref="L84:L98" si="13">$K84/$H84</f>
        <v>0</v>
      </c>
      <c r="M84" s="14"/>
      <c r="N84" s="15">
        <v>0.13</v>
      </c>
      <c r="O84" s="15">
        <f t="shared" ref="O84:O98" si="14">$L84*$N84</f>
        <v>0</v>
      </c>
    </row>
    <row r="85" spans="1:17" x14ac:dyDescent="0.2">
      <c r="A85" s="11" t="s">
        <v>78</v>
      </c>
      <c r="B85" s="11" t="s">
        <v>79</v>
      </c>
      <c r="C85" s="11" t="s">
        <v>78</v>
      </c>
      <c r="D85" s="11" t="s">
        <v>275</v>
      </c>
      <c r="E85" s="12">
        <v>40</v>
      </c>
      <c r="F85" s="12">
        <v>150</v>
      </c>
      <c r="G85" s="12">
        <v>10</v>
      </c>
      <c r="H85" s="12">
        <v>300</v>
      </c>
      <c r="I85" s="12"/>
      <c r="J85" s="13"/>
      <c r="K85" s="12">
        <f t="shared" si="12"/>
        <v>0</v>
      </c>
      <c r="L85" s="12">
        <f t="shared" si="13"/>
        <v>0</v>
      </c>
      <c r="M85" s="14"/>
      <c r="N85" s="15">
        <v>0.13</v>
      </c>
      <c r="O85" s="15">
        <f t="shared" si="14"/>
        <v>0</v>
      </c>
    </row>
    <row r="86" spans="1:17" x14ac:dyDescent="0.2">
      <c r="A86" s="36" t="s">
        <v>240</v>
      </c>
      <c r="B86" s="36" t="s">
        <v>79</v>
      </c>
      <c r="C86" s="31" t="s">
        <v>241</v>
      </c>
      <c r="D86" s="36" t="s">
        <v>277</v>
      </c>
      <c r="E86" s="12">
        <v>40</v>
      </c>
      <c r="F86" s="12">
        <v>150</v>
      </c>
      <c r="G86" s="12">
        <v>10</v>
      </c>
      <c r="H86" s="12">
        <v>300</v>
      </c>
      <c r="I86" s="12"/>
      <c r="J86" s="13"/>
      <c r="K86" s="12">
        <f t="shared" si="12"/>
        <v>0</v>
      </c>
      <c r="L86" s="12">
        <f t="shared" si="13"/>
        <v>0</v>
      </c>
      <c r="M86" s="14"/>
      <c r="N86" s="15">
        <v>0.13</v>
      </c>
      <c r="O86" s="15">
        <f t="shared" si="14"/>
        <v>0</v>
      </c>
    </row>
    <row r="87" spans="1:17" x14ac:dyDescent="0.2">
      <c r="A87" s="11" t="s">
        <v>80</v>
      </c>
      <c r="B87" s="11" t="s">
        <v>81</v>
      </c>
      <c r="C87" s="11" t="s">
        <v>80</v>
      </c>
      <c r="D87" s="11" t="s">
        <v>275</v>
      </c>
      <c r="E87" s="12">
        <v>40</v>
      </c>
      <c r="F87" s="12">
        <v>200</v>
      </c>
      <c r="G87" s="12">
        <v>10</v>
      </c>
      <c r="H87" s="12">
        <v>150</v>
      </c>
      <c r="I87" s="12"/>
      <c r="J87" s="13"/>
      <c r="K87" s="12">
        <f t="shared" si="12"/>
        <v>0</v>
      </c>
      <c r="L87" s="12">
        <f t="shared" si="13"/>
        <v>0</v>
      </c>
      <c r="M87" s="14"/>
      <c r="N87" s="15">
        <v>0.13</v>
      </c>
      <c r="O87" s="15">
        <f t="shared" si="14"/>
        <v>0</v>
      </c>
    </row>
    <row r="88" spans="1:17" x14ac:dyDescent="0.2">
      <c r="A88" s="11" t="s">
        <v>82</v>
      </c>
      <c r="B88" s="11" t="s">
        <v>83</v>
      </c>
      <c r="C88" s="11" t="s">
        <v>82</v>
      </c>
      <c r="D88" s="11" t="s">
        <v>275</v>
      </c>
      <c r="E88" s="12">
        <v>40</v>
      </c>
      <c r="F88" s="12">
        <v>300</v>
      </c>
      <c r="G88" s="12">
        <v>10</v>
      </c>
      <c r="H88" s="12">
        <v>150</v>
      </c>
      <c r="I88" s="12"/>
      <c r="J88" s="13"/>
      <c r="K88" s="12">
        <f t="shared" si="12"/>
        <v>0</v>
      </c>
      <c r="L88" s="12">
        <f t="shared" si="13"/>
        <v>0</v>
      </c>
      <c r="M88" s="14"/>
      <c r="N88" s="15">
        <v>0.13</v>
      </c>
      <c r="O88" s="15">
        <f t="shared" si="14"/>
        <v>0</v>
      </c>
    </row>
    <row r="89" spans="1:17" x14ac:dyDescent="0.2">
      <c r="A89" s="36" t="s">
        <v>183</v>
      </c>
      <c r="B89" s="36" t="s">
        <v>83</v>
      </c>
      <c r="C89" s="36">
        <v>90447300</v>
      </c>
      <c r="D89" s="36" t="s">
        <v>277</v>
      </c>
      <c r="E89" s="12" t="s">
        <v>89</v>
      </c>
      <c r="F89" s="12">
        <v>300</v>
      </c>
      <c r="G89" s="12">
        <v>10</v>
      </c>
      <c r="H89" s="12">
        <v>150</v>
      </c>
      <c r="I89" s="12"/>
      <c r="J89" s="13"/>
      <c r="K89" s="12">
        <f t="shared" si="12"/>
        <v>0</v>
      </c>
      <c r="L89" s="12">
        <f t="shared" si="13"/>
        <v>0</v>
      </c>
      <c r="M89" s="14"/>
      <c r="N89" s="15">
        <v>0.13</v>
      </c>
      <c r="O89" s="15">
        <f t="shared" si="14"/>
        <v>0</v>
      </c>
    </row>
    <row r="90" spans="1:17" x14ac:dyDescent="0.2">
      <c r="A90" s="11" t="s">
        <v>84</v>
      </c>
      <c r="B90" s="11" t="s">
        <v>85</v>
      </c>
      <c r="C90" s="11" t="s">
        <v>84</v>
      </c>
      <c r="D90" s="11" t="s">
        <v>275</v>
      </c>
      <c r="E90" s="12">
        <v>40</v>
      </c>
      <c r="F90" s="12">
        <v>450</v>
      </c>
      <c r="G90" s="12">
        <v>10</v>
      </c>
      <c r="H90" s="12">
        <v>100</v>
      </c>
      <c r="I90" s="12"/>
      <c r="J90" s="13"/>
      <c r="K90" s="12">
        <f t="shared" si="12"/>
        <v>0</v>
      </c>
      <c r="L90" s="12">
        <f t="shared" si="13"/>
        <v>0</v>
      </c>
      <c r="M90" s="14"/>
      <c r="N90" s="15">
        <v>0.13</v>
      </c>
      <c r="O90" s="15">
        <f t="shared" si="14"/>
        <v>0</v>
      </c>
    </row>
    <row r="91" spans="1:17" x14ac:dyDescent="0.2">
      <c r="A91" s="36" t="s">
        <v>184</v>
      </c>
      <c r="B91" s="36" t="s">
        <v>85</v>
      </c>
      <c r="C91" s="36">
        <v>90447400</v>
      </c>
      <c r="D91" s="36" t="s">
        <v>277</v>
      </c>
      <c r="E91" s="12" t="s">
        <v>89</v>
      </c>
      <c r="F91" s="12">
        <v>450</v>
      </c>
      <c r="G91" s="12">
        <v>10</v>
      </c>
      <c r="H91" s="12">
        <v>100</v>
      </c>
      <c r="I91" s="12"/>
      <c r="J91" s="13"/>
      <c r="K91" s="12">
        <f t="shared" si="12"/>
        <v>0</v>
      </c>
      <c r="L91" s="12">
        <f t="shared" si="13"/>
        <v>0</v>
      </c>
      <c r="M91" s="14"/>
      <c r="N91" s="15">
        <v>0.13</v>
      </c>
      <c r="O91" s="15">
        <f t="shared" si="14"/>
        <v>0</v>
      </c>
    </row>
    <row r="92" spans="1:17" x14ac:dyDescent="0.2">
      <c r="A92" s="11" t="s">
        <v>86</v>
      </c>
      <c r="B92" s="11" t="s">
        <v>87</v>
      </c>
      <c r="C92" s="11" t="s">
        <v>86</v>
      </c>
      <c r="D92" s="11" t="s">
        <v>275</v>
      </c>
      <c r="E92" s="12">
        <v>40</v>
      </c>
      <c r="F92" s="12">
        <v>600</v>
      </c>
      <c r="G92" s="12">
        <v>10</v>
      </c>
      <c r="H92" s="12">
        <v>50</v>
      </c>
      <c r="I92" s="12"/>
      <c r="J92" s="13"/>
      <c r="K92" s="12">
        <f t="shared" si="12"/>
        <v>0</v>
      </c>
      <c r="L92" s="12">
        <f t="shared" si="13"/>
        <v>0</v>
      </c>
      <c r="M92" s="14"/>
      <c r="N92" s="15">
        <v>0.09</v>
      </c>
      <c r="O92" s="15">
        <f t="shared" si="14"/>
        <v>0</v>
      </c>
    </row>
    <row r="93" spans="1:17" x14ac:dyDescent="0.2">
      <c r="A93" s="36" t="s">
        <v>88</v>
      </c>
      <c r="B93" s="36" t="s">
        <v>87</v>
      </c>
      <c r="C93" s="36">
        <v>90447600</v>
      </c>
      <c r="D93" s="36" t="s">
        <v>277</v>
      </c>
      <c r="E93" s="12" t="s">
        <v>89</v>
      </c>
      <c r="F93" s="12">
        <v>600</v>
      </c>
      <c r="G93" s="12">
        <v>10</v>
      </c>
      <c r="H93" s="12">
        <v>50</v>
      </c>
      <c r="I93" s="12"/>
      <c r="J93" s="13"/>
      <c r="K93" s="12">
        <f t="shared" si="12"/>
        <v>0</v>
      </c>
      <c r="L93" s="12">
        <f t="shared" si="13"/>
        <v>0</v>
      </c>
      <c r="M93" s="14"/>
      <c r="N93" s="15">
        <v>0.09</v>
      </c>
      <c r="O93" s="15">
        <f t="shared" si="14"/>
        <v>0</v>
      </c>
    </row>
    <row r="94" spans="1:17" x14ac:dyDescent="0.2">
      <c r="A94" s="11" t="s">
        <v>90</v>
      </c>
      <c r="B94" s="11" t="s">
        <v>91</v>
      </c>
      <c r="C94" s="11" t="s">
        <v>90</v>
      </c>
      <c r="D94" s="11" t="s">
        <v>275</v>
      </c>
      <c r="E94" s="12">
        <v>40</v>
      </c>
      <c r="F94" s="12">
        <v>750</v>
      </c>
      <c r="G94" s="12">
        <v>10</v>
      </c>
      <c r="H94" s="12">
        <v>50</v>
      </c>
      <c r="I94" s="12"/>
      <c r="J94" s="13"/>
      <c r="K94" s="12">
        <f t="shared" si="12"/>
        <v>0</v>
      </c>
      <c r="L94" s="12">
        <f t="shared" si="13"/>
        <v>0</v>
      </c>
      <c r="M94" s="14"/>
      <c r="N94" s="15">
        <v>0.13</v>
      </c>
      <c r="O94" s="15">
        <f t="shared" si="14"/>
        <v>0</v>
      </c>
    </row>
    <row r="95" spans="1:17" x14ac:dyDescent="0.2">
      <c r="A95" s="11" t="s">
        <v>92</v>
      </c>
      <c r="B95" s="11" t="s">
        <v>93</v>
      </c>
      <c r="C95" s="11" t="s">
        <v>92</v>
      </c>
      <c r="D95" s="11" t="s">
        <v>275</v>
      </c>
      <c r="E95" s="12">
        <v>40</v>
      </c>
      <c r="F95" s="12">
        <v>900</v>
      </c>
      <c r="G95" s="12">
        <v>10</v>
      </c>
      <c r="H95" s="12">
        <v>50</v>
      </c>
      <c r="I95" s="12"/>
      <c r="J95" s="13"/>
      <c r="K95" s="12">
        <f t="shared" si="12"/>
        <v>0</v>
      </c>
      <c r="L95" s="12">
        <f t="shared" si="13"/>
        <v>0</v>
      </c>
      <c r="M95" s="14"/>
      <c r="N95" s="15">
        <v>0.13</v>
      </c>
      <c r="O95" s="15">
        <f t="shared" si="14"/>
        <v>0</v>
      </c>
    </row>
    <row r="96" spans="1:17" x14ac:dyDescent="0.2">
      <c r="A96" s="36" t="s">
        <v>185</v>
      </c>
      <c r="B96" s="36" t="s">
        <v>93</v>
      </c>
      <c r="C96" s="36">
        <v>90447700</v>
      </c>
      <c r="D96" s="36" t="s">
        <v>277</v>
      </c>
      <c r="E96" s="12" t="s">
        <v>89</v>
      </c>
      <c r="F96" s="12">
        <v>900</v>
      </c>
      <c r="G96" s="12">
        <v>10</v>
      </c>
      <c r="H96" s="12">
        <v>50</v>
      </c>
      <c r="I96" s="12"/>
      <c r="J96" s="13"/>
      <c r="K96" s="12">
        <f t="shared" si="12"/>
        <v>0</v>
      </c>
      <c r="L96" s="12">
        <f t="shared" si="13"/>
        <v>0</v>
      </c>
      <c r="M96" s="14"/>
      <c r="N96" s="15">
        <v>0.13</v>
      </c>
      <c r="O96" s="15">
        <f t="shared" si="14"/>
        <v>0</v>
      </c>
    </row>
    <row r="97" spans="1:17" x14ac:dyDescent="0.2">
      <c r="A97" s="11" t="s">
        <v>94</v>
      </c>
      <c r="B97" s="11" t="s">
        <v>95</v>
      </c>
      <c r="C97" s="11" t="s">
        <v>94</v>
      </c>
      <c r="D97" s="11" t="s">
        <v>275</v>
      </c>
      <c r="E97" s="12">
        <v>40</v>
      </c>
      <c r="F97" s="12">
        <v>1200</v>
      </c>
      <c r="G97" s="12">
        <v>5</v>
      </c>
      <c r="H97" s="12">
        <v>25</v>
      </c>
      <c r="I97" s="12"/>
      <c r="J97" s="13"/>
      <c r="K97" s="12">
        <f t="shared" si="12"/>
        <v>0</v>
      </c>
      <c r="L97" s="12">
        <f t="shared" si="13"/>
        <v>0</v>
      </c>
      <c r="M97" s="14"/>
      <c r="N97" s="15">
        <v>0.08</v>
      </c>
      <c r="O97" s="15">
        <f t="shared" si="14"/>
        <v>0</v>
      </c>
    </row>
    <row r="98" spans="1:17" x14ac:dyDescent="0.2">
      <c r="A98" s="11" t="s">
        <v>220</v>
      </c>
      <c r="B98" s="11" t="s">
        <v>221</v>
      </c>
      <c r="C98" s="11" t="s">
        <v>220</v>
      </c>
      <c r="D98" s="11" t="s">
        <v>275</v>
      </c>
      <c r="E98" s="12">
        <v>40</v>
      </c>
      <c r="F98" s="12">
        <v>2000</v>
      </c>
      <c r="G98" s="12">
        <v>5</v>
      </c>
      <c r="H98" s="12">
        <v>25</v>
      </c>
      <c r="I98" s="12"/>
      <c r="J98" s="13"/>
      <c r="K98" s="12">
        <f t="shared" si="12"/>
        <v>0</v>
      </c>
      <c r="L98" s="12">
        <f t="shared" si="13"/>
        <v>0</v>
      </c>
      <c r="M98" s="14"/>
      <c r="N98" s="15">
        <v>0.08</v>
      </c>
      <c r="O98" s="15">
        <f t="shared" si="14"/>
        <v>0</v>
      </c>
      <c r="P98" s="43">
        <f>SUM(O85:O98)</f>
        <v>0</v>
      </c>
      <c r="Q98" s="3" t="e">
        <f>P98*100/$P$151</f>
        <v>#DIV/0!</v>
      </c>
    </row>
    <row r="99" spans="1:17" x14ac:dyDescent="0.2">
      <c r="A99" s="28" t="s">
        <v>96</v>
      </c>
      <c r="B99" s="28"/>
      <c r="C99" s="30"/>
      <c r="D99" s="30"/>
      <c r="E99" s="20"/>
      <c r="F99" s="12"/>
      <c r="G99" s="12"/>
      <c r="H99" s="12"/>
      <c r="I99" s="12"/>
      <c r="J99" s="8"/>
      <c r="K99" s="12"/>
      <c r="L99" s="12"/>
      <c r="M99" s="14"/>
      <c r="N99" s="12"/>
      <c r="O99" s="15"/>
    </row>
    <row r="100" spans="1:17" x14ac:dyDescent="0.2">
      <c r="A100" s="11" t="s">
        <v>299</v>
      </c>
      <c r="B100" s="11" t="s">
        <v>300</v>
      </c>
      <c r="C100" s="11" t="s">
        <v>299</v>
      </c>
      <c r="D100" s="11" t="s">
        <v>275</v>
      </c>
      <c r="E100" s="12">
        <v>50</v>
      </c>
      <c r="F100" s="12">
        <v>100</v>
      </c>
      <c r="G100" s="12">
        <v>10</v>
      </c>
      <c r="H100" s="12">
        <v>150</v>
      </c>
      <c r="I100" s="12"/>
      <c r="J100" s="13"/>
      <c r="K100" s="12">
        <f t="shared" ref="K100:K116" si="15">SUM(I100:J100)</f>
        <v>0</v>
      </c>
      <c r="L100" s="12">
        <f t="shared" ref="L100:L116" si="16">$K100/$H100</f>
        <v>0</v>
      </c>
      <c r="M100" s="14"/>
      <c r="N100" s="15">
        <v>0.1</v>
      </c>
      <c r="O100" s="15">
        <f t="shared" ref="O100:O116" si="17">$L100*$N100</f>
        <v>0</v>
      </c>
    </row>
    <row r="101" spans="1:17" x14ac:dyDescent="0.2">
      <c r="A101" s="11" t="s">
        <v>97</v>
      </c>
      <c r="B101" s="11" t="s">
        <v>98</v>
      </c>
      <c r="C101" s="11" t="s">
        <v>97</v>
      </c>
      <c r="D101" s="11" t="s">
        <v>275</v>
      </c>
      <c r="E101" s="12">
        <v>50</v>
      </c>
      <c r="F101" s="12">
        <v>150</v>
      </c>
      <c r="G101" s="12">
        <v>10</v>
      </c>
      <c r="H101" s="12">
        <v>150</v>
      </c>
      <c r="I101" s="12"/>
      <c r="J101" s="13"/>
      <c r="K101" s="12">
        <f t="shared" si="15"/>
        <v>0</v>
      </c>
      <c r="L101" s="12">
        <f t="shared" si="16"/>
        <v>0</v>
      </c>
      <c r="M101" s="14"/>
      <c r="N101" s="15">
        <v>0.1</v>
      </c>
      <c r="O101" s="15">
        <f t="shared" si="17"/>
        <v>0</v>
      </c>
    </row>
    <row r="102" spans="1:17" x14ac:dyDescent="0.2">
      <c r="A102" s="36" t="s">
        <v>235</v>
      </c>
      <c r="B102" s="36" t="s">
        <v>98</v>
      </c>
      <c r="C102" s="36">
        <v>90448200</v>
      </c>
      <c r="D102" s="36" t="s">
        <v>277</v>
      </c>
      <c r="E102" s="12" t="s">
        <v>102</v>
      </c>
      <c r="F102" s="12">
        <v>150</v>
      </c>
      <c r="G102" s="12">
        <v>10</v>
      </c>
      <c r="H102" s="12">
        <v>150</v>
      </c>
      <c r="I102" s="12"/>
      <c r="J102" s="13"/>
      <c r="K102" s="12">
        <f t="shared" si="15"/>
        <v>0</v>
      </c>
      <c r="L102" s="12">
        <f t="shared" si="16"/>
        <v>0</v>
      </c>
      <c r="M102" s="14"/>
      <c r="N102" s="15">
        <v>0.1</v>
      </c>
      <c r="O102" s="15">
        <f t="shared" si="17"/>
        <v>0</v>
      </c>
    </row>
    <row r="103" spans="1:17" x14ac:dyDescent="0.2">
      <c r="A103" s="11" t="s">
        <v>224</v>
      </c>
      <c r="B103" s="11" t="s">
        <v>225</v>
      </c>
      <c r="C103" s="11" t="s">
        <v>224</v>
      </c>
      <c r="D103" s="11" t="s">
        <v>275</v>
      </c>
      <c r="E103" s="12">
        <v>50</v>
      </c>
      <c r="F103" s="12">
        <v>200</v>
      </c>
      <c r="G103" s="12">
        <v>10</v>
      </c>
      <c r="H103" s="12">
        <v>150</v>
      </c>
      <c r="I103" s="12"/>
      <c r="J103" s="13"/>
      <c r="K103" s="12">
        <f t="shared" si="15"/>
        <v>0</v>
      </c>
      <c r="L103" s="12">
        <f t="shared" si="16"/>
        <v>0</v>
      </c>
      <c r="M103" s="14"/>
      <c r="N103" s="15">
        <v>0.06</v>
      </c>
      <c r="O103" s="15">
        <f t="shared" si="17"/>
        <v>0</v>
      </c>
    </row>
    <row r="104" spans="1:17" x14ac:dyDescent="0.2">
      <c r="A104" s="11" t="s">
        <v>99</v>
      </c>
      <c r="B104" s="11" t="s">
        <v>100</v>
      </c>
      <c r="C104" s="11" t="s">
        <v>99</v>
      </c>
      <c r="D104" s="11" t="s">
        <v>275</v>
      </c>
      <c r="E104" s="12">
        <v>50</v>
      </c>
      <c r="F104" s="12">
        <v>300</v>
      </c>
      <c r="G104" s="12">
        <v>10</v>
      </c>
      <c r="H104" s="12">
        <v>75</v>
      </c>
      <c r="I104" s="12"/>
      <c r="J104" s="13"/>
      <c r="K104" s="12">
        <f t="shared" si="15"/>
        <v>0</v>
      </c>
      <c r="L104" s="12">
        <f t="shared" si="16"/>
        <v>0</v>
      </c>
      <c r="M104" s="14"/>
      <c r="N104" s="15">
        <v>0.1</v>
      </c>
      <c r="O104" s="15">
        <f t="shared" si="17"/>
        <v>0</v>
      </c>
    </row>
    <row r="105" spans="1:17" x14ac:dyDescent="0.2">
      <c r="A105" s="36" t="s">
        <v>101</v>
      </c>
      <c r="B105" s="36" t="s">
        <v>100</v>
      </c>
      <c r="C105" s="36">
        <v>90448300</v>
      </c>
      <c r="D105" s="36" t="s">
        <v>277</v>
      </c>
      <c r="E105" s="12" t="s">
        <v>102</v>
      </c>
      <c r="F105" s="12">
        <v>300</v>
      </c>
      <c r="G105" s="12">
        <v>10</v>
      </c>
      <c r="H105" s="12">
        <v>75</v>
      </c>
      <c r="I105" s="12"/>
      <c r="J105" s="13"/>
      <c r="K105" s="12">
        <f t="shared" si="15"/>
        <v>0</v>
      </c>
      <c r="L105" s="12">
        <f t="shared" si="16"/>
        <v>0</v>
      </c>
      <c r="M105" s="14"/>
      <c r="N105" s="15">
        <v>0.1</v>
      </c>
      <c r="O105" s="15">
        <f t="shared" si="17"/>
        <v>0</v>
      </c>
    </row>
    <row r="106" spans="1:17" x14ac:dyDescent="0.2">
      <c r="A106" s="11" t="s">
        <v>103</v>
      </c>
      <c r="B106" s="11" t="s">
        <v>104</v>
      </c>
      <c r="C106" s="11" t="s">
        <v>103</v>
      </c>
      <c r="D106" s="11" t="s">
        <v>275</v>
      </c>
      <c r="E106" s="12">
        <v>50</v>
      </c>
      <c r="F106" s="12">
        <v>450</v>
      </c>
      <c r="G106" s="12">
        <v>10</v>
      </c>
      <c r="H106" s="12">
        <v>50</v>
      </c>
      <c r="I106" s="12"/>
      <c r="J106" s="13"/>
      <c r="K106" s="12">
        <f t="shared" si="15"/>
        <v>0</v>
      </c>
      <c r="L106" s="12">
        <f t="shared" si="16"/>
        <v>0</v>
      </c>
      <c r="M106" s="14"/>
      <c r="N106" s="15">
        <v>0.1</v>
      </c>
      <c r="O106" s="15">
        <f t="shared" si="17"/>
        <v>0</v>
      </c>
    </row>
    <row r="107" spans="1:17" x14ac:dyDescent="0.2">
      <c r="A107" s="36" t="s">
        <v>186</v>
      </c>
      <c r="B107" s="36" t="s">
        <v>104</v>
      </c>
      <c r="C107" s="36">
        <v>90448400</v>
      </c>
      <c r="D107" s="36" t="s">
        <v>277</v>
      </c>
      <c r="E107" s="12" t="s">
        <v>102</v>
      </c>
      <c r="F107" s="12">
        <v>450</v>
      </c>
      <c r="G107" s="12">
        <v>10</v>
      </c>
      <c r="H107" s="12">
        <v>50</v>
      </c>
      <c r="I107" s="12"/>
      <c r="J107" s="13"/>
      <c r="K107" s="12">
        <f t="shared" si="15"/>
        <v>0</v>
      </c>
      <c r="L107" s="12">
        <f t="shared" si="16"/>
        <v>0</v>
      </c>
      <c r="M107" s="14"/>
      <c r="N107" s="15">
        <v>0.1</v>
      </c>
      <c r="O107" s="15">
        <f t="shared" si="17"/>
        <v>0</v>
      </c>
    </row>
    <row r="108" spans="1:17" x14ac:dyDescent="0.2">
      <c r="A108" s="11" t="s">
        <v>105</v>
      </c>
      <c r="B108" s="11" t="s">
        <v>106</v>
      </c>
      <c r="C108" s="11" t="s">
        <v>105</v>
      </c>
      <c r="D108" s="11" t="s">
        <v>275</v>
      </c>
      <c r="E108" s="12">
        <v>50</v>
      </c>
      <c r="F108" s="12">
        <v>600</v>
      </c>
      <c r="G108" s="12">
        <v>10</v>
      </c>
      <c r="H108" s="12">
        <v>50</v>
      </c>
      <c r="I108" s="12"/>
      <c r="J108" s="13"/>
      <c r="K108" s="12">
        <f t="shared" si="15"/>
        <v>0</v>
      </c>
      <c r="L108" s="12">
        <f t="shared" si="16"/>
        <v>0</v>
      </c>
      <c r="M108" s="14"/>
      <c r="N108" s="15">
        <v>0.13</v>
      </c>
      <c r="O108" s="15">
        <f t="shared" si="17"/>
        <v>0</v>
      </c>
    </row>
    <row r="109" spans="1:17" x14ac:dyDescent="0.2">
      <c r="A109" s="36" t="s">
        <v>107</v>
      </c>
      <c r="B109" s="36" t="s">
        <v>106</v>
      </c>
      <c r="C109" s="36">
        <v>90448600</v>
      </c>
      <c r="D109" s="36" t="s">
        <v>277</v>
      </c>
      <c r="E109" s="12" t="s">
        <v>102</v>
      </c>
      <c r="F109" s="12">
        <v>600</v>
      </c>
      <c r="G109" s="12">
        <v>10</v>
      </c>
      <c r="H109" s="12">
        <v>50</v>
      </c>
      <c r="I109" s="12"/>
      <c r="J109" s="13"/>
      <c r="K109" s="12">
        <f t="shared" si="15"/>
        <v>0</v>
      </c>
      <c r="L109" s="12">
        <f t="shared" si="16"/>
        <v>0</v>
      </c>
      <c r="M109" s="14"/>
      <c r="N109" s="15">
        <v>0.13</v>
      </c>
      <c r="O109" s="15">
        <f t="shared" si="17"/>
        <v>0</v>
      </c>
    </row>
    <row r="110" spans="1:17" x14ac:dyDescent="0.2">
      <c r="A110" s="36" t="s">
        <v>266</v>
      </c>
      <c r="B110" s="36" t="s">
        <v>267</v>
      </c>
      <c r="C110" s="36">
        <v>90448605</v>
      </c>
      <c r="D110" s="36" t="s">
        <v>277</v>
      </c>
      <c r="E110" s="12" t="s">
        <v>102</v>
      </c>
      <c r="F110" s="12">
        <v>700</v>
      </c>
      <c r="G110" s="12">
        <v>5</v>
      </c>
      <c r="H110" s="12">
        <v>25</v>
      </c>
      <c r="I110" s="12"/>
      <c r="J110" s="13"/>
      <c r="K110" s="12">
        <f t="shared" si="15"/>
        <v>0</v>
      </c>
      <c r="L110" s="12">
        <f t="shared" si="16"/>
        <v>0</v>
      </c>
      <c r="M110" s="14"/>
      <c r="N110" s="15">
        <v>0.1</v>
      </c>
      <c r="O110" s="15">
        <f t="shared" si="17"/>
        <v>0</v>
      </c>
    </row>
    <row r="111" spans="1:17" x14ac:dyDescent="0.2">
      <c r="A111" s="11" t="s">
        <v>202</v>
      </c>
      <c r="B111" s="11" t="s">
        <v>203</v>
      </c>
      <c r="C111" s="11" t="s">
        <v>202</v>
      </c>
      <c r="D111" s="11" t="s">
        <v>275</v>
      </c>
      <c r="E111" s="12">
        <v>50</v>
      </c>
      <c r="F111" s="12">
        <v>750</v>
      </c>
      <c r="G111" s="12">
        <v>5</v>
      </c>
      <c r="H111" s="12">
        <v>25</v>
      </c>
      <c r="I111" s="12"/>
      <c r="J111" s="13"/>
      <c r="K111" s="12">
        <f t="shared" si="15"/>
        <v>0</v>
      </c>
      <c r="L111" s="12">
        <f t="shared" si="16"/>
        <v>0</v>
      </c>
      <c r="M111" s="14"/>
      <c r="N111" s="15">
        <v>0.1</v>
      </c>
      <c r="O111" s="15">
        <f t="shared" si="17"/>
        <v>0</v>
      </c>
    </row>
    <row r="112" spans="1:17" x14ac:dyDescent="0.2">
      <c r="A112" s="11" t="s">
        <v>108</v>
      </c>
      <c r="B112" s="11" t="s">
        <v>109</v>
      </c>
      <c r="C112" s="11" t="s">
        <v>108</v>
      </c>
      <c r="D112" s="11" t="s">
        <v>275</v>
      </c>
      <c r="E112" s="12">
        <v>50</v>
      </c>
      <c r="F112" s="12">
        <v>900</v>
      </c>
      <c r="G112" s="12">
        <v>5</v>
      </c>
      <c r="H112" s="12">
        <v>25</v>
      </c>
      <c r="I112" s="12"/>
      <c r="J112" s="13"/>
      <c r="K112" s="12">
        <f t="shared" si="15"/>
        <v>0</v>
      </c>
      <c r="L112" s="12">
        <f t="shared" si="16"/>
        <v>0</v>
      </c>
      <c r="M112" s="14"/>
      <c r="N112" s="15">
        <v>0.1</v>
      </c>
      <c r="O112" s="15">
        <f t="shared" si="17"/>
        <v>0</v>
      </c>
    </row>
    <row r="113" spans="1:17" x14ac:dyDescent="0.2">
      <c r="A113" s="36" t="s">
        <v>187</v>
      </c>
      <c r="B113" s="36" t="s">
        <v>109</v>
      </c>
      <c r="C113" s="36">
        <v>90448700</v>
      </c>
      <c r="D113" s="36" t="s">
        <v>277</v>
      </c>
      <c r="E113" s="12" t="s">
        <v>102</v>
      </c>
      <c r="F113" s="12">
        <v>900</v>
      </c>
      <c r="G113" s="12">
        <v>5</v>
      </c>
      <c r="H113" s="12">
        <v>25</v>
      </c>
      <c r="I113" s="12"/>
      <c r="J113" s="13"/>
      <c r="K113" s="12">
        <f t="shared" si="15"/>
        <v>0</v>
      </c>
      <c r="L113" s="12">
        <f t="shared" si="16"/>
        <v>0</v>
      </c>
      <c r="M113" s="14"/>
      <c r="N113" s="15">
        <v>0.1</v>
      </c>
      <c r="O113" s="15">
        <f t="shared" si="17"/>
        <v>0</v>
      </c>
    </row>
    <row r="114" spans="1:17" x14ac:dyDescent="0.2">
      <c r="A114" s="11" t="s">
        <v>110</v>
      </c>
      <c r="B114" s="11" t="s">
        <v>111</v>
      </c>
      <c r="C114" s="11" t="s">
        <v>110</v>
      </c>
      <c r="D114" s="11" t="s">
        <v>275</v>
      </c>
      <c r="E114" s="12">
        <v>50</v>
      </c>
      <c r="F114" s="12">
        <v>1200</v>
      </c>
      <c r="G114" s="12">
        <v>5</v>
      </c>
      <c r="H114" s="12">
        <v>25</v>
      </c>
      <c r="I114" s="12"/>
      <c r="J114" s="13"/>
      <c r="K114" s="12">
        <f t="shared" si="15"/>
        <v>0</v>
      </c>
      <c r="L114" s="12">
        <f t="shared" si="16"/>
        <v>0</v>
      </c>
      <c r="M114" s="14"/>
      <c r="N114" s="15">
        <v>0.13</v>
      </c>
      <c r="O114" s="15">
        <f t="shared" si="17"/>
        <v>0</v>
      </c>
    </row>
    <row r="115" spans="1:17" x14ac:dyDescent="0.2">
      <c r="A115" s="36" t="s">
        <v>204</v>
      </c>
      <c r="B115" s="36" t="s">
        <v>111</v>
      </c>
      <c r="C115" s="31" t="s">
        <v>205</v>
      </c>
      <c r="D115" s="36" t="s">
        <v>277</v>
      </c>
      <c r="E115" s="12">
        <v>50</v>
      </c>
      <c r="F115" s="12">
        <v>1200</v>
      </c>
      <c r="G115" s="12">
        <v>5</v>
      </c>
      <c r="H115" s="12">
        <v>25</v>
      </c>
      <c r="I115" s="12"/>
      <c r="J115" s="13"/>
      <c r="K115" s="12">
        <f t="shared" si="15"/>
        <v>0</v>
      </c>
      <c r="L115" s="12">
        <f t="shared" si="16"/>
        <v>0</v>
      </c>
      <c r="M115" s="14"/>
      <c r="N115" s="15">
        <v>0.13</v>
      </c>
      <c r="O115" s="15">
        <f t="shared" si="17"/>
        <v>0</v>
      </c>
    </row>
    <row r="116" spans="1:17" x14ac:dyDescent="0.2">
      <c r="A116" s="36" t="s">
        <v>268</v>
      </c>
      <c r="B116" s="36" t="s">
        <v>269</v>
      </c>
      <c r="C116" s="31" t="s">
        <v>270</v>
      </c>
      <c r="D116" s="36" t="s">
        <v>277</v>
      </c>
      <c r="E116" s="12">
        <v>50</v>
      </c>
      <c r="F116" s="12">
        <v>2400</v>
      </c>
      <c r="G116" s="12">
        <v>5</v>
      </c>
      <c r="H116" s="12">
        <v>25</v>
      </c>
      <c r="I116" s="12"/>
      <c r="J116" s="13"/>
      <c r="K116" s="12">
        <f t="shared" si="15"/>
        <v>0</v>
      </c>
      <c r="L116" s="12">
        <f t="shared" si="16"/>
        <v>0</v>
      </c>
      <c r="M116" s="14"/>
      <c r="N116" s="15">
        <v>0.13</v>
      </c>
      <c r="O116" s="15">
        <f t="shared" si="17"/>
        <v>0</v>
      </c>
      <c r="P116" s="43">
        <f>SUM(O101:O116)</f>
        <v>0</v>
      </c>
      <c r="Q116" s="3" t="e">
        <f>P116*100/$P$151</f>
        <v>#DIV/0!</v>
      </c>
    </row>
    <row r="117" spans="1:17" x14ac:dyDescent="0.2">
      <c r="A117" s="318" t="s">
        <v>112</v>
      </c>
      <c r="B117" s="319"/>
      <c r="C117" s="29"/>
      <c r="D117" s="29"/>
      <c r="E117" s="30"/>
      <c r="F117" s="12"/>
      <c r="G117" s="12"/>
      <c r="H117" s="12"/>
      <c r="I117" s="12"/>
      <c r="J117" s="36"/>
      <c r="K117" s="12"/>
      <c r="L117" s="12"/>
      <c r="M117" s="14"/>
      <c r="N117" s="12"/>
      <c r="O117" s="15"/>
    </row>
    <row r="118" spans="1:17" x14ac:dyDescent="0.2">
      <c r="A118" s="11" t="s">
        <v>216</v>
      </c>
      <c r="B118" s="11" t="s">
        <v>217</v>
      </c>
      <c r="C118" s="11" t="s">
        <v>216</v>
      </c>
      <c r="D118" s="11" t="s">
        <v>275</v>
      </c>
      <c r="E118" s="12">
        <v>20</v>
      </c>
      <c r="F118" s="12">
        <v>150</v>
      </c>
      <c r="G118" s="12">
        <v>10</v>
      </c>
      <c r="H118" s="12">
        <v>400</v>
      </c>
      <c r="I118" s="12"/>
      <c r="J118" s="36"/>
      <c r="K118" s="12">
        <f t="shared" ref="K118:K150" si="18">SUM(I118:J118)</f>
        <v>0</v>
      </c>
      <c r="L118" s="12">
        <f t="shared" ref="L118:L150" si="19">$K118/$H118</f>
        <v>0</v>
      </c>
      <c r="M118" s="14"/>
      <c r="N118" s="12">
        <v>0.06</v>
      </c>
      <c r="O118" s="15">
        <f t="shared" ref="O118:O150" si="20">$L118*$N118</f>
        <v>0</v>
      </c>
    </row>
    <row r="119" spans="1:17" x14ac:dyDescent="0.2">
      <c r="A119" s="36" t="s">
        <v>226</v>
      </c>
      <c r="B119" s="36" t="s">
        <v>217</v>
      </c>
      <c r="C119" s="36">
        <v>90444200</v>
      </c>
      <c r="D119" s="36" t="s">
        <v>277</v>
      </c>
      <c r="E119" s="12">
        <v>20</v>
      </c>
      <c r="F119" s="12">
        <v>150</v>
      </c>
      <c r="G119" s="12">
        <v>10</v>
      </c>
      <c r="H119" s="12">
        <v>400</v>
      </c>
      <c r="I119" s="12"/>
      <c r="J119" s="36"/>
      <c r="K119" s="12">
        <f t="shared" si="18"/>
        <v>0</v>
      </c>
      <c r="L119" s="12">
        <f t="shared" si="19"/>
        <v>0</v>
      </c>
      <c r="M119" s="14"/>
      <c r="N119" s="12">
        <v>0.06</v>
      </c>
      <c r="O119" s="15">
        <f t="shared" si="20"/>
        <v>0</v>
      </c>
    </row>
    <row r="120" spans="1:17" x14ac:dyDescent="0.2">
      <c r="A120" s="11" t="s">
        <v>191</v>
      </c>
      <c r="B120" s="11" t="s">
        <v>192</v>
      </c>
      <c r="C120" s="11" t="s">
        <v>191</v>
      </c>
      <c r="D120" s="11" t="s">
        <v>275</v>
      </c>
      <c r="E120" s="12">
        <v>20</v>
      </c>
      <c r="F120" s="12">
        <v>200</v>
      </c>
      <c r="G120" s="12">
        <v>10</v>
      </c>
      <c r="H120" s="12">
        <v>300</v>
      </c>
      <c r="I120" s="12"/>
      <c r="J120" s="36"/>
      <c r="K120" s="12">
        <f t="shared" si="18"/>
        <v>0</v>
      </c>
      <c r="L120" s="12">
        <f t="shared" si="19"/>
        <v>0</v>
      </c>
      <c r="M120" s="14"/>
      <c r="N120" s="12">
        <v>0.06</v>
      </c>
      <c r="O120" s="15">
        <f t="shared" si="20"/>
        <v>0</v>
      </c>
    </row>
    <row r="121" spans="1:17" x14ac:dyDescent="0.2">
      <c r="A121" s="11" t="s">
        <v>160</v>
      </c>
      <c r="B121" s="11" t="s">
        <v>161</v>
      </c>
      <c r="C121" s="11" t="s">
        <v>160</v>
      </c>
      <c r="D121" s="11" t="s">
        <v>275</v>
      </c>
      <c r="E121" s="12">
        <v>20</v>
      </c>
      <c r="F121" s="12">
        <v>300</v>
      </c>
      <c r="G121" s="12">
        <v>10</v>
      </c>
      <c r="H121" s="12">
        <v>200</v>
      </c>
      <c r="I121" s="12"/>
      <c r="J121" s="13"/>
      <c r="K121" s="12">
        <f t="shared" si="18"/>
        <v>0</v>
      </c>
      <c r="L121" s="12">
        <f t="shared" si="19"/>
        <v>0</v>
      </c>
      <c r="M121" s="14"/>
      <c r="N121" s="15">
        <v>0.06</v>
      </c>
      <c r="O121" s="15">
        <f t="shared" si="20"/>
        <v>0</v>
      </c>
    </row>
    <row r="122" spans="1:17" x14ac:dyDescent="0.2">
      <c r="A122" s="36" t="s">
        <v>215</v>
      </c>
      <c r="B122" s="36" t="s">
        <v>161</v>
      </c>
      <c r="C122" s="36">
        <v>90444300</v>
      </c>
      <c r="D122" s="36" t="s">
        <v>277</v>
      </c>
      <c r="E122" s="12" t="s">
        <v>46</v>
      </c>
      <c r="F122" s="12">
        <v>300</v>
      </c>
      <c r="G122" s="12">
        <v>10</v>
      </c>
      <c r="H122" s="12">
        <v>200</v>
      </c>
      <c r="I122" s="12"/>
      <c r="J122" s="13"/>
      <c r="K122" s="12">
        <f t="shared" si="18"/>
        <v>0</v>
      </c>
      <c r="L122" s="12">
        <f t="shared" si="19"/>
        <v>0</v>
      </c>
      <c r="M122" s="14"/>
      <c r="N122" s="15">
        <v>0.06</v>
      </c>
      <c r="O122" s="15">
        <f t="shared" si="20"/>
        <v>0</v>
      </c>
    </row>
    <row r="123" spans="1:17" x14ac:dyDescent="0.2">
      <c r="A123" s="11" t="s">
        <v>206</v>
      </c>
      <c r="B123" s="11" t="s">
        <v>114</v>
      </c>
      <c r="C123" s="11" t="s">
        <v>206</v>
      </c>
      <c r="D123" s="11" t="s">
        <v>275</v>
      </c>
      <c r="E123" s="12">
        <v>20</v>
      </c>
      <c r="F123" s="12">
        <v>450</v>
      </c>
      <c r="G123" s="12">
        <v>10</v>
      </c>
      <c r="H123" s="12">
        <v>100</v>
      </c>
      <c r="I123" s="12"/>
      <c r="J123" s="25"/>
      <c r="K123" s="12">
        <f t="shared" si="18"/>
        <v>0</v>
      </c>
      <c r="L123" s="12">
        <f t="shared" si="19"/>
        <v>0</v>
      </c>
      <c r="M123" s="14"/>
      <c r="N123" s="15">
        <v>0.08</v>
      </c>
      <c r="O123" s="15">
        <f t="shared" si="20"/>
        <v>0</v>
      </c>
    </row>
    <row r="124" spans="1:17" x14ac:dyDescent="0.2">
      <c r="A124" s="36" t="s">
        <v>113</v>
      </c>
      <c r="B124" s="36" t="s">
        <v>114</v>
      </c>
      <c r="C124" s="36">
        <v>90444400</v>
      </c>
      <c r="D124" s="36" t="s">
        <v>277</v>
      </c>
      <c r="E124" s="12" t="s">
        <v>46</v>
      </c>
      <c r="F124" s="12">
        <v>450</v>
      </c>
      <c r="G124" s="12">
        <v>10</v>
      </c>
      <c r="H124" s="12">
        <v>100</v>
      </c>
      <c r="I124" s="12"/>
      <c r="J124" s="13"/>
      <c r="K124" s="12">
        <f t="shared" si="18"/>
        <v>0</v>
      </c>
      <c r="L124" s="12">
        <f t="shared" si="19"/>
        <v>0</v>
      </c>
      <c r="M124" s="14"/>
      <c r="N124" s="15">
        <v>0.08</v>
      </c>
      <c r="O124" s="15">
        <f t="shared" si="20"/>
        <v>0</v>
      </c>
    </row>
    <row r="125" spans="1:17" x14ac:dyDescent="0.2">
      <c r="A125" s="11" t="s">
        <v>115</v>
      </c>
      <c r="B125" s="11" t="s">
        <v>116</v>
      </c>
      <c r="C125" s="11" t="s">
        <v>115</v>
      </c>
      <c r="D125" s="11" t="s">
        <v>275</v>
      </c>
      <c r="E125" s="12">
        <v>20</v>
      </c>
      <c r="F125" s="12">
        <v>600</v>
      </c>
      <c r="G125" s="12">
        <v>10</v>
      </c>
      <c r="H125" s="12">
        <v>100</v>
      </c>
      <c r="I125" s="12"/>
      <c r="J125" s="13"/>
      <c r="K125" s="12">
        <f t="shared" si="18"/>
        <v>0</v>
      </c>
      <c r="L125" s="12">
        <f t="shared" si="19"/>
        <v>0</v>
      </c>
      <c r="M125" s="14"/>
      <c r="N125" s="15">
        <v>0.06</v>
      </c>
      <c r="O125" s="15">
        <f t="shared" si="20"/>
        <v>0</v>
      </c>
    </row>
    <row r="126" spans="1:17" x14ac:dyDescent="0.2">
      <c r="A126" s="36" t="s">
        <v>188</v>
      </c>
      <c r="B126" s="36" t="s">
        <v>116</v>
      </c>
      <c r="C126" s="36">
        <v>90444600</v>
      </c>
      <c r="D126" s="36" t="s">
        <v>277</v>
      </c>
      <c r="E126" s="12" t="s">
        <v>46</v>
      </c>
      <c r="F126" s="12">
        <v>600</v>
      </c>
      <c r="G126" s="12">
        <v>10</v>
      </c>
      <c r="H126" s="12">
        <v>100</v>
      </c>
      <c r="I126" s="12"/>
      <c r="J126" s="13"/>
      <c r="K126" s="12">
        <f t="shared" si="18"/>
        <v>0</v>
      </c>
      <c r="L126" s="12">
        <f t="shared" si="19"/>
        <v>0</v>
      </c>
      <c r="M126" s="14"/>
      <c r="N126" s="15">
        <v>0.06</v>
      </c>
      <c r="O126" s="15">
        <f t="shared" si="20"/>
        <v>0</v>
      </c>
    </row>
    <row r="127" spans="1:17" x14ac:dyDescent="0.2">
      <c r="A127" s="11" t="s">
        <v>117</v>
      </c>
      <c r="B127" s="11" t="s">
        <v>118</v>
      </c>
      <c r="C127" s="11" t="s">
        <v>117</v>
      </c>
      <c r="D127" s="11" t="s">
        <v>275</v>
      </c>
      <c r="E127" s="12">
        <v>20</v>
      </c>
      <c r="F127" s="12">
        <v>750</v>
      </c>
      <c r="G127" s="12">
        <v>10</v>
      </c>
      <c r="H127" s="12">
        <v>100</v>
      </c>
      <c r="I127" s="12"/>
      <c r="J127" s="13"/>
      <c r="K127" s="12">
        <f t="shared" si="18"/>
        <v>0</v>
      </c>
      <c r="L127" s="12">
        <f t="shared" si="19"/>
        <v>0</v>
      </c>
      <c r="M127" s="14"/>
      <c r="N127" s="15">
        <v>7.0000000000000007E-2</v>
      </c>
      <c r="O127" s="15">
        <f t="shared" si="20"/>
        <v>0</v>
      </c>
    </row>
    <row r="128" spans="1:17" x14ac:dyDescent="0.2">
      <c r="A128" s="36" t="s">
        <v>189</v>
      </c>
      <c r="B128" s="36" t="s">
        <v>118</v>
      </c>
      <c r="C128" s="36">
        <v>90444700</v>
      </c>
      <c r="D128" s="36" t="s">
        <v>277</v>
      </c>
      <c r="E128" s="12" t="s">
        <v>46</v>
      </c>
      <c r="F128" s="12">
        <v>750</v>
      </c>
      <c r="G128" s="12">
        <v>10</v>
      </c>
      <c r="H128" s="12">
        <v>100</v>
      </c>
      <c r="I128" s="12"/>
      <c r="J128" s="13"/>
      <c r="K128" s="12">
        <f t="shared" si="18"/>
        <v>0</v>
      </c>
      <c r="L128" s="12">
        <f t="shared" si="19"/>
        <v>0</v>
      </c>
      <c r="M128" s="14"/>
      <c r="N128" s="15">
        <v>7.0000000000000007E-2</v>
      </c>
      <c r="O128" s="15">
        <f t="shared" si="20"/>
        <v>0</v>
      </c>
    </row>
    <row r="129" spans="1:17" x14ac:dyDescent="0.2">
      <c r="A129" s="11" t="s">
        <v>119</v>
      </c>
      <c r="B129" s="11" t="s">
        <v>120</v>
      </c>
      <c r="C129" s="11" t="s">
        <v>119</v>
      </c>
      <c r="D129" s="11" t="s">
        <v>275</v>
      </c>
      <c r="E129" s="12">
        <v>20</v>
      </c>
      <c r="F129" s="12">
        <v>900</v>
      </c>
      <c r="G129" s="12">
        <v>10</v>
      </c>
      <c r="H129" s="12">
        <v>50</v>
      </c>
      <c r="I129" s="12"/>
      <c r="J129" s="13"/>
      <c r="K129" s="12">
        <f t="shared" si="18"/>
        <v>0</v>
      </c>
      <c r="L129" s="12">
        <f t="shared" si="19"/>
        <v>0</v>
      </c>
      <c r="M129" s="14"/>
      <c r="N129" s="15">
        <v>0.08</v>
      </c>
      <c r="O129" s="15">
        <f t="shared" si="20"/>
        <v>0</v>
      </c>
    </row>
    <row r="130" spans="1:17" x14ac:dyDescent="0.2">
      <c r="A130" s="36" t="s">
        <v>263</v>
      </c>
      <c r="B130" s="36" t="s">
        <v>120</v>
      </c>
      <c r="C130" s="36">
        <v>90444800</v>
      </c>
      <c r="D130" s="36" t="s">
        <v>277</v>
      </c>
      <c r="E130" s="12" t="s">
        <v>46</v>
      </c>
      <c r="F130" s="12">
        <v>900</v>
      </c>
      <c r="G130" s="12">
        <v>10</v>
      </c>
      <c r="H130" s="12">
        <v>50</v>
      </c>
      <c r="I130" s="12"/>
      <c r="J130" s="13"/>
      <c r="K130" s="12">
        <f t="shared" si="18"/>
        <v>0</v>
      </c>
      <c r="L130" s="12">
        <f t="shared" si="19"/>
        <v>0</v>
      </c>
      <c r="M130" s="14"/>
      <c r="N130" s="15">
        <v>0.08</v>
      </c>
      <c r="O130" s="15">
        <f t="shared" si="20"/>
        <v>0</v>
      </c>
    </row>
    <row r="131" spans="1:17" x14ac:dyDescent="0.2">
      <c r="A131" s="11" t="s">
        <v>121</v>
      </c>
      <c r="B131" s="11" t="s">
        <v>122</v>
      </c>
      <c r="C131" s="11" t="s">
        <v>121</v>
      </c>
      <c r="D131" s="11" t="s">
        <v>275</v>
      </c>
      <c r="E131" s="12">
        <v>20</v>
      </c>
      <c r="F131" s="12">
        <v>1200</v>
      </c>
      <c r="G131" s="12">
        <v>10</v>
      </c>
      <c r="H131" s="12">
        <v>50</v>
      </c>
      <c r="I131" s="12"/>
      <c r="J131" s="13"/>
      <c r="K131" s="12">
        <f t="shared" si="18"/>
        <v>0</v>
      </c>
      <c r="L131" s="12">
        <f t="shared" si="19"/>
        <v>0</v>
      </c>
      <c r="M131" s="14"/>
      <c r="N131" s="15">
        <v>0.11</v>
      </c>
      <c r="O131" s="15">
        <f t="shared" si="20"/>
        <v>0</v>
      </c>
    </row>
    <row r="132" spans="1:17" x14ac:dyDescent="0.2">
      <c r="A132" s="11" t="s">
        <v>207</v>
      </c>
      <c r="B132" s="11" t="s">
        <v>208</v>
      </c>
      <c r="C132" s="11" t="s">
        <v>207</v>
      </c>
      <c r="D132" s="11" t="s">
        <v>275</v>
      </c>
      <c r="E132" s="12">
        <v>20</v>
      </c>
      <c r="F132" s="12">
        <v>1500</v>
      </c>
      <c r="G132" s="12">
        <v>10</v>
      </c>
      <c r="H132" s="12">
        <v>50</v>
      </c>
      <c r="I132" s="12"/>
      <c r="J132" s="13"/>
      <c r="K132" s="12">
        <f t="shared" si="18"/>
        <v>0</v>
      </c>
      <c r="L132" s="12">
        <f t="shared" si="19"/>
        <v>0</v>
      </c>
      <c r="M132" s="14"/>
      <c r="N132" s="15">
        <v>7.0000000000000007E-2</v>
      </c>
      <c r="O132" s="15">
        <f t="shared" si="20"/>
        <v>0</v>
      </c>
    </row>
    <row r="133" spans="1:17" x14ac:dyDescent="0.2">
      <c r="A133" s="11" t="s">
        <v>209</v>
      </c>
      <c r="B133" s="11" t="s">
        <v>210</v>
      </c>
      <c r="C133" s="11" t="s">
        <v>209</v>
      </c>
      <c r="D133" s="11" t="s">
        <v>275</v>
      </c>
      <c r="E133" s="12">
        <v>20</v>
      </c>
      <c r="F133" s="12">
        <v>1800</v>
      </c>
      <c r="G133" s="12">
        <v>10</v>
      </c>
      <c r="H133" s="12">
        <v>50</v>
      </c>
      <c r="I133" s="12"/>
      <c r="J133" s="13"/>
      <c r="K133" s="12">
        <f t="shared" si="18"/>
        <v>0</v>
      </c>
      <c r="L133" s="12">
        <f t="shared" si="19"/>
        <v>0</v>
      </c>
      <c r="M133" s="51"/>
      <c r="N133" s="15">
        <v>0.09</v>
      </c>
      <c r="O133" s="15">
        <f t="shared" si="20"/>
        <v>0</v>
      </c>
      <c r="P133" s="43">
        <f>SUM(O118:O133)</f>
        <v>0</v>
      </c>
      <c r="Q133" s="3" t="e">
        <f>P133*100/$P$151</f>
        <v>#DIV/0!</v>
      </c>
    </row>
    <row r="134" spans="1:17" x14ac:dyDescent="0.2">
      <c r="A134" s="11" t="s">
        <v>123</v>
      </c>
      <c r="B134" s="11" t="s">
        <v>124</v>
      </c>
      <c r="C134" s="11" t="s">
        <v>123</v>
      </c>
      <c r="D134" s="11" t="s">
        <v>275</v>
      </c>
      <c r="E134" s="12">
        <v>25</v>
      </c>
      <c r="F134" s="12">
        <v>150</v>
      </c>
      <c r="G134" s="12">
        <v>10</v>
      </c>
      <c r="H134" s="12">
        <v>200</v>
      </c>
      <c r="I134" s="12"/>
      <c r="J134" s="13"/>
      <c r="K134" s="12">
        <f t="shared" si="18"/>
        <v>0</v>
      </c>
      <c r="L134" s="12">
        <f t="shared" si="19"/>
        <v>0</v>
      </c>
      <c r="M134" s="14"/>
      <c r="N134" s="15">
        <v>0.04</v>
      </c>
      <c r="O134" s="15">
        <f t="shared" si="20"/>
        <v>0</v>
      </c>
    </row>
    <row r="135" spans="1:17" x14ac:dyDescent="0.2">
      <c r="A135" s="36" t="s">
        <v>257</v>
      </c>
      <c r="B135" s="36" t="s">
        <v>124</v>
      </c>
      <c r="C135" s="36">
        <v>90445200</v>
      </c>
      <c r="D135" s="36" t="s">
        <v>277</v>
      </c>
      <c r="E135" s="12">
        <v>25</v>
      </c>
      <c r="F135" s="12">
        <v>150</v>
      </c>
      <c r="G135" s="12">
        <v>10</v>
      </c>
      <c r="H135" s="12">
        <v>200</v>
      </c>
      <c r="I135" s="12"/>
      <c r="J135" s="13"/>
      <c r="K135" s="12">
        <f t="shared" si="18"/>
        <v>0</v>
      </c>
      <c r="L135" s="12">
        <f t="shared" si="19"/>
        <v>0</v>
      </c>
      <c r="M135" s="14"/>
      <c r="N135" s="15">
        <v>0.04</v>
      </c>
      <c r="O135" s="15">
        <f t="shared" si="20"/>
        <v>0</v>
      </c>
    </row>
    <row r="136" spans="1:17" x14ac:dyDescent="0.2">
      <c r="A136" s="11" t="s">
        <v>125</v>
      </c>
      <c r="B136" s="11" t="s">
        <v>126</v>
      </c>
      <c r="C136" s="11" t="s">
        <v>125</v>
      </c>
      <c r="D136" s="11" t="s">
        <v>275</v>
      </c>
      <c r="E136" s="12">
        <v>25</v>
      </c>
      <c r="F136" s="12">
        <v>300</v>
      </c>
      <c r="G136" s="12">
        <v>10</v>
      </c>
      <c r="H136" s="12">
        <v>100</v>
      </c>
      <c r="I136" s="12"/>
      <c r="J136" s="13"/>
      <c r="K136" s="12">
        <f t="shared" si="18"/>
        <v>0</v>
      </c>
      <c r="L136" s="12">
        <f t="shared" si="19"/>
        <v>0</v>
      </c>
      <c r="M136" s="14"/>
      <c r="N136" s="15">
        <v>0.04</v>
      </c>
      <c r="O136" s="15">
        <f t="shared" si="20"/>
        <v>0</v>
      </c>
    </row>
    <row r="137" spans="1:17" x14ac:dyDescent="0.2">
      <c r="A137" s="36" t="s">
        <v>127</v>
      </c>
      <c r="B137" s="36" t="s">
        <v>126</v>
      </c>
      <c r="C137" s="36">
        <v>90445300</v>
      </c>
      <c r="D137" s="36" t="s">
        <v>277</v>
      </c>
      <c r="E137" s="12" t="s">
        <v>63</v>
      </c>
      <c r="F137" s="12">
        <v>300</v>
      </c>
      <c r="G137" s="12">
        <v>10</v>
      </c>
      <c r="H137" s="12">
        <v>100</v>
      </c>
      <c r="I137" s="12"/>
      <c r="J137" s="13"/>
      <c r="K137" s="12">
        <f t="shared" si="18"/>
        <v>0</v>
      </c>
      <c r="L137" s="12">
        <f t="shared" si="19"/>
        <v>0</v>
      </c>
      <c r="M137" s="14"/>
      <c r="N137" s="15">
        <v>0.04</v>
      </c>
      <c r="O137" s="15">
        <f t="shared" si="20"/>
        <v>0</v>
      </c>
    </row>
    <row r="138" spans="1:17" x14ac:dyDescent="0.2">
      <c r="A138" s="11" t="s">
        <v>128</v>
      </c>
      <c r="B138" s="11" t="s">
        <v>129</v>
      </c>
      <c r="C138" s="11" t="s">
        <v>128</v>
      </c>
      <c r="D138" s="11" t="s">
        <v>275</v>
      </c>
      <c r="E138" s="12">
        <v>25</v>
      </c>
      <c r="F138" s="12">
        <v>450</v>
      </c>
      <c r="G138" s="12">
        <v>10</v>
      </c>
      <c r="H138" s="12">
        <v>100</v>
      </c>
      <c r="I138" s="12"/>
      <c r="J138" s="13"/>
      <c r="K138" s="12">
        <f t="shared" si="18"/>
        <v>0</v>
      </c>
      <c r="L138" s="12">
        <f t="shared" si="19"/>
        <v>0</v>
      </c>
      <c r="M138" s="14"/>
      <c r="N138" s="15">
        <v>0.06</v>
      </c>
      <c r="O138" s="15">
        <f t="shared" si="20"/>
        <v>0</v>
      </c>
    </row>
    <row r="139" spans="1:17" x14ac:dyDescent="0.2">
      <c r="A139" s="36" t="s">
        <v>190</v>
      </c>
      <c r="B139" s="36" t="s">
        <v>129</v>
      </c>
      <c r="C139" s="36">
        <v>90445400</v>
      </c>
      <c r="D139" s="36" t="s">
        <v>277</v>
      </c>
      <c r="E139" s="12" t="s">
        <v>63</v>
      </c>
      <c r="F139" s="12">
        <v>450</v>
      </c>
      <c r="G139" s="12">
        <v>10</v>
      </c>
      <c r="H139" s="12">
        <v>100</v>
      </c>
      <c r="I139" s="12"/>
      <c r="J139" s="13"/>
      <c r="K139" s="12">
        <f t="shared" si="18"/>
        <v>0</v>
      </c>
      <c r="L139" s="12">
        <f t="shared" si="19"/>
        <v>0</v>
      </c>
      <c r="M139" s="14"/>
      <c r="N139" s="15">
        <v>0.06</v>
      </c>
      <c r="O139" s="15">
        <f t="shared" si="20"/>
        <v>0</v>
      </c>
    </row>
    <row r="140" spans="1:17" x14ac:dyDescent="0.2">
      <c r="A140" s="11" t="s">
        <v>130</v>
      </c>
      <c r="B140" s="11" t="s">
        <v>131</v>
      </c>
      <c r="C140" s="11" t="s">
        <v>130</v>
      </c>
      <c r="D140" s="11" t="s">
        <v>275</v>
      </c>
      <c r="E140" s="12">
        <v>25</v>
      </c>
      <c r="F140" s="12">
        <v>600</v>
      </c>
      <c r="G140" s="12">
        <v>10</v>
      </c>
      <c r="H140" s="12">
        <v>50</v>
      </c>
      <c r="I140" s="12"/>
      <c r="J140" s="13"/>
      <c r="K140" s="12">
        <f t="shared" si="18"/>
        <v>0</v>
      </c>
      <c r="L140" s="12">
        <f t="shared" si="19"/>
        <v>0</v>
      </c>
      <c r="M140" s="14"/>
      <c r="N140" s="15">
        <v>0.04</v>
      </c>
      <c r="O140" s="15">
        <f t="shared" si="20"/>
        <v>0</v>
      </c>
    </row>
    <row r="141" spans="1:17" x14ac:dyDescent="0.2">
      <c r="A141" s="36" t="s">
        <v>211</v>
      </c>
      <c r="B141" s="36" t="s">
        <v>131</v>
      </c>
      <c r="C141" s="36">
        <v>90445600</v>
      </c>
      <c r="D141" s="36" t="s">
        <v>277</v>
      </c>
      <c r="E141" s="12">
        <v>25</v>
      </c>
      <c r="F141" s="12">
        <v>600</v>
      </c>
      <c r="G141" s="12">
        <v>10</v>
      </c>
      <c r="H141" s="12">
        <v>50</v>
      </c>
      <c r="I141" s="12"/>
      <c r="J141" s="13"/>
      <c r="K141" s="12">
        <f t="shared" si="18"/>
        <v>0</v>
      </c>
      <c r="L141" s="12">
        <f t="shared" si="19"/>
        <v>0</v>
      </c>
      <c r="M141" s="14"/>
      <c r="N141" s="15">
        <v>0.04</v>
      </c>
      <c r="O141" s="15">
        <f t="shared" si="20"/>
        <v>0</v>
      </c>
    </row>
    <row r="142" spans="1:17" x14ac:dyDescent="0.2">
      <c r="A142" s="11" t="s">
        <v>162</v>
      </c>
      <c r="B142" s="11" t="s">
        <v>163</v>
      </c>
      <c r="C142" s="11" t="s">
        <v>162</v>
      </c>
      <c r="D142" s="11" t="s">
        <v>275</v>
      </c>
      <c r="E142" s="12">
        <v>25</v>
      </c>
      <c r="F142" s="12">
        <v>750</v>
      </c>
      <c r="G142" s="12">
        <v>10</v>
      </c>
      <c r="H142" s="12">
        <v>50</v>
      </c>
      <c r="I142" s="12"/>
      <c r="J142" s="13"/>
      <c r="K142" s="12">
        <f t="shared" si="18"/>
        <v>0</v>
      </c>
      <c r="L142" s="12">
        <f t="shared" si="19"/>
        <v>0</v>
      </c>
      <c r="M142" s="14"/>
      <c r="N142" s="15">
        <v>0.04</v>
      </c>
      <c r="O142" s="15">
        <f t="shared" si="20"/>
        <v>0</v>
      </c>
    </row>
    <row r="143" spans="1:17" x14ac:dyDescent="0.2">
      <c r="A143" s="36" t="s">
        <v>218</v>
      </c>
      <c r="B143" s="36" t="s">
        <v>163</v>
      </c>
      <c r="C143" s="31" t="s">
        <v>219</v>
      </c>
      <c r="D143" s="36" t="s">
        <v>277</v>
      </c>
      <c r="E143" s="12">
        <v>25</v>
      </c>
      <c r="F143" s="12">
        <v>750</v>
      </c>
      <c r="G143" s="12">
        <v>10</v>
      </c>
      <c r="H143" s="12">
        <v>50</v>
      </c>
      <c r="I143" s="12"/>
      <c r="J143" s="13"/>
      <c r="K143" s="12">
        <f t="shared" si="18"/>
        <v>0</v>
      </c>
      <c r="L143" s="12">
        <f t="shared" si="19"/>
        <v>0</v>
      </c>
      <c r="M143" s="14"/>
      <c r="N143" s="15">
        <v>0.04</v>
      </c>
      <c r="O143" s="15">
        <f t="shared" si="20"/>
        <v>0</v>
      </c>
    </row>
    <row r="144" spans="1:17" x14ac:dyDescent="0.2">
      <c r="A144" s="11" t="s">
        <v>132</v>
      </c>
      <c r="B144" s="11" t="s">
        <v>133</v>
      </c>
      <c r="C144" s="11" t="s">
        <v>132</v>
      </c>
      <c r="D144" s="11" t="s">
        <v>275</v>
      </c>
      <c r="E144" s="12">
        <v>25</v>
      </c>
      <c r="F144" s="12">
        <v>900</v>
      </c>
      <c r="G144" s="12">
        <v>10</v>
      </c>
      <c r="H144" s="12">
        <v>50</v>
      </c>
      <c r="I144" s="12"/>
      <c r="J144" s="13"/>
      <c r="K144" s="12">
        <f t="shared" si="18"/>
        <v>0</v>
      </c>
      <c r="L144" s="12">
        <f t="shared" si="19"/>
        <v>0</v>
      </c>
      <c r="M144" s="14"/>
      <c r="N144" s="15">
        <v>0.06</v>
      </c>
      <c r="O144" s="15">
        <f t="shared" si="20"/>
        <v>0</v>
      </c>
    </row>
    <row r="145" spans="1:17" x14ac:dyDescent="0.2">
      <c r="A145" s="36" t="s">
        <v>264</v>
      </c>
      <c r="B145" s="36" t="s">
        <v>133</v>
      </c>
      <c r="C145" s="31" t="s">
        <v>265</v>
      </c>
      <c r="D145" s="36" t="s">
        <v>277</v>
      </c>
      <c r="E145" s="12">
        <v>25</v>
      </c>
      <c r="F145" s="12">
        <v>900</v>
      </c>
      <c r="G145" s="12">
        <v>10</v>
      </c>
      <c r="H145" s="12">
        <v>50</v>
      </c>
      <c r="I145" s="12"/>
      <c r="J145" s="13"/>
      <c r="K145" s="12">
        <f t="shared" si="18"/>
        <v>0</v>
      </c>
      <c r="L145" s="12">
        <f t="shared" si="19"/>
        <v>0</v>
      </c>
      <c r="M145" s="14"/>
      <c r="N145" s="15">
        <v>0.06</v>
      </c>
      <c r="O145" s="15">
        <f t="shared" si="20"/>
        <v>0</v>
      </c>
    </row>
    <row r="146" spans="1:17" x14ac:dyDescent="0.2">
      <c r="A146" s="11" t="s">
        <v>134</v>
      </c>
      <c r="B146" s="11" t="s">
        <v>135</v>
      </c>
      <c r="C146" s="11" t="s">
        <v>134</v>
      </c>
      <c r="D146" s="11" t="s">
        <v>275</v>
      </c>
      <c r="E146" s="12">
        <v>25</v>
      </c>
      <c r="F146" s="12">
        <v>1200</v>
      </c>
      <c r="G146" s="12">
        <v>10</v>
      </c>
      <c r="H146" s="12">
        <v>50</v>
      </c>
      <c r="I146" s="12"/>
      <c r="J146" s="13"/>
      <c r="K146" s="12">
        <f t="shared" si="18"/>
        <v>0</v>
      </c>
      <c r="L146" s="12">
        <f t="shared" si="19"/>
        <v>0</v>
      </c>
      <c r="M146" s="14"/>
      <c r="N146" s="15">
        <v>0.08</v>
      </c>
      <c r="O146" s="15">
        <f t="shared" si="20"/>
        <v>0</v>
      </c>
    </row>
    <row r="147" spans="1:17" x14ac:dyDescent="0.2">
      <c r="A147" s="11" t="s">
        <v>238</v>
      </c>
      <c r="B147" s="11" t="s">
        <v>239</v>
      </c>
      <c r="C147" s="11" t="s">
        <v>238</v>
      </c>
      <c r="D147" s="11" t="s">
        <v>275</v>
      </c>
      <c r="E147" s="12">
        <v>25</v>
      </c>
      <c r="F147" s="12">
        <v>1524</v>
      </c>
      <c r="G147" s="12">
        <v>10</v>
      </c>
      <c r="H147" s="12">
        <v>50</v>
      </c>
      <c r="I147" s="12"/>
      <c r="J147" s="13"/>
      <c r="K147" s="12">
        <f t="shared" si="18"/>
        <v>0</v>
      </c>
      <c r="L147" s="12">
        <f t="shared" si="19"/>
        <v>0</v>
      </c>
      <c r="M147" s="14"/>
      <c r="N147" s="15">
        <v>0.08</v>
      </c>
      <c r="O147" s="15">
        <f t="shared" si="20"/>
        <v>0</v>
      </c>
    </row>
    <row r="148" spans="1:17" x14ac:dyDescent="0.2">
      <c r="A148" s="11" t="s">
        <v>164</v>
      </c>
      <c r="B148" s="11" t="s">
        <v>165</v>
      </c>
      <c r="C148" s="11" t="s">
        <v>164</v>
      </c>
      <c r="D148" s="11" t="s">
        <v>275</v>
      </c>
      <c r="E148" s="12">
        <v>25</v>
      </c>
      <c r="F148" s="12">
        <v>1800</v>
      </c>
      <c r="G148" s="12">
        <v>10</v>
      </c>
      <c r="H148" s="12">
        <v>50</v>
      </c>
      <c r="I148" s="12"/>
      <c r="J148" s="13"/>
      <c r="K148" s="12">
        <f t="shared" si="18"/>
        <v>0</v>
      </c>
      <c r="L148" s="12">
        <f t="shared" si="19"/>
        <v>0</v>
      </c>
      <c r="M148" s="14"/>
      <c r="N148" s="15">
        <v>0.12</v>
      </c>
      <c r="O148" s="15">
        <f t="shared" si="20"/>
        <v>0</v>
      </c>
    </row>
    <row r="149" spans="1:17" x14ac:dyDescent="0.2">
      <c r="A149" s="36" t="s">
        <v>227</v>
      </c>
      <c r="B149" s="36" t="s">
        <v>165</v>
      </c>
      <c r="C149" s="36">
        <v>90445900</v>
      </c>
      <c r="D149" s="36" t="s">
        <v>277</v>
      </c>
      <c r="E149" s="12">
        <v>25</v>
      </c>
      <c r="F149" s="12">
        <v>1800</v>
      </c>
      <c r="G149" s="12">
        <v>10</v>
      </c>
      <c r="H149" s="12">
        <v>50</v>
      </c>
      <c r="I149" s="12"/>
      <c r="J149" s="13"/>
      <c r="K149" s="12">
        <f t="shared" si="18"/>
        <v>0</v>
      </c>
      <c r="L149" s="12">
        <f t="shared" si="19"/>
        <v>0</v>
      </c>
      <c r="M149" s="14"/>
      <c r="N149" s="15">
        <v>0.12</v>
      </c>
      <c r="O149" s="15">
        <f t="shared" si="20"/>
        <v>0</v>
      </c>
      <c r="P149" s="43"/>
    </row>
    <row r="150" spans="1:17" x14ac:dyDescent="0.2">
      <c r="A150" s="36" t="s">
        <v>301</v>
      </c>
      <c r="B150" s="36" t="s">
        <v>302</v>
      </c>
      <c r="C150" s="36">
        <v>90446000</v>
      </c>
      <c r="D150" s="36" t="s">
        <v>277</v>
      </c>
      <c r="E150" s="12">
        <v>25</v>
      </c>
      <c r="F150" s="12">
        <v>2400</v>
      </c>
      <c r="G150" s="12">
        <v>10</v>
      </c>
      <c r="H150" s="12">
        <v>50</v>
      </c>
      <c r="I150" s="12"/>
      <c r="J150" s="13"/>
      <c r="K150" s="12">
        <f t="shared" si="18"/>
        <v>0</v>
      </c>
      <c r="L150" s="12">
        <f t="shared" si="19"/>
        <v>0</v>
      </c>
      <c r="M150" s="14"/>
      <c r="N150" s="15">
        <v>0.12</v>
      </c>
      <c r="O150" s="15">
        <f t="shared" si="20"/>
        <v>0</v>
      </c>
      <c r="P150" s="43">
        <f>SUM(O134:O150)</f>
        <v>0</v>
      </c>
      <c r="Q150" s="3" t="e">
        <f>P150*100/$P$151</f>
        <v>#DIV/0!</v>
      </c>
    </row>
    <row r="151" spans="1:17" x14ac:dyDescent="0.2">
      <c r="A151" s="313"/>
      <c r="B151" s="313"/>
      <c r="C151" s="313"/>
      <c r="D151" s="313"/>
      <c r="E151" s="313"/>
      <c r="F151" s="313"/>
      <c r="G151" s="313"/>
      <c r="H151" s="314"/>
      <c r="I151" s="36">
        <f t="shared" ref="I151:J151" si="21">SUBTOTAL(9,I5:I150)</f>
        <v>0</v>
      </c>
      <c r="J151" s="36">
        <f t="shared" si="21"/>
        <v>0</v>
      </c>
      <c r="K151" s="36">
        <f>SUBTOTAL(9,K5:K150)</f>
        <v>0</v>
      </c>
      <c r="L151" s="36">
        <f>SUBTOTAL(9,L5:L150)</f>
        <v>0</v>
      </c>
      <c r="M151" s="32"/>
      <c r="N151" s="12"/>
      <c r="O151" s="36">
        <f>SUBTOTAL(9,O5:O150)</f>
        <v>0</v>
      </c>
      <c r="P151" s="3">
        <f>SUM(P5:P150)</f>
        <v>0</v>
      </c>
      <c r="Q151" s="3" t="e">
        <f>SUM(Q5:Q150)</f>
        <v>#DIV/0!</v>
      </c>
    </row>
    <row r="152" spans="1:17" x14ac:dyDescent="0.2">
      <c r="A152" s="312"/>
      <c r="B152" s="313"/>
      <c r="C152" s="313"/>
      <c r="D152" s="313"/>
      <c r="E152" s="313"/>
      <c r="F152" s="313"/>
      <c r="G152" s="313"/>
      <c r="H152" s="314"/>
      <c r="I152" s="36">
        <v>0</v>
      </c>
      <c r="J152" s="36"/>
      <c r="K152" s="36"/>
      <c r="L152" s="36">
        <v>0</v>
      </c>
      <c r="O152" s="3">
        <f>O151/30</f>
        <v>0</v>
      </c>
    </row>
    <row r="153" spans="1:17" x14ac:dyDescent="0.2">
      <c r="A153" s="312"/>
      <c r="B153" s="313"/>
      <c r="C153" s="313"/>
      <c r="D153" s="313"/>
      <c r="E153" s="313"/>
      <c r="F153" s="313"/>
      <c r="G153" s="313"/>
      <c r="H153" s="314"/>
      <c r="I153" s="36">
        <v>0</v>
      </c>
      <c r="J153" s="36"/>
      <c r="K153" s="36"/>
      <c r="L153" s="33">
        <v>0</v>
      </c>
    </row>
    <row r="154" spans="1:17" x14ac:dyDescent="0.2">
      <c r="A154" s="34"/>
      <c r="B154" s="34"/>
      <c r="C154" s="34"/>
      <c r="D154" s="34"/>
      <c r="E154" s="34"/>
      <c r="F154" s="34"/>
      <c r="G154" s="34"/>
      <c r="H154" s="34"/>
    </row>
    <row r="155" spans="1:17" x14ac:dyDescent="0.2">
      <c r="A155" s="28" t="s">
        <v>136</v>
      </c>
      <c r="B155" s="28" t="s">
        <v>136</v>
      </c>
      <c r="C155" s="30"/>
      <c r="D155" s="30"/>
      <c r="E155" s="8" t="s">
        <v>10</v>
      </c>
      <c r="F155" s="8" t="s">
        <v>137</v>
      </c>
      <c r="G155" s="300" t="s">
        <v>138</v>
      </c>
      <c r="H155" s="301"/>
      <c r="I155" s="20"/>
      <c r="J155" s="20"/>
      <c r="K155" s="12"/>
      <c r="L155" s="12"/>
      <c r="M155" s="35"/>
      <c r="N155" s="12"/>
      <c r="O155" s="15"/>
    </row>
    <row r="156" spans="1:17" x14ac:dyDescent="0.2">
      <c r="A156" s="36"/>
      <c r="B156" s="36"/>
      <c r="C156" s="36"/>
      <c r="D156" s="36"/>
      <c r="E156" s="8"/>
      <c r="F156" s="8"/>
      <c r="G156" s="8" t="s">
        <v>139</v>
      </c>
      <c r="H156" s="8" t="s">
        <v>140</v>
      </c>
      <c r="I156" s="8"/>
      <c r="J156" s="8" t="s">
        <v>140</v>
      </c>
      <c r="K156" s="36" t="s">
        <v>140</v>
      </c>
      <c r="L156" s="36" t="s">
        <v>12</v>
      </c>
      <c r="M156" s="37"/>
      <c r="N156" s="12"/>
      <c r="O156" s="15"/>
    </row>
    <row r="157" spans="1:17" x14ac:dyDescent="0.2">
      <c r="A157" s="38" t="s">
        <v>142</v>
      </c>
      <c r="B157" s="38" t="s">
        <v>143</v>
      </c>
      <c r="C157" s="38" t="s">
        <v>142</v>
      </c>
      <c r="D157" s="38" t="s">
        <v>142</v>
      </c>
      <c r="E157" s="12">
        <v>13</v>
      </c>
      <c r="F157" s="12">
        <v>25</v>
      </c>
      <c r="G157" s="12">
        <v>5</v>
      </c>
      <c r="H157" s="12">
        <v>125</v>
      </c>
      <c r="I157" s="12"/>
      <c r="J157" s="12"/>
      <c r="K157" s="12">
        <f>SUM(I157:J157)</f>
        <v>0</v>
      </c>
      <c r="L157" s="12">
        <f>$K157/$H157</f>
        <v>0</v>
      </c>
      <c r="M157" s="39"/>
      <c r="N157" s="15">
        <v>0.09</v>
      </c>
      <c r="O157" s="15">
        <f>$L157*$N157</f>
        <v>0</v>
      </c>
    </row>
    <row r="158" spans="1:17" x14ac:dyDescent="0.2">
      <c r="A158" s="38" t="s">
        <v>144</v>
      </c>
      <c r="B158" s="38" t="s">
        <v>145</v>
      </c>
      <c r="C158" s="38" t="s">
        <v>144</v>
      </c>
      <c r="D158" s="38" t="s">
        <v>144</v>
      </c>
      <c r="E158" s="12">
        <v>19</v>
      </c>
      <c r="F158" s="12">
        <v>25</v>
      </c>
      <c r="G158" s="12">
        <v>5</v>
      </c>
      <c r="H158" s="12">
        <v>125</v>
      </c>
      <c r="I158" s="12"/>
      <c r="J158" s="12"/>
      <c r="K158" s="12">
        <f>SUM(I158:J158)</f>
        <v>0</v>
      </c>
      <c r="L158" s="12">
        <f>$K158/$H158</f>
        <v>0</v>
      </c>
      <c r="M158" s="39"/>
      <c r="N158" s="15">
        <v>0.15</v>
      </c>
      <c r="O158" s="15">
        <f>$L158*$N158</f>
        <v>0</v>
      </c>
    </row>
    <row r="159" spans="1:17" x14ac:dyDescent="0.2">
      <c r="B159" s="3"/>
      <c r="I159" s="36"/>
      <c r="J159" s="36">
        <f t="shared" ref="J159" si="22">SUM(J157:J158)</f>
        <v>0</v>
      </c>
      <c r="K159" s="36">
        <f>SUBTOTAL(9,K157:K158)</f>
        <v>0</v>
      </c>
      <c r="L159" s="36">
        <f>SUBTOTAL(9,L157:L158)</f>
        <v>0</v>
      </c>
      <c r="M159" s="37"/>
      <c r="N159" s="12"/>
      <c r="O159" s="33">
        <f>SUBTOTAL(9,O157:O158)</f>
        <v>0</v>
      </c>
    </row>
    <row r="160" spans="1:17" x14ac:dyDescent="0.2">
      <c r="B160" s="3"/>
      <c r="I160" s="40"/>
      <c r="J160" s="40"/>
      <c r="K160" s="36">
        <v>0</v>
      </c>
      <c r="L160" s="36">
        <v>0</v>
      </c>
      <c r="M160" s="35"/>
      <c r="N160" s="12"/>
      <c r="O160" s="33">
        <v>0</v>
      </c>
    </row>
  </sheetData>
  <autoFilter ref="D3:D153"/>
  <mergeCells count="10">
    <mergeCell ref="A153:H153"/>
    <mergeCell ref="G155:H155"/>
    <mergeCell ref="A1:D1"/>
    <mergeCell ref="A2:D2"/>
    <mergeCell ref="G3:H3"/>
    <mergeCell ref="K3:L3"/>
    <mergeCell ref="N3:O3"/>
    <mergeCell ref="A117:B117"/>
    <mergeCell ref="A151:H151"/>
    <mergeCell ref="A152:H152"/>
  </mergeCells>
  <conditionalFormatting sqref="A5:XFD150">
    <cfRule type="expression" dxfId="38" priority="2">
      <formula>MOD(ROW(),2)</formula>
    </cfRule>
  </conditionalFormatting>
  <conditionalFormatting sqref="K5:K150">
    <cfRule type="cellIs" dxfId="37" priority="1" operator="greaterThan">
      <formula>10000</formula>
    </cfRule>
    <cfRule type="cellIs" dxfId="36" priority="4" operator="greaterThan">
      <formula>10000</formula>
    </cfRule>
  </conditionalFormatting>
  <conditionalFormatting sqref="K118:K150">
    <cfRule type="cellIs" dxfId="35" priority="9" operator="greaterThan">
      <formula>2000</formula>
    </cfRule>
  </conditionalFormatting>
  <conditionalFormatting sqref="O5:O116">
    <cfRule type="cellIs" dxfId="34" priority="3" operator="greaterThan">
      <formula>10</formula>
    </cfRule>
  </conditionalFormatting>
  <pageMargins left="0.25" right="0.25" top="0.75" bottom="0.75" header="0.3" footer="0.3"/>
  <pageSetup paperSize="9" scale="77" fitToHeight="0" orientation="landscape" r:id="rId1"/>
  <headerFooter alignWithMargins="0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1">
    <pageSetUpPr fitToPage="1"/>
  </sheetPr>
  <dimension ref="A1:T160"/>
  <sheetViews>
    <sheetView zoomScaleNormal="100" workbookViewId="0">
      <pane xSplit="4" ySplit="4" topLeftCell="E5" activePane="bottomRight" state="frozen"/>
      <selection pane="topRight" activeCell="D1" sqref="D1"/>
      <selection pane="bottomLeft" activeCell="A4" sqref="A4"/>
      <selection pane="bottomRight" activeCell="E5" sqref="E5"/>
    </sheetView>
  </sheetViews>
  <sheetFormatPr defaultColWidth="9.140625" defaultRowHeight="12.75" x14ac:dyDescent="0.2"/>
  <cols>
    <col min="1" max="1" width="12.5703125" style="3" customWidth="1"/>
    <col min="2" max="2" width="14" style="41" customWidth="1"/>
    <col min="3" max="3" width="14" style="3" bestFit="1" customWidth="1"/>
    <col min="4" max="4" width="12.28515625" style="3" customWidth="1"/>
    <col min="5" max="5" width="7.85546875" style="3" customWidth="1"/>
    <col min="6" max="6" width="8.5703125" style="3" customWidth="1"/>
    <col min="7" max="7" width="6.140625" style="3" customWidth="1"/>
    <col min="8" max="8" width="6.42578125" style="3" customWidth="1"/>
    <col min="9" max="12" width="10.140625" style="3" customWidth="1"/>
    <col min="13" max="13" width="8.28515625" style="3" customWidth="1"/>
    <col min="14" max="14" width="10.7109375" style="3" bestFit="1" customWidth="1"/>
    <col min="15" max="15" width="8.28515625" style="3" bestFit="1" customWidth="1"/>
    <col min="16" max="17" width="9.42578125" style="3" customWidth="1"/>
    <col min="18" max="18" width="9.28515625" style="3" customWidth="1"/>
    <col min="19" max="16384" width="9.140625" style="3"/>
  </cols>
  <sheetData>
    <row r="1" spans="1:18" x14ac:dyDescent="0.2">
      <c r="A1" s="315" t="s">
        <v>281</v>
      </c>
      <c r="B1" s="315"/>
      <c r="C1" s="315"/>
      <c r="D1" s="315"/>
      <c r="I1" s="46" t="s">
        <v>307</v>
      </c>
      <c r="J1" s="46" t="s">
        <v>312</v>
      </c>
      <c r="K1" s="46" t="s">
        <v>316</v>
      </c>
      <c r="L1" s="46"/>
    </row>
    <row r="2" spans="1:18" x14ac:dyDescent="0.2">
      <c r="A2" s="316" t="s">
        <v>320</v>
      </c>
      <c r="B2" s="317"/>
      <c r="C2" s="317"/>
      <c r="D2" s="317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30"/>
    </row>
    <row r="3" spans="1:18" x14ac:dyDescent="0.2">
      <c r="A3" s="4" t="s">
        <v>0</v>
      </c>
      <c r="B3" s="4" t="s">
        <v>1</v>
      </c>
      <c r="C3" s="4" t="s">
        <v>2</v>
      </c>
      <c r="D3" s="4" t="s">
        <v>274</v>
      </c>
      <c r="E3" s="4" t="s">
        <v>3</v>
      </c>
      <c r="F3" s="4" t="s">
        <v>4</v>
      </c>
      <c r="G3" s="300" t="s">
        <v>5</v>
      </c>
      <c r="H3" s="301"/>
      <c r="I3" s="50" t="s">
        <v>290</v>
      </c>
      <c r="J3" s="50" t="s">
        <v>304</v>
      </c>
      <c r="K3" s="50" t="s">
        <v>308</v>
      </c>
      <c r="L3" s="50" t="s">
        <v>318</v>
      </c>
      <c r="M3" s="5"/>
      <c r="N3" s="300" t="s">
        <v>6</v>
      </c>
      <c r="O3" s="301"/>
      <c r="P3" s="6"/>
      <c r="Q3" s="300" t="s">
        <v>7</v>
      </c>
      <c r="R3" s="301"/>
    </row>
    <row r="4" spans="1:18" x14ac:dyDescent="0.2">
      <c r="A4" s="37" t="s">
        <v>8</v>
      </c>
      <c r="B4" s="37"/>
      <c r="C4" s="49"/>
      <c r="D4" s="49"/>
      <c r="E4" s="7" t="s">
        <v>9</v>
      </c>
      <c r="F4" s="36" t="s">
        <v>10</v>
      </c>
      <c r="G4" s="8" t="s">
        <v>11</v>
      </c>
      <c r="H4" s="8" t="s">
        <v>12</v>
      </c>
      <c r="I4" s="36" t="s">
        <v>291</v>
      </c>
      <c r="J4" s="36" t="s">
        <v>305</v>
      </c>
      <c r="K4" s="36" t="s">
        <v>309</v>
      </c>
      <c r="L4" s="36" t="s">
        <v>319</v>
      </c>
      <c r="M4" s="36"/>
      <c r="N4" s="8" t="s">
        <v>13</v>
      </c>
      <c r="O4" s="8" t="s">
        <v>12</v>
      </c>
      <c r="P4" s="9"/>
      <c r="Q4" s="10" t="s">
        <v>14</v>
      </c>
      <c r="R4" s="10" t="s">
        <v>15</v>
      </c>
    </row>
    <row r="5" spans="1:18" x14ac:dyDescent="0.2">
      <c r="A5" s="11" t="s">
        <v>146</v>
      </c>
      <c r="B5" s="11" t="s">
        <v>147</v>
      </c>
      <c r="C5" s="11" t="s">
        <v>146</v>
      </c>
      <c r="D5" s="11" t="s">
        <v>275</v>
      </c>
      <c r="E5" s="12">
        <v>15</v>
      </c>
      <c r="F5" s="12">
        <v>1800</v>
      </c>
      <c r="G5" s="12">
        <v>10</v>
      </c>
      <c r="H5" s="12">
        <v>50</v>
      </c>
      <c r="I5" s="12"/>
      <c r="J5" s="12"/>
      <c r="K5" s="12"/>
      <c r="L5" s="12"/>
      <c r="M5" s="13"/>
      <c r="N5" s="12">
        <f t="shared" ref="N5:N20" si="0">SUM(I5:M5)</f>
        <v>0</v>
      </c>
      <c r="O5" s="12">
        <f t="shared" ref="O5:O20" si="1">$N5/$H5</f>
        <v>0</v>
      </c>
      <c r="P5" s="14"/>
      <c r="Q5" s="15">
        <v>0.06</v>
      </c>
      <c r="R5" s="15">
        <f t="shared" ref="R5:R20" si="2">$O5*$Q5</f>
        <v>0</v>
      </c>
    </row>
    <row r="6" spans="1:18" x14ac:dyDescent="0.2">
      <c r="A6" s="16" t="s">
        <v>244</v>
      </c>
      <c r="B6" s="16" t="s">
        <v>147</v>
      </c>
      <c r="C6" s="16" t="s">
        <v>245</v>
      </c>
      <c r="D6" s="16" t="s">
        <v>276</v>
      </c>
      <c r="E6" s="12">
        <v>15</v>
      </c>
      <c r="F6" s="12">
        <v>1800</v>
      </c>
      <c r="G6" s="12">
        <v>10</v>
      </c>
      <c r="H6" s="12">
        <v>50</v>
      </c>
      <c r="I6" s="12"/>
      <c r="J6" s="12"/>
      <c r="K6" s="12"/>
      <c r="L6" s="12"/>
      <c r="M6" s="13"/>
      <c r="N6" s="12">
        <f t="shared" si="0"/>
        <v>0</v>
      </c>
      <c r="O6" s="12">
        <f t="shared" si="1"/>
        <v>0</v>
      </c>
      <c r="P6" s="14"/>
      <c r="Q6" s="15">
        <v>0.06</v>
      </c>
      <c r="R6" s="15">
        <f t="shared" si="2"/>
        <v>0</v>
      </c>
    </row>
    <row r="7" spans="1:18" x14ac:dyDescent="0.2">
      <c r="A7" s="11" t="s">
        <v>148</v>
      </c>
      <c r="B7" s="11" t="s">
        <v>149</v>
      </c>
      <c r="C7" s="11" t="s">
        <v>148</v>
      </c>
      <c r="D7" s="11" t="s">
        <v>275</v>
      </c>
      <c r="E7" s="12">
        <v>15</v>
      </c>
      <c r="F7" s="12">
        <v>1524</v>
      </c>
      <c r="G7" s="12">
        <v>10</v>
      </c>
      <c r="H7" s="12">
        <v>50</v>
      </c>
      <c r="I7" s="12"/>
      <c r="J7" s="12"/>
      <c r="K7" s="12"/>
      <c r="L7" s="12"/>
      <c r="M7" s="13"/>
      <c r="N7" s="12">
        <f t="shared" si="0"/>
        <v>0</v>
      </c>
      <c r="O7" s="12">
        <f t="shared" si="1"/>
        <v>0</v>
      </c>
      <c r="P7" s="14"/>
      <c r="Q7" s="15">
        <v>0.05</v>
      </c>
      <c r="R7" s="15">
        <f t="shared" si="2"/>
        <v>0</v>
      </c>
    </row>
    <row r="8" spans="1:18" x14ac:dyDescent="0.2">
      <c r="A8" s="16" t="s">
        <v>246</v>
      </c>
      <c r="B8" s="16" t="s">
        <v>149</v>
      </c>
      <c r="C8" s="16" t="s">
        <v>247</v>
      </c>
      <c r="D8" s="16" t="s">
        <v>276</v>
      </c>
      <c r="E8" s="12">
        <v>15</v>
      </c>
      <c r="F8" s="12">
        <v>1500</v>
      </c>
      <c r="G8" s="12">
        <v>10</v>
      </c>
      <c r="H8" s="12">
        <v>50</v>
      </c>
      <c r="I8" s="12"/>
      <c r="J8" s="12"/>
      <c r="K8" s="12"/>
      <c r="L8" s="12"/>
      <c r="M8" s="13"/>
      <c r="N8" s="12">
        <f t="shared" si="0"/>
        <v>0</v>
      </c>
      <c r="O8" s="12">
        <f t="shared" si="1"/>
        <v>0</v>
      </c>
      <c r="P8" s="14"/>
      <c r="Q8" s="15">
        <v>0.05</v>
      </c>
      <c r="R8" s="15">
        <f t="shared" si="2"/>
        <v>0</v>
      </c>
    </row>
    <row r="9" spans="1:18" x14ac:dyDescent="0.2">
      <c r="A9" s="11" t="s">
        <v>16</v>
      </c>
      <c r="B9" s="11" t="s">
        <v>17</v>
      </c>
      <c r="C9" s="11" t="s">
        <v>16</v>
      </c>
      <c r="D9" s="11" t="s">
        <v>275</v>
      </c>
      <c r="E9" s="12">
        <v>15</v>
      </c>
      <c r="F9" s="12">
        <v>1220</v>
      </c>
      <c r="G9" s="12">
        <v>10</v>
      </c>
      <c r="H9" s="12">
        <v>50</v>
      </c>
      <c r="I9" s="12"/>
      <c r="J9" s="12"/>
      <c r="K9" s="12">
        <v>1000</v>
      </c>
      <c r="L9" s="12"/>
      <c r="M9" s="13"/>
      <c r="N9" s="12">
        <f t="shared" si="0"/>
        <v>1000</v>
      </c>
      <c r="O9" s="12">
        <f t="shared" si="1"/>
        <v>20</v>
      </c>
      <c r="P9" s="14"/>
      <c r="Q9" s="15">
        <v>0.04</v>
      </c>
      <c r="R9" s="15">
        <f t="shared" si="2"/>
        <v>0.8</v>
      </c>
    </row>
    <row r="10" spans="1:18" x14ac:dyDescent="0.2">
      <c r="A10" s="16" t="s">
        <v>18</v>
      </c>
      <c r="B10" s="16" t="s">
        <v>17</v>
      </c>
      <c r="C10" s="16" t="s">
        <v>19</v>
      </c>
      <c r="D10" s="16" t="s">
        <v>276</v>
      </c>
      <c r="E10" s="12">
        <v>15</v>
      </c>
      <c r="F10" s="12">
        <v>1200</v>
      </c>
      <c r="G10" s="12">
        <v>10</v>
      </c>
      <c r="H10" s="12">
        <v>50</v>
      </c>
      <c r="I10" s="12"/>
      <c r="J10" s="12"/>
      <c r="K10" s="12"/>
      <c r="L10" s="12"/>
      <c r="M10" s="13"/>
      <c r="N10" s="12">
        <f t="shared" si="0"/>
        <v>0</v>
      </c>
      <c r="O10" s="12">
        <f t="shared" si="1"/>
        <v>0</v>
      </c>
      <c r="P10" s="14"/>
      <c r="Q10" s="15">
        <v>0.04</v>
      </c>
      <c r="R10" s="15">
        <f t="shared" si="2"/>
        <v>0</v>
      </c>
    </row>
    <row r="11" spans="1:18" x14ac:dyDescent="0.2">
      <c r="A11" s="11" t="s">
        <v>20</v>
      </c>
      <c r="B11" s="11" t="s">
        <v>21</v>
      </c>
      <c r="C11" s="11" t="s">
        <v>20</v>
      </c>
      <c r="D11" s="11" t="s">
        <v>275</v>
      </c>
      <c r="E11" s="12">
        <v>15</v>
      </c>
      <c r="F11" s="12">
        <v>915</v>
      </c>
      <c r="G11" s="12">
        <v>10</v>
      </c>
      <c r="H11" s="12">
        <v>100</v>
      </c>
      <c r="I11" s="12"/>
      <c r="J11" s="12"/>
      <c r="K11" s="12"/>
      <c r="L11" s="12"/>
      <c r="M11" s="13"/>
      <c r="N11" s="12">
        <f t="shared" si="0"/>
        <v>0</v>
      </c>
      <c r="O11" s="12">
        <f t="shared" si="1"/>
        <v>0</v>
      </c>
      <c r="P11" s="14"/>
      <c r="Q11" s="15">
        <v>0.05</v>
      </c>
      <c r="R11" s="15">
        <f t="shared" si="2"/>
        <v>0</v>
      </c>
    </row>
    <row r="12" spans="1:18" x14ac:dyDescent="0.2">
      <c r="A12" s="16" t="s">
        <v>22</v>
      </c>
      <c r="B12" s="16" t="s">
        <v>21</v>
      </c>
      <c r="C12" s="16" t="s">
        <v>23</v>
      </c>
      <c r="D12" s="16" t="s">
        <v>276</v>
      </c>
      <c r="E12" s="12">
        <v>15</v>
      </c>
      <c r="F12" s="12">
        <v>900</v>
      </c>
      <c r="G12" s="12">
        <v>10</v>
      </c>
      <c r="H12" s="12">
        <v>100</v>
      </c>
      <c r="I12" s="12"/>
      <c r="J12" s="12"/>
      <c r="K12" s="12"/>
      <c r="L12" s="12"/>
      <c r="M12" s="13"/>
      <c r="N12" s="12">
        <f t="shared" si="0"/>
        <v>0</v>
      </c>
      <c r="O12" s="12">
        <f t="shared" si="1"/>
        <v>0</v>
      </c>
      <c r="P12" s="14"/>
      <c r="Q12" s="15">
        <v>0.05</v>
      </c>
      <c r="R12" s="15">
        <f t="shared" si="2"/>
        <v>0</v>
      </c>
    </row>
    <row r="13" spans="1:18" x14ac:dyDescent="0.2">
      <c r="A13" s="13" t="s">
        <v>166</v>
      </c>
      <c r="B13" s="13" t="s">
        <v>21</v>
      </c>
      <c r="C13" s="13">
        <v>90441800</v>
      </c>
      <c r="D13" s="36" t="s">
        <v>277</v>
      </c>
      <c r="E13" s="12" t="s">
        <v>167</v>
      </c>
      <c r="F13" s="12">
        <v>900</v>
      </c>
      <c r="G13" s="12">
        <v>10</v>
      </c>
      <c r="H13" s="12">
        <v>100</v>
      </c>
      <c r="I13" s="12"/>
      <c r="J13" s="12"/>
      <c r="K13" s="12"/>
      <c r="L13" s="12"/>
      <c r="M13" s="13"/>
      <c r="N13" s="12">
        <f t="shared" si="0"/>
        <v>0</v>
      </c>
      <c r="O13" s="12">
        <f t="shared" si="1"/>
        <v>0</v>
      </c>
      <c r="P13" s="14"/>
      <c r="Q13" s="15">
        <v>0.05</v>
      </c>
      <c r="R13" s="15">
        <f t="shared" si="2"/>
        <v>0</v>
      </c>
    </row>
    <row r="14" spans="1:18" x14ac:dyDescent="0.2">
      <c r="A14" s="11" t="s">
        <v>150</v>
      </c>
      <c r="B14" s="11" t="s">
        <v>151</v>
      </c>
      <c r="C14" s="11" t="s">
        <v>150</v>
      </c>
      <c r="D14" s="11" t="s">
        <v>275</v>
      </c>
      <c r="E14" s="12">
        <v>15</v>
      </c>
      <c r="F14" s="12">
        <v>760</v>
      </c>
      <c r="G14" s="12">
        <v>10</v>
      </c>
      <c r="H14" s="12">
        <v>100</v>
      </c>
      <c r="I14" s="12"/>
      <c r="J14" s="12"/>
      <c r="K14" s="12"/>
      <c r="L14" s="12"/>
      <c r="M14" s="13"/>
      <c r="N14" s="12">
        <f t="shared" si="0"/>
        <v>0</v>
      </c>
      <c r="O14" s="12">
        <f t="shared" si="1"/>
        <v>0</v>
      </c>
      <c r="P14" s="14"/>
      <c r="Q14" s="15">
        <v>0.04</v>
      </c>
      <c r="R14" s="15">
        <f t="shared" si="2"/>
        <v>0</v>
      </c>
    </row>
    <row r="15" spans="1:18" x14ac:dyDescent="0.2">
      <c r="A15" s="16" t="s">
        <v>152</v>
      </c>
      <c r="B15" s="16" t="s">
        <v>151</v>
      </c>
      <c r="C15" s="16" t="s">
        <v>153</v>
      </c>
      <c r="D15" s="16" t="s">
        <v>276</v>
      </c>
      <c r="E15" s="12">
        <v>15</v>
      </c>
      <c r="F15" s="12">
        <v>750</v>
      </c>
      <c r="G15" s="12">
        <v>10</v>
      </c>
      <c r="H15" s="12">
        <v>100</v>
      </c>
      <c r="I15" s="12"/>
      <c r="J15" s="12"/>
      <c r="K15" s="12"/>
      <c r="L15" s="12"/>
      <c r="M15" s="13"/>
      <c r="N15" s="12">
        <f t="shared" si="0"/>
        <v>0</v>
      </c>
      <c r="O15" s="12">
        <f t="shared" si="1"/>
        <v>0</v>
      </c>
      <c r="P15" s="14"/>
      <c r="Q15" s="15">
        <v>0.04</v>
      </c>
      <c r="R15" s="15">
        <f t="shared" si="2"/>
        <v>0</v>
      </c>
    </row>
    <row r="16" spans="1:18" x14ac:dyDescent="0.2">
      <c r="A16" s="11" t="s">
        <v>24</v>
      </c>
      <c r="B16" s="11" t="s">
        <v>25</v>
      </c>
      <c r="C16" s="11" t="s">
        <v>24</v>
      </c>
      <c r="D16" s="11" t="s">
        <v>275</v>
      </c>
      <c r="E16" s="12">
        <v>15</v>
      </c>
      <c r="F16" s="12">
        <v>610</v>
      </c>
      <c r="G16" s="12">
        <v>10</v>
      </c>
      <c r="H16" s="12">
        <v>100</v>
      </c>
      <c r="I16" s="12"/>
      <c r="J16" s="12"/>
      <c r="K16" s="12">
        <v>1500</v>
      </c>
      <c r="L16" s="12"/>
      <c r="M16" s="13"/>
      <c r="N16" s="12">
        <f t="shared" si="0"/>
        <v>1500</v>
      </c>
      <c r="O16" s="12">
        <f t="shared" si="1"/>
        <v>15</v>
      </c>
      <c r="P16" s="14"/>
      <c r="Q16" s="15">
        <v>0.04</v>
      </c>
      <c r="R16" s="15">
        <f t="shared" si="2"/>
        <v>0.6</v>
      </c>
    </row>
    <row r="17" spans="1:20" x14ac:dyDescent="0.2">
      <c r="A17" s="36" t="s">
        <v>168</v>
      </c>
      <c r="B17" s="36" t="s">
        <v>25</v>
      </c>
      <c r="C17" s="36">
        <v>90441600</v>
      </c>
      <c r="D17" s="36" t="s">
        <v>277</v>
      </c>
      <c r="E17" s="12" t="s">
        <v>167</v>
      </c>
      <c r="F17" s="12">
        <v>600</v>
      </c>
      <c r="G17" s="12">
        <v>10</v>
      </c>
      <c r="H17" s="12">
        <v>100</v>
      </c>
      <c r="I17" s="12"/>
      <c r="J17" s="12"/>
      <c r="K17" s="12"/>
      <c r="L17" s="12"/>
      <c r="M17" s="13"/>
      <c r="N17" s="12">
        <f t="shared" si="0"/>
        <v>0</v>
      </c>
      <c r="O17" s="12">
        <f t="shared" si="1"/>
        <v>0</v>
      </c>
      <c r="P17" s="14"/>
      <c r="Q17" s="15">
        <v>0.04</v>
      </c>
      <c r="R17" s="15">
        <f t="shared" si="2"/>
        <v>0</v>
      </c>
    </row>
    <row r="18" spans="1:20" x14ac:dyDescent="0.2">
      <c r="A18" s="11" t="s">
        <v>26</v>
      </c>
      <c r="B18" s="11" t="s">
        <v>27</v>
      </c>
      <c r="C18" s="11" t="s">
        <v>26</v>
      </c>
      <c r="D18" s="11" t="s">
        <v>275</v>
      </c>
      <c r="E18" s="12">
        <v>15</v>
      </c>
      <c r="F18" s="12">
        <v>457</v>
      </c>
      <c r="G18" s="12">
        <v>10</v>
      </c>
      <c r="H18" s="12">
        <v>200</v>
      </c>
      <c r="I18" s="12"/>
      <c r="J18" s="12"/>
      <c r="K18" s="12">
        <v>1800</v>
      </c>
      <c r="L18" s="12">
        <v>1000</v>
      </c>
      <c r="M18" s="13"/>
      <c r="N18" s="12">
        <f t="shared" si="0"/>
        <v>2800</v>
      </c>
      <c r="O18" s="12">
        <f t="shared" si="1"/>
        <v>14</v>
      </c>
      <c r="P18" s="14"/>
      <c r="Q18" s="15">
        <v>0.05</v>
      </c>
      <c r="R18" s="15">
        <f t="shared" si="2"/>
        <v>0.70000000000000007</v>
      </c>
    </row>
    <row r="19" spans="1:20" x14ac:dyDescent="0.2">
      <c r="A19" s="36" t="s">
        <v>169</v>
      </c>
      <c r="B19" s="36" t="s">
        <v>27</v>
      </c>
      <c r="C19" s="36">
        <v>90441400</v>
      </c>
      <c r="D19" s="36" t="s">
        <v>277</v>
      </c>
      <c r="E19" s="12" t="s">
        <v>167</v>
      </c>
      <c r="F19" s="12">
        <v>450</v>
      </c>
      <c r="G19" s="12">
        <v>10</v>
      </c>
      <c r="H19" s="12">
        <v>200</v>
      </c>
      <c r="I19" s="12"/>
      <c r="J19" s="12"/>
      <c r="K19" s="12"/>
      <c r="L19" s="12"/>
      <c r="M19" s="13"/>
      <c r="N19" s="12">
        <f t="shared" si="0"/>
        <v>0</v>
      </c>
      <c r="O19" s="12">
        <f t="shared" si="1"/>
        <v>0</v>
      </c>
      <c r="P19" s="14"/>
      <c r="Q19" s="15">
        <v>0.05</v>
      </c>
      <c r="R19" s="15">
        <f t="shared" si="2"/>
        <v>0</v>
      </c>
    </row>
    <row r="20" spans="1:20" x14ac:dyDescent="0.2">
      <c r="A20" s="11" t="s">
        <v>258</v>
      </c>
      <c r="B20" s="11" t="s">
        <v>259</v>
      </c>
      <c r="C20" s="11" t="s">
        <v>258</v>
      </c>
      <c r="D20" s="11" t="s">
        <v>275</v>
      </c>
      <c r="E20" s="12">
        <v>15</v>
      </c>
      <c r="F20" s="12">
        <v>375</v>
      </c>
      <c r="G20" s="12">
        <v>10</v>
      </c>
      <c r="H20" s="12">
        <v>200</v>
      </c>
      <c r="I20" s="12"/>
      <c r="J20" s="12"/>
      <c r="K20" s="12"/>
      <c r="L20" s="12">
        <v>400</v>
      </c>
      <c r="M20" s="13"/>
      <c r="N20" s="12">
        <f t="shared" si="0"/>
        <v>400</v>
      </c>
      <c r="O20" s="12">
        <f t="shared" si="1"/>
        <v>2</v>
      </c>
      <c r="P20" s="14"/>
      <c r="Q20" s="15">
        <v>0.06</v>
      </c>
      <c r="R20" s="15">
        <f t="shared" si="2"/>
        <v>0.12</v>
      </c>
      <c r="S20" s="43">
        <f>SUM(R5:R20)</f>
        <v>2.2200000000000002</v>
      </c>
      <c r="T20" s="3">
        <f>S20*100/$S$151</f>
        <v>11.62303664921466</v>
      </c>
    </row>
    <row r="21" spans="1:20" ht="15" x14ac:dyDescent="0.2">
      <c r="A21" s="17" t="s">
        <v>28</v>
      </c>
      <c r="B21" s="17"/>
      <c r="C21" s="18"/>
      <c r="D21" s="18"/>
      <c r="E21" s="19"/>
      <c r="F21" s="12"/>
      <c r="G21" s="20"/>
      <c r="H21" s="20"/>
      <c r="I21" s="12"/>
      <c r="J21" s="12"/>
      <c r="K21" s="12"/>
      <c r="L21" s="12"/>
      <c r="M21" s="21"/>
      <c r="N21" s="12"/>
      <c r="O21" s="12"/>
      <c r="P21" s="14"/>
      <c r="Q21" s="12"/>
      <c r="R21" s="15"/>
    </row>
    <row r="22" spans="1:20" x14ac:dyDescent="0.2">
      <c r="A22" s="11" t="s">
        <v>242</v>
      </c>
      <c r="B22" s="11" t="s">
        <v>243</v>
      </c>
      <c r="C22" s="11" t="s">
        <v>242</v>
      </c>
      <c r="D22" s="11" t="s">
        <v>275</v>
      </c>
      <c r="E22" s="12">
        <v>20</v>
      </c>
      <c r="F22" s="12">
        <v>2400</v>
      </c>
      <c r="G22" s="12">
        <v>10</v>
      </c>
      <c r="H22" s="12">
        <v>50</v>
      </c>
      <c r="I22" s="12"/>
      <c r="J22" s="12"/>
      <c r="K22" s="12"/>
      <c r="L22" s="12"/>
      <c r="M22" s="13"/>
      <c r="N22" s="12">
        <f t="shared" ref="N22:N44" si="3">SUM(I22:M22)</f>
        <v>0</v>
      </c>
      <c r="O22" s="12">
        <f t="shared" ref="O22:O44" si="4">$N22/$H22</f>
        <v>0</v>
      </c>
      <c r="P22" s="14"/>
      <c r="Q22" s="15">
        <v>7.0000000000000007E-2</v>
      </c>
      <c r="R22" s="15">
        <f t="shared" ref="R22:R44" si="5">$O22*$Q22</f>
        <v>0</v>
      </c>
    </row>
    <row r="23" spans="1:20" x14ac:dyDescent="0.2">
      <c r="A23" s="11" t="s">
        <v>212</v>
      </c>
      <c r="B23" s="11" t="s">
        <v>213</v>
      </c>
      <c r="C23" s="11" t="s">
        <v>212</v>
      </c>
      <c r="D23" s="11" t="s">
        <v>275</v>
      </c>
      <c r="E23" s="12">
        <v>20</v>
      </c>
      <c r="F23" s="12">
        <v>2100</v>
      </c>
      <c r="G23" s="12">
        <v>10</v>
      </c>
      <c r="H23" s="12">
        <v>50</v>
      </c>
      <c r="I23" s="12"/>
      <c r="J23" s="12"/>
      <c r="K23" s="12"/>
      <c r="L23" s="12"/>
      <c r="M23" s="13"/>
      <c r="N23" s="12">
        <f t="shared" si="3"/>
        <v>0</v>
      </c>
      <c r="O23" s="12">
        <f t="shared" si="4"/>
        <v>0</v>
      </c>
      <c r="P23" s="14"/>
      <c r="Q23" s="15">
        <v>7.0000000000000007E-2</v>
      </c>
      <c r="R23" s="15">
        <f t="shared" si="5"/>
        <v>0</v>
      </c>
    </row>
    <row r="24" spans="1:20" x14ac:dyDescent="0.2">
      <c r="A24" s="22" t="s">
        <v>248</v>
      </c>
      <c r="B24" s="22" t="s">
        <v>213</v>
      </c>
      <c r="C24" s="22" t="s">
        <v>249</v>
      </c>
      <c r="D24" s="22" t="s">
        <v>276</v>
      </c>
      <c r="E24" s="12">
        <v>20</v>
      </c>
      <c r="F24" s="12">
        <v>2100</v>
      </c>
      <c r="G24" s="12">
        <v>10</v>
      </c>
      <c r="H24" s="12">
        <v>50</v>
      </c>
      <c r="I24" s="12"/>
      <c r="J24" s="12"/>
      <c r="K24" s="12"/>
      <c r="L24" s="12"/>
      <c r="M24" s="13"/>
      <c r="N24" s="12">
        <f t="shared" si="3"/>
        <v>0</v>
      </c>
      <c r="O24" s="12">
        <f t="shared" si="4"/>
        <v>0</v>
      </c>
      <c r="P24" s="14"/>
      <c r="Q24" s="15">
        <v>7.0000000000000007E-2</v>
      </c>
      <c r="R24" s="15">
        <f t="shared" si="5"/>
        <v>0</v>
      </c>
    </row>
    <row r="25" spans="1:20" x14ac:dyDescent="0.2">
      <c r="A25" s="11" t="s">
        <v>214</v>
      </c>
      <c r="B25" s="11" t="s">
        <v>30</v>
      </c>
      <c r="C25" s="11" t="s">
        <v>214</v>
      </c>
      <c r="D25" s="11" t="s">
        <v>275</v>
      </c>
      <c r="E25" s="12">
        <v>20</v>
      </c>
      <c r="F25" s="12">
        <v>1800</v>
      </c>
      <c r="G25" s="12">
        <v>10</v>
      </c>
      <c r="H25" s="12">
        <v>50</v>
      </c>
      <c r="I25" s="12"/>
      <c r="J25" s="12"/>
      <c r="K25" s="12"/>
      <c r="L25" s="12"/>
      <c r="M25" s="13"/>
      <c r="N25" s="12">
        <f t="shared" si="3"/>
        <v>0</v>
      </c>
      <c r="O25" s="12">
        <f t="shared" si="4"/>
        <v>0</v>
      </c>
      <c r="P25" s="14"/>
      <c r="Q25" s="15">
        <v>0.09</v>
      </c>
      <c r="R25" s="15">
        <f t="shared" si="5"/>
        <v>0</v>
      </c>
    </row>
    <row r="26" spans="1:20" x14ac:dyDescent="0.2">
      <c r="A26" s="22" t="s">
        <v>29</v>
      </c>
      <c r="B26" s="22" t="s">
        <v>30</v>
      </c>
      <c r="C26" s="22" t="s">
        <v>31</v>
      </c>
      <c r="D26" s="22" t="s">
        <v>276</v>
      </c>
      <c r="E26" s="12">
        <v>20</v>
      </c>
      <c r="F26" s="12">
        <v>1800</v>
      </c>
      <c r="G26" s="12">
        <v>10</v>
      </c>
      <c r="H26" s="12">
        <v>50</v>
      </c>
      <c r="I26" s="12"/>
      <c r="J26" s="12"/>
      <c r="K26" s="12"/>
      <c r="L26" s="12"/>
      <c r="M26" s="13"/>
      <c r="N26" s="12">
        <f t="shared" si="3"/>
        <v>0</v>
      </c>
      <c r="O26" s="12">
        <f t="shared" si="4"/>
        <v>0</v>
      </c>
      <c r="P26" s="14"/>
      <c r="Q26" s="15">
        <v>0.09</v>
      </c>
      <c r="R26" s="15">
        <f t="shared" si="5"/>
        <v>0</v>
      </c>
    </row>
    <row r="27" spans="1:20" x14ac:dyDescent="0.2">
      <c r="A27" s="11" t="s">
        <v>32</v>
      </c>
      <c r="B27" s="11" t="s">
        <v>33</v>
      </c>
      <c r="C27" s="11" t="s">
        <v>32</v>
      </c>
      <c r="D27" s="11" t="s">
        <v>275</v>
      </c>
      <c r="E27" s="12">
        <v>20</v>
      </c>
      <c r="F27" s="12">
        <v>1524</v>
      </c>
      <c r="G27" s="12">
        <v>10</v>
      </c>
      <c r="H27" s="12">
        <v>50</v>
      </c>
      <c r="I27" s="12"/>
      <c r="J27" s="12"/>
      <c r="K27" s="12"/>
      <c r="L27" s="12"/>
      <c r="M27" s="13"/>
      <c r="N27" s="12">
        <f t="shared" si="3"/>
        <v>0</v>
      </c>
      <c r="O27" s="12">
        <f t="shared" si="4"/>
        <v>0</v>
      </c>
      <c r="P27" s="14"/>
      <c r="Q27" s="15">
        <v>7.0000000000000007E-2</v>
      </c>
      <c r="R27" s="15">
        <f t="shared" si="5"/>
        <v>0</v>
      </c>
    </row>
    <row r="28" spans="1:20" x14ac:dyDescent="0.2">
      <c r="A28" s="23" t="s">
        <v>34</v>
      </c>
      <c r="B28" s="11" t="s">
        <v>35</v>
      </c>
      <c r="C28" s="11" t="s">
        <v>34</v>
      </c>
      <c r="D28" s="11" t="s">
        <v>275</v>
      </c>
      <c r="E28" s="12">
        <v>20</v>
      </c>
      <c r="F28" s="12">
        <v>1220</v>
      </c>
      <c r="G28" s="12">
        <v>10</v>
      </c>
      <c r="H28" s="12">
        <v>50</v>
      </c>
      <c r="I28" s="12"/>
      <c r="J28" s="12"/>
      <c r="K28" s="12">
        <v>850</v>
      </c>
      <c r="L28" s="12"/>
      <c r="M28" s="13"/>
      <c r="N28" s="12">
        <f t="shared" si="3"/>
        <v>850</v>
      </c>
      <c r="O28" s="12">
        <f t="shared" si="4"/>
        <v>17</v>
      </c>
      <c r="P28" s="14"/>
      <c r="Q28" s="15">
        <v>0.06</v>
      </c>
      <c r="R28" s="15">
        <f t="shared" si="5"/>
        <v>1.02</v>
      </c>
    </row>
    <row r="29" spans="1:20" x14ac:dyDescent="0.2">
      <c r="A29" s="16" t="s">
        <v>36</v>
      </c>
      <c r="B29" s="16" t="s">
        <v>35</v>
      </c>
      <c r="C29" s="16" t="s">
        <v>37</v>
      </c>
      <c r="D29" s="16" t="s">
        <v>276</v>
      </c>
      <c r="E29" s="12">
        <v>20</v>
      </c>
      <c r="F29" s="12">
        <v>1200</v>
      </c>
      <c r="G29" s="12">
        <v>10</v>
      </c>
      <c r="H29" s="12">
        <v>50</v>
      </c>
      <c r="I29" s="12"/>
      <c r="J29" s="12"/>
      <c r="K29" s="12"/>
      <c r="L29" s="12"/>
      <c r="M29" s="13"/>
      <c r="N29" s="12">
        <f t="shared" si="3"/>
        <v>0</v>
      </c>
      <c r="O29" s="12">
        <f t="shared" si="4"/>
        <v>0</v>
      </c>
      <c r="P29" s="14"/>
      <c r="Q29" s="15">
        <v>0.06</v>
      </c>
      <c r="R29" s="15">
        <f t="shared" si="5"/>
        <v>0</v>
      </c>
    </row>
    <row r="30" spans="1:20" x14ac:dyDescent="0.2">
      <c r="A30" s="11" t="s">
        <v>38</v>
      </c>
      <c r="B30" s="11" t="s">
        <v>39</v>
      </c>
      <c r="C30" s="11" t="s">
        <v>38</v>
      </c>
      <c r="D30" s="11" t="s">
        <v>275</v>
      </c>
      <c r="E30" s="12">
        <v>20</v>
      </c>
      <c r="F30" s="12">
        <v>915</v>
      </c>
      <c r="G30" s="12">
        <v>10</v>
      </c>
      <c r="H30" s="12">
        <v>50</v>
      </c>
      <c r="I30" s="12"/>
      <c r="J30" s="12"/>
      <c r="K30" s="12"/>
      <c r="L30" s="12"/>
      <c r="M30" s="13"/>
      <c r="N30" s="12">
        <f t="shared" si="3"/>
        <v>0</v>
      </c>
      <c r="O30" s="12">
        <f t="shared" si="4"/>
        <v>0</v>
      </c>
      <c r="P30" s="14"/>
      <c r="Q30" s="15">
        <v>0.04</v>
      </c>
      <c r="R30" s="15">
        <f t="shared" si="5"/>
        <v>0</v>
      </c>
    </row>
    <row r="31" spans="1:20" x14ac:dyDescent="0.2">
      <c r="A31" s="16" t="s">
        <v>40</v>
      </c>
      <c r="B31" s="16" t="s">
        <v>39</v>
      </c>
      <c r="C31" s="16" t="s">
        <v>41</v>
      </c>
      <c r="D31" s="16" t="s">
        <v>276</v>
      </c>
      <c r="E31" s="12">
        <v>20</v>
      </c>
      <c r="F31" s="12">
        <v>900</v>
      </c>
      <c r="G31" s="12">
        <v>10</v>
      </c>
      <c r="H31" s="12">
        <v>50</v>
      </c>
      <c r="I31" s="12"/>
      <c r="J31" s="12"/>
      <c r="K31" s="12"/>
      <c r="L31" s="12"/>
      <c r="M31" s="13"/>
      <c r="N31" s="12">
        <f t="shared" si="3"/>
        <v>0</v>
      </c>
      <c r="O31" s="12">
        <f t="shared" si="4"/>
        <v>0</v>
      </c>
      <c r="P31" s="14"/>
      <c r="Q31" s="15">
        <v>0.04</v>
      </c>
      <c r="R31" s="15">
        <f t="shared" si="5"/>
        <v>0</v>
      </c>
    </row>
    <row r="32" spans="1:20" x14ac:dyDescent="0.2">
      <c r="A32" s="36" t="s">
        <v>170</v>
      </c>
      <c r="B32" s="36" t="s">
        <v>39</v>
      </c>
      <c r="C32" s="36">
        <v>90442800</v>
      </c>
      <c r="D32" s="36" t="s">
        <v>277</v>
      </c>
      <c r="E32" s="12" t="s">
        <v>46</v>
      </c>
      <c r="F32" s="12">
        <v>900</v>
      </c>
      <c r="G32" s="12">
        <v>10</v>
      </c>
      <c r="H32" s="12">
        <v>50</v>
      </c>
      <c r="I32" s="12"/>
      <c r="J32" s="12">
        <v>500</v>
      </c>
      <c r="K32" s="12">
        <v>3000</v>
      </c>
      <c r="L32" s="12"/>
      <c r="M32" s="13"/>
      <c r="N32" s="12">
        <f t="shared" si="3"/>
        <v>3500</v>
      </c>
      <c r="O32" s="12">
        <f t="shared" si="4"/>
        <v>70</v>
      </c>
      <c r="P32" s="14"/>
      <c r="Q32" s="15">
        <v>0.04</v>
      </c>
      <c r="R32" s="15">
        <f t="shared" si="5"/>
        <v>2.8000000000000003</v>
      </c>
    </row>
    <row r="33" spans="1:20" x14ac:dyDescent="0.2">
      <c r="A33" s="11" t="s">
        <v>154</v>
      </c>
      <c r="B33" s="11" t="s">
        <v>43</v>
      </c>
      <c r="C33" s="11" t="s">
        <v>154</v>
      </c>
      <c r="D33" s="11" t="s">
        <v>275</v>
      </c>
      <c r="E33" s="12">
        <v>20</v>
      </c>
      <c r="F33" s="12">
        <v>760</v>
      </c>
      <c r="G33" s="12">
        <v>10</v>
      </c>
      <c r="H33" s="12">
        <v>100</v>
      </c>
      <c r="I33" s="12"/>
      <c r="J33" s="12"/>
      <c r="K33" s="12"/>
      <c r="L33" s="12"/>
      <c r="M33" s="13"/>
      <c r="N33" s="12">
        <f t="shared" si="3"/>
        <v>0</v>
      </c>
      <c r="O33" s="12">
        <f t="shared" si="4"/>
        <v>0</v>
      </c>
      <c r="P33" s="14"/>
      <c r="Q33" s="15">
        <v>7.0000000000000007E-2</v>
      </c>
      <c r="R33" s="15">
        <f t="shared" si="5"/>
        <v>0</v>
      </c>
    </row>
    <row r="34" spans="1:20" x14ac:dyDescent="0.2">
      <c r="A34" s="16" t="s">
        <v>42</v>
      </c>
      <c r="B34" s="16" t="s">
        <v>43</v>
      </c>
      <c r="C34" s="16" t="s">
        <v>44</v>
      </c>
      <c r="D34" s="16" t="s">
        <v>276</v>
      </c>
      <c r="E34" s="12">
        <v>20</v>
      </c>
      <c r="F34" s="12">
        <v>750</v>
      </c>
      <c r="G34" s="12">
        <v>10</v>
      </c>
      <c r="H34" s="12">
        <v>100</v>
      </c>
      <c r="I34" s="12"/>
      <c r="J34" s="12"/>
      <c r="K34" s="12"/>
      <c r="L34" s="12"/>
      <c r="M34" s="13"/>
      <c r="N34" s="12">
        <f t="shared" si="3"/>
        <v>0</v>
      </c>
      <c r="O34" s="12">
        <f t="shared" si="4"/>
        <v>0</v>
      </c>
      <c r="P34" s="14"/>
      <c r="Q34" s="15">
        <v>7.0000000000000007E-2</v>
      </c>
      <c r="R34" s="15">
        <f t="shared" si="5"/>
        <v>0</v>
      </c>
    </row>
    <row r="35" spans="1:20" x14ac:dyDescent="0.2">
      <c r="A35" s="36" t="s">
        <v>45</v>
      </c>
      <c r="B35" s="36" t="s">
        <v>43</v>
      </c>
      <c r="C35" s="36">
        <v>90442700</v>
      </c>
      <c r="D35" s="36" t="s">
        <v>277</v>
      </c>
      <c r="E35" s="12" t="s">
        <v>46</v>
      </c>
      <c r="F35" s="12">
        <v>750</v>
      </c>
      <c r="G35" s="12">
        <v>10</v>
      </c>
      <c r="H35" s="12">
        <v>100</v>
      </c>
      <c r="I35" s="12"/>
      <c r="J35" s="12"/>
      <c r="K35" s="12"/>
      <c r="L35" s="12"/>
      <c r="M35" s="13"/>
      <c r="N35" s="12">
        <f t="shared" si="3"/>
        <v>0</v>
      </c>
      <c r="O35" s="12">
        <f t="shared" si="4"/>
        <v>0</v>
      </c>
      <c r="P35" s="14"/>
      <c r="Q35" s="15">
        <v>7.0000000000000007E-2</v>
      </c>
      <c r="R35" s="15">
        <f t="shared" si="5"/>
        <v>0</v>
      </c>
    </row>
    <row r="36" spans="1:20" x14ac:dyDescent="0.2">
      <c r="A36" s="11" t="s">
        <v>47</v>
      </c>
      <c r="B36" s="11" t="s">
        <v>48</v>
      </c>
      <c r="C36" s="11" t="s">
        <v>47</v>
      </c>
      <c r="D36" s="11" t="s">
        <v>275</v>
      </c>
      <c r="E36" s="12">
        <v>20</v>
      </c>
      <c r="F36" s="12">
        <v>610</v>
      </c>
      <c r="G36" s="12">
        <v>10</v>
      </c>
      <c r="H36" s="12">
        <v>100</v>
      </c>
      <c r="I36" s="12"/>
      <c r="J36" s="12"/>
      <c r="K36" s="12"/>
      <c r="L36" s="12"/>
      <c r="M36" s="13"/>
      <c r="N36" s="12">
        <f t="shared" si="3"/>
        <v>0</v>
      </c>
      <c r="O36" s="12">
        <f t="shared" si="4"/>
        <v>0</v>
      </c>
      <c r="P36" s="14"/>
      <c r="Q36" s="15">
        <v>0.06</v>
      </c>
      <c r="R36" s="15">
        <f t="shared" si="5"/>
        <v>0</v>
      </c>
    </row>
    <row r="37" spans="1:20" x14ac:dyDescent="0.2">
      <c r="A37" s="16" t="s">
        <v>250</v>
      </c>
      <c r="B37" s="16" t="s">
        <v>48</v>
      </c>
      <c r="C37" s="16" t="s">
        <v>251</v>
      </c>
      <c r="D37" s="16" t="s">
        <v>276</v>
      </c>
      <c r="E37" s="12">
        <v>20</v>
      </c>
      <c r="F37" s="12">
        <v>600</v>
      </c>
      <c r="G37" s="12">
        <v>10</v>
      </c>
      <c r="H37" s="12">
        <v>100</v>
      </c>
      <c r="I37" s="12"/>
      <c r="J37" s="12"/>
      <c r="K37" s="12"/>
      <c r="L37" s="12"/>
      <c r="M37" s="13"/>
      <c r="N37" s="12">
        <f t="shared" si="3"/>
        <v>0</v>
      </c>
      <c r="O37" s="12">
        <f t="shared" si="4"/>
        <v>0</v>
      </c>
      <c r="P37" s="14"/>
      <c r="Q37" s="15">
        <v>0.06</v>
      </c>
      <c r="R37" s="15">
        <f t="shared" si="5"/>
        <v>0</v>
      </c>
    </row>
    <row r="38" spans="1:20" x14ac:dyDescent="0.2">
      <c r="A38" s="36" t="s">
        <v>49</v>
      </c>
      <c r="B38" s="36" t="s">
        <v>48</v>
      </c>
      <c r="C38" s="36">
        <v>90442600</v>
      </c>
      <c r="D38" s="36" t="s">
        <v>277</v>
      </c>
      <c r="E38" s="12" t="s">
        <v>46</v>
      </c>
      <c r="F38" s="12">
        <v>600</v>
      </c>
      <c r="G38" s="12">
        <v>10</v>
      </c>
      <c r="H38" s="12">
        <v>100</v>
      </c>
      <c r="I38" s="12"/>
      <c r="J38" s="12">
        <v>200</v>
      </c>
      <c r="K38" s="12">
        <v>1000</v>
      </c>
      <c r="L38" s="12"/>
      <c r="M38" s="13"/>
      <c r="N38" s="12">
        <f t="shared" si="3"/>
        <v>1200</v>
      </c>
      <c r="O38" s="12">
        <f t="shared" si="4"/>
        <v>12</v>
      </c>
      <c r="P38" s="14"/>
      <c r="Q38" s="15">
        <v>0.06</v>
      </c>
      <c r="R38" s="15">
        <f t="shared" si="5"/>
        <v>0.72</v>
      </c>
    </row>
    <row r="39" spans="1:20" x14ac:dyDescent="0.2">
      <c r="A39" s="11" t="s">
        <v>50</v>
      </c>
      <c r="B39" s="11" t="s">
        <v>51</v>
      </c>
      <c r="C39" s="11" t="s">
        <v>50</v>
      </c>
      <c r="D39" s="11" t="s">
        <v>275</v>
      </c>
      <c r="E39" s="12">
        <v>20</v>
      </c>
      <c r="F39" s="12">
        <v>457</v>
      </c>
      <c r="G39" s="12">
        <v>10</v>
      </c>
      <c r="H39" s="12">
        <v>100</v>
      </c>
      <c r="I39" s="12">
        <v>500</v>
      </c>
      <c r="J39" s="12"/>
      <c r="K39" s="12"/>
      <c r="L39" s="12"/>
      <c r="M39" s="13"/>
      <c r="N39" s="12">
        <f t="shared" si="3"/>
        <v>500</v>
      </c>
      <c r="O39" s="12">
        <f t="shared" si="4"/>
        <v>5</v>
      </c>
      <c r="P39" s="14"/>
      <c r="Q39" s="15">
        <v>0.04</v>
      </c>
      <c r="R39" s="15">
        <f t="shared" si="5"/>
        <v>0.2</v>
      </c>
    </row>
    <row r="40" spans="1:20" x14ac:dyDescent="0.2">
      <c r="A40" s="16" t="s">
        <v>252</v>
      </c>
      <c r="B40" s="16" t="s">
        <v>51</v>
      </c>
      <c r="C40" s="16" t="s">
        <v>253</v>
      </c>
      <c r="D40" s="16" t="s">
        <v>276</v>
      </c>
      <c r="E40" s="12">
        <v>20</v>
      </c>
      <c r="F40" s="12">
        <v>450</v>
      </c>
      <c r="G40" s="12">
        <v>10</v>
      </c>
      <c r="H40" s="12">
        <v>100</v>
      </c>
      <c r="I40" s="12"/>
      <c r="J40" s="12"/>
      <c r="K40" s="12"/>
      <c r="L40" s="12"/>
      <c r="M40" s="13"/>
      <c r="N40" s="12">
        <f t="shared" si="3"/>
        <v>0</v>
      </c>
      <c r="O40" s="12">
        <f t="shared" si="4"/>
        <v>0</v>
      </c>
      <c r="P40" s="14"/>
      <c r="Q40" s="15">
        <v>0.04</v>
      </c>
      <c r="R40" s="15">
        <f t="shared" si="5"/>
        <v>0</v>
      </c>
    </row>
    <row r="41" spans="1:20" x14ac:dyDescent="0.2">
      <c r="A41" s="36" t="s">
        <v>171</v>
      </c>
      <c r="B41" s="36" t="s">
        <v>51</v>
      </c>
      <c r="C41" s="36">
        <v>90442400</v>
      </c>
      <c r="D41" s="36" t="s">
        <v>277</v>
      </c>
      <c r="E41" s="12" t="s">
        <v>46</v>
      </c>
      <c r="F41" s="12">
        <v>450</v>
      </c>
      <c r="G41" s="12">
        <v>10</v>
      </c>
      <c r="H41" s="12">
        <v>100</v>
      </c>
      <c r="I41" s="12">
        <v>700</v>
      </c>
      <c r="J41" s="12"/>
      <c r="K41" s="12"/>
      <c r="L41" s="12"/>
      <c r="M41" s="13"/>
      <c r="N41" s="12">
        <f t="shared" si="3"/>
        <v>700</v>
      </c>
      <c r="O41" s="12">
        <f t="shared" si="4"/>
        <v>7</v>
      </c>
      <c r="P41" s="14"/>
      <c r="Q41" s="15">
        <v>0.04</v>
      </c>
      <c r="R41" s="15">
        <f t="shared" si="5"/>
        <v>0.28000000000000003</v>
      </c>
    </row>
    <row r="42" spans="1:20" x14ac:dyDescent="0.2">
      <c r="A42" s="36" t="s">
        <v>172</v>
      </c>
      <c r="B42" s="36" t="s">
        <v>173</v>
      </c>
      <c r="C42" s="36">
        <v>90447000</v>
      </c>
      <c r="D42" s="36" t="s">
        <v>277</v>
      </c>
      <c r="E42" s="12" t="s">
        <v>46</v>
      </c>
      <c r="F42" s="12">
        <v>240</v>
      </c>
      <c r="G42" s="12">
        <v>10</v>
      </c>
      <c r="H42" s="12">
        <v>250</v>
      </c>
      <c r="I42" s="12"/>
      <c r="J42" s="12">
        <v>1500</v>
      </c>
      <c r="K42" s="12">
        <v>10000</v>
      </c>
      <c r="L42" s="12"/>
      <c r="M42" s="13"/>
      <c r="N42" s="12">
        <f t="shared" si="3"/>
        <v>11500</v>
      </c>
      <c r="O42" s="12">
        <f t="shared" si="4"/>
        <v>46</v>
      </c>
      <c r="P42" s="14"/>
      <c r="Q42" s="15">
        <v>0.06</v>
      </c>
      <c r="R42" s="15">
        <f t="shared" si="5"/>
        <v>2.76</v>
      </c>
    </row>
    <row r="43" spans="1:20" x14ac:dyDescent="0.2">
      <c r="A43" s="11" t="s">
        <v>260</v>
      </c>
      <c r="B43" s="11" t="s">
        <v>229</v>
      </c>
      <c r="C43" s="11" t="s">
        <v>260</v>
      </c>
      <c r="D43" s="11" t="s">
        <v>275</v>
      </c>
      <c r="E43" s="12">
        <v>20</v>
      </c>
      <c r="F43" s="12">
        <v>100</v>
      </c>
      <c r="G43" s="12">
        <v>10</v>
      </c>
      <c r="H43" s="12">
        <v>500</v>
      </c>
      <c r="I43" s="12">
        <v>500</v>
      </c>
      <c r="J43" s="12">
        <v>500</v>
      </c>
      <c r="K43" s="12"/>
      <c r="L43" s="12"/>
      <c r="M43" s="13"/>
      <c r="N43" s="12">
        <f t="shared" si="3"/>
        <v>1000</v>
      </c>
      <c r="O43" s="12">
        <f t="shared" si="4"/>
        <v>2</v>
      </c>
      <c r="P43" s="14"/>
      <c r="Q43" s="15">
        <v>0.06</v>
      </c>
      <c r="R43" s="15">
        <f t="shared" si="5"/>
        <v>0.12</v>
      </c>
    </row>
    <row r="44" spans="1:20" x14ac:dyDescent="0.2">
      <c r="A44" s="36" t="s">
        <v>228</v>
      </c>
      <c r="B44" s="36" t="s">
        <v>229</v>
      </c>
      <c r="C44" s="36">
        <v>90442100</v>
      </c>
      <c r="D44" s="36" t="s">
        <v>277</v>
      </c>
      <c r="E44" s="12" t="s">
        <v>46</v>
      </c>
      <c r="F44" s="12">
        <v>100</v>
      </c>
      <c r="G44" s="12">
        <v>10</v>
      </c>
      <c r="H44" s="12">
        <v>500</v>
      </c>
      <c r="I44" s="12">
        <v>500</v>
      </c>
      <c r="J44" s="12">
        <v>500</v>
      </c>
      <c r="K44" s="12"/>
      <c r="L44" s="12"/>
      <c r="M44" s="13"/>
      <c r="N44" s="12">
        <f t="shared" si="3"/>
        <v>1000</v>
      </c>
      <c r="O44" s="12">
        <f t="shared" si="4"/>
        <v>2</v>
      </c>
      <c r="P44" s="14"/>
      <c r="Q44" s="15">
        <v>0.06</v>
      </c>
      <c r="R44" s="15">
        <f t="shared" si="5"/>
        <v>0.12</v>
      </c>
      <c r="S44" s="43">
        <f>SUM(R22:R44)</f>
        <v>8.02</v>
      </c>
      <c r="T44" s="3">
        <f>S44*100/$S$151</f>
        <v>41.989528795811516</v>
      </c>
    </row>
    <row r="45" spans="1:20" ht="15" x14ac:dyDescent="0.2">
      <c r="A45" s="17" t="s">
        <v>52</v>
      </c>
      <c r="B45" s="17"/>
      <c r="C45" s="18"/>
      <c r="D45" s="18"/>
      <c r="E45" s="19"/>
      <c r="F45" s="24"/>
      <c r="G45" s="10"/>
      <c r="H45" s="10"/>
      <c r="I45" s="12"/>
      <c r="J45" s="12"/>
      <c r="K45" s="12"/>
      <c r="L45" s="12"/>
      <c r="M45" s="25"/>
      <c r="N45" s="12"/>
      <c r="O45" s="12"/>
      <c r="P45" s="14"/>
      <c r="Q45" s="12"/>
      <c r="R45" s="15"/>
    </row>
    <row r="46" spans="1:20" x14ac:dyDescent="0.2">
      <c r="A46" s="36" t="s">
        <v>293</v>
      </c>
      <c r="B46" s="36" t="s">
        <v>294</v>
      </c>
      <c r="C46" s="36">
        <v>90443000</v>
      </c>
      <c r="D46" s="36" t="s">
        <v>277</v>
      </c>
      <c r="E46" s="12" t="s">
        <v>63</v>
      </c>
      <c r="F46" s="12">
        <v>2100</v>
      </c>
      <c r="G46" s="12">
        <v>10</v>
      </c>
      <c r="H46" s="12">
        <v>50</v>
      </c>
      <c r="I46" s="12"/>
      <c r="J46" s="12"/>
      <c r="K46" s="12"/>
      <c r="L46" s="12"/>
      <c r="M46" s="13"/>
      <c r="N46" s="12">
        <f t="shared" ref="N46:N66" si="6">SUM(I46:M46)</f>
        <v>0</v>
      </c>
      <c r="O46" s="12">
        <f t="shared" ref="O46:O66" si="7">$N46/$H46</f>
        <v>0</v>
      </c>
      <c r="P46" s="14"/>
      <c r="Q46" s="15"/>
      <c r="R46" s="15">
        <f t="shared" ref="R46:R66" si="8">$O46*$Q46</f>
        <v>0</v>
      </c>
    </row>
    <row r="47" spans="1:20" x14ac:dyDescent="0.2">
      <c r="A47" s="11" t="s">
        <v>193</v>
      </c>
      <c r="B47" s="11" t="s">
        <v>175</v>
      </c>
      <c r="C47" s="11" t="s">
        <v>193</v>
      </c>
      <c r="D47" s="11" t="s">
        <v>275</v>
      </c>
      <c r="E47" s="12">
        <v>25</v>
      </c>
      <c r="F47" s="12">
        <v>1800</v>
      </c>
      <c r="G47" s="12">
        <v>10</v>
      </c>
      <c r="H47" s="12">
        <v>50</v>
      </c>
      <c r="I47" s="12"/>
      <c r="J47" s="12"/>
      <c r="K47" s="12"/>
      <c r="L47" s="12"/>
      <c r="M47" s="13"/>
      <c r="N47" s="12">
        <f t="shared" si="6"/>
        <v>0</v>
      </c>
      <c r="O47" s="12">
        <f t="shared" si="7"/>
        <v>0</v>
      </c>
      <c r="P47" s="14"/>
      <c r="Q47" s="15">
        <v>0.12</v>
      </c>
      <c r="R47" s="15">
        <f t="shared" si="8"/>
        <v>0</v>
      </c>
    </row>
    <row r="48" spans="1:20" x14ac:dyDescent="0.2">
      <c r="A48" s="36" t="s">
        <v>174</v>
      </c>
      <c r="B48" s="36" t="s">
        <v>175</v>
      </c>
      <c r="C48" s="36">
        <v>90443900</v>
      </c>
      <c r="D48" s="36" t="s">
        <v>277</v>
      </c>
      <c r="E48" s="12" t="s">
        <v>63</v>
      </c>
      <c r="F48" s="12">
        <v>1800</v>
      </c>
      <c r="G48" s="12">
        <v>10</v>
      </c>
      <c r="H48" s="12">
        <v>50</v>
      </c>
      <c r="I48" s="12"/>
      <c r="J48" s="12"/>
      <c r="K48" s="12"/>
      <c r="L48" s="12"/>
      <c r="M48" s="13"/>
      <c r="N48" s="12">
        <f t="shared" si="6"/>
        <v>0</v>
      </c>
      <c r="O48" s="12">
        <f t="shared" si="7"/>
        <v>0</v>
      </c>
      <c r="P48" s="14"/>
      <c r="Q48" s="15">
        <v>0.12</v>
      </c>
      <c r="R48" s="15">
        <f t="shared" si="8"/>
        <v>0</v>
      </c>
    </row>
    <row r="49" spans="1:18" x14ac:dyDescent="0.2">
      <c r="A49" s="11" t="s">
        <v>254</v>
      </c>
      <c r="B49" s="11" t="s">
        <v>255</v>
      </c>
      <c r="C49" s="11" t="s">
        <v>254</v>
      </c>
      <c r="D49" s="11" t="s">
        <v>275</v>
      </c>
      <c r="E49" s="12">
        <v>25</v>
      </c>
      <c r="F49" s="12">
        <v>1650</v>
      </c>
      <c r="G49" s="12">
        <v>10</v>
      </c>
      <c r="H49" s="12">
        <v>50</v>
      </c>
      <c r="I49" s="12"/>
      <c r="J49" s="12"/>
      <c r="K49" s="12"/>
      <c r="L49" s="12"/>
      <c r="M49" s="13"/>
      <c r="N49" s="12">
        <f t="shared" si="6"/>
        <v>0</v>
      </c>
      <c r="O49" s="12">
        <f t="shared" si="7"/>
        <v>0</v>
      </c>
      <c r="P49" s="14"/>
      <c r="Q49" s="15">
        <v>0.12</v>
      </c>
      <c r="R49" s="15">
        <f t="shared" si="8"/>
        <v>0</v>
      </c>
    </row>
    <row r="50" spans="1:18" x14ac:dyDescent="0.2">
      <c r="A50" s="11" t="s">
        <v>230</v>
      </c>
      <c r="B50" s="11" t="s">
        <v>231</v>
      </c>
      <c r="C50" s="11" t="s">
        <v>230</v>
      </c>
      <c r="D50" s="11" t="s">
        <v>275</v>
      </c>
      <c r="E50" s="12">
        <v>25</v>
      </c>
      <c r="F50" s="12">
        <v>1500</v>
      </c>
      <c r="G50" s="12">
        <v>10</v>
      </c>
      <c r="H50" s="12">
        <v>50</v>
      </c>
      <c r="I50" s="12"/>
      <c r="J50" s="12"/>
      <c r="K50" s="12"/>
      <c r="L50" s="12"/>
      <c r="M50" s="13"/>
      <c r="N50" s="12">
        <f t="shared" si="6"/>
        <v>0</v>
      </c>
      <c r="O50" s="12">
        <f t="shared" si="7"/>
        <v>0</v>
      </c>
      <c r="P50" s="14"/>
      <c r="Q50" s="15">
        <v>0.11</v>
      </c>
      <c r="R50" s="15">
        <f t="shared" si="8"/>
        <v>0</v>
      </c>
    </row>
    <row r="51" spans="1:18" x14ac:dyDescent="0.2">
      <c r="A51" s="11" t="s">
        <v>53</v>
      </c>
      <c r="B51" s="11" t="s">
        <v>54</v>
      </c>
      <c r="C51" s="11" t="s">
        <v>53</v>
      </c>
      <c r="D51" s="11" t="s">
        <v>275</v>
      </c>
      <c r="E51" s="12">
        <v>25</v>
      </c>
      <c r="F51" s="12">
        <v>1220</v>
      </c>
      <c r="G51" s="12">
        <v>10</v>
      </c>
      <c r="H51" s="12">
        <v>50</v>
      </c>
      <c r="I51" s="12"/>
      <c r="J51" s="12"/>
      <c r="K51" s="12"/>
      <c r="L51" s="12"/>
      <c r="M51" s="13"/>
      <c r="N51" s="12">
        <f t="shared" si="6"/>
        <v>0</v>
      </c>
      <c r="O51" s="12">
        <f t="shared" si="7"/>
        <v>0</v>
      </c>
      <c r="P51" s="14"/>
      <c r="Q51" s="15">
        <v>0.08</v>
      </c>
      <c r="R51" s="15">
        <f t="shared" si="8"/>
        <v>0</v>
      </c>
    </row>
    <row r="52" spans="1:18" x14ac:dyDescent="0.2">
      <c r="A52" s="16" t="s">
        <v>55</v>
      </c>
      <c r="B52" s="16" t="s">
        <v>54</v>
      </c>
      <c r="C52" s="16" t="s">
        <v>56</v>
      </c>
      <c r="D52" s="16" t="s">
        <v>276</v>
      </c>
      <c r="E52" s="12">
        <v>25</v>
      </c>
      <c r="F52" s="12">
        <v>1200</v>
      </c>
      <c r="G52" s="12">
        <v>10</v>
      </c>
      <c r="H52" s="12">
        <v>50</v>
      </c>
      <c r="I52" s="12"/>
      <c r="J52" s="12"/>
      <c r="K52" s="12"/>
      <c r="L52" s="12"/>
      <c r="M52" s="13"/>
      <c r="N52" s="12">
        <f t="shared" si="6"/>
        <v>0</v>
      </c>
      <c r="O52" s="12">
        <f t="shared" si="7"/>
        <v>0</v>
      </c>
      <c r="P52" s="14"/>
      <c r="Q52" s="15">
        <v>0.08</v>
      </c>
      <c r="R52" s="15">
        <f t="shared" si="8"/>
        <v>0</v>
      </c>
    </row>
    <row r="53" spans="1:18" x14ac:dyDescent="0.2">
      <c r="A53" s="26" t="s">
        <v>194</v>
      </c>
      <c r="B53" s="26" t="s">
        <v>54</v>
      </c>
      <c r="C53" s="26">
        <v>90444000</v>
      </c>
      <c r="D53" s="36" t="s">
        <v>277</v>
      </c>
      <c r="E53" s="12" t="s">
        <v>63</v>
      </c>
      <c r="F53" s="12">
        <v>1200</v>
      </c>
      <c r="G53" s="12">
        <v>10</v>
      </c>
      <c r="H53" s="12">
        <v>50</v>
      </c>
      <c r="I53" s="12"/>
      <c r="J53" s="12"/>
      <c r="K53" s="12"/>
      <c r="L53" s="12"/>
      <c r="M53" s="13"/>
      <c r="N53" s="12">
        <f t="shared" si="6"/>
        <v>0</v>
      </c>
      <c r="O53" s="12">
        <f t="shared" si="7"/>
        <v>0</v>
      </c>
      <c r="P53" s="14"/>
      <c r="Q53" s="15">
        <v>0.08</v>
      </c>
      <c r="R53" s="15">
        <f t="shared" si="8"/>
        <v>0</v>
      </c>
    </row>
    <row r="54" spans="1:18" x14ac:dyDescent="0.2">
      <c r="A54" s="11" t="s">
        <v>155</v>
      </c>
      <c r="B54" s="11" t="s">
        <v>58</v>
      </c>
      <c r="C54" s="11" t="s">
        <v>155</v>
      </c>
      <c r="D54" s="11" t="s">
        <v>275</v>
      </c>
      <c r="E54" s="12">
        <v>25</v>
      </c>
      <c r="F54" s="12">
        <v>915</v>
      </c>
      <c r="G54" s="12">
        <v>10</v>
      </c>
      <c r="H54" s="12">
        <v>50</v>
      </c>
      <c r="I54" s="12"/>
      <c r="J54" s="12"/>
      <c r="K54" s="12"/>
      <c r="L54" s="12"/>
      <c r="M54" s="13"/>
      <c r="N54" s="12">
        <f t="shared" si="6"/>
        <v>0</v>
      </c>
      <c r="O54" s="12">
        <f t="shared" si="7"/>
        <v>0</v>
      </c>
      <c r="P54" s="14"/>
      <c r="Q54" s="15">
        <v>0.06</v>
      </c>
      <c r="R54" s="15">
        <f t="shared" si="8"/>
        <v>0</v>
      </c>
    </row>
    <row r="55" spans="1:18" x14ac:dyDescent="0.2">
      <c r="A55" s="16" t="s">
        <v>57</v>
      </c>
      <c r="B55" s="16" t="s">
        <v>58</v>
      </c>
      <c r="C55" s="16" t="s">
        <v>59</v>
      </c>
      <c r="D55" s="16" t="s">
        <v>276</v>
      </c>
      <c r="E55" s="12">
        <v>25</v>
      </c>
      <c r="F55" s="12">
        <v>900</v>
      </c>
      <c r="G55" s="12">
        <v>10</v>
      </c>
      <c r="H55" s="12">
        <v>50</v>
      </c>
      <c r="I55" s="12"/>
      <c r="J55" s="12"/>
      <c r="K55" s="12"/>
      <c r="L55" s="12"/>
      <c r="M55" s="13"/>
      <c r="N55" s="12">
        <f t="shared" si="6"/>
        <v>0</v>
      </c>
      <c r="O55" s="12">
        <f t="shared" si="7"/>
        <v>0</v>
      </c>
      <c r="P55" s="14"/>
      <c r="Q55" s="15">
        <v>0.06</v>
      </c>
      <c r="R55" s="15">
        <f t="shared" si="8"/>
        <v>0</v>
      </c>
    </row>
    <row r="56" spans="1:18" x14ac:dyDescent="0.2">
      <c r="A56" s="36" t="s">
        <v>176</v>
      </c>
      <c r="B56" s="36" t="s">
        <v>58</v>
      </c>
      <c r="C56" s="36">
        <v>90443800</v>
      </c>
      <c r="D56" s="36" t="s">
        <v>277</v>
      </c>
      <c r="E56" s="12" t="s">
        <v>63</v>
      </c>
      <c r="F56" s="12">
        <v>900</v>
      </c>
      <c r="G56" s="12">
        <v>10</v>
      </c>
      <c r="H56" s="12">
        <v>50</v>
      </c>
      <c r="I56" s="12"/>
      <c r="J56" s="12"/>
      <c r="K56" s="12">
        <v>1300</v>
      </c>
      <c r="L56" s="12"/>
      <c r="M56" s="13"/>
      <c r="N56" s="12">
        <f t="shared" si="6"/>
        <v>1300</v>
      </c>
      <c r="O56" s="12">
        <f t="shared" si="7"/>
        <v>26</v>
      </c>
      <c r="P56" s="14"/>
      <c r="Q56" s="15">
        <v>0.06</v>
      </c>
      <c r="R56" s="15">
        <f t="shared" si="8"/>
        <v>1.56</v>
      </c>
    </row>
    <row r="57" spans="1:18" x14ac:dyDescent="0.2">
      <c r="A57" s="11" t="s">
        <v>195</v>
      </c>
      <c r="B57" s="11" t="s">
        <v>178</v>
      </c>
      <c r="C57" s="11" t="s">
        <v>195</v>
      </c>
      <c r="D57" s="11" t="s">
        <v>275</v>
      </c>
      <c r="E57" s="12">
        <v>25</v>
      </c>
      <c r="F57" s="12">
        <v>750</v>
      </c>
      <c r="G57" s="12">
        <v>10</v>
      </c>
      <c r="H57" s="12">
        <v>50</v>
      </c>
      <c r="I57" s="12"/>
      <c r="J57" s="12"/>
      <c r="K57" s="12"/>
      <c r="L57" s="12"/>
      <c r="M57" s="13"/>
      <c r="N57" s="12">
        <f t="shared" si="6"/>
        <v>0</v>
      </c>
      <c r="O57" s="12">
        <f t="shared" si="7"/>
        <v>0</v>
      </c>
      <c r="P57" s="14"/>
      <c r="Q57" s="15">
        <v>0.05</v>
      </c>
      <c r="R57" s="15">
        <f t="shared" si="8"/>
        <v>0</v>
      </c>
    </row>
    <row r="58" spans="1:18" x14ac:dyDescent="0.2">
      <c r="A58" s="16" t="s">
        <v>196</v>
      </c>
      <c r="B58" s="16" t="s">
        <v>178</v>
      </c>
      <c r="C58" s="16" t="s">
        <v>197</v>
      </c>
      <c r="D58" s="16" t="s">
        <v>276</v>
      </c>
      <c r="E58" s="12">
        <v>25</v>
      </c>
      <c r="F58" s="12">
        <v>750</v>
      </c>
      <c r="G58" s="12">
        <v>10</v>
      </c>
      <c r="H58" s="12">
        <v>50</v>
      </c>
      <c r="I58" s="12"/>
      <c r="J58" s="12"/>
      <c r="K58" s="12"/>
      <c r="L58" s="12"/>
      <c r="M58" s="13"/>
      <c r="N58" s="12">
        <f t="shared" si="6"/>
        <v>0</v>
      </c>
      <c r="O58" s="12">
        <f t="shared" si="7"/>
        <v>0</v>
      </c>
      <c r="P58" s="14"/>
      <c r="Q58" s="15">
        <v>0.05</v>
      </c>
      <c r="R58" s="15">
        <f t="shared" si="8"/>
        <v>0</v>
      </c>
    </row>
    <row r="59" spans="1:18" x14ac:dyDescent="0.2">
      <c r="A59" s="36" t="s">
        <v>177</v>
      </c>
      <c r="B59" s="36" t="s">
        <v>178</v>
      </c>
      <c r="C59" s="36">
        <v>90443700</v>
      </c>
      <c r="D59" s="36" t="s">
        <v>277</v>
      </c>
      <c r="E59" s="12" t="s">
        <v>63</v>
      </c>
      <c r="F59" s="12">
        <v>750</v>
      </c>
      <c r="G59" s="12">
        <v>10</v>
      </c>
      <c r="H59" s="12">
        <v>50</v>
      </c>
      <c r="I59" s="12"/>
      <c r="J59" s="12"/>
      <c r="K59" s="12"/>
      <c r="L59" s="12"/>
      <c r="M59" s="13"/>
      <c r="N59" s="12">
        <f t="shared" si="6"/>
        <v>0</v>
      </c>
      <c r="O59" s="12">
        <f t="shared" si="7"/>
        <v>0</v>
      </c>
      <c r="P59" s="14"/>
      <c r="Q59" s="15">
        <v>0.05</v>
      </c>
      <c r="R59" s="15">
        <f t="shared" si="8"/>
        <v>0</v>
      </c>
    </row>
    <row r="60" spans="1:18" x14ac:dyDescent="0.2">
      <c r="A60" s="11" t="s">
        <v>60</v>
      </c>
      <c r="B60" s="11" t="s">
        <v>61</v>
      </c>
      <c r="C60" s="11" t="s">
        <v>60</v>
      </c>
      <c r="D60" s="11" t="s">
        <v>275</v>
      </c>
      <c r="E60" s="12">
        <v>25</v>
      </c>
      <c r="F60" s="12">
        <v>610</v>
      </c>
      <c r="G60" s="12">
        <v>10</v>
      </c>
      <c r="H60" s="12">
        <v>50</v>
      </c>
      <c r="I60" s="12"/>
      <c r="J60" s="12">
        <v>450</v>
      </c>
      <c r="K60" s="12"/>
      <c r="L60" s="12"/>
      <c r="M60" s="13"/>
      <c r="N60" s="12">
        <f t="shared" si="6"/>
        <v>450</v>
      </c>
      <c r="O60" s="12">
        <f t="shared" si="7"/>
        <v>9</v>
      </c>
      <c r="P60" s="14"/>
      <c r="Q60" s="15">
        <v>0.04</v>
      </c>
      <c r="R60" s="15">
        <f t="shared" si="8"/>
        <v>0.36</v>
      </c>
    </row>
    <row r="61" spans="1:18" x14ac:dyDescent="0.2">
      <c r="A61" s="36" t="s">
        <v>62</v>
      </c>
      <c r="B61" s="36" t="s">
        <v>61</v>
      </c>
      <c r="C61" s="36">
        <v>90443600</v>
      </c>
      <c r="D61" s="36" t="s">
        <v>277</v>
      </c>
      <c r="E61" s="12" t="s">
        <v>63</v>
      </c>
      <c r="F61" s="12">
        <v>600</v>
      </c>
      <c r="G61" s="12">
        <v>10</v>
      </c>
      <c r="H61" s="12">
        <v>50</v>
      </c>
      <c r="I61" s="12"/>
      <c r="J61" s="12">
        <v>1500</v>
      </c>
      <c r="K61" s="12">
        <v>1000</v>
      </c>
      <c r="L61" s="12"/>
      <c r="M61" s="13"/>
      <c r="N61" s="12">
        <f t="shared" si="6"/>
        <v>2500</v>
      </c>
      <c r="O61" s="12">
        <f t="shared" si="7"/>
        <v>50</v>
      </c>
      <c r="P61" s="14"/>
      <c r="Q61" s="15">
        <v>0.04</v>
      </c>
      <c r="R61" s="15">
        <f t="shared" si="8"/>
        <v>2</v>
      </c>
    </row>
    <row r="62" spans="1:18" x14ac:dyDescent="0.2">
      <c r="A62" s="11" t="s">
        <v>64</v>
      </c>
      <c r="B62" s="11" t="s">
        <v>65</v>
      </c>
      <c r="C62" s="11" t="s">
        <v>64</v>
      </c>
      <c r="D62" s="11" t="s">
        <v>275</v>
      </c>
      <c r="E62" s="12">
        <v>25</v>
      </c>
      <c r="F62" s="12">
        <v>457</v>
      </c>
      <c r="G62" s="12">
        <v>10</v>
      </c>
      <c r="H62" s="12">
        <v>100</v>
      </c>
      <c r="I62" s="12"/>
      <c r="J62" s="12"/>
      <c r="K62" s="12"/>
      <c r="L62" s="12"/>
      <c r="M62" s="13"/>
      <c r="N62" s="12">
        <f t="shared" si="6"/>
        <v>0</v>
      </c>
      <c r="O62" s="12">
        <f t="shared" si="7"/>
        <v>0</v>
      </c>
      <c r="P62" s="14"/>
      <c r="Q62" s="15">
        <v>0.06</v>
      </c>
      <c r="R62" s="15">
        <f t="shared" si="8"/>
        <v>0</v>
      </c>
    </row>
    <row r="63" spans="1:18" x14ac:dyDescent="0.2">
      <c r="A63" s="36" t="s">
        <v>66</v>
      </c>
      <c r="B63" s="36" t="s">
        <v>65</v>
      </c>
      <c r="C63" s="36">
        <v>90443400</v>
      </c>
      <c r="D63" s="36" t="s">
        <v>277</v>
      </c>
      <c r="E63" s="12" t="s">
        <v>63</v>
      </c>
      <c r="F63" s="12">
        <v>450</v>
      </c>
      <c r="G63" s="12">
        <v>10</v>
      </c>
      <c r="H63" s="12">
        <v>100</v>
      </c>
      <c r="I63" s="12"/>
      <c r="J63" s="12"/>
      <c r="K63" s="12"/>
      <c r="L63" s="12"/>
      <c r="M63" s="13"/>
      <c r="N63" s="12">
        <f t="shared" si="6"/>
        <v>0</v>
      </c>
      <c r="O63" s="12">
        <f t="shared" si="7"/>
        <v>0</v>
      </c>
      <c r="P63" s="14"/>
      <c r="Q63" s="15">
        <v>0.06</v>
      </c>
      <c r="R63" s="15">
        <f t="shared" si="8"/>
        <v>0</v>
      </c>
    </row>
    <row r="64" spans="1:18" x14ac:dyDescent="0.2">
      <c r="A64" s="27" t="s">
        <v>67</v>
      </c>
      <c r="B64" s="27" t="s">
        <v>68</v>
      </c>
      <c r="C64" s="27" t="s">
        <v>69</v>
      </c>
      <c r="D64" s="11" t="s">
        <v>275</v>
      </c>
      <c r="E64" s="12">
        <v>25</v>
      </c>
      <c r="F64" s="12">
        <v>375</v>
      </c>
      <c r="G64" s="12">
        <v>10</v>
      </c>
      <c r="H64" s="12">
        <v>100</v>
      </c>
      <c r="I64" s="12"/>
      <c r="J64" s="12"/>
      <c r="K64" s="12"/>
      <c r="L64" s="12"/>
      <c r="M64" s="13"/>
      <c r="N64" s="12">
        <f t="shared" si="6"/>
        <v>0</v>
      </c>
      <c r="O64" s="12">
        <f t="shared" si="7"/>
        <v>0</v>
      </c>
      <c r="P64" s="14"/>
      <c r="Q64" s="15">
        <v>0.06</v>
      </c>
      <c r="R64" s="15">
        <f t="shared" si="8"/>
        <v>0</v>
      </c>
    </row>
    <row r="65" spans="1:20" x14ac:dyDescent="0.2">
      <c r="A65" s="37" t="s">
        <v>198</v>
      </c>
      <c r="B65" s="36" t="s">
        <v>199</v>
      </c>
      <c r="C65" s="36">
        <v>90448000</v>
      </c>
      <c r="D65" s="36" t="s">
        <v>277</v>
      </c>
      <c r="E65" s="12" t="s">
        <v>63</v>
      </c>
      <c r="F65" s="12">
        <v>270</v>
      </c>
      <c r="G65" s="12">
        <v>10</v>
      </c>
      <c r="H65" s="12">
        <v>100</v>
      </c>
      <c r="I65" s="12"/>
      <c r="J65" s="12"/>
      <c r="K65" s="12"/>
      <c r="L65" s="12"/>
      <c r="M65" s="13"/>
      <c r="N65" s="12">
        <f t="shared" si="6"/>
        <v>0</v>
      </c>
      <c r="O65" s="12">
        <f t="shared" si="7"/>
        <v>0</v>
      </c>
      <c r="P65" s="14"/>
      <c r="Q65" s="15">
        <v>0.06</v>
      </c>
      <c r="R65" s="15">
        <f t="shared" si="8"/>
        <v>0</v>
      </c>
    </row>
    <row r="66" spans="1:20" x14ac:dyDescent="0.2">
      <c r="A66" s="11" t="s">
        <v>261</v>
      </c>
      <c r="B66" s="11" t="s">
        <v>262</v>
      </c>
      <c r="C66" s="11" t="s">
        <v>261</v>
      </c>
      <c r="D66" s="11" t="s">
        <v>275</v>
      </c>
      <c r="E66" s="12" t="s">
        <v>63</v>
      </c>
      <c r="F66" s="12">
        <v>200</v>
      </c>
      <c r="G66" s="12">
        <v>10</v>
      </c>
      <c r="H66" s="12">
        <v>150</v>
      </c>
      <c r="I66" s="12"/>
      <c r="J66" s="12"/>
      <c r="K66" s="12">
        <v>300</v>
      </c>
      <c r="L66" s="12"/>
      <c r="M66" s="13"/>
      <c r="N66" s="12">
        <f t="shared" si="6"/>
        <v>300</v>
      </c>
      <c r="O66" s="12">
        <f t="shared" si="7"/>
        <v>2</v>
      </c>
      <c r="P66" s="14"/>
      <c r="Q66" s="15">
        <v>0.06</v>
      </c>
      <c r="R66" s="15">
        <f t="shared" si="8"/>
        <v>0.12</v>
      </c>
      <c r="S66" s="43">
        <f>SUM(R47:R66)</f>
        <v>4.04</v>
      </c>
      <c r="T66" s="3">
        <f>S66*100/$S$151</f>
        <v>21.151832460732983</v>
      </c>
    </row>
    <row r="67" spans="1:20" x14ac:dyDescent="0.2">
      <c r="A67" s="28" t="s">
        <v>70</v>
      </c>
      <c r="B67" s="28"/>
      <c r="C67" s="29"/>
      <c r="D67" s="29"/>
      <c r="E67" s="30"/>
      <c r="F67" s="36"/>
      <c r="G67" s="20"/>
      <c r="H67" s="20"/>
      <c r="I67" s="12"/>
      <c r="J67" s="12"/>
      <c r="K67" s="12"/>
      <c r="L67" s="12"/>
      <c r="M67" s="20"/>
      <c r="N67" s="12"/>
      <c r="O67" s="12"/>
      <c r="P67" s="14"/>
      <c r="Q67" s="12"/>
      <c r="R67" s="15"/>
    </row>
    <row r="68" spans="1:20" x14ac:dyDescent="0.2">
      <c r="A68" s="11" t="s">
        <v>295</v>
      </c>
      <c r="B68" s="11" t="s">
        <v>296</v>
      </c>
      <c r="C68" s="11" t="s">
        <v>295</v>
      </c>
      <c r="D68" s="11" t="s">
        <v>275</v>
      </c>
      <c r="E68" s="12">
        <v>32</v>
      </c>
      <c r="F68" s="12">
        <v>100</v>
      </c>
      <c r="G68" s="12">
        <v>10</v>
      </c>
      <c r="H68" s="12">
        <v>300</v>
      </c>
      <c r="I68" s="12"/>
      <c r="J68" s="12"/>
      <c r="K68" s="12"/>
      <c r="L68" s="12"/>
      <c r="M68" s="13"/>
      <c r="N68" s="12">
        <f t="shared" ref="N68:N82" si="9">SUM(I68:M68)</f>
        <v>0</v>
      </c>
      <c r="O68" s="12">
        <f t="shared" ref="O68:O82" si="10">$N68/$H68</f>
        <v>0</v>
      </c>
      <c r="P68" s="14"/>
      <c r="Q68" s="15">
        <v>0.09</v>
      </c>
      <c r="R68" s="15">
        <f t="shared" ref="R68:R82" si="11">$O68*$Q68</f>
        <v>0</v>
      </c>
    </row>
    <row r="69" spans="1:20" x14ac:dyDescent="0.2">
      <c r="A69" s="11" t="s">
        <v>71</v>
      </c>
      <c r="B69" s="11" t="s">
        <v>72</v>
      </c>
      <c r="C69" s="11" t="s">
        <v>71</v>
      </c>
      <c r="D69" s="11" t="s">
        <v>275</v>
      </c>
      <c r="E69" s="12">
        <v>32</v>
      </c>
      <c r="F69" s="12">
        <v>150</v>
      </c>
      <c r="G69" s="12">
        <v>10</v>
      </c>
      <c r="H69" s="12">
        <v>300</v>
      </c>
      <c r="I69" s="12"/>
      <c r="J69" s="12"/>
      <c r="K69" s="12"/>
      <c r="L69" s="12"/>
      <c r="M69" s="13"/>
      <c r="N69" s="12">
        <f t="shared" si="9"/>
        <v>0</v>
      </c>
      <c r="O69" s="12">
        <f t="shared" si="10"/>
        <v>0</v>
      </c>
      <c r="P69" s="14"/>
      <c r="Q69" s="15">
        <v>0.09</v>
      </c>
      <c r="R69" s="15">
        <f t="shared" si="11"/>
        <v>0</v>
      </c>
    </row>
    <row r="70" spans="1:20" x14ac:dyDescent="0.2">
      <c r="A70" s="36" t="s">
        <v>256</v>
      </c>
      <c r="B70" s="36" t="s">
        <v>72</v>
      </c>
      <c r="C70" s="36">
        <v>90446200</v>
      </c>
      <c r="D70" s="36" t="s">
        <v>277</v>
      </c>
      <c r="E70" s="12">
        <v>32</v>
      </c>
      <c r="F70" s="12">
        <v>150</v>
      </c>
      <c r="G70" s="12">
        <v>10</v>
      </c>
      <c r="H70" s="12">
        <v>300</v>
      </c>
      <c r="I70" s="12"/>
      <c r="J70" s="12"/>
      <c r="K70" s="12"/>
      <c r="L70" s="12"/>
      <c r="M70" s="13"/>
      <c r="N70" s="12">
        <f t="shared" si="9"/>
        <v>0</v>
      </c>
      <c r="O70" s="12">
        <f t="shared" si="10"/>
        <v>0</v>
      </c>
      <c r="P70" s="14"/>
      <c r="Q70" s="15">
        <v>0.09</v>
      </c>
      <c r="R70" s="15">
        <f t="shared" si="11"/>
        <v>0</v>
      </c>
    </row>
    <row r="71" spans="1:20" x14ac:dyDescent="0.2">
      <c r="A71" s="11" t="s">
        <v>200</v>
      </c>
      <c r="B71" s="11" t="s">
        <v>201</v>
      </c>
      <c r="C71" s="11" t="s">
        <v>200</v>
      </c>
      <c r="D71" s="11" t="s">
        <v>275</v>
      </c>
      <c r="E71" s="12">
        <v>32</v>
      </c>
      <c r="F71" s="12">
        <v>200</v>
      </c>
      <c r="G71" s="12">
        <v>10</v>
      </c>
      <c r="H71" s="12">
        <v>300</v>
      </c>
      <c r="I71" s="12"/>
      <c r="J71" s="12"/>
      <c r="K71" s="12"/>
      <c r="L71" s="12"/>
      <c r="M71" s="13"/>
      <c r="N71" s="12">
        <f t="shared" si="9"/>
        <v>0</v>
      </c>
      <c r="O71" s="12">
        <f t="shared" si="10"/>
        <v>0</v>
      </c>
      <c r="P71" s="14"/>
      <c r="Q71" s="15">
        <v>0.09</v>
      </c>
      <c r="R71" s="15">
        <f t="shared" si="11"/>
        <v>0</v>
      </c>
    </row>
    <row r="72" spans="1:20" x14ac:dyDescent="0.2">
      <c r="A72" s="11" t="s">
        <v>73</v>
      </c>
      <c r="B72" s="11" t="s">
        <v>74</v>
      </c>
      <c r="C72" s="11" t="s">
        <v>73</v>
      </c>
      <c r="D72" s="11" t="s">
        <v>275</v>
      </c>
      <c r="E72" s="12">
        <v>32</v>
      </c>
      <c r="F72" s="12">
        <v>300</v>
      </c>
      <c r="G72" s="12">
        <v>10</v>
      </c>
      <c r="H72" s="12">
        <v>150</v>
      </c>
      <c r="I72" s="12"/>
      <c r="J72" s="12"/>
      <c r="K72" s="12"/>
      <c r="L72" s="12"/>
      <c r="M72" s="13"/>
      <c r="N72" s="12">
        <f t="shared" si="9"/>
        <v>0</v>
      </c>
      <c r="O72" s="12">
        <f t="shared" si="10"/>
        <v>0</v>
      </c>
      <c r="P72" s="14"/>
      <c r="Q72" s="15">
        <v>0.09</v>
      </c>
      <c r="R72" s="15">
        <f t="shared" si="11"/>
        <v>0</v>
      </c>
    </row>
    <row r="73" spans="1:20" x14ac:dyDescent="0.2">
      <c r="A73" s="36" t="s">
        <v>232</v>
      </c>
      <c r="B73" s="36" t="s">
        <v>74</v>
      </c>
      <c r="C73" s="36">
        <v>90446300</v>
      </c>
      <c r="D73" s="36" t="s">
        <v>277</v>
      </c>
      <c r="E73" s="12" t="s">
        <v>180</v>
      </c>
      <c r="F73" s="12">
        <v>300</v>
      </c>
      <c r="G73" s="12">
        <v>10</v>
      </c>
      <c r="H73" s="12">
        <v>150</v>
      </c>
      <c r="I73" s="12"/>
      <c r="J73" s="12"/>
      <c r="K73" s="12"/>
      <c r="L73" s="12"/>
      <c r="M73" s="13"/>
      <c r="N73" s="12">
        <f t="shared" si="9"/>
        <v>0</v>
      </c>
      <c r="O73" s="12">
        <f t="shared" si="10"/>
        <v>0</v>
      </c>
      <c r="P73" s="14"/>
      <c r="Q73" s="15">
        <v>0.09</v>
      </c>
      <c r="R73" s="15">
        <f t="shared" si="11"/>
        <v>0</v>
      </c>
    </row>
    <row r="74" spans="1:20" x14ac:dyDescent="0.2">
      <c r="A74" s="11" t="s">
        <v>75</v>
      </c>
      <c r="B74" s="11" t="s">
        <v>76</v>
      </c>
      <c r="C74" s="11" t="s">
        <v>75</v>
      </c>
      <c r="D74" s="11" t="s">
        <v>275</v>
      </c>
      <c r="E74" s="12">
        <v>32</v>
      </c>
      <c r="F74" s="12">
        <v>450</v>
      </c>
      <c r="G74" s="12">
        <v>10</v>
      </c>
      <c r="H74" s="12">
        <v>100</v>
      </c>
      <c r="I74" s="12"/>
      <c r="J74" s="12"/>
      <c r="K74" s="12"/>
      <c r="L74" s="12"/>
      <c r="M74" s="13"/>
      <c r="N74" s="12">
        <f t="shared" si="9"/>
        <v>0</v>
      </c>
      <c r="O74" s="12">
        <f t="shared" si="10"/>
        <v>0</v>
      </c>
      <c r="P74" s="14"/>
      <c r="Q74" s="15">
        <v>0.09</v>
      </c>
      <c r="R74" s="15">
        <f t="shared" si="11"/>
        <v>0</v>
      </c>
    </row>
    <row r="75" spans="1:20" x14ac:dyDescent="0.2">
      <c r="A75" s="36" t="s">
        <v>179</v>
      </c>
      <c r="B75" s="36" t="s">
        <v>76</v>
      </c>
      <c r="C75" s="36">
        <v>90446400</v>
      </c>
      <c r="D75" s="36" t="s">
        <v>277</v>
      </c>
      <c r="E75" s="12" t="s">
        <v>180</v>
      </c>
      <c r="F75" s="12">
        <v>450</v>
      </c>
      <c r="G75" s="12">
        <v>10</v>
      </c>
      <c r="H75" s="12">
        <v>100</v>
      </c>
      <c r="I75" s="12"/>
      <c r="J75" s="12"/>
      <c r="K75" s="12"/>
      <c r="L75" s="12"/>
      <c r="M75" s="13"/>
      <c r="N75" s="12">
        <f t="shared" si="9"/>
        <v>0</v>
      </c>
      <c r="O75" s="12">
        <f t="shared" si="10"/>
        <v>0</v>
      </c>
      <c r="P75" s="14"/>
      <c r="Q75" s="15">
        <v>0.09</v>
      </c>
      <c r="R75" s="15">
        <f t="shared" si="11"/>
        <v>0</v>
      </c>
    </row>
    <row r="76" spans="1:20" x14ac:dyDescent="0.2">
      <c r="A76" s="11" t="s">
        <v>156</v>
      </c>
      <c r="B76" s="11" t="s">
        <v>157</v>
      </c>
      <c r="C76" s="11" t="s">
        <v>156</v>
      </c>
      <c r="D76" s="11" t="s">
        <v>275</v>
      </c>
      <c r="E76" s="12">
        <v>32</v>
      </c>
      <c r="F76" s="12">
        <v>600</v>
      </c>
      <c r="G76" s="12">
        <v>10</v>
      </c>
      <c r="H76" s="12">
        <v>100</v>
      </c>
      <c r="I76" s="12"/>
      <c r="J76" s="12"/>
      <c r="K76" s="12"/>
      <c r="L76" s="12"/>
      <c r="M76" s="13"/>
      <c r="N76" s="12">
        <f t="shared" si="9"/>
        <v>0</v>
      </c>
      <c r="O76" s="12">
        <f t="shared" si="10"/>
        <v>0</v>
      </c>
      <c r="P76" s="14"/>
      <c r="Q76" s="15">
        <v>0.12</v>
      </c>
      <c r="R76" s="15">
        <f t="shared" si="11"/>
        <v>0</v>
      </c>
    </row>
    <row r="77" spans="1:20" x14ac:dyDescent="0.2">
      <c r="A77" s="36" t="s">
        <v>181</v>
      </c>
      <c r="B77" s="36" t="s">
        <v>157</v>
      </c>
      <c r="C77" s="36">
        <v>90446600</v>
      </c>
      <c r="D77" s="36" t="s">
        <v>277</v>
      </c>
      <c r="E77" s="12" t="s">
        <v>180</v>
      </c>
      <c r="F77" s="12">
        <v>600</v>
      </c>
      <c r="G77" s="12">
        <v>10</v>
      </c>
      <c r="H77" s="12">
        <v>100</v>
      </c>
      <c r="I77" s="12"/>
      <c r="J77" s="12"/>
      <c r="K77" s="12"/>
      <c r="L77" s="12"/>
      <c r="M77" s="13"/>
      <c r="N77" s="12">
        <f t="shared" si="9"/>
        <v>0</v>
      </c>
      <c r="O77" s="12">
        <f t="shared" si="10"/>
        <v>0</v>
      </c>
      <c r="P77" s="14"/>
      <c r="Q77" s="15">
        <v>0.12</v>
      </c>
      <c r="R77" s="15">
        <f t="shared" si="11"/>
        <v>0</v>
      </c>
    </row>
    <row r="78" spans="1:20" x14ac:dyDescent="0.2">
      <c r="A78" s="11" t="s">
        <v>222</v>
      </c>
      <c r="B78" s="11" t="s">
        <v>223</v>
      </c>
      <c r="C78" s="11" t="s">
        <v>222</v>
      </c>
      <c r="D78" s="11" t="s">
        <v>275</v>
      </c>
      <c r="E78" s="12">
        <v>32</v>
      </c>
      <c r="F78" s="12">
        <v>750</v>
      </c>
      <c r="G78" s="12">
        <v>10</v>
      </c>
      <c r="H78" s="12">
        <v>60</v>
      </c>
      <c r="I78" s="12"/>
      <c r="J78" s="12"/>
      <c r="K78" s="12"/>
      <c r="L78" s="12"/>
      <c r="M78" s="13"/>
      <c r="N78" s="12">
        <f t="shared" si="9"/>
        <v>0</v>
      </c>
      <c r="O78" s="12">
        <f t="shared" si="10"/>
        <v>0</v>
      </c>
      <c r="P78" s="14"/>
      <c r="Q78" s="15">
        <v>0.09</v>
      </c>
      <c r="R78" s="15">
        <f t="shared" si="11"/>
        <v>0</v>
      </c>
    </row>
    <row r="79" spans="1:20" x14ac:dyDescent="0.2">
      <c r="A79" s="11" t="s">
        <v>158</v>
      </c>
      <c r="B79" s="11" t="s">
        <v>159</v>
      </c>
      <c r="C79" s="11" t="s">
        <v>158</v>
      </c>
      <c r="D79" s="11" t="s">
        <v>275</v>
      </c>
      <c r="E79" s="12">
        <v>32</v>
      </c>
      <c r="F79" s="12">
        <v>900</v>
      </c>
      <c r="G79" s="12">
        <v>10</v>
      </c>
      <c r="H79" s="12">
        <v>50</v>
      </c>
      <c r="I79" s="12"/>
      <c r="J79" s="12"/>
      <c r="K79" s="12"/>
      <c r="L79" s="12"/>
      <c r="M79" s="13"/>
      <c r="N79" s="12">
        <f t="shared" si="9"/>
        <v>0</v>
      </c>
      <c r="O79" s="12">
        <f t="shared" si="10"/>
        <v>0</v>
      </c>
      <c r="P79" s="14"/>
      <c r="Q79" s="15">
        <v>0.09</v>
      </c>
      <c r="R79" s="15">
        <f t="shared" si="11"/>
        <v>0</v>
      </c>
    </row>
    <row r="80" spans="1:20" x14ac:dyDescent="0.2">
      <c r="A80" s="36" t="s">
        <v>182</v>
      </c>
      <c r="B80" s="36" t="s">
        <v>159</v>
      </c>
      <c r="C80" s="36">
        <v>90446700</v>
      </c>
      <c r="D80" s="36" t="s">
        <v>277</v>
      </c>
      <c r="E80" s="12" t="s">
        <v>180</v>
      </c>
      <c r="F80" s="12">
        <v>900</v>
      </c>
      <c r="G80" s="12">
        <v>10</v>
      </c>
      <c r="H80" s="12">
        <v>50</v>
      </c>
      <c r="I80" s="12"/>
      <c r="J80" s="12"/>
      <c r="K80" s="12"/>
      <c r="L80" s="12"/>
      <c r="M80" s="13"/>
      <c r="N80" s="12">
        <f t="shared" si="9"/>
        <v>0</v>
      </c>
      <c r="O80" s="12">
        <f t="shared" si="10"/>
        <v>0</v>
      </c>
      <c r="P80" s="14"/>
      <c r="Q80" s="15">
        <v>0.09</v>
      </c>
      <c r="R80" s="15">
        <f t="shared" si="11"/>
        <v>0</v>
      </c>
    </row>
    <row r="81" spans="1:20" x14ac:dyDescent="0.2">
      <c r="A81" s="11" t="s">
        <v>233</v>
      </c>
      <c r="B81" s="11" t="s">
        <v>234</v>
      </c>
      <c r="C81" s="11" t="s">
        <v>233</v>
      </c>
      <c r="D81" s="11" t="s">
        <v>275</v>
      </c>
      <c r="E81" s="12">
        <v>32</v>
      </c>
      <c r="F81" s="12">
        <v>1200</v>
      </c>
      <c r="G81" s="12">
        <v>10</v>
      </c>
      <c r="H81" s="12">
        <v>50</v>
      </c>
      <c r="I81" s="12"/>
      <c r="J81" s="12"/>
      <c r="K81" s="12"/>
      <c r="L81" s="12"/>
      <c r="M81" s="13"/>
      <c r="N81" s="12">
        <f t="shared" si="9"/>
        <v>0</v>
      </c>
      <c r="O81" s="12">
        <f t="shared" si="10"/>
        <v>0</v>
      </c>
      <c r="P81" s="14"/>
      <c r="Q81" s="15">
        <v>0.12</v>
      </c>
      <c r="R81" s="15">
        <f t="shared" si="11"/>
        <v>0</v>
      </c>
    </row>
    <row r="82" spans="1:20" x14ac:dyDescent="0.2">
      <c r="A82" s="37" t="s">
        <v>236</v>
      </c>
      <c r="B82" s="36" t="s">
        <v>237</v>
      </c>
      <c r="C82" s="48">
        <v>90446800</v>
      </c>
      <c r="D82" s="36" t="s">
        <v>277</v>
      </c>
      <c r="E82" s="12" t="s">
        <v>180</v>
      </c>
      <c r="F82" s="12">
        <v>1800</v>
      </c>
      <c r="G82" s="12">
        <v>10</v>
      </c>
      <c r="H82" s="12">
        <v>25</v>
      </c>
      <c r="I82" s="12"/>
      <c r="J82" s="12"/>
      <c r="K82" s="12"/>
      <c r="L82" s="12"/>
      <c r="M82" s="13"/>
      <c r="N82" s="12">
        <f t="shared" si="9"/>
        <v>0</v>
      </c>
      <c r="O82" s="12">
        <f t="shared" si="10"/>
        <v>0</v>
      </c>
      <c r="P82" s="14"/>
      <c r="Q82" s="15">
        <v>0.18</v>
      </c>
      <c r="R82" s="15">
        <f t="shared" si="11"/>
        <v>0</v>
      </c>
      <c r="S82" s="43">
        <f>SUM(R69:R82)</f>
        <v>0</v>
      </c>
      <c r="T82" s="3">
        <f>S82*100/$S$151</f>
        <v>0</v>
      </c>
    </row>
    <row r="83" spans="1:20" x14ac:dyDescent="0.2">
      <c r="A83" s="28" t="s">
        <v>77</v>
      </c>
      <c r="B83" s="28"/>
      <c r="C83" s="29"/>
      <c r="D83" s="29"/>
      <c r="E83" s="30"/>
      <c r="F83" s="36"/>
      <c r="G83" s="12"/>
      <c r="H83" s="12"/>
      <c r="I83" s="12"/>
      <c r="J83" s="12"/>
      <c r="K83" s="12"/>
      <c r="L83" s="12"/>
      <c r="M83" s="8"/>
      <c r="N83" s="12"/>
      <c r="O83" s="12"/>
      <c r="P83" s="14"/>
      <c r="Q83" s="12"/>
      <c r="R83" s="15"/>
    </row>
    <row r="84" spans="1:20" x14ac:dyDescent="0.2">
      <c r="A84" s="11" t="s">
        <v>297</v>
      </c>
      <c r="B84" s="11" t="s">
        <v>298</v>
      </c>
      <c r="C84" s="11" t="s">
        <v>297</v>
      </c>
      <c r="D84" s="11" t="s">
        <v>275</v>
      </c>
      <c r="E84" s="12">
        <v>40</v>
      </c>
      <c r="F84" s="12">
        <v>100</v>
      </c>
      <c r="G84" s="12">
        <v>10</v>
      </c>
      <c r="H84" s="12">
        <v>300</v>
      </c>
      <c r="I84" s="12"/>
      <c r="J84" s="12"/>
      <c r="K84" s="12"/>
      <c r="L84" s="12"/>
      <c r="M84" s="13"/>
      <c r="N84" s="12">
        <f t="shared" ref="N84:N98" si="12">SUM(I84:M84)</f>
        <v>0</v>
      </c>
      <c r="O84" s="12">
        <f t="shared" ref="O84:O98" si="13">$N84/$H84</f>
        <v>0</v>
      </c>
      <c r="P84" s="14"/>
      <c r="Q84" s="15">
        <v>0.13</v>
      </c>
      <c r="R84" s="15">
        <f t="shared" ref="R84:R98" si="14">$O84*$Q84</f>
        <v>0</v>
      </c>
    </row>
    <row r="85" spans="1:20" x14ac:dyDescent="0.2">
      <c r="A85" s="11" t="s">
        <v>78</v>
      </c>
      <c r="B85" s="11" t="s">
        <v>79</v>
      </c>
      <c r="C85" s="11" t="s">
        <v>78</v>
      </c>
      <c r="D85" s="11" t="s">
        <v>275</v>
      </c>
      <c r="E85" s="12">
        <v>40</v>
      </c>
      <c r="F85" s="12">
        <v>150</v>
      </c>
      <c r="G85" s="12">
        <v>10</v>
      </c>
      <c r="H85" s="12">
        <v>300</v>
      </c>
      <c r="I85" s="12"/>
      <c r="J85" s="12"/>
      <c r="K85" s="12"/>
      <c r="L85" s="12"/>
      <c r="M85" s="13"/>
      <c r="N85" s="12">
        <f t="shared" si="12"/>
        <v>0</v>
      </c>
      <c r="O85" s="12">
        <f t="shared" si="13"/>
        <v>0</v>
      </c>
      <c r="P85" s="14"/>
      <c r="Q85" s="15">
        <v>0.13</v>
      </c>
      <c r="R85" s="15">
        <f t="shared" si="14"/>
        <v>0</v>
      </c>
    </row>
    <row r="86" spans="1:20" x14ac:dyDescent="0.2">
      <c r="A86" s="36" t="s">
        <v>240</v>
      </c>
      <c r="B86" s="36" t="s">
        <v>79</v>
      </c>
      <c r="C86" s="31" t="s">
        <v>241</v>
      </c>
      <c r="D86" s="36" t="s">
        <v>277</v>
      </c>
      <c r="E86" s="12">
        <v>40</v>
      </c>
      <c r="F86" s="12">
        <v>150</v>
      </c>
      <c r="G86" s="12">
        <v>10</v>
      </c>
      <c r="H86" s="12">
        <v>300</v>
      </c>
      <c r="I86" s="12"/>
      <c r="J86" s="12"/>
      <c r="K86" s="12"/>
      <c r="L86" s="12"/>
      <c r="M86" s="13"/>
      <c r="N86" s="12">
        <f t="shared" si="12"/>
        <v>0</v>
      </c>
      <c r="O86" s="12">
        <f t="shared" si="13"/>
        <v>0</v>
      </c>
      <c r="P86" s="14"/>
      <c r="Q86" s="15">
        <v>0.13</v>
      </c>
      <c r="R86" s="15">
        <f t="shared" si="14"/>
        <v>0</v>
      </c>
    </row>
    <row r="87" spans="1:20" x14ac:dyDescent="0.2">
      <c r="A87" s="11" t="s">
        <v>80</v>
      </c>
      <c r="B87" s="11" t="s">
        <v>81</v>
      </c>
      <c r="C87" s="11" t="s">
        <v>80</v>
      </c>
      <c r="D87" s="11" t="s">
        <v>275</v>
      </c>
      <c r="E87" s="12">
        <v>40</v>
      </c>
      <c r="F87" s="12">
        <v>200</v>
      </c>
      <c r="G87" s="12">
        <v>10</v>
      </c>
      <c r="H87" s="12">
        <v>150</v>
      </c>
      <c r="I87" s="12"/>
      <c r="J87" s="12"/>
      <c r="K87" s="12"/>
      <c r="L87" s="12"/>
      <c r="M87" s="13"/>
      <c r="N87" s="12">
        <f t="shared" si="12"/>
        <v>0</v>
      </c>
      <c r="O87" s="12">
        <f t="shared" si="13"/>
        <v>0</v>
      </c>
      <c r="P87" s="14"/>
      <c r="Q87" s="15">
        <v>0.13</v>
      </c>
      <c r="R87" s="15">
        <f t="shared" si="14"/>
        <v>0</v>
      </c>
    </row>
    <row r="88" spans="1:20" x14ac:dyDescent="0.2">
      <c r="A88" s="11" t="s">
        <v>82</v>
      </c>
      <c r="B88" s="11" t="s">
        <v>83</v>
      </c>
      <c r="C88" s="11" t="s">
        <v>82</v>
      </c>
      <c r="D88" s="11" t="s">
        <v>275</v>
      </c>
      <c r="E88" s="12">
        <v>40</v>
      </c>
      <c r="F88" s="12">
        <v>300</v>
      </c>
      <c r="G88" s="12">
        <v>10</v>
      </c>
      <c r="H88" s="12">
        <v>150</v>
      </c>
      <c r="I88" s="12"/>
      <c r="J88" s="12"/>
      <c r="K88" s="12"/>
      <c r="L88" s="12"/>
      <c r="M88" s="13"/>
      <c r="N88" s="12">
        <f t="shared" si="12"/>
        <v>0</v>
      </c>
      <c r="O88" s="12">
        <f t="shared" si="13"/>
        <v>0</v>
      </c>
      <c r="P88" s="14"/>
      <c r="Q88" s="15">
        <v>0.13</v>
      </c>
      <c r="R88" s="15">
        <f t="shared" si="14"/>
        <v>0</v>
      </c>
    </row>
    <row r="89" spans="1:20" x14ac:dyDescent="0.2">
      <c r="A89" s="36" t="s">
        <v>183</v>
      </c>
      <c r="B89" s="36" t="s">
        <v>83</v>
      </c>
      <c r="C89" s="36">
        <v>90447300</v>
      </c>
      <c r="D89" s="36" t="s">
        <v>277</v>
      </c>
      <c r="E89" s="12" t="s">
        <v>89</v>
      </c>
      <c r="F89" s="12">
        <v>300</v>
      </c>
      <c r="G89" s="12">
        <v>10</v>
      </c>
      <c r="H89" s="12">
        <v>150</v>
      </c>
      <c r="I89" s="12"/>
      <c r="J89" s="12"/>
      <c r="K89" s="12"/>
      <c r="L89" s="12"/>
      <c r="M89" s="13"/>
      <c r="N89" s="12">
        <f t="shared" si="12"/>
        <v>0</v>
      </c>
      <c r="O89" s="12">
        <f t="shared" si="13"/>
        <v>0</v>
      </c>
      <c r="P89" s="14"/>
      <c r="Q89" s="15">
        <v>0.13</v>
      </c>
      <c r="R89" s="15">
        <f t="shared" si="14"/>
        <v>0</v>
      </c>
    </row>
    <row r="90" spans="1:20" x14ac:dyDescent="0.2">
      <c r="A90" s="11" t="s">
        <v>84</v>
      </c>
      <c r="B90" s="11" t="s">
        <v>85</v>
      </c>
      <c r="C90" s="11" t="s">
        <v>84</v>
      </c>
      <c r="D90" s="11" t="s">
        <v>275</v>
      </c>
      <c r="E90" s="12">
        <v>40</v>
      </c>
      <c r="F90" s="12">
        <v>450</v>
      </c>
      <c r="G90" s="12">
        <v>10</v>
      </c>
      <c r="H90" s="12">
        <v>100</v>
      </c>
      <c r="I90" s="12"/>
      <c r="J90" s="12"/>
      <c r="K90" s="12"/>
      <c r="L90" s="12"/>
      <c r="M90" s="13"/>
      <c r="N90" s="12">
        <f t="shared" si="12"/>
        <v>0</v>
      </c>
      <c r="O90" s="12">
        <f t="shared" si="13"/>
        <v>0</v>
      </c>
      <c r="P90" s="14"/>
      <c r="Q90" s="15">
        <v>0.13</v>
      </c>
      <c r="R90" s="15">
        <f t="shared" si="14"/>
        <v>0</v>
      </c>
    </row>
    <row r="91" spans="1:20" x14ac:dyDescent="0.2">
      <c r="A91" s="36" t="s">
        <v>184</v>
      </c>
      <c r="B91" s="36" t="s">
        <v>85</v>
      </c>
      <c r="C91" s="36">
        <v>90447400</v>
      </c>
      <c r="D91" s="36" t="s">
        <v>277</v>
      </c>
      <c r="E91" s="12" t="s">
        <v>89</v>
      </c>
      <c r="F91" s="12">
        <v>450</v>
      </c>
      <c r="G91" s="12">
        <v>10</v>
      </c>
      <c r="H91" s="12">
        <v>100</v>
      </c>
      <c r="I91" s="12"/>
      <c r="J91" s="12"/>
      <c r="K91" s="12"/>
      <c r="L91" s="12"/>
      <c r="M91" s="13"/>
      <c r="N91" s="12">
        <f t="shared" si="12"/>
        <v>0</v>
      </c>
      <c r="O91" s="12">
        <f t="shared" si="13"/>
        <v>0</v>
      </c>
      <c r="P91" s="14"/>
      <c r="Q91" s="15">
        <v>0.13</v>
      </c>
      <c r="R91" s="15">
        <f t="shared" si="14"/>
        <v>0</v>
      </c>
    </row>
    <row r="92" spans="1:20" x14ac:dyDescent="0.2">
      <c r="A92" s="11" t="s">
        <v>86</v>
      </c>
      <c r="B92" s="11" t="s">
        <v>87</v>
      </c>
      <c r="C92" s="11" t="s">
        <v>86</v>
      </c>
      <c r="D92" s="11" t="s">
        <v>275</v>
      </c>
      <c r="E92" s="12">
        <v>40</v>
      </c>
      <c r="F92" s="12">
        <v>600</v>
      </c>
      <c r="G92" s="12">
        <v>10</v>
      </c>
      <c r="H92" s="12">
        <v>50</v>
      </c>
      <c r="I92" s="12"/>
      <c r="J92" s="12"/>
      <c r="K92" s="12"/>
      <c r="L92" s="12"/>
      <c r="M92" s="13"/>
      <c r="N92" s="12">
        <f t="shared" si="12"/>
        <v>0</v>
      </c>
      <c r="O92" s="12">
        <f t="shared" si="13"/>
        <v>0</v>
      </c>
      <c r="P92" s="14"/>
      <c r="Q92" s="15">
        <v>0.09</v>
      </c>
      <c r="R92" s="15">
        <f t="shared" si="14"/>
        <v>0</v>
      </c>
    </row>
    <row r="93" spans="1:20" x14ac:dyDescent="0.2">
      <c r="A93" s="36" t="s">
        <v>88</v>
      </c>
      <c r="B93" s="36" t="s">
        <v>87</v>
      </c>
      <c r="C93" s="36">
        <v>90447600</v>
      </c>
      <c r="D93" s="36" t="s">
        <v>277</v>
      </c>
      <c r="E93" s="12" t="s">
        <v>89</v>
      </c>
      <c r="F93" s="12">
        <v>600</v>
      </c>
      <c r="G93" s="12">
        <v>10</v>
      </c>
      <c r="H93" s="12">
        <v>50</v>
      </c>
      <c r="I93" s="12"/>
      <c r="J93" s="12"/>
      <c r="K93" s="12"/>
      <c r="L93" s="12"/>
      <c r="M93" s="13"/>
      <c r="N93" s="12">
        <f t="shared" si="12"/>
        <v>0</v>
      </c>
      <c r="O93" s="12">
        <f t="shared" si="13"/>
        <v>0</v>
      </c>
      <c r="P93" s="14"/>
      <c r="Q93" s="15">
        <v>0.09</v>
      </c>
      <c r="R93" s="15">
        <f t="shared" si="14"/>
        <v>0</v>
      </c>
    </row>
    <row r="94" spans="1:20" x14ac:dyDescent="0.2">
      <c r="A94" s="11" t="s">
        <v>90</v>
      </c>
      <c r="B94" s="11" t="s">
        <v>91</v>
      </c>
      <c r="C94" s="11" t="s">
        <v>90</v>
      </c>
      <c r="D94" s="11" t="s">
        <v>275</v>
      </c>
      <c r="E94" s="12">
        <v>40</v>
      </c>
      <c r="F94" s="12">
        <v>750</v>
      </c>
      <c r="G94" s="12">
        <v>10</v>
      </c>
      <c r="H94" s="12">
        <v>50</v>
      </c>
      <c r="I94" s="12"/>
      <c r="J94" s="12"/>
      <c r="K94" s="12"/>
      <c r="L94" s="12"/>
      <c r="M94" s="13"/>
      <c r="N94" s="12">
        <f t="shared" si="12"/>
        <v>0</v>
      </c>
      <c r="O94" s="12">
        <f t="shared" si="13"/>
        <v>0</v>
      </c>
      <c r="P94" s="14"/>
      <c r="Q94" s="15">
        <v>0.13</v>
      </c>
      <c r="R94" s="15">
        <f t="shared" si="14"/>
        <v>0</v>
      </c>
    </row>
    <row r="95" spans="1:20" x14ac:dyDescent="0.2">
      <c r="A95" s="11" t="s">
        <v>92</v>
      </c>
      <c r="B95" s="11" t="s">
        <v>93</v>
      </c>
      <c r="C95" s="11" t="s">
        <v>92</v>
      </c>
      <c r="D95" s="11" t="s">
        <v>275</v>
      </c>
      <c r="E95" s="12">
        <v>40</v>
      </c>
      <c r="F95" s="12">
        <v>900</v>
      </c>
      <c r="G95" s="12">
        <v>10</v>
      </c>
      <c r="H95" s="12">
        <v>50</v>
      </c>
      <c r="I95" s="12"/>
      <c r="J95" s="12"/>
      <c r="K95" s="12"/>
      <c r="L95" s="12"/>
      <c r="M95" s="13"/>
      <c r="N95" s="12">
        <f t="shared" si="12"/>
        <v>0</v>
      </c>
      <c r="O95" s="12">
        <f t="shared" si="13"/>
        <v>0</v>
      </c>
      <c r="P95" s="14"/>
      <c r="Q95" s="15">
        <v>0.13</v>
      </c>
      <c r="R95" s="15">
        <f t="shared" si="14"/>
        <v>0</v>
      </c>
    </row>
    <row r="96" spans="1:20" x14ac:dyDescent="0.2">
      <c r="A96" s="36" t="s">
        <v>185</v>
      </c>
      <c r="B96" s="36" t="s">
        <v>93</v>
      </c>
      <c r="C96" s="36">
        <v>90447700</v>
      </c>
      <c r="D96" s="36" t="s">
        <v>277</v>
      </c>
      <c r="E96" s="12" t="s">
        <v>89</v>
      </c>
      <c r="F96" s="12">
        <v>900</v>
      </c>
      <c r="G96" s="12">
        <v>10</v>
      </c>
      <c r="H96" s="12">
        <v>50</v>
      </c>
      <c r="I96" s="12"/>
      <c r="J96" s="12"/>
      <c r="K96" s="12"/>
      <c r="L96" s="12"/>
      <c r="M96" s="13"/>
      <c r="N96" s="12">
        <f t="shared" si="12"/>
        <v>0</v>
      </c>
      <c r="O96" s="12">
        <f t="shared" si="13"/>
        <v>0</v>
      </c>
      <c r="P96" s="14"/>
      <c r="Q96" s="15">
        <v>0.13</v>
      </c>
      <c r="R96" s="15">
        <f t="shared" si="14"/>
        <v>0</v>
      </c>
    </row>
    <row r="97" spans="1:20" x14ac:dyDescent="0.2">
      <c r="A97" s="11" t="s">
        <v>94</v>
      </c>
      <c r="B97" s="11" t="s">
        <v>95</v>
      </c>
      <c r="C97" s="11" t="s">
        <v>94</v>
      </c>
      <c r="D97" s="11" t="s">
        <v>275</v>
      </c>
      <c r="E97" s="12">
        <v>40</v>
      </c>
      <c r="F97" s="12">
        <v>1200</v>
      </c>
      <c r="G97" s="12">
        <v>5</v>
      </c>
      <c r="H97" s="12">
        <v>25</v>
      </c>
      <c r="I97" s="12"/>
      <c r="J97" s="12"/>
      <c r="K97" s="12"/>
      <c r="L97" s="12"/>
      <c r="M97" s="13"/>
      <c r="N97" s="12">
        <f t="shared" si="12"/>
        <v>0</v>
      </c>
      <c r="O97" s="12">
        <f t="shared" si="13"/>
        <v>0</v>
      </c>
      <c r="P97" s="14"/>
      <c r="Q97" s="15">
        <v>0.08</v>
      </c>
      <c r="R97" s="15">
        <f t="shared" si="14"/>
        <v>0</v>
      </c>
    </row>
    <row r="98" spans="1:20" x14ac:dyDescent="0.2">
      <c r="A98" s="11" t="s">
        <v>220</v>
      </c>
      <c r="B98" s="11" t="s">
        <v>221</v>
      </c>
      <c r="C98" s="11" t="s">
        <v>220</v>
      </c>
      <c r="D98" s="11" t="s">
        <v>275</v>
      </c>
      <c r="E98" s="12">
        <v>40</v>
      </c>
      <c r="F98" s="12">
        <v>2000</v>
      </c>
      <c r="G98" s="12">
        <v>5</v>
      </c>
      <c r="H98" s="12">
        <v>25</v>
      </c>
      <c r="I98" s="12"/>
      <c r="J98" s="12"/>
      <c r="K98" s="12"/>
      <c r="L98" s="12"/>
      <c r="M98" s="13"/>
      <c r="N98" s="12">
        <f t="shared" si="12"/>
        <v>0</v>
      </c>
      <c r="O98" s="12">
        <f t="shared" si="13"/>
        <v>0</v>
      </c>
      <c r="P98" s="14"/>
      <c r="Q98" s="15">
        <v>0.08</v>
      </c>
      <c r="R98" s="15">
        <f t="shared" si="14"/>
        <v>0</v>
      </c>
      <c r="S98" s="43">
        <f>SUM(R85:R98)</f>
        <v>0</v>
      </c>
      <c r="T98" s="3">
        <f>S98*100/$S$151</f>
        <v>0</v>
      </c>
    </row>
    <row r="99" spans="1:20" x14ac:dyDescent="0.2">
      <c r="A99" s="28" t="s">
        <v>96</v>
      </c>
      <c r="B99" s="28"/>
      <c r="C99" s="30"/>
      <c r="D99" s="30"/>
      <c r="E99" s="20"/>
      <c r="F99" s="12"/>
      <c r="G99" s="12"/>
      <c r="H99" s="12"/>
      <c r="I99" s="12"/>
      <c r="J99" s="12"/>
      <c r="K99" s="12"/>
      <c r="L99" s="12"/>
      <c r="M99" s="8"/>
      <c r="N99" s="12"/>
      <c r="O99" s="12"/>
      <c r="P99" s="14"/>
      <c r="Q99" s="12"/>
      <c r="R99" s="15"/>
    </row>
    <row r="100" spans="1:20" x14ac:dyDescent="0.2">
      <c r="A100" s="11" t="s">
        <v>299</v>
      </c>
      <c r="B100" s="11" t="s">
        <v>300</v>
      </c>
      <c r="C100" s="11" t="s">
        <v>299</v>
      </c>
      <c r="D100" s="11" t="s">
        <v>275</v>
      </c>
      <c r="E100" s="12">
        <v>50</v>
      </c>
      <c r="F100" s="12">
        <v>100</v>
      </c>
      <c r="G100" s="12">
        <v>10</v>
      </c>
      <c r="H100" s="12">
        <v>150</v>
      </c>
      <c r="I100" s="12"/>
      <c r="J100" s="12"/>
      <c r="K100" s="12"/>
      <c r="L100" s="12"/>
      <c r="M100" s="13"/>
      <c r="N100" s="12">
        <f t="shared" ref="N100:N116" si="15">SUM(I100:M100)</f>
        <v>0</v>
      </c>
      <c r="O100" s="12">
        <f t="shared" ref="O100:O116" si="16">$N100/$H100</f>
        <v>0</v>
      </c>
      <c r="P100" s="14"/>
      <c r="Q100" s="15">
        <v>0.1</v>
      </c>
      <c r="R100" s="15">
        <f t="shared" ref="R100:R116" si="17">$O100*$Q100</f>
        <v>0</v>
      </c>
    </row>
    <row r="101" spans="1:20" x14ac:dyDescent="0.2">
      <c r="A101" s="11" t="s">
        <v>97</v>
      </c>
      <c r="B101" s="11" t="s">
        <v>98</v>
      </c>
      <c r="C101" s="11" t="s">
        <v>97</v>
      </c>
      <c r="D101" s="11" t="s">
        <v>275</v>
      </c>
      <c r="E101" s="12">
        <v>50</v>
      </c>
      <c r="F101" s="12">
        <v>150</v>
      </c>
      <c r="G101" s="12">
        <v>10</v>
      </c>
      <c r="H101" s="12">
        <v>150</v>
      </c>
      <c r="I101" s="12"/>
      <c r="J101" s="12"/>
      <c r="K101" s="12"/>
      <c r="L101" s="12"/>
      <c r="M101" s="13"/>
      <c r="N101" s="12">
        <f t="shared" si="15"/>
        <v>0</v>
      </c>
      <c r="O101" s="12">
        <f t="shared" si="16"/>
        <v>0</v>
      </c>
      <c r="P101" s="14"/>
      <c r="Q101" s="15">
        <v>0.1</v>
      </c>
      <c r="R101" s="15">
        <f t="shared" si="17"/>
        <v>0</v>
      </c>
    </row>
    <row r="102" spans="1:20" x14ac:dyDescent="0.2">
      <c r="A102" s="36" t="s">
        <v>235</v>
      </c>
      <c r="B102" s="36" t="s">
        <v>98</v>
      </c>
      <c r="C102" s="36">
        <v>90448200</v>
      </c>
      <c r="D102" s="36" t="s">
        <v>277</v>
      </c>
      <c r="E102" s="12" t="s">
        <v>102</v>
      </c>
      <c r="F102" s="12">
        <v>150</v>
      </c>
      <c r="G102" s="12">
        <v>10</v>
      </c>
      <c r="H102" s="12">
        <v>150</v>
      </c>
      <c r="I102" s="12"/>
      <c r="J102" s="12"/>
      <c r="K102" s="12"/>
      <c r="L102" s="12"/>
      <c r="M102" s="13"/>
      <c r="N102" s="12">
        <f t="shared" si="15"/>
        <v>0</v>
      </c>
      <c r="O102" s="12">
        <f t="shared" si="16"/>
        <v>0</v>
      </c>
      <c r="P102" s="14"/>
      <c r="Q102" s="15">
        <v>0.1</v>
      </c>
      <c r="R102" s="15">
        <f t="shared" si="17"/>
        <v>0</v>
      </c>
    </row>
    <row r="103" spans="1:20" x14ac:dyDescent="0.2">
      <c r="A103" s="11" t="s">
        <v>224</v>
      </c>
      <c r="B103" s="11" t="s">
        <v>225</v>
      </c>
      <c r="C103" s="11" t="s">
        <v>224</v>
      </c>
      <c r="D103" s="11" t="s">
        <v>275</v>
      </c>
      <c r="E103" s="12">
        <v>50</v>
      </c>
      <c r="F103" s="12">
        <v>200</v>
      </c>
      <c r="G103" s="12">
        <v>10</v>
      </c>
      <c r="H103" s="12">
        <v>150</v>
      </c>
      <c r="I103" s="12"/>
      <c r="J103" s="12"/>
      <c r="K103" s="12"/>
      <c r="L103" s="12"/>
      <c r="M103" s="13"/>
      <c r="N103" s="12">
        <f t="shared" si="15"/>
        <v>0</v>
      </c>
      <c r="O103" s="12">
        <f t="shared" si="16"/>
        <v>0</v>
      </c>
      <c r="P103" s="14"/>
      <c r="Q103" s="15">
        <v>0.06</v>
      </c>
      <c r="R103" s="15">
        <f t="shared" si="17"/>
        <v>0</v>
      </c>
    </row>
    <row r="104" spans="1:20" x14ac:dyDescent="0.2">
      <c r="A104" s="11" t="s">
        <v>99</v>
      </c>
      <c r="B104" s="11" t="s">
        <v>100</v>
      </c>
      <c r="C104" s="11" t="s">
        <v>99</v>
      </c>
      <c r="D104" s="11" t="s">
        <v>275</v>
      </c>
      <c r="E104" s="12">
        <v>50</v>
      </c>
      <c r="F104" s="12">
        <v>300</v>
      </c>
      <c r="G104" s="12">
        <v>10</v>
      </c>
      <c r="H104" s="12">
        <v>75</v>
      </c>
      <c r="I104" s="12"/>
      <c r="J104" s="12"/>
      <c r="K104" s="12"/>
      <c r="L104" s="12"/>
      <c r="M104" s="13"/>
      <c r="N104" s="12">
        <f t="shared" si="15"/>
        <v>0</v>
      </c>
      <c r="O104" s="12">
        <f t="shared" si="16"/>
        <v>0</v>
      </c>
      <c r="P104" s="14"/>
      <c r="Q104" s="15">
        <v>0.1</v>
      </c>
      <c r="R104" s="15">
        <f t="shared" si="17"/>
        <v>0</v>
      </c>
    </row>
    <row r="105" spans="1:20" x14ac:dyDescent="0.2">
      <c r="A105" s="36" t="s">
        <v>101</v>
      </c>
      <c r="B105" s="36" t="s">
        <v>100</v>
      </c>
      <c r="C105" s="36">
        <v>90448300</v>
      </c>
      <c r="D105" s="36" t="s">
        <v>277</v>
      </c>
      <c r="E105" s="12" t="s">
        <v>102</v>
      </c>
      <c r="F105" s="12">
        <v>300</v>
      </c>
      <c r="G105" s="12">
        <v>10</v>
      </c>
      <c r="H105" s="12">
        <v>75</v>
      </c>
      <c r="I105" s="12"/>
      <c r="J105" s="12"/>
      <c r="K105" s="12"/>
      <c r="L105" s="12"/>
      <c r="M105" s="13"/>
      <c r="N105" s="12">
        <f t="shared" si="15"/>
        <v>0</v>
      </c>
      <c r="O105" s="12">
        <f t="shared" si="16"/>
        <v>0</v>
      </c>
      <c r="P105" s="14"/>
      <c r="Q105" s="15">
        <v>0.1</v>
      </c>
      <c r="R105" s="15">
        <f t="shared" si="17"/>
        <v>0</v>
      </c>
    </row>
    <row r="106" spans="1:20" x14ac:dyDescent="0.2">
      <c r="A106" s="11" t="s">
        <v>103</v>
      </c>
      <c r="B106" s="11" t="s">
        <v>104</v>
      </c>
      <c r="C106" s="11" t="s">
        <v>103</v>
      </c>
      <c r="D106" s="11" t="s">
        <v>275</v>
      </c>
      <c r="E106" s="12">
        <v>50</v>
      </c>
      <c r="F106" s="12">
        <v>450</v>
      </c>
      <c r="G106" s="12">
        <v>10</v>
      </c>
      <c r="H106" s="12">
        <v>50</v>
      </c>
      <c r="I106" s="12">
        <v>50</v>
      </c>
      <c r="J106" s="12"/>
      <c r="K106" s="12"/>
      <c r="L106" s="12"/>
      <c r="M106" s="13"/>
      <c r="N106" s="12">
        <f t="shared" si="15"/>
        <v>50</v>
      </c>
      <c r="O106" s="12">
        <f t="shared" si="16"/>
        <v>1</v>
      </c>
      <c r="P106" s="14"/>
      <c r="Q106" s="15">
        <v>0.1</v>
      </c>
      <c r="R106" s="15">
        <f t="shared" si="17"/>
        <v>0.1</v>
      </c>
    </row>
    <row r="107" spans="1:20" x14ac:dyDescent="0.2">
      <c r="A107" s="36" t="s">
        <v>186</v>
      </c>
      <c r="B107" s="36" t="s">
        <v>104</v>
      </c>
      <c r="C107" s="36">
        <v>90448400</v>
      </c>
      <c r="D107" s="36" t="s">
        <v>277</v>
      </c>
      <c r="E107" s="12" t="s">
        <v>102</v>
      </c>
      <c r="F107" s="12">
        <v>450</v>
      </c>
      <c r="G107" s="12">
        <v>10</v>
      </c>
      <c r="H107" s="12">
        <v>50</v>
      </c>
      <c r="I107" s="12"/>
      <c r="J107" s="12"/>
      <c r="K107" s="12"/>
      <c r="L107" s="12"/>
      <c r="M107" s="13"/>
      <c r="N107" s="12">
        <f t="shared" si="15"/>
        <v>0</v>
      </c>
      <c r="O107" s="12">
        <f t="shared" si="16"/>
        <v>0</v>
      </c>
      <c r="P107" s="14"/>
      <c r="Q107" s="15">
        <v>0.1</v>
      </c>
      <c r="R107" s="15">
        <f t="shared" si="17"/>
        <v>0</v>
      </c>
    </row>
    <row r="108" spans="1:20" x14ac:dyDescent="0.2">
      <c r="A108" s="11" t="s">
        <v>105</v>
      </c>
      <c r="B108" s="11" t="s">
        <v>106</v>
      </c>
      <c r="C108" s="11" t="s">
        <v>105</v>
      </c>
      <c r="D108" s="11" t="s">
        <v>275</v>
      </c>
      <c r="E108" s="12">
        <v>50</v>
      </c>
      <c r="F108" s="12">
        <v>600</v>
      </c>
      <c r="G108" s="12">
        <v>10</v>
      </c>
      <c r="H108" s="12">
        <v>50</v>
      </c>
      <c r="I108" s="12"/>
      <c r="J108" s="12"/>
      <c r="K108" s="12"/>
      <c r="L108" s="12"/>
      <c r="M108" s="13"/>
      <c r="N108" s="12">
        <f t="shared" si="15"/>
        <v>0</v>
      </c>
      <c r="O108" s="12">
        <f t="shared" si="16"/>
        <v>0</v>
      </c>
      <c r="P108" s="14"/>
      <c r="Q108" s="15">
        <v>0.13</v>
      </c>
      <c r="R108" s="15">
        <f t="shared" si="17"/>
        <v>0</v>
      </c>
    </row>
    <row r="109" spans="1:20" x14ac:dyDescent="0.2">
      <c r="A109" s="36" t="s">
        <v>107</v>
      </c>
      <c r="B109" s="36" t="s">
        <v>106</v>
      </c>
      <c r="C109" s="36">
        <v>90448600</v>
      </c>
      <c r="D109" s="36" t="s">
        <v>277</v>
      </c>
      <c r="E109" s="12" t="s">
        <v>102</v>
      </c>
      <c r="F109" s="12">
        <v>600</v>
      </c>
      <c r="G109" s="12">
        <v>10</v>
      </c>
      <c r="H109" s="12">
        <v>50</v>
      </c>
      <c r="I109" s="12"/>
      <c r="J109" s="12"/>
      <c r="K109" s="12"/>
      <c r="L109" s="12"/>
      <c r="M109" s="13"/>
      <c r="N109" s="12">
        <f t="shared" si="15"/>
        <v>0</v>
      </c>
      <c r="O109" s="12">
        <f t="shared" si="16"/>
        <v>0</v>
      </c>
      <c r="P109" s="14"/>
      <c r="Q109" s="15">
        <v>0.13</v>
      </c>
      <c r="R109" s="15">
        <f t="shared" si="17"/>
        <v>0</v>
      </c>
    </row>
    <row r="110" spans="1:20" x14ac:dyDescent="0.2">
      <c r="A110" s="36" t="s">
        <v>266</v>
      </c>
      <c r="B110" s="36" t="s">
        <v>267</v>
      </c>
      <c r="C110" s="36">
        <v>90448605</v>
      </c>
      <c r="D110" s="36" t="s">
        <v>277</v>
      </c>
      <c r="E110" s="12" t="s">
        <v>102</v>
      </c>
      <c r="F110" s="12">
        <v>700</v>
      </c>
      <c r="G110" s="12">
        <v>5</v>
      </c>
      <c r="H110" s="12">
        <v>25</v>
      </c>
      <c r="I110" s="12"/>
      <c r="J110" s="12"/>
      <c r="K110" s="12"/>
      <c r="L110" s="12"/>
      <c r="M110" s="13"/>
      <c r="N110" s="12">
        <f t="shared" si="15"/>
        <v>0</v>
      </c>
      <c r="O110" s="12">
        <f t="shared" si="16"/>
        <v>0</v>
      </c>
      <c r="P110" s="14"/>
      <c r="Q110" s="15">
        <v>0.1</v>
      </c>
      <c r="R110" s="15">
        <f t="shared" si="17"/>
        <v>0</v>
      </c>
    </row>
    <row r="111" spans="1:20" x14ac:dyDescent="0.2">
      <c r="A111" s="11" t="s">
        <v>202</v>
      </c>
      <c r="B111" s="11" t="s">
        <v>203</v>
      </c>
      <c r="C111" s="11" t="s">
        <v>202</v>
      </c>
      <c r="D111" s="11" t="s">
        <v>275</v>
      </c>
      <c r="E111" s="12">
        <v>50</v>
      </c>
      <c r="F111" s="12">
        <v>750</v>
      </c>
      <c r="G111" s="12">
        <v>5</v>
      </c>
      <c r="H111" s="12">
        <v>25</v>
      </c>
      <c r="I111" s="12"/>
      <c r="J111" s="12"/>
      <c r="K111" s="12"/>
      <c r="L111" s="12"/>
      <c r="M111" s="13"/>
      <c r="N111" s="12">
        <f t="shared" si="15"/>
        <v>0</v>
      </c>
      <c r="O111" s="12">
        <f t="shared" si="16"/>
        <v>0</v>
      </c>
      <c r="P111" s="14"/>
      <c r="Q111" s="15">
        <v>0.1</v>
      </c>
      <c r="R111" s="15">
        <f t="shared" si="17"/>
        <v>0</v>
      </c>
    </row>
    <row r="112" spans="1:20" x14ac:dyDescent="0.2">
      <c r="A112" s="11" t="s">
        <v>108</v>
      </c>
      <c r="B112" s="11" t="s">
        <v>109</v>
      </c>
      <c r="C112" s="11" t="s">
        <v>108</v>
      </c>
      <c r="D112" s="11" t="s">
        <v>275</v>
      </c>
      <c r="E112" s="12">
        <v>50</v>
      </c>
      <c r="F112" s="12">
        <v>900</v>
      </c>
      <c r="G112" s="12">
        <v>5</v>
      </c>
      <c r="H112" s="12">
        <v>25</v>
      </c>
      <c r="I112" s="12"/>
      <c r="J112" s="12"/>
      <c r="K112" s="12"/>
      <c r="L112" s="12"/>
      <c r="M112" s="13"/>
      <c r="N112" s="12">
        <f t="shared" si="15"/>
        <v>0</v>
      </c>
      <c r="O112" s="12">
        <f t="shared" si="16"/>
        <v>0</v>
      </c>
      <c r="P112" s="14"/>
      <c r="Q112" s="15">
        <v>0.1</v>
      </c>
      <c r="R112" s="15">
        <f t="shared" si="17"/>
        <v>0</v>
      </c>
    </row>
    <row r="113" spans="1:20" x14ac:dyDescent="0.2">
      <c r="A113" s="36" t="s">
        <v>187</v>
      </c>
      <c r="B113" s="36" t="s">
        <v>109</v>
      </c>
      <c r="C113" s="36">
        <v>90448700</v>
      </c>
      <c r="D113" s="36" t="s">
        <v>277</v>
      </c>
      <c r="E113" s="12" t="s">
        <v>102</v>
      </c>
      <c r="F113" s="12">
        <v>900</v>
      </c>
      <c r="G113" s="12">
        <v>5</v>
      </c>
      <c r="H113" s="12">
        <v>25</v>
      </c>
      <c r="I113" s="12"/>
      <c r="J113" s="12"/>
      <c r="K113" s="12"/>
      <c r="L113" s="12">
        <v>400</v>
      </c>
      <c r="M113" s="13"/>
      <c r="N113" s="12">
        <f t="shared" si="15"/>
        <v>400</v>
      </c>
      <c r="O113" s="12">
        <f t="shared" si="16"/>
        <v>16</v>
      </c>
      <c r="P113" s="14"/>
      <c r="Q113" s="15">
        <v>0.1</v>
      </c>
      <c r="R113" s="15">
        <f t="shared" si="17"/>
        <v>1.6</v>
      </c>
    </row>
    <row r="114" spans="1:20" x14ac:dyDescent="0.2">
      <c r="A114" s="11" t="s">
        <v>110</v>
      </c>
      <c r="B114" s="11" t="s">
        <v>111</v>
      </c>
      <c r="C114" s="11" t="s">
        <v>110</v>
      </c>
      <c r="D114" s="11" t="s">
        <v>275</v>
      </c>
      <c r="E114" s="12">
        <v>50</v>
      </c>
      <c r="F114" s="12">
        <v>1200</v>
      </c>
      <c r="G114" s="12">
        <v>5</v>
      </c>
      <c r="H114" s="12">
        <v>25</v>
      </c>
      <c r="I114" s="12"/>
      <c r="J114" s="12"/>
      <c r="K114" s="12">
        <v>50</v>
      </c>
      <c r="L114" s="12">
        <v>200</v>
      </c>
      <c r="M114" s="13"/>
      <c r="N114" s="12">
        <f t="shared" si="15"/>
        <v>250</v>
      </c>
      <c r="O114" s="12">
        <f t="shared" si="16"/>
        <v>10</v>
      </c>
      <c r="P114" s="14"/>
      <c r="Q114" s="15">
        <v>0.13</v>
      </c>
      <c r="R114" s="15">
        <f t="shared" si="17"/>
        <v>1.3</v>
      </c>
    </row>
    <row r="115" spans="1:20" x14ac:dyDescent="0.2">
      <c r="A115" s="36" t="s">
        <v>204</v>
      </c>
      <c r="B115" s="36" t="s">
        <v>111</v>
      </c>
      <c r="C115" s="31" t="s">
        <v>205</v>
      </c>
      <c r="D115" s="36" t="s">
        <v>277</v>
      </c>
      <c r="E115" s="12">
        <v>50</v>
      </c>
      <c r="F115" s="12">
        <v>1200</v>
      </c>
      <c r="G115" s="12">
        <v>5</v>
      </c>
      <c r="H115" s="12">
        <v>25</v>
      </c>
      <c r="I115" s="12"/>
      <c r="J115" s="12"/>
      <c r="K115" s="12"/>
      <c r="L115" s="12">
        <v>200</v>
      </c>
      <c r="M115" s="13"/>
      <c r="N115" s="12">
        <f t="shared" si="15"/>
        <v>200</v>
      </c>
      <c r="O115" s="12">
        <f t="shared" si="16"/>
        <v>8</v>
      </c>
      <c r="P115" s="14"/>
      <c r="Q115" s="15">
        <v>0.13</v>
      </c>
      <c r="R115" s="15">
        <f t="shared" si="17"/>
        <v>1.04</v>
      </c>
    </row>
    <row r="116" spans="1:20" x14ac:dyDescent="0.2">
      <c r="A116" s="36" t="s">
        <v>268</v>
      </c>
      <c r="B116" s="36" t="s">
        <v>269</v>
      </c>
      <c r="C116" s="31" t="s">
        <v>270</v>
      </c>
      <c r="D116" s="36" t="s">
        <v>277</v>
      </c>
      <c r="E116" s="12">
        <v>50</v>
      </c>
      <c r="F116" s="12">
        <v>2400</v>
      </c>
      <c r="G116" s="12">
        <v>5</v>
      </c>
      <c r="H116" s="12">
        <v>25</v>
      </c>
      <c r="I116" s="12"/>
      <c r="J116" s="12"/>
      <c r="K116" s="12"/>
      <c r="L116" s="12"/>
      <c r="M116" s="13"/>
      <c r="N116" s="12">
        <f t="shared" si="15"/>
        <v>0</v>
      </c>
      <c r="O116" s="12">
        <f t="shared" si="16"/>
        <v>0</v>
      </c>
      <c r="P116" s="14"/>
      <c r="Q116" s="15">
        <v>0.13</v>
      </c>
      <c r="R116" s="15">
        <f t="shared" si="17"/>
        <v>0</v>
      </c>
      <c r="S116" s="43">
        <f>SUM(R101:R116)</f>
        <v>4.04</v>
      </c>
      <c r="T116" s="3">
        <f>S116*100/$S$151</f>
        <v>21.151832460732983</v>
      </c>
    </row>
    <row r="117" spans="1:20" x14ac:dyDescent="0.2">
      <c r="A117" s="318" t="s">
        <v>112</v>
      </c>
      <c r="B117" s="319"/>
      <c r="C117" s="29"/>
      <c r="D117" s="29"/>
      <c r="E117" s="30"/>
      <c r="F117" s="12"/>
      <c r="G117" s="12"/>
      <c r="H117" s="12"/>
      <c r="I117" s="12"/>
      <c r="J117" s="12"/>
      <c r="K117" s="12"/>
      <c r="L117" s="12"/>
      <c r="M117" s="36"/>
      <c r="N117" s="12"/>
      <c r="O117" s="12"/>
      <c r="P117" s="14"/>
      <c r="Q117" s="12"/>
      <c r="R117" s="15"/>
    </row>
    <row r="118" spans="1:20" x14ac:dyDescent="0.2">
      <c r="A118" s="11" t="s">
        <v>216</v>
      </c>
      <c r="B118" s="11" t="s">
        <v>217</v>
      </c>
      <c r="C118" s="11" t="s">
        <v>216</v>
      </c>
      <c r="D118" s="11" t="s">
        <v>275</v>
      </c>
      <c r="E118" s="12">
        <v>20</v>
      </c>
      <c r="F118" s="12">
        <v>150</v>
      </c>
      <c r="G118" s="12">
        <v>10</v>
      </c>
      <c r="H118" s="12">
        <v>400</v>
      </c>
      <c r="I118" s="12"/>
      <c r="J118" s="12"/>
      <c r="K118" s="12"/>
      <c r="L118" s="12"/>
      <c r="M118" s="36"/>
      <c r="N118" s="12">
        <f t="shared" ref="N118:N150" si="18">SUM(I118:M118)</f>
        <v>0</v>
      </c>
      <c r="O118" s="12">
        <f t="shared" ref="O118:O150" si="19">$N118/$H118</f>
        <v>0</v>
      </c>
      <c r="P118" s="14"/>
      <c r="Q118" s="12">
        <v>0.06</v>
      </c>
      <c r="R118" s="15">
        <f t="shared" ref="R118:R150" si="20">$O118*$Q118</f>
        <v>0</v>
      </c>
    </row>
    <row r="119" spans="1:20" x14ac:dyDescent="0.2">
      <c r="A119" s="36" t="s">
        <v>226</v>
      </c>
      <c r="B119" s="36" t="s">
        <v>217</v>
      </c>
      <c r="C119" s="36">
        <v>90444200</v>
      </c>
      <c r="D119" s="36" t="s">
        <v>277</v>
      </c>
      <c r="E119" s="12">
        <v>20</v>
      </c>
      <c r="F119" s="12">
        <v>150</v>
      </c>
      <c r="G119" s="12">
        <v>10</v>
      </c>
      <c r="H119" s="12">
        <v>400</v>
      </c>
      <c r="I119" s="12"/>
      <c r="J119" s="12"/>
      <c r="K119" s="12"/>
      <c r="L119" s="12">
        <v>400</v>
      </c>
      <c r="M119" s="36"/>
      <c r="N119" s="12">
        <f t="shared" si="18"/>
        <v>400</v>
      </c>
      <c r="O119" s="12">
        <f t="shared" si="19"/>
        <v>1</v>
      </c>
      <c r="P119" s="14"/>
      <c r="Q119" s="12">
        <v>0.06</v>
      </c>
      <c r="R119" s="15">
        <f t="shared" si="20"/>
        <v>0.06</v>
      </c>
    </row>
    <row r="120" spans="1:20" x14ac:dyDescent="0.2">
      <c r="A120" s="11" t="s">
        <v>191</v>
      </c>
      <c r="B120" s="11" t="s">
        <v>192</v>
      </c>
      <c r="C120" s="11" t="s">
        <v>191</v>
      </c>
      <c r="D120" s="11" t="s">
        <v>275</v>
      </c>
      <c r="E120" s="12">
        <v>20</v>
      </c>
      <c r="F120" s="12">
        <v>200</v>
      </c>
      <c r="G120" s="12">
        <v>10</v>
      </c>
      <c r="H120" s="12">
        <v>300</v>
      </c>
      <c r="I120" s="12"/>
      <c r="J120" s="12"/>
      <c r="K120" s="12"/>
      <c r="L120" s="12"/>
      <c r="M120" s="36"/>
      <c r="N120" s="12">
        <f t="shared" si="18"/>
        <v>0</v>
      </c>
      <c r="O120" s="12">
        <f t="shared" si="19"/>
        <v>0</v>
      </c>
      <c r="P120" s="14"/>
      <c r="Q120" s="12">
        <v>0.06</v>
      </c>
      <c r="R120" s="15">
        <f t="shared" si="20"/>
        <v>0</v>
      </c>
    </row>
    <row r="121" spans="1:20" x14ac:dyDescent="0.2">
      <c r="A121" s="11" t="s">
        <v>160</v>
      </c>
      <c r="B121" s="11" t="s">
        <v>161</v>
      </c>
      <c r="C121" s="11" t="s">
        <v>160</v>
      </c>
      <c r="D121" s="11" t="s">
        <v>275</v>
      </c>
      <c r="E121" s="12">
        <v>20</v>
      </c>
      <c r="F121" s="12">
        <v>300</v>
      </c>
      <c r="G121" s="12">
        <v>10</v>
      </c>
      <c r="H121" s="12">
        <v>200</v>
      </c>
      <c r="I121" s="12"/>
      <c r="J121" s="12"/>
      <c r="K121" s="12"/>
      <c r="L121" s="12"/>
      <c r="M121" s="13"/>
      <c r="N121" s="12">
        <f t="shared" si="18"/>
        <v>0</v>
      </c>
      <c r="O121" s="12">
        <f t="shared" si="19"/>
        <v>0</v>
      </c>
      <c r="P121" s="14"/>
      <c r="Q121" s="15">
        <v>0.06</v>
      </c>
      <c r="R121" s="15">
        <f t="shared" si="20"/>
        <v>0</v>
      </c>
    </row>
    <row r="122" spans="1:20" x14ac:dyDescent="0.2">
      <c r="A122" s="36" t="s">
        <v>215</v>
      </c>
      <c r="B122" s="36" t="s">
        <v>161</v>
      </c>
      <c r="C122" s="36">
        <v>90444300</v>
      </c>
      <c r="D122" s="36" t="s">
        <v>277</v>
      </c>
      <c r="E122" s="12" t="s">
        <v>46</v>
      </c>
      <c r="F122" s="12">
        <v>300</v>
      </c>
      <c r="G122" s="12">
        <v>10</v>
      </c>
      <c r="H122" s="12">
        <v>200</v>
      </c>
      <c r="I122" s="12"/>
      <c r="J122" s="12">
        <v>400</v>
      </c>
      <c r="K122" s="12">
        <v>200</v>
      </c>
      <c r="L122" s="12"/>
      <c r="M122" s="13"/>
      <c r="N122" s="12">
        <f t="shared" si="18"/>
        <v>600</v>
      </c>
      <c r="O122" s="12">
        <f t="shared" si="19"/>
        <v>3</v>
      </c>
      <c r="P122" s="14"/>
      <c r="Q122" s="15">
        <v>0.06</v>
      </c>
      <c r="R122" s="15">
        <f t="shared" si="20"/>
        <v>0.18</v>
      </c>
    </row>
    <row r="123" spans="1:20" x14ac:dyDescent="0.2">
      <c r="A123" s="11" t="s">
        <v>206</v>
      </c>
      <c r="B123" s="11" t="s">
        <v>114</v>
      </c>
      <c r="C123" s="11" t="s">
        <v>206</v>
      </c>
      <c r="D123" s="11" t="s">
        <v>275</v>
      </c>
      <c r="E123" s="12">
        <v>20</v>
      </c>
      <c r="F123" s="12">
        <v>450</v>
      </c>
      <c r="G123" s="12">
        <v>10</v>
      </c>
      <c r="H123" s="12">
        <v>100</v>
      </c>
      <c r="I123" s="12"/>
      <c r="J123" s="12"/>
      <c r="K123" s="12"/>
      <c r="L123" s="12"/>
      <c r="M123" s="25"/>
      <c r="N123" s="12">
        <f t="shared" si="18"/>
        <v>0</v>
      </c>
      <c r="O123" s="12">
        <f t="shared" si="19"/>
        <v>0</v>
      </c>
      <c r="P123" s="14"/>
      <c r="Q123" s="15">
        <v>0.08</v>
      </c>
      <c r="R123" s="15">
        <f t="shared" si="20"/>
        <v>0</v>
      </c>
    </row>
    <row r="124" spans="1:20" x14ac:dyDescent="0.2">
      <c r="A124" s="36" t="s">
        <v>113</v>
      </c>
      <c r="B124" s="36" t="s">
        <v>114</v>
      </c>
      <c r="C124" s="36">
        <v>90444400</v>
      </c>
      <c r="D124" s="36" t="s">
        <v>277</v>
      </c>
      <c r="E124" s="12" t="s">
        <v>46</v>
      </c>
      <c r="F124" s="12">
        <v>450</v>
      </c>
      <c r="G124" s="12">
        <v>10</v>
      </c>
      <c r="H124" s="12">
        <v>100</v>
      </c>
      <c r="I124" s="12"/>
      <c r="J124" s="12">
        <v>100</v>
      </c>
      <c r="K124" s="12"/>
      <c r="L124" s="12">
        <v>200</v>
      </c>
      <c r="M124" s="13"/>
      <c r="N124" s="12">
        <f t="shared" si="18"/>
        <v>300</v>
      </c>
      <c r="O124" s="12">
        <f t="shared" si="19"/>
        <v>3</v>
      </c>
      <c r="P124" s="14"/>
      <c r="Q124" s="15">
        <v>0.08</v>
      </c>
      <c r="R124" s="15">
        <f t="shared" si="20"/>
        <v>0.24</v>
      </c>
    </row>
    <row r="125" spans="1:20" x14ac:dyDescent="0.2">
      <c r="A125" s="11" t="s">
        <v>115</v>
      </c>
      <c r="B125" s="11" t="s">
        <v>116</v>
      </c>
      <c r="C125" s="11" t="s">
        <v>115</v>
      </c>
      <c r="D125" s="11" t="s">
        <v>275</v>
      </c>
      <c r="E125" s="12">
        <v>20</v>
      </c>
      <c r="F125" s="12">
        <v>600</v>
      </c>
      <c r="G125" s="12">
        <v>10</v>
      </c>
      <c r="H125" s="12">
        <v>100</v>
      </c>
      <c r="I125" s="12"/>
      <c r="J125" s="12"/>
      <c r="K125" s="12"/>
      <c r="L125" s="12"/>
      <c r="M125" s="13"/>
      <c r="N125" s="12">
        <f t="shared" si="18"/>
        <v>0</v>
      </c>
      <c r="O125" s="12">
        <f t="shared" si="19"/>
        <v>0</v>
      </c>
      <c r="P125" s="14"/>
      <c r="Q125" s="15">
        <v>0.06</v>
      </c>
      <c r="R125" s="15">
        <f t="shared" si="20"/>
        <v>0</v>
      </c>
    </row>
    <row r="126" spans="1:20" x14ac:dyDescent="0.2">
      <c r="A126" s="36" t="s">
        <v>188</v>
      </c>
      <c r="B126" s="36" t="s">
        <v>116</v>
      </c>
      <c r="C126" s="36">
        <v>90444600</v>
      </c>
      <c r="D126" s="36" t="s">
        <v>277</v>
      </c>
      <c r="E126" s="12" t="s">
        <v>46</v>
      </c>
      <c r="F126" s="12">
        <v>600</v>
      </c>
      <c r="G126" s="12">
        <v>10</v>
      </c>
      <c r="H126" s="12">
        <v>100</v>
      </c>
      <c r="I126" s="12"/>
      <c r="J126" s="12"/>
      <c r="K126" s="12"/>
      <c r="L126" s="12"/>
      <c r="M126" s="13"/>
      <c r="N126" s="12">
        <f t="shared" si="18"/>
        <v>0</v>
      </c>
      <c r="O126" s="12">
        <f t="shared" si="19"/>
        <v>0</v>
      </c>
      <c r="P126" s="14"/>
      <c r="Q126" s="15">
        <v>0.06</v>
      </c>
      <c r="R126" s="15">
        <f t="shared" si="20"/>
        <v>0</v>
      </c>
    </row>
    <row r="127" spans="1:20" x14ac:dyDescent="0.2">
      <c r="A127" s="11" t="s">
        <v>117</v>
      </c>
      <c r="B127" s="11" t="s">
        <v>118</v>
      </c>
      <c r="C127" s="11" t="s">
        <v>117</v>
      </c>
      <c r="D127" s="11" t="s">
        <v>275</v>
      </c>
      <c r="E127" s="12">
        <v>20</v>
      </c>
      <c r="F127" s="12">
        <v>750</v>
      </c>
      <c r="G127" s="12">
        <v>10</v>
      </c>
      <c r="H127" s="12">
        <v>100</v>
      </c>
      <c r="I127" s="12"/>
      <c r="J127" s="12"/>
      <c r="K127" s="12"/>
      <c r="L127" s="12"/>
      <c r="M127" s="13"/>
      <c r="N127" s="12">
        <f t="shared" si="18"/>
        <v>0</v>
      </c>
      <c r="O127" s="12">
        <f t="shared" si="19"/>
        <v>0</v>
      </c>
      <c r="P127" s="14"/>
      <c r="Q127" s="15">
        <v>7.0000000000000007E-2</v>
      </c>
      <c r="R127" s="15">
        <f t="shared" si="20"/>
        <v>0</v>
      </c>
    </row>
    <row r="128" spans="1:20" x14ac:dyDescent="0.2">
      <c r="A128" s="36" t="s">
        <v>189</v>
      </c>
      <c r="B128" s="36" t="s">
        <v>118</v>
      </c>
      <c r="C128" s="36">
        <v>90444700</v>
      </c>
      <c r="D128" s="36" t="s">
        <v>277</v>
      </c>
      <c r="E128" s="12" t="s">
        <v>46</v>
      </c>
      <c r="F128" s="12">
        <v>750</v>
      </c>
      <c r="G128" s="12">
        <v>10</v>
      </c>
      <c r="H128" s="12">
        <v>100</v>
      </c>
      <c r="I128" s="12"/>
      <c r="J128" s="12"/>
      <c r="K128" s="12"/>
      <c r="L128" s="12"/>
      <c r="M128" s="13"/>
      <c r="N128" s="12">
        <f t="shared" si="18"/>
        <v>0</v>
      </c>
      <c r="O128" s="12">
        <f t="shared" si="19"/>
        <v>0</v>
      </c>
      <c r="P128" s="14"/>
      <c r="Q128" s="15">
        <v>7.0000000000000007E-2</v>
      </c>
      <c r="R128" s="15">
        <f t="shared" si="20"/>
        <v>0</v>
      </c>
    </row>
    <row r="129" spans="1:20" x14ac:dyDescent="0.2">
      <c r="A129" s="11" t="s">
        <v>119</v>
      </c>
      <c r="B129" s="11" t="s">
        <v>120</v>
      </c>
      <c r="C129" s="11" t="s">
        <v>119</v>
      </c>
      <c r="D129" s="11" t="s">
        <v>275</v>
      </c>
      <c r="E129" s="12">
        <v>20</v>
      </c>
      <c r="F129" s="12">
        <v>900</v>
      </c>
      <c r="G129" s="12">
        <v>10</v>
      </c>
      <c r="H129" s="12">
        <v>50</v>
      </c>
      <c r="I129" s="12"/>
      <c r="J129" s="12"/>
      <c r="K129" s="12"/>
      <c r="L129" s="12"/>
      <c r="M129" s="13"/>
      <c r="N129" s="12">
        <f t="shared" si="18"/>
        <v>0</v>
      </c>
      <c r="O129" s="12">
        <f t="shared" si="19"/>
        <v>0</v>
      </c>
      <c r="P129" s="14"/>
      <c r="Q129" s="15">
        <v>0.08</v>
      </c>
      <c r="R129" s="15">
        <f t="shared" si="20"/>
        <v>0</v>
      </c>
    </row>
    <row r="130" spans="1:20" x14ac:dyDescent="0.2">
      <c r="A130" s="36" t="s">
        <v>263</v>
      </c>
      <c r="B130" s="36" t="s">
        <v>120</v>
      </c>
      <c r="C130" s="36">
        <v>90444800</v>
      </c>
      <c r="D130" s="36" t="s">
        <v>277</v>
      </c>
      <c r="E130" s="12" t="s">
        <v>46</v>
      </c>
      <c r="F130" s="12">
        <v>900</v>
      </c>
      <c r="G130" s="12">
        <v>10</v>
      </c>
      <c r="H130" s="12">
        <v>50</v>
      </c>
      <c r="I130" s="12"/>
      <c r="J130" s="12"/>
      <c r="K130" s="12"/>
      <c r="L130" s="12"/>
      <c r="M130" s="13"/>
      <c r="N130" s="12">
        <f t="shared" si="18"/>
        <v>0</v>
      </c>
      <c r="O130" s="12">
        <f t="shared" si="19"/>
        <v>0</v>
      </c>
      <c r="P130" s="14"/>
      <c r="Q130" s="15">
        <v>0.08</v>
      </c>
      <c r="R130" s="15">
        <f t="shared" si="20"/>
        <v>0</v>
      </c>
    </row>
    <row r="131" spans="1:20" x14ac:dyDescent="0.2">
      <c r="A131" s="11" t="s">
        <v>121</v>
      </c>
      <c r="B131" s="11" t="s">
        <v>122</v>
      </c>
      <c r="C131" s="11" t="s">
        <v>121</v>
      </c>
      <c r="D131" s="11" t="s">
        <v>275</v>
      </c>
      <c r="E131" s="12">
        <v>20</v>
      </c>
      <c r="F131" s="12">
        <v>1200</v>
      </c>
      <c r="G131" s="12">
        <v>10</v>
      </c>
      <c r="H131" s="12">
        <v>50</v>
      </c>
      <c r="I131" s="12"/>
      <c r="J131" s="12"/>
      <c r="K131" s="12"/>
      <c r="L131" s="12"/>
      <c r="M131" s="13"/>
      <c r="N131" s="12">
        <f t="shared" si="18"/>
        <v>0</v>
      </c>
      <c r="O131" s="12">
        <f t="shared" si="19"/>
        <v>0</v>
      </c>
      <c r="P131" s="14"/>
      <c r="Q131" s="15">
        <v>0.11</v>
      </c>
      <c r="R131" s="15">
        <f t="shared" si="20"/>
        <v>0</v>
      </c>
    </row>
    <row r="132" spans="1:20" x14ac:dyDescent="0.2">
      <c r="A132" s="11" t="s">
        <v>207</v>
      </c>
      <c r="B132" s="11" t="s">
        <v>208</v>
      </c>
      <c r="C132" s="11" t="s">
        <v>207</v>
      </c>
      <c r="D132" s="11" t="s">
        <v>275</v>
      </c>
      <c r="E132" s="12">
        <v>20</v>
      </c>
      <c r="F132" s="12">
        <v>1500</v>
      </c>
      <c r="G132" s="12">
        <v>10</v>
      </c>
      <c r="H132" s="12">
        <v>50</v>
      </c>
      <c r="I132" s="12"/>
      <c r="J132" s="12"/>
      <c r="K132" s="12"/>
      <c r="L132" s="12"/>
      <c r="M132" s="13"/>
      <c r="N132" s="12">
        <f t="shared" si="18"/>
        <v>0</v>
      </c>
      <c r="O132" s="12">
        <f t="shared" si="19"/>
        <v>0</v>
      </c>
      <c r="P132" s="14"/>
      <c r="Q132" s="15">
        <v>7.0000000000000007E-2</v>
      </c>
      <c r="R132" s="15">
        <f t="shared" si="20"/>
        <v>0</v>
      </c>
    </row>
    <row r="133" spans="1:20" x14ac:dyDescent="0.2">
      <c r="A133" s="11" t="s">
        <v>209</v>
      </c>
      <c r="B133" s="11" t="s">
        <v>210</v>
      </c>
      <c r="C133" s="11" t="s">
        <v>209</v>
      </c>
      <c r="D133" s="11" t="s">
        <v>275</v>
      </c>
      <c r="E133" s="12">
        <v>20</v>
      </c>
      <c r="F133" s="12">
        <v>1800</v>
      </c>
      <c r="G133" s="12">
        <v>10</v>
      </c>
      <c r="H133" s="12">
        <v>50</v>
      </c>
      <c r="I133" s="12"/>
      <c r="J133" s="12"/>
      <c r="K133" s="12"/>
      <c r="L133" s="12"/>
      <c r="M133" s="13"/>
      <c r="N133" s="12">
        <f t="shared" si="18"/>
        <v>0</v>
      </c>
      <c r="O133" s="12">
        <f t="shared" si="19"/>
        <v>0</v>
      </c>
      <c r="P133" s="51"/>
      <c r="Q133" s="15">
        <v>0.09</v>
      </c>
      <c r="R133" s="15">
        <f t="shared" si="20"/>
        <v>0</v>
      </c>
      <c r="S133" s="43">
        <f>SUM(R118:R133)</f>
        <v>0.48</v>
      </c>
      <c r="T133" s="3">
        <f>S133*100/$S$151</f>
        <v>2.5130890052356021</v>
      </c>
    </row>
    <row r="134" spans="1:20" x14ac:dyDescent="0.2">
      <c r="A134" s="11" t="s">
        <v>123</v>
      </c>
      <c r="B134" s="11" t="s">
        <v>124</v>
      </c>
      <c r="C134" s="11" t="s">
        <v>123</v>
      </c>
      <c r="D134" s="11" t="s">
        <v>275</v>
      </c>
      <c r="E134" s="12">
        <v>25</v>
      </c>
      <c r="F134" s="12">
        <v>150</v>
      </c>
      <c r="G134" s="12">
        <v>10</v>
      </c>
      <c r="H134" s="12">
        <v>200</v>
      </c>
      <c r="I134" s="12"/>
      <c r="J134" s="12"/>
      <c r="K134" s="12"/>
      <c r="L134" s="12"/>
      <c r="M134" s="13"/>
      <c r="N134" s="12">
        <f t="shared" si="18"/>
        <v>0</v>
      </c>
      <c r="O134" s="12">
        <f t="shared" si="19"/>
        <v>0</v>
      </c>
      <c r="P134" s="14"/>
      <c r="Q134" s="15">
        <v>0.04</v>
      </c>
      <c r="R134" s="15">
        <f t="shared" si="20"/>
        <v>0</v>
      </c>
    </row>
    <row r="135" spans="1:20" x14ac:dyDescent="0.2">
      <c r="A135" s="36" t="s">
        <v>257</v>
      </c>
      <c r="B135" s="36" t="s">
        <v>124</v>
      </c>
      <c r="C135" s="36">
        <v>90445200</v>
      </c>
      <c r="D135" s="36" t="s">
        <v>277</v>
      </c>
      <c r="E135" s="12">
        <v>25</v>
      </c>
      <c r="F135" s="12">
        <v>150</v>
      </c>
      <c r="G135" s="12">
        <v>10</v>
      </c>
      <c r="H135" s="12">
        <v>200</v>
      </c>
      <c r="I135" s="12"/>
      <c r="J135" s="12"/>
      <c r="K135" s="12"/>
      <c r="L135" s="12"/>
      <c r="M135" s="13"/>
      <c r="N135" s="12">
        <f t="shared" si="18"/>
        <v>0</v>
      </c>
      <c r="O135" s="12">
        <f t="shared" si="19"/>
        <v>0</v>
      </c>
      <c r="P135" s="14"/>
      <c r="Q135" s="15">
        <v>0.04</v>
      </c>
      <c r="R135" s="15">
        <f t="shared" si="20"/>
        <v>0</v>
      </c>
    </row>
    <row r="136" spans="1:20" x14ac:dyDescent="0.2">
      <c r="A136" s="11" t="s">
        <v>125</v>
      </c>
      <c r="B136" s="11" t="s">
        <v>126</v>
      </c>
      <c r="C136" s="11" t="s">
        <v>125</v>
      </c>
      <c r="D136" s="11" t="s">
        <v>275</v>
      </c>
      <c r="E136" s="12">
        <v>25</v>
      </c>
      <c r="F136" s="12">
        <v>300</v>
      </c>
      <c r="G136" s="12">
        <v>10</v>
      </c>
      <c r="H136" s="12">
        <v>100</v>
      </c>
      <c r="I136" s="12"/>
      <c r="J136" s="12"/>
      <c r="K136" s="12"/>
      <c r="L136" s="12"/>
      <c r="M136" s="13"/>
      <c r="N136" s="12">
        <f t="shared" si="18"/>
        <v>0</v>
      </c>
      <c r="O136" s="12">
        <f t="shared" si="19"/>
        <v>0</v>
      </c>
      <c r="P136" s="14"/>
      <c r="Q136" s="15">
        <v>0.04</v>
      </c>
      <c r="R136" s="15">
        <f t="shared" si="20"/>
        <v>0</v>
      </c>
    </row>
    <row r="137" spans="1:20" x14ac:dyDescent="0.2">
      <c r="A137" s="36" t="s">
        <v>127</v>
      </c>
      <c r="B137" s="36" t="s">
        <v>126</v>
      </c>
      <c r="C137" s="36">
        <v>90445300</v>
      </c>
      <c r="D137" s="36" t="s">
        <v>277</v>
      </c>
      <c r="E137" s="12" t="s">
        <v>63</v>
      </c>
      <c r="F137" s="12">
        <v>300</v>
      </c>
      <c r="G137" s="12">
        <v>10</v>
      </c>
      <c r="H137" s="12">
        <v>100</v>
      </c>
      <c r="I137" s="12"/>
      <c r="J137" s="12"/>
      <c r="K137" s="12"/>
      <c r="L137" s="12">
        <v>300</v>
      </c>
      <c r="M137" s="13"/>
      <c r="N137" s="12">
        <f t="shared" si="18"/>
        <v>300</v>
      </c>
      <c r="O137" s="12">
        <f t="shared" si="19"/>
        <v>3</v>
      </c>
      <c r="P137" s="14"/>
      <c r="Q137" s="15">
        <v>0.04</v>
      </c>
      <c r="R137" s="15">
        <f t="shared" si="20"/>
        <v>0.12</v>
      </c>
    </row>
    <row r="138" spans="1:20" x14ac:dyDescent="0.2">
      <c r="A138" s="11" t="s">
        <v>128</v>
      </c>
      <c r="B138" s="11" t="s">
        <v>129</v>
      </c>
      <c r="C138" s="11" t="s">
        <v>128</v>
      </c>
      <c r="D138" s="11" t="s">
        <v>275</v>
      </c>
      <c r="E138" s="12">
        <v>25</v>
      </c>
      <c r="F138" s="12">
        <v>450</v>
      </c>
      <c r="G138" s="12">
        <v>10</v>
      </c>
      <c r="H138" s="12">
        <v>100</v>
      </c>
      <c r="I138" s="12"/>
      <c r="J138" s="12"/>
      <c r="K138" s="12"/>
      <c r="L138" s="12"/>
      <c r="M138" s="13"/>
      <c r="N138" s="12">
        <f t="shared" si="18"/>
        <v>0</v>
      </c>
      <c r="O138" s="12">
        <f t="shared" si="19"/>
        <v>0</v>
      </c>
      <c r="P138" s="14"/>
      <c r="Q138" s="15">
        <v>0.06</v>
      </c>
      <c r="R138" s="15">
        <f t="shared" si="20"/>
        <v>0</v>
      </c>
    </row>
    <row r="139" spans="1:20" x14ac:dyDescent="0.2">
      <c r="A139" s="36" t="s">
        <v>190</v>
      </c>
      <c r="B139" s="36" t="s">
        <v>129</v>
      </c>
      <c r="C139" s="36">
        <v>90445400</v>
      </c>
      <c r="D139" s="36" t="s">
        <v>277</v>
      </c>
      <c r="E139" s="12" t="s">
        <v>63</v>
      </c>
      <c r="F139" s="12">
        <v>450</v>
      </c>
      <c r="G139" s="12">
        <v>10</v>
      </c>
      <c r="H139" s="12">
        <v>100</v>
      </c>
      <c r="I139" s="12"/>
      <c r="J139" s="12">
        <v>300</v>
      </c>
      <c r="K139" s="12"/>
      <c r="L139" s="12"/>
      <c r="M139" s="13"/>
      <c r="N139" s="12">
        <f t="shared" si="18"/>
        <v>300</v>
      </c>
      <c r="O139" s="12">
        <f t="shared" si="19"/>
        <v>3</v>
      </c>
      <c r="P139" s="14"/>
      <c r="Q139" s="15">
        <v>0.06</v>
      </c>
      <c r="R139" s="15">
        <f t="shared" si="20"/>
        <v>0.18</v>
      </c>
    </row>
    <row r="140" spans="1:20" x14ac:dyDescent="0.2">
      <c r="A140" s="11" t="s">
        <v>130</v>
      </c>
      <c r="B140" s="11" t="s">
        <v>131</v>
      </c>
      <c r="C140" s="11" t="s">
        <v>130</v>
      </c>
      <c r="D140" s="11" t="s">
        <v>275</v>
      </c>
      <c r="E140" s="12">
        <v>25</v>
      </c>
      <c r="F140" s="12">
        <v>600</v>
      </c>
      <c r="G140" s="12">
        <v>10</v>
      </c>
      <c r="H140" s="12">
        <v>50</v>
      </c>
      <c r="I140" s="12"/>
      <c r="J140" s="12"/>
      <c r="K140" s="12"/>
      <c r="L140" s="12"/>
      <c r="M140" s="13"/>
      <c r="N140" s="12">
        <f t="shared" si="18"/>
        <v>0</v>
      </c>
      <c r="O140" s="12">
        <f t="shared" si="19"/>
        <v>0</v>
      </c>
      <c r="P140" s="14"/>
      <c r="Q140" s="15">
        <v>0.04</v>
      </c>
      <c r="R140" s="15">
        <f t="shared" si="20"/>
        <v>0</v>
      </c>
    </row>
    <row r="141" spans="1:20" x14ac:dyDescent="0.2">
      <c r="A141" s="36" t="s">
        <v>211</v>
      </c>
      <c r="B141" s="36" t="s">
        <v>131</v>
      </c>
      <c r="C141" s="36">
        <v>90445600</v>
      </c>
      <c r="D141" s="36" t="s">
        <v>277</v>
      </c>
      <c r="E141" s="12">
        <v>25</v>
      </c>
      <c r="F141" s="12">
        <v>600</v>
      </c>
      <c r="G141" s="12">
        <v>10</v>
      </c>
      <c r="H141" s="12">
        <v>50</v>
      </c>
      <c r="I141" s="12"/>
      <c r="J141" s="12"/>
      <c r="K141" s="12"/>
      <c r="L141" s="12"/>
      <c r="M141" s="13"/>
      <c r="N141" s="12">
        <f t="shared" si="18"/>
        <v>0</v>
      </c>
      <c r="O141" s="12">
        <f t="shared" si="19"/>
        <v>0</v>
      </c>
      <c r="P141" s="14"/>
      <c r="Q141" s="15">
        <v>0.04</v>
      </c>
      <c r="R141" s="15">
        <f t="shared" si="20"/>
        <v>0</v>
      </c>
    </row>
    <row r="142" spans="1:20" x14ac:dyDescent="0.2">
      <c r="A142" s="11" t="s">
        <v>162</v>
      </c>
      <c r="B142" s="11" t="s">
        <v>163</v>
      </c>
      <c r="C142" s="11" t="s">
        <v>162</v>
      </c>
      <c r="D142" s="11" t="s">
        <v>275</v>
      </c>
      <c r="E142" s="12">
        <v>25</v>
      </c>
      <c r="F142" s="12">
        <v>750</v>
      </c>
      <c r="G142" s="12">
        <v>10</v>
      </c>
      <c r="H142" s="12">
        <v>50</v>
      </c>
      <c r="I142" s="12"/>
      <c r="J142" s="12"/>
      <c r="K142" s="12"/>
      <c r="L142" s="12"/>
      <c r="M142" s="13"/>
      <c r="N142" s="12">
        <f t="shared" si="18"/>
        <v>0</v>
      </c>
      <c r="O142" s="12">
        <f t="shared" si="19"/>
        <v>0</v>
      </c>
      <c r="P142" s="14"/>
      <c r="Q142" s="15">
        <v>0.04</v>
      </c>
      <c r="R142" s="15">
        <f t="shared" si="20"/>
        <v>0</v>
      </c>
    </row>
    <row r="143" spans="1:20" x14ac:dyDescent="0.2">
      <c r="A143" s="36" t="s">
        <v>218</v>
      </c>
      <c r="B143" s="36" t="s">
        <v>163</v>
      </c>
      <c r="C143" s="31" t="s">
        <v>219</v>
      </c>
      <c r="D143" s="36" t="s">
        <v>277</v>
      </c>
      <c r="E143" s="12">
        <v>25</v>
      </c>
      <c r="F143" s="12">
        <v>750</v>
      </c>
      <c r="G143" s="12">
        <v>10</v>
      </c>
      <c r="H143" s="12">
        <v>50</v>
      </c>
      <c r="I143" s="12"/>
      <c r="J143" s="12"/>
      <c r="K143" s="12"/>
      <c r="L143" s="12"/>
      <c r="M143" s="13"/>
      <c r="N143" s="12">
        <f t="shared" si="18"/>
        <v>0</v>
      </c>
      <c r="O143" s="12">
        <f t="shared" si="19"/>
        <v>0</v>
      </c>
      <c r="P143" s="14"/>
      <c r="Q143" s="15">
        <v>0.04</v>
      </c>
      <c r="R143" s="15">
        <f t="shared" si="20"/>
        <v>0</v>
      </c>
    </row>
    <row r="144" spans="1:20" x14ac:dyDescent="0.2">
      <c r="A144" s="11" t="s">
        <v>132</v>
      </c>
      <c r="B144" s="11" t="s">
        <v>133</v>
      </c>
      <c r="C144" s="11" t="s">
        <v>132</v>
      </c>
      <c r="D144" s="11" t="s">
        <v>275</v>
      </c>
      <c r="E144" s="12">
        <v>25</v>
      </c>
      <c r="F144" s="12">
        <v>900</v>
      </c>
      <c r="G144" s="12">
        <v>10</v>
      </c>
      <c r="H144" s="12">
        <v>50</v>
      </c>
      <c r="I144" s="12"/>
      <c r="J144" s="12"/>
      <c r="K144" s="12"/>
      <c r="L144" s="12"/>
      <c r="M144" s="13"/>
      <c r="N144" s="12">
        <f t="shared" si="18"/>
        <v>0</v>
      </c>
      <c r="O144" s="12">
        <f t="shared" si="19"/>
        <v>0</v>
      </c>
      <c r="P144" s="14"/>
      <c r="Q144" s="15">
        <v>0.06</v>
      </c>
      <c r="R144" s="15">
        <f t="shared" si="20"/>
        <v>0</v>
      </c>
    </row>
    <row r="145" spans="1:20" x14ac:dyDescent="0.2">
      <c r="A145" s="36" t="s">
        <v>264</v>
      </c>
      <c r="B145" s="36" t="s">
        <v>133</v>
      </c>
      <c r="C145" s="31" t="s">
        <v>265</v>
      </c>
      <c r="D145" s="36" t="s">
        <v>277</v>
      </c>
      <c r="E145" s="12">
        <v>25</v>
      </c>
      <c r="F145" s="12">
        <v>900</v>
      </c>
      <c r="G145" s="12">
        <v>10</v>
      </c>
      <c r="H145" s="12">
        <v>50</v>
      </c>
      <c r="I145" s="12"/>
      <c r="J145" s="12"/>
      <c r="K145" s="12"/>
      <c r="L145" s="12"/>
      <c r="M145" s="13"/>
      <c r="N145" s="12">
        <f t="shared" si="18"/>
        <v>0</v>
      </c>
      <c r="O145" s="12">
        <f t="shared" si="19"/>
        <v>0</v>
      </c>
      <c r="P145" s="14"/>
      <c r="Q145" s="15">
        <v>0.06</v>
      </c>
      <c r="R145" s="15">
        <f t="shared" si="20"/>
        <v>0</v>
      </c>
    </row>
    <row r="146" spans="1:20" x14ac:dyDescent="0.2">
      <c r="A146" s="11" t="s">
        <v>134</v>
      </c>
      <c r="B146" s="11" t="s">
        <v>135</v>
      </c>
      <c r="C146" s="11" t="s">
        <v>134</v>
      </c>
      <c r="D146" s="11" t="s">
        <v>275</v>
      </c>
      <c r="E146" s="12">
        <v>25</v>
      </c>
      <c r="F146" s="12">
        <v>1200</v>
      </c>
      <c r="G146" s="12">
        <v>10</v>
      </c>
      <c r="H146" s="12">
        <v>50</v>
      </c>
      <c r="I146" s="12"/>
      <c r="J146" s="12"/>
      <c r="K146" s="12"/>
      <c r="L146" s="12"/>
      <c r="M146" s="13"/>
      <c r="N146" s="12">
        <f t="shared" si="18"/>
        <v>0</v>
      </c>
      <c r="O146" s="12">
        <f t="shared" si="19"/>
        <v>0</v>
      </c>
      <c r="P146" s="14"/>
      <c r="Q146" s="15">
        <v>0.08</v>
      </c>
      <c r="R146" s="15">
        <f t="shared" si="20"/>
        <v>0</v>
      </c>
    </row>
    <row r="147" spans="1:20" x14ac:dyDescent="0.2">
      <c r="A147" s="11" t="s">
        <v>238</v>
      </c>
      <c r="B147" s="11" t="s">
        <v>239</v>
      </c>
      <c r="C147" s="11" t="s">
        <v>238</v>
      </c>
      <c r="D147" s="11" t="s">
        <v>275</v>
      </c>
      <c r="E147" s="12">
        <v>25</v>
      </c>
      <c r="F147" s="12">
        <v>1524</v>
      </c>
      <c r="G147" s="12">
        <v>10</v>
      </c>
      <c r="H147" s="12">
        <v>50</v>
      </c>
      <c r="I147" s="12"/>
      <c r="J147" s="12"/>
      <c r="K147" s="12"/>
      <c r="L147" s="12"/>
      <c r="M147" s="13"/>
      <c r="N147" s="12">
        <f t="shared" si="18"/>
        <v>0</v>
      </c>
      <c r="O147" s="12">
        <f t="shared" si="19"/>
        <v>0</v>
      </c>
      <c r="P147" s="14"/>
      <c r="Q147" s="15">
        <v>0.08</v>
      </c>
      <c r="R147" s="15">
        <f t="shared" si="20"/>
        <v>0</v>
      </c>
    </row>
    <row r="148" spans="1:20" x14ac:dyDescent="0.2">
      <c r="A148" s="11" t="s">
        <v>164</v>
      </c>
      <c r="B148" s="11" t="s">
        <v>165</v>
      </c>
      <c r="C148" s="11" t="s">
        <v>164</v>
      </c>
      <c r="D148" s="11" t="s">
        <v>275</v>
      </c>
      <c r="E148" s="12">
        <v>25</v>
      </c>
      <c r="F148" s="12">
        <v>1800</v>
      </c>
      <c r="G148" s="12">
        <v>10</v>
      </c>
      <c r="H148" s="12">
        <v>50</v>
      </c>
      <c r="I148" s="12"/>
      <c r="J148" s="12"/>
      <c r="K148" s="12"/>
      <c r="L148" s="12"/>
      <c r="M148" s="13"/>
      <c r="N148" s="12">
        <f t="shared" si="18"/>
        <v>0</v>
      </c>
      <c r="O148" s="12">
        <f t="shared" si="19"/>
        <v>0</v>
      </c>
      <c r="P148" s="14"/>
      <c r="Q148" s="15">
        <v>0.12</v>
      </c>
      <c r="R148" s="15">
        <f t="shared" si="20"/>
        <v>0</v>
      </c>
    </row>
    <row r="149" spans="1:20" x14ac:dyDescent="0.2">
      <c r="A149" s="36" t="s">
        <v>227</v>
      </c>
      <c r="B149" s="36" t="s">
        <v>165</v>
      </c>
      <c r="C149" s="36">
        <v>90445900</v>
      </c>
      <c r="D149" s="36" t="s">
        <v>277</v>
      </c>
      <c r="E149" s="12">
        <v>25</v>
      </c>
      <c r="F149" s="12">
        <v>1800</v>
      </c>
      <c r="G149" s="12">
        <v>10</v>
      </c>
      <c r="H149" s="12">
        <v>50</v>
      </c>
      <c r="I149" s="12"/>
      <c r="J149" s="12"/>
      <c r="K149" s="12"/>
      <c r="L149" s="12"/>
      <c r="M149" s="13"/>
      <c r="N149" s="12">
        <f t="shared" si="18"/>
        <v>0</v>
      </c>
      <c r="O149" s="12">
        <f t="shared" si="19"/>
        <v>0</v>
      </c>
      <c r="P149" s="14"/>
      <c r="Q149" s="15">
        <v>0.12</v>
      </c>
      <c r="R149" s="15">
        <f t="shared" si="20"/>
        <v>0</v>
      </c>
      <c r="S149" s="43"/>
    </row>
    <row r="150" spans="1:20" x14ac:dyDescent="0.2">
      <c r="A150" s="36" t="s">
        <v>301</v>
      </c>
      <c r="B150" s="36" t="s">
        <v>302</v>
      </c>
      <c r="C150" s="36">
        <v>90446000</v>
      </c>
      <c r="D150" s="36" t="s">
        <v>277</v>
      </c>
      <c r="E150" s="12">
        <v>25</v>
      </c>
      <c r="F150" s="12">
        <v>2400</v>
      </c>
      <c r="G150" s="12">
        <v>10</v>
      </c>
      <c r="H150" s="12">
        <v>50</v>
      </c>
      <c r="I150" s="12"/>
      <c r="J150" s="12"/>
      <c r="K150" s="12"/>
      <c r="L150" s="12"/>
      <c r="M150" s="13"/>
      <c r="N150" s="12">
        <f t="shared" si="18"/>
        <v>0</v>
      </c>
      <c r="O150" s="12">
        <f t="shared" si="19"/>
        <v>0</v>
      </c>
      <c r="P150" s="14"/>
      <c r="Q150" s="15">
        <v>0.12</v>
      </c>
      <c r="R150" s="15">
        <f t="shared" si="20"/>
        <v>0</v>
      </c>
      <c r="S150" s="43">
        <f>SUM(R134:R150)</f>
        <v>0.3</v>
      </c>
      <c r="T150" s="3">
        <f>S150*100/$S$151</f>
        <v>1.5706806282722512</v>
      </c>
    </row>
    <row r="151" spans="1:20" x14ac:dyDescent="0.2">
      <c r="A151" s="313"/>
      <c r="B151" s="313"/>
      <c r="C151" s="313"/>
      <c r="D151" s="313"/>
      <c r="E151" s="313"/>
      <c r="F151" s="313"/>
      <c r="G151" s="313"/>
      <c r="H151" s="314"/>
      <c r="I151" s="36">
        <f t="shared" ref="I151:M151" si="21">SUBTOTAL(9,I5:I150)</f>
        <v>2250</v>
      </c>
      <c r="J151" s="36">
        <f t="shared" si="21"/>
        <v>5950</v>
      </c>
      <c r="K151" s="36">
        <f t="shared" si="21"/>
        <v>22000</v>
      </c>
      <c r="L151" s="36">
        <f t="shared" ref="L151" si="22">SUBTOTAL(9,L5:L150)</f>
        <v>3100</v>
      </c>
      <c r="M151" s="36">
        <f t="shared" si="21"/>
        <v>0</v>
      </c>
      <c r="N151" s="36">
        <f>SUBTOTAL(9,N5:N150)</f>
        <v>33300</v>
      </c>
      <c r="O151" s="36">
        <f>SUBTOTAL(9,O5:O150)</f>
        <v>347</v>
      </c>
      <c r="P151" s="32"/>
      <c r="Q151" s="12"/>
      <c r="R151" s="36">
        <f>SUBTOTAL(9,R5:R150)</f>
        <v>19.099999999999994</v>
      </c>
      <c r="S151" s="3">
        <f>SUM(S5:S150)</f>
        <v>19.100000000000001</v>
      </c>
      <c r="T151" s="3">
        <f>SUM(T5:T150)</f>
        <v>99.999999999999986</v>
      </c>
    </row>
    <row r="152" spans="1:20" x14ac:dyDescent="0.2">
      <c r="A152" s="312"/>
      <c r="B152" s="313"/>
      <c r="C152" s="313"/>
      <c r="D152" s="313"/>
      <c r="E152" s="313"/>
      <c r="F152" s="313"/>
      <c r="G152" s="313"/>
      <c r="H152" s="314"/>
      <c r="I152" s="36">
        <v>15</v>
      </c>
      <c r="J152" s="36">
        <v>65</v>
      </c>
      <c r="K152" s="36">
        <v>222</v>
      </c>
      <c r="L152" s="36">
        <v>45</v>
      </c>
      <c r="M152" s="36"/>
      <c r="N152" s="36"/>
      <c r="O152" s="36">
        <f>SUM(I152:M152)</f>
        <v>347</v>
      </c>
      <c r="R152" s="3">
        <f>R151/30</f>
        <v>0.63666666666666649</v>
      </c>
    </row>
    <row r="153" spans="1:20" x14ac:dyDescent="0.2">
      <c r="A153" s="312"/>
      <c r="B153" s="313"/>
      <c r="C153" s="313"/>
      <c r="D153" s="313"/>
      <c r="E153" s="313"/>
      <c r="F153" s="313"/>
      <c r="G153" s="313"/>
      <c r="H153" s="314"/>
      <c r="I153" s="36">
        <v>0.7</v>
      </c>
      <c r="J153" s="36">
        <v>2.94</v>
      </c>
      <c r="K153" s="36">
        <v>11.07</v>
      </c>
      <c r="L153" s="36">
        <v>4.3899999999999997</v>
      </c>
      <c r="M153" s="36"/>
      <c r="N153" s="36"/>
      <c r="O153" s="33">
        <f>SUM(I153:M153)</f>
        <v>19.100000000000001</v>
      </c>
    </row>
    <row r="154" spans="1:20" x14ac:dyDescent="0.2">
      <c r="A154" s="34"/>
      <c r="B154" s="34"/>
      <c r="C154" s="34"/>
      <c r="D154" s="34"/>
      <c r="E154" s="34"/>
      <c r="F154" s="34"/>
      <c r="G154" s="34"/>
      <c r="H154" s="34"/>
    </row>
    <row r="155" spans="1:20" x14ac:dyDescent="0.2">
      <c r="A155" s="28" t="s">
        <v>136</v>
      </c>
      <c r="B155" s="28" t="s">
        <v>136</v>
      </c>
      <c r="C155" s="30"/>
      <c r="D155" s="30"/>
      <c r="E155" s="8" t="s">
        <v>10</v>
      </c>
      <c r="F155" s="8" t="s">
        <v>137</v>
      </c>
      <c r="G155" s="300" t="s">
        <v>138</v>
      </c>
      <c r="H155" s="301"/>
      <c r="I155" s="20"/>
      <c r="J155" s="20"/>
      <c r="K155" s="20"/>
      <c r="L155" s="20"/>
      <c r="M155" s="20"/>
      <c r="N155" s="12"/>
      <c r="O155" s="12"/>
      <c r="P155" s="35"/>
      <c r="Q155" s="12"/>
      <c r="R155" s="15"/>
    </row>
    <row r="156" spans="1:20" x14ac:dyDescent="0.2">
      <c r="A156" s="36"/>
      <c r="B156" s="36"/>
      <c r="C156" s="36"/>
      <c r="D156" s="36"/>
      <c r="E156" s="8"/>
      <c r="F156" s="8"/>
      <c r="G156" s="8" t="s">
        <v>139</v>
      </c>
      <c r="H156" s="8" t="s">
        <v>140</v>
      </c>
      <c r="I156" s="8" t="s">
        <v>140</v>
      </c>
      <c r="J156" s="8" t="s">
        <v>140</v>
      </c>
      <c r="K156" s="8" t="s">
        <v>140</v>
      </c>
      <c r="L156" s="8"/>
      <c r="M156" s="8" t="s">
        <v>140</v>
      </c>
      <c r="N156" s="36" t="s">
        <v>140</v>
      </c>
      <c r="O156" s="36" t="s">
        <v>12</v>
      </c>
      <c r="P156" s="37"/>
      <c r="Q156" s="12"/>
      <c r="R156" s="15"/>
    </row>
    <row r="157" spans="1:20" x14ac:dyDescent="0.2">
      <c r="A157" s="38" t="s">
        <v>142</v>
      </c>
      <c r="B157" s="38" t="s">
        <v>143</v>
      </c>
      <c r="C157" s="38" t="s">
        <v>142</v>
      </c>
      <c r="D157" s="38" t="s">
        <v>142</v>
      </c>
      <c r="E157" s="12">
        <v>13</v>
      </c>
      <c r="F157" s="12">
        <v>25</v>
      </c>
      <c r="G157" s="12">
        <v>5</v>
      </c>
      <c r="H157" s="12">
        <v>125</v>
      </c>
      <c r="I157" s="12"/>
      <c r="J157" s="12"/>
      <c r="K157" s="12"/>
      <c r="L157" s="12"/>
      <c r="M157" s="12"/>
      <c r="N157" s="12">
        <f>SUM(I157:M157)</f>
        <v>0</v>
      </c>
      <c r="O157" s="12">
        <f>$N157/$H157</f>
        <v>0</v>
      </c>
      <c r="P157" s="39"/>
      <c r="Q157" s="15">
        <v>0.09</v>
      </c>
      <c r="R157" s="15">
        <f>$O157*$Q157</f>
        <v>0</v>
      </c>
    </row>
    <row r="158" spans="1:20" x14ac:dyDescent="0.2">
      <c r="A158" s="38" t="s">
        <v>144</v>
      </c>
      <c r="B158" s="38" t="s">
        <v>145</v>
      </c>
      <c r="C158" s="38" t="s">
        <v>144</v>
      </c>
      <c r="D158" s="38" t="s">
        <v>144</v>
      </c>
      <c r="E158" s="12">
        <v>19</v>
      </c>
      <c r="F158" s="12">
        <v>25</v>
      </c>
      <c r="G158" s="12">
        <v>5</v>
      </c>
      <c r="H158" s="12">
        <v>125</v>
      </c>
      <c r="I158" s="12"/>
      <c r="J158" s="12"/>
      <c r="K158" s="12"/>
      <c r="L158" s="12"/>
      <c r="M158" s="12"/>
      <c r="N158" s="12">
        <f>SUM(I158:M158)</f>
        <v>0</v>
      </c>
      <c r="O158" s="12">
        <f>$N158/$H158</f>
        <v>0</v>
      </c>
      <c r="P158" s="39"/>
      <c r="Q158" s="15">
        <v>0.15</v>
      </c>
      <c r="R158" s="15">
        <f>$O158*$Q158</f>
        <v>0</v>
      </c>
    </row>
    <row r="159" spans="1:20" x14ac:dyDescent="0.2">
      <c r="B159" s="3"/>
      <c r="I159" s="36">
        <f t="shared" ref="I159:M159" si="23">SUM(I157:I158)</f>
        <v>0</v>
      </c>
      <c r="J159" s="36">
        <f t="shared" si="23"/>
        <v>0</v>
      </c>
      <c r="K159" s="36">
        <f t="shared" si="23"/>
        <v>0</v>
      </c>
      <c r="L159" s="36"/>
      <c r="M159" s="36">
        <f t="shared" si="23"/>
        <v>0</v>
      </c>
      <c r="N159" s="36">
        <f>SUBTOTAL(9,N157:N158)</f>
        <v>0</v>
      </c>
      <c r="O159" s="36">
        <f>SUBTOTAL(9,O157:O158)</f>
        <v>0</v>
      </c>
      <c r="P159" s="37"/>
      <c r="Q159" s="12"/>
      <c r="R159" s="33">
        <f>SUBTOTAL(9,R157:R158)</f>
        <v>0</v>
      </c>
    </row>
    <row r="160" spans="1:20" x14ac:dyDescent="0.2">
      <c r="B160" s="3"/>
      <c r="I160" s="40"/>
      <c r="J160" s="40"/>
      <c r="K160" s="40"/>
      <c r="L160" s="40"/>
      <c r="M160" s="40"/>
      <c r="N160" s="36">
        <v>0</v>
      </c>
      <c r="O160" s="36">
        <v>0</v>
      </c>
      <c r="P160" s="35"/>
      <c r="Q160" s="12"/>
      <c r="R160" s="33">
        <v>0</v>
      </c>
    </row>
  </sheetData>
  <autoFilter ref="D3:D153"/>
  <mergeCells count="10">
    <mergeCell ref="A153:H153"/>
    <mergeCell ref="G155:H155"/>
    <mergeCell ref="A1:D1"/>
    <mergeCell ref="A2:D2"/>
    <mergeCell ref="G3:H3"/>
    <mergeCell ref="N3:O3"/>
    <mergeCell ref="Q3:R3"/>
    <mergeCell ref="A117:B117"/>
    <mergeCell ref="A151:H151"/>
    <mergeCell ref="A152:H152"/>
  </mergeCells>
  <conditionalFormatting sqref="A5:XFD150">
    <cfRule type="expression" dxfId="33" priority="2">
      <formula>MOD(ROW(),2)</formula>
    </cfRule>
  </conditionalFormatting>
  <conditionalFormatting sqref="N5:N150">
    <cfRule type="cellIs" dxfId="32" priority="1" operator="greaterThan">
      <formula>10000</formula>
    </cfRule>
    <cfRule type="cellIs" dxfId="31" priority="4" operator="greaterThan">
      <formula>10000</formula>
    </cfRule>
  </conditionalFormatting>
  <conditionalFormatting sqref="N118:N150">
    <cfRule type="cellIs" dxfId="30" priority="9" operator="greaterThan">
      <formula>2000</formula>
    </cfRule>
  </conditionalFormatting>
  <conditionalFormatting sqref="R5:R116">
    <cfRule type="cellIs" dxfId="29" priority="3" operator="greaterThan">
      <formula>10</formula>
    </cfRule>
  </conditionalFormatting>
  <pageMargins left="0.25" right="0.25" top="0.75" bottom="0.75" header="0.3" footer="0.3"/>
  <pageSetup paperSize="9" scale="77" fitToHeight="0" orientation="landscape" r:id="rId1"/>
  <headerFooter alignWithMargins="0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2">
    <pageSetUpPr fitToPage="1"/>
  </sheetPr>
  <dimension ref="A1:S160"/>
  <sheetViews>
    <sheetView zoomScaleNormal="100" workbookViewId="0">
      <pane xSplit="4" ySplit="4" topLeftCell="E5" activePane="bottomRight" state="frozen"/>
      <selection pane="topRight" activeCell="D1" sqref="D1"/>
      <selection pane="bottomLeft" activeCell="A4" sqref="A4"/>
      <selection pane="bottomRight" activeCell="E5" sqref="E5"/>
    </sheetView>
  </sheetViews>
  <sheetFormatPr defaultColWidth="9.140625" defaultRowHeight="12.75" x14ac:dyDescent="0.2"/>
  <cols>
    <col min="1" max="1" width="12.5703125" style="3" customWidth="1"/>
    <col min="2" max="2" width="14" style="41" customWidth="1"/>
    <col min="3" max="3" width="14" style="3" bestFit="1" customWidth="1"/>
    <col min="4" max="4" width="12.28515625" style="3" customWidth="1"/>
    <col min="5" max="5" width="7.85546875" style="3" customWidth="1"/>
    <col min="6" max="6" width="8.5703125" style="3" customWidth="1"/>
    <col min="7" max="7" width="6.140625" style="3" customWidth="1"/>
    <col min="8" max="8" width="6.42578125" style="3" customWidth="1"/>
    <col min="9" max="11" width="10.140625" style="3" customWidth="1"/>
    <col min="12" max="12" width="8.28515625" style="3" customWidth="1"/>
    <col min="13" max="13" width="10.7109375" style="3" bestFit="1" customWidth="1"/>
    <col min="14" max="14" width="8.28515625" style="3" bestFit="1" customWidth="1"/>
    <col min="15" max="16" width="9.42578125" style="3" customWidth="1"/>
    <col min="17" max="17" width="9.28515625" style="3" customWidth="1"/>
    <col min="18" max="16384" width="9.140625" style="3"/>
  </cols>
  <sheetData>
    <row r="1" spans="1:17" x14ac:dyDescent="0.2">
      <c r="A1" s="315" t="s">
        <v>281</v>
      </c>
      <c r="B1" s="315"/>
      <c r="C1" s="315"/>
      <c r="D1" s="315"/>
      <c r="I1" s="46" t="s">
        <v>307</v>
      </c>
      <c r="J1" s="46" t="s">
        <v>312</v>
      </c>
      <c r="K1" s="46" t="s">
        <v>316</v>
      </c>
    </row>
    <row r="2" spans="1:17" x14ac:dyDescent="0.2">
      <c r="A2" s="316" t="s">
        <v>317</v>
      </c>
      <c r="B2" s="317"/>
      <c r="C2" s="317"/>
      <c r="D2" s="317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30"/>
    </row>
    <row r="3" spans="1:17" x14ac:dyDescent="0.2">
      <c r="A3" s="4" t="s">
        <v>0</v>
      </c>
      <c r="B3" s="4" t="s">
        <v>1</v>
      </c>
      <c r="C3" s="4" t="s">
        <v>2</v>
      </c>
      <c r="D3" s="4" t="s">
        <v>274</v>
      </c>
      <c r="E3" s="4" t="s">
        <v>3</v>
      </c>
      <c r="F3" s="4" t="s">
        <v>4</v>
      </c>
      <c r="G3" s="300" t="s">
        <v>5</v>
      </c>
      <c r="H3" s="301"/>
      <c r="I3" s="50" t="s">
        <v>290</v>
      </c>
      <c r="J3" s="50" t="s">
        <v>304</v>
      </c>
      <c r="K3" s="50" t="s">
        <v>308</v>
      </c>
      <c r="L3" s="5"/>
      <c r="M3" s="300" t="s">
        <v>6</v>
      </c>
      <c r="N3" s="301"/>
      <c r="O3" s="6"/>
      <c r="P3" s="300" t="s">
        <v>7</v>
      </c>
      <c r="Q3" s="301"/>
    </row>
    <row r="4" spans="1:17" x14ac:dyDescent="0.2">
      <c r="A4" s="37" t="s">
        <v>8</v>
      </c>
      <c r="B4" s="37"/>
      <c r="C4" s="49"/>
      <c r="D4" s="49"/>
      <c r="E4" s="7" t="s">
        <v>9</v>
      </c>
      <c r="F4" s="36" t="s">
        <v>10</v>
      </c>
      <c r="G4" s="8" t="s">
        <v>11</v>
      </c>
      <c r="H4" s="8" t="s">
        <v>12</v>
      </c>
      <c r="I4" s="36" t="s">
        <v>291</v>
      </c>
      <c r="J4" s="36" t="s">
        <v>305</v>
      </c>
      <c r="K4" s="36" t="s">
        <v>309</v>
      </c>
      <c r="L4" s="36"/>
      <c r="M4" s="8" t="s">
        <v>13</v>
      </c>
      <c r="N4" s="8" t="s">
        <v>12</v>
      </c>
      <c r="O4" s="9"/>
      <c r="P4" s="10" t="s">
        <v>14</v>
      </c>
      <c r="Q4" s="10" t="s">
        <v>15</v>
      </c>
    </row>
    <row r="5" spans="1:17" x14ac:dyDescent="0.2">
      <c r="A5" s="11" t="s">
        <v>146</v>
      </c>
      <c r="B5" s="11" t="s">
        <v>147</v>
      </c>
      <c r="C5" s="11" t="s">
        <v>146</v>
      </c>
      <c r="D5" s="11" t="s">
        <v>275</v>
      </c>
      <c r="E5" s="12">
        <v>15</v>
      </c>
      <c r="F5" s="12">
        <v>1800</v>
      </c>
      <c r="G5" s="12">
        <v>10</v>
      </c>
      <c r="H5" s="12">
        <v>50</v>
      </c>
      <c r="I5" s="12"/>
      <c r="J5" s="12"/>
      <c r="K5" s="12"/>
      <c r="L5" s="13"/>
      <c r="M5" s="12">
        <f t="shared" ref="M5:M20" si="0">SUM(I5:L5)</f>
        <v>0</v>
      </c>
      <c r="N5" s="12">
        <f t="shared" ref="N5:N20" si="1">$M5/$H5</f>
        <v>0</v>
      </c>
      <c r="O5" s="14"/>
      <c r="P5" s="15">
        <v>0.06</v>
      </c>
      <c r="Q5" s="15">
        <f t="shared" ref="Q5:Q20" si="2">$N5*$P5</f>
        <v>0</v>
      </c>
    </row>
    <row r="6" spans="1:17" x14ac:dyDescent="0.2">
      <c r="A6" s="16" t="s">
        <v>244</v>
      </c>
      <c r="B6" s="16" t="s">
        <v>147</v>
      </c>
      <c r="C6" s="16" t="s">
        <v>245</v>
      </c>
      <c r="D6" s="16" t="s">
        <v>276</v>
      </c>
      <c r="E6" s="12">
        <v>15</v>
      </c>
      <c r="F6" s="12">
        <v>1800</v>
      </c>
      <c r="G6" s="12">
        <v>10</v>
      </c>
      <c r="H6" s="12">
        <v>50</v>
      </c>
      <c r="I6" s="12"/>
      <c r="J6" s="12"/>
      <c r="K6" s="12"/>
      <c r="L6" s="13"/>
      <c r="M6" s="12">
        <f t="shared" si="0"/>
        <v>0</v>
      </c>
      <c r="N6" s="12">
        <f t="shared" si="1"/>
        <v>0</v>
      </c>
      <c r="O6" s="14"/>
      <c r="P6" s="15">
        <v>0.06</v>
      </c>
      <c r="Q6" s="15">
        <f t="shared" si="2"/>
        <v>0</v>
      </c>
    </row>
    <row r="7" spans="1:17" x14ac:dyDescent="0.2">
      <c r="A7" s="11" t="s">
        <v>148</v>
      </c>
      <c r="B7" s="11" t="s">
        <v>149</v>
      </c>
      <c r="C7" s="11" t="s">
        <v>148</v>
      </c>
      <c r="D7" s="11" t="s">
        <v>275</v>
      </c>
      <c r="E7" s="12">
        <v>15</v>
      </c>
      <c r="F7" s="12">
        <v>1524</v>
      </c>
      <c r="G7" s="12">
        <v>10</v>
      </c>
      <c r="H7" s="12">
        <v>50</v>
      </c>
      <c r="I7" s="12"/>
      <c r="J7" s="12"/>
      <c r="K7" s="12"/>
      <c r="L7" s="13"/>
      <c r="M7" s="12">
        <f t="shared" si="0"/>
        <v>0</v>
      </c>
      <c r="N7" s="12">
        <f t="shared" si="1"/>
        <v>0</v>
      </c>
      <c r="O7" s="14"/>
      <c r="P7" s="15">
        <v>0.05</v>
      </c>
      <c r="Q7" s="15">
        <f t="shared" si="2"/>
        <v>0</v>
      </c>
    </row>
    <row r="8" spans="1:17" x14ac:dyDescent="0.2">
      <c r="A8" s="16" t="s">
        <v>246</v>
      </c>
      <c r="B8" s="16" t="s">
        <v>149</v>
      </c>
      <c r="C8" s="16" t="s">
        <v>247</v>
      </c>
      <c r="D8" s="16" t="s">
        <v>276</v>
      </c>
      <c r="E8" s="12">
        <v>15</v>
      </c>
      <c r="F8" s="12">
        <v>1500</v>
      </c>
      <c r="G8" s="12">
        <v>10</v>
      </c>
      <c r="H8" s="12">
        <v>50</v>
      </c>
      <c r="I8" s="12"/>
      <c r="J8" s="12"/>
      <c r="K8" s="12"/>
      <c r="L8" s="13"/>
      <c r="M8" s="12">
        <f t="shared" si="0"/>
        <v>0</v>
      </c>
      <c r="N8" s="12">
        <f t="shared" si="1"/>
        <v>0</v>
      </c>
      <c r="O8" s="14"/>
      <c r="P8" s="15">
        <v>0.05</v>
      </c>
      <c r="Q8" s="15">
        <f t="shared" si="2"/>
        <v>0</v>
      </c>
    </row>
    <row r="9" spans="1:17" x14ac:dyDescent="0.2">
      <c r="A9" s="11" t="s">
        <v>16</v>
      </c>
      <c r="B9" s="11" t="s">
        <v>17</v>
      </c>
      <c r="C9" s="11" t="s">
        <v>16</v>
      </c>
      <c r="D9" s="11" t="s">
        <v>275</v>
      </c>
      <c r="E9" s="12">
        <v>15</v>
      </c>
      <c r="F9" s="12">
        <v>1220</v>
      </c>
      <c r="G9" s="12">
        <v>10</v>
      </c>
      <c r="H9" s="12">
        <v>50</v>
      </c>
      <c r="I9" s="12"/>
      <c r="J9" s="12"/>
      <c r="K9" s="12">
        <v>1000</v>
      </c>
      <c r="L9" s="13"/>
      <c r="M9" s="12">
        <f t="shared" si="0"/>
        <v>1000</v>
      </c>
      <c r="N9" s="12">
        <f t="shared" si="1"/>
        <v>20</v>
      </c>
      <c r="O9" s="14"/>
      <c r="P9" s="15">
        <v>0.04</v>
      </c>
      <c r="Q9" s="15">
        <f t="shared" si="2"/>
        <v>0.8</v>
      </c>
    </row>
    <row r="10" spans="1:17" x14ac:dyDescent="0.2">
      <c r="A10" s="16" t="s">
        <v>18</v>
      </c>
      <c r="B10" s="16" t="s">
        <v>17</v>
      </c>
      <c r="C10" s="16" t="s">
        <v>19</v>
      </c>
      <c r="D10" s="16" t="s">
        <v>276</v>
      </c>
      <c r="E10" s="12">
        <v>15</v>
      </c>
      <c r="F10" s="12">
        <v>1200</v>
      </c>
      <c r="G10" s="12">
        <v>10</v>
      </c>
      <c r="H10" s="12">
        <v>50</v>
      </c>
      <c r="I10" s="12"/>
      <c r="J10" s="12"/>
      <c r="K10" s="12"/>
      <c r="L10" s="13"/>
      <c r="M10" s="12">
        <f t="shared" si="0"/>
        <v>0</v>
      </c>
      <c r="N10" s="12">
        <f t="shared" si="1"/>
        <v>0</v>
      </c>
      <c r="O10" s="14"/>
      <c r="P10" s="15">
        <v>0.04</v>
      </c>
      <c r="Q10" s="15">
        <f t="shared" si="2"/>
        <v>0</v>
      </c>
    </row>
    <row r="11" spans="1:17" x14ac:dyDescent="0.2">
      <c r="A11" s="11" t="s">
        <v>20</v>
      </c>
      <c r="B11" s="11" t="s">
        <v>21</v>
      </c>
      <c r="C11" s="11" t="s">
        <v>20</v>
      </c>
      <c r="D11" s="11" t="s">
        <v>275</v>
      </c>
      <c r="E11" s="12">
        <v>15</v>
      </c>
      <c r="F11" s="12">
        <v>915</v>
      </c>
      <c r="G11" s="12">
        <v>10</v>
      </c>
      <c r="H11" s="12">
        <v>100</v>
      </c>
      <c r="I11" s="12"/>
      <c r="J11" s="12"/>
      <c r="K11" s="12"/>
      <c r="L11" s="13"/>
      <c r="M11" s="12">
        <f t="shared" si="0"/>
        <v>0</v>
      </c>
      <c r="N11" s="12">
        <f t="shared" si="1"/>
        <v>0</v>
      </c>
      <c r="O11" s="14"/>
      <c r="P11" s="15">
        <v>0.05</v>
      </c>
      <c r="Q11" s="15">
        <f t="shared" si="2"/>
        <v>0</v>
      </c>
    </row>
    <row r="12" spans="1:17" x14ac:dyDescent="0.2">
      <c r="A12" s="16" t="s">
        <v>22</v>
      </c>
      <c r="B12" s="16" t="s">
        <v>21</v>
      </c>
      <c r="C12" s="16" t="s">
        <v>23</v>
      </c>
      <c r="D12" s="16" t="s">
        <v>276</v>
      </c>
      <c r="E12" s="12">
        <v>15</v>
      </c>
      <c r="F12" s="12">
        <v>900</v>
      </c>
      <c r="G12" s="12">
        <v>10</v>
      </c>
      <c r="H12" s="12">
        <v>100</v>
      </c>
      <c r="I12" s="12"/>
      <c r="J12" s="12"/>
      <c r="K12" s="12"/>
      <c r="L12" s="13"/>
      <c r="M12" s="12">
        <f t="shared" si="0"/>
        <v>0</v>
      </c>
      <c r="N12" s="12">
        <f t="shared" si="1"/>
        <v>0</v>
      </c>
      <c r="O12" s="14"/>
      <c r="P12" s="15">
        <v>0.05</v>
      </c>
      <c r="Q12" s="15">
        <f t="shared" si="2"/>
        <v>0</v>
      </c>
    </row>
    <row r="13" spans="1:17" x14ac:dyDescent="0.2">
      <c r="A13" s="13" t="s">
        <v>166</v>
      </c>
      <c r="B13" s="13" t="s">
        <v>21</v>
      </c>
      <c r="C13" s="13">
        <v>90441800</v>
      </c>
      <c r="D13" s="36" t="s">
        <v>277</v>
      </c>
      <c r="E13" s="12" t="s">
        <v>167</v>
      </c>
      <c r="F13" s="12">
        <v>900</v>
      </c>
      <c r="G13" s="12">
        <v>10</v>
      </c>
      <c r="H13" s="12">
        <v>100</v>
      </c>
      <c r="I13" s="12"/>
      <c r="J13" s="12"/>
      <c r="K13" s="12"/>
      <c r="L13" s="13"/>
      <c r="M13" s="12">
        <f t="shared" si="0"/>
        <v>0</v>
      </c>
      <c r="N13" s="12">
        <f t="shared" si="1"/>
        <v>0</v>
      </c>
      <c r="O13" s="14"/>
      <c r="P13" s="15">
        <v>0.05</v>
      </c>
      <c r="Q13" s="15">
        <f t="shared" si="2"/>
        <v>0</v>
      </c>
    </row>
    <row r="14" spans="1:17" x14ac:dyDescent="0.2">
      <c r="A14" s="11" t="s">
        <v>150</v>
      </c>
      <c r="B14" s="11" t="s">
        <v>151</v>
      </c>
      <c r="C14" s="11" t="s">
        <v>150</v>
      </c>
      <c r="D14" s="11" t="s">
        <v>275</v>
      </c>
      <c r="E14" s="12">
        <v>15</v>
      </c>
      <c r="F14" s="12">
        <v>760</v>
      </c>
      <c r="G14" s="12">
        <v>10</v>
      </c>
      <c r="H14" s="12">
        <v>100</v>
      </c>
      <c r="I14" s="12"/>
      <c r="J14" s="12"/>
      <c r="K14" s="12"/>
      <c r="L14" s="13"/>
      <c r="M14" s="12">
        <f t="shared" si="0"/>
        <v>0</v>
      </c>
      <c r="N14" s="12">
        <f t="shared" si="1"/>
        <v>0</v>
      </c>
      <c r="O14" s="14"/>
      <c r="P14" s="15">
        <v>0.04</v>
      </c>
      <c r="Q14" s="15">
        <f t="shared" si="2"/>
        <v>0</v>
      </c>
    </row>
    <row r="15" spans="1:17" x14ac:dyDescent="0.2">
      <c r="A15" s="16" t="s">
        <v>152</v>
      </c>
      <c r="B15" s="16" t="s">
        <v>151</v>
      </c>
      <c r="C15" s="16" t="s">
        <v>153</v>
      </c>
      <c r="D15" s="16" t="s">
        <v>276</v>
      </c>
      <c r="E15" s="12">
        <v>15</v>
      </c>
      <c r="F15" s="12">
        <v>750</v>
      </c>
      <c r="G15" s="12">
        <v>10</v>
      </c>
      <c r="H15" s="12">
        <v>100</v>
      </c>
      <c r="I15" s="12"/>
      <c r="J15" s="12"/>
      <c r="K15" s="12"/>
      <c r="L15" s="13"/>
      <c r="M15" s="12">
        <f t="shared" si="0"/>
        <v>0</v>
      </c>
      <c r="N15" s="12">
        <f t="shared" si="1"/>
        <v>0</v>
      </c>
      <c r="O15" s="14"/>
      <c r="P15" s="15">
        <v>0.04</v>
      </c>
      <c r="Q15" s="15">
        <f t="shared" si="2"/>
        <v>0</v>
      </c>
    </row>
    <row r="16" spans="1:17" x14ac:dyDescent="0.2">
      <c r="A16" s="11" t="s">
        <v>24</v>
      </c>
      <c r="B16" s="11" t="s">
        <v>25</v>
      </c>
      <c r="C16" s="11" t="s">
        <v>24</v>
      </c>
      <c r="D16" s="11" t="s">
        <v>275</v>
      </c>
      <c r="E16" s="12">
        <v>15</v>
      </c>
      <c r="F16" s="12">
        <v>610</v>
      </c>
      <c r="G16" s="12">
        <v>10</v>
      </c>
      <c r="H16" s="12">
        <v>100</v>
      </c>
      <c r="I16" s="12"/>
      <c r="J16" s="12"/>
      <c r="K16" s="12">
        <v>1500</v>
      </c>
      <c r="L16" s="13"/>
      <c r="M16" s="12">
        <f t="shared" si="0"/>
        <v>1500</v>
      </c>
      <c r="N16" s="12">
        <f t="shared" si="1"/>
        <v>15</v>
      </c>
      <c r="O16" s="14"/>
      <c r="P16" s="15">
        <v>0.04</v>
      </c>
      <c r="Q16" s="15">
        <f t="shared" si="2"/>
        <v>0.6</v>
      </c>
    </row>
    <row r="17" spans="1:19" x14ac:dyDescent="0.2">
      <c r="A17" s="36" t="s">
        <v>168</v>
      </c>
      <c r="B17" s="36" t="s">
        <v>25</v>
      </c>
      <c r="C17" s="36">
        <v>90441600</v>
      </c>
      <c r="D17" s="36" t="s">
        <v>277</v>
      </c>
      <c r="E17" s="12" t="s">
        <v>167</v>
      </c>
      <c r="F17" s="12">
        <v>600</v>
      </c>
      <c r="G17" s="12">
        <v>10</v>
      </c>
      <c r="H17" s="12">
        <v>100</v>
      </c>
      <c r="I17" s="12"/>
      <c r="J17" s="12"/>
      <c r="K17" s="12"/>
      <c r="L17" s="13"/>
      <c r="M17" s="12">
        <f t="shared" si="0"/>
        <v>0</v>
      </c>
      <c r="N17" s="12">
        <f t="shared" si="1"/>
        <v>0</v>
      </c>
      <c r="O17" s="14"/>
      <c r="P17" s="15">
        <v>0.04</v>
      </c>
      <c r="Q17" s="15">
        <f t="shared" si="2"/>
        <v>0</v>
      </c>
    </row>
    <row r="18" spans="1:19" x14ac:dyDescent="0.2">
      <c r="A18" s="11" t="s">
        <v>26</v>
      </c>
      <c r="B18" s="11" t="s">
        <v>27</v>
      </c>
      <c r="C18" s="11" t="s">
        <v>26</v>
      </c>
      <c r="D18" s="11" t="s">
        <v>275</v>
      </c>
      <c r="E18" s="12">
        <v>15</v>
      </c>
      <c r="F18" s="12">
        <v>457</v>
      </c>
      <c r="G18" s="12">
        <v>10</v>
      </c>
      <c r="H18" s="12">
        <v>200</v>
      </c>
      <c r="I18" s="12"/>
      <c r="J18" s="12"/>
      <c r="K18" s="12">
        <v>1800</v>
      </c>
      <c r="L18" s="13"/>
      <c r="M18" s="12">
        <f t="shared" si="0"/>
        <v>1800</v>
      </c>
      <c r="N18" s="12">
        <f t="shared" si="1"/>
        <v>9</v>
      </c>
      <c r="O18" s="14"/>
      <c r="P18" s="15">
        <v>0.05</v>
      </c>
      <c r="Q18" s="15">
        <f t="shared" si="2"/>
        <v>0.45</v>
      </c>
    </row>
    <row r="19" spans="1:19" x14ac:dyDescent="0.2">
      <c r="A19" s="36" t="s">
        <v>169</v>
      </c>
      <c r="B19" s="36" t="s">
        <v>27</v>
      </c>
      <c r="C19" s="36">
        <v>90441400</v>
      </c>
      <c r="D19" s="36" t="s">
        <v>277</v>
      </c>
      <c r="E19" s="12" t="s">
        <v>167</v>
      </c>
      <c r="F19" s="12">
        <v>450</v>
      </c>
      <c r="G19" s="12">
        <v>10</v>
      </c>
      <c r="H19" s="12">
        <v>200</v>
      </c>
      <c r="I19" s="12"/>
      <c r="J19" s="12"/>
      <c r="K19" s="12"/>
      <c r="L19" s="13"/>
      <c r="M19" s="12">
        <f t="shared" si="0"/>
        <v>0</v>
      </c>
      <c r="N19" s="12">
        <f t="shared" si="1"/>
        <v>0</v>
      </c>
      <c r="O19" s="14"/>
      <c r="P19" s="15">
        <v>0.05</v>
      </c>
      <c r="Q19" s="15">
        <f t="shared" si="2"/>
        <v>0</v>
      </c>
    </row>
    <row r="20" spans="1:19" x14ac:dyDescent="0.2">
      <c r="A20" s="11" t="s">
        <v>258</v>
      </c>
      <c r="B20" s="11" t="s">
        <v>259</v>
      </c>
      <c r="C20" s="11" t="s">
        <v>258</v>
      </c>
      <c r="D20" s="11" t="s">
        <v>275</v>
      </c>
      <c r="E20" s="12">
        <v>15</v>
      </c>
      <c r="F20" s="12">
        <v>375</v>
      </c>
      <c r="G20" s="12">
        <v>10</v>
      </c>
      <c r="H20" s="12">
        <v>200</v>
      </c>
      <c r="I20" s="12"/>
      <c r="J20" s="12"/>
      <c r="K20" s="12"/>
      <c r="L20" s="13"/>
      <c r="M20" s="12">
        <f t="shared" si="0"/>
        <v>0</v>
      </c>
      <c r="N20" s="12">
        <f t="shared" si="1"/>
        <v>0</v>
      </c>
      <c r="O20" s="14"/>
      <c r="P20" s="15">
        <v>0.06</v>
      </c>
      <c r="Q20" s="15">
        <f t="shared" si="2"/>
        <v>0</v>
      </c>
      <c r="R20" s="43">
        <f>SUM(Q5:Q20)</f>
        <v>1.8499999999999999</v>
      </c>
      <c r="S20" s="3">
        <f>R20*100/$R$151</f>
        <v>12.576478585995922</v>
      </c>
    </row>
    <row r="21" spans="1:19" ht="15" x14ac:dyDescent="0.2">
      <c r="A21" s="17" t="s">
        <v>28</v>
      </c>
      <c r="B21" s="17"/>
      <c r="C21" s="18"/>
      <c r="D21" s="18"/>
      <c r="E21" s="19"/>
      <c r="F21" s="12"/>
      <c r="G21" s="20"/>
      <c r="H21" s="20"/>
      <c r="I21" s="12"/>
      <c r="J21" s="12"/>
      <c r="K21" s="12"/>
      <c r="L21" s="21"/>
      <c r="M21" s="12"/>
      <c r="N21" s="12"/>
      <c r="O21" s="14"/>
      <c r="P21" s="12"/>
      <c r="Q21" s="15"/>
    </row>
    <row r="22" spans="1:19" x14ac:dyDescent="0.2">
      <c r="A22" s="11" t="s">
        <v>242</v>
      </c>
      <c r="B22" s="11" t="s">
        <v>243</v>
      </c>
      <c r="C22" s="11" t="s">
        <v>242</v>
      </c>
      <c r="D22" s="11" t="s">
        <v>275</v>
      </c>
      <c r="E22" s="12">
        <v>20</v>
      </c>
      <c r="F22" s="12">
        <v>2400</v>
      </c>
      <c r="G22" s="12">
        <v>10</v>
      </c>
      <c r="H22" s="12">
        <v>50</v>
      </c>
      <c r="I22" s="12"/>
      <c r="J22" s="12"/>
      <c r="K22" s="12"/>
      <c r="L22" s="13"/>
      <c r="M22" s="12">
        <f t="shared" ref="M22:M44" si="3">SUM(I22:L22)</f>
        <v>0</v>
      </c>
      <c r="N22" s="12">
        <f t="shared" ref="N22:N44" si="4">$M22/$H22</f>
        <v>0</v>
      </c>
      <c r="O22" s="14"/>
      <c r="P22" s="15">
        <v>7.0000000000000007E-2</v>
      </c>
      <c r="Q22" s="15">
        <f t="shared" ref="Q22:Q44" si="5">$N22*$P22</f>
        <v>0</v>
      </c>
    </row>
    <row r="23" spans="1:19" x14ac:dyDescent="0.2">
      <c r="A23" s="11" t="s">
        <v>212</v>
      </c>
      <c r="B23" s="11" t="s">
        <v>213</v>
      </c>
      <c r="C23" s="11" t="s">
        <v>212</v>
      </c>
      <c r="D23" s="11" t="s">
        <v>275</v>
      </c>
      <c r="E23" s="12">
        <v>20</v>
      </c>
      <c r="F23" s="12">
        <v>2100</v>
      </c>
      <c r="G23" s="12">
        <v>10</v>
      </c>
      <c r="H23" s="12">
        <v>50</v>
      </c>
      <c r="I23" s="12"/>
      <c r="J23" s="12"/>
      <c r="K23" s="12"/>
      <c r="L23" s="13"/>
      <c r="M23" s="12">
        <f t="shared" si="3"/>
        <v>0</v>
      </c>
      <c r="N23" s="12">
        <f t="shared" si="4"/>
        <v>0</v>
      </c>
      <c r="O23" s="14"/>
      <c r="P23" s="15">
        <v>7.0000000000000007E-2</v>
      </c>
      <c r="Q23" s="15">
        <f t="shared" si="5"/>
        <v>0</v>
      </c>
    </row>
    <row r="24" spans="1:19" x14ac:dyDescent="0.2">
      <c r="A24" s="22" t="s">
        <v>248</v>
      </c>
      <c r="B24" s="22" t="s">
        <v>213</v>
      </c>
      <c r="C24" s="22" t="s">
        <v>249</v>
      </c>
      <c r="D24" s="22" t="s">
        <v>276</v>
      </c>
      <c r="E24" s="12">
        <v>20</v>
      </c>
      <c r="F24" s="12">
        <v>2100</v>
      </c>
      <c r="G24" s="12">
        <v>10</v>
      </c>
      <c r="H24" s="12">
        <v>50</v>
      </c>
      <c r="I24" s="12"/>
      <c r="J24" s="12"/>
      <c r="K24" s="12"/>
      <c r="L24" s="13"/>
      <c r="M24" s="12">
        <f t="shared" si="3"/>
        <v>0</v>
      </c>
      <c r="N24" s="12">
        <f t="shared" si="4"/>
        <v>0</v>
      </c>
      <c r="O24" s="14"/>
      <c r="P24" s="15">
        <v>7.0000000000000007E-2</v>
      </c>
      <c r="Q24" s="15">
        <f t="shared" si="5"/>
        <v>0</v>
      </c>
    </row>
    <row r="25" spans="1:19" x14ac:dyDescent="0.2">
      <c r="A25" s="11" t="s">
        <v>214</v>
      </c>
      <c r="B25" s="11" t="s">
        <v>30</v>
      </c>
      <c r="C25" s="11" t="s">
        <v>214</v>
      </c>
      <c r="D25" s="11" t="s">
        <v>275</v>
      </c>
      <c r="E25" s="12">
        <v>20</v>
      </c>
      <c r="F25" s="12">
        <v>1800</v>
      </c>
      <c r="G25" s="12">
        <v>10</v>
      </c>
      <c r="H25" s="12">
        <v>50</v>
      </c>
      <c r="I25" s="12"/>
      <c r="J25" s="12"/>
      <c r="K25" s="12"/>
      <c r="L25" s="13"/>
      <c r="M25" s="12">
        <f t="shared" si="3"/>
        <v>0</v>
      </c>
      <c r="N25" s="12">
        <f t="shared" si="4"/>
        <v>0</v>
      </c>
      <c r="O25" s="14"/>
      <c r="P25" s="15">
        <v>0.09</v>
      </c>
      <c r="Q25" s="15">
        <f t="shared" si="5"/>
        <v>0</v>
      </c>
    </row>
    <row r="26" spans="1:19" x14ac:dyDescent="0.2">
      <c r="A26" s="22" t="s">
        <v>29</v>
      </c>
      <c r="B26" s="22" t="s">
        <v>30</v>
      </c>
      <c r="C26" s="22" t="s">
        <v>31</v>
      </c>
      <c r="D26" s="22" t="s">
        <v>276</v>
      </c>
      <c r="E26" s="12">
        <v>20</v>
      </c>
      <c r="F26" s="12">
        <v>1800</v>
      </c>
      <c r="G26" s="12">
        <v>10</v>
      </c>
      <c r="H26" s="12">
        <v>50</v>
      </c>
      <c r="I26" s="12"/>
      <c r="J26" s="12"/>
      <c r="K26" s="12"/>
      <c r="L26" s="13"/>
      <c r="M26" s="12">
        <f t="shared" si="3"/>
        <v>0</v>
      </c>
      <c r="N26" s="12">
        <f t="shared" si="4"/>
        <v>0</v>
      </c>
      <c r="O26" s="14"/>
      <c r="P26" s="15">
        <v>0.09</v>
      </c>
      <c r="Q26" s="15">
        <f t="shared" si="5"/>
        <v>0</v>
      </c>
    </row>
    <row r="27" spans="1:19" x14ac:dyDescent="0.2">
      <c r="A27" s="11" t="s">
        <v>32</v>
      </c>
      <c r="B27" s="11" t="s">
        <v>33</v>
      </c>
      <c r="C27" s="11" t="s">
        <v>32</v>
      </c>
      <c r="D27" s="11" t="s">
        <v>275</v>
      </c>
      <c r="E27" s="12">
        <v>20</v>
      </c>
      <c r="F27" s="12">
        <v>1524</v>
      </c>
      <c r="G27" s="12">
        <v>10</v>
      </c>
      <c r="H27" s="12">
        <v>50</v>
      </c>
      <c r="I27" s="12"/>
      <c r="J27" s="12"/>
      <c r="K27" s="12"/>
      <c r="L27" s="13"/>
      <c r="M27" s="12">
        <f t="shared" si="3"/>
        <v>0</v>
      </c>
      <c r="N27" s="12">
        <f t="shared" si="4"/>
        <v>0</v>
      </c>
      <c r="O27" s="14"/>
      <c r="P27" s="15">
        <v>7.0000000000000007E-2</v>
      </c>
      <c r="Q27" s="15">
        <f t="shared" si="5"/>
        <v>0</v>
      </c>
    </row>
    <row r="28" spans="1:19" x14ac:dyDescent="0.2">
      <c r="A28" s="23" t="s">
        <v>34</v>
      </c>
      <c r="B28" s="11" t="s">
        <v>35</v>
      </c>
      <c r="C28" s="11" t="s">
        <v>34</v>
      </c>
      <c r="D28" s="11" t="s">
        <v>275</v>
      </c>
      <c r="E28" s="12">
        <v>20</v>
      </c>
      <c r="F28" s="12">
        <v>1220</v>
      </c>
      <c r="G28" s="12">
        <v>10</v>
      </c>
      <c r="H28" s="12">
        <v>50</v>
      </c>
      <c r="I28" s="12"/>
      <c r="J28" s="12"/>
      <c r="K28" s="12">
        <v>850</v>
      </c>
      <c r="L28" s="13"/>
      <c r="M28" s="12">
        <f t="shared" si="3"/>
        <v>850</v>
      </c>
      <c r="N28" s="12">
        <f t="shared" si="4"/>
        <v>17</v>
      </c>
      <c r="O28" s="14"/>
      <c r="P28" s="15">
        <v>0.06</v>
      </c>
      <c r="Q28" s="15">
        <f t="shared" si="5"/>
        <v>1.02</v>
      </c>
    </row>
    <row r="29" spans="1:19" x14ac:dyDescent="0.2">
      <c r="A29" s="16" t="s">
        <v>36</v>
      </c>
      <c r="B29" s="16" t="s">
        <v>35</v>
      </c>
      <c r="C29" s="16" t="s">
        <v>37</v>
      </c>
      <c r="D29" s="16" t="s">
        <v>276</v>
      </c>
      <c r="E29" s="12">
        <v>20</v>
      </c>
      <c r="F29" s="12">
        <v>1200</v>
      </c>
      <c r="G29" s="12">
        <v>10</v>
      </c>
      <c r="H29" s="12">
        <v>50</v>
      </c>
      <c r="I29" s="12"/>
      <c r="J29" s="12"/>
      <c r="K29" s="12"/>
      <c r="L29" s="13"/>
      <c r="M29" s="12">
        <f t="shared" si="3"/>
        <v>0</v>
      </c>
      <c r="N29" s="12">
        <f t="shared" si="4"/>
        <v>0</v>
      </c>
      <c r="O29" s="14"/>
      <c r="P29" s="15">
        <v>0.06</v>
      </c>
      <c r="Q29" s="15">
        <f t="shared" si="5"/>
        <v>0</v>
      </c>
    </row>
    <row r="30" spans="1:19" x14ac:dyDescent="0.2">
      <c r="A30" s="11" t="s">
        <v>38</v>
      </c>
      <c r="B30" s="11" t="s">
        <v>39</v>
      </c>
      <c r="C30" s="11" t="s">
        <v>38</v>
      </c>
      <c r="D30" s="11" t="s">
        <v>275</v>
      </c>
      <c r="E30" s="12">
        <v>20</v>
      </c>
      <c r="F30" s="12">
        <v>915</v>
      </c>
      <c r="G30" s="12">
        <v>10</v>
      </c>
      <c r="H30" s="12">
        <v>50</v>
      </c>
      <c r="I30" s="12"/>
      <c r="J30" s="12"/>
      <c r="K30" s="12"/>
      <c r="L30" s="13"/>
      <c r="M30" s="12">
        <f t="shared" si="3"/>
        <v>0</v>
      </c>
      <c r="N30" s="12">
        <f t="shared" si="4"/>
        <v>0</v>
      </c>
      <c r="O30" s="14"/>
      <c r="P30" s="15">
        <v>0.04</v>
      </c>
      <c r="Q30" s="15">
        <f t="shared" si="5"/>
        <v>0</v>
      </c>
    </row>
    <row r="31" spans="1:19" x14ac:dyDescent="0.2">
      <c r="A31" s="16" t="s">
        <v>40</v>
      </c>
      <c r="B31" s="16" t="s">
        <v>39</v>
      </c>
      <c r="C31" s="16" t="s">
        <v>41</v>
      </c>
      <c r="D31" s="16" t="s">
        <v>276</v>
      </c>
      <c r="E31" s="12">
        <v>20</v>
      </c>
      <c r="F31" s="12">
        <v>900</v>
      </c>
      <c r="G31" s="12">
        <v>10</v>
      </c>
      <c r="H31" s="12">
        <v>50</v>
      </c>
      <c r="I31" s="12"/>
      <c r="J31" s="12"/>
      <c r="K31" s="12"/>
      <c r="L31" s="13"/>
      <c r="M31" s="12">
        <f t="shared" si="3"/>
        <v>0</v>
      </c>
      <c r="N31" s="12">
        <f t="shared" si="4"/>
        <v>0</v>
      </c>
      <c r="O31" s="14"/>
      <c r="P31" s="15">
        <v>0.04</v>
      </c>
      <c r="Q31" s="15">
        <f t="shared" si="5"/>
        <v>0</v>
      </c>
    </row>
    <row r="32" spans="1:19" x14ac:dyDescent="0.2">
      <c r="A32" s="36" t="s">
        <v>170</v>
      </c>
      <c r="B32" s="36" t="s">
        <v>39</v>
      </c>
      <c r="C32" s="36">
        <v>90442800</v>
      </c>
      <c r="D32" s="36" t="s">
        <v>277</v>
      </c>
      <c r="E32" s="12" t="s">
        <v>46</v>
      </c>
      <c r="F32" s="12">
        <v>900</v>
      </c>
      <c r="G32" s="12">
        <v>10</v>
      </c>
      <c r="H32" s="12">
        <v>50</v>
      </c>
      <c r="I32" s="12"/>
      <c r="J32" s="12">
        <v>500</v>
      </c>
      <c r="K32" s="12">
        <v>3000</v>
      </c>
      <c r="L32" s="13"/>
      <c r="M32" s="12">
        <f t="shared" si="3"/>
        <v>3500</v>
      </c>
      <c r="N32" s="12">
        <f t="shared" si="4"/>
        <v>70</v>
      </c>
      <c r="O32" s="14"/>
      <c r="P32" s="15">
        <v>0.04</v>
      </c>
      <c r="Q32" s="15">
        <f t="shared" si="5"/>
        <v>2.8000000000000003</v>
      </c>
    </row>
    <row r="33" spans="1:19" x14ac:dyDescent="0.2">
      <c r="A33" s="11" t="s">
        <v>154</v>
      </c>
      <c r="B33" s="11" t="s">
        <v>43</v>
      </c>
      <c r="C33" s="11" t="s">
        <v>154</v>
      </c>
      <c r="D33" s="11" t="s">
        <v>275</v>
      </c>
      <c r="E33" s="12">
        <v>20</v>
      </c>
      <c r="F33" s="12">
        <v>760</v>
      </c>
      <c r="G33" s="12">
        <v>10</v>
      </c>
      <c r="H33" s="12">
        <v>100</v>
      </c>
      <c r="I33" s="12"/>
      <c r="J33" s="12"/>
      <c r="K33" s="12"/>
      <c r="L33" s="13"/>
      <c r="M33" s="12">
        <f t="shared" si="3"/>
        <v>0</v>
      </c>
      <c r="N33" s="12">
        <f t="shared" si="4"/>
        <v>0</v>
      </c>
      <c r="O33" s="14"/>
      <c r="P33" s="15">
        <v>7.0000000000000007E-2</v>
      </c>
      <c r="Q33" s="15">
        <f t="shared" si="5"/>
        <v>0</v>
      </c>
    </row>
    <row r="34" spans="1:19" x14ac:dyDescent="0.2">
      <c r="A34" s="16" t="s">
        <v>42</v>
      </c>
      <c r="B34" s="16" t="s">
        <v>43</v>
      </c>
      <c r="C34" s="16" t="s">
        <v>44</v>
      </c>
      <c r="D34" s="16" t="s">
        <v>276</v>
      </c>
      <c r="E34" s="12">
        <v>20</v>
      </c>
      <c r="F34" s="12">
        <v>750</v>
      </c>
      <c r="G34" s="12">
        <v>10</v>
      </c>
      <c r="H34" s="12">
        <v>100</v>
      </c>
      <c r="I34" s="12"/>
      <c r="J34" s="12"/>
      <c r="K34" s="12"/>
      <c r="L34" s="13"/>
      <c r="M34" s="12">
        <f t="shared" si="3"/>
        <v>0</v>
      </c>
      <c r="N34" s="12">
        <f t="shared" si="4"/>
        <v>0</v>
      </c>
      <c r="O34" s="14"/>
      <c r="P34" s="15">
        <v>7.0000000000000007E-2</v>
      </c>
      <c r="Q34" s="15">
        <f t="shared" si="5"/>
        <v>0</v>
      </c>
    </row>
    <row r="35" spans="1:19" x14ac:dyDescent="0.2">
      <c r="A35" s="36" t="s">
        <v>45</v>
      </c>
      <c r="B35" s="36" t="s">
        <v>43</v>
      </c>
      <c r="C35" s="36">
        <v>90442700</v>
      </c>
      <c r="D35" s="36" t="s">
        <v>277</v>
      </c>
      <c r="E35" s="12" t="s">
        <v>46</v>
      </c>
      <c r="F35" s="12">
        <v>750</v>
      </c>
      <c r="G35" s="12">
        <v>10</v>
      </c>
      <c r="H35" s="12">
        <v>100</v>
      </c>
      <c r="I35" s="12"/>
      <c r="J35" s="12"/>
      <c r="K35" s="12"/>
      <c r="L35" s="13"/>
      <c r="M35" s="12">
        <f t="shared" si="3"/>
        <v>0</v>
      </c>
      <c r="N35" s="12">
        <f t="shared" si="4"/>
        <v>0</v>
      </c>
      <c r="O35" s="14"/>
      <c r="P35" s="15">
        <v>7.0000000000000007E-2</v>
      </c>
      <c r="Q35" s="15">
        <f t="shared" si="5"/>
        <v>0</v>
      </c>
    </row>
    <row r="36" spans="1:19" x14ac:dyDescent="0.2">
      <c r="A36" s="11" t="s">
        <v>47</v>
      </c>
      <c r="B36" s="11" t="s">
        <v>48</v>
      </c>
      <c r="C36" s="11" t="s">
        <v>47</v>
      </c>
      <c r="D36" s="11" t="s">
        <v>275</v>
      </c>
      <c r="E36" s="12">
        <v>20</v>
      </c>
      <c r="F36" s="12">
        <v>610</v>
      </c>
      <c r="G36" s="12">
        <v>10</v>
      </c>
      <c r="H36" s="12">
        <v>100</v>
      </c>
      <c r="I36" s="12"/>
      <c r="J36" s="12"/>
      <c r="K36" s="12"/>
      <c r="L36" s="13"/>
      <c r="M36" s="12">
        <f t="shared" si="3"/>
        <v>0</v>
      </c>
      <c r="N36" s="12">
        <f t="shared" si="4"/>
        <v>0</v>
      </c>
      <c r="O36" s="14"/>
      <c r="P36" s="15">
        <v>0.06</v>
      </c>
      <c r="Q36" s="15">
        <f t="shared" si="5"/>
        <v>0</v>
      </c>
    </row>
    <row r="37" spans="1:19" x14ac:dyDescent="0.2">
      <c r="A37" s="16" t="s">
        <v>250</v>
      </c>
      <c r="B37" s="16" t="s">
        <v>48</v>
      </c>
      <c r="C37" s="16" t="s">
        <v>251</v>
      </c>
      <c r="D37" s="16" t="s">
        <v>276</v>
      </c>
      <c r="E37" s="12">
        <v>20</v>
      </c>
      <c r="F37" s="12">
        <v>600</v>
      </c>
      <c r="G37" s="12">
        <v>10</v>
      </c>
      <c r="H37" s="12">
        <v>100</v>
      </c>
      <c r="I37" s="12"/>
      <c r="J37" s="12"/>
      <c r="K37" s="12"/>
      <c r="L37" s="13"/>
      <c r="M37" s="12">
        <f t="shared" si="3"/>
        <v>0</v>
      </c>
      <c r="N37" s="12">
        <f t="shared" si="4"/>
        <v>0</v>
      </c>
      <c r="O37" s="14"/>
      <c r="P37" s="15">
        <v>0.06</v>
      </c>
      <c r="Q37" s="15">
        <f t="shared" si="5"/>
        <v>0</v>
      </c>
    </row>
    <row r="38" spans="1:19" x14ac:dyDescent="0.2">
      <c r="A38" s="36" t="s">
        <v>49</v>
      </c>
      <c r="B38" s="36" t="s">
        <v>48</v>
      </c>
      <c r="C38" s="36">
        <v>90442600</v>
      </c>
      <c r="D38" s="36" t="s">
        <v>277</v>
      </c>
      <c r="E38" s="12" t="s">
        <v>46</v>
      </c>
      <c r="F38" s="12">
        <v>600</v>
      </c>
      <c r="G38" s="12">
        <v>10</v>
      </c>
      <c r="H38" s="12">
        <v>100</v>
      </c>
      <c r="I38" s="12"/>
      <c r="J38" s="12">
        <v>200</v>
      </c>
      <c r="K38" s="12">
        <v>1000</v>
      </c>
      <c r="L38" s="13"/>
      <c r="M38" s="12">
        <f t="shared" si="3"/>
        <v>1200</v>
      </c>
      <c r="N38" s="12">
        <f t="shared" si="4"/>
        <v>12</v>
      </c>
      <c r="O38" s="14"/>
      <c r="P38" s="15">
        <v>0.06</v>
      </c>
      <c r="Q38" s="15">
        <f t="shared" si="5"/>
        <v>0.72</v>
      </c>
    </row>
    <row r="39" spans="1:19" x14ac:dyDescent="0.2">
      <c r="A39" s="11" t="s">
        <v>50</v>
      </c>
      <c r="B39" s="11" t="s">
        <v>51</v>
      </c>
      <c r="C39" s="11" t="s">
        <v>50</v>
      </c>
      <c r="D39" s="11" t="s">
        <v>275</v>
      </c>
      <c r="E39" s="12">
        <v>20</v>
      </c>
      <c r="F39" s="12">
        <v>457</v>
      </c>
      <c r="G39" s="12">
        <v>10</v>
      </c>
      <c r="H39" s="12">
        <v>100</v>
      </c>
      <c r="I39" s="12">
        <v>500</v>
      </c>
      <c r="J39" s="12"/>
      <c r="K39" s="12"/>
      <c r="L39" s="13"/>
      <c r="M39" s="12">
        <f t="shared" si="3"/>
        <v>500</v>
      </c>
      <c r="N39" s="12">
        <f t="shared" si="4"/>
        <v>5</v>
      </c>
      <c r="O39" s="14"/>
      <c r="P39" s="15">
        <v>0.04</v>
      </c>
      <c r="Q39" s="15">
        <f t="shared" si="5"/>
        <v>0.2</v>
      </c>
    </row>
    <row r="40" spans="1:19" x14ac:dyDescent="0.2">
      <c r="A40" s="16" t="s">
        <v>252</v>
      </c>
      <c r="B40" s="16" t="s">
        <v>51</v>
      </c>
      <c r="C40" s="16" t="s">
        <v>253</v>
      </c>
      <c r="D40" s="16" t="s">
        <v>276</v>
      </c>
      <c r="E40" s="12">
        <v>20</v>
      </c>
      <c r="F40" s="12">
        <v>450</v>
      </c>
      <c r="G40" s="12">
        <v>10</v>
      </c>
      <c r="H40" s="12">
        <v>100</v>
      </c>
      <c r="I40" s="12"/>
      <c r="J40" s="12"/>
      <c r="K40" s="12"/>
      <c r="L40" s="13"/>
      <c r="M40" s="12">
        <f t="shared" si="3"/>
        <v>0</v>
      </c>
      <c r="N40" s="12">
        <f t="shared" si="4"/>
        <v>0</v>
      </c>
      <c r="O40" s="14"/>
      <c r="P40" s="15">
        <v>0.04</v>
      </c>
      <c r="Q40" s="15">
        <f t="shared" si="5"/>
        <v>0</v>
      </c>
    </row>
    <row r="41" spans="1:19" x14ac:dyDescent="0.2">
      <c r="A41" s="36" t="s">
        <v>171</v>
      </c>
      <c r="B41" s="36" t="s">
        <v>51</v>
      </c>
      <c r="C41" s="36">
        <v>90442400</v>
      </c>
      <c r="D41" s="36" t="s">
        <v>277</v>
      </c>
      <c r="E41" s="12" t="s">
        <v>46</v>
      </c>
      <c r="F41" s="12">
        <v>450</v>
      </c>
      <c r="G41" s="12">
        <v>10</v>
      </c>
      <c r="H41" s="12">
        <v>100</v>
      </c>
      <c r="I41" s="12">
        <v>700</v>
      </c>
      <c r="J41" s="12"/>
      <c r="K41" s="12"/>
      <c r="L41" s="13"/>
      <c r="M41" s="12">
        <f t="shared" si="3"/>
        <v>700</v>
      </c>
      <c r="N41" s="12">
        <f t="shared" si="4"/>
        <v>7</v>
      </c>
      <c r="O41" s="14"/>
      <c r="P41" s="15">
        <v>0.04</v>
      </c>
      <c r="Q41" s="15">
        <f t="shared" si="5"/>
        <v>0.28000000000000003</v>
      </c>
    </row>
    <row r="42" spans="1:19" x14ac:dyDescent="0.2">
      <c r="A42" s="36" t="s">
        <v>172</v>
      </c>
      <c r="B42" s="36" t="s">
        <v>173</v>
      </c>
      <c r="C42" s="36">
        <v>90447000</v>
      </c>
      <c r="D42" s="36" t="s">
        <v>277</v>
      </c>
      <c r="E42" s="12" t="s">
        <v>46</v>
      </c>
      <c r="F42" s="12">
        <v>240</v>
      </c>
      <c r="G42" s="12">
        <v>10</v>
      </c>
      <c r="H42" s="12">
        <v>250</v>
      </c>
      <c r="I42" s="12"/>
      <c r="J42" s="12">
        <v>1500</v>
      </c>
      <c r="K42" s="12">
        <v>10000</v>
      </c>
      <c r="L42" s="13"/>
      <c r="M42" s="12">
        <f t="shared" si="3"/>
        <v>11500</v>
      </c>
      <c r="N42" s="12">
        <f t="shared" si="4"/>
        <v>46</v>
      </c>
      <c r="O42" s="14"/>
      <c r="P42" s="15">
        <v>0.06</v>
      </c>
      <c r="Q42" s="15">
        <f t="shared" si="5"/>
        <v>2.76</v>
      </c>
    </row>
    <row r="43" spans="1:19" x14ac:dyDescent="0.2">
      <c r="A43" s="11" t="s">
        <v>260</v>
      </c>
      <c r="B43" s="11" t="s">
        <v>229</v>
      </c>
      <c r="C43" s="11" t="s">
        <v>260</v>
      </c>
      <c r="D43" s="11" t="s">
        <v>275</v>
      </c>
      <c r="E43" s="12">
        <v>20</v>
      </c>
      <c r="F43" s="12">
        <v>100</v>
      </c>
      <c r="G43" s="12">
        <v>10</v>
      </c>
      <c r="H43" s="12">
        <v>500</v>
      </c>
      <c r="I43" s="12">
        <v>500</v>
      </c>
      <c r="J43" s="12">
        <v>500</v>
      </c>
      <c r="K43" s="12"/>
      <c r="L43" s="13"/>
      <c r="M43" s="12">
        <f t="shared" si="3"/>
        <v>1000</v>
      </c>
      <c r="N43" s="12">
        <f t="shared" si="4"/>
        <v>2</v>
      </c>
      <c r="O43" s="14"/>
      <c r="P43" s="15">
        <v>0.06</v>
      </c>
      <c r="Q43" s="15">
        <f t="shared" si="5"/>
        <v>0.12</v>
      </c>
    </row>
    <row r="44" spans="1:19" x14ac:dyDescent="0.2">
      <c r="A44" s="36" t="s">
        <v>228</v>
      </c>
      <c r="B44" s="36" t="s">
        <v>229</v>
      </c>
      <c r="C44" s="36">
        <v>90442100</v>
      </c>
      <c r="D44" s="36" t="s">
        <v>277</v>
      </c>
      <c r="E44" s="12" t="s">
        <v>46</v>
      </c>
      <c r="F44" s="12">
        <v>100</v>
      </c>
      <c r="G44" s="12">
        <v>10</v>
      </c>
      <c r="H44" s="12">
        <v>500</v>
      </c>
      <c r="I44" s="12">
        <v>500</v>
      </c>
      <c r="J44" s="12">
        <v>500</v>
      </c>
      <c r="K44" s="12"/>
      <c r="L44" s="13"/>
      <c r="M44" s="12">
        <f t="shared" si="3"/>
        <v>1000</v>
      </c>
      <c r="N44" s="12">
        <f t="shared" si="4"/>
        <v>2</v>
      </c>
      <c r="O44" s="14"/>
      <c r="P44" s="15">
        <v>0.06</v>
      </c>
      <c r="Q44" s="15">
        <f t="shared" si="5"/>
        <v>0.12</v>
      </c>
      <c r="R44" s="43">
        <f>SUM(Q22:Q44)</f>
        <v>8.02</v>
      </c>
      <c r="S44" s="3">
        <f>R44*100/$R$151</f>
        <v>54.520734194425565</v>
      </c>
    </row>
    <row r="45" spans="1:19" ht="15" x14ac:dyDescent="0.2">
      <c r="A45" s="17" t="s">
        <v>52</v>
      </c>
      <c r="B45" s="17"/>
      <c r="C45" s="18"/>
      <c r="D45" s="18"/>
      <c r="E45" s="19"/>
      <c r="F45" s="24"/>
      <c r="G45" s="10"/>
      <c r="H45" s="10"/>
      <c r="I45" s="12"/>
      <c r="J45" s="12"/>
      <c r="K45" s="12"/>
      <c r="L45" s="25"/>
      <c r="M45" s="12"/>
      <c r="N45" s="12"/>
      <c r="O45" s="14"/>
      <c r="P45" s="12"/>
      <c r="Q45" s="15"/>
    </row>
    <row r="46" spans="1:19" x14ac:dyDescent="0.2">
      <c r="A46" s="36" t="s">
        <v>293</v>
      </c>
      <c r="B46" s="36" t="s">
        <v>294</v>
      </c>
      <c r="C46" s="36">
        <v>90443000</v>
      </c>
      <c r="D46" s="36" t="s">
        <v>277</v>
      </c>
      <c r="E46" s="12" t="s">
        <v>63</v>
      </c>
      <c r="F46" s="12">
        <v>2100</v>
      </c>
      <c r="G46" s="12">
        <v>10</v>
      </c>
      <c r="H46" s="12">
        <v>50</v>
      </c>
      <c r="I46" s="12"/>
      <c r="J46" s="12"/>
      <c r="K46" s="12"/>
      <c r="L46" s="13"/>
      <c r="M46" s="12">
        <f t="shared" ref="M46:M66" si="6">SUM(I46:L46)</f>
        <v>0</v>
      </c>
      <c r="N46" s="12">
        <f t="shared" ref="N46:N66" si="7">$M46/$H46</f>
        <v>0</v>
      </c>
      <c r="O46" s="14"/>
      <c r="P46" s="15"/>
      <c r="Q46" s="15">
        <f t="shared" ref="Q46:Q66" si="8">$N46*$P46</f>
        <v>0</v>
      </c>
    </row>
    <row r="47" spans="1:19" x14ac:dyDescent="0.2">
      <c r="A47" s="11" t="s">
        <v>193</v>
      </c>
      <c r="B47" s="11" t="s">
        <v>175</v>
      </c>
      <c r="C47" s="11" t="s">
        <v>193</v>
      </c>
      <c r="D47" s="11" t="s">
        <v>275</v>
      </c>
      <c r="E47" s="12">
        <v>25</v>
      </c>
      <c r="F47" s="12">
        <v>1800</v>
      </c>
      <c r="G47" s="12">
        <v>10</v>
      </c>
      <c r="H47" s="12">
        <v>50</v>
      </c>
      <c r="I47" s="12"/>
      <c r="J47" s="12"/>
      <c r="K47" s="12"/>
      <c r="L47" s="13"/>
      <c r="M47" s="12">
        <f t="shared" si="6"/>
        <v>0</v>
      </c>
      <c r="N47" s="12">
        <f t="shared" si="7"/>
        <v>0</v>
      </c>
      <c r="O47" s="14"/>
      <c r="P47" s="15">
        <v>0.12</v>
      </c>
      <c r="Q47" s="15">
        <f t="shared" si="8"/>
        <v>0</v>
      </c>
    </row>
    <row r="48" spans="1:19" x14ac:dyDescent="0.2">
      <c r="A48" s="36" t="s">
        <v>174</v>
      </c>
      <c r="B48" s="36" t="s">
        <v>175</v>
      </c>
      <c r="C48" s="36">
        <v>90443900</v>
      </c>
      <c r="D48" s="36" t="s">
        <v>277</v>
      </c>
      <c r="E48" s="12" t="s">
        <v>63</v>
      </c>
      <c r="F48" s="12">
        <v>1800</v>
      </c>
      <c r="G48" s="12">
        <v>10</v>
      </c>
      <c r="H48" s="12">
        <v>50</v>
      </c>
      <c r="I48" s="12"/>
      <c r="J48" s="12"/>
      <c r="K48" s="12"/>
      <c r="L48" s="13"/>
      <c r="M48" s="12">
        <f t="shared" si="6"/>
        <v>0</v>
      </c>
      <c r="N48" s="12">
        <f t="shared" si="7"/>
        <v>0</v>
      </c>
      <c r="O48" s="14"/>
      <c r="P48" s="15">
        <v>0.12</v>
      </c>
      <c r="Q48" s="15">
        <f t="shared" si="8"/>
        <v>0</v>
      </c>
    </row>
    <row r="49" spans="1:17" x14ac:dyDescent="0.2">
      <c r="A49" s="11" t="s">
        <v>254</v>
      </c>
      <c r="B49" s="11" t="s">
        <v>255</v>
      </c>
      <c r="C49" s="11" t="s">
        <v>254</v>
      </c>
      <c r="D49" s="11" t="s">
        <v>275</v>
      </c>
      <c r="E49" s="12">
        <v>25</v>
      </c>
      <c r="F49" s="12">
        <v>1650</v>
      </c>
      <c r="G49" s="12">
        <v>10</v>
      </c>
      <c r="H49" s="12">
        <v>50</v>
      </c>
      <c r="I49" s="12"/>
      <c r="J49" s="12"/>
      <c r="K49" s="12"/>
      <c r="L49" s="13"/>
      <c r="M49" s="12">
        <f t="shared" si="6"/>
        <v>0</v>
      </c>
      <c r="N49" s="12">
        <f t="shared" si="7"/>
        <v>0</v>
      </c>
      <c r="O49" s="14"/>
      <c r="P49" s="15">
        <v>0.12</v>
      </c>
      <c r="Q49" s="15">
        <f t="shared" si="8"/>
        <v>0</v>
      </c>
    </row>
    <row r="50" spans="1:17" x14ac:dyDescent="0.2">
      <c r="A50" s="11" t="s">
        <v>230</v>
      </c>
      <c r="B50" s="11" t="s">
        <v>231</v>
      </c>
      <c r="C50" s="11" t="s">
        <v>230</v>
      </c>
      <c r="D50" s="11" t="s">
        <v>275</v>
      </c>
      <c r="E50" s="12">
        <v>25</v>
      </c>
      <c r="F50" s="12">
        <v>1500</v>
      </c>
      <c r="G50" s="12">
        <v>10</v>
      </c>
      <c r="H50" s="12">
        <v>50</v>
      </c>
      <c r="I50" s="12"/>
      <c r="J50" s="12"/>
      <c r="K50" s="12"/>
      <c r="L50" s="13"/>
      <c r="M50" s="12">
        <f t="shared" si="6"/>
        <v>0</v>
      </c>
      <c r="N50" s="12">
        <f t="shared" si="7"/>
        <v>0</v>
      </c>
      <c r="O50" s="14"/>
      <c r="P50" s="15">
        <v>0.11</v>
      </c>
      <c r="Q50" s="15">
        <f t="shared" si="8"/>
        <v>0</v>
      </c>
    </row>
    <row r="51" spans="1:17" x14ac:dyDescent="0.2">
      <c r="A51" s="11" t="s">
        <v>53</v>
      </c>
      <c r="B51" s="11" t="s">
        <v>54</v>
      </c>
      <c r="C51" s="11" t="s">
        <v>53</v>
      </c>
      <c r="D51" s="11" t="s">
        <v>275</v>
      </c>
      <c r="E51" s="12">
        <v>25</v>
      </c>
      <c r="F51" s="12">
        <v>1220</v>
      </c>
      <c r="G51" s="12">
        <v>10</v>
      </c>
      <c r="H51" s="12">
        <v>50</v>
      </c>
      <c r="I51" s="12"/>
      <c r="J51" s="12"/>
      <c r="K51" s="12"/>
      <c r="L51" s="13"/>
      <c r="M51" s="12">
        <f t="shared" si="6"/>
        <v>0</v>
      </c>
      <c r="N51" s="12">
        <f t="shared" si="7"/>
        <v>0</v>
      </c>
      <c r="O51" s="14"/>
      <c r="P51" s="15">
        <v>0.08</v>
      </c>
      <c r="Q51" s="15">
        <f t="shared" si="8"/>
        <v>0</v>
      </c>
    </row>
    <row r="52" spans="1:17" x14ac:dyDescent="0.2">
      <c r="A52" s="16" t="s">
        <v>55</v>
      </c>
      <c r="B52" s="16" t="s">
        <v>54</v>
      </c>
      <c r="C52" s="16" t="s">
        <v>56</v>
      </c>
      <c r="D52" s="16" t="s">
        <v>276</v>
      </c>
      <c r="E52" s="12">
        <v>25</v>
      </c>
      <c r="F52" s="12">
        <v>1200</v>
      </c>
      <c r="G52" s="12">
        <v>10</v>
      </c>
      <c r="H52" s="12">
        <v>50</v>
      </c>
      <c r="I52" s="12"/>
      <c r="J52" s="12"/>
      <c r="K52" s="12"/>
      <c r="L52" s="13"/>
      <c r="M52" s="12">
        <f t="shared" si="6"/>
        <v>0</v>
      </c>
      <c r="N52" s="12">
        <f t="shared" si="7"/>
        <v>0</v>
      </c>
      <c r="O52" s="14"/>
      <c r="P52" s="15">
        <v>0.08</v>
      </c>
      <c r="Q52" s="15">
        <f t="shared" si="8"/>
        <v>0</v>
      </c>
    </row>
    <row r="53" spans="1:17" x14ac:dyDescent="0.2">
      <c r="A53" s="26" t="s">
        <v>194</v>
      </c>
      <c r="B53" s="26" t="s">
        <v>54</v>
      </c>
      <c r="C53" s="26">
        <v>90444000</v>
      </c>
      <c r="D53" s="36" t="s">
        <v>277</v>
      </c>
      <c r="E53" s="12" t="s">
        <v>63</v>
      </c>
      <c r="F53" s="12">
        <v>1200</v>
      </c>
      <c r="G53" s="12">
        <v>10</v>
      </c>
      <c r="H53" s="12">
        <v>50</v>
      </c>
      <c r="I53" s="12"/>
      <c r="J53" s="12"/>
      <c r="K53" s="12"/>
      <c r="L53" s="13"/>
      <c r="M53" s="12">
        <f t="shared" si="6"/>
        <v>0</v>
      </c>
      <c r="N53" s="12">
        <f t="shared" si="7"/>
        <v>0</v>
      </c>
      <c r="O53" s="14"/>
      <c r="P53" s="15">
        <v>0.08</v>
      </c>
      <c r="Q53" s="15">
        <f t="shared" si="8"/>
        <v>0</v>
      </c>
    </row>
    <row r="54" spans="1:17" x14ac:dyDescent="0.2">
      <c r="A54" s="11" t="s">
        <v>155</v>
      </c>
      <c r="B54" s="11" t="s">
        <v>58</v>
      </c>
      <c r="C54" s="11" t="s">
        <v>155</v>
      </c>
      <c r="D54" s="11" t="s">
        <v>275</v>
      </c>
      <c r="E54" s="12">
        <v>25</v>
      </c>
      <c r="F54" s="12">
        <v>915</v>
      </c>
      <c r="G54" s="12">
        <v>10</v>
      </c>
      <c r="H54" s="12">
        <v>50</v>
      </c>
      <c r="I54" s="12"/>
      <c r="J54" s="12"/>
      <c r="K54" s="12"/>
      <c r="L54" s="13"/>
      <c r="M54" s="12">
        <f t="shared" si="6"/>
        <v>0</v>
      </c>
      <c r="N54" s="12">
        <f t="shared" si="7"/>
        <v>0</v>
      </c>
      <c r="O54" s="14"/>
      <c r="P54" s="15">
        <v>0.06</v>
      </c>
      <c r="Q54" s="15">
        <f t="shared" si="8"/>
        <v>0</v>
      </c>
    </row>
    <row r="55" spans="1:17" x14ac:dyDescent="0.2">
      <c r="A55" s="16" t="s">
        <v>57</v>
      </c>
      <c r="B55" s="16" t="s">
        <v>58</v>
      </c>
      <c r="C55" s="16" t="s">
        <v>59</v>
      </c>
      <c r="D55" s="16" t="s">
        <v>276</v>
      </c>
      <c r="E55" s="12">
        <v>25</v>
      </c>
      <c r="F55" s="12">
        <v>900</v>
      </c>
      <c r="G55" s="12">
        <v>10</v>
      </c>
      <c r="H55" s="12">
        <v>50</v>
      </c>
      <c r="I55" s="12"/>
      <c r="J55" s="12"/>
      <c r="K55" s="12"/>
      <c r="L55" s="13"/>
      <c r="M55" s="12">
        <f t="shared" si="6"/>
        <v>0</v>
      </c>
      <c r="N55" s="12">
        <f t="shared" si="7"/>
        <v>0</v>
      </c>
      <c r="O55" s="14"/>
      <c r="P55" s="15">
        <v>0.06</v>
      </c>
      <c r="Q55" s="15">
        <f t="shared" si="8"/>
        <v>0</v>
      </c>
    </row>
    <row r="56" spans="1:17" x14ac:dyDescent="0.2">
      <c r="A56" s="36" t="s">
        <v>176</v>
      </c>
      <c r="B56" s="36" t="s">
        <v>58</v>
      </c>
      <c r="C56" s="36">
        <v>90443800</v>
      </c>
      <c r="D56" s="36" t="s">
        <v>277</v>
      </c>
      <c r="E56" s="12" t="s">
        <v>63</v>
      </c>
      <c r="F56" s="12">
        <v>900</v>
      </c>
      <c r="G56" s="12">
        <v>10</v>
      </c>
      <c r="H56" s="12">
        <v>50</v>
      </c>
      <c r="I56" s="12"/>
      <c r="J56" s="12"/>
      <c r="K56" s="12">
        <v>1300</v>
      </c>
      <c r="L56" s="13"/>
      <c r="M56" s="12">
        <f t="shared" si="6"/>
        <v>1300</v>
      </c>
      <c r="N56" s="12">
        <f t="shared" si="7"/>
        <v>26</v>
      </c>
      <c r="O56" s="14"/>
      <c r="P56" s="15">
        <v>0.06</v>
      </c>
      <c r="Q56" s="15">
        <f t="shared" si="8"/>
        <v>1.56</v>
      </c>
    </row>
    <row r="57" spans="1:17" x14ac:dyDescent="0.2">
      <c r="A57" s="11" t="s">
        <v>195</v>
      </c>
      <c r="B57" s="11" t="s">
        <v>178</v>
      </c>
      <c r="C57" s="11" t="s">
        <v>195</v>
      </c>
      <c r="D57" s="11" t="s">
        <v>275</v>
      </c>
      <c r="E57" s="12">
        <v>25</v>
      </c>
      <c r="F57" s="12">
        <v>750</v>
      </c>
      <c r="G57" s="12">
        <v>10</v>
      </c>
      <c r="H57" s="12">
        <v>50</v>
      </c>
      <c r="I57" s="12"/>
      <c r="J57" s="12"/>
      <c r="K57" s="12"/>
      <c r="L57" s="13"/>
      <c r="M57" s="12">
        <f t="shared" si="6"/>
        <v>0</v>
      </c>
      <c r="N57" s="12">
        <f t="shared" si="7"/>
        <v>0</v>
      </c>
      <c r="O57" s="14"/>
      <c r="P57" s="15">
        <v>0.05</v>
      </c>
      <c r="Q57" s="15">
        <f t="shared" si="8"/>
        <v>0</v>
      </c>
    </row>
    <row r="58" spans="1:17" x14ac:dyDescent="0.2">
      <c r="A58" s="16" t="s">
        <v>196</v>
      </c>
      <c r="B58" s="16" t="s">
        <v>178</v>
      </c>
      <c r="C58" s="16" t="s">
        <v>197</v>
      </c>
      <c r="D58" s="16" t="s">
        <v>276</v>
      </c>
      <c r="E58" s="12">
        <v>25</v>
      </c>
      <c r="F58" s="12">
        <v>750</v>
      </c>
      <c r="G58" s="12">
        <v>10</v>
      </c>
      <c r="H58" s="12">
        <v>50</v>
      </c>
      <c r="I58" s="12"/>
      <c r="J58" s="12"/>
      <c r="K58" s="12"/>
      <c r="L58" s="13"/>
      <c r="M58" s="12">
        <f t="shared" si="6"/>
        <v>0</v>
      </c>
      <c r="N58" s="12">
        <f t="shared" si="7"/>
        <v>0</v>
      </c>
      <c r="O58" s="14"/>
      <c r="P58" s="15">
        <v>0.05</v>
      </c>
      <c r="Q58" s="15">
        <f t="shared" si="8"/>
        <v>0</v>
      </c>
    </row>
    <row r="59" spans="1:17" x14ac:dyDescent="0.2">
      <c r="A59" s="36" t="s">
        <v>177</v>
      </c>
      <c r="B59" s="36" t="s">
        <v>178</v>
      </c>
      <c r="C59" s="36">
        <v>90443700</v>
      </c>
      <c r="D59" s="36" t="s">
        <v>277</v>
      </c>
      <c r="E59" s="12" t="s">
        <v>63</v>
      </c>
      <c r="F59" s="12">
        <v>750</v>
      </c>
      <c r="G59" s="12">
        <v>10</v>
      </c>
      <c r="H59" s="12">
        <v>50</v>
      </c>
      <c r="I59" s="12"/>
      <c r="J59" s="12"/>
      <c r="K59" s="12"/>
      <c r="L59" s="13"/>
      <c r="M59" s="12">
        <f t="shared" si="6"/>
        <v>0</v>
      </c>
      <c r="N59" s="12">
        <f t="shared" si="7"/>
        <v>0</v>
      </c>
      <c r="O59" s="14"/>
      <c r="P59" s="15">
        <v>0.05</v>
      </c>
      <c r="Q59" s="15">
        <f t="shared" si="8"/>
        <v>0</v>
      </c>
    </row>
    <row r="60" spans="1:17" x14ac:dyDescent="0.2">
      <c r="A60" s="11" t="s">
        <v>60</v>
      </c>
      <c r="B60" s="11" t="s">
        <v>61</v>
      </c>
      <c r="C60" s="11" t="s">
        <v>60</v>
      </c>
      <c r="D60" s="11" t="s">
        <v>275</v>
      </c>
      <c r="E60" s="12">
        <v>25</v>
      </c>
      <c r="F60" s="12">
        <v>610</v>
      </c>
      <c r="G60" s="12">
        <v>10</v>
      </c>
      <c r="H60" s="12">
        <v>50</v>
      </c>
      <c r="I60" s="12"/>
      <c r="J60" s="12">
        <v>450</v>
      </c>
      <c r="K60" s="12"/>
      <c r="L60" s="13"/>
      <c r="M60" s="12">
        <f t="shared" si="6"/>
        <v>450</v>
      </c>
      <c r="N60" s="12">
        <f t="shared" si="7"/>
        <v>9</v>
      </c>
      <c r="O60" s="14"/>
      <c r="P60" s="15">
        <v>0.04</v>
      </c>
      <c r="Q60" s="15">
        <f t="shared" si="8"/>
        <v>0.36</v>
      </c>
    </row>
    <row r="61" spans="1:17" x14ac:dyDescent="0.2">
      <c r="A61" s="36" t="s">
        <v>62</v>
      </c>
      <c r="B61" s="36" t="s">
        <v>61</v>
      </c>
      <c r="C61" s="36">
        <v>90443600</v>
      </c>
      <c r="D61" s="36" t="s">
        <v>277</v>
      </c>
      <c r="E61" s="12" t="s">
        <v>63</v>
      </c>
      <c r="F61" s="12">
        <v>600</v>
      </c>
      <c r="G61" s="12">
        <v>10</v>
      </c>
      <c r="H61" s="12">
        <v>50</v>
      </c>
      <c r="I61" s="12"/>
      <c r="J61" s="12">
        <v>1500</v>
      </c>
      <c r="K61" s="12">
        <v>1000</v>
      </c>
      <c r="L61" s="13"/>
      <c r="M61" s="12">
        <f t="shared" si="6"/>
        <v>2500</v>
      </c>
      <c r="N61" s="12">
        <f t="shared" si="7"/>
        <v>50</v>
      </c>
      <c r="O61" s="14"/>
      <c r="P61" s="15">
        <v>0.04</v>
      </c>
      <c r="Q61" s="15">
        <f t="shared" si="8"/>
        <v>2</v>
      </c>
    </row>
    <row r="62" spans="1:17" x14ac:dyDescent="0.2">
      <c r="A62" s="11" t="s">
        <v>64</v>
      </c>
      <c r="B62" s="11" t="s">
        <v>65</v>
      </c>
      <c r="C62" s="11" t="s">
        <v>64</v>
      </c>
      <c r="D62" s="11" t="s">
        <v>275</v>
      </c>
      <c r="E62" s="12">
        <v>25</v>
      </c>
      <c r="F62" s="12">
        <v>457</v>
      </c>
      <c r="G62" s="12">
        <v>10</v>
      </c>
      <c r="H62" s="12">
        <v>100</v>
      </c>
      <c r="I62" s="12"/>
      <c r="J62" s="12"/>
      <c r="K62" s="12"/>
      <c r="L62" s="13"/>
      <c r="M62" s="12">
        <f t="shared" si="6"/>
        <v>0</v>
      </c>
      <c r="N62" s="12">
        <f t="shared" si="7"/>
        <v>0</v>
      </c>
      <c r="O62" s="14"/>
      <c r="P62" s="15">
        <v>0.06</v>
      </c>
      <c r="Q62" s="15">
        <f t="shared" si="8"/>
        <v>0</v>
      </c>
    </row>
    <row r="63" spans="1:17" x14ac:dyDescent="0.2">
      <c r="A63" s="36" t="s">
        <v>66</v>
      </c>
      <c r="B63" s="36" t="s">
        <v>65</v>
      </c>
      <c r="C63" s="36">
        <v>90443400</v>
      </c>
      <c r="D63" s="36" t="s">
        <v>277</v>
      </c>
      <c r="E63" s="12" t="s">
        <v>63</v>
      </c>
      <c r="F63" s="12">
        <v>450</v>
      </c>
      <c r="G63" s="12">
        <v>10</v>
      </c>
      <c r="H63" s="12">
        <v>100</v>
      </c>
      <c r="I63" s="12"/>
      <c r="J63" s="12"/>
      <c r="K63" s="12"/>
      <c r="L63" s="13"/>
      <c r="M63" s="12">
        <f t="shared" si="6"/>
        <v>0</v>
      </c>
      <c r="N63" s="12">
        <f t="shared" si="7"/>
        <v>0</v>
      </c>
      <c r="O63" s="14"/>
      <c r="P63" s="15">
        <v>0.06</v>
      </c>
      <c r="Q63" s="15">
        <f t="shared" si="8"/>
        <v>0</v>
      </c>
    </row>
    <row r="64" spans="1:17" x14ac:dyDescent="0.2">
      <c r="A64" s="27" t="s">
        <v>67</v>
      </c>
      <c r="B64" s="27" t="s">
        <v>68</v>
      </c>
      <c r="C64" s="27" t="s">
        <v>69</v>
      </c>
      <c r="D64" s="11" t="s">
        <v>275</v>
      </c>
      <c r="E64" s="12">
        <v>25</v>
      </c>
      <c r="F64" s="12">
        <v>375</v>
      </c>
      <c r="G64" s="12">
        <v>10</v>
      </c>
      <c r="H64" s="12">
        <v>100</v>
      </c>
      <c r="I64" s="12"/>
      <c r="J64" s="12"/>
      <c r="K64" s="12"/>
      <c r="L64" s="13"/>
      <c r="M64" s="12">
        <f t="shared" si="6"/>
        <v>0</v>
      </c>
      <c r="N64" s="12">
        <f t="shared" si="7"/>
        <v>0</v>
      </c>
      <c r="O64" s="14"/>
      <c r="P64" s="15">
        <v>0.06</v>
      </c>
      <c r="Q64" s="15">
        <f t="shared" si="8"/>
        <v>0</v>
      </c>
    </row>
    <row r="65" spans="1:19" x14ac:dyDescent="0.2">
      <c r="A65" s="37" t="s">
        <v>198</v>
      </c>
      <c r="B65" s="36" t="s">
        <v>199</v>
      </c>
      <c r="C65" s="36">
        <v>90448000</v>
      </c>
      <c r="D65" s="36" t="s">
        <v>277</v>
      </c>
      <c r="E65" s="12" t="s">
        <v>63</v>
      </c>
      <c r="F65" s="12">
        <v>270</v>
      </c>
      <c r="G65" s="12">
        <v>10</v>
      </c>
      <c r="H65" s="12">
        <v>100</v>
      </c>
      <c r="I65" s="12"/>
      <c r="J65" s="12"/>
      <c r="K65" s="12"/>
      <c r="L65" s="13"/>
      <c r="M65" s="12">
        <f t="shared" si="6"/>
        <v>0</v>
      </c>
      <c r="N65" s="12">
        <f t="shared" si="7"/>
        <v>0</v>
      </c>
      <c r="O65" s="14"/>
      <c r="P65" s="15">
        <v>0.06</v>
      </c>
      <c r="Q65" s="15">
        <f t="shared" si="8"/>
        <v>0</v>
      </c>
    </row>
    <row r="66" spans="1:19" x14ac:dyDescent="0.2">
      <c r="A66" s="11" t="s">
        <v>261</v>
      </c>
      <c r="B66" s="11" t="s">
        <v>262</v>
      </c>
      <c r="C66" s="11" t="s">
        <v>261</v>
      </c>
      <c r="D66" s="11" t="s">
        <v>275</v>
      </c>
      <c r="E66" s="12" t="s">
        <v>63</v>
      </c>
      <c r="F66" s="12">
        <v>200</v>
      </c>
      <c r="G66" s="12">
        <v>10</v>
      </c>
      <c r="H66" s="12">
        <v>150</v>
      </c>
      <c r="I66" s="12"/>
      <c r="J66" s="12"/>
      <c r="K66" s="12">
        <v>300</v>
      </c>
      <c r="L66" s="13"/>
      <c r="M66" s="12">
        <f t="shared" si="6"/>
        <v>300</v>
      </c>
      <c r="N66" s="12">
        <f t="shared" si="7"/>
        <v>2</v>
      </c>
      <c r="O66" s="14"/>
      <c r="P66" s="15">
        <v>0.06</v>
      </c>
      <c r="Q66" s="15">
        <f t="shared" si="8"/>
        <v>0.12</v>
      </c>
      <c r="R66" s="43">
        <f>SUM(Q47:Q66)</f>
        <v>4.04</v>
      </c>
      <c r="S66" s="3">
        <f>R66*100/$R$151</f>
        <v>27.464309993201905</v>
      </c>
    </row>
    <row r="67" spans="1:19" x14ac:dyDescent="0.2">
      <c r="A67" s="28" t="s">
        <v>70</v>
      </c>
      <c r="B67" s="28"/>
      <c r="C67" s="29"/>
      <c r="D67" s="29"/>
      <c r="E67" s="30"/>
      <c r="F67" s="36"/>
      <c r="G67" s="20"/>
      <c r="H67" s="20"/>
      <c r="I67" s="12"/>
      <c r="J67" s="12"/>
      <c r="K67" s="12"/>
      <c r="L67" s="20"/>
      <c r="M67" s="12"/>
      <c r="N67" s="12"/>
      <c r="O67" s="14"/>
      <c r="P67" s="12"/>
      <c r="Q67" s="15"/>
    </row>
    <row r="68" spans="1:19" x14ac:dyDescent="0.2">
      <c r="A68" s="11" t="s">
        <v>295</v>
      </c>
      <c r="B68" s="11" t="s">
        <v>296</v>
      </c>
      <c r="C68" s="11" t="s">
        <v>295</v>
      </c>
      <c r="D68" s="11" t="s">
        <v>275</v>
      </c>
      <c r="E68" s="12">
        <v>32</v>
      </c>
      <c r="F68" s="12">
        <v>100</v>
      </c>
      <c r="G68" s="12">
        <v>10</v>
      </c>
      <c r="H68" s="12">
        <v>300</v>
      </c>
      <c r="I68" s="12"/>
      <c r="J68" s="12"/>
      <c r="K68" s="12"/>
      <c r="L68" s="13"/>
      <c r="M68" s="12">
        <f t="shared" ref="M68:M82" si="9">SUM(I68:L68)</f>
        <v>0</v>
      </c>
      <c r="N68" s="12">
        <f t="shared" ref="N68:N82" si="10">$M68/$H68</f>
        <v>0</v>
      </c>
      <c r="O68" s="14"/>
      <c r="P68" s="15">
        <v>0.09</v>
      </c>
      <c r="Q68" s="15">
        <f t="shared" ref="Q68:Q82" si="11">$N68*$P68</f>
        <v>0</v>
      </c>
    </row>
    <row r="69" spans="1:19" x14ac:dyDescent="0.2">
      <c r="A69" s="11" t="s">
        <v>71</v>
      </c>
      <c r="B69" s="11" t="s">
        <v>72</v>
      </c>
      <c r="C69" s="11" t="s">
        <v>71</v>
      </c>
      <c r="D69" s="11" t="s">
        <v>275</v>
      </c>
      <c r="E69" s="12">
        <v>32</v>
      </c>
      <c r="F69" s="12">
        <v>150</v>
      </c>
      <c r="G69" s="12">
        <v>10</v>
      </c>
      <c r="H69" s="12">
        <v>300</v>
      </c>
      <c r="I69" s="12"/>
      <c r="J69" s="12"/>
      <c r="K69" s="12"/>
      <c r="L69" s="13"/>
      <c r="M69" s="12">
        <f t="shared" si="9"/>
        <v>0</v>
      </c>
      <c r="N69" s="12">
        <f t="shared" si="10"/>
        <v>0</v>
      </c>
      <c r="O69" s="14"/>
      <c r="P69" s="15">
        <v>0.09</v>
      </c>
      <c r="Q69" s="15">
        <f t="shared" si="11"/>
        <v>0</v>
      </c>
    </row>
    <row r="70" spans="1:19" x14ac:dyDescent="0.2">
      <c r="A70" s="36" t="s">
        <v>256</v>
      </c>
      <c r="B70" s="36" t="s">
        <v>72</v>
      </c>
      <c r="C70" s="36">
        <v>90446200</v>
      </c>
      <c r="D70" s="36" t="s">
        <v>277</v>
      </c>
      <c r="E70" s="12">
        <v>32</v>
      </c>
      <c r="F70" s="12">
        <v>150</v>
      </c>
      <c r="G70" s="12">
        <v>10</v>
      </c>
      <c r="H70" s="12">
        <v>300</v>
      </c>
      <c r="I70" s="12"/>
      <c r="J70" s="12"/>
      <c r="K70" s="12"/>
      <c r="L70" s="13"/>
      <c r="M70" s="12">
        <f t="shared" si="9"/>
        <v>0</v>
      </c>
      <c r="N70" s="12">
        <f t="shared" si="10"/>
        <v>0</v>
      </c>
      <c r="O70" s="14"/>
      <c r="P70" s="15">
        <v>0.09</v>
      </c>
      <c r="Q70" s="15">
        <f t="shared" si="11"/>
        <v>0</v>
      </c>
    </row>
    <row r="71" spans="1:19" x14ac:dyDescent="0.2">
      <c r="A71" s="11" t="s">
        <v>200</v>
      </c>
      <c r="B71" s="11" t="s">
        <v>201</v>
      </c>
      <c r="C71" s="11" t="s">
        <v>200</v>
      </c>
      <c r="D71" s="11" t="s">
        <v>275</v>
      </c>
      <c r="E71" s="12">
        <v>32</v>
      </c>
      <c r="F71" s="12">
        <v>200</v>
      </c>
      <c r="G71" s="12">
        <v>10</v>
      </c>
      <c r="H71" s="12">
        <v>300</v>
      </c>
      <c r="I71" s="12"/>
      <c r="J71" s="12"/>
      <c r="K71" s="12"/>
      <c r="L71" s="13"/>
      <c r="M71" s="12">
        <f t="shared" si="9"/>
        <v>0</v>
      </c>
      <c r="N71" s="12">
        <f t="shared" si="10"/>
        <v>0</v>
      </c>
      <c r="O71" s="14"/>
      <c r="P71" s="15">
        <v>0.09</v>
      </c>
      <c r="Q71" s="15">
        <f t="shared" si="11"/>
        <v>0</v>
      </c>
    </row>
    <row r="72" spans="1:19" x14ac:dyDescent="0.2">
      <c r="A72" s="11" t="s">
        <v>73</v>
      </c>
      <c r="B72" s="11" t="s">
        <v>74</v>
      </c>
      <c r="C72" s="11" t="s">
        <v>73</v>
      </c>
      <c r="D72" s="11" t="s">
        <v>275</v>
      </c>
      <c r="E72" s="12">
        <v>32</v>
      </c>
      <c r="F72" s="12">
        <v>300</v>
      </c>
      <c r="G72" s="12">
        <v>10</v>
      </c>
      <c r="H72" s="12">
        <v>150</v>
      </c>
      <c r="I72" s="12"/>
      <c r="J72" s="12"/>
      <c r="K72" s="12"/>
      <c r="L72" s="13"/>
      <c r="M72" s="12">
        <f t="shared" si="9"/>
        <v>0</v>
      </c>
      <c r="N72" s="12">
        <f t="shared" si="10"/>
        <v>0</v>
      </c>
      <c r="O72" s="14"/>
      <c r="P72" s="15">
        <v>0.09</v>
      </c>
      <c r="Q72" s="15">
        <f t="shared" si="11"/>
        <v>0</v>
      </c>
    </row>
    <row r="73" spans="1:19" x14ac:dyDescent="0.2">
      <c r="A73" s="36" t="s">
        <v>232</v>
      </c>
      <c r="B73" s="36" t="s">
        <v>74</v>
      </c>
      <c r="C73" s="36">
        <v>90446300</v>
      </c>
      <c r="D73" s="36" t="s">
        <v>277</v>
      </c>
      <c r="E73" s="12" t="s">
        <v>180</v>
      </c>
      <c r="F73" s="12">
        <v>300</v>
      </c>
      <c r="G73" s="12">
        <v>10</v>
      </c>
      <c r="H73" s="12">
        <v>150</v>
      </c>
      <c r="I73" s="12"/>
      <c r="J73" s="12"/>
      <c r="K73" s="12"/>
      <c r="L73" s="13"/>
      <c r="M73" s="12">
        <f t="shared" si="9"/>
        <v>0</v>
      </c>
      <c r="N73" s="12">
        <f t="shared" si="10"/>
        <v>0</v>
      </c>
      <c r="O73" s="14"/>
      <c r="P73" s="15">
        <v>0.09</v>
      </c>
      <c r="Q73" s="15">
        <f t="shared" si="11"/>
        <v>0</v>
      </c>
    </row>
    <row r="74" spans="1:19" x14ac:dyDescent="0.2">
      <c r="A74" s="11" t="s">
        <v>75</v>
      </c>
      <c r="B74" s="11" t="s">
        <v>76</v>
      </c>
      <c r="C74" s="11" t="s">
        <v>75</v>
      </c>
      <c r="D74" s="11" t="s">
        <v>275</v>
      </c>
      <c r="E74" s="12">
        <v>32</v>
      </c>
      <c r="F74" s="12">
        <v>450</v>
      </c>
      <c r="G74" s="12">
        <v>10</v>
      </c>
      <c r="H74" s="12">
        <v>100</v>
      </c>
      <c r="I74" s="12"/>
      <c r="J74" s="12"/>
      <c r="K74" s="12"/>
      <c r="L74" s="13"/>
      <c r="M74" s="12">
        <f t="shared" si="9"/>
        <v>0</v>
      </c>
      <c r="N74" s="12">
        <f t="shared" si="10"/>
        <v>0</v>
      </c>
      <c r="O74" s="14"/>
      <c r="P74" s="15">
        <v>0.09</v>
      </c>
      <c r="Q74" s="15">
        <f t="shared" si="11"/>
        <v>0</v>
      </c>
    </row>
    <row r="75" spans="1:19" x14ac:dyDescent="0.2">
      <c r="A75" s="36" t="s">
        <v>179</v>
      </c>
      <c r="B75" s="36" t="s">
        <v>76</v>
      </c>
      <c r="C75" s="36">
        <v>90446400</v>
      </c>
      <c r="D75" s="36" t="s">
        <v>277</v>
      </c>
      <c r="E75" s="12" t="s">
        <v>180</v>
      </c>
      <c r="F75" s="12">
        <v>450</v>
      </c>
      <c r="G75" s="12">
        <v>10</v>
      </c>
      <c r="H75" s="12">
        <v>100</v>
      </c>
      <c r="I75" s="12"/>
      <c r="J75" s="12"/>
      <c r="K75" s="12"/>
      <c r="L75" s="13"/>
      <c r="M75" s="12">
        <f t="shared" si="9"/>
        <v>0</v>
      </c>
      <c r="N75" s="12">
        <f t="shared" si="10"/>
        <v>0</v>
      </c>
      <c r="O75" s="14"/>
      <c r="P75" s="15">
        <v>0.09</v>
      </c>
      <c r="Q75" s="15">
        <f t="shared" si="11"/>
        <v>0</v>
      </c>
    </row>
    <row r="76" spans="1:19" x14ac:dyDescent="0.2">
      <c r="A76" s="11" t="s">
        <v>156</v>
      </c>
      <c r="B76" s="11" t="s">
        <v>157</v>
      </c>
      <c r="C76" s="11" t="s">
        <v>156</v>
      </c>
      <c r="D76" s="11" t="s">
        <v>275</v>
      </c>
      <c r="E76" s="12">
        <v>32</v>
      </c>
      <c r="F76" s="12">
        <v>600</v>
      </c>
      <c r="G76" s="12">
        <v>10</v>
      </c>
      <c r="H76" s="12">
        <v>100</v>
      </c>
      <c r="I76" s="12"/>
      <c r="J76" s="12"/>
      <c r="K76" s="12"/>
      <c r="L76" s="13"/>
      <c r="M76" s="12">
        <f t="shared" si="9"/>
        <v>0</v>
      </c>
      <c r="N76" s="12">
        <f t="shared" si="10"/>
        <v>0</v>
      </c>
      <c r="O76" s="14"/>
      <c r="P76" s="15">
        <v>0.12</v>
      </c>
      <c r="Q76" s="15">
        <f t="shared" si="11"/>
        <v>0</v>
      </c>
    </row>
    <row r="77" spans="1:19" x14ac:dyDescent="0.2">
      <c r="A77" s="36" t="s">
        <v>181</v>
      </c>
      <c r="B77" s="36" t="s">
        <v>157</v>
      </c>
      <c r="C77" s="36">
        <v>90446600</v>
      </c>
      <c r="D77" s="36" t="s">
        <v>277</v>
      </c>
      <c r="E77" s="12" t="s">
        <v>180</v>
      </c>
      <c r="F77" s="12">
        <v>600</v>
      </c>
      <c r="G77" s="12">
        <v>10</v>
      </c>
      <c r="H77" s="12">
        <v>100</v>
      </c>
      <c r="I77" s="12"/>
      <c r="J77" s="12"/>
      <c r="K77" s="12"/>
      <c r="L77" s="13"/>
      <c r="M77" s="12">
        <f t="shared" si="9"/>
        <v>0</v>
      </c>
      <c r="N77" s="12">
        <f t="shared" si="10"/>
        <v>0</v>
      </c>
      <c r="O77" s="14"/>
      <c r="P77" s="15">
        <v>0.12</v>
      </c>
      <c r="Q77" s="15">
        <f t="shared" si="11"/>
        <v>0</v>
      </c>
    </row>
    <row r="78" spans="1:19" x14ac:dyDescent="0.2">
      <c r="A78" s="11" t="s">
        <v>222</v>
      </c>
      <c r="B78" s="11" t="s">
        <v>223</v>
      </c>
      <c r="C78" s="11" t="s">
        <v>222</v>
      </c>
      <c r="D78" s="11" t="s">
        <v>275</v>
      </c>
      <c r="E78" s="12">
        <v>32</v>
      </c>
      <c r="F78" s="12">
        <v>750</v>
      </c>
      <c r="G78" s="12">
        <v>10</v>
      </c>
      <c r="H78" s="12">
        <v>60</v>
      </c>
      <c r="I78" s="12"/>
      <c r="J78" s="12"/>
      <c r="K78" s="12"/>
      <c r="L78" s="13"/>
      <c r="M78" s="12">
        <f t="shared" si="9"/>
        <v>0</v>
      </c>
      <c r="N78" s="12">
        <f t="shared" si="10"/>
        <v>0</v>
      </c>
      <c r="O78" s="14"/>
      <c r="P78" s="15">
        <v>0.09</v>
      </c>
      <c r="Q78" s="15">
        <f t="shared" si="11"/>
        <v>0</v>
      </c>
    </row>
    <row r="79" spans="1:19" x14ac:dyDescent="0.2">
      <c r="A79" s="11" t="s">
        <v>158</v>
      </c>
      <c r="B79" s="11" t="s">
        <v>159</v>
      </c>
      <c r="C79" s="11" t="s">
        <v>158</v>
      </c>
      <c r="D79" s="11" t="s">
        <v>275</v>
      </c>
      <c r="E79" s="12">
        <v>32</v>
      </c>
      <c r="F79" s="12">
        <v>900</v>
      </c>
      <c r="G79" s="12">
        <v>10</v>
      </c>
      <c r="H79" s="12">
        <v>50</v>
      </c>
      <c r="I79" s="12"/>
      <c r="J79" s="12"/>
      <c r="K79" s="12"/>
      <c r="L79" s="13"/>
      <c r="M79" s="12">
        <f t="shared" si="9"/>
        <v>0</v>
      </c>
      <c r="N79" s="12">
        <f t="shared" si="10"/>
        <v>0</v>
      </c>
      <c r="O79" s="14"/>
      <c r="P79" s="15">
        <v>0.09</v>
      </c>
      <c r="Q79" s="15">
        <f t="shared" si="11"/>
        <v>0</v>
      </c>
    </row>
    <row r="80" spans="1:19" x14ac:dyDescent="0.2">
      <c r="A80" s="36" t="s">
        <v>182</v>
      </c>
      <c r="B80" s="36" t="s">
        <v>159</v>
      </c>
      <c r="C80" s="36">
        <v>90446700</v>
      </c>
      <c r="D80" s="36" t="s">
        <v>277</v>
      </c>
      <c r="E80" s="12" t="s">
        <v>180</v>
      </c>
      <c r="F80" s="12">
        <v>900</v>
      </c>
      <c r="G80" s="12">
        <v>10</v>
      </c>
      <c r="H80" s="12">
        <v>50</v>
      </c>
      <c r="I80" s="12"/>
      <c r="J80" s="12"/>
      <c r="K80" s="12"/>
      <c r="L80" s="13"/>
      <c r="M80" s="12">
        <f t="shared" si="9"/>
        <v>0</v>
      </c>
      <c r="N80" s="12">
        <f t="shared" si="10"/>
        <v>0</v>
      </c>
      <c r="O80" s="14"/>
      <c r="P80" s="15">
        <v>0.09</v>
      </c>
      <c r="Q80" s="15">
        <f t="shared" si="11"/>
        <v>0</v>
      </c>
    </row>
    <row r="81" spans="1:19" x14ac:dyDescent="0.2">
      <c r="A81" s="11" t="s">
        <v>233</v>
      </c>
      <c r="B81" s="11" t="s">
        <v>234</v>
      </c>
      <c r="C81" s="11" t="s">
        <v>233</v>
      </c>
      <c r="D81" s="11" t="s">
        <v>275</v>
      </c>
      <c r="E81" s="12">
        <v>32</v>
      </c>
      <c r="F81" s="12">
        <v>1200</v>
      </c>
      <c r="G81" s="12">
        <v>10</v>
      </c>
      <c r="H81" s="12">
        <v>50</v>
      </c>
      <c r="I81" s="12"/>
      <c r="J81" s="12"/>
      <c r="K81" s="12"/>
      <c r="L81" s="13"/>
      <c r="M81" s="12">
        <f t="shared" si="9"/>
        <v>0</v>
      </c>
      <c r="N81" s="12">
        <f t="shared" si="10"/>
        <v>0</v>
      </c>
      <c r="O81" s="14"/>
      <c r="P81" s="15">
        <v>0.12</v>
      </c>
      <c r="Q81" s="15">
        <f t="shared" si="11"/>
        <v>0</v>
      </c>
    </row>
    <row r="82" spans="1:19" x14ac:dyDescent="0.2">
      <c r="A82" s="37" t="s">
        <v>236</v>
      </c>
      <c r="B82" s="36" t="s">
        <v>237</v>
      </c>
      <c r="C82" s="48">
        <v>90446800</v>
      </c>
      <c r="D82" s="36" t="s">
        <v>277</v>
      </c>
      <c r="E82" s="12" t="s">
        <v>180</v>
      </c>
      <c r="F82" s="12">
        <v>1800</v>
      </c>
      <c r="G82" s="12">
        <v>10</v>
      </c>
      <c r="H82" s="12">
        <v>25</v>
      </c>
      <c r="I82" s="12"/>
      <c r="J82" s="12"/>
      <c r="K82" s="12"/>
      <c r="L82" s="13"/>
      <c r="M82" s="12">
        <f t="shared" si="9"/>
        <v>0</v>
      </c>
      <c r="N82" s="12">
        <f t="shared" si="10"/>
        <v>0</v>
      </c>
      <c r="O82" s="14"/>
      <c r="P82" s="15">
        <v>0.18</v>
      </c>
      <c r="Q82" s="15">
        <f t="shared" si="11"/>
        <v>0</v>
      </c>
      <c r="R82" s="43">
        <f>SUM(Q69:Q82)</f>
        <v>0</v>
      </c>
      <c r="S82" s="3">
        <f>R82*100/$R$151</f>
        <v>0</v>
      </c>
    </row>
    <row r="83" spans="1:19" x14ac:dyDescent="0.2">
      <c r="A83" s="28" t="s">
        <v>77</v>
      </c>
      <c r="B83" s="28"/>
      <c r="C83" s="29"/>
      <c r="D83" s="29"/>
      <c r="E83" s="30"/>
      <c r="F83" s="36"/>
      <c r="G83" s="12"/>
      <c r="H83" s="12"/>
      <c r="I83" s="12"/>
      <c r="J83" s="12"/>
      <c r="K83" s="12"/>
      <c r="L83" s="8"/>
      <c r="M83" s="12"/>
      <c r="N83" s="12"/>
      <c r="O83" s="14"/>
      <c r="P83" s="12"/>
      <c r="Q83" s="15"/>
    </row>
    <row r="84" spans="1:19" x14ac:dyDescent="0.2">
      <c r="A84" s="11" t="s">
        <v>297</v>
      </c>
      <c r="B84" s="11" t="s">
        <v>298</v>
      </c>
      <c r="C84" s="11" t="s">
        <v>297</v>
      </c>
      <c r="D84" s="11" t="s">
        <v>275</v>
      </c>
      <c r="E84" s="12">
        <v>40</v>
      </c>
      <c r="F84" s="12">
        <v>100</v>
      </c>
      <c r="G84" s="12">
        <v>10</v>
      </c>
      <c r="H84" s="12">
        <v>300</v>
      </c>
      <c r="I84" s="12"/>
      <c r="J84" s="12"/>
      <c r="K84" s="12"/>
      <c r="L84" s="13"/>
      <c r="M84" s="12">
        <f t="shared" ref="M84:M98" si="12">SUM(I84:L84)</f>
        <v>0</v>
      </c>
      <c r="N84" s="12">
        <f t="shared" ref="N84:N98" si="13">$M84/$H84</f>
        <v>0</v>
      </c>
      <c r="O84" s="14"/>
      <c r="P84" s="15">
        <v>0.13</v>
      </c>
      <c r="Q84" s="15">
        <f t="shared" ref="Q84:Q98" si="14">$N84*$P84</f>
        <v>0</v>
      </c>
    </row>
    <row r="85" spans="1:19" x14ac:dyDescent="0.2">
      <c r="A85" s="11" t="s">
        <v>78</v>
      </c>
      <c r="B85" s="11" t="s">
        <v>79</v>
      </c>
      <c r="C85" s="11" t="s">
        <v>78</v>
      </c>
      <c r="D85" s="11" t="s">
        <v>275</v>
      </c>
      <c r="E85" s="12">
        <v>40</v>
      </c>
      <c r="F85" s="12">
        <v>150</v>
      </c>
      <c r="G85" s="12">
        <v>10</v>
      </c>
      <c r="H85" s="12">
        <v>300</v>
      </c>
      <c r="I85" s="12"/>
      <c r="J85" s="12"/>
      <c r="K85" s="12"/>
      <c r="L85" s="13"/>
      <c r="M85" s="12">
        <f t="shared" si="12"/>
        <v>0</v>
      </c>
      <c r="N85" s="12">
        <f t="shared" si="13"/>
        <v>0</v>
      </c>
      <c r="O85" s="14"/>
      <c r="P85" s="15">
        <v>0.13</v>
      </c>
      <c r="Q85" s="15">
        <f t="shared" si="14"/>
        <v>0</v>
      </c>
    </row>
    <row r="86" spans="1:19" x14ac:dyDescent="0.2">
      <c r="A86" s="36" t="s">
        <v>240</v>
      </c>
      <c r="B86" s="36" t="s">
        <v>79</v>
      </c>
      <c r="C86" s="31" t="s">
        <v>241</v>
      </c>
      <c r="D86" s="36" t="s">
        <v>277</v>
      </c>
      <c r="E86" s="12">
        <v>40</v>
      </c>
      <c r="F86" s="12">
        <v>150</v>
      </c>
      <c r="G86" s="12">
        <v>10</v>
      </c>
      <c r="H86" s="12">
        <v>300</v>
      </c>
      <c r="I86" s="12"/>
      <c r="J86" s="12"/>
      <c r="K86" s="12"/>
      <c r="L86" s="13"/>
      <c r="M86" s="12">
        <f t="shared" si="12"/>
        <v>0</v>
      </c>
      <c r="N86" s="12">
        <f t="shared" si="13"/>
        <v>0</v>
      </c>
      <c r="O86" s="14"/>
      <c r="P86" s="15">
        <v>0.13</v>
      </c>
      <c r="Q86" s="15">
        <f t="shared" si="14"/>
        <v>0</v>
      </c>
    </row>
    <row r="87" spans="1:19" x14ac:dyDescent="0.2">
      <c r="A87" s="11" t="s">
        <v>80</v>
      </c>
      <c r="B87" s="11" t="s">
        <v>81</v>
      </c>
      <c r="C87" s="11" t="s">
        <v>80</v>
      </c>
      <c r="D87" s="11" t="s">
        <v>275</v>
      </c>
      <c r="E87" s="12">
        <v>40</v>
      </c>
      <c r="F87" s="12">
        <v>200</v>
      </c>
      <c r="G87" s="12">
        <v>10</v>
      </c>
      <c r="H87" s="12">
        <v>150</v>
      </c>
      <c r="I87" s="12"/>
      <c r="J87" s="12"/>
      <c r="K87" s="12"/>
      <c r="L87" s="13"/>
      <c r="M87" s="12">
        <f t="shared" si="12"/>
        <v>0</v>
      </c>
      <c r="N87" s="12">
        <f t="shared" si="13"/>
        <v>0</v>
      </c>
      <c r="O87" s="14"/>
      <c r="P87" s="15">
        <v>0.13</v>
      </c>
      <c r="Q87" s="15">
        <f t="shared" si="14"/>
        <v>0</v>
      </c>
    </row>
    <row r="88" spans="1:19" x14ac:dyDescent="0.2">
      <c r="A88" s="11" t="s">
        <v>82</v>
      </c>
      <c r="B88" s="11" t="s">
        <v>83</v>
      </c>
      <c r="C88" s="11" t="s">
        <v>82</v>
      </c>
      <c r="D88" s="11" t="s">
        <v>275</v>
      </c>
      <c r="E88" s="12">
        <v>40</v>
      </c>
      <c r="F88" s="12">
        <v>300</v>
      </c>
      <c r="G88" s="12">
        <v>10</v>
      </c>
      <c r="H88" s="12">
        <v>150</v>
      </c>
      <c r="I88" s="12"/>
      <c r="J88" s="12"/>
      <c r="K88" s="12"/>
      <c r="L88" s="13"/>
      <c r="M88" s="12">
        <f t="shared" si="12"/>
        <v>0</v>
      </c>
      <c r="N88" s="12">
        <f t="shared" si="13"/>
        <v>0</v>
      </c>
      <c r="O88" s="14"/>
      <c r="P88" s="15">
        <v>0.13</v>
      </c>
      <c r="Q88" s="15">
        <f t="shared" si="14"/>
        <v>0</v>
      </c>
    </row>
    <row r="89" spans="1:19" x14ac:dyDescent="0.2">
      <c r="A89" s="36" t="s">
        <v>183</v>
      </c>
      <c r="B89" s="36" t="s">
        <v>83</v>
      </c>
      <c r="C89" s="36">
        <v>90447300</v>
      </c>
      <c r="D89" s="36" t="s">
        <v>277</v>
      </c>
      <c r="E89" s="12" t="s">
        <v>89</v>
      </c>
      <c r="F89" s="12">
        <v>300</v>
      </c>
      <c r="G89" s="12">
        <v>10</v>
      </c>
      <c r="H89" s="12">
        <v>150</v>
      </c>
      <c r="I89" s="12"/>
      <c r="J89" s="12"/>
      <c r="K89" s="12"/>
      <c r="L89" s="13"/>
      <c r="M89" s="12">
        <f t="shared" si="12"/>
        <v>0</v>
      </c>
      <c r="N89" s="12">
        <f t="shared" si="13"/>
        <v>0</v>
      </c>
      <c r="O89" s="14"/>
      <c r="P89" s="15">
        <v>0.13</v>
      </c>
      <c r="Q89" s="15">
        <f t="shared" si="14"/>
        <v>0</v>
      </c>
    </row>
    <row r="90" spans="1:19" x14ac:dyDescent="0.2">
      <c r="A90" s="11" t="s">
        <v>84</v>
      </c>
      <c r="B90" s="11" t="s">
        <v>85</v>
      </c>
      <c r="C90" s="11" t="s">
        <v>84</v>
      </c>
      <c r="D90" s="11" t="s">
        <v>275</v>
      </c>
      <c r="E90" s="12">
        <v>40</v>
      </c>
      <c r="F90" s="12">
        <v>450</v>
      </c>
      <c r="G90" s="12">
        <v>10</v>
      </c>
      <c r="H90" s="12">
        <v>100</v>
      </c>
      <c r="I90" s="12"/>
      <c r="J90" s="12"/>
      <c r="K90" s="12"/>
      <c r="L90" s="13"/>
      <c r="M90" s="12">
        <f t="shared" si="12"/>
        <v>0</v>
      </c>
      <c r="N90" s="12">
        <f t="shared" si="13"/>
        <v>0</v>
      </c>
      <c r="O90" s="14"/>
      <c r="P90" s="15">
        <v>0.13</v>
      </c>
      <c r="Q90" s="15">
        <f t="shared" si="14"/>
        <v>0</v>
      </c>
    </row>
    <row r="91" spans="1:19" x14ac:dyDescent="0.2">
      <c r="A91" s="36" t="s">
        <v>184</v>
      </c>
      <c r="B91" s="36" t="s">
        <v>85</v>
      </c>
      <c r="C91" s="36">
        <v>90447400</v>
      </c>
      <c r="D91" s="36" t="s">
        <v>277</v>
      </c>
      <c r="E91" s="12" t="s">
        <v>89</v>
      </c>
      <c r="F91" s="12">
        <v>450</v>
      </c>
      <c r="G91" s="12">
        <v>10</v>
      </c>
      <c r="H91" s="12">
        <v>100</v>
      </c>
      <c r="I91" s="12"/>
      <c r="J91" s="12"/>
      <c r="K91" s="12"/>
      <c r="L91" s="13"/>
      <c r="M91" s="12">
        <f t="shared" si="12"/>
        <v>0</v>
      </c>
      <c r="N91" s="12">
        <f t="shared" si="13"/>
        <v>0</v>
      </c>
      <c r="O91" s="14"/>
      <c r="P91" s="15">
        <v>0.13</v>
      </c>
      <c r="Q91" s="15">
        <f t="shared" si="14"/>
        <v>0</v>
      </c>
    </row>
    <row r="92" spans="1:19" x14ac:dyDescent="0.2">
      <c r="A92" s="11" t="s">
        <v>86</v>
      </c>
      <c r="B92" s="11" t="s">
        <v>87</v>
      </c>
      <c r="C92" s="11" t="s">
        <v>86</v>
      </c>
      <c r="D92" s="11" t="s">
        <v>275</v>
      </c>
      <c r="E92" s="12">
        <v>40</v>
      </c>
      <c r="F92" s="12">
        <v>600</v>
      </c>
      <c r="G92" s="12">
        <v>10</v>
      </c>
      <c r="H92" s="12">
        <v>50</v>
      </c>
      <c r="I92" s="12"/>
      <c r="J92" s="12"/>
      <c r="K92" s="12"/>
      <c r="L92" s="13"/>
      <c r="M92" s="12">
        <f t="shared" si="12"/>
        <v>0</v>
      </c>
      <c r="N92" s="12">
        <f t="shared" si="13"/>
        <v>0</v>
      </c>
      <c r="O92" s="14"/>
      <c r="P92" s="15">
        <v>0.09</v>
      </c>
      <c r="Q92" s="15">
        <f t="shared" si="14"/>
        <v>0</v>
      </c>
    </row>
    <row r="93" spans="1:19" x14ac:dyDescent="0.2">
      <c r="A93" s="36" t="s">
        <v>88</v>
      </c>
      <c r="B93" s="36" t="s">
        <v>87</v>
      </c>
      <c r="C93" s="36">
        <v>90447600</v>
      </c>
      <c r="D93" s="36" t="s">
        <v>277</v>
      </c>
      <c r="E93" s="12" t="s">
        <v>89</v>
      </c>
      <c r="F93" s="12">
        <v>600</v>
      </c>
      <c r="G93" s="12">
        <v>10</v>
      </c>
      <c r="H93" s="12">
        <v>50</v>
      </c>
      <c r="I93" s="12"/>
      <c r="J93" s="12"/>
      <c r="K93" s="12"/>
      <c r="L93" s="13"/>
      <c r="M93" s="12">
        <f t="shared" si="12"/>
        <v>0</v>
      </c>
      <c r="N93" s="12">
        <f t="shared" si="13"/>
        <v>0</v>
      </c>
      <c r="O93" s="14"/>
      <c r="P93" s="15">
        <v>0.09</v>
      </c>
      <c r="Q93" s="15">
        <f t="shared" si="14"/>
        <v>0</v>
      </c>
    </row>
    <row r="94" spans="1:19" x14ac:dyDescent="0.2">
      <c r="A94" s="11" t="s">
        <v>90</v>
      </c>
      <c r="B94" s="11" t="s">
        <v>91</v>
      </c>
      <c r="C94" s="11" t="s">
        <v>90</v>
      </c>
      <c r="D94" s="11" t="s">
        <v>275</v>
      </c>
      <c r="E94" s="12">
        <v>40</v>
      </c>
      <c r="F94" s="12">
        <v>750</v>
      </c>
      <c r="G94" s="12">
        <v>10</v>
      </c>
      <c r="H94" s="12">
        <v>50</v>
      </c>
      <c r="I94" s="12"/>
      <c r="J94" s="12"/>
      <c r="K94" s="12"/>
      <c r="L94" s="13"/>
      <c r="M94" s="12">
        <f t="shared" si="12"/>
        <v>0</v>
      </c>
      <c r="N94" s="12">
        <f t="shared" si="13"/>
        <v>0</v>
      </c>
      <c r="O94" s="14"/>
      <c r="P94" s="15">
        <v>0.13</v>
      </c>
      <c r="Q94" s="15">
        <f t="shared" si="14"/>
        <v>0</v>
      </c>
    </row>
    <row r="95" spans="1:19" x14ac:dyDescent="0.2">
      <c r="A95" s="11" t="s">
        <v>92</v>
      </c>
      <c r="B95" s="11" t="s">
        <v>93</v>
      </c>
      <c r="C95" s="11" t="s">
        <v>92</v>
      </c>
      <c r="D95" s="11" t="s">
        <v>275</v>
      </c>
      <c r="E95" s="12">
        <v>40</v>
      </c>
      <c r="F95" s="12">
        <v>900</v>
      </c>
      <c r="G95" s="12">
        <v>10</v>
      </c>
      <c r="H95" s="12">
        <v>50</v>
      </c>
      <c r="I95" s="12"/>
      <c r="J95" s="12"/>
      <c r="K95" s="12"/>
      <c r="L95" s="13"/>
      <c r="M95" s="12">
        <f t="shared" si="12"/>
        <v>0</v>
      </c>
      <c r="N95" s="12">
        <f t="shared" si="13"/>
        <v>0</v>
      </c>
      <c r="O95" s="14"/>
      <c r="P95" s="15">
        <v>0.13</v>
      </c>
      <c r="Q95" s="15">
        <f t="shared" si="14"/>
        <v>0</v>
      </c>
    </row>
    <row r="96" spans="1:19" x14ac:dyDescent="0.2">
      <c r="A96" s="36" t="s">
        <v>185</v>
      </c>
      <c r="B96" s="36" t="s">
        <v>93</v>
      </c>
      <c r="C96" s="36">
        <v>90447700</v>
      </c>
      <c r="D96" s="36" t="s">
        <v>277</v>
      </c>
      <c r="E96" s="12" t="s">
        <v>89</v>
      </c>
      <c r="F96" s="12">
        <v>900</v>
      </c>
      <c r="G96" s="12">
        <v>10</v>
      </c>
      <c r="H96" s="12">
        <v>50</v>
      </c>
      <c r="I96" s="12"/>
      <c r="J96" s="12"/>
      <c r="K96" s="12"/>
      <c r="L96" s="13"/>
      <c r="M96" s="12">
        <f t="shared" si="12"/>
        <v>0</v>
      </c>
      <c r="N96" s="12">
        <f t="shared" si="13"/>
        <v>0</v>
      </c>
      <c r="O96" s="14"/>
      <c r="P96" s="15">
        <v>0.13</v>
      </c>
      <c r="Q96" s="15">
        <f t="shared" si="14"/>
        <v>0</v>
      </c>
    </row>
    <row r="97" spans="1:19" x14ac:dyDescent="0.2">
      <c r="A97" s="11" t="s">
        <v>94</v>
      </c>
      <c r="B97" s="11" t="s">
        <v>95</v>
      </c>
      <c r="C97" s="11" t="s">
        <v>94</v>
      </c>
      <c r="D97" s="11" t="s">
        <v>275</v>
      </c>
      <c r="E97" s="12">
        <v>40</v>
      </c>
      <c r="F97" s="12">
        <v>1200</v>
      </c>
      <c r="G97" s="12">
        <v>5</v>
      </c>
      <c r="H97" s="12">
        <v>25</v>
      </c>
      <c r="I97" s="12"/>
      <c r="J97" s="12"/>
      <c r="K97" s="12"/>
      <c r="L97" s="13"/>
      <c r="M97" s="12">
        <f t="shared" si="12"/>
        <v>0</v>
      </c>
      <c r="N97" s="12">
        <f t="shared" si="13"/>
        <v>0</v>
      </c>
      <c r="O97" s="14"/>
      <c r="P97" s="15">
        <v>0.08</v>
      </c>
      <c r="Q97" s="15">
        <f t="shared" si="14"/>
        <v>0</v>
      </c>
    </row>
    <row r="98" spans="1:19" x14ac:dyDescent="0.2">
      <c r="A98" s="11" t="s">
        <v>220</v>
      </c>
      <c r="B98" s="11" t="s">
        <v>221</v>
      </c>
      <c r="C98" s="11" t="s">
        <v>220</v>
      </c>
      <c r="D98" s="11" t="s">
        <v>275</v>
      </c>
      <c r="E98" s="12">
        <v>40</v>
      </c>
      <c r="F98" s="12">
        <v>2000</v>
      </c>
      <c r="G98" s="12">
        <v>5</v>
      </c>
      <c r="H98" s="12">
        <v>25</v>
      </c>
      <c r="I98" s="12"/>
      <c r="J98" s="12"/>
      <c r="K98" s="12"/>
      <c r="L98" s="13"/>
      <c r="M98" s="12">
        <f t="shared" si="12"/>
        <v>0</v>
      </c>
      <c r="N98" s="12">
        <f t="shared" si="13"/>
        <v>0</v>
      </c>
      <c r="O98" s="14"/>
      <c r="P98" s="15">
        <v>0.08</v>
      </c>
      <c r="Q98" s="15">
        <f t="shared" si="14"/>
        <v>0</v>
      </c>
      <c r="R98" s="43">
        <f>SUM(Q85:Q98)</f>
        <v>0</v>
      </c>
      <c r="S98" s="3">
        <f>R98*100/$R$151</f>
        <v>0</v>
      </c>
    </row>
    <row r="99" spans="1:19" x14ac:dyDescent="0.2">
      <c r="A99" s="28" t="s">
        <v>96</v>
      </c>
      <c r="B99" s="28"/>
      <c r="C99" s="30"/>
      <c r="D99" s="30"/>
      <c r="E99" s="20"/>
      <c r="F99" s="12"/>
      <c r="G99" s="12"/>
      <c r="H99" s="12"/>
      <c r="I99" s="12"/>
      <c r="J99" s="12"/>
      <c r="K99" s="12"/>
      <c r="L99" s="8"/>
      <c r="M99" s="12"/>
      <c r="N99" s="12"/>
      <c r="O99" s="14"/>
      <c r="P99" s="12"/>
      <c r="Q99" s="15"/>
    </row>
    <row r="100" spans="1:19" x14ac:dyDescent="0.2">
      <c r="A100" s="11" t="s">
        <v>299</v>
      </c>
      <c r="B100" s="11" t="s">
        <v>300</v>
      </c>
      <c r="C100" s="11" t="s">
        <v>299</v>
      </c>
      <c r="D100" s="11" t="s">
        <v>275</v>
      </c>
      <c r="E100" s="12">
        <v>50</v>
      </c>
      <c r="F100" s="12">
        <v>100</v>
      </c>
      <c r="G100" s="12">
        <v>10</v>
      </c>
      <c r="H100" s="12">
        <v>150</v>
      </c>
      <c r="I100" s="12"/>
      <c r="J100" s="12"/>
      <c r="K100" s="12"/>
      <c r="L100" s="13"/>
      <c r="M100" s="12">
        <f t="shared" ref="M100:M116" si="15">SUM(I100:L100)</f>
        <v>0</v>
      </c>
      <c r="N100" s="12">
        <f t="shared" ref="N100:N116" si="16">$M100/$H100</f>
        <v>0</v>
      </c>
      <c r="O100" s="14"/>
      <c r="P100" s="15">
        <v>0.1</v>
      </c>
      <c r="Q100" s="15">
        <f t="shared" ref="Q100:Q116" si="17">$N100*$P100</f>
        <v>0</v>
      </c>
    </row>
    <row r="101" spans="1:19" x14ac:dyDescent="0.2">
      <c r="A101" s="11" t="s">
        <v>97</v>
      </c>
      <c r="B101" s="11" t="s">
        <v>98</v>
      </c>
      <c r="C101" s="11" t="s">
        <v>97</v>
      </c>
      <c r="D101" s="11" t="s">
        <v>275</v>
      </c>
      <c r="E101" s="12">
        <v>50</v>
      </c>
      <c r="F101" s="12">
        <v>150</v>
      </c>
      <c r="G101" s="12">
        <v>10</v>
      </c>
      <c r="H101" s="12">
        <v>150</v>
      </c>
      <c r="I101" s="12"/>
      <c r="J101" s="12"/>
      <c r="K101" s="12"/>
      <c r="L101" s="13"/>
      <c r="M101" s="12">
        <f t="shared" si="15"/>
        <v>0</v>
      </c>
      <c r="N101" s="12">
        <f t="shared" si="16"/>
        <v>0</v>
      </c>
      <c r="O101" s="14"/>
      <c r="P101" s="15">
        <v>0.1</v>
      </c>
      <c r="Q101" s="15">
        <f t="shared" si="17"/>
        <v>0</v>
      </c>
    </row>
    <row r="102" spans="1:19" x14ac:dyDescent="0.2">
      <c r="A102" s="36" t="s">
        <v>235</v>
      </c>
      <c r="B102" s="36" t="s">
        <v>98</v>
      </c>
      <c r="C102" s="36">
        <v>90448200</v>
      </c>
      <c r="D102" s="36" t="s">
        <v>277</v>
      </c>
      <c r="E102" s="12" t="s">
        <v>102</v>
      </c>
      <c r="F102" s="12">
        <v>150</v>
      </c>
      <c r="G102" s="12">
        <v>10</v>
      </c>
      <c r="H102" s="12">
        <v>150</v>
      </c>
      <c r="I102" s="12"/>
      <c r="J102" s="12"/>
      <c r="K102" s="12"/>
      <c r="L102" s="13"/>
      <c r="M102" s="12">
        <f t="shared" si="15"/>
        <v>0</v>
      </c>
      <c r="N102" s="12">
        <f t="shared" si="16"/>
        <v>0</v>
      </c>
      <c r="O102" s="14"/>
      <c r="P102" s="15">
        <v>0.1</v>
      </c>
      <c r="Q102" s="15">
        <f t="shared" si="17"/>
        <v>0</v>
      </c>
    </row>
    <row r="103" spans="1:19" x14ac:dyDescent="0.2">
      <c r="A103" s="11" t="s">
        <v>224</v>
      </c>
      <c r="B103" s="11" t="s">
        <v>225</v>
      </c>
      <c r="C103" s="11" t="s">
        <v>224</v>
      </c>
      <c r="D103" s="11" t="s">
        <v>275</v>
      </c>
      <c r="E103" s="12">
        <v>50</v>
      </c>
      <c r="F103" s="12">
        <v>200</v>
      </c>
      <c r="G103" s="12">
        <v>10</v>
      </c>
      <c r="H103" s="12">
        <v>150</v>
      </c>
      <c r="I103" s="12"/>
      <c r="J103" s="12"/>
      <c r="K103" s="12"/>
      <c r="L103" s="13"/>
      <c r="M103" s="12">
        <f t="shared" si="15"/>
        <v>0</v>
      </c>
      <c r="N103" s="12">
        <f t="shared" si="16"/>
        <v>0</v>
      </c>
      <c r="O103" s="14"/>
      <c r="P103" s="15">
        <v>0.06</v>
      </c>
      <c r="Q103" s="15">
        <f t="shared" si="17"/>
        <v>0</v>
      </c>
    </row>
    <row r="104" spans="1:19" x14ac:dyDescent="0.2">
      <c r="A104" s="11" t="s">
        <v>99</v>
      </c>
      <c r="B104" s="11" t="s">
        <v>100</v>
      </c>
      <c r="C104" s="11" t="s">
        <v>99</v>
      </c>
      <c r="D104" s="11" t="s">
        <v>275</v>
      </c>
      <c r="E104" s="12">
        <v>50</v>
      </c>
      <c r="F104" s="12">
        <v>300</v>
      </c>
      <c r="G104" s="12">
        <v>10</v>
      </c>
      <c r="H104" s="12">
        <v>75</v>
      </c>
      <c r="I104" s="12"/>
      <c r="J104" s="12"/>
      <c r="K104" s="12"/>
      <c r="L104" s="13"/>
      <c r="M104" s="12">
        <f t="shared" si="15"/>
        <v>0</v>
      </c>
      <c r="N104" s="12">
        <f t="shared" si="16"/>
        <v>0</v>
      </c>
      <c r="O104" s="14"/>
      <c r="P104" s="15">
        <v>0.1</v>
      </c>
      <c r="Q104" s="15">
        <f t="shared" si="17"/>
        <v>0</v>
      </c>
    </row>
    <row r="105" spans="1:19" x14ac:dyDescent="0.2">
      <c r="A105" s="36" t="s">
        <v>101</v>
      </c>
      <c r="B105" s="36" t="s">
        <v>100</v>
      </c>
      <c r="C105" s="36">
        <v>90448300</v>
      </c>
      <c r="D105" s="36" t="s">
        <v>277</v>
      </c>
      <c r="E105" s="12" t="s">
        <v>102</v>
      </c>
      <c r="F105" s="12">
        <v>300</v>
      </c>
      <c r="G105" s="12">
        <v>10</v>
      </c>
      <c r="H105" s="12">
        <v>75</v>
      </c>
      <c r="I105" s="12"/>
      <c r="J105" s="12"/>
      <c r="K105" s="12"/>
      <c r="L105" s="13"/>
      <c r="M105" s="12">
        <f t="shared" si="15"/>
        <v>0</v>
      </c>
      <c r="N105" s="12">
        <f t="shared" si="16"/>
        <v>0</v>
      </c>
      <c r="O105" s="14"/>
      <c r="P105" s="15">
        <v>0.1</v>
      </c>
      <c r="Q105" s="15">
        <f t="shared" si="17"/>
        <v>0</v>
      </c>
    </row>
    <row r="106" spans="1:19" x14ac:dyDescent="0.2">
      <c r="A106" s="11" t="s">
        <v>103</v>
      </c>
      <c r="B106" s="11" t="s">
        <v>104</v>
      </c>
      <c r="C106" s="11" t="s">
        <v>103</v>
      </c>
      <c r="D106" s="11" t="s">
        <v>275</v>
      </c>
      <c r="E106" s="12">
        <v>50</v>
      </c>
      <c r="F106" s="12">
        <v>450</v>
      </c>
      <c r="G106" s="12">
        <v>10</v>
      </c>
      <c r="H106" s="12">
        <v>50</v>
      </c>
      <c r="I106" s="12">
        <v>50</v>
      </c>
      <c r="J106" s="12"/>
      <c r="K106" s="12"/>
      <c r="L106" s="13"/>
      <c r="M106" s="12">
        <f t="shared" si="15"/>
        <v>50</v>
      </c>
      <c r="N106" s="12">
        <f t="shared" si="16"/>
        <v>1</v>
      </c>
      <c r="O106" s="14"/>
      <c r="P106" s="15">
        <v>0.1</v>
      </c>
      <c r="Q106" s="15">
        <f t="shared" si="17"/>
        <v>0.1</v>
      </c>
    </row>
    <row r="107" spans="1:19" x14ac:dyDescent="0.2">
      <c r="A107" s="36" t="s">
        <v>186</v>
      </c>
      <c r="B107" s="36" t="s">
        <v>104</v>
      </c>
      <c r="C107" s="36">
        <v>90448400</v>
      </c>
      <c r="D107" s="36" t="s">
        <v>277</v>
      </c>
      <c r="E107" s="12" t="s">
        <v>102</v>
      </c>
      <c r="F107" s="12">
        <v>450</v>
      </c>
      <c r="G107" s="12">
        <v>10</v>
      </c>
      <c r="H107" s="12">
        <v>50</v>
      </c>
      <c r="I107" s="12"/>
      <c r="J107" s="12"/>
      <c r="K107" s="12"/>
      <c r="L107" s="13"/>
      <c r="M107" s="12">
        <f t="shared" si="15"/>
        <v>0</v>
      </c>
      <c r="N107" s="12">
        <f t="shared" si="16"/>
        <v>0</v>
      </c>
      <c r="O107" s="14"/>
      <c r="P107" s="15">
        <v>0.1</v>
      </c>
      <c r="Q107" s="15">
        <f t="shared" si="17"/>
        <v>0</v>
      </c>
    </row>
    <row r="108" spans="1:19" x14ac:dyDescent="0.2">
      <c r="A108" s="11" t="s">
        <v>105</v>
      </c>
      <c r="B108" s="11" t="s">
        <v>106</v>
      </c>
      <c r="C108" s="11" t="s">
        <v>105</v>
      </c>
      <c r="D108" s="11" t="s">
        <v>275</v>
      </c>
      <c r="E108" s="12">
        <v>50</v>
      </c>
      <c r="F108" s="12">
        <v>600</v>
      </c>
      <c r="G108" s="12">
        <v>10</v>
      </c>
      <c r="H108" s="12">
        <v>50</v>
      </c>
      <c r="I108" s="12"/>
      <c r="J108" s="12"/>
      <c r="K108" s="12"/>
      <c r="L108" s="13"/>
      <c r="M108" s="12">
        <f t="shared" si="15"/>
        <v>0</v>
      </c>
      <c r="N108" s="12">
        <f t="shared" si="16"/>
        <v>0</v>
      </c>
      <c r="O108" s="14"/>
      <c r="P108" s="15">
        <v>0.13</v>
      </c>
      <c r="Q108" s="15">
        <f t="shared" si="17"/>
        <v>0</v>
      </c>
    </row>
    <row r="109" spans="1:19" x14ac:dyDescent="0.2">
      <c r="A109" s="36" t="s">
        <v>107</v>
      </c>
      <c r="B109" s="36" t="s">
        <v>106</v>
      </c>
      <c r="C109" s="36">
        <v>90448600</v>
      </c>
      <c r="D109" s="36" t="s">
        <v>277</v>
      </c>
      <c r="E109" s="12" t="s">
        <v>102</v>
      </c>
      <c r="F109" s="12">
        <v>600</v>
      </c>
      <c r="G109" s="12">
        <v>10</v>
      </c>
      <c r="H109" s="12">
        <v>50</v>
      </c>
      <c r="I109" s="12"/>
      <c r="J109" s="12"/>
      <c r="K109" s="12"/>
      <c r="L109" s="13"/>
      <c r="M109" s="12">
        <f t="shared" si="15"/>
        <v>0</v>
      </c>
      <c r="N109" s="12">
        <f t="shared" si="16"/>
        <v>0</v>
      </c>
      <c r="O109" s="14"/>
      <c r="P109" s="15">
        <v>0.13</v>
      </c>
      <c r="Q109" s="15">
        <f t="shared" si="17"/>
        <v>0</v>
      </c>
    </row>
    <row r="110" spans="1:19" x14ac:dyDescent="0.2">
      <c r="A110" s="36" t="s">
        <v>266</v>
      </c>
      <c r="B110" s="36" t="s">
        <v>267</v>
      </c>
      <c r="C110" s="36">
        <v>90448605</v>
      </c>
      <c r="D110" s="36" t="s">
        <v>277</v>
      </c>
      <c r="E110" s="12" t="s">
        <v>102</v>
      </c>
      <c r="F110" s="12">
        <v>700</v>
      </c>
      <c r="G110" s="12">
        <v>5</v>
      </c>
      <c r="H110" s="12">
        <v>25</v>
      </c>
      <c r="I110" s="12"/>
      <c r="J110" s="12"/>
      <c r="K110" s="12"/>
      <c r="L110" s="13"/>
      <c r="M110" s="12">
        <f t="shared" si="15"/>
        <v>0</v>
      </c>
      <c r="N110" s="12">
        <f t="shared" si="16"/>
        <v>0</v>
      </c>
      <c r="O110" s="14"/>
      <c r="P110" s="15">
        <v>0.1</v>
      </c>
      <c r="Q110" s="15">
        <f t="shared" si="17"/>
        <v>0</v>
      </c>
    </row>
    <row r="111" spans="1:19" x14ac:dyDescent="0.2">
      <c r="A111" s="11" t="s">
        <v>202</v>
      </c>
      <c r="B111" s="11" t="s">
        <v>203</v>
      </c>
      <c r="C111" s="11" t="s">
        <v>202</v>
      </c>
      <c r="D111" s="11" t="s">
        <v>275</v>
      </c>
      <c r="E111" s="12">
        <v>50</v>
      </c>
      <c r="F111" s="12">
        <v>750</v>
      </c>
      <c r="G111" s="12">
        <v>5</v>
      </c>
      <c r="H111" s="12">
        <v>25</v>
      </c>
      <c r="I111" s="12"/>
      <c r="J111" s="12"/>
      <c r="K111" s="12"/>
      <c r="L111" s="13"/>
      <c r="M111" s="12">
        <f t="shared" si="15"/>
        <v>0</v>
      </c>
      <c r="N111" s="12">
        <f t="shared" si="16"/>
        <v>0</v>
      </c>
      <c r="O111" s="14"/>
      <c r="P111" s="15">
        <v>0.1</v>
      </c>
      <c r="Q111" s="15">
        <f t="shared" si="17"/>
        <v>0</v>
      </c>
    </row>
    <row r="112" spans="1:19" x14ac:dyDescent="0.2">
      <c r="A112" s="11" t="s">
        <v>108</v>
      </c>
      <c r="B112" s="11" t="s">
        <v>109</v>
      </c>
      <c r="C112" s="11" t="s">
        <v>108</v>
      </c>
      <c r="D112" s="11" t="s">
        <v>275</v>
      </c>
      <c r="E112" s="12">
        <v>50</v>
      </c>
      <c r="F112" s="12">
        <v>900</v>
      </c>
      <c r="G112" s="12">
        <v>5</v>
      </c>
      <c r="H112" s="12">
        <v>25</v>
      </c>
      <c r="I112" s="12"/>
      <c r="J112" s="12"/>
      <c r="K112" s="12"/>
      <c r="L112" s="13"/>
      <c r="M112" s="12">
        <f t="shared" si="15"/>
        <v>0</v>
      </c>
      <c r="N112" s="12">
        <f t="shared" si="16"/>
        <v>0</v>
      </c>
      <c r="O112" s="14"/>
      <c r="P112" s="15">
        <v>0.1</v>
      </c>
      <c r="Q112" s="15">
        <f t="shared" si="17"/>
        <v>0</v>
      </c>
    </row>
    <row r="113" spans="1:19" x14ac:dyDescent="0.2">
      <c r="A113" s="36" t="s">
        <v>187</v>
      </c>
      <c r="B113" s="36" t="s">
        <v>109</v>
      </c>
      <c r="C113" s="36">
        <v>90448700</v>
      </c>
      <c r="D113" s="36" t="s">
        <v>277</v>
      </c>
      <c r="E113" s="12" t="s">
        <v>102</v>
      </c>
      <c r="F113" s="12">
        <v>900</v>
      </c>
      <c r="G113" s="12">
        <v>5</v>
      </c>
      <c r="H113" s="12">
        <v>25</v>
      </c>
      <c r="I113" s="12"/>
      <c r="J113" s="12"/>
      <c r="K113" s="12"/>
      <c r="L113" s="13"/>
      <c r="M113" s="12">
        <f t="shared" si="15"/>
        <v>0</v>
      </c>
      <c r="N113" s="12">
        <f t="shared" si="16"/>
        <v>0</v>
      </c>
      <c r="O113" s="14"/>
      <c r="P113" s="15">
        <v>0.1</v>
      </c>
      <c r="Q113" s="15">
        <f t="shared" si="17"/>
        <v>0</v>
      </c>
    </row>
    <row r="114" spans="1:19" x14ac:dyDescent="0.2">
      <c r="A114" s="11" t="s">
        <v>110</v>
      </c>
      <c r="B114" s="11" t="s">
        <v>111</v>
      </c>
      <c r="C114" s="11" t="s">
        <v>110</v>
      </c>
      <c r="D114" s="11" t="s">
        <v>275</v>
      </c>
      <c r="E114" s="12">
        <v>50</v>
      </c>
      <c r="F114" s="12">
        <v>1200</v>
      </c>
      <c r="G114" s="12">
        <v>5</v>
      </c>
      <c r="H114" s="12">
        <v>25</v>
      </c>
      <c r="I114" s="12"/>
      <c r="J114" s="12"/>
      <c r="K114" s="12">
        <v>50</v>
      </c>
      <c r="L114" s="13"/>
      <c r="M114" s="12">
        <f t="shared" si="15"/>
        <v>50</v>
      </c>
      <c r="N114" s="12">
        <f t="shared" si="16"/>
        <v>2</v>
      </c>
      <c r="O114" s="14"/>
      <c r="P114" s="15">
        <v>0.13</v>
      </c>
      <c r="Q114" s="15">
        <f t="shared" si="17"/>
        <v>0.26</v>
      </c>
    </row>
    <row r="115" spans="1:19" x14ac:dyDescent="0.2">
      <c r="A115" s="36" t="s">
        <v>204</v>
      </c>
      <c r="B115" s="36" t="s">
        <v>111</v>
      </c>
      <c r="C115" s="31" t="s">
        <v>205</v>
      </c>
      <c r="D115" s="36" t="s">
        <v>277</v>
      </c>
      <c r="E115" s="12">
        <v>50</v>
      </c>
      <c r="F115" s="12">
        <v>1200</v>
      </c>
      <c r="G115" s="12">
        <v>5</v>
      </c>
      <c r="H115" s="12">
        <v>25</v>
      </c>
      <c r="I115" s="12"/>
      <c r="J115" s="12"/>
      <c r="K115" s="12"/>
      <c r="L115" s="13"/>
      <c r="M115" s="12">
        <f t="shared" si="15"/>
        <v>0</v>
      </c>
      <c r="N115" s="12">
        <f t="shared" si="16"/>
        <v>0</v>
      </c>
      <c r="O115" s="14"/>
      <c r="P115" s="15">
        <v>0.13</v>
      </c>
      <c r="Q115" s="15">
        <f t="shared" si="17"/>
        <v>0</v>
      </c>
    </row>
    <row r="116" spans="1:19" x14ac:dyDescent="0.2">
      <c r="A116" s="36" t="s">
        <v>268</v>
      </c>
      <c r="B116" s="36" t="s">
        <v>269</v>
      </c>
      <c r="C116" s="31" t="s">
        <v>270</v>
      </c>
      <c r="D116" s="36" t="s">
        <v>277</v>
      </c>
      <c r="E116" s="12">
        <v>50</v>
      </c>
      <c r="F116" s="12">
        <v>2400</v>
      </c>
      <c r="G116" s="12">
        <v>5</v>
      </c>
      <c r="H116" s="12">
        <v>25</v>
      </c>
      <c r="I116" s="12"/>
      <c r="J116" s="12"/>
      <c r="K116" s="12"/>
      <c r="L116" s="13"/>
      <c r="M116" s="12">
        <f t="shared" si="15"/>
        <v>0</v>
      </c>
      <c r="N116" s="12">
        <f t="shared" si="16"/>
        <v>0</v>
      </c>
      <c r="O116" s="14"/>
      <c r="P116" s="15">
        <v>0.13</v>
      </c>
      <c r="Q116" s="15">
        <f t="shared" si="17"/>
        <v>0</v>
      </c>
      <c r="R116" s="43">
        <f>SUM(Q101:Q116)</f>
        <v>0.36</v>
      </c>
      <c r="S116" s="3">
        <f>R116*100/$R$151</f>
        <v>2.4473147518694769</v>
      </c>
    </row>
    <row r="117" spans="1:19" x14ac:dyDescent="0.2">
      <c r="A117" s="318" t="s">
        <v>112</v>
      </c>
      <c r="B117" s="319"/>
      <c r="C117" s="29"/>
      <c r="D117" s="29"/>
      <c r="E117" s="30"/>
      <c r="F117" s="12"/>
      <c r="G117" s="12"/>
      <c r="H117" s="12"/>
      <c r="I117" s="12"/>
      <c r="J117" s="12"/>
      <c r="K117" s="12"/>
      <c r="L117" s="36"/>
      <c r="M117" s="12"/>
      <c r="N117" s="12"/>
      <c r="O117" s="14"/>
      <c r="P117" s="12"/>
      <c r="Q117" s="15"/>
    </row>
    <row r="118" spans="1:19" x14ac:dyDescent="0.2">
      <c r="A118" s="11" t="s">
        <v>216</v>
      </c>
      <c r="B118" s="11" t="s">
        <v>217</v>
      </c>
      <c r="C118" s="11" t="s">
        <v>216</v>
      </c>
      <c r="D118" s="11" t="s">
        <v>275</v>
      </c>
      <c r="E118" s="12">
        <v>20</v>
      </c>
      <c r="F118" s="12">
        <v>150</v>
      </c>
      <c r="G118" s="12">
        <v>10</v>
      </c>
      <c r="H118" s="12">
        <v>400</v>
      </c>
      <c r="I118" s="12"/>
      <c r="J118" s="12"/>
      <c r="K118" s="12"/>
      <c r="L118" s="36"/>
      <c r="M118" s="12">
        <f t="shared" ref="M118:M150" si="18">SUM(I118:L118)</f>
        <v>0</v>
      </c>
      <c r="N118" s="12">
        <f t="shared" ref="N118:N150" si="19">$M118/$H118</f>
        <v>0</v>
      </c>
      <c r="O118" s="14"/>
      <c r="P118" s="12">
        <v>0.06</v>
      </c>
      <c r="Q118" s="15">
        <f t="shared" ref="Q118:Q150" si="20">$N118*$P118</f>
        <v>0</v>
      </c>
    </row>
    <row r="119" spans="1:19" x14ac:dyDescent="0.2">
      <c r="A119" s="36" t="s">
        <v>226</v>
      </c>
      <c r="B119" s="36" t="s">
        <v>217</v>
      </c>
      <c r="C119" s="36">
        <v>90444200</v>
      </c>
      <c r="D119" s="36" t="s">
        <v>277</v>
      </c>
      <c r="E119" s="12">
        <v>20</v>
      </c>
      <c r="F119" s="12">
        <v>150</v>
      </c>
      <c r="G119" s="12">
        <v>10</v>
      </c>
      <c r="H119" s="12">
        <v>400</v>
      </c>
      <c r="I119" s="12"/>
      <c r="J119" s="12"/>
      <c r="K119" s="12"/>
      <c r="L119" s="36"/>
      <c r="M119" s="12">
        <f t="shared" si="18"/>
        <v>0</v>
      </c>
      <c r="N119" s="12">
        <f t="shared" si="19"/>
        <v>0</v>
      </c>
      <c r="O119" s="14"/>
      <c r="P119" s="12">
        <v>0.06</v>
      </c>
      <c r="Q119" s="15">
        <f t="shared" si="20"/>
        <v>0</v>
      </c>
    </row>
    <row r="120" spans="1:19" x14ac:dyDescent="0.2">
      <c r="A120" s="11" t="s">
        <v>191</v>
      </c>
      <c r="B120" s="11" t="s">
        <v>192</v>
      </c>
      <c r="C120" s="11" t="s">
        <v>191</v>
      </c>
      <c r="D120" s="11" t="s">
        <v>275</v>
      </c>
      <c r="E120" s="12">
        <v>20</v>
      </c>
      <c r="F120" s="12">
        <v>200</v>
      </c>
      <c r="G120" s="12">
        <v>10</v>
      </c>
      <c r="H120" s="12">
        <v>300</v>
      </c>
      <c r="I120" s="12"/>
      <c r="J120" s="12"/>
      <c r="K120" s="12"/>
      <c r="L120" s="36"/>
      <c r="M120" s="12">
        <f t="shared" si="18"/>
        <v>0</v>
      </c>
      <c r="N120" s="12">
        <f t="shared" si="19"/>
        <v>0</v>
      </c>
      <c r="O120" s="14"/>
      <c r="P120" s="12">
        <v>0.06</v>
      </c>
      <c r="Q120" s="15">
        <f t="shared" si="20"/>
        <v>0</v>
      </c>
    </row>
    <row r="121" spans="1:19" x14ac:dyDescent="0.2">
      <c r="A121" s="11" t="s">
        <v>160</v>
      </c>
      <c r="B121" s="11" t="s">
        <v>161</v>
      </c>
      <c r="C121" s="11" t="s">
        <v>160</v>
      </c>
      <c r="D121" s="11" t="s">
        <v>275</v>
      </c>
      <c r="E121" s="12">
        <v>20</v>
      </c>
      <c r="F121" s="12">
        <v>300</v>
      </c>
      <c r="G121" s="12">
        <v>10</v>
      </c>
      <c r="H121" s="12">
        <v>200</v>
      </c>
      <c r="I121" s="12"/>
      <c r="J121" s="12"/>
      <c r="K121" s="12"/>
      <c r="L121" s="13"/>
      <c r="M121" s="12">
        <f t="shared" si="18"/>
        <v>0</v>
      </c>
      <c r="N121" s="12">
        <f t="shared" si="19"/>
        <v>0</v>
      </c>
      <c r="O121" s="14"/>
      <c r="P121" s="15">
        <v>0.06</v>
      </c>
      <c r="Q121" s="15">
        <f t="shared" si="20"/>
        <v>0</v>
      </c>
    </row>
    <row r="122" spans="1:19" x14ac:dyDescent="0.2">
      <c r="A122" s="36" t="s">
        <v>215</v>
      </c>
      <c r="B122" s="36" t="s">
        <v>161</v>
      </c>
      <c r="C122" s="36">
        <v>90444300</v>
      </c>
      <c r="D122" s="36" t="s">
        <v>277</v>
      </c>
      <c r="E122" s="12" t="s">
        <v>46</v>
      </c>
      <c r="F122" s="12">
        <v>300</v>
      </c>
      <c r="G122" s="12">
        <v>10</v>
      </c>
      <c r="H122" s="12">
        <v>200</v>
      </c>
      <c r="I122" s="12"/>
      <c r="J122" s="12">
        <v>400</v>
      </c>
      <c r="K122" s="12">
        <v>200</v>
      </c>
      <c r="L122" s="13"/>
      <c r="M122" s="12">
        <f t="shared" si="18"/>
        <v>600</v>
      </c>
      <c r="N122" s="12">
        <f t="shared" si="19"/>
        <v>3</v>
      </c>
      <c r="O122" s="14"/>
      <c r="P122" s="15">
        <v>0.06</v>
      </c>
      <c r="Q122" s="15">
        <f t="shared" si="20"/>
        <v>0.18</v>
      </c>
    </row>
    <row r="123" spans="1:19" x14ac:dyDescent="0.2">
      <c r="A123" s="11" t="s">
        <v>206</v>
      </c>
      <c r="B123" s="11" t="s">
        <v>114</v>
      </c>
      <c r="C123" s="11" t="s">
        <v>206</v>
      </c>
      <c r="D123" s="11" t="s">
        <v>275</v>
      </c>
      <c r="E123" s="12">
        <v>20</v>
      </c>
      <c r="F123" s="12">
        <v>450</v>
      </c>
      <c r="G123" s="12">
        <v>10</v>
      </c>
      <c r="H123" s="12">
        <v>100</v>
      </c>
      <c r="I123" s="12"/>
      <c r="J123" s="12"/>
      <c r="K123" s="12"/>
      <c r="L123" s="25"/>
      <c r="M123" s="12">
        <f t="shared" si="18"/>
        <v>0</v>
      </c>
      <c r="N123" s="12">
        <f t="shared" si="19"/>
        <v>0</v>
      </c>
      <c r="O123" s="14"/>
      <c r="P123" s="15">
        <v>0.08</v>
      </c>
      <c r="Q123" s="15">
        <f t="shared" si="20"/>
        <v>0</v>
      </c>
    </row>
    <row r="124" spans="1:19" x14ac:dyDescent="0.2">
      <c r="A124" s="36" t="s">
        <v>113</v>
      </c>
      <c r="B124" s="36" t="s">
        <v>114</v>
      </c>
      <c r="C124" s="36">
        <v>90444400</v>
      </c>
      <c r="D124" s="36" t="s">
        <v>277</v>
      </c>
      <c r="E124" s="12" t="s">
        <v>46</v>
      </c>
      <c r="F124" s="12">
        <v>450</v>
      </c>
      <c r="G124" s="12">
        <v>10</v>
      </c>
      <c r="H124" s="12">
        <v>100</v>
      </c>
      <c r="I124" s="12"/>
      <c r="J124" s="12">
        <v>100</v>
      </c>
      <c r="K124" s="12"/>
      <c r="L124" s="13"/>
      <c r="M124" s="12">
        <f t="shared" si="18"/>
        <v>100</v>
      </c>
      <c r="N124" s="12">
        <f t="shared" si="19"/>
        <v>1</v>
      </c>
      <c r="O124" s="14"/>
      <c r="P124" s="15">
        <v>0.08</v>
      </c>
      <c r="Q124" s="15">
        <f t="shared" si="20"/>
        <v>0.08</v>
      </c>
    </row>
    <row r="125" spans="1:19" x14ac:dyDescent="0.2">
      <c r="A125" s="11" t="s">
        <v>115</v>
      </c>
      <c r="B125" s="11" t="s">
        <v>116</v>
      </c>
      <c r="C125" s="11" t="s">
        <v>115</v>
      </c>
      <c r="D125" s="11" t="s">
        <v>275</v>
      </c>
      <c r="E125" s="12">
        <v>20</v>
      </c>
      <c r="F125" s="12">
        <v>600</v>
      </c>
      <c r="G125" s="12">
        <v>10</v>
      </c>
      <c r="H125" s="12">
        <v>100</v>
      </c>
      <c r="I125" s="12"/>
      <c r="J125" s="12"/>
      <c r="K125" s="12"/>
      <c r="L125" s="13"/>
      <c r="M125" s="12">
        <f t="shared" si="18"/>
        <v>0</v>
      </c>
      <c r="N125" s="12">
        <f t="shared" si="19"/>
        <v>0</v>
      </c>
      <c r="O125" s="14"/>
      <c r="P125" s="15">
        <v>0.06</v>
      </c>
      <c r="Q125" s="15">
        <f t="shared" si="20"/>
        <v>0</v>
      </c>
    </row>
    <row r="126" spans="1:19" x14ac:dyDescent="0.2">
      <c r="A126" s="36" t="s">
        <v>188</v>
      </c>
      <c r="B126" s="36" t="s">
        <v>116</v>
      </c>
      <c r="C126" s="36">
        <v>90444600</v>
      </c>
      <c r="D126" s="36" t="s">
        <v>277</v>
      </c>
      <c r="E126" s="12" t="s">
        <v>46</v>
      </c>
      <c r="F126" s="12">
        <v>600</v>
      </c>
      <c r="G126" s="12">
        <v>10</v>
      </c>
      <c r="H126" s="12">
        <v>100</v>
      </c>
      <c r="I126" s="12"/>
      <c r="J126" s="12"/>
      <c r="K126" s="12"/>
      <c r="L126" s="13"/>
      <c r="M126" s="12">
        <f t="shared" si="18"/>
        <v>0</v>
      </c>
      <c r="N126" s="12">
        <f t="shared" si="19"/>
        <v>0</v>
      </c>
      <c r="O126" s="14"/>
      <c r="P126" s="15">
        <v>0.06</v>
      </c>
      <c r="Q126" s="15">
        <f t="shared" si="20"/>
        <v>0</v>
      </c>
    </row>
    <row r="127" spans="1:19" x14ac:dyDescent="0.2">
      <c r="A127" s="11" t="s">
        <v>117</v>
      </c>
      <c r="B127" s="11" t="s">
        <v>118</v>
      </c>
      <c r="C127" s="11" t="s">
        <v>117</v>
      </c>
      <c r="D127" s="11" t="s">
        <v>275</v>
      </c>
      <c r="E127" s="12">
        <v>20</v>
      </c>
      <c r="F127" s="12">
        <v>750</v>
      </c>
      <c r="G127" s="12">
        <v>10</v>
      </c>
      <c r="H127" s="12">
        <v>100</v>
      </c>
      <c r="I127" s="12"/>
      <c r="J127" s="12"/>
      <c r="K127" s="12"/>
      <c r="L127" s="13"/>
      <c r="M127" s="12">
        <f t="shared" si="18"/>
        <v>0</v>
      </c>
      <c r="N127" s="12">
        <f t="shared" si="19"/>
        <v>0</v>
      </c>
      <c r="O127" s="14"/>
      <c r="P127" s="15">
        <v>7.0000000000000007E-2</v>
      </c>
      <c r="Q127" s="15">
        <f t="shared" si="20"/>
        <v>0</v>
      </c>
    </row>
    <row r="128" spans="1:19" x14ac:dyDescent="0.2">
      <c r="A128" s="36" t="s">
        <v>189</v>
      </c>
      <c r="B128" s="36" t="s">
        <v>118</v>
      </c>
      <c r="C128" s="36">
        <v>90444700</v>
      </c>
      <c r="D128" s="36" t="s">
        <v>277</v>
      </c>
      <c r="E128" s="12" t="s">
        <v>46</v>
      </c>
      <c r="F128" s="12">
        <v>750</v>
      </c>
      <c r="G128" s="12">
        <v>10</v>
      </c>
      <c r="H128" s="12">
        <v>100</v>
      </c>
      <c r="I128" s="12"/>
      <c r="J128" s="12"/>
      <c r="K128" s="12"/>
      <c r="L128" s="13"/>
      <c r="M128" s="12">
        <f t="shared" si="18"/>
        <v>0</v>
      </c>
      <c r="N128" s="12">
        <f t="shared" si="19"/>
        <v>0</v>
      </c>
      <c r="O128" s="14"/>
      <c r="P128" s="15">
        <v>7.0000000000000007E-2</v>
      </c>
      <c r="Q128" s="15">
        <f t="shared" si="20"/>
        <v>0</v>
      </c>
    </row>
    <row r="129" spans="1:19" x14ac:dyDescent="0.2">
      <c r="A129" s="11" t="s">
        <v>119</v>
      </c>
      <c r="B129" s="11" t="s">
        <v>120</v>
      </c>
      <c r="C129" s="11" t="s">
        <v>119</v>
      </c>
      <c r="D129" s="11" t="s">
        <v>275</v>
      </c>
      <c r="E129" s="12">
        <v>20</v>
      </c>
      <c r="F129" s="12">
        <v>900</v>
      </c>
      <c r="G129" s="12">
        <v>10</v>
      </c>
      <c r="H129" s="12">
        <v>50</v>
      </c>
      <c r="I129" s="12"/>
      <c r="J129" s="12"/>
      <c r="K129" s="12"/>
      <c r="L129" s="13"/>
      <c r="M129" s="12">
        <f t="shared" si="18"/>
        <v>0</v>
      </c>
      <c r="N129" s="12">
        <f t="shared" si="19"/>
        <v>0</v>
      </c>
      <c r="O129" s="14"/>
      <c r="P129" s="15">
        <v>0.08</v>
      </c>
      <c r="Q129" s="15">
        <f t="shared" si="20"/>
        <v>0</v>
      </c>
    </row>
    <row r="130" spans="1:19" x14ac:dyDescent="0.2">
      <c r="A130" s="36" t="s">
        <v>263</v>
      </c>
      <c r="B130" s="36" t="s">
        <v>120</v>
      </c>
      <c r="C130" s="36">
        <v>90444800</v>
      </c>
      <c r="D130" s="36" t="s">
        <v>277</v>
      </c>
      <c r="E130" s="12" t="s">
        <v>46</v>
      </c>
      <c r="F130" s="12">
        <v>900</v>
      </c>
      <c r="G130" s="12">
        <v>10</v>
      </c>
      <c r="H130" s="12">
        <v>50</v>
      </c>
      <c r="I130" s="12"/>
      <c r="J130" s="12"/>
      <c r="K130" s="12"/>
      <c r="L130" s="13"/>
      <c r="M130" s="12">
        <f t="shared" si="18"/>
        <v>0</v>
      </c>
      <c r="N130" s="12">
        <f t="shared" si="19"/>
        <v>0</v>
      </c>
      <c r="O130" s="14"/>
      <c r="P130" s="15">
        <v>0.08</v>
      </c>
      <c r="Q130" s="15">
        <f t="shared" si="20"/>
        <v>0</v>
      </c>
    </row>
    <row r="131" spans="1:19" x14ac:dyDescent="0.2">
      <c r="A131" s="11" t="s">
        <v>121</v>
      </c>
      <c r="B131" s="11" t="s">
        <v>122</v>
      </c>
      <c r="C131" s="11" t="s">
        <v>121</v>
      </c>
      <c r="D131" s="11" t="s">
        <v>275</v>
      </c>
      <c r="E131" s="12">
        <v>20</v>
      </c>
      <c r="F131" s="12">
        <v>1200</v>
      </c>
      <c r="G131" s="12">
        <v>10</v>
      </c>
      <c r="H131" s="12">
        <v>50</v>
      </c>
      <c r="I131" s="12"/>
      <c r="J131" s="12"/>
      <c r="K131" s="12"/>
      <c r="L131" s="13"/>
      <c r="M131" s="12">
        <f t="shared" si="18"/>
        <v>0</v>
      </c>
      <c r="N131" s="12">
        <f t="shared" si="19"/>
        <v>0</v>
      </c>
      <c r="O131" s="14"/>
      <c r="P131" s="15">
        <v>0.11</v>
      </c>
      <c r="Q131" s="15">
        <f t="shared" si="20"/>
        <v>0</v>
      </c>
    </row>
    <row r="132" spans="1:19" x14ac:dyDescent="0.2">
      <c r="A132" s="11" t="s">
        <v>207</v>
      </c>
      <c r="B132" s="11" t="s">
        <v>208</v>
      </c>
      <c r="C132" s="11" t="s">
        <v>207</v>
      </c>
      <c r="D132" s="11" t="s">
        <v>275</v>
      </c>
      <c r="E132" s="12">
        <v>20</v>
      </c>
      <c r="F132" s="12">
        <v>1500</v>
      </c>
      <c r="G132" s="12">
        <v>10</v>
      </c>
      <c r="H132" s="12">
        <v>50</v>
      </c>
      <c r="I132" s="12"/>
      <c r="J132" s="12"/>
      <c r="K132" s="12"/>
      <c r="L132" s="13"/>
      <c r="M132" s="12">
        <f t="shared" si="18"/>
        <v>0</v>
      </c>
      <c r="N132" s="12">
        <f t="shared" si="19"/>
        <v>0</v>
      </c>
      <c r="O132" s="14"/>
      <c r="P132" s="15">
        <v>7.0000000000000007E-2</v>
      </c>
      <c r="Q132" s="15">
        <f t="shared" si="20"/>
        <v>0</v>
      </c>
    </row>
    <row r="133" spans="1:19" x14ac:dyDescent="0.2">
      <c r="A133" s="11" t="s">
        <v>209</v>
      </c>
      <c r="B133" s="11" t="s">
        <v>210</v>
      </c>
      <c r="C133" s="11" t="s">
        <v>209</v>
      </c>
      <c r="D133" s="11" t="s">
        <v>275</v>
      </c>
      <c r="E133" s="12">
        <v>20</v>
      </c>
      <c r="F133" s="12">
        <v>1800</v>
      </c>
      <c r="G133" s="12">
        <v>10</v>
      </c>
      <c r="H133" s="12">
        <v>50</v>
      </c>
      <c r="I133" s="12"/>
      <c r="J133" s="12"/>
      <c r="K133" s="12"/>
      <c r="L133" s="13"/>
      <c r="M133" s="12">
        <f t="shared" si="18"/>
        <v>0</v>
      </c>
      <c r="N133" s="12">
        <f t="shared" si="19"/>
        <v>0</v>
      </c>
      <c r="O133" s="51"/>
      <c r="P133" s="15">
        <v>0.09</v>
      </c>
      <c r="Q133" s="15">
        <f t="shared" si="20"/>
        <v>0</v>
      </c>
      <c r="R133" s="43">
        <f>SUM(Q118:Q133)</f>
        <v>0.26</v>
      </c>
      <c r="S133" s="3">
        <f>R133*100/$R$151</f>
        <v>1.7675050985723999</v>
      </c>
    </row>
    <row r="134" spans="1:19" x14ac:dyDescent="0.2">
      <c r="A134" s="11" t="s">
        <v>123</v>
      </c>
      <c r="B134" s="11" t="s">
        <v>124</v>
      </c>
      <c r="C134" s="11" t="s">
        <v>123</v>
      </c>
      <c r="D134" s="11" t="s">
        <v>275</v>
      </c>
      <c r="E134" s="12">
        <v>25</v>
      </c>
      <c r="F134" s="12">
        <v>150</v>
      </c>
      <c r="G134" s="12">
        <v>10</v>
      </c>
      <c r="H134" s="12">
        <v>200</v>
      </c>
      <c r="I134" s="12"/>
      <c r="J134" s="12"/>
      <c r="K134" s="12"/>
      <c r="L134" s="13"/>
      <c r="M134" s="12">
        <f t="shared" si="18"/>
        <v>0</v>
      </c>
      <c r="N134" s="12">
        <f t="shared" si="19"/>
        <v>0</v>
      </c>
      <c r="O134" s="14"/>
      <c r="P134" s="15">
        <v>0.04</v>
      </c>
      <c r="Q134" s="15">
        <f t="shared" si="20"/>
        <v>0</v>
      </c>
    </row>
    <row r="135" spans="1:19" x14ac:dyDescent="0.2">
      <c r="A135" s="36" t="s">
        <v>257</v>
      </c>
      <c r="B135" s="36" t="s">
        <v>124</v>
      </c>
      <c r="C135" s="36">
        <v>90445200</v>
      </c>
      <c r="D135" s="36" t="s">
        <v>277</v>
      </c>
      <c r="E135" s="12">
        <v>25</v>
      </c>
      <c r="F135" s="12">
        <v>150</v>
      </c>
      <c r="G135" s="12">
        <v>10</v>
      </c>
      <c r="H135" s="12">
        <v>200</v>
      </c>
      <c r="I135" s="12"/>
      <c r="J135" s="12"/>
      <c r="K135" s="12"/>
      <c r="L135" s="13"/>
      <c r="M135" s="12">
        <f t="shared" si="18"/>
        <v>0</v>
      </c>
      <c r="N135" s="12">
        <f t="shared" si="19"/>
        <v>0</v>
      </c>
      <c r="O135" s="14"/>
      <c r="P135" s="15">
        <v>0.04</v>
      </c>
      <c r="Q135" s="15">
        <f t="shared" si="20"/>
        <v>0</v>
      </c>
    </row>
    <row r="136" spans="1:19" x14ac:dyDescent="0.2">
      <c r="A136" s="11" t="s">
        <v>125</v>
      </c>
      <c r="B136" s="11" t="s">
        <v>126</v>
      </c>
      <c r="C136" s="11" t="s">
        <v>125</v>
      </c>
      <c r="D136" s="11" t="s">
        <v>275</v>
      </c>
      <c r="E136" s="12">
        <v>25</v>
      </c>
      <c r="F136" s="12">
        <v>300</v>
      </c>
      <c r="G136" s="12">
        <v>10</v>
      </c>
      <c r="H136" s="12">
        <v>100</v>
      </c>
      <c r="I136" s="12"/>
      <c r="J136" s="12"/>
      <c r="K136" s="12"/>
      <c r="L136" s="13"/>
      <c r="M136" s="12">
        <f t="shared" si="18"/>
        <v>0</v>
      </c>
      <c r="N136" s="12">
        <f t="shared" si="19"/>
        <v>0</v>
      </c>
      <c r="O136" s="14"/>
      <c r="P136" s="15">
        <v>0.04</v>
      </c>
      <c r="Q136" s="15">
        <f t="shared" si="20"/>
        <v>0</v>
      </c>
    </row>
    <row r="137" spans="1:19" x14ac:dyDescent="0.2">
      <c r="A137" s="36" t="s">
        <v>127</v>
      </c>
      <c r="B137" s="36" t="s">
        <v>126</v>
      </c>
      <c r="C137" s="36">
        <v>90445300</v>
      </c>
      <c r="D137" s="36" t="s">
        <v>277</v>
      </c>
      <c r="E137" s="12" t="s">
        <v>63</v>
      </c>
      <c r="F137" s="12">
        <v>300</v>
      </c>
      <c r="G137" s="12">
        <v>10</v>
      </c>
      <c r="H137" s="12">
        <v>100</v>
      </c>
      <c r="I137" s="12"/>
      <c r="J137" s="12"/>
      <c r="K137" s="12"/>
      <c r="L137" s="13"/>
      <c r="M137" s="12">
        <f t="shared" si="18"/>
        <v>0</v>
      </c>
      <c r="N137" s="12">
        <f t="shared" si="19"/>
        <v>0</v>
      </c>
      <c r="O137" s="14"/>
      <c r="P137" s="15">
        <v>0.04</v>
      </c>
      <c r="Q137" s="15">
        <f t="shared" si="20"/>
        <v>0</v>
      </c>
    </row>
    <row r="138" spans="1:19" x14ac:dyDescent="0.2">
      <c r="A138" s="11" t="s">
        <v>128</v>
      </c>
      <c r="B138" s="11" t="s">
        <v>129</v>
      </c>
      <c r="C138" s="11" t="s">
        <v>128</v>
      </c>
      <c r="D138" s="11" t="s">
        <v>275</v>
      </c>
      <c r="E138" s="12">
        <v>25</v>
      </c>
      <c r="F138" s="12">
        <v>450</v>
      </c>
      <c r="G138" s="12">
        <v>10</v>
      </c>
      <c r="H138" s="12">
        <v>100</v>
      </c>
      <c r="I138" s="12"/>
      <c r="J138" s="12"/>
      <c r="K138" s="12"/>
      <c r="L138" s="13"/>
      <c r="M138" s="12">
        <f t="shared" si="18"/>
        <v>0</v>
      </c>
      <c r="N138" s="12">
        <f t="shared" si="19"/>
        <v>0</v>
      </c>
      <c r="O138" s="14"/>
      <c r="P138" s="15">
        <v>0.06</v>
      </c>
      <c r="Q138" s="15">
        <f t="shared" si="20"/>
        <v>0</v>
      </c>
    </row>
    <row r="139" spans="1:19" x14ac:dyDescent="0.2">
      <c r="A139" s="36" t="s">
        <v>190</v>
      </c>
      <c r="B139" s="36" t="s">
        <v>129</v>
      </c>
      <c r="C139" s="36">
        <v>90445400</v>
      </c>
      <c r="D139" s="36" t="s">
        <v>277</v>
      </c>
      <c r="E139" s="12" t="s">
        <v>63</v>
      </c>
      <c r="F139" s="12">
        <v>450</v>
      </c>
      <c r="G139" s="12">
        <v>10</v>
      </c>
      <c r="H139" s="12">
        <v>100</v>
      </c>
      <c r="I139" s="12"/>
      <c r="J139" s="12">
        <v>300</v>
      </c>
      <c r="K139" s="12"/>
      <c r="L139" s="13"/>
      <c r="M139" s="12">
        <f t="shared" si="18"/>
        <v>300</v>
      </c>
      <c r="N139" s="12">
        <f t="shared" si="19"/>
        <v>3</v>
      </c>
      <c r="O139" s="14"/>
      <c r="P139" s="15">
        <v>0.06</v>
      </c>
      <c r="Q139" s="15">
        <f t="shared" si="20"/>
        <v>0.18</v>
      </c>
    </row>
    <row r="140" spans="1:19" x14ac:dyDescent="0.2">
      <c r="A140" s="11" t="s">
        <v>130</v>
      </c>
      <c r="B140" s="11" t="s">
        <v>131</v>
      </c>
      <c r="C140" s="11" t="s">
        <v>130</v>
      </c>
      <c r="D140" s="11" t="s">
        <v>275</v>
      </c>
      <c r="E140" s="12">
        <v>25</v>
      </c>
      <c r="F140" s="12">
        <v>600</v>
      </c>
      <c r="G140" s="12">
        <v>10</v>
      </c>
      <c r="H140" s="12">
        <v>50</v>
      </c>
      <c r="I140" s="12"/>
      <c r="J140" s="12"/>
      <c r="K140" s="12"/>
      <c r="L140" s="13"/>
      <c r="M140" s="12">
        <f t="shared" si="18"/>
        <v>0</v>
      </c>
      <c r="N140" s="12">
        <f t="shared" si="19"/>
        <v>0</v>
      </c>
      <c r="O140" s="14"/>
      <c r="P140" s="15">
        <v>0.04</v>
      </c>
      <c r="Q140" s="15">
        <f t="shared" si="20"/>
        <v>0</v>
      </c>
    </row>
    <row r="141" spans="1:19" x14ac:dyDescent="0.2">
      <c r="A141" s="36" t="s">
        <v>211</v>
      </c>
      <c r="B141" s="36" t="s">
        <v>131</v>
      </c>
      <c r="C141" s="36">
        <v>90445600</v>
      </c>
      <c r="D141" s="36" t="s">
        <v>277</v>
      </c>
      <c r="E141" s="12">
        <v>25</v>
      </c>
      <c r="F141" s="12">
        <v>600</v>
      </c>
      <c r="G141" s="12">
        <v>10</v>
      </c>
      <c r="H141" s="12">
        <v>50</v>
      </c>
      <c r="I141" s="12"/>
      <c r="J141" s="12"/>
      <c r="K141" s="12"/>
      <c r="L141" s="13"/>
      <c r="M141" s="12">
        <f t="shared" si="18"/>
        <v>0</v>
      </c>
      <c r="N141" s="12">
        <f t="shared" si="19"/>
        <v>0</v>
      </c>
      <c r="O141" s="14"/>
      <c r="P141" s="15">
        <v>0.04</v>
      </c>
      <c r="Q141" s="15">
        <f t="shared" si="20"/>
        <v>0</v>
      </c>
    </row>
    <row r="142" spans="1:19" x14ac:dyDescent="0.2">
      <c r="A142" s="11" t="s">
        <v>162</v>
      </c>
      <c r="B142" s="11" t="s">
        <v>163</v>
      </c>
      <c r="C142" s="11" t="s">
        <v>162</v>
      </c>
      <c r="D142" s="11" t="s">
        <v>275</v>
      </c>
      <c r="E142" s="12">
        <v>25</v>
      </c>
      <c r="F142" s="12">
        <v>750</v>
      </c>
      <c r="G142" s="12">
        <v>10</v>
      </c>
      <c r="H142" s="12">
        <v>50</v>
      </c>
      <c r="I142" s="12"/>
      <c r="J142" s="12"/>
      <c r="K142" s="12"/>
      <c r="L142" s="13"/>
      <c r="M142" s="12">
        <f t="shared" si="18"/>
        <v>0</v>
      </c>
      <c r="N142" s="12">
        <f t="shared" si="19"/>
        <v>0</v>
      </c>
      <c r="O142" s="14"/>
      <c r="P142" s="15">
        <v>0.04</v>
      </c>
      <c r="Q142" s="15">
        <f t="shared" si="20"/>
        <v>0</v>
      </c>
    </row>
    <row r="143" spans="1:19" x14ac:dyDescent="0.2">
      <c r="A143" s="36" t="s">
        <v>218</v>
      </c>
      <c r="B143" s="36" t="s">
        <v>163</v>
      </c>
      <c r="C143" s="31" t="s">
        <v>219</v>
      </c>
      <c r="D143" s="36" t="s">
        <v>277</v>
      </c>
      <c r="E143" s="12">
        <v>25</v>
      </c>
      <c r="F143" s="12">
        <v>750</v>
      </c>
      <c r="G143" s="12">
        <v>10</v>
      </c>
      <c r="H143" s="12">
        <v>50</v>
      </c>
      <c r="I143" s="12"/>
      <c r="J143" s="12"/>
      <c r="K143" s="12"/>
      <c r="L143" s="13"/>
      <c r="M143" s="12">
        <f t="shared" si="18"/>
        <v>0</v>
      </c>
      <c r="N143" s="12">
        <f t="shared" si="19"/>
        <v>0</v>
      </c>
      <c r="O143" s="14"/>
      <c r="P143" s="15">
        <v>0.04</v>
      </c>
      <c r="Q143" s="15">
        <f t="shared" si="20"/>
        <v>0</v>
      </c>
    </row>
    <row r="144" spans="1:19" x14ac:dyDescent="0.2">
      <c r="A144" s="11" t="s">
        <v>132</v>
      </c>
      <c r="B144" s="11" t="s">
        <v>133</v>
      </c>
      <c r="C144" s="11" t="s">
        <v>132</v>
      </c>
      <c r="D144" s="11" t="s">
        <v>275</v>
      </c>
      <c r="E144" s="12">
        <v>25</v>
      </c>
      <c r="F144" s="12">
        <v>900</v>
      </c>
      <c r="G144" s="12">
        <v>10</v>
      </c>
      <c r="H144" s="12">
        <v>50</v>
      </c>
      <c r="I144" s="12"/>
      <c r="J144" s="12"/>
      <c r="K144" s="12"/>
      <c r="L144" s="13"/>
      <c r="M144" s="12">
        <f t="shared" si="18"/>
        <v>0</v>
      </c>
      <c r="N144" s="12">
        <f t="shared" si="19"/>
        <v>0</v>
      </c>
      <c r="O144" s="14"/>
      <c r="P144" s="15">
        <v>0.06</v>
      </c>
      <c r="Q144" s="15">
        <f t="shared" si="20"/>
        <v>0</v>
      </c>
    </row>
    <row r="145" spans="1:19" x14ac:dyDescent="0.2">
      <c r="A145" s="36" t="s">
        <v>264</v>
      </c>
      <c r="B145" s="36" t="s">
        <v>133</v>
      </c>
      <c r="C145" s="31" t="s">
        <v>265</v>
      </c>
      <c r="D145" s="36" t="s">
        <v>277</v>
      </c>
      <c r="E145" s="12">
        <v>25</v>
      </c>
      <c r="F145" s="12">
        <v>900</v>
      </c>
      <c r="G145" s="12">
        <v>10</v>
      </c>
      <c r="H145" s="12">
        <v>50</v>
      </c>
      <c r="I145" s="12"/>
      <c r="J145" s="12"/>
      <c r="K145" s="12"/>
      <c r="L145" s="13"/>
      <c r="M145" s="12">
        <f t="shared" si="18"/>
        <v>0</v>
      </c>
      <c r="N145" s="12">
        <f t="shared" si="19"/>
        <v>0</v>
      </c>
      <c r="O145" s="14"/>
      <c r="P145" s="15">
        <v>0.06</v>
      </c>
      <c r="Q145" s="15">
        <f t="shared" si="20"/>
        <v>0</v>
      </c>
    </row>
    <row r="146" spans="1:19" x14ac:dyDescent="0.2">
      <c r="A146" s="11" t="s">
        <v>134</v>
      </c>
      <c r="B146" s="11" t="s">
        <v>135</v>
      </c>
      <c r="C146" s="11" t="s">
        <v>134</v>
      </c>
      <c r="D146" s="11" t="s">
        <v>275</v>
      </c>
      <c r="E146" s="12">
        <v>25</v>
      </c>
      <c r="F146" s="12">
        <v>1200</v>
      </c>
      <c r="G146" s="12">
        <v>10</v>
      </c>
      <c r="H146" s="12">
        <v>50</v>
      </c>
      <c r="I146" s="12"/>
      <c r="J146" s="12"/>
      <c r="K146" s="12"/>
      <c r="L146" s="13"/>
      <c r="M146" s="12">
        <f t="shared" si="18"/>
        <v>0</v>
      </c>
      <c r="N146" s="12">
        <f t="shared" si="19"/>
        <v>0</v>
      </c>
      <c r="O146" s="14"/>
      <c r="P146" s="15">
        <v>0.08</v>
      </c>
      <c r="Q146" s="15">
        <f t="shared" si="20"/>
        <v>0</v>
      </c>
    </row>
    <row r="147" spans="1:19" x14ac:dyDescent="0.2">
      <c r="A147" s="11" t="s">
        <v>238</v>
      </c>
      <c r="B147" s="11" t="s">
        <v>239</v>
      </c>
      <c r="C147" s="11" t="s">
        <v>238</v>
      </c>
      <c r="D147" s="11" t="s">
        <v>275</v>
      </c>
      <c r="E147" s="12">
        <v>25</v>
      </c>
      <c r="F147" s="12">
        <v>1524</v>
      </c>
      <c r="G147" s="12">
        <v>10</v>
      </c>
      <c r="H147" s="12">
        <v>50</v>
      </c>
      <c r="I147" s="12"/>
      <c r="J147" s="12"/>
      <c r="K147" s="12"/>
      <c r="L147" s="13"/>
      <c r="M147" s="12">
        <f t="shared" si="18"/>
        <v>0</v>
      </c>
      <c r="N147" s="12">
        <f t="shared" si="19"/>
        <v>0</v>
      </c>
      <c r="O147" s="14"/>
      <c r="P147" s="15">
        <v>0.08</v>
      </c>
      <c r="Q147" s="15">
        <f t="shared" si="20"/>
        <v>0</v>
      </c>
    </row>
    <row r="148" spans="1:19" x14ac:dyDescent="0.2">
      <c r="A148" s="11" t="s">
        <v>164</v>
      </c>
      <c r="B148" s="11" t="s">
        <v>165</v>
      </c>
      <c r="C148" s="11" t="s">
        <v>164</v>
      </c>
      <c r="D148" s="11" t="s">
        <v>275</v>
      </c>
      <c r="E148" s="12">
        <v>25</v>
      </c>
      <c r="F148" s="12">
        <v>1800</v>
      </c>
      <c r="G148" s="12">
        <v>10</v>
      </c>
      <c r="H148" s="12">
        <v>50</v>
      </c>
      <c r="I148" s="12"/>
      <c r="J148" s="12"/>
      <c r="K148" s="12"/>
      <c r="L148" s="13"/>
      <c r="M148" s="12">
        <f t="shared" si="18"/>
        <v>0</v>
      </c>
      <c r="N148" s="12">
        <f t="shared" si="19"/>
        <v>0</v>
      </c>
      <c r="O148" s="14"/>
      <c r="P148" s="15">
        <v>0.12</v>
      </c>
      <c r="Q148" s="15">
        <f t="shared" si="20"/>
        <v>0</v>
      </c>
    </row>
    <row r="149" spans="1:19" x14ac:dyDescent="0.2">
      <c r="A149" s="36" t="s">
        <v>227</v>
      </c>
      <c r="B149" s="36" t="s">
        <v>165</v>
      </c>
      <c r="C149" s="36">
        <v>90445900</v>
      </c>
      <c r="D149" s="36" t="s">
        <v>277</v>
      </c>
      <c r="E149" s="12">
        <v>25</v>
      </c>
      <c r="F149" s="12">
        <v>1800</v>
      </c>
      <c r="G149" s="12">
        <v>10</v>
      </c>
      <c r="H149" s="12">
        <v>50</v>
      </c>
      <c r="I149" s="12"/>
      <c r="J149" s="12"/>
      <c r="K149" s="12"/>
      <c r="L149" s="13"/>
      <c r="M149" s="12">
        <f t="shared" si="18"/>
        <v>0</v>
      </c>
      <c r="N149" s="12">
        <f t="shared" si="19"/>
        <v>0</v>
      </c>
      <c r="O149" s="14"/>
      <c r="P149" s="15">
        <v>0.12</v>
      </c>
      <c r="Q149" s="15">
        <f t="shared" si="20"/>
        <v>0</v>
      </c>
      <c r="R149" s="43"/>
    </row>
    <row r="150" spans="1:19" x14ac:dyDescent="0.2">
      <c r="A150" s="36" t="s">
        <v>301</v>
      </c>
      <c r="B150" s="36" t="s">
        <v>302</v>
      </c>
      <c r="C150" s="36">
        <v>90446000</v>
      </c>
      <c r="D150" s="36" t="s">
        <v>277</v>
      </c>
      <c r="E150" s="12">
        <v>25</v>
      </c>
      <c r="F150" s="12">
        <v>2400</v>
      </c>
      <c r="G150" s="12">
        <v>10</v>
      </c>
      <c r="H150" s="12">
        <v>50</v>
      </c>
      <c r="I150" s="12"/>
      <c r="J150" s="12"/>
      <c r="K150" s="12"/>
      <c r="L150" s="13"/>
      <c r="M150" s="12">
        <f t="shared" si="18"/>
        <v>0</v>
      </c>
      <c r="N150" s="12">
        <f t="shared" si="19"/>
        <v>0</v>
      </c>
      <c r="O150" s="14"/>
      <c r="P150" s="15">
        <v>0.12</v>
      </c>
      <c r="Q150" s="15">
        <f t="shared" si="20"/>
        <v>0</v>
      </c>
      <c r="R150" s="43">
        <f>SUM(Q134:Q150)</f>
        <v>0.18</v>
      </c>
      <c r="S150" s="3">
        <f>R150*100/$R$151</f>
        <v>1.2236573759347384</v>
      </c>
    </row>
    <row r="151" spans="1:19" x14ac:dyDescent="0.2">
      <c r="A151" s="313"/>
      <c r="B151" s="313"/>
      <c r="C151" s="313"/>
      <c r="D151" s="313"/>
      <c r="E151" s="313"/>
      <c r="F151" s="313"/>
      <c r="G151" s="313"/>
      <c r="H151" s="314"/>
      <c r="I151" s="36">
        <f t="shared" ref="I151:L151" si="21">SUBTOTAL(9,I5:I150)</f>
        <v>2250</v>
      </c>
      <c r="J151" s="36">
        <f t="shared" si="21"/>
        <v>5950</v>
      </c>
      <c r="K151" s="36">
        <f t="shared" si="21"/>
        <v>22000</v>
      </c>
      <c r="L151" s="36">
        <f t="shared" si="21"/>
        <v>0</v>
      </c>
      <c r="M151" s="36">
        <f>SUBTOTAL(9,M5:M150)</f>
        <v>30200</v>
      </c>
      <c r="N151" s="36">
        <f>SUBTOTAL(9,N5:N150)</f>
        <v>302</v>
      </c>
      <c r="O151" s="32"/>
      <c r="P151" s="12"/>
      <c r="Q151" s="36">
        <f>SUBTOTAL(9,Q5:Q150)</f>
        <v>14.709999999999996</v>
      </c>
      <c r="R151" s="3">
        <f>SUM(R5:R150)</f>
        <v>14.709999999999999</v>
      </c>
      <c r="S151" s="3">
        <f>SUM(S5:S150)</f>
        <v>100</v>
      </c>
    </row>
    <row r="152" spans="1:19" x14ac:dyDescent="0.2">
      <c r="A152" s="312"/>
      <c r="B152" s="313"/>
      <c r="C152" s="313"/>
      <c r="D152" s="313"/>
      <c r="E152" s="313"/>
      <c r="F152" s="313"/>
      <c r="G152" s="313"/>
      <c r="H152" s="314"/>
      <c r="I152" s="36">
        <v>15</v>
      </c>
      <c r="J152" s="36">
        <v>65</v>
      </c>
      <c r="K152" s="36">
        <v>222</v>
      </c>
      <c r="L152" s="36"/>
      <c r="M152" s="36"/>
      <c r="N152" s="36">
        <f>SUM(I152:L152)</f>
        <v>302</v>
      </c>
      <c r="Q152" s="3">
        <f>Q151/30</f>
        <v>0.49033333333333318</v>
      </c>
    </row>
    <row r="153" spans="1:19" x14ac:dyDescent="0.2">
      <c r="A153" s="312"/>
      <c r="B153" s="313"/>
      <c r="C153" s="313"/>
      <c r="D153" s="313"/>
      <c r="E153" s="313"/>
      <c r="F153" s="313"/>
      <c r="G153" s="313"/>
      <c r="H153" s="314"/>
      <c r="I153" s="36">
        <v>0.7</v>
      </c>
      <c r="J153" s="36">
        <v>2.94</v>
      </c>
      <c r="K153" s="36">
        <v>11.07</v>
      </c>
      <c r="L153" s="36"/>
      <c r="M153" s="36"/>
      <c r="N153" s="33">
        <f>SUM(I153:L153)</f>
        <v>14.71</v>
      </c>
    </row>
    <row r="154" spans="1:19" x14ac:dyDescent="0.2">
      <c r="A154" s="34"/>
      <c r="B154" s="34"/>
      <c r="C154" s="34"/>
      <c r="D154" s="34"/>
      <c r="E154" s="34"/>
      <c r="F154" s="34"/>
      <c r="G154" s="34"/>
      <c r="H154" s="34"/>
    </row>
    <row r="155" spans="1:19" x14ac:dyDescent="0.2">
      <c r="A155" s="28" t="s">
        <v>136</v>
      </c>
      <c r="B155" s="28" t="s">
        <v>136</v>
      </c>
      <c r="C155" s="30"/>
      <c r="D155" s="30"/>
      <c r="E155" s="8" t="s">
        <v>10</v>
      </c>
      <c r="F155" s="8" t="s">
        <v>137</v>
      </c>
      <c r="G155" s="300" t="s">
        <v>138</v>
      </c>
      <c r="H155" s="301"/>
      <c r="I155" s="20"/>
      <c r="J155" s="20"/>
      <c r="K155" s="20"/>
      <c r="L155" s="20"/>
      <c r="M155" s="12"/>
      <c r="N155" s="12"/>
      <c r="O155" s="35"/>
      <c r="P155" s="12"/>
      <c r="Q155" s="15"/>
    </row>
    <row r="156" spans="1:19" x14ac:dyDescent="0.2">
      <c r="A156" s="36"/>
      <c r="B156" s="36"/>
      <c r="C156" s="36"/>
      <c r="D156" s="36"/>
      <c r="E156" s="8"/>
      <c r="F156" s="8"/>
      <c r="G156" s="8" t="s">
        <v>139</v>
      </c>
      <c r="H156" s="8" t="s">
        <v>140</v>
      </c>
      <c r="I156" s="8" t="s">
        <v>140</v>
      </c>
      <c r="J156" s="8" t="s">
        <v>140</v>
      </c>
      <c r="K156" s="8" t="s">
        <v>140</v>
      </c>
      <c r="L156" s="8" t="s">
        <v>140</v>
      </c>
      <c r="M156" s="36" t="s">
        <v>140</v>
      </c>
      <c r="N156" s="36" t="s">
        <v>12</v>
      </c>
      <c r="O156" s="37"/>
      <c r="P156" s="12"/>
      <c r="Q156" s="15"/>
    </row>
    <row r="157" spans="1:19" x14ac:dyDescent="0.2">
      <c r="A157" s="38" t="s">
        <v>142</v>
      </c>
      <c r="B157" s="38" t="s">
        <v>143</v>
      </c>
      <c r="C157" s="38" t="s">
        <v>142</v>
      </c>
      <c r="D157" s="38" t="s">
        <v>142</v>
      </c>
      <c r="E157" s="12">
        <v>13</v>
      </c>
      <c r="F157" s="12">
        <v>25</v>
      </c>
      <c r="G157" s="12">
        <v>5</v>
      </c>
      <c r="H157" s="12">
        <v>125</v>
      </c>
      <c r="I157" s="12"/>
      <c r="J157" s="12"/>
      <c r="K157" s="12"/>
      <c r="L157" s="12"/>
      <c r="M157" s="12">
        <f>SUM(I157:L157)</f>
        <v>0</v>
      </c>
      <c r="N157" s="12">
        <f>$M157/$H157</f>
        <v>0</v>
      </c>
      <c r="O157" s="39"/>
      <c r="P157" s="15">
        <v>0.09</v>
      </c>
      <c r="Q157" s="15">
        <f>$N157*$P157</f>
        <v>0</v>
      </c>
    </row>
    <row r="158" spans="1:19" x14ac:dyDescent="0.2">
      <c r="A158" s="38" t="s">
        <v>144</v>
      </c>
      <c r="B158" s="38" t="s">
        <v>145</v>
      </c>
      <c r="C158" s="38" t="s">
        <v>144</v>
      </c>
      <c r="D158" s="38" t="s">
        <v>144</v>
      </c>
      <c r="E158" s="12">
        <v>19</v>
      </c>
      <c r="F158" s="12">
        <v>25</v>
      </c>
      <c r="G158" s="12">
        <v>5</v>
      </c>
      <c r="H158" s="12">
        <v>125</v>
      </c>
      <c r="I158" s="12"/>
      <c r="J158" s="12"/>
      <c r="K158" s="12"/>
      <c r="L158" s="12"/>
      <c r="M158" s="12">
        <f>SUM(I158:L158)</f>
        <v>0</v>
      </c>
      <c r="N158" s="12">
        <f>$M158/$H158</f>
        <v>0</v>
      </c>
      <c r="O158" s="39"/>
      <c r="P158" s="15">
        <v>0.15</v>
      </c>
      <c r="Q158" s="15">
        <f>$N158*$P158</f>
        <v>0</v>
      </c>
    </row>
    <row r="159" spans="1:19" x14ac:dyDescent="0.2">
      <c r="B159" s="3"/>
      <c r="I159" s="36">
        <f t="shared" ref="I159:L159" si="22">SUM(I157:I158)</f>
        <v>0</v>
      </c>
      <c r="J159" s="36">
        <f t="shared" si="22"/>
        <v>0</v>
      </c>
      <c r="K159" s="36">
        <f t="shared" si="22"/>
        <v>0</v>
      </c>
      <c r="L159" s="36">
        <f t="shared" si="22"/>
        <v>0</v>
      </c>
      <c r="M159" s="36">
        <f>SUBTOTAL(9,M157:M158)</f>
        <v>0</v>
      </c>
      <c r="N159" s="36">
        <f>SUBTOTAL(9,N157:N158)</f>
        <v>0</v>
      </c>
      <c r="O159" s="37"/>
      <c r="P159" s="12"/>
      <c r="Q159" s="33">
        <f>SUBTOTAL(9,Q157:Q158)</f>
        <v>0</v>
      </c>
    </row>
    <row r="160" spans="1:19" x14ac:dyDescent="0.2">
      <c r="B160" s="3"/>
      <c r="I160" s="40"/>
      <c r="J160" s="40"/>
      <c r="K160" s="40"/>
      <c r="L160" s="40"/>
      <c r="M160" s="36">
        <v>0</v>
      </c>
      <c r="N160" s="36">
        <v>0</v>
      </c>
      <c r="O160" s="35"/>
      <c r="P160" s="12"/>
      <c r="Q160" s="33">
        <v>0</v>
      </c>
    </row>
  </sheetData>
  <autoFilter ref="D3:D153"/>
  <mergeCells count="10">
    <mergeCell ref="A153:H153"/>
    <mergeCell ref="G155:H155"/>
    <mergeCell ref="A1:D1"/>
    <mergeCell ref="A2:D2"/>
    <mergeCell ref="G3:H3"/>
    <mergeCell ref="M3:N3"/>
    <mergeCell ref="P3:Q3"/>
    <mergeCell ref="A117:B117"/>
    <mergeCell ref="A151:H151"/>
    <mergeCell ref="A152:H152"/>
  </mergeCells>
  <conditionalFormatting sqref="A5:XFD150">
    <cfRule type="expression" dxfId="28" priority="2">
      <formula>MOD(ROW(),2)</formula>
    </cfRule>
  </conditionalFormatting>
  <conditionalFormatting sqref="M5:M150">
    <cfRule type="cellIs" dxfId="27" priority="1" operator="greaterThan">
      <formula>10000</formula>
    </cfRule>
    <cfRule type="cellIs" dxfId="26" priority="4" operator="greaterThan">
      <formula>10000</formula>
    </cfRule>
  </conditionalFormatting>
  <conditionalFormatting sqref="M118:M150">
    <cfRule type="cellIs" dxfId="25" priority="9" operator="greaterThan">
      <formula>2000</formula>
    </cfRule>
  </conditionalFormatting>
  <conditionalFormatting sqref="Q5:Q116">
    <cfRule type="cellIs" dxfId="24" priority="3" operator="greaterThan">
      <formula>10</formula>
    </cfRule>
  </conditionalFormatting>
  <pageMargins left="0.25" right="0.25" top="0.75" bottom="0.75" header="0.3" footer="0.3"/>
  <pageSetup paperSize="9" scale="77" fitToHeight="0" orientation="landscape" r:id="rId1"/>
  <headerFooter alignWithMargins="0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3">
    <pageSetUpPr fitToPage="1"/>
  </sheetPr>
  <dimension ref="A1:S160"/>
  <sheetViews>
    <sheetView zoomScaleNormal="100" workbookViewId="0">
      <pane xSplit="4" ySplit="4" topLeftCell="E5" activePane="bottomRight" state="frozen"/>
      <selection pane="topRight" activeCell="D1" sqref="D1"/>
      <selection pane="bottomLeft" activeCell="A4" sqref="A4"/>
      <selection pane="bottomRight" activeCell="E5" sqref="E5"/>
    </sheetView>
  </sheetViews>
  <sheetFormatPr defaultColWidth="9.140625" defaultRowHeight="12.75" x14ac:dyDescent="0.2"/>
  <cols>
    <col min="1" max="1" width="12.5703125" style="3" customWidth="1"/>
    <col min="2" max="2" width="14" style="41" customWidth="1"/>
    <col min="3" max="3" width="14" style="3" bestFit="1" customWidth="1"/>
    <col min="4" max="4" width="12.28515625" style="3" customWidth="1"/>
    <col min="5" max="5" width="7.85546875" style="3" customWidth="1"/>
    <col min="6" max="6" width="8.5703125" style="3" customWidth="1"/>
    <col min="7" max="7" width="6.140625" style="3" customWidth="1"/>
    <col min="8" max="8" width="6.42578125" style="3" customWidth="1"/>
    <col min="9" max="11" width="10.140625" style="3" customWidth="1"/>
    <col min="12" max="12" width="8.28515625" style="3" customWidth="1"/>
    <col min="13" max="13" width="10.7109375" style="3" bestFit="1" customWidth="1"/>
    <col min="14" max="14" width="8.28515625" style="3" bestFit="1" customWidth="1"/>
    <col min="15" max="16" width="9.42578125" style="3" customWidth="1"/>
    <col min="17" max="17" width="9.28515625" style="3" customWidth="1"/>
    <col min="18" max="16384" width="9.140625" style="3"/>
  </cols>
  <sheetData>
    <row r="1" spans="1:17" x14ac:dyDescent="0.2">
      <c r="A1" s="315" t="s">
        <v>281</v>
      </c>
      <c r="B1" s="315"/>
      <c r="C1" s="315"/>
      <c r="D1" s="315"/>
      <c r="I1" s="46" t="s">
        <v>307</v>
      </c>
      <c r="J1" s="46" t="s">
        <v>312</v>
      </c>
      <c r="K1" s="46" t="s">
        <v>316</v>
      </c>
    </row>
    <row r="2" spans="1:17" x14ac:dyDescent="0.2">
      <c r="A2" s="316" t="s">
        <v>315</v>
      </c>
      <c r="B2" s="317"/>
      <c r="C2" s="317"/>
      <c r="D2" s="317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30"/>
    </row>
    <row r="3" spans="1:17" x14ac:dyDescent="0.2">
      <c r="A3" s="4" t="s">
        <v>0</v>
      </c>
      <c r="B3" s="4" t="s">
        <v>1</v>
      </c>
      <c r="C3" s="4" t="s">
        <v>2</v>
      </c>
      <c r="D3" s="4" t="s">
        <v>274</v>
      </c>
      <c r="E3" s="4" t="s">
        <v>3</v>
      </c>
      <c r="F3" s="4" t="s">
        <v>4</v>
      </c>
      <c r="G3" s="300" t="s">
        <v>5</v>
      </c>
      <c r="H3" s="301"/>
      <c r="I3" s="50" t="s">
        <v>290</v>
      </c>
      <c r="J3" s="50" t="s">
        <v>304</v>
      </c>
      <c r="K3" s="50" t="s">
        <v>308</v>
      </c>
      <c r="L3" s="5"/>
      <c r="M3" s="300" t="s">
        <v>6</v>
      </c>
      <c r="N3" s="301"/>
      <c r="O3" s="6"/>
      <c r="P3" s="300" t="s">
        <v>7</v>
      </c>
      <c r="Q3" s="301"/>
    </row>
    <row r="4" spans="1:17" x14ac:dyDescent="0.2">
      <c r="A4" s="37" t="s">
        <v>8</v>
      </c>
      <c r="B4" s="37"/>
      <c r="C4" s="49"/>
      <c r="D4" s="49"/>
      <c r="E4" s="7" t="s">
        <v>9</v>
      </c>
      <c r="F4" s="36" t="s">
        <v>10</v>
      </c>
      <c r="G4" s="8" t="s">
        <v>11</v>
      </c>
      <c r="H4" s="8" t="s">
        <v>12</v>
      </c>
      <c r="I4" s="36" t="s">
        <v>291</v>
      </c>
      <c r="J4" s="36" t="s">
        <v>305</v>
      </c>
      <c r="K4" s="36" t="s">
        <v>309</v>
      </c>
      <c r="L4" s="36"/>
      <c r="M4" s="8" t="s">
        <v>13</v>
      </c>
      <c r="N4" s="8" t="s">
        <v>12</v>
      </c>
      <c r="O4" s="9"/>
      <c r="P4" s="10" t="s">
        <v>14</v>
      </c>
      <c r="Q4" s="10" t="s">
        <v>15</v>
      </c>
    </row>
    <row r="5" spans="1:17" x14ac:dyDescent="0.2">
      <c r="A5" s="11" t="s">
        <v>146</v>
      </c>
      <c r="B5" s="11" t="s">
        <v>147</v>
      </c>
      <c r="C5" s="11" t="s">
        <v>146</v>
      </c>
      <c r="D5" s="11" t="s">
        <v>275</v>
      </c>
      <c r="E5" s="12">
        <v>15</v>
      </c>
      <c r="F5" s="12">
        <v>1800</v>
      </c>
      <c r="G5" s="12">
        <v>10</v>
      </c>
      <c r="H5" s="12">
        <v>50</v>
      </c>
      <c r="I5" s="36"/>
      <c r="J5" s="36"/>
      <c r="K5" s="36"/>
      <c r="L5" s="13"/>
      <c r="M5" s="12">
        <f t="shared" ref="M5:M20" si="0">SUM(I5:L5)</f>
        <v>0</v>
      </c>
      <c r="N5" s="12">
        <f t="shared" ref="N5:N20" si="1">$M5/$H5</f>
        <v>0</v>
      </c>
      <c r="O5" s="14"/>
      <c r="P5" s="15">
        <v>0.06</v>
      </c>
      <c r="Q5" s="15">
        <f t="shared" ref="Q5:Q20" si="2">$N5*$P5</f>
        <v>0</v>
      </c>
    </row>
    <row r="6" spans="1:17" x14ac:dyDescent="0.2">
      <c r="A6" s="16" t="s">
        <v>244</v>
      </c>
      <c r="B6" s="16" t="s">
        <v>147</v>
      </c>
      <c r="C6" s="16" t="s">
        <v>245</v>
      </c>
      <c r="D6" s="16" t="s">
        <v>276</v>
      </c>
      <c r="E6" s="12">
        <v>15</v>
      </c>
      <c r="F6" s="12">
        <v>1800</v>
      </c>
      <c r="G6" s="12">
        <v>10</v>
      </c>
      <c r="H6" s="12">
        <v>50</v>
      </c>
      <c r="I6" s="36"/>
      <c r="J6" s="36"/>
      <c r="K6" s="36"/>
      <c r="L6" s="13"/>
      <c r="M6" s="12">
        <f t="shared" si="0"/>
        <v>0</v>
      </c>
      <c r="N6" s="12">
        <f t="shared" si="1"/>
        <v>0</v>
      </c>
      <c r="O6" s="14"/>
      <c r="P6" s="15">
        <v>0.06</v>
      </c>
      <c r="Q6" s="15">
        <f t="shared" si="2"/>
        <v>0</v>
      </c>
    </row>
    <row r="7" spans="1:17" x14ac:dyDescent="0.2">
      <c r="A7" s="11" t="s">
        <v>148</v>
      </c>
      <c r="B7" s="11" t="s">
        <v>149</v>
      </c>
      <c r="C7" s="11" t="s">
        <v>148</v>
      </c>
      <c r="D7" s="11" t="s">
        <v>275</v>
      </c>
      <c r="E7" s="12">
        <v>15</v>
      </c>
      <c r="F7" s="12">
        <v>1524</v>
      </c>
      <c r="G7" s="12">
        <v>10</v>
      </c>
      <c r="H7" s="12">
        <v>50</v>
      </c>
      <c r="I7" s="36"/>
      <c r="J7" s="36"/>
      <c r="K7" s="36"/>
      <c r="L7" s="13"/>
      <c r="M7" s="12">
        <f t="shared" si="0"/>
        <v>0</v>
      </c>
      <c r="N7" s="12">
        <f t="shared" si="1"/>
        <v>0</v>
      </c>
      <c r="O7" s="14"/>
      <c r="P7" s="15">
        <v>0.05</v>
      </c>
      <c r="Q7" s="15">
        <f t="shared" si="2"/>
        <v>0</v>
      </c>
    </row>
    <row r="8" spans="1:17" x14ac:dyDescent="0.2">
      <c r="A8" s="16" t="s">
        <v>246</v>
      </c>
      <c r="B8" s="16" t="s">
        <v>149</v>
      </c>
      <c r="C8" s="16" t="s">
        <v>247</v>
      </c>
      <c r="D8" s="16" t="s">
        <v>276</v>
      </c>
      <c r="E8" s="12">
        <v>15</v>
      </c>
      <c r="F8" s="12">
        <v>1500</v>
      </c>
      <c r="G8" s="12">
        <v>10</v>
      </c>
      <c r="H8" s="12">
        <v>50</v>
      </c>
      <c r="I8" s="36"/>
      <c r="J8" s="36"/>
      <c r="K8" s="36"/>
      <c r="L8" s="13"/>
      <c r="M8" s="12">
        <f t="shared" si="0"/>
        <v>0</v>
      </c>
      <c r="N8" s="12">
        <f t="shared" si="1"/>
        <v>0</v>
      </c>
      <c r="O8" s="14"/>
      <c r="P8" s="15">
        <v>0.05</v>
      </c>
      <c r="Q8" s="15">
        <f t="shared" si="2"/>
        <v>0</v>
      </c>
    </row>
    <row r="9" spans="1:17" x14ac:dyDescent="0.2">
      <c r="A9" s="11" t="s">
        <v>16</v>
      </c>
      <c r="B9" s="11" t="s">
        <v>17</v>
      </c>
      <c r="C9" s="11" t="s">
        <v>16</v>
      </c>
      <c r="D9" s="11" t="s">
        <v>275</v>
      </c>
      <c r="E9" s="12">
        <v>15</v>
      </c>
      <c r="F9" s="12">
        <v>1220</v>
      </c>
      <c r="G9" s="12">
        <v>10</v>
      </c>
      <c r="H9" s="12">
        <v>50</v>
      </c>
      <c r="I9" s="36"/>
      <c r="J9" s="36"/>
      <c r="K9" s="36">
        <v>2000</v>
      </c>
      <c r="L9" s="13"/>
      <c r="M9" s="12">
        <f t="shared" si="0"/>
        <v>2000</v>
      </c>
      <c r="N9" s="12">
        <f t="shared" si="1"/>
        <v>40</v>
      </c>
      <c r="O9" s="14"/>
      <c r="P9" s="15">
        <v>0.04</v>
      </c>
      <c r="Q9" s="15">
        <f t="shared" si="2"/>
        <v>1.6</v>
      </c>
    </row>
    <row r="10" spans="1:17" x14ac:dyDescent="0.2">
      <c r="A10" s="16" t="s">
        <v>18</v>
      </c>
      <c r="B10" s="16" t="s">
        <v>17</v>
      </c>
      <c r="C10" s="16" t="s">
        <v>19</v>
      </c>
      <c r="D10" s="16" t="s">
        <v>276</v>
      </c>
      <c r="E10" s="12">
        <v>15</v>
      </c>
      <c r="F10" s="12">
        <v>1200</v>
      </c>
      <c r="G10" s="12">
        <v>10</v>
      </c>
      <c r="H10" s="12">
        <v>50</v>
      </c>
      <c r="I10" s="36"/>
      <c r="J10" s="36"/>
      <c r="K10" s="36"/>
      <c r="L10" s="13"/>
      <c r="M10" s="12">
        <f t="shared" si="0"/>
        <v>0</v>
      </c>
      <c r="N10" s="12">
        <f t="shared" si="1"/>
        <v>0</v>
      </c>
      <c r="O10" s="14"/>
      <c r="P10" s="15">
        <v>0.04</v>
      </c>
      <c r="Q10" s="15">
        <f t="shared" si="2"/>
        <v>0</v>
      </c>
    </row>
    <row r="11" spans="1:17" x14ac:dyDescent="0.2">
      <c r="A11" s="11" t="s">
        <v>20</v>
      </c>
      <c r="B11" s="11" t="s">
        <v>21</v>
      </c>
      <c r="C11" s="11" t="s">
        <v>20</v>
      </c>
      <c r="D11" s="11" t="s">
        <v>275</v>
      </c>
      <c r="E11" s="12">
        <v>15</v>
      </c>
      <c r="F11" s="12">
        <v>915</v>
      </c>
      <c r="G11" s="12">
        <v>10</v>
      </c>
      <c r="H11" s="12">
        <v>100</v>
      </c>
      <c r="I11" s="36"/>
      <c r="J11" s="36"/>
      <c r="K11" s="36">
        <v>600</v>
      </c>
      <c r="L11" s="13"/>
      <c r="M11" s="12">
        <f t="shared" si="0"/>
        <v>600</v>
      </c>
      <c r="N11" s="12">
        <f t="shared" si="1"/>
        <v>6</v>
      </c>
      <c r="O11" s="14"/>
      <c r="P11" s="15">
        <v>0.05</v>
      </c>
      <c r="Q11" s="15">
        <f t="shared" si="2"/>
        <v>0.30000000000000004</v>
      </c>
    </row>
    <row r="12" spans="1:17" x14ac:dyDescent="0.2">
      <c r="A12" s="16" t="s">
        <v>22</v>
      </c>
      <c r="B12" s="16" t="s">
        <v>21</v>
      </c>
      <c r="C12" s="16" t="s">
        <v>23</v>
      </c>
      <c r="D12" s="16" t="s">
        <v>276</v>
      </c>
      <c r="E12" s="12">
        <v>15</v>
      </c>
      <c r="F12" s="12">
        <v>900</v>
      </c>
      <c r="G12" s="12">
        <v>10</v>
      </c>
      <c r="H12" s="12">
        <v>100</v>
      </c>
      <c r="I12" s="36"/>
      <c r="J12" s="36"/>
      <c r="K12" s="36"/>
      <c r="L12" s="13"/>
      <c r="M12" s="12">
        <f t="shared" si="0"/>
        <v>0</v>
      </c>
      <c r="N12" s="12">
        <f t="shared" si="1"/>
        <v>0</v>
      </c>
      <c r="O12" s="14"/>
      <c r="P12" s="15">
        <v>0.05</v>
      </c>
      <c r="Q12" s="15">
        <f t="shared" si="2"/>
        <v>0</v>
      </c>
    </row>
    <row r="13" spans="1:17" x14ac:dyDescent="0.2">
      <c r="A13" s="13" t="s">
        <v>166</v>
      </c>
      <c r="B13" s="13" t="s">
        <v>21</v>
      </c>
      <c r="C13" s="13">
        <v>90441800</v>
      </c>
      <c r="D13" s="36" t="s">
        <v>277</v>
      </c>
      <c r="E13" s="12" t="s">
        <v>167</v>
      </c>
      <c r="F13" s="12">
        <v>900</v>
      </c>
      <c r="G13" s="12">
        <v>10</v>
      </c>
      <c r="H13" s="12">
        <v>100</v>
      </c>
      <c r="I13" s="36"/>
      <c r="J13" s="36"/>
      <c r="K13" s="36"/>
      <c r="L13" s="13"/>
      <c r="M13" s="12">
        <f t="shared" si="0"/>
        <v>0</v>
      </c>
      <c r="N13" s="12">
        <f t="shared" si="1"/>
        <v>0</v>
      </c>
      <c r="O13" s="14"/>
      <c r="P13" s="15">
        <v>0.05</v>
      </c>
      <c r="Q13" s="15">
        <f t="shared" si="2"/>
        <v>0</v>
      </c>
    </row>
    <row r="14" spans="1:17" x14ac:dyDescent="0.2">
      <c r="A14" s="11" t="s">
        <v>150</v>
      </c>
      <c r="B14" s="11" t="s">
        <v>151</v>
      </c>
      <c r="C14" s="11" t="s">
        <v>150</v>
      </c>
      <c r="D14" s="11" t="s">
        <v>275</v>
      </c>
      <c r="E14" s="12">
        <v>15</v>
      </c>
      <c r="F14" s="12">
        <v>760</v>
      </c>
      <c r="G14" s="12">
        <v>10</v>
      </c>
      <c r="H14" s="12">
        <v>100</v>
      </c>
      <c r="I14" s="36"/>
      <c r="J14" s="36"/>
      <c r="K14" s="36"/>
      <c r="L14" s="13"/>
      <c r="M14" s="12">
        <f t="shared" si="0"/>
        <v>0</v>
      </c>
      <c r="N14" s="12">
        <f t="shared" si="1"/>
        <v>0</v>
      </c>
      <c r="O14" s="14"/>
      <c r="P14" s="15">
        <v>0.04</v>
      </c>
      <c r="Q14" s="15">
        <f t="shared" si="2"/>
        <v>0</v>
      </c>
    </row>
    <row r="15" spans="1:17" x14ac:dyDescent="0.2">
      <c r="A15" s="16" t="s">
        <v>152</v>
      </c>
      <c r="B15" s="16" t="s">
        <v>151</v>
      </c>
      <c r="C15" s="16" t="s">
        <v>153</v>
      </c>
      <c r="D15" s="16" t="s">
        <v>276</v>
      </c>
      <c r="E15" s="12">
        <v>15</v>
      </c>
      <c r="F15" s="12">
        <v>750</v>
      </c>
      <c r="G15" s="12">
        <v>10</v>
      </c>
      <c r="H15" s="12">
        <v>100</v>
      </c>
      <c r="I15" s="36"/>
      <c r="J15" s="36"/>
      <c r="K15" s="36"/>
      <c r="L15" s="13"/>
      <c r="M15" s="12">
        <f t="shared" si="0"/>
        <v>0</v>
      </c>
      <c r="N15" s="12">
        <f t="shared" si="1"/>
        <v>0</v>
      </c>
      <c r="O15" s="14"/>
      <c r="P15" s="15">
        <v>0.04</v>
      </c>
      <c r="Q15" s="15">
        <f t="shared" si="2"/>
        <v>0</v>
      </c>
    </row>
    <row r="16" spans="1:17" x14ac:dyDescent="0.2">
      <c r="A16" s="11" t="s">
        <v>24</v>
      </c>
      <c r="B16" s="11" t="s">
        <v>25</v>
      </c>
      <c r="C16" s="11" t="s">
        <v>24</v>
      </c>
      <c r="D16" s="11" t="s">
        <v>275</v>
      </c>
      <c r="E16" s="12">
        <v>15</v>
      </c>
      <c r="F16" s="12">
        <v>610</v>
      </c>
      <c r="G16" s="12">
        <v>10</v>
      </c>
      <c r="H16" s="12">
        <v>100</v>
      </c>
      <c r="I16" s="36"/>
      <c r="J16" s="36"/>
      <c r="K16" s="36">
        <v>1500</v>
      </c>
      <c r="L16" s="13"/>
      <c r="M16" s="12">
        <f t="shared" si="0"/>
        <v>1500</v>
      </c>
      <c r="N16" s="12">
        <f t="shared" si="1"/>
        <v>15</v>
      </c>
      <c r="O16" s="14"/>
      <c r="P16" s="15">
        <v>0.04</v>
      </c>
      <c r="Q16" s="15">
        <f t="shared" si="2"/>
        <v>0.6</v>
      </c>
    </row>
    <row r="17" spans="1:19" x14ac:dyDescent="0.2">
      <c r="A17" s="36" t="s">
        <v>168</v>
      </c>
      <c r="B17" s="36" t="s">
        <v>25</v>
      </c>
      <c r="C17" s="36">
        <v>90441600</v>
      </c>
      <c r="D17" s="36" t="s">
        <v>277</v>
      </c>
      <c r="E17" s="12" t="s">
        <v>167</v>
      </c>
      <c r="F17" s="12">
        <v>600</v>
      </c>
      <c r="G17" s="12">
        <v>10</v>
      </c>
      <c r="H17" s="12">
        <v>100</v>
      </c>
      <c r="I17" s="36"/>
      <c r="J17" s="36"/>
      <c r="K17" s="36"/>
      <c r="L17" s="13"/>
      <c r="M17" s="12">
        <f t="shared" si="0"/>
        <v>0</v>
      </c>
      <c r="N17" s="12">
        <f t="shared" si="1"/>
        <v>0</v>
      </c>
      <c r="O17" s="14"/>
      <c r="P17" s="15">
        <v>0.04</v>
      </c>
      <c r="Q17" s="15">
        <f t="shared" si="2"/>
        <v>0</v>
      </c>
    </row>
    <row r="18" spans="1:19" x14ac:dyDescent="0.2">
      <c r="A18" s="11" t="s">
        <v>26</v>
      </c>
      <c r="B18" s="11" t="s">
        <v>27</v>
      </c>
      <c r="C18" s="11" t="s">
        <v>26</v>
      </c>
      <c r="D18" s="11" t="s">
        <v>275</v>
      </c>
      <c r="E18" s="12">
        <v>15</v>
      </c>
      <c r="F18" s="12">
        <v>457</v>
      </c>
      <c r="G18" s="12">
        <v>10</v>
      </c>
      <c r="H18" s="12">
        <v>200</v>
      </c>
      <c r="I18" s="36"/>
      <c r="J18" s="36"/>
      <c r="K18" s="36">
        <v>1800</v>
      </c>
      <c r="L18" s="13"/>
      <c r="M18" s="12">
        <f t="shared" si="0"/>
        <v>1800</v>
      </c>
      <c r="N18" s="12">
        <f t="shared" si="1"/>
        <v>9</v>
      </c>
      <c r="O18" s="14"/>
      <c r="P18" s="15">
        <v>0.05</v>
      </c>
      <c r="Q18" s="15">
        <f t="shared" si="2"/>
        <v>0.45</v>
      </c>
    </row>
    <row r="19" spans="1:19" x14ac:dyDescent="0.2">
      <c r="A19" s="36" t="s">
        <v>169</v>
      </c>
      <c r="B19" s="36" t="s">
        <v>27</v>
      </c>
      <c r="C19" s="36">
        <v>90441400</v>
      </c>
      <c r="D19" s="36" t="s">
        <v>277</v>
      </c>
      <c r="E19" s="12" t="s">
        <v>167</v>
      </c>
      <c r="F19" s="12">
        <v>450</v>
      </c>
      <c r="G19" s="12">
        <v>10</v>
      </c>
      <c r="H19" s="12">
        <v>200</v>
      </c>
      <c r="I19" s="36"/>
      <c r="J19" s="36"/>
      <c r="K19" s="36"/>
      <c r="L19" s="13"/>
      <c r="M19" s="12">
        <f t="shared" si="0"/>
        <v>0</v>
      </c>
      <c r="N19" s="12">
        <f t="shared" si="1"/>
        <v>0</v>
      </c>
      <c r="O19" s="14"/>
      <c r="P19" s="15">
        <v>0.05</v>
      </c>
      <c r="Q19" s="15">
        <f t="shared" si="2"/>
        <v>0</v>
      </c>
    </row>
    <row r="20" spans="1:19" x14ac:dyDescent="0.2">
      <c r="A20" s="11" t="s">
        <v>258</v>
      </c>
      <c r="B20" s="11" t="s">
        <v>259</v>
      </c>
      <c r="C20" s="11" t="s">
        <v>258</v>
      </c>
      <c r="D20" s="11" t="s">
        <v>275</v>
      </c>
      <c r="E20" s="12">
        <v>15</v>
      </c>
      <c r="F20" s="12">
        <v>375</v>
      </c>
      <c r="G20" s="12">
        <v>10</v>
      </c>
      <c r="H20" s="12">
        <v>200</v>
      </c>
      <c r="I20" s="36"/>
      <c r="J20" s="36"/>
      <c r="K20" s="36"/>
      <c r="L20" s="13"/>
      <c r="M20" s="12">
        <f t="shared" si="0"/>
        <v>0</v>
      </c>
      <c r="N20" s="12">
        <f t="shared" si="1"/>
        <v>0</v>
      </c>
      <c r="O20" s="14"/>
      <c r="P20" s="15">
        <v>0.06</v>
      </c>
      <c r="Q20" s="15">
        <f t="shared" si="2"/>
        <v>0</v>
      </c>
      <c r="R20" s="43">
        <f>SUM(Q5:Q20)</f>
        <v>2.95</v>
      </c>
      <c r="S20" s="3">
        <f>R20*100/$R$151</f>
        <v>10.472133475328365</v>
      </c>
    </row>
    <row r="21" spans="1:19" ht="15" x14ac:dyDescent="0.2">
      <c r="A21" s="17" t="s">
        <v>28</v>
      </c>
      <c r="B21" s="17"/>
      <c r="C21" s="18"/>
      <c r="D21" s="18"/>
      <c r="E21" s="19"/>
      <c r="F21" s="12"/>
      <c r="G21" s="20"/>
      <c r="H21" s="20"/>
      <c r="I21" s="36"/>
      <c r="J21" s="36"/>
      <c r="K21" s="36"/>
      <c r="L21" s="21"/>
      <c r="M21" s="12"/>
      <c r="N21" s="12"/>
      <c r="O21" s="14"/>
      <c r="P21" s="12"/>
      <c r="Q21" s="15"/>
    </row>
    <row r="22" spans="1:19" x14ac:dyDescent="0.2">
      <c r="A22" s="11" t="s">
        <v>242</v>
      </c>
      <c r="B22" s="11" t="s">
        <v>243</v>
      </c>
      <c r="C22" s="11" t="s">
        <v>242</v>
      </c>
      <c r="D22" s="11" t="s">
        <v>275</v>
      </c>
      <c r="E22" s="12">
        <v>20</v>
      </c>
      <c r="F22" s="12">
        <v>2400</v>
      </c>
      <c r="G22" s="12">
        <v>10</v>
      </c>
      <c r="H22" s="12">
        <v>50</v>
      </c>
      <c r="I22" s="36"/>
      <c r="J22" s="36"/>
      <c r="K22" s="36"/>
      <c r="L22" s="13"/>
      <c r="M22" s="12">
        <f t="shared" ref="M22:M44" si="3">SUM(I22:L22)</f>
        <v>0</v>
      </c>
      <c r="N22" s="12">
        <f t="shared" ref="N22:N44" si="4">$M22/$H22</f>
        <v>0</v>
      </c>
      <c r="O22" s="14"/>
      <c r="P22" s="15">
        <v>7.0000000000000007E-2</v>
      </c>
      <c r="Q22" s="15">
        <f t="shared" ref="Q22:Q44" si="5">$N22*$P22</f>
        <v>0</v>
      </c>
    </row>
    <row r="23" spans="1:19" x14ac:dyDescent="0.2">
      <c r="A23" s="11" t="s">
        <v>212</v>
      </c>
      <c r="B23" s="11" t="s">
        <v>213</v>
      </c>
      <c r="C23" s="11" t="s">
        <v>212</v>
      </c>
      <c r="D23" s="11" t="s">
        <v>275</v>
      </c>
      <c r="E23" s="12">
        <v>20</v>
      </c>
      <c r="F23" s="12">
        <v>2100</v>
      </c>
      <c r="G23" s="12">
        <v>10</v>
      </c>
      <c r="H23" s="12">
        <v>50</v>
      </c>
      <c r="I23" s="36"/>
      <c r="J23" s="36"/>
      <c r="K23" s="36"/>
      <c r="L23" s="13"/>
      <c r="M23" s="12">
        <f t="shared" si="3"/>
        <v>0</v>
      </c>
      <c r="N23" s="12">
        <f t="shared" si="4"/>
        <v>0</v>
      </c>
      <c r="O23" s="14"/>
      <c r="P23" s="15">
        <v>7.0000000000000007E-2</v>
      </c>
      <c r="Q23" s="15">
        <f t="shared" si="5"/>
        <v>0</v>
      </c>
    </row>
    <row r="24" spans="1:19" x14ac:dyDescent="0.2">
      <c r="A24" s="22" t="s">
        <v>248</v>
      </c>
      <c r="B24" s="22" t="s">
        <v>213</v>
      </c>
      <c r="C24" s="22" t="s">
        <v>249</v>
      </c>
      <c r="D24" s="22" t="s">
        <v>276</v>
      </c>
      <c r="E24" s="12">
        <v>20</v>
      </c>
      <c r="F24" s="12">
        <v>2100</v>
      </c>
      <c r="G24" s="12">
        <v>10</v>
      </c>
      <c r="H24" s="12">
        <v>50</v>
      </c>
      <c r="I24" s="36"/>
      <c r="J24" s="36"/>
      <c r="K24" s="36"/>
      <c r="L24" s="13"/>
      <c r="M24" s="12">
        <f t="shared" si="3"/>
        <v>0</v>
      </c>
      <c r="N24" s="12">
        <f t="shared" si="4"/>
        <v>0</v>
      </c>
      <c r="O24" s="14"/>
      <c r="P24" s="15">
        <v>7.0000000000000007E-2</v>
      </c>
      <c r="Q24" s="15">
        <f t="shared" si="5"/>
        <v>0</v>
      </c>
    </row>
    <row r="25" spans="1:19" x14ac:dyDescent="0.2">
      <c r="A25" s="11" t="s">
        <v>214</v>
      </c>
      <c r="B25" s="11" t="s">
        <v>30</v>
      </c>
      <c r="C25" s="11" t="s">
        <v>214</v>
      </c>
      <c r="D25" s="11" t="s">
        <v>275</v>
      </c>
      <c r="E25" s="12">
        <v>20</v>
      </c>
      <c r="F25" s="12">
        <v>1800</v>
      </c>
      <c r="G25" s="12">
        <v>10</v>
      </c>
      <c r="H25" s="12">
        <v>50</v>
      </c>
      <c r="I25" s="36"/>
      <c r="J25" s="36"/>
      <c r="K25" s="36"/>
      <c r="L25" s="13"/>
      <c r="M25" s="12">
        <f t="shared" si="3"/>
        <v>0</v>
      </c>
      <c r="N25" s="12">
        <f t="shared" si="4"/>
        <v>0</v>
      </c>
      <c r="O25" s="14"/>
      <c r="P25" s="15">
        <v>0.09</v>
      </c>
      <c r="Q25" s="15">
        <f t="shared" si="5"/>
        <v>0</v>
      </c>
    </row>
    <row r="26" spans="1:19" x14ac:dyDescent="0.2">
      <c r="A26" s="22" t="s">
        <v>29</v>
      </c>
      <c r="B26" s="22" t="s">
        <v>30</v>
      </c>
      <c r="C26" s="22" t="s">
        <v>31</v>
      </c>
      <c r="D26" s="22" t="s">
        <v>276</v>
      </c>
      <c r="E26" s="12">
        <v>20</v>
      </c>
      <c r="F26" s="12">
        <v>1800</v>
      </c>
      <c r="G26" s="12">
        <v>10</v>
      </c>
      <c r="H26" s="12">
        <v>50</v>
      </c>
      <c r="I26" s="36"/>
      <c r="J26" s="36"/>
      <c r="K26" s="36"/>
      <c r="L26" s="13"/>
      <c r="M26" s="12">
        <f t="shared" si="3"/>
        <v>0</v>
      </c>
      <c r="N26" s="12">
        <f t="shared" si="4"/>
        <v>0</v>
      </c>
      <c r="O26" s="14"/>
      <c r="P26" s="15">
        <v>0.09</v>
      </c>
      <c r="Q26" s="15">
        <f t="shared" si="5"/>
        <v>0</v>
      </c>
    </row>
    <row r="27" spans="1:19" x14ac:dyDescent="0.2">
      <c r="A27" s="11" t="s">
        <v>32</v>
      </c>
      <c r="B27" s="11" t="s">
        <v>33</v>
      </c>
      <c r="C27" s="11" t="s">
        <v>32</v>
      </c>
      <c r="D27" s="11" t="s">
        <v>275</v>
      </c>
      <c r="E27" s="12">
        <v>20</v>
      </c>
      <c r="F27" s="12">
        <v>1524</v>
      </c>
      <c r="G27" s="12">
        <v>10</v>
      </c>
      <c r="H27" s="12">
        <v>50</v>
      </c>
      <c r="I27" s="36"/>
      <c r="J27" s="36"/>
      <c r="K27" s="36"/>
      <c r="L27" s="13"/>
      <c r="M27" s="12">
        <f t="shared" si="3"/>
        <v>0</v>
      </c>
      <c r="N27" s="12">
        <f t="shared" si="4"/>
        <v>0</v>
      </c>
      <c r="O27" s="14"/>
      <c r="P27" s="15">
        <v>7.0000000000000007E-2</v>
      </c>
      <c r="Q27" s="15">
        <f t="shared" si="5"/>
        <v>0</v>
      </c>
    </row>
    <row r="28" spans="1:19" x14ac:dyDescent="0.2">
      <c r="A28" s="23" t="s">
        <v>34</v>
      </c>
      <c r="B28" s="11" t="s">
        <v>35</v>
      </c>
      <c r="C28" s="11" t="s">
        <v>34</v>
      </c>
      <c r="D28" s="11" t="s">
        <v>275</v>
      </c>
      <c r="E28" s="12">
        <v>20</v>
      </c>
      <c r="F28" s="12">
        <v>1220</v>
      </c>
      <c r="G28" s="12">
        <v>10</v>
      </c>
      <c r="H28" s="12">
        <v>50</v>
      </c>
      <c r="I28" s="36"/>
      <c r="J28" s="36"/>
      <c r="K28" s="36">
        <v>850</v>
      </c>
      <c r="L28" s="13"/>
      <c r="M28" s="12">
        <f t="shared" si="3"/>
        <v>850</v>
      </c>
      <c r="N28" s="12">
        <f t="shared" si="4"/>
        <v>17</v>
      </c>
      <c r="O28" s="14"/>
      <c r="P28" s="15">
        <v>0.06</v>
      </c>
      <c r="Q28" s="15">
        <f t="shared" si="5"/>
        <v>1.02</v>
      </c>
    </row>
    <row r="29" spans="1:19" x14ac:dyDescent="0.2">
      <c r="A29" s="16" t="s">
        <v>36</v>
      </c>
      <c r="B29" s="16" t="s">
        <v>35</v>
      </c>
      <c r="C29" s="16" t="s">
        <v>37</v>
      </c>
      <c r="D29" s="16" t="s">
        <v>276</v>
      </c>
      <c r="E29" s="12">
        <v>20</v>
      </c>
      <c r="F29" s="12">
        <v>1200</v>
      </c>
      <c r="G29" s="12">
        <v>10</v>
      </c>
      <c r="H29" s="12">
        <v>50</v>
      </c>
      <c r="I29" s="36"/>
      <c r="J29" s="36"/>
      <c r="K29" s="36"/>
      <c r="L29" s="13"/>
      <c r="M29" s="12">
        <f t="shared" si="3"/>
        <v>0</v>
      </c>
      <c r="N29" s="12">
        <f t="shared" si="4"/>
        <v>0</v>
      </c>
      <c r="O29" s="14"/>
      <c r="P29" s="15">
        <v>0.06</v>
      </c>
      <c r="Q29" s="15">
        <f t="shared" si="5"/>
        <v>0</v>
      </c>
    </row>
    <row r="30" spans="1:19" x14ac:dyDescent="0.2">
      <c r="A30" s="11" t="s">
        <v>38</v>
      </c>
      <c r="B30" s="11" t="s">
        <v>39</v>
      </c>
      <c r="C30" s="11" t="s">
        <v>38</v>
      </c>
      <c r="D30" s="11" t="s">
        <v>275</v>
      </c>
      <c r="E30" s="12">
        <v>20</v>
      </c>
      <c r="F30" s="12">
        <v>915</v>
      </c>
      <c r="G30" s="12">
        <v>10</v>
      </c>
      <c r="H30" s="12">
        <v>50</v>
      </c>
      <c r="I30" s="36"/>
      <c r="J30" s="36"/>
      <c r="K30" s="36">
        <v>950</v>
      </c>
      <c r="L30" s="13"/>
      <c r="M30" s="12">
        <f t="shared" si="3"/>
        <v>950</v>
      </c>
      <c r="N30" s="12">
        <f t="shared" si="4"/>
        <v>19</v>
      </c>
      <c r="O30" s="14"/>
      <c r="P30" s="15">
        <v>0.04</v>
      </c>
      <c r="Q30" s="15">
        <f t="shared" si="5"/>
        <v>0.76</v>
      </c>
    </row>
    <row r="31" spans="1:19" x14ac:dyDescent="0.2">
      <c r="A31" s="16" t="s">
        <v>40</v>
      </c>
      <c r="B31" s="16" t="s">
        <v>39</v>
      </c>
      <c r="C31" s="16" t="s">
        <v>41</v>
      </c>
      <c r="D31" s="16" t="s">
        <v>276</v>
      </c>
      <c r="E31" s="12">
        <v>20</v>
      </c>
      <c r="F31" s="12">
        <v>900</v>
      </c>
      <c r="G31" s="12">
        <v>10</v>
      </c>
      <c r="H31" s="12">
        <v>50</v>
      </c>
      <c r="I31" s="36"/>
      <c r="J31" s="36"/>
      <c r="K31" s="36"/>
      <c r="L31" s="13"/>
      <c r="M31" s="12">
        <f t="shared" si="3"/>
        <v>0</v>
      </c>
      <c r="N31" s="12">
        <f t="shared" si="4"/>
        <v>0</v>
      </c>
      <c r="O31" s="14"/>
      <c r="P31" s="15">
        <v>0.04</v>
      </c>
      <c r="Q31" s="15">
        <f t="shared" si="5"/>
        <v>0</v>
      </c>
    </row>
    <row r="32" spans="1:19" x14ac:dyDescent="0.2">
      <c r="A32" s="36" t="s">
        <v>170</v>
      </c>
      <c r="B32" s="36" t="s">
        <v>39</v>
      </c>
      <c r="C32" s="36">
        <v>90442800</v>
      </c>
      <c r="D32" s="36" t="s">
        <v>277</v>
      </c>
      <c r="E32" s="12" t="s">
        <v>46</v>
      </c>
      <c r="F32" s="12">
        <v>900</v>
      </c>
      <c r="G32" s="12">
        <v>10</v>
      </c>
      <c r="H32" s="12">
        <v>50</v>
      </c>
      <c r="I32" s="36"/>
      <c r="J32" s="36">
        <v>1500</v>
      </c>
      <c r="K32" s="36">
        <v>3000</v>
      </c>
      <c r="L32" s="13"/>
      <c r="M32" s="12">
        <f t="shared" si="3"/>
        <v>4500</v>
      </c>
      <c r="N32" s="12">
        <f t="shared" si="4"/>
        <v>90</v>
      </c>
      <c r="O32" s="14"/>
      <c r="P32" s="15">
        <v>0.04</v>
      </c>
      <c r="Q32" s="15">
        <f t="shared" si="5"/>
        <v>3.6</v>
      </c>
    </row>
    <row r="33" spans="1:19" x14ac:dyDescent="0.2">
      <c r="A33" s="11" t="s">
        <v>154</v>
      </c>
      <c r="B33" s="11" t="s">
        <v>43</v>
      </c>
      <c r="C33" s="11" t="s">
        <v>154</v>
      </c>
      <c r="D33" s="11" t="s">
        <v>275</v>
      </c>
      <c r="E33" s="12">
        <v>20</v>
      </c>
      <c r="F33" s="12">
        <v>760</v>
      </c>
      <c r="G33" s="12">
        <v>10</v>
      </c>
      <c r="H33" s="12">
        <v>100</v>
      </c>
      <c r="I33" s="36"/>
      <c r="J33" s="36"/>
      <c r="K33" s="36"/>
      <c r="L33" s="13"/>
      <c r="M33" s="12">
        <f t="shared" si="3"/>
        <v>0</v>
      </c>
      <c r="N33" s="12">
        <f t="shared" si="4"/>
        <v>0</v>
      </c>
      <c r="O33" s="14"/>
      <c r="P33" s="15">
        <v>7.0000000000000007E-2</v>
      </c>
      <c r="Q33" s="15">
        <f t="shared" si="5"/>
        <v>0</v>
      </c>
    </row>
    <row r="34" spans="1:19" x14ac:dyDescent="0.2">
      <c r="A34" s="16" t="s">
        <v>42</v>
      </c>
      <c r="B34" s="16" t="s">
        <v>43</v>
      </c>
      <c r="C34" s="16" t="s">
        <v>44</v>
      </c>
      <c r="D34" s="16" t="s">
        <v>276</v>
      </c>
      <c r="E34" s="12">
        <v>20</v>
      </c>
      <c r="F34" s="12">
        <v>750</v>
      </c>
      <c r="G34" s="12">
        <v>10</v>
      </c>
      <c r="H34" s="12">
        <v>100</v>
      </c>
      <c r="I34" s="36"/>
      <c r="J34" s="36"/>
      <c r="K34" s="36"/>
      <c r="L34" s="13"/>
      <c r="M34" s="12">
        <f t="shared" si="3"/>
        <v>0</v>
      </c>
      <c r="N34" s="12">
        <f t="shared" si="4"/>
        <v>0</v>
      </c>
      <c r="O34" s="14"/>
      <c r="P34" s="15">
        <v>7.0000000000000007E-2</v>
      </c>
      <c r="Q34" s="15">
        <f t="shared" si="5"/>
        <v>0</v>
      </c>
    </row>
    <row r="35" spans="1:19" x14ac:dyDescent="0.2">
      <c r="A35" s="36" t="s">
        <v>45</v>
      </c>
      <c r="B35" s="36" t="s">
        <v>43</v>
      </c>
      <c r="C35" s="36">
        <v>90442700</v>
      </c>
      <c r="D35" s="36" t="s">
        <v>277</v>
      </c>
      <c r="E35" s="12" t="s">
        <v>46</v>
      </c>
      <c r="F35" s="12">
        <v>750</v>
      </c>
      <c r="G35" s="12">
        <v>10</v>
      </c>
      <c r="H35" s="12">
        <v>100</v>
      </c>
      <c r="I35" s="36"/>
      <c r="J35" s="36"/>
      <c r="K35" s="36"/>
      <c r="L35" s="13"/>
      <c r="M35" s="12">
        <f t="shared" si="3"/>
        <v>0</v>
      </c>
      <c r="N35" s="12">
        <f t="shared" si="4"/>
        <v>0</v>
      </c>
      <c r="O35" s="14"/>
      <c r="P35" s="15">
        <v>7.0000000000000007E-2</v>
      </c>
      <c r="Q35" s="15">
        <f t="shared" si="5"/>
        <v>0</v>
      </c>
    </row>
    <row r="36" spans="1:19" x14ac:dyDescent="0.2">
      <c r="A36" s="11" t="s">
        <v>47</v>
      </c>
      <c r="B36" s="11" t="s">
        <v>48</v>
      </c>
      <c r="C36" s="11" t="s">
        <v>47</v>
      </c>
      <c r="D36" s="11" t="s">
        <v>275</v>
      </c>
      <c r="E36" s="12">
        <v>20</v>
      </c>
      <c r="F36" s="12">
        <v>610</v>
      </c>
      <c r="G36" s="12">
        <v>10</v>
      </c>
      <c r="H36" s="12">
        <v>100</v>
      </c>
      <c r="I36" s="36"/>
      <c r="J36" s="36"/>
      <c r="K36" s="36"/>
      <c r="L36" s="13"/>
      <c r="M36" s="12">
        <f t="shared" si="3"/>
        <v>0</v>
      </c>
      <c r="N36" s="12">
        <f t="shared" si="4"/>
        <v>0</v>
      </c>
      <c r="O36" s="14"/>
      <c r="P36" s="15">
        <v>0.06</v>
      </c>
      <c r="Q36" s="15">
        <f t="shared" si="5"/>
        <v>0</v>
      </c>
    </row>
    <row r="37" spans="1:19" x14ac:dyDescent="0.2">
      <c r="A37" s="16" t="s">
        <v>250</v>
      </c>
      <c r="B37" s="16" t="s">
        <v>48</v>
      </c>
      <c r="C37" s="16" t="s">
        <v>251</v>
      </c>
      <c r="D37" s="16" t="s">
        <v>276</v>
      </c>
      <c r="E37" s="12">
        <v>20</v>
      </c>
      <c r="F37" s="12">
        <v>600</v>
      </c>
      <c r="G37" s="12">
        <v>10</v>
      </c>
      <c r="H37" s="12">
        <v>100</v>
      </c>
      <c r="I37" s="36"/>
      <c r="J37" s="36"/>
      <c r="K37" s="36"/>
      <c r="L37" s="13"/>
      <c r="M37" s="12">
        <f t="shared" si="3"/>
        <v>0</v>
      </c>
      <c r="N37" s="12">
        <f t="shared" si="4"/>
        <v>0</v>
      </c>
      <c r="O37" s="14"/>
      <c r="P37" s="15">
        <v>0.06</v>
      </c>
      <c r="Q37" s="15">
        <f t="shared" si="5"/>
        <v>0</v>
      </c>
    </row>
    <row r="38" spans="1:19" x14ac:dyDescent="0.2">
      <c r="A38" s="36" t="s">
        <v>49</v>
      </c>
      <c r="B38" s="36" t="s">
        <v>48</v>
      </c>
      <c r="C38" s="36">
        <v>90442600</v>
      </c>
      <c r="D38" s="36" t="s">
        <v>277</v>
      </c>
      <c r="E38" s="12" t="s">
        <v>46</v>
      </c>
      <c r="F38" s="12">
        <v>600</v>
      </c>
      <c r="G38" s="12">
        <v>10</v>
      </c>
      <c r="H38" s="12">
        <v>100</v>
      </c>
      <c r="I38" s="36"/>
      <c r="J38" s="36">
        <v>200</v>
      </c>
      <c r="K38" s="36">
        <v>1000</v>
      </c>
      <c r="L38" s="13"/>
      <c r="M38" s="12">
        <f t="shared" si="3"/>
        <v>1200</v>
      </c>
      <c r="N38" s="12">
        <f t="shared" si="4"/>
        <v>12</v>
      </c>
      <c r="O38" s="14"/>
      <c r="P38" s="15">
        <v>0.06</v>
      </c>
      <c r="Q38" s="15">
        <f t="shared" si="5"/>
        <v>0.72</v>
      </c>
    </row>
    <row r="39" spans="1:19" x14ac:dyDescent="0.2">
      <c r="A39" s="11" t="s">
        <v>50</v>
      </c>
      <c r="B39" s="11" t="s">
        <v>51</v>
      </c>
      <c r="C39" s="11" t="s">
        <v>50</v>
      </c>
      <c r="D39" s="11" t="s">
        <v>275</v>
      </c>
      <c r="E39" s="12">
        <v>20</v>
      </c>
      <c r="F39" s="12">
        <v>457</v>
      </c>
      <c r="G39" s="12">
        <v>10</v>
      </c>
      <c r="H39" s="12">
        <v>100</v>
      </c>
      <c r="I39" s="36">
        <v>500</v>
      </c>
      <c r="J39" s="36"/>
      <c r="K39" s="36"/>
      <c r="L39" s="13"/>
      <c r="M39" s="12">
        <f t="shared" si="3"/>
        <v>500</v>
      </c>
      <c r="N39" s="12">
        <f t="shared" si="4"/>
        <v>5</v>
      </c>
      <c r="O39" s="14"/>
      <c r="P39" s="15">
        <v>0.04</v>
      </c>
      <c r="Q39" s="15">
        <f t="shared" si="5"/>
        <v>0.2</v>
      </c>
    </row>
    <row r="40" spans="1:19" x14ac:dyDescent="0.2">
      <c r="A40" s="16" t="s">
        <v>252</v>
      </c>
      <c r="B40" s="16" t="s">
        <v>51</v>
      </c>
      <c r="C40" s="16" t="s">
        <v>253</v>
      </c>
      <c r="D40" s="16" t="s">
        <v>276</v>
      </c>
      <c r="E40" s="12">
        <v>20</v>
      </c>
      <c r="F40" s="12">
        <v>450</v>
      </c>
      <c r="G40" s="12">
        <v>10</v>
      </c>
      <c r="H40" s="12">
        <v>100</v>
      </c>
      <c r="I40" s="36"/>
      <c r="J40" s="36"/>
      <c r="K40" s="36"/>
      <c r="L40" s="13"/>
      <c r="M40" s="12">
        <f t="shared" si="3"/>
        <v>0</v>
      </c>
      <c r="N40" s="12">
        <f t="shared" si="4"/>
        <v>0</v>
      </c>
      <c r="O40" s="14"/>
      <c r="P40" s="15">
        <v>0.04</v>
      </c>
      <c r="Q40" s="15">
        <f t="shared" si="5"/>
        <v>0</v>
      </c>
    </row>
    <row r="41" spans="1:19" x14ac:dyDescent="0.2">
      <c r="A41" s="36" t="s">
        <v>171</v>
      </c>
      <c r="B41" s="36" t="s">
        <v>51</v>
      </c>
      <c r="C41" s="36">
        <v>90442400</v>
      </c>
      <c r="D41" s="36" t="s">
        <v>277</v>
      </c>
      <c r="E41" s="12" t="s">
        <v>46</v>
      </c>
      <c r="F41" s="12">
        <v>450</v>
      </c>
      <c r="G41" s="12">
        <v>10</v>
      </c>
      <c r="H41" s="12">
        <v>100</v>
      </c>
      <c r="I41" s="36">
        <v>700</v>
      </c>
      <c r="J41" s="36"/>
      <c r="K41" s="36"/>
      <c r="L41" s="13"/>
      <c r="M41" s="12">
        <f t="shared" si="3"/>
        <v>700</v>
      </c>
      <c r="N41" s="12">
        <f t="shared" si="4"/>
        <v>7</v>
      </c>
      <c r="O41" s="14"/>
      <c r="P41" s="15">
        <v>0.04</v>
      </c>
      <c r="Q41" s="15">
        <f t="shared" si="5"/>
        <v>0.28000000000000003</v>
      </c>
    </row>
    <row r="42" spans="1:19" x14ac:dyDescent="0.2">
      <c r="A42" s="36" t="s">
        <v>172</v>
      </c>
      <c r="B42" s="36" t="s">
        <v>173</v>
      </c>
      <c r="C42" s="36">
        <v>90447000</v>
      </c>
      <c r="D42" s="36" t="s">
        <v>277</v>
      </c>
      <c r="E42" s="12" t="s">
        <v>46</v>
      </c>
      <c r="F42" s="12">
        <v>240</v>
      </c>
      <c r="G42" s="12">
        <v>10</v>
      </c>
      <c r="H42" s="12">
        <v>250</v>
      </c>
      <c r="I42" s="36"/>
      <c r="J42" s="36">
        <v>1500</v>
      </c>
      <c r="K42" s="36">
        <v>10000</v>
      </c>
      <c r="L42" s="13"/>
      <c r="M42" s="12">
        <f t="shared" si="3"/>
        <v>11500</v>
      </c>
      <c r="N42" s="12">
        <f t="shared" si="4"/>
        <v>46</v>
      </c>
      <c r="O42" s="14"/>
      <c r="P42" s="15">
        <v>0.06</v>
      </c>
      <c r="Q42" s="15">
        <f t="shared" si="5"/>
        <v>2.76</v>
      </c>
    </row>
    <row r="43" spans="1:19" x14ac:dyDescent="0.2">
      <c r="A43" s="11" t="s">
        <v>260</v>
      </c>
      <c r="B43" s="11" t="s">
        <v>229</v>
      </c>
      <c r="C43" s="11" t="s">
        <v>260</v>
      </c>
      <c r="D43" s="11" t="s">
        <v>275</v>
      </c>
      <c r="E43" s="12">
        <v>20</v>
      </c>
      <c r="F43" s="12">
        <v>100</v>
      </c>
      <c r="G43" s="12">
        <v>10</v>
      </c>
      <c r="H43" s="12">
        <v>500</v>
      </c>
      <c r="I43" s="36">
        <v>500</v>
      </c>
      <c r="J43" s="36">
        <v>500</v>
      </c>
      <c r="K43" s="36"/>
      <c r="L43" s="13"/>
      <c r="M43" s="12">
        <f t="shared" si="3"/>
        <v>1000</v>
      </c>
      <c r="N43" s="12">
        <f t="shared" si="4"/>
        <v>2</v>
      </c>
      <c r="O43" s="14"/>
      <c r="P43" s="15">
        <v>0.06</v>
      </c>
      <c r="Q43" s="15">
        <f t="shared" si="5"/>
        <v>0.12</v>
      </c>
    </row>
    <row r="44" spans="1:19" x14ac:dyDescent="0.2">
      <c r="A44" s="36" t="s">
        <v>228</v>
      </c>
      <c r="B44" s="36" t="s">
        <v>229</v>
      </c>
      <c r="C44" s="36">
        <v>90442100</v>
      </c>
      <c r="D44" s="36" t="s">
        <v>277</v>
      </c>
      <c r="E44" s="12" t="s">
        <v>46</v>
      </c>
      <c r="F44" s="12">
        <v>100</v>
      </c>
      <c r="G44" s="12">
        <v>10</v>
      </c>
      <c r="H44" s="12">
        <v>500</v>
      </c>
      <c r="I44" s="36">
        <v>500</v>
      </c>
      <c r="J44" s="36">
        <v>500</v>
      </c>
      <c r="K44" s="36"/>
      <c r="L44" s="13"/>
      <c r="M44" s="12">
        <f t="shared" si="3"/>
        <v>1000</v>
      </c>
      <c r="N44" s="12">
        <f t="shared" si="4"/>
        <v>2</v>
      </c>
      <c r="O44" s="14"/>
      <c r="P44" s="15">
        <v>0.06</v>
      </c>
      <c r="Q44" s="15">
        <f t="shared" si="5"/>
        <v>0.12</v>
      </c>
      <c r="R44" s="43">
        <f>SUM(Q22:Q44)</f>
        <v>9.5799999999999983</v>
      </c>
      <c r="S44" s="3">
        <f>R44*100/$R$151</f>
        <v>34.007809726659559</v>
      </c>
    </row>
    <row r="45" spans="1:19" ht="15" x14ac:dyDescent="0.2">
      <c r="A45" s="17" t="s">
        <v>52</v>
      </c>
      <c r="B45" s="17"/>
      <c r="C45" s="18"/>
      <c r="D45" s="18"/>
      <c r="E45" s="19"/>
      <c r="F45" s="24"/>
      <c r="G45" s="10"/>
      <c r="H45" s="10"/>
      <c r="I45" s="36"/>
      <c r="J45" s="36"/>
      <c r="K45" s="36"/>
      <c r="L45" s="25"/>
      <c r="M45" s="12"/>
      <c r="N45" s="12"/>
      <c r="O45" s="14"/>
      <c r="P45" s="12"/>
      <c r="Q45" s="15"/>
    </row>
    <row r="46" spans="1:19" x14ac:dyDescent="0.2">
      <c r="A46" s="36" t="s">
        <v>293</v>
      </c>
      <c r="B46" s="36" t="s">
        <v>294</v>
      </c>
      <c r="C46" s="36">
        <v>90443000</v>
      </c>
      <c r="D46" s="36" t="s">
        <v>277</v>
      </c>
      <c r="E46" s="12" t="s">
        <v>63</v>
      </c>
      <c r="F46" s="12">
        <v>2100</v>
      </c>
      <c r="G46" s="12">
        <v>10</v>
      </c>
      <c r="H46" s="12">
        <v>50</v>
      </c>
      <c r="I46" s="36"/>
      <c r="J46" s="36"/>
      <c r="K46" s="36"/>
      <c r="L46" s="13"/>
      <c r="M46" s="12">
        <f t="shared" ref="M46:M66" si="6">SUM(I46:L46)</f>
        <v>0</v>
      </c>
      <c r="N46" s="12">
        <f t="shared" ref="N46:N66" si="7">$M46/$H46</f>
        <v>0</v>
      </c>
      <c r="O46" s="14"/>
      <c r="P46" s="15"/>
      <c r="Q46" s="15">
        <f t="shared" ref="Q46:Q66" si="8">$N46*$P46</f>
        <v>0</v>
      </c>
    </row>
    <row r="47" spans="1:19" x14ac:dyDescent="0.2">
      <c r="A47" s="11" t="s">
        <v>193</v>
      </c>
      <c r="B47" s="11" t="s">
        <v>175</v>
      </c>
      <c r="C47" s="11" t="s">
        <v>193</v>
      </c>
      <c r="D47" s="11" t="s">
        <v>275</v>
      </c>
      <c r="E47" s="12">
        <v>25</v>
      </c>
      <c r="F47" s="12">
        <v>1800</v>
      </c>
      <c r="G47" s="12">
        <v>10</v>
      </c>
      <c r="H47" s="12">
        <v>50</v>
      </c>
      <c r="I47" s="36"/>
      <c r="J47" s="36"/>
      <c r="K47" s="36"/>
      <c r="L47" s="13"/>
      <c r="M47" s="12">
        <f t="shared" si="6"/>
        <v>0</v>
      </c>
      <c r="N47" s="12">
        <f t="shared" si="7"/>
        <v>0</v>
      </c>
      <c r="O47" s="14"/>
      <c r="P47" s="15">
        <v>0.12</v>
      </c>
      <c r="Q47" s="15">
        <f t="shared" si="8"/>
        <v>0</v>
      </c>
    </row>
    <row r="48" spans="1:19" x14ac:dyDescent="0.2">
      <c r="A48" s="36" t="s">
        <v>174</v>
      </c>
      <c r="B48" s="36" t="s">
        <v>175</v>
      </c>
      <c r="C48" s="36">
        <v>90443900</v>
      </c>
      <c r="D48" s="36" t="s">
        <v>277</v>
      </c>
      <c r="E48" s="12" t="s">
        <v>63</v>
      </c>
      <c r="F48" s="12">
        <v>1800</v>
      </c>
      <c r="G48" s="12">
        <v>10</v>
      </c>
      <c r="H48" s="12">
        <v>50</v>
      </c>
      <c r="I48" s="36"/>
      <c r="J48" s="36"/>
      <c r="K48" s="36"/>
      <c r="L48" s="13"/>
      <c r="M48" s="12">
        <f t="shared" si="6"/>
        <v>0</v>
      </c>
      <c r="N48" s="12">
        <f t="shared" si="7"/>
        <v>0</v>
      </c>
      <c r="O48" s="14"/>
      <c r="P48" s="15">
        <v>0.12</v>
      </c>
      <c r="Q48" s="15">
        <f t="shared" si="8"/>
        <v>0</v>
      </c>
    </row>
    <row r="49" spans="1:17" x14ac:dyDescent="0.2">
      <c r="A49" s="11" t="s">
        <v>254</v>
      </c>
      <c r="B49" s="11" t="s">
        <v>255</v>
      </c>
      <c r="C49" s="11" t="s">
        <v>254</v>
      </c>
      <c r="D49" s="11" t="s">
        <v>275</v>
      </c>
      <c r="E49" s="12">
        <v>25</v>
      </c>
      <c r="F49" s="12">
        <v>1650</v>
      </c>
      <c r="G49" s="12">
        <v>10</v>
      </c>
      <c r="H49" s="12">
        <v>50</v>
      </c>
      <c r="I49" s="36"/>
      <c r="J49" s="36"/>
      <c r="K49" s="36"/>
      <c r="L49" s="13"/>
      <c r="M49" s="12">
        <f t="shared" si="6"/>
        <v>0</v>
      </c>
      <c r="N49" s="12">
        <f t="shared" si="7"/>
        <v>0</v>
      </c>
      <c r="O49" s="14"/>
      <c r="P49" s="15">
        <v>0.12</v>
      </c>
      <c r="Q49" s="15">
        <f t="shared" si="8"/>
        <v>0</v>
      </c>
    </row>
    <row r="50" spans="1:17" x14ac:dyDescent="0.2">
      <c r="A50" s="11" t="s">
        <v>230</v>
      </c>
      <c r="B50" s="11" t="s">
        <v>231</v>
      </c>
      <c r="C50" s="11" t="s">
        <v>230</v>
      </c>
      <c r="D50" s="11" t="s">
        <v>275</v>
      </c>
      <c r="E50" s="12">
        <v>25</v>
      </c>
      <c r="F50" s="12">
        <v>1500</v>
      </c>
      <c r="G50" s="12">
        <v>10</v>
      </c>
      <c r="H50" s="12">
        <v>50</v>
      </c>
      <c r="I50" s="36"/>
      <c r="J50" s="36"/>
      <c r="K50" s="36"/>
      <c r="L50" s="13"/>
      <c r="M50" s="12">
        <f t="shared" si="6"/>
        <v>0</v>
      </c>
      <c r="N50" s="12">
        <f t="shared" si="7"/>
        <v>0</v>
      </c>
      <c r="O50" s="14"/>
      <c r="P50" s="15">
        <v>0.11</v>
      </c>
      <c r="Q50" s="15">
        <f t="shared" si="8"/>
        <v>0</v>
      </c>
    </row>
    <row r="51" spans="1:17" x14ac:dyDescent="0.2">
      <c r="A51" s="11" t="s">
        <v>53</v>
      </c>
      <c r="B51" s="11" t="s">
        <v>54</v>
      </c>
      <c r="C51" s="11" t="s">
        <v>53</v>
      </c>
      <c r="D51" s="11" t="s">
        <v>275</v>
      </c>
      <c r="E51" s="12">
        <v>25</v>
      </c>
      <c r="F51" s="12">
        <v>1220</v>
      </c>
      <c r="G51" s="12">
        <v>10</v>
      </c>
      <c r="H51" s="12">
        <v>50</v>
      </c>
      <c r="I51" s="36"/>
      <c r="J51" s="36"/>
      <c r="K51" s="36"/>
      <c r="L51" s="13"/>
      <c r="M51" s="12">
        <f t="shared" si="6"/>
        <v>0</v>
      </c>
      <c r="N51" s="12">
        <f t="shared" si="7"/>
        <v>0</v>
      </c>
      <c r="O51" s="14"/>
      <c r="P51" s="15">
        <v>0.08</v>
      </c>
      <c r="Q51" s="15">
        <f t="shared" si="8"/>
        <v>0</v>
      </c>
    </row>
    <row r="52" spans="1:17" x14ac:dyDescent="0.2">
      <c r="A52" s="16" t="s">
        <v>55</v>
      </c>
      <c r="B52" s="16" t="s">
        <v>54</v>
      </c>
      <c r="C52" s="16" t="s">
        <v>56</v>
      </c>
      <c r="D52" s="16" t="s">
        <v>276</v>
      </c>
      <c r="E52" s="12">
        <v>25</v>
      </c>
      <c r="F52" s="12">
        <v>1200</v>
      </c>
      <c r="G52" s="12">
        <v>10</v>
      </c>
      <c r="H52" s="12">
        <v>50</v>
      </c>
      <c r="I52" s="36"/>
      <c r="J52" s="36"/>
      <c r="K52" s="36"/>
      <c r="L52" s="13"/>
      <c r="M52" s="12">
        <f t="shared" si="6"/>
        <v>0</v>
      </c>
      <c r="N52" s="12">
        <f t="shared" si="7"/>
        <v>0</v>
      </c>
      <c r="O52" s="14"/>
      <c r="P52" s="15">
        <v>0.08</v>
      </c>
      <c r="Q52" s="15">
        <f t="shared" si="8"/>
        <v>0</v>
      </c>
    </row>
    <row r="53" spans="1:17" x14ac:dyDescent="0.2">
      <c r="A53" s="26" t="s">
        <v>194</v>
      </c>
      <c r="B53" s="26" t="s">
        <v>54</v>
      </c>
      <c r="C53" s="26">
        <v>90444000</v>
      </c>
      <c r="D53" s="36" t="s">
        <v>277</v>
      </c>
      <c r="E53" s="12" t="s">
        <v>63</v>
      </c>
      <c r="F53" s="12">
        <v>1200</v>
      </c>
      <c r="G53" s="12">
        <v>10</v>
      </c>
      <c r="H53" s="12">
        <v>50</v>
      </c>
      <c r="I53" s="36"/>
      <c r="J53" s="36"/>
      <c r="K53" s="36"/>
      <c r="L53" s="13"/>
      <c r="M53" s="12">
        <f t="shared" si="6"/>
        <v>0</v>
      </c>
      <c r="N53" s="12">
        <f t="shared" si="7"/>
        <v>0</v>
      </c>
      <c r="O53" s="14"/>
      <c r="P53" s="15">
        <v>0.08</v>
      </c>
      <c r="Q53" s="15">
        <f t="shared" si="8"/>
        <v>0</v>
      </c>
    </row>
    <row r="54" spans="1:17" x14ac:dyDescent="0.2">
      <c r="A54" s="11" t="s">
        <v>155</v>
      </c>
      <c r="B54" s="11" t="s">
        <v>58</v>
      </c>
      <c r="C54" s="11" t="s">
        <v>155</v>
      </c>
      <c r="D54" s="11" t="s">
        <v>275</v>
      </c>
      <c r="E54" s="12">
        <v>25</v>
      </c>
      <c r="F54" s="12">
        <v>915</v>
      </c>
      <c r="G54" s="12">
        <v>10</v>
      </c>
      <c r="H54" s="12">
        <v>50</v>
      </c>
      <c r="I54" s="36"/>
      <c r="J54" s="36"/>
      <c r="K54" s="36"/>
      <c r="L54" s="13"/>
      <c r="M54" s="12">
        <f t="shared" si="6"/>
        <v>0</v>
      </c>
      <c r="N54" s="12">
        <f t="shared" si="7"/>
        <v>0</v>
      </c>
      <c r="O54" s="14"/>
      <c r="P54" s="15">
        <v>0.06</v>
      </c>
      <c r="Q54" s="15">
        <f t="shared" si="8"/>
        <v>0</v>
      </c>
    </row>
    <row r="55" spans="1:17" x14ac:dyDescent="0.2">
      <c r="A55" s="16" t="s">
        <v>57</v>
      </c>
      <c r="B55" s="16" t="s">
        <v>58</v>
      </c>
      <c r="C55" s="16" t="s">
        <v>59</v>
      </c>
      <c r="D55" s="16" t="s">
        <v>276</v>
      </c>
      <c r="E55" s="12">
        <v>25</v>
      </c>
      <c r="F55" s="12">
        <v>900</v>
      </c>
      <c r="G55" s="12">
        <v>10</v>
      </c>
      <c r="H55" s="12">
        <v>50</v>
      </c>
      <c r="I55" s="36"/>
      <c r="J55" s="36"/>
      <c r="K55" s="36"/>
      <c r="L55" s="13"/>
      <c r="M55" s="12">
        <f t="shared" si="6"/>
        <v>0</v>
      </c>
      <c r="N55" s="12">
        <f t="shared" si="7"/>
        <v>0</v>
      </c>
      <c r="O55" s="14"/>
      <c r="P55" s="15">
        <v>0.06</v>
      </c>
      <c r="Q55" s="15">
        <f t="shared" si="8"/>
        <v>0</v>
      </c>
    </row>
    <row r="56" spans="1:17" x14ac:dyDescent="0.2">
      <c r="A56" s="36" t="s">
        <v>176</v>
      </c>
      <c r="B56" s="36" t="s">
        <v>58</v>
      </c>
      <c r="C56" s="36">
        <v>90443800</v>
      </c>
      <c r="D56" s="36" t="s">
        <v>277</v>
      </c>
      <c r="E56" s="12" t="s">
        <v>63</v>
      </c>
      <c r="F56" s="12">
        <v>900</v>
      </c>
      <c r="G56" s="12">
        <v>10</v>
      </c>
      <c r="H56" s="12">
        <v>50</v>
      </c>
      <c r="I56" s="36"/>
      <c r="J56" s="36">
        <v>2000</v>
      </c>
      <c r="K56" s="36">
        <v>2000</v>
      </c>
      <c r="L56" s="13"/>
      <c r="M56" s="12">
        <f t="shared" si="6"/>
        <v>4000</v>
      </c>
      <c r="N56" s="12">
        <f t="shared" si="7"/>
        <v>80</v>
      </c>
      <c r="O56" s="14"/>
      <c r="P56" s="15">
        <v>0.06</v>
      </c>
      <c r="Q56" s="15">
        <f t="shared" si="8"/>
        <v>4.8</v>
      </c>
    </row>
    <row r="57" spans="1:17" x14ac:dyDescent="0.2">
      <c r="A57" s="11" t="s">
        <v>195</v>
      </c>
      <c r="B57" s="11" t="s">
        <v>178</v>
      </c>
      <c r="C57" s="11" t="s">
        <v>195</v>
      </c>
      <c r="D57" s="11" t="s">
        <v>275</v>
      </c>
      <c r="E57" s="12">
        <v>25</v>
      </c>
      <c r="F57" s="12">
        <v>750</v>
      </c>
      <c r="G57" s="12">
        <v>10</v>
      </c>
      <c r="H57" s="12">
        <v>50</v>
      </c>
      <c r="I57" s="36"/>
      <c r="J57" s="36"/>
      <c r="K57" s="36"/>
      <c r="L57" s="13"/>
      <c r="M57" s="12">
        <f t="shared" si="6"/>
        <v>0</v>
      </c>
      <c r="N57" s="12">
        <f t="shared" si="7"/>
        <v>0</v>
      </c>
      <c r="O57" s="14"/>
      <c r="P57" s="15">
        <v>0.05</v>
      </c>
      <c r="Q57" s="15">
        <f t="shared" si="8"/>
        <v>0</v>
      </c>
    </row>
    <row r="58" spans="1:17" x14ac:dyDescent="0.2">
      <c r="A58" s="16" t="s">
        <v>196</v>
      </c>
      <c r="B58" s="16" t="s">
        <v>178</v>
      </c>
      <c r="C58" s="16" t="s">
        <v>197</v>
      </c>
      <c r="D58" s="16" t="s">
        <v>276</v>
      </c>
      <c r="E58" s="12">
        <v>25</v>
      </c>
      <c r="F58" s="12">
        <v>750</v>
      </c>
      <c r="G58" s="12">
        <v>10</v>
      </c>
      <c r="H58" s="12">
        <v>50</v>
      </c>
      <c r="I58" s="36"/>
      <c r="J58" s="36"/>
      <c r="K58" s="36"/>
      <c r="L58" s="13"/>
      <c r="M58" s="12">
        <f t="shared" si="6"/>
        <v>0</v>
      </c>
      <c r="N58" s="12">
        <f t="shared" si="7"/>
        <v>0</v>
      </c>
      <c r="O58" s="14"/>
      <c r="P58" s="15">
        <v>0.05</v>
      </c>
      <c r="Q58" s="15">
        <f t="shared" si="8"/>
        <v>0</v>
      </c>
    </row>
    <row r="59" spans="1:17" x14ac:dyDescent="0.2">
      <c r="A59" s="36" t="s">
        <v>177</v>
      </c>
      <c r="B59" s="36" t="s">
        <v>178</v>
      </c>
      <c r="C59" s="36">
        <v>90443700</v>
      </c>
      <c r="D59" s="36" t="s">
        <v>277</v>
      </c>
      <c r="E59" s="12" t="s">
        <v>63</v>
      </c>
      <c r="F59" s="12">
        <v>750</v>
      </c>
      <c r="G59" s="12">
        <v>10</v>
      </c>
      <c r="H59" s="12">
        <v>50</v>
      </c>
      <c r="I59" s="36"/>
      <c r="J59" s="36"/>
      <c r="K59" s="36"/>
      <c r="L59" s="13"/>
      <c r="M59" s="12">
        <f t="shared" si="6"/>
        <v>0</v>
      </c>
      <c r="N59" s="12">
        <f t="shared" si="7"/>
        <v>0</v>
      </c>
      <c r="O59" s="14"/>
      <c r="P59" s="15">
        <v>0.05</v>
      </c>
      <c r="Q59" s="15">
        <f t="shared" si="8"/>
        <v>0</v>
      </c>
    </row>
    <row r="60" spans="1:17" x14ac:dyDescent="0.2">
      <c r="A60" s="11" t="s">
        <v>60</v>
      </c>
      <c r="B60" s="11" t="s">
        <v>61</v>
      </c>
      <c r="C60" s="11" t="s">
        <v>60</v>
      </c>
      <c r="D60" s="11" t="s">
        <v>275</v>
      </c>
      <c r="E60" s="12">
        <v>25</v>
      </c>
      <c r="F60" s="12">
        <v>610</v>
      </c>
      <c r="G60" s="12">
        <v>10</v>
      </c>
      <c r="H60" s="12">
        <v>50</v>
      </c>
      <c r="I60" s="36"/>
      <c r="J60" s="36">
        <v>450</v>
      </c>
      <c r="K60" s="36"/>
      <c r="L60" s="13"/>
      <c r="M60" s="12">
        <f t="shared" si="6"/>
        <v>450</v>
      </c>
      <c r="N60" s="12">
        <f t="shared" si="7"/>
        <v>9</v>
      </c>
      <c r="O60" s="14"/>
      <c r="P60" s="15">
        <v>0.04</v>
      </c>
      <c r="Q60" s="15">
        <f t="shared" si="8"/>
        <v>0.36</v>
      </c>
    </row>
    <row r="61" spans="1:17" x14ac:dyDescent="0.2">
      <c r="A61" s="36" t="s">
        <v>62</v>
      </c>
      <c r="B61" s="36" t="s">
        <v>61</v>
      </c>
      <c r="C61" s="36">
        <v>90443600</v>
      </c>
      <c r="D61" s="36" t="s">
        <v>277</v>
      </c>
      <c r="E61" s="12" t="s">
        <v>63</v>
      </c>
      <c r="F61" s="12">
        <v>600</v>
      </c>
      <c r="G61" s="12">
        <v>10</v>
      </c>
      <c r="H61" s="12">
        <v>50</v>
      </c>
      <c r="I61" s="36"/>
      <c r="J61" s="36">
        <v>2000</v>
      </c>
      <c r="K61" s="36">
        <v>1000</v>
      </c>
      <c r="L61" s="13"/>
      <c r="M61" s="12">
        <f t="shared" si="6"/>
        <v>3000</v>
      </c>
      <c r="N61" s="12">
        <f t="shared" si="7"/>
        <v>60</v>
      </c>
      <c r="O61" s="14"/>
      <c r="P61" s="15">
        <v>0.04</v>
      </c>
      <c r="Q61" s="15">
        <f t="shared" si="8"/>
        <v>2.4</v>
      </c>
    </row>
    <row r="62" spans="1:17" x14ac:dyDescent="0.2">
      <c r="A62" s="11" t="s">
        <v>64</v>
      </c>
      <c r="B62" s="11" t="s">
        <v>65</v>
      </c>
      <c r="C62" s="11" t="s">
        <v>64</v>
      </c>
      <c r="D62" s="11" t="s">
        <v>275</v>
      </c>
      <c r="E62" s="12">
        <v>25</v>
      </c>
      <c r="F62" s="12">
        <v>457</v>
      </c>
      <c r="G62" s="12">
        <v>10</v>
      </c>
      <c r="H62" s="12">
        <v>100</v>
      </c>
      <c r="I62" s="36"/>
      <c r="J62" s="36"/>
      <c r="K62" s="36"/>
      <c r="L62" s="13"/>
      <c r="M62" s="12">
        <f t="shared" si="6"/>
        <v>0</v>
      </c>
      <c r="N62" s="12">
        <f t="shared" si="7"/>
        <v>0</v>
      </c>
      <c r="O62" s="14"/>
      <c r="P62" s="15">
        <v>0.06</v>
      </c>
      <c r="Q62" s="15">
        <f t="shared" si="8"/>
        <v>0</v>
      </c>
    </row>
    <row r="63" spans="1:17" x14ac:dyDescent="0.2">
      <c r="A63" s="36" t="s">
        <v>66</v>
      </c>
      <c r="B63" s="36" t="s">
        <v>65</v>
      </c>
      <c r="C63" s="36">
        <v>90443400</v>
      </c>
      <c r="D63" s="36" t="s">
        <v>277</v>
      </c>
      <c r="E63" s="12" t="s">
        <v>63</v>
      </c>
      <c r="F63" s="12">
        <v>450</v>
      </c>
      <c r="G63" s="12">
        <v>10</v>
      </c>
      <c r="H63" s="12">
        <v>100</v>
      </c>
      <c r="I63" s="36"/>
      <c r="J63" s="36"/>
      <c r="K63" s="36"/>
      <c r="L63" s="13"/>
      <c r="M63" s="12">
        <f t="shared" si="6"/>
        <v>0</v>
      </c>
      <c r="N63" s="12">
        <f t="shared" si="7"/>
        <v>0</v>
      </c>
      <c r="O63" s="14"/>
      <c r="P63" s="15">
        <v>0.06</v>
      </c>
      <c r="Q63" s="15">
        <f t="shared" si="8"/>
        <v>0</v>
      </c>
    </row>
    <row r="64" spans="1:17" x14ac:dyDescent="0.2">
      <c r="A64" s="27" t="s">
        <v>67</v>
      </c>
      <c r="B64" s="27" t="s">
        <v>68</v>
      </c>
      <c r="C64" s="27" t="s">
        <v>69</v>
      </c>
      <c r="D64" s="11" t="s">
        <v>275</v>
      </c>
      <c r="E64" s="12">
        <v>25</v>
      </c>
      <c r="F64" s="12">
        <v>375</v>
      </c>
      <c r="G64" s="12">
        <v>10</v>
      </c>
      <c r="H64" s="12">
        <v>100</v>
      </c>
      <c r="I64" s="36"/>
      <c r="J64" s="36"/>
      <c r="K64" s="36"/>
      <c r="L64" s="13"/>
      <c r="M64" s="12">
        <f t="shared" si="6"/>
        <v>0</v>
      </c>
      <c r="N64" s="12">
        <f t="shared" si="7"/>
        <v>0</v>
      </c>
      <c r="O64" s="14"/>
      <c r="P64" s="15">
        <v>0.06</v>
      </c>
      <c r="Q64" s="15">
        <f t="shared" si="8"/>
        <v>0</v>
      </c>
    </row>
    <row r="65" spans="1:19" x14ac:dyDescent="0.2">
      <c r="A65" s="37" t="s">
        <v>198</v>
      </c>
      <c r="B65" s="36" t="s">
        <v>199</v>
      </c>
      <c r="C65" s="36">
        <v>90448000</v>
      </c>
      <c r="D65" s="36" t="s">
        <v>277</v>
      </c>
      <c r="E65" s="12" t="s">
        <v>63</v>
      </c>
      <c r="F65" s="12">
        <v>270</v>
      </c>
      <c r="G65" s="12">
        <v>10</v>
      </c>
      <c r="H65" s="12">
        <v>100</v>
      </c>
      <c r="I65" s="36"/>
      <c r="J65" s="36"/>
      <c r="K65" s="36"/>
      <c r="L65" s="13"/>
      <c r="M65" s="12">
        <f t="shared" si="6"/>
        <v>0</v>
      </c>
      <c r="N65" s="12">
        <f t="shared" si="7"/>
        <v>0</v>
      </c>
      <c r="O65" s="14"/>
      <c r="P65" s="15">
        <v>0.06</v>
      </c>
      <c r="Q65" s="15">
        <f t="shared" si="8"/>
        <v>0</v>
      </c>
    </row>
    <row r="66" spans="1:19" x14ac:dyDescent="0.2">
      <c r="A66" s="11" t="s">
        <v>261</v>
      </c>
      <c r="B66" s="11" t="s">
        <v>262</v>
      </c>
      <c r="C66" s="11" t="s">
        <v>261</v>
      </c>
      <c r="D66" s="11" t="s">
        <v>275</v>
      </c>
      <c r="E66" s="12" t="s">
        <v>63</v>
      </c>
      <c r="F66" s="12">
        <v>200</v>
      </c>
      <c r="G66" s="12">
        <v>10</v>
      </c>
      <c r="H66" s="12">
        <v>150</v>
      </c>
      <c r="I66" s="36"/>
      <c r="J66" s="36"/>
      <c r="K66" s="36">
        <v>300</v>
      </c>
      <c r="L66" s="13"/>
      <c r="M66" s="12">
        <f t="shared" si="6"/>
        <v>300</v>
      </c>
      <c r="N66" s="12">
        <f t="shared" si="7"/>
        <v>2</v>
      </c>
      <c r="O66" s="14"/>
      <c r="P66" s="15">
        <v>0.06</v>
      </c>
      <c r="Q66" s="15">
        <f t="shared" si="8"/>
        <v>0.12</v>
      </c>
      <c r="R66" s="43">
        <f>SUM(Q47:Q66)</f>
        <v>7.6800000000000006</v>
      </c>
      <c r="S66" s="3">
        <f>R66*100/$R$151</f>
        <v>27.263045793397236</v>
      </c>
    </row>
    <row r="67" spans="1:19" x14ac:dyDescent="0.2">
      <c r="A67" s="28" t="s">
        <v>70</v>
      </c>
      <c r="B67" s="28"/>
      <c r="C67" s="29"/>
      <c r="D67" s="29"/>
      <c r="E67" s="30"/>
      <c r="F67" s="36"/>
      <c r="G67" s="20"/>
      <c r="H67" s="20"/>
      <c r="I67" s="36"/>
      <c r="J67" s="36"/>
      <c r="K67" s="36"/>
      <c r="L67" s="20"/>
      <c r="M67" s="12"/>
      <c r="N67" s="12"/>
      <c r="O67" s="14"/>
      <c r="P67" s="12"/>
      <c r="Q67" s="15"/>
    </row>
    <row r="68" spans="1:19" x14ac:dyDescent="0.2">
      <c r="A68" s="11" t="s">
        <v>295</v>
      </c>
      <c r="B68" s="11" t="s">
        <v>296</v>
      </c>
      <c r="C68" s="11" t="s">
        <v>295</v>
      </c>
      <c r="D68" s="11" t="s">
        <v>275</v>
      </c>
      <c r="E68" s="12">
        <v>32</v>
      </c>
      <c r="F68" s="12">
        <v>100</v>
      </c>
      <c r="G68" s="12">
        <v>10</v>
      </c>
      <c r="H68" s="12">
        <v>300</v>
      </c>
      <c r="I68" s="36"/>
      <c r="J68" s="36"/>
      <c r="K68" s="36"/>
      <c r="L68" s="13"/>
      <c r="M68" s="12">
        <f t="shared" ref="M68:M82" si="9">SUM(I68:L68)</f>
        <v>0</v>
      </c>
      <c r="N68" s="12">
        <f t="shared" ref="N68:N82" si="10">$M68/$H68</f>
        <v>0</v>
      </c>
      <c r="O68" s="14"/>
      <c r="P68" s="15">
        <v>0.09</v>
      </c>
      <c r="Q68" s="15">
        <f t="shared" ref="Q68:Q82" si="11">$N68*$P68</f>
        <v>0</v>
      </c>
    </row>
    <row r="69" spans="1:19" x14ac:dyDescent="0.2">
      <c r="A69" s="11" t="s">
        <v>71</v>
      </c>
      <c r="B69" s="11" t="s">
        <v>72</v>
      </c>
      <c r="C69" s="11" t="s">
        <v>71</v>
      </c>
      <c r="D69" s="11" t="s">
        <v>275</v>
      </c>
      <c r="E69" s="12">
        <v>32</v>
      </c>
      <c r="F69" s="12">
        <v>150</v>
      </c>
      <c r="G69" s="12">
        <v>10</v>
      </c>
      <c r="H69" s="12">
        <v>300</v>
      </c>
      <c r="I69" s="36"/>
      <c r="J69" s="36"/>
      <c r="K69" s="36"/>
      <c r="L69" s="13"/>
      <c r="M69" s="12">
        <f t="shared" si="9"/>
        <v>0</v>
      </c>
      <c r="N69" s="12">
        <f t="shared" si="10"/>
        <v>0</v>
      </c>
      <c r="O69" s="14"/>
      <c r="P69" s="15">
        <v>0.09</v>
      </c>
      <c r="Q69" s="15">
        <f t="shared" si="11"/>
        <v>0</v>
      </c>
    </row>
    <row r="70" spans="1:19" x14ac:dyDescent="0.2">
      <c r="A70" s="36" t="s">
        <v>256</v>
      </c>
      <c r="B70" s="36" t="s">
        <v>72</v>
      </c>
      <c r="C70" s="36">
        <v>90446200</v>
      </c>
      <c r="D70" s="36" t="s">
        <v>277</v>
      </c>
      <c r="E70" s="12">
        <v>32</v>
      </c>
      <c r="F70" s="12">
        <v>150</v>
      </c>
      <c r="G70" s="12">
        <v>10</v>
      </c>
      <c r="H70" s="12">
        <v>300</v>
      </c>
      <c r="I70" s="36"/>
      <c r="J70" s="36"/>
      <c r="K70" s="36"/>
      <c r="L70" s="13"/>
      <c r="M70" s="12">
        <f t="shared" si="9"/>
        <v>0</v>
      </c>
      <c r="N70" s="12">
        <f t="shared" si="10"/>
        <v>0</v>
      </c>
      <c r="O70" s="14"/>
      <c r="P70" s="15">
        <v>0.09</v>
      </c>
      <c r="Q70" s="15">
        <f t="shared" si="11"/>
        <v>0</v>
      </c>
    </row>
    <row r="71" spans="1:19" x14ac:dyDescent="0.2">
      <c r="A71" s="11" t="s">
        <v>200</v>
      </c>
      <c r="B71" s="11" t="s">
        <v>201</v>
      </c>
      <c r="C71" s="11" t="s">
        <v>200</v>
      </c>
      <c r="D71" s="11" t="s">
        <v>275</v>
      </c>
      <c r="E71" s="12">
        <v>32</v>
      </c>
      <c r="F71" s="12">
        <v>200</v>
      </c>
      <c r="G71" s="12">
        <v>10</v>
      </c>
      <c r="H71" s="12">
        <v>300</v>
      </c>
      <c r="I71" s="36"/>
      <c r="J71" s="36">
        <v>300</v>
      </c>
      <c r="K71" s="36"/>
      <c r="L71" s="13"/>
      <c r="M71" s="12">
        <f t="shared" si="9"/>
        <v>300</v>
      </c>
      <c r="N71" s="12">
        <f t="shared" si="10"/>
        <v>1</v>
      </c>
      <c r="O71" s="14"/>
      <c r="P71" s="15">
        <v>0.09</v>
      </c>
      <c r="Q71" s="15">
        <f t="shared" si="11"/>
        <v>0.09</v>
      </c>
    </row>
    <row r="72" spans="1:19" x14ac:dyDescent="0.2">
      <c r="A72" s="11" t="s">
        <v>73</v>
      </c>
      <c r="B72" s="11" t="s">
        <v>74</v>
      </c>
      <c r="C72" s="11" t="s">
        <v>73</v>
      </c>
      <c r="D72" s="11" t="s">
        <v>275</v>
      </c>
      <c r="E72" s="12">
        <v>32</v>
      </c>
      <c r="F72" s="12">
        <v>300</v>
      </c>
      <c r="G72" s="12">
        <v>10</v>
      </c>
      <c r="H72" s="12">
        <v>150</v>
      </c>
      <c r="I72" s="36"/>
      <c r="J72" s="36"/>
      <c r="K72" s="36"/>
      <c r="L72" s="13"/>
      <c r="M72" s="12">
        <f t="shared" si="9"/>
        <v>0</v>
      </c>
      <c r="N72" s="12">
        <f t="shared" si="10"/>
        <v>0</v>
      </c>
      <c r="O72" s="14"/>
      <c r="P72" s="15">
        <v>0.09</v>
      </c>
      <c r="Q72" s="15">
        <f t="shared" si="11"/>
        <v>0</v>
      </c>
    </row>
    <row r="73" spans="1:19" x14ac:dyDescent="0.2">
      <c r="A73" s="36" t="s">
        <v>232</v>
      </c>
      <c r="B73" s="36" t="s">
        <v>74</v>
      </c>
      <c r="C73" s="36">
        <v>90446300</v>
      </c>
      <c r="D73" s="36" t="s">
        <v>277</v>
      </c>
      <c r="E73" s="12" t="s">
        <v>180</v>
      </c>
      <c r="F73" s="12">
        <v>300</v>
      </c>
      <c r="G73" s="12">
        <v>10</v>
      </c>
      <c r="H73" s="12">
        <v>150</v>
      </c>
      <c r="I73" s="36"/>
      <c r="J73" s="36">
        <v>150</v>
      </c>
      <c r="K73" s="36"/>
      <c r="L73" s="13"/>
      <c r="M73" s="12">
        <f t="shared" si="9"/>
        <v>150</v>
      </c>
      <c r="N73" s="12">
        <f t="shared" si="10"/>
        <v>1</v>
      </c>
      <c r="O73" s="14"/>
      <c r="P73" s="15">
        <v>0.09</v>
      </c>
      <c r="Q73" s="15">
        <f t="shared" si="11"/>
        <v>0.09</v>
      </c>
    </row>
    <row r="74" spans="1:19" x14ac:dyDescent="0.2">
      <c r="A74" s="11" t="s">
        <v>75</v>
      </c>
      <c r="B74" s="11" t="s">
        <v>76</v>
      </c>
      <c r="C74" s="11" t="s">
        <v>75</v>
      </c>
      <c r="D74" s="11" t="s">
        <v>275</v>
      </c>
      <c r="E74" s="12">
        <v>32</v>
      </c>
      <c r="F74" s="12">
        <v>450</v>
      </c>
      <c r="G74" s="12">
        <v>10</v>
      </c>
      <c r="H74" s="12">
        <v>100</v>
      </c>
      <c r="I74" s="36"/>
      <c r="J74" s="36"/>
      <c r="K74" s="36"/>
      <c r="L74" s="13"/>
      <c r="M74" s="12">
        <f t="shared" si="9"/>
        <v>0</v>
      </c>
      <c r="N74" s="12">
        <f t="shared" si="10"/>
        <v>0</v>
      </c>
      <c r="O74" s="14"/>
      <c r="P74" s="15">
        <v>0.09</v>
      </c>
      <c r="Q74" s="15">
        <f t="shared" si="11"/>
        <v>0</v>
      </c>
    </row>
    <row r="75" spans="1:19" x14ac:dyDescent="0.2">
      <c r="A75" s="36" t="s">
        <v>179</v>
      </c>
      <c r="B75" s="36" t="s">
        <v>76</v>
      </c>
      <c r="C75" s="36">
        <v>90446400</v>
      </c>
      <c r="D75" s="36" t="s">
        <v>277</v>
      </c>
      <c r="E75" s="12" t="s">
        <v>180</v>
      </c>
      <c r="F75" s="12">
        <v>450</v>
      </c>
      <c r="G75" s="12">
        <v>10</v>
      </c>
      <c r="H75" s="12">
        <v>100</v>
      </c>
      <c r="I75" s="36"/>
      <c r="J75" s="36"/>
      <c r="K75" s="36">
        <v>300</v>
      </c>
      <c r="L75" s="13"/>
      <c r="M75" s="12">
        <f t="shared" si="9"/>
        <v>300</v>
      </c>
      <c r="N75" s="12">
        <f t="shared" si="10"/>
        <v>3</v>
      </c>
      <c r="O75" s="14"/>
      <c r="P75" s="15">
        <v>0.09</v>
      </c>
      <c r="Q75" s="15">
        <f t="shared" si="11"/>
        <v>0.27</v>
      </c>
    </row>
    <row r="76" spans="1:19" x14ac:dyDescent="0.2">
      <c r="A76" s="11" t="s">
        <v>156</v>
      </c>
      <c r="B76" s="11" t="s">
        <v>157</v>
      </c>
      <c r="C76" s="11" t="s">
        <v>156</v>
      </c>
      <c r="D76" s="11" t="s">
        <v>275</v>
      </c>
      <c r="E76" s="12">
        <v>32</v>
      </c>
      <c r="F76" s="12">
        <v>600</v>
      </c>
      <c r="G76" s="12">
        <v>10</v>
      </c>
      <c r="H76" s="12">
        <v>100</v>
      </c>
      <c r="I76" s="36"/>
      <c r="J76" s="36"/>
      <c r="K76" s="36"/>
      <c r="L76" s="13"/>
      <c r="M76" s="12">
        <f t="shared" si="9"/>
        <v>0</v>
      </c>
      <c r="N76" s="12">
        <f t="shared" si="10"/>
        <v>0</v>
      </c>
      <c r="O76" s="14"/>
      <c r="P76" s="15">
        <v>0.12</v>
      </c>
      <c r="Q76" s="15">
        <f t="shared" si="11"/>
        <v>0</v>
      </c>
    </row>
    <row r="77" spans="1:19" x14ac:dyDescent="0.2">
      <c r="A77" s="36" t="s">
        <v>181</v>
      </c>
      <c r="B77" s="36" t="s">
        <v>157</v>
      </c>
      <c r="C77" s="36">
        <v>90446600</v>
      </c>
      <c r="D77" s="36" t="s">
        <v>277</v>
      </c>
      <c r="E77" s="12" t="s">
        <v>180</v>
      </c>
      <c r="F77" s="12">
        <v>600</v>
      </c>
      <c r="G77" s="12">
        <v>10</v>
      </c>
      <c r="H77" s="12">
        <v>100</v>
      </c>
      <c r="I77" s="36"/>
      <c r="J77" s="36"/>
      <c r="K77" s="36">
        <v>200</v>
      </c>
      <c r="L77" s="13"/>
      <c r="M77" s="12">
        <f t="shared" si="9"/>
        <v>200</v>
      </c>
      <c r="N77" s="12">
        <f t="shared" si="10"/>
        <v>2</v>
      </c>
      <c r="O77" s="14"/>
      <c r="P77" s="15">
        <v>0.12</v>
      </c>
      <c r="Q77" s="15">
        <f t="shared" si="11"/>
        <v>0.24</v>
      </c>
    </row>
    <row r="78" spans="1:19" x14ac:dyDescent="0.2">
      <c r="A78" s="11" t="s">
        <v>222</v>
      </c>
      <c r="B78" s="11" t="s">
        <v>223</v>
      </c>
      <c r="C78" s="11" t="s">
        <v>222</v>
      </c>
      <c r="D78" s="11" t="s">
        <v>275</v>
      </c>
      <c r="E78" s="12">
        <v>32</v>
      </c>
      <c r="F78" s="12">
        <v>750</v>
      </c>
      <c r="G78" s="12">
        <v>10</v>
      </c>
      <c r="H78" s="12">
        <v>60</v>
      </c>
      <c r="I78" s="36"/>
      <c r="J78" s="36"/>
      <c r="K78" s="36">
        <v>60</v>
      </c>
      <c r="L78" s="13"/>
      <c r="M78" s="12">
        <f t="shared" si="9"/>
        <v>60</v>
      </c>
      <c r="N78" s="12">
        <f t="shared" si="10"/>
        <v>1</v>
      </c>
      <c r="O78" s="14"/>
      <c r="P78" s="15">
        <v>0.09</v>
      </c>
      <c r="Q78" s="15">
        <f t="shared" si="11"/>
        <v>0.09</v>
      </c>
    </row>
    <row r="79" spans="1:19" x14ac:dyDescent="0.2">
      <c r="A79" s="11" t="s">
        <v>158</v>
      </c>
      <c r="B79" s="11" t="s">
        <v>159</v>
      </c>
      <c r="C79" s="11" t="s">
        <v>158</v>
      </c>
      <c r="D79" s="11" t="s">
        <v>275</v>
      </c>
      <c r="E79" s="12">
        <v>32</v>
      </c>
      <c r="F79" s="12">
        <v>900</v>
      </c>
      <c r="G79" s="12">
        <v>10</v>
      </c>
      <c r="H79" s="12">
        <v>50</v>
      </c>
      <c r="I79" s="36"/>
      <c r="J79" s="36"/>
      <c r="K79" s="36"/>
      <c r="L79" s="13"/>
      <c r="M79" s="12">
        <f t="shared" si="9"/>
        <v>0</v>
      </c>
      <c r="N79" s="12">
        <f t="shared" si="10"/>
        <v>0</v>
      </c>
      <c r="O79" s="14"/>
      <c r="P79" s="15">
        <v>0.09</v>
      </c>
      <c r="Q79" s="15">
        <f t="shared" si="11"/>
        <v>0</v>
      </c>
    </row>
    <row r="80" spans="1:19" x14ac:dyDescent="0.2">
      <c r="A80" s="36" t="s">
        <v>182</v>
      </c>
      <c r="B80" s="36" t="s">
        <v>159</v>
      </c>
      <c r="C80" s="36">
        <v>90446700</v>
      </c>
      <c r="D80" s="36" t="s">
        <v>277</v>
      </c>
      <c r="E80" s="12" t="s">
        <v>180</v>
      </c>
      <c r="F80" s="12">
        <v>900</v>
      </c>
      <c r="G80" s="12">
        <v>10</v>
      </c>
      <c r="H80" s="12">
        <v>50</v>
      </c>
      <c r="I80" s="36"/>
      <c r="J80" s="36"/>
      <c r="K80" s="36"/>
      <c r="L80" s="13"/>
      <c r="M80" s="12">
        <f t="shared" si="9"/>
        <v>0</v>
      </c>
      <c r="N80" s="12">
        <f t="shared" si="10"/>
        <v>0</v>
      </c>
      <c r="O80" s="14"/>
      <c r="P80" s="15">
        <v>0.09</v>
      </c>
      <c r="Q80" s="15">
        <f t="shared" si="11"/>
        <v>0</v>
      </c>
    </row>
    <row r="81" spans="1:19" x14ac:dyDescent="0.2">
      <c r="A81" s="11" t="s">
        <v>233</v>
      </c>
      <c r="B81" s="11" t="s">
        <v>234</v>
      </c>
      <c r="C81" s="11" t="s">
        <v>233</v>
      </c>
      <c r="D81" s="11" t="s">
        <v>275</v>
      </c>
      <c r="E81" s="12">
        <v>32</v>
      </c>
      <c r="F81" s="12">
        <v>1200</v>
      </c>
      <c r="G81" s="12">
        <v>10</v>
      </c>
      <c r="H81" s="12">
        <v>50</v>
      </c>
      <c r="I81" s="36"/>
      <c r="J81" s="36"/>
      <c r="K81" s="36"/>
      <c r="L81" s="13"/>
      <c r="M81" s="12">
        <f t="shared" si="9"/>
        <v>0</v>
      </c>
      <c r="N81" s="12">
        <f t="shared" si="10"/>
        <v>0</v>
      </c>
      <c r="O81" s="14"/>
      <c r="P81" s="15">
        <v>0.12</v>
      </c>
      <c r="Q81" s="15">
        <f t="shared" si="11"/>
        <v>0</v>
      </c>
    </row>
    <row r="82" spans="1:19" x14ac:dyDescent="0.2">
      <c r="A82" s="37" t="s">
        <v>236</v>
      </c>
      <c r="B82" s="36" t="s">
        <v>237</v>
      </c>
      <c r="C82" s="48">
        <v>90446800</v>
      </c>
      <c r="D82" s="36" t="s">
        <v>277</v>
      </c>
      <c r="E82" s="12" t="s">
        <v>180</v>
      </c>
      <c r="F82" s="12">
        <v>1800</v>
      </c>
      <c r="G82" s="12">
        <v>10</v>
      </c>
      <c r="H82" s="12">
        <v>25</v>
      </c>
      <c r="I82" s="36"/>
      <c r="J82" s="36"/>
      <c r="K82" s="36"/>
      <c r="L82" s="13"/>
      <c r="M82" s="12">
        <f t="shared" si="9"/>
        <v>0</v>
      </c>
      <c r="N82" s="12">
        <f t="shared" si="10"/>
        <v>0</v>
      </c>
      <c r="O82" s="14"/>
      <c r="P82" s="15">
        <v>0.18</v>
      </c>
      <c r="Q82" s="15">
        <f t="shared" si="11"/>
        <v>0</v>
      </c>
      <c r="R82" s="43">
        <f>SUM(Q69:Q82)</f>
        <v>0.77999999999999992</v>
      </c>
      <c r="S82" s="3">
        <f>R82*100/$R$151</f>
        <v>2.7689030883919061</v>
      </c>
    </row>
    <row r="83" spans="1:19" x14ac:dyDescent="0.2">
      <c r="A83" s="28" t="s">
        <v>77</v>
      </c>
      <c r="B83" s="28"/>
      <c r="C83" s="29"/>
      <c r="D83" s="29"/>
      <c r="E83" s="30"/>
      <c r="F83" s="36"/>
      <c r="G83" s="12"/>
      <c r="H83" s="12"/>
      <c r="I83" s="36"/>
      <c r="J83" s="36"/>
      <c r="K83" s="36"/>
      <c r="L83" s="8"/>
      <c r="M83" s="12"/>
      <c r="N83" s="12"/>
      <c r="O83" s="14"/>
      <c r="P83" s="12"/>
      <c r="Q83" s="15"/>
    </row>
    <row r="84" spans="1:19" x14ac:dyDescent="0.2">
      <c r="A84" s="11" t="s">
        <v>297</v>
      </c>
      <c r="B84" s="11" t="s">
        <v>298</v>
      </c>
      <c r="C84" s="11" t="s">
        <v>297</v>
      </c>
      <c r="D84" s="11" t="s">
        <v>275</v>
      </c>
      <c r="E84" s="12">
        <v>40</v>
      </c>
      <c r="F84" s="12">
        <v>100</v>
      </c>
      <c r="G84" s="12">
        <v>10</v>
      </c>
      <c r="H84" s="12">
        <v>300</v>
      </c>
      <c r="I84" s="36"/>
      <c r="J84" s="36"/>
      <c r="K84" s="36"/>
      <c r="L84" s="13"/>
      <c r="M84" s="12">
        <f t="shared" ref="M84:M98" si="12">SUM(I84:L84)</f>
        <v>0</v>
      </c>
      <c r="N84" s="12">
        <f t="shared" ref="N84:N98" si="13">$M84/$H84</f>
        <v>0</v>
      </c>
      <c r="O84" s="14"/>
      <c r="P84" s="15">
        <v>0.13</v>
      </c>
      <c r="Q84" s="15">
        <f t="shared" ref="Q84:Q98" si="14">$N84*$P84</f>
        <v>0</v>
      </c>
    </row>
    <row r="85" spans="1:19" x14ac:dyDescent="0.2">
      <c r="A85" s="11" t="s">
        <v>78</v>
      </c>
      <c r="B85" s="11" t="s">
        <v>79</v>
      </c>
      <c r="C85" s="11" t="s">
        <v>78</v>
      </c>
      <c r="D85" s="11" t="s">
        <v>275</v>
      </c>
      <c r="E85" s="12">
        <v>40</v>
      </c>
      <c r="F85" s="12">
        <v>150</v>
      </c>
      <c r="G85" s="12">
        <v>10</v>
      </c>
      <c r="H85" s="12">
        <v>300</v>
      </c>
      <c r="I85" s="36"/>
      <c r="J85" s="36"/>
      <c r="K85" s="36"/>
      <c r="L85" s="13"/>
      <c r="M85" s="12">
        <f t="shared" si="12"/>
        <v>0</v>
      </c>
      <c r="N85" s="12">
        <f t="shared" si="13"/>
        <v>0</v>
      </c>
      <c r="O85" s="14"/>
      <c r="P85" s="15">
        <v>0.13</v>
      </c>
      <c r="Q85" s="15">
        <f t="shared" si="14"/>
        <v>0</v>
      </c>
    </row>
    <row r="86" spans="1:19" x14ac:dyDescent="0.2">
      <c r="A86" s="36" t="s">
        <v>240</v>
      </c>
      <c r="B86" s="36" t="s">
        <v>79</v>
      </c>
      <c r="C86" s="31" t="s">
        <v>241</v>
      </c>
      <c r="D86" s="36" t="s">
        <v>277</v>
      </c>
      <c r="E86" s="12">
        <v>40</v>
      </c>
      <c r="F86" s="12">
        <v>150</v>
      </c>
      <c r="G86" s="12">
        <v>10</v>
      </c>
      <c r="H86" s="12">
        <v>300</v>
      </c>
      <c r="I86" s="36"/>
      <c r="J86" s="36"/>
      <c r="K86" s="36"/>
      <c r="L86" s="13"/>
      <c r="M86" s="12">
        <f t="shared" si="12"/>
        <v>0</v>
      </c>
      <c r="N86" s="12">
        <f t="shared" si="13"/>
        <v>0</v>
      </c>
      <c r="O86" s="14"/>
      <c r="P86" s="15">
        <v>0.13</v>
      </c>
      <c r="Q86" s="15">
        <f t="shared" si="14"/>
        <v>0</v>
      </c>
    </row>
    <row r="87" spans="1:19" x14ac:dyDescent="0.2">
      <c r="A87" s="11" t="s">
        <v>80</v>
      </c>
      <c r="B87" s="11" t="s">
        <v>81</v>
      </c>
      <c r="C87" s="11" t="s">
        <v>80</v>
      </c>
      <c r="D87" s="11" t="s">
        <v>275</v>
      </c>
      <c r="E87" s="12">
        <v>40</v>
      </c>
      <c r="F87" s="12">
        <v>200</v>
      </c>
      <c r="G87" s="12">
        <v>10</v>
      </c>
      <c r="H87" s="12">
        <v>150</v>
      </c>
      <c r="I87" s="36"/>
      <c r="J87" s="36"/>
      <c r="K87" s="36">
        <v>300</v>
      </c>
      <c r="L87" s="13"/>
      <c r="M87" s="12">
        <f t="shared" si="12"/>
        <v>300</v>
      </c>
      <c r="N87" s="12">
        <f t="shared" si="13"/>
        <v>2</v>
      </c>
      <c r="O87" s="14"/>
      <c r="P87" s="15">
        <v>0.13</v>
      </c>
      <c r="Q87" s="15">
        <f t="shared" si="14"/>
        <v>0.26</v>
      </c>
    </row>
    <row r="88" spans="1:19" x14ac:dyDescent="0.2">
      <c r="A88" s="11" t="s">
        <v>82</v>
      </c>
      <c r="B88" s="11" t="s">
        <v>83</v>
      </c>
      <c r="C88" s="11" t="s">
        <v>82</v>
      </c>
      <c r="D88" s="11" t="s">
        <v>275</v>
      </c>
      <c r="E88" s="12">
        <v>40</v>
      </c>
      <c r="F88" s="12">
        <v>300</v>
      </c>
      <c r="G88" s="12">
        <v>10</v>
      </c>
      <c r="H88" s="12">
        <v>150</v>
      </c>
      <c r="I88" s="36"/>
      <c r="J88" s="36"/>
      <c r="K88" s="36"/>
      <c r="L88" s="13"/>
      <c r="M88" s="12">
        <f t="shared" si="12"/>
        <v>0</v>
      </c>
      <c r="N88" s="12">
        <f t="shared" si="13"/>
        <v>0</v>
      </c>
      <c r="O88" s="14"/>
      <c r="P88" s="15">
        <v>0.13</v>
      </c>
      <c r="Q88" s="15">
        <f t="shared" si="14"/>
        <v>0</v>
      </c>
    </row>
    <row r="89" spans="1:19" x14ac:dyDescent="0.2">
      <c r="A89" s="36" t="s">
        <v>183</v>
      </c>
      <c r="B89" s="36" t="s">
        <v>83</v>
      </c>
      <c r="C89" s="36">
        <v>90447300</v>
      </c>
      <c r="D89" s="36" t="s">
        <v>277</v>
      </c>
      <c r="E89" s="12" t="s">
        <v>89</v>
      </c>
      <c r="F89" s="12">
        <v>300</v>
      </c>
      <c r="G89" s="12">
        <v>10</v>
      </c>
      <c r="H89" s="12">
        <v>150</v>
      </c>
      <c r="I89" s="36"/>
      <c r="J89" s="36"/>
      <c r="K89" s="36"/>
      <c r="L89" s="13"/>
      <c r="M89" s="12">
        <f t="shared" si="12"/>
        <v>0</v>
      </c>
      <c r="N89" s="12">
        <f t="shared" si="13"/>
        <v>0</v>
      </c>
      <c r="O89" s="14"/>
      <c r="P89" s="15">
        <v>0.13</v>
      </c>
      <c r="Q89" s="15">
        <f t="shared" si="14"/>
        <v>0</v>
      </c>
    </row>
    <row r="90" spans="1:19" x14ac:dyDescent="0.2">
      <c r="A90" s="11" t="s">
        <v>84</v>
      </c>
      <c r="B90" s="11" t="s">
        <v>85</v>
      </c>
      <c r="C90" s="11" t="s">
        <v>84</v>
      </c>
      <c r="D90" s="11" t="s">
        <v>275</v>
      </c>
      <c r="E90" s="12">
        <v>40</v>
      </c>
      <c r="F90" s="12">
        <v>450</v>
      </c>
      <c r="G90" s="12">
        <v>10</v>
      </c>
      <c r="H90" s="12">
        <v>100</v>
      </c>
      <c r="I90" s="36"/>
      <c r="J90" s="36"/>
      <c r="K90" s="36"/>
      <c r="L90" s="13"/>
      <c r="M90" s="12">
        <f t="shared" si="12"/>
        <v>0</v>
      </c>
      <c r="N90" s="12">
        <f t="shared" si="13"/>
        <v>0</v>
      </c>
      <c r="O90" s="14"/>
      <c r="P90" s="15">
        <v>0.13</v>
      </c>
      <c r="Q90" s="15">
        <f t="shared" si="14"/>
        <v>0</v>
      </c>
    </row>
    <row r="91" spans="1:19" x14ac:dyDescent="0.2">
      <c r="A91" s="36" t="s">
        <v>184</v>
      </c>
      <c r="B91" s="36" t="s">
        <v>85</v>
      </c>
      <c r="C91" s="36">
        <v>90447400</v>
      </c>
      <c r="D91" s="36" t="s">
        <v>277</v>
      </c>
      <c r="E91" s="12" t="s">
        <v>89</v>
      </c>
      <c r="F91" s="12">
        <v>450</v>
      </c>
      <c r="G91" s="12">
        <v>10</v>
      </c>
      <c r="H91" s="12">
        <v>100</v>
      </c>
      <c r="I91" s="36"/>
      <c r="J91" s="36"/>
      <c r="K91" s="36"/>
      <c r="L91" s="13"/>
      <c r="M91" s="12">
        <f t="shared" si="12"/>
        <v>0</v>
      </c>
      <c r="N91" s="12">
        <f t="shared" si="13"/>
        <v>0</v>
      </c>
      <c r="O91" s="14"/>
      <c r="P91" s="15">
        <v>0.13</v>
      </c>
      <c r="Q91" s="15">
        <f t="shared" si="14"/>
        <v>0</v>
      </c>
    </row>
    <row r="92" spans="1:19" x14ac:dyDescent="0.2">
      <c r="A92" s="11" t="s">
        <v>86</v>
      </c>
      <c r="B92" s="11" t="s">
        <v>87</v>
      </c>
      <c r="C92" s="11" t="s">
        <v>86</v>
      </c>
      <c r="D92" s="11" t="s">
        <v>275</v>
      </c>
      <c r="E92" s="12">
        <v>40</v>
      </c>
      <c r="F92" s="12">
        <v>600</v>
      </c>
      <c r="G92" s="12">
        <v>10</v>
      </c>
      <c r="H92" s="12">
        <v>50</v>
      </c>
      <c r="I92" s="36"/>
      <c r="J92" s="36"/>
      <c r="K92" s="36"/>
      <c r="L92" s="13"/>
      <c r="M92" s="12">
        <f t="shared" si="12"/>
        <v>0</v>
      </c>
      <c r="N92" s="12">
        <f t="shared" si="13"/>
        <v>0</v>
      </c>
      <c r="O92" s="14"/>
      <c r="P92" s="15">
        <v>0.09</v>
      </c>
      <c r="Q92" s="15">
        <f t="shared" si="14"/>
        <v>0</v>
      </c>
    </row>
    <row r="93" spans="1:19" x14ac:dyDescent="0.2">
      <c r="A93" s="36" t="s">
        <v>88</v>
      </c>
      <c r="B93" s="36" t="s">
        <v>87</v>
      </c>
      <c r="C93" s="36">
        <v>90447600</v>
      </c>
      <c r="D93" s="36" t="s">
        <v>277</v>
      </c>
      <c r="E93" s="12" t="s">
        <v>89</v>
      </c>
      <c r="F93" s="12">
        <v>600</v>
      </c>
      <c r="G93" s="12">
        <v>10</v>
      </c>
      <c r="H93" s="12">
        <v>50</v>
      </c>
      <c r="I93" s="36"/>
      <c r="J93" s="36">
        <v>300</v>
      </c>
      <c r="K93" s="36">
        <v>300</v>
      </c>
      <c r="L93" s="13"/>
      <c r="M93" s="12">
        <f t="shared" si="12"/>
        <v>600</v>
      </c>
      <c r="N93" s="12">
        <f t="shared" si="13"/>
        <v>12</v>
      </c>
      <c r="O93" s="14"/>
      <c r="P93" s="15">
        <v>0.09</v>
      </c>
      <c r="Q93" s="15">
        <f t="shared" si="14"/>
        <v>1.08</v>
      </c>
    </row>
    <row r="94" spans="1:19" x14ac:dyDescent="0.2">
      <c r="A94" s="11" t="s">
        <v>90</v>
      </c>
      <c r="B94" s="11" t="s">
        <v>91</v>
      </c>
      <c r="C94" s="11" t="s">
        <v>90</v>
      </c>
      <c r="D94" s="11" t="s">
        <v>275</v>
      </c>
      <c r="E94" s="12">
        <v>40</v>
      </c>
      <c r="F94" s="12">
        <v>750</v>
      </c>
      <c r="G94" s="12">
        <v>10</v>
      </c>
      <c r="H94" s="12">
        <v>50</v>
      </c>
      <c r="I94" s="36"/>
      <c r="J94" s="36">
        <v>100</v>
      </c>
      <c r="K94" s="36"/>
      <c r="L94" s="13"/>
      <c r="M94" s="12">
        <f t="shared" si="12"/>
        <v>100</v>
      </c>
      <c r="N94" s="12">
        <f t="shared" si="13"/>
        <v>2</v>
      </c>
      <c r="O94" s="14"/>
      <c r="P94" s="15">
        <v>0.13</v>
      </c>
      <c r="Q94" s="15">
        <f t="shared" si="14"/>
        <v>0.26</v>
      </c>
    </row>
    <row r="95" spans="1:19" x14ac:dyDescent="0.2">
      <c r="A95" s="11" t="s">
        <v>92</v>
      </c>
      <c r="B95" s="11" t="s">
        <v>93</v>
      </c>
      <c r="C95" s="11" t="s">
        <v>92</v>
      </c>
      <c r="D95" s="11" t="s">
        <v>275</v>
      </c>
      <c r="E95" s="12">
        <v>40</v>
      </c>
      <c r="F95" s="12">
        <v>900</v>
      </c>
      <c r="G95" s="12">
        <v>10</v>
      </c>
      <c r="H95" s="12">
        <v>50</v>
      </c>
      <c r="I95" s="36"/>
      <c r="J95" s="36"/>
      <c r="K95" s="36"/>
      <c r="L95" s="13"/>
      <c r="M95" s="12">
        <f t="shared" si="12"/>
        <v>0</v>
      </c>
      <c r="N95" s="12">
        <f t="shared" si="13"/>
        <v>0</v>
      </c>
      <c r="O95" s="14"/>
      <c r="P95" s="15">
        <v>0.13</v>
      </c>
      <c r="Q95" s="15">
        <f t="shared" si="14"/>
        <v>0</v>
      </c>
    </row>
    <row r="96" spans="1:19" x14ac:dyDescent="0.2">
      <c r="A96" s="36" t="s">
        <v>185</v>
      </c>
      <c r="B96" s="36" t="s">
        <v>93</v>
      </c>
      <c r="C96" s="36">
        <v>90447700</v>
      </c>
      <c r="D96" s="36" t="s">
        <v>277</v>
      </c>
      <c r="E96" s="12" t="s">
        <v>89</v>
      </c>
      <c r="F96" s="12">
        <v>900</v>
      </c>
      <c r="G96" s="12">
        <v>10</v>
      </c>
      <c r="H96" s="12">
        <v>50</v>
      </c>
      <c r="I96" s="36"/>
      <c r="J96" s="36">
        <v>100</v>
      </c>
      <c r="K96" s="36">
        <v>200</v>
      </c>
      <c r="L96" s="13"/>
      <c r="M96" s="12">
        <f t="shared" si="12"/>
        <v>300</v>
      </c>
      <c r="N96" s="12">
        <f t="shared" si="13"/>
        <v>6</v>
      </c>
      <c r="O96" s="14"/>
      <c r="P96" s="15">
        <v>0.13</v>
      </c>
      <c r="Q96" s="15">
        <f t="shared" si="14"/>
        <v>0.78</v>
      </c>
    </row>
    <row r="97" spans="1:19" x14ac:dyDescent="0.2">
      <c r="A97" s="11" t="s">
        <v>94</v>
      </c>
      <c r="B97" s="11" t="s">
        <v>95</v>
      </c>
      <c r="C97" s="11" t="s">
        <v>94</v>
      </c>
      <c r="D97" s="11" t="s">
        <v>275</v>
      </c>
      <c r="E97" s="12">
        <v>40</v>
      </c>
      <c r="F97" s="12">
        <v>1200</v>
      </c>
      <c r="G97" s="12">
        <v>5</v>
      </c>
      <c r="H97" s="12">
        <v>25</v>
      </c>
      <c r="I97" s="36"/>
      <c r="J97" s="36"/>
      <c r="K97" s="36"/>
      <c r="L97" s="13"/>
      <c r="M97" s="12">
        <f t="shared" si="12"/>
        <v>0</v>
      </c>
      <c r="N97" s="12">
        <f t="shared" si="13"/>
        <v>0</v>
      </c>
      <c r="O97" s="14"/>
      <c r="P97" s="15">
        <v>0.08</v>
      </c>
      <c r="Q97" s="15">
        <f t="shared" si="14"/>
        <v>0</v>
      </c>
    </row>
    <row r="98" spans="1:19" x14ac:dyDescent="0.2">
      <c r="A98" s="11" t="s">
        <v>220</v>
      </c>
      <c r="B98" s="11" t="s">
        <v>221</v>
      </c>
      <c r="C98" s="11" t="s">
        <v>220</v>
      </c>
      <c r="D98" s="11" t="s">
        <v>275</v>
      </c>
      <c r="E98" s="12">
        <v>40</v>
      </c>
      <c r="F98" s="12">
        <v>2000</v>
      </c>
      <c r="G98" s="12">
        <v>5</v>
      </c>
      <c r="H98" s="12">
        <v>25</v>
      </c>
      <c r="I98" s="36"/>
      <c r="J98" s="36"/>
      <c r="K98" s="36"/>
      <c r="L98" s="13"/>
      <c r="M98" s="12">
        <f t="shared" si="12"/>
        <v>0</v>
      </c>
      <c r="N98" s="12">
        <f t="shared" si="13"/>
        <v>0</v>
      </c>
      <c r="O98" s="14"/>
      <c r="P98" s="15">
        <v>0.08</v>
      </c>
      <c r="Q98" s="15">
        <f t="shared" si="14"/>
        <v>0</v>
      </c>
      <c r="R98" s="43">
        <f>SUM(Q85:Q98)</f>
        <v>2.38</v>
      </c>
      <c r="S98" s="3">
        <f>R98*100/$R$151</f>
        <v>8.4487042953496641</v>
      </c>
    </row>
    <row r="99" spans="1:19" x14ac:dyDescent="0.2">
      <c r="A99" s="28" t="s">
        <v>96</v>
      </c>
      <c r="B99" s="28"/>
      <c r="C99" s="30"/>
      <c r="D99" s="30"/>
      <c r="E99" s="20"/>
      <c r="F99" s="12"/>
      <c r="G99" s="12"/>
      <c r="H99" s="12"/>
      <c r="I99" s="36"/>
      <c r="J99" s="36"/>
      <c r="K99" s="36"/>
      <c r="L99" s="8"/>
      <c r="M99" s="12"/>
      <c r="N99" s="12"/>
      <c r="O99" s="14"/>
      <c r="P99" s="12"/>
      <c r="Q99" s="15"/>
    </row>
    <row r="100" spans="1:19" x14ac:dyDescent="0.2">
      <c r="A100" s="11" t="s">
        <v>299</v>
      </c>
      <c r="B100" s="11" t="s">
        <v>300</v>
      </c>
      <c r="C100" s="11" t="s">
        <v>299</v>
      </c>
      <c r="D100" s="11" t="s">
        <v>275</v>
      </c>
      <c r="E100" s="12">
        <v>50</v>
      </c>
      <c r="F100" s="12">
        <v>100</v>
      </c>
      <c r="G100" s="12">
        <v>10</v>
      </c>
      <c r="H100" s="12">
        <v>150</v>
      </c>
      <c r="I100" s="36"/>
      <c r="J100" s="36"/>
      <c r="K100" s="36"/>
      <c r="L100" s="13"/>
      <c r="M100" s="12">
        <f t="shared" ref="M100:M116" si="15">SUM(I100:L100)</f>
        <v>0</v>
      </c>
      <c r="N100" s="12">
        <f t="shared" ref="N100:N116" si="16">$M100/$H100</f>
        <v>0</v>
      </c>
      <c r="O100" s="14"/>
      <c r="P100" s="15">
        <v>0.1</v>
      </c>
      <c r="Q100" s="15">
        <f t="shared" ref="Q100:Q116" si="17">$N100*$P100</f>
        <v>0</v>
      </c>
    </row>
    <row r="101" spans="1:19" x14ac:dyDescent="0.2">
      <c r="A101" s="11" t="s">
        <v>97</v>
      </c>
      <c r="B101" s="11" t="s">
        <v>98</v>
      </c>
      <c r="C101" s="11" t="s">
        <v>97</v>
      </c>
      <c r="D101" s="11" t="s">
        <v>275</v>
      </c>
      <c r="E101" s="12">
        <v>50</v>
      </c>
      <c r="F101" s="12">
        <v>150</v>
      </c>
      <c r="G101" s="12">
        <v>10</v>
      </c>
      <c r="H101" s="12">
        <v>150</v>
      </c>
      <c r="I101" s="36"/>
      <c r="J101" s="36"/>
      <c r="K101" s="36"/>
      <c r="L101" s="13"/>
      <c r="M101" s="12">
        <f t="shared" si="15"/>
        <v>0</v>
      </c>
      <c r="N101" s="12">
        <f t="shared" si="16"/>
        <v>0</v>
      </c>
      <c r="O101" s="14"/>
      <c r="P101" s="15">
        <v>0.1</v>
      </c>
      <c r="Q101" s="15">
        <f t="shared" si="17"/>
        <v>0</v>
      </c>
    </row>
    <row r="102" spans="1:19" x14ac:dyDescent="0.2">
      <c r="A102" s="36" t="s">
        <v>235</v>
      </c>
      <c r="B102" s="36" t="s">
        <v>98</v>
      </c>
      <c r="C102" s="36">
        <v>90448200</v>
      </c>
      <c r="D102" s="36" t="s">
        <v>277</v>
      </c>
      <c r="E102" s="12" t="s">
        <v>102</v>
      </c>
      <c r="F102" s="12">
        <v>150</v>
      </c>
      <c r="G102" s="12">
        <v>10</v>
      </c>
      <c r="H102" s="12">
        <v>150</v>
      </c>
      <c r="I102" s="36"/>
      <c r="J102" s="36"/>
      <c r="K102" s="36"/>
      <c r="L102" s="13"/>
      <c r="M102" s="12">
        <f t="shared" si="15"/>
        <v>0</v>
      </c>
      <c r="N102" s="12">
        <f t="shared" si="16"/>
        <v>0</v>
      </c>
      <c r="O102" s="14"/>
      <c r="P102" s="15">
        <v>0.1</v>
      </c>
      <c r="Q102" s="15">
        <f t="shared" si="17"/>
        <v>0</v>
      </c>
    </row>
    <row r="103" spans="1:19" x14ac:dyDescent="0.2">
      <c r="A103" s="11" t="s">
        <v>224</v>
      </c>
      <c r="B103" s="11" t="s">
        <v>225</v>
      </c>
      <c r="C103" s="11" t="s">
        <v>224</v>
      </c>
      <c r="D103" s="11" t="s">
        <v>275</v>
      </c>
      <c r="E103" s="12">
        <v>50</v>
      </c>
      <c r="F103" s="12">
        <v>200</v>
      </c>
      <c r="G103" s="12">
        <v>10</v>
      </c>
      <c r="H103" s="12">
        <v>150</v>
      </c>
      <c r="I103" s="36"/>
      <c r="J103" s="36"/>
      <c r="K103" s="36"/>
      <c r="L103" s="13"/>
      <c r="M103" s="12">
        <f t="shared" si="15"/>
        <v>0</v>
      </c>
      <c r="N103" s="12">
        <f t="shared" si="16"/>
        <v>0</v>
      </c>
      <c r="O103" s="14"/>
      <c r="P103" s="15">
        <v>0.06</v>
      </c>
      <c r="Q103" s="15">
        <f t="shared" si="17"/>
        <v>0</v>
      </c>
    </row>
    <row r="104" spans="1:19" x14ac:dyDescent="0.2">
      <c r="A104" s="11" t="s">
        <v>99</v>
      </c>
      <c r="B104" s="11" t="s">
        <v>100</v>
      </c>
      <c r="C104" s="11" t="s">
        <v>99</v>
      </c>
      <c r="D104" s="11" t="s">
        <v>275</v>
      </c>
      <c r="E104" s="12">
        <v>50</v>
      </c>
      <c r="F104" s="12">
        <v>300</v>
      </c>
      <c r="G104" s="12">
        <v>10</v>
      </c>
      <c r="H104" s="12">
        <v>75</v>
      </c>
      <c r="I104" s="36"/>
      <c r="J104" s="36"/>
      <c r="K104" s="36"/>
      <c r="L104" s="13"/>
      <c r="M104" s="12">
        <f t="shared" si="15"/>
        <v>0</v>
      </c>
      <c r="N104" s="12">
        <f t="shared" si="16"/>
        <v>0</v>
      </c>
      <c r="O104" s="14"/>
      <c r="P104" s="15">
        <v>0.1</v>
      </c>
      <c r="Q104" s="15">
        <f t="shared" si="17"/>
        <v>0</v>
      </c>
    </row>
    <row r="105" spans="1:19" x14ac:dyDescent="0.2">
      <c r="A105" s="36" t="s">
        <v>101</v>
      </c>
      <c r="B105" s="36" t="s">
        <v>100</v>
      </c>
      <c r="C105" s="36">
        <v>90448300</v>
      </c>
      <c r="D105" s="36" t="s">
        <v>277</v>
      </c>
      <c r="E105" s="12" t="s">
        <v>102</v>
      </c>
      <c r="F105" s="12">
        <v>300</v>
      </c>
      <c r="G105" s="12">
        <v>10</v>
      </c>
      <c r="H105" s="12">
        <v>75</v>
      </c>
      <c r="I105" s="36"/>
      <c r="J105" s="36"/>
      <c r="K105" s="36"/>
      <c r="L105" s="13"/>
      <c r="M105" s="12">
        <f t="shared" si="15"/>
        <v>0</v>
      </c>
      <c r="N105" s="12">
        <f t="shared" si="16"/>
        <v>0</v>
      </c>
      <c r="O105" s="14"/>
      <c r="P105" s="15">
        <v>0.1</v>
      </c>
      <c r="Q105" s="15">
        <f t="shared" si="17"/>
        <v>0</v>
      </c>
    </row>
    <row r="106" spans="1:19" x14ac:dyDescent="0.2">
      <c r="A106" s="11" t="s">
        <v>103</v>
      </c>
      <c r="B106" s="11" t="s">
        <v>104</v>
      </c>
      <c r="C106" s="11" t="s">
        <v>103</v>
      </c>
      <c r="D106" s="11" t="s">
        <v>275</v>
      </c>
      <c r="E106" s="12">
        <v>50</v>
      </c>
      <c r="F106" s="12">
        <v>450</v>
      </c>
      <c r="G106" s="12">
        <v>10</v>
      </c>
      <c r="H106" s="12">
        <v>50</v>
      </c>
      <c r="I106" s="36">
        <v>50</v>
      </c>
      <c r="J106" s="36"/>
      <c r="K106" s="36"/>
      <c r="L106" s="13"/>
      <c r="M106" s="12">
        <f t="shared" si="15"/>
        <v>50</v>
      </c>
      <c r="N106" s="12">
        <f t="shared" si="16"/>
        <v>1</v>
      </c>
      <c r="O106" s="14"/>
      <c r="P106" s="15">
        <v>0.1</v>
      </c>
      <c r="Q106" s="15">
        <f t="shared" si="17"/>
        <v>0.1</v>
      </c>
    </row>
    <row r="107" spans="1:19" x14ac:dyDescent="0.2">
      <c r="A107" s="36" t="s">
        <v>186</v>
      </c>
      <c r="B107" s="36" t="s">
        <v>104</v>
      </c>
      <c r="C107" s="36">
        <v>90448400</v>
      </c>
      <c r="D107" s="36" t="s">
        <v>277</v>
      </c>
      <c r="E107" s="12" t="s">
        <v>102</v>
      </c>
      <c r="F107" s="12">
        <v>450</v>
      </c>
      <c r="G107" s="12">
        <v>10</v>
      </c>
      <c r="H107" s="12">
        <v>50</v>
      </c>
      <c r="I107" s="36"/>
      <c r="J107" s="36"/>
      <c r="K107" s="36"/>
      <c r="L107" s="13"/>
      <c r="M107" s="12">
        <f t="shared" si="15"/>
        <v>0</v>
      </c>
      <c r="N107" s="12">
        <f t="shared" si="16"/>
        <v>0</v>
      </c>
      <c r="O107" s="14"/>
      <c r="P107" s="15">
        <v>0.1</v>
      </c>
      <c r="Q107" s="15">
        <f t="shared" si="17"/>
        <v>0</v>
      </c>
    </row>
    <row r="108" spans="1:19" x14ac:dyDescent="0.2">
      <c r="A108" s="11" t="s">
        <v>105</v>
      </c>
      <c r="B108" s="11" t="s">
        <v>106</v>
      </c>
      <c r="C108" s="11" t="s">
        <v>105</v>
      </c>
      <c r="D108" s="11" t="s">
        <v>275</v>
      </c>
      <c r="E108" s="12">
        <v>50</v>
      </c>
      <c r="F108" s="12">
        <v>600</v>
      </c>
      <c r="G108" s="12">
        <v>10</v>
      </c>
      <c r="H108" s="12">
        <v>50</v>
      </c>
      <c r="I108" s="36"/>
      <c r="J108" s="36"/>
      <c r="K108" s="36"/>
      <c r="L108" s="13"/>
      <c r="M108" s="12">
        <f t="shared" si="15"/>
        <v>0</v>
      </c>
      <c r="N108" s="12">
        <f t="shared" si="16"/>
        <v>0</v>
      </c>
      <c r="O108" s="14"/>
      <c r="P108" s="15">
        <v>0.13</v>
      </c>
      <c r="Q108" s="15">
        <f t="shared" si="17"/>
        <v>0</v>
      </c>
    </row>
    <row r="109" spans="1:19" x14ac:dyDescent="0.2">
      <c r="A109" s="36" t="s">
        <v>107</v>
      </c>
      <c r="B109" s="36" t="s">
        <v>106</v>
      </c>
      <c r="C109" s="36">
        <v>90448600</v>
      </c>
      <c r="D109" s="36" t="s">
        <v>277</v>
      </c>
      <c r="E109" s="12" t="s">
        <v>102</v>
      </c>
      <c r="F109" s="12">
        <v>600</v>
      </c>
      <c r="G109" s="12">
        <v>10</v>
      </c>
      <c r="H109" s="12">
        <v>50</v>
      </c>
      <c r="I109" s="36"/>
      <c r="J109" s="36"/>
      <c r="K109" s="36"/>
      <c r="L109" s="13"/>
      <c r="M109" s="12">
        <f t="shared" si="15"/>
        <v>0</v>
      </c>
      <c r="N109" s="12">
        <f t="shared" si="16"/>
        <v>0</v>
      </c>
      <c r="O109" s="14"/>
      <c r="P109" s="15">
        <v>0.13</v>
      </c>
      <c r="Q109" s="15">
        <f t="shared" si="17"/>
        <v>0</v>
      </c>
    </row>
    <row r="110" spans="1:19" x14ac:dyDescent="0.2">
      <c r="A110" s="36" t="s">
        <v>266</v>
      </c>
      <c r="B110" s="36" t="s">
        <v>267</v>
      </c>
      <c r="C110" s="36">
        <v>90448605</v>
      </c>
      <c r="D110" s="36" t="s">
        <v>277</v>
      </c>
      <c r="E110" s="12" t="s">
        <v>102</v>
      </c>
      <c r="F110" s="12">
        <v>700</v>
      </c>
      <c r="G110" s="12">
        <v>5</v>
      </c>
      <c r="H110" s="12">
        <v>25</v>
      </c>
      <c r="I110" s="36"/>
      <c r="J110" s="36"/>
      <c r="K110" s="36">
        <v>1000</v>
      </c>
      <c r="L110" s="13"/>
      <c r="M110" s="12">
        <f t="shared" si="15"/>
        <v>1000</v>
      </c>
      <c r="N110" s="12">
        <f t="shared" si="16"/>
        <v>40</v>
      </c>
      <c r="O110" s="14"/>
      <c r="P110" s="15">
        <v>0.1</v>
      </c>
      <c r="Q110" s="15">
        <f t="shared" si="17"/>
        <v>4</v>
      </c>
    </row>
    <row r="111" spans="1:19" x14ac:dyDescent="0.2">
      <c r="A111" s="11" t="s">
        <v>202</v>
      </c>
      <c r="B111" s="11" t="s">
        <v>203</v>
      </c>
      <c r="C111" s="11" t="s">
        <v>202</v>
      </c>
      <c r="D111" s="11" t="s">
        <v>275</v>
      </c>
      <c r="E111" s="12">
        <v>50</v>
      </c>
      <c r="F111" s="12">
        <v>750</v>
      </c>
      <c r="G111" s="12">
        <v>5</v>
      </c>
      <c r="H111" s="12">
        <v>25</v>
      </c>
      <c r="I111" s="36"/>
      <c r="J111" s="36"/>
      <c r="K111" s="36"/>
      <c r="L111" s="13"/>
      <c r="M111" s="12">
        <f t="shared" si="15"/>
        <v>0</v>
      </c>
      <c r="N111" s="12">
        <f t="shared" si="16"/>
        <v>0</v>
      </c>
      <c r="O111" s="14"/>
      <c r="P111" s="15">
        <v>0.1</v>
      </c>
      <c r="Q111" s="15">
        <f t="shared" si="17"/>
        <v>0</v>
      </c>
    </row>
    <row r="112" spans="1:19" x14ac:dyDescent="0.2">
      <c r="A112" s="11" t="s">
        <v>108</v>
      </c>
      <c r="B112" s="11" t="s">
        <v>109</v>
      </c>
      <c r="C112" s="11" t="s">
        <v>108</v>
      </c>
      <c r="D112" s="11" t="s">
        <v>275</v>
      </c>
      <c r="E112" s="12">
        <v>50</v>
      </c>
      <c r="F112" s="12">
        <v>900</v>
      </c>
      <c r="G112" s="12">
        <v>5</v>
      </c>
      <c r="H112" s="12">
        <v>25</v>
      </c>
      <c r="I112" s="36"/>
      <c r="J112" s="36"/>
      <c r="K112" s="36"/>
      <c r="L112" s="13"/>
      <c r="M112" s="12">
        <f t="shared" si="15"/>
        <v>0</v>
      </c>
      <c r="N112" s="12">
        <f t="shared" si="16"/>
        <v>0</v>
      </c>
      <c r="O112" s="14"/>
      <c r="P112" s="15">
        <v>0.1</v>
      </c>
      <c r="Q112" s="15">
        <f t="shared" si="17"/>
        <v>0</v>
      </c>
    </row>
    <row r="113" spans="1:19" x14ac:dyDescent="0.2">
      <c r="A113" s="36" t="s">
        <v>187</v>
      </c>
      <c r="B113" s="36" t="s">
        <v>109</v>
      </c>
      <c r="C113" s="36">
        <v>90448700</v>
      </c>
      <c r="D113" s="36" t="s">
        <v>277</v>
      </c>
      <c r="E113" s="12" t="s">
        <v>102</v>
      </c>
      <c r="F113" s="12">
        <v>900</v>
      </c>
      <c r="G113" s="12">
        <v>5</v>
      </c>
      <c r="H113" s="12">
        <v>25</v>
      </c>
      <c r="I113" s="36"/>
      <c r="J113" s="36"/>
      <c r="K113" s="36"/>
      <c r="L113" s="13"/>
      <c r="M113" s="12">
        <f t="shared" si="15"/>
        <v>0</v>
      </c>
      <c r="N113" s="12">
        <f t="shared" si="16"/>
        <v>0</v>
      </c>
      <c r="O113" s="14"/>
      <c r="P113" s="15">
        <v>0.1</v>
      </c>
      <c r="Q113" s="15">
        <f t="shared" si="17"/>
        <v>0</v>
      </c>
    </row>
    <row r="114" spans="1:19" x14ac:dyDescent="0.2">
      <c r="A114" s="11" t="s">
        <v>110</v>
      </c>
      <c r="B114" s="11" t="s">
        <v>111</v>
      </c>
      <c r="C114" s="11" t="s">
        <v>110</v>
      </c>
      <c r="D114" s="11" t="s">
        <v>275</v>
      </c>
      <c r="E114" s="12">
        <v>50</v>
      </c>
      <c r="F114" s="12">
        <v>1200</v>
      </c>
      <c r="G114" s="12">
        <v>5</v>
      </c>
      <c r="H114" s="12">
        <v>25</v>
      </c>
      <c r="I114" s="36"/>
      <c r="J114" s="36"/>
      <c r="K114" s="36">
        <v>50</v>
      </c>
      <c r="L114" s="13"/>
      <c r="M114" s="12">
        <f t="shared" si="15"/>
        <v>50</v>
      </c>
      <c r="N114" s="12">
        <f t="shared" si="16"/>
        <v>2</v>
      </c>
      <c r="O114" s="14"/>
      <c r="P114" s="15">
        <v>0.13</v>
      </c>
      <c r="Q114" s="15">
        <f t="shared" si="17"/>
        <v>0.26</v>
      </c>
    </row>
    <row r="115" spans="1:19" x14ac:dyDescent="0.2">
      <c r="A115" s="36" t="s">
        <v>204</v>
      </c>
      <c r="B115" s="36" t="s">
        <v>111</v>
      </c>
      <c r="C115" s="31" t="s">
        <v>205</v>
      </c>
      <c r="D115" s="36" t="s">
        <v>277</v>
      </c>
      <c r="E115" s="12">
        <v>50</v>
      </c>
      <c r="F115" s="12">
        <v>1200</v>
      </c>
      <c r="G115" s="12">
        <v>5</v>
      </c>
      <c r="H115" s="12">
        <v>25</v>
      </c>
      <c r="I115" s="36"/>
      <c r="J115" s="36"/>
      <c r="K115" s="36"/>
      <c r="L115" s="13"/>
      <c r="M115" s="12">
        <f t="shared" si="15"/>
        <v>0</v>
      </c>
      <c r="N115" s="12">
        <f t="shared" si="16"/>
        <v>0</v>
      </c>
      <c r="O115" s="14"/>
      <c r="P115" s="15">
        <v>0.13</v>
      </c>
      <c r="Q115" s="15">
        <f t="shared" si="17"/>
        <v>0</v>
      </c>
    </row>
    <row r="116" spans="1:19" x14ac:dyDescent="0.2">
      <c r="A116" s="36" t="s">
        <v>268</v>
      </c>
      <c r="B116" s="36" t="s">
        <v>269</v>
      </c>
      <c r="C116" s="31" t="s">
        <v>270</v>
      </c>
      <c r="D116" s="36" t="s">
        <v>277</v>
      </c>
      <c r="E116" s="12">
        <v>50</v>
      </c>
      <c r="F116" s="12">
        <v>2400</v>
      </c>
      <c r="G116" s="12">
        <v>5</v>
      </c>
      <c r="H116" s="12">
        <v>25</v>
      </c>
      <c r="I116" s="36"/>
      <c r="J116" s="36"/>
      <c r="K116" s="36"/>
      <c r="L116" s="13"/>
      <c r="M116" s="12">
        <f t="shared" si="15"/>
        <v>0</v>
      </c>
      <c r="N116" s="12">
        <f t="shared" si="16"/>
        <v>0</v>
      </c>
      <c r="O116" s="14"/>
      <c r="P116" s="15">
        <v>0.13</v>
      </c>
      <c r="Q116" s="15">
        <f t="shared" si="17"/>
        <v>0</v>
      </c>
      <c r="R116" s="43">
        <f>SUM(Q101:Q116)</f>
        <v>4.3599999999999994</v>
      </c>
      <c r="S116" s="3">
        <f>R116*100/$R$151</f>
        <v>15.477458288959886</v>
      </c>
    </row>
    <row r="117" spans="1:19" x14ac:dyDescent="0.2">
      <c r="A117" s="318" t="s">
        <v>112</v>
      </c>
      <c r="B117" s="319"/>
      <c r="C117" s="29"/>
      <c r="D117" s="29"/>
      <c r="E117" s="30"/>
      <c r="F117" s="12"/>
      <c r="G117" s="12"/>
      <c r="H117" s="12"/>
      <c r="I117" s="36"/>
      <c r="J117" s="36"/>
      <c r="K117" s="36"/>
      <c r="L117" s="36"/>
      <c r="M117" s="12"/>
      <c r="N117" s="12"/>
      <c r="O117" s="14"/>
      <c r="P117" s="12"/>
      <c r="Q117" s="15"/>
    </row>
    <row r="118" spans="1:19" x14ac:dyDescent="0.2">
      <c r="A118" s="11" t="s">
        <v>216</v>
      </c>
      <c r="B118" s="11" t="s">
        <v>217</v>
      </c>
      <c r="C118" s="11" t="s">
        <v>216</v>
      </c>
      <c r="D118" s="11" t="s">
        <v>275</v>
      </c>
      <c r="E118" s="12">
        <v>20</v>
      </c>
      <c r="F118" s="12">
        <v>150</v>
      </c>
      <c r="G118" s="12">
        <v>10</v>
      </c>
      <c r="H118" s="12">
        <v>400</v>
      </c>
      <c r="I118" s="36"/>
      <c r="J118" s="36"/>
      <c r="K118" s="36"/>
      <c r="L118" s="36"/>
      <c r="M118" s="12">
        <f t="shared" ref="M118:M150" si="18">SUM(I118:L118)</f>
        <v>0</v>
      </c>
      <c r="N118" s="12">
        <f t="shared" ref="N118:N150" si="19">$M118/$H118</f>
        <v>0</v>
      </c>
      <c r="O118" s="14"/>
      <c r="P118" s="12">
        <v>0.06</v>
      </c>
      <c r="Q118" s="15">
        <f t="shared" ref="Q118:Q150" si="20">$N118*$P118</f>
        <v>0</v>
      </c>
    </row>
    <row r="119" spans="1:19" x14ac:dyDescent="0.2">
      <c r="A119" s="36" t="s">
        <v>226</v>
      </c>
      <c r="B119" s="36" t="s">
        <v>217</v>
      </c>
      <c r="C119" s="36">
        <v>90444200</v>
      </c>
      <c r="D119" s="36" t="s">
        <v>277</v>
      </c>
      <c r="E119" s="12">
        <v>20</v>
      </c>
      <c r="F119" s="12">
        <v>150</v>
      </c>
      <c r="G119" s="12">
        <v>10</v>
      </c>
      <c r="H119" s="12">
        <v>400</v>
      </c>
      <c r="I119" s="36"/>
      <c r="J119" s="36"/>
      <c r="K119" s="36"/>
      <c r="L119" s="36"/>
      <c r="M119" s="12">
        <f t="shared" si="18"/>
        <v>0</v>
      </c>
      <c r="N119" s="12">
        <f t="shared" si="19"/>
        <v>0</v>
      </c>
      <c r="O119" s="14"/>
      <c r="P119" s="12">
        <v>0.06</v>
      </c>
      <c r="Q119" s="15">
        <f t="shared" si="20"/>
        <v>0</v>
      </c>
    </row>
    <row r="120" spans="1:19" x14ac:dyDescent="0.2">
      <c r="A120" s="11" t="s">
        <v>191</v>
      </c>
      <c r="B120" s="11" t="s">
        <v>192</v>
      </c>
      <c r="C120" s="11" t="s">
        <v>191</v>
      </c>
      <c r="D120" s="11" t="s">
        <v>275</v>
      </c>
      <c r="E120" s="12">
        <v>20</v>
      </c>
      <c r="F120" s="12">
        <v>200</v>
      </c>
      <c r="G120" s="12">
        <v>10</v>
      </c>
      <c r="H120" s="12">
        <v>300</v>
      </c>
      <c r="I120" s="36"/>
      <c r="J120" s="36"/>
      <c r="K120" s="36"/>
      <c r="L120" s="36"/>
      <c r="M120" s="12">
        <f t="shared" si="18"/>
        <v>0</v>
      </c>
      <c r="N120" s="12">
        <f t="shared" si="19"/>
        <v>0</v>
      </c>
      <c r="O120" s="14"/>
      <c r="P120" s="12">
        <v>0.06</v>
      </c>
      <c r="Q120" s="15">
        <f t="shared" si="20"/>
        <v>0</v>
      </c>
    </row>
    <row r="121" spans="1:19" x14ac:dyDescent="0.2">
      <c r="A121" s="11" t="s">
        <v>160</v>
      </c>
      <c r="B121" s="11" t="s">
        <v>161</v>
      </c>
      <c r="C121" s="11" t="s">
        <v>160</v>
      </c>
      <c r="D121" s="11" t="s">
        <v>275</v>
      </c>
      <c r="E121" s="12">
        <v>20</v>
      </c>
      <c r="F121" s="12">
        <v>300</v>
      </c>
      <c r="G121" s="12">
        <v>10</v>
      </c>
      <c r="H121" s="12">
        <v>200</v>
      </c>
      <c r="I121" s="36"/>
      <c r="J121" s="36"/>
      <c r="K121" s="36"/>
      <c r="L121" s="13"/>
      <c r="M121" s="12">
        <f t="shared" si="18"/>
        <v>0</v>
      </c>
      <c r="N121" s="12">
        <f t="shared" si="19"/>
        <v>0</v>
      </c>
      <c r="O121" s="14"/>
      <c r="P121" s="15">
        <v>0.06</v>
      </c>
      <c r="Q121" s="15">
        <f t="shared" si="20"/>
        <v>0</v>
      </c>
    </row>
    <row r="122" spans="1:19" x14ac:dyDescent="0.2">
      <c r="A122" s="36" t="s">
        <v>215</v>
      </c>
      <c r="B122" s="36" t="s">
        <v>161</v>
      </c>
      <c r="C122" s="36">
        <v>90444300</v>
      </c>
      <c r="D122" s="36" t="s">
        <v>277</v>
      </c>
      <c r="E122" s="12" t="s">
        <v>46</v>
      </c>
      <c r="F122" s="12">
        <v>300</v>
      </c>
      <c r="G122" s="12">
        <v>10</v>
      </c>
      <c r="H122" s="12">
        <v>200</v>
      </c>
      <c r="I122" s="36"/>
      <c r="J122" s="36">
        <v>400</v>
      </c>
      <c r="K122" s="36">
        <v>200</v>
      </c>
      <c r="L122" s="13"/>
      <c r="M122" s="12">
        <f t="shared" si="18"/>
        <v>600</v>
      </c>
      <c r="N122" s="12">
        <f t="shared" si="19"/>
        <v>3</v>
      </c>
      <c r="O122" s="14"/>
      <c r="P122" s="15">
        <v>0.06</v>
      </c>
      <c r="Q122" s="15">
        <f t="shared" si="20"/>
        <v>0.18</v>
      </c>
    </row>
    <row r="123" spans="1:19" x14ac:dyDescent="0.2">
      <c r="A123" s="11" t="s">
        <v>206</v>
      </c>
      <c r="B123" s="11" t="s">
        <v>114</v>
      </c>
      <c r="C123" s="11" t="s">
        <v>206</v>
      </c>
      <c r="D123" s="11" t="s">
        <v>275</v>
      </c>
      <c r="E123" s="12">
        <v>20</v>
      </c>
      <c r="F123" s="12">
        <v>450</v>
      </c>
      <c r="G123" s="12">
        <v>10</v>
      </c>
      <c r="H123" s="12">
        <v>100</v>
      </c>
      <c r="I123" s="36"/>
      <c r="J123" s="36"/>
      <c r="K123" s="36"/>
      <c r="L123" s="25"/>
      <c r="M123" s="12">
        <f t="shared" si="18"/>
        <v>0</v>
      </c>
      <c r="N123" s="12">
        <f t="shared" si="19"/>
        <v>0</v>
      </c>
      <c r="O123" s="14"/>
      <c r="P123" s="15">
        <v>0.08</v>
      </c>
      <c r="Q123" s="15">
        <f t="shared" si="20"/>
        <v>0</v>
      </c>
    </row>
    <row r="124" spans="1:19" x14ac:dyDescent="0.2">
      <c r="A124" s="36" t="s">
        <v>113</v>
      </c>
      <c r="B124" s="36" t="s">
        <v>114</v>
      </c>
      <c r="C124" s="36">
        <v>90444400</v>
      </c>
      <c r="D124" s="36" t="s">
        <v>277</v>
      </c>
      <c r="E124" s="12" t="s">
        <v>46</v>
      </c>
      <c r="F124" s="12">
        <v>450</v>
      </c>
      <c r="G124" s="12">
        <v>10</v>
      </c>
      <c r="H124" s="12">
        <v>100</v>
      </c>
      <c r="I124" s="36"/>
      <c r="J124" s="36">
        <v>100</v>
      </c>
      <c r="K124" s="36"/>
      <c r="L124" s="13"/>
      <c r="M124" s="12">
        <f t="shared" si="18"/>
        <v>100</v>
      </c>
      <c r="N124" s="12">
        <f t="shared" si="19"/>
        <v>1</v>
      </c>
      <c r="O124" s="14"/>
      <c r="P124" s="15">
        <v>0.08</v>
      </c>
      <c r="Q124" s="15">
        <f t="shared" si="20"/>
        <v>0.08</v>
      </c>
    </row>
    <row r="125" spans="1:19" x14ac:dyDescent="0.2">
      <c r="A125" s="11" t="s">
        <v>115</v>
      </c>
      <c r="B125" s="11" t="s">
        <v>116</v>
      </c>
      <c r="C125" s="11" t="s">
        <v>115</v>
      </c>
      <c r="D125" s="11" t="s">
        <v>275</v>
      </c>
      <c r="E125" s="12">
        <v>20</v>
      </c>
      <c r="F125" s="12">
        <v>600</v>
      </c>
      <c r="G125" s="12">
        <v>10</v>
      </c>
      <c r="H125" s="12">
        <v>100</v>
      </c>
      <c r="I125" s="36"/>
      <c r="J125" s="36"/>
      <c r="K125" s="36"/>
      <c r="L125" s="13"/>
      <c r="M125" s="12">
        <f t="shared" si="18"/>
        <v>0</v>
      </c>
      <c r="N125" s="12">
        <f t="shared" si="19"/>
        <v>0</v>
      </c>
      <c r="O125" s="14"/>
      <c r="P125" s="15">
        <v>0.06</v>
      </c>
      <c r="Q125" s="15">
        <f t="shared" si="20"/>
        <v>0</v>
      </c>
    </row>
    <row r="126" spans="1:19" x14ac:dyDescent="0.2">
      <c r="A126" s="36" t="s">
        <v>188</v>
      </c>
      <c r="B126" s="36" t="s">
        <v>116</v>
      </c>
      <c r="C126" s="36">
        <v>90444600</v>
      </c>
      <c r="D126" s="36" t="s">
        <v>277</v>
      </c>
      <c r="E126" s="12" t="s">
        <v>46</v>
      </c>
      <c r="F126" s="12">
        <v>600</v>
      </c>
      <c r="G126" s="12">
        <v>10</v>
      </c>
      <c r="H126" s="12">
        <v>100</v>
      </c>
      <c r="I126" s="36"/>
      <c r="J126" s="36"/>
      <c r="K126" s="36"/>
      <c r="L126" s="13"/>
      <c r="M126" s="12">
        <f t="shared" si="18"/>
        <v>0</v>
      </c>
      <c r="N126" s="12">
        <f t="shared" si="19"/>
        <v>0</v>
      </c>
      <c r="O126" s="14"/>
      <c r="P126" s="15">
        <v>0.06</v>
      </c>
      <c r="Q126" s="15">
        <f t="shared" si="20"/>
        <v>0</v>
      </c>
    </row>
    <row r="127" spans="1:19" x14ac:dyDescent="0.2">
      <c r="A127" s="11" t="s">
        <v>117</v>
      </c>
      <c r="B127" s="11" t="s">
        <v>118</v>
      </c>
      <c r="C127" s="11" t="s">
        <v>117</v>
      </c>
      <c r="D127" s="11" t="s">
        <v>275</v>
      </c>
      <c r="E127" s="12">
        <v>20</v>
      </c>
      <c r="F127" s="12">
        <v>750</v>
      </c>
      <c r="G127" s="12">
        <v>10</v>
      </c>
      <c r="H127" s="12">
        <v>100</v>
      </c>
      <c r="I127" s="36"/>
      <c r="J127" s="36"/>
      <c r="K127" s="36"/>
      <c r="L127" s="13"/>
      <c r="M127" s="12">
        <f t="shared" si="18"/>
        <v>0</v>
      </c>
      <c r="N127" s="12">
        <f t="shared" si="19"/>
        <v>0</v>
      </c>
      <c r="O127" s="14"/>
      <c r="P127" s="15">
        <v>7.0000000000000007E-2</v>
      </c>
      <c r="Q127" s="15">
        <f t="shared" si="20"/>
        <v>0</v>
      </c>
    </row>
    <row r="128" spans="1:19" x14ac:dyDescent="0.2">
      <c r="A128" s="36" t="s">
        <v>189</v>
      </c>
      <c r="B128" s="36" t="s">
        <v>118</v>
      </c>
      <c r="C128" s="36">
        <v>90444700</v>
      </c>
      <c r="D128" s="36" t="s">
        <v>277</v>
      </c>
      <c r="E128" s="12" t="s">
        <v>46</v>
      </c>
      <c r="F128" s="12">
        <v>750</v>
      </c>
      <c r="G128" s="12">
        <v>10</v>
      </c>
      <c r="H128" s="12">
        <v>100</v>
      </c>
      <c r="I128" s="36"/>
      <c r="J128" s="36"/>
      <c r="K128" s="36"/>
      <c r="L128" s="13"/>
      <c r="M128" s="12">
        <f t="shared" si="18"/>
        <v>0</v>
      </c>
      <c r="N128" s="12">
        <f t="shared" si="19"/>
        <v>0</v>
      </c>
      <c r="O128" s="14"/>
      <c r="P128" s="15">
        <v>7.0000000000000007E-2</v>
      </c>
      <c r="Q128" s="15">
        <f t="shared" si="20"/>
        <v>0</v>
      </c>
    </row>
    <row r="129" spans="1:19" x14ac:dyDescent="0.2">
      <c r="A129" s="11" t="s">
        <v>119</v>
      </c>
      <c r="B129" s="11" t="s">
        <v>120</v>
      </c>
      <c r="C129" s="11" t="s">
        <v>119</v>
      </c>
      <c r="D129" s="11" t="s">
        <v>275</v>
      </c>
      <c r="E129" s="12">
        <v>20</v>
      </c>
      <c r="F129" s="12">
        <v>900</v>
      </c>
      <c r="G129" s="12">
        <v>10</v>
      </c>
      <c r="H129" s="12">
        <v>50</v>
      </c>
      <c r="I129" s="36"/>
      <c r="J129" s="36"/>
      <c r="K129" s="36"/>
      <c r="L129" s="13"/>
      <c r="M129" s="12">
        <f t="shared" si="18"/>
        <v>0</v>
      </c>
      <c r="N129" s="12">
        <f t="shared" si="19"/>
        <v>0</v>
      </c>
      <c r="O129" s="14"/>
      <c r="P129" s="15">
        <v>0.08</v>
      </c>
      <c r="Q129" s="15">
        <f t="shared" si="20"/>
        <v>0</v>
      </c>
    </row>
    <row r="130" spans="1:19" x14ac:dyDescent="0.2">
      <c r="A130" s="36" t="s">
        <v>263</v>
      </c>
      <c r="B130" s="36" t="s">
        <v>120</v>
      </c>
      <c r="C130" s="36">
        <v>90444800</v>
      </c>
      <c r="D130" s="36" t="s">
        <v>277</v>
      </c>
      <c r="E130" s="12" t="s">
        <v>46</v>
      </c>
      <c r="F130" s="12">
        <v>900</v>
      </c>
      <c r="G130" s="12">
        <v>10</v>
      </c>
      <c r="H130" s="12">
        <v>50</v>
      </c>
      <c r="I130" s="36"/>
      <c r="J130" s="36"/>
      <c r="K130" s="36"/>
      <c r="L130" s="13"/>
      <c r="M130" s="12">
        <f t="shared" si="18"/>
        <v>0</v>
      </c>
      <c r="N130" s="12">
        <f t="shared" si="19"/>
        <v>0</v>
      </c>
      <c r="O130" s="14"/>
      <c r="P130" s="15">
        <v>0.08</v>
      </c>
      <c r="Q130" s="15">
        <f t="shared" si="20"/>
        <v>0</v>
      </c>
    </row>
    <row r="131" spans="1:19" x14ac:dyDescent="0.2">
      <c r="A131" s="11" t="s">
        <v>121</v>
      </c>
      <c r="B131" s="11" t="s">
        <v>122</v>
      </c>
      <c r="C131" s="11" t="s">
        <v>121</v>
      </c>
      <c r="D131" s="11" t="s">
        <v>275</v>
      </c>
      <c r="E131" s="12">
        <v>20</v>
      </c>
      <c r="F131" s="12">
        <v>1200</v>
      </c>
      <c r="G131" s="12">
        <v>10</v>
      </c>
      <c r="H131" s="12">
        <v>50</v>
      </c>
      <c r="I131" s="36"/>
      <c r="J131" s="36"/>
      <c r="K131" s="36"/>
      <c r="L131" s="13"/>
      <c r="M131" s="12">
        <f t="shared" si="18"/>
        <v>0</v>
      </c>
      <c r="N131" s="12">
        <f t="shared" si="19"/>
        <v>0</v>
      </c>
      <c r="O131" s="14"/>
      <c r="P131" s="15">
        <v>0.11</v>
      </c>
      <c r="Q131" s="15">
        <f t="shared" si="20"/>
        <v>0</v>
      </c>
    </row>
    <row r="132" spans="1:19" x14ac:dyDescent="0.2">
      <c r="A132" s="11" t="s">
        <v>207</v>
      </c>
      <c r="B132" s="11" t="s">
        <v>208</v>
      </c>
      <c r="C132" s="11" t="s">
        <v>207</v>
      </c>
      <c r="D132" s="11" t="s">
        <v>275</v>
      </c>
      <c r="E132" s="12">
        <v>20</v>
      </c>
      <c r="F132" s="12">
        <v>1500</v>
      </c>
      <c r="G132" s="12">
        <v>10</v>
      </c>
      <c r="H132" s="12">
        <v>50</v>
      </c>
      <c r="I132" s="36"/>
      <c r="J132" s="36"/>
      <c r="K132" s="36"/>
      <c r="L132" s="13"/>
      <c r="M132" s="12">
        <f t="shared" si="18"/>
        <v>0</v>
      </c>
      <c r="N132" s="12">
        <f t="shared" si="19"/>
        <v>0</v>
      </c>
      <c r="O132" s="14"/>
      <c r="P132" s="15">
        <v>7.0000000000000007E-2</v>
      </c>
      <c r="Q132" s="15">
        <f t="shared" si="20"/>
        <v>0</v>
      </c>
    </row>
    <row r="133" spans="1:19" x14ac:dyDescent="0.2">
      <c r="A133" s="11" t="s">
        <v>209</v>
      </c>
      <c r="B133" s="11" t="s">
        <v>210</v>
      </c>
      <c r="C133" s="11" t="s">
        <v>209</v>
      </c>
      <c r="D133" s="11" t="s">
        <v>275</v>
      </c>
      <c r="E133" s="12">
        <v>20</v>
      </c>
      <c r="F133" s="12">
        <v>1800</v>
      </c>
      <c r="G133" s="12">
        <v>10</v>
      </c>
      <c r="H133" s="12">
        <v>50</v>
      </c>
      <c r="I133" s="36"/>
      <c r="J133" s="36"/>
      <c r="K133" s="36"/>
      <c r="L133" s="13"/>
      <c r="M133" s="12">
        <f t="shared" si="18"/>
        <v>0</v>
      </c>
      <c r="N133" s="12">
        <f t="shared" si="19"/>
        <v>0</v>
      </c>
      <c r="O133" s="51"/>
      <c r="P133" s="15">
        <v>0.09</v>
      </c>
      <c r="Q133" s="15">
        <f t="shared" si="20"/>
        <v>0</v>
      </c>
      <c r="R133" s="43">
        <f>SUM(Q118:Q133)</f>
        <v>0.26</v>
      </c>
      <c r="S133" s="3">
        <f>R133*100/$R$151</f>
        <v>0.92296769613063545</v>
      </c>
    </row>
    <row r="134" spans="1:19" x14ac:dyDescent="0.2">
      <c r="A134" s="11" t="s">
        <v>123</v>
      </c>
      <c r="B134" s="11" t="s">
        <v>124</v>
      </c>
      <c r="C134" s="11" t="s">
        <v>123</v>
      </c>
      <c r="D134" s="11" t="s">
        <v>275</v>
      </c>
      <c r="E134" s="12">
        <v>25</v>
      </c>
      <c r="F134" s="12">
        <v>150</v>
      </c>
      <c r="G134" s="12">
        <v>10</v>
      </c>
      <c r="H134" s="12">
        <v>200</v>
      </c>
      <c r="I134" s="36"/>
      <c r="J134" s="36"/>
      <c r="K134" s="36"/>
      <c r="L134" s="13"/>
      <c r="M134" s="12">
        <f t="shared" si="18"/>
        <v>0</v>
      </c>
      <c r="N134" s="12">
        <f t="shared" si="19"/>
        <v>0</v>
      </c>
      <c r="O134" s="14"/>
      <c r="P134" s="15">
        <v>0.04</v>
      </c>
      <c r="Q134" s="15">
        <f t="shared" si="20"/>
        <v>0</v>
      </c>
    </row>
    <row r="135" spans="1:19" x14ac:dyDescent="0.2">
      <c r="A135" s="36" t="s">
        <v>257</v>
      </c>
      <c r="B135" s="36" t="s">
        <v>124</v>
      </c>
      <c r="C135" s="36">
        <v>90445200</v>
      </c>
      <c r="D135" s="36" t="s">
        <v>277</v>
      </c>
      <c r="E135" s="12">
        <v>25</v>
      </c>
      <c r="F135" s="12">
        <v>150</v>
      </c>
      <c r="G135" s="12">
        <v>10</v>
      </c>
      <c r="H135" s="12">
        <v>200</v>
      </c>
      <c r="I135" s="36"/>
      <c r="J135" s="36"/>
      <c r="K135" s="36"/>
      <c r="L135" s="13"/>
      <c r="M135" s="12">
        <f t="shared" si="18"/>
        <v>0</v>
      </c>
      <c r="N135" s="12">
        <f t="shared" si="19"/>
        <v>0</v>
      </c>
      <c r="O135" s="14"/>
      <c r="P135" s="15">
        <v>0.04</v>
      </c>
      <c r="Q135" s="15">
        <f t="shared" si="20"/>
        <v>0</v>
      </c>
    </row>
    <row r="136" spans="1:19" x14ac:dyDescent="0.2">
      <c r="A136" s="11" t="s">
        <v>125</v>
      </c>
      <c r="B136" s="11" t="s">
        <v>126</v>
      </c>
      <c r="C136" s="11" t="s">
        <v>125</v>
      </c>
      <c r="D136" s="11" t="s">
        <v>275</v>
      </c>
      <c r="E136" s="12">
        <v>25</v>
      </c>
      <c r="F136" s="12">
        <v>300</v>
      </c>
      <c r="G136" s="12">
        <v>10</v>
      </c>
      <c r="H136" s="12">
        <v>100</v>
      </c>
      <c r="I136" s="36"/>
      <c r="J136" s="36"/>
      <c r="K136" s="36"/>
      <c r="L136" s="13"/>
      <c r="M136" s="12">
        <f t="shared" si="18"/>
        <v>0</v>
      </c>
      <c r="N136" s="12">
        <f t="shared" si="19"/>
        <v>0</v>
      </c>
      <c r="O136" s="14"/>
      <c r="P136" s="15">
        <v>0.04</v>
      </c>
      <c r="Q136" s="15">
        <f t="shared" si="20"/>
        <v>0</v>
      </c>
    </row>
    <row r="137" spans="1:19" x14ac:dyDescent="0.2">
      <c r="A137" s="36" t="s">
        <v>127</v>
      </c>
      <c r="B137" s="36" t="s">
        <v>126</v>
      </c>
      <c r="C137" s="36">
        <v>90445300</v>
      </c>
      <c r="D137" s="36" t="s">
        <v>277</v>
      </c>
      <c r="E137" s="12" t="s">
        <v>63</v>
      </c>
      <c r="F137" s="12">
        <v>300</v>
      </c>
      <c r="G137" s="12">
        <v>10</v>
      </c>
      <c r="H137" s="12">
        <v>100</v>
      </c>
      <c r="I137" s="36"/>
      <c r="J137" s="36"/>
      <c r="K137" s="36"/>
      <c r="L137" s="13"/>
      <c r="M137" s="12">
        <f t="shared" si="18"/>
        <v>0</v>
      </c>
      <c r="N137" s="12">
        <f t="shared" si="19"/>
        <v>0</v>
      </c>
      <c r="O137" s="14"/>
      <c r="P137" s="15">
        <v>0.04</v>
      </c>
      <c r="Q137" s="15">
        <f t="shared" si="20"/>
        <v>0</v>
      </c>
    </row>
    <row r="138" spans="1:19" x14ac:dyDescent="0.2">
      <c r="A138" s="11" t="s">
        <v>128</v>
      </c>
      <c r="B138" s="11" t="s">
        <v>129</v>
      </c>
      <c r="C138" s="11" t="s">
        <v>128</v>
      </c>
      <c r="D138" s="11" t="s">
        <v>275</v>
      </c>
      <c r="E138" s="12">
        <v>25</v>
      </c>
      <c r="F138" s="12">
        <v>450</v>
      </c>
      <c r="G138" s="12">
        <v>10</v>
      </c>
      <c r="H138" s="12">
        <v>100</v>
      </c>
      <c r="I138" s="36"/>
      <c r="J138" s="36"/>
      <c r="K138" s="36"/>
      <c r="L138" s="13"/>
      <c r="M138" s="12">
        <f t="shared" si="18"/>
        <v>0</v>
      </c>
      <c r="N138" s="12">
        <f t="shared" si="19"/>
        <v>0</v>
      </c>
      <c r="O138" s="14"/>
      <c r="P138" s="15">
        <v>0.06</v>
      </c>
      <c r="Q138" s="15">
        <f t="shared" si="20"/>
        <v>0</v>
      </c>
    </row>
    <row r="139" spans="1:19" x14ac:dyDescent="0.2">
      <c r="A139" s="36" t="s">
        <v>190</v>
      </c>
      <c r="B139" s="36" t="s">
        <v>129</v>
      </c>
      <c r="C139" s="36">
        <v>90445400</v>
      </c>
      <c r="D139" s="36" t="s">
        <v>277</v>
      </c>
      <c r="E139" s="12" t="s">
        <v>63</v>
      </c>
      <c r="F139" s="12">
        <v>450</v>
      </c>
      <c r="G139" s="12">
        <v>10</v>
      </c>
      <c r="H139" s="12">
        <v>100</v>
      </c>
      <c r="I139" s="36"/>
      <c r="J139" s="36">
        <v>300</v>
      </c>
      <c r="K139" s="36"/>
      <c r="L139" s="13"/>
      <c r="M139" s="12">
        <f t="shared" si="18"/>
        <v>300</v>
      </c>
      <c r="N139" s="12">
        <f t="shared" si="19"/>
        <v>3</v>
      </c>
      <c r="O139" s="14"/>
      <c r="P139" s="15">
        <v>0.06</v>
      </c>
      <c r="Q139" s="15">
        <f t="shared" si="20"/>
        <v>0.18</v>
      </c>
    </row>
    <row r="140" spans="1:19" x14ac:dyDescent="0.2">
      <c r="A140" s="11" t="s">
        <v>130</v>
      </c>
      <c r="B140" s="11" t="s">
        <v>131</v>
      </c>
      <c r="C140" s="11" t="s">
        <v>130</v>
      </c>
      <c r="D140" s="11" t="s">
        <v>275</v>
      </c>
      <c r="E140" s="12">
        <v>25</v>
      </c>
      <c r="F140" s="12">
        <v>600</v>
      </c>
      <c r="G140" s="12">
        <v>10</v>
      </c>
      <c r="H140" s="12">
        <v>50</v>
      </c>
      <c r="I140" s="36"/>
      <c r="J140" s="36"/>
      <c r="K140" s="36"/>
      <c r="L140" s="13"/>
      <c r="M140" s="12">
        <f t="shared" si="18"/>
        <v>0</v>
      </c>
      <c r="N140" s="12">
        <f t="shared" si="19"/>
        <v>0</v>
      </c>
      <c r="O140" s="14"/>
      <c r="P140" s="15">
        <v>0.04</v>
      </c>
      <c r="Q140" s="15">
        <f t="shared" si="20"/>
        <v>0</v>
      </c>
    </row>
    <row r="141" spans="1:19" x14ac:dyDescent="0.2">
      <c r="A141" s="36" t="s">
        <v>211</v>
      </c>
      <c r="B141" s="36" t="s">
        <v>131</v>
      </c>
      <c r="C141" s="36">
        <v>90445600</v>
      </c>
      <c r="D141" s="36" t="s">
        <v>277</v>
      </c>
      <c r="E141" s="12">
        <v>25</v>
      </c>
      <c r="F141" s="12">
        <v>600</v>
      </c>
      <c r="G141" s="12">
        <v>10</v>
      </c>
      <c r="H141" s="12">
        <v>50</v>
      </c>
      <c r="I141" s="36"/>
      <c r="J141" s="36"/>
      <c r="K141" s="36"/>
      <c r="L141" s="13"/>
      <c r="M141" s="12">
        <f t="shared" si="18"/>
        <v>0</v>
      </c>
      <c r="N141" s="12">
        <f t="shared" si="19"/>
        <v>0</v>
      </c>
      <c r="O141" s="14"/>
      <c r="P141" s="15">
        <v>0.04</v>
      </c>
      <c r="Q141" s="15">
        <f t="shared" si="20"/>
        <v>0</v>
      </c>
    </row>
    <row r="142" spans="1:19" x14ac:dyDescent="0.2">
      <c r="A142" s="11" t="s">
        <v>162</v>
      </c>
      <c r="B142" s="11" t="s">
        <v>163</v>
      </c>
      <c r="C142" s="11" t="s">
        <v>162</v>
      </c>
      <c r="D142" s="11" t="s">
        <v>275</v>
      </c>
      <c r="E142" s="12">
        <v>25</v>
      </c>
      <c r="F142" s="12">
        <v>750</v>
      </c>
      <c r="G142" s="12">
        <v>10</v>
      </c>
      <c r="H142" s="12">
        <v>50</v>
      </c>
      <c r="I142" s="36"/>
      <c r="J142" s="36"/>
      <c r="K142" s="36"/>
      <c r="L142" s="13"/>
      <c r="M142" s="12">
        <f t="shared" si="18"/>
        <v>0</v>
      </c>
      <c r="N142" s="12">
        <f t="shared" si="19"/>
        <v>0</v>
      </c>
      <c r="O142" s="14"/>
      <c r="P142" s="15">
        <v>0.04</v>
      </c>
      <c r="Q142" s="15">
        <f t="shared" si="20"/>
        <v>0</v>
      </c>
    </row>
    <row r="143" spans="1:19" x14ac:dyDescent="0.2">
      <c r="A143" s="36" t="s">
        <v>218</v>
      </c>
      <c r="B143" s="36" t="s">
        <v>163</v>
      </c>
      <c r="C143" s="31" t="s">
        <v>219</v>
      </c>
      <c r="D143" s="36" t="s">
        <v>277</v>
      </c>
      <c r="E143" s="12">
        <v>25</v>
      </c>
      <c r="F143" s="12">
        <v>750</v>
      </c>
      <c r="G143" s="12">
        <v>10</v>
      </c>
      <c r="H143" s="12">
        <v>50</v>
      </c>
      <c r="I143" s="36"/>
      <c r="J143" s="36"/>
      <c r="K143" s="36"/>
      <c r="L143" s="13"/>
      <c r="M143" s="12">
        <f t="shared" si="18"/>
        <v>0</v>
      </c>
      <c r="N143" s="12">
        <f t="shared" si="19"/>
        <v>0</v>
      </c>
      <c r="O143" s="14"/>
      <c r="P143" s="15">
        <v>0.04</v>
      </c>
      <c r="Q143" s="15">
        <f t="shared" si="20"/>
        <v>0</v>
      </c>
    </row>
    <row r="144" spans="1:19" x14ac:dyDescent="0.2">
      <c r="A144" s="11" t="s">
        <v>132</v>
      </c>
      <c r="B144" s="11" t="s">
        <v>133</v>
      </c>
      <c r="C144" s="11" t="s">
        <v>132</v>
      </c>
      <c r="D144" s="11" t="s">
        <v>275</v>
      </c>
      <c r="E144" s="12">
        <v>25</v>
      </c>
      <c r="F144" s="12">
        <v>900</v>
      </c>
      <c r="G144" s="12">
        <v>10</v>
      </c>
      <c r="H144" s="12">
        <v>50</v>
      </c>
      <c r="I144" s="36"/>
      <c r="J144" s="36"/>
      <c r="K144" s="36"/>
      <c r="L144" s="13"/>
      <c r="M144" s="12">
        <f t="shared" si="18"/>
        <v>0</v>
      </c>
      <c r="N144" s="12">
        <f t="shared" si="19"/>
        <v>0</v>
      </c>
      <c r="O144" s="14"/>
      <c r="P144" s="15">
        <v>0.06</v>
      </c>
      <c r="Q144" s="15">
        <f t="shared" si="20"/>
        <v>0</v>
      </c>
    </row>
    <row r="145" spans="1:19" x14ac:dyDescent="0.2">
      <c r="A145" s="36" t="s">
        <v>264</v>
      </c>
      <c r="B145" s="36" t="s">
        <v>133</v>
      </c>
      <c r="C145" s="31" t="s">
        <v>265</v>
      </c>
      <c r="D145" s="36" t="s">
        <v>277</v>
      </c>
      <c r="E145" s="12">
        <v>25</v>
      </c>
      <c r="F145" s="12">
        <v>900</v>
      </c>
      <c r="G145" s="12">
        <v>10</v>
      </c>
      <c r="H145" s="12">
        <v>50</v>
      </c>
      <c r="I145" s="36"/>
      <c r="J145" s="36"/>
      <c r="K145" s="36"/>
      <c r="L145" s="13"/>
      <c r="M145" s="12">
        <f t="shared" si="18"/>
        <v>0</v>
      </c>
      <c r="N145" s="12">
        <f t="shared" si="19"/>
        <v>0</v>
      </c>
      <c r="O145" s="14"/>
      <c r="P145" s="15">
        <v>0.06</v>
      </c>
      <c r="Q145" s="15">
        <f t="shared" si="20"/>
        <v>0</v>
      </c>
    </row>
    <row r="146" spans="1:19" x14ac:dyDescent="0.2">
      <c r="A146" s="11" t="s">
        <v>134</v>
      </c>
      <c r="B146" s="11" t="s">
        <v>135</v>
      </c>
      <c r="C146" s="11" t="s">
        <v>134</v>
      </c>
      <c r="D146" s="11" t="s">
        <v>275</v>
      </c>
      <c r="E146" s="12">
        <v>25</v>
      </c>
      <c r="F146" s="12">
        <v>1200</v>
      </c>
      <c r="G146" s="12">
        <v>10</v>
      </c>
      <c r="H146" s="12">
        <v>50</v>
      </c>
      <c r="I146" s="36"/>
      <c r="J146" s="36"/>
      <c r="K146" s="36"/>
      <c r="L146" s="13"/>
      <c r="M146" s="12">
        <f t="shared" si="18"/>
        <v>0</v>
      </c>
      <c r="N146" s="12">
        <f t="shared" si="19"/>
        <v>0</v>
      </c>
      <c r="O146" s="14"/>
      <c r="P146" s="15">
        <v>0.08</v>
      </c>
      <c r="Q146" s="15">
        <f t="shared" si="20"/>
        <v>0</v>
      </c>
    </row>
    <row r="147" spans="1:19" x14ac:dyDescent="0.2">
      <c r="A147" s="11" t="s">
        <v>238</v>
      </c>
      <c r="B147" s="11" t="s">
        <v>239</v>
      </c>
      <c r="C147" s="11" t="s">
        <v>238</v>
      </c>
      <c r="D147" s="11" t="s">
        <v>275</v>
      </c>
      <c r="E147" s="12">
        <v>25</v>
      </c>
      <c r="F147" s="12">
        <v>1524</v>
      </c>
      <c r="G147" s="12">
        <v>10</v>
      </c>
      <c r="H147" s="12">
        <v>50</v>
      </c>
      <c r="I147" s="36"/>
      <c r="J147" s="36"/>
      <c r="K147" s="36"/>
      <c r="L147" s="13"/>
      <c r="M147" s="12">
        <f t="shared" si="18"/>
        <v>0</v>
      </c>
      <c r="N147" s="12">
        <f t="shared" si="19"/>
        <v>0</v>
      </c>
      <c r="O147" s="14"/>
      <c r="P147" s="15">
        <v>0.08</v>
      </c>
      <c r="Q147" s="15">
        <f t="shared" si="20"/>
        <v>0</v>
      </c>
    </row>
    <row r="148" spans="1:19" x14ac:dyDescent="0.2">
      <c r="A148" s="11" t="s">
        <v>164</v>
      </c>
      <c r="B148" s="11" t="s">
        <v>165</v>
      </c>
      <c r="C148" s="11" t="s">
        <v>164</v>
      </c>
      <c r="D148" s="11" t="s">
        <v>275</v>
      </c>
      <c r="E148" s="12">
        <v>25</v>
      </c>
      <c r="F148" s="12">
        <v>1800</v>
      </c>
      <c r="G148" s="12">
        <v>10</v>
      </c>
      <c r="H148" s="12">
        <v>50</v>
      </c>
      <c r="I148" s="36"/>
      <c r="J148" s="36"/>
      <c r="K148" s="36"/>
      <c r="L148" s="13"/>
      <c r="M148" s="12">
        <f t="shared" si="18"/>
        <v>0</v>
      </c>
      <c r="N148" s="12">
        <f t="shared" si="19"/>
        <v>0</v>
      </c>
      <c r="O148" s="14"/>
      <c r="P148" s="15">
        <v>0.12</v>
      </c>
      <c r="Q148" s="15">
        <f t="shared" si="20"/>
        <v>0</v>
      </c>
    </row>
    <row r="149" spans="1:19" x14ac:dyDescent="0.2">
      <c r="A149" s="36" t="s">
        <v>227</v>
      </c>
      <c r="B149" s="36" t="s">
        <v>165</v>
      </c>
      <c r="C149" s="36">
        <v>90445900</v>
      </c>
      <c r="D149" s="36" t="s">
        <v>277</v>
      </c>
      <c r="E149" s="12">
        <v>25</v>
      </c>
      <c r="F149" s="12">
        <v>1800</v>
      </c>
      <c r="G149" s="12">
        <v>10</v>
      </c>
      <c r="H149" s="12">
        <v>50</v>
      </c>
      <c r="I149" s="36"/>
      <c r="J149" s="36"/>
      <c r="K149" s="36"/>
      <c r="L149" s="13"/>
      <c r="M149" s="12">
        <f t="shared" si="18"/>
        <v>0</v>
      </c>
      <c r="N149" s="12">
        <f t="shared" si="19"/>
        <v>0</v>
      </c>
      <c r="O149" s="14"/>
      <c r="P149" s="15">
        <v>0.12</v>
      </c>
      <c r="Q149" s="15">
        <f t="shared" si="20"/>
        <v>0</v>
      </c>
      <c r="R149" s="43"/>
    </row>
    <row r="150" spans="1:19" x14ac:dyDescent="0.2">
      <c r="A150" s="36" t="s">
        <v>301</v>
      </c>
      <c r="B150" s="36" t="s">
        <v>302</v>
      </c>
      <c r="C150" s="36">
        <v>90446000</v>
      </c>
      <c r="D150" s="36" t="s">
        <v>277</v>
      </c>
      <c r="E150" s="12">
        <v>25</v>
      </c>
      <c r="F150" s="12">
        <v>2400</v>
      </c>
      <c r="G150" s="12">
        <v>10</v>
      </c>
      <c r="H150" s="12">
        <v>50</v>
      </c>
      <c r="I150" s="36"/>
      <c r="J150" s="36"/>
      <c r="K150" s="36"/>
      <c r="L150" s="13"/>
      <c r="M150" s="12">
        <f t="shared" si="18"/>
        <v>0</v>
      </c>
      <c r="N150" s="12">
        <f t="shared" si="19"/>
        <v>0</v>
      </c>
      <c r="O150" s="14"/>
      <c r="P150" s="15">
        <v>0.12</v>
      </c>
      <c r="Q150" s="15">
        <f t="shared" si="20"/>
        <v>0</v>
      </c>
      <c r="R150" s="43">
        <f>SUM(Q134:Q150)</f>
        <v>0.18</v>
      </c>
      <c r="S150" s="3">
        <f>R150*100/$R$151</f>
        <v>0.63897763578274769</v>
      </c>
    </row>
    <row r="151" spans="1:19" x14ac:dyDescent="0.2">
      <c r="A151" s="313"/>
      <c r="B151" s="313"/>
      <c r="C151" s="313"/>
      <c r="D151" s="313"/>
      <c r="E151" s="313"/>
      <c r="F151" s="313"/>
      <c r="G151" s="313"/>
      <c r="H151" s="314"/>
      <c r="I151" s="36">
        <f t="shared" ref="I151:L151" si="21">SUBTOTAL(9,I5:I150)</f>
        <v>2250</v>
      </c>
      <c r="J151" s="36">
        <f t="shared" si="21"/>
        <v>10400</v>
      </c>
      <c r="K151" s="36">
        <f t="shared" si="21"/>
        <v>27610</v>
      </c>
      <c r="L151" s="36">
        <f t="shared" si="21"/>
        <v>0</v>
      </c>
      <c r="M151" s="36">
        <f>SUBTOTAL(9,M5:M150)</f>
        <v>40260</v>
      </c>
      <c r="N151" s="36">
        <f>SUBTOTAL(9,N5:N150)</f>
        <v>501</v>
      </c>
      <c r="O151" s="32"/>
      <c r="P151" s="12"/>
      <c r="Q151" s="36">
        <f>SUBTOTAL(9,Q5:Q150)</f>
        <v>28.17</v>
      </c>
      <c r="R151" s="3">
        <f>SUM(R5:R150)</f>
        <v>28.169999999999998</v>
      </c>
      <c r="S151" s="3">
        <f>SUM(S5:S150)</f>
        <v>100.00000000000001</v>
      </c>
    </row>
    <row r="152" spans="1:19" x14ac:dyDescent="0.2">
      <c r="A152" s="312"/>
      <c r="B152" s="313"/>
      <c r="C152" s="313"/>
      <c r="D152" s="313"/>
      <c r="E152" s="313"/>
      <c r="F152" s="313"/>
      <c r="G152" s="313"/>
      <c r="H152" s="314"/>
      <c r="I152" s="36">
        <v>15</v>
      </c>
      <c r="J152" s="36">
        <v>147</v>
      </c>
      <c r="K152" s="36">
        <v>339</v>
      </c>
      <c r="L152" s="36"/>
      <c r="M152" s="36"/>
      <c r="N152" s="36">
        <f>SUM(I152:L152)</f>
        <v>501</v>
      </c>
      <c r="Q152" s="3">
        <f>Q151/30</f>
        <v>0.93900000000000006</v>
      </c>
    </row>
    <row r="153" spans="1:19" x14ac:dyDescent="0.2">
      <c r="A153" s="312"/>
      <c r="B153" s="313"/>
      <c r="C153" s="313"/>
      <c r="D153" s="313"/>
      <c r="E153" s="313"/>
      <c r="F153" s="313"/>
      <c r="G153" s="313"/>
      <c r="H153" s="314"/>
      <c r="I153" s="36">
        <v>0.7</v>
      </c>
      <c r="J153" s="36">
        <v>7.78</v>
      </c>
      <c r="K153" s="36">
        <v>19.690000000000001</v>
      </c>
      <c r="L153" s="36"/>
      <c r="M153" s="36"/>
      <c r="N153" s="33">
        <f>SUM(I153:L153)</f>
        <v>28.17</v>
      </c>
    </row>
    <row r="154" spans="1:19" x14ac:dyDescent="0.2">
      <c r="A154" s="34"/>
      <c r="B154" s="34"/>
      <c r="C154" s="34"/>
      <c r="D154" s="34"/>
      <c r="E154" s="34"/>
      <c r="F154" s="34"/>
      <c r="G154" s="34"/>
      <c r="H154" s="34"/>
    </row>
    <row r="155" spans="1:19" x14ac:dyDescent="0.2">
      <c r="A155" s="28" t="s">
        <v>136</v>
      </c>
      <c r="B155" s="28" t="s">
        <v>136</v>
      </c>
      <c r="C155" s="30"/>
      <c r="D155" s="30"/>
      <c r="E155" s="8" t="s">
        <v>10</v>
      </c>
      <c r="F155" s="8" t="s">
        <v>137</v>
      </c>
      <c r="G155" s="300" t="s">
        <v>138</v>
      </c>
      <c r="H155" s="301"/>
      <c r="I155" s="20"/>
      <c r="J155" s="20"/>
      <c r="K155" s="20"/>
      <c r="L155" s="20"/>
      <c r="M155" s="12"/>
      <c r="N155" s="12"/>
      <c r="O155" s="35"/>
      <c r="P155" s="12"/>
      <c r="Q155" s="15"/>
    </row>
    <row r="156" spans="1:19" x14ac:dyDescent="0.2">
      <c r="A156" s="36"/>
      <c r="B156" s="36"/>
      <c r="C156" s="36"/>
      <c r="D156" s="36"/>
      <c r="E156" s="8"/>
      <c r="F156" s="8"/>
      <c r="G156" s="8" t="s">
        <v>139</v>
      </c>
      <c r="H156" s="8" t="s">
        <v>140</v>
      </c>
      <c r="I156" s="8" t="s">
        <v>140</v>
      </c>
      <c r="J156" s="8" t="s">
        <v>140</v>
      </c>
      <c r="K156" s="8" t="s">
        <v>140</v>
      </c>
      <c r="L156" s="8" t="s">
        <v>140</v>
      </c>
      <c r="M156" s="36" t="s">
        <v>140</v>
      </c>
      <c r="N156" s="36" t="s">
        <v>12</v>
      </c>
      <c r="O156" s="37"/>
      <c r="P156" s="12"/>
      <c r="Q156" s="15"/>
    </row>
    <row r="157" spans="1:19" x14ac:dyDescent="0.2">
      <c r="A157" s="38" t="s">
        <v>142</v>
      </c>
      <c r="B157" s="38" t="s">
        <v>143</v>
      </c>
      <c r="C157" s="38" t="s">
        <v>142</v>
      </c>
      <c r="D157" s="38" t="s">
        <v>142</v>
      </c>
      <c r="E157" s="12">
        <v>13</v>
      </c>
      <c r="F157" s="12">
        <v>25</v>
      </c>
      <c r="G157" s="12">
        <v>5</v>
      </c>
      <c r="H157" s="12">
        <v>125</v>
      </c>
      <c r="I157" s="12"/>
      <c r="J157" s="12"/>
      <c r="K157" s="12"/>
      <c r="L157" s="12"/>
      <c r="M157" s="12">
        <f>SUM(I157:L157)</f>
        <v>0</v>
      </c>
      <c r="N157" s="12">
        <f>$M157/$H157</f>
        <v>0</v>
      </c>
      <c r="O157" s="39"/>
      <c r="P157" s="15">
        <v>0.09</v>
      </c>
      <c r="Q157" s="15">
        <f>$N157*$P157</f>
        <v>0</v>
      </c>
    </row>
    <row r="158" spans="1:19" x14ac:dyDescent="0.2">
      <c r="A158" s="38" t="s">
        <v>144</v>
      </c>
      <c r="B158" s="38" t="s">
        <v>145</v>
      </c>
      <c r="C158" s="38" t="s">
        <v>144</v>
      </c>
      <c r="D158" s="38" t="s">
        <v>144</v>
      </c>
      <c r="E158" s="12">
        <v>19</v>
      </c>
      <c r="F158" s="12">
        <v>25</v>
      </c>
      <c r="G158" s="12">
        <v>5</v>
      </c>
      <c r="H158" s="12">
        <v>125</v>
      </c>
      <c r="I158" s="12"/>
      <c r="J158" s="12"/>
      <c r="K158" s="12"/>
      <c r="L158" s="12"/>
      <c r="M158" s="12">
        <f>SUM(I158:L158)</f>
        <v>0</v>
      </c>
      <c r="N158" s="12">
        <f>$M158/$H158</f>
        <v>0</v>
      </c>
      <c r="O158" s="39"/>
      <c r="P158" s="15">
        <v>0.15</v>
      </c>
      <c r="Q158" s="15">
        <f>$N158*$P158</f>
        <v>0</v>
      </c>
    </row>
    <row r="159" spans="1:19" x14ac:dyDescent="0.2">
      <c r="B159" s="3"/>
      <c r="I159" s="36">
        <f t="shared" ref="I159:L159" si="22">SUM(I157:I158)</f>
        <v>0</v>
      </c>
      <c r="J159" s="36">
        <f t="shared" si="22"/>
        <v>0</v>
      </c>
      <c r="K159" s="36">
        <f t="shared" si="22"/>
        <v>0</v>
      </c>
      <c r="L159" s="36">
        <f t="shared" si="22"/>
        <v>0</v>
      </c>
      <c r="M159" s="36">
        <f>SUBTOTAL(9,M157:M158)</f>
        <v>0</v>
      </c>
      <c r="N159" s="36">
        <f>SUBTOTAL(9,N157:N158)</f>
        <v>0</v>
      </c>
      <c r="O159" s="37"/>
      <c r="P159" s="12"/>
      <c r="Q159" s="33">
        <f>SUBTOTAL(9,Q157:Q158)</f>
        <v>0</v>
      </c>
    </row>
    <row r="160" spans="1:19" x14ac:dyDescent="0.2">
      <c r="B160" s="3"/>
      <c r="I160" s="40"/>
      <c r="J160" s="40"/>
      <c r="K160" s="40"/>
      <c r="L160" s="40"/>
      <c r="M160" s="36">
        <v>0</v>
      </c>
      <c r="N160" s="36">
        <v>0</v>
      </c>
      <c r="O160" s="35"/>
      <c r="P160" s="12"/>
      <c r="Q160" s="33">
        <v>0</v>
      </c>
    </row>
  </sheetData>
  <autoFilter ref="D3:D153"/>
  <mergeCells count="10">
    <mergeCell ref="M3:N3"/>
    <mergeCell ref="P3:Q3"/>
    <mergeCell ref="A117:B117"/>
    <mergeCell ref="A151:H151"/>
    <mergeCell ref="A152:H152"/>
    <mergeCell ref="A153:H153"/>
    <mergeCell ref="G155:H155"/>
    <mergeCell ref="A1:D1"/>
    <mergeCell ref="A2:D2"/>
    <mergeCell ref="G3:H3"/>
  </mergeCells>
  <conditionalFormatting sqref="M5:M150">
    <cfRule type="cellIs" dxfId="23" priority="2" operator="greaterThan">
      <formula>10000</formula>
    </cfRule>
  </conditionalFormatting>
  <conditionalFormatting sqref="M118:M150">
    <cfRule type="cellIs" dxfId="22" priority="7" operator="greaterThan">
      <formula>2000</formula>
    </cfRule>
  </conditionalFormatting>
  <conditionalFormatting sqref="Q5:Q116">
    <cfRule type="cellIs" dxfId="21" priority="1" operator="greaterThan">
      <formula>10</formula>
    </cfRule>
  </conditionalFormatting>
  <pageMargins left="0.25" right="0.25" top="0.75" bottom="0.75" header="0.3" footer="0.3"/>
  <pageSetup paperSize="9" scale="77" fitToHeight="0" orientation="landscape" r:id="rId1"/>
  <headerFooter alignWithMargins="0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4">
    <pageSetUpPr fitToPage="1"/>
  </sheetPr>
  <dimension ref="A1:T160"/>
  <sheetViews>
    <sheetView zoomScaleNormal="100" workbookViewId="0">
      <pane xSplit="4" ySplit="4" topLeftCell="E5" activePane="bottomRight" state="frozen"/>
      <selection pane="topRight" activeCell="D1" sqref="D1"/>
      <selection pane="bottomLeft" activeCell="A4" sqref="A4"/>
      <selection pane="bottomRight" activeCell="E5" sqref="E5"/>
    </sheetView>
  </sheetViews>
  <sheetFormatPr defaultColWidth="9.140625" defaultRowHeight="12.75" x14ac:dyDescent="0.2"/>
  <cols>
    <col min="1" max="1" width="12.5703125" style="3" customWidth="1"/>
    <col min="2" max="2" width="14" style="41" customWidth="1"/>
    <col min="3" max="3" width="14" style="3" bestFit="1" customWidth="1"/>
    <col min="4" max="4" width="12.28515625" style="3" customWidth="1"/>
    <col min="5" max="5" width="7.85546875" style="3" customWidth="1"/>
    <col min="6" max="6" width="8.5703125" style="3" customWidth="1"/>
    <col min="7" max="7" width="6.140625" style="3" customWidth="1"/>
    <col min="8" max="8" width="6.42578125" style="3" customWidth="1"/>
    <col min="9" max="12" width="10.140625" style="3" customWidth="1"/>
    <col min="13" max="13" width="8.28515625" style="3" customWidth="1"/>
    <col min="14" max="14" width="10.7109375" style="3" bestFit="1" customWidth="1"/>
    <col min="15" max="15" width="8.28515625" style="3" bestFit="1" customWidth="1"/>
    <col min="16" max="17" width="9.42578125" style="3" customWidth="1"/>
    <col min="18" max="18" width="9.28515625" style="3" customWidth="1"/>
    <col min="19" max="16384" width="9.140625" style="3"/>
  </cols>
  <sheetData>
    <row r="1" spans="1:18" x14ac:dyDescent="0.2">
      <c r="A1" s="315" t="s">
        <v>281</v>
      </c>
      <c r="B1" s="315"/>
      <c r="C1" s="315"/>
      <c r="D1" s="315"/>
      <c r="I1" s="46" t="s">
        <v>303</v>
      </c>
      <c r="J1" s="46" t="s">
        <v>307</v>
      </c>
      <c r="K1" s="46" t="s">
        <v>312</v>
      </c>
      <c r="L1" s="46"/>
    </row>
    <row r="2" spans="1:18" x14ac:dyDescent="0.2">
      <c r="A2" s="316" t="s">
        <v>314</v>
      </c>
      <c r="B2" s="317"/>
      <c r="C2" s="317"/>
      <c r="D2" s="317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30"/>
    </row>
    <row r="3" spans="1:18" x14ac:dyDescent="0.2">
      <c r="A3" s="4" t="s">
        <v>0</v>
      </c>
      <c r="B3" s="4" t="s">
        <v>1</v>
      </c>
      <c r="C3" s="4" t="s">
        <v>2</v>
      </c>
      <c r="D3" s="4" t="s">
        <v>274</v>
      </c>
      <c r="E3" s="4" t="s">
        <v>3</v>
      </c>
      <c r="F3" s="4" t="s">
        <v>4</v>
      </c>
      <c r="G3" s="300" t="s">
        <v>5</v>
      </c>
      <c r="H3" s="301"/>
      <c r="I3" s="50" t="s">
        <v>288</v>
      </c>
      <c r="J3" s="50" t="s">
        <v>290</v>
      </c>
      <c r="K3" s="50" t="s">
        <v>304</v>
      </c>
      <c r="L3" s="50" t="s">
        <v>308</v>
      </c>
      <c r="M3" s="5"/>
      <c r="N3" s="300" t="s">
        <v>6</v>
      </c>
      <c r="O3" s="301"/>
      <c r="P3" s="6"/>
      <c r="Q3" s="300" t="s">
        <v>7</v>
      </c>
      <c r="R3" s="301"/>
    </row>
    <row r="4" spans="1:18" x14ac:dyDescent="0.2">
      <c r="A4" s="37" t="s">
        <v>8</v>
      </c>
      <c r="B4" s="37"/>
      <c r="C4" s="49"/>
      <c r="D4" s="49"/>
      <c r="E4" s="7" t="s">
        <v>9</v>
      </c>
      <c r="F4" s="36" t="s">
        <v>10</v>
      </c>
      <c r="G4" s="8" t="s">
        <v>11</v>
      </c>
      <c r="H4" s="8" t="s">
        <v>12</v>
      </c>
      <c r="I4" s="36" t="s">
        <v>289</v>
      </c>
      <c r="J4" s="36" t="s">
        <v>291</v>
      </c>
      <c r="K4" s="36" t="s">
        <v>305</v>
      </c>
      <c r="L4" s="36" t="s">
        <v>309</v>
      </c>
      <c r="M4" s="36"/>
      <c r="N4" s="8" t="s">
        <v>13</v>
      </c>
      <c r="O4" s="8" t="s">
        <v>12</v>
      </c>
      <c r="P4" s="9"/>
      <c r="Q4" s="10" t="s">
        <v>14</v>
      </c>
      <c r="R4" s="10" t="s">
        <v>15</v>
      </c>
    </row>
    <row r="5" spans="1:18" x14ac:dyDescent="0.2">
      <c r="A5" s="11" t="s">
        <v>146</v>
      </c>
      <c r="B5" s="11" t="s">
        <v>147</v>
      </c>
      <c r="C5" s="11" t="s">
        <v>146</v>
      </c>
      <c r="D5" s="11" t="s">
        <v>275</v>
      </c>
      <c r="E5" s="12">
        <v>15</v>
      </c>
      <c r="F5" s="12">
        <v>1800</v>
      </c>
      <c r="G5" s="12">
        <v>10</v>
      </c>
      <c r="H5" s="12">
        <v>50</v>
      </c>
      <c r="I5" s="36"/>
      <c r="J5" s="36"/>
      <c r="K5" s="36"/>
      <c r="L5" s="36"/>
      <c r="M5" s="13"/>
      <c r="N5" s="12">
        <f t="shared" ref="N5:N20" si="0">SUM(I5:M5)</f>
        <v>0</v>
      </c>
      <c r="O5" s="12">
        <f t="shared" ref="O5:O20" si="1">$N5/$H5</f>
        <v>0</v>
      </c>
      <c r="P5" s="14"/>
      <c r="Q5" s="15">
        <v>0.06</v>
      </c>
      <c r="R5" s="15">
        <f t="shared" ref="R5:R20" si="2">$O5*$Q5</f>
        <v>0</v>
      </c>
    </row>
    <row r="6" spans="1:18" x14ac:dyDescent="0.2">
      <c r="A6" s="16" t="s">
        <v>244</v>
      </c>
      <c r="B6" s="16" t="s">
        <v>147</v>
      </c>
      <c r="C6" s="16" t="s">
        <v>245</v>
      </c>
      <c r="D6" s="16" t="s">
        <v>276</v>
      </c>
      <c r="E6" s="12">
        <v>15</v>
      </c>
      <c r="F6" s="12">
        <v>1800</v>
      </c>
      <c r="G6" s="12">
        <v>10</v>
      </c>
      <c r="H6" s="12">
        <v>50</v>
      </c>
      <c r="I6" s="36"/>
      <c r="J6" s="36"/>
      <c r="K6" s="36"/>
      <c r="L6" s="36"/>
      <c r="M6" s="13"/>
      <c r="N6" s="12">
        <f t="shared" si="0"/>
        <v>0</v>
      </c>
      <c r="O6" s="12">
        <f t="shared" si="1"/>
        <v>0</v>
      </c>
      <c r="P6" s="14"/>
      <c r="Q6" s="15">
        <v>0.06</v>
      </c>
      <c r="R6" s="15">
        <f t="shared" si="2"/>
        <v>0</v>
      </c>
    </row>
    <row r="7" spans="1:18" x14ac:dyDescent="0.2">
      <c r="A7" s="11" t="s">
        <v>148</v>
      </c>
      <c r="B7" s="11" t="s">
        <v>149</v>
      </c>
      <c r="C7" s="11" t="s">
        <v>148</v>
      </c>
      <c r="D7" s="11" t="s">
        <v>275</v>
      </c>
      <c r="E7" s="12">
        <v>15</v>
      </c>
      <c r="F7" s="12">
        <v>1524</v>
      </c>
      <c r="G7" s="12">
        <v>10</v>
      </c>
      <c r="H7" s="12">
        <v>50</v>
      </c>
      <c r="I7" s="36"/>
      <c r="J7" s="36"/>
      <c r="K7" s="36"/>
      <c r="L7" s="36"/>
      <c r="M7" s="13"/>
      <c r="N7" s="12">
        <f t="shared" si="0"/>
        <v>0</v>
      </c>
      <c r="O7" s="12">
        <f t="shared" si="1"/>
        <v>0</v>
      </c>
      <c r="P7" s="14"/>
      <c r="Q7" s="15">
        <v>0.05</v>
      </c>
      <c r="R7" s="15">
        <f t="shared" si="2"/>
        <v>0</v>
      </c>
    </row>
    <row r="8" spans="1:18" x14ac:dyDescent="0.2">
      <c r="A8" s="16" t="s">
        <v>246</v>
      </c>
      <c r="B8" s="16" t="s">
        <v>149</v>
      </c>
      <c r="C8" s="16" t="s">
        <v>247</v>
      </c>
      <c r="D8" s="16" t="s">
        <v>276</v>
      </c>
      <c r="E8" s="12">
        <v>15</v>
      </c>
      <c r="F8" s="12">
        <v>1500</v>
      </c>
      <c r="G8" s="12">
        <v>10</v>
      </c>
      <c r="H8" s="12">
        <v>50</v>
      </c>
      <c r="I8" s="36"/>
      <c r="J8" s="36"/>
      <c r="K8" s="36"/>
      <c r="L8" s="36"/>
      <c r="M8" s="13"/>
      <c r="N8" s="12">
        <f t="shared" si="0"/>
        <v>0</v>
      </c>
      <c r="O8" s="12">
        <f t="shared" si="1"/>
        <v>0</v>
      </c>
      <c r="P8" s="14"/>
      <c r="Q8" s="15">
        <v>0.05</v>
      </c>
      <c r="R8" s="15">
        <f t="shared" si="2"/>
        <v>0</v>
      </c>
    </row>
    <row r="9" spans="1:18" x14ac:dyDescent="0.2">
      <c r="A9" s="11" t="s">
        <v>16</v>
      </c>
      <c r="B9" s="11" t="s">
        <v>17</v>
      </c>
      <c r="C9" s="11" t="s">
        <v>16</v>
      </c>
      <c r="D9" s="11" t="s">
        <v>275</v>
      </c>
      <c r="E9" s="12">
        <v>15</v>
      </c>
      <c r="F9" s="12">
        <v>1220</v>
      </c>
      <c r="G9" s="12">
        <v>10</v>
      </c>
      <c r="H9" s="12">
        <v>50</v>
      </c>
      <c r="I9" s="36"/>
      <c r="J9" s="36"/>
      <c r="K9" s="36">
        <v>2000</v>
      </c>
      <c r="L9" s="36">
        <v>2000</v>
      </c>
      <c r="M9" s="13"/>
      <c r="N9" s="12">
        <f t="shared" si="0"/>
        <v>4000</v>
      </c>
      <c r="O9" s="12">
        <f t="shared" si="1"/>
        <v>80</v>
      </c>
      <c r="P9" s="14"/>
      <c r="Q9" s="15">
        <v>0.04</v>
      </c>
      <c r="R9" s="15">
        <f t="shared" si="2"/>
        <v>3.2</v>
      </c>
    </row>
    <row r="10" spans="1:18" x14ac:dyDescent="0.2">
      <c r="A10" s="16" t="s">
        <v>18</v>
      </c>
      <c r="B10" s="16" t="s">
        <v>17</v>
      </c>
      <c r="C10" s="16" t="s">
        <v>19</v>
      </c>
      <c r="D10" s="16" t="s">
        <v>276</v>
      </c>
      <c r="E10" s="12">
        <v>15</v>
      </c>
      <c r="F10" s="12">
        <v>1200</v>
      </c>
      <c r="G10" s="12">
        <v>10</v>
      </c>
      <c r="H10" s="12">
        <v>50</v>
      </c>
      <c r="I10" s="36"/>
      <c r="J10" s="36"/>
      <c r="K10" s="36"/>
      <c r="L10" s="36"/>
      <c r="M10" s="13"/>
      <c r="N10" s="12">
        <f t="shared" si="0"/>
        <v>0</v>
      </c>
      <c r="O10" s="12">
        <f t="shared" si="1"/>
        <v>0</v>
      </c>
      <c r="P10" s="14"/>
      <c r="Q10" s="15">
        <v>0.04</v>
      </c>
      <c r="R10" s="15">
        <f t="shared" si="2"/>
        <v>0</v>
      </c>
    </row>
    <row r="11" spans="1:18" x14ac:dyDescent="0.2">
      <c r="A11" s="11" t="s">
        <v>20</v>
      </c>
      <c r="B11" s="11" t="s">
        <v>21</v>
      </c>
      <c r="C11" s="11" t="s">
        <v>20</v>
      </c>
      <c r="D11" s="11" t="s">
        <v>275</v>
      </c>
      <c r="E11" s="12">
        <v>15</v>
      </c>
      <c r="F11" s="12">
        <v>915</v>
      </c>
      <c r="G11" s="12">
        <v>10</v>
      </c>
      <c r="H11" s="12">
        <v>100</v>
      </c>
      <c r="I11" s="36"/>
      <c r="J11" s="36"/>
      <c r="K11" s="36">
        <v>1800</v>
      </c>
      <c r="L11" s="36">
        <v>2000</v>
      </c>
      <c r="M11" s="13"/>
      <c r="N11" s="12">
        <f t="shared" si="0"/>
        <v>3800</v>
      </c>
      <c r="O11" s="12">
        <f t="shared" si="1"/>
        <v>38</v>
      </c>
      <c r="P11" s="14"/>
      <c r="Q11" s="15">
        <v>0.05</v>
      </c>
      <c r="R11" s="15">
        <f t="shared" si="2"/>
        <v>1.9000000000000001</v>
      </c>
    </row>
    <row r="12" spans="1:18" x14ac:dyDescent="0.2">
      <c r="A12" s="16" t="s">
        <v>22</v>
      </c>
      <c r="B12" s="16" t="s">
        <v>21</v>
      </c>
      <c r="C12" s="16" t="s">
        <v>23</v>
      </c>
      <c r="D12" s="16" t="s">
        <v>276</v>
      </c>
      <c r="E12" s="12">
        <v>15</v>
      </c>
      <c r="F12" s="12">
        <v>900</v>
      </c>
      <c r="G12" s="12">
        <v>10</v>
      </c>
      <c r="H12" s="12">
        <v>100</v>
      </c>
      <c r="I12" s="36"/>
      <c r="J12" s="36"/>
      <c r="K12" s="36"/>
      <c r="L12" s="36"/>
      <c r="M12" s="13"/>
      <c r="N12" s="12">
        <f t="shared" si="0"/>
        <v>0</v>
      </c>
      <c r="O12" s="12">
        <f t="shared" si="1"/>
        <v>0</v>
      </c>
      <c r="P12" s="14"/>
      <c r="Q12" s="15">
        <v>0.05</v>
      </c>
      <c r="R12" s="15">
        <f t="shared" si="2"/>
        <v>0</v>
      </c>
    </row>
    <row r="13" spans="1:18" x14ac:dyDescent="0.2">
      <c r="A13" s="13" t="s">
        <v>166</v>
      </c>
      <c r="B13" s="13" t="s">
        <v>21</v>
      </c>
      <c r="C13" s="13">
        <v>90441800</v>
      </c>
      <c r="D13" s="36" t="s">
        <v>277</v>
      </c>
      <c r="E13" s="12" t="s">
        <v>167</v>
      </c>
      <c r="F13" s="12">
        <v>900</v>
      </c>
      <c r="G13" s="12">
        <v>10</v>
      </c>
      <c r="H13" s="12">
        <v>100</v>
      </c>
      <c r="I13" s="36"/>
      <c r="J13" s="36">
        <v>200</v>
      </c>
      <c r="K13" s="36"/>
      <c r="L13" s="36"/>
      <c r="M13" s="13"/>
      <c r="N13" s="12">
        <f t="shared" si="0"/>
        <v>200</v>
      </c>
      <c r="O13" s="12">
        <f t="shared" si="1"/>
        <v>2</v>
      </c>
      <c r="P13" s="14"/>
      <c r="Q13" s="15">
        <v>0.05</v>
      </c>
      <c r="R13" s="15">
        <f t="shared" si="2"/>
        <v>0.1</v>
      </c>
    </row>
    <row r="14" spans="1:18" x14ac:dyDescent="0.2">
      <c r="A14" s="11" t="s">
        <v>150</v>
      </c>
      <c r="B14" s="11" t="s">
        <v>151</v>
      </c>
      <c r="C14" s="11" t="s">
        <v>150</v>
      </c>
      <c r="D14" s="11" t="s">
        <v>275</v>
      </c>
      <c r="E14" s="12">
        <v>15</v>
      </c>
      <c r="F14" s="12">
        <v>760</v>
      </c>
      <c r="G14" s="12">
        <v>10</v>
      </c>
      <c r="H14" s="12">
        <v>100</v>
      </c>
      <c r="I14" s="36"/>
      <c r="J14" s="36"/>
      <c r="K14" s="36"/>
      <c r="L14" s="36"/>
      <c r="M14" s="13"/>
      <c r="N14" s="12">
        <f t="shared" si="0"/>
        <v>0</v>
      </c>
      <c r="O14" s="12">
        <f t="shared" si="1"/>
        <v>0</v>
      </c>
      <c r="P14" s="14"/>
      <c r="Q14" s="15">
        <v>0.04</v>
      </c>
      <c r="R14" s="15">
        <f t="shared" si="2"/>
        <v>0</v>
      </c>
    </row>
    <row r="15" spans="1:18" x14ac:dyDescent="0.2">
      <c r="A15" s="16" t="s">
        <v>152</v>
      </c>
      <c r="B15" s="16" t="s">
        <v>151</v>
      </c>
      <c r="C15" s="16" t="s">
        <v>153</v>
      </c>
      <c r="D15" s="16" t="s">
        <v>276</v>
      </c>
      <c r="E15" s="12">
        <v>15</v>
      </c>
      <c r="F15" s="12">
        <v>750</v>
      </c>
      <c r="G15" s="12">
        <v>10</v>
      </c>
      <c r="H15" s="12">
        <v>100</v>
      </c>
      <c r="I15" s="36"/>
      <c r="J15" s="36"/>
      <c r="K15" s="36"/>
      <c r="L15" s="36"/>
      <c r="M15" s="13"/>
      <c r="N15" s="12">
        <f t="shared" si="0"/>
        <v>0</v>
      </c>
      <c r="O15" s="12">
        <f t="shared" si="1"/>
        <v>0</v>
      </c>
      <c r="P15" s="14"/>
      <c r="Q15" s="15">
        <v>0.04</v>
      </c>
      <c r="R15" s="15">
        <f t="shared" si="2"/>
        <v>0</v>
      </c>
    </row>
    <row r="16" spans="1:18" x14ac:dyDescent="0.2">
      <c r="A16" s="11" t="s">
        <v>24</v>
      </c>
      <c r="B16" s="11" t="s">
        <v>25</v>
      </c>
      <c r="C16" s="11" t="s">
        <v>24</v>
      </c>
      <c r="D16" s="11" t="s">
        <v>275</v>
      </c>
      <c r="E16" s="12">
        <v>15</v>
      </c>
      <c r="F16" s="12">
        <v>610</v>
      </c>
      <c r="G16" s="12">
        <v>10</v>
      </c>
      <c r="H16" s="12">
        <v>100</v>
      </c>
      <c r="I16" s="36"/>
      <c r="J16" s="36"/>
      <c r="K16" s="36"/>
      <c r="L16" s="36">
        <v>2000</v>
      </c>
      <c r="M16" s="13"/>
      <c r="N16" s="12">
        <f t="shared" si="0"/>
        <v>2000</v>
      </c>
      <c r="O16" s="12">
        <f t="shared" si="1"/>
        <v>20</v>
      </c>
      <c r="P16" s="14"/>
      <c r="Q16" s="15">
        <v>0.04</v>
      </c>
      <c r="R16" s="15">
        <f t="shared" si="2"/>
        <v>0.8</v>
      </c>
    </row>
    <row r="17" spans="1:20" x14ac:dyDescent="0.2">
      <c r="A17" s="36" t="s">
        <v>168</v>
      </c>
      <c r="B17" s="36" t="s">
        <v>25</v>
      </c>
      <c r="C17" s="36">
        <v>90441600</v>
      </c>
      <c r="D17" s="36" t="s">
        <v>277</v>
      </c>
      <c r="E17" s="12" t="s">
        <v>167</v>
      </c>
      <c r="F17" s="12">
        <v>600</v>
      </c>
      <c r="G17" s="12">
        <v>10</v>
      </c>
      <c r="H17" s="12">
        <v>100</v>
      </c>
      <c r="I17" s="36"/>
      <c r="J17" s="36"/>
      <c r="K17" s="36"/>
      <c r="L17" s="36"/>
      <c r="M17" s="13"/>
      <c r="N17" s="12">
        <f t="shared" si="0"/>
        <v>0</v>
      </c>
      <c r="O17" s="12">
        <f t="shared" si="1"/>
        <v>0</v>
      </c>
      <c r="P17" s="14"/>
      <c r="Q17" s="15">
        <v>0.04</v>
      </c>
      <c r="R17" s="15">
        <f t="shared" si="2"/>
        <v>0</v>
      </c>
    </row>
    <row r="18" spans="1:20" x14ac:dyDescent="0.2">
      <c r="A18" s="11" t="s">
        <v>26</v>
      </c>
      <c r="B18" s="11" t="s">
        <v>27</v>
      </c>
      <c r="C18" s="11" t="s">
        <v>26</v>
      </c>
      <c r="D18" s="11" t="s">
        <v>275</v>
      </c>
      <c r="E18" s="12">
        <v>15</v>
      </c>
      <c r="F18" s="12">
        <v>457</v>
      </c>
      <c r="G18" s="12">
        <v>10</v>
      </c>
      <c r="H18" s="12">
        <v>200</v>
      </c>
      <c r="I18" s="36"/>
      <c r="J18" s="36">
        <v>2200</v>
      </c>
      <c r="K18" s="36">
        <v>2000</v>
      </c>
      <c r="L18" s="36">
        <v>2000</v>
      </c>
      <c r="M18" s="13"/>
      <c r="N18" s="12">
        <f t="shared" si="0"/>
        <v>6200</v>
      </c>
      <c r="O18" s="12">
        <f t="shared" si="1"/>
        <v>31</v>
      </c>
      <c r="P18" s="14"/>
      <c r="Q18" s="15">
        <v>0.05</v>
      </c>
      <c r="R18" s="15">
        <f t="shared" si="2"/>
        <v>1.55</v>
      </c>
    </row>
    <row r="19" spans="1:20" x14ac:dyDescent="0.2">
      <c r="A19" s="36" t="s">
        <v>169</v>
      </c>
      <c r="B19" s="36" t="s">
        <v>27</v>
      </c>
      <c r="C19" s="36">
        <v>90441400</v>
      </c>
      <c r="D19" s="36" t="s">
        <v>277</v>
      </c>
      <c r="E19" s="12" t="s">
        <v>167</v>
      </c>
      <c r="F19" s="12">
        <v>450</v>
      </c>
      <c r="G19" s="12">
        <v>10</v>
      </c>
      <c r="H19" s="12">
        <v>200</v>
      </c>
      <c r="I19" s="36"/>
      <c r="J19" s="36">
        <v>1400</v>
      </c>
      <c r="K19" s="36"/>
      <c r="L19" s="36"/>
      <c r="M19" s="13"/>
      <c r="N19" s="12">
        <f t="shared" si="0"/>
        <v>1400</v>
      </c>
      <c r="O19" s="12">
        <f t="shared" si="1"/>
        <v>7</v>
      </c>
      <c r="P19" s="14"/>
      <c r="Q19" s="15">
        <v>0.05</v>
      </c>
      <c r="R19" s="15">
        <f t="shared" si="2"/>
        <v>0.35000000000000003</v>
      </c>
    </row>
    <row r="20" spans="1:20" x14ac:dyDescent="0.2">
      <c r="A20" s="11" t="s">
        <v>258</v>
      </c>
      <c r="B20" s="11" t="s">
        <v>259</v>
      </c>
      <c r="C20" s="11" t="s">
        <v>258</v>
      </c>
      <c r="D20" s="11" t="s">
        <v>275</v>
      </c>
      <c r="E20" s="12">
        <v>15</v>
      </c>
      <c r="F20" s="12">
        <v>375</v>
      </c>
      <c r="G20" s="12">
        <v>10</v>
      </c>
      <c r="H20" s="12">
        <v>200</v>
      </c>
      <c r="I20" s="36"/>
      <c r="J20" s="36"/>
      <c r="K20" s="36"/>
      <c r="L20" s="36"/>
      <c r="M20" s="13"/>
      <c r="N20" s="12">
        <f t="shared" si="0"/>
        <v>0</v>
      </c>
      <c r="O20" s="12">
        <f t="shared" si="1"/>
        <v>0</v>
      </c>
      <c r="P20" s="14"/>
      <c r="Q20" s="15">
        <v>0.06</v>
      </c>
      <c r="R20" s="15">
        <f t="shared" si="2"/>
        <v>0</v>
      </c>
      <c r="S20" s="43">
        <f>SUM(R5:R20)</f>
        <v>7.8999999999999995</v>
      </c>
      <c r="T20" s="3">
        <f>S20*100/$S$151</f>
        <v>13.816019587268276</v>
      </c>
    </row>
    <row r="21" spans="1:20" ht="15" x14ac:dyDescent="0.2">
      <c r="A21" s="17" t="s">
        <v>28</v>
      </c>
      <c r="B21" s="17"/>
      <c r="C21" s="18"/>
      <c r="D21" s="18"/>
      <c r="E21" s="19"/>
      <c r="F21" s="12"/>
      <c r="G21" s="20"/>
      <c r="H21" s="20"/>
      <c r="I21" s="36"/>
      <c r="J21" s="36"/>
      <c r="K21" s="36"/>
      <c r="L21" s="36"/>
      <c r="M21" s="21"/>
      <c r="N21" s="12"/>
      <c r="O21" s="12"/>
      <c r="P21" s="14"/>
      <c r="Q21" s="12"/>
      <c r="R21" s="15"/>
    </row>
    <row r="22" spans="1:20" x14ac:dyDescent="0.2">
      <c r="A22" s="11" t="s">
        <v>242</v>
      </c>
      <c r="B22" s="11" t="s">
        <v>243</v>
      </c>
      <c r="C22" s="11" t="s">
        <v>242</v>
      </c>
      <c r="D22" s="11" t="s">
        <v>275</v>
      </c>
      <c r="E22" s="12">
        <v>20</v>
      </c>
      <c r="F22" s="12">
        <v>2400</v>
      </c>
      <c r="G22" s="12">
        <v>10</v>
      </c>
      <c r="H22" s="12">
        <v>50</v>
      </c>
      <c r="I22" s="36"/>
      <c r="J22" s="36"/>
      <c r="K22" s="36"/>
      <c r="L22" s="36"/>
      <c r="M22" s="13"/>
      <c r="N22" s="12">
        <f t="shared" ref="N22:N44" si="3">SUM(I22:M22)</f>
        <v>0</v>
      </c>
      <c r="O22" s="12">
        <f t="shared" ref="O22:O44" si="4">$N22/$H22</f>
        <v>0</v>
      </c>
      <c r="P22" s="14"/>
      <c r="Q22" s="15">
        <v>7.0000000000000007E-2</v>
      </c>
      <c r="R22" s="15">
        <f t="shared" ref="R22:R44" si="5">$O22*$Q22</f>
        <v>0</v>
      </c>
    </row>
    <row r="23" spans="1:20" x14ac:dyDescent="0.2">
      <c r="A23" s="11" t="s">
        <v>212</v>
      </c>
      <c r="B23" s="11" t="s">
        <v>213</v>
      </c>
      <c r="C23" s="11" t="s">
        <v>212</v>
      </c>
      <c r="D23" s="11" t="s">
        <v>275</v>
      </c>
      <c r="E23" s="12">
        <v>20</v>
      </c>
      <c r="F23" s="12">
        <v>2100</v>
      </c>
      <c r="G23" s="12">
        <v>10</v>
      </c>
      <c r="H23" s="12">
        <v>50</v>
      </c>
      <c r="I23" s="36"/>
      <c r="J23" s="36"/>
      <c r="K23" s="36"/>
      <c r="L23" s="36"/>
      <c r="M23" s="13"/>
      <c r="N23" s="12">
        <f t="shared" si="3"/>
        <v>0</v>
      </c>
      <c r="O23" s="12">
        <f t="shared" si="4"/>
        <v>0</v>
      </c>
      <c r="P23" s="14"/>
      <c r="Q23" s="15">
        <v>7.0000000000000007E-2</v>
      </c>
      <c r="R23" s="15">
        <f t="shared" si="5"/>
        <v>0</v>
      </c>
    </row>
    <row r="24" spans="1:20" x14ac:dyDescent="0.2">
      <c r="A24" s="22" t="s">
        <v>248</v>
      </c>
      <c r="B24" s="22" t="s">
        <v>213</v>
      </c>
      <c r="C24" s="22" t="s">
        <v>249</v>
      </c>
      <c r="D24" s="22" t="s">
        <v>276</v>
      </c>
      <c r="E24" s="12">
        <v>20</v>
      </c>
      <c r="F24" s="12">
        <v>2100</v>
      </c>
      <c r="G24" s="12">
        <v>10</v>
      </c>
      <c r="H24" s="12">
        <v>50</v>
      </c>
      <c r="I24" s="36"/>
      <c r="J24" s="36"/>
      <c r="K24" s="36"/>
      <c r="L24" s="36"/>
      <c r="M24" s="13"/>
      <c r="N24" s="12">
        <f t="shared" si="3"/>
        <v>0</v>
      </c>
      <c r="O24" s="12">
        <f t="shared" si="4"/>
        <v>0</v>
      </c>
      <c r="P24" s="14"/>
      <c r="Q24" s="15">
        <v>7.0000000000000007E-2</v>
      </c>
      <c r="R24" s="15">
        <f t="shared" si="5"/>
        <v>0</v>
      </c>
    </row>
    <row r="25" spans="1:20" x14ac:dyDescent="0.2">
      <c r="A25" s="11" t="s">
        <v>214</v>
      </c>
      <c r="B25" s="11" t="s">
        <v>30</v>
      </c>
      <c r="C25" s="11" t="s">
        <v>214</v>
      </c>
      <c r="D25" s="11" t="s">
        <v>275</v>
      </c>
      <c r="E25" s="12">
        <v>20</v>
      </c>
      <c r="F25" s="12">
        <v>1800</v>
      </c>
      <c r="G25" s="12">
        <v>10</v>
      </c>
      <c r="H25" s="12">
        <v>50</v>
      </c>
      <c r="I25" s="36"/>
      <c r="J25" s="36"/>
      <c r="K25" s="36"/>
      <c r="L25" s="36"/>
      <c r="M25" s="13"/>
      <c r="N25" s="12">
        <f t="shared" si="3"/>
        <v>0</v>
      </c>
      <c r="O25" s="12">
        <f t="shared" si="4"/>
        <v>0</v>
      </c>
      <c r="P25" s="14"/>
      <c r="Q25" s="15">
        <v>0.09</v>
      </c>
      <c r="R25" s="15">
        <f t="shared" si="5"/>
        <v>0</v>
      </c>
    </row>
    <row r="26" spans="1:20" x14ac:dyDescent="0.2">
      <c r="A26" s="22" t="s">
        <v>29</v>
      </c>
      <c r="B26" s="22" t="s">
        <v>30</v>
      </c>
      <c r="C26" s="22" t="s">
        <v>31</v>
      </c>
      <c r="D26" s="22" t="s">
        <v>276</v>
      </c>
      <c r="E26" s="12">
        <v>20</v>
      </c>
      <c r="F26" s="12">
        <v>1800</v>
      </c>
      <c r="G26" s="12">
        <v>10</v>
      </c>
      <c r="H26" s="12">
        <v>50</v>
      </c>
      <c r="I26" s="36"/>
      <c r="J26" s="36"/>
      <c r="K26" s="36"/>
      <c r="L26" s="36"/>
      <c r="M26" s="13"/>
      <c r="N26" s="12">
        <f t="shared" si="3"/>
        <v>0</v>
      </c>
      <c r="O26" s="12">
        <f t="shared" si="4"/>
        <v>0</v>
      </c>
      <c r="P26" s="14"/>
      <c r="Q26" s="15">
        <v>0.09</v>
      </c>
      <c r="R26" s="15">
        <f t="shared" si="5"/>
        <v>0</v>
      </c>
    </row>
    <row r="27" spans="1:20" x14ac:dyDescent="0.2">
      <c r="A27" s="11" t="s">
        <v>32</v>
      </c>
      <c r="B27" s="11" t="s">
        <v>33</v>
      </c>
      <c r="C27" s="11" t="s">
        <v>32</v>
      </c>
      <c r="D27" s="11" t="s">
        <v>275</v>
      </c>
      <c r="E27" s="12">
        <v>20</v>
      </c>
      <c r="F27" s="12">
        <v>1524</v>
      </c>
      <c r="G27" s="12">
        <v>10</v>
      </c>
      <c r="H27" s="12">
        <v>50</v>
      </c>
      <c r="I27" s="36"/>
      <c r="J27" s="36"/>
      <c r="K27" s="36"/>
      <c r="L27" s="36"/>
      <c r="M27" s="13"/>
      <c r="N27" s="12">
        <f t="shared" si="3"/>
        <v>0</v>
      </c>
      <c r="O27" s="12">
        <f t="shared" si="4"/>
        <v>0</v>
      </c>
      <c r="P27" s="14"/>
      <c r="Q27" s="15">
        <v>7.0000000000000007E-2</v>
      </c>
      <c r="R27" s="15">
        <f t="shared" si="5"/>
        <v>0</v>
      </c>
    </row>
    <row r="28" spans="1:20" x14ac:dyDescent="0.2">
      <c r="A28" s="23" t="s">
        <v>34</v>
      </c>
      <c r="B28" s="11" t="s">
        <v>35</v>
      </c>
      <c r="C28" s="11" t="s">
        <v>34</v>
      </c>
      <c r="D28" s="11" t="s">
        <v>275</v>
      </c>
      <c r="E28" s="12">
        <v>20</v>
      </c>
      <c r="F28" s="12">
        <v>1220</v>
      </c>
      <c r="G28" s="12">
        <v>10</v>
      </c>
      <c r="H28" s="12">
        <v>50</v>
      </c>
      <c r="I28" s="36"/>
      <c r="J28" s="36">
        <v>300</v>
      </c>
      <c r="K28" s="36">
        <v>1000</v>
      </c>
      <c r="L28" s="36">
        <v>1000</v>
      </c>
      <c r="M28" s="13"/>
      <c r="N28" s="12">
        <f t="shared" si="3"/>
        <v>2300</v>
      </c>
      <c r="O28" s="12">
        <f t="shared" si="4"/>
        <v>46</v>
      </c>
      <c r="P28" s="14"/>
      <c r="Q28" s="15">
        <v>0.06</v>
      </c>
      <c r="R28" s="15">
        <f t="shared" si="5"/>
        <v>2.76</v>
      </c>
    </row>
    <row r="29" spans="1:20" x14ac:dyDescent="0.2">
      <c r="A29" s="16" t="s">
        <v>36</v>
      </c>
      <c r="B29" s="16" t="s">
        <v>35</v>
      </c>
      <c r="C29" s="16" t="s">
        <v>37</v>
      </c>
      <c r="D29" s="16" t="s">
        <v>276</v>
      </c>
      <c r="E29" s="12">
        <v>20</v>
      </c>
      <c r="F29" s="12">
        <v>1200</v>
      </c>
      <c r="G29" s="12">
        <v>10</v>
      </c>
      <c r="H29" s="12">
        <v>50</v>
      </c>
      <c r="I29" s="36"/>
      <c r="J29" s="36"/>
      <c r="K29" s="36"/>
      <c r="L29" s="36"/>
      <c r="M29" s="13"/>
      <c r="N29" s="12">
        <f t="shared" si="3"/>
        <v>0</v>
      </c>
      <c r="O29" s="12">
        <f t="shared" si="4"/>
        <v>0</v>
      </c>
      <c r="P29" s="14"/>
      <c r="Q29" s="15">
        <v>0.06</v>
      </c>
      <c r="R29" s="15">
        <f t="shared" si="5"/>
        <v>0</v>
      </c>
    </row>
    <row r="30" spans="1:20" x14ac:dyDescent="0.2">
      <c r="A30" s="11" t="s">
        <v>38</v>
      </c>
      <c r="B30" s="11" t="s">
        <v>39</v>
      </c>
      <c r="C30" s="11" t="s">
        <v>38</v>
      </c>
      <c r="D30" s="11" t="s">
        <v>275</v>
      </c>
      <c r="E30" s="12">
        <v>20</v>
      </c>
      <c r="F30" s="12">
        <v>915</v>
      </c>
      <c r="G30" s="12">
        <v>10</v>
      </c>
      <c r="H30" s="12">
        <v>50</v>
      </c>
      <c r="I30" s="36"/>
      <c r="J30" s="36"/>
      <c r="K30" s="36">
        <v>1000</v>
      </c>
      <c r="L30" s="36">
        <v>1000</v>
      </c>
      <c r="M30" s="13"/>
      <c r="N30" s="12">
        <f t="shared" si="3"/>
        <v>2000</v>
      </c>
      <c r="O30" s="12">
        <f t="shared" si="4"/>
        <v>40</v>
      </c>
      <c r="P30" s="14"/>
      <c r="Q30" s="15">
        <v>0.04</v>
      </c>
      <c r="R30" s="15">
        <f t="shared" si="5"/>
        <v>1.6</v>
      </c>
    </row>
    <row r="31" spans="1:20" x14ac:dyDescent="0.2">
      <c r="A31" s="16" t="s">
        <v>40</v>
      </c>
      <c r="B31" s="16" t="s">
        <v>39</v>
      </c>
      <c r="C31" s="16" t="s">
        <v>41</v>
      </c>
      <c r="D31" s="16" t="s">
        <v>276</v>
      </c>
      <c r="E31" s="12">
        <v>20</v>
      </c>
      <c r="F31" s="12">
        <v>900</v>
      </c>
      <c r="G31" s="12">
        <v>10</v>
      </c>
      <c r="H31" s="12">
        <v>50</v>
      </c>
      <c r="I31" s="36"/>
      <c r="J31" s="36"/>
      <c r="K31" s="36"/>
      <c r="L31" s="36"/>
      <c r="M31" s="13"/>
      <c r="N31" s="12">
        <f t="shared" si="3"/>
        <v>0</v>
      </c>
      <c r="O31" s="12">
        <f t="shared" si="4"/>
        <v>0</v>
      </c>
      <c r="P31" s="14"/>
      <c r="Q31" s="15">
        <v>0.04</v>
      </c>
      <c r="R31" s="15">
        <f t="shared" si="5"/>
        <v>0</v>
      </c>
    </row>
    <row r="32" spans="1:20" x14ac:dyDescent="0.2">
      <c r="A32" s="36" t="s">
        <v>170</v>
      </c>
      <c r="B32" s="36" t="s">
        <v>39</v>
      </c>
      <c r="C32" s="36">
        <v>90442800</v>
      </c>
      <c r="D32" s="36" t="s">
        <v>277</v>
      </c>
      <c r="E32" s="12" t="s">
        <v>46</v>
      </c>
      <c r="F32" s="12">
        <v>900</v>
      </c>
      <c r="G32" s="12">
        <v>10</v>
      </c>
      <c r="H32" s="12">
        <v>50</v>
      </c>
      <c r="I32" s="36"/>
      <c r="J32" s="36"/>
      <c r="K32" s="36">
        <v>3000</v>
      </c>
      <c r="L32" s="36">
        <v>3000</v>
      </c>
      <c r="M32" s="13"/>
      <c r="N32" s="12">
        <f t="shared" si="3"/>
        <v>6000</v>
      </c>
      <c r="O32" s="12">
        <f t="shared" si="4"/>
        <v>120</v>
      </c>
      <c r="P32" s="14"/>
      <c r="Q32" s="15">
        <v>0.04</v>
      </c>
      <c r="R32" s="15">
        <f t="shared" si="5"/>
        <v>4.8</v>
      </c>
    </row>
    <row r="33" spans="1:20" x14ac:dyDescent="0.2">
      <c r="A33" s="11" t="s">
        <v>154</v>
      </c>
      <c r="B33" s="11" t="s">
        <v>43</v>
      </c>
      <c r="C33" s="11" t="s">
        <v>154</v>
      </c>
      <c r="D33" s="11" t="s">
        <v>275</v>
      </c>
      <c r="E33" s="12">
        <v>20</v>
      </c>
      <c r="F33" s="12">
        <v>760</v>
      </c>
      <c r="G33" s="12">
        <v>10</v>
      </c>
      <c r="H33" s="12">
        <v>100</v>
      </c>
      <c r="I33" s="36"/>
      <c r="J33" s="36"/>
      <c r="K33" s="36"/>
      <c r="L33" s="36"/>
      <c r="M33" s="13"/>
      <c r="N33" s="12">
        <f t="shared" si="3"/>
        <v>0</v>
      </c>
      <c r="O33" s="12">
        <f t="shared" si="4"/>
        <v>0</v>
      </c>
      <c r="P33" s="14"/>
      <c r="Q33" s="15">
        <v>7.0000000000000007E-2</v>
      </c>
      <c r="R33" s="15">
        <f t="shared" si="5"/>
        <v>0</v>
      </c>
    </row>
    <row r="34" spans="1:20" x14ac:dyDescent="0.2">
      <c r="A34" s="16" t="s">
        <v>42</v>
      </c>
      <c r="B34" s="16" t="s">
        <v>43</v>
      </c>
      <c r="C34" s="16" t="s">
        <v>44</v>
      </c>
      <c r="D34" s="16" t="s">
        <v>276</v>
      </c>
      <c r="E34" s="12">
        <v>20</v>
      </c>
      <c r="F34" s="12">
        <v>750</v>
      </c>
      <c r="G34" s="12">
        <v>10</v>
      </c>
      <c r="H34" s="12">
        <v>100</v>
      </c>
      <c r="I34" s="36"/>
      <c r="J34" s="36"/>
      <c r="K34" s="36"/>
      <c r="L34" s="36"/>
      <c r="M34" s="13"/>
      <c r="N34" s="12">
        <f t="shared" si="3"/>
        <v>0</v>
      </c>
      <c r="O34" s="12">
        <f t="shared" si="4"/>
        <v>0</v>
      </c>
      <c r="P34" s="14"/>
      <c r="Q34" s="15">
        <v>7.0000000000000007E-2</v>
      </c>
      <c r="R34" s="15">
        <f t="shared" si="5"/>
        <v>0</v>
      </c>
    </row>
    <row r="35" spans="1:20" x14ac:dyDescent="0.2">
      <c r="A35" s="36" t="s">
        <v>45</v>
      </c>
      <c r="B35" s="36" t="s">
        <v>43</v>
      </c>
      <c r="C35" s="36">
        <v>90442700</v>
      </c>
      <c r="D35" s="36" t="s">
        <v>277</v>
      </c>
      <c r="E35" s="12" t="s">
        <v>46</v>
      </c>
      <c r="F35" s="12">
        <v>750</v>
      </c>
      <c r="G35" s="12">
        <v>10</v>
      </c>
      <c r="H35" s="12">
        <v>100</v>
      </c>
      <c r="I35" s="36"/>
      <c r="J35" s="36">
        <v>200</v>
      </c>
      <c r="K35" s="36"/>
      <c r="L35" s="36"/>
      <c r="M35" s="13"/>
      <c r="N35" s="12">
        <f t="shared" si="3"/>
        <v>200</v>
      </c>
      <c r="O35" s="12">
        <f t="shared" si="4"/>
        <v>2</v>
      </c>
      <c r="P35" s="14"/>
      <c r="Q35" s="15">
        <v>7.0000000000000007E-2</v>
      </c>
      <c r="R35" s="15">
        <f t="shared" si="5"/>
        <v>0.14000000000000001</v>
      </c>
    </row>
    <row r="36" spans="1:20" x14ac:dyDescent="0.2">
      <c r="A36" s="11" t="s">
        <v>47</v>
      </c>
      <c r="B36" s="11" t="s">
        <v>48</v>
      </c>
      <c r="C36" s="11" t="s">
        <v>47</v>
      </c>
      <c r="D36" s="11" t="s">
        <v>275</v>
      </c>
      <c r="E36" s="12">
        <v>20</v>
      </c>
      <c r="F36" s="12">
        <v>610</v>
      </c>
      <c r="G36" s="12">
        <v>10</v>
      </c>
      <c r="H36" s="12">
        <v>100</v>
      </c>
      <c r="I36" s="36"/>
      <c r="J36" s="36">
        <v>200</v>
      </c>
      <c r="K36" s="36">
        <v>2000</v>
      </c>
      <c r="L36" s="36">
        <v>1000</v>
      </c>
      <c r="M36" s="13"/>
      <c r="N36" s="12">
        <f t="shared" si="3"/>
        <v>3200</v>
      </c>
      <c r="O36" s="12">
        <f t="shared" si="4"/>
        <v>32</v>
      </c>
      <c r="P36" s="14"/>
      <c r="Q36" s="15">
        <v>0.06</v>
      </c>
      <c r="R36" s="15">
        <f t="shared" si="5"/>
        <v>1.92</v>
      </c>
    </row>
    <row r="37" spans="1:20" x14ac:dyDescent="0.2">
      <c r="A37" s="16" t="s">
        <v>250</v>
      </c>
      <c r="B37" s="16" t="s">
        <v>48</v>
      </c>
      <c r="C37" s="16" t="s">
        <v>251</v>
      </c>
      <c r="D37" s="16" t="s">
        <v>276</v>
      </c>
      <c r="E37" s="12">
        <v>20</v>
      </c>
      <c r="F37" s="12">
        <v>600</v>
      </c>
      <c r="G37" s="12">
        <v>10</v>
      </c>
      <c r="H37" s="12">
        <v>100</v>
      </c>
      <c r="I37" s="36"/>
      <c r="J37" s="36"/>
      <c r="K37" s="36"/>
      <c r="L37" s="36"/>
      <c r="M37" s="13"/>
      <c r="N37" s="12">
        <f t="shared" si="3"/>
        <v>0</v>
      </c>
      <c r="O37" s="12">
        <f t="shared" si="4"/>
        <v>0</v>
      </c>
      <c r="P37" s="14"/>
      <c r="Q37" s="15">
        <v>0.06</v>
      </c>
      <c r="R37" s="15">
        <f t="shared" si="5"/>
        <v>0</v>
      </c>
    </row>
    <row r="38" spans="1:20" x14ac:dyDescent="0.2">
      <c r="A38" s="36" t="s">
        <v>49</v>
      </c>
      <c r="B38" s="36" t="s">
        <v>48</v>
      </c>
      <c r="C38" s="36">
        <v>90442600</v>
      </c>
      <c r="D38" s="36" t="s">
        <v>277</v>
      </c>
      <c r="E38" s="12" t="s">
        <v>46</v>
      </c>
      <c r="F38" s="12">
        <v>600</v>
      </c>
      <c r="G38" s="12">
        <v>10</v>
      </c>
      <c r="H38" s="12">
        <v>100</v>
      </c>
      <c r="I38" s="36"/>
      <c r="J38" s="36"/>
      <c r="K38" s="36">
        <v>2000</v>
      </c>
      <c r="L38" s="36">
        <v>1000</v>
      </c>
      <c r="M38" s="13"/>
      <c r="N38" s="12">
        <f t="shared" si="3"/>
        <v>3000</v>
      </c>
      <c r="O38" s="12">
        <f t="shared" si="4"/>
        <v>30</v>
      </c>
      <c r="P38" s="14"/>
      <c r="Q38" s="15">
        <v>0.06</v>
      </c>
      <c r="R38" s="15">
        <f t="shared" si="5"/>
        <v>1.7999999999999998</v>
      </c>
    </row>
    <row r="39" spans="1:20" x14ac:dyDescent="0.2">
      <c r="A39" s="11" t="s">
        <v>50</v>
      </c>
      <c r="B39" s="11" t="s">
        <v>51</v>
      </c>
      <c r="C39" s="11" t="s">
        <v>50</v>
      </c>
      <c r="D39" s="11" t="s">
        <v>275</v>
      </c>
      <c r="E39" s="12">
        <v>20</v>
      </c>
      <c r="F39" s="12">
        <v>457</v>
      </c>
      <c r="G39" s="12">
        <v>10</v>
      </c>
      <c r="H39" s="12">
        <v>100</v>
      </c>
      <c r="I39" s="36"/>
      <c r="J39" s="36">
        <v>500</v>
      </c>
      <c r="K39" s="36"/>
      <c r="L39" s="36"/>
      <c r="M39" s="13"/>
      <c r="N39" s="12">
        <f t="shared" si="3"/>
        <v>500</v>
      </c>
      <c r="O39" s="12">
        <f t="shared" si="4"/>
        <v>5</v>
      </c>
      <c r="P39" s="14"/>
      <c r="Q39" s="15">
        <v>0.04</v>
      </c>
      <c r="R39" s="15">
        <f t="shared" si="5"/>
        <v>0.2</v>
      </c>
    </row>
    <row r="40" spans="1:20" x14ac:dyDescent="0.2">
      <c r="A40" s="16" t="s">
        <v>252</v>
      </c>
      <c r="B40" s="16" t="s">
        <v>51</v>
      </c>
      <c r="C40" s="16" t="s">
        <v>253</v>
      </c>
      <c r="D40" s="16" t="s">
        <v>276</v>
      </c>
      <c r="E40" s="12">
        <v>20</v>
      </c>
      <c r="F40" s="12">
        <v>450</v>
      </c>
      <c r="G40" s="12">
        <v>10</v>
      </c>
      <c r="H40" s="12">
        <v>100</v>
      </c>
      <c r="I40" s="36"/>
      <c r="J40" s="36"/>
      <c r="K40" s="36"/>
      <c r="L40" s="36"/>
      <c r="M40" s="13"/>
      <c r="N40" s="12">
        <f t="shared" si="3"/>
        <v>0</v>
      </c>
      <c r="O40" s="12">
        <f t="shared" si="4"/>
        <v>0</v>
      </c>
      <c r="P40" s="14"/>
      <c r="Q40" s="15">
        <v>0.04</v>
      </c>
      <c r="R40" s="15">
        <f t="shared" si="5"/>
        <v>0</v>
      </c>
    </row>
    <row r="41" spans="1:20" x14ac:dyDescent="0.2">
      <c r="A41" s="36" t="s">
        <v>171</v>
      </c>
      <c r="B41" s="36" t="s">
        <v>51</v>
      </c>
      <c r="C41" s="36">
        <v>90442400</v>
      </c>
      <c r="D41" s="36" t="s">
        <v>277</v>
      </c>
      <c r="E41" s="12" t="s">
        <v>46</v>
      </c>
      <c r="F41" s="12">
        <v>450</v>
      </c>
      <c r="G41" s="12">
        <v>10</v>
      </c>
      <c r="H41" s="12">
        <v>100</v>
      </c>
      <c r="I41" s="36"/>
      <c r="J41" s="36">
        <v>1000</v>
      </c>
      <c r="K41" s="36"/>
      <c r="L41" s="36"/>
      <c r="M41" s="13"/>
      <c r="N41" s="12">
        <f t="shared" si="3"/>
        <v>1000</v>
      </c>
      <c r="O41" s="12">
        <f t="shared" si="4"/>
        <v>10</v>
      </c>
      <c r="P41" s="14"/>
      <c r="Q41" s="15">
        <v>0.04</v>
      </c>
      <c r="R41" s="15">
        <f t="shared" si="5"/>
        <v>0.4</v>
      </c>
    </row>
    <row r="42" spans="1:20" x14ac:dyDescent="0.2">
      <c r="A42" s="36" t="s">
        <v>172</v>
      </c>
      <c r="B42" s="36" t="s">
        <v>173</v>
      </c>
      <c r="C42" s="36">
        <v>90447000</v>
      </c>
      <c r="D42" s="36" t="s">
        <v>277</v>
      </c>
      <c r="E42" s="12" t="s">
        <v>46</v>
      </c>
      <c r="F42" s="12">
        <v>240</v>
      </c>
      <c r="G42" s="12">
        <v>10</v>
      </c>
      <c r="H42" s="12">
        <v>250</v>
      </c>
      <c r="I42" s="36"/>
      <c r="J42" s="36">
        <v>4000</v>
      </c>
      <c r="K42" s="36">
        <v>10000</v>
      </c>
      <c r="L42" s="36">
        <v>10000</v>
      </c>
      <c r="M42" s="13"/>
      <c r="N42" s="12">
        <f t="shared" si="3"/>
        <v>24000</v>
      </c>
      <c r="O42" s="12">
        <f t="shared" si="4"/>
        <v>96</v>
      </c>
      <c r="P42" s="14"/>
      <c r="Q42" s="15">
        <v>0.06</v>
      </c>
      <c r="R42" s="15">
        <f t="shared" si="5"/>
        <v>5.76</v>
      </c>
    </row>
    <row r="43" spans="1:20" x14ac:dyDescent="0.2">
      <c r="A43" s="11" t="s">
        <v>260</v>
      </c>
      <c r="B43" s="11" t="s">
        <v>229</v>
      </c>
      <c r="C43" s="11" t="s">
        <v>260</v>
      </c>
      <c r="D43" s="11" t="s">
        <v>275</v>
      </c>
      <c r="E43" s="12">
        <v>20</v>
      </c>
      <c r="F43" s="12">
        <v>100</v>
      </c>
      <c r="G43" s="12">
        <v>10</v>
      </c>
      <c r="H43" s="12">
        <v>500</v>
      </c>
      <c r="I43" s="36"/>
      <c r="J43" s="36">
        <v>500</v>
      </c>
      <c r="K43" s="36">
        <v>500</v>
      </c>
      <c r="L43" s="36"/>
      <c r="M43" s="13"/>
      <c r="N43" s="12">
        <f t="shared" si="3"/>
        <v>1000</v>
      </c>
      <c r="O43" s="12">
        <f t="shared" si="4"/>
        <v>2</v>
      </c>
      <c r="P43" s="14"/>
      <c r="Q43" s="15">
        <v>0.06</v>
      </c>
      <c r="R43" s="15">
        <f t="shared" si="5"/>
        <v>0.12</v>
      </c>
    </row>
    <row r="44" spans="1:20" x14ac:dyDescent="0.2">
      <c r="A44" s="36" t="s">
        <v>228</v>
      </c>
      <c r="B44" s="36" t="s">
        <v>229</v>
      </c>
      <c r="C44" s="36">
        <v>90442100</v>
      </c>
      <c r="D44" s="36" t="s">
        <v>277</v>
      </c>
      <c r="E44" s="12" t="s">
        <v>46</v>
      </c>
      <c r="F44" s="12">
        <v>100</v>
      </c>
      <c r="G44" s="12">
        <v>10</v>
      </c>
      <c r="H44" s="12">
        <v>500</v>
      </c>
      <c r="I44" s="36"/>
      <c r="J44" s="36">
        <v>500</v>
      </c>
      <c r="K44" s="36">
        <v>500</v>
      </c>
      <c r="L44" s="36"/>
      <c r="M44" s="13"/>
      <c r="N44" s="12">
        <f t="shared" si="3"/>
        <v>1000</v>
      </c>
      <c r="O44" s="12">
        <f t="shared" si="4"/>
        <v>2</v>
      </c>
      <c r="P44" s="14"/>
      <c r="Q44" s="15">
        <v>0.06</v>
      </c>
      <c r="R44" s="15">
        <f t="shared" si="5"/>
        <v>0.12</v>
      </c>
      <c r="S44" s="43">
        <f>SUM(R22:R44)</f>
        <v>19.62</v>
      </c>
      <c r="T44" s="3">
        <f>S44*100/$S$151</f>
        <v>34.312696747114373</v>
      </c>
    </row>
    <row r="45" spans="1:20" ht="15" x14ac:dyDescent="0.2">
      <c r="A45" s="17" t="s">
        <v>52</v>
      </c>
      <c r="B45" s="17"/>
      <c r="C45" s="18"/>
      <c r="D45" s="18"/>
      <c r="E45" s="19"/>
      <c r="F45" s="24"/>
      <c r="G45" s="10"/>
      <c r="H45" s="10"/>
      <c r="I45" s="36"/>
      <c r="J45" s="36"/>
      <c r="K45" s="36"/>
      <c r="L45" s="36"/>
      <c r="M45" s="25"/>
      <c r="N45" s="12"/>
      <c r="O45" s="12"/>
      <c r="P45" s="14"/>
      <c r="Q45" s="12"/>
      <c r="R45" s="15"/>
    </row>
    <row r="46" spans="1:20" x14ac:dyDescent="0.2">
      <c r="A46" s="36" t="s">
        <v>293</v>
      </c>
      <c r="B46" s="36" t="s">
        <v>294</v>
      </c>
      <c r="C46" s="36">
        <v>90443000</v>
      </c>
      <c r="D46" s="36" t="s">
        <v>277</v>
      </c>
      <c r="E46" s="12" t="s">
        <v>63</v>
      </c>
      <c r="F46" s="12">
        <v>2100</v>
      </c>
      <c r="G46" s="12">
        <v>10</v>
      </c>
      <c r="H46" s="12">
        <v>50</v>
      </c>
      <c r="I46" s="36"/>
      <c r="J46" s="36"/>
      <c r="K46" s="36"/>
      <c r="L46" s="36"/>
      <c r="M46" s="13"/>
      <c r="N46" s="12">
        <f t="shared" ref="N46:N66" si="6">SUM(I46:M46)</f>
        <v>0</v>
      </c>
      <c r="O46" s="12">
        <f t="shared" ref="O46:O66" si="7">$N46/$H46</f>
        <v>0</v>
      </c>
      <c r="P46" s="14"/>
      <c r="Q46" s="15"/>
      <c r="R46" s="15">
        <f t="shared" ref="R46:R66" si="8">$O46*$Q46</f>
        <v>0</v>
      </c>
    </row>
    <row r="47" spans="1:20" x14ac:dyDescent="0.2">
      <c r="A47" s="11" t="s">
        <v>193</v>
      </c>
      <c r="B47" s="11" t="s">
        <v>175</v>
      </c>
      <c r="C47" s="11" t="s">
        <v>193</v>
      </c>
      <c r="D47" s="11" t="s">
        <v>275</v>
      </c>
      <c r="E47" s="12">
        <v>25</v>
      </c>
      <c r="F47" s="12">
        <v>1800</v>
      </c>
      <c r="G47" s="12">
        <v>10</v>
      </c>
      <c r="H47" s="12">
        <v>50</v>
      </c>
      <c r="I47" s="36"/>
      <c r="J47" s="36"/>
      <c r="K47" s="36"/>
      <c r="L47" s="36"/>
      <c r="M47" s="13"/>
      <c r="N47" s="12">
        <f t="shared" si="6"/>
        <v>0</v>
      </c>
      <c r="O47" s="12">
        <f t="shared" si="7"/>
        <v>0</v>
      </c>
      <c r="P47" s="14"/>
      <c r="Q47" s="15">
        <v>0.12</v>
      </c>
      <c r="R47" s="15">
        <f t="shared" si="8"/>
        <v>0</v>
      </c>
    </row>
    <row r="48" spans="1:20" x14ac:dyDescent="0.2">
      <c r="A48" s="36" t="s">
        <v>174</v>
      </c>
      <c r="B48" s="36" t="s">
        <v>175</v>
      </c>
      <c r="C48" s="36">
        <v>90443900</v>
      </c>
      <c r="D48" s="36" t="s">
        <v>277</v>
      </c>
      <c r="E48" s="12" t="s">
        <v>63</v>
      </c>
      <c r="F48" s="12">
        <v>1800</v>
      </c>
      <c r="G48" s="12">
        <v>10</v>
      </c>
      <c r="H48" s="12">
        <v>50</v>
      </c>
      <c r="I48" s="36"/>
      <c r="J48" s="36">
        <v>200</v>
      </c>
      <c r="K48" s="36"/>
      <c r="L48" s="36"/>
      <c r="M48" s="13"/>
      <c r="N48" s="12">
        <f t="shared" si="6"/>
        <v>200</v>
      </c>
      <c r="O48" s="12">
        <f t="shared" si="7"/>
        <v>4</v>
      </c>
      <c r="P48" s="14"/>
      <c r="Q48" s="15">
        <v>0.12</v>
      </c>
      <c r="R48" s="15">
        <f t="shared" si="8"/>
        <v>0.48</v>
      </c>
    </row>
    <row r="49" spans="1:18" x14ac:dyDescent="0.2">
      <c r="A49" s="11" t="s">
        <v>254</v>
      </c>
      <c r="B49" s="11" t="s">
        <v>255</v>
      </c>
      <c r="C49" s="11" t="s">
        <v>254</v>
      </c>
      <c r="D49" s="11" t="s">
        <v>275</v>
      </c>
      <c r="E49" s="12">
        <v>25</v>
      </c>
      <c r="F49" s="12">
        <v>1650</v>
      </c>
      <c r="G49" s="12">
        <v>10</v>
      </c>
      <c r="H49" s="12">
        <v>50</v>
      </c>
      <c r="I49" s="36"/>
      <c r="J49" s="36"/>
      <c r="K49" s="36"/>
      <c r="L49" s="36"/>
      <c r="M49" s="13"/>
      <c r="N49" s="12">
        <f t="shared" si="6"/>
        <v>0</v>
      </c>
      <c r="O49" s="12">
        <f t="shared" si="7"/>
        <v>0</v>
      </c>
      <c r="P49" s="14"/>
      <c r="Q49" s="15">
        <v>0.12</v>
      </c>
      <c r="R49" s="15">
        <f t="shared" si="8"/>
        <v>0</v>
      </c>
    </row>
    <row r="50" spans="1:18" x14ac:dyDescent="0.2">
      <c r="A50" s="11" t="s">
        <v>230</v>
      </c>
      <c r="B50" s="11" t="s">
        <v>231</v>
      </c>
      <c r="C50" s="11" t="s">
        <v>230</v>
      </c>
      <c r="D50" s="11" t="s">
        <v>275</v>
      </c>
      <c r="E50" s="12">
        <v>25</v>
      </c>
      <c r="F50" s="12">
        <v>1500</v>
      </c>
      <c r="G50" s="12">
        <v>10</v>
      </c>
      <c r="H50" s="12">
        <v>50</v>
      </c>
      <c r="I50" s="36"/>
      <c r="J50" s="36"/>
      <c r="K50" s="36"/>
      <c r="L50" s="36"/>
      <c r="M50" s="13"/>
      <c r="N50" s="12">
        <f t="shared" si="6"/>
        <v>0</v>
      </c>
      <c r="O50" s="12">
        <f t="shared" si="7"/>
        <v>0</v>
      </c>
      <c r="P50" s="14"/>
      <c r="Q50" s="15">
        <v>0.11</v>
      </c>
      <c r="R50" s="15">
        <f t="shared" si="8"/>
        <v>0</v>
      </c>
    </row>
    <row r="51" spans="1:18" x14ac:dyDescent="0.2">
      <c r="A51" s="11" t="s">
        <v>53</v>
      </c>
      <c r="B51" s="11" t="s">
        <v>54</v>
      </c>
      <c r="C51" s="11" t="s">
        <v>53</v>
      </c>
      <c r="D51" s="11" t="s">
        <v>275</v>
      </c>
      <c r="E51" s="12">
        <v>25</v>
      </c>
      <c r="F51" s="12">
        <v>1220</v>
      </c>
      <c r="G51" s="12">
        <v>10</v>
      </c>
      <c r="H51" s="12">
        <v>50</v>
      </c>
      <c r="I51" s="36"/>
      <c r="J51" s="36"/>
      <c r="K51" s="36"/>
      <c r="L51" s="36"/>
      <c r="M51" s="13"/>
      <c r="N51" s="12">
        <f t="shared" si="6"/>
        <v>0</v>
      </c>
      <c r="O51" s="12">
        <f t="shared" si="7"/>
        <v>0</v>
      </c>
      <c r="P51" s="14"/>
      <c r="Q51" s="15">
        <v>0.08</v>
      </c>
      <c r="R51" s="15">
        <f t="shared" si="8"/>
        <v>0</v>
      </c>
    </row>
    <row r="52" spans="1:18" x14ac:dyDescent="0.2">
      <c r="A52" s="16" t="s">
        <v>55</v>
      </c>
      <c r="B52" s="16" t="s">
        <v>54</v>
      </c>
      <c r="C52" s="16" t="s">
        <v>56</v>
      </c>
      <c r="D52" s="16" t="s">
        <v>276</v>
      </c>
      <c r="E52" s="12">
        <v>25</v>
      </c>
      <c r="F52" s="12">
        <v>1200</v>
      </c>
      <c r="G52" s="12">
        <v>10</v>
      </c>
      <c r="H52" s="12">
        <v>50</v>
      </c>
      <c r="I52" s="36"/>
      <c r="J52" s="36"/>
      <c r="K52" s="36"/>
      <c r="L52" s="36"/>
      <c r="M52" s="13"/>
      <c r="N52" s="12">
        <f t="shared" si="6"/>
        <v>0</v>
      </c>
      <c r="O52" s="12">
        <f t="shared" si="7"/>
        <v>0</v>
      </c>
      <c r="P52" s="14"/>
      <c r="Q52" s="15">
        <v>0.08</v>
      </c>
      <c r="R52" s="15">
        <f t="shared" si="8"/>
        <v>0</v>
      </c>
    </row>
    <row r="53" spans="1:18" x14ac:dyDescent="0.2">
      <c r="A53" s="26" t="s">
        <v>194</v>
      </c>
      <c r="B53" s="26" t="s">
        <v>54</v>
      </c>
      <c r="C53" s="26">
        <v>90444000</v>
      </c>
      <c r="D53" s="36" t="s">
        <v>277</v>
      </c>
      <c r="E53" s="12" t="s">
        <v>63</v>
      </c>
      <c r="F53" s="12">
        <v>1200</v>
      </c>
      <c r="G53" s="12">
        <v>10</v>
      </c>
      <c r="H53" s="12">
        <v>50</v>
      </c>
      <c r="I53" s="36"/>
      <c r="J53" s="36"/>
      <c r="K53" s="36">
        <v>500</v>
      </c>
      <c r="L53" s="36"/>
      <c r="M53" s="13"/>
      <c r="N53" s="12">
        <f t="shared" si="6"/>
        <v>500</v>
      </c>
      <c r="O53" s="12">
        <f t="shared" si="7"/>
        <v>10</v>
      </c>
      <c r="P53" s="14"/>
      <c r="Q53" s="15">
        <v>0.08</v>
      </c>
      <c r="R53" s="15">
        <f t="shared" si="8"/>
        <v>0.8</v>
      </c>
    </row>
    <row r="54" spans="1:18" x14ac:dyDescent="0.2">
      <c r="A54" s="11" t="s">
        <v>155</v>
      </c>
      <c r="B54" s="11" t="s">
        <v>58</v>
      </c>
      <c r="C54" s="11" t="s">
        <v>155</v>
      </c>
      <c r="D54" s="11" t="s">
        <v>275</v>
      </c>
      <c r="E54" s="12">
        <v>25</v>
      </c>
      <c r="F54" s="12">
        <v>915</v>
      </c>
      <c r="G54" s="12">
        <v>10</v>
      </c>
      <c r="H54" s="12">
        <v>50</v>
      </c>
      <c r="I54" s="36"/>
      <c r="J54" s="36"/>
      <c r="K54" s="36"/>
      <c r="L54" s="36"/>
      <c r="M54" s="13"/>
      <c r="N54" s="12">
        <f t="shared" si="6"/>
        <v>0</v>
      </c>
      <c r="O54" s="12">
        <f t="shared" si="7"/>
        <v>0</v>
      </c>
      <c r="P54" s="14"/>
      <c r="Q54" s="15">
        <v>0.06</v>
      </c>
      <c r="R54" s="15">
        <f t="shared" si="8"/>
        <v>0</v>
      </c>
    </row>
    <row r="55" spans="1:18" x14ac:dyDescent="0.2">
      <c r="A55" s="16" t="s">
        <v>57</v>
      </c>
      <c r="B55" s="16" t="s">
        <v>58</v>
      </c>
      <c r="C55" s="16" t="s">
        <v>59</v>
      </c>
      <c r="D55" s="16" t="s">
        <v>276</v>
      </c>
      <c r="E55" s="12">
        <v>25</v>
      </c>
      <c r="F55" s="12">
        <v>900</v>
      </c>
      <c r="G55" s="12">
        <v>10</v>
      </c>
      <c r="H55" s="12">
        <v>50</v>
      </c>
      <c r="I55" s="36"/>
      <c r="J55" s="36"/>
      <c r="K55" s="36"/>
      <c r="L55" s="36"/>
      <c r="M55" s="13"/>
      <c r="N55" s="12">
        <f t="shared" si="6"/>
        <v>0</v>
      </c>
      <c r="O55" s="12">
        <f t="shared" si="7"/>
        <v>0</v>
      </c>
      <c r="P55" s="14"/>
      <c r="Q55" s="15">
        <v>0.06</v>
      </c>
      <c r="R55" s="15">
        <f t="shared" si="8"/>
        <v>0</v>
      </c>
    </row>
    <row r="56" spans="1:18" x14ac:dyDescent="0.2">
      <c r="A56" s="36" t="s">
        <v>176</v>
      </c>
      <c r="B56" s="36" t="s">
        <v>58</v>
      </c>
      <c r="C56" s="36">
        <v>90443800</v>
      </c>
      <c r="D56" s="36" t="s">
        <v>277</v>
      </c>
      <c r="E56" s="12" t="s">
        <v>63</v>
      </c>
      <c r="F56" s="12">
        <v>900</v>
      </c>
      <c r="G56" s="12">
        <v>10</v>
      </c>
      <c r="H56" s="12">
        <v>50</v>
      </c>
      <c r="I56" s="36"/>
      <c r="J56" s="36"/>
      <c r="K56" s="36">
        <v>2000</v>
      </c>
      <c r="L56" s="36">
        <v>2000</v>
      </c>
      <c r="M56" s="13"/>
      <c r="N56" s="12">
        <f t="shared" si="6"/>
        <v>4000</v>
      </c>
      <c r="O56" s="12">
        <f t="shared" si="7"/>
        <v>80</v>
      </c>
      <c r="P56" s="14"/>
      <c r="Q56" s="15">
        <v>0.06</v>
      </c>
      <c r="R56" s="15">
        <f t="shared" si="8"/>
        <v>4.8</v>
      </c>
    </row>
    <row r="57" spans="1:18" x14ac:dyDescent="0.2">
      <c r="A57" s="11" t="s">
        <v>195</v>
      </c>
      <c r="B57" s="11" t="s">
        <v>178</v>
      </c>
      <c r="C57" s="11" t="s">
        <v>195</v>
      </c>
      <c r="D57" s="11" t="s">
        <v>275</v>
      </c>
      <c r="E57" s="12">
        <v>25</v>
      </c>
      <c r="F57" s="12">
        <v>750</v>
      </c>
      <c r="G57" s="12">
        <v>10</v>
      </c>
      <c r="H57" s="12">
        <v>50</v>
      </c>
      <c r="I57" s="36"/>
      <c r="J57" s="36"/>
      <c r="K57" s="36"/>
      <c r="L57" s="36"/>
      <c r="M57" s="13"/>
      <c r="N57" s="12">
        <f t="shared" si="6"/>
        <v>0</v>
      </c>
      <c r="O57" s="12">
        <f t="shared" si="7"/>
        <v>0</v>
      </c>
      <c r="P57" s="14"/>
      <c r="Q57" s="15">
        <v>0.05</v>
      </c>
      <c r="R57" s="15">
        <f t="shared" si="8"/>
        <v>0</v>
      </c>
    </row>
    <row r="58" spans="1:18" x14ac:dyDescent="0.2">
      <c r="A58" s="16" t="s">
        <v>196</v>
      </c>
      <c r="B58" s="16" t="s">
        <v>178</v>
      </c>
      <c r="C58" s="16" t="s">
        <v>197</v>
      </c>
      <c r="D58" s="16" t="s">
        <v>276</v>
      </c>
      <c r="E58" s="12">
        <v>25</v>
      </c>
      <c r="F58" s="12">
        <v>750</v>
      </c>
      <c r="G58" s="12">
        <v>10</v>
      </c>
      <c r="H58" s="12">
        <v>50</v>
      </c>
      <c r="I58" s="36"/>
      <c r="J58" s="36"/>
      <c r="K58" s="36"/>
      <c r="L58" s="36"/>
      <c r="M58" s="13"/>
      <c r="N58" s="12">
        <f t="shared" si="6"/>
        <v>0</v>
      </c>
      <c r="O58" s="12">
        <f t="shared" si="7"/>
        <v>0</v>
      </c>
      <c r="P58" s="14"/>
      <c r="Q58" s="15">
        <v>0.05</v>
      </c>
      <c r="R58" s="15">
        <f t="shared" si="8"/>
        <v>0</v>
      </c>
    </row>
    <row r="59" spans="1:18" x14ac:dyDescent="0.2">
      <c r="A59" s="36" t="s">
        <v>177</v>
      </c>
      <c r="B59" s="36" t="s">
        <v>178</v>
      </c>
      <c r="C59" s="36">
        <v>90443700</v>
      </c>
      <c r="D59" s="36" t="s">
        <v>277</v>
      </c>
      <c r="E59" s="12" t="s">
        <v>63</v>
      </c>
      <c r="F59" s="12">
        <v>750</v>
      </c>
      <c r="G59" s="12">
        <v>10</v>
      </c>
      <c r="H59" s="12">
        <v>50</v>
      </c>
      <c r="I59" s="36"/>
      <c r="J59" s="36"/>
      <c r="K59" s="36"/>
      <c r="L59" s="36"/>
      <c r="M59" s="13"/>
      <c r="N59" s="12">
        <f t="shared" si="6"/>
        <v>0</v>
      </c>
      <c r="O59" s="12">
        <f t="shared" si="7"/>
        <v>0</v>
      </c>
      <c r="P59" s="14"/>
      <c r="Q59" s="15">
        <v>0.05</v>
      </c>
      <c r="R59" s="15">
        <f t="shared" si="8"/>
        <v>0</v>
      </c>
    </row>
    <row r="60" spans="1:18" x14ac:dyDescent="0.2">
      <c r="A60" s="11" t="s">
        <v>60</v>
      </c>
      <c r="B60" s="11" t="s">
        <v>61</v>
      </c>
      <c r="C60" s="11" t="s">
        <v>60</v>
      </c>
      <c r="D60" s="11" t="s">
        <v>275</v>
      </c>
      <c r="E60" s="12">
        <v>25</v>
      </c>
      <c r="F60" s="12">
        <v>610</v>
      </c>
      <c r="G60" s="12">
        <v>10</v>
      </c>
      <c r="H60" s="12">
        <v>50</v>
      </c>
      <c r="I60" s="36"/>
      <c r="J60" s="36">
        <v>950</v>
      </c>
      <c r="K60" s="36">
        <v>500</v>
      </c>
      <c r="L60" s="36"/>
      <c r="M60" s="13"/>
      <c r="N60" s="12">
        <f t="shared" si="6"/>
        <v>1450</v>
      </c>
      <c r="O60" s="12">
        <f t="shared" si="7"/>
        <v>29</v>
      </c>
      <c r="P60" s="14"/>
      <c r="Q60" s="15">
        <v>0.04</v>
      </c>
      <c r="R60" s="15">
        <f t="shared" si="8"/>
        <v>1.1599999999999999</v>
      </c>
    </row>
    <row r="61" spans="1:18" x14ac:dyDescent="0.2">
      <c r="A61" s="36" t="s">
        <v>62</v>
      </c>
      <c r="B61" s="36" t="s">
        <v>61</v>
      </c>
      <c r="C61" s="36">
        <v>90443600</v>
      </c>
      <c r="D61" s="36" t="s">
        <v>277</v>
      </c>
      <c r="E61" s="12" t="s">
        <v>63</v>
      </c>
      <c r="F61" s="12">
        <v>600</v>
      </c>
      <c r="G61" s="12">
        <v>10</v>
      </c>
      <c r="H61" s="12">
        <v>50</v>
      </c>
      <c r="I61" s="36"/>
      <c r="J61" s="36">
        <v>500</v>
      </c>
      <c r="K61" s="36">
        <v>2000</v>
      </c>
      <c r="L61" s="36">
        <v>1000</v>
      </c>
      <c r="M61" s="13"/>
      <c r="N61" s="12">
        <f t="shared" si="6"/>
        <v>3500</v>
      </c>
      <c r="O61" s="12">
        <f t="shared" si="7"/>
        <v>70</v>
      </c>
      <c r="P61" s="14"/>
      <c r="Q61" s="15">
        <v>0.04</v>
      </c>
      <c r="R61" s="15">
        <f t="shared" si="8"/>
        <v>2.8000000000000003</v>
      </c>
    </row>
    <row r="62" spans="1:18" x14ac:dyDescent="0.2">
      <c r="A62" s="11" t="s">
        <v>64</v>
      </c>
      <c r="B62" s="11" t="s">
        <v>65</v>
      </c>
      <c r="C62" s="11" t="s">
        <v>64</v>
      </c>
      <c r="D62" s="11" t="s">
        <v>275</v>
      </c>
      <c r="E62" s="12">
        <v>25</v>
      </c>
      <c r="F62" s="12">
        <v>457</v>
      </c>
      <c r="G62" s="12">
        <v>10</v>
      </c>
      <c r="H62" s="12">
        <v>100</v>
      </c>
      <c r="I62" s="36"/>
      <c r="J62" s="36"/>
      <c r="K62" s="36"/>
      <c r="L62" s="36"/>
      <c r="M62" s="13"/>
      <c r="N62" s="12">
        <f t="shared" si="6"/>
        <v>0</v>
      </c>
      <c r="O62" s="12">
        <f t="shared" si="7"/>
        <v>0</v>
      </c>
      <c r="P62" s="14"/>
      <c r="Q62" s="15">
        <v>0.06</v>
      </c>
      <c r="R62" s="15">
        <f t="shared" si="8"/>
        <v>0</v>
      </c>
    </row>
    <row r="63" spans="1:18" x14ac:dyDescent="0.2">
      <c r="A63" s="36" t="s">
        <v>66</v>
      </c>
      <c r="B63" s="36" t="s">
        <v>65</v>
      </c>
      <c r="C63" s="36">
        <v>90443400</v>
      </c>
      <c r="D63" s="36" t="s">
        <v>277</v>
      </c>
      <c r="E63" s="12" t="s">
        <v>63</v>
      </c>
      <c r="F63" s="12">
        <v>450</v>
      </c>
      <c r="G63" s="12">
        <v>10</v>
      </c>
      <c r="H63" s="12">
        <v>100</v>
      </c>
      <c r="I63" s="36"/>
      <c r="J63" s="36"/>
      <c r="K63" s="36"/>
      <c r="L63" s="36"/>
      <c r="M63" s="13"/>
      <c r="N63" s="12">
        <f t="shared" si="6"/>
        <v>0</v>
      </c>
      <c r="O63" s="12">
        <f t="shared" si="7"/>
        <v>0</v>
      </c>
      <c r="P63" s="14"/>
      <c r="Q63" s="15">
        <v>0.06</v>
      </c>
      <c r="R63" s="15">
        <f t="shared" si="8"/>
        <v>0</v>
      </c>
    </row>
    <row r="64" spans="1:18" x14ac:dyDescent="0.2">
      <c r="A64" s="27" t="s">
        <v>67</v>
      </c>
      <c r="B64" s="27" t="s">
        <v>68</v>
      </c>
      <c r="C64" s="27" t="s">
        <v>69</v>
      </c>
      <c r="D64" s="11" t="s">
        <v>275</v>
      </c>
      <c r="E64" s="12">
        <v>25</v>
      </c>
      <c r="F64" s="12">
        <v>375</v>
      </c>
      <c r="G64" s="12">
        <v>10</v>
      </c>
      <c r="H64" s="12">
        <v>100</v>
      </c>
      <c r="I64" s="36"/>
      <c r="J64" s="36"/>
      <c r="K64" s="36"/>
      <c r="L64" s="36"/>
      <c r="M64" s="13"/>
      <c r="N64" s="12">
        <f t="shared" si="6"/>
        <v>0</v>
      </c>
      <c r="O64" s="12">
        <f t="shared" si="7"/>
        <v>0</v>
      </c>
      <c r="P64" s="14"/>
      <c r="Q64" s="15">
        <v>0.06</v>
      </c>
      <c r="R64" s="15">
        <f t="shared" si="8"/>
        <v>0</v>
      </c>
    </row>
    <row r="65" spans="1:20" x14ac:dyDescent="0.2">
      <c r="A65" s="37" t="s">
        <v>198</v>
      </c>
      <c r="B65" s="36" t="s">
        <v>199</v>
      </c>
      <c r="C65" s="36">
        <v>90448000</v>
      </c>
      <c r="D65" s="36" t="s">
        <v>277</v>
      </c>
      <c r="E65" s="12" t="s">
        <v>63</v>
      </c>
      <c r="F65" s="12">
        <v>270</v>
      </c>
      <c r="G65" s="12">
        <v>10</v>
      </c>
      <c r="H65" s="12">
        <v>100</v>
      </c>
      <c r="I65" s="36"/>
      <c r="J65" s="36"/>
      <c r="K65" s="36"/>
      <c r="L65" s="36"/>
      <c r="M65" s="13"/>
      <c r="N65" s="12">
        <f t="shared" si="6"/>
        <v>0</v>
      </c>
      <c r="O65" s="12">
        <f t="shared" si="7"/>
        <v>0</v>
      </c>
      <c r="P65" s="14"/>
      <c r="Q65" s="15">
        <v>0.06</v>
      </c>
      <c r="R65" s="15">
        <f t="shared" si="8"/>
        <v>0</v>
      </c>
    </row>
    <row r="66" spans="1:20" x14ac:dyDescent="0.2">
      <c r="A66" s="11" t="s">
        <v>261</v>
      </c>
      <c r="B66" s="11" t="s">
        <v>262</v>
      </c>
      <c r="C66" s="11" t="s">
        <v>261</v>
      </c>
      <c r="D66" s="11" t="s">
        <v>275</v>
      </c>
      <c r="E66" s="12" t="s">
        <v>63</v>
      </c>
      <c r="F66" s="12">
        <v>200</v>
      </c>
      <c r="G66" s="12">
        <v>10</v>
      </c>
      <c r="H66" s="12">
        <v>150</v>
      </c>
      <c r="I66" s="36"/>
      <c r="J66" s="36"/>
      <c r="K66" s="36"/>
      <c r="L66" s="36">
        <v>300</v>
      </c>
      <c r="M66" s="13"/>
      <c r="N66" s="12">
        <f t="shared" si="6"/>
        <v>300</v>
      </c>
      <c r="O66" s="12">
        <f t="shared" si="7"/>
        <v>2</v>
      </c>
      <c r="P66" s="14"/>
      <c r="Q66" s="15">
        <v>0.06</v>
      </c>
      <c r="R66" s="15">
        <f t="shared" si="8"/>
        <v>0.12</v>
      </c>
      <c r="S66" s="43">
        <f>SUM(R47:R66)</f>
        <v>10.16</v>
      </c>
      <c r="T66" s="3">
        <f>S66*100/$S$151</f>
        <v>17.768450507170339</v>
      </c>
    </row>
    <row r="67" spans="1:20" x14ac:dyDescent="0.2">
      <c r="A67" s="28" t="s">
        <v>70</v>
      </c>
      <c r="B67" s="28"/>
      <c r="C67" s="29"/>
      <c r="D67" s="29"/>
      <c r="E67" s="30"/>
      <c r="F67" s="36"/>
      <c r="G67" s="20"/>
      <c r="H67" s="20"/>
      <c r="I67" s="36"/>
      <c r="J67" s="36"/>
      <c r="K67" s="36"/>
      <c r="L67" s="36"/>
      <c r="M67" s="20"/>
      <c r="N67" s="12"/>
      <c r="O67" s="12"/>
      <c r="P67" s="14"/>
      <c r="Q67" s="12"/>
      <c r="R67" s="15"/>
    </row>
    <row r="68" spans="1:20" x14ac:dyDescent="0.2">
      <c r="A68" s="11" t="s">
        <v>295</v>
      </c>
      <c r="B68" s="11" t="s">
        <v>296</v>
      </c>
      <c r="C68" s="11" t="s">
        <v>295</v>
      </c>
      <c r="D68" s="11" t="s">
        <v>275</v>
      </c>
      <c r="E68" s="12">
        <v>32</v>
      </c>
      <c r="F68" s="12">
        <v>100</v>
      </c>
      <c r="G68" s="12">
        <v>10</v>
      </c>
      <c r="H68" s="12">
        <v>300</v>
      </c>
      <c r="I68" s="36"/>
      <c r="J68" s="36"/>
      <c r="K68" s="36"/>
      <c r="L68" s="36"/>
      <c r="M68" s="13"/>
      <c r="N68" s="12">
        <f t="shared" ref="N68:N82" si="9">SUM(I68:M68)</f>
        <v>0</v>
      </c>
      <c r="O68" s="12">
        <f t="shared" ref="O68:O82" si="10">$N68/$H68</f>
        <v>0</v>
      </c>
      <c r="P68" s="14"/>
      <c r="Q68" s="15">
        <v>0.09</v>
      </c>
      <c r="R68" s="15">
        <f t="shared" ref="R68:R82" si="11">$O68*$Q68</f>
        <v>0</v>
      </c>
    </row>
    <row r="69" spans="1:20" x14ac:dyDescent="0.2">
      <c r="A69" s="11" t="s">
        <v>71</v>
      </c>
      <c r="B69" s="11" t="s">
        <v>72</v>
      </c>
      <c r="C69" s="11" t="s">
        <v>71</v>
      </c>
      <c r="D69" s="11" t="s">
        <v>275</v>
      </c>
      <c r="E69" s="12">
        <v>32</v>
      </c>
      <c r="F69" s="12">
        <v>150</v>
      </c>
      <c r="G69" s="12">
        <v>10</v>
      </c>
      <c r="H69" s="12">
        <v>300</v>
      </c>
      <c r="I69" s="36"/>
      <c r="J69" s="36"/>
      <c r="K69" s="36"/>
      <c r="L69" s="36"/>
      <c r="M69" s="13"/>
      <c r="N69" s="12">
        <f t="shared" si="9"/>
        <v>0</v>
      </c>
      <c r="O69" s="12">
        <f t="shared" si="10"/>
        <v>0</v>
      </c>
      <c r="P69" s="14"/>
      <c r="Q69" s="15">
        <v>0.09</v>
      </c>
      <c r="R69" s="15">
        <f t="shared" si="11"/>
        <v>0</v>
      </c>
    </row>
    <row r="70" spans="1:20" x14ac:dyDescent="0.2">
      <c r="A70" s="36" t="s">
        <v>256</v>
      </c>
      <c r="B70" s="36" t="s">
        <v>72</v>
      </c>
      <c r="C70" s="36">
        <v>90446200</v>
      </c>
      <c r="D70" s="36" t="s">
        <v>277</v>
      </c>
      <c r="E70" s="12">
        <v>32</v>
      </c>
      <c r="F70" s="12">
        <v>150</v>
      </c>
      <c r="G70" s="12">
        <v>10</v>
      </c>
      <c r="H70" s="12">
        <v>300</v>
      </c>
      <c r="I70" s="36"/>
      <c r="J70" s="36"/>
      <c r="K70" s="36"/>
      <c r="L70" s="36"/>
      <c r="M70" s="13"/>
      <c r="N70" s="12">
        <f t="shared" si="9"/>
        <v>0</v>
      </c>
      <c r="O70" s="12">
        <f t="shared" si="10"/>
        <v>0</v>
      </c>
      <c r="P70" s="14"/>
      <c r="Q70" s="15">
        <v>0.09</v>
      </c>
      <c r="R70" s="15">
        <f t="shared" si="11"/>
        <v>0</v>
      </c>
    </row>
    <row r="71" spans="1:20" x14ac:dyDescent="0.2">
      <c r="A71" s="11" t="s">
        <v>200</v>
      </c>
      <c r="B71" s="11" t="s">
        <v>201</v>
      </c>
      <c r="C71" s="11" t="s">
        <v>200</v>
      </c>
      <c r="D71" s="11" t="s">
        <v>275</v>
      </c>
      <c r="E71" s="12">
        <v>32</v>
      </c>
      <c r="F71" s="12">
        <v>200</v>
      </c>
      <c r="G71" s="12">
        <v>10</v>
      </c>
      <c r="H71" s="12">
        <v>300</v>
      </c>
      <c r="I71" s="36"/>
      <c r="J71" s="36"/>
      <c r="K71" s="36">
        <v>300</v>
      </c>
      <c r="L71" s="36"/>
      <c r="M71" s="13"/>
      <c r="N71" s="12">
        <f t="shared" si="9"/>
        <v>300</v>
      </c>
      <c r="O71" s="12">
        <f t="shared" si="10"/>
        <v>1</v>
      </c>
      <c r="P71" s="14"/>
      <c r="Q71" s="15">
        <v>0.09</v>
      </c>
      <c r="R71" s="15">
        <f t="shared" si="11"/>
        <v>0.09</v>
      </c>
    </row>
    <row r="72" spans="1:20" x14ac:dyDescent="0.2">
      <c r="A72" s="11" t="s">
        <v>73</v>
      </c>
      <c r="B72" s="11" t="s">
        <v>74</v>
      </c>
      <c r="C72" s="11" t="s">
        <v>73</v>
      </c>
      <c r="D72" s="11" t="s">
        <v>275</v>
      </c>
      <c r="E72" s="12">
        <v>32</v>
      </c>
      <c r="F72" s="12">
        <v>300</v>
      </c>
      <c r="G72" s="12">
        <v>10</v>
      </c>
      <c r="H72" s="12">
        <v>150</v>
      </c>
      <c r="I72" s="36"/>
      <c r="J72" s="36"/>
      <c r="K72" s="36"/>
      <c r="L72" s="36"/>
      <c r="M72" s="13"/>
      <c r="N72" s="12">
        <f t="shared" si="9"/>
        <v>0</v>
      </c>
      <c r="O72" s="12">
        <f t="shared" si="10"/>
        <v>0</v>
      </c>
      <c r="P72" s="14"/>
      <c r="Q72" s="15">
        <v>0.09</v>
      </c>
      <c r="R72" s="15">
        <f t="shared" si="11"/>
        <v>0</v>
      </c>
    </row>
    <row r="73" spans="1:20" x14ac:dyDescent="0.2">
      <c r="A73" s="36" t="s">
        <v>232</v>
      </c>
      <c r="B73" s="36" t="s">
        <v>74</v>
      </c>
      <c r="C73" s="36">
        <v>90446300</v>
      </c>
      <c r="D73" s="36" t="s">
        <v>277</v>
      </c>
      <c r="E73" s="12" t="s">
        <v>180</v>
      </c>
      <c r="F73" s="12">
        <v>300</v>
      </c>
      <c r="G73" s="12">
        <v>10</v>
      </c>
      <c r="H73" s="12">
        <v>150</v>
      </c>
      <c r="I73" s="36"/>
      <c r="J73" s="36"/>
      <c r="K73" s="36">
        <v>300</v>
      </c>
      <c r="L73" s="36"/>
      <c r="M73" s="13"/>
      <c r="N73" s="12">
        <f t="shared" si="9"/>
        <v>300</v>
      </c>
      <c r="O73" s="12">
        <f t="shared" si="10"/>
        <v>2</v>
      </c>
      <c r="P73" s="14"/>
      <c r="Q73" s="15">
        <v>0.09</v>
      </c>
      <c r="R73" s="15">
        <f t="shared" si="11"/>
        <v>0.18</v>
      </c>
    </row>
    <row r="74" spans="1:20" x14ac:dyDescent="0.2">
      <c r="A74" s="11" t="s">
        <v>75</v>
      </c>
      <c r="B74" s="11" t="s">
        <v>76</v>
      </c>
      <c r="C74" s="11" t="s">
        <v>75</v>
      </c>
      <c r="D74" s="11" t="s">
        <v>275</v>
      </c>
      <c r="E74" s="12">
        <v>32</v>
      </c>
      <c r="F74" s="12">
        <v>450</v>
      </c>
      <c r="G74" s="12">
        <v>10</v>
      </c>
      <c r="H74" s="12">
        <v>100</v>
      </c>
      <c r="I74" s="36"/>
      <c r="J74" s="36"/>
      <c r="K74" s="36"/>
      <c r="L74" s="36"/>
      <c r="M74" s="13"/>
      <c r="N74" s="12">
        <f t="shared" si="9"/>
        <v>0</v>
      </c>
      <c r="O74" s="12">
        <f t="shared" si="10"/>
        <v>0</v>
      </c>
      <c r="P74" s="14"/>
      <c r="Q74" s="15">
        <v>0.09</v>
      </c>
      <c r="R74" s="15">
        <f t="shared" si="11"/>
        <v>0</v>
      </c>
    </row>
    <row r="75" spans="1:20" x14ac:dyDescent="0.2">
      <c r="A75" s="36" t="s">
        <v>179</v>
      </c>
      <c r="B75" s="36" t="s">
        <v>76</v>
      </c>
      <c r="C75" s="36">
        <v>90446400</v>
      </c>
      <c r="D75" s="36" t="s">
        <v>277</v>
      </c>
      <c r="E75" s="12" t="s">
        <v>180</v>
      </c>
      <c r="F75" s="12">
        <v>450</v>
      </c>
      <c r="G75" s="12">
        <v>10</v>
      </c>
      <c r="H75" s="12">
        <v>100</v>
      </c>
      <c r="I75" s="36"/>
      <c r="J75" s="36"/>
      <c r="K75" s="36"/>
      <c r="L75" s="36">
        <v>300</v>
      </c>
      <c r="M75" s="13"/>
      <c r="N75" s="12">
        <f t="shared" si="9"/>
        <v>300</v>
      </c>
      <c r="O75" s="12">
        <f t="shared" si="10"/>
        <v>3</v>
      </c>
      <c r="P75" s="14"/>
      <c r="Q75" s="15">
        <v>0.09</v>
      </c>
      <c r="R75" s="15">
        <f t="shared" si="11"/>
        <v>0.27</v>
      </c>
    </row>
    <row r="76" spans="1:20" x14ac:dyDescent="0.2">
      <c r="A76" s="11" t="s">
        <v>156</v>
      </c>
      <c r="B76" s="11" t="s">
        <v>157</v>
      </c>
      <c r="C76" s="11" t="s">
        <v>156</v>
      </c>
      <c r="D76" s="11" t="s">
        <v>275</v>
      </c>
      <c r="E76" s="12">
        <v>32</v>
      </c>
      <c r="F76" s="12">
        <v>600</v>
      </c>
      <c r="G76" s="12">
        <v>10</v>
      </c>
      <c r="H76" s="12">
        <v>100</v>
      </c>
      <c r="I76" s="36"/>
      <c r="J76" s="36"/>
      <c r="K76" s="36"/>
      <c r="L76" s="36"/>
      <c r="M76" s="13"/>
      <c r="N76" s="12">
        <f t="shared" si="9"/>
        <v>0</v>
      </c>
      <c r="O76" s="12">
        <f t="shared" si="10"/>
        <v>0</v>
      </c>
      <c r="P76" s="14"/>
      <c r="Q76" s="15">
        <v>0.12</v>
      </c>
      <c r="R76" s="15">
        <f t="shared" si="11"/>
        <v>0</v>
      </c>
    </row>
    <row r="77" spans="1:20" x14ac:dyDescent="0.2">
      <c r="A77" s="36" t="s">
        <v>181</v>
      </c>
      <c r="B77" s="36" t="s">
        <v>157</v>
      </c>
      <c r="C77" s="36">
        <v>90446600</v>
      </c>
      <c r="D77" s="36" t="s">
        <v>277</v>
      </c>
      <c r="E77" s="12" t="s">
        <v>180</v>
      </c>
      <c r="F77" s="12">
        <v>600</v>
      </c>
      <c r="G77" s="12">
        <v>10</v>
      </c>
      <c r="H77" s="12">
        <v>100</v>
      </c>
      <c r="I77" s="36"/>
      <c r="J77" s="36"/>
      <c r="K77" s="36">
        <v>300</v>
      </c>
      <c r="L77" s="36">
        <v>300</v>
      </c>
      <c r="M77" s="13"/>
      <c r="N77" s="12">
        <f t="shared" si="9"/>
        <v>600</v>
      </c>
      <c r="O77" s="12">
        <f t="shared" si="10"/>
        <v>6</v>
      </c>
      <c r="P77" s="14"/>
      <c r="Q77" s="15">
        <v>0.12</v>
      </c>
      <c r="R77" s="15">
        <f t="shared" si="11"/>
        <v>0.72</v>
      </c>
    </row>
    <row r="78" spans="1:20" x14ac:dyDescent="0.2">
      <c r="A78" s="11" t="s">
        <v>222</v>
      </c>
      <c r="B78" s="11" t="s">
        <v>223</v>
      </c>
      <c r="C78" s="11" t="s">
        <v>222</v>
      </c>
      <c r="D78" s="11" t="s">
        <v>275</v>
      </c>
      <c r="E78" s="12">
        <v>32</v>
      </c>
      <c r="F78" s="12">
        <v>750</v>
      </c>
      <c r="G78" s="12">
        <v>10</v>
      </c>
      <c r="H78" s="12">
        <v>60</v>
      </c>
      <c r="I78" s="36"/>
      <c r="J78" s="36"/>
      <c r="K78" s="36"/>
      <c r="L78" s="36">
        <v>120</v>
      </c>
      <c r="M78" s="13"/>
      <c r="N78" s="12">
        <f t="shared" si="9"/>
        <v>120</v>
      </c>
      <c r="O78" s="12">
        <f t="shared" si="10"/>
        <v>2</v>
      </c>
      <c r="P78" s="14"/>
      <c r="Q78" s="15">
        <v>0.09</v>
      </c>
      <c r="R78" s="15">
        <f t="shared" si="11"/>
        <v>0.18</v>
      </c>
    </row>
    <row r="79" spans="1:20" x14ac:dyDescent="0.2">
      <c r="A79" s="11" t="s">
        <v>158</v>
      </c>
      <c r="B79" s="11" t="s">
        <v>159</v>
      </c>
      <c r="C79" s="11" t="s">
        <v>158</v>
      </c>
      <c r="D79" s="11" t="s">
        <v>275</v>
      </c>
      <c r="E79" s="12">
        <v>32</v>
      </c>
      <c r="F79" s="12">
        <v>900</v>
      </c>
      <c r="G79" s="12">
        <v>10</v>
      </c>
      <c r="H79" s="12">
        <v>50</v>
      </c>
      <c r="I79" s="36"/>
      <c r="J79" s="36"/>
      <c r="K79" s="36"/>
      <c r="L79" s="36"/>
      <c r="M79" s="13"/>
      <c r="N79" s="12">
        <f t="shared" si="9"/>
        <v>0</v>
      </c>
      <c r="O79" s="12">
        <f t="shared" si="10"/>
        <v>0</v>
      </c>
      <c r="P79" s="14"/>
      <c r="Q79" s="15">
        <v>0.09</v>
      </c>
      <c r="R79" s="15">
        <f t="shared" si="11"/>
        <v>0</v>
      </c>
    </row>
    <row r="80" spans="1:20" x14ac:dyDescent="0.2">
      <c r="A80" s="36" t="s">
        <v>182</v>
      </c>
      <c r="B80" s="36" t="s">
        <v>159</v>
      </c>
      <c r="C80" s="36">
        <v>90446700</v>
      </c>
      <c r="D80" s="36" t="s">
        <v>277</v>
      </c>
      <c r="E80" s="12" t="s">
        <v>180</v>
      </c>
      <c r="F80" s="12">
        <v>900</v>
      </c>
      <c r="G80" s="12">
        <v>10</v>
      </c>
      <c r="H80" s="12">
        <v>50</v>
      </c>
      <c r="I80" s="36"/>
      <c r="J80" s="36"/>
      <c r="K80" s="36"/>
      <c r="L80" s="36">
        <v>100</v>
      </c>
      <c r="M80" s="13"/>
      <c r="N80" s="12">
        <f t="shared" si="9"/>
        <v>100</v>
      </c>
      <c r="O80" s="12">
        <f t="shared" si="10"/>
        <v>2</v>
      </c>
      <c r="P80" s="14"/>
      <c r="Q80" s="15">
        <v>0.09</v>
      </c>
      <c r="R80" s="15">
        <f t="shared" si="11"/>
        <v>0.18</v>
      </c>
    </row>
    <row r="81" spans="1:20" x14ac:dyDescent="0.2">
      <c r="A81" s="11" t="s">
        <v>233</v>
      </c>
      <c r="B81" s="11" t="s">
        <v>234</v>
      </c>
      <c r="C81" s="11" t="s">
        <v>233</v>
      </c>
      <c r="D81" s="11" t="s">
        <v>275</v>
      </c>
      <c r="E81" s="12">
        <v>32</v>
      </c>
      <c r="F81" s="12">
        <v>1200</v>
      </c>
      <c r="G81" s="12">
        <v>10</v>
      </c>
      <c r="H81" s="12">
        <v>50</v>
      </c>
      <c r="I81" s="36"/>
      <c r="J81" s="36"/>
      <c r="K81" s="36"/>
      <c r="L81" s="36"/>
      <c r="M81" s="13"/>
      <c r="N81" s="12">
        <f t="shared" si="9"/>
        <v>0</v>
      </c>
      <c r="O81" s="12">
        <f t="shared" si="10"/>
        <v>0</v>
      </c>
      <c r="P81" s="14"/>
      <c r="Q81" s="15">
        <v>0.12</v>
      </c>
      <c r="R81" s="15">
        <f t="shared" si="11"/>
        <v>0</v>
      </c>
    </row>
    <row r="82" spans="1:20" x14ac:dyDescent="0.2">
      <c r="A82" s="37" t="s">
        <v>236</v>
      </c>
      <c r="B82" s="36" t="s">
        <v>237</v>
      </c>
      <c r="C82" s="48">
        <v>90446800</v>
      </c>
      <c r="D82" s="36" t="s">
        <v>277</v>
      </c>
      <c r="E82" s="12" t="s">
        <v>180</v>
      </c>
      <c r="F82" s="12">
        <v>1800</v>
      </c>
      <c r="G82" s="12">
        <v>10</v>
      </c>
      <c r="H82" s="12">
        <v>25</v>
      </c>
      <c r="I82" s="36"/>
      <c r="J82" s="36"/>
      <c r="K82" s="36"/>
      <c r="L82" s="36"/>
      <c r="M82" s="13"/>
      <c r="N82" s="12">
        <f t="shared" si="9"/>
        <v>0</v>
      </c>
      <c r="O82" s="12">
        <f t="shared" si="10"/>
        <v>0</v>
      </c>
      <c r="P82" s="14"/>
      <c r="Q82" s="15">
        <v>0.18</v>
      </c>
      <c r="R82" s="15">
        <f t="shared" si="11"/>
        <v>0</v>
      </c>
      <c r="S82" s="43">
        <f>SUM(R69:R82)</f>
        <v>1.6199999999999999</v>
      </c>
      <c r="T82" s="3">
        <f>S82*100/$S$151</f>
        <v>2.8331584470094437</v>
      </c>
    </row>
    <row r="83" spans="1:20" x14ac:dyDescent="0.2">
      <c r="A83" s="28" t="s">
        <v>77</v>
      </c>
      <c r="B83" s="28"/>
      <c r="C83" s="29"/>
      <c r="D83" s="29"/>
      <c r="E83" s="30"/>
      <c r="F83" s="36"/>
      <c r="G83" s="12"/>
      <c r="H83" s="12"/>
      <c r="I83" s="36"/>
      <c r="J83" s="36"/>
      <c r="K83" s="36"/>
      <c r="L83" s="36"/>
      <c r="M83" s="8"/>
      <c r="N83" s="12"/>
      <c r="O83" s="12"/>
      <c r="P83" s="14"/>
      <c r="Q83" s="12"/>
      <c r="R83" s="15"/>
    </row>
    <row r="84" spans="1:20" x14ac:dyDescent="0.2">
      <c r="A84" s="11" t="s">
        <v>297</v>
      </c>
      <c r="B84" s="11" t="s">
        <v>298</v>
      </c>
      <c r="C84" s="11" t="s">
        <v>297</v>
      </c>
      <c r="D84" s="11" t="s">
        <v>275</v>
      </c>
      <c r="E84" s="12">
        <v>40</v>
      </c>
      <c r="F84" s="12">
        <v>100</v>
      </c>
      <c r="G84" s="12">
        <v>10</v>
      </c>
      <c r="H84" s="12">
        <v>300</v>
      </c>
      <c r="I84" s="36"/>
      <c r="J84" s="36"/>
      <c r="K84" s="36"/>
      <c r="L84" s="36"/>
      <c r="M84" s="13"/>
      <c r="N84" s="12">
        <f t="shared" ref="N84:N98" si="12">SUM(I84:M84)</f>
        <v>0</v>
      </c>
      <c r="O84" s="12">
        <f t="shared" ref="O84:O98" si="13">$N84/$H84</f>
        <v>0</v>
      </c>
      <c r="P84" s="14"/>
      <c r="Q84" s="15">
        <v>0.13</v>
      </c>
      <c r="R84" s="15">
        <f t="shared" ref="R84:R98" si="14">$O84*$Q84</f>
        <v>0</v>
      </c>
    </row>
    <row r="85" spans="1:20" x14ac:dyDescent="0.2">
      <c r="A85" s="11" t="s">
        <v>78</v>
      </c>
      <c r="B85" s="11" t="s">
        <v>79</v>
      </c>
      <c r="C85" s="11" t="s">
        <v>78</v>
      </c>
      <c r="D85" s="11" t="s">
        <v>275</v>
      </c>
      <c r="E85" s="12">
        <v>40</v>
      </c>
      <c r="F85" s="12">
        <v>150</v>
      </c>
      <c r="G85" s="12">
        <v>10</v>
      </c>
      <c r="H85" s="12">
        <v>300</v>
      </c>
      <c r="I85" s="36"/>
      <c r="J85" s="36"/>
      <c r="K85" s="36"/>
      <c r="L85" s="36"/>
      <c r="M85" s="13"/>
      <c r="N85" s="12">
        <f t="shared" si="12"/>
        <v>0</v>
      </c>
      <c r="O85" s="12">
        <f t="shared" si="13"/>
        <v>0</v>
      </c>
      <c r="P85" s="14"/>
      <c r="Q85" s="15">
        <v>0.13</v>
      </c>
      <c r="R85" s="15">
        <f t="shared" si="14"/>
        <v>0</v>
      </c>
    </row>
    <row r="86" spans="1:20" x14ac:dyDescent="0.2">
      <c r="A86" s="36" t="s">
        <v>240</v>
      </c>
      <c r="B86" s="36" t="s">
        <v>79</v>
      </c>
      <c r="C86" s="31" t="s">
        <v>241</v>
      </c>
      <c r="D86" s="36" t="s">
        <v>277</v>
      </c>
      <c r="E86" s="12">
        <v>40</v>
      </c>
      <c r="F86" s="12">
        <v>150</v>
      </c>
      <c r="G86" s="12">
        <v>10</v>
      </c>
      <c r="H86" s="12">
        <v>300</v>
      </c>
      <c r="I86" s="36"/>
      <c r="J86" s="36"/>
      <c r="K86" s="36"/>
      <c r="L86" s="36"/>
      <c r="M86" s="13"/>
      <c r="N86" s="12">
        <f t="shared" si="12"/>
        <v>0</v>
      </c>
      <c r="O86" s="12">
        <f t="shared" si="13"/>
        <v>0</v>
      </c>
      <c r="P86" s="14"/>
      <c r="Q86" s="15">
        <v>0.13</v>
      </c>
      <c r="R86" s="15">
        <f t="shared" si="14"/>
        <v>0</v>
      </c>
    </row>
    <row r="87" spans="1:20" x14ac:dyDescent="0.2">
      <c r="A87" s="11" t="s">
        <v>80</v>
      </c>
      <c r="B87" s="11" t="s">
        <v>81</v>
      </c>
      <c r="C87" s="11" t="s">
        <v>80</v>
      </c>
      <c r="D87" s="11" t="s">
        <v>275</v>
      </c>
      <c r="E87" s="12">
        <v>40</v>
      </c>
      <c r="F87" s="12">
        <v>200</v>
      </c>
      <c r="G87" s="12">
        <v>10</v>
      </c>
      <c r="H87" s="12">
        <v>150</v>
      </c>
      <c r="I87" s="36"/>
      <c r="J87" s="36"/>
      <c r="K87" s="36">
        <v>300</v>
      </c>
      <c r="L87" s="36">
        <v>300</v>
      </c>
      <c r="M87" s="13"/>
      <c r="N87" s="12">
        <f t="shared" si="12"/>
        <v>600</v>
      </c>
      <c r="O87" s="12">
        <f t="shared" si="13"/>
        <v>4</v>
      </c>
      <c r="P87" s="14"/>
      <c r="Q87" s="15">
        <v>0.13</v>
      </c>
      <c r="R87" s="15">
        <f t="shared" si="14"/>
        <v>0.52</v>
      </c>
    </row>
    <row r="88" spans="1:20" x14ac:dyDescent="0.2">
      <c r="A88" s="11" t="s">
        <v>82</v>
      </c>
      <c r="B88" s="11" t="s">
        <v>83</v>
      </c>
      <c r="C88" s="11" t="s">
        <v>82</v>
      </c>
      <c r="D88" s="11" t="s">
        <v>275</v>
      </c>
      <c r="E88" s="12">
        <v>40</v>
      </c>
      <c r="F88" s="12">
        <v>300</v>
      </c>
      <c r="G88" s="12">
        <v>10</v>
      </c>
      <c r="H88" s="12">
        <v>150</v>
      </c>
      <c r="I88" s="36"/>
      <c r="J88" s="36"/>
      <c r="K88" s="36"/>
      <c r="L88" s="36"/>
      <c r="M88" s="13"/>
      <c r="N88" s="12">
        <f t="shared" si="12"/>
        <v>0</v>
      </c>
      <c r="O88" s="12">
        <f t="shared" si="13"/>
        <v>0</v>
      </c>
      <c r="P88" s="14"/>
      <c r="Q88" s="15">
        <v>0.13</v>
      </c>
      <c r="R88" s="15">
        <f t="shared" si="14"/>
        <v>0</v>
      </c>
    </row>
    <row r="89" spans="1:20" x14ac:dyDescent="0.2">
      <c r="A89" s="36" t="s">
        <v>183</v>
      </c>
      <c r="B89" s="36" t="s">
        <v>83</v>
      </c>
      <c r="C89" s="36">
        <v>90447300</v>
      </c>
      <c r="D89" s="36" t="s">
        <v>277</v>
      </c>
      <c r="E89" s="12" t="s">
        <v>89</v>
      </c>
      <c r="F89" s="12">
        <v>300</v>
      </c>
      <c r="G89" s="12">
        <v>10</v>
      </c>
      <c r="H89" s="12">
        <v>150</v>
      </c>
      <c r="I89" s="36"/>
      <c r="J89" s="36"/>
      <c r="K89" s="36"/>
      <c r="L89" s="36"/>
      <c r="M89" s="13"/>
      <c r="N89" s="12">
        <f t="shared" si="12"/>
        <v>0</v>
      </c>
      <c r="O89" s="12">
        <f t="shared" si="13"/>
        <v>0</v>
      </c>
      <c r="P89" s="14"/>
      <c r="Q89" s="15">
        <v>0.13</v>
      </c>
      <c r="R89" s="15">
        <f t="shared" si="14"/>
        <v>0</v>
      </c>
    </row>
    <row r="90" spans="1:20" x14ac:dyDescent="0.2">
      <c r="A90" s="11" t="s">
        <v>84</v>
      </c>
      <c r="B90" s="11" t="s">
        <v>85</v>
      </c>
      <c r="C90" s="11" t="s">
        <v>84</v>
      </c>
      <c r="D90" s="11" t="s">
        <v>275</v>
      </c>
      <c r="E90" s="12">
        <v>40</v>
      </c>
      <c r="F90" s="12">
        <v>450</v>
      </c>
      <c r="G90" s="12">
        <v>10</v>
      </c>
      <c r="H90" s="12">
        <v>100</v>
      </c>
      <c r="I90" s="36"/>
      <c r="J90" s="36"/>
      <c r="K90" s="36"/>
      <c r="L90" s="36"/>
      <c r="M90" s="13"/>
      <c r="N90" s="12">
        <f t="shared" si="12"/>
        <v>0</v>
      </c>
      <c r="O90" s="12">
        <f t="shared" si="13"/>
        <v>0</v>
      </c>
      <c r="P90" s="14"/>
      <c r="Q90" s="15">
        <v>0.13</v>
      </c>
      <c r="R90" s="15">
        <f t="shared" si="14"/>
        <v>0</v>
      </c>
    </row>
    <row r="91" spans="1:20" x14ac:dyDescent="0.2">
      <c r="A91" s="36" t="s">
        <v>184</v>
      </c>
      <c r="B91" s="36" t="s">
        <v>85</v>
      </c>
      <c r="C91" s="36">
        <v>90447400</v>
      </c>
      <c r="D91" s="36" t="s">
        <v>277</v>
      </c>
      <c r="E91" s="12" t="s">
        <v>89</v>
      </c>
      <c r="F91" s="12">
        <v>450</v>
      </c>
      <c r="G91" s="12">
        <v>10</v>
      </c>
      <c r="H91" s="12">
        <v>100</v>
      </c>
      <c r="I91" s="36"/>
      <c r="J91" s="36"/>
      <c r="K91" s="36">
        <v>300</v>
      </c>
      <c r="L91" s="36">
        <v>300</v>
      </c>
      <c r="M91" s="13"/>
      <c r="N91" s="12">
        <f t="shared" si="12"/>
        <v>600</v>
      </c>
      <c r="O91" s="12">
        <f t="shared" si="13"/>
        <v>6</v>
      </c>
      <c r="P91" s="14"/>
      <c r="Q91" s="15">
        <v>0.13</v>
      </c>
      <c r="R91" s="15">
        <f t="shared" si="14"/>
        <v>0.78</v>
      </c>
    </row>
    <row r="92" spans="1:20" x14ac:dyDescent="0.2">
      <c r="A92" s="11" t="s">
        <v>86</v>
      </c>
      <c r="B92" s="11" t="s">
        <v>87</v>
      </c>
      <c r="C92" s="11" t="s">
        <v>86</v>
      </c>
      <c r="D92" s="11" t="s">
        <v>275</v>
      </c>
      <c r="E92" s="12">
        <v>40</v>
      </c>
      <c r="F92" s="12">
        <v>600</v>
      </c>
      <c r="G92" s="12">
        <v>10</v>
      </c>
      <c r="H92" s="12">
        <v>50</v>
      </c>
      <c r="I92" s="36"/>
      <c r="J92" s="36"/>
      <c r="K92" s="36"/>
      <c r="L92" s="36"/>
      <c r="M92" s="13"/>
      <c r="N92" s="12">
        <f t="shared" si="12"/>
        <v>0</v>
      </c>
      <c r="O92" s="12">
        <f t="shared" si="13"/>
        <v>0</v>
      </c>
      <c r="P92" s="14"/>
      <c r="Q92" s="15">
        <v>0.09</v>
      </c>
      <c r="R92" s="15">
        <f t="shared" si="14"/>
        <v>0</v>
      </c>
    </row>
    <row r="93" spans="1:20" x14ac:dyDescent="0.2">
      <c r="A93" s="36" t="s">
        <v>88</v>
      </c>
      <c r="B93" s="36" t="s">
        <v>87</v>
      </c>
      <c r="C93" s="36">
        <v>90447600</v>
      </c>
      <c r="D93" s="36" t="s">
        <v>277</v>
      </c>
      <c r="E93" s="12" t="s">
        <v>89</v>
      </c>
      <c r="F93" s="12">
        <v>600</v>
      </c>
      <c r="G93" s="12">
        <v>10</v>
      </c>
      <c r="H93" s="12">
        <v>50</v>
      </c>
      <c r="I93" s="36"/>
      <c r="J93" s="36"/>
      <c r="K93" s="36">
        <v>300</v>
      </c>
      <c r="L93" s="36">
        <v>300</v>
      </c>
      <c r="M93" s="13"/>
      <c r="N93" s="12">
        <f t="shared" si="12"/>
        <v>600</v>
      </c>
      <c r="O93" s="12">
        <f t="shared" si="13"/>
        <v>12</v>
      </c>
      <c r="P93" s="14"/>
      <c r="Q93" s="15">
        <v>0.09</v>
      </c>
      <c r="R93" s="15">
        <f t="shared" si="14"/>
        <v>1.08</v>
      </c>
    </row>
    <row r="94" spans="1:20" x14ac:dyDescent="0.2">
      <c r="A94" s="11" t="s">
        <v>90</v>
      </c>
      <c r="B94" s="11" t="s">
        <v>91</v>
      </c>
      <c r="C94" s="11" t="s">
        <v>90</v>
      </c>
      <c r="D94" s="11" t="s">
        <v>275</v>
      </c>
      <c r="E94" s="12">
        <v>40</v>
      </c>
      <c r="F94" s="12">
        <v>750</v>
      </c>
      <c r="G94" s="12">
        <v>10</v>
      </c>
      <c r="H94" s="12">
        <v>50</v>
      </c>
      <c r="I94" s="36"/>
      <c r="J94" s="36"/>
      <c r="K94" s="36">
        <v>200</v>
      </c>
      <c r="L94" s="36"/>
      <c r="M94" s="13"/>
      <c r="N94" s="12">
        <f t="shared" si="12"/>
        <v>200</v>
      </c>
      <c r="O94" s="12">
        <f t="shared" si="13"/>
        <v>4</v>
      </c>
      <c r="P94" s="14"/>
      <c r="Q94" s="15">
        <v>0.13</v>
      </c>
      <c r="R94" s="15">
        <f t="shared" si="14"/>
        <v>0.52</v>
      </c>
    </row>
    <row r="95" spans="1:20" x14ac:dyDescent="0.2">
      <c r="A95" s="11" t="s">
        <v>92</v>
      </c>
      <c r="B95" s="11" t="s">
        <v>93</v>
      </c>
      <c r="C95" s="11" t="s">
        <v>92</v>
      </c>
      <c r="D95" s="11" t="s">
        <v>275</v>
      </c>
      <c r="E95" s="12">
        <v>40</v>
      </c>
      <c r="F95" s="12">
        <v>900</v>
      </c>
      <c r="G95" s="12">
        <v>10</v>
      </c>
      <c r="H95" s="12">
        <v>50</v>
      </c>
      <c r="I95" s="36"/>
      <c r="J95" s="36"/>
      <c r="K95" s="36"/>
      <c r="L95" s="36"/>
      <c r="M95" s="13"/>
      <c r="N95" s="12">
        <f t="shared" si="12"/>
        <v>0</v>
      </c>
      <c r="O95" s="12">
        <f t="shared" si="13"/>
        <v>0</v>
      </c>
      <c r="P95" s="14"/>
      <c r="Q95" s="15">
        <v>0.13</v>
      </c>
      <c r="R95" s="15">
        <f t="shared" si="14"/>
        <v>0</v>
      </c>
    </row>
    <row r="96" spans="1:20" x14ac:dyDescent="0.2">
      <c r="A96" s="36" t="s">
        <v>185</v>
      </c>
      <c r="B96" s="36" t="s">
        <v>93</v>
      </c>
      <c r="C96" s="36">
        <v>90447700</v>
      </c>
      <c r="D96" s="36" t="s">
        <v>277</v>
      </c>
      <c r="E96" s="12" t="s">
        <v>89</v>
      </c>
      <c r="F96" s="12">
        <v>900</v>
      </c>
      <c r="G96" s="12">
        <v>10</v>
      </c>
      <c r="H96" s="12">
        <v>50</v>
      </c>
      <c r="I96" s="36"/>
      <c r="J96" s="36"/>
      <c r="K96" s="36">
        <v>200</v>
      </c>
      <c r="L96" s="36">
        <v>200</v>
      </c>
      <c r="M96" s="13"/>
      <c r="N96" s="12">
        <f t="shared" si="12"/>
        <v>400</v>
      </c>
      <c r="O96" s="12">
        <f t="shared" si="13"/>
        <v>8</v>
      </c>
      <c r="P96" s="14"/>
      <c r="Q96" s="15">
        <v>0.13</v>
      </c>
      <c r="R96" s="15">
        <f t="shared" si="14"/>
        <v>1.04</v>
      </c>
    </row>
    <row r="97" spans="1:20" x14ac:dyDescent="0.2">
      <c r="A97" s="11" t="s">
        <v>94</v>
      </c>
      <c r="B97" s="11" t="s">
        <v>95</v>
      </c>
      <c r="C97" s="11" t="s">
        <v>94</v>
      </c>
      <c r="D97" s="11" t="s">
        <v>275</v>
      </c>
      <c r="E97" s="12">
        <v>40</v>
      </c>
      <c r="F97" s="12">
        <v>1200</v>
      </c>
      <c r="G97" s="12">
        <v>5</v>
      </c>
      <c r="H97" s="12">
        <v>25</v>
      </c>
      <c r="I97" s="36"/>
      <c r="J97" s="36"/>
      <c r="K97" s="36"/>
      <c r="L97" s="36"/>
      <c r="M97" s="13"/>
      <c r="N97" s="12">
        <f t="shared" si="12"/>
        <v>0</v>
      </c>
      <c r="O97" s="12">
        <f t="shared" si="13"/>
        <v>0</v>
      </c>
      <c r="P97" s="14"/>
      <c r="Q97" s="15">
        <v>0.08</v>
      </c>
      <c r="R97" s="15">
        <f t="shared" si="14"/>
        <v>0</v>
      </c>
    </row>
    <row r="98" spans="1:20" x14ac:dyDescent="0.2">
      <c r="A98" s="11" t="s">
        <v>220</v>
      </c>
      <c r="B98" s="11" t="s">
        <v>221</v>
      </c>
      <c r="C98" s="11" t="s">
        <v>220</v>
      </c>
      <c r="D98" s="11" t="s">
        <v>275</v>
      </c>
      <c r="E98" s="12">
        <v>40</v>
      </c>
      <c r="F98" s="12">
        <v>2000</v>
      </c>
      <c r="G98" s="12">
        <v>5</v>
      </c>
      <c r="H98" s="12">
        <v>25</v>
      </c>
      <c r="I98" s="36"/>
      <c r="J98" s="36"/>
      <c r="K98" s="36"/>
      <c r="L98" s="36"/>
      <c r="M98" s="13"/>
      <c r="N98" s="12">
        <f t="shared" si="12"/>
        <v>0</v>
      </c>
      <c r="O98" s="12">
        <f t="shared" si="13"/>
        <v>0</v>
      </c>
      <c r="P98" s="14"/>
      <c r="Q98" s="15">
        <v>0.08</v>
      </c>
      <c r="R98" s="15">
        <f t="shared" si="14"/>
        <v>0</v>
      </c>
      <c r="S98" s="43">
        <f>SUM(R85:R98)</f>
        <v>3.94</v>
      </c>
      <c r="T98" s="3">
        <f>S98*100/$S$151</f>
        <v>6.8905211612451911</v>
      </c>
    </row>
    <row r="99" spans="1:20" x14ac:dyDescent="0.2">
      <c r="A99" s="28" t="s">
        <v>96</v>
      </c>
      <c r="B99" s="28"/>
      <c r="C99" s="30"/>
      <c r="D99" s="30"/>
      <c r="E99" s="20"/>
      <c r="F99" s="12"/>
      <c r="G99" s="12"/>
      <c r="H99" s="12"/>
      <c r="I99" s="36"/>
      <c r="J99" s="36"/>
      <c r="K99" s="36"/>
      <c r="L99" s="36"/>
      <c r="M99" s="8"/>
      <c r="N99" s="12"/>
      <c r="O99" s="12"/>
      <c r="P99" s="14"/>
      <c r="Q99" s="12"/>
      <c r="R99" s="15"/>
    </row>
    <row r="100" spans="1:20" x14ac:dyDescent="0.2">
      <c r="A100" s="11" t="s">
        <v>299</v>
      </c>
      <c r="B100" s="11" t="s">
        <v>300</v>
      </c>
      <c r="C100" s="11" t="s">
        <v>299</v>
      </c>
      <c r="D100" s="11" t="s">
        <v>275</v>
      </c>
      <c r="E100" s="12">
        <v>50</v>
      </c>
      <c r="F100" s="12">
        <v>100</v>
      </c>
      <c r="G100" s="12">
        <v>10</v>
      </c>
      <c r="H100" s="12">
        <v>150</v>
      </c>
      <c r="I100" s="36"/>
      <c r="J100" s="36"/>
      <c r="K100" s="36"/>
      <c r="L100" s="36"/>
      <c r="M100" s="13"/>
      <c r="N100" s="12">
        <f t="shared" ref="N100:N116" si="15">SUM(I100:M100)</f>
        <v>0</v>
      </c>
      <c r="O100" s="12">
        <f t="shared" ref="O100:O116" si="16">$N100/$H100</f>
        <v>0</v>
      </c>
      <c r="P100" s="14"/>
      <c r="Q100" s="15">
        <v>0.1</v>
      </c>
      <c r="R100" s="15">
        <f t="shared" ref="R100:R116" si="17">$O100*$Q100</f>
        <v>0</v>
      </c>
    </row>
    <row r="101" spans="1:20" x14ac:dyDescent="0.2">
      <c r="A101" s="11" t="s">
        <v>97</v>
      </c>
      <c r="B101" s="11" t="s">
        <v>98</v>
      </c>
      <c r="C101" s="11" t="s">
        <v>97</v>
      </c>
      <c r="D101" s="11" t="s">
        <v>275</v>
      </c>
      <c r="E101" s="12">
        <v>50</v>
      </c>
      <c r="F101" s="12">
        <v>150</v>
      </c>
      <c r="G101" s="12">
        <v>10</v>
      </c>
      <c r="H101" s="12">
        <v>150</v>
      </c>
      <c r="I101" s="36">
        <v>300</v>
      </c>
      <c r="J101" s="36"/>
      <c r="K101" s="36"/>
      <c r="L101" s="36"/>
      <c r="M101" s="13"/>
      <c r="N101" s="12">
        <f t="shared" si="15"/>
        <v>300</v>
      </c>
      <c r="O101" s="12">
        <f t="shared" si="16"/>
        <v>2</v>
      </c>
      <c r="P101" s="14"/>
      <c r="Q101" s="15">
        <v>0.1</v>
      </c>
      <c r="R101" s="15">
        <f t="shared" si="17"/>
        <v>0.2</v>
      </c>
    </row>
    <row r="102" spans="1:20" x14ac:dyDescent="0.2">
      <c r="A102" s="36" t="s">
        <v>235</v>
      </c>
      <c r="B102" s="36" t="s">
        <v>98</v>
      </c>
      <c r="C102" s="36">
        <v>90448200</v>
      </c>
      <c r="D102" s="36" t="s">
        <v>277</v>
      </c>
      <c r="E102" s="12" t="s">
        <v>102</v>
      </c>
      <c r="F102" s="12">
        <v>150</v>
      </c>
      <c r="G102" s="12">
        <v>10</v>
      </c>
      <c r="H102" s="12">
        <v>150</v>
      </c>
      <c r="I102" s="36">
        <v>300</v>
      </c>
      <c r="J102" s="36"/>
      <c r="K102" s="36"/>
      <c r="L102" s="36"/>
      <c r="M102" s="13"/>
      <c r="N102" s="12">
        <f t="shared" si="15"/>
        <v>300</v>
      </c>
      <c r="O102" s="12">
        <f t="shared" si="16"/>
        <v>2</v>
      </c>
      <c r="P102" s="14"/>
      <c r="Q102" s="15">
        <v>0.1</v>
      </c>
      <c r="R102" s="15">
        <f t="shared" si="17"/>
        <v>0.2</v>
      </c>
    </row>
    <row r="103" spans="1:20" x14ac:dyDescent="0.2">
      <c r="A103" s="11" t="s">
        <v>224</v>
      </c>
      <c r="B103" s="11" t="s">
        <v>225</v>
      </c>
      <c r="C103" s="11" t="s">
        <v>224</v>
      </c>
      <c r="D103" s="11" t="s">
        <v>275</v>
      </c>
      <c r="E103" s="12">
        <v>50</v>
      </c>
      <c r="F103" s="12">
        <v>200</v>
      </c>
      <c r="G103" s="12">
        <v>10</v>
      </c>
      <c r="H103" s="12">
        <v>150</v>
      </c>
      <c r="I103" s="36"/>
      <c r="J103" s="36"/>
      <c r="K103" s="36"/>
      <c r="L103" s="36"/>
      <c r="M103" s="13"/>
      <c r="N103" s="12">
        <f t="shared" si="15"/>
        <v>0</v>
      </c>
      <c r="O103" s="12">
        <f t="shared" si="16"/>
        <v>0</v>
      </c>
      <c r="P103" s="14"/>
      <c r="Q103" s="15">
        <v>0.06</v>
      </c>
      <c r="R103" s="15">
        <f t="shared" si="17"/>
        <v>0</v>
      </c>
    </row>
    <row r="104" spans="1:20" x14ac:dyDescent="0.2">
      <c r="A104" s="11" t="s">
        <v>99</v>
      </c>
      <c r="B104" s="11" t="s">
        <v>100</v>
      </c>
      <c r="C104" s="11" t="s">
        <v>99</v>
      </c>
      <c r="D104" s="11" t="s">
        <v>275</v>
      </c>
      <c r="E104" s="12">
        <v>50</v>
      </c>
      <c r="F104" s="12">
        <v>300</v>
      </c>
      <c r="G104" s="12">
        <v>10</v>
      </c>
      <c r="H104" s="12">
        <v>75</v>
      </c>
      <c r="I104" s="36"/>
      <c r="J104" s="36"/>
      <c r="K104" s="36"/>
      <c r="L104" s="36"/>
      <c r="M104" s="13"/>
      <c r="N104" s="12">
        <f t="shared" si="15"/>
        <v>0</v>
      </c>
      <c r="O104" s="12">
        <f t="shared" si="16"/>
        <v>0</v>
      </c>
      <c r="P104" s="14"/>
      <c r="Q104" s="15">
        <v>0.1</v>
      </c>
      <c r="R104" s="15">
        <f t="shared" si="17"/>
        <v>0</v>
      </c>
    </row>
    <row r="105" spans="1:20" x14ac:dyDescent="0.2">
      <c r="A105" s="36" t="s">
        <v>101</v>
      </c>
      <c r="B105" s="36" t="s">
        <v>100</v>
      </c>
      <c r="C105" s="36">
        <v>90448300</v>
      </c>
      <c r="D105" s="36" t="s">
        <v>277</v>
      </c>
      <c r="E105" s="12" t="s">
        <v>102</v>
      </c>
      <c r="F105" s="12">
        <v>300</v>
      </c>
      <c r="G105" s="12">
        <v>10</v>
      </c>
      <c r="H105" s="12">
        <v>75</v>
      </c>
      <c r="I105" s="36">
        <v>300</v>
      </c>
      <c r="J105" s="36"/>
      <c r="K105" s="36"/>
      <c r="L105" s="36"/>
      <c r="M105" s="13"/>
      <c r="N105" s="12">
        <f t="shared" si="15"/>
        <v>300</v>
      </c>
      <c r="O105" s="12">
        <f t="shared" si="16"/>
        <v>4</v>
      </c>
      <c r="P105" s="14"/>
      <c r="Q105" s="15">
        <v>0.1</v>
      </c>
      <c r="R105" s="15">
        <f t="shared" si="17"/>
        <v>0.4</v>
      </c>
    </row>
    <row r="106" spans="1:20" x14ac:dyDescent="0.2">
      <c r="A106" s="11" t="s">
        <v>103</v>
      </c>
      <c r="B106" s="11" t="s">
        <v>104</v>
      </c>
      <c r="C106" s="11" t="s">
        <v>103</v>
      </c>
      <c r="D106" s="11" t="s">
        <v>275</v>
      </c>
      <c r="E106" s="12">
        <v>50</v>
      </c>
      <c r="F106" s="12">
        <v>450</v>
      </c>
      <c r="G106" s="12">
        <v>10</v>
      </c>
      <c r="H106" s="12">
        <v>50</v>
      </c>
      <c r="I106" s="36">
        <v>250</v>
      </c>
      <c r="J106" s="36">
        <v>300</v>
      </c>
      <c r="K106" s="36"/>
      <c r="L106" s="36"/>
      <c r="M106" s="13"/>
      <c r="N106" s="12">
        <f t="shared" si="15"/>
        <v>550</v>
      </c>
      <c r="O106" s="12">
        <f t="shared" si="16"/>
        <v>11</v>
      </c>
      <c r="P106" s="14"/>
      <c r="Q106" s="15">
        <v>0.1</v>
      </c>
      <c r="R106" s="15">
        <f t="shared" si="17"/>
        <v>1.1000000000000001</v>
      </c>
    </row>
    <row r="107" spans="1:20" x14ac:dyDescent="0.2">
      <c r="A107" s="36" t="s">
        <v>186</v>
      </c>
      <c r="B107" s="36" t="s">
        <v>104</v>
      </c>
      <c r="C107" s="36">
        <v>90448400</v>
      </c>
      <c r="D107" s="36" t="s">
        <v>277</v>
      </c>
      <c r="E107" s="12" t="s">
        <v>102</v>
      </c>
      <c r="F107" s="12">
        <v>450</v>
      </c>
      <c r="G107" s="12">
        <v>10</v>
      </c>
      <c r="H107" s="12">
        <v>50</v>
      </c>
      <c r="I107" s="36">
        <v>250</v>
      </c>
      <c r="J107" s="36">
        <v>300</v>
      </c>
      <c r="K107" s="36">
        <v>300</v>
      </c>
      <c r="L107" s="36">
        <v>200</v>
      </c>
      <c r="M107" s="13"/>
      <c r="N107" s="12">
        <f t="shared" si="15"/>
        <v>1050</v>
      </c>
      <c r="O107" s="12">
        <f t="shared" si="16"/>
        <v>21</v>
      </c>
      <c r="P107" s="14"/>
      <c r="Q107" s="15">
        <v>0.1</v>
      </c>
      <c r="R107" s="15">
        <f t="shared" si="17"/>
        <v>2.1</v>
      </c>
    </row>
    <row r="108" spans="1:20" x14ac:dyDescent="0.2">
      <c r="A108" s="11" t="s">
        <v>105</v>
      </c>
      <c r="B108" s="11" t="s">
        <v>106</v>
      </c>
      <c r="C108" s="11" t="s">
        <v>105</v>
      </c>
      <c r="D108" s="11" t="s">
        <v>275</v>
      </c>
      <c r="E108" s="12">
        <v>50</v>
      </c>
      <c r="F108" s="12">
        <v>600</v>
      </c>
      <c r="G108" s="12">
        <v>10</v>
      </c>
      <c r="H108" s="12">
        <v>50</v>
      </c>
      <c r="I108" s="36"/>
      <c r="J108" s="36"/>
      <c r="K108" s="36"/>
      <c r="L108" s="36"/>
      <c r="M108" s="13"/>
      <c r="N108" s="12">
        <f t="shared" si="15"/>
        <v>0</v>
      </c>
      <c r="O108" s="12">
        <f t="shared" si="16"/>
        <v>0</v>
      </c>
      <c r="P108" s="14"/>
      <c r="Q108" s="15">
        <v>0.13</v>
      </c>
      <c r="R108" s="15">
        <f t="shared" si="17"/>
        <v>0</v>
      </c>
    </row>
    <row r="109" spans="1:20" x14ac:dyDescent="0.2">
      <c r="A109" s="36" t="s">
        <v>107</v>
      </c>
      <c r="B109" s="36" t="s">
        <v>106</v>
      </c>
      <c r="C109" s="36">
        <v>90448600</v>
      </c>
      <c r="D109" s="36" t="s">
        <v>277</v>
      </c>
      <c r="E109" s="12" t="s">
        <v>102</v>
      </c>
      <c r="F109" s="12">
        <v>600</v>
      </c>
      <c r="G109" s="12">
        <v>10</v>
      </c>
      <c r="H109" s="12">
        <v>50</v>
      </c>
      <c r="I109" s="36"/>
      <c r="J109" s="36"/>
      <c r="K109" s="36"/>
      <c r="L109" s="36"/>
      <c r="M109" s="13"/>
      <c r="N109" s="12">
        <f t="shared" si="15"/>
        <v>0</v>
      </c>
      <c r="O109" s="12">
        <f t="shared" si="16"/>
        <v>0</v>
      </c>
      <c r="P109" s="14"/>
      <c r="Q109" s="15">
        <v>0.13</v>
      </c>
      <c r="R109" s="15">
        <f t="shared" si="17"/>
        <v>0</v>
      </c>
    </row>
    <row r="110" spans="1:20" x14ac:dyDescent="0.2">
      <c r="A110" s="36" t="s">
        <v>266</v>
      </c>
      <c r="B110" s="36" t="s">
        <v>267</v>
      </c>
      <c r="C110" s="36">
        <v>90448605</v>
      </c>
      <c r="D110" s="36" t="s">
        <v>277</v>
      </c>
      <c r="E110" s="12" t="s">
        <v>102</v>
      </c>
      <c r="F110" s="12">
        <v>700</v>
      </c>
      <c r="G110" s="12">
        <v>5</v>
      </c>
      <c r="H110" s="12">
        <v>25</v>
      </c>
      <c r="I110" s="36"/>
      <c r="J110" s="36"/>
      <c r="K110" s="36"/>
      <c r="L110" s="36">
        <v>1000</v>
      </c>
      <c r="M110" s="13"/>
      <c r="N110" s="12">
        <f t="shared" si="15"/>
        <v>1000</v>
      </c>
      <c r="O110" s="12">
        <f t="shared" si="16"/>
        <v>40</v>
      </c>
      <c r="P110" s="14"/>
      <c r="Q110" s="15">
        <v>0.1</v>
      </c>
      <c r="R110" s="15">
        <f t="shared" si="17"/>
        <v>4</v>
      </c>
    </row>
    <row r="111" spans="1:20" x14ac:dyDescent="0.2">
      <c r="A111" s="11" t="s">
        <v>202</v>
      </c>
      <c r="B111" s="11" t="s">
        <v>203</v>
      </c>
      <c r="C111" s="11" t="s">
        <v>202</v>
      </c>
      <c r="D111" s="11" t="s">
        <v>275</v>
      </c>
      <c r="E111" s="12">
        <v>50</v>
      </c>
      <c r="F111" s="12">
        <v>750</v>
      </c>
      <c r="G111" s="12">
        <v>5</v>
      </c>
      <c r="H111" s="12">
        <v>25</v>
      </c>
      <c r="I111" s="36"/>
      <c r="J111" s="36"/>
      <c r="K111" s="36"/>
      <c r="L111" s="36"/>
      <c r="M111" s="13"/>
      <c r="N111" s="12">
        <f t="shared" si="15"/>
        <v>0</v>
      </c>
      <c r="O111" s="12">
        <f t="shared" si="16"/>
        <v>0</v>
      </c>
      <c r="P111" s="14"/>
      <c r="Q111" s="15">
        <v>0.1</v>
      </c>
      <c r="R111" s="15">
        <f t="shared" si="17"/>
        <v>0</v>
      </c>
    </row>
    <row r="112" spans="1:20" x14ac:dyDescent="0.2">
      <c r="A112" s="11" t="s">
        <v>108</v>
      </c>
      <c r="B112" s="11" t="s">
        <v>109</v>
      </c>
      <c r="C112" s="11" t="s">
        <v>108</v>
      </c>
      <c r="D112" s="11" t="s">
        <v>275</v>
      </c>
      <c r="E112" s="12">
        <v>50</v>
      </c>
      <c r="F112" s="12">
        <v>900</v>
      </c>
      <c r="G112" s="12">
        <v>5</v>
      </c>
      <c r="H112" s="12">
        <v>25</v>
      </c>
      <c r="I112" s="36"/>
      <c r="J112" s="36"/>
      <c r="K112" s="36"/>
      <c r="L112" s="36"/>
      <c r="M112" s="13"/>
      <c r="N112" s="12">
        <f t="shared" si="15"/>
        <v>0</v>
      </c>
      <c r="O112" s="12">
        <f t="shared" si="16"/>
        <v>0</v>
      </c>
      <c r="P112" s="14"/>
      <c r="Q112" s="15">
        <v>0.1</v>
      </c>
      <c r="R112" s="15">
        <f t="shared" si="17"/>
        <v>0</v>
      </c>
    </row>
    <row r="113" spans="1:20" x14ac:dyDescent="0.2">
      <c r="A113" s="36" t="s">
        <v>187</v>
      </c>
      <c r="B113" s="36" t="s">
        <v>109</v>
      </c>
      <c r="C113" s="36">
        <v>90448700</v>
      </c>
      <c r="D113" s="36" t="s">
        <v>277</v>
      </c>
      <c r="E113" s="12" t="s">
        <v>102</v>
      </c>
      <c r="F113" s="12">
        <v>900</v>
      </c>
      <c r="G113" s="12">
        <v>5</v>
      </c>
      <c r="H113" s="12">
        <v>25</v>
      </c>
      <c r="I113" s="36"/>
      <c r="J113" s="36"/>
      <c r="K113" s="36">
        <v>300</v>
      </c>
      <c r="L113" s="36">
        <v>200</v>
      </c>
      <c r="M113" s="13"/>
      <c r="N113" s="12">
        <f t="shared" si="15"/>
        <v>500</v>
      </c>
      <c r="O113" s="12">
        <f t="shared" si="16"/>
        <v>20</v>
      </c>
      <c r="P113" s="14"/>
      <c r="Q113" s="15">
        <v>0.1</v>
      </c>
      <c r="R113" s="15">
        <f t="shared" si="17"/>
        <v>2</v>
      </c>
    </row>
    <row r="114" spans="1:20" x14ac:dyDescent="0.2">
      <c r="A114" s="11" t="s">
        <v>110</v>
      </c>
      <c r="B114" s="11" t="s">
        <v>111</v>
      </c>
      <c r="C114" s="11" t="s">
        <v>110</v>
      </c>
      <c r="D114" s="11" t="s">
        <v>275</v>
      </c>
      <c r="E114" s="12">
        <v>50</v>
      </c>
      <c r="F114" s="12">
        <v>1200</v>
      </c>
      <c r="G114" s="12">
        <v>5</v>
      </c>
      <c r="H114" s="12">
        <v>25</v>
      </c>
      <c r="I114" s="36"/>
      <c r="J114" s="36"/>
      <c r="K114" s="36"/>
      <c r="L114" s="36">
        <v>100</v>
      </c>
      <c r="M114" s="13"/>
      <c r="N114" s="12">
        <f t="shared" si="15"/>
        <v>100</v>
      </c>
      <c r="O114" s="12">
        <f t="shared" si="16"/>
        <v>4</v>
      </c>
      <c r="P114" s="14"/>
      <c r="Q114" s="15">
        <v>0.13</v>
      </c>
      <c r="R114" s="15">
        <f t="shared" si="17"/>
        <v>0.52</v>
      </c>
    </row>
    <row r="115" spans="1:20" x14ac:dyDescent="0.2">
      <c r="A115" s="36" t="s">
        <v>204</v>
      </c>
      <c r="B115" s="36" t="s">
        <v>111</v>
      </c>
      <c r="C115" s="31" t="s">
        <v>205</v>
      </c>
      <c r="D115" s="36" t="s">
        <v>277</v>
      </c>
      <c r="E115" s="12">
        <v>50</v>
      </c>
      <c r="F115" s="12">
        <v>1200</v>
      </c>
      <c r="G115" s="12">
        <v>5</v>
      </c>
      <c r="H115" s="12">
        <v>25</v>
      </c>
      <c r="I115" s="36"/>
      <c r="J115" s="36">
        <v>100</v>
      </c>
      <c r="K115" s="36">
        <v>200</v>
      </c>
      <c r="L115" s="36">
        <v>100</v>
      </c>
      <c r="M115" s="13"/>
      <c r="N115" s="12">
        <f t="shared" si="15"/>
        <v>400</v>
      </c>
      <c r="O115" s="12">
        <f t="shared" si="16"/>
        <v>16</v>
      </c>
      <c r="P115" s="14"/>
      <c r="Q115" s="15">
        <v>0.13</v>
      </c>
      <c r="R115" s="15">
        <f t="shared" si="17"/>
        <v>2.08</v>
      </c>
    </row>
    <row r="116" spans="1:20" x14ac:dyDescent="0.2">
      <c r="A116" s="36" t="s">
        <v>268</v>
      </c>
      <c r="B116" s="36" t="s">
        <v>269</v>
      </c>
      <c r="C116" s="31" t="s">
        <v>270</v>
      </c>
      <c r="D116" s="36" t="s">
        <v>277</v>
      </c>
      <c r="E116" s="12">
        <v>50</v>
      </c>
      <c r="F116" s="12">
        <v>2400</v>
      </c>
      <c r="G116" s="12">
        <v>5</v>
      </c>
      <c r="H116" s="12">
        <v>25</v>
      </c>
      <c r="I116" s="36"/>
      <c r="J116" s="36"/>
      <c r="K116" s="36"/>
      <c r="L116" s="36"/>
      <c r="M116" s="13"/>
      <c r="N116" s="12">
        <f t="shared" si="15"/>
        <v>0</v>
      </c>
      <c r="O116" s="12">
        <f t="shared" si="16"/>
        <v>0</v>
      </c>
      <c r="P116" s="14"/>
      <c r="Q116" s="15">
        <v>0.13</v>
      </c>
      <c r="R116" s="15">
        <f t="shared" si="17"/>
        <v>0</v>
      </c>
      <c r="S116" s="43">
        <f>SUM(R101:R116)</f>
        <v>12.6</v>
      </c>
      <c r="T116" s="3">
        <f>S116*100/$S$151</f>
        <v>22.035676810073454</v>
      </c>
    </row>
    <row r="117" spans="1:20" x14ac:dyDescent="0.2">
      <c r="A117" s="318" t="s">
        <v>112</v>
      </c>
      <c r="B117" s="319"/>
      <c r="C117" s="29"/>
      <c r="D117" s="29"/>
      <c r="E117" s="30"/>
      <c r="F117" s="12"/>
      <c r="G117" s="12"/>
      <c r="H117" s="12"/>
      <c r="I117" s="36"/>
      <c r="J117" s="36"/>
      <c r="K117" s="36"/>
      <c r="L117" s="36"/>
      <c r="M117" s="36"/>
      <c r="N117" s="12"/>
      <c r="O117" s="12"/>
      <c r="P117" s="14"/>
      <c r="Q117" s="12"/>
      <c r="R117" s="15"/>
    </row>
    <row r="118" spans="1:20" x14ac:dyDescent="0.2">
      <c r="A118" s="11" t="s">
        <v>216</v>
      </c>
      <c r="B118" s="11" t="s">
        <v>217</v>
      </c>
      <c r="C118" s="11" t="s">
        <v>216</v>
      </c>
      <c r="D118" s="11" t="s">
        <v>275</v>
      </c>
      <c r="E118" s="12">
        <v>20</v>
      </c>
      <c r="F118" s="12">
        <v>150</v>
      </c>
      <c r="G118" s="12">
        <v>10</v>
      </c>
      <c r="H118" s="12">
        <v>400</v>
      </c>
      <c r="I118" s="36"/>
      <c r="J118" s="36"/>
      <c r="K118" s="36"/>
      <c r="L118" s="36"/>
      <c r="M118" s="36"/>
      <c r="N118" s="12">
        <f t="shared" ref="N118:N150" si="18">SUM(I118:M118)</f>
        <v>0</v>
      </c>
      <c r="O118" s="12">
        <f t="shared" ref="O118:O150" si="19">$N118/$H118</f>
        <v>0</v>
      </c>
      <c r="P118" s="14"/>
      <c r="Q118" s="12">
        <v>0.06</v>
      </c>
      <c r="R118" s="15">
        <f t="shared" ref="R118:R150" si="20">$O118*$Q118</f>
        <v>0</v>
      </c>
    </row>
    <row r="119" spans="1:20" x14ac:dyDescent="0.2">
      <c r="A119" s="36" t="s">
        <v>226</v>
      </c>
      <c r="B119" s="36" t="s">
        <v>217</v>
      </c>
      <c r="C119" s="36">
        <v>90444200</v>
      </c>
      <c r="D119" s="36" t="s">
        <v>277</v>
      </c>
      <c r="E119" s="12">
        <v>20</v>
      </c>
      <c r="F119" s="12">
        <v>150</v>
      </c>
      <c r="G119" s="12">
        <v>10</v>
      </c>
      <c r="H119" s="12">
        <v>400</v>
      </c>
      <c r="I119" s="36"/>
      <c r="J119" s="36"/>
      <c r="K119" s="36">
        <v>800</v>
      </c>
      <c r="L119" s="36">
        <v>400</v>
      </c>
      <c r="M119" s="36"/>
      <c r="N119" s="12">
        <f t="shared" si="18"/>
        <v>1200</v>
      </c>
      <c r="O119" s="12">
        <f t="shared" si="19"/>
        <v>3</v>
      </c>
      <c r="P119" s="14"/>
      <c r="Q119" s="12">
        <v>0.06</v>
      </c>
      <c r="R119" s="15">
        <f t="shared" si="20"/>
        <v>0.18</v>
      </c>
    </row>
    <row r="120" spans="1:20" x14ac:dyDescent="0.2">
      <c r="A120" s="11" t="s">
        <v>191</v>
      </c>
      <c r="B120" s="11" t="s">
        <v>192</v>
      </c>
      <c r="C120" s="11" t="s">
        <v>191</v>
      </c>
      <c r="D120" s="11" t="s">
        <v>275</v>
      </c>
      <c r="E120" s="12">
        <v>20</v>
      </c>
      <c r="F120" s="12">
        <v>200</v>
      </c>
      <c r="G120" s="12">
        <v>10</v>
      </c>
      <c r="H120" s="12">
        <v>300</v>
      </c>
      <c r="I120" s="36"/>
      <c r="J120" s="36"/>
      <c r="K120" s="36"/>
      <c r="L120" s="36"/>
      <c r="M120" s="36"/>
      <c r="N120" s="12">
        <f t="shared" si="18"/>
        <v>0</v>
      </c>
      <c r="O120" s="12">
        <f t="shared" si="19"/>
        <v>0</v>
      </c>
      <c r="P120" s="14"/>
      <c r="Q120" s="12">
        <v>0.06</v>
      </c>
      <c r="R120" s="15">
        <f t="shared" si="20"/>
        <v>0</v>
      </c>
    </row>
    <row r="121" spans="1:20" x14ac:dyDescent="0.2">
      <c r="A121" s="11" t="s">
        <v>160</v>
      </c>
      <c r="B121" s="11" t="s">
        <v>161</v>
      </c>
      <c r="C121" s="11" t="s">
        <v>160</v>
      </c>
      <c r="D121" s="11" t="s">
        <v>275</v>
      </c>
      <c r="E121" s="12">
        <v>20</v>
      </c>
      <c r="F121" s="12">
        <v>300</v>
      </c>
      <c r="G121" s="12">
        <v>10</v>
      </c>
      <c r="H121" s="12">
        <v>200</v>
      </c>
      <c r="I121" s="36"/>
      <c r="J121" s="36"/>
      <c r="K121" s="36"/>
      <c r="L121" s="36"/>
      <c r="M121" s="13"/>
      <c r="N121" s="12">
        <f t="shared" si="18"/>
        <v>0</v>
      </c>
      <c r="O121" s="12">
        <f t="shared" si="19"/>
        <v>0</v>
      </c>
      <c r="P121" s="14"/>
      <c r="Q121" s="15">
        <v>0.06</v>
      </c>
      <c r="R121" s="15">
        <f t="shared" si="20"/>
        <v>0</v>
      </c>
    </row>
    <row r="122" spans="1:20" x14ac:dyDescent="0.2">
      <c r="A122" s="36" t="s">
        <v>215</v>
      </c>
      <c r="B122" s="36" t="s">
        <v>161</v>
      </c>
      <c r="C122" s="36">
        <v>90444300</v>
      </c>
      <c r="D122" s="36" t="s">
        <v>277</v>
      </c>
      <c r="E122" s="12" t="s">
        <v>46</v>
      </c>
      <c r="F122" s="12">
        <v>300</v>
      </c>
      <c r="G122" s="12">
        <v>10</v>
      </c>
      <c r="H122" s="12">
        <v>200</v>
      </c>
      <c r="I122" s="36"/>
      <c r="J122" s="36"/>
      <c r="K122" s="36">
        <v>400</v>
      </c>
      <c r="L122" s="36">
        <v>200</v>
      </c>
      <c r="M122" s="13"/>
      <c r="N122" s="12">
        <f t="shared" si="18"/>
        <v>600</v>
      </c>
      <c r="O122" s="12">
        <f t="shared" si="19"/>
        <v>3</v>
      </c>
      <c r="P122" s="14"/>
      <c r="Q122" s="15">
        <v>0.06</v>
      </c>
      <c r="R122" s="15">
        <f t="shared" si="20"/>
        <v>0.18</v>
      </c>
    </row>
    <row r="123" spans="1:20" x14ac:dyDescent="0.2">
      <c r="A123" s="11" t="s">
        <v>206</v>
      </c>
      <c r="B123" s="11" t="s">
        <v>114</v>
      </c>
      <c r="C123" s="11" t="s">
        <v>206</v>
      </c>
      <c r="D123" s="11" t="s">
        <v>275</v>
      </c>
      <c r="E123" s="12">
        <v>20</v>
      </c>
      <c r="F123" s="12">
        <v>450</v>
      </c>
      <c r="G123" s="12">
        <v>10</v>
      </c>
      <c r="H123" s="12">
        <v>100</v>
      </c>
      <c r="I123" s="36"/>
      <c r="J123" s="36"/>
      <c r="K123" s="36"/>
      <c r="L123" s="36"/>
      <c r="M123" s="25"/>
      <c r="N123" s="12">
        <f t="shared" si="18"/>
        <v>0</v>
      </c>
      <c r="O123" s="12">
        <f t="shared" si="19"/>
        <v>0</v>
      </c>
      <c r="P123" s="14"/>
      <c r="Q123" s="15">
        <v>0.08</v>
      </c>
      <c r="R123" s="15">
        <f t="shared" si="20"/>
        <v>0</v>
      </c>
    </row>
    <row r="124" spans="1:20" x14ac:dyDescent="0.2">
      <c r="A124" s="36" t="s">
        <v>113</v>
      </c>
      <c r="B124" s="36" t="s">
        <v>114</v>
      </c>
      <c r="C124" s="36">
        <v>90444400</v>
      </c>
      <c r="D124" s="36" t="s">
        <v>277</v>
      </c>
      <c r="E124" s="12" t="s">
        <v>46</v>
      </c>
      <c r="F124" s="12">
        <v>450</v>
      </c>
      <c r="G124" s="12">
        <v>10</v>
      </c>
      <c r="H124" s="12">
        <v>100</v>
      </c>
      <c r="I124" s="36"/>
      <c r="J124" s="36"/>
      <c r="K124" s="36">
        <v>300</v>
      </c>
      <c r="L124" s="36"/>
      <c r="M124" s="13"/>
      <c r="N124" s="12">
        <f t="shared" si="18"/>
        <v>300</v>
      </c>
      <c r="O124" s="12">
        <f t="shared" si="19"/>
        <v>3</v>
      </c>
      <c r="P124" s="14"/>
      <c r="Q124" s="15">
        <v>0.08</v>
      </c>
      <c r="R124" s="15">
        <f t="shared" si="20"/>
        <v>0.24</v>
      </c>
    </row>
    <row r="125" spans="1:20" x14ac:dyDescent="0.2">
      <c r="A125" s="11" t="s">
        <v>115</v>
      </c>
      <c r="B125" s="11" t="s">
        <v>116</v>
      </c>
      <c r="C125" s="11" t="s">
        <v>115</v>
      </c>
      <c r="D125" s="11" t="s">
        <v>275</v>
      </c>
      <c r="E125" s="12">
        <v>20</v>
      </c>
      <c r="F125" s="12">
        <v>600</v>
      </c>
      <c r="G125" s="12">
        <v>10</v>
      </c>
      <c r="H125" s="12">
        <v>100</v>
      </c>
      <c r="I125" s="36"/>
      <c r="J125" s="36"/>
      <c r="K125" s="36"/>
      <c r="L125" s="36"/>
      <c r="M125" s="13"/>
      <c r="N125" s="12">
        <f t="shared" si="18"/>
        <v>0</v>
      </c>
      <c r="O125" s="12">
        <f t="shared" si="19"/>
        <v>0</v>
      </c>
      <c r="P125" s="14"/>
      <c r="Q125" s="15">
        <v>0.06</v>
      </c>
      <c r="R125" s="15">
        <f t="shared" si="20"/>
        <v>0</v>
      </c>
    </row>
    <row r="126" spans="1:20" x14ac:dyDescent="0.2">
      <c r="A126" s="36" t="s">
        <v>188</v>
      </c>
      <c r="B126" s="36" t="s">
        <v>116</v>
      </c>
      <c r="C126" s="36">
        <v>90444600</v>
      </c>
      <c r="D126" s="36" t="s">
        <v>277</v>
      </c>
      <c r="E126" s="12" t="s">
        <v>46</v>
      </c>
      <c r="F126" s="12">
        <v>600</v>
      </c>
      <c r="G126" s="12">
        <v>10</v>
      </c>
      <c r="H126" s="12">
        <v>100</v>
      </c>
      <c r="I126" s="36"/>
      <c r="J126" s="36"/>
      <c r="K126" s="36"/>
      <c r="L126" s="36"/>
      <c r="M126" s="13"/>
      <c r="N126" s="12">
        <f t="shared" si="18"/>
        <v>0</v>
      </c>
      <c r="O126" s="12">
        <f t="shared" si="19"/>
        <v>0</v>
      </c>
      <c r="P126" s="14"/>
      <c r="Q126" s="15">
        <v>0.06</v>
      </c>
      <c r="R126" s="15">
        <f t="shared" si="20"/>
        <v>0</v>
      </c>
    </row>
    <row r="127" spans="1:20" x14ac:dyDescent="0.2">
      <c r="A127" s="11" t="s">
        <v>117</v>
      </c>
      <c r="B127" s="11" t="s">
        <v>118</v>
      </c>
      <c r="C127" s="11" t="s">
        <v>117</v>
      </c>
      <c r="D127" s="11" t="s">
        <v>275</v>
      </c>
      <c r="E127" s="12">
        <v>20</v>
      </c>
      <c r="F127" s="12">
        <v>750</v>
      </c>
      <c r="G127" s="12">
        <v>10</v>
      </c>
      <c r="H127" s="12">
        <v>100</v>
      </c>
      <c r="I127" s="36"/>
      <c r="J127" s="36"/>
      <c r="K127" s="36"/>
      <c r="L127" s="36"/>
      <c r="M127" s="13"/>
      <c r="N127" s="12">
        <f t="shared" si="18"/>
        <v>0</v>
      </c>
      <c r="O127" s="12">
        <f t="shared" si="19"/>
        <v>0</v>
      </c>
      <c r="P127" s="14"/>
      <c r="Q127" s="15">
        <v>7.0000000000000007E-2</v>
      </c>
      <c r="R127" s="15">
        <f t="shared" si="20"/>
        <v>0</v>
      </c>
    </row>
    <row r="128" spans="1:20" x14ac:dyDescent="0.2">
      <c r="A128" s="36" t="s">
        <v>189</v>
      </c>
      <c r="B128" s="36" t="s">
        <v>118</v>
      </c>
      <c r="C128" s="36">
        <v>90444700</v>
      </c>
      <c r="D128" s="36" t="s">
        <v>277</v>
      </c>
      <c r="E128" s="12" t="s">
        <v>46</v>
      </c>
      <c r="F128" s="12">
        <v>750</v>
      </c>
      <c r="G128" s="12">
        <v>10</v>
      </c>
      <c r="H128" s="12">
        <v>100</v>
      </c>
      <c r="I128" s="36"/>
      <c r="J128" s="36"/>
      <c r="K128" s="36"/>
      <c r="L128" s="36"/>
      <c r="M128" s="13"/>
      <c r="N128" s="12">
        <f t="shared" si="18"/>
        <v>0</v>
      </c>
      <c r="O128" s="12">
        <f t="shared" si="19"/>
        <v>0</v>
      </c>
      <c r="P128" s="14"/>
      <c r="Q128" s="15">
        <v>7.0000000000000007E-2</v>
      </c>
      <c r="R128" s="15">
        <f t="shared" si="20"/>
        <v>0</v>
      </c>
    </row>
    <row r="129" spans="1:20" x14ac:dyDescent="0.2">
      <c r="A129" s="11" t="s">
        <v>119</v>
      </c>
      <c r="B129" s="11" t="s">
        <v>120</v>
      </c>
      <c r="C129" s="11" t="s">
        <v>119</v>
      </c>
      <c r="D129" s="11" t="s">
        <v>275</v>
      </c>
      <c r="E129" s="12">
        <v>20</v>
      </c>
      <c r="F129" s="12">
        <v>900</v>
      </c>
      <c r="G129" s="12">
        <v>10</v>
      </c>
      <c r="H129" s="12">
        <v>50</v>
      </c>
      <c r="I129" s="36"/>
      <c r="J129" s="36"/>
      <c r="K129" s="36"/>
      <c r="L129" s="36"/>
      <c r="M129" s="13"/>
      <c r="N129" s="12">
        <f t="shared" si="18"/>
        <v>0</v>
      </c>
      <c r="O129" s="12">
        <f t="shared" si="19"/>
        <v>0</v>
      </c>
      <c r="P129" s="14"/>
      <c r="Q129" s="15">
        <v>0.08</v>
      </c>
      <c r="R129" s="15">
        <f t="shared" si="20"/>
        <v>0</v>
      </c>
    </row>
    <row r="130" spans="1:20" x14ac:dyDescent="0.2">
      <c r="A130" s="36" t="s">
        <v>263</v>
      </c>
      <c r="B130" s="36" t="s">
        <v>120</v>
      </c>
      <c r="C130" s="36">
        <v>90444800</v>
      </c>
      <c r="D130" s="36" t="s">
        <v>277</v>
      </c>
      <c r="E130" s="12" t="s">
        <v>46</v>
      </c>
      <c r="F130" s="12">
        <v>900</v>
      </c>
      <c r="G130" s="12">
        <v>10</v>
      </c>
      <c r="H130" s="12">
        <v>50</v>
      </c>
      <c r="I130" s="36"/>
      <c r="J130" s="36"/>
      <c r="K130" s="36"/>
      <c r="L130" s="36"/>
      <c r="M130" s="13"/>
      <c r="N130" s="12">
        <f t="shared" si="18"/>
        <v>0</v>
      </c>
      <c r="O130" s="12">
        <f t="shared" si="19"/>
        <v>0</v>
      </c>
      <c r="P130" s="14"/>
      <c r="Q130" s="15">
        <v>0.08</v>
      </c>
      <c r="R130" s="15">
        <f t="shared" si="20"/>
        <v>0</v>
      </c>
    </row>
    <row r="131" spans="1:20" x14ac:dyDescent="0.2">
      <c r="A131" s="11" t="s">
        <v>121</v>
      </c>
      <c r="B131" s="11" t="s">
        <v>122</v>
      </c>
      <c r="C131" s="11" t="s">
        <v>121</v>
      </c>
      <c r="D131" s="11" t="s">
        <v>275</v>
      </c>
      <c r="E131" s="12">
        <v>20</v>
      </c>
      <c r="F131" s="12">
        <v>1200</v>
      </c>
      <c r="G131" s="12">
        <v>10</v>
      </c>
      <c r="H131" s="12">
        <v>50</v>
      </c>
      <c r="I131" s="36"/>
      <c r="J131" s="36"/>
      <c r="K131" s="36"/>
      <c r="L131" s="36"/>
      <c r="M131" s="13"/>
      <c r="N131" s="12">
        <f t="shared" si="18"/>
        <v>0</v>
      </c>
      <c r="O131" s="12">
        <f t="shared" si="19"/>
        <v>0</v>
      </c>
      <c r="P131" s="14"/>
      <c r="Q131" s="15">
        <v>0.11</v>
      </c>
      <c r="R131" s="15">
        <f t="shared" si="20"/>
        <v>0</v>
      </c>
    </row>
    <row r="132" spans="1:20" x14ac:dyDescent="0.2">
      <c r="A132" s="11" t="s">
        <v>207</v>
      </c>
      <c r="B132" s="11" t="s">
        <v>208</v>
      </c>
      <c r="C132" s="11" t="s">
        <v>207</v>
      </c>
      <c r="D132" s="11" t="s">
        <v>275</v>
      </c>
      <c r="E132" s="12">
        <v>20</v>
      </c>
      <c r="F132" s="12">
        <v>1500</v>
      </c>
      <c r="G132" s="12">
        <v>10</v>
      </c>
      <c r="H132" s="12">
        <v>50</v>
      </c>
      <c r="I132" s="36"/>
      <c r="J132" s="36"/>
      <c r="K132" s="36"/>
      <c r="L132" s="36"/>
      <c r="M132" s="13"/>
      <c r="N132" s="12">
        <f t="shared" si="18"/>
        <v>0</v>
      </c>
      <c r="O132" s="12">
        <f t="shared" si="19"/>
        <v>0</v>
      </c>
      <c r="P132" s="14"/>
      <c r="Q132" s="15">
        <v>7.0000000000000007E-2</v>
      </c>
      <c r="R132" s="15">
        <f t="shared" si="20"/>
        <v>0</v>
      </c>
    </row>
    <row r="133" spans="1:20" x14ac:dyDescent="0.2">
      <c r="A133" s="11" t="s">
        <v>209</v>
      </c>
      <c r="B133" s="11" t="s">
        <v>210</v>
      </c>
      <c r="C133" s="11" t="s">
        <v>209</v>
      </c>
      <c r="D133" s="11" t="s">
        <v>275</v>
      </c>
      <c r="E133" s="12">
        <v>20</v>
      </c>
      <c r="F133" s="12">
        <v>1800</v>
      </c>
      <c r="G133" s="12">
        <v>10</v>
      </c>
      <c r="H133" s="12">
        <v>50</v>
      </c>
      <c r="I133" s="36"/>
      <c r="J133" s="36"/>
      <c r="K133" s="36"/>
      <c r="L133" s="36"/>
      <c r="M133" s="13"/>
      <c r="N133" s="12">
        <f t="shared" si="18"/>
        <v>0</v>
      </c>
      <c r="O133" s="12">
        <f t="shared" si="19"/>
        <v>0</v>
      </c>
      <c r="P133" s="51"/>
      <c r="Q133" s="15">
        <v>0.09</v>
      </c>
      <c r="R133" s="15">
        <f t="shared" si="20"/>
        <v>0</v>
      </c>
      <c r="S133" s="43">
        <f>SUM(R118:R133)</f>
        <v>0.6</v>
      </c>
      <c r="T133" s="3">
        <f>S133*100/$S$151</f>
        <v>1.0493179433368311</v>
      </c>
    </row>
    <row r="134" spans="1:20" x14ac:dyDescent="0.2">
      <c r="A134" s="11" t="s">
        <v>123</v>
      </c>
      <c r="B134" s="11" t="s">
        <v>124</v>
      </c>
      <c r="C134" s="11" t="s">
        <v>123</v>
      </c>
      <c r="D134" s="11" t="s">
        <v>275</v>
      </c>
      <c r="E134" s="12">
        <v>25</v>
      </c>
      <c r="F134" s="12">
        <v>150</v>
      </c>
      <c r="G134" s="12">
        <v>10</v>
      </c>
      <c r="H134" s="12">
        <v>200</v>
      </c>
      <c r="I134" s="36"/>
      <c r="J134" s="36"/>
      <c r="K134" s="36"/>
      <c r="L134" s="36"/>
      <c r="M134" s="13"/>
      <c r="N134" s="12">
        <f t="shared" si="18"/>
        <v>0</v>
      </c>
      <c r="O134" s="12">
        <f t="shared" si="19"/>
        <v>0</v>
      </c>
      <c r="P134" s="14"/>
      <c r="Q134" s="15">
        <v>0.04</v>
      </c>
      <c r="R134" s="15">
        <f t="shared" si="20"/>
        <v>0</v>
      </c>
    </row>
    <row r="135" spans="1:20" x14ac:dyDescent="0.2">
      <c r="A135" s="36" t="s">
        <v>257</v>
      </c>
      <c r="B135" s="36" t="s">
        <v>124</v>
      </c>
      <c r="C135" s="36">
        <v>90445200</v>
      </c>
      <c r="D135" s="36" t="s">
        <v>277</v>
      </c>
      <c r="E135" s="12">
        <v>25</v>
      </c>
      <c r="F135" s="12">
        <v>150</v>
      </c>
      <c r="G135" s="12">
        <v>10</v>
      </c>
      <c r="H135" s="12">
        <v>200</v>
      </c>
      <c r="I135" s="36"/>
      <c r="J135" s="36"/>
      <c r="K135" s="36"/>
      <c r="L135" s="36"/>
      <c r="M135" s="13"/>
      <c r="N135" s="12">
        <f t="shared" si="18"/>
        <v>0</v>
      </c>
      <c r="O135" s="12">
        <f t="shared" si="19"/>
        <v>0</v>
      </c>
      <c r="P135" s="14"/>
      <c r="Q135" s="15">
        <v>0.04</v>
      </c>
      <c r="R135" s="15">
        <f t="shared" si="20"/>
        <v>0</v>
      </c>
    </row>
    <row r="136" spans="1:20" x14ac:dyDescent="0.2">
      <c r="A136" s="11" t="s">
        <v>125</v>
      </c>
      <c r="B136" s="11" t="s">
        <v>126</v>
      </c>
      <c r="C136" s="11" t="s">
        <v>125</v>
      </c>
      <c r="D136" s="11" t="s">
        <v>275</v>
      </c>
      <c r="E136" s="12">
        <v>25</v>
      </c>
      <c r="F136" s="12">
        <v>300</v>
      </c>
      <c r="G136" s="12">
        <v>10</v>
      </c>
      <c r="H136" s="12">
        <v>100</v>
      </c>
      <c r="I136" s="36"/>
      <c r="J136" s="36"/>
      <c r="K136" s="36"/>
      <c r="L136" s="36"/>
      <c r="M136" s="13"/>
      <c r="N136" s="12">
        <f t="shared" si="18"/>
        <v>0</v>
      </c>
      <c r="O136" s="12">
        <f t="shared" si="19"/>
        <v>0</v>
      </c>
      <c r="P136" s="14"/>
      <c r="Q136" s="15">
        <v>0.04</v>
      </c>
      <c r="R136" s="15">
        <f t="shared" si="20"/>
        <v>0</v>
      </c>
    </row>
    <row r="137" spans="1:20" x14ac:dyDescent="0.2">
      <c r="A137" s="36" t="s">
        <v>127</v>
      </c>
      <c r="B137" s="36" t="s">
        <v>126</v>
      </c>
      <c r="C137" s="36">
        <v>90445300</v>
      </c>
      <c r="D137" s="36" t="s">
        <v>277</v>
      </c>
      <c r="E137" s="12" t="s">
        <v>63</v>
      </c>
      <c r="F137" s="12">
        <v>300</v>
      </c>
      <c r="G137" s="12">
        <v>10</v>
      </c>
      <c r="H137" s="12">
        <v>100</v>
      </c>
      <c r="I137" s="36"/>
      <c r="J137" s="36">
        <v>300</v>
      </c>
      <c r="K137" s="36"/>
      <c r="L137" s="36"/>
      <c r="M137" s="13"/>
      <c r="N137" s="12">
        <f t="shared" si="18"/>
        <v>300</v>
      </c>
      <c r="O137" s="12">
        <f t="shared" si="19"/>
        <v>3</v>
      </c>
      <c r="P137" s="14"/>
      <c r="Q137" s="15">
        <v>0.04</v>
      </c>
      <c r="R137" s="15">
        <f t="shared" si="20"/>
        <v>0.12</v>
      </c>
    </row>
    <row r="138" spans="1:20" x14ac:dyDescent="0.2">
      <c r="A138" s="11" t="s">
        <v>128</v>
      </c>
      <c r="B138" s="11" t="s">
        <v>129</v>
      </c>
      <c r="C138" s="11" t="s">
        <v>128</v>
      </c>
      <c r="D138" s="11" t="s">
        <v>275</v>
      </c>
      <c r="E138" s="12">
        <v>25</v>
      </c>
      <c r="F138" s="12">
        <v>450</v>
      </c>
      <c r="G138" s="12">
        <v>10</v>
      </c>
      <c r="H138" s="12">
        <v>100</v>
      </c>
      <c r="I138" s="36"/>
      <c r="J138" s="36">
        <v>100</v>
      </c>
      <c r="K138" s="36"/>
      <c r="L138" s="36"/>
      <c r="M138" s="13"/>
      <c r="N138" s="12">
        <f t="shared" si="18"/>
        <v>100</v>
      </c>
      <c r="O138" s="12">
        <f t="shared" si="19"/>
        <v>1</v>
      </c>
      <c r="P138" s="14"/>
      <c r="Q138" s="15">
        <v>0.06</v>
      </c>
      <c r="R138" s="15">
        <f t="shared" si="20"/>
        <v>0.06</v>
      </c>
    </row>
    <row r="139" spans="1:20" x14ac:dyDescent="0.2">
      <c r="A139" s="36" t="s">
        <v>190</v>
      </c>
      <c r="B139" s="36" t="s">
        <v>129</v>
      </c>
      <c r="C139" s="36">
        <v>90445400</v>
      </c>
      <c r="D139" s="36" t="s">
        <v>277</v>
      </c>
      <c r="E139" s="12" t="s">
        <v>63</v>
      </c>
      <c r="F139" s="12">
        <v>450</v>
      </c>
      <c r="G139" s="12">
        <v>10</v>
      </c>
      <c r="H139" s="12">
        <v>100</v>
      </c>
      <c r="I139" s="36"/>
      <c r="J139" s="36">
        <v>100</v>
      </c>
      <c r="K139" s="36">
        <v>300</v>
      </c>
      <c r="L139" s="36"/>
      <c r="M139" s="13"/>
      <c r="N139" s="12">
        <f t="shared" si="18"/>
        <v>400</v>
      </c>
      <c r="O139" s="12">
        <f t="shared" si="19"/>
        <v>4</v>
      </c>
      <c r="P139" s="14"/>
      <c r="Q139" s="15">
        <v>0.06</v>
      </c>
      <c r="R139" s="15">
        <f t="shared" si="20"/>
        <v>0.24</v>
      </c>
    </row>
    <row r="140" spans="1:20" x14ac:dyDescent="0.2">
      <c r="A140" s="11" t="s">
        <v>130</v>
      </c>
      <c r="B140" s="11" t="s">
        <v>131</v>
      </c>
      <c r="C140" s="11" t="s">
        <v>130</v>
      </c>
      <c r="D140" s="11" t="s">
        <v>275</v>
      </c>
      <c r="E140" s="12">
        <v>25</v>
      </c>
      <c r="F140" s="12">
        <v>600</v>
      </c>
      <c r="G140" s="12">
        <v>10</v>
      </c>
      <c r="H140" s="12">
        <v>50</v>
      </c>
      <c r="I140" s="36"/>
      <c r="J140" s="36"/>
      <c r="K140" s="36"/>
      <c r="L140" s="36"/>
      <c r="M140" s="13"/>
      <c r="N140" s="12">
        <f t="shared" si="18"/>
        <v>0</v>
      </c>
      <c r="O140" s="12">
        <f t="shared" si="19"/>
        <v>0</v>
      </c>
      <c r="P140" s="14"/>
      <c r="Q140" s="15">
        <v>0.04</v>
      </c>
      <c r="R140" s="15">
        <f t="shared" si="20"/>
        <v>0</v>
      </c>
    </row>
    <row r="141" spans="1:20" x14ac:dyDescent="0.2">
      <c r="A141" s="36" t="s">
        <v>211</v>
      </c>
      <c r="B141" s="36" t="s">
        <v>131</v>
      </c>
      <c r="C141" s="36">
        <v>90445600</v>
      </c>
      <c r="D141" s="36" t="s">
        <v>277</v>
      </c>
      <c r="E141" s="12">
        <v>25</v>
      </c>
      <c r="F141" s="12">
        <v>600</v>
      </c>
      <c r="G141" s="12">
        <v>10</v>
      </c>
      <c r="H141" s="12">
        <v>50</v>
      </c>
      <c r="I141" s="36"/>
      <c r="J141" s="36"/>
      <c r="K141" s="36"/>
      <c r="L141" s="36"/>
      <c r="M141" s="13"/>
      <c r="N141" s="12">
        <f t="shared" si="18"/>
        <v>0</v>
      </c>
      <c r="O141" s="12">
        <f t="shared" si="19"/>
        <v>0</v>
      </c>
      <c r="P141" s="14"/>
      <c r="Q141" s="15">
        <v>0.04</v>
      </c>
      <c r="R141" s="15">
        <f t="shared" si="20"/>
        <v>0</v>
      </c>
    </row>
    <row r="142" spans="1:20" x14ac:dyDescent="0.2">
      <c r="A142" s="11" t="s">
        <v>162</v>
      </c>
      <c r="B142" s="11" t="s">
        <v>163</v>
      </c>
      <c r="C142" s="11" t="s">
        <v>162</v>
      </c>
      <c r="D142" s="11" t="s">
        <v>275</v>
      </c>
      <c r="E142" s="12">
        <v>25</v>
      </c>
      <c r="F142" s="12">
        <v>750</v>
      </c>
      <c r="G142" s="12">
        <v>10</v>
      </c>
      <c r="H142" s="12">
        <v>50</v>
      </c>
      <c r="I142" s="36"/>
      <c r="J142" s="36"/>
      <c r="K142" s="36"/>
      <c r="L142" s="36"/>
      <c r="M142" s="13"/>
      <c r="N142" s="12">
        <f t="shared" si="18"/>
        <v>0</v>
      </c>
      <c r="O142" s="12">
        <f t="shared" si="19"/>
        <v>0</v>
      </c>
      <c r="P142" s="14"/>
      <c r="Q142" s="15">
        <v>0.04</v>
      </c>
      <c r="R142" s="15">
        <f t="shared" si="20"/>
        <v>0</v>
      </c>
    </row>
    <row r="143" spans="1:20" x14ac:dyDescent="0.2">
      <c r="A143" s="36" t="s">
        <v>218</v>
      </c>
      <c r="B143" s="36" t="s">
        <v>163</v>
      </c>
      <c r="C143" s="31" t="s">
        <v>219</v>
      </c>
      <c r="D143" s="36" t="s">
        <v>277</v>
      </c>
      <c r="E143" s="12">
        <v>25</v>
      </c>
      <c r="F143" s="12">
        <v>750</v>
      </c>
      <c r="G143" s="12">
        <v>10</v>
      </c>
      <c r="H143" s="12">
        <v>50</v>
      </c>
      <c r="I143" s="36"/>
      <c r="J143" s="36"/>
      <c r="K143" s="36"/>
      <c r="L143" s="36"/>
      <c r="M143" s="13"/>
      <c r="N143" s="12">
        <f t="shared" si="18"/>
        <v>0</v>
      </c>
      <c r="O143" s="12">
        <f t="shared" si="19"/>
        <v>0</v>
      </c>
      <c r="P143" s="14"/>
      <c r="Q143" s="15">
        <v>0.04</v>
      </c>
      <c r="R143" s="15">
        <f t="shared" si="20"/>
        <v>0</v>
      </c>
    </row>
    <row r="144" spans="1:20" x14ac:dyDescent="0.2">
      <c r="A144" s="11" t="s">
        <v>132</v>
      </c>
      <c r="B144" s="11" t="s">
        <v>133</v>
      </c>
      <c r="C144" s="11" t="s">
        <v>132</v>
      </c>
      <c r="D144" s="11" t="s">
        <v>275</v>
      </c>
      <c r="E144" s="12">
        <v>25</v>
      </c>
      <c r="F144" s="12">
        <v>900</v>
      </c>
      <c r="G144" s="12">
        <v>10</v>
      </c>
      <c r="H144" s="12">
        <v>50</v>
      </c>
      <c r="I144" s="36"/>
      <c r="J144" s="36"/>
      <c r="K144" s="36"/>
      <c r="L144" s="36"/>
      <c r="M144" s="13"/>
      <c r="N144" s="12">
        <f t="shared" si="18"/>
        <v>0</v>
      </c>
      <c r="O144" s="12">
        <f t="shared" si="19"/>
        <v>0</v>
      </c>
      <c r="P144" s="14"/>
      <c r="Q144" s="15">
        <v>0.06</v>
      </c>
      <c r="R144" s="15">
        <f t="shared" si="20"/>
        <v>0</v>
      </c>
    </row>
    <row r="145" spans="1:20" x14ac:dyDescent="0.2">
      <c r="A145" s="36" t="s">
        <v>264</v>
      </c>
      <c r="B145" s="36" t="s">
        <v>133</v>
      </c>
      <c r="C145" s="31" t="s">
        <v>265</v>
      </c>
      <c r="D145" s="36" t="s">
        <v>277</v>
      </c>
      <c r="E145" s="12">
        <v>25</v>
      </c>
      <c r="F145" s="12">
        <v>900</v>
      </c>
      <c r="G145" s="12">
        <v>10</v>
      </c>
      <c r="H145" s="12">
        <v>50</v>
      </c>
      <c r="I145" s="36"/>
      <c r="J145" s="36"/>
      <c r="K145" s="36"/>
      <c r="L145" s="36"/>
      <c r="M145" s="13"/>
      <c r="N145" s="12">
        <f t="shared" si="18"/>
        <v>0</v>
      </c>
      <c r="O145" s="12">
        <f t="shared" si="19"/>
        <v>0</v>
      </c>
      <c r="P145" s="14"/>
      <c r="Q145" s="15">
        <v>0.06</v>
      </c>
      <c r="R145" s="15">
        <f t="shared" si="20"/>
        <v>0</v>
      </c>
    </row>
    <row r="146" spans="1:20" x14ac:dyDescent="0.2">
      <c r="A146" s="11" t="s">
        <v>134</v>
      </c>
      <c r="B146" s="11" t="s">
        <v>135</v>
      </c>
      <c r="C146" s="11" t="s">
        <v>134</v>
      </c>
      <c r="D146" s="11" t="s">
        <v>275</v>
      </c>
      <c r="E146" s="12">
        <v>25</v>
      </c>
      <c r="F146" s="12">
        <v>1200</v>
      </c>
      <c r="G146" s="12">
        <v>10</v>
      </c>
      <c r="H146" s="12">
        <v>50</v>
      </c>
      <c r="I146" s="36"/>
      <c r="J146" s="36"/>
      <c r="K146" s="36">
        <v>200</v>
      </c>
      <c r="L146" s="36"/>
      <c r="M146" s="13"/>
      <c r="N146" s="12">
        <f t="shared" si="18"/>
        <v>200</v>
      </c>
      <c r="O146" s="12">
        <f t="shared" si="19"/>
        <v>4</v>
      </c>
      <c r="P146" s="14"/>
      <c r="Q146" s="15">
        <v>0.08</v>
      </c>
      <c r="R146" s="15">
        <f t="shared" si="20"/>
        <v>0.32</v>
      </c>
    </row>
    <row r="147" spans="1:20" x14ac:dyDescent="0.2">
      <c r="A147" s="11" t="s">
        <v>238</v>
      </c>
      <c r="B147" s="11" t="s">
        <v>239</v>
      </c>
      <c r="C147" s="11" t="s">
        <v>238</v>
      </c>
      <c r="D147" s="11" t="s">
        <v>275</v>
      </c>
      <c r="E147" s="12">
        <v>25</v>
      </c>
      <c r="F147" s="12">
        <v>1524</v>
      </c>
      <c r="G147" s="12">
        <v>10</v>
      </c>
      <c r="H147" s="12">
        <v>50</v>
      </c>
      <c r="I147" s="36"/>
      <c r="J147" s="36"/>
      <c r="K147" s="36"/>
      <c r="L147" s="36"/>
      <c r="M147" s="13"/>
      <c r="N147" s="12">
        <f t="shared" si="18"/>
        <v>0</v>
      </c>
      <c r="O147" s="12">
        <f t="shared" si="19"/>
        <v>0</v>
      </c>
      <c r="P147" s="14"/>
      <c r="Q147" s="15">
        <v>0.08</v>
      </c>
      <c r="R147" s="15">
        <f t="shared" si="20"/>
        <v>0</v>
      </c>
    </row>
    <row r="148" spans="1:20" x14ac:dyDescent="0.2">
      <c r="A148" s="11" t="s">
        <v>164</v>
      </c>
      <c r="B148" s="11" t="s">
        <v>165</v>
      </c>
      <c r="C148" s="11" t="s">
        <v>164</v>
      </c>
      <c r="D148" s="11" t="s">
        <v>275</v>
      </c>
      <c r="E148" s="12">
        <v>25</v>
      </c>
      <c r="F148" s="12">
        <v>1800</v>
      </c>
      <c r="G148" s="12">
        <v>10</v>
      </c>
      <c r="H148" s="12">
        <v>50</v>
      </c>
      <c r="I148" s="36"/>
      <c r="J148" s="36"/>
      <c r="K148" s="36"/>
      <c r="L148" s="36"/>
      <c r="M148" s="13"/>
      <c r="N148" s="12">
        <f t="shared" si="18"/>
        <v>0</v>
      </c>
      <c r="O148" s="12">
        <f t="shared" si="19"/>
        <v>0</v>
      </c>
      <c r="P148" s="14"/>
      <c r="Q148" s="15">
        <v>0.12</v>
      </c>
      <c r="R148" s="15">
        <f t="shared" si="20"/>
        <v>0</v>
      </c>
    </row>
    <row r="149" spans="1:20" x14ac:dyDescent="0.2">
      <c r="A149" s="36" t="s">
        <v>227</v>
      </c>
      <c r="B149" s="36" t="s">
        <v>165</v>
      </c>
      <c r="C149" s="36">
        <v>90445900</v>
      </c>
      <c r="D149" s="36" t="s">
        <v>277</v>
      </c>
      <c r="E149" s="12">
        <v>25</v>
      </c>
      <c r="F149" s="12">
        <v>1800</v>
      </c>
      <c r="G149" s="12">
        <v>10</v>
      </c>
      <c r="H149" s="12">
        <v>50</v>
      </c>
      <c r="I149" s="36"/>
      <c r="J149" s="36"/>
      <c r="K149" s="36"/>
      <c r="L149" s="36"/>
      <c r="M149" s="13"/>
      <c r="N149" s="12">
        <f t="shared" si="18"/>
        <v>0</v>
      </c>
      <c r="O149" s="12">
        <f t="shared" si="19"/>
        <v>0</v>
      </c>
      <c r="P149" s="14"/>
      <c r="Q149" s="15">
        <v>0.12</v>
      </c>
      <c r="R149" s="15">
        <f t="shared" si="20"/>
        <v>0</v>
      </c>
      <c r="S149" s="43"/>
    </row>
    <row r="150" spans="1:20" x14ac:dyDescent="0.2">
      <c r="A150" s="36" t="s">
        <v>301</v>
      </c>
      <c r="B150" s="36" t="s">
        <v>302</v>
      </c>
      <c r="C150" s="36">
        <v>90446000</v>
      </c>
      <c r="D150" s="36" t="s">
        <v>277</v>
      </c>
      <c r="E150" s="12">
        <v>25</v>
      </c>
      <c r="F150" s="12">
        <v>2400</v>
      </c>
      <c r="G150" s="12">
        <v>10</v>
      </c>
      <c r="H150" s="12">
        <v>50</v>
      </c>
      <c r="I150" s="36"/>
      <c r="J150" s="36"/>
      <c r="K150" s="36"/>
      <c r="L150" s="36"/>
      <c r="M150" s="13"/>
      <c r="N150" s="12">
        <f t="shared" si="18"/>
        <v>0</v>
      </c>
      <c r="O150" s="12">
        <f t="shared" si="19"/>
        <v>0</v>
      </c>
      <c r="P150" s="14"/>
      <c r="Q150" s="15">
        <v>0.12</v>
      </c>
      <c r="R150" s="15">
        <f t="shared" si="20"/>
        <v>0</v>
      </c>
      <c r="S150" s="43">
        <f>SUM(R134:R150)</f>
        <v>0.74</v>
      </c>
      <c r="T150" s="3">
        <f>S150*100/$S$151</f>
        <v>1.2941587967820916</v>
      </c>
    </row>
    <row r="151" spans="1:20" x14ac:dyDescent="0.2">
      <c r="A151" s="313"/>
      <c r="B151" s="313"/>
      <c r="C151" s="313"/>
      <c r="D151" s="313"/>
      <c r="E151" s="313"/>
      <c r="F151" s="313"/>
      <c r="G151" s="313"/>
      <c r="H151" s="314"/>
      <c r="I151" s="36">
        <f>SUBTOTAL(9,I5:I150)</f>
        <v>1400</v>
      </c>
      <c r="J151" s="36">
        <f t="shared" ref="J151:M151" si="21">SUBTOTAL(9,J5:J150)</f>
        <v>13850</v>
      </c>
      <c r="K151" s="36">
        <f t="shared" si="21"/>
        <v>35800</v>
      </c>
      <c r="L151" s="36">
        <f t="shared" si="21"/>
        <v>32420</v>
      </c>
      <c r="M151" s="36">
        <f t="shared" si="21"/>
        <v>0</v>
      </c>
      <c r="N151" s="36">
        <f>SUBTOTAL(9,N5:N150)</f>
        <v>83470</v>
      </c>
      <c r="O151" s="36">
        <f>SUBTOTAL(9,O5:O150)</f>
        <v>949</v>
      </c>
      <c r="P151" s="32"/>
      <c r="Q151" s="12"/>
      <c r="R151" s="36">
        <f>SUBTOTAL(9,R5:R150)</f>
        <v>57.180000000000007</v>
      </c>
      <c r="S151" s="3">
        <f>SUM(S5:S150)</f>
        <v>57.18</v>
      </c>
      <c r="T151" s="3">
        <f>SUM(T5:T150)</f>
        <v>99.999999999999986</v>
      </c>
    </row>
    <row r="152" spans="1:20" x14ac:dyDescent="0.2">
      <c r="A152" s="312"/>
      <c r="B152" s="313"/>
      <c r="C152" s="313"/>
      <c r="D152" s="313"/>
      <c r="E152" s="313"/>
      <c r="F152" s="313"/>
      <c r="G152" s="313"/>
      <c r="H152" s="314"/>
      <c r="I152" s="36">
        <v>18</v>
      </c>
      <c r="J152" s="36">
        <v>117</v>
      </c>
      <c r="K152" s="36">
        <v>415</v>
      </c>
      <c r="L152" s="36">
        <v>399</v>
      </c>
      <c r="M152" s="36"/>
      <c r="N152" s="36"/>
      <c r="O152" s="36">
        <f>SUM(I152:M152)</f>
        <v>949</v>
      </c>
      <c r="R152" s="3">
        <f>R151/30</f>
        <v>1.9060000000000001</v>
      </c>
    </row>
    <row r="153" spans="1:20" x14ac:dyDescent="0.2">
      <c r="A153" s="312"/>
      <c r="B153" s="313"/>
      <c r="C153" s="313"/>
      <c r="D153" s="313"/>
      <c r="E153" s="313"/>
      <c r="F153" s="313"/>
      <c r="G153" s="313"/>
      <c r="H153" s="314"/>
      <c r="I153" s="36">
        <v>1.8</v>
      </c>
      <c r="J153" s="36">
        <v>6.9</v>
      </c>
      <c r="K153" s="36">
        <v>24.02</v>
      </c>
      <c r="L153" s="36">
        <v>24.46</v>
      </c>
      <c r="M153" s="36"/>
      <c r="N153" s="36"/>
      <c r="O153" s="33">
        <f>SUM(I153:M153)</f>
        <v>57.18</v>
      </c>
    </row>
    <row r="154" spans="1:20" x14ac:dyDescent="0.2">
      <c r="A154" s="34"/>
      <c r="B154" s="34"/>
      <c r="C154" s="34"/>
      <c r="D154" s="34"/>
      <c r="E154" s="34"/>
      <c r="F154" s="34"/>
      <c r="G154" s="34"/>
      <c r="H154" s="34"/>
    </row>
    <row r="155" spans="1:20" x14ac:dyDescent="0.2">
      <c r="A155" s="28" t="s">
        <v>136</v>
      </c>
      <c r="B155" s="28" t="s">
        <v>136</v>
      </c>
      <c r="C155" s="30"/>
      <c r="D155" s="30"/>
      <c r="E155" s="8" t="s">
        <v>10</v>
      </c>
      <c r="F155" s="8" t="s">
        <v>137</v>
      </c>
      <c r="G155" s="300" t="s">
        <v>138</v>
      </c>
      <c r="H155" s="301"/>
      <c r="I155" s="20"/>
      <c r="J155" s="20"/>
      <c r="K155" s="20"/>
      <c r="L155" s="20"/>
      <c r="M155" s="20"/>
      <c r="N155" s="12"/>
      <c r="O155" s="12"/>
      <c r="P155" s="35"/>
      <c r="Q155" s="12"/>
      <c r="R155" s="15"/>
    </row>
    <row r="156" spans="1:20" x14ac:dyDescent="0.2">
      <c r="A156" s="36"/>
      <c r="B156" s="36"/>
      <c r="C156" s="36"/>
      <c r="D156" s="36"/>
      <c r="E156" s="8"/>
      <c r="F156" s="8"/>
      <c r="G156" s="8" t="s">
        <v>139</v>
      </c>
      <c r="H156" s="8" t="s">
        <v>140</v>
      </c>
      <c r="I156" s="8" t="s">
        <v>140</v>
      </c>
      <c r="J156" s="8" t="s">
        <v>140</v>
      </c>
      <c r="K156" s="8" t="s">
        <v>140</v>
      </c>
      <c r="L156" s="8" t="s">
        <v>140</v>
      </c>
      <c r="M156" s="8" t="s">
        <v>140</v>
      </c>
      <c r="N156" s="36" t="s">
        <v>140</v>
      </c>
      <c r="O156" s="36" t="s">
        <v>12</v>
      </c>
      <c r="P156" s="37"/>
      <c r="Q156" s="12"/>
      <c r="R156" s="15"/>
    </row>
    <row r="157" spans="1:20" x14ac:dyDescent="0.2">
      <c r="A157" s="38" t="s">
        <v>142</v>
      </c>
      <c r="B157" s="38" t="s">
        <v>143</v>
      </c>
      <c r="C157" s="38" t="s">
        <v>142</v>
      </c>
      <c r="D157" s="38" t="s">
        <v>142</v>
      </c>
      <c r="E157" s="12">
        <v>13</v>
      </c>
      <c r="F157" s="12">
        <v>25</v>
      </c>
      <c r="G157" s="12">
        <v>5</v>
      </c>
      <c r="H157" s="12">
        <v>125</v>
      </c>
      <c r="I157" s="12"/>
      <c r="J157" s="12"/>
      <c r="K157" s="12"/>
      <c r="L157" s="12"/>
      <c r="M157" s="12"/>
      <c r="N157" s="12">
        <f>SUM(I157:M157)</f>
        <v>0</v>
      </c>
      <c r="O157" s="12">
        <f>$N157/$H157</f>
        <v>0</v>
      </c>
      <c r="P157" s="39"/>
      <c r="Q157" s="15">
        <v>0.09</v>
      </c>
      <c r="R157" s="15">
        <f>$O157*$Q157</f>
        <v>0</v>
      </c>
    </row>
    <row r="158" spans="1:20" x14ac:dyDescent="0.2">
      <c r="A158" s="38" t="s">
        <v>144</v>
      </c>
      <c r="B158" s="38" t="s">
        <v>145</v>
      </c>
      <c r="C158" s="38" t="s">
        <v>144</v>
      </c>
      <c r="D158" s="38" t="s">
        <v>144</v>
      </c>
      <c r="E158" s="12">
        <v>19</v>
      </c>
      <c r="F158" s="12">
        <v>25</v>
      </c>
      <c r="G158" s="12">
        <v>5</v>
      </c>
      <c r="H158" s="12">
        <v>125</v>
      </c>
      <c r="I158" s="12"/>
      <c r="J158" s="12"/>
      <c r="K158" s="12"/>
      <c r="L158" s="12"/>
      <c r="M158" s="12"/>
      <c r="N158" s="12">
        <f>SUM(I158:M158)</f>
        <v>0</v>
      </c>
      <c r="O158" s="12">
        <f>$N158/$H158</f>
        <v>0</v>
      </c>
      <c r="P158" s="39"/>
      <c r="Q158" s="15">
        <v>0.15</v>
      </c>
      <c r="R158" s="15">
        <f>$O158*$Q158</f>
        <v>0</v>
      </c>
    </row>
    <row r="159" spans="1:20" x14ac:dyDescent="0.2">
      <c r="B159" s="3"/>
      <c r="I159" s="36">
        <f t="shared" ref="I159:M159" si="22">SUM(I157:I158)</f>
        <v>0</v>
      </c>
      <c r="J159" s="36">
        <f t="shared" si="22"/>
        <v>0</v>
      </c>
      <c r="K159" s="36">
        <f t="shared" si="22"/>
        <v>0</v>
      </c>
      <c r="L159" s="36">
        <f t="shared" si="22"/>
        <v>0</v>
      </c>
      <c r="M159" s="36">
        <f t="shared" si="22"/>
        <v>0</v>
      </c>
      <c r="N159" s="36">
        <f>SUBTOTAL(9,N157:N158)</f>
        <v>0</v>
      </c>
      <c r="O159" s="36">
        <f>SUBTOTAL(9,O157:O158)</f>
        <v>0</v>
      </c>
      <c r="P159" s="37"/>
      <c r="Q159" s="12"/>
      <c r="R159" s="33">
        <f>SUBTOTAL(9,R157:R158)</f>
        <v>0</v>
      </c>
    </row>
    <row r="160" spans="1:20" x14ac:dyDescent="0.2">
      <c r="B160" s="3"/>
      <c r="I160" s="40"/>
      <c r="J160" s="40"/>
      <c r="K160" s="40"/>
      <c r="L160" s="40"/>
      <c r="M160" s="40"/>
      <c r="N160" s="36">
        <v>0</v>
      </c>
      <c r="O160" s="36">
        <v>0</v>
      </c>
      <c r="P160" s="35"/>
      <c r="Q160" s="12"/>
      <c r="R160" s="33">
        <v>0</v>
      </c>
    </row>
  </sheetData>
  <autoFilter ref="D3:D153"/>
  <mergeCells count="10">
    <mergeCell ref="N3:O3"/>
    <mergeCell ref="Q3:R3"/>
    <mergeCell ref="A117:B117"/>
    <mergeCell ref="A151:H151"/>
    <mergeCell ref="A152:H152"/>
    <mergeCell ref="A153:H153"/>
    <mergeCell ref="G155:H155"/>
    <mergeCell ref="A1:D1"/>
    <mergeCell ref="A2:D2"/>
    <mergeCell ref="G3:H3"/>
  </mergeCells>
  <conditionalFormatting sqref="N5:N150">
    <cfRule type="cellIs" dxfId="20" priority="2" operator="greaterThan">
      <formula>10000</formula>
    </cfRule>
  </conditionalFormatting>
  <conditionalFormatting sqref="N118:N150">
    <cfRule type="cellIs" dxfId="19" priority="7" operator="greaterThan">
      <formula>2000</formula>
    </cfRule>
  </conditionalFormatting>
  <conditionalFormatting sqref="R5:R116">
    <cfRule type="cellIs" dxfId="18" priority="1" operator="greaterThan">
      <formula>10</formula>
    </cfRule>
  </conditionalFormatting>
  <pageMargins left="0.25" right="0.25" top="0.75" bottom="0.75" header="0.3" footer="0.3"/>
  <pageSetup paperSize="9" scale="77" fitToHeight="0" orientation="landscape" r:id="rId1"/>
  <headerFooter alignWithMargins="0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5">
    <pageSetUpPr fitToPage="1"/>
  </sheetPr>
  <dimension ref="A1:T160"/>
  <sheetViews>
    <sheetView zoomScaleNormal="100" workbookViewId="0">
      <pane xSplit="4" ySplit="4" topLeftCell="E5" activePane="bottomRight" state="frozen"/>
      <selection pane="topRight" activeCell="D1" sqref="D1"/>
      <selection pane="bottomLeft" activeCell="A4" sqref="A4"/>
      <selection pane="bottomRight" activeCell="E5" sqref="E5"/>
    </sheetView>
  </sheetViews>
  <sheetFormatPr defaultColWidth="9.140625" defaultRowHeight="12.75" x14ac:dyDescent="0.2"/>
  <cols>
    <col min="1" max="1" width="12.5703125" style="3" customWidth="1"/>
    <col min="2" max="2" width="14" style="41" customWidth="1"/>
    <col min="3" max="3" width="14" style="3" bestFit="1" customWidth="1"/>
    <col min="4" max="4" width="12.28515625" style="3" customWidth="1"/>
    <col min="5" max="5" width="7.85546875" style="3" customWidth="1"/>
    <col min="6" max="6" width="8.5703125" style="3" customWidth="1"/>
    <col min="7" max="7" width="6.140625" style="3" customWidth="1"/>
    <col min="8" max="8" width="6.42578125" style="3" customWidth="1"/>
    <col min="9" max="12" width="10.140625" style="3" customWidth="1"/>
    <col min="13" max="13" width="8.28515625" style="3" customWidth="1"/>
    <col min="14" max="14" width="10.7109375" style="3" bestFit="1" customWidth="1"/>
    <col min="15" max="15" width="8.28515625" style="3" bestFit="1" customWidth="1"/>
    <col min="16" max="17" width="9.42578125" style="3" customWidth="1"/>
    <col min="18" max="18" width="9.28515625" style="3" customWidth="1"/>
    <col min="19" max="16384" width="9.140625" style="3"/>
  </cols>
  <sheetData>
    <row r="1" spans="1:18" x14ac:dyDescent="0.2">
      <c r="A1" s="315" t="s">
        <v>281</v>
      </c>
      <c r="B1" s="315"/>
      <c r="C1" s="315"/>
      <c r="D1" s="315"/>
      <c r="I1" s="46" t="s">
        <v>303</v>
      </c>
      <c r="J1" s="46" t="s">
        <v>307</v>
      </c>
      <c r="K1" s="46" t="s">
        <v>312</v>
      </c>
      <c r="L1" s="46"/>
    </row>
    <row r="2" spans="1:18" x14ac:dyDescent="0.2">
      <c r="A2" s="316" t="s">
        <v>313</v>
      </c>
      <c r="B2" s="317"/>
      <c r="C2" s="317"/>
      <c r="D2" s="317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30"/>
    </row>
    <row r="3" spans="1:18" x14ac:dyDescent="0.2">
      <c r="A3" s="4" t="s">
        <v>0</v>
      </c>
      <c r="B3" s="4" t="s">
        <v>1</v>
      </c>
      <c r="C3" s="4" t="s">
        <v>2</v>
      </c>
      <c r="D3" s="4" t="s">
        <v>274</v>
      </c>
      <c r="E3" s="4" t="s">
        <v>3</v>
      </c>
      <c r="F3" s="4" t="s">
        <v>4</v>
      </c>
      <c r="G3" s="300" t="s">
        <v>5</v>
      </c>
      <c r="H3" s="301"/>
      <c r="I3" s="50" t="s">
        <v>288</v>
      </c>
      <c r="J3" s="50" t="s">
        <v>290</v>
      </c>
      <c r="K3" s="50" t="s">
        <v>304</v>
      </c>
      <c r="L3" s="50" t="s">
        <v>308</v>
      </c>
      <c r="M3" s="5"/>
      <c r="N3" s="300" t="s">
        <v>6</v>
      </c>
      <c r="O3" s="301"/>
      <c r="P3" s="6"/>
      <c r="Q3" s="300" t="s">
        <v>7</v>
      </c>
      <c r="R3" s="301"/>
    </row>
    <row r="4" spans="1:18" x14ac:dyDescent="0.2">
      <c r="A4" s="37" t="s">
        <v>8</v>
      </c>
      <c r="B4" s="37"/>
      <c r="C4" s="49"/>
      <c r="D4" s="49"/>
      <c r="E4" s="7" t="s">
        <v>9</v>
      </c>
      <c r="F4" s="36" t="s">
        <v>10</v>
      </c>
      <c r="G4" s="8" t="s">
        <v>11</v>
      </c>
      <c r="H4" s="8" t="s">
        <v>12</v>
      </c>
      <c r="I4" s="36" t="s">
        <v>289</v>
      </c>
      <c r="J4" s="36" t="s">
        <v>291</v>
      </c>
      <c r="K4" s="36" t="s">
        <v>305</v>
      </c>
      <c r="L4" s="36" t="s">
        <v>309</v>
      </c>
      <c r="M4" s="36"/>
      <c r="N4" s="8" t="s">
        <v>13</v>
      </c>
      <c r="O4" s="8" t="s">
        <v>12</v>
      </c>
      <c r="P4" s="9"/>
      <c r="Q4" s="10" t="s">
        <v>14</v>
      </c>
      <c r="R4" s="10" t="s">
        <v>15</v>
      </c>
    </row>
    <row r="5" spans="1:18" x14ac:dyDescent="0.2">
      <c r="A5" s="11" t="s">
        <v>146</v>
      </c>
      <c r="B5" s="11" t="s">
        <v>147</v>
      </c>
      <c r="C5" s="11" t="s">
        <v>146</v>
      </c>
      <c r="D5" s="11" t="s">
        <v>275</v>
      </c>
      <c r="E5" s="12">
        <v>15</v>
      </c>
      <c r="F5" s="12">
        <v>1800</v>
      </c>
      <c r="G5" s="12">
        <v>10</v>
      </c>
      <c r="H5" s="12">
        <v>50</v>
      </c>
      <c r="I5" s="36"/>
      <c r="J5" s="36"/>
      <c r="K5" s="36"/>
      <c r="L5" s="36"/>
      <c r="M5" s="13"/>
      <c r="N5" s="12">
        <f t="shared" ref="N5:N20" si="0">SUM(I5:M5)</f>
        <v>0</v>
      </c>
      <c r="O5" s="12">
        <f t="shared" ref="O5:O20" si="1">$N5/$H5</f>
        <v>0</v>
      </c>
      <c r="P5" s="14"/>
      <c r="Q5" s="15">
        <v>0.06</v>
      </c>
      <c r="R5" s="15">
        <f t="shared" ref="R5:R20" si="2">$O5*$Q5</f>
        <v>0</v>
      </c>
    </row>
    <row r="6" spans="1:18" x14ac:dyDescent="0.2">
      <c r="A6" s="16" t="s">
        <v>244</v>
      </c>
      <c r="B6" s="16" t="s">
        <v>147</v>
      </c>
      <c r="C6" s="16" t="s">
        <v>245</v>
      </c>
      <c r="D6" s="16" t="s">
        <v>276</v>
      </c>
      <c r="E6" s="12">
        <v>15</v>
      </c>
      <c r="F6" s="12">
        <v>1800</v>
      </c>
      <c r="G6" s="12">
        <v>10</v>
      </c>
      <c r="H6" s="12">
        <v>50</v>
      </c>
      <c r="I6" s="36"/>
      <c r="J6" s="36"/>
      <c r="K6" s="36"/>
      <c r="L6" s="36"/>
      <c r="M6" s="13"/>
      <c r="N6" s="12">
        <f t="shared" si="0"/>
        <v>0</v>
      </c>
      <c r="O6" s="12">
        <f t="shared" si="1"/>
        <v>0</v>
      </c>
      <c r="P6" s="14"/>
      <c r="Q6" s="15">
        <v>0.06</v>
      </c>
      <c r="R6" s="15">
        <f t="shared" si="2"/>
        <v>0</v>
      </c>
    </row>
    <row r="7" spans="1:18" x14ac:dyDescent="0.2">
      <c r="A7" s="11" t="s">
        <v>148</v>
      </c>
      <c r="B7" s="11" t="s">
        <v>149</v>
      </c>
      <c r="C7" s="11" t="s">
        <v>148</v>
      </c>
      <c r="D7" s="11" t="s">
        <v>275</v>
      </c>
      <c r="E7" s="12">
        <v>15</v>
      </c>
      <c r="F7" s="12">
        <v>1524</v>
      </c>
      <c r="G7" s="12">
        <v>10</v>
      </c>
      <c r="H7" s="12">
        <v>50</v>
      </c>
      <c r="I7" s="36"/>
      <c r="J7" s="36"/>
      <c r="K7" s="36"/>
      <c r="L7" s="36"/>
      <c r="M7" s="13"/>
      <c r="N7" s="12">
        <f t="shared" si="0"/>
        <v>0</v>
      </c>
      <c r="O7" s="12">
        <f t="shared" si="1"/>
        <v>0</v>
      </c>
      <c r="P7" s="14"/>
      <c r="Q7" s="15">
        <v>0.05</v>
      </c>
      <c r="R7" s="15">
        <f t="shared" si="2"/>
        <v>0</v>
      </c>
    </row>
    <row r="8" spans="1:18" x14ac:dyDescent="0.2">
      <c r="A8" s="16" t="s">
        <v>246</v>
      </c>
      <c r="B8" s="16" t="s">
        <v>149</v>
      </c>
      <c r="C8" s="16" t="s">
        <v>247</v>
      </c>
      <c r="D8" s="16" t="s">
        <v>276</v>
      </c>
      <c r="E8" s="12">
        <v>15</v>
      </c>
      <c r="F8" s="12">
        <v>1500</v>
      </c>
      <c r="G8" s="12">
        <v>10</v>
      </c>
      <c r="H8" s="12">
        <v>50</v>
      </c>
      <c r="I8" s="36"/>
      <c r="J8" s="36"/>
      <c r="K8" s="36"/>
      <c r="L8" s="36"/>
      <c r="M8" s="13"/>
      <c r="N8" s="12">
        <f t="shared" si="0"/>
        <v>0</v>
      </c>
      <c r="O8" s="12">
        <f t="shared" si="1"/>
        <v>0</v>
      </c>
      <c r="P8" s="14"/>
      <c r="Q8" s="15">
        <v>0.05</v>
      </c>
      <c r="R8" s="15">
        <f t="shared" si="2"/>
        <v>0</v>
      </c>
    </row>
    <row r="9" spans="1:18" x14ac:dyDescent="0.2">
      <c r="A9" s="11" t="s">
        <v>16</v>
      </c>
      <c r="B9" s="11" t="s">
        <v>17</v>
      </c>
      <c r="C9" s="11" t="s">
        <v>16</v>
      </c>
      <c r="D9" s="11" t="s">
        <v>275</v>
      </c>
      <c r="E9" s="12">
        <v>15</v>
      </c>
      <c r="F9" s="12">
        <v>1220</v>
      </c>
      <c r="G9" s="12">
        <v>10</v>
      </c>
      <c r="H9" s="12">
        <v>50</v>
      </c>
      <c r="I9" s="36"/>
      <c r="J9" s="36"/>
      <c r="K9" s="36">
        <v>2000</v>
      </c>
      <c r="L9" s="36">
        <v>2000</v>
      </c>
      <c r="M9" s="13"/>
      <c r="N9" s="12">
        <f t="shared" si="0"/>
        <v>4000</v>
      </c>
      <c r="O9" s="12">
        <f t="shared" si="1"/>
        <v>80</v>
      </c>
      <c r="P9" s="14"/>
      <c r="Q9" s="15">
        <v>0.04</v>
      </c>
      <c r="R9" s="15">
        <f t="shared" si="2"/>
        <v>3.2</v>
      </c>
    </row>
    <row r="10" spans="1:18" x14ac:dyDescent="0.2">
      <c r="A10" s="16" t="s">
        <v>18</v>
      </c>
      <c r="B10" s="16" t="s">
        <v>17</v>
      </c>
      <c r="C10" s="16" t="s">
        <v>19</v>
      </c>
      <c r="D10" s="16" t="s">
        <v>276</v>
      </c>
      <c r="E10" s="12">
        <v>15</v>
      </c>
      <c r="F10" s="12">
        <v>1200</v>
      </c>
      <c r="G10" s="12">
        <v>10</v>
      </c>
      <c r="H10" s="12">
        <v>50</v>
      </c>
      <c r="I10" s="36"/>
      <c r="J10" s="36"/>
      <c r="K10" s="36"/>
      <c r="L10" s="36"/>
      <c r="M10" s="13"/>
      <c r="N10" s="12">
        <f t="shared" si="0"/>
        <v>0</v>
      </c>
      <c r="O10" s="12">
        <f t="shared" si="1"/>
        <v>0</v>
      </c>
      <c r="P10" s="14"/>
      <c r="Q10" s="15">
        <v>0.04</v>
      </c>
      <c r="R10" s="15">
        <f t="shared" si="2"/>
        <v>0</v>
      </c>
    </row>
    <row r="11" spans="1:18" x14ac:dyDescent="0.2">
      <c r="A11" s="11" t="s">
        <v>20</v>
      </c>
      <c r="B11" s="11" t="s">
        <v>21</v>
      </c>
      <c r="C11" s="11" t="s">
        <v>20</v>
      </c>
      <c r="D11" s="11" t="s">
        <v>275</v>
      </c>
      <c r="E11" s="12">
        <v>15</v>
      </c>
      <c r="F11" s="12">
        <v>915</v>
      </c>
      <c r="G11" s="12">
        <v>10</v>
      </c>
      <c r="H11" s="12">
        <v>100</v>
      </c>
      <c r="I11" s="36"/>
      <c r="J11" s="36">
        <v>1400</v>
      </c>
      <c r="K11" s="36">
        <v>2000</v>
      </c>
      <c r="L11" s="36">
        <v>2000</v>
      </c>
      <c r="M11" s="13"/>
      <c r="N11" s="12">
        <f t="shared" si="0"/>
        <v>5400</v>
      </c>
      <c r="O11" s="12">
        <f t="shared" si="1"/>
        <v>54</v>
      </c>
      <c r="P11" s="14"/>
      <c r="Q11" s="15">
        <v>0.05</v>
      </c>
      <c r="R11" s="15">
        <f t="shared" si="2"/>
        <v>2.7</v>
      </c>
    </row>
    <row r="12" spans="1:18" x14ac:dyDescent="0.2">
      <c r="A12" s="16" t="s">
        <v>22</v>
      </c>
      <c r="B12" s="16" t="s">
        <v>21</v>
      </c>
      <c r="C12" s="16" t="s">
        <v>23</v>
      </c>
      <c r="D12" s="16" t="s">
        <v>276</v>
      </c>
      <c r="E12" s="12">
        <v>15</v>
      </c>
      <c r="F12" s="12">
        <v>900</v>
      </c>
      <c r="G12" s="12">
        <v>10</v>
      </c>
      <c r="H12" s="12">
        <v>100</v>
      </c>
      <c r="I12" s="36"/>
      <c r="J12" s="36"/>
      <c r="K12" s="36"/>
      <c r="L12" s="36"/>
      <c r="M12" s="13"/>
      <c r="N12" s="12">
        <f t="shared" si="0"/>
        <v>0</v>
      </c>
      <c r="O12" s="12">
        <f t="shared" si="1"/>
        <v>0</v>
      </c>
      <c r="P12" s="14"/>
      <c r="Q12" s="15">
        <v>0.05</v>
      </c>
      <c r="R12" s="15">
        <f t="shared" si="2"/>
        <v>0</v>
      </c>
    </row>
    <row r="13" spans="1:18" x14ac:dyDescent="0.2">
      <c r="A13" s="13" t="s">
        <v>166</v>
      </c>
      <c r="B13" s="13" t="s">
        <v>21</v>
      </c>
      <c r="C13" s="13">
        <v>90441800</v>
      </c>
      <c r="D13" s="36" t="s">
        <v>277</v>
      </c>
      <c r="E13" s="12" t="s">
        <v>167</v>
      </c>
      <c r="F13" s="12">
        <v>900</v>
      </c>
      <c r="G13" s="12">
        <v>10</v>
      </c>
      <c r="H13" s="12">
        <v>100</v>
      </c>
      <c r="I13" s="36"/>
      <c r="J13" s="36">
        <v>1600</v>
      </c>
      <c r="K13" s="36"/>
      <c r="L13" s="36"/>
      <c r="M13" s="13"/>
      <c r="N13" s="12">
        <f t="shared" si="0"/>
        <v>1600</v>
      </c>
      <c r="O13" s="12">
        <f t="shared" si="1"/>
        <v>16</v>
      </c>
      <c r="P13" s="14"/>
      <c r="Q13" s="15">
        <v>0.05</v>
      </c>
      <c r="R13" s="15">
        <f t="shared" si="2"/>
        <v>0.8</v>
      </c>
    </row>
    <row r="14" spans="1:18" x14ac:dyDescent="0.2">
      <c r="A14" s="11" t="s">
        <v>150</v>
      </c>
      <c r="B14" s="11" t="s">
        <v>151</v>
      </c>
      <c r="C14" s="11" t="s">
        <v>150</v>
      </c>
      <c r="D14" s="11" t="s">
        <v>275</v>
      </c>
      <c r="E14" s="12">
        <v>15</v>
      </c>
      <c r="F14" s="12">
        <v>760</v>
      </c>
      <c r="G14" s="12">
        <v>10</v>
      </c>
      <c r="H14" s="12">
        <v>100</v>
      </c>
      <c r="I14" s="36"/>
      <c r="J14" s="36"/>
      <c r="K14" s="36"/>
      <c r="L14" s="36"/>
      <c r="M14" s="13"/>
      <c r="N14" s="12">
        <f t="shared" si="0"/>
        <v>0</v>
      </c>
      <c r="O14" s="12">
        <f t="shared" si="1"/>
        <v>0</v>
      </c>
      <c r="P14" s="14"/>
      <c r="Q14" s="15">
        <v>0.04</v>
      </c>
      <c r="R14" s="15">
        <f t="shared" si="2"/>
        <v>0</v>
      </c>
    </row>
    <row r="15" spans="1:18" x14ac:dyDescent="0.2">
      <c r="A15" s="16" t="s">
        <v>152</v>
      </c>
      <c r="B15" s="16" t="s">
        <v>151</v>
      </c>
      <c r="C15" s="16" t="s">
        <v>153</v>
      </c>
      <c r="D15" s="16" t="s">
        <v>276</v>
      </c>
      <c r="E15" s="12">
        <v>15</v>
      </c>
      <c r="F15" s="12">
        <v>750</v>
      </c>
      <c r="G15" s="12">
        <v>10</v>
      </c>
      <c r="H15" s="12">
        <v>100</v>
      </c>
      <c r="I15" s="36"/>
      <c r="J15" s="36"/>
      <c r="K15" s="36"/>
      <c r="L15" s="36"/>
      <c r="M15" s="13"/>
      <c r="N15" s="12">
        <f t="shared" si="0"/>
        <v>0</v>
      </c>
      <c r="O15" s="12">
        <f t="shared" si="1"/>
        <v>0</v>
      </c>
      <c r="P15" s="14"/>
      <c r="Q15" s="15">
        <v>0.04</v>
      </c>
      <c r="R15" s="15">
        <f t="shared" si="2"/>
        <v>0</v>
      </c>
    </row>
    <row r="16" spans="1:18" x14ac:dyDescent="0.2">
      <c r="A16" s="11" t="s">
        <v>24</v>
      </c>
      <c r="B16" s="11" t="s">
        <v>25</v>
      </c>
      <c r="C16" s="11" t="s">
        <v>24</v>
      </c>
      <c r="D16" s="11" t="s">
        <v>275</v>
      </c>
      <c r="E16" s="12">
        <v>15</v>
      </c>
      <c r="F16" s="12">
        <v>610</v>
      </c>
      <c r="G16" s="12">
        <v>10</v>
      </c>
      <c r="H16" s="12">
        <v>100</v>
      </c>
      <c r="I16" s="36"/>
      <c r="J16" s="36"/>
      <c r="K16" s="36"/>
      <c r="L16" s="36">
        <v>2000</v>
      </c>
      <c r="M16" s="13"/>
      <c r="N16" s="12">
        <f t="shared" si="0"/>
        <v>2000</v>
      </c>
      <c r="O16" s="12">
        <f t="shared" si="1"/>
        <v>20</v>
      </c>
      <c r="P16" s="14"/>
      <c r="Q16" s="15">
        <v>0.04</v>
      </c>
      <c r="R16" s="15">
        <f t="shared" si="2"/>
        <v>0.8</v>
      </c>
    </row>
    <row r="17" spans="1:20" x14ac:dyDescent="0.2">
      <c r="A17" s="36" t="s">
        <v>168</v>
      </c>
      <c r="B17" s="36" t="s">
        <v>25</v>
      </c>
      <c r="C17" s="36">
        <v>90441600</v>
      </c>
      <c r="D17" s="36" t="s">
        <v>277</v>
      </c>
      <c r="E17" s="12" t="s">
        <v>167</v>
      </c>
      <c r="F17" s="12">
        <v>600</v>
      </c>
      <c r="G17" s="12">
        <v>10</v>
      </c>
      <c r="H17" s="12">
        <v>100</v>
      </c>
      <c r="I17" s="36"/>
      <c r="J17" s="36"/>
      <c r="K17" s="36"/>
      <c r="L17" s="36"/>
      <c r="M17" s="13"/>
      <c r="N17" s="12">
        <f t="shared" si="0"/>
        <v>0</v>
      </c>
      <c r="O17" s="12">
        <f t="shared" si="1"/>
        <v>0</v>
      </c>
      <c r="P17" s="14"/>
      <c r="Q17" s="15">
        <v>0.04</v>
      </c>
      <c r="R17" s="15">
        <f t="shared" si="2"/>
        <v>0</v>
      </c>
    </row>
    <row r="18" spans="1:20" x14ac:dyDescent="0.2">
      <c r="A18" s="11" t="s">
        <v>26</v>
      </c>
      <c r="B18" s="11" t="s">
        <v>27</v>
      </c>
      <c r="C18" s="11" t="s">
        <v>26</v>
      </c>
      <c r="D18" s="11" t="s">
        <v>275</v>
      </c>
      <c r="E18" s="12">
        <v>15</v>
      </c>
      <c r="F18" s="12">
        <v>457</v>
      </c>
      <c r="G18" s="12">
        <v>10</v>
      </c>
      <c r="H18" s="12">
        <v>200</v>
      </c>
      <c r="I18" s="36"/>
      <c r="J18" s="36">
        <v>4200</v>
      </c>
      <c r="K18" s="36">
        <v>2000</v>
      </c>
      <c r="L18" s="36">
        <v>2000</v>
      </c>
      <c r="M18" s="13"/>
      <c r="N18" s="12">
        <f t="shared" si="0"/>
        <v>8200</v>
      </c>
      <c r="O18" s="12">
        <f t="shared" si="1"/>
        <v>41</v>
      </c>
      <c r="P18" s="14"/>
      <c r="Q18" s="15">
        <v>0.05</v>
      </c>
      <c r="R18" s="15">
        <f t="shared" si="2"/>
        <v>2.0500000000000003</v>
      </c>
    </row>
    <row r="19" spans="1:20" x14ac:dyDescent="0.2">
      <c r="A19" s="36" t="s">
        <v>169</v>
      </c>
      <c r="B19" s="36" t="s">
        <v>27</v>
      </c>
      <c r="C19" s="36">
        <v>90441400</v>
      </c>
      <c r="D19" s="36" t="s">
        <v>277</v>
      </c>
      <c r="E19" s="12" t="s">
        <v>167</v>
      </c>
      <c r="F19" s="12">
        <v>450</v>
      </c>
      <c r="G19" s="12">
        <v>10</v>
      </c>
      <c r="H19" s="12">
        <v>200</v>
      </c>
      <c r="I19" s="36"/>
      <c r="J19" s="36">
        <v>3400</v>
      </c>
      <c r="K19" s="36"/>
      <c r="L19" s="36"/>
      <c r="M19" s="13"/>
      <c r="N19" s="12">
        <f t="shared" si="0"/>
        <v>3400</v>
      </c>
      <c r="O19" s="12">
        <f t="shared" si="1"/>
        <v>17</v>
      </c>
      <c r="P19" s="14"/>
      <c r="Q19" s="15">
        <v>0.05</v>
      </c>
      <c r="R19" s="15">
        <f t="shared" si="2"/>
        <v>0.85000000000000009</v>
      </c>
    </row>
    <row r="20" spans="1:20" x14ac:dyDescent="0.2">
      <c r="A20" s="11" t="s">
        <v>258</v>
      </c>
      <c r="B20" s="11" t="s">
        <v>259</v>
      </c>
      <c r="C20" s="11" t="s">
        <v>258</v>
      </c>
      <c r="D20" s="11" t="s">
        <v>275</v>
      </c>
      <c r="E20" s="12">
        <v>15</v>
      </c>
      <c r="F20" s="12">
        <v>375</v>
      </c>
      <c r="G20" s="12">
        <v>10</v>
      </c>
      <c r="H20" s="12">
        <v>200</v>
      </c>
      <c r="I20" s="36"/>
      <c r="J20" s="36"/>
      <c r="K20" s="36"/>
      <c r="L20" s="36"/>
      <c r="M20" s="13"/>
      <c r="N20" s="12">
        <f t="shared" si="0"/>
        <v>0</v>
      </c>
      <c r="O20" s="12">
        <f t="shared" si="1"/>
        <v>0</v>
      </c>
      <c r="P20" s="14"/>
      <c r="Q20" s="15">
        <v>0.06</v>
      </c>
      <c r="R20" s="15">
        <f t="shared" si="2"/>
        <v>0</v>
      </c>
      <c r="S20" s="43">
        <f>SUM(R5:R20)</f>
        <v>10.4</v>
      </c>
      <c r="T20" s="3">
        <f>S20*100/$S$151</f>
        <v>15.220254646568126</v>
      </c>
    </row>
    <row r="21" spans="1:20" ht="15" x14ac:dyDescent="0.2">
      <c r="A21" s="17" t="s">
        <v>28</v>
      </c>
      <c r="B21" s="17"/>
      <c r="C21" s="18"/>
      <c r="D21" s="18"/>
      <c r="E21" s="19"/>
      <c r="F21" s="12"/>
      <c r="G21" s="20"/>
      <c r="H21" s="20"/>
      <c r="I21" s="36"/>
      <c r="J21" s="36"/>
      <c r="K21" s="36"/>
      <c r="L21" s="36"/>
      <c r="M21" s="21"/>
      <c r="N21" s="12"/>
      <c r="O21" s="12"/>
      <c r="P21" s="14"/>
      <c r="Q21" s="12"/>
      <c r="R21" s="15"/>
    </row>
    <row r="22" spans="1:20" x14ac:dyDescent="0.2">
      <c r="A22" s="11" t="s">
        <v>242</v>
      </c>
      <c r="B22" s="11" t="s">
        <v>243</v>
      </c>
      <c r="C22" s="11" t="s">
        <v>242</v>
      </c>
      <c r="D22" s="11" t="s">
        <v>275</v>
      </c>
      <c r="E22" s="12">
        <v>20</v>
      </c>
      <c r="F22" s="12">
        <v>2400</v>
      </c>
      <c r="G22" s="12">
        <v>10</v>
      </c>
      <c r="H22" s="12">
        <v>50</v>
      </c>
      <c r="I22" s="36"/>
      <c r="J22" s="36"/>
      <c r="K22" s="36"/>
      <c r="L22" s="36"/>
      <c r="M22" s="13"/>
      <c r="N22" s="12">
        <f t="shared" ref="N22:N44" si="3">SUM(I22:M22)</f>
        <v>0</v>
      </c>
      <c r="O22" s="12">
        <f t="shared" ref="O22:O44" si="4">$N22/$H22</f>
        <v>0</v>
      </c>
      <c r="P22" s="14"/>
      <c r="Q22" s="15">
        <v>7.0000000000000007E-2</v>
      </c>
      <c r="R22" s="15">
        <f t="shared" ref="R22:R44" si="5">$O22*$Q22</f>
        <v>0</v>
      </c>
    </row>
    <row r="23" spans="1:20" x14ac:dyDescent="0.2">
      <c r="A23" s="11" t="s">
        <v>212</v>
      </c>
      <c r="B23" s="11" t="s">
        <v>213</v>
      </c>
      <c r="C23" s="11" t="s">
        <v>212</v>
      </c>
      <c r="D23" s="11" t="s">
        <v>275</v>
      </c>
      <c r="E23" s="12">
        <v>20</v>
      </c>
      <c r="F23" s="12">
        <v>2100</v>
      </c>
      <c r="G23" s="12">
        <v>10</v>
      </c>
      <c r="H23" s="12">
        <v>50</v>
      </c>
      <c r="I23" s="36"/>
      <c r="J23" s="36"/>
      <c r="K23" s="36"/>
      <c r="L23" s="36"/>
      <c r="M23" s="13"/>
      <c r="N23" s="12">
        <f t="shared" si="3"/>
        <v>0</v>
      </c>
      <c r="O23" s="12">
        <f t="shared" si="4"/>
        <v>0</v>
      </c>
      <c r="P23" s="14"/>
      <c r="Q23" s="15">
        <v>7.0000000000000007E-2</v>
      </c>
      <c r="R23" s="15">
        <f t="shared" si="5"/>
        <v>0</v>
      </c>
    </row>
    <row r="24" spans="1:20" x14ac:dyDescent="0.2">
      <c r="A24" s="22" t="s">
        <v>248</v>
      </c>
      <c r="B24" s="22" t="s">
        <v>213</v>
      </c>
      <c r="C24" s="22" t="s">
        <v>249</v>
      </c>
      <c r="D24" s="22" t="s">
        <v>276</v>
      </c>
      <c r="E24" s="12">
        <v>20</v>
      </c>
      <c r="F24" s="12">
        <v>2100</v>
      </c>
      <c r="G24" s="12">
        <v>10</v>
      </c>
      <c r="H24" s="12">
        <v>50</v>
      </c>
      <c r="I24" s="36"/>
      <c r="J24" s="36"/>
      <c r="K24" s="36"/>
      <c r="L24" s="36"/>
      <c r="M24" s="13"/>
      <c r="N24" s="12">
        <f t="shared" si="3"/>
        <v>0</v>
      </c>
      <c r="O24" s="12">
        <f t="shared" si="4"/>
        <v>0</v>
      </c>
      <c r="P24" s="14"/>
      <c r="Q24" s="15">
        <v>7.0000000000000007E-2</v>
      </c>
      <c r="R24" s="15">
        <f t="shared" si="5"/>
        <v>0</v>
      </c>
    </row>
    <row r="25" spans="1:20" x14ac:dyDescent="0.2">
      <c r="A25" s="11" t="s">
        <v>214</v>
      </c>
      <c r="B25" s="11" t="s">
        <v>30</v>
      </c>
      <c r="C25" s="11" t="s">
        <v>214</v>
      </c>
      <c r="D25" s="11" t="s">
        <v>275</v>
      </c>
      <c r="E25" s="12">
        <v>20</v>
      </c>
      <c r="F25" s="12">
        <v>1800</v>
      </c>
      <c r="G25" s="12">
        <v>10</v>
      </c>
      <c r="H25" s="12">
        <v>50</v>
      </c>
      <c r="I25" s="36"/>
      <c r="J25" s="36"/>
      <c r="K25" s="36"/>
      <c r="L25" s="36"/>
      <c r="M25" s="13"/>
      <c r="N25" s="12">
        <f t="shared" si="3"/>
        <v>0</v>
      </c>
      <c r="O25" s="12">
        <f t="shared" si="4"/>
        <v>0</v>
      </c>
      <c r="P25" s="14"/>
      <c r="Q25" s="15">
        <v>0.09</v>
      </c>
      <c r="R25" s="15">
        <f t="shared" si="5"/>
        <v>0</v>
      </c>
    </row>
    <row r="26" spans="1:20" x14ac:dyDescent="0.2">
      <c r="A26" s="22" t="s">
        <v>29</v>
      </c>
      <c r="B26" s="22" t="s">
        <v>30</v>
      </c>
      <c r="C26" s="22" t="s">
        <v>31</v>
      </c>
      <c r="D26" s="22" t="s">
        <v>276</v>
      </c>
      <c r="E26" s="12">
        <v>20</v>
      </c>
      <c r="F26" s="12">
        <v>1800</v>
      </c>
      <c r="G26" s="12">
        <v>10</v>
      </c>
      <c r="H26" s="12">
        <v>50</v>
      </c>
      <c r="I26" s="36"/>
      <c r="J26" s="36"/>
      <c r="K26" s="36"/>
      <c r="L26" s="36"/>
      <c r="M26" s="13"/>
      <c r="N26" s="12">
        <f t="shared" si="3"/>
        <v>0</v>
      </c>
      <c r="O26" s="12">
        <f t="shared" si="4"/>
        <v>0</v>
      </c>
      <c r="P26" s="14"/>
      <c r="Q26" s="15">
        <v>0.09</v>
      </c>
      <c r="R26" s="15">
        <f t="shared" si="5"/>
        <v>0</v>
      </c>
    </row>
    <row r="27" spans="1:20" x14ac:dyDescent="0.2">
      <c r="A27" s="11" t="s">
        <v>32</v>
      </c>
      <c r="B27" s="11" t="s">
        <v>33</v>
      </c>
      <c r="C27" s="11" t="s">
        <v>32</v>
      </c>
      <c r="D27" s="11" t="s">
        <v>275</v>
      </c>
      <c r="E27" s="12">
        <v>20</v>
      </c>
      <c r="F27" s="12">
        <v>1524</v>
      </c>
      <c r="G27" s="12">
        <v>10</v>
      </c>
      <c r="H27" s="12">
        <v>50</v>
      </c>
      <c r="I27" s="36"/>
      <c r="J27" s="36"/>
      <c r="K27" s="36"/>
      <c r="L27" s="36"/>
      <c r="M27" s="13"/>
      <c r="N27" s="12">
        <f t="shared" si="3"/>
        <v>0</v>
      </c>
      <c r="O27" s="12">
        <f t="shared" si="4"/>
        <v>0</v>
      </c>
      <c r="P27" s="14"/>
      <c r="Q27" s="15">
        <v>7.0000000000000007E-2</v>
      </c>
      <c r="R27" s="15">
        <f t="shared" si="5"/>
        <v>0</v>
      </c>
    </row>
    <row r="28" spans="1:20" x14ac:dyDescent="0.2">
      <c r="A28" s="23" t="s">
        <v>34</v>
      </c>
      <c r="B28" s="11" t="s">
        <v>35</v>
      </c>
      <c r="C28" s="11" t="s">
        <v>34</v>
      </c>
      <c r="D28" s="11" t="s">
        <v>275</v>
      </c>
      <c r="E28" s="12">
        <v>20</v>
      </c>
      <c r="F28" s="12">
        <v>1220</v>
      </c>
      <c r="G28" s="12">
        <v>10</v>
      </c>
      <c r="H28" s="12">
        <v>50</v>
      </c>
      <c r="I28" s="36"/>
      <c r="J28" s="36">
        <v>1100</v>
      </c>
      <c r="K28" s="36">
        <v>1000</v>
      </c>
      <c r="L28" s="36">
        <v>1000</v>
      </c>
      <c r="M28" s="13"/>
      <c r="N28" s="12">
        <f t="shared" si="3"/>
        <v>3100</v>
      </c>
      <c r="O28" s="12">
        <f t="shared" si="4"/>
        <v>62</v>
      </c>
      <c r="P28" s="14"/>
      <c r="Q28" s="15">
        <v>0.06</v>
      </c>
      <c r="R28" s="15">
        <f t="shared" si="5"/>
        <v>3.7199999999999998</v>
      </c>
    </row>
    <row r="29" spans="1:20" x14ac:dyDescent="0.2">
      <c r="A29" s="16" t="s">
        <v>36</v>
      </c>
      <c r="B29" s="16" t="s">
        <v>35</v>
      </c>
      <c r="C29" s="16" t="s">
        <v>37</v>
      </c>
      <c r="D29" s="16" t="s">
        <v>276</v>
      </c>
      <c r="E29" s="12">
        <v>20</v>
      </c>
      <c r="F29" s="12">
        <v>1200</v>
      </c>
      <c r="G29" s="12">
        <v>10</v>
      </c>
      <c r="H29" s="12">
        <v>50</v>
      </c>
      <c r="I29" s="36"/>
      <c r="J29" s="36"/>
      <c r="K29" s="36"/>
      <c r="L29" s="36"/>
      <c r="M29" s="13"/>
      <c r="N29" s="12">
        <f t="shared" si="3"/>
        <v>0</v>
      </c>
      <c r="O29" s="12">
        <f t="shared" si="4"/>
        <v>0</v>
      </c>
      <c r="P29" s="14"/>
      <c r="Q29" s="15">
        <v>0.06</v>
      </c>
      <c r="R29" s="15">
        <f t="shared" si="5"/>
        <v>0</v>
      </c>
    </row>
    <row r="30" spans="1:20" x14ac:dyDescent="0.2">
      <c r="A30" s="11" t="s">
        <v>38</v>
      </c>
      <c r="B30" s="11" t="s">
        <v>39</v>
      </c>
      <c r="C30" s="11" t="s">
        <v>38</v>
      </c>
      <c r="D30" s="11" t="s">
        <v>275</v>
      </c>
      <c r="E30" s="12">
        <v>20</v>
      </c>
      <c r="F30" s="12">
        <v>915</v>
      </c>
      <c r="G30" s="12">
        <v>10</v>
      </c>
      <c r="H30" s="12">
        <v>50</v>
      </c>
      <c r="I30" s="36"/>
      <c r="J30" s="36">
        <v>250</v>
      </c>
      <c r="K30" s="36">
        <v>1000</v>
      </c>
      <c r="L30" s="36">
        <v>1000</v>
      </c>
      <c r="M30" s="13"/>
      <c r="N30" s="12">
        <f t="shared" si="3"/>
        <v>2250</v>
      </c>
      <c r="O30" s="12">
        <f t="shared" si="4"/>
        <v>45</v>
      </c>
      <c r="P30" s="14"/>
      <c r="Q30" s="15">
        <v>0.04</v>
      </c>
      <c r="R30" s="15">
        <f t="shared" si="5"/>
        <v>1.8</v>
      </c>
    </row>
    <row r="31" spans="1:20" x14ac:dyDescent="0.2">
      <c r="A31" s="16" t="s">
        <v>40</v>
      </c>
      <c r="B31" s="16" t="s">
        <v>39</v>
      </c>
      <c r="C31" s="16" t="s">
        <v>41</v>
      </c>
      <c r="D31" s="16" t="s">
        <v>276</v>
      </c>
      <c r="E31" s="12">
        <v>20</v>
      </c>
      <c r="F31" s="12">
        <v>900</v>
      </c>
      <c r="G31" s="12">
        <v>10</v>
      </c>
      <c r="H31" s="12">
        <v>50</v>
      </c>
      <c r="I31" s="36"/>
      <c r="J31" s="36"/>
      <c r="K31" s="36"/>
      <c r="L31" s="36"/>
      <c r="M31" s="13"/>
      <c r="N31" s="12">
        <f t="shared" si="3"/>
        <v>0</v>
      </c>
      <c r="O31" s="12">
        <f t="shared" si="4"/>
        <v>0</v>
      </c>
      <c r="P31" s="14"/>
      <c r="Q31" s="15">
        <v>0.04</v>
      </c>
      <c r="R31" s="15">
        <f t="shared" si="5"/>
        <v>0</v>
      </c>
    </row>
    <row r="32" spans="1:20" x14ac:dyDescent="0.2">
      <c r="A32" s="36" t="s">
        <v>170</v>
      </c>
      <c r="B32" s="36" t="s">
        <v>39</v>
      </c>
      <c r="C32" s="36">
        <v>90442800</v>
      </c>
      <c r="D32" s="36" t="s">
        <v>277</v>
      </c>
      <c r="E32" s="12" t="s">
        <v>46</v>
      </c>
      <c r="F32" s="12">
        <v>900</v>
      </c>
      <c r="G32" s="12">
        <v>10</v>
      </c>
      <c r="H32" s="12">
        <v>50</v>
      </c>
      <c r="I32" s="36">
        <v>250</v>
      </c>
      <c r="J32" s="36">
        <v>2000</v>
      </c>
      <c r="K32" s="36">
        <v>3000</v>
      </c>
      <c r="L32" s="36">
        <v>3000</v>
      </c>
      <c r="M32" s="13"/>
      <c r="N32" s="12">
        <f t="shared" si="3"/>
        <v>8250</v>
      </c>
      <c r="O32" s="12">
        <f t="shared" si="4"/>
        <v>165</v>
      </c>
      <c r="P32" s="14"/>
      <c r="Q32" s="15">
        <v>0.04</v>
      </c>
      <c r="R32" s="15">
        <f t="shared" si="5"/>
        <v>6.6000000000000005</v>
      </c>
    </row>
    <row r="33" spans="1:20" x14ac:dyDescent="0.2">
      <c r="A33" s="11" t="s">
        <v>154</v>
      </c>
      <c r="B33" s="11" t="s">
        <v>43</v>
      </c>
      <c r="C33" s="11" t="s">
        <v>154</v>
      </c>
      <c r="D33" s="11" t="s">
        <v>275</v>
      </c>
      <c r="E33" s="12">
        <v>20</v>
      </c>
      <c r="F33" s="12">
        <v>760</v>
      </c>
      <c r="G33" s="12">
        <v>10</v>
      </c>
      <c r="H33" s="12">
        <v>100</v>
      </c>
      <c r="I33" s="36"/>
      <c r="J33" s="36"/>
      <c r="K33" s="36"/>
      <c r="L33" s="36"/>
      <c r="M33" s="13"/>
      <c r="N33" s="12">
        <f t="shared" si="3"/>
        <v>0</v>
      </c>
      <c r="O33" s="12">
        <f t="shared" si="4"/>
        <v>0</v>
      </c>
      <c r="P33" s="14"/>
      <c r="Q33" s="15">
        <v>7.0000000000000007E-2</v>
      </c>
      <c r="R33" s="15">
        <f t="shared" si="5"/>
        <v>0</v>
      </c>
    </row>
    <row r="34" spans="1:20" x14ac:dyDescent="0.2">
      <c r="A34" s="16" t="s">
        <v>42</v>
      </c>
      <c r="B34" s="16" t="s">
        <v>43</v>
      </c>
      <c r="C34" s="16" t="s">
        <v>44</v>
      </c>
      <c r="D34" s="16" t="s">
        <v>276</v>
      </c>
      <c r="E34" s="12">
        <v>20</v>
      </c>
      <c r="F34" s="12">
        <v>750</v>
      </c>
      <c r="G34" s="12">
        <v>10</v>
      </c>
      <c r="H34" s="12">
        <v>100</v>
      </c>
      <c r="I34" s="36"/>
      <c r="J34" s="36"/>
      <c r="K34" s="36"/>
      <c r="L34" s="36"/>
      <c r="M34" s="13"/>
      <c r="N34" s="12">
        <f t="shared" si="3"/>
        <v>0</v>
      </c>
      <c r="O34" s="12">
        <f t="shared" si="4"/>
        <v>0</v>
      </c>
      <c r="P34" s="14"/>
      <c r="Q34" s="15">
        <v>7.0000000000000007E-2</v>
      </c>
      <c r="R34" s="15">
        <f t="shared" si="5"/>
        <v>0</v>
      </c>
    </row>
    <row r="35" spans="1:20" x14ac:dyDescent="0.2">
      <c r="A35" s="36" t="s">
        <v>45</v>
      </c>
      <c r="B35" s="36" t="s">
        <v>43</v>
      </c>
      <c r="C35" s="36">
        <v>90442700</v>
      </c>
      <c r="D35" s="36" t="s">
        <v>277</v>
      </c>
      <c r="E35" s="12" t="s">
        <v>46</v>
      </c>
      <c r="F35" s="12">
        <v>750</v>
      </c>
      <c r="G35" s="12">
        <v>10</v>
      </c>
      <c r="H35" s="12">
        <v>100</v>
      </c>
      <c r="I35" s="36"/>
      <c r="J35" s="36">
        <v>200</v>
      </c>
      <c r="K35" s="36"/>
      <c r="L35" s="36"/>
      <c r="M35" s="13"/>
      <c r="N35" s="12">
        <f t="shared" si="3"/>
        <v>200</v>
      </c>
      <c r="O35" s="12">
        <f t="shared" si="4"/>
        <v>2</v>
      </c>
      <c r="P35" s="14"/>
      <c r="Q35" s="15">
        <v>7.0000000000000007E-2</v>
      </c>
      <c r="R35" s="15">
        <f t="shared" si="5"/>
        <v>0.14000000000000001</v>
      </c>
    </row>
    <row r="36" spans="1:20" x14ac:dyDescent="0.2">
      <c r="A36" s="11" t="s">
        <v>47</v>
      </c>
      <c r="B36" s="11" t="s">
        <v>48</v>
      </c>
      <c r="C36" s="11" t="s">
        <v>47</v>
      </c>
      <c r="D36" s="11" t="s">
        <v>275</v>
      </c>
      <c r="E36" s="12">
        <v>20</v>
      </c>
      <c r="F36" s="12">
        <v>610</v>
      </c>
      <c r="G36" s="12">
        <v>10</v>
      </c>
      <c r="H36" s="12">
        <v>100</v>
      </c>
      <c r="I36" s="36"/>
      <c r="J36" s="36">
        <v>1700</v>
      </c>
      <c r="K36" s="36">
        <v>2000</v>
      </c>
      <c r="L36" s="36">
        <v>1000</v>
      </c>
      <c r="M36" s="13"/>
      <c r="N36" s="12">
        <f t="shared" si="3"/>
        <v>4700</v>
      </c>
      <c r="O36" s="12">
        <f t="shared" si="4"/>
        <v>47</v>
      </c>
      <c r="P36" s="14"/>
      <c r="Q36" s="15">
        <v>0.06</v>
      </c>
      <c r="R36" s="15">
        <f t="shared" si="5"/>
        <v>2.82</v>
      </c>
    </row>
    <row r="37" spans="1:20" x14ac:dyDescent="0.2">
      <c r="A37" s="16" t="s">
        <v>250</v>
      </c>
      <c r="B37" s="16" t="s">
        <v>48</v>
      </c>
      <c r="C37" s="16" t="s">
        <v>251</v>
      </c>
      <c r="D37" s="16" t="s">
        <v>276</v>
      </c>
      <c r="E37" s="12">
        <v>20</v>
      </c>
      <c r="F37" s="12">
        <v>600</v>
      </c>
      <c r="G37" s="12">
        <v>10</v>
      </c>
      <c r="H37" s="12">
        <v>100</v>
      </c>
      <c r="I37" s="36"/>
      <c r="J37" s="36"/>
      <c r="K37" s="36"/>
      <c r="L37" s="36"/>
      <c r="M37" s="13"/>
      <c r="N37" s="12">
        <f t="shared" si="3"/>
        <v>0</v>
      </c>
      <c r="O37" s="12">
        <f t="shared" si="4"/>
        <v>0</v>
      </c>
      <c r="P37" s="14"/>
      <c r="Q37" s="15">
        <v>0.06</v>
      </c>
      <c r="R37" s="15">
        <f t="shared" si="5"/>
        <v>0</v>
      </c>
    </row>
    <row r="38" spans="1:20" x14ac:dyDescent="0.2">
      <c r="A38" s="36" t="s">
        <v>49</v>
      </c>
      <c r="B38" s="36" t="s">
        <v>48</v>
      </c>
      <c r="C38" s="36">
        <v>90442600</v>
      </c>
      <c r="D38" s="36" t="s">
        <v>277</v>
      </c>
      <c r="E38" s="12" t="s">
        <v>46</v>
      </c>
      <c r="F38" s="12">
        <v>600</v>
      </c>
      <c r="G38" s="12">
        <v>10</v>
      </c>
      <c r="H38" s="12">
        <v>100</v>
      </c>
      <c r="I38" s="36"/>
      <c r="J38" s="36">
        <v>1100</v>
      </c>
      <c r="K38" s="36">
        <v>2000</v>
      </c>
      <c r="L38" s="36">
        <v>1000</v>
      </c>
      <c r="M38" s="13"/>
      <c r="N38" s="12">
        <f t="shared" si="3"/>
        <v>4100</v>
      </c>
      <c r="O38" s="12">
        <f t="shared" si="4"/>
        <v>41</v>
      </c>
      <c r="P38" s="14"/>
      <c r="Q38" s="15">
        <v>0.06</v>
      </c>
      <c r="R38" s="15">
        <f t="shared" si="5"/>
        <v>2.46</v>
      </c>
    </row>
    <row r="39" spans="1:20" x14ac:dyDescent="0.2">
      <c r="A39" s="11" t="s">
        <v>50</v>
      </c>
      <c r="B39" s="11" t="s">
        <v>51</v>
      </c>
      <c r="C39" s="11" t="s">
        <v>50</v>
      </c>
      <c r="D39" s="11" t="s">
        <v>275</v>
      </c>
      <c r="E39" s="12">
        <v>20</v>
      </c>
      <c r="F39" s="12">
        <v>457</v>
      </c>
      <c r="G39" s="12">
        <v>10</v>
      </c>
      <c r="H39" s="12">
        <v>100</v>
      </c>
      <c r="I39" s="36"/>
      <c r="J39" s="36">
        <v>500</v>
      </c>
      <c r="K39" s="36"/>
      <c r="L39" s="36"/>
      <c r="M39" s="13"/>
      <c r="N39" s="12">
        <f t="shared" si="3"/>
        <v>500</v>
      </c>
      <c r="O39" s="12">
        <f t="shared" si="4"/>
        <v>5</v>
      </c>
      <c r="P39" s="14"/>
      <c r="Q39" s="15">
        <v>0.04</v>
      </c>
      <c r="R39" s="15">
        <f t="shared" si="5"/>
        <v>0.2</v>
      </c>
    </row>
    <row r="40" spans="1:20" x14ac:dyDescent="0.2">
      <c r="A40" s="16" t="s">
        <v>252</v>
      </c>
      <c r="B40" s="16" t="s">
        <v>51</v>
      </c>
      <c r="C40" s="16" t="s">
        <v>253</v>
      </c>
      <c r="D40" s="16" t="s">
        <v>276</v>
      </c>
      <c r="E40" s="12">
        <v>20</v>
      </c>
      <c r="F40" s="12">
        <v>450</v>
      </c>
      <c r="G40" s="12">
        <v>10</v>
      </c>
      <c r="H40" s="12">
        <v>100</v>
      </c>
      <c r="I40" s="36"/>
      <c r="J40" s="36"/>
      <c r="K40" s="36"/>
      <c r="L40" s="36"/>
      <c r="M40" s="13"/>
      <c r="N40" s="12">
        <f t="shared" si="3"/>
        <v>0</v>
      </c>
      <c r="O40" s="12">
        <f t="shared" si="4"/>
        <v>0</v>
      </c>
      <c r="P40" s="14"/>
      <c r="Q40" s="15">
        <v>0.04</v>
      </c>
      <c r="R40" s="15">
        <f t="shared" si="5"/>
        <v>0</v>
      </c>
    </row>
    <row r="41" spans="1:20" x14ac:dyDescent="0.2">
      <c r="A41" s="36" t="s">
        <v>171</v>
      </c>
      <c r="B41" s="36" t="s">
        <v>51</v>
      </c>
      <c r="C41" s="36">
        <v>90442400</v>
      </c>
      <c r="D41" s="36" t="s">
        <v>277</v>
      </c>
      <c r="E41" s="12" t="s">
        <v>46</v>
      </c>
      <c r="F41" s="12">
        <v>450</v>
      </c>
      <c r="G41" s="12">
        <v>10</v>
      </c>
      <c r="H41" s="12">
        <v>100</v>
      </c>
      <c r="I41" s="36"/>
      <c r="J41" s="36">
        <v>1000</v>
      </c>
      <c r="K41" s="36"/>
      <c r="L41" s="36"/>
      <c r="M41" s="13"/>
      <c r="N41" s="12">
        <f t="shared" si="3"/>
        <v>1000</v>
      </c>
      <c r="O41" s="12">
        <f t="shared" si="4"/>
        <v>10</v>
      </c>
      <c r="P41" s="14"/>
      <c r="Q41" s="15">
        <v>0.04</v>
      </c>
      <c r="R41" s="15">
        <f t="shared" si="5"/>
        <v>0.4</v>
      </c>
    </row>
    <row r="42" spans="1:20" x14ac:dyDescent="0.2">
      <c r="A42" s="36" t="s">
        <v>172</v>
      </c>
      <c r="B42" s="36" t="s">
        <v>173</v>
      </c>
      <c r="C42" s="36">
        <v>90447000</v>
      </c>
      <c r="D42" s="36" t="s">
        <v>277</v>
      </c>
      <c r="E42" s="12" t="s">
        <v>46</v>
      </c>
      <c r="F42" s="12">
        <v>240</v>
      </c>
      <c r="G42" s="12">
        <v>10</v>
      </c>
      <c r="H42" s="12">
        <v>250</v>
      </c>
      <c r="I42" s="36">
        <v>11500</v>
      </c>
      <c r="J42" s="36">
        <v>10000</v>
      </c>
      <c r="K42" s="36">
        <v>10000</v>
      </c>
      <c r="L42" s="36">
        <v>10000</v>
      </c>
      <c r="M42" s="13"/>
      <c r="N42" s="12">
        <f t="shared" si="3"/>
        <v>41500</v>
      </c>
      <c r="O42" s="12">
        <f t="shared" si="4"/>
        <v>166</v>
      </c>
      <c r="P42" s="14"/>
      <c r="Q42" s="15">
        <v>0.06</v>
      </c>
      <c r="R42" s="15">
        <f t="shared" si="5"/>
        <v>9.9599999999999991</v>
      </c>
    </row>
    <row r="43" spans="1:20" x14ac:dyDescent="0.2">
      <c r="A43" s="11" t="s">
        <v>260</v>
      </c>
      <c r="B43" s="11" t="s">
        <v>229</v>
      </c>
      <c r="C43" s="11" t="s">
        <v>260</v>
      </c>
      <c r="D43" s="11" t="s">
        <v>275</v>
      </c>
      <c r="E43" s="12">
        <v>20</v>
      </c>
      <c r="F43" s="12">
        <v>100</v>
      </c>
      <c r="G43" s="12">
        <v>10</v>
      </c>
      <c r="H43" s="12">
        <v>500</v>
      </c>
      <c r="I43" s="36">
        <v>1000</v>
      </c>
      <c r="J43" s="36">
        <v>500</v>
      </c>
      <c r="K43" s="36">
        <v>500</v>
      </c>
      <c r="L43" s="36"/>
      <c r="M43" s="13"/>
      <c r="N43" s="12">
        <f t="shared" si="3"/>
        <v>2000</v>
      </c>
      <c r="O43" s="12">
        <f t="shared" si="4"/>
        <v>4</v>
      </c>
      <c r="P43" s="14"/>
      <c r="Q43" s="15">
        <v>0.06</v>
      </c>
      <c r="R43" s="15">
        <f t="shared" si="5"/>
        <v>0.24</v>
      </c>
    </row>
    <row r="44" spans="1:20" x14ac:dyDescent="0.2">
      <c r="A44" s="36" t="s">
        <v>228</v>
      </c>
      <c r="B44" s="36" t="s">
        <v>229</v>
      </c>
      <c r="C44" s="36">
        <v>90442100</v>
      </c>
      <c r="D44" s="36" t="s">
        <v>277</v>
      </c>
      <c r="E44" s="12" t="s">
        <v>46</v>
      </c>
      <c r="F44" s="12">
        <v>100</v>
      </c>
      <c r="G44" s="12">
        <v>10</v>
      </c>
      <c r="H44" s="12">
        <v>500</v>
      </c>
      <c r="I44" s="36">
        <v>1000</v>
      </c>
      <c r="J44" s="36">
        <v>500</v>
      </c>
      <c r="K44" s="36">
        <v>500</v>
      </c>
      <c r="L44" s="36"/>
      <c r="M44" s="13"/>
      <c r="N44" s="12">
        <f t="shared" si="3"/>
        <v>2000</v>
      </c>
      <c r="O44" s="12">
        <f t="shared" si="4"/>
        <v>4</v>
      </c>
      <c r="P44" s="14"/>
      <c r="Q44" s="15">
        <v>0.06</v>
      </c>
      <c r="R44" s="15">
        <f t="shared" si="5"/>
        <v>0.24</v>
      </c>
      <c r="S44" s="43">
        <f>SUM(R22:R44)</f>
        <v>28.58</v>
      </c>
      <c r="T44" s="3">
        <f>S44*100/$S$151</f>
        <v>41.826430557588175</v>
      </c>
    </row>
    <row r="45" spans="1:20" ht="15" x14ac:dyDescent="0.2">
      <c r="A45" s="17" t="s">
        <v>52</v>
      </c>
      <c r="B45" s="17"/>
      <c r="C45" s="18"/>
      <c r="D45" s="18"/>
      <c r="E45" s="19"/>
      <c r="F45" s="24"/>
      <c r="G45" s="10"/>
      <c r="H45" s="10"/>
      <c r="I45" s="36"/>
      <c r="J45" s="36"/>
      <c r="K45" s="36"/>
      <c r="L45" s="36"/>
      <c r="M45" s="25"/>
      <c r="N45" s="12"/>
      <c r="O45" s="12"/>
      <c r="P45" s="14"/>
      <c r="Q45" s="12"/>
      <c r="R45" s="15"/>
    </row>
    <row r="46" spans="1:20" x14ac:dyDescent="0.2">
      <c r="A46" s="36" t="s">
        <v>293</v>
      </c>
      <c r="B46" s="36" t="s">
        <v>294</v>
      </c>
      <c r="C46" s="36">
        <v>90443000</v>
      </c>
      <c r="D46" s="36" t="s">
        <v>277</v>
      </c>
      <c r="E46" s="12" t="s">
        <v>63</v>
      </c>
      <c r="F46" s="12">
        <v>2100</v>
      </c>
      <c r="G46" s="12">
        <v>10</v>
      </c>
      <c r="H46" s="12">
        <v>50</v>
      </c>
      <c r="I46" s="36"/>
      <c r="J46" s="36"/>
      <c r="K46" s="36"/>
      <c r="L46" s="36"/>
      <c r="M46" s="13"/>
      <c r="N46" s="12">
        <f t="shared" ref="N46:N66" si="6">SUM(I46:M46)</f>
        <v>0</v>
      </c>
      <c r="O46" s="12">
        <f t="shared" ref="O46:O66" si="7">$N46/$H46</f>
        <v>0</v>
      </c>
      <c r="P46" s="14"/>
      <c r="Q46" s="15"/>
      <c r="R46" s="15">
        <f t="shared" ref="R46:R66" si="8">$O46*$Q46</f>
        <v>0</v>
      </c>
    </row>
    <row r="47" spans="1:20" x14ac:dyDescent="0.2">
      <c r="A47" s="11" t="s">
        <v>193</v>
      </c>
      <c r="B47" s="11" t="s">
        <v>175</v>
      </c>
      <c r="C47" s="11" t="s">
        <v>193</v>
      </c>
      <c r="D47" s="11" t="s">
        <v>275</v>
      </c>
      <c r="E47" s="12">
        <v>25</v>
      </c>
      <c r="F47" s="12">
        <v>1800</v>
      </c>
      <c r="G47" s="12">
        <v>10</v>
      </c>
      <c r="H47" s="12">
        <v>50</v>
      </c>
      <c r="I47" s="36"/>
      <c r="J47" s="36"/>
      <c r="K47" s="36"/>
      <c r="L47" s="36"/>
      <c r="M47" s="13"/>
      <c r="N47" s="12">
        <f t="shared" si="6"/>
        <v>0</v>
      </c>
      <c r="O47" s="12">
        <f t="shared" si="7"/>
        <v>0</v>
      </c>
      <c r="P47" s="14"/>
      <c r="Q47" s="15">
        <v>0.12</v>
      </c>
      <c r="R47" s="15">
        <f t="shared" si="8"/>
        <v>0</v>
      </c>
    </row>
    <row r="48" spans="1:20" x14ac:dyDescent="0.2">
      <c r="A48" s="36" t="s">
        <v>174</v>
      </c>
      <c r="B48" s="36" t="s">
        <v>175</v>
      </c>
      <c r="C48" s="36">
        <v>90443900</v>
      </c>
      <c r="D48" s="36" t="s">
        <v>277</v>
      </c>
      <c r="E48" s="12" t="s">
        <v>63</v>
      </c>
      <c r="F48" s="12">
        <v>1800</v>
      </c>
      <c r="G48" s="12">
        <v>10</v>
      </c>
      <c r="H48" s="12">
        <v>50</v>
      </c>
      <c r="I48" s="36"/>
      <c r="J48" s="36">
        <v>200</v>
      </c>
      <c r="K48" s="36"/>
      <c r="L48" s="36"/>
      <c r="M48" s="13"/>
      <c r="N48" s="12">
        <f t="shared" si="6"/>
        <v>200</v>
      </c>
      <c r="O48" s="12">
        <f t="shared" si="7"/>
        <v>4</v>
      </c>
      <c r="P48" s="14"/>
      <c r="Q48" s="15">
        <v>0.12</v>
      </c>
      <c r="R48" s="15">
        <f t="shared" si="8"/>
        <v>0.48</v>
      </c>
    </row>
    <row r="49" spans="1:18" x14ac:dyDescent="0.2">
      <c r="A49" s="11" t="s">
        <v>254</v>
      </c>
      <c r="B49" s="11" t="s">
        <v>255</v>
      </c>
      <c r="C49" s="11" t="s">
        <v>254</v>
      </c>
      <c r="D49" s="11" t="s">
        <v>275</v>
      </c>
      <c r="E49" s="12">
        <v>25</v>
      </c>
      <c r="F49" s="12">
        <v>1650</v>
      </c>
      <c r="G49" s="12">
        <v>10</v>
      </c>
      <c r="H49" s="12">
        <v>50</v>
      </c>
      <c r="I49" s="36"/>
      <c r="J49" s="36"/>
      <c r="K49" s="36"/>
      <c r="L49" s="36"/>
      <c r="M49" s="13"/>
      <c r="N49" s="12">
        <f t="shared" si="6"/>
        <v>0</v>
      </c>
      <c r="O49" s="12">
        <f t="shared" si="7"/>
        <v>0</v>
      </c>
      <c r="P49" s="14"/>
      <c r="Q49" s="15">
        <v>0.12</v>
      </c>
      <c r="R49" s="15">
        <f t="shared" si="8"/>
        <v>0</v>
      </c>
    </row>
    <row r="50" spans="1:18" x14ac:dyDescent="0.2">
      <c r="A50" s="11" t="s">
        <v>230</v>
      </c>
      <c r="B50" s="11" t="s">
        <v>231</v>
      </c>
      <c r="C50" s="11" t="s">
        <v>230</v>
      </c>
      <c r="D50" s="11" t="s">
        <v>275</v>
      </c>
      <c r="E50" s="12">
        <v>25</v>
      </c>
      <c r="F50" s="12">
        <v>1500</v>
      </c>
      <c r="G50" s="12">
        <v>10</v>
      </c>
      <c r="H50" s="12">
        <v>50</v>
      </c>
      <c r="I50" s="36"/>
      <c r="J50" s="36"/>
      <c r="K50" s="36"/>
      <c r="L50" s="36"/>
      <c r="M50" s="13"/>
      <c r="N50" s="12">
        <f t="shared" si="6"/>
        <v>0</v>
      </c>
      <c r="O50" s="12">
        <f t="shared" si="7"/>
        <v>0</v>
      </c>
      <c r="P50" s="14"/>
      <c r="Q50" s="15">
        <v>0.11</v>
      </c>
      <c r="R50" s="15">
        <f t="shared" si="8"/>
        <v>0</v>
      </c>
    </row>
    <row r="51" spans="1:18" x14ac:dyDescent="0.2">
      <c r="A51" s="11" t="s">
        <v>53</v>
      </c>
      <c r="B51" s="11" t="s">
        <v>54</v>
      </c>
      <c r="C51" s="11" t="s">
        <v>53</v>
      </c>
      <c r="D51" s="11" t="s">
        <v>275</v>
      </c>
      <c r="E51" s="12">
        <v>25</v>
      </c>
      <c r="F51" s="12">
        <v>1220</v>
      </c>
      <c r="G51" s="12">
        <v>10</v>
      </c>
      <c r="H51" s="12">
        <v>50</v>
      </c>
      <c r="I51" s="36"/>
      <c r="J51" s="36"/>
      <c r="K51" s="36"/>
      <c r="L51" s="36"/>
      <c r="M51" s="13"/>
      <c r="N51" s="12">
        <f t="shared" si="6"/>
        <v>0</v>
      </c>
      <c r="O51" s="12">
        <f t="shared" si="7"/>
        <v>0</v>
      </c>
      <c r="P51" s="14"/>
      <c r="Q51" s="15">
        <v>0.08</v>
      </c>
      <c r="R51" s="15">
        <f t="shared" si="8"/>
        <v>0</v>
      </c>
    </row>
    <row r="52" spans="1:18" x14ac:dyDescent="0.2">
      <c r="A52" s="16" t="s">
        <v>55</v>
      </c>
      <c r="B52" s="16" t="s">
        <v>54</v>
      </c>
      <c r="C52" s="16" t="s">
        <v>56</v>
      </c>
      <c r="D52" s="16" t="s">
        <v>276</v>
      </c>
      <c r="E52" s="12">
        <v>25</v>
      </c>
      <c r="F52" s="12">
        <v>1200</v>
      </c>
      <c r="G52" s="12">
        <v>10</v>
      </c>
      <c r="H52" s="12">
        <v>50</v>
      </c>
      <c r="I52" s="36"/>
      <c r="J52" s="36"/>
      <c r="K52" s="36"/>
      <c r="L52" s="36"/>
      <c r="M52" s="13"/>
      <c r="N52" s="12">
        <f t="shared" si="6"/>
        <v>0</v>
      </c>
      <c r="O52" s="12">
        <f t="shared" si="7"/>
        <v>0</v>
      </c>
      <c r="P52" s="14"/>
      <c r="Q52" s="15">
        <v>0.08</v>
      </c>
      <c r="R52" s="15">
        <f t="shared" si="8"/>
        <v>0</v>
      </c>
    </row>
    <row r="53" spans="1:18" x14ac:dyDescent="0.2">
      <c r="A53" s="26" t="s">
        <v>194</v>
      </c>
      <c r="B53" s="26" t="s">
        <v>54</v>
      </c>
      <c r="C53" s="26">
        <v>90444000</v>
      </c>
      <c r="D53" s="36" t="s">
        <v>277</v>
      </c>
      <c r="E53" s="12" t="s">
        <v>63</v>
      </c>
      <c r="F53" s="12">
        <v>1200</v>
      </c>
      <c r="G53" s="12">
        <v>10</v>
      </c>
      <c r="H53" s="12">
        <v>50</v>
      </c>
      <c r="I53" s="36"/>
      <c r="J53" s="36"/>
      <c r="K53" s="36">
        <v>500</v>
      </c>
      <c r="L53" s="36"/>
      <c r="M53" s="13"/>
      <c r="N53" s="12">
        <f t="shared" si="6"/>
        <v>500</v>
      </c>
      <c r="O53" s="12">
        <f t="shared" si="7"/>
        <v>10</v>
      </c>
      <c r="P53" s="14"/>
      <c r="Q53" s="15">
        <v>0.08</v>
      </c>
      <c r="R53" s="15">
        <f t="shared" si="8"/>
        <v>0.8</v>
      </c>
    </row>
    <row r="54" spans="1:18" x14ac:dyDescent="0.2">
      <c r="A54" s="11" t="s">
        <v>155</v>
      </c>
      <c r="B54" s="11" t="s">
        <v>58</v>
      </c>
      <c r="C54" s="11" t="s">
        <v>155</v>
      </c>
      <c r="D54" s="11" t="s">
        <v>275</v>
      </c>
      <c r="E54" s="12">
        <v>25</v>
      </c>
      <c r="F54" s="12">
        <v>915</v>
      </c>
      <c r="G54" s="12">
        <v>10</v>
      </c>
      <c r="H54" s="12">
        <v>50</v>
      </c>
      <c r="I54" s="36"/>
      <c r="J54" s="36">
        <v>100</v>
      </c>
      <c r="K54" s="36"/>
      <c r="L54" s="36"/>
      <c r="M54" s="13"/>
      <c r="N54" s="12">
        <f t="shared" si="6"/>
        <v>100</v>
      </c>
      <c r="O54" s="12">
        <f t="shared" si="7"/>
        <v>2</v>
      </c>
      <c r="P54" s="14"/>
      <c r="Q54" s="15">
        <v>0.06</v>
      </c>
      <c r="R54" s="15">
        <f t="shared" si="8"/>
        <v>0.12</v>
      </c>
    </row>
    <row r="55" spans="1:18" x14ac:dyDescent="0.2">
      <c r="A55" s="16" t="s">
        <v>57</v>
      </c>
      <c r="B55" s="16" t="s">
        <v>58</v>
      </c>
      <c r="C55" s="16" t="s">
        <v>59</v>
      </c>
      <c r="D55" s="16" t="s">
        <v>276</v>
      </c>
      <c r="E55" s="12">
        <v>25</v>
      </c>
      <c r="F55" s="12">
        <v>900</v>
      </c>
      <c r="G55" s="12">
        <v>10</v>
      </c>
      <c r="H55" s="12">
        <v>50</v>
      </c>
      <c r="I55" s="36"/>
      <c r="J55" s="36"/>
      <c r="K55" s="36"/>
      <c r="L55" s="36"/>
      <c r="M55" s="13"/>
      <c r="N55" s="12">
        <f t="shared" si="6"/>
        <v>0</v>
      </c>
      <c r="O55" s="12">
        <f t="shared" si="7"/>
        <v>0</v>
      </c>
      <c r="P55" s="14"/>
      <c r="Q55" s="15">
        <v>0.06</v>
      </c>
      <c r="R55" s="15">
        <f t="shared" si="8"/>
        <v>0</v>
      </c>
    </row>
    <row r="56" spans="1:18" x14ac:dyDescent="0.2">
      <c r="A56" s="36" t="s">
        <v>176</v>
      </c>
      <c r="B56" s="36" t="s">
        <v>58</v>
      </c>
      <c r="C56" s="36">
        <v>90443800</v>
      </c>
      <c r="D56" s="36" t="s">
        <v>277</v>
      </c>
      <c r="E56" s="12" t="s">
        <v>63</v>
      </c>
      <c r="F56" s="12">
        <v>900</v>
      </c>
      <c r="G56" s="12">
        <v>10</v>
      </c>
      <c r="H56" s="12">
        <v>50</v>
      </c>
      <c r="I56" s="36"/>
      <c r="J56" s="36">
        <v>1400</v>
      </c>
      <c r="K56" s="36">
        <v>2000</v>
      </c>
      <c r="L56" s="36">
        <v>2000</v>
      </c>
      <c r="M56" s="13"/>
      <c r="N56" s="12">
        <f t="shared" si="6"/>
        <v>5400</v>
      </c>
      <c r="O56" s="12">
        <f t="shared" si="7"/>
        <v>108</v>
      </c>
      <c r="P56" s="14"/>
      <c r="Q56" s="15">
        <v>0.06</v>
      </c>
      <c r="R56" s="15">
        <f t="shared" si="8"/>
        <v>6.4799999999999995</v>
      </c>
    </row>
    <row r="57" spans="1:18" x14ac:dyDescent="0.2">
      <c r="A57" s="11" t="s">
        <v>195</v>
      </c>
      <c r="B57" s="11" t="s">
        <v>178</v>
      </c>
      <c r="C57" s="11" t="s">
        <v>195</v>
      </c>
      <c r="D57" s="11" t="s">
        <v>275</v>
      </c>
      <c r="E57" s="12">
        <v>25</v>
      </c>
      <c r="F57" s="12">
        <v>750</v>
      </c>
      <c r="G57" s="12">
        <v>10</v>
      </c>
      <c r="H57" s="12">
        <v>50</v>
      </c>
      <c r="I57" s="36"/>
      <c r="J57" s="36"/>
      <c r="K57" s="36"/>
      <c r="L57" s="36"/>
      <c r="M57" s="13"/>
      <c r="N57" s="12">
        <f t="shared" si="6"/>
        <v>0</v>
      </c>
      <c r="O57" s="12">
        <f t="shared" si="7"/>
        <v>0</v>
      </c>
      <c r="P57" s="14"/>
      <c r="Q57" s="15">
        <v>0.05</v>
      </c>
      <c r="R57" s="15">
        <f t="shared" si="8"/>
        <v>0</v>
      </c>
    </row>
    <row r="58" spans="1:18" x14ac:dyDescent="0.2">
      <c r="A58" s="16" t="s">
        <v>196</v>
      </c>
      <c r="B58" s="16" t="s">
        <v>178</v>
      </c>
      <c r="C58" s="16" t="s">
        <v>197</v>
      </c>
      <c r="D58" s="16" t="s">
        <v>276</v>
      </c>
      <c r="E58" s="12">
        <v>25</v>
      </c>
      <c r="F58" s="12">
        <v>750</v>
      </c>
      <c r="G58" s="12">
        <v>10</v>
      </c>
      <c r="H58" s="12">
        <v>50</v>
      </c>
      <c r="I58" s="36"/>
      <c r="J58" s="36"/>
      <c r="K58" s="36"/>
      <c r="L58" s="36"/>
      <c r="M58" s="13"/>
      <c r="N58" s="12">
        <f t="shared" si="6"/>
        <v>0</v>
      </c>
      <c r="O58" s="12">
        <f t="shared" si="7"/>
        <v>0</v>
      </c>
      <c r="P58" s="14"/>
      <c r="Q58" s="15">
        <v>0.05</v>
      </c>
      <c r="R58" s="15">
        <f t="shared" si="8"/>
        <v>0</v>
      </c>
    </row>
    <row r="59" spans="1:18" x14ac:dyDescent="0.2">
      <c r="A59" s="36" t="s">
        <v>177</v>
      </c>
      <c r="B59" s="36" t="s">
        <v>178</v>
      </c>
      <c r="C59" s="36">
        <v>90443700</v>
      </c>
      <c r="D59" s="36" t="s">
        <v>277</v>
      </c>
      <c r="E59" s="12" t="s">
        <v>63</v>
      </c>
      <c r="F59" s="12">
        <v>750</v>
      </c>
      <c r="G59" s="12">
        <v>10</v>
      </c>
      <c r="H59" s="12">
        <v>50</v>
      </c>
      <c r="I59" s="36"/>
      <c r="J59" s="36"/>
      <c r="K59" s="36"/>
      <c r="L59" s="36"/>
      <c r="M59" s="13"/>
      <c r="N59" s="12">
        <f t="shared" si="6"/>
        <v>0</v>
      </c>
      <c r="O59" s="12">
        <f t="shared" si="7"/>
        <v>0</v>
      </c>
      <c r="P59" s="14"/>
      <c r="Q59" s="15">
        <v>0.05</v>
      </c>
      <c r="R59" s="15">
        <f t="shared" si="8"/>
        <v>0</v>
      </c>
    </row>
    <row r="60" spans="1:18" x14ac:dyDescent="0.2">
      <c r="A60" s="11" t="s">
        <v>60</v>
      </c>
      <c r="B60" s="11" t="s">
        <v>61</v>
      </c>
      <c r="C60" s="11" t="s">
        <v>60</v>
      </c>
      <c r="D60" s="11" t="s">
        <v>275</v>
      </c>
      <c r="E60" s="12">
        <v>25</v>
      </c>
      <c r="F60" s="12">
        <v>610</v>
      </c>
      <c r="G60" s="12">
        <v>10</v>
      </c>
      <c r="H60" s="12">
        <v>50</v>
      </c>
      <c r="I60" s="36"/>
      <c r="J60" s="36">
        <v>950</v>
      </c>
      <c r="K60" s="36">
        <v>500</v>
      </c>
      <c r="L60" s="36"/>
      <c r="M60" s="13"/>
      <c r="N60" s="12">
        <f t="shared" si="6"/>
        <v>1450</v>
      </c>
      <c r="O60" s="12">
        <f t="shared" si="7"/>
        <v>29</v>
      </c>
      <c r="P60" s="14"/>
      <c r="Q60" s="15">
        <v>0.04</v>
      </c>
      <c r="R60" s="15">
        <f t="shared" si="8"/>
        <v>1.1599999999999999</v>
      </c>
    </row>
    <row r="61" spans="1:18" x14ac:dyDescent="0.2">
      <c r="A61" s="36" t="s">
        <v>62</v>
      </c>
      <c r="B61" s="36" t="s">
        <v>61</v>
      </c>
      <c r="C61" s="36">
        <v>90443600</v>
      </c>
      <c r="D61" s="36" t="s">
        <v>277</v>
      </c>
      <c r="E61" s="12" t="s">
        <v>63</v>
      </c>
      <c r="F61" s="12">
        <v>600</v>
      </c>
      <c r="G61" s="12">
        <v>10</v>
      </c>
      <c r="H61" s="12">
        <v>50</v>
      </c>
      <c r="I61" s="36"/>
      <c r="J61" s="36">
        <v>500</v>
      </c>
      <c r="K61" s="36">
        <v>2000</v>
      </c>
      <c r="L61" s="36">
        <v>1000</v>
      </c>
      <c r="M61" s="13"/>
      <c r="N61" s="12">
        <f t="shared" si="6"/>
        <v>3500</v>
      </c>
      <c r="O61" s="12">
        <f t="shared" si="7"/>
        <v>70</v>
      </c>
      <c r="P61" s="14"/>
      <c r="Q61" s="15">
        <v>0.04</v>
      </c>
      <c r="R61" s="15">
        <f t="shared" si="8"/>
        <v>2.8000000000000003</v>
      </c>
    </row>
    <row r="62" spans="1:18" x14ac:dyDescent="0.2">
      <c r="A62" s="11" t="s">
        <v>64</v>
      </c>
      <c r="B62" s="11" t="s">
        <v>65</v>
      </c>
      <c r="C62" s="11" t="s">
        <v>64</v>
      </c>
      <c r="D62" s="11" t="s">
        <v>275</v>
      </c>
      <c r="E62" s="12">
        <v>25</v>
      </c>
      <c r="F62" s="12">
        <v>457</v>
      </c>
      <c r="G62" s="12">
        <v>10</v>
      </c>
      <c r="H62" s="12">
        <v>100</v>
      </c>
      <c r="I62" s="36"/>
      <c r="J62" s="36">
        <v>1000</v>
      </c>
      <c r="K62" s="36"/>
      <c r="L62" s="36"/>
      <c r="M62" s="13"/>
      <c r="N62" s="12">
        <f t="shared" si="6"/>
        <v>1000</v>
      </c>
      <c r="O62" s="12">
        <f t="shared" si="7"/>
        <v>10</v>
      </c>
      <c r="P62" s="14"/>
      <c r="Q62" s="15">
        <v>0.06</v>
      </c>
      <c r="R62" s="15">
        <f t="shared" si="8"/>
        <v>0.6</v>
      </c>
    </row>
    <row r="63" spans="1:18" x14ac:dyDescent="0.2">
      <c r="A63" s="36" t="s">
        <v>66</v>
      </c>
      <c r="B63" s="36" t="s">
        <v>65</v>
      </c>
      <c r="C63" s="36">
        <v>90443400</v>
      </c>
      <c r="D63" s="36" t="s">
        <v>277</v>
      </c>
      <c r="E63" s="12" t="s">
        <v>63</v>
      </c>
      <c r="F63" s="12">
        <v>450</v>
      </c>
      <c r="G63" s="12">
        <v>10</v>
      </c>
      <c r="H63" s="12">
        <v>100</v>
      </c>
      <c r="I63" s="36"/>
      <c r="J63" s="36">
        <v>500</v>
      </c>
      <c r="K63" s="36"/>
      <c r="L63" s="36"/>
      <c r="M63" s="13"/>
      <c r="N63" s="12">
        <f t="shared" si="6"/>
        <v>500</v>
      </c>
      <c r="O63" s="12">
        <f t="shared" si="7"/>
        <v>5</v>
      </c>
      <c r="P63" s="14"/>
      <c r="Q63" s="15">
        <v>0.06</v>
      </c>
      <c r="R63" s="15">
        <f t="shared" si="8"/>
        <v>0.3</v>
      </c>
    </row>
    <row r="64" spans="1:18" x14ac:dyDescent="0.2">
      <c r="A64" s="27" t="s">
        <v>67</v>
      </c>
      <c r="B64" s="27" t="s">
        <v>68</v>
      </c>
      <c r="C64" s="27" t="s">
        <v>69</v>
      </c>
      <c r="D64" s="11" t="s">
        <v>275</v>
      </c>
      <c r="E64" s="12">
        <v>25</v>
      </c>
      <c r="F64" s="12">
        <v>375</v>
      </c>
      <c r="G64" s="12">
        <v>10</v>
      </c>
      <c r="H64" s="12">
        <v>100</v>
      </c>
      <c r="I64" s="36"/>
      <c r="J64" s="36">
        <v>1000</v>
      </c>
      <c r="K64" s="36"/>
      <c r="L64" s="36"/>
      <c r="M64" s="13"/>
      <c r="N64" s="12">
        <f t="shared" si="6"/>
        <v>1000</v>
      </c>
      <c r="O64" s="12">
        <f t="shared" si="7"/>
        <v>10</v>
      </c>
      <c r="P64" s="14"/>
      <c r="Q64" s="15">
        <v>0.06</v>
      </c>
      <c r="R64" s="15">
        <f t="shared" si="8"/>
        <v>0.6</v>
      </c>
    </row>
    <row r="65" spans="1:20" x14ac:dyDescent="0.2">
      <c r="A65" s="37" t="s">
        <v>198</v>
      </c>
      <c r="B65" s="36" t="s">
        <v>199</v>
      </c>
      <c r="C65" s="36">
        <v>90448000</v>
      </c>
      <c r="D65" s="36" t="s">
        <v>277</v>
      </c>
      <c r="E65" s="12" t="s">
        <v>63</v>
      </c>
      <c r="F65" s="12">
        <v>270</v>
      </c>
      <c r="G65" s="12">
        <v>10</v>
      </c>
      <c r="H65" s="12">
        <v>100</v>
      </c>
      <c r="I65" s="36"/>
      <c r="J65" s="36"/>
      <c r="K65" s="36"/>
      <c r="L65" s="36"/>
      <c r="M65" s="13"/>
      <c r="N65" s="12">
        <f t="shared" si="6"/>
        <v>0</v>
      </c>
      <c r="O65" s="12">
        <f t="shared" si="7"/>
        <v>0</v>
      </c>
      <c r="P65" s="14"/>
      <c r="Q65" s="15">
        <v>0.06</v>
      </c>
      <c r="R65" s="15">
        <f t="shared" si="8"/>
        <v>0</v>
      </c>
    </row>
    <row r="66" spans="1:20" x14ac:dyDescent="0.2">
      <c r="A66" s="11" t="s">
        <v>261</v>
      </c>
      <c r="B66" s="11" t="s">
        <v>262</v>
      </c>
      <c r="C66" s="11" t="s">
        <v>261</v>
      </c>
      <c r="D66" s="11" t="s">
        <v>275</v>
      </c>
      <c r="E66" s="12" t="s">
        <v>63</v>
      </c>
      <c r="F66" s="12">
        <v>200</v>
      </c>
      <c r="G66" s="12">
        <v>10</v>
      </c>
      <c r="H66" s="12">
        <v>150</v>
      </c>
      <c r="I66" s="36"/>
      <c r="J66" s="36"/>
      <c r="K66" s="36"/>
      <c r="L66" s="36">
        <v>300</v>
      </c>
      <c r="M66" s="13"/>
      <c r="N66" s="12">
        <f t="shared" si="6"/>
        <v>300</v>
      </c>
      <c r="O66" s="12">
        <f t="shared" si="7"/>
        <v>2</v>
      </c>
      <c r="P66" s="14"/>
      <c r="Q66" s="15">
        <v>0.06</v>
      </c>
      <c r="R66" s="15">
        <f t="shared" si="8"/>
        <v>0.12</v>
      </c>
      <c r="S66" s="43">
        <f>SUM(R47:R66)</f>
        <v>13.459999999999999</v>
      </c>
      <c r="T66" s="3">
        <f>S66*100/$S$151</f>
        <v>19.698521879116054</v>
      </c>
    </row>
    <row r="67" spans="1:20" x14ac:dyDescent="0.2">
      <c r="A67" s="28" t="s">
        <v>70</v>
      </c>
      <c r="B67" s="28"/>
      <c r="C67" s="29"/>
      <c r="D67" s="29"/>
      <c r="E67" s="30"/>
      <c r="F67" s="36"/>
      <c r="G67" s="20"/>
      <c r="H67" s="20"/>
      <c r="I67" s="36"/>
      <c r="J67" s="36"/>
      <c r="K67" s="36"/>
      <c r="L67" s="36"/>
      <c r="M67" s="20"/>
      <c r="N67" s="12"/>
      <c r="O67" s="12"/>
      <c r="P67" s="14"/>
      <c r="Q67" s="12"/>
      <c r="R67" s="15"/>
    </row>
    <row r="68" spans="1:20" x14ac:dyDescent="0.2">
      <c r="A68" s="11" t="s">
        <v>295</v>
      </c>
      <c r="B68" s="11" t="s">
        <v>296</v>
      </c>
      <c r="C68" s="11" t="s">
        <v>295</v>
      </c>
      <c r="D68" s="11" t="s">
        <v>275</v>
      </c>
      <c r="E68" s="12">
        <v>32</v>
      </c>
      <c r="F68" s="12">
        <v>100</v>
      </c>
      <c r="G68" s="12">
        <v>10</v>
      </c>
      <c r="H68" s="12">
        <v>300</v>
      </c>
      <c r="I68" s="36"/>
      <c r="J68" s="36"/>
      <c r="K68" s="36"/>
      <c r="L68" s="36"/>
      <c r="M68" s="13"/>
      <c r="N68" s="12">
        <f t="shared" ref="N68:N82" si="9">SUM(I68:M68)</f>
        <v>0</v>
      </c>
      <c r="O68" s="12">
        <f t="shared" ref="O68:O82" si="10">$N68/$H68</f>
        <v>0</v>
      </c>
      <c r="P68" s="14"/>
      <c r="Q68" s="15">
        <v>0.09</v>
      </c>
      <c r="R68" s="15">
        <f t="shared" ref="R68:R82" si="11">$O68*$Q68</f>
        <v>0</v>
      </c>
    </row>
    <row r="69" spans="1:20" x14ac:dyDescent="0.2">
      <c r="A69" s="11" t="s">
        <v>71</v>
      </c>
      <c r="B69" s="11" t="s">
        <v>72</v>
      </c>
      <c r="C69" s="11" t="s">
        <v>71</v>
      </c>
      <c r="D69" s="11" t="s">
        <v>275</v>
      </c>
      <c r="E69" s="12">
        <v>32</v>
      </c>
      <c r="F69" s="12">
        <v>150</v>
      </c>
      <c r="G69" s="12">
        <v>10</v>
      </c>
      <c r="H69" s="12">
        <v>300</v>
      </c>
      <c r="I69" s="36"/>
      <c r="J69" s="36"/>
      <c r="K69" s="36"/>
      <c r="L69" s="36"/>
      <c r="M69" s="13"/>
      <c r="N69" s="12">
        <f t="shared" si="9"/>
        <v>0</v>
      </c>
      <c r="O69" s="12">
        <f t="shared" si="10"/>
        <v>0</v>
      </c>
      <c r="P69" s="14"/>
      <c r="Q69" s="15">
        <v>0.09</v>
      </c>
      <c r="R69" s="15">
        <f t="shared" si="11"/>
        <v>0</v>
      </c>
    </row>
    <row r="70" spans="1:20" x14ac:dyDescent="0.2">
      <c r="A70" s="36" t="s">
        <v>256</v>
      </c>
      <c r="B70" s="36" t="s">
        <v>72</v>
      </c>
      <c r="C70" s="36">
        <v>90446200</v>
      </c>
      <c r="D70" s="36" t="s">
        <v>277</v>
      </c>
      <c r="E70" s="12">
        <v>32</v>
      </c>
      <c r="F70" s="12">
        <v>150</v>
      </c>
      <c r="G70" s="12">
        <v>10</v>
      </c>
      <c r="H70" s="12">
        <v>300</v>
      </c>
      <c r="I70" s="36"/>
      <c r="J70" s="36"/>
      <c r="K70" s="36"/>
      <c r="L70" s="36"/>
      <c r="M70" s="13"/>
      <c r="N70" s="12">
        <f t="shared" si="9"/>
        <v>0</v>
      </c>
      <c r="O70" s="12">
        <f t="shared" si="10"/>
        <v>0</v>
      </c>
      <c r="P70" s="14"/>
      <c r="Q70" s="15">
        <v>0.09</v>
      </c>
      <c r="R70" s="15">
        <f t="shared" si="11"/>
        <v>0</v>
      </c>
    </row>
    <row r="71" spans="1:20" x14ac:dyDescent="0.2">
      <c r="A71" s="11" t="s">
        <v>200</v>
      </c>
      <c r="B71" s="11" t="s">
        <v>201</v>
      </c>
      <c r="C71" s="11" t="s">
        <v>200</v>
      </c>
      <c r="D71" s="11" t="s">
        <v>275</v>
      </c>
      <c r="E71" s="12">
        <v>32</v>
      </c>
      <c r="F71" s="12">
        <v>200</v>
      </c>
      <c r="G71" s="12">
        <v>10</v>
      </c>
      <c r="H71" s="12">
        <v>300</v>
      </c>
      <c r="I71" s="36"/>
      <c r="J71" s="36"/>
      <c r="K71" s="36">
        <v>300</v>
      </c>
      <c r="L71" s="36"/>
      <c r="M71" s="13"/>
      <c r="N71" s="12">
        <f t="shared" si="9"/>
        <v>300</v>
      </c>
      <c r="O71" s="12">
        <f t="shared" si="10"/>
        <v>1</v>
      </c>
      <c r="P71" s="14"/>
      <c r="Q71" s="15">
        <v>0.09</v>
      </c>
      <c r="R71" s="15">
        <f t="shared" si="11"/>
        <v>0.09</v>
      </c>
    </row>
    <row r="72" spans="1:20" x14ac:dyDescent="0.2">
      <c r="A72" s="11" t="s">
        <v>73</v>
      </c>
      <c r="B72" s="11" t="s">
        <v>74</v>
      </c>
      <c r="C72" s="11" t="s">
        <v>73</v>
      </c>
      <c r="D72" s="11" t="s">
        <v>275</v>
      </c>
      <c r="E72" s="12">
        <v>32</v>
      </c>
      <c r="F72" s="12">
        <v>300</v>
      </c>
      <c r="G72" s="12">
        <v>10</v>
      </c>
      <c r="H72" s="12">
        <v>150</v>
      </c>
      <c r="I72" s="36"/>
      <c r="J72" s="36"/>
      <c r="K72" s="36"/>
      <c r="L72" s="36"/>
      <c r="M72" s="13"/>
      <c r="N72" s="12">
        <f t="shared" si="9"/>
        <v>0</v>
      </c>
      <c r="O72" s="12">
        <f t="shared" si="10"/>
        <v>0</v>
      </c>
      <c r="P72" s="14"/>
      <c r="Q72" s="15">
        <v>0.09</v>
      </c>
      <c r="R72" s="15">
        <f t="shared" si="11"/>
        <v>0</v>
      </c>
    </row>
    <row r="73" spans="1:20" x14ac:dyDescent="0.2">
      <c r="A73" s="36" t="s">
        <v>232</v>
      </c>
      <c r="B73" s="36" t="s">
        <v>74</v>
      </c>
      <c r="C73" s="36">
        <v>90446300</v>
      </c>
      <c r="D73" s="36" t="s">
        <v>277</v>
      </c>
      <c r="E73" s="12" t="s">
        <v>180</v>
      </c>
      <c r="F73" s="12">
        <v>300</v>
      </c>
      <c r="G73" s="12">
        <v>10</v>
      </c>
      <c r="H73" s="12">
        <v>150</v>
      </c>
      <c r="I73" s="36"/>
      <c r="J73" s="36"/>
      <c r="K73" s="36">
        <v>300</v>
      </c>
      <c r="L73" s="36"/>
      <c r="M73" s="13"/>
      <c r="N73" s="12">
        <f t="shared" si="9"/>
        <v>300</v>
      </c>
      <c r="O73" s="12">
        <f t="shared" si="10"/>
        <v>2</v>
      </c>
      <c r="P73" s="14"/>
      <c r="Q73" s="15">
        <v>0.09</v>
      </c>
      <c r="R73" s="15">
        <f t="shared" si="11"/>
        <v>0.18</v>
      </c>
    </row>
    <row r="74" spans="1:20" x14ac:dyDescent="0.2">
      <c r="A74" s="11" t="s">
        <v>75</v>
      </c>
      <c r="B74" s="11" t="s">
        <v>76</v>
      </c>
      <c r="C74" s="11" t="s">
        <v>75</v>
      </c>
      <c r="D74" s="11" t="s">
        <v>275</v>
      </c>
      <c r="E74" s="12">
        <v>32</v>
      </c>
      <c r="F74" s="12">
        <v>450</v>
      </c>
      <c r="G74" s="12">
        <v>10</v>
      </c>
      <c r="H74" s="12">
        <v>100</v>
      </c>
      <c r="I74" s="36"/>
      <c r="J74" s="36"/>
      <c r="K74" s="36"/>
      <c r="L74" s="36"/>
      <c r="M74" s="13"/>
      <c r="N74" s="12">
        <f t="shared" si="9"/>
        <v>0</v>
      </c>
      <c r="O74" s="12">
        <f t="shared" si="10"/>
        <v>0</v>
      </c>
      <c r="P74" s="14"/>
      <c r="Q74" s="15">
        <v>0.09</v>
      </c>
      <c r="R74" s="15">
        <f t="shared" si="11"/>
        <v>0</v>
      </c>
    </row>
    <row r="75" spans="1:20" x14ac:dyDescent="0.2">
      <c r="A75" s="36" t="s">
        <v>179</v>
      </c>
      <c r="B75" s="36" t="s">
        <v>76</v>
      </c>
      <c r="C75" s="36">
        <v>90446400</v>
      </c>
      <c r="D75" s="36" t="s">
        <v>277</v>
      </c>
      <c r="E75" s="12" t="s">
        <v>180</v>
      </c>
      <c r="F75" s="12">
        <v>450</v>
      </c>
      <c r="G75" s="12">
        <v>10</v>
      </c>
      <c r="H75" s="12">
        <v>100</v>
      </c>
      <c r="I75" s="36">
        <v>100</v>
      </c>
      <c r="J75" s="36"/>
      <c r="K75" s="36"/>
      <c r="L75" s="36">
        <v>300</v>
      </c>
      <c r="M75" s="13"/>
      <c r="N75" s="12">
        <f t="shared" si="9"/>
        <v>400</v>
      </c>
      <c r="O75" s="12">
        <f t="shared" si="10"/>
        <v>4</v>
      </c>
      <c r="P75" s="14"/>
      <c r="Q75" s="15">
        <v>0.09</v>
      </c>
      <c r="R75" s="15">
        <f t="shared" si="11"/>
        <v>0.36</v>
      </c>
    </row>
    <row r="76" spans="1:20" x14ac:dyDescent="0.2">
      <c r="A76" s="11" t="s">
        <v>156</v>
      </c>
      <c r="B76" s="11" t="s">
        <v>157</v>
      </c>
      <c r="C76" s="11" t="s">
        <v>156</v>
      </c>
      <c r="D76" s="11" t="s">
        <v>275</v>
      </c>
      <c r="E76" s="12">
        <v>32</v>
      </c>
      <c r="F76" s="12">
        <v>600</v>
      </c>
      <c r="G76" s="12">
        <v>10</v>
      </c>
      <c r="H76" s="12">
        <v>100</v>
      </c>
      <c r="I76" s="36"/>
      <c r="J76" s="36"/>
      <c r="K76" s="36"/>
      <c r="L76" s="36"/>
      <c r="M76" s="13"/>
      <c r="N76" s="12">
        <f t="shared" si="9"/>
        <v>0</v>
      </c>
      <c r="O76" s="12">
        <f t="shared" si="10"/>
        <v>0</v>
      </c>
      <c r="P76" s="14"/>
      <c r="Q76" s="15">
        <v>0.12</v>
      </c>
      <c r="R76" s="15">
        <f t="shared" si="11"/>
        <v>0</v>
      </c>
    </row>
    <row r="77" spans="1:20" x14ac:dyDescent="0.2">
      <c r="A77" s="36" t="s">
        <v>181</v>
      </c>
      <c r="B77" s="36" t="s">
        <v>157</v>
      </c>
      <c r="C77" s="36">
        <v>90446600</v>
      </c>
      <c r="D77" s="36" t="s">
        <v>277</v>
      </c>
      <c r="E77" s="12" t="s">
        <v>180</v>
      </c>
      <c r="F77" s="12">
        <v>600</v>
      </c>
      <c r="G77" s="12">
        <v>10</v>
      </c>
      <c r="H77" s="12">
        <v>100</v>
      </c>
      <c r="I77" s="36"/>
      <c r="J77" s="36"/>
      <c r="K77" s="36">
        <v>300</v>
      </c>
      <c r="L77" s="36">
        <v>300</v>
      </c>
      <c r="M77" s="13"/>
      <c r="N77" s="12">
        <f t="shared" si="9"/>
        <v>600</v>
      </c>
      <c r="O77" s="12">
        <f t="shared" si="10"/>
        <v>6</v>
      </c>
      <c r="P77" s="14"/>
      <c r="Q77" s="15">
        <v>0.12</v>
      </c>
      <c r="R77" s="15">
        <f t="shared" si="11"/>
        <v>0.72</v>
      </c>
    </row>
    <row r="78" spans="1:20" x14ac:dyDescent="0.2">
      <c r="A78" s="11" t="s">
        <v>222</v>
      </c>
      <c r="B78" s="11" t="s">
        <v>223</v>
      </c>
      <c r="C78" s="11" t="s">
        <v>222</v>
      </c>
      <c r="D78" s="11" t="s">
        <v>275</v>
      </c>
      <c r="E78" s="12">
        <v>32</v>
      </c>
      <c r="F78" s="12">
        <v>750</v>
      </c>
      <c r="G78" s="12">
        <v>10</v>
      </c>
      <c r="H78" s="12">
        <v>60</v>
      </c>
      <c r="I78" s="36"/>
      <c r="J78" s="36"/>
      <c r="K78" s="36"/>
      <c r="L78" s="36">
        <v>120</v>
      </c>
      <c r="M78" s="13"/>
      <c r="N78" s="12">
        <f t="shared" si="9"/>
        <v>120</v>
      </c>
      <c r="O78" s="12">
        <f t="shared" si="10"/>
        <v>2</v>
      </c>
      <c r="P78" s="14"/>
      <c r="Q78" s="15">
        <v>0.09</v>
      </c>
      <c r="R78" s="15">
        <f t="shared" si="11"/>
        <v>0.18</v>
      </c>
    </row>
    <row r="79" spans="1:20" x14ac:dyDescent="0.2">
      <c r="A79" s="11" t="s">
        <v>158</v>
      </c>
      <c r="B79" s="11" t="s">
        <v>159</v>
      </c>
      <c r="C79" s="11" t="s">
        <v>158</v>
      </c>
      <c r="D79" s="11" t="s">
        <v>275</v>
      </c>
      <c r="E79" s="12">
        <v>32</v>
      </c>
      <c r="F79" s="12">
        <v>900</v>
      </c>
      <c r="G79" s="12">
        <v>10</v>
      </c>
      <c r="H79" s="12">
        <v>50</v>
      </c>
      <c r="I79" s="36"/>
      <c r="J79" s="36"/>
      <c r="K79" s="36"/>
      <c r="L79" s="36"/>
      <c r="M79" s="13"/>
      <c r="N79" s="12">
        <f t="shared" si="9"/>
        <v>0</v>
      </c>
      <c r="O79" s="12">
        <f t="shared" si="10"/>
        <v>0</v>
      </c>
      <c r="P79" s="14"/>
      <c r="Q79" s="15">
        <v>0.09</v>
      </c>
      <c r="R79" s="15">
        <f t="shared" si="11"/>
        <v>0</v>
      </c>
    </row>
    <row r="80" spans="1:20" x14ac:dyDescent="0.2">
      <c r="A80" s="36" t="s">
        <v>182</v>
      </c>
      <c r="B80" s="36" t="s">
        <v>159</v>
      </c>
      <c r="C80" s="36">
        <v>90446700</v>
      </c>
      <c r="D80" s="36" t="s">
        <v>277</v>
      </c>
      <c r="E80" s="12" t="s">
        <v>180</v>
      </c>
      <c r="F80" s="12">
        <v>900</v>
      </c>
      <c r="G80" s="12">
        <v>10</v>
      </c>
      <c r="H80" s="12">
        <v>50</v>
      </c>
      <c r="I80" s="36"/>
      <c r="J80" s="36"/>
      <c r="K80" s="36"/>
      <c r="L80" s="36">
        <v>100</v>
      </c>
      <c r="M80" s="13"/>
      <c r="N80" s="12">
        <f t="shared" si="9"/>
        <v>100</v>
      </c>
      <c r="O80" s="12">
        <f t="shared" si="10"/>
        <v>2</v>
      </c>
      <c r="P80" s="14"/>
      <c r="Q80" s="15">
        <v>0.09</v>
      </c>
      <c r="R80" s="15">
        <f t="shared" si="11"/>
        <v>0.18</v>
      </c>
    </row>
    <row r="81" spans="1:20" x14ac:dyDescent="0.2">
      <c r="A81" s="11" t="s">
        <v>233</v>
      </c>
      <c r="B81" s="11" t="s">
        <v>234</v>
      </c>
      <c r="C81" s="11" t="s">
        <v>233</v>
      </c>
      <c r="D81" s="11" t="s">
        <v>275</v>
      </c>
      <c r="E81" s="12">
        <v>32</v>
      </c>
      <c r="F81" s="12">
        <v>1200</v>
      </c>
      <c r="G81" s="12">
        <v>10</v>
      </c>
      <c r="H81" s="12">
        <v>50</v>
      </c>
      <c r="I81" s="36"/>
      <c r="J81" s="36"/>
      <c r="K81" s="36"/>
      <c r="L81" s="36"/>
      <c r="M81" s="13"/>
      <c r="N81" s="12">
        <f t="shared" si="9"/>
        <v>0</v>
      </c>
      <c r="O81" s="12">
        <f t="shared" si="10"/>
        <v>0</v>
      </c>
      <c r="P81" s="14"/>
      <c r="Q81" s="15">
        <v>0.12</v>
      </c>
      <c r="R81" s="15">
        <f t="shared" si="11"/>
        <v>0</v>
      </c>
    </row>
    <row r="82" spans="1:20" x14ac:dyDescent="0.2">
      <c r="A82" s="37" t="s">
        <v>236</v>
      </c>
      <c r="B82" s="36" t="s">
        <v>237</v>
      </c>
      <c r="C82" s="48">
        <v>90446800</v>
      </c>
      <c r="D82" s="36" t="s">
        <v>277</v>
      </c>
      <c r="E82" s="12" t="s">
        <v>180</v>
      </c>
      <c r="F82" s="12">
        <v>1800</v>
      </c>
      <c r="G82" s="12">
        <v>10</v>
      </c>
      <c r="H82" s="12">
        <v>25</v>
      </c>
      <c r="I82" s="36"/>
      <c r="J82" s="36"/>
      <c r="K82" s="36"/>
      <c r="L82" s="36"/>
      <c r="M82" s="13"/>
      <c r="N82" s="12">
        <f t="shared" si="9"/>
        <v>0</v>
      </c>
      <c r="O82" s="12">
        <f t="shared" si="10"/>
        <v>0</v>
      </c>
      <c r="P82" s="14"/>
      <c r="Q82" s="15">
        <v>0.18</v>
      </c>
      <c r="R82" s="15">
        <f t="shared" si="11"/>
        <v>0</v>
      </c>
      <c r="S82" s="43">
        <f>SUM(R69:R82)</f>
        <v>1.71</v>
      </c>
      <c r="T82" s="3">
        <f>S82*100/$S$151</f>
        <v>2.5025611005414898</v>
      </c>
    </row>
    <row r="83" spans="1:20" x14ac:dyDescent="0.2">
      <c r="A83" s="28" t="s">
        <v>77</v>
      </c>
      <c r="B83" s="28"/>
      <c r="C83" s="29"/>
      <c r="D83" s="29"/>
      <c r="E83" s="30"/>
      <c r="F83" s="36"/>
      <c r="G83" s="12"/>
      <c r="H83" s="12"/>
      <c r="I83" s="36"/>
      <c r="J83" s="36"/>
      <c r="K83" s="36"/>
      <c r="L83" s="36"/>
      <c r="M83" s="8"/>
      <c r="N83" s="12"/>
      <c r="O83" s="12"/>
      <c r="P83" s="14"/>
      <c r="Q83" s="12"/>
      <c r="R83" s="15"/>
    </row>
    <row r="84" spans="1:20" x14ac:dyDescent="0.2">
      <c r="A84" s="11" t="s">
        <v>297</v>
      </c>
      <c r="B84" s="11" t="s">
        <v>298</v>
      </c>
      <c r="C84" s="11" t="s">
        <v>297</v>
      </c>
      <c r="D84" s="11" t="s">
        <v>275</v>
      </c>
      <c r="E84" s="12">
        <v>40</v>
      </c>
      <c r="F84" s="12">
        <v>100</v>
      </c>
      <c r="G84" s="12">
        <v>10</v>
      </c>
      <c r="H84" s="12">
        <v>300</v>
      </c>
      <c r="I84" s="36"/>
      <c r="J84" s="36"/>
      <c r="K84" s="36"/>
      <c r="L84" s="36"/>
      <c r="M84" s="13"/>
      <c r="N84" s="12">
        <f t="shared" ref="N84:N98" si="12">SUM(I84:M84)</f>
        <v>0</v>
      </c>
      <c r="O84" s="12">
        <f t="shared" ref="O84:O98" si="13">$N84/$H84</f>
        <v>0</v>
      </c>
      <c r="P84" s="14"/>
      <c r="Q84" s="15">
        <v>0.13</v>
      </c>
      <c r="R84" s="15">
        <f t="shared" ref="R84:R98" si="14">$O84*$Q84</f>
        <v>0</v>
      </c>
    </row>
    <row r="85" spans="1:20" x14ac:dyDescent="0.2">
      <c r="A85" s="11" t="s">
        <v>78</v>
      </c>
      <c r="B85" s="11" t="s">
        <v>79</v>
      </c>
      <c r="C85" s="11" t="s">
        <v>78</v>
      </c>
      <c r="D85" s="11" t="s">
        <v>275</v>
      </c>
      <c r="E85" s="12">
        <v>40</v>
      </c>
      <c r="F85" s="12">
        <v>150</v>
      </c>
      <c r="G85" s="12">
        <v>10</v>
      </c>
      <c r="H85" s="12">
        <v>300</v>
      </c>
      <c r="I85" s="36"/>
      <c r="J85" s="36"/>
      <c r="K85" s="36"/>
      <c r="L85" s="36"/>
      <c r="M85" s="13"/>
      <c r="N85" s="12">
        <f t="shared" si="12"/>
        <v>0</v>
      </c>
      <c r="O85" s="12">
        <f t="shared" si="13"/>
        <v>0</v>
      </c>
      <c r="P85" s="14"/>
      <c r="Q85" s="15">
        <v>0.13</v>
      </c>
      <c r="R85" s="15">
        <f t="shared" si="14"/>
        <v>0</v>
      </c>
    </row>
    <row r="86" spans="1:20" x14ac:dyDescent="0.2">
      <c r="A86" s="36" t="s">
        <v>240</v>
      </c>
      <c r="B86" s="36" t="s">
        <v>79</v>
      </c>
      <c r="C86" s="31" t="s">
        <v>241</v>
      </c>
      <c r="D86" s="36" t="s">
        <v>277</v>
      </c>
      <c r="E86" s="12">
        <v>40</v>
      </c>
      <c r="F86" s="12">
        <v>150</v>
      </c>
      <c r="G86" s="12">
        <v>10</v>
      </c>
      <c r="H86" s="12">
        <v>300</v>
      </c>
      <c r="I86" s="36"/>
      <c r="J86" s="36"/>
      <c r="K86" s="36"/>
      <c r="L86" s="36"/>
      <c r="M86" s="13"/>
      <c r="N86" s="12">
        <f t="shared" si="12"/>
        <v>0</v>
      </c>
      <c r="O86" s="12">
        <f t="shared" si="13"/>
        <v>0</v>
      </c>
      <c r="P86" s="14"/>
      <c r="Q86" s="15">
        <v>0.13</v>
      </c>
      <c r="R86" s="15">
        <f t="shared" si="14"/>
        <v>0</v>
      </c>
    </row>
    <row r="87" spans="1:20" x14ac:dyDescent="0.2">
      <c r="A87" s="11" t="s">
        <v>80</v>
      </c>
      <c r="B87" s="11" t="s">
        <v>81</v>
      </c>
      <c r="C87" s="11" t="s">
        <v>80</v>
      </c>
      <c r="D87" s="11" t="s">
        <v>275</v>
      </c>
      <c r="E87" s="12">
        <v>40</v>
      </c>
      <c r="F87" s="12">
        <v>200</v>
      </c>
      <c r="G87" s="12">
        <v>10</v>
      </c>
      <c r="H87" s="12">
        <v>150</v>
      </c>
      <c r="I87" s="36"/>
      <c r="J87" s="36"/>
      <c r="K87" s="36">
        <v>300</v>
      </c>
      <c r="L87" s="36">
        <v>300</v>
      </c>
      <c r="M87" s="13"/>
      <c r="N87" s="12">
        <f t="shared" si="12"/>
        <v>600</v>
      </c>
      <c r="O87" s="12">
        <f t="shared" si="13"/>
        <v>4</v>
      </c>
      <c r="P87" s="14"/>
      <c r="Q87" s="15">
        <v>0.13</v>
      </c>
      <c r="R87" s="15">
        <f t="shared" si="14"/>
        <v>0.52</v>
      </c>
    </row>
    <row r="88" spans="1:20" x14ac:dyDescent="0.2">
      <c r="A88" s="11" t="s">
        <v>82</v>
      </c>
      <c r="B88" s="11" t="s">
        <v>83</v>
      </c>
      <c r="C88" s="11" t="s">
        <v>82</v>
      </c>
      <c r="D88" s="11" t="s">
        <v>275</v>
      </c>
      <c r="E88" s="12">
        <v>40</v>
      </c>
      <c r="F88" s="12">
        <v>300</v>
      </c>
      <c r="G88" s="12">
        <v>10</v>
      </c>
      <c r="H88" s="12">
        <v>150</v>
      </c>
      <c r="I88" s="36"/>
      <c r="J88" s="36"/>
      <c r="K88" s="36"/>
      <c r="L88" s="36"/>
      <c r="M88" s="13"/>
      <c r="N88" s="12">
        <f t="shared" si="12"/>
        <v>0</v>
      </c>
      <c r="O88" s="12">
        <f t="shared" si="13"/>
        <v>0</v>
      </c>
      <c r="P88" s="14"/>
      <c r="Q88" s="15">
        <v>0.13</v>
      </c>
      <c r="R88" s="15">
        <f t="shared" si="14"/>
        <v>0</v>
      </c>
    </row>
    <row r="89" spans="1:20" x14ac:dyDescent="0.2">
      <c r="A89" s="36" t="s">
        <v>183</v>
      </c>
      <c r="B89" s="36" t="s">
        <v>83</v>
      </c>
      <c r="C89" s="36">
        <v>90447300</v>
      </c>
      <c r="D89" s="36" t="s">
        <v>277</v>
      </c>
      <c r="E89" s="12" t="s">
        <v>89</v>
      </c>
      <c r="F89" s="12">
        <v>300</v>
      </c>
      <c r="G89" s="12">
        <v>10</v>
      </c>
      <c r="H89" s="12">
        <v>150</v>
      </c>
      <c r="I89" s="36"/>
      <c r="J89" s="36"/>
      <c r="K89" s="36"/>
      <c r="L89" s="36"/>
      <c r="M89" s="13"/>
      <c r="N89" s="12">
        <f t="shared" si="12"/>
        <v>0</v>
      </c>
      <c r="O89" s="12">
        <f t="shared" si="13"/>
        <v>0</v>
      </c>
      <c r="P89" s="14"/>
      <c r="Q89" s="15">
        <v>0.13</v>
      </c>
      <c r="R89" s="15">
        <f t="shared" si="14"/>
        <v>0</v>
      </c>
    </row>
    <row r="90" spans="1:20" x14ac:dyDescent="0.2">
      <c r="A90" s="11" t="s">
        <v>84</v>
      </c>
      <c r="B90" s="11" t="s">
        <v>85</v>
      </c>
      <c r="C90" s="11" t="s">
        <v>84</v>
      </c>
      <c r="D90" s="11" t="s">
        <v>275</v>
      </c>
      <c r="E90" s="12">
        <v>40</v>
      </c>
      <c r="F90" s="12">
        <v>450</v>
      </c>
      <c r="G90" s="12">
        <v>10</v>
      </c>
      <c r="H90" s="12">
        <v>100</v>
      </c>
      <c r="I90" s="36"/>
      <c r="J90" s="36"/>
      <c r="K90" s="36"/>
      <c r="L90" s="36"/>
      <c r="M90" s="13"/>
      <c r="N90" s="12">
        <f t="shared" si="12"/>
        <v>0</v>
      </c>
      <c r="O90" s="12">
        <f t="shared" si="13"/>
        <v>0</v>
      </c>
      <c r="P90" s="14"/>
      <c r="Q90" s="15">
        <v>0.13</v>
      </c>
      <c r="R90" s="15">
        <f t="shared" si="14"/>
        <v>0</v>
      </c>
    </row>
    <row r="91" spans="1:20" x14ac:dyDescent="0.2">
      <c r="A91" s="36" t="s">
        <v>184</v>
      </c>
      <c r="B91" s="36" t="s">
        <v>85</v>
      </c>
      <c r="C91" s="36">
        <v>90447400</v>
      </c>
      <c r="D91" s="36" t="s">
        <v>277</v>
      </c>
      <c r="E91" s="12" t="s">
        <v>89</v>
      </c>
      <c r="F91" s="12">
        <v>450</v>
      </c>
      <c r="G91" s="12">
        <v>10</v>
      </c>
      <c r="H91" s="12">
        <v>100</v>
      </c>
      <c r="I91" s="36"/>
      <c r="J91" s="36"/>
      <c r="K91" s="36">
        <v>300</v>
      </c>
      <c r="L91" s="36">
        <v>300</v>
      </c>
      <c r="M91" s="13"/>
      <c r="N91" s="12">
        <f t="shared" si="12"/>
        <v>600</v>
      </c>
      <c r="O91" s="12">
        <f t="shared" si="13"/>
        <v>6</v>
      </c>
      <c r="P91" s="14"/>
      <c r="Q91" s="15">
        <v>0.13</v>
      </c>
      <c r="R91" s="15">
        <f t="shared" si="14"/>
        <v>0.78</v>
      </c>
    </row>
    <row r="92" spans="1:20" x14ac:dyDescent="0.2">
      <c r="A92" s="11" t="s">
        <v>86</v>
      </c>
      <c r="B92" s="11" t="s">
        <v>87</v>
      </c>
      <c r="C92" s="11" t="s">
        <v>86</v>
      </c>
      <c r="D92" s="11" t="s">
        <v>275</v>
      </c>
      <c r="E92" s="12">
        <v>40</v>
      </c>
      <c r="F92" s="12">
        <v>600</v>
      </c>
      <c r="G92" s="12">
        <v>10</v>
      </c>
      <c r="H92" s="12">
        <v>50</v>
      </c>
      <c r="I92" s="36"/>
      <c r="J92" s="36"/>
      <c r="K92" s="36"/>
      <c r="L92" s="36"/>
      <c r="M92" s="13"/>
      <c r="N92" s="12">
        <f t="shared" si="12"/>
        <v>0</v>
      </c>
      <c r="O92" s="12">
        <f t="shared" si="13"/>
        <v>0</v>
      </c>
      <c r="P92" s="14"/>
      <c r="Q92" s="15">
        <v>0.09</v>
      </c>
      <c r="R92" s="15">
        <f t="shared" si="14"/>
        <v>0</v>
      </c>
    </row>
    <row r="93" spans="1:20" x14ac:dyDescent="0.2">
      <c r="A93" s="36" t="s">
        <v>88</v>
      </c>
      <c r="B93" s="36" t="s">
        <v>87</v>
      </c>
      <c r="C93" s="36">
        <v>90447600</v>
      </c>
      <c r="D93" s="36" t="s">
        <v>277</v>
      </c>
      <c r="E93" s="12" t="s">
        <v>89</v>
      </c>
      <c r="F93" s="12">
        <v>600</v>
      </c>
      <c r="G93" s="12">
        <v>10</v>
      </c>
      <c r="H93" s="12">
        <v>50</v>
      </c>
      <c r="I93" s="36"/>
      <c r="J93" s="36"/>
      <c r="K93" s="36">
        <v>300</v>
      </c>
      <c r="L93" s="36">
        <v>300</v>
      </c>
      <c r="M93" s="13"/>
      <c r="N93" s="12">
        <f t="shared" si="12"/>
        <v>600</v>
      </c>
      <c r="O93" s="12">
        <f t="shared" si="13"/>
        <v>12</v>
      </c>
      <c r="P93" s="14"/>
      <c r="Q93" s="15">
        <v>0.09</v>
      </c>
      <c r="R93" s="15">
        <f t="shared" si="14"/>
        <v>1.08</v>
      </c>
    </row>
    <row r="94" spans="1:20" x14ac:dyDescent="0.2">
      <c r="A94" s="11" t="s">
        <v>90</v>
      </c>
      <c r="B94" s="11" t="s">
        <v>91</v>
      </c>
      <c r="C94" s="11" t="s">
        <v>90</v>
      </c>
      <c r="D94" s="11" t="s">
        <v>275</v>
      </c>
      <c r="E94" s="12">
        <v>40</v>
      </c>
      <c r="F94" s="12">
        <v>750</v>
      </c>
      <c r="G94" s="12">
        <v>10</v>
      </c>
      <c r="H94" s="12">
        <v>50</v>
      </c>
      <c r="I94" s="36"/>
      <c r="J94" s="36"/>
      <c r="K94" s="36">
        <v>200</v>
      </c>
      <c r="L94" s="36"/>
      <c r="M94" s="13"/>
      <c r="N94" s="12">
        <f t="shared" si="12"/>
        <v>200</v>
      </c>
      <c r="O94" s="12">
        <f t="shared" si="13"/>
        <v>4</v>
      </c>
      <c r="P94" s="14"/>
      <c r="Q94" s="15">
        <v>0.13</v>
      </c>
      <c r="R94" s="15">
        <f t="shared" si="14"/>
        <v>0.52</v>
      </c>
    </row>
    <row r="95" spans="1:20" x14ac:dyDescent="0.2">
      <c r="A95" s="11" t="s">
        <v>92</v>
      </c>
      <c r="B95" s="11" t="s">
        <v>93</v>
      </c>
      <c r="C95" s="11" t="s">
        <v>92</v>
      </c>
      <c r="D95" s="11" t="s">
        <v>275</v>
      </c>
      <c r="E95" s="12">
        <v>40</v>
      </c>
      <c r="F95" s="12">
        <v>900</v>
      </c>
      <c r="G95" s="12">
        <v>10</v>
      </c>
      <c r="H95" s="12">
        <v>50</v>
      </c>
      <c r="I95" s="36"/>
      <c r="J95" s="36"/>
      <c r="K95" s="36"/>
      <c r="L95" s="36"/>
      <c r="M95" s="13"/>
      <c r="N95" s="12">
        <f t="shared" si="12"/>
        <v>0</v>
      </c>
      <c r="O95" s="12">
        <f t="shared" si="13"/>
        <v>0</v>
      </c>
      <c r="P95" s="14"/>
      <c r="Q95" s="15">
        <v>0.13</v>
      </c>
      <c r="R95" s="15">
        <f t="shared" si="14"/>
        <v>0</v>
      </c>
    </row>
    <row r="96" spans="1:20" x14ac:dyDescent="0.2">
      <c r="A96" s="36" t="s">
        <v>185</v>
      </c>
      <c r="B96" s="36" t="s">
        <v>93</v>
      </c>
      <c r="C96" s="36">
        <v>90447700</v>
      </c>
      <c r="D96" s="36" t="s">
        <v>277</v>
      </c>
      <c r="E96" s="12" t="s">
        <v>89</v>
      </c>
      <c r="F96" s="12">
        <v>900</v>
      </c>
      <c r="G96" s="12">
        <v>10</v>
      </c>
      <c r="H96" s="12">
        <v>50</v>
      </c>
      <c r="I96" s="36"/>
      <c r="J96" s="36"/>
      <c r="K96" s="36">
        <v>200</v>
      </c>
      <c r="L96" s="36">
        <v>200</v>
      </c>
      <c r="M96" s="13"/>
      <c r="N96" s="12">
        <f t="shared" si="12"/>
        <v>400</v>
      </c>
      <c r="O96" s="12">
        <f t="shared" si="13"/>
        <v>8</v>
      </c>
      <c r="P96" s="14"/>
      <c r="Q96" s="15">
        <v>0.13</v>
      </c>
      <c r="R96" s="15">
        <f t="shared" si="14"/>
        <v>1.04</v>
      </c>
    </row>
    <row r="97" spans="1:20" x14ac:dyDescent="0.2">
      <c r="A97" s="11" t="s">
        <v>94</v>
      </c>
      <c r="B97" s="11" t="s">
        <v>95</v>
      </c>
      <c r="C97" s="11" t="s">
        <v>94</v>
      </c>
      <c r="D97" s="11" t="s">
        <v>275</v>
      </c>
      <c r="E97" s="12">
        <v>40</v>
      </c>
      <c r="F97" s="12">
        <v>1200</v>
      </c>
      <c r="G97" s="12">
        <v>5</v>
      </c>
      <c r="H97" s="12">
        <v>25</v>
      </c>
      <c r="I97" s="36"/>
      <c r="J97" s="36"/>
      <c r="K97" s="36"/>
      <c r="L97" s="36"/>
      <c r="M97" s="13"/>
      <c r="N97" s="12">
        <f t="shared" si="12"/>
        <v>0</v>
      </c>
      <c r="O97" s="12">
        <f t="shared" si="13"/>
        <v>0</v>
      </c>
      <c r="P97" s="14"/>
      <c r="Q97" s="15">
        <v>0.08</v>
      </c>
      <c r="R97" s="15">
        <f t="shared" si="14"/>
        <v>0</v>
      </c>
    </row>
    <row r="98" spans="1:20" x14ac:dyDescent="0.2">
      <c r="A98" s="11" t="s">
        <v>220</v>
      </c>
      <c r="B98" s="11" t="s">
        <v>221</v>
      </c>
      <c r="C98" s="11" t="s">
        <v>220</v>
      </c>
      <c r="D98" s="11" t="s">
        <v>275</v>
      </c>
      <c r="E98" s="12">
        <v>40</v>
      </c>
      <c r="F98" s="12">
        <v>2000</v>
      </c>
      <c r="G98" s="12">
        <v>5</v>
      </c>
      <c r="H98" s="12">
        <v>25</v>
      </c>
      <c r="I98" s="36"/>
      <c r="J98" s="36"/>
      <c r="K98" s="36"/>
      <c r="L98" s="36"/>
      <c r="M98" s="13"/>
      <c r="N98" s="12">
        <f t="shared" si="12"/>
        <v>0</v>
      </c>
      <c r="O98" s="12">
        <f t="shared" si="13"/>
        <v>0</v>
      </c>
      <c r="P98" s="14"/>
      <c r="Q98" s="15">
        <v>0.08</v>
      </c>
      <c r="R98" s="15">
        <f t="shared" si="14"/>
        <v>0</v>
      </c>
      <c r="S98" s="43">
        <f>SUM(R85:R98)</f>
        <v>3.94</v>
      </c>
      <c r="T98" s="3">
        <f>S98*100/$S$151</f>
        <v>5.7661349334113865</v>
      </c>
    </row>
    <row r="99" spans="1:20" x14ac:dyDescent="0.2">
      <c r="A99" s="28" t="s">
        <v>96</v>
      </c>
      <c r="B99" s="28"/>
      <c r="C99" s="30"/>
      <c r="D99" s="30"/>
      <c r="E99" s="20"/>
      <c r="F99" s="12"/>
      <c r="G99" s="12"/>
      <c r="H99" s="12"/>
      <c r="I99" s="36"/>
      <c r="J99" s="36"/>
      <c r="K99" s="36"/>
      <c r="L99" s="36"/>
      <c r="M99" s="8"/>
      <c r="N99" s="12"/>
      <c r="O99" s="12"/>
      <c r="P99" s="14"/>
      <c r="Q99" s="12"/>
      <c r="R99" s="15"/>
    </row>
    <row r="100" spans="1:20" x14ac:dyDescent="0.2">
      <c r="A100" s="11" t="s">
        <v>299</v>
      </c>
      <c r="B100" s="11" t="s">
        <v>300</v>
      </c>
      <c r="C100" s="11" t="s">
        <v>299</v>
      </c>
      <c r="D100" s="11" t="s">
        <v>275</v>
      </c>
      <c r="E100" s="12">
        <v>50</v>
      </c>
      <c r="F100" s="12">
        <v>100</v>
      </c>
      <c r="G100" s="12">
        <v>10</v>
      </c>
      <c r="H100" s="12">
        <v>150</v>
      </c>
      <c r="I100" s="36"/>
      <c r="J100" s="36"/>
      <c r="K100" s="36"/>
      <c r="L100" s="36"/>
      <c r="M100" s="13"/>
      <c r="N100" s="12">
        <f t="shared" ref="N100:N116" si="15">SUM(I100:M100)</f>
        <v>0</v>
      </c>
      <c r="O100" s="12">
        <f t="shared" ref="O100:O116" si="16">$N100/$H100</f>
        <v>0</v>
      </c>
      <c r="P100" s="14"/>
      <c r="Q100" s="15">
        <v>0.1</v>
      </c>
      <c r="R100" s="15">
        <f t="shared" ref="R100:R116" si="17">$O100*$Q100</f>
        <v>0</v>
      </c>
    </row>
    <row r="101" spans="1:20" x14ac:dyDescent="0.2">
      <c r="A101" s="11" t="s">
        <v>97</v>
      </c>
      <c r="B101" s="11" t="s">
        <v>98</v>
      </c>
      <c r="C101" s="11" t="s">
        <v>97</v>
      </c>
      <c r="D101" s="11" t="s">
        <v>275</v>
      </c>
      <c r="E101" s="12">
        <v>50</v>
      </c>
      <c r="F101" s="12">
        <v>150</v>
      </c>
      <c r="G101" s="12">
        <v>10</v>
      </c>
      <c r="H101" s="12">
        <v>150</v>
      </c>
      <c r="I101" s="36">
        <v>300</v>
      </c>
      <c r="J101" s="36"/>
      <c r="K101" s="36"/>
      <c r="L101" s="36"/>
      <c r="M101" s="13"/>
      <c r="N101" s="12">
        <f t="shared" si="15"/>
        <v>300</v>
      </c>
      <c r="O101" s="12">
        <f t="shared" si="16"/>
        <v>2</v>
      </c>
      <c r="P101" s="14"/>
      <c r="Q101" s="15">
        <v>0.1</v>
      </c>
      <c r="R101" s="15">
        <f t="shared" si="17"/>
        <v>0.2</v>
      </c>
    </row>
    <row r="102" spans="1:20" x14ac:dyDescent="0.2">
      <c r="A102" s="36" t="s">
        <v>235</v>
      </c>
      <c r="B102" s="36" t="s">
        <v>98</v>
      </c>
      <c r="C102" s="36">
        <v>90448200</v>
      </c>
      <c r="D102" s="36" t="s">
        <v>277</v>
      </c>
      <c r="E102" s="12" t="s">
        <v>102</v>
      </c>
      <c r="F102" s="12">
        <v>150</v>
      </c>
      <c r="G102" s="12">
        <v>10</v>
      </c>
      <c r="H102" s="12">
        <v>150</v>
      </c>
      <c r="I102" s="36">
        <v>300</v>
      </c>
      <c r="J102" s="36"/>
      <c r="K102" s="36"/>
      <c r="L102" s="36"/>
      <c r="M102" s="13"/>
      <c r="N102" s="12">
        <f t="shared" si="15"/>
        <v>300</v>
      </c>
      <c r="O102" s="12">
        <f t="shared" si="16"/>
        <v>2</v>
      </c>
      <c r="P102" s="14"/>
      <c r="Q102" s="15">
        <v>0.1</v>
      </c>
      <c r="R102" s="15">
        <f t="shared" si="17"/>
        <v>0.2</v>
      </c>
    </row>
    <row r="103" spans="1:20" x14ac:dyDescent="0.2">
      <c r="A103" s="11" t="s">
        <v>224</v>
      </c>
      <c r="B103" s="11" t="s">
        <v>225</v>
      </c>
      <c r="C103" s="11" t="s">
        <v>224</v>
      </c>
      <c r="D103" s="11" t="s">
        <v>275</v>
      </c>
      <c r="E103" s="12">
        <v>50</v>
      </c>
      <c r="F103" s="12">
        <v>200</v>
      </c>
      <c r="G103" s="12">
        <v>10</v>
      </c>
      <c r="H103" s="12">
        <v>150</v>
      </c>
      <c r="I103" s="36">
        <v>150</v>
      </c>
      <c r="J103" s="36"/>
      <c r="K103" s="36"/>
      <c r="L103" s="36"/>
      <c r="M103" s="13"/>
      <c r="N103" s="12">
        <f t="shared" si="15"/>
        <v>150</v>
      </c>
      <c r="O103" s="12">
        <f t="shared" si="16"/>
        <v>1</v>
      </c>
      <c r="P103" s="14"/>
      <c r="Q103" s="15">
        <v>0.06</v>
      </c>
      <c r="R103" s="15">
        <f t="shared" si="17"/>
        <v>0.06</v>
      </c>
    </row>
    <row r="104" spans="1:20" x14ac:dyDescent="0.2">
      <c r="A104" s="11" t="s">
        <v>99</v>
      </c>
      <c r="B104" s="11" t="s">
        <v>100</v>
      </c>
      <c r="C104" s="11" t="s">
        <v>99</v>
      </c>
      <c r="D104" s="11" t="s">
        <v>275</v>
      </c>
      <c r="E104" s="12">
        <v>50</v>
      </c>
      <c r="F104" s="12">
        <v>300</v>
      </c>
      <c r="G104" s="12">
        <v>10</v>
      </c>
      <c r="H104" s="12">
        <v>75</v>
      </c>
      <c r="I104" s="36"/>
      <c r="J104" s="36"/>
      <c r="K104" s="36"/>
      <c r="L104" s="36"/>
      <c r="M104" s="13"/>
      <c r="N104" s="12">
        <f t="shared" si="15"/>
        <v>0</v>
      </c>
      <c r="O104" s="12">
        <f t="shared" si="16"/>
        <v>0</v>
      </c>
      <c r="P104" s="14"/>
      <c r="Q104" s="15">
        <v>0.1</v>
      </c>
      <c r="R104" s="15">
        <f t="shared" si="17"/>
        <v>0</v>
      </c>
    </row>
    <row r="105" spans="1:20" x14ac:dyDescent="0.2">
      <c r="A105" s="36" t="s">
        <v>101</v>
      </c>
      <c r="B105" s="36" t="s">
        <v>100</v>
      </c>
      <c r="C105" s="36">
        <v>90448300</v>
      </c>
      <c r="D105" s="36" t="s">
        <v>277</v>
      </c>
      <c r="E105" s="12" t="s">
        <v>102</v>
      </c>
      <c r="F105" s="12">
        <v>300</v>
      </c>
      <c r="G105" s="12">
        <v>10</v>
      </c>
      <c r="H105" s="12">
        <v>75</v>
      </c>
      <c r="I105" s="36">
        <v>300</v>
      </c>
      <c r="J105" s="36"/>
      <c r="K105" s="36"/>
      <c r="L105" s="36"/>
      <c r="M105" s="13"/>
      <c r="N105" s="12">
        <f t="shared" si="15"/>
        <v>300</v>
      </c>
      <c r="O105" s="12">
        <f t="shared" si="16"/>
        <v>4</v>
      </c>
      <c r="P105" s="14"/>
      <c r="Q105" s="15">
        <v>0.1</v>
      </c>
      <c r="R105" s="15">
        <f t="shared" si="17"/>
        <v>0.4</v>
      </c>
    </row>
    <row r="106" spans="1:20" x14ac:dyDescent="0.2">
      <c r="A106" s="11" t="s">
        <v>103</v>
      </c>
      <c r="B106" s="11" t="s">
        <v>104</v>
      </c>
      <c r="C106" s="11" t="s">
        <v>103</v>
      </c>
      <c r="D106" s="11" t="s">
        <v>275</v>
      </c>
      <c r="E106" s="12">
        <v>50</v>
      </c>
      <c r="F106" s="12">
        <v>450</v>
      </c>
      <c r="G106" s="12">
        <v>10</v>
      </c>
      <c r="H106" s="12">
        <v>50</v>
      </c>
      <c r="I106" s="36">
        <v>250</v>
      </c>
      <c r="J106" s="36">
        <v>300</v>
      </c>
      <c r="K106" s="36"/>
      <c r="L106" s="36"/>
      <c r="M106" s="13"/>
      <c r="N106" s="12">
        <f t="shared" si="15"/>
        <v>550</v>
      </c>
      <c r="O106" s="12">
        <f t="shared" si="16"/>
        <v>11</v>
      </c>
      <c r="P106" s="14"/>
      <c r="Q106" s="15">
        <v>0.1</v>
      </c>
      <c r="R106" s="15">
        <f t="shared" si="17"/>
        <v>1.1000000000000001</v>
      </c>
    </row>
    <row r="107" spans="1:20" x14ac:dyDescent="0.2">
      <c r="A107" s="36" t="s">
        <v>186</v>
      </c>
      <c r="B107" s="36" t="s">
        <v>104</v>
      </c>
      <c r="C107" s="36">
        <v>90448400</v>
      </c>
      <c r="D107" s="36" t="s">
        <v>277</v>
      </c>
      <c r="E107" s="12" t="s">
        <v>102</v>
      </c>
      <c r="F107" s="12">
        <v>450</v>
      </c>
      <c r="G107" s="12">
        <v>10</v>
      </c>
      <c r="H107" s="12">
        <v>50</v>
      </c>
      <c r="I107" s="36">
        <v>250</v>
      </c>
      <c r="J107" s="36">
        <v>300</v>
      </c>
      <c r="K107" s="36">
        <v>300</v>
      </c>
      <c r="L107" s="36">
        <v>200</v>
      </c>
      <c r="M107" s="13"/>
      <c r="N107" s="12">
        <f t="shared" si="15"/>
        <v>1050</v>
      </c>
      <c r="O107" s="12">
        <f t="shared" si="16"/>
        <v>21</v>
      </c>
      <c r="P107" s="14"/>
      <c r="Q107" s="15">
        <v>0.1</v>
      </c>
      <c r="R107" s="15">
        <f t="shared" si="17"/>
        <v>2.1</v>
      </c>
    </row>
    <row r="108" spans="1:20" x14ac:dyDescent="0.2">
      <c r="A108" s="11" t="s">
        <v>105</v>
      </c>
      <c r="B108" s="11" t="s">
        <v>106</v>
      </c>
      <c r="C108" s="11" t="s">
        <v>105</v>
      </c>
      <c r="D108" s="11" t="s">
        <v>275</v>
      </c>
      <c r="E108" s="12">
        <v>50</v>
      </c>
      <c r="F108" s="12">
        <v>600</v>
      </c>
      <c r="G108" s="12">
        <v>10</v>
      </c>
      <c r="H108" s="12">
        <v>50</v>
      </c>
      <c r="I108" s="36"/>
      <c r="J108" s="36"/>
      <c r="K108" s="36"/>
      <c r="L108" s="36"/>
      <c r="M108" s="13"/>
      <c r="N108" s="12">
        <f t="shared" si="15"/>
        <v>0</v>
      </c>
      <c r="O108" s="12">
        <f t="shared" si="16"/>
        <v>0</v>
      </c>
      <c r="P108" s="14"/>
      <c r="Q108" s="15">
        <v>0.13</v>
      </c>
      <c r="R108" s="15">
        <f t="shared" si="17"/>
        <v>0</v>
      </c>
    </row>
    <row r="109" spans="1:20" x14ac:dyDescent="0.2">
      <c r="A109" s="36" t="s">
        <v>107</v>
      </c>
      <c r="B109" s="36" t="s">
        <v>106</v>
      </c>
      <c r="C109" s="36">
        <v>90448600</v>
      </c>
      <c r="D109" s="36" t="s">
        <v>277</v>
      </c>
      <c r="E109" s="12" t="s">
        <v>102</v>
      </c>
      <c r="F109" s="12">
        <v>600</v>
      </c>
      <c r="G109" s="12">
        <v>10</v>
      </c>
      <c r="H109" s="12">
        <v>50</v>
      </c>
      <c r="I109" s="36"/>
      <c r="J109" s="36"/>
      <c r="K109" s="36"/>
      <c r="L109" s="36"/>
      <c r="M109" s="13"/>
      <c r="N109" s="12">
        <f t="shared" si="15"/>
        <v>0</v>
      </c>
      <c r="O109" s="12">
        <f t="shared" si="16"/>
        <v>0</v>
      </c>
      <c r="P109" s="14"/>
      <c r="Q109" s="15">
        <v>0.13</v>
      </c>
      <c r="R109" s="15">
        <f t="shared" si="17"/>
        <v>0</v>
      </c>
    </row>
    <row r="110" spans="1:20" x14ac:dyDescent="0.2">
      <c r="A110" s="36" t="s">
        <v>266</v>
      </c>
      <c r="B110" s="36" t="s">
        <v>267</v>
      </c>
      <c r="C110" s="36">
        <v>90448605</v>
      </c>
      <c r="D110" s="36" t="s">
        <v>277</v>
      </c>
      <c r="E110" s="12" t="s">
        <v>102</v>
      </c>
      <c r="F110" s="12">
        <v>700</v>
      </c>
      <c r="G110" s="12">
        <v>5</v>
      </c>
      <c r="H110" s="12">
        <v>25</v>
      </c>
      <c r="I110" s="36"/>
      <c r="J110" s="36"/>
      <c r="K110" s="36"/>
      <c r="L110" s="36"/>
      <c r="M110" s="13"/>
      <c r="N110" s="12">
        <f t="shared" si="15"/>
        <v>0</v>
      </c>
      <c r="O110" s="12">
        <f t="shared" si="16"/>
        <v>0</v>
      </c>
      <c r="P110" s="14"/>
      <c r="Q110" s="15">
        <v>0.1</v>
      </c>
      <c r="R110" s="15">
        <f t="shared" si="17"/>
        <v>0</v>
      </c>
    </row>
    <row r="111" spans="1:20" x14ac:dyDescent="0.2">
      <c r="A111" s="11" t="s">
        <v>202</v>
      </c>
      <c r="B111" s="11" t="s">
        <v>203</v>
      </c>
      <c r="C111" s="11" t="s">
        <v>202</v>
      </c>
      <c r="D111" s="11" t="s">
        <v>275</v>
      </c>
      <c r="E111" s="12">
        <v>50</v>
      </c>
      <c r="F111" s="12">
        <v>750</v>
      </c>
      <c r="G111" s="12">
        <v>5</v>
      </c>
      <c r="H111" s="12">
        <v>25</v>
      </c>
      <c r="I111" s="36"/>
      <c r="J111" s="36"/>
      <c r="K111" s="36"/>
      <c r="L111" s="36"/>
      <c r="M111" s="13"/>
      <c r="N111" s="12">
        <f t="shared" si="15"/>
        <v>0</v>
      </c>
      <c r="O111" s="12">
        <f t="shared" si="16"/>
        <v>0</v>
      </c>
      <c r="P111" s="14"/>
      <c r="Q111" s="15">
        <v>0.1</v>
      </c>
      <c r="R111" s="15">
        <f t="shared" si="17"/>
        <v>0</v>
      </c>
    </row>
    <row r="112" spans="1:20" x14ac:dyDescent="0.2">
      <c r="A112" s="11" t="s">
        <v>108</v>
      </c>
      <c r="B112" s="11" t="s">
        <v>109</v>
      </c>
      <c r="C112" s="11" t="s">
        <v>108</v>
      </c>
      <c r="D112" s="11" t="s">
        <v>275</v>
      </c>
      <c r="E112" s="12">
        <v>50</v>
      </c>
      <c r="F112" s="12">
        <v>900</v>
      </c>
      <c r="G112" s="12">
        <v>5</v>
      </c>
      <c r="H112" s="12">
        <v>25</v>
      </c>
      <c r="I112" s="36"/>
      <c r="J112" s="36"/>
      <c r="K112" s="36"/>
      <c r="L112" s="36"/>
      <c r="M112" s="13"/>
      <c r="N112" s="12">
        <f t="shared" si="15"/>
        <v>0</v>
      </c>
      <c r="O112" s="12">
        <f t="shared" si="16"/>
        <v>0</v>
      </c>
      <c r="P112" s="14"/>
      <c r="Q112" s="15">
        <v>0.1</v>
      </c>
      <c r="R112" s="15">
        <f t="shared" si="17"/>
        <v>0</v>
      </c>
    </row>
    <row r="113" spans="1:20" x14ac:dyDescent="0.2">
      <c r="A113" s="36" t="s">
        <v>187</v>
      </c>
      <c r="B113" s="36" t="s">
        <v>109</v>
      </c>
      <c r="C113" s="36">
        <v>90448700</v>
      </c>
      <c r="D113" s="36" t="s">
        <v>277</v>
      </c>
      <c r="E113" s="12" t="s">
        <v>102</v>
      </c>
      <c r="F113" s="12">
        <v>900</v>
      </c>
      <c r="G113" s="12">
        <v>5</v>
      </c>
      <c r="H113" s="12">
        <v>25</v>
      </c>
      <c r="I113" s="36"/>
      <c r="J113" s="36"/>
      <c r="K113" s="36">
        <v>300</v>
      </c>
      <c r="L113" s="36">
        <v>200</v>
      </c>
      <c r="M113" s="13"/>
      <c r="N113" s="12">
        <f t="shared" si="15"/>
        <v>500</v>
      </c>
      <c r="O113" s="12">
        <f t="shared" si="16"/>
        <v>20</v>
      </c>
      <c r="P113" s="14"/>
      <c r="Q113" s="15">
        <v>0.1</v>
      </c>
      <c r="R113" s="15">
        <f t="shared" si="17"/>
        <v>2</v>
      </c>
    </row>
    <row r="114" spans="1:20" x14ac:dyDescent="0.2">
      <c r="A114" s="11" t="s">
        <v>110</v>
      </c>
      <c r="B114" s="11" t="s">
        <v>111</v>
      </c>
      <c r="C114" s="11" t="s">
        <v>110</v>
      </c>
      <c r="D114" s="11" t="s">
        <v>275</v>
      </c>
      <c r="E114" s="12">
        <v>50</v>
      </c>
      <c r="F114" s="12">
        <v>1200</v>
      </c>
      <c r="G114" s="12">
        <v>5</v>
      </c>
      <c r="H114" s="12">
        <v>25</v>
      </c>
      <c r="I114" s="36"/>
      <c r="J114" s="36"/>
      <c r="K114" s="36"/>
      <c r="L114" s="36">
        <v>100</v>
      </c>
      <c r="M114" s="13"/>
      <c r="N114" s="12">
        <f t="shared" si="15"/>
        <v>100</v>
      </c>
      <c r="O114" s="12">
        <f t="shared" si="16"/>
        <v>4</v>
      </c>
      <c r="P114" s="14"/>
      <c r="Q114" s="15">
        <v>0.13</v>
      </c>
      <c r="R114" s="15">
        <f t="shared" si="17"/>
        <v>0.52</v>
      </c>
    </row>
    <row r="115" spans="1:20" x14ac:dyDescent="0.2">
      <c r="A115" s="36" t="s">
        <v>204</v>
      </c>
      <c r="B115" s="36" t="s">
        <v>111</v>
      </c>
      <c r="C115" s="31" t="s">
        <v>205</v>
      </c>
      <c r="D115" s="36" t="s">
        <v>277</v>
      </c>
      <c r="E115" s="12">
        <v>50</v>
      </c>
      <c r="F115" s="12">
        <v>1200</v>
      </c>
      <c r="G115" s="12">
        <v>5</v>
      </c>
      <c r="H115" s="12">
        <v>25</v>
      </c>
      <c r="I115" s="36"/>
      <c r="J115" s="36">
        <v>100</v>
      </c>
      <c r="K115" s="36">
        <v>200</v>
      </c>
      <c r="L115" s="36">
        <v>100</v>
      </c>
      <c r="M115" s="13"/>
      <c r="N115" s="12">
        <f t="shared" si="15"/>
        <v>400</v>
      </c>
      <c r="O115" s="12">
        <f t="shared" si="16"/>
        <v>16</v>
      </c>
      <c r="P115" s="14"/>
      <c r="Q115" s="15">
        <v>0.13</v>
      </c>
      <c r="R115" s="15">
        <f t="shared" si="17"/>
        <v>2.08</v>
      </c>
    </row>
    <row r="116" spans="1:20" x14ac:dyDescent="0.2">
      <c r="A116" s="36" t="s">
        <v>268</v>
      </c>
      <c r="B116" s="36" t="s">
        <v>269</v>
      </c>
      <c r="C116" s="31" t="s">
        <v>270</v>
      </c>
      <c r="D116" s="36" t="s">
        <v>277</v>
      </c>
      <c r="E116" s="12">
        <v>50</v>
      </c>
      <c r="F116" s="12">
        <v>2400</v>
      </c>
      <c r="G116" s="12">
        <v>5</v>
      </c>
      <c r="H116" s="12">
        <v>25</v>
      </c>
      <c r="I116" s="36"/>
      <c r="J116" s="36"/>
      <c r="K116" s="36"/>
      <c r="L116" s="36"/>
      <c r="M116" s="13"/>
      <c r="N116" s="12">
        <f t="shared" si="15"/>
        <v>0</v>
      </c>
      <c r="O116" s="12">
        <f t="shared" si="16"/>
        <v>0</v>
      </c>
      <c r="P116" s="14"/>
      <c r="Q116" s="15">
        <v>0.13</v>
      </c>
      <c r="R116" s="15">
        <f t="shared" si="17"/>
        <v>0</v>
      </c>
      <c r="S116" s="43">
        <f>SUM(R101:R116)</f>
        <v>8.66</v>
      </c>
      <c r="T116" s="3">
        <f>S116*100/$S$151</f>
        <v>12.673788965315381</v>
      </c>
    </row>
    <row r="117" spans="1:20" x14ac:dyDescent="0.2">
      <c r="A117" s="318" t="s">
        <v>112</v>
      </c>
      <c r="B117" s="319"/>
      <c r="C117" s="29"/>
      <c r="D117" s="29"/>
      <c r="E117" s="30"/>
      <c r="F117" s="12"/>
      <c r="G117" s="12"/>
      <c r="H117" s="12"/>
      <c r="I117" s="36"/>
      <c r="J117" s="36"/>
      <c r="K117" s="36"/>
      <c r="L117" s="36"/>
      <c r="M117" s="36"/>
      <c r="N117" s="12"/>
      <c r="O117" s="12"/>
      <c r="P117" s="14"/>
      <c r="Q117" s="12"/>
      <c r="R117" s="15"/>
    </row>
    <row r="118" spans="1:20" x14ac:dyDescent="0.2">
      <c r="A118" s="11" t="s">
        <v>216</v>
      </c>
      <c r="B118" s="11" t="s">
        <v>217</v>
      </c>
      <c r="C118" s="11" t="s">
        <v>216</v>
      </c>
      <c r="D118" s="11" t="s">
        <v>275</v>
      </c>
      <c r="E118" s="12">
        <v>20</v>
      </c>
      <c r="F118" s="12">
        <v>150</v>
      </c>
      <c r="G118" s="12">
        <v>10</v>
      </c>
      <c r="H118" s="12">
        <v>400</v>
      </c>
      <c r="I118" s="36"/>
      <c r="J118" s="36"/>
      <c r="K118" s="36"/>
      <c r="L118" s="36"/>
      <c r="M118" s="36"/>
      <c r="N118" s="12">
        <f t="shared" ref="N118:N150" si="18">SUM(I118:M118)</f>
        <v>0</v>
      </c>
      <c r="O118" s="12">
        <f t="shared" ref="O118:O150" si="19">$N118/$H118</f>
        <v>0</v>
      </c>
      <c r="P118" s="14"/>
      <c r="Q118" s="12">
        <v>0.06</v>
      </c>
      <c r="R118" s="15">
        <f t="shared" ref="R118:R150" si="20">$O118*$Q118</f>
        <v>0</v>
      </c>
    </row>
    <row r="119" spans="1:20" x14ac:dyDescent="0.2">
      <c r="A119" s="36" t="s">
        <v>226</v>
      </c>
      <c r="B119" s="36" t="s">
        <v>217</v>
      </c>
      <c r="C119" s="36">
        <v>90444200</v>
      </c>
      <c r="D119" s="36" t="s">
        <v>277</v>
      </c>
      <c r="E119" s="12">
        <v>20</v>
      </c>
      <c r="F119" s="12">
        <v>150</v>
      </c>
      <c r="G119" s="12">
        <v>10</v>
      </c>
      <c r="H119" s="12">
        <v>400</v>
      </c>
      <c r="I119" s="36"/>
      <c r="J119" s="36"/>
      <c r="K119" s="36">
        <v>800</v>
      </c>
      <c r="L119" s="36">
        <v>400</v>
      </c>
      <c r="M119" s="36"/>
      <c r="N119" s="12">
        <f t="shared" si="18"/>
        <v>1200</v>
      </c>
      <c r="O119" s="12">
        <f t="shared" si="19"/>
        <v>3</v>
      </c>
      <c r="P119" s="14"/>
      <c r="Q119" s="12">
        <v>0.06</v>
      </c>
      <c r="R119" s="15">
        <f t="shared" si="20"/>
        <v>0.18</v>
      </c>
    </row>
    <row r="120" spans="1:20" x14ac:dyDescent="0.2">
      <c r="A120" s="11" t="s">
        <v>191</v>
      </c>
      <c r="B120" s="11" t="s">
        <v>192</v>
      </c>
      <c r="C120" s="11" t="s">
        <v>191</v>
      </c>
      <c r="D120" s="11" t="s">
        <v>275</v>
      </c>
      <c r="E120" s="12">
        <v>20</v>
      </c>
      <c r="F120" s="12">
        <v>200</v>
      </c>
      <c r="G120" s="12">
        <v>10</v>
      </c>
      <c r="H120" s="12">
        <v>300</v>
      </c>
      <c r="I120" s="36"/>
      <c r="J120" s="36"/>
      <c r="K120" s="36"/>
      <c r="L120" s="36"/>
      <c r="M120" s="36"/>
      <c r="N120" s="12">
        <f t="shared" si="18"/>
        <v>0</v>
      </c>
      <c r="O120" s="12">
        <f t="shared" si="19"/>
        <v>0</v>
      </c>
      <c r="P120" s="14"/>
      <c r="Q120" s="12">
        <v>0.06</v>
      </c>
      <c r="R120" s="15">
        <f t="shared" si="20"/>
        <v>0</v>
      </c>
    </row>
    <row r="121" spans="1:20" x14ac:dyDescent="0.2">
      <c r="A121" s="11" t="s">
        <v>160</v>
      </c>
      <c r="B121" s="11" t="s">
        <v>161</v>
      </c>
      <c r="C121" s="11" t="s">
        <v>160</v>
      </c>
      <c r="D121" s="11" t="s">
        <v>275</v>
      </c>
      <c r="E121" s="12">
        <v>20</v>
      </c>
      <c r="F121" s="12">
        <v>300</v>
      </c>
      <c r="G121" s="12">
        <v>10</v>
      </c>
      <c r="H121" s="12">
        <v>200</v>
      </c>
      <c r="I121" s="36"/>
      <c r="J121" s="36"/>
      <c r="K121" s="36"/>
      <c r="L121" s="36"/>
      <c r="M121" s="13"/>
      <c r="N121" s="12">
        <f t="shared" si="18"/>
        <v>0</v>
      </c>
      <c r="O121" s="12">
        <f t="shared" si="19"/>
        <v>0</v>
      </c>
      <c r="P121" s="14"/>
      <c r="Q121" s="15">
        <v>0.06</v>
      </c>
      <c r="R121" s="15">
        <f t="shared" si="20"/>
        <v>0</v>
      </c>
    </row>
    <row r="122" spans="1:20" x14ac:dyDescent="0.2">
      <c r="A122" s="36" t="s">
        <v>215</v>
      </c>
      <c r="B122" s="36" t="s">
        <v>161</v>
      </c>
      <c r="C122" s="36">
        <v>90444300</v>
      </c>
      <c r="D122" s="36" t="s">
        <v>277</v>
      </c>
      <c r="E122" s="12" t="s">
        <v>46</v>
      </c>
      <c r="F122" s="12">
        <v>300</v>
      </c>
      <c r="G122" s="12">
        <v>10</v>
      </c>
      <c r="H122" s="12">
        <v>200</v>
      </c>
      <c r="I122" s="36"/>
      <c r="J122" s="36"/>
      <c r="K122" s="36">
        <v>400</v>
      </c>
      <c r="L122" s="36">
        <v>200</v>
      </c>
      <c r="M122" s="13"/>
      <c r="N122" s="12">
        <f t="shared" si="18"/>
        <v>600</v>
      </c>
      <c r="O122" s="12">
        <f t="shared" si="19"/>
        <v>3</v>
      </c>
      <c r="P122" s="14"/>
      <c r="Q122" s="15">
        <v>0.06</v>
      </c>
      <c r="R122" s="15">
        <f t="shared" si="20"/>
        <v>0.18</v>
      </c>
    </row>
    <row r="123" spans="1:20" x14ac:dyDescent="0.2">
      <c r="A123" s="11" t="s">
        <v>206</v>
      </c>
      <c r="B123" s="11" t="s">
        <v>114</v>
      </c>
      <c r="C123" s="11" t="s">
        <v>206</v>
      </c>
      <c r="D123" s="11" t="s">
        <v>275</v>
      </c>
      <c r="E123" s="12">
        <v>20</v>
      </c>
      <c r="F123" s="12">
        <v>450</v>
      </c>
      <c r="G123" s="12">
        <v>10</v>
      </c>
      <c r="H123" s="12">
        <v>100</v>
      </c>
      <c r="I123" s="36"/>
      <c r="J123" s="36"/>
      <c r="K123" s="36"/>
      <c r="L123" s="36"/>
      <c r="M123" s="25"/>
      <c r="N123" s="12">
        <f t="shared" si="18"/>
        <v>0</v>
      </c>
      <c r="O123" s="12">
        <f t="shared" si="19"/>
        <v>0</v>
      </c>
      <c r="P123" s="14"/>
      <c r="Q123" s="15">
        <v>0.08</v>
      </c>
      <c r="R123" s="15">
        <f t="shared" si="20"/>
        <v>0</v>
      </c>
    </row>
    <row r="124" spans="1:20" x14ac:dyDescent="0.2">
      <c r="A124" s="36" t="s">
        <v>113</v>
      </c>
      <c r="B124" s="36" t="s">
        <v>114</v>
      </c>
      <c r="C124" s="36">
        <v>90444400</v>
      </c>
      <c r="D124" s="36" t="s">
        <v>277</v>
      </c>
      <c r="E124" s="12" t="s">
        <v>46</v>
      </c>
      <c r="F124" s="12">
        <v>450</v>
      </c>
      <c r="G124" s="12">
        <v>10</v>
      </c>
      <c r="H124" s="12">
        <v>100</v>
      </c>
      <c r="I124" s="36"/>
      <c r="J124" s="36"/>
      <c r="K124" s="36">
        <v>300</v>
      </c>
      <c r="L124" s="36"/>
      <c r="M124" s="13"/>
      <c r="N124" s="12">
        <f t="shared" si="18"/>
        <v>300</v>
      </c>
      <c r="O124" s="12">
        <f t="shared" si="19"/>
        <v>3</v>
      </c>
      <c r="P124" s="14"/>
      <c r="Q124" s="15">
        <v>0.08</v>
      </c>
      <c r="R124" s="15">
        <f t="shared" si="20"/>
        <v>0.24</v>
      </c>
    </row>
    <row r="125" spans="1:20" x14ac:dyDescent="0.2">
      <c r="A125" s="11" t="s">
        <v>115</v>
      </c>
      <c r="B125" s="11" t="s">
        <v>116</v>
      </c>
      <c r="C125" s="11" t="s">
        <v>115</v>
      </c>
      <c r="D125" s="11" t="s">
        <v>275</v>
      </c>
      <c r="E125" s="12">
        <v>20</v>
      </c>
      <c r="F125" s="12">
        <v>600</v>
      </c>
      <c r="G125" s="12">
        <v>10</v>
      </c>
      <c r="H125" s="12">
        <v>100</v>
      </c>
      <c r="I125" s="36"/>
      <c r="J125" s="36"/>
      <c r="K125" s="36"/>
      <c r="L125" s="36"/>
      <c r="M125" s="13"/>
      <c r="N125" s="12">
        <f t="shared" si="18"/>
        <v>0</v>
      </c>
      <c r="O125" s="12">
        <f t="shared" si="19"/>
        <v>0</v>
      </c>
      <c r="P125" s="14"/>
      <c r="Q125" s="15">
        <v>0.06</v>
      </c>
      <c r="R125" s="15">
        <f t="shared" si="20"/>
        <v>0</v>
      </c>
    </row>
    <row r="126" spans="1:20" x14ac:dyDescent="0.2">
      <c r="A126" s="36" t="s">
        <v>188</v>
      </c>
      <c r="B126" s="36" t="s">
        <v>116</v>
      </c>
      <c r="C126" s="36">
        <v>90444600</v>
      </c>
      <c r="D126" s="36" t="s">
        <v>277</v>
      </c>
      <c r="E126" s="12" t="s">
        <v>46</v>
      </c>
      <c r="F126" s="12">
        <v>600</v>
      </c>
      <c r="G126" s="12">
        <v>10</v>
      </c>
      <c r="H126" s="12">
        <v>100</v>
      </c>
      <c r="I126" s="36"/>
      <c r="J126" s="36"/>
      <c r="K126" s="36"/>
      <c r="L126" s="36"/>
      <c r="M126" s="13"/>
      <c r="N126" s="12">
        <f t="shared" si="18"/>
        <v>0</v>
      </c>
      <c r="O126" s="12">
        <f t="shared" si="19"/>
        <v>0</v>
      </c>
      <c r="P126" s="14"/>
      <c r="Q126" s="15">
        <v>0.06</v>
      </c>
      <c r="R126" s="15">
        <f t="shared" si="20"/>
        <v>0</v>
      </c>
    </row>
    <row r="127" spans="1:20" x14ac:dyDescent="0.2">
      <c r="A127" s="11" t="s">
        <v>117</v>
      </c>
      <c r="B127" s="11" t="s">
        <v>118</v>
      </c>
      <c r="C127" s="11" t="s">
        <v>117</v>
      </c>
      <c r="D127" s="11" t="s">
        <v>275</v>
      </c>
      <c r="E127" s="12">
        <v>20</v>
      </c>
      <c r="F127" s="12">
        <v>750</v>
      </c>
      <c r="G127" s="12">
        <v>10</v>
      </c>
      <c r="H127" s="12">
        <v>100</v>
      </c>
      <c r="I127" s="36"/>
      <c r="J127" s="36"/>
      <c r="K127" s="36"/>
      <c r="L127" s="36"/>
      <c r="M127" s="13"/>
      <c r="N127" s="12">
        <f t="shared" si="18"/>
        <v>0</v>
      </c>
      <c r="O127" s="12">
        <f t="shared" si="19"/>
        <v>0</v>
      </c>
      <c r="P127" s="14"/>
      <c r="Q127" s="15">
        <v>7.0000000000000007E-2</v>
      </c>
      <c r="R127" s="15">
        <f t="shared" si="20"/>
        <v>0</v>
      </c>
    </row>
    <row r="128" spans="1:20" x14ac:dyDescent="0.2">
      <c r="A128" s="36" t="s">
        <v>189</v>
      </c>
      <c r="B128" s="36" t="s">
        <v>118</v>
      </c>
      <c r="C128" s="36">
        <v>90444700</v>
      </c>
      <c r="D128" s="36" t="s">
        <v>277</v>
      </c>
      <c r="E128" s="12" t="s">
        <v>46</v>
      </c>
      <c r="F128" s="12">
        <v>750</v>
      </c>
      <c r="G128" s="12">
        <v>10</v>
      </c>
      <c r="H128" s="12">
        <v>100</v>
      </c>
      <c r="I128" s="36"/>
      <c r="J128" s="36"/>
      <c r="K128" s="36"/>
      <c r="L128" s="36"/>
      <c r="M128" s="13"/>
      <c r="N128" s="12">
        <f t="shared" si="18"/>
        <v>0</v>
      </c>
      <c r="O128" s="12">
        <f t="shared" si="19"/>
        <v>0</v>
      </c>
      <c r="P128" s="14"/>
      <c r="Q128" s="15">
        <v>7.0000000000000007E-2</v>
      </c>
      <c r="R128" s="15">
        <f t="shared" si="20"/>
        <v>0</v>
      </c>
    </row>
    <row r="129" spans="1:20" x14ac:dyDescent="0.2">
      <c r="A129" s="11" t="s">
        <v>119</v>
      </c>
      <c r="B129" s="11" t="s">
        <v>120</v>
      </c>
      <c r="C129" s="11" t="s">
        <v>119</v>
      </c>
      <c r="D129" s="11" t="s">
        <v>275</v>
      </c>
      <c r="E129" s="12">
        <v>20</v>
      </c>
      <c r="F129" s="12">
        <v>900</v>
      </c>
      <c r="G129" s="12">
        <v>10</v>
      </c>
      <c r="H129" s="12">
        <v>50</v>
      </c>
      <c r="I129" s="36"/>
      <c r="J129" s="36"/>
      <c r="K129" s="36"/>
      <c r="L129" s="36"/>
      <c r="M129" s="13"/>
      <c r="N129" s="12">
        <f t="shared" si="18"/>
        <v>0</v>
      </c>
      <c r="O129" s="12">
        <f t="shared" si="19"/>
        <v>0</v>
      </c>
      <c r="P129" s="14"/>
      <c r="Q129" s="15">
        <v>0.08</v>
      </c>
      <c r="R129" s="15">
        <f t="shared" si="20"/>
        <v>0</v>
      </c>
    </row>
    <row r="130" spans="1:20" x14ac:dyDescent="0.2">
      <c r="A130" s="36" t="s">
        <v>263</v>
      </c>
      <c r="B130" s="36" t="s">
        <v>120</v>
      </c>
      <c r="C130" s="36">
        <v>90444800</v>
      </c>
      <c r="D130" s="36" t="s">
        <v>277</v>
      </c>
      <c r="E130" s="12" t="s">
        <v>46</v>
      </c>
      <c r="F130" s="12">
        <v>900</v>
      </c>
      <c r="G130" s="12">
        <v>10</v>
      </c>
      <c r="H130" s="12">
        <v>50</v>
      </c>
      <c r="I130" s="36"/>
      <c r="J130" s="36"/>
      <c r="K130" s="36"/>
      <c r="L130" s="36"/>
      <c r="M130" s="13"/>
      <c r="N130" s="12">
        <f t="shared" si="18"/>
        <v>0</v>
      </c>
      <c r="O130" s="12">
        <f t="shared" si="19"/>
        <v>0</v>
      </c>
      <c r="P130" s="14"/>
      <c r="Q130" s="15">
        <v>0.08</v>
      </c>
      <c r="R130" s="15">
        <f t="shared" si="20"/>
        <v>0</v>
      </c>
    </row>
    <row r="131" spans="1:20" x14ac:dyDescent="0.2">
      <c r="A131" s="11" t="s">
        <v>121</v>
      </c>
      <c r="B131" s="11" t="s">
        <v>122</v>
      </c>
      <c r="C131" s="11" t="s">
        <v>121</v>
      </c>
      <c r="D131" s="11" t="s">
        <v>275</v>
      </c>
      <c r="E131" s="12">
        <v>20</v>
      </c>
      <c r="F131" s="12">
        <v>1200</v>
      </c>
      <c r="G131" s="12">
        <v>10</v>
      </c>
      <c r="H131" s="12">
        <v>50</v>
      </c>
      <c r="I131" s="36"/>
      <c r="J131" s="36"/>
      <c r="K131" s="36"/>
      <c r="L131" s="36"/>
      <c r="M131" s="13"/>
      <c r="N131" s="12">
        <f t="shared" si="18"/>
        <v>0</v>
      </c>
      <c r="O131" s="12">
        <f t="shared" si="19"/>
        <v>0</v>
      </c>
      <c r="P131" s="14"/>
      <c r="Q131" s="15">
        <v>0.11</v>
      </c>
      <c r="R131" s="15">
        <f t="shared" si="20"/>
        <v>0</v>
      </c>
    </row>
    <row r="132" spans="1:20" x14ac:dyDescent="0.2">
      <c r="A132" s="11" t="s">
        <v>207</v>
      </c>
      <c r="B132" s="11" t="s">
        <v>208</v>
      </c>
      <c r="C132" s="11" t="s">
        <v>207</v>
      </c>
      <c r="D132" s="11" t="s">
        <v>275</v>
      </c>
      <c r="E132" s="12">
        <v>20</v>
      </c>
      <c r="F132" s="12">
        <v>1500</v>
      </c>
      <c r="G132" s="12">
        <v>10</v>
      </c>
      <c r="H132" s="12">
        <v>50</v>
      </c>
      <c r="I132" s="36"/>
      <c r="J132" s="36"/>
      <c r="K132" s="36"/>
      <c r="L132" s="36"/>
      <c r="M132" s="13"/>
      <c r="N132" s="12">
        <f t="shared" si="18"/>
        <v>0</v>
      </c>
      <c r="O132" s="12">
        <f t="shared" si="19"/>
        <v>0</v>
      </c>
      <c r="P132" s="14"/>
      <c r="Q132" s="15">
        <v>7.0000000000000007E-2</v>
      </c>
      <c r="R132" s="15">
        <f t="shared" si="20"/>
        <v>0</v>
      </c>
    </row>
    <row r="133" spans="1:20" x14ac:dyDescent="0.2">
      <c r="A133" s="11" t="s">
        <v>209</v>
      </c>
      <c r="B133" s="11" t="s">
        <v>210</v>
      </c>
      <c r="C133" s="11" t="s">
        <v>209</v>
      </c>
      <c r="D133" s="11" t="s">
        <v>275</v>
      </c>
      <c r="E133" s="12">
        <v>20</v>
      </c>
      <c r="F133" s="12">
        <v>1800</v>
      </c>
      <c r="G133" s="12">
        <v>10</v>
      </c>
      <c r="H133" s="12">
        <v>50</v>
      </c>
      <c r="I133" s="36"/>
      <c r="J133" s="36"/>
      <c r="K133" s="36"/>
      <c r="L133" s="36"/>
      <c r="M133" s="13"/>
      <c r="N133" s="12">
        <f t="shared" si="18"/>
        <v>0</v>
      </c>
      <c r="O133" s="12">
        <f t="shared" si="19"/>
        <v>0</v>
      </c>
      <c r="P133" s="51"/>
      <c r="Q133" s="15">
        <v>0.09</v>
      </c>
      <c r="R133" s="15">
        <f t="shared" si="20"/>
        <v>0</v>
      </c>
      <c r="S133" s="43">
        <f>SUM(R118:R133)</f>
        <v>0.6</v>
      </c>
      <c r="T133" s="3">
        <f>S133*100/$S$151</f>
        <v>0.87809161422508419</v>
      </c>
    </row>
    <row r="134" spans="1:20" x14ac:dyDescent="0.2">
      <c r="A134" s="11" t="s">
        <v>123</v>
      </c>
      <c r="B134" s="11" t="s">
        <v>124</v>
      </c>
      <c r="C134" s="11" t="s">
        <v>123</v>
      </c>
      <c r="D134" s="11" t="s">
        <v>275</v>
      </c>
      <c r="E134" s="12">
        <v>25</v>
      </c>
      <c r="F134" s="12">
        <v>150</v>
      </c>
      <c r="G134" s="12">
        <v>10</v>
      </c>
      <c r="H134" s="12">
        <v>200</v>
      </c>
      <c r="I134" s="36"/>
      <c r="J134" s="36"/>
      <c r="K134" s="36"/>
      <c r="L134" s="36"/>
      <c r="M134" s="13"/>
      <c r="N134" s="12">
        <f t="shared" si="18"/>
        <v>0</v>
      </c>
      <c r="O134" s="12">
        <f t="shared" si="19"/>
        <v>0</v>
      </c>
      <c r="P134" s="14"/>
      <c r="Q134" s="15">
        <v>0.04</v>
      </c>
      <c r="R134" s="15">
        <f t="shared" si="20"/>
        <v>0</v>
      </c>
    </row>
    <row r="135" spans="1:20" x14ac:dyDescent="0.2">
      <c r="A135" s="36" t="s">
        <v>257</v>
      </c>
      <c r="B135" s="36" t="s">
        <v>124</v>
      </c>
      <c r="C135" s="36">
        <v>90445200</v>
      </c>
      <c r="D135" s="36" t="s">
        <v>277</v>
      </c>
      <c r="E135" s="12">
        <v>25</v>
      </c>
      <c r="F135" s="12">
        <v>150</v>
      </c>
      <c r="G135" s="12">
        <v>10</v>
      </c>
      <c r="H135" s="12">
        <v>200</v>
      </c>
      <c r="I135" s="36"/>
      <c r="J135" s="36"/>
      <c r="K135" s="36"/>
      <c r="L135" s="36"/>
      <c r="M135" s="13"/>
      <c r="N135" s="12">
        <f t="shared" si="18"/>
        <v>0</v>
      </c>
      <c r="O135" s="12">
        <f t="shared" si="19"/>
        <v>0</v>
      </c>
      <c r="P135" s="14"/>
      <c r="Q135" s="15">
        <v>0.04</v>
      </c>
      <c r="R135" s="15">
        <f t="shared" si="20"/>
        <v>0</v>
      </c>
    </row>
    <row r="136" spans="1:20" x14ac:dyDescent="0.2">
      <c r="A136" s="11" t="s">
        <v>125</v>
      </c>
      <c r="B136" s="11" t="s">
        <v>126</v>
      </c>
      <c r="C136" s="11" t="s">
        <v>125</v>
      </c>
      <c r="D136" s="11" t="s">
        <v>275</v>
      </c>
      <c r="E136" s="12">
        <v>25</v>
      </c>
      <c r="F136" s="12">
        <v>300</v>
      </c>
      <c r="G136" s="12">
        <v>10</v>
      </c>
      <c r="H136" s="12">
        <v>100</v>
      </c>
      <c r="I136" s="36"/>
      <c r="J136" s="36"/>
      <c r="K136" s="36"/>
      <c r="L136" s="36"/>
      <c r="M136" s="13"/>
      <c r="N136" s="12">
        <f t="shared" si="18"/>
        <v>0</v>
      </c>
      <c r="O136" s="12">
        <f t="shared" si="19"/>
        <v>0</v>
      </c>
      <c r="P136" s="14"/>
      <c r="Q136" s="15">
        <v>0.04</v>
      </c>
      <c r="R136" s="15">
        <f t="shared" si="20"/>
        <v>0</v>
      </c>
    </row>
    <row r="137" spans="1:20" x14ac:dyDescent="0.2">
      <c r="A137" s="36" t="s">
        <v>127</v>
      </c>
      <c r="B137" s="36" t="s">
        <v>126</v>
      </c>
      <c r="C137" s="36">
        <v>90445300</v>
      </c>
      <c r="D137" s="36" t="s">
        <v>277</v>
      </c>
      <c r="E137" s="12" t="s">
        <v>63</v>
      </c>
      <c r="F137" s="12">
        <v>300</v>
      </c>
      <c r="G137" s="12">
        <v>10</v>
      </c>
      <c r="H137" s="12">
        <v>100</v>
      </c>
      <c r="I137" s="36"/>
      <c r="J137" s="36">
        <v>300</v>
      </c>
      <c r="K137" s="36"/>
      <c r="L137" s="36"/>
      <c r="M137" s="13"/>
      <c r="N137" s="12">
        <f t="shared" si="18"/>
        <v>300</v>
      </c>
      <c r="O137" s="12">
        <f t="shared" si="19"/>
        <v>3</v>
      </c>
      <c r="P137" s="14"/>
      <c r="Q137" s="15">
        <v>0.04</v>
      </c>
      <c r="R137" s="15">
        <f t="shared" si="20"/>
        <v>0.12</v>
      </c>
    </row>
    <row r="138" spans="1:20" x14ac:dyDescent="0.2">
      <c r="A138" s="11" t="s">
        <v>128</v>
      </c>
      <c r="B138" s="11" t="s">
        <v>129</v>
      </c>
      <c r="C138" s="11" t="s">
        <v>128</v>
      </c>
      <c r="D138" s="11" t="s">
        <v>275</v>
      </c>
      <c r="E138" s="12">
        <v>25</v>
      </c>
      <c r="F138" s="12">
        <v>450</v>
      </c>
      <c r="G138" s="12">
        <v>10</v>
      </c>
      <c r="H138" s="12">
        <v>100</v>
      </c>
      <c r="I138" s="36"/>
      <c r="J138" s="36">
        <v>300</v>
      </c>
      <c r="K138" s="36"/>
      <c r="L138" s="36"/>
      <c r="M138" s="13"/>
      <c r="N138" s="12">
        <f t="shared" si="18"/>
        <v>300</v>
      </c>
      <c r="O138" s="12">
        <f t="shared" si="19"/>
        <v>3</v>
      </c>
      <c r="P138" s="14"/>
      <c r="Q138" s="15">
        <v>0.06</v>
      </c>
      <c r="R138" s="15">
        <f t="shared" si="20"/>
        <v>0.18</v>
      </c>
    </row>
    <row r="139" spans="1:20" x14ac:dyDescent="0.2">
      <c r="A139" s="36" t="s">
        <v>190</v>
      </c>
      <c r="B139" s="36" t="s">
        <v>129</v>
      </c>
      <c r="C139" s="36">
        <v>90445400</v>
      </c>
      <c r="D139" s="36" t="s">
        <v>277</v>
      </c>
      <c r="E139" s="12" t="s">
        <v>63</v>
      </c>
      <c r="F139" s="12">
        <v>450</v>
      </c>
      <c r="G139" s="12">
        <v>10</v>
      </c>
      <c r="H139" s="12">
        <v>100</v>
      </c>
      <c r="I139" s="36"/>
      <c r="J139" s="36">
        <v>300</v>
      </c>
      <c r="K139" s="36">
        <v>300</v>
      </c>
      <c r="L139" s="36"/>
      <c r="M139" s="13"/>
      <c r="N139" s="12">
        <f t="shared" si="18"/>
        <v>600</v>
      </c>
      <c r="O139" s="12">
        <f t="shared" si="19"/>
        <v>6</v>
      </c>
      <c r="P139" s="14"/>
      <c r="Q139" s="15">
        <v>0.06</v>
      </c>
      <c r="R139" s="15">
        <f t="shared" si="20"/>
        <v>0.36</v>
      </c>
    </row>
    <row r="140" spans="1:20" x14ac:dyDescent="0.2">
      <c r="A140" s="11" t="s">
        <v>130</v>
      </c>
      <c r="B140" s="11" t="s">
        <v>131</v>
      </c>
      <c r="C140" s="11" t="s">
        <v>130</v>
      </c>
      <c r="D140" s="11" t="s">
        <v>275</v>
      </c>
      <c r="E140" s="12">
        <v>25</v>
      </c>
      <c r="F140" s="12">
        <v>600</v>
      </c>
      <c r="G140" s="12">
        <v>10</v>
      </c>
      <c r="H140" s="12">
        <v>50</v>
      </c>
      <c r="I140" s="36"/>
      <c r="J140" s="36"/>
      <c r="K140" s="36"/>
      <c r="L140" s="36"/>
      <c r="M140" s="13"/>
      <c r="N140" s="12">
        <f t="shared" si="18"/>
        <v>0</v>
      </c>
      <c r="O140" s="12">
        <f t="shared" si="19"/>
        <v>0</v>
      </c>
      <c r="P140" s="14"/>
      <c r="Q140" s="15">
        <v>0.04</v>
      </c>
      <c r="R140" s="15">
        <f t="shared" si="20"/>
        <v>0</v>
      </c>
    </row>
    <row r="141" spans="1:20" x14ac:dyDescent="0.2">
      <c r="A141" s="36" t="s">
        <v>211</v>
      </c>
      <c r="B141" s="36" t="s">
        <v>131</v>
      </c>
      <c r="C141" s="36">
        <v>90445600</v>
      </c>
      <c r="D141" s="36" t="s">
        <v>277</v>
      </c>
      <c r="E141" s="12">
        <v>25</v>
      </c>
      <c r="F141" s="12">
        <v>600</v>
      </c>
      <c r="G141" s="12">
        <v>10</v>
      </c>
      <c r="H141" s="12">
        <v>50</v>
      </c>
      <c r="I141" s="36"/>
      <c r="J141" s="36"/>
      <c r="K141" s="36"/>
      <c r="L141" s="36"/>
      <c r="M141" s="13"/>
      <c r="N141" s="12">
        <f t="shared" si="18"/>
        <v>0</v>
      </c>
      <c r="O141" s="12">
        <f t="shared" si="19"/>
        <v>0</v>
      </c>
      <c r="P141" s="14"/>
      <c r="Q141" s="15">
        <v>0.04</v>
      </c>
      <c r="R141" s="15">
        <f t="shared" si="20"/>
        <v>0</v>
      </c>
    </row>
    <row r="142" spans="1:20" x14ac:dyDescent="0.2">
      <c r="A142" s="11" t="s">
        <v>162</v>
      </c>
      <c r="B142" s="11" t="s">
        <v>163</v>
      </c>
      <c r="C142" s="11" t="s">
        <v>162</v>
      </c>
      <c r="D142" s="11" t="s">
        <v>275</v>
      </c>
      <c r="E142" s="12">
        <v>25</v>
      </c>
      <c r="F142" s="12">
        <v>750</v>
      </c>
      <c r="G142" s="12">
        <v>10</v>
      </c>
      <c r="H142" s="12">
        <v>50</v>
      </c>
      <c r="I142" s="36"/>
      <c r="J142" s="36"/>
      <c r="K142" s="36"/>
      <c r="L142" s="36"/>
      <c r="M142" s="13"/>
      <c r="N142" s="12">
        <f t="shared" si="18"/>
        <v>0</v>
      </c>
      <c r="O142" s="12">
        <f t="shared" si="19"/>
        <v>0</v>
      </c>
      <c r="P142" s="14"/>
      <c r="Q142" s="15">
        <v>0.04</v>
      </c>
      <c r="R142" s="15">
        <f t="shared" si="20"/>
        <v>0</v>
      </c>
    </row>
    <row r="143" spans="1:20" x14ac:dyDescent="0.2">
      <c r="A143" s="36" t="s">
        <v>218</v>
      </c>
      <c r="B143" s="36" t="s">
        <v>163</v>
      </c>
      <c r="C143" s="31" t="s">
        <v>219</v>
      </c>
      <c r="D143" s="36" t="s">
        <v>277</v>
      </c>
      <c r="E143" s="12">
        <v>25</v>
      </c>
      <c r="F143" s="12">
        <v>750</v>
      </c>
      <c r="G143" s="12">
        <v>10</v>
      </c>
      <c r="H143" s="12">
        <v>50</v>
      </c>
      <c r="I143" s="36"/>
      <c r="J143" s="36"/>
      <c r="K143" s="36"/>
      <c r="L143" s="36"/>
      <c r="M143" s="13"/>
      <c r="N143" s="12">
        <f t="shared" si="18"/>
        <v>0</v>
      </c>
      <c r="O143" s="12">
        <f t="shared" si="19"/>
        <v>0</v>
      </c>
      <c r="P143" s="14"/>
      <c r="Q143" s="15">
        <v>0.04</v>
      </c>
      <c r="R143" s="15">
        <f t="shared" si="20"/>
        <v>0</v>
      </c>
    </row>
    <row r="144" spans="1:20" x14ac:dyDescent="0.2">
      <c r="A144" s="11" t="s">
        <v>132</v>
      </c>
      <c r="B144" s="11" t="s">
        <v>133</v>
      </c>
      <c r="C144" s="11" t="s">
        <v>132</v>
      </c>
      <c r="D144" s="11" t="s">
        <v>275</v>
      </c>
      <c r="E144" s="12">
        <v>25</v>
      </c>
      <c r="F144" s="12">
        <v>900</v>
      </c>
      <c r="G144" s="12">
        <v>10</v>
      </c>
      <c r="H144" s="12">
        <v>50</v>
      </c>
      <c r="I144" s="36"/>
      <c r="J144" s="36"/>
      <c r="K144" s="36"/>
      <c r="L144" s="36"/>
      <c r="M144" s="13"/>
      <c r="N144" s="12">
        <f t="shared" si="18"/>
        <v>0</v>
      </c>
      <c r="O144" s="12">
        <f t="shared" si="19"/>
        <v>0</v>
      </c>
      <c r="P144" s="14"/>
      <c r="Q144" s="15">
        <v>0.06</v>
      </c>
      <c r="R144" s="15">
        <f t="shared" si="20"/>
        <v>0</v>
      </c>
    </row>
    <row r="145" spans="1:20" x14ac:dyDescent="0.2">
      <c r="A145" s="36" t="s">
        <v>264</v>
      </c>
      <c r="B145" s="36" t="s">
        <v>133</v>
      </c>
      <c r="C145" s="31" t="s">
        <v>265</v>
      </c>
      <c r="D145" s="36" t="s">
        <v>277</v>
      </c>
      <c r="E145" s="12">
        <v>25</v>
      </c>
      <c r="F145" s="12">
        <v>900</v>
      </c>
      <c r="G145" s="12">
        <v>10</v>
      </c>
      <c r="H145" s="12">
        <v>50</v>
      </c>
      <c r="I145" s="36"/>
      <c r="J145" s="36"/>
      <c r="K145" s="36"/>
      <c r="L145" s="36"/>
      <c r="M145" s="13"/>
      <c r="N145" s="12">
        <f t="shared" si="18"/>
        <v>0</v>
      </c>
      <c r="O145" s="12">
        <f t="shared" si="19"/>
        <v>0</v>
      </c>
      <c r="P145" s="14"/>
      <c r="Q145" s="15">
        <v>0.06</v>
      </c>
      <c r="R145" s="15">
        <f t="shared" si="20"/>
        <v>0</v>
      </c>
    </row>
    <row r="146" spans="1:20" x14ac:dyDescent="0.2">
      <c r="A146" s="11" t="s">
        <v>134</v>
      </c>
      <c r="B146" s="11" t="s">
        <v>135</v>
      </c>
      <c r="C146" s="11" t="s">
        <v>134</v>
      </c>
      <c r="D146" s="11" t="s">
        <v>275</v>
      </c>
      <c r="E146" s="12">
        <v>25</v>
      </c>
      <c r="F146" s="12">
        <v>1200</v>
      </c>
      <c r="G146" s="12">
        <v>10</v>
      </c>
      <c r="H146" s="12">
        <v>50</v>
      </c>
      <c r="I146" s="36"/>
      <c r="J146" s="36"/>
      <c r="K146" s="36">
        <v>200</v>
      </c>
      <c r="L146" s="36"/>
      <c r="M146" s="13"/>
      <c r="N146" s="12">
        <f t="shared" si="18"/>
        <v>200</v>
      </c>
      <c r="O146" s="12">
        <f t="shared" si="19"/>
        <v>4</v>
      </c>
      <c r="P146" s="14"/>
      <c r="Q146" s="15">
        <v>0.08</v>
      </c>
      <c r="R146" s="15">
        <f t="shared" si="20"/>
        <v>0.32</v>
      </c>
    </row>
    <row r="147" spans="1:20" x14ac:dyDescent="0.2">
      <c r="A147" s="11" t="s">
        <v>238</v>
      </c>
      <c r="B147" s="11" t="s">
        <v>239</v>
      </c>
      <c r="C147" s="11" t="s">
        <v>238</v>
      </c>
      <c r="D147" s="11" t="s">
        <v>275</v>
      </c>
      <c r="E147" s="12">
        <v>25</v>
      </c>
      <c r="F147" s="12">
        <v>1524</v>
      </c>
      <c r="G147" s="12">
        <v>10</v>
      </c>
      <c r="H147" s="12">
        <v>50</v>
      </c>
      <c r="I147" s="36"/>
      <c r="J147" s="36"/>
      <c r="K147" s="36"/>
      <c r="L147" s="36"/>
      <c r="M147" s="13"/>
      <c r="N147" s="12">
        <f t="shared" si="18"/>
        <v>0</v>
      </c>
      <c r="O147" s="12">
        <f t="shared" si="19"/>
        <v>0</v>
      </c>
      <c r="P147" s="14"/>
      <c r="Q147" s="15">
        <v>0.08</v>
      </c>
      <c r="R147" s="15">
        <f t="shared" si="20"/>
        <v>0</v>
      </c>
    </row>
    <row r="148" spans="1:20" x14ac:dyDescent="0.2">
      <c r="A148" s="11" t="s">
        <v>164</v>
      </c>
      <c r="B148" s="11" t="s">
        <v>165</v>
      </c>
      <c r="C148" s="11" t="s">
        <v>164</v>
      </c>
      <c r="D148" s="11" t="s">
        <v>275</v>
      </c>
      <c r="E148" s="12">
        <v>25</v>
      </c>
      <c r="F148" s="12">
        <v>1800</v>
      </c>
      <c r="G148" s="12">
        <v>10</v>
      </c>
      <c r="H148" s="12">
        <v>50</v>
      </c>
      <c r="I148" s="36"/>
      <c r="J148" s="36"/>
      <c r="K148" s="36"/>
      <c r="L148" s="36"/>
      <c r="M148" s="13"/>
      <c r="N148" s="12">
        <f t="shared" si="18"/>
        <v>0</v>
      </c>
      <c r="O148" s="12">
        <f t="shared" si="19"/>
        <v>0</v>
      </c>
      <c r="P148" s="14"/>
      <c r="Q148" s="15">
        <v>0.12</v>
      </c>
      <c r="R148" s="15">
        <f t="shared" si="20"/>
        <v>0</v>
      </c>
    </row>
    <row r="149" spans="1:20" x14ac:dyDescent="0.2">
      <c r="A149" s="36" t="s">
        <v>227</v>
      </c>
      <c r="B149" s="36" t="s">
        <v>165</v>
      </c>
      <c r="C149" s="36">
        <v>90445900</v>
      </c>
      <c r="D149" s="36" t="s">
        <v>277</v>
      </c>
      <c r="E149" s="12">
        <v>25</v>
      </c>
      <c r="F149" s="12">
        <v>1800</v>
      </c>
      <c r="G149" s="12">
        <v>10</v>
      </c>
      <c r="H149" s="12">
        <v>50</v>
      </c>
      <c r="I149" s="36"/>
      <c r="J149" s="36"/>
      <c r="K149" s="36"/>
      <c r="L149" s="36"/>
      <c r="M149" s="13"/>
      <c r="N149" s="12">
        <f t="shared" si="18"/>
        <v>0</v>
      </c>
      <c r="O149" s="12">
        <f t="shared" si="19"/>
        <v>0</v>
      </c>
      <c r="P149" s="14"/>
      <c r="Q149" s="15">
        <v>0.12</v>
      </c>
      <c r="R149" s="15">
        <f t="shared" si="20"/>
        <v>0</v>
      </c>
      <c r="S149" s="43"/>
    </row>
    <row r="150" spans="1:20" x14ac:dyDescent="0.2">
      <c r="A150" s="36" t="s">
        <v>301</v>
      </c>
      <c r="B150" s="36" t="s">
        <v>302</v>
      </c>
      <c r="C150" s="36">
        <v>90446000</v>
      </c>
      <c r="D150" s="36" t="s">
        <v>277</v>
      </c>
      <c r="E150" s="12">
        <v>25</v>
      </c>
      <c r="F150" s="12">
        <v>2400</v>
      </c>
      <c r="G150" s="12">
        <v>10</v>
      </c>
      <c r="H150" s="12">
        <v>50</v>
      </c>
      <c r="I150" s="36"/>
      <c r="J150" s="36"/>
      <c r="K150" s="36"/>
      <c r="L150" s="36"/>
      <c r="M150" s="13"/>
      <c r="N150" s="12">
        <f t="shared" si="18"/>
        <v>0</v>
      </c>
      <c r="O150" s="12">
        <f t="shared" si="19"/>
        <v>0</v>
      </c>
      <c r="P150" s="14"/>
      <c r="Q150" s="15">
        <v>0.12</v>
      </c>
      <c r="R150" s="15">
        <f t="shared" si="20"/>
        <v>0</v>
      </c>
      <c r="S150" s="43">
        <f>SUM(R134:R150)</f>
        <v>0.98</v>
      </c>
      <c r="T150" s="3">
        <f>S150*100/$S$151</f>
        <v>1.434216303234304</v>
      </c>
    </row>
    <row r="151" spans="1:20" x14ac:dyDescent="0.2">
      <c r="A151" s="313"/>
      <c r="B151" s="313"/>
      <c r="C151" s="313"/>
      <c r="D151" s="313"/>
      <c r="E151" s="313"/>
      <c r="F151" s="313"/>
      <c r="G151" s="313"/>
      <c r="H151" s="314"/>
      <c r="I151" s="36">
        <f>SUBTOTAL(9,I5:I150)</f>
        <v>15400</v>
      </c>
      <c r="J151" s="36">
        <f t="shared" ref="J151:M151" si="21">SUBTOTAL(9,J5:J150)</f>
        <v>36700</v>
      </c>
      <c r="K151" s="36">
        <f t="shared" si="21"/>
        <v>36000</v>
      </c>
      <c r="L151" s="36">
        <f t="shared" si="21"/>
        <v>31420</v>
      </c>
      <c r="M151" s="36">
        <f t="shared" si="21"/>
        <v>0</v>
      </c>
      <c r="N151" s="36">
        <f>SUBTOTAL(9,N5:N150)</f>
        <v>119520</v>
      </c>
      <c r="O151" s="36">
        <f>SUBTOTAL(9,O5:O150)</f>
        <v>1186</v>
      </c>
      <c r="P151" s="32"/>
      <c r="Q151" s="12"/>
      <c r="R151" s="36">
        <f>SUBTOTAL(9,R5:R150)</f>
        <v>68.330000000000013</v>
      </c>
      <c r="S151" s="3">
        <f>SUM(S5:S150)</f>
        <v>68.33</v>
      </c>
      <c r="T151" s="3">
        <f>SUM(T5:T150)</f>
        <v>100</v>
      </c>
    </row>
    <row r="152" spans="1:20" x14ac:dyDescent="0.2">
      <c r="A152" s="312"/>
      <c r="B152" s="313"/>
      <c r="C152" s="313"/>
      <c r="D152" s="313"/>
      <c r="E152" s="313"/>
      <c r="F152" s="313"/>
      <c r="G152" s="313"/>
      <c r="H152" s="314"/>
      <c r="I152" s="36">
        <v>75</v>
      </c>
      <c r="J152" s="36">
        <v>335</v>
      </c>
      <c r="K152" s="36">
        <v>417</v>
      </c>
      <c r="L152" s="36">
        <v>359</v>
      </c>
      <c r="M152" s="36"/>
      <c r="N152" s="36"/>
      <c r="O152" s="36">
        <f>SUM(I152:M152)</f>
        <v>1186</v>
      </c>
      <c r="R152" s="3">
        <f>R151/30</f>
        <v>2.2776666666666672</v>
      </c>
    </row>
    <row r="153" spans="1:20" x14ac:dyDescent="0.2">
      <c r="A153" s="312"/>
      <c r="B153" s="313"/>
      <c r="C153" s="313"/>
      <c r="D153" s="313"/>
      <c r="E153" s="313"/>
      <c r="F153" s="313"/>
      <c r="G153" s="313"/>
      <c r="H153" s="314"/>
      <c r="I153" s="36">
        <v>5.15</v>
      </c>
      <c r="J153" s="36">
        <v>18.600000000000001</v>
      </c>
      <c r="K153" s="36">
        <v>24.3</v>
      </c>
      <c r="L153" s="36">
        <v>20.28</v>
      </c>
      <c r="M153" s="36"/>
      <c r="N153" s="36"/>
      <c r="O153" s="33">
        <f>SUM(I153:M153)</f>
        <v>68.33</v>
      </c>
    </row>
    <row r="154" spans="1:20" x14ac:dyDescent="0.2">
      <c r="A154" s="34"/>
      <c r="B154" s="34"/>
      <c r="C154" s="34"/>
      <c r="D154" s="34"/>
      <c r="E154" s="34"/>
      <c r="F154" s="34"/>
      <c r="G154" s="34"/>
      <c r="H154" s="34"/>
    </row>
    <row r="155" spans="1:20" x14ac:dyDescent="0.2">
      <c r="A155" s="28" t="s">
        <v>136</v>
      </c>
      <c r="B155" s="28" t="s">
        <v>136</v>
      </c>
      <c r="C155" s="30"/>
      <c r="D155" s="30"/>
      <c r="E155" s="8" t="s">
        <v>10</v>
      </c>
      <c r="F155" s="8" t="s">
        <v>137</v>
      </c>
      <c r="G155" s="300" t="s">
        <v>138</v>
      </c>
      <c r="H155" s="301"/>
      <c r="I155" s="20"/>
      <c r="J155" s="20"/>
      <c r="K155" s="20"/>
      <c r="L155" s="20"/>
      <c r="M155" s="20"/>
      <c r="N155" s="12"/>
      <c r="O155" s="12"/>
      <c r="P155" s="35"/>
      <c r="Q155" s="12"/>
      <c r="R155" s="15"/>
    </row>
    <row r="156" spans="1:20" x14ac:dyDescent="0.2">
      <c r="A156" s="36"/>
      <c r="B156" s="36"/>
      <c r="C156" s="36"/>
      <c r="D156" s="36"/>
      <c r="E156" s="8"/>
      <c r="F156" s="8"/>
      <c r="G156" s="8" t="s">
        <v>139</v>
      </c>
      <c r="H156" s="8" t="s">
        <v>140</v>
      </c>
      <c r="I156" s="8" t="s">
        <v>140</v>
      </c>
      <c r="J156" s="8" t="s">
        <v>140</v>
      </c>
      <c r="K156" s="8" t="s">
        <v>140</v>
      </c>
      <c r="L156" s="8" t="s">
        <v>140</v>
      </c>
      <c r="M156" s="8" t="s">
        <v>140</v>
      </c>
      <c r="N156" s="36" t="s">
        <v>140</v>
      </c>
      <c r="O156" s="36" t="s">
        <v>12</v>
      </c>
      <c r="P156" s="37"/>
      <c r="Q156" s="12"/>
      <c r="R156" s="15"/>
    </row>
    <row r="157" spans="1:20" x14ac:dyDescent="0.2">
      <c r="A157" s="38" t="s">
        <v>142</v>
      </c>
      <c r="B157" s="38" t="s">
        <v>143</v>
      </c>
      <c r="C157" s="38" t="s">
        <v>142</v>
      </c>
      <c r="D157" s="38" t="s">
        <v>142</v>
      </c>
      <c r="E157" s="12">
        <v>13</v>
      </c>
      <c r="F157" s="12">
        <v>25</v>
      </c>
      <c r="G157" s="12">
        <v>5</v>
      </c>
      <c r="H157" s="12">
        <v>125</v>
      </c>
      <c r="I157" s="12"/>
      <c r="J157" s="12"/>
      <c r="K157" s="12"/>
      <c r="L157" s="12"/>
      <c r="M157" s="12"/>
      <c r="N157" s="12">
        <f>SUM(I157:M157)</f>
        <v>0</v>
      </c>
      <c r="O157" s="12">
        <f>$N157/$H157</f>
        <v>0</v>
      </c>
      <c r="P157" s="39"/>
      <c r="Q157" s="15">
        <v>0.09</v>
      </c>
      <c r="R157" s="15">
        <f>$O157*$Q157</f>
        <v>0</v>
      </c>
    </row>
    <row r="158" spans="1:20" x14ac:dyDescent="0.2">
      <c r="A158" s="38" t="s">
        <v>144</v>
      </c>
      <c r="B158" s="38" t="s">
        <v>145</v>
      </c>
      <c r="C158" s="38" t="s">
        <v>144</v>
      </c>
      <c r="D158" s="38" t="s">
        <v>144</v>
      </c>
      <c r="E158" s="12">
        <v>19</v>
      </c>
      <c r="F158" s="12">
        <v>25</v>
      </c>
      <c r="G158" s="12">
        <v>5</v>
      </c>
      <c r="H158" s="12">
        <v>125</v>
      </c>
      <c r="I158" s="12"/>
      <c r="J158" s="12"/>
      <c r="K158" s="12"/>
      <c r="L158" s="12"/>
      <c r="M158" s="12"/>
      <c r="N158" s="12">
        <f>SUM(I158:M158)</f>
        <v>0</v>
      </c>
      <c r="O158" s="12">
        <f>$N158/$H158</f>
        <v>0</v>
      </c>
      <c r="P158" s="39"/>
      <c r="Q158" s="15">
        <v>0.15</v>
      </c>
      <c r="R158" s="15">
        <f>$O158*$Q158</f>
        <v>0</v>
      </c>
    </row>
    <row r="159" spans="1:20" x14ac:dyDescent="0.2">
      <c r="B159" s="3"/>
      <c r="I159" s="36">
        <f t="shared" ref="I159:M159" si="22">SUM(I157:I158)</f>
        <v>0</v>
      </c>
      <c r="J159" s="36">
        <f t="shared" si="22"/>
        <v>0</v>
      </c>
      <c r="K159" s="36">
        <f t="shared" si="22"/>
        <v>0</v>
      </c>
      <c r="L159" s="36">
        <f t="shared" si="22"/>
        <v>0</v>
      </c>
      <c r="M159" s="36">
        <f t="shared" si="22"/>
        <v>0</v>
      </c>
      <c r="N159" s="36">
        <f>SUBTOTAL(9,N157:N158)</f>
        <v>0</v>
      </c>
      <c r="O159" s="36">
        <f>SUBTOTAL(9,O157:O158)</f>
        <v>0</v>
      </c>
      <c r="P159" s="37"/>
      <c r="Q159" s="12"/>
      <c r="R159" s="33">
        <f>SUBTOTAL(9,R157:R158)</f>
        <v>0</v>
      </c>
    </row>
    <row r="160" spans="1:20" x14ac:dyDescent="0.2">
      <c r="B160" s="3"/>
      <c r="I160" s="40"/>
      <c r="J160" s="40"/>
      <c r="K160" s="40"/>
      <c r="L160" s="40"/>
      <c r="M160" s="40"/>
      <c r="N160" s="36">
        <v>0</v>
      </c>
      <c r="O160" s="36">
        <v>0</v>
      </c>
      <c r="P160" s="35"/>
      <c r="Q160" s="12"/>
      <c r="R160" s="33">
        <v>0</v>
      </c>
    </row>
  </sheetData>
  <autoFilter ref="D3:D153"/>
  <mergeCells count="10">
    <mergeCell ref="A153:H153"/>
    <mergeCell ref="G155:H155"/>
    <mergeCell ref="A1:D1"/>
    <mergeCell ref="A2:D2"/>
    <mergeCell ref="G3:H3"/>
    <mergeCell ref="N3:O3"/>
    <mergeCell ref="Q3:R3"/>
    <mergeCell ref="A117:B117"/>
    <mergeCell ref="A151:H151"/>
    <mergeCell ref="A152:H152"/>
  </mergeCells>
  <conditionalFormatting sqref="N5:N150">
    <cfRule type="cellIs" dxfId="17" priority="2" operator="greaterThan">
      <formula>10000</formula>
    </cfRule>
  </conditionalFormatting>
  <conditionalFormatting sqref="N118:N150">
    <cfRule type="cellIs" dxfId="16" priority="7" operator="greaterThan">
      <formula>2000</formula>
    </cfRule>
  </conditionalFormatting>
  <conditionalFormatting sqref="R5:R116">
    <cfRule type="cellIs" dxfId="15" priority="1" operator="greaterThan">
      <formula>10</formula>
    </cfRule>
  </conditionalFormatting>
  <pageMargins left="0.25" right="0.25" top="0.75" bottom="0.75" header="0.3" footer="0.3"/>
  <pageSetup paperSize="9" scale="77" fitToHeight="0" orientation="landscape" r:id="rId1"/>
  <headerFooter alignWithMargins="0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9">
    <pageSetUpPr fitToPage="1"/>
  </sheetPr>
  <dimension ref="A1:U160"/>
  <sheetViews>
    <sheetView zoomScaleNormal="100" workbookViewId="0">
      <pane xSplit="4" ySplit="4" topLeftCell="E5" activePane="bottomRight" state="frozen"/>
      <selection pane="topRight" activeCell="D1" sqref="D1"/>
      <selection pane="bottomLeft" activeCell="A4" sqref="A4"/>
      <selection pane="bottomRight" activeCell="E5" sqref="E5"/>
    </sheetView>
  </sheetViews>
  <sheetFormatPr defaultColWidth="9.140625" defaultRowHeight="12.75" x14ac:dyDescent="0.2"/>
  <cols>
    <col min="1" max="1" width="12.5703125" style="3" customWidth="1"/>
    <col min="2" max="2" width="14" style="41" customWidth="1"/>
    <col min="3" max="3" width="14" style="3" bestFit="1" customWidth="1"/>
    <col min="4" max="4" width="12.28515625" style="3" customWidth="1"/>
    <col min="5" max="5" width="7.85546875" style="3" customWidth="1"/>
    <col min="6" max="6" width="8.5703125" style="3" customWidth="1"/>
    <col min="7" max="7" width="6.140625" style="3" customWidth="1"/>
    <col min="8" max="8" width="6.42578125" style="3" customWidth="1"/>
    <col min="9" max="13" width="10.140625" style="3" customWidth="1"/>
    <col min="14" max="14" width="8.28515625" style="3" customWidth="1"/>
    <col min="15" max="15" width="10.7109375" style="3" bestFit="1" customWidth="1"/>
    <col min="16" max="16" width="8.28515625" style="3" bestFit="1" customWidth="1"/>
    <col min="17" max="18" width="9.42578125" style="3" customWidth="1"/>
    <col min="19" max="19" width="9.28515625" style="3" customWidth="1"/>
    <col min="20" max="16384" width="9.140625" style="3"/>
  </cols>
  <sheetData>
    <row r="1" spans="1:19" x14ac:dyDescent="0.2">
      <c r="A1" s="315" t="s">
        <v>281</v>
      </c>
      <c r="B1" s="315"/>
      <c r="C1" s="315"/>
      <c r="D1" s="315"/>
      <c r="I1" s="46" t="s">
        <v>303</v>
      </c>
      <c r="J1" s="46" t="s">
        <v>303</v>
      </c>
      <c r="K1" s="46" t="s">
        <v>307</v>
      </c>
      <c r="L1" s="46" t="s">
        <v>312</v>
      </c>
      <c r="M1" s="46"/>
    </row>
    <row r="2" spans="1:19" x14ac:dyDescent="0.2">
      <c r="A2" s="316" t="s">
        <v>311</v>
      </c>
      <c r="B2" s="317"/>
      <c r="C2" s="317"/>
      <c r="D2" s="317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30"/>
    </row>
    <row r="3" spans="1:19" x14ac:dyDescent="0.2">
      <c r="A3" s="4" t="s">
        <v>0</v>
      </c>
      <c r="B3" s="4" t="s">
        <v>1</v>
      </c>
      <c r="C3" s="4" t="s">
        <v>2</v>
      </c>
      <c r="D3" s="4" t="s">
        <v>274</v>
      </c>
      <c r="E3" s="4" t="s">
        <v>3</v>
      </c>
      <c r="F3" s="4" t="s">
        <v>4</v>
      </c>
      <c r="G3" s="300" t="s">
        <v>5</v>
      </c>
      <c r="H3" s="301"/>
      <c r="I3" s="50" t="s">
        <v>286</v>
      </c>
      <c r="J3" s="50" t="s">
        <v>288</v>
      </c>
      <c r="K3" s="50" t="s">
        <v>290</v>
      </c>
      <c r="L3" s="50" t="s">
        <v>304</v>
      </c>
      <c r="M3" s="50" t="s">
        <v>308</v>
      </c>
      <c r="N3" s="5"/>
      <c r="O3" s="300" t="s">
        <v>6</v>
      </c>
      <c r="P3" s="301"/>
      <c r="Q3" s="6"/>
      <c r="R3" s="300" t="s">
        <v>7</v>
      </c>
      <c r="S3" s="301"/>
    </row>
    <row r="4" spans="1:19" x14ac:dyDescent="0.2">
      <c r="A4" s="37" t="s">
        <v>8</v>
      </c>
      <c r="B4" s="37"/>
      <c r="C4" s="49"/>
      <c r="D4" s="49"/>
      <c r="E4" s="7" t="s">
        <v>9</v>
      </c>
      <c r="F4" s="36" t="s">
        <v>10</v>
      </c>
      <c r="G4" s="8" t="s">
        <v>11</v>
      </c>
      <c r="H4" s="8" t="s">
        <v>12</v>
      </c>
      <c r="I4" s="36" t="s">
        <v>287</v>
      </c>
      <c r="J4" s="36" t="s">
        <v>289</v>
      </c>
      <c r="K4" s="36" t="s">
        <v>291</v>
      </c>
      <c r="L4" s="36" t="s">
        <v>305</v>
      </c>
      <c r="M4" s="36" t="s">
        <v>309</v>
      </c>
      <c r="N4" s="36"/>
      <c r="O4" s="8" t="s">
        <v>13</v>
      </c>
      <c r="P4" s="8" t="s">
        <v>12</v>
      </c>
      <c r="Q4" s="9"/>
      <c r="R4" s="10" t="s">
        <v>14</v>
      </c>
      <c r="S4" s="10" t="s">
        <v>15</v>
      </c>
    </row>
    <row r="5" spans="1:19" x14ac:dyDescent="0.2">
      <c r="A5" s="11" t="s">
        <v>146</v>
      </c>
      <c r="B5" s="11" t="s">
        <v>147</v>
      </c>
      <c r="C5" s="11" t="s">
        <v>146</v>
      </c>
      <c r="D5" s="11" t="s">
        <v>275</v>
      </c>
      <c r="E5" s="12">
        <v>15</v>
      </c>
      <c r="F5" s="12">
        <v>1800</v>
      </c>
      <c r="G5" s="12">
        <v>10</v>
      </c>
      <c r="H5" s="12">
        <v>50</v>
      </c>
      <c r="I5" s="36"/>
      <c r="J5" s="36"/>
      <c r="K5" s="36"/>
      <c r="L5" s="36"/>
      <c r="M5" s="36"/>
      <c r="N5" s="13"/>
      <c r="O5" s="12">
        <f t="shared" ref="O5:O20" si="0">SUM(I5:N5)</f>
        <v>0</v>
      </c>
      <c r="P5" s="12">
        <f t="shared" ref="P5:P20" si="1">$O5/$H5</f>
        <v>0</v>
      </c>
      <c r="Q5" s="14"/>
      <c r="R5" s="15">
        <v>0.06</v>
      </c>
      <c r="S5" s="15">
        <f t="shared" ref="S5:S20" si="2">$P5*$R5</f>
        <v>0</v>
      </c>
    </row>
    <row r="6" spans="1:19" x14ac:dyDescent="0.2">
      <c r="A6" s="16" t="s">
        <v>244</v>
      </c>
      <c r="B6" s="16" t="s">
        <v>147</v>
      </c>
      <c r="C6" s="16" t="s">
        <v>245</v>
      </c>
      <c r="D6" s="16" t="s">
        <v>276</v>
      </c>
      <c r="E6" s="12">
        <v>15</v>
      </c>
      <c r="F6" s="12">
        <v>1800</v>
      </c>
      <c r="G6" s="12">
        <v>10</v>
      </c>
      <c r="H6" s="12">
        <v>50</v>
      </c>
      <c r="I6" s="36"/>
      <c r="J6" s="36"/>
      <c r="K6" s="36"/>
      <c r="L6" s="36"/>
      <c r="M6" s="36"/>
      <c r="N6" s="13"/>
      <c r="O6" s="12">
        <f t="shared" si="0"/>
        <v>0</v>
      </c>
      <c r="P6" s="12">
        <f t="shared" si="1"/>
        <v>0</v>
      </c>
      <c r="Q6" s="14"/>
      <c r="R6" s="15">
        <v>0.06</v>
      </c>
      <c r="S6" s="15">
        <f t="shared" si="2"/>
        <v>0</v>
      </c>
    </row>
    <row r="7" spans="1:19" x14ac:dyDescent="0.2">
      <c r="A7" s="11" t="s">
        <v>148</v>
      </c>
      <c r="B7" s="11" t="s">
        <v>149</v>
      </c>
      <c r="C7" s="11" t="s">
        <v>148</v>
      </c>
      <c r="D7" s="11" t="s">
        <v>275</v>
      </c>
      <c r="E7" s="12">
        <v>15</v>
      </c>
      <c r="F7" s="12">
        <v>1524</v>
      </c>
      <c r="G7" s="12">
        <v>10</v>
      </c>
      <c r="H7" s="12">
        <v>50</v>
      </c>
      <c r="I7" s="36"/>
      <c r="J7" s="36"/>
      <c r="K7" s="36"/>
      <c r="L7" s="36"/>
      <c r="M7" s="36"/>
      <c r="N7" s="13"/>
      <c r="O7" s="12">
        <f t="shared" si="0"/>
        <v>0</v>
      </c>
      <c r="P7" s="12">
        <f t="shared" si="1"/>
        <v>0</v>
      </c>
      <c r="Q7" s="14"/>
      <c r="R7" s="15">
        <v>0.05</v>
      </c>
      <c r="S7" s="15">
        <f t="shared" si="2"/>
        <v>0</v>
      </c>
    </row>
    <row r="8" spans="1:19" x14ac:dyDescent="0.2">
      <c r="A8" s="16" t="s">
        <v>246</v>
      </c>
      <c r="B8" s="16" t="s">
        <v>149</v>
      </c>
      <c r="C8" s="16" t="s">
        <v>247</v>
      </c>
      <c r="D8" s="16" t="s">
        <v>276</v>
      </c>
      <c r="E8" s="12">
        <v>15</v>
      </c>
      <c r="F8" s="12">
        <v>1500</v>
      </c>
      <c r="G8" s="12">
        <v>10</v>
      </c>
      <c r="H8" s="12">
        <v>50</v>
      </c>
      <c r="I8" s="36"/>
      <c r="J8" s="36"/>
      <c r="K8" s="36"/>
      <c r="L8" s="36"/>
      <c r="M8" s="36"/>
      <c r="N8" s="13"/>
      <c r="O8" s="12">
        <f t="shared" si="0"/>
        <v>0</v>
      </c>
      <c r="P8" s="12">
        <f t="shared" si="1"/>
        <v>0</v>
      </c>
      <c r="Q8" s="14"/>
      <c r="R8" s="15">
        <v>0.05</v>
      </c>
      <c r="S8" s="15">
        <f t="shared" si="2"/>
        <v>0</v>
      </c>
    </row>
    <row r="9" spans="1:19" x14ac:dyDescent="0.2">
      <c r="A9" s="11" t="s">
        <v>16</v>
      </c>
      <c r="B9" s="11" t="s">
        <v>17</v>
      </c>
      <c r="C9" s="11" t="s">
        <v>16</v>
      </c>
      <c r="D9" s="11" t="s">
        <v>275</v>
      </c>
      <c r="E9" s="12">
        <v>15</v>
      </c>
      <c r="F9" s="12">
        <v>1220</v>
      </c>
      <c r="G9" s="12">
        <v>10</v>
      </c>
      <c r="H9" s="12">
        <v>50</v>
      </c>
      <c r="I9" s="36"/>
      <c r="J9" s="36"/>
      <c r="K9" s="36">
        <v>2000</v>
      </c>
      <c r="L9" s="36">
        <v>2000</v>
      </c>
      <c r="M9" s="36">
        <v>2000</v>
      </c>
      <c r="N9" s="13"/>
      <c r="O9" s="12">
        <f t="shared" si="0"/>
        <v>6000</v>
      </c>
      <c r="P9" s="12">
        <f t="shared" si="1"/>
        <v>120</v>
      </c>
      <c r="Q9" s="14"/>
      <c r="R9" s="15">
        <v>0.04</v>
      </c>
      <c r="S9" s="15">
        <f t="shared" si="2"/>
        <v>4.8</v>
      </c>
    </row>
    <row r="10" spans="1:19" x14ac:dyDescent="0.2">
      <c r="A10" s="16" t="s">
        <v>18</v>
      </c>
      <c r="B10" s="16" t="s">
        <v>17</v>
      </c>
      <c r="C10" s="16" t="s">
        <v>19</v>
      </c>
      <c r="D10" s="16" t="s">
        <v>276</v>
      </c>
      <c r="E10" s="12">
        <v>15</v>
      </c>
      <c r="F10" s="12">
        <v>1200</v>
      </c>
      <c r="G10" s="12">
        <v>10</v>
      </c>
      <c r="H10" s="12">
        <v>50</v>
      </c>
      <c r="I10" s="36"/>
      <c r="J10" s="36"/>
      <c r="K10" s="36"/>
      <c r="L10" s="36"/>
      <c r="M10" s="36"/>
      <c r="N10" s="13"/>
      <c r="O10" s="12">
        <f t="shared" si="0"/>
        <v>0</v>
      </c>
      <c r="P10" s="12">
        <f t="shared" si="1"/>
        <v>0</v>
      </c>
      <c r="Q10" s="14"/>
      <c r="R10" s="15">
        <v>0.04</v>
      </c>
      <c r="S10" s="15">
        <f t="shared" si="2"/>
        <v>0</v>
      </c>
    </row>
    <row r="11" spans="1:19" x14ac:dyDescent="0.2">
      <c r="A11" s="11" t="s">
        <v>20</v>
      </c>
      <c r="B11" s="11" t="s">
        <v>21</v>
      </c>
      <c r="C11" s="11" t="s">
        <v>20</v>
      </c>
      <c r="D11" s="11" t="s">
        <v>275</v>
      </c>
      <c r="E11" s="12">
        <v>15</v>
      </c>
      <c r="F11" s="12">
        <v>915</v>
      </c>
      <c r="G11" s="12">
        <v>10</v>
      </c>
      <c r="H11" s="12">
        <v>100</v>
      </c>
      <c r="I11" s="36"/>
      <c r="J11" s="36"/>
      <c r="K11" s="36">
        <v>1900</v>
      </c>
      <c r="L11" s="36">
        <v>2000</v>
      </c>
      <c r="M11" s="36">
        <v>2000</v>
      </c>
      <c r="N11" s="13"/>
      <c r="O11" s="12">
        <f t="shared" si="0"/>
        <v>5900</v>
      </c>
      <c r="P11" s="12">
        <f t="shared" si="1"/>
        <v>59</v>
      </c>
      <c r="Q11" s="14"/>
      <c r="R11" s="15">
        <v>0.05</v>
      </c>
      <c r="S11" s="15">
        <f t="shared" si="2"/>
        <v>2.95</v>
      </c>
    </row>
    <row r="12" spans="1:19" x14ac:dyDescent="0.2">
      <c r="A12" s="16" t="s">
        <v>22</v>
      </c>
      <c r="B12" s="16" t="s">
        <v>21</v>
      </c>
      <c r="C12" s="16" t="s">
        <v>23</v>
      </c>
      <c r="D12" s="16" t="s">
        <v>276</v>
      </c>
      <c r="E12" s="12">
        <v>15</v>
      </c>
      <c r="F12" s="12">
        <v>900</v>
      </c>
      <c r="G12" s="12">
        <v>10</v>
      </c>
      <c r="H12" s="12">
        <v>100</v>
      </c>
      <c r="I12" s="36"/>
      <c r="J12" s="36"/>
      <c r="K12" s="36"/>
      <c r="L12" s="36"/>
      <c r="M12" s="36"/>
      <c r="N12" s="13"/>
      <c r="O12" s="12">
        <f t="shared" si="0"/>
        <v>0</v>
      </c>
      <c r="P12" s="12">
        <f t="shared" si="1"/>
        <v>0</v>
      </c>
      <c r="Q12" s="14"/>
      <c r="R12" s="15">
        <v>0.05</v>
      </c>
      <c r="S12" s="15">
        <f t="shared" si="2"/>
        <v>0</v>
      </c>
    </row>
    <row r="13" spans="1:19" x14ac:dyDescent="0.2">
      <c r="A13" s="13" t="s">
        <v>166</v>
      </c>
      <c r="B13" s="13" t="s">
        <v>21</v>
      </c>
      <c r="C13" s="13">
        <v>90441800</v>
      </c>
      <c r="D13" s="36" t="s">
        <v>277</v>
      </c>
      <c r="E13" s="12" t="s">
        <v>167</v>
      </c>
      <c r="F13" s="12">
        <v>900</v>
      </c>
      <c r="G13" s="12">
        <v>10</v>
      </c>
      <c r="H13" s="12">
        <v>100</v>
      </c>
      <c r="I13" s="36"/>
      <c r="J13" s="36"/>
      <c r="K13" s="36">
        <v>1600</v>
      </c>
      <c r="L13" s="36"/>
      <c r="M13" s="36"/>
      <c r="N13" s="13"/>
      <c r="O13" s="12">
        <f t="shared" si="0"/>
        <v>1600</v>
      </c>
      <c r="P13" s="12">
        <f t="shared" si="1"/>
        <v>16</v>
      </c>
      <c r="Q13" s="14"/>
      <c r="R13" s="15">
        <v>0.05</v>
      </c>
      <c r="S13" s="15">
        <f t="shared" si="2"/>
        <v>0.8</v>
      </c>
    </row>
    <row r="14" spans="1:19" x14ac:dyDescent="0.2">
      <c r="A14" s="11" t="s">
        <v>150</v>
      </c>
      <c r="B14" s="11" t="s">
        <v>151</v>
      </c>
      <c r="C14" s="11" t="s">
        <v>150</v>
      </c>
      <c r="D14" s="11" t="s">
        <v>275</v>
      </c>
      <c r="E14" s="12">
        <v>15</v>
      </c>
      <c r="F14" s="12">
        <v>760</v>
      </c>
      <c r="G14" s="12">
        <v>10</v>
      </c>
      <c r="H14" s="12">
        <v>100</v>
      </c>
      <c r="I14" s="36"/>
      <c r="J14" s="36"/>
      <c r="K14" s="36"/>
      <c r="L14" s="36"/>
      <c r="M14" s="36"/>
      <c r="N14" s="13"/>
      <c r="O14" s="12">
        <f t="shared" si="0"/>
        <v>0</v>
      </c>
      <c r="P14" s="12">
        <f t="shared" si="1"/>
        <v>0</v>
      </c>
      <c r="Q14" s="14"/>
      <c r="R14" s="15">
        <v>0.04</v>
      </c>
      <c r="S14" s="15">
        <f t="shared" si="2"/>
        <v>0</v>
      </c>
    </row>
    <row r="15" spans="1:19" x14ac:dyDescent="0.2">
      <c r="A15" s="16" t="s">
        <v>152</v>
      </c>
      <c r="B15" s="16" t="s">
        <v>151</v>
      </c>
      <c r="C15" s="16" t="s">
        <v>153</v>
      </c>
      <c r="D15" s="16" t="s">
        <v>276</v>
      </c>
      <c r="E15" s="12">
        <v>15</v>
      </c>
      <c r="F15" s="12">
        <v>750</v>
      </c>
      <c r="G15" s="12">
        <v>10</v>
      </c>
      <c r="H15" s="12">
        <v>100</v>
      </c>
      <c r="I15" s="36"/>
      <c r="J15" s="36"/>
      <c r="K15" s="36"/>
      <c r="L15" s="36"/>
      <c r="M15" s="36"/>
      <c r="N15" s="13"/>
      <c r="O15" s="12">
        <f t="shared" si="0"/>
        <v>0</v>
      </c>
      <c r="P15" s="12">
        <f t="shared" si="1"/>
        <v>0</v>
      </c>
      <c r="Q15" s="14"/>
      <c r="R15" s="15">
        <v>0.04</v>
      </c>
      <c r="S15" s="15">
        <f t="shared" si="2"/>
        <v>0</v>
      </c>
    </row>
    <row r="16" spans="1:19" x14ac:dyDescent="0.2">
      <c r="A16" s="11" t="s">
        <v>24</v>
      </c>
      <c r="B16" s="11" t="s">
        <v>25</v>
      </c>
      <c r="C16" s="11" t="s">
        <v>24</v>
      </c>
      <c r="D16" s="11" t="s">
        <v>275</v>
      </c>
      <c r="E16" s="12">
        <v>15</v>
      </c>
      <c r="F16" s="12">
        <v>610</v>
      </c>
      <c r="G16" s="12">
        <v>10</v>
      </c>
      <c r="H16" s="12">
        <v>100</v>
      </c>
      <c r="I16" s="36"/>
      <c r="J16" s="36"/>
      <c r="K16" s="36">
        <v>4500</v>
      </c>
      <c r="L16" s="36"/>
      <c r="M16" s="36">
        <v>2000</v>
      </c>
      <c r="N16" s="13"/>
      <c r="O16" s="12">
        <f t="shared" si="0"/>
        <v>6500</v>
      </c>
      <c r="P16" s="12">
        <f t="shared" si="1"/>
        <v>65</v>
      </c>
      <c r="Q16" s="14"/>
      <c r="R16" s="15">
        <v>0.04</v>
      </c>
      <c r="S16" s="15">
        <f t="shared" si="2"/>
        <v>2.6</v>
      </c>
    </row>
    <row r="17" spans="1:21" x14ac:dyDescent="0.2">
      <c r="A17" s="36" t="s">
        <v>168</v>
      </c>
      <c r="B17" s="36" t="s">
        <v>25</v>
      </c>
      <c r="C17" s="36">
        <v>90441600</v>
      </c>
      <c r="D17" s="36" t="s">
        <v>277</v>
      </c>
      <c r="E17" s="12" t="s">
        <v>167</v>
      </c>
      <c r="F17" s="12">
        <v>600</v>
      </c>
      <c r="G17" s="12">
        <v>10</v>
      </c>
      <c r="H17" s="12">
        <v>100</v>
      </c>
      <c r="I17" s="36"/>
      <c r="J17" s="36"/>
      <c r="K17" s="36"/>
      <c r="L17" s="36"/>
      <c r="M17" s="36"/>
      <c r="N17" s="13"/>
      <c r="O17" s="12">
        <f t="shared" si="0"/>
        <v>0</v>
      </c>
      <c r="P17" s="12">
        <f t="shared" si="1"/>
        <v>0</v>
      </c>
      <c r="Q17" s="14"/>
      <c r="R17" s="15">
        <v>0.04</v>
      </c>
      <c r="S17" s="15">
        <f t="shared" si="2"/>
        <v>0</v>
      </c>
    </row>
    <row r="18" spans="1:21" x14ac:dyDescent="0.2">
      <c r="A18" s="11" t="s">
        <v>26</v>
      </c>
      <c r="B18" s="11" t="s">
        <v>27</v>
      </c>
      <c r="C18" s="11" t="s">
        <v>26</v>
      </c>
      <c r="D18" s="11" t="s">
        <v>275</v>
      </c>
      <c r="E18" s="12">
        <v>15</v>
      </c>
      <c r="F18" s="12">
        <v>457</v>
      </c>
      <c r="G18" s="12">
        <v>10</v>
      </c>
      <c r="H18" s="12">
        <v>200</v>
      </c>
      <c r="I18" s="36">
        <v>1400</v>
      </c>
      <c r="J18" s="36">
        <v>2000</v>
      </c>
      <c r="K18" s="36">
        <v>5000</v>
      </c>
      <c r="L18" s="36">
        <v>2000</v>
      </c>
      <c r="M18" s="36">
        <v>2000</v>
      </c>
      <c r="N18" s="13"/>
      <c r="O18" s="12">
        <f t="shared" si="0"/>
        <v>12400</v>
      </c>
      <c r="P18" s="12">
        <f t="shared" si="1"/>
        <v>62</v>
      </c>
      <c r="Q18" s="14"/>
      <c r="R18" s="15">
        <v>0.05</v>
      </c>
      <c r="S18" s="15">
        <f t="shared" si="2"/>
        <v>3.1</v>
      </c>
    </row>
    <row r="19" spans="1:21" x14ac:dyDescent="0.2">
      <c r="A19" s="36" t="s">
        <v>169</v>
      </c>
      <c r="B19" s="36" t="s">
        <v>27</v>
      </c>
      <c r="C19" s="36">
        <v>90441400</v>
      </c>
      <c r="D19" s="36" t="s">
        <v>277</v>
      </c>
      <c r="E19" s="12" t="s">
        <v>167</v>
      </c>
      <c r="F19" s="12">
        <v>450</v>
      </c>
      <c r="G19" s="12">
        <v>10</v>
      </c>
      <c r="H19" s="12">
        <v>200</v>
      </c>
      <c r="I19" s="36"/>
      <c r="J19" s="36"/>
      <c r="K19" s="36">
        <v>5000</v>
      </c>
      <c r="L19" s="36"/>
      <c r="M19" s="36"/>
      <c r="N19" s="13"/>
      <c r="O19" s="12">
        <f t="shared" si="0"/>
        <v>5000</v>
      </c>
      <c r="P19" s="12">
        <f t="shared" si="1"/>
        <v>25</v>
      </c>
      <c r="Q19" s="14"/>
      <c r="R19" s="15">
        <v>0.05</v>
      </c>
      <c r="S19" s="15">
        <f t="shared" si="2"/>
        <v>1.25</v>
      </c>
    </row>
    <row r="20" spans="1:21" x14ac:dyDescent="0.2">
      <c r="A20" s="11" t="s">
        <v>258</v>
      </c>
      <c r="B20" s="11" t="s">
        <v>259</v>
      </c>
      <c r="C20" s="11" t="s">
        <v>258</v>
      </c>
      <c r="D20" s="11" t="s">
        <v>275</v>
      </c>
      <c r="E20" s="12">
        <v>15</v>
      </c>
      <c r="F20" s="12">
        <v>375</v>
      </c>
      <c r="G20" s="12">
        <v>10</v>
      </c>
      <c r="H20" s="12">
        <v>200</v>
      </c>
      <c r="I20" s="36">
        <v>400</v>
      </c>
      <c r="J20" s="36"/>
      <c r="K20" s="36"/>
      <c r="L20" s="36"/>
      <c r="M20" s="36"/>
      <c r="N20" s="13"/>
      <c r="O20" s="12">
        <f t="shared" si="0"/>
        <v>400</v>
      </c>
      <c r="P20" s="12">
        <f t="shared" si="1"/>
        <v>2</v>
      </c>
      <c r="Q20" s="14"/>
      <c r="R20" s="15">
        <v>0.06</v>
      </c>
      <c r="S20" s="15">
        <f t="shared" si="2"/>
        <v>0.12</v>
      </c>
      <c r="T20" s="43">
        <f>SUM(S5:S20)</f>
        <v>15.62</v>
      </c>
      <c r="U20" s="3">
        <f>T20*100/$T$151</f>
        <v>17.958151299149232</v>
      </c>
    </row>
    <row r="21" spans="1:21" ht="15" x14ac:dyDescent="0.2">
      <c r="A21" s="17" t="s">
        <v>28</v>
      </c>
      <c r="B21" s="17"/>
      <c r="C21" s="18"/>
      <c r="D21" s="18"/>
      <c r="E21" s="19"/>
      <c r="F21" s="12"/>
      <c r="G21" s="20"/>
      <c r="H21" s="20"/>
      <c r="I21" s="36"/>
      <c r="J21" s="36"/>
      <c r="K21" s="36"/>
      <c r="L21" s="36"/>
      <c r="M21" s="36"/>
      <c r="N21" s="21"/>
      <c r="O21" s="12"/>
      <c r="P21" s="12"/>
      <c r="Q21" s="14"/>
      <c r="R21" s="12"/>
      <c r="S21" s="15"/>
    </row>
    <row r="22" spans="1:21" x14ac:dyDescent="0.2">
      <c r="A22" s="11" t="s">
        <v>242</v>
      </c>
      <c r="B22" s="11" t="s">
        <v>243</v>
      </c>
      <c r="C22" s="11" t="s">
        <v>242</v>
      </c>
      <c r="D22" s="11" t="s">
        <v>275</v>
      </c>
      <c r="E22" s="12">
        <v>20</v>
      </c>
      <c r="F22" s="12">
        <v>2400</v>
      </c>
      <c r="G22" s="12">
        <v>10</v>
      </c>
      <c r="H22" s="12">
        <v>50</v>
      </c>
      <c r="I22" s="36"/>
      <c r="J22" s="36"/>
      <c r="K22" s="36"/>
      <c r="L22" s="36"/>
      <c r="M22" s="36"/>
      <c r="N22" s="13"/>
      <c r="O22" s="12">
        <f t="shared" ref="O22:O44" si="3">SUM(I22:N22)</f>
        <v>0</v>
      </c>
      <c r="P22" s="12">
        <f t="shared" ref="P22:P44" si="4">$O22/$H22</f>
        <v>0</v>
      </c>
      <c r="Q22" s="14"/>
      <c r="R22" s="15">
        <v>7.0000000000000007E-2</v>
      </c>
      <c r="S22" s="15">
        <f t="shared" ref="S22:S44" si="5">$P22*$R22</f>
        <v>0</v>
      </c>
    </row>
    <row r="23" spans="1:21" x14ac:dyDescent="0.2">
      <c r="A23" s="11" t="s">
        <v>212</v>
      </c>
      <c r="B23" s="11" t="s">
        <v>213</v>
      </c>
      <c r="C23" s="11" t="s">
        <v>212</v>
      </c>
      <c r="D23" s="11" t="s">
        <v>275</v>
      </c>
      <c r="E23" s="12">
        <v>20</v>
      </c>
      <c r="F23" s="12">
        <v>2100</v>
      </c>
      <c r="G23" s="12">
        <v>10</v>
      </c>
      <c r="H23" s="12">
        <v>50</v>
      </c>
      <c r="I23" s="36"/>
      <c r="J23" s="36"/>
      <c r="K23" s="36"/>
      <c r="L23" s="36"/>
      <c r="M23" s="36"/>
      <c r="N23" s="13"/>
      <c r="O23" s="12">
        <f t="shared" si="3"/>
        <v>0</v>
      </c>
      <c r="P23" s="12">
        <f t="shared" si="4"/>
        <v>0</v>
      </c>
      <c r="Q23" s="14"/>
      <c r="R23" s="15">
        <v>7.0000000000000007E-2</v>
      </c>
      <c r="S23" s="15">
        <f t="shared" si="5"/>
        <v>0</v>
      </c>
    </row>
    <row r="24" spans="1:21" x14ac:dyDescent="0.2">
      <c r="A24" s="22" t="s">
        <v>248</v>
      </c>
      <c r="B24" s="22" t="s">
        <v>213</v>
      </c>
      <c r="C24" s="22" t="s">
        <v>249</v>
      </c>
      <c r="D24" s="22" t="s">
        <v>276</v>
      </c>
      <c r="E24" s="12">
        <v>20</v>
      </c>
      <c r="F24" s="12">
        <v>2100</v>
      </c>
      <c r="G24" s="12">
        <v>10</v>
      </c>
      <c r="H24" s="12">
        <v>50</v>
      </c>
      <c r="I24" s="36"/>
      <c r="J24" s="36"/>
      <c r="K24" s="36"/>
      <c r="L24" s="36"/>
      <c r="M24" s="36"/>
      <c r="N24" s="13"/>
      <c r="O24" s="12">
        <f t="shared" si="3"/>
        <v>0</v>
      </c>
      <c r="P24" s="12">
        <f t="shared" si="4"/>
        <v>0</v>
      </c>
      <c r="Q24" s="14"/>
      <c r="R24" s="15">
        <v>7.0000000000000007E-2</v>
      </c>
      <c r="S24" s="15">
        <f t="shared" si="5"/>
        <v>0</v>
      </c>
    </row>
    <row r="25" spans="1:21" x14ac:dyDescent="0.2">
      <c r="A25" s="11" t="s">
        <v>214</v>
      </c>
      <c r="B25" s="11" t="s">
        <v>30</v>
      </c>
      <c r="C25" s="11" t="s">
        <v>214</v>
      </c>
      <c r="D25" s="11" t="s">
        <v>275</v>
      </c>
      <c r="E25" s="12">
        <v>20</v>
      </c>
      <c r="F25" s="12">
        <v>1800</v>
      </c>
      <c r="G25" s="12">
        <v>10</v>
      </c>
      <c r="H25" s="12">
        <v>50</v>
      </c>
      <c r="I25" s="36"/>
      <c r="J25" s="36"/>
      <c r="K25" s="36"/>
      <c r="L25" s="36"/>
      <c r="M25" s="36"/>
      <c r="N25" s="13"/>
      <c r="O25" s="12">
        <f t="shared" si="3"/>
        <v>0</v>
      </c>
      <c r="P25" s="12">
        <f t="shared" si="4"/>
        <v>0</v>
      </c>
      <c r="Q25" s="14"/>
      <c r="R25" s="15">
        <v>0.09</v>
      </c>
      <c r="S25" s="15">
        <f t="shared" si="5"/>
        <v>0</v>
      </c>
    </row>
    <row r="26" spans="1:21" x14ac:dyDescent="0.2">
      <c r="A26" s="22" t="s">
        <v>29</v>
      </c>
      <c r="B26" s="22" t="s">
        <v>30</v>
      </c>
      <c r="C26" s="22" t="s">
        <v>31</v>
      </c>
      <c r="D26" s="22" t="s">
        <v>276</v>
      </c>
      <c r="E26" s="12">
        <v>20</v>
      </c>
      <c r="F26" s="12">
        <v>1800</v>
      </c>
      <c r="G26" s="12">
        <v>10</v>
      </c>
      <c r="H26" s="12">
        <v>50</v>
      </c>
      <c r="I26" s="36"/>
      <c r="J26" s="36"/>
      <c r="K26" s="36"/>
      <c r="L26" s="36"/>
      <c r="M26" s="36"/>
      <c r="N26" s="13"/>
      <c r="O26" s="12">
        <f t="shared" si="3"/>
        <v>0</v>
      </c>
      <c r="P26" s="12">
        <f t="shared" si="4"/>
        <v>0</v>
      </c>
      <c r="Q26" s="14"/>
      <c r="R26" s="15">
        <v>0.09</v>
      </c>
      <c r="S26" s="15">
        <f t="shared" si="5"/>
        <v>0</v>
      </c>
    </row>
    <row r="27" spans="1:21" x14ac:dyDescent="0.2">
      <c r="A27" s="11" t="s">
        <v>32</v>
      </c>
      <c r="B27" s="11" t="s">
        <v>33</v>
      </c>
      <c r="C27" s="11" t="s">
        <v>32</v>
      </c>
      <c r="D27" s="11" t="s">
        <v>275</v>
      </c>
      <c r="E27" s="12">
        <v>20</v>
      </c>
      <c r="F27" s="12">
        <v>1524</v>
      </c>
      <c r="G27" s="12">
        <v>10</v>
      </c>
      <c r="H27" s="12">
        <v>50</v>
      </c>
      <c r="I27" s="36"/>
      <c r="J27" s="36"/>
      <c r="K27" s="36"/>
      <c r="L27" s="36"/>
      <c r="M27" s="36"/>
      <c r="N27" s="13"/>
      <c r="O27" s="12">
        <f t="shared" si="3"/>
        <v>0</v>
      </c>
      <c r="P27" s="12">
        <f t="shared" si="4"/>
        <v>0</v>
      </c>
      <c r="Q27" s="14"/>
      <c r="R27" s="15">
        <v>7.0000000000000007E-2</v>
      </c>
      <c r="S27" s="15">
        <f t="shared" si="5"/>
        <v>0</v>
      </c>
    </row>
    <row r="28" spans="1:21" x14ac:dyDescent="0.2">
      <c r="A28" s="23" t="s">
        <v>34</v>
      </c>
      <c r="B28" s="11" t="s">
        <v>35</v>
      </c>
      <c r="C28" s="11" t="s">
        <v>34</v>
      </c>
      <c r="D28" s="11" t="s">
        <v>275</v>
      </c>
      <c r="E28" s="12">
        <v>20</v>
      </c>
      <c r="F28" s="12">
        <v>1220</v>
      </c>
      <c r="G28" s="12">
        <v>10</v>
      </c>
      <c r="H28" s="12">
        <v>50</v>
      </c>
      <c r="I28" s="36">
        <v>100</v>
      </c>
      <c r="J28" s="36"/>
      <c r="K28" s="36">
        <v>2000</v>
      </c>
      <c r="L28" s="36">
        <v>1000</v>
      </c>
      <c r="M28" s="36">
        <v>1000</v>
      </c>
      <c r="N28" s="13"/>
      <c r="O28" s="12">
        <f t="shared" si="3"/>
        <v>4100</v>
      </c>
      <c r="P28" s="12">
        <f t="shared" si="4"/>
        <v>82</v>
      </c>
      <c r="Q28" s="14"/>
      <c r="R28" s="15">
        <v>0.06</v>
      </c>
      <c r="S28" s="15">
        <f t="shared" si="5"/>
        <v>4.92</v>
      </c>
    </row>
    <row r="29" spans="1:21" x14ac:dyDescent="0.2">
      <c r="A29" s="16" t="s">
        <v>36</v>
      </c>
      <c r="B29" s="16" t="s">
        <v>35</v>
      </c>
      <c r="C29" s="16" t="s">
        <v>37</v>
      </c>
      <c r="D29" s="16" t="s">
        <v>276</v>
      </c>
      <c r="E29" s="12">
        <v>20</v>
      </c>
      <c r="F29" s="12">
        <v>1200</v>
      </c>
      <c r="G29" s="12">
        <v>10</v>
      </c>
      <c r="H29" s="12">
        <v>50</v>
      </c>
      <c r="I29" s="36"/>
      <c r="J29" s="36"/>
      <c r="K29" s="36"/>
      <c r="L29" s="36"/>
      <c r="M29" s="36"/>
      <c r="N29" s="13"/>
      <c r="O29" s="12">
        <f t="shared" si="3"/>
        <v>0</v>
      </c>
      <c r="P29" s="12">
        <f t="shared" si="4"/>
        <v>0</v>
      </c>
      <c r="Q29" s="14"/>
      <c r="R29" s="15">
        <v>0.06</v>
      </c>
      <c r="S29" s="15">
        <f t="shared" si="5"/>
        <v>0</v>
      </c>
    </row>
    <row r="30" spans="1:21" x14ac:dyDescent="0.2">
      <c r="A30" s="11" t="s">
        <v>38</v>
      </c>
      <c r="B30" s="11" t="s">
        <v>39</v>
      </c>
      <c r="C30" s="11" t="s">
        <v>38</v>
      </c>
      <c r="D30" s="11" t="s">
        <v>275</v>
      </c>
      <c r="E30" s="12">
        <v>20</v>
      </c>
      <c r="F30" s="12">
        <v>915</v>
      </c>
      <c r="G30" s="12">
        <v>10</v>
      </c>
      <c r="H30" s="12">
        <v>50</v>
      </c>
      <c r="I30" s="36"/>
      <c r="J30" s="36"/>
      <c r="K30" s="36">
        <v>1950</v>
      </c>
      <c r="L30" s="36">
        <v>1000</v>
      </c>
      <c r="M30" s="36">
        <v>1000</v>
      </c>
      <c r="N30" s="13"/>
      <c r="O30" s="12">
        <f t="shared" si="3"/>
        <v>3950</v>
      </c>
      <c r="P30" s="12">
        <f t="shared" si="4"/>
        <v>79</v>
      </c>
      <c r="Q30" s="14"/>
      <c r="R30" s="15">
        <v>0.04</v>
      </c>
      <c r="S30" s="15">
        <f t="shared" si="5"/>
        <v>3.16</v>
      </c>
    </row>
    <row r="31" spans="1:21" x14ac:dyDescent="0.2">
      <c r="A31" s="16" t="s">
        <v>40</v>
      </c>
      <c r="B31" s="16" t="s">
        <v>39</v>
      </c>
      <c r="C31" s="16" t="s">
        <v>41</v>
      </c>
      <c r="D31" s="16" t="s">
        <v>276</v>
      </c>
      <c r="E31" s="12">
        <v>20</v>
      </c>
      <c r="F31" s="12">
        <v>900</v>
      </c>
      <c r="G31" s="12">
        <v>10</v>
      </c>
      <c r="H31" s="12">
        <v>50</v>
      </c>
      <c r="I31" s="36"/>
      <c r="J31" s="36"/>
      <c r="K31" s="36"/>
      <c r="L31" s="36"/>
      <c r="M31" s="36"/>
      <c r="N31" s="13"/>
      <c r="O31" s="12">
        <f t="shared" si="3"/>
        <v>0</v>
      </c>
      <c r="P31" s="12">
        <f t="shared" si="4"/>
        <v>0</v>
      </c>
      <c r="Q31" s="14"/>
      <c r="R31" s="15">
        <v>0.04</v>
      </c>
      <c r="S31" s="15">
        <f t="shared" si="5"/>
        <v>0</v>
      </c>
    </row>
    <row r="32" spans="1:21" x14ac:dyDescent="0.2">
      <c r="A32" s="36" t="s">
        <v>170</v>
      </c>
      <c r="B32" s="36" t="s">
        <v>39</v>
      </c>
      <c r="C32" s="36">
        <v>90442800</v>
      </c>
      <c r="D32" s="36" t="s">
        <v>277</v>
      </c>
      <c r="E32" s="12" t="s">
        <v>46</v>
      </c>
      <c r="F32" s="12">
        <v>900</v>
      </c>
      <c r="G32" s="12">
        <v>10</v>
      </c>
      <c r="H32" s="12">
        <v>50</v>
      </c>
      <c r="I32" s="36"/>
      <c r="J32" s="36">
        <v>2000</v>
      </c>
      <c r="K32" s="36">
        <v>2000</v>
      </c>
      <c r="L32" s="36">
        <v>3000</v>
      </c>
      <c r="M32" s="36">
        <v>3000</v>
      </c>
      <c r="N32" s="13"/>
      <c r="O32" s="12">
        <f t="shared" si="3"/>
        <v>10000</v>
      </c>
      <c r="P32" s="12">
        <f t="shared" si="4"/>
        <v>200</v>
      </c>
      <c r="Q32" s="14"/>
      <c r="R32" s="15">
        <v>0.04</v>
      </c>
      <c r="S32" s="15">
        <f t="shared" si="5"/>
        <v>8</v>
      </c>
    </row>
    <row r="33" spans="1:21" x14ac:dyDescent="0.2">
      <c r="A33" s="11" t="s">
        <v>154</v>
      </c>
      <c r="B33" s="11" t="s">
        <v>43</v>
      </c>
      <c r="C33" s="11" t="s">
        <v>154</v>
      </c>
      <c r="D33" s="11" t="s">
        <v>275</v>
      </c>
      <c r="E33" s="12">
        <v>20</v>
      </c>
      <c r="F33" s="12">
        <v>760</v>
      </c>
      <c r="G33" s="12">
        <v>10</v>
      </c>
      <c r="H33" s="12">
        <v>100</v>
      </c>
      <c r="I33" s="36"/>
      <c r="J33" s="36"/>
      <c r="K33" s="36"/>
      <c r="L33" s="36"/>
      <c r="M33" s="36"/>
      <c r="N33" s="13"/>
      <c r="O33" s="12">
        <f t="shared" si="3"/>
        <v>0</v>
      </c>
      <c r="P33" s="12">
        <f t="shared" si="4"/>
        <v>0</v>
      </c>
      <c r="Q33" s="14"/>
      <c r="R33" s="15">
        <v>7.0000000000000007E-2</v>
      </c>
      <c r="S33" s="15">
        <f t="shared" si="5"/>
        <v>0</v>
      </c>
    </row>
    <row r="34" spans="1:21" x14ac:dyDescent="0.2">
      <c r="A34" s="16" t="s">
        <v>42</v>
      </c>
      <c r="B34" s="16" t="s">
        <v>43</v>
      </c>
      <c r="C34" s="16" t="s">
        <v>44</v>
      </c>
      <c r="D34" s="16" t="s">
        <v>276</v>
      </c>
      <c r="E34" s="12">
        <v>20</v>
      </c>
      <c r="F34" s="12">
        <v>750</v>
      </c>
      <c r="G34" s="12">
        <v>10</v>
      </c>
      <c r="H34" s="12">
        <v>100</v>
      </c>
      <c r="I34" s="36"/>
      <c r="J34" s="36"/>
      <c r="K34" s="36"/>
      <c r="L34" s="36"/>
      <c r="M34" s="36"/>
      <c r="N34" s="13"/>
      <c r="O34" s="12">
        <f t="shared" si="3"/>
        <v>0</v>
      </c>
      <c r="P34" s="12">
        <f t="shared" si="4"/>
        <v>0</v>
      </c>
      <c r="Q34" s="14"/>
      <c r="R34" s="15">
        <v>7.0000000000000007E-2</v>
      </c>
      <c r="S34" s="15">
        <f t="shared" si="5"/>
        <v>0</v>
      </c>
    </row>
    <row r="35" spans="1:21" x14ac:dyDescent="0.2">
      <c r="A35" s="36" t="s">
        <v>45</v>
      </c>
      <c r="B35" s="36" t="s">
        <v>43</v>
      </c>
      <c r="C35" s="36">
        <v>90442700</v>
      </c>
      <c r="D35" s="36" t="s">
        <v>277</v>
      </c>
      <c r="E35" s="12" t="s">
        <v>46</v>
      </c>
      <c r="F35" s="12">
        <v>750</v>
      </c>
      <c r="G35" s="12">
        <v>10</v>
      </c>
      <c r="H35" s="12">
        <v>100</v>
      </c>
      <c r="I35" s="36"/>
      <c r="J35" s="36"/>
      <c r="K35" s="36">
        <v>400</v>
      </c>
      <c r="L35" s="36"/>
      <c r="M35" s="36"/>
      <c r="N35" s="13"/>
      <c r="O35" s="12">
        <f t="shared" si="3"/>
        <v>400</v>
      </c>
      <c r="P35" s="12">
        <f t="shared" si="4"/>
        <v>4</v>
      </c>
      <c r="Q35" s="14"/>
      <c r="R35" s="15">
        <v>7.0000000000000007E-2</v>
      </c>
      <c r="S35" s="15">
        <f t="shared" si="5"/>
        <v>0.28000000000000003</v>
      </c>
    </row>
    <row r="36" spans="1:21" x14ac:dyDescent="0.2">
      <c r="A36" s="11" t="s">
        <v>47</v>
      </c>
      <c r="B36" s="11" t="s">
        <v>48</v>
      </c>
      <c r="C36" s="11" t="s">
        <v>47</v>
      </c>
      <c r="D36" s="11" t="s">
        <v>275</v>
      </c>
      <c r="E36" s="12">
        <v>20</v>
      </c>
      <c r="F36" s="12">
        <v>610</v>
      </c>
      <c r="G36" s="12">
        <v>10</v>
      </c>
      <c r="H36" s="12">
        <v>100</v>
      </c>
      <c r="I36" s="36"/>
      <c r="J36" s="36">
        <v>1000</v>
      </c>
      <c r="K36" s="36">
        <v>2000</v>
      </c>
      <c r="L36" s="36">
        <v>2000</v>
      </c>
      <c r="M36" s="36">
        <v>1000</v>
      </c>
      <c r="N36" s="13"/>
      <c r="O36" s="12">
        <f t="shared" si="3"/>
        <v>6000</v>
      </c>
      <c r="P36" s="12">
        <f t="shared" si="4"/>
        <v>60</v>
      </c>
      <c r="Q36" s="14"/>
      <c r="R36" s="15">
        <v>0.06</v>
      </c>
      <c r="S36" s="15">
        <f t="shared" si="5"/>
        <v>3.5999999999999996</v>
      </c>
    </row>
    <row r="37" spans="1:21" x14ac:dyDescent="0.2">
      <c r="A37" s="16" t="s">
        <v>250</v>
      </c>
      <c r="B37" s="16" t="s">
        <v>48</v>
      </c>
      <c r="C37" s="16" t="s">
        <v>251</v>
      </c>
      <c r="D37" s="16" t="s">
        <v>276</v>
      </c>
      <c r="E37" s="12">
        <v>20</v>
      </c>
      <c r="F37" s="12">
        <v>600</v>
      </c>
      <c r="G37" s="12">
        <v>10</v>
      </c>
      <c r="H37" s="12">
        <v>100</v>
      </c>
      <c r="I37" s="36"/>
      <c r="J37" s="36"/>
      <c r="K37" s="36"/>
      <c r="L37" s="36"/>
      <c r="M37" s="36"/>
      <c r="N37" s="13"/>
      <c r="O37" s="12">
        <f t="shared" si="3"/>
        <v>0</v>
      </c>
      <c r="P37" s="12">
        <f t="shared" si="4"/>
        <v>0</v>
      </c>
      <c r="Q37" s="14"/>
      <c r="R37" s="15">
        <v>0.06</v>
      </c>
      <c r="S37" s="15">
        <f t="shared" si="5"/>
        <v>0</v>
      </c>
    </row>
    <row r="38" spans="1:21" x14ac:dyDescent="0.2">
      <c r="A38" s="36" t="s">
        <v>49</v>
      </c>
      <c r="B38" s="36" t="s">
        <v>48</v>
      </c>
      <c r="C38" s="36">
        <v>90442600</v>
      </c>
      <c r="D38" s="36" t="s">
        <v>277</v>
      </c>
      <c r="E38" s="12" t="s">
        <v>46</v>
      </c>
      <c r="F38" s="12">
        <v>600</v>
      </c>
      <c r="G38" s="12">
        <v>10</v>
      </c>
      <c r="H38" s="12">
        <v>100</v>
      </c>
      <c r="I38" s="36"/>
      <c r="J38" s="36">
        <v>100</v>
      </c>
      <c r="K38" s="36">
        <v>2000</v>
      </c>
      <c r="L38" s="36">
        <v>2000</v>
      </c>
      <c r="M38" s="36">
        <v>1000</v>
      </c>
      <c r="N38" s="13"/>
      <c r="O38" s="12">
        <f t="shared" si="3"/>
        <v>5100</v>
      </c>
      <c r="P38" s="12">
        <f t="shared" si="4"/>
        <v>51</v>
      </c>
      <c r="Q38" s="14"/>
      <c r="R38" s="15">
        <v>0.06</v>
      </c>
      <c r="S38" s="15">
        <f t="shared" si="5"/>
        <v>3.06</v>
      </c>
    </row>
    <row r="39" spans="1:21" x14ac:dyDescent="0.2">
      <c r="A39" s="11" t="s">
        <v>50</v>
      </c>
      <c r="B39" s="11" t="s">
        <v>51</v>
      </c>
      <c r="C39" s="11" t="s">
        <v>50</v>
      </c>
      <c r="D39" s="11" t="s">
        <v>275</v>
      </c>
      <c r="E39" s="12">
        <v>20</v>
      </c>
      <c r="F39" s="12">
        <v>457</v>
      </c>
      <c r="G39" s="12">
        <v>10</v>
      </c>
      <c r="H39" s="12">
        <v>100</v>
      </c>
      <c r="I39" s="36"/>
      <c r="J39" s="36">
        <v>200</v>
      </c>
      <c r="K39" s="36">
        <v>500</v>
      </c>
      <c r="L39" s="36"/>
      <c r="M39" s="36"/>
      <c r="N39" s="13"/>
      <c r="O39" s="12">
        <f t="shared" si="3"/>
        <v>700</v>
      </c>
      <c r="P39" s="12">
        <f t="shared" si="4"/>
        <v>7</v>
      </c>
      <c r="Q39" s="14"/>
      <c r="R39" s="15">
        <v>0.04</v>
      </c>
      <c r="S39" s="15">
        <f t="shared" si="5"/>
        <v>0.28000000000000003</v>
      </c>
    </row>
    <row r="40" spans="1:21" x14ac:dyDescent="0.2">
      <c r="A40" s="16" t="s">
        <v>252</v>
      </c>
      <c r="B40" s="16" t="s">
        <v>51</v>
      </c>
      <c r="C40" s="16" t="s">
        <v>253</v>
      </c>
      <c r="D40" s="16" t="s">
        <v>276</v>
      </c>
      <c r="E40" s="12">
        <v>20</v>
      </c>
      <c r="F40" s="12">
        <v>450</v>
      </c>
      <c r="G40" s="12">
        <v>10</v>
      </c>
      <c r="H40" s="12">
        <v>100</v>
      </c>
      <c r="I40" s="36"/>
      <c r="J40" s="36"/>
      <c r="K40" s="36"/>
      <c r="L40" s="36"/>
      <c r="M40" s="36"/>
      <c r="N40" s="13"/>
      <c r="O40" s="12">
        <f t="shared" si="3"/>
        <v>0</v>
      </c>
      <c r="P40" s="12">
        <f t="shared" si="4"/>
        <v>0</v>
      </c>
      <c r="Q40" s="14"/>
      <c r="R40" s="15">
        <v>0.04</v>
      </c>
      <c r="S40" s="15">
        <f t="shared" si="5"/>
        <v>0</v>
      </c>
    </row>
    <row r="41" spans="1:21" x14ac:dyDescent="0.2">
      <c r="A41" s="36" t="s">
        <v>171</v>
      </c>
      <c r="B41" s="36" t="s">
        <v>51</v>
      </c>
      <c r="C41" s="36">
        <v>90442400</v>
      </c>
      <c r="D41" s="36" t="s">
        <v>277</v>
      </c>
      <c r="E41" s="12" t="s">
        <v>46</v>
      </c>
      <c r="F41" s="12">
        <v>450</v>
      </c>
      <c r="G41" s="12">
        <v>10</v>
      </c>
      <c r="H41" s="12">
        <v>100</v>
      </c>
      <c r="I41" s="36"/>
      <c r="J41" s="36">
        <v>300</v>
      </c>
      <c r="K41" s="36">
        <v>1000</v>
      </c>
      <c r="L41" s="36"/>
      <c r="M41" s="36"/>
      <c r="N41" s="13"/>
      <c r="O41" s="12">
        <f t="shared" si="3"/>
        <v>1300</v>
      </c>
      <c r="P41" s="12">
        <f t="shared" si="4"/>
        <v>13</v>
      </c>
      <c r="Q41" s="14"/>
      <c r="R41" s="15">
        <v>0.04</v>
      </c>
      <c r="S41" s="15">
        <f t="shared" si="5"/>
        <v>0.52</v>
      </c>
    </row>
    <row r="42" spans="1:21" x14ac:dyDescent="0.2">
      <c r="A42" s="36" t="s">
        <v>172</v>
      </c>
      <c r="B42" s="36" t="s">
        <v>173</v>
      </c>
      <c r="C42" s="36">
        <v>90447000</v>
      </c>
      <c r="D42" s="36" t="s">
        <v>277</v>
      </c>
      <c r="E42" s="12" t="s">
        <v>46</v>
      </c>
      <c r="F42" s="12">
        <v>240</v>
      </c>
      <c r="G42" s="12">
        <v>10</v>
      </c>
      <c r="H42" s="12">
        <v>250</v>
      </c>
      <c r="I42" s="36"/>
      <c r="J42" s="36">
        <v>12000</v>
      </c>
      <c r="K42" s="36">
        <v>10000</v>
      </c>
      <c r="L42" s="36">
        <v>10000</v>
      </c>
      <c r="M42" s="36">
        <v>10000</v>
      </c>
      <c r="N42" s="13"/>
      <c r="O42" s="12">
        <f t="shared" si="3"/>
        <v>42000</v>
      </c>
      <c r="P42" s="12">
        <f t="shared" si="4"/>
        <v>168</v>
      </c>
      <c r="Q42" s="14"/>
      <c r="R42" s="15">
        <v>0.06</v>
      </c>
      <c r="S42" s="15">
        <f t="shared" si="5"/>
        <v>10.08</v>
      </c>
    </row>
    <row r="43" spans="1:21" x14ac:dyDescent="0.2">
      <c r="A43" s="11" t="s">
        <v>260</v>
      </c>
      <c r="B43" s="11" t="s">
        <v>229</v>
      </c>
      <c r="C43" s="11" t="s">
        <v>260</v>
      </c>
      <c r="D43" s="11" t="s">
        <v>275</v>
      </c>
      <c r="E43" s="12">
        <v>20</v>
      </c>
      <c r="F43" s="12">
        <v>100</v>
      </c>
      <c r="G43" s="12">
        <v>10</v>
      </c>
      <c r="H43" s="12">
        <v>500</v>
      </c>
      <c r="I43" s="36">
        <v>500</v>
      </c>
      <c r="J43" s="36">
        <v>1000</v>
      </c>
      <c r="K43" s="36">
        <v>500</v>
      </c>
      <c r="L43" s="36">
        <v>500</v>
      </c>
      <c r="M43" s="36"/>
      <c r="N43" s="13"/>
      <c r="O43" s="12">
        <f t="shared" si="3"/>
        <v>2500</v>
      </c>
      <c r="P43" s="12">
        <f t="shared" si="4"/>
        <v>5</v>
      </c>
      <c r="Q43" s="14"/>
      <c r="R43" s="15">
        <v>0.06</v>
      </c>
      <c r="S43" s="15">
        <f t="shared" si="5"/>
        <v>0.3</v>
      </c>
    </row>
    <row r="44" spans="1:21" x14ac:dyDescent="0.2">
      <c r="A44" s="36" t="s">
        <v>228</v>
      </c>
      <c r="B44" s="36" t="s">
        <v>229</v>
      </c>
      <c r="C44" s="36">
        <v>90442100</v>
      </c>
      <c r="D44" s="36" t="s">
        <v>277</v>
      </c>
      <c r="E44" s="12" t="s">
        <v>46</v>
      </c>
      <c r="F44" s="12">
        <v>100</v>
      </c>
      <c r="G44" s="12">
        <v>10</v>
      </c>
      <c r="H44" s="12">
        <v>500</v>
      </c>
      <c r="I44" s="36"/>
      <c r="J44" s="36">
        <v>1000</v>
      </c>
      <c r="K44" s="36">
        <v>500</v>
      </c>
      <c r="L44" s="36">
        <v>500</v>
      </c>
      <c r="M44" s="36"/>
      <c r="N44" s="13"/>
      <c r="O44" s="12">
        <f t="shared" si="3"/>
        <v>2000</v>
      </c>
      <c r="P44" s="12">
        <f t="shared" si="4"/>
        <v>4</v>
      </c>
      <c r="Q44" s="14"/>
      <c r="R44" s="15">
        <v>0.06</v>
      </c>
      <c r="S44" s="15">
        <f t="shared" si="5"/>
        <v>0.24</v>
      </c>
      <c r="T44" s="43">
        <f>SUM(S22:S44)</f>
        <v>34.44</v>
      </c>
      <c r="U44" s="3">
        <f>T44*100/$T$151</f>
        <v>39.595309266498049</v>
      </c>
    </row>
    <row r="45" spans="1:21" ht="15" x14ac:dyDescent="0.2">
      <c r="A45" s="17" t="s">
        <v>52</v>
      </c>
      <c r="B45" s="17"/>
      <c r="C45" s="18"/>
      <c r="D45" s="18"/>
      <c r="E45" s="19"/>
      <c r="F45" s="24"/>
      <c r="G45" s="10"/>
      <c r="H45" s="10"/>
      <c r="I45" s="36"/>
      <c r="J45" s="36"/>
      <c r="K45" s="36"/>
      <c r="L45" s="36"/>
      <c r="M45" s="36"/>
      <c r="N45" s="25"/>
      <c r="O45" s="12"/>
      <c r="P45" s="12"/>
      <c r="Q45" s="14"/>
      <c r="R45" s="12"/>
      <c r="S45" s="15"/>
    </row>
    <row r="46" spans="1:21" x14ac:dyDescent="0.2">
      <c r="A46" s="36" t="s">
        <v>293</v>
      </c>
      <c r="B46" s="36" t="s">
        <v>294</v>
      </c>
      <c r="C46" s="36">
        <v>90443000</v>
      </c>
      <c r="D46" s="36" t="s">
        <v>277</v>
      </c>
      <c r="E46" s="12" t="s">
        <v>63</v>
      </c>
      <c r="F46" s="12">
        <v>2100</v>
      </c>
      <c r="G46" s="12">
        <v>10</v>
      </c>
      <c r="H46" s="12">
        <v>50</v>
      </c>
      <c r="I46" s="36"/>
      <c r="J46" s="36"/>
      <c r="K46" s="36"/>
      <c r="L46" s="36"/>
      <c r="M46" s="36"/>
      <c r="N46" s="13"/>
      <c r="O46" s="12">
        <f t="shared" ref="O46:O66" si="6">SUM(I46:N46)</f>
        <v>0</v>
      </c>
      <c r="P46" s="12">
        <f t="shared" ref="P46:P66" si="7">$O46/$H46</f>
        <v>0</v>
      </c>
      <c r="Q46" s="14"/>
      <c r="R46" s="15"/>
      <c r="S46" s="15">
        <f t="shared" ref="S46:S66" si="8">$P46*$R46</f>
        <v>0</v>
      </c>
    </row>
    <row r="47" spans="1:21" x14ac:dyDescent="0.2">
      <c r="A47" s="11" t="s">
        <v>193</v>
      </c>
      <c r="B47" s="11" t="s">
        <v>175</v>
      </c>
      <c r="C47" s="11" t="s">
        <v>193</v>
      </c>
      <c r="D47" s="11" t="s">
        <v>275</v>
      </c>
      <c r="E47" s="12">
        <v>25</v>
      </c>
      <c r="F47" s="12">
        <v>1800</v>
      </c>
      <c r="G47" s="12">
        <v>10</v>
      </c>
      <c r="H47" s="12">
        <v>50</v>
      </c>
      <c r="I47" s="36"/>
      <c r="J47" s="36"/>
      <c r="K47" s="36"/>
      <c r="L47" s="36"/>
      <c r="M47" s="36"/>
      <c r="N47" s="13"/>
      <c r="O47" s="12">
        <f t="shared" si="6"/>
        <v>0</v>
      </c>
      <c r="P47" s="12">
        <f t="shared" si="7"/>
        <v>0</v>
      </c>
      <c r="Q47" s="14"/>
      <c r="R47" s="15">
        <v>0.12</v>
      </c>
      <c r="S47" s="15">
        <f t="shared" si="8"/>
        <v>0</v>
      </c>
    </row>
    <row r="48" spans="1:21" x14ac:dyDescent="0.2">
      <c r="A48" s="36" t="s">
        <v>174</v>
      </c>
      <c r="B48" s="36" t="s">
        <v>175</v>
      </c>
      <c r="C48" s="36">
        <v>90443900</v>
      </c>
      <c r="D48" s="36" t="s">
        <v>277</v>
      </c>
      <c r="E48" s="12" t="s">
        <v>63</v>
      </c>
      <c r="F48" s="12">
        <v>1800</v>
      </c>
      <c r="G48" s="12">
        <v>10</v>
      </c>
      <c r="H48" s="12">
        <v>50</v>
      </c>
      <c r="I48" s="36"/>
      <c r="J48" s="36"/>
      <c r="K48" s="36">
        <v>200</v>
      </c>
      <c r="L48" s="36"/>
      <c r="M48" s="36"/>
      <c r="N48" s="13"/>
      <c r="O48" s="12">
        <f t="shared" si="6"/>
        <v>200</v>
      </c>
      <c r="P48" s="12">
        <f t="shared" si="7"/>
        <v>4</v>
      </c>
      <c r="Q48" s="14"/>
      <c r="R48" s="15">
        <v>0.12</v>
      </c>
      <c r="S48" s="15">
        <f t="shared" si="8"/>
        <v>0.48</v>
      </c>
    </row>
    <row r="49" spans="1:19" x14ac:dyDescent="0.2">
      <c r="A49" s="11" t="s">
        <v>254</v>
      </c>
      <c r="B49" s="11" t="s">
        <v>255</v>
      </c>
      <c r="C49" s="11" t="s">
        <v>254</v>
      </c>
      <c r="D49" s="11" t="s">
        <v>275</v>
      </c>
      <c r="E49" s="12">
        <v>25</v>
      </c>
      <c r="F49" s="12">
        <v>1650</v>
      </c>
      <c r="G49" s="12">
        <v>10</v>
      </c>
      <c r="H49" s="12">
        <v>50</v>
      </c>
      <c r="I49" s="36"/>
      <c r="J49" s="36"/>
      <c r="K49" s="36"/>
      <c r="L49" s="36"/>
      <c r="M49" s="36"/>
      <c r="N49" s="13"/>
      <c r="O49" s="12">
        <f t="shared" si="6"/>
        <v>0</v>
      </c>
      <c r="P49" s="12">
        <f t="shared" si="7"/>
        <v>0</v>
      </c>
      <c r="Q49" s="14"/>
      <c r="R49" s="15">
        <v>0.12</v>
      </c>
      <c r="S49" s="15">
        <f t="shared" si="8"/>
        <v>0</v>
      </c>
    </row>
    <row r="50" spans="1:19" x14ac:dyDescent="0.2">
      <c r="A50" s="11" t="s">
        <v>230</v>
      </c>
      <c r="B50" s="11" t="s">
        <v>231</v>
      </c>
      <c r="C50" s="11" t="s">
        <v>230</v>
      </c>
      <c r="D50" s="11" t="s">
        <v>275</v>
      </c>
      <c r="E50" s="12">
        <v>25</v>
      </c>
      <c r="F50" s="12">
        <v>1500</v>
      </c>
      <c r="G50" s="12">
        <v>10</v>
      </c>
      <c r="H50" s="12">
        <v>50</v>
      </c>
      <c r="I50" s="36"/>
      <c r="J50" s="36"/>
      <c r="K50" s="36"/>
      <c r="L50" s="36"/>
      <c r="M50" s="36"/>
      <c r="N50" s="13"/>
      <c r="O50" s="12">
        <f t="shared" si="6"/>
        <v>0</v>
      </c>
      <c r="P50" s="12">
        <f t="shared" si="7"/>
        <v>0</v>
      </c>
      <c r="Q50" s="14"/>
      <c r="R50" s="15">
        <v>0.11</v>
      </c>
      <c r="S50" s="15">
        <f t="shared" si="8"/>
        <v>0</v>
      </c>
    </row>
    <row r="51" spans="1:19" x14ac:dyDescent="0.2">
      <c r="A51" s="11" t="s">
        <v>53</v>
      </c>
      <c r="B51" s="11" t="s">
        <v>54</v>
      </c>
      <c r="C51" s="11" t="s">
        <v>53</v>
      </c>
      <c r="D51" s="11" t="s">
        <v>275</v>
      </c>
      <c r="E51" s="12">
        <v>25</v>
      </c>
      <c r="F51" s="12">
        <v>1220</v>
      </c>
      <c r="G51" s="12">
        <v>10</v>
      </c>
      <c r="H51" s="12">
        <v>50</v>
      </c>
      <c r="I51" s="36"/>
      <c r="J51" s="36"/>
      <c r="K51" s="36">
        <v>300</v>
      </c>
      <c r="L51" s="36"/>
      <c r="M51" s="36"/>
      <c r="N51" s="13"/>
      <c r="O51" s="12">
        <f t="shared" si="6"/>
        <v>300</v>
      </c>
      <c r="P51" s="12">
        <f t="shared" si="7"/>
        <v>6</v>
      </c>
      <c r="Q51" s="14"/>
      <c r="R51" s="15">
        <v>0.08</v>
      </c>
      <c r="S51" s="15">
        <f t="shared" si="8"/>
        <v>0.48</v>
      </c>
    </row>
    <row r="52" spans="1:19" x14ac:dyDescent="0.2">
      <c r="A52" s="16" t="s">
        <v>55</v>
      </c>
      <c r="B52" s="16" t="s">
        <v>54</v>
      </c>
      <c r="C52" s="16" t="s">
        <v>56</v>
      </c>
      <c r="D52" s="16" t="s">
        <v>276</v>
      </c>
      <c r="E52" s="12">
        <v>25</v>
      </c>
      <c r="F52" s="12">
        <v>1200</v>
      </c>
      <c r="G52" s="12">
        <v>10</v>
      </c>
      <c r="H52" s="12">
        <v>50</v>
      </c>
      <c r="I52" s="36"/>
      <c r="J52" s="36"/>
      <c r="K52" s="36"/>
      <c r="L52" s="36"/>
      <c r="M52" s="36"/>
      <c r="N52" s="13"/>
      <c r="O52" s="12">
        <f t="shared" si="6"/>
        <v>0</v>
      </c>
      <c r="P52" s="12">
        <f t="shared" si="7"/>
        <v>0</v>
      </c>
      <c r="Q52" s="14"/>
      <c r="R52" s="15">
        <v>0.08</v>
      </c>
      <c r="S52" s="15">
        <f t="shared" si="8"/>
        <v>0</v>
      </c>
    </row>
    <row r="53" spans="1:19" x14ac:dyDescent="0.2">
      <c r="A53" s="26" t="s">
        <v>194</v>
      </c>
      <c r="B53" s="26" t="s">
        <v>54</v>
      </c>
      <c r="C53" s="26">
        <v>90444000</v>
      </c>
      <c r="D53" s="36" t="s">
        <v>277</v>
      </c>
      <c r="E53" s="12" t="s">
        <v>63</v>
      </c>
      <c r="F53" s="12">
        <v>1200</v>
      </c>
      <c r="G53" s="12">
        <v>10</v>
      </c>
      <c r="H53" s="12">
        <v>50</v>
      </c>
      <c r="I53" s="36"/>
      <c r="J53" s="36"/>
      <c r="K53" s="36">
        <v>500</v>
      </c>
      <c r="L53" s="36">
        <v>500</v>
      </c>
      <c r="M53" s="36"/>
      <c r="N53" s="13"/>
      <c r="O53" s="12">
        <f t="shared" si="6"/>
        <v>1000</v>
      </c>
      <c r="P53" s="12">
        <f t="shared" si="7"/>
        <v>20</v>
      </c>
      <c r="Q53" s="14"/>
      <c r="R53" s="15">
        <v>0.08</v>
      </c>
      <c r="S53" s="15">
        <f t="shared" si="8"/>
        <v>1.6</v>
      </c>
    </row>
    <row r="54" spans="1:19" x14ac:dyDescent="0.2">
      <c r="A54" s="11" t="s">
        <v>155</v>
      </c>
      <c r="B54" s="11" t="s">
        <v>58</v>
      </c>
      <c r="C54" s="11" t="s">
        <v>155</v>
      </c>
      <c r="D54" s="11" t="s">
        <v>275</v>
      </c>
      <c r="E54" s="12">
        <v>25</v>
      </c>
      <c r="F54" s="12">
        <v>915</v>
      </c>
      <c r="G54" s="12">
        <v>10</v>
      </c>
      <c r="H54" s="12">
        <v>50</v>
      </c>
      <c r="I54" s="36"/>
      <c r="J54" s="36">
        <v>700</v>
      </c>
      <c r="K54" s="36">
        <v>500</v>
      </c>
      <c r="L54" s="36"/>
      <c r="M54" s="36"/>
      <c r="N54" s="13"/>
      <c r="O54" s="12">
        <f t="shared" si="6"/>
        <v>1200</v>
      </c>
      <c r="P54" s="12">
        <f t="shared" si="7"/>
        <v>24</v>
      </c>
      <c r="Q54" s="14"/>
      <c r="R54" s="15">
        <v>0.06</v>
      </c>
      <c r="S54" s="15">
        <f t="shared" si="8"/>
        <v>1.44</v>
      </c>
    </row>
    <row r="55" spans="1:19" x14ac:dyDescent="0.2">
      <c r="A55" s="16" t="s">
        <v>57</v>
      </c>
      <c r="B55" s="16" t="s">
        <v>58</v>
      </c>
      <c r="C55" s="16" t="s">
        <v>59</v>
      </c>
      <c r="D55" s="16" t="s">
        <v>276</v>
      </c>
      <c r="E55" s="12">
        <v>25</v>
      </c>
      <c r="F55" s="12">
        <v>900</v>
      </c>
      <c r="G55" s="12">
        <v>10</v>
      </c>
      <c r="H55" s="12">
        <v>50</v>
      </c>
      <c r="I55" s="36"/>
      <c r="J55" s="36"/>
      <c r="K55" s="36"/>
      <c r="L55" s="36"/>
      <c r="M55" s="36"/>
      <c r="N55" s="13"/>
      <c r="O55" s="12">
        <f t="shared" si="6"/>
        <v>0</v>
      </c>
      <c r="P55" s="12">
        <f t="shared" si="7"/>
        <v>0</v>
      </c>
      <c r="Q55" s="14"/>
      <c r="R55" s="15">
        <v>0.06</v>
      </c>
      <c r="S55" s="15">
        <f t="shared" si="8"/>
        <v>0</v>
      </c>
    </row>
    <row r="56" spans="1:19" x14ac:dyDescent="0.2">
      <c r="A56" s="36" t="s">
        <v>176</v>
      </c>
      <c r="B56" s="36" t="s">
        <v>58</v>
      </c>
      <c r="C56" s="36">
        <v>90443800</v>
      </c>
      <c r="D56" s="36" t="s">
        <v>277</v>
      </c>
      <c r="E56" s="12" t="s">
        <v>63</v>
      </c>
      <c r="F56" s="12">
        <v>900</v>
      </c>
      <c r="G56" s="12">
        <v>10</v>
      </c>
      <c r="H56" s="12">
        <v>50</v>
      </c>
      <c r="I56" s="36"/>
      <c r="J56" s="36">
        <v>650</v>
      </c>
      <c r="K56" s="36">
        <v>2000</v>
      </c>
      <c r="L56" s="36">
        <v>2000</v>
      </c>
      <c r="M56" s="36">
        <v>2000</v>
      </c>
      <c r="N56" s="13"/>
      <c r="O56" s="12">
        <f t="shared" si="6"/>
        <v>6650</v>
      </c>
      <c r="P56" s="12">
        <f t="shared" si="7"/>
        <v>133</v>
      </c>
      <c r="Q56" s="14"/>
      <c r="R56" s="15">
        <v>0.06</v>
      </c>
      <c r="S56" s="15">
        <f t="shared" si="8"/>
        <v>7.9799999999999995</v>
      </c>
    </row>
    <row r="57" spans="1:19" x14ac:dyDescent="0.2">
      <c r="A57" s="11" t="s">
        <v>195</v>
      </c>
      <c r="B57" s="11" t="s">
        <v>178</v>
      </c>
      <c r="C57" s="11" t="s">
        <v>195</v>
      </c>
      <c r="D57" s="11" t="s">
        <v>275</v>
      </c>
      <c r="E57" s="12">
        <v>25</v>
      </c>
      <c r="F57" s="12">
        <v>750</v>
      </c>
      <c r="G57" s="12">
        <v>10</v>
      </c>
      <c r="H57" s="12">
        <v>50</v>
      </c>
      <c r="I57" s="36"/>
      <c r="J57" s="36"/>
      <c r="K57" s="36"/>
      <c r="L57" s="36"/>
      <c r="M57" s="36"/>
      <c r="N57" s="13"/>
      <c r="O57" s="12">
        <f t="shared" si="6"/>
        <v>0</v>
      </c>
      <c r="P57" s="12">
        <f t="shared" si="7"/>
        <v>0</v>
      </c>
      <c r="Q57" s="14"/>
      <c r="R57" s="15">
        <v>0.05</v>
      </c>
      <c r="S57" s="15">
        <f t="shared" si="8"/>
        <v>0</v>
      </c>
    </row>
    <row r="58" spans="1:19" x14ac:dyDescent="0.2">
      <c r="A58" s="16" t="s">
        <v>196</v>
      </c>
      <c r="B58" s="16" t="s">
        <v>178</v>
      </c>
      <c r="C58" s="16" t="s">
        <v>197</v>
      </c>
      <c r="D58" s="16" t="s">
        <v>276</v>
      </c>
      <c r="E58" s="12">
        <v>25</v>
      </c>
      <c r="F58" s="12">
        <v>750</v>
      </c>
      <c r="G58" s="12">
        <v>10</v>
      </c>
      <c r="H58" s="12">
        <v>50</v>
      </c>
      <c r="I58" s="36"/>
      <c r="J58" s="36"/>
      <c r="K58" s="36"/>
      <c r="L58" s="36"/>
      <c r="M58" s="36"/>
      <c r="N58" s="13"/>
      <c r="O58" s="12">
        <f t="shared" si="6"/>
        <v>0</v>
      </c>
      <c r="P58" s="12">
        <f t="shared" si="7"/>
        <v>0</v>
      </c>
      <c r="Q58" s="14"/>
      <c r="R58" s="15">
        <v>0.05</v>
      </c>
      <c r="S58" s="15">
        <f t="shared" si="8"/>
        <v>0</v>
      </c>
    </row>
    <row r="59" spans="1:19" x14ac:dyDescent="0.2">
      <c r="A59" s="36" t="s">
        <v>177</v>
      </c>
      <c r="B59" s="36" t="s">
        <v>178</v>
      </c>
      <c r="C59" s="36">
        <v>90443700</v>
      </c>
      <c r="D59" s="36" t="s">
        <v>277</v>
      </c>
      <c r="E59" s="12" t="s">
        <v>63</v>
      </c>
      <c r="F59" s="12">
        <v>750</v>
      </c>
      <c r="G59" s="12">
        <v>10</v>
      </c>
      <c r="H59" s="12">
        <v>50</v>
      </c>
      <c r="I59" s="36"/>
      <c r="J59" s="36"/>
      <c r="K59" s="36"/>
      <c r="L59" s="36"/>
      <c r="M59" s="36"/>
      <c r="N59" s="13"/>
      <c r="O59" s="12">
        <f t="shared" si="6"/>
        <v>0</v>
      </c>
      <c r="P59" s="12">
        <f t="shared" si="7"/>
        <v>0</v>
      </c>
      <c r="Q59" s="14"/>
      <c r="R59" s="15">
        <v>0.05</v>
      </c>
      <c r="S59" s="15">
        <f t="shared" si="8"/>
        <v>0</v>
      </c>
    </row>
    <row r="60" spans="1:19" x14ac:dyDescent="0.2">
      <c r="A60" s="11" t="s">
        <v>60</v>
      </c>
      <c r="B60" s="11" t="s">
        <v>61</v>
      </c>
      <c r="C60" s="11" t="s">
        <v>60</v>
      </c>
      <c r="D60" s="11" t="s">
        <v>275</v>
      </c>
      <c r="E60" s="12">
        <v>25</v>
      </c>
      <c r="F60" s="12">
        <v>610</v>
      </c>
      <c r="G60" s="12">
        <v>10</v>
      </c>
      <c r="H60" s="12">
        <v>50</v>
      </c>
      <c r="I60" s="36"/>
      <c r="J60" s="36"/>
      <c r="K60" s="36">
        <v>950</v>
      </c>
      <c r="L60" s="36">
        <v>500</v>
      </c>
      <c r="M60" s="36"/>
      <c r="N60" s="13"/>
      <c r="O60" s="12">
        <f t="shared" si="6"/>
        <v>1450</v>
      </c>
      <c r="P60" s="12">
        <f t="shared" si="7"/>
        <v>29</v>
      </c>
      <c r="Q60" s="14"/>
      <c r="R60" s="15">
        <v>0.04</v>
      </c>
      <c r="S60" s="15">
        <f t="shared" si="8"/>
        <v>1.1599999999999999</v>
      </c>
    </row>
    <row r="61" spans="1:19" x14ac:dyDescent="0.2">
      <c r="A61" s="36" t="s">
        <v>62</v>
      </c>
      <c r="B61" s="36" t="s">
        <v>61</v>
      </c>
      <c r="C61" s="36">
        <v>90443600</v>
      </c>
      <c r="D61" s="36" t="s">
        <v>277</v>
      </c>
      <c r="E61" s="12" t="s">
        <v>63</v>
      </c>
      <c r="F61" s="12">
        <v>600</v>
      </c>
      <c r="G61" s="12">
        <v>10</v>
      </c>
      <c r="H61" s="12">
        <v>50</v>
      </c>
      <c r="I61" s="36"/>
      <c r="J61" s="36"/>
      <c r="K61" s="36">
        <v>500</v>
      </c>
      <c r="L61" s="36">
        <v>2000</v>
      </c>
      <c r="M61" s="36">
        <v>1000</v>
      </c>
      <c r="N61" s="13"/>
      <c r="O61" s="12">
        <f t="shared" si="6"/>
        <v>3500</v>
      </c>
      <c r="P61" s="12">
        <f t="shared" si="7"/>
        <v>70</v>
      </c>
      <c r="Q61" s="14"/>
      <c r="R61" s="15">
        <v>0.04</v>
      </c>
      <c r="S61" s="15">
        <f t="shared" si="8"/>
        <v>2.8000000000000003</v>
      </c>
    </row>
    <row r="62" spans="1:19" x14ac:dyDescent="0.2">
      <c r="A62" s="11" t="s">
        <v>64</v>
      </c>
      <c r="B62" s="11" t="s">
        <v>65</v>
      </c>
      <c r="C62" s="11" t="s">
        <v>64</v>
      </c>
      <c r="D62" s="11" t="s">
        <v>275</v>
      </c>
      <c r="E62" s="12">
        <v>25</v>
      </c>
      <c r="F62" s="12">
        <v>457</v>
      </c>
      <c r="G62" s="12">
        <v>10</v>
      </c>
      <c r="H62" s="12">
        <v>100</v>
      </c>
      <c r="I62" s="36"/>
      <c r="J62" s="36"/>
      <c r="K62" s="36">
        <v>1000</v>
      </c>
      <c r="L62" s="36"/>
      <c r="M62" s="36"/>
      <c r="N62" s="13"/>
      <c r="O62" s="12">
        <f t="shared" si="6"/>
        <v>1000</v>
      </c>
      <c r="P62" s="12">
        <f t="shared" si="7"/>
        <v>10</v>
      </c>
      <c r="Q62" s="14"/>
      <c r="R62" s="15">
        <v>0.06</v>
      </c>
      <c r="S62" s="15">
        <f t="shared" si="8"/>
        <v>0.6</v>
      </c>
    </row>
    <row r="63" spans="1:19" x14ac:dyDescent="0.2">
      <c r="A63" s="36" t="s">
        <v>66</v>
      </c>
      <c r="B63" s="36" t="s">
        <v>65</v>
      </c>
      <c r="C63" s="36">
        <v>90443400</v>
      </c>
      <c r="D63" s="36" t="s">
        <v>277</v>
      </c>
      <c r="E63" s="12" t="s">
        <v>63</v>
      </c>
      <c r="F63" s="12">
        <v>450</v>
      </c>
      <c r="G63" s="12">
        <v>10</v>
      </c>
      <c r="H63" s="12">
        <v>100</v>
      </c>
      <c r="I63" s="36"/>
      <c r="J63" s="36"/>
      <c r="K63" s="36">
        <v>500</v>
      </c>
      <c r="L63" s="36"/>
      <c r="M63" s="36"/>
      <c r="N63" s="13"/>
      <c r="O63" s="12">
        <f t="shared" si="6"/>
        <v>500</v>
      </c>
      <c r="P63" s="12">
        <f t="shared" si="7"/>
        <v>5</v>
      </c>
      <c r="Q63" s="14"/>
      <c r="R63" s="15">
        <v>0.06</v>
      </c>
      <c r="S63" s="15">
        <f t="shared" si="8"/>
        <v>0.3</v>
      </c>
    </row>
    <row r="64" spans="1:19" x14ac:dyDescent="0.2">
      <c r="A64" s="27" t="s">
        <v>67</v>
      </c>
      <c r="B64" s="27" t="s">
        <v>68</v>
      </c>
      <c r="C64" s="27" t="s">
        <v>69</v>
      </c>
      <c r="D64" s="11" t="s">
        <v>275</v>
      </c>
      <c r="E64" s="12">
        <v>25</v>
      </c>
      <c r="F64" s="12">
        <v>375</v>
      </c>
      <c r="G64" s="12">
        <v>10</v>
      </c>
      <c r="H64" s="12">
        <v>100</v>
      </c>
      <c r="I64" s="36"/>
      <c r="J64" s="36">
        <v>300</v>
      </c>
      <c r="K64" s="36">
        <v>1000</v>
      </c>
      <c r="L64" s="36"/>
      <c r="M64" s="36"/>
      <c r="N64" s="13"/>
      <c r="O64" s="12">
        <f t="shared" si="6"/>
        <v>1300</v>
      </c>
      <c r="P64" s="12">
        <f t="shared" si="7"/>
        <v>13</v>
      </c>
      <c r="Q64" s="14"/>
      <c r="R64" s="15">
        <v>0.06</v>
      </c>
      <c r="S64" s="15">
        <f t="shared" si="8"/>
        <v>0.78</v>
      </c>
    </row>
    <row r="65" spans="1:21" x14ac:dyDescent="0.2">
      <c r="A65" s="37" t="s">
        <v>198</v>
      </c>
      <c r="B65" s="36" t="s">
        <v>199</v>
      </c>
      <c r="C65" s="36">
        <v>90448000</v>
      </c>
      <c r="D65" s="36" t="s">
        <v>277</v>
      </c>
      <c r="E65" s="12" t="s">
        <v>63</v>
      </c>
      <c r="F65" s="12">
        <v>270</v>
      </c>
      <c r="G65" s="12">
        <v>10</v>
      </c>
      <c r="H65" s="12">
        <v>100</v>
      </c>
      <c r="I65" s="36">
        <v>100</v>
      </c>
      <c r="J65" s="36">
        <v>300</v>
      </c>
      <c r="K65" s="36"/>
      <c r="L65" s="36"/>
      <c r="M65" s="36"/>
      <c r="N65" s="13"/>
      <c r="O65" s="12">
        <f t="shared" si="6"/>
        <v>400</v>
      </c>
      <c r="P65" s="12">
        <f t="shared" si="7"/>
        <v>4</v>
      </c>
      <c r="Q65" s="14"/>
      <c r="R65" s="15">
        <v>0.06</v>
      </c>
      <c r="S65" s="15">
        <f t="shared" si="8"/>
        <v>0.24</v>
      </c>
    </row>
    <row r="66" spans="1:21" x14ac:dyDescent="0.2">
      <c r="A66" s="11" t="s">
        <v>261</v>
      </c>
      <c r="B66" s="11" t="s">
        <v>262</v>
      </c>
      <c r="C66" s="11" t="s">
        <v>261</v>
      </c>
      <c r="D66" s="11" t="s">
        <v>275</v>
      </c>
      <c r="E66" s="12" t="s">
        <v>63</v>
      </c>
      <c r="F66" s="12">
        <v>200</v>
      </c>
      <c r="G66" s="12">
        <v>10</v>
      </c>
      <c r="H66" s="12">
        <v>150</v>
      </c>
      <c r="I66" s="36"/>
      <c r="J66" s="36">
        <v>150</v>
      </c>
      <c r="K66" s="36"/>
      <c r="L66" s="36"/>
      <c r="M66" s="36">
        <v>300</v>
      </c>
      <c r="N66" s="13"/>
      <c r="O66" s="12">
        <f t="shared" si="6"/>
        <v>450</v>
      </c>
      <c r="P66" s="12">
        <f t="shared" si="7"/>
        <v>3</v>
      </c>
      <c r="Q66" s="14"/>
      <c r="R66" s="15">
        <v>0.06</v>
      </c>
      <c r="S66" s="15">
        <f t="shared" si="8"/>
        <v>0.18</v>
      </c>
      <c r="T66" s="43">
        <f>SUM(S47:S66)</f>
        <v>18.040000000000003</v>
      </c>
      <c r="U66" s="3">
        <f>T66*100/$T$151</f>
        <v>20.740400091975172</v>
      </c>
    </row>
    <row r="67" spans="1:21" x14ac:dyDescent="0.2">
      <c r="A67" s="28" t="s">
        <v>70</v>
      </c>
      <c r="B67" s="28"/>
      <c r="C67" s="29"/>
      <c r="D67" s="29"/>
      <c r="E67" s="30"/>
      <c r="F67" s="36"/>
      <c r="G67" s="20"/>
      <c r="H67" s="20"/>
      <c r="I67" s="36"/>
      <c r="J67" s="36"/>
      <c r="K67" s="36"/>
      <c r="L67" s="36"/>
      <c r="M67" s="36"/>
      <c r="N67" s="20"/>
      <c r="O67" s="12"/>
      <c r="P67" s="12"/>
      <c r="Q67" s="14"/>
      <c r="R67" s="12"/>
      <c r="S67" s="15"/>
    </row>
    <row r="68" spans="1:21" x14ac:dyDescent="0.2">
      <c r="A68" s="11" t="s">
        <v>295</v>
      </c>
      <c r="B68" s="11" t="s">
        <v>296</v>
      </c>
      <c r="C68" s="11" t="s">
        <v>295</v>
      </c>
      <c r="D68" s="11" t="s">
        <v>275</v>
      </c>
      <c r="E68" s="12">
        <v>32</v>
      </c>
      <c r="F68" s="12">
        <v>100</v>
      </c>
      <c r="G68" s="12">
        <v>10</v>
      </c>
      <c r="H68" s="12">
        <v>300</v>
      </c>
      <c r="I68" s="36"/>
      <c r="J68" s="36"/>
      <c r="K68" s="36"/>
      <c r="L68" s="36"/>
      <c r="M68" s="36"/>
      <c r="N68" s="13"/>
      <c r="O68" s="12">
        <f t="shared" ref="O68:O82" si="9">SUM(I68:N68)</f>
        <v>0</v>
      </c>
      <c r="P68" s="12">
        <f t="shared" ref="P68:P82" si="10">$O68/$H68</f>
        <v>0</v>
      </c>
      <c r="Q68" s="14"/>
      <c r="R68" s="15">
        <v>0.09</v>
      </c>
      <c r="S68" s="15">
        <f t="shared" ref="S68:S82" si="11">$P68*$R68</f>
        <v>0</v>
      </c>
    </row>
    <row r="69" spans="1:21" x14ac:dyDescent="0.2">
      <c r="A69" s="11" t="s">
        <v>71</v>
      </c>
      <c r="B69" s="11" t="s">
        <v>72</v>
      </c>
      <c r="C69" s="11" t="s">
        <v>71</v>
      </c>
      <c r="D69" s="11" t="s">
        <v>275</v>
      </c>
      <c r="E69" s="12">
        <v>32</v>
      </c>
      <c r="F69" s="12">
        <v>150</v>
      </c>
      <c r="G69" s="12">
        <v>10</v>
      </c>
      <c r="H69" s="12">
        <v>300</v>
      </c>
      <c r="I69" s="36"/>
      <c r="J69" s="36"/>
      <c r="K69" s="36"/>
      <c r="L69" s="36"/>
      <c r="M69" s="36"/>
      <c r="N69" s="13"/>
      <c r="O69" s="12">
        <f t="shared" si="9"/>
        <v>0</v>
      </c>
      <c r="P69" s="12">
        <f t="shared" si="10"/>
        <v>0</v>
      </c>
      <c r="Q69" s="14"/>
      <c r="R69" s="15">
        <v>0.09</v>
      </c>
      <c r="S69" s="15">
        <f t="shared" si="11"/>
        <v>0</v>
      </c>
    </row>
    <row r="70" spans="1:21" x14ac:dyDescent="0.2">
      <c r="A70" s="36" t="s">
        <v>256</v>
      </c>
      <c r="B70" s="36" t="s">
        <v>72</v>
      </c>
      <c r="C70" s="36">
        <v>90446200</v>
      </c>
      <c r="D70" s="36" t="s">
        <v>277</v>
      </c>
      <c r="E70" s="12">
        <v>32</v>
      </c>
      <c r="F70" s="12">
        <v>150</v>
      </c>
      <c r="G70" s="12">
        <v>10</v>
      </c>
      <c r="H70" s="12">
        <v>300</v>
      </c>
      <c r="I70" s="36"/>
      <c r="J70" s="36"/>
      <c r="K70" s="36"/>
      <c r="L70" s="36"/>
      <c r="M70" s="36"/>
      <c r="N70" s="13"/>
      <c r="O70" s="12">
        <f t="shared" si="9"/>
        <v>0</v>
      </c>
      <c r="P70" s="12">
        <f t="shared" si="10"/>
        <v>0</v>
      </c>
      <c r="Q70" s="14"/>
      <c r="R70" s="15">
        <v>0.09</v>
      </c>
      <c r="S70" s="15">
        <f t="shared" si="11"/>
        <v>0</v>
      </c>
    </row>
    <row r="71" spans="1:21" x14ac:dyDescent="0.2">
      <c r="A71" s="11" t="s">
        <v>200</v>
      </c>
      <c r="B71" s="11" t="s">
        <v>201</v>
      </c>
      <c r="C71" s="11" t="s">
        <v>200</v>
      </c>
      <c r="D71" s="11" t="s">
        <v>275</v>
      </c>
      <c r="E71" s="12">
        <v>32</v>
      </c>
      <c r="F71" s="12">
        <v>200</v>
      </c>
      <c r="G71" s="12">
        <v>10</v>
      </c>
      <c r="H71" s="12">
        <v>300</v>
      </c>
      <c r="I71" s="36"/>
      <c r="J71" s="36"/>
      <c r="K71" s="36"/>
      <c r="L71" s="36">
        <v>300</v>
      </c>
      <c r="M71" s="36"/>
      <c r="N71" s="13"/>
      <c r="O71" s="12">
        <f t="shared" si="9"/>
        <v>300</v>
      </c>
      <c r="P71" s="12">
        <f t="shared" si="10"/>
        <v>1</v>
      </c>
      <c r="Q71" s="14"/>
      <c r="R71" s="15">
        <v>0.09</v>
      </c>
      <c r="S71" s="15">
        <f t="shared" si="11"/>
        <v>0.09</v>
      </c>
    </row>
    <row r="72" spans="1:21" x14ac:dyDescent="0.2">
      <c r="A72" s="11" t="s">
        <v>73</v>
      </c>
      <c r="B72" s="11" t="s">
        <v>74</v>
      </c>
      <c r="C72" s="11" t="s">
        <v>73</v>
      </c>
      <c r="D72" s="11" t="s">
        <v>275</v>
      </c>
      <c r="E72" s="12">
        <v>32</v>
      </c>
      <c r="F72" s="12">
        <v>300</v>
      </c>
      <c r="G72" s="12">
        <v>10</v>
      </c>
      <c r="H72" s="12">
        <v>150</v>
      </c>
      <c r="I72" s="36"/>
      <c r="J72" s="36"/>
      <c r="K72" s="36"/>
      <c r="L72" s="36"/>
      <c r="M72" s="36"/>
      <c r="N72" s="13"/>
      <c r="O72" s="12">
        <f t="shared" si="9"/>
        <v>0</v>
      </c>
      <c r="P72" s="12">
        <f t="shared" si="10"/>
        <v>0</v>
      </c>
      <c r="Q72" s="14"/>
      <c r="R72" s="15">
        <v>0.09</v>
      </c>
      <c r="S72" s="15">
        <f t="shared" si="11"/>
        <v>0</v>
      </c>
    </row>
    <row r="73" spans="1:21" x14ac:dyDescent="0.2">
      <c r="A73" s="36" t="s">
        <v>232</v>
      </c>
      <c r="B73" s="36" t="s">
        <v>74</v>
      </c>
      <c r="C73" s="36">
        <v>90446300</v>
      </c>
      <c r="D73" s="36" t="s">
        <v>277</v>
      </c>
      <c r="E73" s="12" t="s">
        <v>180</v>
      </c>
      <c r="F73" s="12">
        <v>300</v>
      </c>
      <c r="G73" s="12">
        <v>10</v>
      </c>
      <c r="H73" s="12">
        <v>150</v>
      </c>
      <c r="I73" s="36"/>
      <c r="J73" s="36">
        <v>150</v>
      </c>
      <c r="K73" s="36"/>
      <c r="L73" s="36">
        <v>300</v>
      </c>
      <c r="M73" s="36"/>
      <c r="N73" s="13"/>
      <c r="O73" s="12">
        <f t="shared" si="9"/>
        <v>450</v>
      </c>
      <c r="P73" s="12">
        <f t="shared" si="10"/>
        <v>3</v>
      </c>
      <c r="Q73" s="14"/>
      <c r="R73" s="15">
        <v>0.09</v>
      </c>
      <c r="S73" s="15">
        <f t="shared" si="11"/>
        <v>0.27</v>
      </c>
    </row>
    <row r="74" spans="1:21" x14ac:dyDescent="0.2">
      <c r="A74" s="11" t="s">
        <v>75</v>
      </c>
      <c r="B74" s="11" t="s">
        <v>76</v>
      </c>
      <c r="C74" s="11" t="s">
        <v>75</v>
      </c>
      <c r="D74" s="11" t="s">
        <v>275</v>
      </c>
      <c r="E74" s="12">
        <v>32</v>
      </c>
      <c r="F74" s="12">
        <v>450</v>
      </c>
      <c r="G74" s="12">
        <v>10</v>
      </c>
      <c r="H74" s="12">
        <v>100</v>
      </c>
      <c r="I74" s="36"/>
      <c r="J74" s="36"/>
      <c r="K74" s="36"/>
      <c r="L74" s="36"/>
      <c r="M74" s="36"/>
      <c r="N74" s="13"/>
      <c r="O74" s="12">
        <f t="shared" si="9"/>
        <v>0</v>
      </c>
      <c r="P74" s="12">
        <f t="shared" si="10"/>
        <v>0</v>
      </c>
      <c r="Q74" s="14"/>
      <c r="R74" s="15">
        <v>0.09</v>
      </c>
      <c r="S74" s="15">
        <f t="shared" si="11"/>
        <v>0</v>
      </c>
    </row>
    <row r="75" spans="1:21" x14ac:dyDescent="0.2">
      <c r="A75" s="36" t="s">
        <v>179</v>
      </c>
      <c r="B75" s="36" t="s">
        <v>76</v>
      </c>
      <c r="C75" s="36">
        <v>90446400</v>
      </c>
      <c r="D75" s="36" t="s">
        <v>277</v>
      </c>
      <c r="E75" s="12" t="s">
        <v>180</v>
      </c>
      <c r="F75" s="12">
        <v>450</v>
      </c>
      <c r="G75" s="12">
        <v>10</v>
      </c>
      <c r="H75" s="12">
        <v>100</v>
      </c>
      <c r="I75" s="36"/>
      <c r="J75" s="36">
        <v>300</v>
      </c>
      <c r="K75" s="36"/>
      <c r="L75" s="36"/>
      <c r="M75" s="36">
        <v>300</v>
      </c>
      <c r="N75" s="13"/>
      <c r="O75" s="12">
        <f t="shared" si="9"/>
        <v>600</v>
      </c>
      <c r="P75" s="12">
        <f t="shared" si="10"/>
        <v>6</v>
      </c>
      <c r="Q75" s="14"/>
      <c r="R75" s="15">
        <v>0.09</v>
      </c>
      <c r="S75" s="15">
        <f t="shared" si="11"/>
        <v>0.54</v>
      </c>
    </row>
    <row r="76" spans="1:21" x14ac:dyDescent="0.2">
      <c r="A76" s="11" t="s">
        <v>156</v>
      </c>
      <c r="B76" s="11" t="s">
        <v>157</v>
      </c>
      <c r="C76" s="11" t="s">
        <v>156</v>
      </c>
      <c r="D76" s="11" t="s">
        <v>275</v>
      </c>
      <c r="E76" s="12">
        <v>32</v>
      </c>
      <c r="F76" s="12">
        <v>600</v>
      </c>
      <c r="G76" s="12">
        <v>10</v>
      </c>
      <c r="H76" s="12">
        <v>100</v>
      </c>
      <c r="I76" s="36"/>
      <c r="J76" s="36"/>
      <c r="K76" s="36"/>
      <c r="L76" s="36"/>
      <c r="M76" s="36"/>
      <c r="N76" s="13"/>
      <c r="O76" s="12">
        <f t="shared" si="9"/>
        <v>0</v>
      </c>
      <c r="P76" s="12">
        <f t="shared" si="10"/>
        <v>0</v>
      </c>
      <c r="Q76" s="14"/>
      <c r="R76" s="15">
        <v>0.12</v>
      </c>
      <c r="S76" s="15">
        <f t="shared" si="11"/>
        <v>0</v>
      </c>
    </row>
    <row r="77" spans="1:21" x14ac:dyDescent="0.2">
      <c r="A77" s="36" t="s">
        <v>181</v>
      </c>
      <c r="B77" s="36" t="s">
        <v>157</v>
      </c>
      <c r="C77" s="36">
        <v>90446600</v>
      </c>
      <c r="D77" s="36" t="s">
        <v>277</v>
      </c>
      <c r="E77" s="12" t="s">
        <v>180</v>
      </c>
      <c r="F77" s="12">
        <v>600</v>
      </c>
      <c r="G77" s="12">
        <v>10</v>
      </c>
      <c r="H77" s="12">
        <v>100</v>
      </c>
      <c r="I77" s="36"/>
      <c r="J77" s="36"/>
      <c r="K77" s="36"/>
      <c r="L77" s="36">
        <v>300</v>
      </c>
      <c r="M77" s="36">
        <v>300</v>
      </c>
      <c r="N77" s="13"/>
      <c r="O77" s="12">
        <f t="shared" si="9"/>
        <v>600</v>
      </c>
      <c r="P77" s="12">
        <f t="shared" si="10"/>
        <v>6</v>
      </c>
      <c r="Q77" s="14"/>
      <c r="R77" s="15">
        <v>0.12</v>
      </c>
      <c r="S77" s="15">
        <f t="shared" si="11"/>
        <v>0.72</v>
      </c>
    </row>
    <row r="78" spans="1:21" x14ac:dyDescent="0.2">
      <c r="A78" s="11" t="s">
        <v>222</v>
      </c>
      <c r="B78" s="11" t="s">
        <v>223</v>
      </c>
      <c r="C78" s="11" t="s">
        <v>222</v>
      </c>
      <c r="D78" s="11" t="s">
        <v>275</v>
      </c>
      <c r="E78" s="12">
        <v>32</v>
      </c>
      <c r="F78" s="12">
        <v>750</v>
      </c>
      <c r="G78" s="12">
        <v>10</v>
      </c>
      <c r="H78" s="12">
        <v>60</v>
      </c>
      <c r="I78" s="36"/>
      <c r="J78" s="36">
        <v>120</v>
      </c>
      <c r="K78" s="36"/>
      <c r="L78" s="36"/>
      <c r="M78" s="36">
        <v>120</v>
      </c>
      <c r="N78" s="13"/>
      <c r="O78" s="12">
        <f t="shared" si="9"/>
        <v>240</v>
      </c>
      <c r="P78" s="12">
        <f t="shared" si="10"/>
        <v>4</v>
      </c>
      <c r="Q78" s="14"/>
      <c r="R78" s="15">
        <v>0.09</v>
      </c>
      <c r="S78" s="15">
        <f t="shared" si="11"/>
        <v>0.36</v>
      </c>
    </row>
    <row r="79" spans="1:21" x14ac:dyDescent="0.2">
      <c r="A79" s="11" t="s">
        <v>158</v>
      </c>
      <c r="B79" s="11" t="s">
        <v>159</v>
      </c>
      <c r="C79" s="11" t="s">
        <v>158</v>
      </c>
      <c r="D79" s="11" t="s">
        <v>275</v>
      </c>
      <c r="E79" s="12">
        <v>32</v>
      </c>
      <c r="F79" s="12">
        <v>900</v>
      </c>
      <c r="G79" s="12">
        <v>10</v>
      </c>
      <c r="H79" s="12">
        <v>50</v>
      </c>
      <c r="I79" s="36"/>
      <c r="J79" s="36"/>
      <c r="K79" s="36"/>
      <c r="L79" s="36"/>
      <c r="M79" s="36"/>
      <c r="N79" s="13"/>
      <c r="O79" s="12">
        <f t="shared" si="9"/>
        <v>0</v>
      </c>
      <c r="P79" s="12">
        <f t="shared" si="10"/>
        <v>0</v>
      </c>
      <c r="Q79" s="14"/>
      <c r="R79" s="15">
        <v>0.09</v>
      </c>
      <c r="S79" s="15">
        <f t="shared" si="11"/>
        <v>0</v>
      </c>
    </row>
    <row r="80" spans="1:21" x14ac:dyDescent="0.2">
      <c r="A80" s="36" t="s">
        <v>182</v>
      </c>
      <c r="B80" s="36" t="s">
        <v>159</v>
      </c>
      <c r="C80" s="36">
        <v>90446700</v>
      </c>
      <c r="D80" s="36" t="s">
        <v>277</v>
      </c>
      <c r="E80" s="12" t="s">
        <v>180</v>
      </c>
      <c r="F80" s="12">
        <v>900</v>
      </c>
      <c r="G80" s="12">
        <v>10</v>
      </c>
      <c r="H80" s="12">
        <v>50</v>
      </c>
      <c r="I80" s="36"/>
      <c r="J80" s="36">
        <v>200</v>
      </c>
      <c r="K80" s="36"/>
      <c r="L80" s="36"/>
      <c r="M80" s="36">
        <v>100</v>
      </c>
      <c r="N80" s="13"/>
      <c r="O80" s="12">
        <f t="shared" si="9"/>
        <v>300</v>
      </c>
      <c r="P80" s="12">
        <f t="shared" si="10"/>
        <v>6</v>
      </c>
      <c r="Q80" s="14"/>
      <c r="R80" s="15">
        <v>0.09</v>
      </c>
      <c r="S80" s="15">
        <f t="shared" si="11"/>
        <v>0.54</v>
      </c>
    </row>
    <row r="81" spans="1:21" x14ac:dyDescent="0.2">
      <c r="A81" s="11" t="s">
        <v>233</v>
      </c>
      <c r="B81" s="11" t="s">
        <v>234</v>
      </c>
      <c r="C81" s="11" t="s">
        <v>233</v>
      </c>
      <c r="D81" s="11" t="s">
        <v>275</v>
      </c>
      <c r="E81" s="12">
        <v>32</v>
      </c>
      <c r="F81" s="12">
        <v>1200</v>
      </c>
      <c r="G81" s="12">
        <v>10</v>
      </c>
      <c r="H81" s="12">
        <v>50</v>
      </c>
      <c r="I81" s="36"/>
      <c r="J81" s="36">
        <v>100</v>
      </c>
      <c r="K81" s="36"/>
      <c r="L81" s="36"/>
      <c r="M81" s="36"/>
      <c r="N81" s="13"/>
      <c r="O81" s="12">
        <f t="shared" si="9"/>
        <v>100</v>
      </c>
      <c r="P81" s="12">
        <f t="shared" si="10"/>
        <v>2</v>
      </c>
      <c r="Q81" s="14"/>
      <c r="R81" s="15">
        <v>0.12</v>
      </c>
      <c r="S81" s="15">
        <f t="shared" si="11"/>
        <v>0.24</v>
      </c>
    </row>
    <row r="82" spans="1:21" x14ac:dyDescent="0.2">
      <c r="A82" s="37" t="s">
        <v>236</v>
      </c>
      <c r="B82" s="36" t="s">
        <v>237</v>
      </c>
      <c r="C82" s="48">
        <v>90446800</v>
      </c>
      <c r="D82" s="36" t="s">
        <v>277</v>
      </c>
      <c r="E82" s="12" t="s">
        <v>180</v>
      </c>
      <c r="F82" s="12">
        <v>1800</v>
      </c>
      <c r="G82" s="12">
        <v>10</v>
      </c>
      <c r="H82" s="12">
        <v>25</v>
      </c>
      <c r="I82" s="36"/>
      <c r="J82" s="36"/>
      <c r="K82" s="36"/>
      <c r="L82" s="36"/>
      <c r="M82" s="36"/>
      <c r="N82" s="13"/>
      <c r="O82" s="12">
        <f t="shared" si="9"/>
        <v>0</v>
      </c>
      <c r="P82" s="12">
        <f t="shared" si="10"/>
        <v>0</v>
      </c>
      <c r="Q82" s="14"/>
      <c r="R82" s="15">
        <v>0.18</v>
      </c>
      <c r="S82" s="15">
        <f t="shared" si="11"/>
        <v>0</v>
      </c>
      <c r="T82" s="43">
        <f>SUM(S69:S82)</f>
        <v>2.76</v>
      </c>
      <c r="U82" s="3">
        <f>T82*100/$T$151</f>
        <v>3.1731432513221436</v>
      </c>
    </row>
    <row r="83" spans="1:21" x14ac:dyDescent="0.2">
      <c r="A83" s="28" t="s">
        <v>77</v>
      </c>
      <c r="B83" s="28"/>
      <c r="C83" s="29"/>
      <c r="D83" s="29"/>
      <c r="E83" s="30"/>
      <c r="F83" s="36"/>
      <c r="G83" s="12"/>
      <c r="H83" s="12"/>
      <c r="I83" s="36"/>
      <c r="J83" s="36"/>
      <c r="K83" s="36"/>
      <c r="L83" s="36"/>
      <c r="M83" s="36"/>
      <c r="N83" s="8"/>
      <c r="O83" s="12"/>
      <c r="P83" s="12"/>
      <c r="Q83" s="14"/>
      <c r="R83" s="12"/>
      <c r="S83" s="15"/>
    </row>
    <row r="84" spans="1:21" x14ac:dyDescent="0.2">
      <c r="A84" s="11" t="s">
        <v>297</v>
      </c>
      <c r="B84" s="11" t="s">
        <v>298</v>
      </c>
      <c r="C84" s="11" t="s">
        <v>297</v>
      </c>
      <c r="D84" s="11" t="s">
        <v>275</v>
      </c>
      <c r="E84" s="12">
        <v>40</v>
      </c>
      <c r="F84" s="12">
        <v>100</v>
      </c>
      <c r="G84" s="12">
        <v>10</v>
      </c>
      <c r="H84" s="12">
        <v>300</v>
      </c>
      <c r="I84" s="36"/>
      <c r="J84" s="36"/>
      <c r="K84" s="36"/>
      <c r="L84" s="36"/>
      <c r="M84" s="36"/>
      <c r="N84" s="13"/>
      <c r="O84" s="12">
        <f t="shared" ref="O84:O98" si="12">SUM(I84:N84)</f>
        <v>0</v>
      </c>
      <c r="P84" s="12">
        <f t="shared" ref="P84:P98" si="13">$O84/$H84</f>
        <v>0</v>
      </c>
      <c r="Q84" s="14"/>
      <c r="R84" s="15">
        <v>0.13</v>
      </c>
      <c r="S84" s="15">
        <f t="shared" ref="S84:S98" si="14">$P84*$R84</f>
        <v>0</v>
      </c>
    </row>
    <row r="85" spans="1:21" x14ac:dyDescent="0.2">
      <c r="A85" s="11" t="s">
        <v>78</v>
      </c>
      <c r="B85" s="11" t="s">
        <v>79</v>
      </c>
      <c r="C85" s="11" t="s">
        <v>78</v>
      </c>
      <c r="D85" s="11" t="s">
        <v>275</v>
      </c>
      <c r="E85" s="12">
        <v>40</v>
      </c>
      <c r="F85" s="12">
        <v>150</v>
      </c>
      <c r="G85" s="12">
        <v>10</v>
      </c>
      <c r="H85" s="12">
        <v>300</v>
      </c>
      <c r="I85" s="36"/>
      <c r="J85" s="36"/>
      <c r="K85" s="36"/>
      <c r="L85" s="36"/>
      <c r="M85" s="36"/>
      <c r="N85" s="13"/>
      <c r="O85" s="12">
        <f t="shared" si="12"/>
        <v>0</v>
      </c>
      <c r="P85" s="12">
        <f t="shared" si="13"/>
        <v>0</v>
      </c>
      <c r="Q85" s="14"/>
      <c r="R85" s="15">
        <v>0.13</v>
      </c>
      <c r="S85" s="15">
        <f t="shared" si="14"/>
        <v>0</v>
      </c>
    </row>
    <row r="86" spans="1:21" x14ac:dyDescent="0.2">
      <c r="A86" s="36" t="s">
        <v>240</v>
      </c>
      <c r="B86" s="36" t="s">
        <v>79</v>
      </c>
      <c r="C86" s="31" t="s">
        <v>241</v>
      </c>
      <c r="D86" s="36" t="s">
        <v>277</v>
      </c>
      <c r="E86" s="12">
        <v>40</v>
      </c>
      <c r="F86" s="12">
        <v>150</v>
      </c>
      <c r="G86" s="12">
        <v>10</v>
      </c>
      <c r="H86" s="12">
        <v>300</v>
      </c>
      <c r="I86" s="36"/>
      <c r="J86" s="36"/>
      <c r="K86" s="36"/>
      <c r="L86" s="36"/>
      <c r="M86" s="36"/>
      <c r="N86" s="13"/>
      <c r="O86" s="12">
        <f t="shared" si="12"/>
        <v>0</v>
      </c>
      <c r="P86" s="12">
        <f t="shared" si="13"/>
        <v>0</v>
      </c>
      <c r="Q86" s="14"/>
      <c r="R86" s="15">
        <v>0.13</v>
      </c>
      <c r="S86" s="15">
        <f t="shared" si="14"/>
        <v>0</v>
      </c>
    </row>
    <row r="87" spans="1:21" x14ac:dyDescent="0.2">
      <c r="A87" s="11" t="s">
        <v>80</v>
      </c>
      <c r="B87" s="11" t="s">
        <v>81</v>
      </c>
      <c r="C87" s="11" t="s">
        <v>80</v>
      </c>
      <c r="D87" s="11" t="s">
        <v>275</v>
      </c>
      <c r="E87" s="12">
        <v>40</v>
      </c>
      <c r="F87" s="12">
        <v>200</v>
      </c>
      <c r="G87" s="12">
        <v>10</v>
      </c>
      <c r="H87" s="12">
        <v>150</v>
      </c>
      <c r="I87" s="36"/>
      <c r="J87" s="36"/>
      <c r="K87" s="36"/>
      <c r="L87" s="36">
        <v>300</v>
      </c>
      <c r="M87" s="36">
        <v>300</v>
      </c>
      <c r="N87" s="13"/>
      <c r="O87" s="12">
        <f t="shared" si="12"/>
        <v>600</v>
      </c>
      <c r="P87" s="12">
        <f t="shared" si="13"/>
        <v>4</v>
      </c>
      <c r="Q87" s="14"/>
      <c r="R87" s="15">
        <v>0.13</v>
      </c>
      <c r="S87" s="15">
        <f t="shared" si="14"/>
        <v>0.52</v>
      </c>
    </row>
    <row r="88" spans="1:21" x14ac:dyDescent="0.2">
      <c r="A88" s="11" t="s">
        <v>82</v>
      </c>
      <c r="B88" s="11" t="s">
        <v>83</v>
      </c>
      <c r="C88" s="11" t="s">
        <v>82</v>
      </c>
      <c r="D88" s="11" t="s">
        <v>275</v>
      </c>
      <c r="E88" s="12">
        <v>40</v>
      </c>
      <c r="F88" s="12">
        <v>300</v>
      </c>
      <c r="G88" s="12">
        <v>10</v>
      </c>
      <c r="H88" s="12">
        <v>150</v>
      </c>
      <c r="I88" s="36"/>
      <c r="J88" s="36"/>
      <c r="K88" s="36"/>
      <c r="L88" s="36"/>
      <c r="M88" s="36"/>
      <c r="N88" s="13"/>
      <c r="O88" s="12">
        <f t="shared" si="12"/>
        <v>0</v>
      </c>
      <c r="P88" s="12">
        <f t="shared" si="13"/>
        <v>0</v>
      </c>
      <c r="Q88" s="14"/>
      <c r="R88" s="15">
        <v>0.13</v>
      </c>
      <c r="S88" s="15">
        <f t="shared" si="14"/>
        <v>0</v>
      </c>
    </row>
    <row r="89" spans="1:21" x14ac:dyDescent="0.2">
      <c r="A89" s="36" t="s">
        <v>183</v>
      </c>
      <c r="B89" s="36" t="s">
        <v>83</v>
      </c>
      <c r="C89" s="36">
        <v>90447300</v>
      </c>
      <c r="D89" s="36" t="s">
        <v>277</v>
      </c>
      <c r="E89" s="12" t="s">
        <v>89</v>
      </c>
      <c r="F89" s="12">
        <v>300</v>
      </c>
      <c r="G89" s="12">
        <v>10</v>
      </c>
      <c r="H89" s="12">
        <v>150</v>
      </c>
      <c r="I89" s="36"/>
      <c r="J89" s="36"/>
      <c r="K89" s="36"/>
      <c r="L89" s="36"/>
      <c r="M89" s="36"/>
      <c r="N89" s="13"/>
      <c r="O89" s="12">
        <f t="shared" si="12"/>
        <v>0</v>
      </c>
      <c r="P89" s="12">
        <f t="shared" si="13"/>
        <v>0</v>
      </c>
      <c r="Q89" s="14"/>
      <c r="R89" s="15">
        <v>0.13</v>
      </c>
      <c r="S89" s="15">
        <f t="shared" si="14"/>
        <v>0</v>
      </c>
    </row>
    <row r="90" spans="1:21" x14ac:dyDescent="0.2">
      <c r="A90" s="11" t="s">
        <v>84</v>
      </c>
      <c r="B90" s="11" t="s">
        <v>85</v>
      </c>
      <c r="C90" s="11" t="s">
        <v>84</v>
      </c>
      <c r="D90" s="11" t="s">
        <v>275</v>
      </c>
      <c r="E90" s="12">
        <v>40</v>
      </c>
      <c r="F90" s="12">
        <v>450</v>
      </c>
      <c r="G90" s="12">
        <v>10</v>
      </c>
      <c r="H90" s="12">
        <v>100</v>
      </c>
      <c r="I90" s="36"/>
      <c r="J90" s="36"/>
      <c r="K90" s="36"/>
      <c r="L90" s="36"/>
      <c r="M90" s="36"/>
      <c r="N90" s="13"/>
      <c r="O90" s="12">
        <f t="shared" si="12"/>
        <v>0</v>
      </c>
      <c r="P90" s="12">
        <f t="shared" si="13"/>
        <v>0</v>
      </c>
      <c r="Q90" s="14"/>
      <c r="R90" s="15">
        <v>0.13</v>
      </c>
      <c r="S90" s="15">
        <f t="shared" si="14"/>
        <v>0</v>
      </c>
    </row>
    <row r="91" spans="1:21" x14ac:dyDescent="0.2">
      <c r="A91" s="36" t="s">
        <v>184</v>
      </c>
      <c r="B91" s="36" t="s">
        <v>85</v>
      </c>
      <c r="C91" s="36">
        <v>90447400</v>
      </c>
      <c r="D91" s="36" t="s">
        <v>277</v>
      </c>
      <c r="E91" s="12" t="s">
        <v>89</v>
      </c>
      <c r="F91" s="12">
        <v>450</v>
      </c>
      <c r="G91" s="12">
        <v>10</v>
      </c>
      <c r="H91" s="12">
        <v>100</v>
      </c>
      <c r="I91" s="36"/>
      <c r="J91" s="36"/>
      <c r="K91" s="36"/>
      <c r="L91" s="36">
        <v>300</v>
      </c>
      <c r="M91" s="36">
        <v>300</v>
      </c>
      <c r="N91" s="13"/>
      <c r="O91" s="12">
        <f t="shared" si="12"/>
        <v>600</v>
      </c>
      <c r="P91" s="12">
        <f t="shared" si="13"/>
        <v>6</v>
      </c>
      <c r="Q91" s="14"/>
      <c r="R91" s="15">
        <v>0.13</v>
      </c>
      <c r="S91" s="15">
        <f t="shared" si="14"/>
        <v>0.78</v>
      </c>
    </row>
    <row r="92" spans="1:21" x14ac:dyDescent="0.2">
      <c r="A92" s="11" t="s">
        <v>86</v>
      </c>
      <c r="B92" s="11" t="s">
        <v>87</v>
      </c>
      <c r="C92" s="11" t="s">
        <v>86</v>
      </c>
      <c r="D92" s="11" t="s">
        <v>275</v>
      </c>
      <c r="E92" s="12">
        <v>40</v>
      </c>
      <c r="F92" s="12">
        <v>600</v>
      </c>
      <c r="G92" s="12">
        <v>10</v>
      </c>
      <c r="H92" s="12">
        <v>50</v>
      </c>
      <c r="I92" s="36"/>
      <c r="J92" s="36"/>
      <c r="K92" s="36"/>
      <c r="L92" s="36"/>
      <c r="M92" s="36"/>
      <c r="N92" s="13"/>
      <c r="O92" s="12">
        <f t="shared" si="12"/>
        <v>0</v>
      </c>
      <c r="P92" s="12">
        <f t="shared" si="13"/>
        <v>0</v>
      </c>
      <c r="Q92" s="14"/>
      <c r="R92" s="15">
        <v>0.09</v>
      </c>
      <c r="S92" s="15">
        <f t="shared" si="14"/>
        <v>0</v>
      </c>
    </row>
    <row r="93" spans="1:21" x14ac:dyDescent="0.2">
      <c r="A93" s="36" t="s">
        <v>88</v>
      </c>
      <c r="B93" s="36" t="s">
        <v>87</v>
      </c>
      <c r="C93" s="36">
        <v>90447600</v>
      </c>
      <c r="D93" s="36" t="s">
        <v>277</v>
      </c>
      <c r="E93" s="12" t="s">
        <v>89</v>
      </c>
      <c r="F93" s="12">
        <v>600</v>
      </c>
      <c r="G93" s="12">
        <v>10</v>
      </c>
      <c r="H93" s="12">
        <v>50</v>
      </c>
      <c r="I93" s="36"/>
      <c r="J93" s="36"/>
      <c r="K93" s="36"/>
      <c r="L93" s="36">
        <v>300</v>
      </c>
      <c r="M93" s="36">
        <v>300</v>
      </c>
      <c r="N93" s="13"/>
      <c r="O93" s="12">
        <f t="shared" si="12"/>
        <v>600</v>
      </c>
      <c r="P93" s="12">
        <f t="shared" si="13"/>
        <v>12</v>
      </c>
      <c r="Q93" s="14"/>
      <c r="R93" s="15">
        <v>0.09</v>
      </c>
      <c r="S93" s="15">
        <f t="shared" si="14"/>
        <v>1.08</v>
      </c>
    </row>
    <row r="94" spans="1:21" x14ac:dyDescent="0.2">
      <c r="A94" s="11" t="s">
        <v>90</v>
      </c>
      <c r="B94" s="11" t="s">
        <v>91</v>
      </c>
      <c r="C94" s="11" t="s">
        <v>90</v>
      </c>
      <c r="D94" s="11" t="s">
        <v>275</v>
      </c>
      <c r="E94" s="12">
        <v>40</v>
      </c>
      <c r="F94" s="12">
        <v>750</v>
      </c>
      <c r="G94" s="12">
        <v>10</v>
      </c>
      <c r="H94" s="12">
        <v>50</v>
      </c>
      <c r="I94" s="36"/>
      <c r="J94" s="36"/>
      <c r="K94" s="36"/>
      <c r="L94" s="36">
        <v>200</v>
      </c>
      <c r="M94" s="36"/>
      <c r="N94" s="13"/>
      <c r="O94" s="12">
        <f t="shared" si="12"/>
        <v>200</v>
      </c>
      <c r="P94" s="12">
        <f t="shared" si="13"/>
        <v>4</v>
      </c>
      <c r="Q94" s="14"/>
      <c r="R94" s="15">
        <v>0.13</v>
      </c>
      <c r="S94" s="15">
        <f t="shared" si="14"/>
        <v>0.52</v>
      </c>
    </row>
    <row r="95" spans="1:21" x14ac:dyDescent="0.2">
      <c r="A95" s="11" t="s">
        <v>92</v>
      </c>
      <c r="B95" s="11" t="s">
        <v>93</v>
      </c>
      <c r="C95" s="11" t="s">
        <v>92</v>
      </c>
      <c r="D95" s="11" t="s">
        <v>275</v>
      </c>
      <c r="E95" s="12">
        <v>40</v>
      </c>
      <c r="F95" s="12">
        <v>900</v>
      </c>
      <c r="G95" s="12">
        <v>10</v>
      </c>
      <c r="H95" s="12">
        <v>50</v>
      </c>
      <c r="I95" s="36"/>
      <c r="J95" s="36"/>
      <c r="K95" s="36"/>
      <c r="L95" s="36"/>
      <c r="M95" s="36"/>
      <c r="N95" s="13"/>
      <c r="O95" s="12">
        <f t="shared" si="12"/>
        <v>0</v>
      </c>
      <c r="P95" s="12">
        <f t="shared" si="13"/>
        <v>0</v>
      </c>
      <c r="Q95" s="14"/>
      <c r="R95" s="15">
        <v>0.13</v>
      </c>
      <c r="S95" s="15">
        <f t="shared" si="14"/>
        <v>0</v>
      </c>
    </row>
    <row r="96" spans="1:21" x14ac:dyDescent="0.2">
      <c r="A96" s="36" t="s">
        <v>185</v>
      </c>
      <c r="B96" s="36" t="s">
        <v>93</v>
      </c>
      <c r="C96" s="36">
        <v>90447700</v>
      </c>
      <c r="D96" s="36" t="s">
        <v>277</v>
      </c>
      <c r="E96" s="12" t="s">
        <v>89</v>
      </c>
      <c r="F96" s="12">
        <v>900</v>
      </c>
      <c r="G96" s="12">
        <v>10</v>
      </c>
      <c r="H96" s="12">
        <v>50</v>
      </c>
      <c r="I96" s="36"/>
      <c r="J96" s="36"/>
      <c r="K96" s="36"/>
      <c r="L96" s="36">
        <v>200</v>
      </c>
      <c r="M96" s="36">
        <v>200</v>
      </c>
      <c r="N96" s="13"/>
      <c r="O96" s="12">
        <f t="shared" si="12"/>
        <v>400</v>
      </c>
      <c r="P96" s="12">
        <f t="shared" si="13"/>
        <v>8</v>
      </c>
      <c r="Q96" s="14"/>
      <c r="R96" s="15">
        <v>0.13</v>
      </c>
      <c r="S96" s="15">
        <f t="shared" si="14"/>
        <v>1.04</v>
      </c>
    </row>
    <row r="97" spans="1:21" x14ac:dyDescent="0.2">
      <c r="A97" s="11" t="s">
        <v>94</v>
      </c>
      <c r="B97" s="11" t="s">
        <v>95</v>
      </c>
      <c r="C97" s="11" t="s">
        <v>94</v>
      </c>
      <c r="D97" s="11" t="s">
        <v>275</v>
      </c>
      <c r="E97" s="12">
        <v>40</v>
      </c>
      <c r="F97" s="12">
        <v>1200</v>
      </c>
      <c r="G97" s="12">
        <v>5</v>
      </c>
      <c r="H97" s="12">
        <v>25</v>
      </c>
      <c r="I97" s="36"/>
      <c r="J97" s="36"/>
      <c r="K97" s="36"/>
      <c r="L97" s="36"/>
      <c r="M97" s="36"/>
      <c r="N97" s="13"/>
      <c r="O97" s="12">
        <f t="shared" si="12"/>
        <v>0</v>
      </c>
      <c r="P97" s="12">
        <f t="shared" si="13"/>
        <v>0</v>
      </c>
      <c r="Q97" s="14"/>
      <c r="R97" s="15">
        <v>0.08</v>
      </c>
      <c r="S97" s="15">
        <f t="shared" si="14"/>
        <v>0</v>
      </c>
    </row>
    <row r="98" spans="1:21" x14ac:dyDescent="0.2">
      <c r="A98" s="11" t="s">
        <v>220</v>
      </c>
      <c r="B98" s="11" t="s">
        <v>221</v>
      </c>
      <c r="C98" s="11" t="s">
        <v>220</v>
      </c>
      <c r="D98" s="11" t="s">
        <v>275</v>
      </c>
      <c r="E98" s="12">
        <v>40</v>
      </c>
      <c r="F98" s="12">
        <v>2000</v>
      </c>
      <c r="G98" s="12">
        <v>5</v>
      </c>
      <c r="H98" s="12">
        <v>25</v>
      </c>
      <c r="I98" s="36"/>
      <c r="J98" s="36"/>
      <c r="K98" s="36"/>
      <c r="L98" s="36"/>
      <c r="M98" s="36"/>
      <c r="N98" s="13"/>
      <c r="O98" s="12">
        <f t="shared" si="12"/>
        <v>0</v>
      </c>
      <c r="P98" s="12">
        <f t="shared" si="13"/>
        <v>0</v>
      </c>
      <c r="Q98" s="14"/>
      <c r="R98" s="15">
        <v>0.08</v>
      </c>
      <c r="S98" s="15">
        <f t="shared" si="14"/>
        <v>0</v>
      </c>
      <c r="T98" s="43">
        <f>SUM(S85:S98)</f>
        <v>3.94</v>
      </c>
      <c r="U98" s="3">
        <f>T98*100/$T$151</f>
        <v>4.5297769602207412</v>
      </c>
    </row>
    <row r="99" spans="1:21" x14ac:dyDescent="0.2">
      <c r="A99" s="28" t="s">
        <v>96</v>
      </c>
      <c r="B99" s="28"/>
      <c r="C99" s="30"/>
      <c r="D99" s="30"/>
      <c r="E99" s="20"/>
      <c r="F99" s="12"/>
      <c r="G99" s="12"/>
      <c r="H99" s="12"/>
      <c r="I99" s="36"/>
      <c r="J99" s="36"/>
      <c r="K99" s="36"/>
      <c r="L99" s="36"/>
      <c r="M99" s="36"/>
      <c r="N99" s="8"/>
      <c r="O99" s="12"/>
      <c r="P99" s="12"/>
      <c r="Q99" s="14"/>
      <c r="R99" s="12"/>
      <c r="S99" s="15"/>
    </row>
    <row r="100" spans="1:21" x14ac:dyDescent="0.2">
      <c r="A100" s="11" t="s">
        <v>299</v>
      </c>
      <c r="B100" s="11" t="s">
        <v>300</v>
      </c>
      <c r="C100" s="11" t="s">
        <v>299</v>
      </c>
      <c r="D100" s="11" t="s">
        <v>275</v>
      </c>
      <c r="E100" s="12">
        <v>50</v>
      </c>
      <c r="F100" s="12">
        <v>100</v>
      </c>
      <c r="G100" s="12">
        <v>10</v>
      </c>
      <c r="H100" s="12">
        <v>150</v>
      </c>
      <c r="I100" s="36"/>
      <c r="J100" s="36"/>
      <c r="K100" s="36"/>
      <c r="L100" s="36"/>
      <c r="M100" s="36"/>
      <c r="N100" s="13"/>
      <c r="O100" s="12">
        <f t="shared" ref="O100:O116" si="15">SUM(I100:N100)</f>
        <v>0</v>
      </c>
      <c r="P100" s="12">
        <f t="shared" ref="P100:P116" si="16">$O100/$H100</f>
        <v>0</v>
      </c>
      <c r="Q100" s="14"/>
      <c r="R100" s="15">
        <v>0.1</v>
      </c>
      <c r="S100" s="15">
        <f t="shared" ref="S100:S116" si="17">$P100*$R100</f>
        <v>0</v>
      </c>
    </row>
    <row r="101" spans="1:21" x14ac:dyDescent="0.2">
      <c r="A101" s="11" t="s">
        <v>97</v>
      </c>
      <c r="B101" s="11" t="s">
        <v>98</v>
      </c>
      <c r="C101" s="11" t="s">
        <v>97</v>
      </c>
      <c r="D101" s="11" t="s">
        <v>275</v>
      </c>
      <c r="E101" s="12">
        <v>50</v>
      </c>
      <c r="F101" s="12">
        <v>150</v>
      </c>
      <c r="G101" s="12">
        <v>10</v>
      </c>
      <c r="H101" s="12">
        <v>150</v>
      </c>
      <c r="I101" s="36"/>
      <c r="J101" s="36">
        <v>300</v>
      </c>
      <c r="K101" s="36"/>
      <c r="L101" s="36"/>
      <c r="M101" s="36"/>
      <c r="N101" s="13"/>
      <c r="O101" s="12">
        <f t="shared" si="15"/>
        <v>300</v>
      </c>
      <c r="P101" s="12">
        <f t="shared" si="16"/>
        <v>2</v>
      </c>
      <c r="Q101" s="14"/>
      <c r="R101" s="15">
        <v>0.1</v>
      </c>
      <c r="S101" s="15">
        <f t="shared" si="17"/>
        <v>0.2</v>
      </c>
    </row>
    <row r="102" spans="1:21" x14ac:dyDescent="0.2">
      <c r="A102" s="36" t="s">
        <v>235</v>
      </c>
      <c r="B102" s="36" t="s">
        <v>98</v>
      </c>
      <c r="C102" s="36">
        <v>90448200</v>
      </c>
      <c r="D102" s="36" t="s">
        <v>277</v>
      </c>
      <c r="E102" s="12" t="s">
        <v>102</v>
      </c>
      <c r="F102" s="12">
        <v>150</v>
      </c>
      <c r="G102" s="12">
        <v>10</v>
      </c>
      <c r="H102" s="12">
        <v>150</v>
      </c>
      <c r="I102" s="36"/>
      <c r="J102" s="36">
        <v>300</v>
      </c>
      <c r="K102" s="36"/>
      <c r="L102" s="36"/>
      <c r="M102" s="36"/>
      <c r="N102" s="13"/>
      <c r="O102" s="12">
        <f t="shared" si="15"/>
        <v>300</v>
      </c>
      <c r="P102" s="12">
        <f t="shared" si="16"/>
        <v>2</v>
      </c>
      <c r="Q102" s="14"/>
      <c r="R102" s="15">
        <v>0.1</v>
      </c>
      <c r="S102" s="15">
        <f t="shared" si="17"/>
        <v>0.2</v>
      </c>
    </row>
    <row r="103" spans="1:21" x14ac:dyDescent="0.2">
      <c r="A103" s="11" t="s">
        <v>224</v>
      </c>
      <c r="B103" s="11" t="s">
        <v>225</v>
      </c>
      <c r="C103" s="11" t="s">
        <v>224</v>
      </c>
      <c r="D103" s="11" t="s">
        <v>275</v>
      </c>
      <c r="E103" s="12">
        <v>50</v>
      </c>
      <c r="F103" s="12">
        <v>200</v>
      </c>
      <c r="G103" s="12">
        <v>10</v>
      </c>
      <c r="H103" s="12">
        <v>150</v>
      </c>
      <c r="I103" s="36"/>
      <c r="J103" s="36">
        <v>300</v>
      </c>
      <c r="K103" s="36"/>
      <c r="L103" s="36"/>
      <c r="M103" s="36"/>
      <c r="N103" s="13"/>
      <c r="O103" s="12">
        <f t="shared" si="15"/>
        <v>300</v>
      </c>
      <c r="P103" s="12">
        <f t="shared" si="16"/>
        <v>2</v>
      </c>
      <c r="Q103" s="14"/>
      <c r="R103" s="15">
        <v>0.06</v>
      </c>
      <c r="S103" s="15">
        <f t="shared" si="17"/>
        <v>0.12</v>
      </c>
    </row>
    <row r="104" spans="1:21" x14ac:dyDescent="0.2">
      <c r="A104" s="11" t="s">
        <v>99</v>
      </c>
      <c r="B104" s="11" t="s">
        <v>100</v>
      </c>
      <c r="C104" s="11" t="s">
        <v>99</v>
      </c>
      <c r="D104" s="11" t="s">
        <v>275</v>
      </c>
      <c r="E104" s="12">
        <v>50</v>
      </c>
      <c r="F104" s="12">
        <v>300</v>
      </c>
      <c r="G104" s="12">
        <v>10</v>
      </c>
      <c r="H104" s="12">
        <v>75</v>
      </c>
      <c r="I104" s="36"/>
      <c r="J104" s="36">
        <v>75</v>
      </c>
      <c r="K104" s="36"/>
      <c r="L104" s="36"/>
      <c r="M104" s="36"/>
      <c r="N104" s="13"/>
      <c r="O104" s="12">
        <f t="shared" si="15"/>
        <v>75</v>
      </c>
      <c r="P104" s="12">
        <f t="shared" si="16"/>
        <v>1</v>
      </c>
      <c r="Q104" s="14"/>
      <c r="R104" s="15">
        <v>0.1</v>
      </c>
      <c r="S104" s="15">
        <f t="shared" si="17"/>
        <v>0.1</v>
      </c>
    </row>
    <row r="105" spans="1:21" x14ac:dyDescent="0.2">
      <c r="A105" s="36" t="s">
        <v>101</v>
      </c>
      <c r="B105" s="36" t="s">
        <v>100</v>
      </c>
      <c r="C105" s="36">
        <v>90448300</v>
      </c>
      <c r="D105" s="36" t="s">
        <v>277</v>
      </c>
      <c r="E105" s="12" t="s">
        <v>102</v>
      </c>
      <c r="F105" s="12">
        <v>300</v>
      </c>
      <c r="G105" s="12">
        <v>10</v>
      </c>
      <c r="H105" s="12">
        <v>75</v>
      </c>
      <c r="I105" s="36"/>
      <c r="J105" s="36">
        <v>300</v>
      </c>
      <c r="K105" s="36"/>
      <c r="L105" s="36"/>
      <c r="M105" s="36"/>
      <c r="N105" s="13"/>
      <c r="O105" s="12">
        <f t="shared" si="15"/>
        <v>300</v>
      </c>
      <c r="P105" s="12">
        <f t="shared" si="16"/>
        <v>4</v>
      </c>
      <c r="Q105" s="14"/>
      <c r="R105" s="15">
        <v>0.1</v>
      </c>
      <c r="S105" s="15">
        <f t="shared" si="17"/>
        <v>0.4</v>
      </c>
    </row>
    <row r="106" spans="1:21" x14ac:dyDescent="0.2">
      <c r="A106" s="11" t="s">
        <v>103</v>
      </c>
      <c r="B106" s="11" t="s">
        <v>104</v>
      </c>
      <c r="C106" s="11" t="s">
        <v>103</v>
      </c>
      <c r="D106" s="11" t="s">
        <v>275</v>
      </c>
      <c r="E106" s="12">
        <v>50</v>
      </c>
      <c r="F106" s="12">
        <v>450</v>
      </c>
      <c r="G106" s="12">
        <v>10</v>
      </c>
      <c r="H106" s="12">
        <v>50</v>
      </c>
      <c r="I106" s="36"/>
      <c r="J106" s="36">
        <v>250</v>
      </c>
      <c r="K106" s="36">
        <v>300</v>
      </c>
      <c r="L106" s="36"/>
      <c r="M106" s="36"/>
      <c r="N106" s="13"/>
      <c r="O106" s="12">
        <f t="shared" si="15"/>
        <v>550</v>
      </c>
      <c r="P106" s="12">
        <f t="shared" si="16"/>
        <v>11</v>
      </c>
      <c r="Q106" s="14"/>
      <c r="R106" s="15">
        <v>0.1</v>
      </c>
      <c r="S106" s="15">
        <f t="shared" si="17"/>
        <v>1.1000000000000001</v>
      </c>
    </row>
    <row r="107" spans="1:21" x14ac:dyDescent="0.2">
      <c r="A107" s="36" t="s">
        <v>186</v>
      </c>
      <c r="B107" s="36" t="s">
        <v>104</v>
      </c>
      <c r="C107" s="36">
        <v>90448400</v>
      </c>
      <c r="D107" s="36" t="s">
        <v>277</v>
      </c>
      <c r="E107" s="12" t="s">
        <v>102</v>
      </c>
      <c r="F107" s="12">
        <v>450</v>
      </c>
      <c r="G107" s="12">
        <v>10</v>
      </c>
      <c r="H107" s="12">
        <v>50</v>
      </c>
      <c r="I107" s="36"/>
      <c r="J107" s="36">
        <v>250</v>
      </c>
      <c r="K107" s="36">
        <v>300</v>
      </c>
      <c r="L107" s="36">
        <v>300</v>
      </c>
      <c r="M107" s="36">
        <v>200</v>
      </c>
      <c r="N107" s="13"/>
      <c r="O107" s="12">
        <f t="shared" si="15"/>
        <v>1050</v>
      </c>
      <c r="P107" s="12">
        <f t="shared" si="16"/>
        <v>21</v>
      </c>
      <c r="Q107" s="14"/>
      <c r="R107" s="15">
        <v>0.1</v>
      </c>
      <c r="S107" s="15">
        <f t="shared" si="17"/>
        <v>2.1</v>
      </c>
    </row>
    <row r="108" spans="1:21" x14ac:dyDescent="0.2">
      <c r="A108" s="11" t="s">
        <v>105</v>
      </c>
      <c r="B108" s="11" t="s">
        <v>106</v>
      </c>
      <c r="C108" s="11" t="s">
        <v>105</v>
      </c>
      <c r="D108" s="11" t="s">
        <v>275</v>
      </c>
      <c r="E108" s="12">
        <v>50</v>
      </c>
      <c r="F108" s="12">
        <v>600</v>
      </c>
      <c r="G108" s="12">
        <v>10</v>
      </c>
      <c r="H108" s="12">
        <v>50</v>
      </c>
      <c r="I108" s="36"/>
      <c r="J108" s="36"/>
      <c r="K108" s="36"/>
      <c r="L108" s="36"/>
      <c r="M108" s="36"/>
      <c r="N108" s="13"/>
      <c r="O108" s="12">
        <f t="shared" si="15"/>
        <v>0</v>
      </c>
      <c r="P108" s="12">
        <f t="shared" si="16"/>
        <v>0</v>
      </c>
      <c r="Q108" s="14"/>
      <c r="R108" s="15">
        <v>0.13</v>
      </c>
      <c r="S108" s="15">
        <f t="shared" si="17"/>
        <v>0</v>
      </c>
    </row>
    <row r="109" spans="1:21" x14ac:dyDescent="0.2">
      <c r="A109" s="36" t="s">
        <v>107</v>
      </c>
      <c r="B109" s="36" t="s">
        <v>106</v>
      </c>
      <c r="C109" s="36">
        <v>90448600</v>
      </c>
      <c r="D109" s="36" t="s">
        <v>277</v>
      </c>
      <c r="E109" s="12" t="s">
        <v>102</v>
      </c>
      <c r="F109" s="12">
        <v>600</v>
      </c>
      <c r="G109" s="12">
        <v>10</v>
      </c>
      <c r="H109" s="12">
        <v>50</v>
      </c>
      <c r="I109" s="36"/>
      <c r="J109" s="36"/>
      <c r="K109" s="36"/>
      <c r="L109" s="36"/>
      <c r="M109" s="36"/>
      <c r="N109" s="13"/>
      <c r="O109" s="12">
        <f t="shared" si="15"/>
        <v>0</v>
      </c>
      <c r="P109" s="12">
        <f t="shared" si="16"/>
        <v>0</v>
      </c>
      <c r="Q109" s="14"/>
      <c r="R109" s="15">
        <v>0.13</v>
      </c>
      <c r="S109" s="15">
        <f t="shared" si="17"/>
        <v>0</v>
      </c>
    </row>
    <row r="110" spans="1:21" x14ac:dyDescent="0.2">
      <c r="A110" s="36" t="s">
        <v>266</v>
      </c>
      <c r="B110" s="36" t="s">
        <v>267</v>
      </c>
      <c r="C110" s="36">
        <v>90448605</v>
      </c>
      <c r="D110" s="36" t="s">
        <v>277</v>
      </c>
      <c r="E110" s="12" t="s">
        <v>102</v>
      </c>
      <c r="F110" s="12">
        <v>700</v>
      </c>
      <c r="G110" s="12">
        <v>5</v>
      </c>
      <c r="H110" s="12">
        <v>25</v>
      </c>
      <c r="I110" s="36"/>
      <c r="J110" s="36"/>
      <c r="K110" s="36"/>
      <c r="L110" s="36"/>
      <c r="M110" s="36"/>
      <c r="N110" s="13"/>
      <c r="O110" s="12">
        <f t="shared" si="15"/>
        <v>0</v>
      </c>
      <c r="P110" s="12">
        <f t="shared" si="16"/>
        <v>0</v>
      </c>
      <c r="Q110" s="14"/>
      <c r="R110" s="15">
        <v>0.1</v>
      </c>
      <c r="S110" s="15">
        <f t="shared" si="17"/>
        <v>0</v>
      </c>
    </row>
    <row r="111" spans="1:21" x14ac:dyDescent="0.2">
      <c r="A111" s="11" t="s">
        <v>202</v>
      </c>
      <c r="B111" s="11" t="s">
        <v>203</v>
      </c>
      <c r="C111" s="11" t="s">
        <v>202</v>
      </c>
      <c r="D111" s="11" t="s">
        <v>275</v>
      </c>
      <c r="E111" s="12">
        <v>50</v>
      </c>
      <c r="F111" s="12">
        <v>750</v>
      </c>
      <c r="G111" s="12">
        <v>5</v>
      </c>
      <c r="H111" s="12">
        <v>25</v>
      </c>
      <c r="I111" s="36"/>
      <c r="J111" s="36">
        <v>100</v>
      </c>
      <c r="K111" s="36"/>
      <c r="L111" s="36"/>
      <c r="M111" s="36"/>
      <c r="N111" s="13"/>
      <c r="O111" s="12">
        <f t="shared" si="15"/>
        <v>100</v>
      </c>
      <c r="P111" s="12">
        <f t="shared" si="16"/>
        <v>4</v>
      </c>
      <c r="Q111" s="14"/>
      <c r="R111" s="15">
        <v>0.1</v>
      </c>
      <c r="S111" s="15">
        <f t="shared" si="17"/>
        <v>0.4</v>
      </c>
    </row>
    <row r="112" spans="1:21" x14ac:dyDescent="0.2">
      <c r="A112" s="11" t="s">
        <v>108</v>
      </c>
      <c r="B112" s="11" t="s">
        <v>109</v>
      </c>
      <c r="C112" s="11" t="s">
        <v>108</v>
      </c>
      <c r="D112" s="11" t="s">
        <v>275</v>
      </c>
      <c r="E112" s="12">
        <v>50</v>
      </c>
      <c r="F112" s="12">
        <v>900</v>
      </c>
      <c r="G112" s="12">
        <v>5</v>
      </c>
      <c r="H112" s="12">
        <v>25</v>
      </c>
      <c r="I112" s="36"/>
      <c r="J112" s="36"/>
      <c r="K112" s="36"/>
      <c r="L112" s="36"/>
      <c r="M112" s="36"/>
      <c r="N112" s="13"/>
      <c r="O112" s="12">
        <f t="shared" si="15"/>
        <v>0</v>
      </c>
      <c r="P112" s="12">
        <f t="shared" si="16"/>
        <v>0</v>
      </c>
      <c r="Q112" s="14"/>
      <c r="R112" s="15">
        <v>0.1</v>
      </c>
      <c r="S112" s="15">
        <f t="shared" si="17"/>
        <v>0</v>
      </c>
    </row>
    <row r="113" spans="1:21" x14ac:dyDescent="0.2">
      <c r="A113" s="36" t="s">
        <v>187</v>
      </c>
      <c r="B113" s="36" t="s">
        <v>109</v>
      </c>
      <c r="C113" s="36">
        <v>90448700</v>
      </c>
      <c r="D113" s="36" t="s">
        <v>277</v>
      </c>
      <c r="E113" s="12" t="s">
        <v>102</v>
      </c>
      <c r="F113" s="12">
        <v>900</v>
      </c>
      <c r="G113" s="12">
        <v>5</v>
      </c>
      <c r="H113" s="12">
        <v>25</v>
      </c>
      <c r="I113" s="36"/>
      <c r="J113" s="36"/>
      <c r="K113" s="36"/>
      <c r="L113" s="36">
        <v>300</v>
      </c>
      <c r="M113" s="36">
        <v>200</v>
      </c>
      <c r="N113" s="13"/>
      <c r="O113" s="12">
        <f t="shared" si="15"/>
        <v>500</v>
      </c>
      <c r="P113" s="12">
        <f t="shared" si="16"/>
        <v>20</v>
      </c>
      <c r="Q113" s="14"/>
      <c r="R113" s="15">
        <v>0.1</v>
      </c>
      <c r="S113" s="15">
        <f t="shared" si="17"/>
        <v>2</v>
      </c>
    </row>
    <row r="114" spans="1:21" x14ac:dyDescent="0.2">
      <c r="A114" s="11" t="s">
        <v>110</v>
      </c>
      <c r="B114" s="11" t="s">
        <v>111</v>
      </c>
      <c r="C114" s="11" t="s">
        <v>110</v>
      </c>
      <c r="D114" s="11" t="s">
        <v>275</v>
      </c>
      <c r="E114" s="12">
        <v>50</v>
      </c>
      <c r="F114" s="12">
        <v>1200</v>
      </c>
      <c r="G114" s="12">
        <v>5</v>
      </c>
      <c r="H114" s="12">
        <v>25</v>
      </c>
      <c r="I114" s="36"/>
      <c r="J114" s="36"/>
      <c r="K114" s="36"/>
      <c r="L114" s="36"/>
      <c r="M114" s="36">
        <v>100</v>
      </c>
      <c r="N114" s="13"/>
      <c r="O114" s="12">
        <f t="shared" si="15"/>
        <v>100</v>
      </c>
      <c r="P114" s="12">
        <f t="shared" si="16"/>
        <v>4</v>
      </c>
      <c r="Q114" s="14"/>
      <c r="R114" s="15">
        <v>0.13</v>
      </c>
      <c r="S114" s="15">
        <f t="shared" si="17"/>
        <v>0.52</v>
      </c>
    </row>
    <row r="115" spans="1:21" x14ac:dyDescent="0.2">
      <c r="A115" s="36" t="s">
        <v>204</v>
      </c>
      <c r="B115" s="36" t="s">
        <v>111</v>
      </c>
      <c r="C115" s="31" t="s">
        <v>205</v>
      </c>
      <c r="D115" s="36" t="s">
        <v>277</v>
      </c>
      <c r="E115" s="12">
        <v>50</v>
      </c>
      <c r="F115" s="12">
        <v>1200</v>
      </c>
      <c r="G115" s="12">
        <v>5</v>
      </c>
      <c r="H115" s="12">
        <v>25</v>
      </c>
      <c r="I115" s="36"/>
      <c r="J115" s="36"/>
      <c r="K115" s="36">
        <v>200</v>
      </c>
      <c r="L115" s="36">
        <v>200</v>
      </c>
      <c r="M115" s="36">
        <v>100</v>
      </c>
      <c r="N115" s="13"/>
      <c r="O115" s="12">
        <f t="shared" si="15"/>
        <v>500</v>
      </c>
      <c r="P115" s="12">
        <f t="shared" si="16"/>
        <v>20</v>
      </c>
      <c r="Q115" s="14"/>
      <c r="R115" s="15">
        <v>0.13</v>
      </c>
      <c r="S115" s="15">
        <f t="shared" si="17"/>
        <v>2.6</v>
      </c>
    </row>
    <row r="116" spans="1:21" x14ac:dyDescent="0.2">
      <c r="A116" s="36" t="s">
        <v>268</v>
      </c>
      <c r="B116" s="36" t="s">
        <v>269</v>
      </c>
      <c r="C116" s="31" t="s">
        <v>270</v>
      </c>
      <c r="D116" s="36" t="s">
        <v>277</v>
      </c>
      <c r="E116" s="12">
        <v>50</v>
      </c>
      <c r="F116" s="12">
        <v>2400</v>
      </c>
      <c r="G116" s="12">
        <v>5</v>
      </c>
      <c r="H116" s="12">
        <v>25</v>
      </c>
      <c r="I116" s="36"/>
      <c r="J116" s="36"/>
      <c r="K116" s="36"/>
      <c r="L116" s="36"/>
      <c r="M116" s="36"/>
      <c r="N116" s="13"/>
      <c r="O116" s="12">
        <f t="shared" si="15"/>
        <v>0</v>
      </c>
      <c r="P116" s="12">
        <f t="shared" si="16"/>
        <v>0</v>
      </c>
      <c r="Q116" s="14"/>
      <c r="R116" s="15">
        <v>0.13</v>
      </c>
      <c r="S116" s="15">
        <f t="shared" si="17"/>
        <v>0</v>
      </c>
      <c r="T116" s="43">
        <f>SUM(S101:S116)</f>
        <v>9.74</v>
      </c>
      <c r="U116" s="3">
        <f>T116*100/$T$151</f>
        <v>11.197976546332491</v>
      </c>
    </row>
    <row r="117" spans="1:21" x14ac:dyDescent="0.2">
      <c r="A117" s="318" t="s">
        <v>112</v>
      </c>
      <c r="B117" s="319"/>
      <c r="C117" s="29"/>
      <c r="D117" s="29"/>
      <c r="E117" s="30"/>
      <c r="F117" s="12"/>
      <c r="G117" s="12"/>
      <c r="H117" s="12"/>
      <c r="I117" s="36"/>
      <c r="J117" s="36"/>
      <c r="K117" s="36"/>
      <c r="L117" s="36"/>
      <c r="M117" s="36"/>
      <c r="N117" s="36"/>
      <c r="O117" s="12"/>
      <c r="P117" s="12"/>
      <c r="Q117" s="14"/>
      <c r="R117" s="12"/>
      <c r="S117" s="15"/>
    </row>
    <row r="118" spans="1:21" x14ac:dyDescent="0.2">
      <c r="A118" s="11" t="s">
        <v>216</v>
      </c>
      <c r="B118" s="11" t="s">
        <v>217</v>
      </c>
      <c r="C118" s="11" t="s">
        <v>216</v>
      </c>
      <c r="D118" s="11" t="s">
        <v>275</v>
      </c>
      <c r="E118" s="12">
        <v>20</v>
      </c>
      <c r="F118" s="12">
        <v>150</v>
      </c>
      <c r="G118" s="12">
        <v>10</v>
      </c>
      <c r="H118" s="12">
        <v>400</v>
      </c>
      <c r="I118" s="36"/>
      <c r="J118" s="36"/>
      <c r="K118" s="36"/>
      <c r="L118" s="36"/>
      <c r="M118" s="36"/>
      <c r="N118" s="36"/>
      <c r="O118" s="12">
        <f t="shared" ref="O118:O150" si="18">SUM(I118:N118)</f>
        <v>0</v>
      </c>
      <c r="P118" s="12">
        <f t="shared" ref="P118:P150" si="19">$O118/$H118</f>
        <v>0</v>
      </c>
      <c r="Q118" s="14"/>
      <c r="R118" s="12">
        <v>0.06</v>
      </c>
      <c r="S118" s="15">
        <f t="shared" ref="S118:S150" si="20">$P118*$R118</f>
        <v>0</v>
      </c>
    </row>
    <row r="119" spans="1:21" x14ac:dyDescent="0.2">
      <c r="A119" s="36" t="s">
        <v>226</v>
      </c>
      <c r="B119" s="36" t="s">
        <v>217</v>
      </c>
      <c r="C119" s="36">
        <v>90444200</v>
      </c>
      <c r="D119" s="36" t="s">
        <v>277</v>
      </c>
      <c r="E119" s="12">
        <v>20</v>
      </c>
      <c r="F119" s="12">
        <v>150</v>
      </c>
      <c r="G119" s="12">
        <v>10</v>
      </c>
      <c r="H119" s="12">
        <v>400</v>
      </c>
      <c r="I119" s="36"/>
      <c r="J119" s="36"/>
      <c r="K119" s="36"/>
      <c r="L119" s="36">
        <v>800</v>
      </c>
      <c r="M119" s="36">
        <v>400</v>
      </c>
      <c r="N119" s="36"/>
      <c r="O119" s="12">
        <f t="shared" si="18"/>
        <v>1200</v>
      </c>
      <c r="P119" s="12">
        <f t="shared" si="19"/>
        <v>3</v>
      </c>
      <c r="Q119" s="14"/>
      <c r="R119" s="12">
        <v>0.06</v>
      </c>
      <c r="S119" s="15">
        <f t="shared" si="20"/>
        <v>0.18</v>
      </c>
    </row>
    <row r="120" spans="1:21" x14ac:dyDescent="0.2">
      <c r="A120" s="11" t="s">
        <v>191</v>
      </c>
      <c r="B120" s="11" t="s">
        <v>192</v>
      </c>
      <c r="C120" s="11" t="s">
        <v>191</v>
      </c>
      <c r="D120" s="11" t="s">
        <v>275</v>
      </c>
      <c r="E120" s="12">
        <v>20</v>
      </c>
      <c r="F120" s="12">
        <v>200</v>
      </c>
      <c r="G120" s="12">
        <v>10</v>
      </c>
      <c r="H120" s="12">
        <v>300</v>
      </c>
      <c r="I120" s="36"/>
      <c r="J120" s="36"/>
      <c r="K120" s="36"/>
      <c r="L120" s="36"/>
      <c r="M120" s="36"/>
      <c r="N120" s="36"/>
      <c r="O120" s="12">
        <f t="shared" si="18"/>
        <v>0</v>
      </c>
      <c r="P120" s="12">
        <f t="shared" si="19"/>
        <v>0</v>
      </c>
      <c r="Q120" s="14"/>
      <c r="R120" s="12">
        <v>0.06</v>
      </c>
      <c r="S120" s="15">
        <f t="shared" si="20"/>
        <v>0</v>
      </c>
    </row>
    <row r="121" spans="1:21" x14ac:dyDescent="0.2">
      <c r="A121" s="11" t="s">
        <v>160</v>
      </c>
      <c r="B121" s="11" t="s">
        <v>161</v>
      </c>
      <c r="C121" s="11" t="s">
        <v>160</v>
      </c>
      <c r="D121" s="11" t="s">
        <v>275</v>
      </c>
      <c r="E121" s="12">
        <v>20</v>
      </c>
      <c r="F121" s="12">
        <v>300</v>
      </c>
      <c r="G121" s="12">
        <v>10</v>
      </c>
      <c r="H121" s="12">
        <v>200</v>
      </c>
      <c r="I121" s="36"/>
      <c r="J121" s="36"/>
      <c r="K121" s="36"/>
      <c r="L121" s="36"/>
      <c r="M121" s="36"/>
      <c r="N121" s="13"/>
      <c r="O121" s="12">
        <f t="shared" si="18"/>
        <v>0</v>
      </c>
      <c r="P121" s="12">
        <f t="shared" si="19"/>
        <v>0</v>
      </c>
      <c r="Q121" s="14"/>
      <c r="R121" s="15">
        <v>0.06</v>
      </c>
      <c r="S121" s="15">
        <f t="shared" si="20"/>
        <v>0</v>
      </c>
    </row>
    <row r="122" spans="1:21" x14ac:dyDescent="0.2">
      <c r="A122" s="36" t="s">
        <v>215</v>
      </c>
      <c r="B122" s="36" t="s">
        <v>161</v>
      </c>
      <c r="C122" s="36">
        <v>90444300</v>
      </c>
      <c r="D122" s="36" t="s">
        <v>277</v>
      </c>
      <c r="E122" s="12" t="s">
        <v>46</v>
      </c>
      <c r="F122" s="12">
        <v>300</v>
      </c>
      <c r="G122" s="12">
        <v>10</v>
      </c>
      <c r="H122" s="12">
        <v>200</v>
      </c>
      <c r="I122" s="36"/>
      <c r="J122" s="36">
        <v>200</v>
      </c>
      <c r="K122" s="36"/>
      <c r="L122" s="36">
        <v>400</v>
      </c>
      <c r="M122" s="36">
        <v>200</v>
      </c>
      <c r="N122" s="13"/>
      <c r="O122" s="12">
        <f t="shared" si="18"/>
        <v>800</v>
      </c>
      <c r="P122" s="12">
        <f t="shared" si="19"/>
        <v>4</v>
      </c>
      <c r="Q122" s="14"/>
      <c r="R122" s="15">
        <v>0.06</v>
      </c>
      <c r="S122" s="15">
        <f t="shared" si="20"/>
        <v>0.24</v>
      </c>
    </row>
    <row r="123" spans="1:21" x14ac:dyDescent="0.2">
      <c r="A123" s="11" t="s">
        <v>206</v>
      </c>
      <c r="B123" s="11" t="s">
        <v>114</v>
      </c>
      <c r="C123" s="11" t="s">
        <v>206</v>
      </c>
      <c r="D123" s="11" t="s">
        <v>275</v>
      </c>
      <c r="E123" s="12">
        <v>20</v>
      </c>
      <c r="F123" s="12">
        <v>450</v>
      </c>
      <c r="G123" s="12">
        <v>10</v>
      </c>
      <c r="H123" s="12">
        <v>100</v>
      </c>
      <c r="I123" s="36"/>
      <c r="J123" s="36"/>
      <c r="K123" s="36"/>
      <c r="L123" s="36"/>
      <c r="M123" s="36"/>
      <c r="N123" s="25"/>
      <c r="O123" s="12">
        <f t="shared" si="18"/>
        <v>0</v>
      </c>
      <c r="P123" s="12">
        <f t="shared" si="19"/>
        <v>0</v>
      </c>
      <c r="Q123" s="14"/>
      <c r="R123" s="15">
        <v>0.08</v>
      </c>
      <c r="S123" s="15">
        <f t="shared" si="20"/>
        <v>0</v>
      </c>
    </row>
    <row r="124" spans="1:21" x14ac:dyDescent="0.2">
      <c r="A124" s="36" t="s">
        <v>113</v>
      </c>
      <c r="B124" s="36" t="s">
        <v>114</v>
      </c>
      <c r="C124" s="36">
        <v>90444400</v>
      </c>
      <c r="D124" s="36" t="s">
        <v>277</v>
      </c>
      <c r="E124" s="12" t="s">
        <v>46</v>
      </c>
      <c r="F124" s="12">
        <v>450</v>
      </c>
      <c r="G124" s="12">
        <v>10</v>
      </c>
      <c r="H124" s="12">
        <v>100</v>
      </c>
      <c r="I124" s="36"/>
      <c r="J124" s="36"/>
      <c r="K124" s="36"/>
      <c r="L124" s="36">
        <v>300</v>
      </c>
      <c r="M124" s="36"/>
      <c r="N124" s="13"/>
      <c r="O124" s="12">
        <f t="shared" si="18"/>
        <v>300</v>
      </c>
      <c r="P124" s="12">
        <f t="shared" si="19"/>
        <v>3</v>
      </c>
      <c r="Q124" s="14"/>
      <c r="R124" s="15">
        <v>0.08</v>
      </c>
      <c r="S124" s="15">
        <f t="shared" si="20"/>
        <v>0.24</v>
      </c>
    </row>
    <row r="125" spans="1:21" x14ac:dyDescent="0.2">
      <c r="A125" s="11" t="s">
        <v>115</v>
      </c>
      <c r="B125" s="11" t="s">
        <v>116</v>
      </c>
      <c r="C125" s="11" t="s">
        <v>115</v>
      </c>
      <c r="D125" s="11" t="s">
        <v>275</v>
      </c>
      <c r="E125" s="12">
        <v>20</v>
      </c>
      <c r="F125" s="12">
        <v>600</v>
      </c>
      <c r="G125" s="12">
        <v>10</v>
      </c>
      <c r="H125" s="12">
        <v>100</v>
      </c>
      <c r="I125" s="36"/>
      <c r="J125" s="36"/>
      <c r="K125" s="36"/>
      <c r="L125" s="36"/>
      <c r="M125" s="36"/>
      <c r="N125" s="13"/>
      <c r="O125" s="12">
        <f t="shared" si="18"/>
        <v>0</v>
      </c>
      <c r="P125" s="12">
        <f t="shared" si="19"/>
        <v>0</v>
      </c>
      <c r="Q125" s="14"/>
      <c r="R125" s="15">
        <v>0.06</v>
      </c>
      <c r="S125" s="15">
        <f t="shared" si="20"/>
        <v>0</v>
      </c>
    </row>
    <row r="126" spans="1:21" x14ac:dyDescent="0.2">
      <c r="A126" s="36" t="s">
        <v>188</v>
      </c>
      <c r="B126" s="36" t="s">
        <v>116</v>
      </c>
      <c r="C126" s="36">
        <v>90444600</v>
      </c>
      <c r="D126" s="36" t="s">
        <v>277</v>
      </c>
      <c r="E126" s="12" t="s">
        <v>46</v>
      </c>
      <c r="F126" s="12">
        <v>600</v>
      </c>
      <c r="G126" s="12">
        <v>10</v>
      </c>
      <c r="H126" s="12">
        <v>100</v>
      </c>
      <c r="I126" s="36"/>
      <c r="J126" s="36"/>
      <c r="K126" s="36"/>
      <c r="L126" s="36"/>
      <c r="M126" s="36"/>
      <c r="N126" s="13"/>
      <c r="O126" s="12">
        <f t="shared" si="18"/>
        <v>0</v>
      </c>
      <c r="P126" s="12">
        <f t="shared" si="19"/>
        <v>0</v>
      </c>
      <c r="Q126" s="14"/>
      <c r="R126" s="15">
        <v>0.06</v>
      </c>
      <c r="S126" s="15">
        <f t="shared" si="20"/>
        <v>0</v>
      </c>
    </row>
    <row r="127" spans="1:21" x14ac:dyDescent="0.2">
      <c r="A127" s="11" t="s">
        <v>117</v>
      </c>
      <c r="B127" s="11" t="s">
        <v>118</v>
      </c>
      <c r="C127" s="11" t="s">
        <v>117</v>
      </c>
      <c r="D127" s="11" t="s">
        <v>275</v>
      </c>
      <c r="E127" s="12">
        <v>20</v>
      </c>
      <c r="F127" s="12">
        <v>750</v>
      </c>
      <c r="G127" s="12">
        <v>10</v>
      </c>
      <c r="H127" s="12">
        <v>100</v>
      </c>
      <c r="I127" s="36"/>
      <c r="J127" s="36"/>
      <c r="K127" s="36"/>
      <c r="L127" s="36"/>
      <c r="M127" s="36"/>
      <c r="N127" s="13"/>
      <c r="O127" s="12">
        <f t="shared" si="18"/>
        <v>0</v>
      </c>
      <c r="P127" s="12">
        <f t="shared" si="19"/>
        <v>0</v>
      </c>
      <c r="Q127" s="14"/>
      <c r="R127" s="15">
        <v>7.0000000000000007E-2</v>
      </c>
      <c r="S127" s="15">
        <f t="shared" si="20"/>
        <v>0</v>
      </c>
    </row>
    <row r="128" spans="1:21" x14ac:dyDescent="0.2">
      <c r="A128" s="36" t="s">
        <v>189</v>
      </c>
      <c r="B128" s="36" t="s">
        <v>118</v>
      </c>
      <c r="C128" s="36">
        <v>90444700</v>
      </c>
      <c r="D128" s="36" t="s">
        <v>277</v>
      </c>
      <c r="E128" s="12" t="s">
        <v>46</v>
      </c>
      <c r="F128" s="12">
        <v>750</v>
      </c>
      <c r="G128" s="12">
        <v>10</v>
      </c>
      <c r="H128" s="12">
        <v>100</v>
      </c>
      <c r="I128" s="36"/>
      <c r="J128" s="36"/>
      <c r="K128" s="36"/>
      <c r="L128" s="36"/>
      <c r="M128" s="36"/>
      <c r="N128" s="13"/>
      <c r="O128" s="12">
        <f t="shared" si="18"/>
        <v>0</v>
      </c>
      <c r="P128" s="12">
        <f t="shared" si="19"/>
        <v>0</v>
      </c>
      <c r="Q128" s="14"/>
      <c r="R128" s="15">
        <v>7.0000000000000007E-2</v>
      </c>
      <c r="S128" s="15">
        <f t="shared" si="20"/>
        <v>0</v>
      </c>
    </row>
    <row r="129" spans="1:21" x14ac:dyDescent="0.2">
      <c r="A129" s="11" t="s">
        <v>119</v>
      </c>
      <c r="B129" s="11" t="s">
        <v>120</v>
      </c>
      <c r="C129" s="11" t="s">
        <v>119</v>
      </c>
      <c r="D129" s="11" t="s">
        <v>275</v>
      </c>
      <c r="E129" s="12">
        <v>20</v>
      </c>
      <c r="F129" s="12">
        <v>900</v>
      </c>
      <c r="G129" s="12">
        <v>10</v>
      </c>
      <c r="H129" s="12">
        <v>50</v>
      </c>
      <c r="I129" s="36"/>
      <c r="J129" s="36"/>
      <c r="K129" s="36"/>
      <c r="L129" s="36"/>
      <c r="M129" s="36"/>
      <c r="N129" s="13"/>
      <c r="O129" s="12">
        <f t="shared" si="18"/>
        <v>0</v>
      </c>
      <c r="P129" s="12">
        <f t="shared" si="19"/>
        <v>0</v>
      </c>
      <c r="Q129" s="14"/>
      <c r="R129" s="15">
        <v>0.08</v>
      </c>
      <c r="S129" s="15">
        <f t="shared" si="20"/>
        <v>0</v>
      </c>
    </row>
    <row r="130" spans="1:21" x14ac:dyDescent="0.2">
      <c r="A130" s="36" t="s">
        <v>263</v>
      </c>
      <c r="B130" s="36" t="s">
        <v>120</v>
      </c>
      <c r="C130" s="36">
        <v>90444800</v>
      </c>
      <c r="D130" s="36" t="s">
        <v>277</v>
      </c>
      <c r="E130" s="12" t="s">
        <v>46</v>
      </c>
      <c r="F130" s="12">
        <v>900</v>
      </c>
      <c r="G130" s="12">
        <v>10</v>
      </c>
      <c r="H130" s="12">
        <v>50</v>
      </c>
      <c r="I130" s="36"/>
      <c r="J130" s="36"/>
      <c r="K130" s="36"/>
      <c r="L130" s="36"/>
      <c r="M130" s="36"/>
      <c r="N130" s="13"/>
      <c r="O130" s="12">
        <f t="shared" si="18"/>
        <v>0</v>
      </c>
      <c r="P130" s="12">
        <f t="shared" si="19"/>
        <v>0</v>
      </c>
      <c r="Q130" s="14"/>
      <c r="R130" s="15">
        <v>0.08</v>
      </c>
      <c r="S130" s="15">
        <f t="shared" si="20"/>
        <v>0</v>
      </c>
    </row>
    <row r="131" spans="1:21" x14ac:dyDescent="0.2">
      <c r="A131" s="11" t="s">
        <v>121</v>
      </c>
      <c r="B131" s="11" t="s">
        <v>122</v>
      </c>
      <c r="C131" s="11" t="s">
        <v>121</v>
      </c>
      <c r="D131" s="11" t="s">
        <v>275</v>
      </c>
      <c r="E131" s="12">
        <v>20</v>
      </c>
      <c r="F131" s="12">
        <v>1200</v>
      </c>
      <c r="G131" s="12">
        <v>10</v>
      </c>
      <c r="H131" s="12">
        <v>50</v>
      </c>
      <c r="I131" s="36"/>
      <c r="J131" s="36"/>
      <c r="K131" s="36"/>
      <c r="L131" s="36"/>
      <c r="M131" s="36"/>
      <c r="N131" s="13"/>
      <c r="O131" s="12">
        <f t="shared" si="18"/>
        <v>0</v>
      </c>
      <c r="P131" s="12">
        <f t="shared" si="19"/>
        <v>0</v>
      </c>
      <c r="Q131" s="14"/>
      <c r="R131" s="15">
        <v>0.11</v>
      </c>
      <c r="S131" s="15">
        <f t="shared" si="20"/>
        <v>0</v>
      </c>
    </row>
    <row r="132" spans="1:21" x14ac:dyDescent="0.2">
      <c r="A132" s="11" t="s">
        <v>207</v>
      </c>
      <c r="B132" s="11" t="s">
        <v>208</v>
      </c>
      <c r="C132" s="11" t="s">
        <v>207</v>
      </c>
      <c r="D132" s="11" t="s">
        <v>275</v>
      </c>
      <c r="E132" s="12">
        <v>20</v>
      </c>
      <c r="F132" s="12">
        <v>1500</v>
      </c>
      <c r="G132" s="12">
        <v>10</v>
      </c>
      <c r="H132" s="12">
        <v>50</v>
      </c>
      <c r="I132" s="36"/>
      <c r="J132" s="36"/>
      <c r="K132" s="36"/>
      <c r="L132" s="36"/>
      <c r="M132" s="36"/>
      <c r="N132" s="13"/>
      <c r="O132" s="12">
        <f t="shared" si="18"/>
        <v>0</v>
      </c>
      <c r="P132" s="12">
        <f t="shared" si="19"/>
        <v>0</v>
      </c>
      <c r="Q132" s="14"/>
      <c r="R132" s="15">
        <v>7.0000000000000007E-2</v>
      </c>
      <c r="S132" s="15">
        <f t="shared" si="20"/>
        <v>0</v>
      </c>
    </row>
    <row r="133" spans="1:21" x14ac:dyDescent="0.2">
      <c r="A133" s="11" t="s">
        <v>209</v>
      </c>
      <c r="B133" s="11" t="s">
        <v>210</v>
      </c>
      <c r="C133" s="11" t="s">
        <v>209</v>
      </c>
      <c r="D133" s="11" t="s">
        <v>275</v>
      </c>
      <c r="E133" s="12">
        <v>20</v>
      </c>
      <c r="F133" s="12">
        <v>1800</v>
      </c>
      <c r="G133" s="12">
        <v>10</v>
      </c>
      <c r="H133" s="12">
        <v>50</v>
      </c>
      <c r="I133" s="36"/>
      <c r="J133" s="36"/>
      <c r="K133" s="36"/>
      <c r="L133" s="36"/>
      <c r="M133" s="36"/>
      <c r="N133" s="13"/>
      <c r="O133" s="12">
        <f t="shared" si="18"/>
        <v>0</v>
      </c>
      <c r="P133" s="12">
        <f t="shared" si="19"/>
        <v>0</v>
      </c>
      <c r="Q133" s="51"/>
      <c r="R133" s="15">
        <v>0.09</v>
      </c>
      <c r="S133" s="15">
        <f t="shared" si="20"/>
        <v>0</v>
      </c>
      <c r="T133" s="43">
        <f>SUM(S118:S133)</f>
        <v>0.65999999999999992</v>
      </c>
      <c r="U133" s="3">
        <f>T133*100/$T$151</f>
        <v>0.75879512531616455</v>
      </c>
    </row>
    <row r="134" spans="1:21" x14ac:dyDescent="0.2">
      <c r="A134" s="11" t="s">
        <v>123</v>
      </c>
      <c r="B134" s="11" t="s">
        <v>124</v>
      </c>
      <c r="C134" s="11" t="s">
        <v>123</v>
      </c>
      <c r="D134" s="11" t="s">
        <v>275</v>
      </c>
      <c r="E134" s="12">
        <v>25</v>
      </c>
      <c r="F134" s="12">
        <v>150</v>
      </c>
      <c r="G134" s="12">
        <v>10</v>
      </c>
      <c r="H134" s="12">
        <v>200</v>
      </c>
      <c r="I134" s="36"/>
      <c r="J134" s="36"/>
      <c r="K134" s="36"/>
      <c r="L134" s="36"/>
      <c r="M134" s="36"/>
      <c r="N134" s="13"/>
      <c r="O134" s="12">
        <f t="shared" si="18"/>
        <v>0</v>
      </c>
      <c r="P134" s="12">
        <f t="shared" si="19"/>
        <v>0</v>
      </c>
      <c r="Q134" s="14"/>
      <c r="R134" s="15">
        <v>0.04</v>
      </c>
      <c r="S134" s="15">
        <f t="shared" si="20"/>
        <v>0</v>
      </c>
    </row>
    <row r="135" spans="1:21" x14ac:dyDescent="0.2">
      <c r="A135" s="36" t="s">
        <v>257</v>
      </c>
      <c r="B135" s="36" t="s">
        <v>124</v>
      </c>
      <c r="C135" s="36">
        <v>90445200</v>
      </c>
      <c r="D135" s="36" t="s">
        <v>277</v>
      </c>
      <c r="E135" s="12">
        <v>25</v>
      </c>
      <c r="F135" s="12">
        <v>150</v>
      </c>
      <c r="G135" s="12">
        <v>10</v>
      </c>
      <c r="H135" s="12">
        <v>200</v>
      </c>
      <c r="I135" s="36"/>
      <c r="J135" s="36"/>
      <c r="K135" s="36"/>
      <c r="L135" s="36"/>
      <c r="M135" s="36"/>
      <c r="N135" s="13"/>
      <c r="O135" s="12">
        <f t="shared" si="18"/>
        <v>0</v>
      </c>
      <c r="P135" s="12">
        <f t="shared" si="19"/>
        <v>0</v>
      </c>
      <c r="Q135" s="14"/>
      <c r="R135" s="15">
        <v>0.04</v>
      </c>
      <c r="S135" s="15">
        <f t="shared" si="20"/>
        <v>0</v>
      </c>
    </row>
    <row r="136" spans="1:21" x14ac:dyDescent="0.2">
      <c r="A136" s="11" t="s">
        <v>125</v>
      </c>
      <c r="B136" s="11" t="s">
        <v>126</v>
      </c>
      <c r="C136" s="11" t="s">
        <v>125</v>
      </c>
      <c r="D136" s="11" t="s">
        <v>275</v>
      </c>
      <c r="E136" s="12">
        <v>25</v>
      </c>
      <c r="F136" s="12">
        <v>300</v>
      </c>
      <c r="G136" s="12">
        <v>10</v>
      </c>
      <c r="H136" s="12">
        <v>100</v>
      </c>
      <c r="I136" s="36"/>
      <c r="J136" s="36"/>
      <c r="K136" s="36"/>
      <c r="L136" s="36"/>
      <c r="M136" s="36"/>
      <c r="N136" s="13"/>
      <c r="O136" s="12">
        <f t="shared" si="18"/>
        <v>0</v>
      </c>
      <c r="P136" s="12">
        <f t="shared" si="19"/>
        <v>0</v>
      </c>
      <c r="Q136" s="14"/>
      <c r="R136" s="15">
        <v>0.04</v>
      </c>
      <c r="S136" s="15">
        <f t="shared" si="20"/>
        <v>0</v>
      </c>
    </row>
    <row r="137" spans="1:21" x14ac:dyDescent="0.2">
      <c r="A137" s="36" t="s">
        <v>127</v>
      </c>
      <c r="B137" s="36" t="s">
        <v>126</v>
      </c>
      <c r="C137" s="36">
        <v>90445300</v>
      </c>
      <c r="D137" s="36" t="s">
        <v>277</v>
      </c>
      <c r="E137" s="12" t="s">
        <v>63</v>
      </c>
      <c r="F137" s="12">
        <v>300</v>
      </c>
      <c r="G137" s="12">
        <v>10</v>
      </c>
      <c r="H137" s="12">
        <v>100</v>
      </c>
      <c r="I137" s="36"/>
      <c r="J137" s="36"/>
      <c r="K137" s="36">
        <v>300</v>
      </c>
      <c r="L137" s="36"/>
      <c r="M137" s="36"/>
      <c r="N137" s="13"/>
      <c r="O137" s="12">
        <f t="shared" si="18"/>
        <v>300</v>
      </c>
      <c r="P137" s="12">
        <f t="shared" si="19"/>
        <v>3</v>
      </c>
      <c r="Q137" s="14"/>
      <c r="R137" s="15">
        <v>0.04</v>
      </c>
      <c r="S137" s="15">
        <f t="shared" si="20"/>
        <v>0.12</v>
      </c>
    </row>
    <row r="138" spans="1:21" x14ac:dyDescent="0.2">
      <c r="A138" s="11" t="s">
        <v>128</v>
      </c>
      <c r="B138" s="11" t="s">
        <v>129</v>
      </c>
      <c r="C138" s="11" t="s">
        <v>128</v>
      </c>
      <c r="D138" s="11" t="s">
        <v>275</v>
      </c>
      <c r="E138" s="12">
        <v>25</v>
      </c>
      <c r="F138" s="12">
        <v>450</v>
      </c>
      <c r="G138" s="12">
        <v>10</v>
      </c>
      <c r="H138" s="12">
        <v>100</v>
      </c>
      <c r="I138" s="36"/>
      <c r="J138" s="36"/>
      <c r="K138" s="36">
        <v>300</v>
      </c>
      <c r="L138" s="36"/>
      <c r="M138" s="36"/>
      <c r="N138" s="13"/>
      <c r="O138" s="12">
        <f t="shared" si="18"/>
        <v>300</v>
      </c>
      <c r="P138" s="12">
        <f t="shared" si="19"/>
        <v>3</v>
      </c>
      <c r="Q138" s="14"/>
      <c r="R138" s="15">
        <v>0.06</v>
      </c>
      <c r="S138" s="15">
        <f t="shared" si="20"/>
        <v>0.18</v>
      </c>
    </row>
    <row r="139" spans="1:21" x14ac:dyDescent="0.2">
      <c r="A139" s="36" t="s">
        <v>190</v>
      </c>
      <c r="B139" s="36" t="s">
        <v>129</v>
      </c>
      <c r="C139" s="36">
        <v>90445400</v>
      </c>
      <c r="D139" s="36" t="s">
        <v>277</v>
      </c>
      <c r="E139" s="12" t="s">
        <v>63</v>
      </c>
      <c r="F139" s="12">
        <v>450</v>
      </c>
      <c r="G139" s="12">
        <v>10</v>
      </c>
      <c r="H139" s="12">
        <v>100</v>
      </c>
      <c r="I139" s="36"/>
      <c r="J139" s="36"/>
      <c r="K139" s="36">
        <v>300</v>
      </c>
      <c r="L139" s="36">
        <v>300</v>
      </c>
      <c r="M139" s="36"/>
      <c r="N139" s="13"/>
      <c r="O139" s="12">
        <f t="shared" si="18"/>
        <v>600</v>
      </c>
      <c r="P139" s="12">
        <f t="shared" si="19"/>
        <v>6</v>
      </c>
      <c r="Q139" s="14"/>
      <c r="R139" s="15">
        <v>0.06</v>
      </c>
      <c r="S139" s="15">
        <f t="shared" si="20"/>
        <v>0.36</v>
      </c>
    </row>
    <row r="140" spans="1:21" x14ac:dyDescent="0.2">
      <c r="A140" s="11" t="s">
        <v>130</v>
      </c>
      <c r="B140" s="11" t="s">
        <v>131</v>
      </c>
      <c r="C140" s="11" t="s">
        <v>130</v>
      </c>
      <c r="D140" s="11" t="s">
        <v>275</v>
      </c>
      <c r="E140" s="12">
        <v>25</v>
      </c>
      <c r="F140" s="12">
        <v>600</v>
      </c>
      <c r="G140" s="12">
        <v>10</v>
      </c>
      <c r="H140" s="12">
        <v>50</v>
      </c>
      <c r="I140" s="36"/>
      <c r="J140" s="36"/>
      <c r="K140" s="36"/>
      <c r="L140" s="36"/>
      <c r="M140" s="36"/>
      <c r="N140" s="13"/>
      <c r="O140" s="12">
        <f t="shared" si="18"/>
        <v>0</v>
      </c>
      <c r="P140" s="12">
        <f t="shared" si="19"/>
        <v>0</v>
      </c>
      <c r="Q140" s="14"/>
      <c r="R140" s="15">
        <v>0.04</v>
      </c>
      <c r="S140" s="15">
        <f t="shared" si="20"/>
        <v>0</v>
      </c>
    </row>
    <row r="141" spans="1:21" x14ac:dyDescent="0.2">
      <c r="A141" s="36" t="s">
        <v>211</v>
      </c>
      <c r="B141" s="36" t="s">
        <v>131</v>
      </c>
      <c r="C141" s="36">
        <v>90445600</v>
      </c>
      <c r="D141" s="36" t="s">
        <v>277</v>
      </c>
      <c r="E141" s="12">
        <v>25</v>
      </c>
      <c r="F141" s="12">
        <v>600</v>
      </c>
      <c r="G141" s="12">
        <v>10</v>
      </c>
      <c r="H141" s="12">
        <v>50</v>
      </c>
      <c r="I141" s="36"/>
      <c r="J141" s="36"/>
      <c r="K141" s="36"/>
      <c r="L141" s="36"/>
      <c r="M141" s="36"/>
      <c r="N141" s="13"/>
      <c r="O141" s="12">
        <f t="shared" si="18"/>
        <v>0</v>
      </c>
      <c r="P141" s="12">
        <f t="shared" si="19"/>
        <v>0</v>
      </c>
      <c r="Q141" s="14"/>
      <c r="R141" s="15">
        <v>0.04</v>
      </c>
      <c r="S141" s="15">
        <f t="shared" si="20"/>
        <v>0</v>
      </c>
    </row>
    <row r="142" spans="1:21" x14ac:dyDescent="0.2">
      <c r="A142" s="11" t="s">
        <v>162</v>
      </c>
      <c r="B142" s="11" t="s">
        <v>163</v>
      </c>
      <c r="C142" s="11" t="s">
        <v>162</v>
      </c>
      <c r="D142" s="11" t="s">
        <v>275</v>
      </c>
      <c r="E142" s="12">
        <v>25</v>
      </c>
      <c r="F142" s="12">
        <v>750</v>
      </c>
      <c r="G142" s="12">
        <v>10</v>
      </c>
      <c r="H142" s="12">
        <v>50</v>
      </c>
      <c r="I142" s="36"/>
      <c r="J142" s="36"/>
      <c r="K142" s="36"/>
      <c r="L142" s="36"/>
      <c r="M142" s="36"/>
      <c r="N142" s="13"/>
      <c r="O142" s="12">
        <f t="shared" si="18"/>
        <v>0</v>
      </c>
      <c r="P142" s="12">
        <f t="shared" si="19"/>
        <v>0</v>
      </c>
      <c r="Q142" s="14"/>
      <c r="R142" s="15">
        <v>0.04</v>
      </c>
      <c r="S142" s="15">
        <f t="shared" si="20"/>
        <v>0</v>
      </c>
    </row>
    <row r="143" spans="1:21" x14ac:dyDescent="0.2">
      <c r="A143" s="36" t="s">
        <v>218</v>
      </c>
      <c r="B143" s="36" t="s">
        <v>163</v>
      </c>
      <c r="C143" s="31" t="s">
        <v>219</v>
      </c>
      <c r="D143" s="36" t="s">
        <v>277</v>
      </c>
      <c r="E143" s="12">
        <v>25</v>
      </c>
      <c r="F143" s="12">
        <v>750</v>
      </c>
      <c r="G143" s="12">
        <v>10</v>
      </c>
      <c r="H143" s="12">
        <v>50</v>
      </c>
      <c r="I143" s="36"/>
      <c r="J143" s="36"/>
      <c r="K143" s="36"/>
      <c r="L143" s="36"/>
      <c r="M143" s="36"/>
      <c r="N143" s="13"/>
      <c r="O143" s="12">
        <f t="shared" si="18"/>
        <v>0</v>
      </c>
      <c r="P143" s="12">
        <f t="shared" si="19"/>
        <v>0</v>
      </c>
      <c r="Q143" s="14"/>
      <c r="R143" s="15">
        <v>0.04</v>
      </c>
      <c r="S143" s="15">
        <f t="shared" si="20"/>
        <v>0</v>
      </c>
    </row>
    <row r="144" spans="1:21" x14ac:dyDescent="0.2">
      <c r="A144" s="11" t="s">
        <v>132</v>
      </c>
      <c r="B144" s="11" t="s">
        <v>133</v>
      </c>
      <c r="C144" s="11" t="s">
        <v>132</v>
      </c>
      <c r="D144" s="11" t="s">
        <v>275</v>
      </c>
      <c r="E144" s="12">
        <v>25</v>
      </c>
      <c r="F144" s="12">
        <v>900</v>
      </c>
      <c r="G144" s="12">
        <v>10</v>
      </c>
      <c r="H144" s="12">
        <v>50</v>
      </c>
      <c r="I144" s="36"/>
      <c r="J144" s="36"/>
      <c r="K144" s="36"/>
      <c r="L144" s="36"/>
      <c r="M144" s="36"/>
      <c r="N144" s="13"/>
      <c r="O144" s="12">
        <f t="shared" si="18"/>
        <v>0</v>
      </c>
      <c r="P144" s="12">
        <f t="shared" si="19"/>
        <v>0</v>
      </c>
      <c r="Q144" s="14"/>
      <c r="R144" s="15">
        <v>0.06</v>
      </c>
      <c r="S144" s="15">
        <f t="shared" si="20"/>
        <v>0</v>
      </c>
    </row>
    <row r="145" spans="1:21" x14ac:dyDescent="0.2">
      <c r="A145" s="36" t="s">
        <v>264</v>
      </c>
      <c r="B145" s="36" t="s">
        <v>133</v>
      </c>
      <c r="C145" s="31" t="s">
        <v>265</v>
      </c>
      <c r="D145" s="36" t="s">
        <v>277</v>
      </c>
      <c r="E145" s="12">
        <v>25</v>
      </c>
      <c r="F145" s="12">
        <v>900</v>
      </c>
      <c r="G145" s="12">
        <v>10</v>
      </c>
      <c r="H145" s="12">
        <v>50</v>
      </c>
      <c r="I145" s="36"/>
      <c r="J145" s="36"/>
      <c r="K145" s="36"/>
      <c r="L145" s="36"/>
      <c r="M145" s="36"/>
      <c r="N145" s="13"/>
      <c r="O145" s="12">
        <f t="shared" si="18"/>
        <v>0</v>
      </c>
      <c r="P145" s="12">
        <f t="shared" si="19"/>
        <v>0</v>
      </c>
      <c r="Q145" s="14"/>
      <c r="R145" s="15">
        <v>0.06</v>
      </c>
      <c r="S145" s="15">
        <f t="shared" si="20"/>
        <v>0</v>
      </c>
    </row>
    <row r="146" spans="1:21" x14ac:dyDescent="0.2">
      <c r="A146" s="11" t="s">
        <v>134</v>
      </c>
      <c r="B146" s="11" t="s">
        <v>135</v>
      </c>
      <c r="C146" s="11" t="s">
        <v>134</v>
      </c>
      <c r="D146" s="11" t="s">
        <v>275</v>
      </c>
      <c r="E146" s="12">
        <v>25</v>
      </c>
      <c r="F146" s="12">
        <v>1200</v>
      </c>
      <c r="G146" s="12">
        <v>10</v>
      </c>
      <c r="H146" s="12">
        <v>50</v>
      </c>
      <c r="I146" s="36"/>
      <c r="J146" s="36">
        <v>500</v>
      </c>
      <c r="K146" s="36"/>
      <c r="L146" s="36">
        <v>200</v>
      </c>
      <c r="M146" s="36"/>
      <c r="N146" s="13"/>
      <c r="O146" s="12">
        <f t="shared" si="18"/>
        <v>700</v>
      </c>
      <c r="P146" s="12">
        <f t="shared" si="19"/>
        <v>14</v>
      </c>
      <c r="Q146" s="14"/>
      <c r="R146" s="15">
        <v>0.08</v>
      </c>
      <c r="S146" s="15">
        <f t="shared" si="20"/>
        <v>1.1200000000000001</v>
      </c>
    </row>
    <row r="147" spans="1:21" x14ac:dyDescent="0.2">
      <c r="A147" s="11" t="s">
        <v>238</v>
      </c>
      <c r="B147" s="11" t="s">
        <v>239</v>
      </c>
      <c r="C147" s="11" t="s">
        <v>238</v>
      </c>
      <c r="D147" s="11" t="s">
        <v>275</v>
      </c>
      <c r="E147" s="12">
        <v>25</v>
      </c>
      <c r="F147" s="12">
        <v>1524</v>
      </c>
      <c r="G147" s="12">
        <v>10</v>
      </c>
      <c r="H147" s="12">
        <v>50</v>
      </c>
      <c r="I147" s="36"/>
      <c r="J147" s="36"/>
      <c r="K147" s="36"/>
      <c r="L147" s="36"/>
      <c r="M147" s="36"/>
      <c r="N147" s="13"/>
      <c r="O147" s="12">
        <f t="shared" si="18"/>
        <v>0</v>
      </c>
      <c r="P147" s="12">
        <f t="shared" si="19"/>
        <v>0</v>
      </c>
      <c r="Q147" s="14"/>
      <c r="R147" s="15">
        <v>0.08</v>
      </c>
      <c r="S147" s="15">
        <f t="shared" si="20"/>
        <v>0</v>
      </c>
    </row>
    <row r="148" spans="1:21" x14ac:dyDescent="0.2">
      <c r="A148" s="11" t="s">
        <v>164</v>
      </c>
      <c r="B148" s="11" t="s">
        <v>165</v>
      </c>
      <c r="C148" s="11" t="s">
        <v>164</v>
      </c>
      <c r="D148" s="11" t="s">
        <v>275</v>
      </c>
      <c r="E148" s="12">
        <v>25</v>
      </c>
      <c r="F148" s="12">
        <v>1800</v>
      </c>
      <c r="G148" s="12">
        <v>10</v>
      </c>
      <c r="H148" s="12">
        <v>50</v>
      </c>
      <c r="I148" s="36"/>
      <c r="J148" s="36"/>
      <c r="K148" s="36"/>
      <c r="L148" s="36"/>
      <c r="M148" s="36"/>
      <c r="N148" s="13"/>
      <c r="O148" s="12">
        <f t="shared" si="18"/>
        <v>0</v>
      </c>
      <c r="P148" s="12">
        <f t="shared" si="19"/>
        <v>0</v>
      </c>
      <c r="Q148" s="14"/>
      <c r="R148" s="15">
        <v>0.12</v>
      </c>
      <c r="S148" s="15">
        <f t="shared" si="20"/>
        <v>0</v>
      </c>
    </row>
    <row r="149" spans="1:21" x14ac:dyDescent="0.2">
      <c r="A149" s="36" t="s">
        <v>227</v>
      </c>
      <c r="B149" s="36" t="s">
        <v>165</v>
      </c>
      <c r="C149" s="36">
        <v>90445900</v>
      </c>
      <c r="D149" s="36" t="s">
        <v>277</v>
      </c>
      <c r="E149" s="12">
        <v>25</v>
      </c>
      <c r="F149" s="12">
        <v>1800</v>
      </c>
      <c r="G149" s="12">
        <v>10</v>
      </c>
      <c r="H149" s="12">
        <v>50</v>
      </c>
      <c r="I149" s="36"/>
      <c r="J149" s="36"/>
      <c r="K149" s="36"/>
      <c r="L149" s="36"/>
      <c r="M149" s="36"/>
      <c r="N149" s="13"/>
      <c r="O149" s="12">
        <f t="shared" si="18"/>
        <v>0</v>
      </c>
      <c r="P149" s="12">
        <f t="shared" si="19"/>
        <v>0</v>
      </c>
      <c r="Q149" s="14"/>
      <c r="R149" s="15">
        <v>0.12</v>
      </c>
      <c r="S149" s="15">
        <f t="shared" si="20"/>
        <v>0</v>
      </c>
      <c r="T149" s="43"/>
    </row>
    <row r="150" spans="1:21" x14ac:dyDescent="0.2">
      <c r="A150" s="36" t="s">
        <v>301</v>
      </c>
      <c r="B150" s="36" t="s">
        <v>302</v>
      </c>
      <c r="C150" s="36">
        <v>90446000</v>
      </c>
      <c r="D150" s="36" t="s">
        <v>277</v>
      </c>
      <c r="E150" s="12">
        <v>25</v>
      </c>
      <c r="F150" s="12">
        <v>2400</v>
      </c>
      <c r="G150" s="12">
        <v>10</v>
      </c>
      <c r="H150" s="12">
        <v>50</v>
      </c>
      <c r="I150" s="36"/>
      <c r="J150" s="36"/>
      <c r="K150" s="36"/>
      <c r="L150" s="36"/>
      <c r="M150" s="36"/>
      <c r="N150" s="13"/>
      <c r="O150" s="12">
        <f t="shared" si="18"/>
        <v>0</v>
      </c>
      <c r="P150" s="12">
        <f t="shared" si="19"/>
        <v>0</v>
      </c>
      <c r="Q150" s="14"/>
      <c r="R150" s="15">
        <v>0.12</v>
      </c>
      <c r="S150" s="15">
        <f t="shared" si="20"/>
        <v>0</v>
      </c>
      <c r="T150" s="43">
        <f>SUM(S134:S150)</f>
        <v>1.78</v>
      </c>
      <c r="U150" s="3">
        <f>T150*100/$T$151</f>
        <v>2.04644745918602</v>
      </c>
    </row>
    <row r="151" spans="1:21" x14ac:dyDescent="0.2">
      <c r="A151" s="313"/>
      <c r="B151" s="313"/>
      <c r="C151" s="313"/>
      <c r="D151" s="313"/>
      <c r="E151" s="313"/>
      <c r="F151" s="313"/>
      <c r="G151" s="313"/>
      <c r="H151" s="314"/>
      <c r="I151" s="36">
        <f t="shared" ref="I151" si="21">SUBTOTAL(9,I5:I150)</f>
        <v>2500</v>
      </c>
      <c r="J151" s="36">
        <f>SUBTOTAL(9,J5:J150)</f>
        <v>25145</v>
      </c>
      <c r="K151" s="36">
        <f t="shared" ref="K151:N151" si="22">SUBTOTAL(9,K5:K150)</f>
        <v>52000</v>
      </c>
      <c r="L151" s="36">
        <f t="shared" si="22"/>
        <v>36000</v>
      </c>
      <c r="M151" s="36">
        <f t="shared" si="22"/>
        <v>31420</v>
      </c>
      <c r="N151" s="36">
        <f t="shared" si="22"/>
        <v>0</v>
      </c>
      <c r="O151" s="36">
        <f>SUBTOTAL(9,O5:O150)</f>
        <v>147065</v>
      </c>
      <c r="P151" s="36">
        <f>SUBTOTAL(9,P5:P150)</f>
        <v>1532</v>
      </c>
      <c r="Q151" s="32"/>
      <c r="R151" s="12"/>
      <c r="S151" s="36">
        <f>SUBTOTAL(9,S5:S150)</f>
        <v>86.97999999999999</v>
      </c>
      <c r="T151" s="3">
        <f>SUM(T5:T150)</f>
        <v>86.97999999999999</v>
      </c>
      <c r="U151" s="3">
        <f>SUM(U5:U150)</f>
        <v>100.00000000000003</v>
      </c>
    </row>
    <row r="152" spans="1:21" x14ac:dyDescent="0.2">
      <c r="A152" s="312"/>
      <c r="B152" s="313"/>
      <c r="C152" s="313"/>
      <c r="D152" s="313"/>
      <c r="E152" s="313"/>
      <c r="F152" s="313"/>
      <c r="G152" s="313"/>
      <c r="H152" s="314"/>
      <c r="I152" s="36">
        <v>13</v>
      </c>
      <c r="J152" s="36">
        <v>200</v>
      </c>
      <c r="K152" s="36">
        <v>543</v>
      </c>
      <c r="L152" s="36">
        <v>417</v>
      </c>
      <c r="M152" s="36">
        <v>359</v>
      </c>
      <c r="N152" s="36"/>
      <c r="O152" s="36"/>
      <c r="P152" s="36">
        <f>SUM(I152:N152)</f>
        <v>1532</v>
      </c>
      <c r="S152" s="3">
        <f>S151/30</f>
        <v>2.8993333333333329</v>
      </c>
    </row>
    <row r="153" spans="1:21" x14ac:dyDescent="0.2">
      <c r="A153" s="312"/>
      <c r="B153" s="313"/>
      <c r="C153" s="313"/>
      <c r="D153" s="313"/>
      <c r="E153" s="313"/>
      <c r="F153" s="313"/>
      <c r="G153" s="313"/>
      <c r="H153" s="314"/>
      <c r="I153" s="36">
        <v>0.71</v>
      </c>
      <c r="J153" s="36">
        <v>12.54</v>
      </c>
      <c r="K153" s="36">
        <v>29.15</v>
      </c>
      <c r="L153" s="36">
        <v>24.3</v>
      </c>
      <c r="M153" s="36">
        <v>20.28</v>
      </c>
      <c r="N153" s="36"/>
      <c r="O153" s="36"/>
      <c r="P153" s="33">
        <f>SUM(I153:N153)</f>
        <v>86.98</v>
      </c>
    </row>
    <row r="154" spans="1:21" x14ac:dyDescent="0.2">
      <c r="A154" s="34"/>
      <c r="B154" s="34"/>
      <c r="C154" s="34"/>
      <c r="D154" s="34"/>
      <c r="E154" s="34"/>
      <c r="F154" s="34"/>
      <c r="G154" s="34"/>
      <c r="H154" s="34"/>
    </row>
    <row r="155" spans="1:21" x14ac:dyDescent="0.2">
      <c r="A155" s="28" t="s">
        <v>136</v>
      </c>
      <c r="B155" s="28" t="s">
        <v>136</v>
      </c>
      <c r="C155" s="30"/>
      <c r="D155" s="30"/>
      <c r="E155" s="8" t="s">
        <v>10</v>
      </c>
      <c r="F155" s="8" t="s">
        <v>137</v>
      </c>
      <c r="G155" s="300" t="s">
        <v>138</v>
      </c>
      <c r="H155" s="301"/>
      <c r="I155" s="20"/>
      <c r="J155" s="20"/>
      <c r="K155" s="20"/>
      <c r="L155" s="20"/>
      <c r="M155" s="20"/>
      <c r="N155" s="20"/>
      <c r="O155" s="12"/>
      <c r="P155" s="12"/>
      <c r="Q155" s="35"/>
      <c r="R155" s="12"/>
      <c r="S155" s="15"/>
    </row>
    <row r="156" spans="1:21" x14ac:dyDescent="0.2">
      <c r="A156" s="36"/>
      <c r="B156" s="36"/>
      <c r="C156" s="36"/>
      <c r="D156" s="36"/>
      <c r="E156" s="8"/>
      <c r="F156" s="8"/>
      <c r="G156" s="8" t="s">
        <v>139</v>
      </c>
      <c r="H156" s="8" t="s">
        <v>140</v>
      </c>
      <c r="I156" s="8" t="s">
        <v>140</v>
      </c>
      <c r="J156" s="8" t="s">
        <v>140</v>
      </c>
      <c r="K156" s="8" t="s">
        <v>140</v>
      </c>
      <c r="L156" s="8" t="s">
        <v>140</v>
      </c>
      <c r="M156" s="8" t="s">
        <v>140</v>
      </c>
      <c r="N156" s="8" t="s">
        <v>140</v>
      </c>
      <c r="O156" s="36" t="s">
        <v>140</v>
      </c>
      <c r="P156" s="36" t="s">
        <v>12</v>
      </c>
      <c r="Q156" s="37"/>
      <c r="R156" s="12"/>
      <c r="S156" s="15"/>
    </row>
    <row r="157" spans="1:21" x14ac:dyDescent="0.2">
      <c r="A157" s="38" t="s">
        <v>142</v>
      </c>
      <c r="B157" s="38" t="s">
        <v>143</v>
      </c>
      <c r="C157" s="38" t="s">
        <v>142</v>
      </c>
      <c r="D157" s="38" t="s">
        <v>142</v>
      </c>
      <c r="E157" s="12">
        <v>13</v>
      </c>
      <c r="F157" s="12">
        <v>25</v>
      </c>
      <c r="G157" s="12">
        <v>5</v>
      </c>
      <c r="H157" s="12">
        <v>125</v>
      </c>
      <c r="I157" s="12"/>
      <c r="J157" s="12"/>
      <c r="K157" s="12"/>
      <c r="L157" s="12"/>
      <c r="M157" s="12"/>
      <c r="N157" s="12"/>
      <c r="O157" s="12">
        <f>SUM(I157:N157)</f>
        <v>0</v>
      </c>
      <c r="P157" s="12">
        <f>$O157/$H157</f>
        <v>0</v>
      </c>
      <c r="Q157" s="39"/>
      <c r="R157" s="15">
        <v>0.09</v>
      </c>
      <c r="S157" s="15">
        <f>$P157*$R157</f>
        <v>0</v>
      </c>
    </row>
    <row r="158" spans="1:21" x14ac:dyDescent="0.2">
      <c r="A158" s="38" t="s">
        <v>144</v>
      </c>
      <c r="B158" s="38" t="s">
        <v>145</v>
      </c>
      <c r="C158" s="38" t="s">
        <v>144</v>
      </c>
      <c r="D158" s="38" t="s">
        <v>144</v>
      </c>
      <c r="E158" s="12">
        <v>19</v>
      </c>
      <c r="F158" s="12">
        <v>25</v>
      </c>
      <c r="G158" s="12">
        <v>5</v>
      </c>
      <c r="H158" s="12">
        <v>125</v>
      </c>
      <c r="I158" s="12"/>
      <c r="J158" s="12"/>
      <c r="K158" s="12"/>
      <c r="L158" s="12"/>
      <c r="M158" s="12"/>
      <c r="N158" s="12"/>
      <c r="O158" s="12">
        <f>SUM(I158:N158)</f>
        <v>0</v>
      </c>
      <c r="P158" s="12">
        <f>$O158/$H158</f>
        <v>0</v>
      </c>
      <c r="Q158" s="39"/>
      <c r="R158" s="15">
        <v>0.15</v>
      </c>
      <c r="S158" s="15">
        <f>$P158*$R158</f>
        <v>0</v>
      </c>
    </row>
    <row r="159" spans="1:21" x14ac:dyDescent="0.2">
      <c r="B159" s="3"/>
      <c r="I159" s="36">
        <f t="shared" ref="I159:N159" si="23">SUM(I157:I158)</f>
        <v>0</v>
      </c>
      <c r="J159" s="36">
        <f t="shared" si="23"/>
        <v>0</v>
      </c>
      <c r="K159" s="36">
        <f t="shared" si="23"/>
        <v>0</v>
      </c>
      <c r="L159" s="36">
        <f t="shared" si="23"/>
        <v>0</v>
      </c>
      <c r="M159" s="36">
        <f t="shared" si="23"/>
        <v>0</v>
      </c>
      <c r="N159" s="36">
        <f t="shared" si="23"/>
        <v>0</v>
      </c>
      <c r="O159" s="36">
        <f>SUBTOTAL(9,O157:O158)</f>
        <v>0</v>
      </c>
      <c r="P159" s="36">
        <f>SUBTOTAL(9,P157:P158)</f>
        <v>0</v>
      </c>
      <c r="Q159" s="37"/>
      <c r="R159" s="12"/>
      <c r="S159" s="33">
        <f>SUBTOTAL(9,S157:S158)</f>
        <v>0</v>
      </c>
    </row>
    <row r="160" spans="1:21" x14ac:dyDescent="0.2">
      <c r="B160" s="3"/>
      <c r="I160" s="40"/>
      <c r="J160" s="40"/>
      <c r="K160" s="40"/>
      <c r="L160" s="40"/>
      <c r="M160" s="40"/>
      <c r="N160" s="40"/>
      <c r="O160" s="36">
        <v>0</v>
      </c>
      <c r="P160" s="36">
        <v>0</v>
      </c>
      <c r="Q160" s="35"/>
      <c r="R160" s="12"/>
      <c r="S160" s="33">
        <v>0</v>
      </c>
    </row>
  </sheetData>
  <autoFilter ref="D3:D153"/>
  <mergeCells count="10">
    <mergeCell ref="A153:H153"/>
    <mergeCell ref="G155:H155"/>
    <mergeCell ref="A1:D1"/>
    <mergeCell ref="A2:D2"/>
    <mergeCell ref="G3:H3"/>
    <mergeCell ref="O3:P3"/>
    <mergeCell ref="R3:S3"/>
    <mergeCell ref="A117:B117"/>
    <mergeCell ref="A151:H151"/>
    <mergeCell ref="A152:H152"/>
  </mergeCells>
  <conditionalFormatting sqref="O5:O150">
    <cfRule type="cellIs" dxfId="14" priority="2" operator="greaterThan">
      <formula>10000</formula>
    </cfRule>
  </conditionalFormatting>
  <conditionalFormatting sqref="O118:O150">
    <cfRule type="cellIs" dxfId="13" priority="7" operator="greaterThan">
      <formula>2000</formula>
    </cfRule>
  </conditionalFormatting>
  <conditionalFormatting sqref="S5:S116">
    <cfRule type="cellIs" dxfId="12" priority="1" operator="greaterThan">
      <formula>10</formula>
    </cfRule>
  </conditionalFormatting>
  <pageMargins left="0.25" right="0.25" top="0.75" bottom="0.75" header="0.3" footer="0.3"/>
  <pageSetup paperSize="9" scale="77" fitToHeight="0" orientation="landscape" r:id="rId1"/>
  <headerFooter alignWithMargins="0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8">
    <pageSetUpPr fitToPage="1"/>
  </sheetPr>
  <dimension ref="A1:V160"/>
  <sheetViews>
    <sheetView zoomScaleNormal="100" workbookViewId="0">
      <pane xSplit="4" ySplit="4" topLeftCell="E5" activePane="bottomRight" state="frozen"/>
      <selection pane="topRight" activeCell="D1" sqref="D1"/>
      <selection pane="bottomLeft" activeCell="A4" sqref="A4"/>
      <selection pane="bottomRight" activeCell="E5" sqref="E5"/>
    </sheetView>
  </sheetViews>
  <sheetFormatPr defaultColWidth="9.140625" defaultRowHeight="12.75" x14ac:dyDescent="0.2"/>
  <cols>
    <col min="1" max="1" width="12.5703125" style="3" customWidth="1"/>
    <col min="2" max="2" width="14" style="41" customWidth="1"/>
    <col min="3" max="3" width="14" style="3" bestFit="1" customWidth="1"/>
    <col min="4" max="4" width="12.28515625" style="3" customWidth="1"/>
    <col min="5" max="5" width="7.85546875" style="3" customWidth="1"/>
    <col min="6" max="6" width="8.5703125" style="3" customWidth="1"/>
    <col min="7" max="7" width="6.140625" style="3" customWidth="1"/>
    <col min="8" max="8" width="6.42578125" style="3" customWidth="1"/>
    <col min="9" max="14" width="10.140625" style="3" customWidth="1"/>
    <col min="15" max="15" width="8.28515625" style="3" customWidth="1"/>
    <col min="16" max="16" width="10.7109375" style="3" bestFit="1" customWidth="1"/>
    <col min="17" max="17" width="8.28515625" style="3" bestFit="1" customWidth="1"/>
    <col min="18" max="19" width="9.42578125" style="3" customWidth="1"/>
    <col min="20" max="20" width="9.28515625" style="3" customWidth="1"/>
    <col min="21" max="16384" width="9.140625" style="3"/>
  </cols>
  <sheetData>
    <row r="1" spans="1:20" x14ac:dyDescent="0.2">
      <c r="A1" s="315" t="s">
        <v>281</v>
      </c>
      <c r="B1" s="315"/>
      <c r="C1" s="315"/>
      <c r="D1" s="315"/>
      <c r="I1" s="46" t="s">
        <v>292</v>
      </c>
      <c r="J1" s="46" t="s">
        <v>303</v>
      </c>
      <c r="K1" s="46" t="s">
        <v>303</v>
      </c>
      <c r="L1" s="46" t="s">
        <v>307</v>
      </c>
      <c r="M1" s="46"/>
      <c r="N1" s="46"/>
    </row>
    <row r="2" spans="1:20" x14ac:dyDescent="0.2">
      <c r="A2" s="316" t="s">
        <v>310</v>
      </c>
      <c r="B2" s="317"/>
      <c r="C2" s="317"/>
      <c r="D2" s="317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30"/>
    </row>
    <row r="3" spans="1:20" x14ac:dyDescent="0.2">
      <c r="A3" s="4" t="s">
        <v>0</v>
      </c>
      <c r="B3" s="4" t="s">
        <v>1</v>
      </c>
      <c r="C3" s="4" t="s">
        <v>2</v>
      </c>
      <c r="D3" s="4" t="s">
        <v>274</v>
      </c>
      <c r="E3" s="4" t="s">
        <v>3</v>
      </c>
      <c r="F3" s="4" t="s">
        <v>4</v>
      </c>
      <c r="G3" s="300" t="s">
        <v>5</v>
      </c>
      <c r="H3" s="301"/>
      <c r="I3" s="5">
        <v>22225</v>
      </c>
      <c r="J3" s="50" t="s">
        <v>286</v>
      </c>
      <c r="K3" s="50" t="s">
        <v>288</v>
      </c>
      <c r="L3" s="50" t="s">
        <v>290</v>
      </c>
      <c r="M3" s="50" t="s">
        <v>304</v>
      </c>
      <c r="N3" s="50" t="s">
        <v>308</v>
      </c>
      <c r="O3" s="5"/>
      <c r="P3" s="300" t="s">
        <v>6</v>
      </c>
      <c r="Q3" s="301"/>
      <c r="R3" s="6"/>
      <c r="S3" s="300" t="s">
        <v>7</v>
      </c>
      <c r="T3" s="301"/>
    </row>
    <row r="4" spans="1:20" x14ac:dyDescent="0.2">
      <c r="A4" s="37" t="s">
        <v>8</v>
      </c>
      <c r="B4" s="37"/>
      <c r="C4" s="49"/>
      <c r="D4" s="49"/>
      <c r="E4" s="7" t="s">
        <v>9</v>
      </c>
      <c r="F4" s="36" t="s">
        <v>10</v>
      </c>
      <c r="G4" s="8" t="s">
        <v>11</v>
      </c>
      <c r="H4" s="8" t="s">
        <v>12</v>
      </c>
      <c r="I4" s="36" t="s">
        <v>283</v>
      </c>
      <c r="J4" s="36" t="s">
        <v>287</v>
      </c>
      <c r="K4" s="36" t="s">
        <v>289</v>
      </c>
      <c r="L4" s="36" t="s">
        <v>291</v>
      </c>
      <c r="M4" s="36" t="s">
        <v>305</v>
      </c>
      <c r="N4" s="36" t="s">
        <v>309</v>
      </c>
      <c r="O4" s="36"/>
      <c r="P4" s="8" t="s">
        <v>13</v>
      </c>
      <c r="Q4" s="8" t="s">
        <v>12</v>
      </c>
      <c r="R4" s="9"/>
      <c r="S4" s="10" t="s">
        <v>14</v>
      </c>
      <c r="T4" s="10" t="s">
        <v>15</v>
      </c>
    </row>
    <row r="5" spans="1:20" x14ac:dyDescent="0.2">
      <c r="A5" s="11" t="s">
        <v>146</v>
      </c>
      <c r="B5" s="11" t="s">
        <v>147</v>
      </c>
      <c r="C5" s="11" t="s">
        <v>146</v>
      </c>
      <c r="D5" s="11" t="s">
        <v>275</v>
      </c>
      <c r="E5" s="12">
        <v>15</v>
      </c>
      <c r="F5" s="12">
        <v>1800</v>
      </c>
      <c r="G5" s="12">
        <v>10</v>
      </c>
      <c r="H5" s="12">
        <v>50</v>
      </c>
      <c r="I5" s="36">
        <v>100</v>
      </c>
      <c r="J5" s="36"/>
      <c r="K5" s="36"/>
      <c r="L5" s="36"/>
      <c r="M5" s="36"/>
      <c r="N5" s="36"/>
      <c r="O5" s="13"/>
      <c r="P5" s="12">
        <f t="shared" ref="P5:P20" si="0">SUM(I5:O5)</f>
        <v>100</v>
      </c>
      <c r="Q5" s="12">
        <f t="shared" ref="Q5:Q20" si="1">$P5/$H5</f>
        <v>2</v>
      </c>
      <c r="R5" s="14"/>
      <c r="S5" s="15">
        <v>0.06</v>
      </c>
      <c r="T5" s="15">
        <f t="shared" ref="T5:T20" si="2">$Q5*$S5</f>
        <v>0.12</v>
      </c>
    </row>
    <row r="6" spans="1:20" x14ac:dyDescent="0.2">
      <c r="A6" s="16" t="s">
        <v>244</v>
      </c>
      <c r="B6" s="16" t="s">
        <v>147</v>
      </c>
      <c r="C6" s="16" t="s">
        <v>245</v>
      </c>
      <c r="D6" s="16" t="s">
        <v>276</v>
      </c>
      <c r="E6" s="12">
        <v>15</v>
      </c>
      <c r="F6" s="12">
        <v>1800</v>
      </c>
      <c r="G6" s="12">
        <v>10</v>
      </c>
      <c r="H6" s="12">
        <v>50</v>
      </c>
      <c r="I6" s="36"/>
      <c r="J6" s="36"/>
      <c r="K6" s="36"/>
      <c r="L6" s="36"/>
      <c r="M6" s="36"/>
      <c r="N6" s="36"/>
      <c r="O6" s="13"/>
      <c r="P6" s="12">
        <f t="shared" si="0"/>
        <v>0</v>
      </c>
      <c r="Q6" s="12">
        <f t="shared" si="1"/>
        <v>0</v>
      </c>
      <c r="R6" s="14"/>
      <c r="S6" s="15">
        <v>0.06</v>
      </c>
      <c r="T6" s="15">
        <f t="shared" si="2"/>
        <v>0</v>
      </c>
    </row>
    <row r="7" spans="1:20" x14ac:dyDescent="0.2">
      <c r="A7" s="11" t="s">
        <v>148</v>
      </c>
      <c r="B7" s="11" t="s">
        <v>149</v>
      </c>
      <c r="C7" s="11" t="s">
        <v>148</v>
      </c>
      <c r="D7" s="11" t="s">
        <v>275</v>
      </c>
      <c r="E7" s="12">
        <v>15</v>
      </c>
      <c r="F7" s="12">
        <v>1524</v>
      </c>
      <c r="G7" s="12">
        <v>10</v>
      </c>
      <c r="H7" s="12">
        <v>50</v>
      </c>
      <c r="I7" s="36"/>
      <c r="J7" s="36"/>
      <c r="K7" s="36"/>
      <c r="L7" s="36"/>
      <c r="M7" s="36"/>
      <c r="N7" s="36"/>
      <c r="O7" s="13"/>
      <c r="P7" s="12">
        <f t="shared" si="0"/>
        <v>0</v>
      </c>
      <c r="Q7" s="12">
        <f t="shared" si="1"/>
        <v>0</v>
      </c>
      <c r="R7" s="14"/>
      <c r="S7" s="15">
        <v>0.05</v>
      </c>
      <c r="T7" s="15">
        <f t="shared" si="2"/>
        <v>0</v>
      </c>
    </row>
    <row r="8" spans="1:20" x14ac:dyDescent="0.2">
      <c r="A8" s="16" t="s">
        <v>246</v>
      </c>
      <c r="B8" s="16" t="s">
        <v>149</v>
      </c>
      <c r="C8" s="16" t="s">
        <v>247</v>
      </c>
      <c r="D8" s="16" t="s">
        <v>276</v>
      </c>
      <c r="E8" s="12">
        <v>15</v>
      </c>
      <c r="F8" s="12">
        <v>1500</v>
      </c>
      <c r="G8" s="12">
        <v>10</v>
      </c>
      <c r="H8" s="12">
        <v>50</v>
      </c>
      <c r="I8" s="36"/>
      <c r="J8" s="36"/>
      <c r="K8" s="36"/>
      <c r="L8" s="36"/>
      <c r="M8" s="36"/>
      <c r="N8" s="36"/>
      <c r="O8" s="13"/>
      <c r="P8" s="12">
        <f t="shared" si="0"/>
        <v>0</v>
      </c>
      <c r="Q8" s="12">
        <f t="shared" si="1"/>
        <v>0</v>
      </c>
      <c r="R8" s="14"/>
      <c r="S8" s="15">
        <v>0.05</v>
      </c>
      <c r="T8" s="15">
        <f t="shared" si="2"/>
        <v>0</v>
      </c>
    </row>
    <row r="9" spans="1:20" x14ac:dyDescent="0.2">
      <c r="A9" s="11" t="s">
        <v>16</v>
      </c>
      <c r="B9" s="11" t="s">
        <v>17</v>
      </c>
      <c r="C9" s="11" t="s">
        <v>16</v>
      </c>
      <c r="D9" s="11" t="s">
        <v>275</v>
      </c>
      <c r="E9" s="12">
        <v>15</v>
      </c>
      <c r="F9" s="12">
        <v>1220</v>
      </c>
      <c r="G9" s="12">
        <v>10</v>
      </c>
      <c r="H9" s="12">
        <v>50</v>
      </c>
      <c r="I9" s="36"/>
      <c r="J9" s="36">
        <v>1500</v>
      </c>
      <c r="K9" s="36"/>
      <c r="L9" s="36">
        <v>2000</v>
      </c>
      <c r="M9" s="36">
        <v>2000</v>
      </c>
      <c r="N9" s="36">
        <v>2000</v>
      </c>
      <c r="O9" s="13"/>
      <c r="P9" s="12">
        <f t="shared" si="0"/>
        <v>7500</v>
      </c>
      <c r="Q9" s="12">
        <f t="shared" si="1"/>
        <v>150</v>
      </c>
      <c r="R9" s="14"/>
      <c r="S9" s="15">
        <v>0.04</v>
      </c>
      <c r="T9" s="15">
        <f t="shared" si="2"/>
        <v>6</v>
      </c>
    </row>
    <row r="10" spans="1:20" x14ac:dyDescent="0.2">
      <c r="A10" s="16" t="s">
        <v>18</v>
      </c>
      <c r="B10" s="16" t="s">
        <v>17</v>
      </c>
      <c r="C10" s="16" t="s">
        <v>19</v>
      </c>
      <c r="D10" s="16" t="s">
        <v>276</v>
      </c>
      <c r="E10" s="12">
        <v>15</v>
      </c>
      <c r="F10" s="12">
        <v>1200</v>
      </c>
      <c r="G10" s="12">
        <v>10</v>
      </c>
      <c r="H10" s="12">
        <v>50</v>
      </c>
      <c r="I10" s="36"/>
      <c r="J10" s="36"/>
      <c r="K10" s="36"/>
      <c r="L10" s="36"/>
      <c r="M10" s="36"/>
      <c r="N10" s="36"/>
      <c r="O10" s="13"/>
      <c r="P10" s="12">
        <f t="shared" si="0"/>
        <v>0</v>
      </c>
      <c r="Q10" s="12">
        <f t="shared" si="1"/>
        <v>0</v>
      </c>
      <c r="R10" s="14"/>
      <c r="S10" s="15">
        <v>0.04</v>
      </c>
      <c r="T10" s="15">
        <f t="shared" si="2"/>
        <v>0</v>
      </c>
    </row>
    <row r="11" spans="1:20" x14ac:dyDescent="0.2">
      <c r="A11" s="11" t="s">
        <v>20</v>
      </c>
      <c r="B11" s="11" t="s">
        <v>21</v>
      </c>
      <c r="C11" s="11" t="s">
        <v>20</v>
      </c>
      <c r="D11" s="11" t="s">
        <v>275</v>
      </c>
      <c r="E11" s="12">
        <v>15</v>
      </c>
      <c r="F11" s="12">
        <v>915</v>
      </c>
      <c r="G11" s="12">
        <v>10</v>
      </c>
      <c r="H11" s="12">
        <v>100</v>
      </c>
      <c r="I11" s="36"/>
      <c r="J11" s="36">
        <v>1900</v>
      </c>
      <c r="K11" s="36"/>
      <c r="L11" s="36">
        <v>2000</v>
      </c>
      <c r="M11" s="36">
        <v>2000</v>
      </c>
      <c r="N11" s="36">
        <v>2000</v>
      </c>
      <c r="O11" s="13"/>
      <c r="P11" s="12">
        <f t="shared" si="0"/>
        <v>7900</v>
      </c>
      <c r="Q11" s="12">
        <f t="shared" si="1"/>
        <v>79</v>
      </c>
      <c r="R11" s="14"/>
      <c r="S11" s="15">
        <v>0.05</v>
      </c>
      <c r="T11" s="15">
        <f t="shared" si="2"/>
        <v>3.95</v>
      </c>
    </row>
    <row r="12" spans="1:20" x14ac:dyDescent="0.2">
      <c r="A12" s="16" t="s">
        <v>22</v>
      </c>
      <c r="B12" s="16" t="s">
        <v>21</v>
      </c>
      <c r="C12" s="16" t="s">
        <v>23</v>
      </c>
      <c r="D12" s="16" t="s">
        <v>276</v>
      </c>
      <c r="E12" s="12">
        <v>15</v>
      </c>
      <c r="F12" s="12">
        <v>900</v>
      </c>
      <c r="G12" s="12">
        <v>10</v>
      </c>
      <c r="H12" s="12">
        <v>100</v>
      </c>
      <c r="I12" s="36"/>
      <c r="J12" s="36"/>
      <c r="K12" s="36"/>
      <c r="L12" s="36"/>
      <c r="M12" s="36"/>
      <c r="N12" s="36"/>
      <c r="O12" s="13"/>
      <c r="P12" s="12">
        <f t="shared" si="0"/>
        <v>0</v>
      </c>
      <c r="Q12" s="12">
        <f t="shared" si="1"/>
        <v>0</v>
      </c>
      <c r="R12" s="14"/>
      <c r="S12" s="15">
        <v>0.05</v>
      </c>
      <c r="T12" s="15">
        <f t="shared" si="2"/>
        <v>0</v>
      </c>
    </row>
    <row r="13" spans="1:20" x14ac:dyDescent="0.2">
      <c r="A13" s="13" t="s">
        <v>166</v>
      </c>
      <c r="B13" s="13" t="s">
        <v>21</v>
      </c>
      <c r="C13" s="13">
        <v>90441800</v>
      </c>
      <c r="D13" s="36" t="s">
        <v>277</v>
      </c>
      <c r="E13" s="12" t="s">
        <v>167</v>
      </c>
      <c r="F13" s="12">
        <v>900</v>
      </c>
      <c r="G13" s="12">
        <v>10</v>
      </c>
      <c r="H13" s="12">
        <v>100</v>
      </c>
      <c r="I13" s="36"/>
      <c r="J13" s="36">
        <v>1000</v>
      </c>
      <c r="K13" s="36"/>
      <c r="L13" s="36">
        <v>2000</v>
      </c>
      <c r="M13" s="36"/>
      <c r="N13" s="36"/>
      <c r="O13" s="13"/>
      <c r="P13" s="12">
        <f t="shared" si="0"/>
        <v>3000</v>
      </c>
      <c r="Q13" s="12">
        <f t="shared" si="1"/>
        <v>30</v>
      </c>
      <c r="R13" s="14"/>
      <c r="S13" s="15">
        <v>0.05</v>
      </c>
      <c r="T13" s="15">
        <f t="shared" si="2"/>
        <v>1.5</v>
      </c>
    </row>
    <row r="14" spans="1:20" x14ac:dyDescent="0.2">
      <c r="A14" s="11" t="s">
        <v>150</v>
      </c>
      <c r="B14" s="11" t="s">
        <v>151</v>
      </c>
      <c r="C14" s="11" t="s">
        <v>150</v>
      </c>
      <c r="D14" s="11" t="s">
        <v>275</v>
      </c>
      <c r="E14" s="12">
        <v>15</v>
      </c>
      <c r="F14" s="12">
        <v>760</v>
      </c>
      <c r="G14" s="12">
        <v>10</v>
      </c>
      <c r="H14" s="12">
        <v>100</v>
      </c>
      <c r="I14" s="36">
        <v>400</v>
      </c>
      <c r="J14" s="36"/>
      <c r="K14" s="36"/>
      <c r="L14" s="36"/>
      <c r="M14" s="36"/>
      <c r="N14" s="36"/>
      <c r="O14" s="13"/>
      <c r="P14" s="12">
        <f t="shared" si="0"/>
        <v>400</v>
      </c>
      <c r="Q14" s="12">
        <f t="shared" si="1"/>
        <v>4</v>
      </c>
      <c r="R14" s="14"/>
      <c r="S14" s="15">
        <v>0.04</v>
      </c>
      <c r="T14" s="15">
        <f t="shared" si="2"/>
        <v>0.16</v>
      </c>
    </row>
    <row r="15" spans="1:20" x14ac:dyDescent="0.2">
      <c r="A15" s="16" t="s">
        <v>152</v>
      </c>
      <c r="B15" s="16" t="s">
        <v>151</v>
      </c>
      <c r="C15" s="16" t="s">
        <v>153</v>
      </c>
      <c r="D15" s="16" t="s">
        <v>276</v>
      </c>
      <c r="E15" s="12">
        <v>15</v>
      </c>
      <c r="F15" s="12">
        <v>750</v>
      </c>
      <c r="G15" s="12">
        <v>10</v>
      </c>
      <c r="H15" s="12">
        <v>100</v>
      </c>
      <c r="I15" s="36"/>
      <c r="J15" s="36"/>
      <c r="K15" s="36"/>
      <c r="L15" s="36"/>
      <c r="M15" s="36"/>
      <c r="N15" s="36"/>
      <c r="O15" s="13"/>
      <c r="P15" s="12">
        <f t="shared" si="0"/>
        <v>0</v>
      </c>
      <c r="Q15" s="12">
        <f t="shared" si="1"/>
        <v>0</v>
      </c>
      <c r="R15" s="14"/>
      <c r="S15" s="15">
        <v>0.04</v>
      </c>
      <c r="T15" s="15">
        <f t="shared" si="2"/>
        <v>0</v>
      </c>
    </row>
    <row r="16" spans="1:20" x14ac:dyDescent="0.2">
      <c r="A16" s="11" t="s">
        <v>24</v>
      </c>
      <c r="B16" s="11" t="s">
        <v>25</v>
      </c>
      <c r="C16" s="11" t="s">
        <v>24</v>
      </c>
      <c r="D16" s="11" t="s">
        <v>275</v>
      </c>
      <c r="E16" s="12">
        <v>15</v>
      </c>
      <c r="F16" s="12">
        <v>610</v>
      </c>
      <c r="G16" s="12">
        <v>10</v>
      </c>
      <c r="H16" s="12">
        <v>100</v>
      </c>
      <c r="I16" s="36"/>
      <c r="J16" s="36">
        <v>5000</v>
      </c>
      <c r="K16" s="36">
        <v>2000</v>
      </c>
      <c r="L16" s="36">
        <v>5000</v>
      </c>
      <c r="M16" s="36"/>
      <c r="N16" s="36">
        <v>2000</v>
      </c>
      <c r="O16" s="13"/>
      <c r="P16" s="12">
        <f t="shared" si="0"/>
        <v>14000</v>
      </c>
      <c r="Q16" s="12">
        <f t="shared" si="1"/>
        <v>140</v>
      </c>
      <c r="R16" s="14"/>
      <c r="S16" s="15">
        <v>0.04</v>
      </c>
      <c r="T16" s="15">
        <f t="shared" si="2"/>
        <v>5.6000000000000005</v>
      </c>
    </row>
    <row r="17" spans="1:22" x14ac:dyDescent="0.2">
      <c r="A17" s="36" t="s">
        <v>168</v>
      </c>
      <c r="B17" s="36" t="s">
        <v>25</v>
      </c>
      <c r="C17" s="36">
        <v>90441600</v>
      </c>
      <c r="D17" s="36" t="s">
        <v>277</v>
      </c>
      <c r="E17" s="12" t="s">
        <v>167</v>
      </c>
      <c r="F17" s="12">
        <v>600</v>
      </c>
      <c r="G17" s="12">
        <v>10</v>
      </c>
      <c r="H17" s="12">
        <v>100</v>
      </c>
      <c r="I17" s="36">
        <v>1200</v>
      </c>
      <c r="J17" s="36"/>
      <c r="K17" s="36">
        <v>2000</v>
      </c>
      <c r="L17" s="36"/>
      <c r="M17" s="36"/>
      <c r="N17" s="36"/>
      <c r="O17" s="13"/>
      <c r="P17" s="12">
        <f t="shared" si="0"/>
        <v>3200</v>
      </c>
      <c r="Q17" s="12">
        <f t="shared" si="1"/>
        <v>32</v>
      </c>
      <c r="R17" s="14"/>
      <c r="S17" s="15">
        <v>0.04</v>
      </c>
      <c r="T17" s="15">
        <f t="shared" si="2"/>
        <v>1.28</v>
      </c>
    </row>
    <row r="18" spans="1:22" x14ac:dyDescent="0.2">
      <c r="A18" s="11" t="s">
        <v>26</v>
      </c>
      <c r="B18" s="11" t="s">
        <v>27</v>
      </c>
      <c r="C18" s="11" t="s">
        <v>26</v>
      </c>
      <c r="D18" s="11" t="s">
        <v>275</v>
      </c>
      <c r="E18" s="12">
        <v>15</v>
      </c>
      <c r="F18" s="12">
        <v>457</v>
      </c>
      <c r="G18" s="12">
        <v>10</v>
      </c>
      <c r="H18" s="12">
        <v>200</v>
      </c>
      <c r="I18" s="36"/>
      <c r="J18" s="36">
        <v>4200</v>
      </c>
      <c r="K18" s="36">
        <v>2000</v>
      </c>
      <c r="L18" s="36">
        <v>5000</v>
      </c>
      <c r="M18" s="36">
        <v>2000</v>
      </c>
      <c r="N18" s="36">
        <v>2000</v>
      </c>
      <c r="O18" s="13"/>
      <c r="P18" s="12">
        <f t="shared" si="0"/>
        <v>15200</v>
      </c>
      <c r="Q18" s="12">
        <f t="shared" si="1"/>
        <v>76</v>
      </c>
      <c r="R18" s="14"/>
      <c r="S18" s="15">
        <v>0.05</v>
      </c>
      <c r="T18" s="15">
        <f t="shared" si="2"/>
        <v>3.8000000000000003</v>
      </c>
    </row>
    <row r="19" spans="1:22" x14ac:dyDescent="0.2">
      <c r="A19" s="36" t="s">
        <v>169</v>
      </c>
      <c r="B19" s="36" t="s">
        <v>27</v>
      </c>
      <c r="C19" s="36">
        <v>90441400</v>
      </c>
      <c r="D19" s="36" t="s">
        <v>277</v>
      </c>
      <c r="E19" s="12" t="s">
        <v>167</v>
      </c>
      <c r="F19" s="12">
        <v>450</v>
      </c>
      <c r="G19" s="12">
        <v>10</v>
      </c>
      <c r="H19" s="12">
        <v>200</v>
      </c>
      <c r="I19" s="36"/>
      <c r="J19" s="36">
        <v>1000</v>
      </c>
      <c r="K19" s="36">
        <v>2000</v>
      </c>
      <c r="L19" s="36">
        <v>5000</v>
      </c>
      <c r="M19" s="36"/>
      <c r="N19" s="36"/>
      <c r="O19" s="13"/>
      <c r="P19" s="12">
        <f t="shared" si="0"/>
        <v>8000</v>
      </c>
      <c r="Q19" s="12">
        <f t="shared" si="1"/>
        <v>40</v>
      </c>
      <c r="R19" s="14"/>
      <c r="S19" s="15">
        <v>0.05</v>
      </c>
      <c r="T19" s="15">
        <f t="shared" si="2"/>
        <v>2</v>
      </c>
    </row>
    <row r="20" spans="1:22" x14ac:dyDescent="0.2">
      <c r="A20" s="11" t="s">
        <v>258</v>
      </c>
      <c r="B20" s="11" t="s">
        <v>259</v>
      </c>
      <c r="C20" s="11" t="s">
        <v>258</v>
      </c>
      <c r="D20" s="11" t="s">
        <v>275</v>
      </c>
      <c r="E20" s="12">
        <v>15</v>
      </c>
      <c r="F20" s="12">
        <v>375</v>
      </c>
      <c r="G20" s="12">
        <v>10</v>
      </c>
      <c r="H20" s="12">
        <v>200</v>
      </c>
      <c r="I20" s="36"/>
      <c r="J20" s="42">
        <v>600</v>
      </c>
      <c r="K20" s="36"/>
      <c r="L20" s="36"/>
      <c r="M20" s="36"/>
      <c r="N20" s="36"/>
      <c r="O20" s="13"/>
      <c r="P20" s="12">
        <f t="shared" si="0"/>
        <v>600</v>
      </c>
      <c r="Q20" s="12">
        <f t="shared" si="1"/>
        <v>3</v>
      </c>
      <c r="R20" s="14"/>
      <c r="S20" s="15">
        <v>0.06</v>
      </c>
      <c r="T20" s="15">
        <f t="shared" si="2"/>
        <v>0.18</v>
      </c>
      <c r="U20" s="43">
        <f>SUM(T5:T20)</f>
        <v>24.590000000000003</v>
      </c>
      <c r="V20" s="3">
        <f>U20*100/$U$151</f>
        <v>20.560200668896329</v>
      </c>
    </row>
    <row r="21" spans="1:22" ht="15" x14ac:dyDescent="0.2">
      <c r="A21" s="17" t="s">
        <v>28</v>
      </c>
      <c r="B21" s="17"/>
      <c r="C21" s="18"/>
      <c r="D21" s="18"/>
      <c r="E21" s="19"/>
      <c r="F21" s="12"/>
      <c r="G21" s="20"/>
      <c r="H21" s="20"/>
      <c r="I21" s="36"/>
      <c r="J21" s="36"/>
      <c r="K21" s="36"/>
      <c r="L21" s="36"/>
      <c r="M21" s="36"/>
      <c r="N21" s="36"/>
      <c r="O21" s="21"/>
      <c r="P21" s="12"/>
      <c r="Q21" s="12"/>
      <c r="R21" s="14"/>
      <c r="S21" s="12"/>
      <c r="T21" s="15"/>
    </row>
    <row r="22" spans="1:22" x14ac:dyDescent="0.2">
      <c r="A22" s="11" t="s">
        <v>242</v>
      </c>
      <c r="B22" s="11" t="s">
        <v>243</v>
      </c>
      <c r="C22" s="11" t="s">
        <v>242</v>
      </c>
      <c r="D22" s="11" t="s">
        <v>275</v>
      </c>
      <c r="E22" s="12">
        <v>20</v>
      </c>
      <c r="F22" s="12">
        <v>2400</v>
      </c>
      <c r="G22" s="12">
        <v>10</v>
      </c>
      <c r="H22" s="12">
        <v>50</v>
      </c>
      <c r="I22" s="36"/>
      <c r="J22" s="36"/>
      <c r="K22" s="36"/>
      <c r="L22" s="36"/>
      <c r="M22" s="36"/>
      <c r="N22" s="36"/>
      <c r="O22" s="13"/>
      <c r="P22" s="12">
        <f t="shared" ref="P22:P44" si="3">SUM(I22:O22)</f>
        <v>0</v>
      </c>
      <c r="Q22" s="12">
        <f t="shared" ref="Q22:Q44" si="4">$P22/$H22</f>
        <v>0</v>
      </c>
      <c r="R22" s="14"/>
      <c r="S22" s="15">
        <v>7.0000000000000007E-2</v>
      </c>
      <c r="T22" s="15">
        <f t="shared" ref="T22:T44" si="5">$Q22*$S22</f>
        <v>0</v>
      </c>
    </row>
    <row r="23" spans="1:22" x14ac:dyDescent="0.2">
      <c r="A23" s="11" t="s">
        <v>212</v>
      </c>
      <c r="B23" s="11" t="s">
        <v>213</v>
      </c>
      <c r="C23" s="11" t="s">
        <v>212</v>
      </c>
      <c r="D23" s="11" t="s">
        <v>275</v>
      </c>
      <c r="E23" s="12">
        <v>20</v>
      </c>
      <c r="F23" s="12">
        <v>2100</v>
      </c>
      <c r="G23" s="12">
        <v>10</v>
      </c>
      <c r="H23" s="12">
        <v>50</v>
      </c>
      <c r="I23" s="36"/>
      <c r="J23" s="36"/>
      <c r="K23" s="36"/>
      <c r="L23" s="36"/>
      <c r="M23" s="36"/>
      <c r="N23" s="36"/>
      <c r="O23" s="13"/>
      <c r="P23" s="12">
        <f t="shared" si="3"/>
        <v>0</v>
      </c>
      <c r="Q23" s="12">
        <f t="shared" si="4"/>
        <v>0</v>
      </c>
      <c r="R23" s="14"/>
      <c r="S23" s="15">
        <v>7.0000000000000007E-2</v>
      </c>
      <c r="T23" s="15">
        <f t="shared" si="5"/>
        <v>0</v>
      </c>
    </row>
    <row r="24" spans="1:22" x14ac:dyDescent="0.2">
      <c r="A24" s="22" t="s">
        <v>248</v>
      </c>
      <c r="B24" s="22" t="s">
        <v>213</v>
      </c>
      <c r="C24" s="22" t="s">
        <v>249</v>
      </c>
      <c r="D24" s="22" t="s">
        <v>276</v>
      </c>
      <c r="E24" s="12">
        <v>20</v>
      </c>
      <c r="F24" s="12">
        <v>2100</v>
      </c>
      <c r="G24" s="12">
        <v>10</v>
      </c>
      <c r="H24" s="12">
        <v>50</v>
      </c>
      <c r="I24" s="36"/>
      <c r="J24" s="36"/>
      <c r="K24" s="36"/>
      <c r="L24" s="36"/>
      <c r="M24" s="36"/>
      <c r="N24" s="36"/>
      <c r="O24" s="13"/>
      <c r="P24" s="12">
        <f t="shared" si="3"/>
        <v>0</v>
      </c>
      <c r="Q24" s="12">
        <f t="shared" si="4"/>
        <v>0</v>
      </c>
      <c r="R24" s="14"/>
      <c r="S24" s="15">
        <v>7.0000000000000007E-2</v>
      </c>
      <c r="T24" s="15">
        <f t="shared" si="5"/>
        <v>0</v>
      </c>
    </row>
    <row r="25" spans="1:22" x14ac:dyDescent="0.2">
      <c r="A25" s="11" t="s">
        <v>214</v>
      </c>
      <c r="B25" s="11" t="s">
        <v>30</v>
      </c>
      <c r="C25" s="11" t="s">
        <v>214</v>
      </c>
      <c r="D25" s="11" t="s">
        <v>275</v>
      </c>
      <c r="E25" s="12">
        <v>20</v>
      </c>
      <c r="F25" s="12">
        <v>1800</v>
      </c>
      <c r="G25" s="12">
        <v>10</v>
      </c>
      <c r="H25" s="12">
        <v>50</v>
      </c>
      <c r="I25" s="36"/>
      <c r="J25" s="36"/>
      <c r="K25" s="36"/>
      <c r="L25" s="36"/>
      <c r="M25" s="36"/>
      <c r="N25" s="36"/>
      <c r="O25" s="13"/>
      <c r="P25" s="12">
        <f t="shared" si="3"/>
        <v>0</v>
      </c>
      <c r="Q25" s="12">
        <f t="shared" si="4"/>
        <v>0</v>
      </c>
      <c r="R25" s="14"/>
      <c r="S25" s="15">
        <v>0.09</v>
      </c>
      <c r="T25" s="15">
        <f t="shared" si="5"/>
        <v>0</v>
      </c>
    </row>
    <row r="26" spans="1:22" x14ac:dyDescent="0.2">
      <c r="A26" s="22" t="s">
        <v>29</v>
      </c>
      <c r="B26" s="22" t="s">
        <v>30</v>
      </c>
      <c r="C26" s="22" t="s">
        <v>31</v>
      </c>
      <c r="D26" s="22" t="s">
        <v>276</v>
      </c>
      <c r="E26" s="12">
        <v>20</v>
      </c>
      <c r="F26" s="12">
        <v>1800</v>
      </c>
      <c r="G26" s="12">
        <v>10</v>
      </c>
      <c r="H26" s="12">
        <v>50</v>
      </c>
      <c r="I26" s="36"/>
      <c r="J26" s="36"/>
      <c r="K26" s="36"/>
      <c r="L26" s="36"/>
      <c r="M26" s="36"/>
      <c r="N26" s="36"/>
      <c r="O26" s="13"/>
      <c r="P26" s="12">
        <f t="shared" si="3"/>
        <v>0</v>
      </c>
      <c r="Q26" s="12">
        <f t="shared" si="4"/>
        <v>0</v>
      </c>
      <c r="R26" s="14"/>
      <c r="S26" s="15">
        <v>0.09</v>
      </c>
      <c r="T26" s="15">
        <f t="shared" si="5"/>
        <v>0</v>
      </c>
    </row>
    <row r="27" spans="1:22" x14ac:dyDescent="0.2">
      <c r="A27" s="11" t="s">
        <v>32</v>
      </c>
      <c r="B27" s="11" t="s">
        <v>33</v>
      </c>
      <c r="C27" s="11" t="s">
        <v>32</v>
      </c>
      <c r="D27" s="11" t="s">
        <v>275</v>
      </c>
      <c r="E27" s="12">
        <v>20</v>
      </c>
      <c r="F27" s="12">
        <v>1524</v>
      </c>
      <c r="G27" s="12">
        <v>10</v>
      </c>
      <c r="H27" s="12">
        <v>50</v>
      </c>
      <c r="I27" s="36"/>
      <c r="J27" s="36"/>
      <c r="K27" s="36"/>
      <c r="L27" s="36"/>
      <c r="M27" s="36"/>
      <c r="N27" s="36"/>
      <c r="O27" s="13"/>
      <c r="P27" s="12">
        <f t="shared" si="3"/>
        <v>0</v>
      </c>
      <c r="Q27" s="12">
        <f t="shared" si="4"/>
        <v>0</v>
      </c>
      <c r="R27" s="14"/>
      <c r="S27" s="15">
        <v>7.0000000000000007E-2</v>
      </c>
      <c r="T27" s="15">
        <f t="shared" si="5"/>
        <v>0</v>
      </c>
    </row>
    <row r="28" spans="1:22" x14ac:dyDescent="0.2">
      <c r="A28" s="23" t="s">
        <v>34</v>
      </c>
      <c r="B28" s="11" t="s">
        <v>35</v>
      </c>
      <c r="C28" s="11" t="s">
        <v>34</v>
      </c>
      <c r="D28" s="11" t="s">
        <v>275</v>
      </c>
      <c r="E28" s="12">
        <v>20</v>
      </c>
      <c r="F28" s="12">
        <v>1220</v>
      </c>
      <c r="G28" s="12">
        <v>10</v>
      </c>
      <c r="H28" s="12">
        <v>50</v>
      </c>
      <c r="I28" s="36">
        <v>50</v>
      </c>
      <c r="J28" s="42">
        <v>1000</v>
      </c>
      <c r="K28" s="36"/>
      <c r="L28" s="36">
        <v>2000</v>
      </c>
      <c r="M28" s="36">
        <v>1000</v>
      </c>
      <c r="N28" s="36">
        <v>1000</v>
      </c>
      <c r="O28" s="13"/>
      <c r="P28" s="12">
        <f t="shared" si="3"/>
        <v>5050</v>
      </c>
      <c r="Q28" s="12">
        <f t="shared" si="4"/>
        <v>101</v>
      </c>
      <c r="R28" s="14"/>
      <c r="S28" s="15">
        <v>0.06</v>
      </c>
      <c r="T28" s="15">
        <f t="shared" si="5"/>
        <v>6.06</v>
      </c>
    </row>
    <row r="29" spans="1:22" x14ac:dyDescent="0.2">
      <c r="A29" s="16" t="s">
        <v>36</v>
      </c>
      <c r="B29" s="16" t="s">
        <v>35</v>
      </c>
      <c r="C29" s="16" t="s">
        <v>37</v>
      </c>
      <c r="D29" s="16" t="s">
        <v>276</v>
      </c>
      <c r="E29" s="12">
        <v>20</v>
      </c>
      <c r="F29" s="12">
        <v>1200</v>
      </c>
      <c r="G29" s="12">
        <v>10</v>
      </c>
      <c r="H29" s="12">
        <v>50</v>
      </c>
      <c r="I29" s="36"/>
      <c r="J29" s="36"/>
      <c r="K29" s="36"/>
      <c r="L29" s="36"/>
      <c r="M29" s="36"/>
      <c r="N29" s="36"/>
      <c r="O29" s="13"/>
      <c r="P29" s="12">
        <f t="shared" si="3"/>
        <v>0</v>
      </c>
      <c r="Q29" s="12">
        <f t="shared" si="4"/>
        <v>0</v>
      </c>
      <c r="R29" s="14"/>
      <c r="S29" s="15">
        <v>0.06</v>
      </c>
      <c r="T29" s="15">
        <f t="shared" si="5"/>
        <v>0</v>
      </c>
    </row>
    <row r="30" spans="1:22" x14ac:dyDescent="0.2">
      <c r="A30" s="11" t="s">
        <v>38</v>
      </c>
      <c r="B30" s="11" t="s">
        <v>39</v>
      </c>
      <c r="C30" s="11" t="s">
        <v>38</v>
      </c>
      <c r="D30" s="11" t="s">
        <v>275</v>
      </c>
      <c r="E30" s="12">
        <v>20</v>
      </c>
      <c r="F30" s="12">
        <v>915</v>
      </c>
      <c r="G30" s="12">
        <v>10</v>
      </c>
      <c r="H30" s="12">
        <v>50</v>
      </c>
      <c r="I30" s="36"/>
      <c r="J30" s="36">
        <v>1700</v>
      </c>
      <c r="K30" s="36"/>
      <c r="L30" s="36">
        <v>2000</v>
      </c>
      <c r="M30" s="36">
        <v>1000</v>
      </c>
      <c r="N30" s="36">
        <v>1000</v>
      </c>
      <c r="O30" s="13"/>
      <c r="P30" s="12">
        <f t="shared" si="3"/>
        <v>5700</v>
      </c>
      <c r="Q30" s="12">
        <f t="shared" si="4"/>
        <v>114</v>
      </c>
      <c r="R30" s="14"/>
      <c r="S30" s="15">
        <v>0.04</v>
      </c>
      <c r="T30" s="15">
        <f t="shared" si="5"/>
        <v>4.5600000000000005</v>
      </c>
    </row>
    <row r="31" spans="1:22" x14ac:dyDescent="0.2">
      <c r="A31" s="16" t="s">
        <v>40</v>
      </c>
      <c r="B31" s="16" t="s">
        <v>39</v>
      </c>
      <c r="C31" s="16" t="s">
        <v>41</v>
      </c>
      <c r="D31" s="16" t="s">
        <v>276</v>
      </c>
      <c r="E31" s="12">
        <v>20</v>
      </c>
      <c r="F31" s="12">
        <v>900</v>
      </c>
      <c r="G31" s="12">
        <v>10</v>
      </c>
      <c r="H31" s="12">
        <v>50</v>
      </c>
      <c r="I31" s="36"/>
      <c r="J31" s="36"/>
      <c r="K31" s="36"/>
      <c r="L31" s="36"/>
      <c r="M31" s="36"/>
      <c r="N31" s="36"/>
      <c r="O31" s="13"/>
      <c r="P31" s="12">
        <f t="shared" si="3"/>
        <v>0</v>
      </c>
      <c r="Q31" s="12">
        <f t="shared" si="4"/>
        <v>0</v>
      </c>
      <c r="R31" s="14"/>
      <c r="S31" s="15">
        <v>0.04</v>
      </c>
      <c r="T31" s="15">
        <f t="shared" si="5"/>
        <v>0</v>
      </c>
    </row>
    <row r="32" spans="1:22" x14ac:dyDescent="0.2">
      <c r="A32" s="36" t="s">
        <v>170</v>
      </c>
      <c r="B32" s="36" t="s">
        <v>39</v>
      </c>
      <c r="C32" s="36">
        <v>90442800</v>
      </c>
      <c r="D32" s="36" t="s">
        <v>277</v>
      </c>
      <c r="E32" s="12" t="s">
        <v>46</v>
      </c>
      <c r="F32" s="12">
        <v>900</v>
      </c>
      <c r="G32" s="12">
        <v>10</v>
      </c>
      <c r="H32" s="12">
        <v>50</v>
      </c>
      <c r="I32" s="36"/>
      <c r="J32" s="36"/>
      <c r="K32" s="36">
        <v>4000</v>
      </c>
      <c r="L32" s="36">
        <v>2000</v>
      </c>
      <c r="M32" s="36">
        <v>3000</v>
      </c>
      <c r="N32" s="36">
        <v>3000</v>
      </c>
      <c r="O32" s="13"/>
      <c r="P32" s="12">
        <f t="shared" si="3"/>
        <v>12000</v>
      </c>
      <c r="Q32" s="12">
        <f t="shared" si="4"/>
        <v>240</v>
      </c>
      <c r="R32" s="14"/>
      <c r="S32" s="15">
        <v>0.04</v>
      </c>
      <c r="T32" s="15">
        <f t="shared" si="5"/>
        <v>9.6</v>
      </c>
    </row>
    <row r="33" spans="1:22" x14ac:dyDescent="0.2">
      <c r="A33" s="11" t="s">
        <v>154</v>
      </c>
      <c r="B33" s="11" t="s">
        <v>43</v>
      </c>
      <c r="C33" s="11" t="s">
        <v>154</v>
      </c>
      <c r="D33" s="11" t="s">
        <v>275</v>
      </c>
      <c r="E33" s="12">
        <v>20</v>
      </c>
      <c r="F33" s="12">
        <v>760</v>
      </c>
      <c r="G33" s="12">
        <v>10</v>
      </c>
      <c r="H33" s="12">
        <v>100</v>
      </c>
      <c r="I33" s="36"/>
      <c r="J33" s="36"/>
      <c r="K33" s="36"/>
      <c r="L33" s="36"/>
      <c r="M33" s="36"/>
      <c r="N33" s="36"/>
      <c r="O33" s="13"/>
      <c r="P33" s="12">
        <f t="shared" si="3"/>
        <v>0</v>
      </c>
      <c r="Q33" s="12">
        <f t="shared" si="4"/>
        <v>0</v>
      </c>
      <c r="R33" s="14"/>
      <c r="S33" s="15">
        <v>7.0000000000000007E-2</v>
      </c>
      <c r="T33" s="15">
        <f t="shared" si="5"/>
        <v>0</v>
      </c>
    </row>
    <row r="34" spans="1:22" x14ac:dyDescent="0.2">
      <c r="A34" s="16" t="s">
        <v>42</v>
      </c>
      <c r="B34" s="16" t="s">
        <v>43</v>
      </c>
      <c r="C34" s="16" t="s">
        <v>44</v>
      </c>
      <c r="D34" s="16" t="s">
        <v>276</v>
      </c>
      <c r="E34" s="12">
        <v>20</v>
      </c>
      <c r="F34" s="12">
        <v>750</v>
      </c>
      <c r="G34" s="12">
        <v>10</v>
      </c>
      <c r="H34" s="12">
        <v>100</v>
      </c>
      <c r="I34" s="36"/>
      <c r="J34" s="36"/>
      <c r="K34" s="36"/>
      <c r="L34" s="36"/>
      <c r="M34" s="36"/>
      <c r="N34" s="36"/>
      <c r="O34" s="13"/>
      <c r="P34" s="12">
        <f t="shared" si="3"/>
        <v>0</v>
      </c>
      <c r="Q34" s="12">
        <f t="shared" si="4"/>
        <v>0</v>
      </c>
      <c r="R34" s="14"/>
      <c r="S34" s="15">
        <v>7.0000000000000007E-2</v>
      </c>
      <c r="T34" s="15">
        <f t="shared" si="5"/>
        <v>0</v>
      </c>
    </row>
    <row r="35" spans="1:22" x14ac:dyDescent="0.2">
      <c r="A35" s="36" t="s">
        <v>45</v>
      </c>
      <c r="B35" s="36" t="s">
        <v>43</v>
      </c>
      <c r="C35" s="36">
        <v>90442700</v>
      </c>
      <c r="D35" s="36" t="s">
        <v>277</v>
      </c>
      <c r="E35" s="12" t="s">
        <v>46</v>
      </c>
      <c r="F35" s="12">
        <v>750</v>
      </c>
      <c r="G35" s="12">
        <v>10</v>
      </c>
      <c r="H35" s="12">
        <v>100</v>
      </c>
      <c r="I35" s="36"/>
      <c r="J35" s="36"/>
      <c r="K35" s="36">
        <v>1100</v>
      </c>
      <c r="L35" s="36">
        <v>1000</v>
      </c>
      <c r="M35" s="36"/>
      <c r="N35" s="36"/>
      <c r="O35" s="13"/>
      <c r="P35" s="12">
        <f t="shared" si="3"/>
        <v>2100</v>
      </c>
      <c r="Q35" s="12">
        <f t="shared" si="4"/>
        <v>21</v>
      </c>
      <c r="R35" s="14"/>
      <c r="S35" s="15">
        <v>7.0000000000000007E-2</v>
      </c>
      <c r="T35" s="15">
        <f t="shared" si="5"/>
        <v>1.4700000000000002</v>
      </c>
    </row>
    <row r="36" spans="1:22" x14ac:dyDescent="0.2">
      <c r="A36" s="11" t="s">
        <v>47</v>
      </c>
      <c r="B36" s="11" t="s">
        <v>48</v>
      </c>
      <c r="C36" s="11" t="s">
        <v>47</v>
      </c>
      <c r="D36" s="11" t="s">
        <v>275</v>
      </c>
      <c r="E36" s="12">
        <v>20</v>
      </c>
      <c r="F36" s="12">
        <v>610</v>
      </c>
      <c r="G36" s="12">
        <v>10</v>
      </c>
      <c r="H36" s="12">
        <v>100</v>
      </c>
      <c r="I36" s="36"/>
      <c r="J36" s="36">
        <v>1500</v>
      </c>
      <c r="K36" s="36">
        <v>2000</v>
      </c>
      <c r="L36" s="36">
        <v>2000</v>
      </c>
      <c r="M36" s="36">
        <v>2000</v>
      </c>
      <c r="N36" s="36">
        <v>1000</v>
      </c>
      <c r="O36" s="13"/>
      <c r="P36" s="12">
        <f t="shared" si="3"/>
        <v>8500</v>
      </c>
      <c r="Q36" s="12">
        <f t="shared" si="4"/>
        <v>85</v>
      </c>
      <c r="R36" s="14"/>
      <c r="S36" s="15">
        <v>0.06</v>
      </c>
      <c r="T36" s="15">
        <f t="shared" si="5"/>
        <v>5.0999999999999996</v>
      </c>
    </row>
    <row r="37" spans="1:22" x14ac:dyDescent="0.2">
      <c r="A37" s="16" t="s">
        <v>250</v>
      </c>
      <c r="B37" s="16" t="s">
        <v>48</v>
      </c>
      <c r="C37" s="16" t="s">
        <v>251</v>
      </c>
      <c r="D37" s="16" t="s">
        <v>276</v>
      </c>
      <c r="E37" s="12">
        <v>20</v>
      </c>
      <c r="F37" s="12">
        <v>600</v>
      </c>
      <c r="G37" s="12">
        <v>10</v>
      </c>
      <c r="H37" s="12">
        <v>100</v>
      </c>
      <c r="I37" s="36"/>
      <c r="J37" s="36"/>
      <c r="K37" s="36"/>
      <c r="L37" s="36"/>
      <c r="M37" s="36"/>
      <c r="N37" s="36"/>
      <c r="O37" s="13"/>
      <c r="P37" s="12">
        <f t="shared" si="3"/>
        <v>0</v>
      </c>
      <c r="Q37" s="12">
        <f t="shared" si="4"/>
        <v>0</v>
      </c>
      <c r="R37" s="14"/>
      <c r="S37" s="15">
        <v>0.06</v>
      </c>
      <c r="T37" s="15">
        <f t="shared" si="5"/>
        <v>0</v>
      </c>
    </row>
    <row r="38" spans="1:22" x14ac:dyDescent="0.2">
      <c r="A38" s="36" t="s">
        <v>49</v>
      </c>
      <c r="B38" s="36" t="s">
        <v>48</v>
      </c>
      <c r="C38" s="36">
        <v>90442600</v>
      </c>
      <c r="D38" s="36" t="s">
        <v>277</v>
      </c>
      <c r="E38" s="12" t="s">
        <v>46</v>
      </c>
      <c r="F38" s="12">
        <v>600</v>
      </c>
      <c r="G38" s="12">
        <v>10</v>
      </c>
      <c r="H38" s="12">
        <v>100</v>
      </c>
      <c r="I38" s="36">
        <v>1000</v>
      </c>
      <c r="J38" s="36">
        <v>2000</v>
      </c>
      <c r="K38" s="36">
        <v>2000</v>
      </c>
      <c r="L38" s="36">
        <v>2000</v>
      </c>
      <c r="M38" s="36">
        <v>2000</v>
      </c>
      <c r="N38" s="36">
        <v>1000</v>
      </c>
      <c r="O38" s="13"/>
      <c r="P38" s="12">
        <f t="shared" si="3"/>
        <v>10000</v>
      </c>
      <c r="Q38" s="12">
        <f t="shared" si="4"/>
        <v>100</v>
      </c>
      <c r="R38" s="14"/>
      <c r="S38" s="15">
        <v>0.06</v>
      </c>
      <c r="T38" s="15">
        <f t="shared" si="5"/>
        <v>6</v>
      </c>
    </row>
    <row r="39" spans="1:22" x14ac:dyDescent="0.2">
      <c r="A39" s="11" t="s">
        <v>50</v>
      </c>
      <c r="B39" s="11" t="s">
        <v>51</v>
      </c>
      <c r="C39" s="11" t="s">
        <v>50</v>
      </c>
      <c r="D39" s="11" t="s">
        <v>275</v>
      </c>
      <c r="E39" s="12">
        <v>20</v>
      </c>
      <c r="F39" s="12">
        <v>457</v>
      </c>
      <c r="G39" s="12">
        <v>10</v>
      </c>
      <c r="H39" s="12">
        <v>100</v>
      </c>
      <c r="I39" s="36"/>
      <c r="J39" s="36">
        <v>500</v>
      </c>
      <c r="K39" s="36">
        <v>1000</v>
      </c>
      <c r="L39" s="36">
        <v>500</v>
      </c>
      <c r="M39" s="36"/>
      <c r="N39" s="36"/>
      <c r="O39" s="13"/>
      <c r="P39" s="12">
        <f t="shared" si="3"/>
        <v>2000</v>
      </c>
      <c r="Q39" s="12">
        <f t="shared" si="4"/>
        <v>20</v>
      </c>
      <c r="R39" s="14"/>
      <c r="S39" s="15">
        <v>0.04</v>
      </c>
      <c r="T39" s="15">
        <f t="shared" si="5"/>
        <v>0.8</v>
      </c>
    </row>
    <row r="40" spans="1:22" x14ac:dyDescent="0.2">
      <c r="A40" s="16" t="s">
        <v>252</v>
      </c>
      <c r="B40" s="16" t="s">
        <v>51</v>
      </c>
      <c r="C40" s="16" t="s">
        <v>253</v>
      </c>
      <c r="D40" s="16" t="s">
        <v>276</v>
      </c>
      <c r="E40" s="12">
        <v>20</v>
      </c>
      <c r="F40" s="12">
        <v>450</v>
      </c>
      <c r="G40" s="12">
        <v>10</v>
      </c>
      <c r="H40" s="12">
        <v>100</v>
      </c>
      <c r="I40" s="36"/>
      <c r="J40" s="36"/>
      <c r="K40" s="36"/>
      <c r="L40" s="36"/>
      <c r="M40" s="36"/>
      <c r="N40" s="36"/>
      <c r="O40" s="13"/>
      <c r="P40" s="12">
        <f t="shared" si="3"/>
        <v>0</v>
      </c>
      <c r="Q40" s="12">
        <f t="shared" si="4"/>
        <v>0</v>
      </c>
      <c r="R40" s="14"/>
      <c r="S40" s="15">
        <v>0.04</v>
      </c>
      <c r="T40" s="15">
        <f t="shared" si="5"/>
        <v>0</v>
      </c>
    </row>
    <row r="41" spans="1:22" x14ac:dyDescent="0.2">
      <c r="A41" s="36" t="s">
        <v>171</v>
      </c>
      <c r="B41" s="36" t="s">
        <v>51</v>
      </c>
      <c r="C41" s="36">
        <v>90442400</v>
      </c>
      <c r="D41" s="36" t="s">
        <v>277</v>
      </c>
      <c r="E41" s="12" t="s">
        <v>46</v>
      </c>
      <c r="F41" s="12">
        <v>450</v>
      </c>
      <c r="G41" s="12">
        <v>10</v>
      </c>
      <c r="H41" s="12">
        <v>100</v>
      </c>
      <c r="I41" s="36"/>
      <c r="J41" s="36"/>
      <c r="K41" s="36">
        <v>700</v>
      </c>
      <c r="L41" s="36">
        <v>1000</v>
      </c>
      <c r="M41" s="36"/>
      <c r="N41" s="36"/>
      <c r="O41" s="13"/>
      <c r="P41" s="12">
        <f t="shared" si="3"/>
        <v>1700</v>
      </c>
      <c r="Q41" s="12">
        <f t="shared" si="4"/>
        <v>17</v>
      </c>
      <c r="R41" s="14"/>
      <c r="S41" s="15">
        <v>0.04</v>
      </c>
      <c r="T41" s="15">
        <f t="shared" si="5"/>
        <v>0.68</v>
      </c>
    </row>
    <row r="42" spans="1:22" x14ac:dyDescent="0.2">
      <c r="A42" s="36" t="s">
        <v>172</v>
      </c>
      <c r="B42" s="36" t="s">
        <v>173</v>
      </c>
      <c r="C42" s="36">
        <v>90447000</v>
      </c>
      <c r="D42" s="36" t="s">
        <v>277</v>
      </c>
      <c r="E42" s="12" t="s">
        <v>46</v>
      </c>
      <c r="F42" s="12">
        <v>240</v>
      </c>
      <c r="G42" s="12">
        <v>10</v>
      </c>
      <c r="H42" s="12">
        <v>250</v>
      </c>
      <c r="I42" s="36"/>
      <c r="J42" s="36">
        <v>7000</v>
      </c>
      <c r="K42" s="36">
        <v>20000</v>
      </c>
      <c r="L42" s="36">
        <v>10000</v>
      </c>
      <c r="M42" s="36">
        <v>10000</v>
      </c>
      <c r="N42" s="36">
        <v>10000</v>
      </c>
      <c r="O42" s="13"/>
      <c r="P42" s="12">
        <f t="shared" si="3"/>
        <v>57000</v>
      </c>
      <c r="Q42" s="12">
        <f t="shared" si="4"/>
        <v>228</v>
      </c>
      <c r="R42" s="14"/>
      <c r="S42" s="15">
        <v>0.06</v>
      </c>
      <c r="T42" s="15">
        <f t="shared" si="5"/>
        <v>13.68</v>
      </c>
    </row>
    <row r="43" spans="1:22" x14ac:dyDescent="0.2">
      <c r="A43" s="11" t="s">
        <v>260</v>
      </c>
      <c r="B43" s="11" t="s">
        <v>229</v>
      </c>
      <c r="C43" s="11" t="s">
        <v>260</v>
      </c>
      <c r="D43" s="11" t="s">
        <v>275</v>
      </c>
      <c r="E43" s="12">
        <v>20</v>
      </c>
      <c r="F43" s="12">
        <v>100</v>
      </c>
      <c r="G43" s="12">
        <v>10</v>
      </c>
      <c r="H43" s="12">
        <v>500</v>
      </c>
      <c r="I43" s="36"/>
      <c r="J43" s="42">
        <v>500</v>
      </c>
      <c r="K43" s="36">
        <v>1000</v>
      </c>
      <c r="L43" s="36">
        <v>500</v>
      </c>
      <c r="M43" s="36">
        <v>500</v>
      </c>
      <c r="N43" s="36"/>
      <c r="O43" s="13"/>
      <c r="P43" s="12">
        <f t="shared" si="3"/>
        <v>2500</v>
      </c>
      <c r="Q43" s="12">
        <f t="shared" si="4"/>
        <v>5</v>
      </c>
      <c r="R43" s="14"/>
      <c r="S43" s="15">
        <v>0.06</v>
      </c>
      <c r="T43" s="15">
        <f t="shared" si="5"/>
        <v>0.3</v>
      </c>
    </row>
    <row r="44" spans="1:22" x14ac:dyDescent="0.2">
      <c r="A44" s="36" t="s">
        <v>228</v>
      </c>
      <c r="B44" s="36" t="s">
        <v>229</v>
      </c>
      <c r="C44" s="36">
        <v>90442100</v>
      </c>
      <c r="D44" s="36" t="s">
        <v>277</v>
      </c>
      <c r="E44" s="12" t="s">
        <v>46</v>
      </c>
      <c r="F44" s="12">
        <v>100</v>
      </c>
      <c r="G44" s="12">
        <v>10</v>
      </c>
      <c r="H44" s="12">
        <v>500</v>
      </c>
      <c r="I44" s="36">
        <v>500</v>
      </c>
      <c r="J44" s="36">
        <v>1000</v>
      </c>
      <c r="K44" s="36">
        <v>1000</v>
      </c>
      <c r="L44" s="36">
        <v>500</v>
      </c>
      <c r="M44" s="36">
        <v>500</v>
      </c>
      <c r="N44" s="36"/>
      <c r="O44" s="13"/>
      <c r="P44" s="12">
        <f t="shared" si="3"/>
        <v>3500</v>
      </c>
      <c r="Q44" s="12">
        <f t="shared" si="4"/>
        <v>7</v>
      </c>
      <c r="R44" s="14"/>
      <c r="S44" s="15">
        <v>0.06</v>
      </c>
      <c r="T44" s="15">
        <f t="shared" si="5"/>
        <v>0.42</v>
      </c>
      <c r="U44" s="43">
        <f>SUM(T22:T44)</f>
        <v>48.669999999999995</v>
      </c>
      <c r="V44" s="3">
        <f>U44*100/$U$151</f>
        <v>40.69397993311037</v>
      </c>
    </row>
    <row r="45" spans="1:22" ht="15" x14ac:dyDescent="0.2">
      <c r="A45" s="17" t="s">
        <v>52</v>
      </c>
      <c r="B45" s="17"/>
      <c r="C45" s="18"/>
      <c r="D45" s="18"/>
      <c r="E45" s="19"/>
      <c r="F45" s="24"/>
      <c r="G45" s="10"/>
      <c r="H45" s="10"/>
      <c r="I45" s="36"/>
      <c r="J45" s="36"/>
      <c r="K45" s="36"/>
      <c r="L45" s="36"/>
      <c r="M45" s="36"/>
      <c r="N45" s="36"/>
      <c r="O45" s="25"/>
      <c r="P45" s="12"/>
      <c r="Q45" s="12"/>
      <c r="R45" s="14"/>
      <c r="S45" s="12"/>
      <c r="T45" s="15"/>
    </row>
    <row r="46" spans="1:22" x14ac:dyDescent="0.2">
      <c r="A46" s="36" t="s">
        <v>293</v>
      </c>
      <c r="B46" s="36" t="s">
        <v>294</v>
      </c>
      <c r="C46" s="36">
        <v>90443000</v>
      </c>
      <c r="D46" s="36" t="s">
        <v>277</v>
      </c>
      <c r="E46" s="12" t="s">
        <v>63</v>
      </c>
      <c r="F46" s="12">
        <v>2100</v>
      </c>
      <c r="G46" s="12">
        <v>10</v>
      </c>
      <c r="H46" s="12">
        <v>50</v>
      </c>
      <c r="I46" s="36"/>
      <c r="J46" s="36"/>
      <c r="K46" s="36"/>
      <c r="L46" s="36"/>
      <c r="M46" s="36"/>
      <c r="N46" s="36"/>
      <c r="O46" s="13"/>
      <c r="P46" s="12">
        <f t="shared" ref="P46:P66" si="6">SUM(I46:O46)</f>
        <v>0</v>
      </c>
      <c r="Q46" s="12">
        <f t="shared" ref="Q46:Q66" si="7">$P46/$H46</f>
        <v>0</v>
      </c>
      <c r="R46" s="14"/>
      <c r="S46" s="15"/>
      <c r="T46" s="15">
        <f t="shared" ref="T46:T66" si="8">$Q46*$S46</f>
        <v>0</v>
      </c>
    </row>
    <row r="47" spans="1:22" x14ac:dyDescent="0.2">
      <c r="A47" s="11" t="s">
        <v>193</v>
      </c>
      <c r="B47" s="11" t="s">
        <v>175</v>
      </c>
      <c r="C47" s="11" t="s">
        <v>193</v>
      </c>
      <c r="D47" s="11" t="s">
        <v>275</v>
      </c>
      <c r="E47" s="12">
        <v>25</v>
      </c>
      <c r="F47" s="12">
        <v>1800</v>
      </c>
      <c r="G47" s="12">
        <v>10</v>
      </c>
      <c r="H47" s="12">
        <v>50</v>
      </c>
      <c r="I47" s="36"/>
      <c r="J47" s="36"/>
      <c r="K47" s="36"/>
      <c r="L47" s="36"/>
      <c r="M47" s="36"/>
      <c r="N47" s="36"/>
      <c r="O47" s="13"/>
      <c r="P47" s="12">
        <f t="shared" si="6"/>
        <v>0</v>
      </c>
      <c r="Q47" s="12">
        <f t="shared" si="7"/>
        <v>0</v>
      </c>
      <c r="R47" s="14"/>
      <c r="S47" s="15">
        <v>0.12</v>
      </c>
      <c r="T47" s="15">
        <f t="shared" si="8"/>
        <v>0</v>
      </c>
    </row>
    <row r="48" spans="1:22" x14ac:dyDescent="0.2">
      <c r="A48" s="36" t="s">
        <v>174</v>
      </c>
      <c r="B48" s="36" t="s">
        <v>175</v>
      </c>
      <c r="C48" s="36">
        <v>90443900</v>
      </c>
      <c r="D48" s="36" t="s">
        <v>277</v>
      </c>
      <c r="E48" s="12" t="s">
        <v>63</v>
      </c>
      <c r="F48" s="12">
        <v>1800</v>
      </c>
      <c r="G48" s="12">
        <v>10</v>
      </c>
      <c r="H48" s="12">
        <v>50</v>
      </c>
      <c r="I48" s="36"/>
      <c r="J48" s="36"/>
      <c r="K48" s="36"/>
      <c r="L48" s="36">
        <v>200</v>
      </c>
      <c r="M48" s="36"/>
      <c r="N48" s="36"/>
      <c r="O48" s="13"/>
      <c r="P48" s="12">
        <f t="shared" si="6"/>
        <v>200</v>
      </c>
      <c r="Q48" s="12">
        <f t="shared" si="7"/>
        <v>4</v>
      </c>
      <c r="R48" s="14"/>
      <c r="S48" s="15">
        <v>0.12</v>
      </c>
      <c r="T48" s="15">
        <f t="shared" si="8"/>
        <v>0.48</v>
      </c>
    </row>
    <row r="49" spans="1:20" x14ac:dyDescent="0.2">
      <c r="A49" s="11" t="s">
        <v>254</v>
      </c>
      <c r="B49" s="11" t="s">
        <v>255</v>
      </c>
      <c r="C49" s="11" t="s">
        <v>254</v>
      </c>
      <c r="D49" s="11" t="s">
        <v>275</v>
      </c>
      <c r="E49" s="12">
        <v>25</v>
      </c>
      <c r="F49" s="12">
        <v>1650</v>
      </c>
      <c r="G49" s="12">
        <v>10</v>
      </c>
      <c r="H49" s="12">
        <v>50</v>
      </c>
      <c r="I49" s="36"/>
      <c r="J49" s="36"/>
      <c r="K49" s="36"/>
      <c r="L49" s="36"/>
      <c r="M49" s="36"/>
      <c r="N49" s="36"/>
      <c r="O49" s="13"/>
      <c r="P49" s="12">
        <f t="shared" si="6"/>
        <v>0</v>
      </c>
      <c r="Q49" s="12">
        <f t="shared" si="7"/>
        <v>0</v>
      </c>
      <c r="R49" s="14"/>
      <c r="S49" s="15">
        <v>0.12</v>
      </c>
      <c r="T49" s="15">
        <f t="shared" si="8"/>
        <v>0</v>
      </c>
    </row>
    <row r="50" spans="1:20" x14ac:dyDescent="0.2">
      <c r="A50" s="11" t="s">
        <v>230</v>
      </c>
      <c r="B50" s="11" t="s">
        <v>231</v>
      </c>
      <c r="C50" s="11" t="s">
        <v>230</v>
      </c>
      <c r="D50" s="11" t="s">
        <v>275</v>
      </c>
      <c r="E50" s="12">
        <v>25</v>
      </c>
      <c r="F50" s="12">
        <v>1500</v>
      </c>
      <c r="G50" s="12">
        <v>10</v>
      </c>
      <c r="H50" s="12">
        <v>50</v>
      </c>
      <c r="I50" s="36"/>
      <c r="J50" s="36"/>
      <c r="K50" s="36"/>
      <c r="L50" s="36"/>
      <c r="M50" s="36"/>
      <c r="N50" s="36"/>
      <c r="O50" s="13"/>
      <c r="P50" s="12">
        <f t="shared" si="6"/>
        <v>0</v>
      </c>
      <c r="Q50" s="12">
        <f t="shared" si="7"/>
        <v>0</v>
      </c>
      <c r="R50" s="14"/>
      <c r="S50" s="15">
        <v>0.11</v>
      </c>
      <c r="T50" s="15">
        <f t="shared" si="8"/>
        <v>0</v>
      </c>
    </row>
    <row r="51" spans="1:20" x14ac:dyDescent="0.2">
      <c r="A51" s="11" t="s">
        <v>53</v>
      </c>
      <c r="B51" s="11" t="s">
        <v>54</v>
      </c>
      <c r="C51" s="11" t="s">
        <v>53</v>
      </c>
      <c r="D51" s="11" t="s">
        <v>275</v>
      </c>
      <c r="E51" s="12">
        <v>25</v>
      </c>
      <c r="F51" s="12">
        <v>1220</v>
      </c>
      <c r="G51" s="12">
        <v>10</v>
      </c>
      <c r="H51" s="12">
        <v>50</v>
      </c>
      <c r="I51" s="36"/>
      <c r="J51" s="36"/>
      <c r="K51" s="36"/>
      <c r="L51" s="36">
        <v>300</v>
      </c>
      <c r="M51" s="36"/>
      <c r="N51" s="36"/>
      <c r="O51" s="13"/>
      <c r="P51" s="12">
        <f t="shared" si="6"/>
        <v>300</v>
      </c>
      <c r="Q51" s="12">
        <f t="shared" si="7"/>
        <v>6</v>
      </c>
      <c r="R51" s="14"/>
      <c r="S51" s="15">
        <v>0.08</v>
      </c>
      <c r="T51" s="15">
        <f t="shared" si="8"/>
        <v>0.48</v>
      </c>
    </row>
    <row r="52" spans="1:20" x14ac:dyDescent="0.2">
      <c r="A52" s="16" t="s">
        <v>55</v>
      </c>
      <c r="B52" s="16" t="s">
        <v>54</v>
      </c>
      <c r="C52" s="16" t="s">
        <v>56</v>
      </c>
      <c r="D52" s="16" t="s">
        <v>276</v>
      </c>
      <c r="E52" s="12">
        <v>25</v>
      </c>
      <c r="F52" s="12">
        <v>1200</v>
      </c>
      <c r="G52" s="12">
        <v>10</v>
      </c>
      <c r="H52" s="12">
        <v>50</v>
      </c>
      <c r="I52" s="36"/>
      <c r="J52" s="36"/>
      <c r="K52" s="36"/>
      <c r="L52" s="36"/>
      <c r="M52" s="36"/>
      <c r="N52" s="36"/>
      <c r="O52" s="13"/>
      <c r="P52" s="12">
        <f t="shared" si="6"/>
        <v>0</v>
      </c>
      <c r="Q52" s="12">
        <f t="shared" si="7"/>
        <v>0</v>
      </c>
      <c r="R52" s="14"/>
      <c r="S52" s="15">
        <v>0.08</v>
      </c>
      <c r="T52" s="15">
        <f t="shared" si="8"/>
        <v>0</v>
      </c>
    </row>
    <row r="53" spans="1:20" x14ac:dyDescent="0.2">
      <c r="A53" s="26" t="s">
        <v>194</v>
      </c>
      <c r="B53" s="26" t="s">
        <v>54</v>
      </c>
      <c r="C53" s="26">
        <v>90444000</v>
      </c>
      <c r="D53" s="36" t="s">
        <v>277</v>
      </c>
      <c r="E53" s="12" t="s">
        <v>63</v>
      </c>
      <c r="F53" s="12">
        <v>1200</v>
      </c>
      <c r="G53" s="12">
        <v>10</v>
      </c>
      <c r="H53" s="12">
        <v>50</v>
      </c>
      <c r="I53" s="36"/>
      <c r="J53" s="36"/>
      <c r="K53" s="36"/>
      <c r="L53" s="36">
        <v>500</v>
      </c>
      <c r="M53" s="36">
        <v>500</v>
      </c>
      <c r="N53" s="36"/>
      <c r="O53" s="13"/>
      <c r="P53" s="12">
        <f t="shared" si="6"/>
        <v>1000</v>
      </c>
      <c r="Q53" s="12">
        <f t="shared" si="7"/>
        <v>20</v>
      </c>
      <c r="R53" s="14"/>
      <c r="S53" s="15">
        <v>0.08</v>
      </c>
      <c r="T53" s="15">
        <f t="shared" si="8"/>
        <v>1.6</v>
      </c>
    </row>
    <row r="54" spans="1:20" x14ac:dyDescent="0.2">
      <c r="A54" s="11" t="s">
        <v>155</v>
      </c>
      <c r="B54" s="11" t="s">
        <v>58</v>
      </c>
      <c r="C54" s="11" t="s">
        <v>155</v>
      </c>
      <c r="D54" s="11" t="s">
        <v>275</v>
      </c>
      <c r="E54" s="12">
        <v>25</v>
      </c>
      <c r="F54" s="12">
        <v>915</v>
      </c>
      <c r="G54" s="12">
        <v>10</v>
      </c>
      <c r="H54" s="12">
        <v>50</v>
      </c>
      <c r="I54" s="36"/>
      <c r="J54" s="36"/>
      <c r="K54" s="36">
        <v>700</v>
      </c>
      <c r="L54" s="36">
        <v>500</v>
      </c>
      <c r="M54" s="36"/>
      <c r="N54" s="36"/>
      <c r="O54" s="13"/>
      <c r="P54" s="12">
        <f t="shared" si="6"/>
        <v>1200</v>
      </c>
      <c r="Q54" s="12">
        <f t="shared" si="7"/>
        <v>24</v>
      </c>
      <c r="R54" s="14"/>
      <c r="S54" s="15">
        <v>0.06</v>
      </c>
      <c r="T54" s="15">
        <f t="shared" si="8"/>
        <v>1.44</v>
      </c>
    </row>
    <row r="55" spans="1:20" x14ac:dyDescent="0.2">
      <c r="A55" s="16" t="s">
        <v>57</v>
      </c>
      <c r="B55" s="16" t="s">
        <v>58</v>
      </c>
      <c r="C55" s="16" t="s">
        <v>59</v>
      </c>
      <c r="D55" s="16" t="s">
        <v>276</v>
      </c>
      <c r="E55" s="12">
        <v>25</v>
      </c>
      <c r="F55" s="12">
        <v>900</v>
      </c>
      <c r="G55" s="12">
        <v>10</v>
      </c>
      <c r="H55" s="12">
        <v>50</v>
      </c>
      <c r="I55" s="36"/>
      <c r="J55" s="36"/>
      <c r="K55" s="36"/>
      <c r="L55" s="36"/>
      <c r="M55" s="36"/>
      <c r="N55" s="36"/>
      <c r="O55" s="13"/>
      <c r="P55" s="12">
        <f t="shared" si="6"/>
        <v>0</v>
      </c>
      <c r="Q55" s="12">
        <f t="shared" si="7"/>
        <v>0</v>
      </c>
      <c r="R55" s="14"/>
      <c r="S55" s="15">
        <v>0.06</v>
      </c>
      <c r="T55" s="15">
        <f t="shared" si="8"/>
        <v>0</v>
      </c>
    </row>
    <row r="56" spans="1:20" x14ac:dyDescent="0.2">
      <c r="A56" s="36" t="s">
        <v>176</v>
      </c>
      <c r="B56" s="36" t="s">
        <v>58</v>
      </c>
      <c r="C56" s="36">
        <v>90443800</v>
      </c>
      <c r="D56" s="36" t="s">
        <v>277</v>
      </c>
      <c r="E56" s="12" t="s">
        <v>63</v>
      </c>
      <c r="F56" s="12">
        <v>900</v>
      </c>
      <c r="G56" s="12">
        <v>10</v>
      </c>
      <c r="H56" s="12">
        <v>50</v>
      </c>
      <c r="I56" s="36"/>
      <c r="J56" s="36"/>
      <c r="K56" s="36">
        <v>650</v>
      </c>
      <c r="L56" s="36">
        <v>2000</v>
      </c>
      <c r="M56" s="36">
        <v>2000</v>
      </c>
      <c r="N56" s="36">
        <v>2000</v>
      </c>
      <c r="O56" s="13"/>
      <c r="P56" s="12">
        <f t="shared" si="6"/>
        <v>6650</v>
      </c>
      <c r="Q56" s="12">
        <f t="shared" si="7"/>
        <v>133</v>
      </c>
      <c r="R56" s="14"/>
      <c r="S56" s="15">
        <v>0.06</v>
      </c>
      <c r="T56" s="15">
        <f t="shared" si="8"/>
        <v>7.9799999999999995</v>
      </c>
    </row>
    <row r="57" spans="1:20" x14ac:dyDescent="0.2">
      <c r="A57" s="11" t="s">
        <v>195</v>
      </c>
      <c r="B57" s="11" t="s">
        <v>178</v>
      </c>
      <c r="C57" s="11" t="s">
        <v>195</v>
      </c>
      <c r="D57" s="11" t="s">
        <v>275</v>
      </c>
      <c r="E57" s="12">
        <v>25</v>
      </c>
      <c r="F57" s="12">
        <v>750</v>
      </c>
      <c r="G57" s="12">
        <v>10</v>
      </c>
      <c r="H57" s="12">
        <v>50</v>
      </c>
      <c r="I57" s="36"/>
      <c r="J57" s="36"/>
      <c r="K57" s="36"/>
      <c r="L57" s="36"/>
      <c r="M57" s="36"/>
      <c r="N57" s="36"/>
      <c r="O57" s="13"/>
      <c r="P57" s="12">
        <f t="shared" si="6"/>
        <v>0</v>
      </c>
      <c r="Q57" s="12">
        <f t="shared" si="7"/>
        <v>0</v>
      </c>
      <c r="R57" s="14"/>
      <c r="S57" s="15">
        <v>0.05</v>
      </c>
      <c r="T57" s="15">
        <f t="shared" si="8"/>
        <v>0</v>
      </c>
    </row>
    <row r="58" spans="1:20" x14ac:dyDescent="0.2">
      <c r="A58" s="16" t="s">
        <v>196</v>
      </c>
      <c r="B58" s="16" t="s">
        <v>178</v>
      </c>
      <c r="C58" s="16" t="s">
        <v>197</v>
      </c>
      <c r="D58" s="16" t="s">
        <v>276</v>
      </c>
      <c r="E58" s="12">
        <v>25</v>
      </c>
      <c r="F58" s="12">
        <v>750</v>
      </c>
      <c r="G58" s="12">
        <v>10</v>
      </c>
      <c r="H58" s="12">
        <v>50</v>
      </c>
      <c r="I58" s="36"/>
      <c r="J58" s="36"/>
      <c r="K58" s="36"/>
      <c r="L58" s="36"/>
      <c r="M58" s="36"/>
      <c r="N58" s="36"/>
      <c r="O58" s="13"/>
      <c r="P58" s="12">
        <f t="shared" si="6"/>
        <v>0</v>
      </c>
      <c r="Q58" s="12">
        <f t="shared" si="7"/>
        <v>0</v>
      </c>
      <c r="R58" s="14"/>
      <c r="S58" s="15">
        <v>0.05</v>
      </c>
      <c r="T58" s="15">
        <f t="shared" si="8"/>
        <v>0</v>
      </c>
    </row>
    <row r="59" spans="1:20" x14ac:dyDescent="0.2">
      <c r="A59" s="36" t="s">
        <v>177</v>
      </c>
      <c r="B59" s="36" t="s">
        <v>178</v>
      </c>
      <c r="C59" s="36">
        <v>90443700</v>
      </c>
      <c r="D59" s="36" t="s">
        <v>277</v>
      </c>
      <c r="E59" s="12" t="s">
        <v>63</v>
      </c>
      <c r="F59" s="12">
        <v>750</v>
      </c>
      <c r="G59" s="12">
        <v>10</v>
      </c>
      <c r="H59" s="12">
        <v>50</v>
      </c>
      <c r="I59" s="36"/>
      <c r="J59" s="36"/>
      <c r="K59" s="36"/>
      <c r="L59" s="36"/>
      <c r="M59" s="36"/>
      <c r="N59" s="36"/>
      <c r="O59" s="13"/>
      <c r="P59" s="12">
        <f t="shared" si="6"/>
        <v>0</v>
      </c>
      <c r="Q59" s="12">
        <f t="shared" si="7"/>
        <v>0</v>
      </c>
      <c r="R59" s="14"/>
      <c r="S59" s="15">
        <v>0.05</v>
      </c>
      <c r="T59" s="15">
        <f t="shared" si="8"/>
        <v>0</v>
      </c>
    </row>
    <row r="60" spans="1:20" x14ac:dyDescent="0.2">
      <c r="A60" s="11" t="s">
        <v>60</v>
      </c>
      <c r="B60" s="11" t="s">
        <v>61</v>
      </c>
      <c r="C60" s="11" t="s">
        <v>60</v>
      </c>
      <c r="D60" s="11" t="s">
        <v>275</v>
      </c>
      <c r="E60" s="12">
        <v>25</v>
      </c>
      <c r="F60" s="12">
        <v>610</v>
      </c>
      <c r="G60" s="12">
        <v>10</v>
      </c>
      <c r="H60" s="12">
        <v>50</v>
      </c>
      <c r="I60" s="36"/>
      <c r="J60" s="36">
        <v>50</v>
      </c>
      <c r="K60" s="36">
        <v>1000</v>
      </c>
      <c r="L60" s="36">
        <v>1000</v>
      </c>
      <c r="M60" s="36">
        <v>500</v>
      </c>
      <c r="N60" s="36"/>
      <c r="O60" s="13"/>
      <c r="P60" s="12">
        <f t="shared" si="6"/>
        <v>2550</v>
      </c>
      <c r="Q60" s="12">
        <f t="shared" si="7"/>
        <v>51</v>
      </c>
      <c r="R60" s="14"/>
      <c r="S60" s="15">
        <v>0.04</v>
      </c>
      <c r="T60" s="15">
        <f t="shared" si="8"/>
        <v>2.04</v>
      </c>
    </row>
    <row r="61" spans="1:20" x14ac:dyDescent="0.2">
      <c r="A61" s="36" t="s">
        <v>62</v>
      </c>
      <c r="B61" s="36" t="s">
        <v>61</v>
      </c>
      <c r="C61" s="36">
        <v>90443600</v>
      </c>
      <c r="D61" s="36" t="s">
        <v>277</v>
      </c>
      <c r="E61" s="12" t="s">
        <v>63</v>
      </c>
      <c r="F61" s="12">
        <v>600</v>
      </c>
      <c r="G61" s="12">
        <v>10</v>
      </c>
      <c r="H61" s="12">
        <v>50</v>
      </c>
      <c r="I61" s="36"/>
      <c r="J61" s="36"/>
      <c r="K61" s="36">
        <v>800</v>
      </c>
      <c r="L61" s="36">
        <v>1000</v>
      </c>
      <c r="M61" s="36">
        <v>2000</v>
      </c>
      <c r="N61" s="36">
        <v>1000</v>
      </c>
      <c r="O61" s="13"/>
      <c r="P61" s="12">
        <f t="shared" si="6"/>
        <v>4800</v>
      </c>
      <c r="Q61" s="12">
        <f t="shared" si="7"/>
        <v>96</v>
      </c>
      <c r="R61" s="14"/>
      <c r="S61" s="15">
        <v>0.04</v>
      </c>
      <c r="T61" s="15">
        <f t="shared" si="8"/>
        <v>3.84</v>
      </c>
    </row>
    <row r="62" spans="1:20" x14ac:dyDescent="0.2">
      <c r="A62" s="11" t="s">
        <v>64</v>
      </c>
      <c r="B62" s="11" t="s">
        <v>65</v>
      </c>
      <c r="C62" s="11" t="s">
        <v>64</v>
      </c>
      <c r="D62" s="11" t="s">
        <v>275</v>
      </c>
      <c r="E62" s="12">
        <v>25</v>
      </c>
      <c r="F62" s="12">
        <v>457</v>
      </c>
      <c r="G62" s="12">
        <v>10</v>
      </c>
      <c r="H62" s="12">
        <v>100</v>
      </c>
      <c r="I62" s="36"/>
      <c r="J62" s="36"/>
      <c r="K62" s="36">
        <v>700</v>
      </c>
      <c r="L62" s="36">
        <v>1000</v>
      </c>
      <c r="M62" s="36"/>
      <c r="N62" s="36"/>
      <c r="O62" s="13"/>
      <c r="P62" s="12">
        <f t="shared" si="6"/>
        <v>1700</v>
      </c>
      <c r="Q62" s="12">
        <f t="shared" si="7"/>
        <v>17</v>
      </c>
      <c r="R62" s="14"/>
      <c r="S62" s="15">
        <v>0.06</v>
      </c>
      <c r="T62" s="15">
        <f t="shared" si="8"/>
        <v>1.02</v>
      </c>
    </row>
    <row r="63" spans="1:20" x14ac:dyDescent="0.2">
      <c r="A63" s="36" t="s">
        <v>66</v>
      </c>
      <c r="B63" s="36" t="s">
        <v>65</v>
      </c>
      <c r="C63" s="36">
        <v>90443400</v>
      </c>
      <c r="D63" s="36" t="s">
        <v>277</v>
      </c>
      <c r="E63" s="12" t="s">
        <v>63</v>
      </c>
      <c r="F63" s="12">
        <v>450</v>
      </c>
      <c r="G63" s="12">
        <v>10</v>
      </c>
      <c r="H63" s="12">
        <v>100</v>
      </c>
      <c r="I63" s="36"/>
      <c r="J63" s="36"/>
      <c r="K63" s="36"/>
      <c r="L63" s="36">
        <v>1000</v>
      </c>
      <c r="M63" s="36"/>
      <c r="N63" s="36"/>
      <c r="O63" s="13"/>
      <c r="P63" s="12">
        <f t="shared" si="6"/>
        <v>1000</v>
      </c>
      <c r="Q63" s="12">
        <f t="shared" si="7"/>
        <v>10</v>
      </c>
      <c r="R63" s="14"/>
      <c r="S63" s="15">
        <v>0.06</v>
      </c>
      <c r="T63" s="15">
        <f t="shared" si="8"/>
        <v>0.6</v>
      </c>
    </row>
    <row r="64" spans="1:20" x14ac:dyDescent="0.2">
      <c r="A64" s="27" t="s">
        <v>67</v>
      </c>
      <c r="B64" s="27" t="s">
        <v>68</v>
      </c>
      <c r="C64" s="27" t="s">
        <v>69</v>
      </c>
      <c r="D64" s="11" t="s">
        <v>275</v>
      </c>
      <c r="E64" s="12">
        <v>25</v>
      </c>
      <c r="F64" s="12">
        <v>375</v>
      </c>
      <c r="G64" s="12">
        <v>10</v>
      </c>
      <c r="H64" s="12">
        <v>100</v>
      </c>
      <c r="I64" s="36"/>
      <c r="J64" s="36">
        <v>1000</v>
      </c>
      <c r="K64" s="36">
        <v>1000</v>
      </c>
      <c r="L64" s="36">
        <v>1000</v>
      </c>
      <c r="M64" s="36"/>
      <c r="N64" s="36"/>
      <c r="O64" s="13"/>
      <c r="P64" s="12">
        <f t="shared" si="6"/>
        <v>3000</v>
      </c>
      <c r="Q64" s="12">
        <f t="shared" si="7"/>
        <v>30</v>
      </c>
      <c r="R64" s="14"/>
      <c r="S64" s="15">
        <v>0.06</v>
      </c>
      <c r="T64" s="15">
        <f t="shared" si="8"/>
        <v>1.7999999999999998</v>
      </c>
    </row>
    <row r="65" spans="1:22" x14ac:dyDescent="0.2">
      <c r="A65" s="37" t="s">
        <v>198</v>
      </c>
      <c r="B65" s="36" t="s">
        <v>199</v>
      </c>
      <c r="C65" s="36">
        <v>90448000</v>
      </c>
      <c r="D65" s="36" t="s">
        <v>277</v>
      </c>
      <c r="E65" s="12" t="s">
        <v>63</v>
      </c>
      <c r="F65" s="12">
        <v>270</v>
      </c>
      <c r="G65" s="12">
        <v>10</v>
      </c>
      <c r="H65" s="12">
        <v>100</v>
      </c>
      <c r="I65" s="36"/>
      <c r="J65" s="42">
        <v>100</v>
      </c>
      <c r="K65" s="36">
        <v>300</v>
      </c>
      <c r="L65" s="36"/>
      <c r="M65" s="36"/>
      <c r="N65" s="36"/>
      <c r="O65" s="13"/>
      <c r="P65" s="12">
        <f t="shared" si="6"/>
        <v>400</v>
      </c>
      <c r="Q65" s="12">
        <f t="shared" si="7"/>
        <v>4</v>
      </c>
      <c r="R65" s="14"/>
      <c r="S65" s="15">
        <v>0.06</v>
      </c>
      <c r="T65" s="15">
        <f t="shared" si="8"/>
        <v>0.24</v>
      </c>
    </row>
    <row r="66" spans="1:22" x14ac:dyDescent="0.2">
      <c r="A66" s="11" t="s">
        <v>261</v>
      </c>
      <c r="B66" s="11" t="s">
        <v>262</v>
      </c>
      <c r="C66" s="11" t="s">
        <v>261</v>
      </c>
      <c r="D66" s="11" t="s">
        <v>275</v>
      </c>
      <c r="E66" s="12" t="s">
        <v>63</v>
      </c>
      <c r="F66" s="12">
        <v>200</v>
      </c>
      <c r="G66" s="12">
        <v>10</v>
      </c>
      <c r="H66" s="12">
        <v>150</v>
      </c>
      <c r="I66" s="36"/>
      <c r="J66" s="36">
        <v>600</v>
      </c>
      <c r="K66" s="36">
        <v>600</v>
      </c>
      <c r="L66" s="36"/>
      <c r="M66" s="36"/>
      <c r="N66" s="36">
        <v>300</v>
      </c>
      <c r="O66" s="13"/>
      <c r="P66" s="12">
        <f t="shared" si="6"/>
        <v>1500</v>
      </c>
      <c r="Q66" s="12">
        <f t="shared" si="7"/>
        <v>10</v>
      </c>
      <c r="R66" s="14"/>
      <c r="S66" s="15">
        <v>0.06</v>
      </c>
      <c r="T66" s="15">
        <f t="shared" si="8"/>
        <v>0.6</v>
      </c>
      <c r="U66" s="43">
        <f>SUM(T47:T66)</f>
        <v>22.12</v>
      </c>
      <c r="V66" s="3">
        <f>U66*100/$U$151</f>
        <v>18.494983277591977</v>
      </c>
    </row>
    <row r="67" spans="1:22" x14ac:dyDescent="0.2">
      <c r="A67" s="28" t="s">
        <v>70</v>
      </c>
      <c r="B67" s="28"/>
      <c r="C67" s="29"/>
      <c r="D67" s="29"/>
      <c r="E67" s="30"/>
      <c r="F67" s="36"/>
      <c r="G67" s="20"/>
      <c r="H67" s="20"/>
      <c r="I67" s="36"/>
      <c r="J67" s="36"/>
      <c r="K67" s="36"/>
      <c r="L67" s="36"/>
      <c r="M67" s="36"/>
      <c r="N67" s="36"/>
      <c r="O67" s="20"/>
      <c r="P67" s="12"/>
      <c r="Q67" s="12"/>
      <c r="R67" s="14"/>
      <c r="S67" s="12"/>
      <c r="T67" s="15"/>
    </row>
    <row r="68" spans="1:22" x14ac:dyDescent="0.2">
      <c r="A68" s="11" t="s">
        <v>295</v>
      </c>
      <c r="B68" s="11" t="s">
        <v>296</v>
      </c>
      <c r="C68" s="11" t="s">
        <v>295</v>
      </c>
      <c r="D68" s="11" t="s">
        <v>275</v>
      </c>
      <c r="E68" s="12">
        <v>32</v>
      </c>
      <c r="F68" s="12">
        <v>100</v>
      </c>
      <c r="G68" s="12">
        <v>10</v>
      </c>
      <c r="H68" s="12">
        <v>300</v>
      </c>
      <c r="I68" s="36"/>
      <c r="J68" s="36"/>
      <c r="K68" s="36"/>
      <c r="L68" s="36"/>
      <c r="M68" s="36"/>
      <c r="N68" s="36"/>
      <c r="O68" s="13"/>
      <c r="P68" s="12">
        <f t="shared" ref="P68:P82" si="9">SUM(I68:O68)</f>
        <v>0</v>
      </c>
      <c r="Q68" s="12">
        <f t="shared" ref="Q68:Q82" si="10">$P68/$H68</f>
        <v>0</v>
      </c>
      <c r="R68" s="14"/>
      <c r="S68" s="15">
        <v>0.09</v>
      </c>
      <c r="T68" s="15">
        <f t="shared" ref="T68:T82" si="11">$Q68*$S68</f>
        <v>0</v>
      </c>
    </row>
    <row r="69" spans="1:22" x14ac:dyDescent="0.2">
      <c r="A69" s="11" t="s">
        <v>71</v>
      </c>
      <c r="B69" s="11" t="s">
        <v>72</v>
      </c>
      <c r="C69" s="11" t="s">
        <v>71</v>
      </c>
      <c r="D69" s="11" t="s">
        <v>275</v>
      </c>
      <c r="E69" s="12">
        <v>32</v>
      </c>
      <c r="F69" s="12">
        <v>150</v>
      </c>
      <c r="G69" s="12">
        <v>10</v>
      </c>
      <c r="H69" s="12">
        <v>300</v>
      </c>
      <c r="I69" s="36"/>
      <c r="J69" s="36"/>
      <c r="K69" s="36"/>
      <c r="L69" s="36"/>
      <c r="M69" s="36"/>
      <c r="N69" s="36"/>
      <c r="O69" s="13"/>
      <c r="P69" s="12">
        <f t="shared" si="9"/>
        <v>0</v>
      </c>
      <c r="Q69" s="12">
        <f t="shared" si="10"/>
        <v>0</v>
      </c>
      <c r="R69" s="14"/>
      <c r="S69" s="15">
        <v>0.09</v>
      </c>
      <c r="T69" s="15">
        <f t="shared" si="11"/>
        <v>0</v>
      </c>
    </row>
    <row r="70" spans="1:22" x14ac:dyDescent="0.2">
      <c r="A70" s="36" t="s">
        <v>256</v>
      </c>
      <c r="B70" s="36" t="s">
        <v>72</v>
      </c>
      <c r="C70" s="36">
        <v>90446200</v>
      </c>
      <c r="D70" s="36" t="s">
        <v>277</v>
      </c>
      <c r="E70" s="12">
        <v>32</v>
      </c>
      <c r="F70" s="12">
        <v>150</v>
      </c>
      <c r="G70" s="12">
        <v>10</v>
      </c>
      <c r="H70" s="12">
        <v>300</v>
      </c>
      <c r="I70" s="36">
        <v>300</v>
      </c>
      <c r="J70" s="36"/>
      <c r="K70" s="36"/>
      <c r="L70" s="36"/>
      <c r="M70" s="36"/>
      <c r="N70" s="36"/>
      <c r="O70" s="13"/>
      <c r="P70" s="12">
        <f t="shared" si="9"/>
        <v>300</v>
      </c>
      <c r="Q70" s="12">
        <f t="shared" si="10"/>
        <v>1</v>
      </c>
      <c r="R70" s="14"/>
      <c r="S70" s="15">
        <v>0.09</v>
      </c>
      <c r="T70" s="15">
        <f t="shared" si="11"/>
        <v>0.09</v>
      </c>
    </row>
    <row r="71" spans="1:22" x14ac:dyDescent="0.2">
      <c r="A71" s="11" t="s">
        <v>200</v>
      </c>
      <c r="B71" s="11" t="s">
        <v>201</v>
      </c>
      <c r="C71" s="11" t="s">
        <v>200</v>
      </c>
      <c r="D71" s="11" t="s">
        <v>275</v>
      </c>
      <c r="E71" s="12">
        <v>32</v>
      </c>
      <c r="F71" s="12">
        <v>200</v>
      </c>
      <c r="G71" s="12">
        <v>10</v>
      </c>
      <c r="H71" s="12">
        <v>300</v>
      </c>
      <c r="I71" s="36"/>
      <c r="J71" s="36"/>
      <c r="K71" s="36"/>
      <c r="L71" s="36"/>
      <c r="M71" s="36">
        <v>300</v>
      </c>
      <c r="N71" s="36"/>
      <c r="O71" s="13"/>
      <c r="P71" s="12">
        <f t="shared" si="9"/>
        <v>300</v>
      </c>
      <c r="Q71" s="12">
        <f t="shared" si="10"/>
        <v>1</v>
      </c>
      <c r="R71" s="14"/>
      <c r="S71" s="15">
        <v>0.09</v>
      </c>
      <c r="T71" s="15">
        <f t="shared" si="11"/>
        <v>0.09</v>
      </c>
    </row>
    <row r="72" spans="1:22" x14ac:dyDescent="0.2">
      <c r="A72" s="11" t="s">
        <v>73</v>
      </c>
      <c r="B72" s="11" t="s">
        <v>74</v>
      </c>
      <c r="C72" s="11" t="s">
        <v>73</v>
      </c>
      <c r="D72" s="11" t="s">
        <v>275</v>
      </c>
      <c r="E72" s="12">
        <v>32</v>
      </c>
      <c r="F72" s="12">
        <v>300</v>
      </c>
      <c r="G72" s="12">
        <v>10</v>
      </c>
      <c r="H72" s="12">
        <v>150</v>
      </c>
      <c r="I72" s="36"/>
      <c r="J72" s="36"/>
      <c r="K72" s="36">
        <v>300</v>
      </c>
      <c r="L72" s="36"/>
      <c r="M72" s="36"/>
      <c r="N72" s="36"/>
      <c r="O72" s="13"/>
      <c r="P72" s="12">
        <f t="shared" si="9"/>
        <v>300</v>
      </c>
      <c r="Q72" s="12">
        <f t="shared" si="10"/>
        <v>2</v>
      </c>
      <c r="R72" s="14"/>
      <c r="S72" s="15">
        <v>0.09</v>
      </c>
      <c r="T72" s="15">
        <f t="shared" si="11"/>
        <v>0.18</v>
      </c>
    </row>
    <row r="73" spans="1:22" x14ac:dyDescent="0.2">
      <c r="A73" s="36" t="s">
        <v>232</v>
      </c>
      <c r="B73" s="36" t="s">
        <v>74</v>
      </c>
      <c r="C73" s="36">
        <v>90446300</v>
      </c>
      <c r="D73" s="36" t="s">
        <v>277</v>
      </c>
      <c r="E73" s="12" t="s">
        <v>180</v>
      </c>
      <c r="F73" s="12">
        <v>300</v>
      </c>
      <c r="G73" s="12">
        <v>10</v>
      </c>
      <c r="H73" s="12">
        <v>150</v>
      </c>
      <c r="I73" s="36"/>
      <c r="J73" s="36"/>
      <c r="K73" s="36">
        <v>300</v>
      </c>
      <c r="L73" s="36"/>
      <c r="M73" s="36">
        <v>300</v>
      </c>
      <c r="N73" s="36"/>
      <c r="O73" s="13"/>
      <c r="P73" s="12">
        <f t="shared" si="9"/>
        <v>600</v>
      </c>
      <c r="Q73" s="12">
        <f t="shared" si="10"/>
        <v>4</v>
      </c>
      <c r="R73" s="14"/>
      <c r="S73" s="15">
        <v>0.09</v>
      </c>
      <c r="T73" s="15">
        <f t="shared" si="11"/>
        <v>0.36</v>
      </c>
    </row>
    <row r="74" spans="1:22" x14ac:dyDescent="0.2">
      <c r="A74" s="11" t="s">
        <v>75</v>
      </c>
      <c r="B74" s="11" t="s">
        <v>76</v>
      </c>
      <c r="C74" s="11" t="s">
        <v>75</v>
      </c>
      <c r="D74" s="11" t="s">
        <v>275</v>
      </c>
      <c r="E74" s="12">
        <v>32</v>
      </c>
      <c r="F74" s="12">
        <v>450</v>
      </c>
      <c r="G74" s="12">
        <v>10</v>
      </c>
      <c r="H74" s="12">
        <v>100</v>
      </c>
      <c r="I74" s="36"/>
      <c r="J74" s="36"/>
      <c r="K74" s="36">
        <v>100</v>
      </c>
      <c r="L74" s="36"/>
      <c r="M74" s="36"/>
      <c r="N74" s="36"/>
      <c r="O74" s="13"/>
      <c r="P74" s="12">
        <f t="shared" si="9"/>
        <v>100</v>
      </c>
      <c r="Q74" s="12">
        <f t="shared" si="10"/>
        <v>1</v>
      </c>
      <c r="R74" s="14"/>
      <c r="S74" s="15">
        <v>0.09</v>
      </c>
      <c r="T74" s="15">
        <f t="shared" si="11"/>
        <v>0.09</v>
      </c>
    </row>
    <row r="75" spans="1:22" x14ac:dyDescent="0.2">
      <c r="A75" s="36" t="s">
        <v>179</v>
      </c>
      <c r="B75" s="36" t="s">
        <v>76</v>
      </c>
      <c r="C75" s="36">
        <v>90446400</v>
      </c>
      <c r="D75" s="36" t="s">
        <v>277</v>
      </c>
      <c r="E75" s="12" t="s">
        <v>180</v>
      </c>
      <c r="F75" s="12">
        <v>450</v>
      </c>
      <c r="G75" s="12">
        <v>10</v>
      </c>
      <c r="H75" s="12">
        <v>100</v>
      </c>
      <c r="I75" s="36">
        <v>300</v>
      </c>
      <c r="J75" s="36"/>
      <c r="K75" s="36">
        <v>300</v>
      </c>
      <c r="L75" s="36"/>
      <c r="M75" s="36"/>
      <c r="N75" s="36">
        <v>300</v>
      </c>
      <c r="O75" s="13"/>
      <c r="P75" s="12">
        <f t="shared" si="9"/>
        <v>900</v>
      </c>
      <c r="Q75" s="12">
        <f t="shared" si="10"/>
        <v>9</v>
      </c>
      <c r="R75" s="14"/>
      <c r="S75" s="15">
        <v>0.09</v>
      </c>
      <c r="T75" s="15">
        <f t="shared" si="11"/>
        <v>0.80999999999999994</v>
      </c>
    </row>
    <row r="76" spans="1:22" x14ac:dyDescent="0.2">
      <c r="A76" s="11" t="s">
        <v>156</v>
      </c>
      <c r="B76" s="11" t="s">
        <v>157</v>
      </c>
      <c r="C76" s="11" t="s">
        <v>156</v>
      </c>
      <c r="D76" s="11" t="s">
        <v>275</v>
      </c>
      <c r="E76" s="12">
        <v>32</v>
      </c>
      <c r="F76" s="12">
        <v>600</v>
      </c>
      <c r="G76" s="12">
        <v>10</v>
      </c>
      <c r="H76" s="12">
        <v>100</v>
      </c>
      <c r="I76" s="36"/>
      <c r="J76" s="36"/>
      <c r="K76" s="36">
        <v>300</v>
      </c>
      <c r="L76" s="36"/>
      <c r="M76" s="36"/>
      <c r="N76" s="36"/>
      <c r="O76" s="13"/>
      <c r="P76" s="12">
        <f t="shared" si="9"/>
        <v>300</v>
      </c>
      <c r="Q76" s="12">
        <f t="shared" si="10"/>
        <v>3</v>
      </c>
      <c r="R76" s="14"/>
      <c r="S76" s="15">
        <v>0.12</v>
      </c>
      <c r="T76" s="15">
        <f t="shared" si="11"/>
        <v>0.36</v>
      </c>
    </row>
    <row r="77" spans="1:22" x14ac:dyDescent="0.2">
      <c r="A77" s="36" t="s">
        <v>181</v>
      </c>
      <c r="B77" s="36" t="s">
        <v>157</v>
      </c>
      <c r="C77" s="36">
        <v>90446600</v>
      </c>
      <c r="D77" s="36" t="s">
        <v>277</v>
      </c>
      <c r="E77" s="12" t="s">
        <v>180</v>
      </c>
      <c r="F77" s="12">
        <v>600</v>
      </c>
      <c r="G77" s="12">
        <v>10</v>
      </c>
      <c r="H77" s="12">
        <v>100</v>
      </c>
      <c r="I77" s="36"/>
      <c r="J77" s="36"/>
      <c r="K77" s="36"/>
      <c r="L77" s="36"/>
      <c r="M77" s="36">
        <v>300</v>
      </c>
      <c r="N77" s="36">
        <v>300</v>
      </c>
      <c r="O77" s="13"/>
      <c r="P77" s="12">
        <f t="shared" si="9"/>
        <v>600</v>
      </c>
      <c r="Q77" s="12">
        <f t="shared" si="10"/>
        <v>6</v>
      </c>
      <c r="R77" s="14"/>
      <c r="S77" s="15">
        <v>0.12</v>
      </c>
      <c r="T77" s="15">
        <f t="shared" si="11"/>
        <v>0.72</v>
      </c>
    </row>
    <row r="78" spans="1:22" x14ac:dyDescent="0.2">
      <c r="A78" s="11" t="s">
        <v>222</v>
      </c>
      <c r="B78" s="11" t="s">
        <v>223</v>
      </c>
      <c r="C78" s="11" t="s">
        <v>222</v>
      </c>
      <c r="D78" s="11" t="s">
        <v>275</v>
      </c>
      <c r="E78" s="12">
        <v>32</v>
      </c>
      <c r="F78" s="12">
        <v>750</v>
      </c>
      <c r="G78" s="12">
        <v>10</v>
      </c>
      <c r="H78" s="12">
        <v>60</v>
      </c>
      <c r="I78" s="36">
        <v>60</v>
      </c>
      <c r="J78" s="36"/>
      <c r="K78" s="36">
        <v>240</v>
      </c>
      <c r="L78" s="36"/>
      <c r="M78" s="36"/>
      <c r="N78" s="36">
        <v>120</v>
      </c>
      <c r="O78" s="13"/>
      <c r="P78" s="12">
        <f t="shared" si="9"/>
        <v>420</v>
      </c>
      <c r="Q78" s="12">
        <f t="shared" si="10"/>
        <v>7</v>
      </c>
      <c r="R78" s="14"/>
      <c r="S78" s="15">
        <v>0.09</v>
      </c>
      <c r="T78" s="15">
        <f t="shared" si="11"/>
        <v>0.63</v>
      </c>
    </row>
    <row r="79" spans="1:22" x14ac:dyDescent="0.2">
      <c r="A79" s="11" t="s">
        <v>158</v>
      </c>
      <c r="B79" s="11" t="s">
        <v>159</v>
      </c>
      <c r="C79" s="11" t="s">
        <v>158</v>
      </c>
      <c r="D79" s="11" t="s">
        <v>275</v>
      </c>
      <c r="E79" s="12">
        <v>32</v>
      </c>
      <c r="F79" s="12">
        <v>900</v>
      </c>
      <c r="G79" s="12">
        <v>10</v>
      </c>
      <c r="H79" s="12">
        <v>50</v>
      </c>
      <c r="I79" s="36"/>
      <c r="J79" s="36"/>
      <c r="K79" s="36"/>
      <c r="L79" s="36"/>
      <c r="M79" s="36"/>
      <c r="N79" s="36"/>
      <c r="O79" s="13"/>
      <c r="P79" s="12">
        <f t="shared" si="9"/>
        <v>0</v>
      </c>
      <c r="Q79" s="12">
        <f t="shared" si="10"/>
        <v>0</v>
      </c>
      <c r="R79" s="14"/>
      <c r="S79" s="15">
        <v>0.09</v>
      </c>
      <c r="T79" s="15">
        <f t="shared" si="11"/>
        <v>0</v>
      </c>
    </row>
    <row r="80" spans="1:22" x14ac:dyDescent="0.2">
      <c r="A80" s="36" t="s">
        <v>182</v>
      </c>
      <c r="B80" s="36" t="s">
        <v>159</v>
      </c>
      <c r="C80" s="36">
        <v>90446700</v>
      </c>
      <c r="D80" s="36" t="s">
        <v>277</v>
      </c>
      <c r="E80" s="12" t="s">
        <v>180</v>
      </c>
      <c r="F80" s="12">
        <v>900</v>
      </c>
      <c r="G80" s="12">
        <v>10</v>
      </c>
      <c r="H80" s="12">
        <v>50</v>
      </c>
      <c r="I80" s="36"/>
      <c r="J80" s="36"/>
      <c r="K80" s="36">
        <v>200</v>
      </c>
      <c r="L80" s="36"/>
      <c r="M80" s="36"/>
      <c r="N80" s="36">
        <v>100</v>
      </c>
      <c r="O80" s="13"/>
      <c r="P80" s="12">
        <f t="shared" si="9"/>
        <v>300</v>
      </c>
      <c r="Q80" s="12">
        <f t="shared" si="10"/>
        <v>6</v>
      </c>
      <c r="R80" s="14"/>
      <c r="S80" s="15">
        <v>0.09</v>
      </c>
      <c r="T80" s="15">
        <f t="shared" si="11"/>
        <v>0.54</v>
      </c>
    </row>
    <row r="81" spans="1:22" x14ac:dyDescent="0.2">
      <c r="A81" s="11" t="s">
        <v>233</v>
      </c>
      <c r="B81" s="11" t="s">
        <v>234</v>
      </c>
      <c r="C81" s="11" t="s">
        <v>233</v>
      </c>
      <c r="D81" s="11" t="s">
        <v>275</v>
      </c>
      <c r="E81" s="12">
        <v>32</v>
      </c>
      <c r="F81" s="12">
        <v>1200</v>
      </c>
      <c r="G81" s="12">
        <v>10</v>
      </c>
      <c r="H81" s="12">
        <v>50</v>
      </c>
      <c r="I81" s="36">
        <v>100</v>
      </c>
      <c r="J81" s="36"/>
      <c r="K81" s="36">
        <v>100</v>
      </c>
      <c r="L81" s="36"/>
      <c r="M81" s="36"/>
      <c r="N81" s="36"/>
      <c r="O81" s="13"/>
      <c r="P81" s="12">
        <f t="shared" si="9"/>
        <v>200</v>
      </c>
      <c r="Q81" s="12">
        <f t="shared" si="10"/>
        <v>4</v>
      </c>
      <c r="R81" s="14"/>
      <c r="S81" s="15">
        <v>0.12</v>
      </c>
      <c r="T81" s="15">
        <f t="shared" si="11"/>
        <v>0.48</v>
      </c>
    </row>
    <row r="82" spans="1:22" x14ac:dyDescent="0.2">
      <c r="A82" s="37" t="s">
        <v>236</v>
      </c>
      <c r="B82" s="36" t="s">
        <v>237</v>
      </c>
      <c r="C82" s="48">
        <v>90446800</v>
      </c>
      <c r="D82" s="36" t="s">
        <v>277</v>
      </c>
      <c r="E82" s="12" t="s">
        <v>180</v>
      </c>
      <c r="F82" s="12">
        <v>1800</v>
      </c>
      <c r="G82" s="12">
        <v>10</v>
      </c>
      <c r="H82" s="12">
        <v>25</v>
      </c>
      <c r="I82" s="36"/>
      <c r="J82" s="36"/>
      <c r="K82" s="36"/>
      <c r="L82" s="36"/>
      <c r="M82" s="36"/>
      <c r="N82" s="36"/>
      <c r="O82" s="13"/>
      <c r="P82" s="12">
        <f t="shared" si="9"/>
        <v>0</v>
      </c>
      <c r="Q82" s="12">
        <f t="shared" si="10"/>
        <v>0</v>
      </c>
      <c r="R82" s="14"/>
      <c r="S82" s="15">
        <v>0.18</v>
      </c>
      <c r="T82" s="15">
        <f t="shared" si="11"/>
        <v>0</v>
      </c>
      <c r="U82" s="43">
        <f>SUM(T69:T82)</f>
        <v>4.3499999999999996</v>
      </c>
      <c r="V82" s="3">
        <f>U82*100/$U$151</f>
        <v>3.6371237458193981</v>
      </c>
    </row>
    <row r="83" spans="1:22" x14ac:dyDescent="0.2">
      <c r="A83" s="28" t="s">
        <v>77</v>
      </c>
      <c r="B83" s="28"/>
      <c r="C83" s="29"/>
      <c r="D83" s="29"/>
      <c r="E83" s="30"/>
      <c r="F83" s="36"/>
      <c r="G83" s="12"/>
      <c r="H83" s="12"/>
      <c r="I83" s="36"/>
      <c r="J83" s="36"/>
      <c r="K83" s="36"/>
      <c r="L83" s="36"/>
      <c r="M83" s="36"/>
      <c r="N83" s="36"/>
      <c r="O83" s="8"/>
      <c r="P83" s="12"/>
      <c r="Q83" s="12"/>
      <c r="R83" s="14"/>
      <c r="S83" s="12"/>
      <c r="T83" s="15"/>
    </row>
    <row r="84" spans="1:22" x14ac:dyDescent="0.2">
      <c r="A84" s="11" t="s">
        <v>297</v>
      </c>
      <c r="B84" s="11" t="s">
        <v>298</v>
      </c>
      <c r="C84" s="11" t="s">
        <v>297</v>
      </c>
      <c r="D84" s="11" t="s">
        <v>275</v>
      </c>
      <c r="E84" s="12">
        <v>40</v>
      </c>
      <c r="F84" s="12">
        <v>100</v>
      </c>
      <c r="G84" s="12">
        <v>10</v>
      </c>
      <c r="H84" s="12">
        <v>300</v>
      </c>
      <c r="I84" s="36"/>
      <c r="J84" s="36"/>
      <c r="K84" s="36"/>
      <c r="L84" s="36"/>
      <c r="M84" s="36"/>
      <c r="N84" s="36"/>
      <c r="O84" s="13"/>
      <c r="P84" s="12">
        <f t="shared" ref="P84:P98" si="12">SUM(I84:O84)</f>
        <v>0</v>
      </c>
      <c r="Q84" s="12">
        <f t="shared" ref="Q84:Q98" si="13">$P84/$H84</f>
        <v>0</v>
      </c>
      <c r="R84" s="14"/>
      <c r="S84" s="15">
        <v>0.13</v>
      </c>
      <c r="T84" s="15">
        <f t="shared" ref="T84:T98" si="14">$Q84*$S84</f>
        <v>0</v>
      </c>
    </row>
    <row r="85" spans="1:22" x14ac:dyDescent="0.2">
      <c r="A85" s="11" t="s">
        <v>78</v>
      </c>
      <c r="B85" s="11" t="s">
        <v>79</v>
      </c>
      <c r="C85" s="11" t="s">
        <v>78</v>
      </c>
      <c r="D85" s="11" t="s">
        <v>275</v>
      </c>
      <c r="E85" s="12">
        <v>40</v>
      </c>
      <c r="F85" s="12">
        <v>150</v>
      </c>
      <c r="G85" s="12">
        <v>10</v>
      </c>
      <c r="H85" s="12">
        <v>300</v>
      </c>
      <c r="I85" s="36"/>
      <c r="J85" s="36"/>
      <c r="K85" s="36"/>
      <c r="L85" s="36"/>
      <c r="M85" s="36"/>
      <c r="N85" s="36"/>
      <c r="O85" s="13"/>
      <c r="P85" s="12">
        <f t="shared" si="12"/>
        <v>0</v>
      </c>
      <c r="Q85" s="12">
        <f t="shared" si="13"/>
        <v>0</v>
      </c>
      <c r="R85" s="14"/>
      <c r="S85" s="15">
        <v>0.13</v>
      </c>
      <c r="T85" s="15">
        <f t="shared" si="14"/>
        <v>0</v>
      </c>
    </row>
    <row r="86" spans="1:22" x14ac:dyDescent="0.2">
      <c r="A86" s="36" t="s">
        <v>240</v>
      </c>
      <c r="B86" s="36" t="s">
        <v>79</v>
      </c>
      <c r="C86" s="31" t="s">
        <v>241</v>
      </c>
      <c r="D86" s="36" t="s">
        <v>277</v>
      </c>
      <c r="E86" s="12">
        <v>40</v>
      </c>
      <c r="F86" s="12">
        <v>150</v>
      </c>
      <c r="G86" s="12">
        <v>10</v>
      </c>
      <c r="H86" s="12">
        <v>300</v>
      </c>
      <c r="I86" s="36"/>
      <c r="J86" s="36"/>
      <c r="K86" s="36"/>
      <c r="L86" s="36"/>
      <c r="M86" s="36"/>
      <c r="N86" s="36"/>
      <c r="O86" s="13"/>
      <c r="P86" s="12">
        <f t="shared" si="12"/>
        <v>0</v>
      </c>
      <c r="Q86" s="12">
        <f t="shared" si="13"/>
        <v>0</v>
      </c>
      <c r="R86" s="14"/>
      <c r="S86" s="15">
        <v>0.13</v>
      </c>
      <c r="T86" s="15">
        <f t="shared" si="14"/>
        <v>0</v>
      </c>
    </row>
    <row r="87" spans="1:22" x14ac:dyDescent="0.2">
      <c r="A87" s="11" t="s">
        <v>80</v>
      </c>
      <c r="B87" s="11" t="s">
        <v>81</v>
      </c>
      <c r="C87" s="11" t="s">
        <v>80</v>
      </c>
      <c r="D87" s="11" t="s">
        <v>275</v>
      </c>
      <c r="E87" s="12">
        <v>40</v>
      </c>
      <c r="F87" s="12">
        <v>200</v>
      </c>
      <c r="G87" s="12">
        <v>10</v>
      </c>
      <c r="H87" s="12">
        <v>150</v>
      </c>
      <c r="I87" s="36"/>
      <c r="J87" s="36"/>
      <c r="K87" s="36">
        <v>150</v>
      </c>
      <c r="L87" s="36"/>
      <c r="M87" s="36">
        <v>300</v>
      </c>
      <c r="N87" s="36">
        <v>300</v>
      </c>
      <c r="O87" s="13"/>
      <c r="P87" s="12">
        <f t="shared" si="12"/>
        <v>750</v>
      </c>
      <c r="Q87" s="12">
        <f t="shared" si="13"/>
        <v>5</v>
      </c>
      <c r="R87" s="14"/>
      <c r="S87" s="15">
        <v>0.13</v>
      </c>
      <c r="T87" s="15">
        <f t="shared" si="14"/>
        <v>0.65</v>
      </c>
    </row>
    <row r="88" spans="1:22" x14ac:dyDescent="0.2">
      <c r="A88" s="11" t="s">
        <v>82</v>
      </c>
      <c r="B88" s="11" t="s">
        <v>83</v>
      </c>
      <c r="C88" s="11" t="s">
        <v>82</v>
      </c>
      <c r="D88" s="11" t="s">
        <v>275</v>
      </c>
      <c r="E88" s="12">
        <v>40</v>
      </c>
      <c r="F88" s="12">
        <v>300</v>
      </c>
      <c r="G88" s="12">
        <v>10</v>
      </c>
      <c r="H88" s="12">
        <v>150</v>
      </c>
      <c r="I88" s="36"/>
      <c r="J88" s="36"/>
      <c r="K88" s="36"/>
      <c r="L88" s="36"/>
      <c r="M88" s="36"/>
      <c r="N88" s="36"/>
      <c r="O88" s="13"/>
      <c r="P88" s="12">
        <f t="shared" si="12"/>
        <v>0</v>
      </c>
      <c r="Q88" s="12">
        <f t="shared" si="13"/>
        <v>0</v>
      </c>
      <c r="R88" s="14"/>
      <c r="S88" s="15">
        <v>0.13</v>
      </c>
      <c r="T88" s="15">
        <f t="shared" si="14"/>
        <v>0</v>
      </c>
    </row>
    <row r="89" spans="1:22" x14ac:dyDescent="0.2">
      <c r="A89" s="36" t="s">
        <v>183</v>
      </c>
      <c r="B89" s="36" t="s">
        <v>83</v>
      </c>
      <c r="C89" s="36">
        <v>90447300</v>
      </c>
      <c r="D89" s="36" t="s">
        <v>277</v>
      </c>
      <c r="E89" s="12" t="s">
        <v>89</v>
      </c>
      <c r="F89" s="12">
        <v>300</v>
      </c>
      <c r="G89" s="12">
        <v>10</v>
      </c>
      <c r="H89" s="12">
        <v>150</v>
      </c>
      <c r="I89" s="36"/>
      <c r="J89" s="36"/>
      <c r="K89" s="36"/>
      <c r="L89" s="36"/>
      <c r="M89" s="36"/>
      <c r="N89" s="36"/>
      <c r="O89" s="13"/>
      <c r="P89" s="12">
        <f t="shared" si="12"/>
        <v>0</v>
      </c>
      <c r="Q89" s="12">
        <f t="shared" si="13"/>
        <v>0</v>
      </c>
      <c r="R89" s="14"/>
      <c r="S89" s="15">
        <v>0.13</v>
      </c>
      <c r="T89" s="15">
        <f t="shared" si="14"/>
        <v>0</v>
      </c>
    </row>
    <row r="90" spans="1:22" x14ac:dyDescent="0.2">
      <c r="A90" s="11" t="s">
        <v>84</v>
      </c>
      <c r="B90" s="11" t="s">
        <v>85</v>
      </c>
      <c r="C90" s="11" t="s">
        <v>84</v>
      </c>
      <c r="D90" s="11" t="s">
        <v>275</v>
      </c>
      <c r="E90" s="12">
        <v>40</v>
      </c>
      <c r="F90" s="12">
        <v>450</v>
      </c>
      <c r="G90" s="12">
        <v>10</v>
      </c>
      <c r="H90" s="12">
        <v>100</v>
      </c>
      <c r="I90" s="36"/>
      <c r="J90" s="36"/>
      <c r="K90" s="36"/>
      <c r="L90" s="36"/>
      <c r="M90" s="36"/>
      <c r="N90" s="36"/>
      <c r="O90" s="13"/>
      <c r="P90" s="12">
        <f t="shared" si="12"/>
        <v>0</v>
      </c>
      <c r="Q90" s="12">
        <f t="shared" si="13"/>
        <v>0</v>
      </c>
      <c r="R90" s="14"/>
      <c r="S90" s="15">
        <v>0.13</v>
      </c>
      <c r="T90" s="15">
        <f t="shared" si="14"/>
        <v>0</v>
      </c>
    </row>
    <row r="91" spans="1:22" x14ac:dyDescent="0.2">
      <c r="A91" s="36" t="s">
        <v>184</v>
      </c>
      <c r="B91" s="36" t="s">
        <v>85</v>
      </c>
      <c r="C91" s="36">
        <v>90447400</v>
      </c>
      <c r="D91" s="36" t="s">
        <v>277</v>
      </c>
      <c r="E91" s="12" t="s">
        <v>89</v>
      </c>
      <c r="F91" s="12">
        <v>450</v>
      </c>
      <c r="G91" s="12">
        <v>10</v>
      </c>
      <c r="H91" s="12">
        <v>100</v>
      </c>
      <c r="I91" s="36"/>
      <c r="J91" s="36"/>
      <c r="K91" s="36"/>
      <c r="L91" s="36"/>
      <c r="M91" s="36">
        <v>300</v>
      </c>
      <c r="N91" s="36">
        <v>300</v>
      </c>
      <c r="O91" s="13"/>
      <c r="P91" s="12">
        <f t="shared" si="12"/>
        <v>600</v>
      </c>
      <c r="Q91" s="12">
        <f t="shared" si="13"/>
        <v>6</v>
      </c>
      <c r="R91" s="14"/>
      <c r="S91" s="15">
        <v>0.13</v>
      </c>
      <c r="T91" s="15">
        <f t="shared" si="14"/>
        <v>0.78</v>
      </c>
    </row>
    <row r="92" spans="1:22" x14ac:dyDescent="0.2">
      <c r="A92" s="11" t="s">
        <v>86</v>
      </c>
      <c r="B92" s="11" t="s">
        <v>87</v>
      </c>
      <c r="C92" s="11" t="s">
        <v>86</v>
      </c>
      <c r="D92" s="11" t="s">
        <v>275</v>
      </c>
      <c r="E92" s="12">
        <v>40</v>
      </c>
      <c r="F92" s="12">
        <v>600</v>
      </c>
      <c r="G92" s="12">
        <v>10</v>
      </c>
      <c r="H92" s="12">
        <v>50</v>
      </c>
      <c r="I92" s="36"/>
      <c r="J92" s="36"/>
      <c r="K92" s="36"/>
      <c r="L92" s="36"/>
      <c r="M92" s="36"/>
      <c r="N92" s="36"/>
      <c r="O92" s="13"/>
      <c r="P92" s="12">
        <f t="shared" si="12"/>
        <v>0</v>
      </c>
      <c r="Q92" s="12">
        <f t="shared" si="13"/>
        <v>0</v>
      </c>
      <c r="R92" s="14"/>
      <c r="S92" s="15">
        <v>0.09</v>
      </c>
      <c r="T92" s="15">
        <f t="shared" si="14"/>
        <v>0</v>
      </c>
    </row>
    <row r="93" spans="1:22" x14ac:dyDescent="0.2">
      <c r="A93" s="36" t="s">
        <v>88</v>
      </c>
      <c r="B93" s="36" t="s">
        <v>87</v>
      </c>
      <c r="C93" s="36">
        <v>90447600</v>
      </c>
      <c r="D93" s="36" t="s">
        <v>277</v>
      </c>
      <c r="E93" s="12" t="s">
        <v>89</v>
      </c>
      <c r="F93" s="12">
        <v>600</v>
      </c>
      <c r="G93" s="12">
        <v>10</v>
      </c>
      <c r="H93" s="12">
        <v>50</v>
      </c>
      <c r="I93" s="36"/>
      <c r="J93" s="36"/>
      <c r="K93" s="36"/>
      <c r="L93" s="36"/>
      <c r="M93" s="36">
        <v>300</v>
      </c>
      <c r="N93" s="36">
        <v>300</v>
      </c>
      <c r="O93" s="13"/>
      <c r="P93" s="12">
        <f t="shared" si="12"/>
        <v>600</v>
      </c>
      <c r="Q93" s="12">
        <f t="shared" si="13"/>
        <v>12</v>
      </c>
      <c r="R93" s="14"/>
      <c r="S93" s="15">
        <v>0.09</v>
      </c>
      <c r="T93" s="15">
        <f t="shared" si="14"/>
        <v>1.08</v>
      </c>
    </row>
    <row r="94" spans="1:22" x14ac:dyDescent="0.2">
      <c r="A94" s="11" t="s">
        <v>90</v>
      </c>
      <c r="B94" s="11" t="s">
        <v>91</v>
      </c>
      <c r="C94" s="11" t="s">
        <v>90</v>
      </c>
      <c r="D94" s="11" t="s">
        <v>275</v>
      </c>
      <c r="E94" s="12">
        <v>40</v>
      </c>
      <c r="F94" s="12">
        <v>750</v>
      </c>
      <c r="G94" s="12">
        <v>10</v>
      </c>
      <c r="H94" s="12">
        <v>50</v>
      </c>
      <c r="I94" s="36"/>
      <c r="J94" s="36"/>
      <c r="K94" s="36"/>
      <c r="L94" s="36"/>
      <c r="M94" s="36">
        <v>200</v>
      </c>
      <c r="N94" s="36"/>
      <c r="O94" s="13"/>
      <c r="P94" s="12">
        <f t="shared" si="12"/>
        <v>200</v>
      </c>
      <c r="Q94" s="12">
        <f t="shared" si="13"/>
        <v>4</v>
      </c>
      <c r="R94" s="14"/>
      <c r="S94" s="15">
        <v>0.13</v>
      </c>
      <c r="T94" s="15">
        <f t="shared" si="14"/>
        <v>0.52</v>
      </c>
    </row>
    <row r="95" spans="1:22" x14ac:dyDescent="0.2">
      <c r="A95" s="11" t="s">
        <v>92</v>
      </c>
      <c r="B95" s="11" t="s">
        <v>93</v>
      </c>
      <c r="C95" s="11" t="s">
        <v>92</v>
      </c>
      <c r="D95" s="11" t="s">
        <v>275</v>
      </c>
      <c r="E95" s="12">
        <v>40</v>
      </c>
      <c r="F95" s="12">
        <v>900</v>
      </c>
      <c r="G95" s="12">
        <v>10</v>
      </c>
      <c r="H95" s="12">
        <v>50</v>
      </c>
      <c r="I95" s="36"/>
      <c r="J95" s="36"/>
      <c r="K95" s="36"/>
      <c r="L95" s="36"/>
      <c r="M95" s="36"/>
      <c r="N95" s="36"/>
      <c r="O95" s="13"/>
      <c r="P95" s="12">
        <f t="shared" si="12"/>
        <v>0</v>
      </c>
      <c r="Q95" s="12">
        <f t="shared" si="13"/>
        <v>0</v>
      </c>
      <c r="R95" s="14"/>
      <c r="S95" s="15">
        <v>0.13</v>
      </c>
      <c r="T95" s="15">
        <f t="shared" si="14"/>
        <v>0</v>
      </c>
    </row>
    <row r="96" spans="1:22" x14ac:dyDescent="0.2">
      <c r="A96" s="36" t="s">
        <v>185</v>
      </c>
      <c r="B96" s="36" t="s">
        <v>93</v>
      </c>
      <c r="C96" s="36">
        <v>90447700</v>
      </c>
      <c r="D96" s="36" t="s">
        <v>277</v>
      </c>
      <c r="E96" s="12" t="s">
        <v>89</v>
      </c>
      <c r="F96" s="12">
        <v>900</v>
      </c>
      <c r="G96" s="12">
        <v>10</v>
      </c>
      <c r="H96" s="12">
        <v>50</v>
      </c>
      <c r="I96" s="36"/>
      <c r="J96" s="36"/>
      <c r="K96" s="36"/>
      <c r="L96" s="36"/>
      <c r="M96" s="36">
        <v>200</v>
      </c>
      <c r="N96" s="36">
        <v>200</v>
      </c>
      <c r="O96" s="13"/>
      <c r="P96" s="12">
        <f t="shared" si="12"/>
        <v>400</v>
      </c>
      <c r="Q96" s="12">
        <f t="shared" si="13"/>
        <v>8</v>
      </c>
      <c r="R96" s="14"/>
      <c r="S96" s="15">
        <v>0.13</v>
      </c>
      <c r="T96" s="15">
        <f t="shared" si="14"/>
        <v>1.04</v>
      </c>
    </row>
    <row r="97" spans="1:22" x14ac:dyDescent="0.2">
      <c r="A97" s="11" t="s">
        <v>94</v>
      </c>
      <c r="B97" s="11" t="s">
        <v>95</v>
      </c>
      <c r="C97" s="11" t="s">
        <v>94</v>
      </c>
      <c r="D97" s="11" t="s">
        <v>275</v>
      </c>
      <c r="E97" s="12">
        <v>40</v>
      </c>
      <c r="F97" s="12">
        <v>1200</v>
      </c>
      <c r="G97" s="12">
        <v>5</v>
      </c>
      <c r="H97" s="12">
        <v>25</v>
      </c>
      <c r="I97" s="36"/>
      <c r="J97" s="36"/>
      <c r="K97" s="36"/>
      <c r="L97" s="36"/>
      <c r="M97" s="36"/>
      <c r="N97" s="36"/>
      <c r="O97" s="13"/>
      <c r="P97" s="12">
        <f t="shared" si="12"/>
        <v>0</v>
      </c>
      <c r="Q97" s="12">
        <f t="shared" si="13"/>
        <v>0</v>
      </c>
      <c r="R97" s="14"/>
      <c r="S97" s="15">
        <v>0.08</v>
      </c>
      <c r="T97" s="15">
        <f t="shared" si="14"/>
        <v>0</v>
      </c>
    </row>
    <row r="98" spans="1:22" x14ac:dyDescent="0.2">
      <c r="A98" s="11" t="s">
        <v>220</v>
      </c>
      <c r="B98" s="11" t="s">
        <v>221</v>
      </c>
      <c r="C98" s="11" t="s">
        <v>220</v>
      </c>
      <c r="D98" s="11" t="s">
        <v>275</v>
      </c>
      <c r="E98" s="12">
        <v>40</v>
      </c>
      <c r="F98" s="12">
        <v>2000</v>
      </c>
      <c r="G98" s="12">
        <v>5</v>
      </c>
      <c r="H98" s="12">
        <v>25</v>
      </c>
      <c r="I98" s="36"/>
      <c r="J98" s="36"/>
      <c r="K98" s="36"/>
      <c r="L98" s="36"/>
      <c r="M98" s="36"/>
      <c r="N98" s="36"/>
      <c r="O98" s="13"/>
      <c r="P98" s="12">
        <f t="shared" si="12"/>
        <v>0</v>
      </c>
      <c r="Q98" s="12">
        <f t="shared" si="13"/>
        <v>0</v>
      </c>
      <c r="R98" s="14"/>
      <c r="S98" s="15">
        <v>0.08</v>
      </c>
      <c r="T98" s="15">
        <f t="shared" si="14"/>
        <v>0</v>
      </c>
      <c r="U98" s="43">
        <f>SUM(T85:T98)</f>
        <v>4.07</v>
      </c>
      <c r="V98" s="3">
        <f>U98*100/$U$151</f>
        <v>3.4030100334448168</v>
      </c>
    </row>
    <row r="99" spans="1:22" x14ac:dyDescent="0.2">
      <c r="A99" s="28" t="s">
        <v>96</v>
      </c>
      <c r="B99" s="28"/>
      <c r="C99" s="30"/>
      <c r="D99" s="30"/>
      <c r="E99" s="20"/>
      <c r="F99" s="12"/>
      <c r="G99" s="12"/>
      <c r="H99" s="12"/>
      <c r="I99" s="36"/>
      <c r="J99" s="36"/>
      <c r="K99" s="36"/>
      <c r="L99" s="36"/>
      <c r="M99" s="36"/>
      <c r="N99" s="36"/>
      <c r="O99" s="8"/>
      <c r="P99" s="12"/>
      <c r="Q99" s="12"/>
      <c r="R99" s="14"/>
      <c r="S99" s="12"/>
      <c r="T99" s="15"/>
    </row>
    <row r="100" spans="1:22" x14ac:dyDescent="0.2">
      <c r="A100" s="11" t="s">
        <v>299</v>
      </c>
      <c r="B100" s="11" t="s">
        <v>300</v>
      </c>
      <c r="C100" s="11" t="s">
        <v>299</v>
      </c>
      <c r="D100" s="11" t="s">
        <v>275</v>
      </c>
      <c r="E100" s="12">
        <v>50</v>
      </c>
      <c r="F100" s="12">
        <v>100</v>
      </c>
      <c r="G100" s="12">
        <v>10</v>
      </c>
      <c r="H100" s="12">
        <v>150</v>
      </c>
      <c r="I100" s="36"/>
      <c r="J100" s="36"/>
      <c r="K100" s="36"/>
      <c r="L100" s="36"/>
      <c r="M100" s="36"/>
      <c r="N100" s="36"/>
      <c r="O100" s="13"/>
      <c r="P100" s="12">
        <f t="shared" ref="P100:P116" si="15">SUM(I100:O100)</f>
        <v>0</v>
      </c>
      <c r="Q100" s="12">
        <f t="shared" ref="Q100:Q116" si="16">$P100/$H100</f>
        <v>0</v>
      </c>
      <c r="R100" s="14"/>
      <c r="S100" s="15">
        <v>0.1</v>
      </c>
      <c r="T100" s="15">
        <f t="shared" ref="T100:T116" si="17">$Q100*$S100</f>
        <v>0</v>
      </c>
    </row>
    <row r="101" spans="1:22" x14ac:dyDescent="0.2">
      <c r="A101" s="11" t="s">
        <v>97</v>
      </c>
      <c r="B101" s="11" t="s">
        <v>98</v>
      </c>
      <c r="C101" s="11" t="s">
        <v>97</v>
      </c>
      <c r="D101" s="11" t="s">
        <v>275</v>
      </c>
      <c r="E101" s="12">
        <v>50</v>
      </c>
      <c r="F101" s="12">
        <v>150</v>
      </c>
      <c r="G101" s="12">
        <v>10</v>
      </c>
      <c r="H101" s="12">
        <v>150</v>
      </c>
      <c r="I101" s="36"/>
      <c r="J101" s="36"/>
      <c r="K101" s="36">
        <v>300</v>
      </c>
      <c r="L101" s="36"/>
      <c r="M101" s="36"/>
      <c r="N101" s="36"/>
      <c r="O101" s="13"/>
      <c r="P101" s="12">
        <f t="shared" si="15"/>
        <v>300</v>
      </c>
      <c r="Q101" s="12">
        <f t="shared" si="16"/>
        <v>2</v>
      </c>
      <c r="R101" s="14"/>
      <c r="S101" s="15">
        <v>0.1</v>
      </c>
      <c r="T101" s="15">
        <f t="shared" si="17"/>
        <v>0.2</v>
      </c>
    </row>
    <row r="102" spans="1:22" x14ac:dyDescent="0.2">
      <c r="A102" s="36" t="s">
        <v>235</v>
      </c>
      <c r="B102" s="36" t="s">
        <v>98</v>
      </c>
      <c r="C102" s="36">
        <v>90448200</v>
      </c>
      <c r="D102" s="36" t="s">
        <v>277</v>
      </c>
      <c r="E102" s="12" t="s">
        <v>102</v>
      </c>
      <c r="F102" s="12">
        <v>150</v>
      </c>
      <c r="G102" s="12">
        <v>10</v>
      </c>
      <c r="H102" s="12">
        <v>150</v>
      </c>
      <c r="I102" s="36"/>
      <c r="J102" s="36"/>
      <c r="K102" s="36">
        <v>300</v>
      </c>
      <c r="L102" s="36"/>
      <c r="M102" s="36"/>
      <c r="N102" s="36"/>
      <c r="O102" s="13"/>
      <c r="P102" s="12">
        <f t="shared" si="15"/>
        <v>300</v>
      </c>
      <c r="Q102" s="12">
        <f t="shared" si="16"/>
        <v>2</v>
      </c>
      <c r="R102" s="14"/>
      <c r="S102" s="15">
        <v>0.1</v>
      </c>
      <c r="T102" s="15">
        <f t="shared" si="17"/>
        <v>0.2</v>
      </c>
    </row>
    <row r="103" spans="1:22" x14ac:dyDescent="0.2">
      <c r="A103" s="11" t="s">
        <v>224</v>
      </c>
      <c r="B103" s="11" t="s">
        <v>225</v>
      </c>
      <c r="C103" s="11" t="s">
        <v>224</v>
      </c>
      <c r="D103" s="11" t="s">
        <v>275</v>
      </c>
      <c r="E103" s="12">
        <v>50</v>
      </c>
      <c r="F103" s="12">
        <v>200</v>
      </c>
      <c r="G103" s="12">
        <v>10</v>
      </c>
      <c r="H103" s="12">
        <v>150</v>
      </c>
      <c r="I103" s="36"/>
      <c r="J103" s="36"/>
      <c r="K103" s="36">
        <v>300</v>
      </c>
      <c r="L103" s="36"/>
      <c r="M103" s="36"/>
      <c r="N103" s="36"/>
      <c r="O103" s="13"/>
      <c r="P103" s="12">
        <f t="shared" si="15"/>
        <v>300</v>
      </c>
      <c r="Q103" s="12">
        <f t="shared" si="16"/>
        <v>2</v>
      </c>
      <c r="R103" s="14"/>
      <c r="S103" s="15">
        <v>0.06</v>
      </c>
      <c r="T103" s="15">
        <f t="shared" si="17"/>
        <v>0.12</v>
      </c>
    </row>
    <row r="104" spans="1:22" x14ac:dyDescent="0.2">
      <c r="A104" s="11" t="s">
        <v>99</v>
      </c>
      <c r="B104" s="11" t="s">
        <v>100</v>
      </c>
      <c r="C104" s="11" t="s">
        <v>99</v>
      </c>
      <c r="D104" s="11" t="s">
        <v>275</v>
      </c>
      <c r="E104" s="12">
        <v>50</v>
      </c>
      <c r="F104" s="12">
        <v>300</v>
      </c>
      <c r="G104" s="12">
        <v>10</v>
      </c>
      <c r="H104" s="12">
        <v>75</v>
      </c>
      <c r="I104" s="36"/>
      <c r="J104" s="36"/>
      <c r="K104" s="36">
        <v>75</v>
      </c>
      <c r="L104" s="36"/>
      <c r="M104" s="36"/>
      <c r="N104" s="36"/>
      <c r="O104" s="13"/>
      <c r="P104" s="12">
        <f t="shared" si="15"/>
        <v>75</v>
      </c>
      <c r="Q104" s="12">
        <f t="shared" si="16"/>
        <v>1</v>
      </c>
      <c r="R104" s="14"/>
      <c r="S104" s="15">
        <v>0.1</v>
      </c>
      <c r="T104" s="15">
        <f t="shared" si="17"/>
        <v>0.1</v>
      </c>
    </row>
    <row r="105" spans="1:22" x14ac:dyDescent="0.2">
      <c r="A105" s="36" t="s">
        <v>101</v>
      </c>
      <c r="B105" s="36" t="s">
        <v>100</v>
      </c>
      <c r="C105" s="36">
        <v>90448300</v>
      </c>
      <c r="D105" s="36" t="s">
        <v>277</v>
      </c>
      <c r="E105" s="12" t="s">
        <v>102</v>
      </c>
      <c r="F105" s="12">
        <v>300</v>
      </c>
      <c r="G105" s="12">
        <v>10</v>
      </c>
      <c r="H105" s="12">
        <v>75</v>
      </c>
      <c r="I105" s="36"/>
      <c r="J105" s="36"/>
      <c r="K105" s="36">
        <v>300</v>
      </c>
      <c r="L105" s="36"/>
      <c r="M105" s="36"/>
      <c r="N105" s="36"/>
      <c r="O105" s="13"/>
      <c r="P105" s="12">
        <f t="shared" si="15"/>
        <v>300</v>
      </c>
      <c r="Q105" s="12">
        <f t="shared" si="16"/>
        <v>4</v>
      </c>
      <c r="R105" s="14"/>
      <c r="S105" s="15">
        <v>0.1</v>
      </c>
      <c r="T105" s="15">
        <f t="shared" si="17"/>
        <v>0.4</v>
      </c>
    </row>
    <row r="106" spans="1:22" x14ac:dyDescent="0.2">
      <c r="A106" s="11" t="s">
        <v>103</v>
      </c>
      <c r="B106" s="11" t="s">
        <v>104</v>
      </c>
      <c r="C106" s="11" t="s">
        <v>103</v>
      </c>
      <c r="D106" s="11" t="s">
        <v>275</v>
      </c>
      <c r="E106" s="12">
        <v>50</v>
      </c>
      <c r="F106" s="12">
        <v>450</v>
      </c>
      <c r="G106" s="12">
        <v>10</v>
      </c>
      <c r="H106" s="12">
        <v>50</v>
      </c>
      <c r="I106" s="36"/>
      <c r="J106" s="36"/>
      <c r="K106" s="36">
        <v>250</v>
      </c>
      <c r="L106" s="36">
        <v>300</v>
      </c>
      <c r="M106" s="36"/>
      <c r="N106" s="36"/>
      <c r="O106" s="13"/>
      <c r="P106" s="12">
        <f t="shared" si="15"/>
        <v>550</v>
      </c>
      <c r="Q106" s="12">
        <f t="shared" si="16"/>
        <v>11</v>
      </c>
      <c r="R106" s="14"/>
      <c r="S106" s="15">
        <v>0.1</v>
      </c>
      <c r="T106" s="15">
        <f t="shared" si="17"/>
        <v>1.1000000000000001</v>
      </c>
    </row>
    <row r="107" spans="1:22" x14ac:dyDescent="0.2">
      <c r="A107" s="36" t="s">
        <v>186</v>
      </c>
      <c r="B107" s="36" t="s">
        <v>104</v>
      </c>
      <c r="C107" s="36">
        <v>90448400</v>
      </c>
      <c r="D107" s="36" t="s">
        <v>277</v>
      </c>
      <c r="E107" s="12" t="s">
        <v>102</v>
      </c>
      <c r="F107" s="12">
        <v>450</v>
      </c>
      <c r="G107" s="12">
        <v>10</v>
      </c>
      <c r="H107" s="12">
        <v>50</v>
      </c>
      <c r="I107" s="36"/>
      <c r="J107" s="36"/>
      <c r="K107" s="36">
        <v>250</v>
      </c>
      <c r="L107" s="36">
        <v>300</v>
      </c>
      <c r="M107" s="36">
        <v>300</v>
      </c>
      <c r="N107" s="36">
        <v>200</v>
      </c>
      <c r="O107" s="13"/>
      <c r="P107" s="12">
        <f t="shared" si="15"/>
        <v>1050</v>
      </c>
      <c r="Q107" s="12">
        <f t="shared" si="16"/>
        <v>21</v>
      </c>
      <c r="R107" s="14"/>
      <c r="S107" s="15">
        <v>0.1</v>
      </c>
      <c r="T107" s="15">
        <f t="shared" si="17"/>
        <v>2.1</v>
      </c>
    </row>
    <row r="108" spans="1:22" x14ac:dyDescent="0.2">
      <c r="A108" s="11" t="s">
        <v>105</v>
      </c>
      <c r="B108" s="11" t="s">
        <v>106</v>
      </c>
      <c r="C108" s="11" t="s">
        <v>105</v>
      </c>
      <c r="D108" s="11" t="s">
        <v>275</v>
      </c>
      <c r="E108" s="12">
        <v>50</v>
      </c>
      <c r="F108" s="12">
        <v>600</v>
      </c>
      <c r="G108" s="12">
        <v>10</v>
      </c>
      <c r="H108" s="12">
        <v>50</v>
      </c>
      <c r="I108" s="36"/>
      <c r="J108" s="36"/>
      <c r="K108" s="36"/>
      <c r="L108" s="36"/>
      <c r="M108" s="36"/>
      <c r="N108" s="36"/>
      <c r="O108" s="13"/>
      <c r="P108" s="12">
        <f t="shared" si="15"/>
        <v>0</v>
      </c>
      <c r="Q108" s="12">
        <f t="shared" si="16"/>
        <v>0</v>
      </c>
      <c r="R108" s="14"/>
      <c r="S108" s="15">
        <v>0.13</v>
      </c>
      <c r="T108" s="15">
        <f t="shared" si="17"/>
        <v>0</v>
      </c>
    </row>
    <row r="109" spans="1:22" x14ac:dyDescent="0.2">
      <c r="A109" s="36" t="s">
        <v>107</v>
      </c>
      <c r="B109" s="36" t="s">
        <v>106</v>
      </c>
      <c r="C109" s="36">
        <v>90448600</v>
      </c>
      <c r="D109" s="36" t="s">
        <v>277</v>
      </c>
      <c r="E109" s="12" t="s">
        <v>102</v>
      </c>
      <c r="F109" s="12">
        <v>600</v>
      </c>
      <c r="G109" s="12">
        <v>10</v>
      </c>
      <c r="H109" s="12">
        <v>50</v>
      </c>
      <c r="I109" s="36"/>
      <c r="J109" s="36"/>
      <c r="K109" s="36"/>
      <c r="L109" s="36"/>
      <c r="M109" s="36"/>
      <c r="N109" s="36"/>
      <c r="O109" s="13"/>
      <c r="P109" s="12">
        <f t="shared" si="15"/>
        <v>0</v>
      </c>
      <c r="Q109" s="12">
        <f t="shared" si="16"/>
        <v>0</v>
      </c>
      <c r="R109" s="14"/>
      <c r="S109" s="15">
        <v>0.13</v>
      </c>
      <c r="T109" s="15">
        <f t="shared" si="17"/>
        <v>0</v>
      </c>
    </row>
    <row r="110" spans="1:22" x14ac:dyDescent="0.2">
      <c r="A110" s="36" t="s">
        <v>266</v>
      </c>
      <c r="B110" s="36" t="s">
        <v>267</v>
      </c>
      <c r="C110" s="36">
        <v>90448605</v>
      </c>
      <c r="D110" s="36" t="s">
        <v>277</v>
      </c>
      <c r="E110" s="12" t="s">
        <v>102</v>
      </c>
      <c r="F110" s="12">
        <v>700</v>
      </c>
      <c r="G110" s="12">
        <v>5</v>
      </c>
      <c r="H110" s="12">
        <v>25</v>
      </c>
      <c r="I110" s="36"/>
      <c r="J110" s="36"/>
      <c r="K110" s="36"/>
      <c r="L110" s="36"/>
      <c r="M110" s="36"/>
      <c r="N110" s="36"/>
      <c r="O110" s="13"/>
      <c r="P110" s="12">
        <f t="shared" si="15"/>
        <v>0</v>
      </c>
      <c r="Q110" s="12">
        <f t="shared" si="16"/>
        <v>0</v>
      </c>
      <c r="R110" s="14"/>
      <c r="S110" s="15">
        <v>0.1</v>
      </c>
      <c r="T110" s="15">
        <f t="shared" si="17"/>
        <v>0</v>
      </c>
    </row>
    <row r="111" spans="1:22" x14ac:dyDescent="0.2">
      <c r="A111" s="11" t="s">
        <v>202</v>
      </c>
      <c r="B111" s="11" t="s">
        <v>203</v>
      </c>
      <c r="C111" s="11" t="s">
        <v>202</v>
      </c>
      <c r="D111" s="11" t="s">
        <v>275</v>
      </c>
      <c r="E111" s="12">
        <v>50</v>
      </c>
      <c r="F111" s="12">
        <v>750</v>
      </c>
      <c r="G111" s="12">
        <v>5</v>
      </c>
      <c r="H111" s="12">
        <v>25</v>
      </c>
      <c r="I111" s="36"/>
      <c r="J111" s="36"/>
      <c r="K111" s="36">
        <v>100</v>
      </c>
      <c r="L111" s="36"/>
      <c r="M111" s="36"/>
      <c r="N111" s="36"/>
      <c r="O111" s="13"/>
      <c r="P111" s="12">
        <f t="shared" si="15"/>
        <v>100</v>
      </c>
      <c r="Q111" s="12">
        <f t="shared" si="16"/>
        <v>4</v>
      </c>
      <c r="R111" s="14"/>
      <c r="S111" s="15">
        <v>0.1</v>
      </c>
      <c r="T111" s="15">
        <f t="shared" si="17"/>
        <v>0.4</v>
      </c>
    </row>
    <row r="112" spans="1:22" x14ac:dyDescent="0.2">
      <c r="A112" s="11" t="s">
        <v>108</v>
      </c>
      <c r="B112" s="11" t="s">
        <v>109</v>
      </c>
      <c r="C112" s="11" t="s">
        <v>108</v>
      </c>
      <c r="D112" s="11" t="s">
        <v>275</v>
      </c>
      <c r="E112" s="12">
        <v>50</v>
      </c>
      <c r="F112" s="12">
        <v>900</v>
      </c>
      <c r="G112" s="12">
        <v>5</v>
      </c>
      <c r="H112" s="12">
        <v>25</v>
      </c>
      <c r="I112" s="36"/>
      <c r="J112" s="36"/>
      <c r="K112" s="36"/>
      <c r="L112" s="36"/>
      <c r="M112" s="36"/>
      <c r="N112" s="36"/>
      <c r="O112" s="13"/>
      <c r="P112" s="12">
        <f t="shared" si="15"/>
        <v>0</v>
      </c>
      <c r="Q112" s="12">
        <f t="shared" si="16"/>
        <v>0</v>
      </c>
      <c r="R112" s="14"/>
      <c r="S112" s="15">
        <v>0.1</v>
      </c>
      <c r="T112" s="15">
        <f t="shared" si="17"/>
        <v>0</v>
      </c>
    </row>
    <row r="113" spans="1:22" x14ac:dyDescent="0.2">
      <c r="A113" s="36" t="s">
        <v>187</v>
      </c>
      <c r="B113" s="36" t="s">
        <v>109</v>
      </c>
      <c r="C113" s="36">
        <v>90448700</v>
      </c>
      <c r="D113" s="36" t="s">
        <v>277</v>
      </c>
      <c r="E113" s="12" t="s">
        <v>102</v>
      </c>
      <c r="F113" s="12">
        <v>900</v>
      </c>
      <c r="G113" s="12">
        <v>5</v>
      </c>
      <c r="H113" s="12">
        <v>25</v>
      </c>
      <c r="I113" s="36"/>
      <c r="J113" s="36"/>
      <c r="K113" s="36"/>
      <c r="L113" s="36"/>
      <c r="M113" s="36">
        <v>300</v>
      </c>
      <c r="N113" s="36">
        <v>200</v>
      </c>
      <c r="O113" s="13"/>
      <c r="P113" s="12">
        <f t="shared" si="15"/>
        <v>500</v>
      </c>
      <c r="Q113" s="12">
        <f t="shared" si="16"/>
        <v>20</v>
      </c>
      <c r="R113" s="14"/>
      <c r="S113" s="15">
        <v>0.1</v>
      </c>
      <c r="T113" s="15">
        <f t="shared" si="17"/>
        <v>2</v>
      </c>
    </row>
    <row r="114" spans="1:22" x14ac:dyDescent="0.2">
      <c r="A114" s="11" t="s">
        <v>110</v>
      </c>
      <c r="B114" s="11" t="s">
        <v>111</v>
      </c>
      <c r="C114" s="11" t="s">
        <v>110</v>
      </c>
      <c r="D114" s="11" t="s">
        <v>275</v>
      </c>
      <c r="E114" s="12">
        <v>50</v>
      </c>
      <c r="F114" s="12">
        <v>1200</v>
      </c>
      <c r="G114" s="12">
        <v>5</v>
      </c>
      <c r="H114" s="12">
        <v>25</v>
      </c>
      <c r="I114" s="36"/>
      <c r="J114" s="36"/>
      <c r="K114" s="36"/>
      <c r="L114" s="36"/>
      <c r="M114" s="36"/>
      <c r="N114" s="36">
        <v>100</v>
      </c>
      <c r="O114" s="13"/>
      <c r="P114" s="12">
        <f t="shared" si="15"/>
        <v>100</v>
      </c>
      <c r="Q114" s="12">
        <f t="shared" si="16"/>
        <v>4</v>
      </c>
      <c r="R114" s="14"/>
      <c r="S114" s="15">
        <v>0.13</v>
      </c>
      <c r="T114" s="15">
        <f t="shared" si="17"/>
        <v>0.52</v>
      </c>
    </row>
    <row r="115" spans="1:22" x14ac:dyDescent="0.2">
      <c r="A115" s="36" t="s">
        <v>204</v>
      </c>
      <c r="B115" s="36" t="s">
        <v>111</v>
      </c>
      <c r="C115" s="31" t="s">
        <v>205</v>
      </c>
      <c r="D115" s="36" t="s">
        <v>277</v>
      </c>
      <c r="E115" s="12">
        <v>50</v>
      </c>
      <c r="F115" s="12">
        <v>1200</v>
      </c>
      <c r="G115" s="12">
        <v>5</v>
      </c>
      <c r="H115" s="12">
        <v>25</v>
      </c>
      <c r="I115" s="36"/>
      <c r="J115" s="36"/>
      <c r="K115" s="36"/>
      <c r="L115" s="36">
        <v>200</v>
      </c>
      <c r="M115" s="36">
        <v>200</v>
      </c>
      <c r="N115" s="36">
        <v>100</v>
      </c>
      <c r="O115" s="13"/>
      <c r="P115" s="12">
        <f t="shared" si="15"/>
        <v>500</v>
      </c>
      <c r="Q115" s="12">
        <f t="shared" si="16"/>
        <v>20</v>
      </c>
      <c r="R115" s="14"/>
      <c r="S115" s="15">
        <v>0.13</v>
      </c>
      <c r="T115" s="15">
        <f t="shared" si="17"/>
        <v>2.6</v>
      </c>
    </row>
    <row r="116" spans="1:22" x14ac:dyDescent="0.2">
      <c r="A116" s="36" t="s">
        <v>268</v>
      </c>
      <c r="B116" s="36" t="s">
        <v>269</v>
      </c>
      <c r="C116" s="31" t="s">
        <v>270</v>
      </c>
      <c r="D116" s="36" t="s">
        <v>277</v>
      </c>
      <c r="E116" s="12">
        <v>50</v>
      </c>
      <c r="F116" s="12">
        <v>2400</v>
      </c>
      <c r="G116" s="12">
        <v>5</v>
      </c>
      <c r="H116" s="12">
        <v>25</v>
      </c>
      <c r="I116" s="36"/>
      <c r="J116" s="36"/>
      <c r="K116" s="36"/>
      <c r="L116" s="36"/>
      <c r="M116" s="36"/>
      <c r="N116" s="36"/>
      <c r="O116" s="13"/>
      <c r="P116" s="12">
        <f t="shared" si="15"/>
        <v>0</v>
      </c>
      <c r="Q116" s="12">
        <f t="shared" si="16"/>
        <v>0</v>
      </c>
      <c r="R116" s="14"/>
      <c r="S116" s="15">
        <v>0.13</v>
      </c>
      <c r="T116" s="15">
        <f t="shared" si="17"/>
        <v>0</v>
      </c>
      <c r="U116" s="43">
        <f>SUM(T101:T116)</f>
        <v>9.74</v>
      </c>
      <c r="V116" s="3">
        <f>U116*100/$U$151</f>
        <v>8.1438127090301009</v>
      </c>
    </row>
    <row r="117" spans="1:22" x14ac:dyDescent="0.2">
      <c r="A117" s="318" t="s">
        <v>112</v>
      </c>
      <c r="B117" s="319"/>
      <c r="C117" s="29"/>
      <c r="D117" s="29"/>
      <c r="E117" s="30"/>
      <c r="F117" s="12"/>
      <c r="G117" s="12"/>
      <c r="H117" s="12"/>
      <c r="I117" s="36"/>
      <c r="J117" s="36"/>
      <c r="K117" s="36"/>
      <c r="L117" s="36"/>
      <c r="M117" s="36"/>
      <c r="N117" s="36"/>
      <c r="O117" s="36"/>
      <c r="P117" s="12"/>
      <c r="Q117" s="12"/>
      <c r="R117" s="14"/>
      <c r="S117" s="12"/>
      <c r="T117" s="15"/>
    </row>
    <row r="118" spans="1:22" x14ac:dyDescent="0.2">
      <c r="A118" s="11" t="s">
        <v>216</v>
      </c>
      <c r="B118" s="11" t="s">
        <v>217</v>
      </c>
      <c r="C118" s="11" t="s">
        <v>216</v>
      </c>
      <c r="D118" s="11" t="s">
        <v>275</v>
      </c>
      <c r="E118" s="12">
        <v>20</v>
      </c>
      <c r="F118" s="12">
        <v>150</v>
      </c>
      <c r="G118" s="12">
        <v>10</v>
      </c>
      <c r="H118" s="12">
        <v>400</v>
      </c>
      <c r="I118" s="36"/>
      <c r="J118" s="36"/>
      <c r="K118" s="36"/>
      <c r="L118" s="36"/>
      <c r="M118" s="36"/>
      <c r="N118" s="36"/>
      <c r="O118" s="36"/>
      <c r="P118" s="12">
        <f t="shared" ref="P118:P150" si="18">SUM(I118:O118)</f>
        <v>0</v>
      </c>
      <c r="Q118" s="12">
        <f t="shared" ref="Q118:Q150" si="19">$P118/$H118</f>
        <v>0</v>
      </c>
      <c r="R118" s="14"/>
      <c r="S118" s="12">
        <v>0.06</v>
      </c>
      <c r="T118" s="15">
        <f t="shared" ref="T118:T150" si="20">$Q118*$S118</f>
        <v>0</v>
      </c>
    </row>
    <row r="119" spans="1:22" x14ac:dyDescent="0.2">
      <c r="A119" s="36" t="s">
        <v>226</v>
      </c>
      <c r="B119" s="36" t="s">
        <v>217</v>
      </c>
      <c r="C119" s="36">
        <v>90444200</v>
      </c>
      <c r="D119" s="36" t="s">
        <v>277</v>
      </c>
      <c r="E119" s="12">
        <v>20</v>
      </c>
      <c r="F119" s="12">
        <v>150</v>
      </c>
      <c r="G119" s="12">
        <v>10</v>
      </c>
      <c r="H119" s="12">
        <v>400</v>
      </c>
      <c r="I119" s="36"/>
      <c r="J119" s="36"/>
      <c r="K119" s="36"/>
      <c r="L119" s="36"/>
      <c r="M119" s="36">
        <v>800</v>
      </c>
      <c r="N119" s="36">
        <v>400</v>
      </c>
      <c r="O119" s="36"/>
      <c r="P119" s="12">
        <f t="shared" si="18"/>
        <v>1200</v>
      </c>
      <c r="Q119" s="12">
        <f t="shared" si="19"/>
        <v>3</v>
      </c>
      <c r="R119" s="14"/>
      <c r="S119" s="12">
        <v>0.06</v>
      </c>
      <c r="T119" s="15">
        <f t="shared" si="20"/>
        <v>0.18</v>
      </c>
    </row>
    <row r="120" spans="1:22" x14ac:dyDescent="0.2">
      <c r="A120" s="11" t="s">
        <v>191</v>
      </c>
      <c r="B120" s="11" t="s">
        <v>192</v>
      </c>
      <c r="C120" s="11" t="s">
        <v>191</v>
      </c>
      <c r="D120" s="11" t="s">
        <v>275</v>
      </c>
      <c r="E120" s="12">
        <v>20</v>
      </c>
      <c r="F120" s="12">
        <v>200</v>
      </c>
      <c r="G120" s="12">
        <v>10</v>
      </c>
      <c r="H120" s="12">
        <v>300</v>
      </c>
      <c r="I120" s="36"/>
      <c r="J120" s="36"/>
      <c r="K120" s="36"/>
      <c r="L120" s="36"/>
      <c r="M120" s="36"/>
      <c r="N120" s="36"/>
      <c r="O120" s="36"/>
      <c r="P120" s="12">
        <f t="shared" si="18"/>
        <v>0</v>
      </c>
      <c r="Q120" s="12">
        <f t="shared" si="19"/>
        <v>0</v>
      </c>
      <c r="R120" s="14"/>
      <c r="S120" s="12">
        <v>0.06</v>
      </c>
      <c r="T120" s="15">
        <f t="shared" si="20"/>
        <v>0</v>
      </c>
    </row>
    <row r="121" spans="1:22" x14ac:dyDescent="0.2">
      <c r="A121" s="11" t="s">
        <v>160</v>
      </c>
      <c r="B121" s="11" t="s">
        <v>161</v>
      </c>
      <c r="C121" s="11" t="s">
        <v>160</v>
      </c>
      <c r="D121" s="11" t="s">
        <v>275</v>
      </c>
      <c r="E121" s="12">
        <v>20</v>
      </c>
      <c r="F121" s="12">
        <v>300</v>
      </c>
      <c r="G121" s="12">
        <v>10</v>
      </c>
      <c r="H121" s="12">
        <v>200</v>
      </c>
      <c r="I121" s="36"/>
      <c r="J121" s="36"/>
      <c r="K121" s="36">
        <v>200</v>
      </c>
      <c r="L121" s="36"/>
      <c r="M121" s="36"/>
      <c r="N121" s="36"/>
      <c r="O121" s="13"/>
      <c r="P121" s="12">
        <f t="shared" si="18"/>
        <v>200</v>
      </c>
      <c r="Q121" s="12">
        <f t="shared" si="19"/>
        <v>1</v>
      </c>
      <c r="R121" s="14"/>
      <c r="S121" s="15">
        <v>0.06</v>
      </c>
      <c r="T121" s="15">
        <f t="shared" si="20"/>
        <v>0.06</v>
      </c>
    </row>
    <row r="122" spans="1:22" x14ac:dyDescent="0.2">
      <c r="A122" s="36" t="s">
        <v>215</v>
      </c>
      <c r="B122" s="36" t="s">
        <v>161</v>
      </c>
      <c r="C122" s="36">
        <v>90444300</v>
      </c>
      <c r="D122" s="36" t="s">
        <v>277</v>
      </c>
      <c r="E122" s="12" t="s">
        <v>46</v>
      </c>
      <c r="F122" s="12">
        <v>300</v>
      </c>
      <c r="G122" s="12">
        <v>10</v>
      </c>
      <c r="H122" s="12">
        <v>200</v>
      </c>
      <c r="I122" s="36">
        <v>200</v>
      </c>
      <c r="J122" s="36"/>
      <c r="K122" s="36">
        <v>200</v>
      </c>
      <c r="L122" s="36"/>
      <c r="M122" s="36">
        <v>400</v>
      </c>
      <c r="N122" s="36">
        <v>200</v>
      </c>
      <c r="O122" s="13"/>
      <c r="P122" s="12">
        <f t="shared" si="18"/>
        <v>1000</v>
      </c>
      <c r="Q122" s="12">
        <f t="shared" si="19"/>
        <v>5</v>
      </c>
      <c r="R122" s="14"/>
      <c r="S122" s="15">
        <v>0.06</v>
      </c>
      <c r="T122" s="15">
        <f t="shared" si="20"/>
        <v>0.3</v>
      </c>
    </row>
    <row r="123" spans="1:22" x14ac:dyDescent="0.2">
      <c r="A123" s="11" t="s">
        <v>206</v>
      </c>
      <c r="B123" s="11" t="s">
        <v>114</v>
      </c>
      <c r="C123" s="11" t="s">
        <v>206</v>
      </c>
      <c r="D123" s="11" t="s">
        <v>275</v>
      </c>
      <c r="E123" s="12">
        <v>20</v>
      </c>
      <c r="F123" s="12">
        <v>450</v>
      </c>
      <c r="G123" s="12">
        <v>10</v>
      </c>
      <c r="H123" s="12">
        <v>100</v>
      </c>
      <c r="I123" s="36"/>
      <c r="J123" s="36"/>
      <c r="K123" s="36"/>
      <c r="L123" s="36"/>
      <c r="M123" s="36"/>
      <c r="N123" s="36"/>
      <c r="O123" s="25"/>
      <c r="P123" s="12">
        <f t="shared" si="18"/>
        <v>0</v>
      </c>
      <c r="Q123" s="12">
        <f t="shared" si="19"/>
        <v>0</v>
      </c>
      <c r="R123" s="14"/>
      <c r="S123" s="15">
        <v>0.08</v>
      </c>
      <c r="T123" s="15">
        <f t="shared" si="20"/>
        <v>0</v>
      </c>
    </row>
    <row r="124" spans="1:22" x14ac:dyDescent="0.2">
      <c r="A124" s="36" t="s">
        <v>113</v>
      </c>
      <c r="B124" s="36" t="s">
        <v>114</v>
      </c>
      <c r="C124" s="36">
        <v>90444400</v>
      </c>
      <c r="D124" s="36" t="s">
        <v>277</v>
      </c>
      <c r="E124" s="12" t="s">
        <v>46</v>
      </c>
      <c r="F124" s="12">
        <v>450</v>
      </c>
      <c r="G124" s="12">
        <v>10</v>
      </c>
      <c r="H124" s="12">
        <v>100</v>
      </c>
      <c r="I124" s="36"/>
      <c r="J124" s="36"/>
      <c r="K124" s="36"/>
      <c r="L124" s="36"/>
      <c r="M124" s="36">
        <v>300</v>
      </c>
      <c r="N124" s="36"/>
      <c r="O124" s="13"/>
      <c r="P124" s="12">
        <f t="shared" si="18"/>
        <v>300</v>
      </c>
      <c r="Q124" s="12">
        <f t="shared" si="19"/>
        <v>3</v>
      </c>
      <c r="R124" s="14"/>
      <c r="S124" s="15">
        <v>0.08</v>
      </c>
      <c r="T124" s="15">
        <f t="shared" si="20"/>
        <v>0.24</v>
      </c>
    </row>
    <row r="125" spans="1:22" x14ac:dyDescent="0.2">
      <c r="A125" s="11" t="s">
        <v>115</v>
      </c>
      <c r="B125" s="11" t="s">
        <v>116</v>
      </c>
      <c r="C125" s="11" t="s">
        <v>115</v>
      </c>
      <c r="D125" s="11" t="s">
        <v>275</v>
      </c>
      <c r="E125" s="12">
        <v>20</v>
      </c>
      <c r="F125" s="12">
        <v>600</v>
      </c>
      <c r="G125" s="12">
        <v>10</v>
      </c>
      <c r="H125" s="12">
        <v>100</v>
      </c>
      <c r="I125" s="36">
        <v>200</v>
      </c>
      <c r="J125" s="36"/>
      <c r="K125" s="36"/>
      <c r="L125" s="36"/>
      <c r="M125" s="36"/>
      <c r="N125" s="36"/>
      <c r="O125" s="13"/>
      <c r="P125" s="12">
        <f t="shared" si="18"/>
        <v>200</v>
      </c>
      <c r="Q125" s="12">
        <f t="shared" si="19"/>
        <v>2</v>
      </c>
      <c r="R125" s="14"/>
      <c r="S125" s="15">
        <v>0.06</v>
      </c>
      <c r="T125" s="15">
        <f t="shared" si="20"/>
        <v>0.12</v>
      </c>
    </row>
    <row r="126" spans="1:22" x14ac:dyDescent="0.2">
      <c r="A126" s="36" t="s">
        <v>188</v>
      </c>
      <c r="B126" s="36" t="s">
        <v>116</v>
      </c>
      <c r="C126" s="36">
        <v>90444600</v>
      </c>
      <c r="D126" s="36" t="s">
        <v>277</v>
      </c>
      <c r="E126" s="12" t="s">
        <v>46</v>
      </c>
      <c r="F126" s="12">
        <v>600</v>
      </c>
      <c r="G126" s="12">
        <v>10</v>
      </c>
      <c r="H126" s="12">
        <v>100</v>
      </c>
      <c r="I126" s="36">
        <v>200</v>
      </c>
      <c r="J126" s="36"/>
      <c r="K126" s="36"/>
      <c r="L126" s="36"/>
      <c r="M126" s="36"/>
      <c r="N126" s="36"/>
      <c r="O126" s="13"/>
      <c r="P126" s="12">
        <f t="shared" si="18"/>
        <v>200</v>
      </c>
      <c r="Q126" s="12">
        <f t="shared" si="19"/>
        <v>2</v>
      </c>
      <c r="R126" s="14"/>
      <c r="S126" s="15">
        <v>0.06</v>
      </c>
      <c r="T126" s="15">
        <f t="shared" si="20"/>
        <v>0.12</v>
      </c>
    </row>
    <row r="127" spans="1:22" x14ac:dyDescent="0.2">
      <c r="A127" s="11" t="s">
        <v>117</v>
      </c>
      <c r="B127" s="11" t="s">
        <v>118</v>
      </c>
      <c r="C127" s="11" t="s">
        <v>117</v>
      </c>
      <c r="D127" s="11" t="s">
        <v>275</v>
      </c>
      <c r="E127" s="12">
        <v>20</v>
      </c>
      <c r="F127" s="12">
        <v>750</v>
      </c>
      <c r="G127" s="12">
        <v>10</v>
      </c>
      <c r="H127" s="12">
        <v>100</v>
      </c>
      <c r="I127" s="36"/>
      <c r="J127" s="36"/>
      <c r="K127" s="36"/>
      <c r="L127" s="36"/>
      <c r="M127" s="36"/>
      <c r="N127" s="36"/>
      <c r="O127" s="13"/>
      <c r="P127" s="12">
        <f t="shared" si="18"/>
        <v>0</v>
      </c>
      <c r="Q127" s="12">
        <f t="shared" si="19"/>
        <v>0</v>
      </c>
      <c r="R127" s="14"/>
      <c r="S127" s="15">
        <v>7.0000000000000007E-2</v>
      </c>
      <c r="T127" s="15">
        <f t="shared" si="20"/>
        <v>0</v>
      </c>
    </row>
    <row r="128" spans="1:22" x14ac:dyDescent="0.2">
      <c r="A128" s="36" t="s">
        <v>189</v>
      </c>
      <c r="B128" s="36" t="s">
        <v>118</v>
      </c>
      <c r="C128" s="36">
        <v>90444700</v>
      </c>
      <c r="D128" s="36" t="s">
        <v>277</v>
      </c>
      <c r="E128" s="12" t="s">
        <v>46</v>
      </c>
      <c r="F128" s="12">
        <v>750</v>
      </c>
      <c r="G128" s="12">
        <v>10</v>
      </c>
      <c r="H128" s="12">
        <v>100</v>
      </c>
      <c r="I128" s="36">
        <v>200</v>
      </c>
      <c r="J128" s="36"/>
      <c r="K128" s="36"/>
      <c r="L128" s="36"/>
      <c r="M128" s="36"/>
      <c r="N128" s="36"/>
      <c r="O128" s="13"/>
      <c r="P128" s="12">
        <f t="shared" si="18"/>
        <v>200</v>
      </c>
      <c r="Q128" s="12">
        <f t="shared" si="19"/>
        <v>2</v>
      </c>
      <c r="R128" s="14"/>
      <c r="S128" s="15">
        <v>7.0000000000000007E-2</v>
      </c>
      <c r="T128" s="15">
        <f t="shared" si="20"/>
        <v>0.14000000000000001</v>
      </c>
    </row>
    <row r="129" spans="1:22" x14ac:dyDescent="0.2">
      <c r="A129" s="11" t="s">
        <v>119</v>
      </c>
      <c r="B129" s="11" t="s">
        <v>120</v>
      </c>
      <c r="C129" s="11" t="s">
        <v>119</v>
      </c>
      <c r="D129" s="11" t="s">
        <v>275</v>
      </c>
      <c r="E129" s="12">
        <v>20</v>
      </c>
      <c r="F129" s="12">
        <v>900</v>
      </c>
      <c r="G129" s="12">
        <v>10</v>
      </c>
      <c r="H129" s="12">
        <v>50</v>
      </c>
      <c r="I129" s="42">
        <v>500</v>
      </c>
      <c r="J129" s="36"/>
      <c r="K129" s="36"/>
      <c r="L129" s="36"/>
      <c r="M129" s="36"/>
      <c r="N129" s="36"/>
      <c r="O129" s="13"/>
      <c r="P129" s="12">
        <f t="shared" si="18"/>
        <v>500</v>
      </c>
      <c r="Q129" s="12">
        <f t="shared" si="19"/>
        <v>10</v>
      </c>
      <c r="R129" s="14"/>
      <c r="S129" s="15">
        <v>0.08</v>
      </c>
      <c r="T129" s="15">
        <f t="shared" si="20"/>
        <v>0.8</v>
      </c>
    </row>
    <row r="130" spans="1:22" x14ac:dyDescent="0.2">
      <c r="A130" s="36" t="s">
        <v>263</v>
      </c>
      <c r="B130" s="36" t="s">
        <v>120</v>
      </c>
      <c r="C130" s="36">
        <v>90444800</v>
      </c>
      <c r="D130" s="36" t="s">
        <v>277</v>
      </c>
      <c r="E130" s="12" t="s">
        <v>46</v>
      </c>
      <c r="F130" s="12">
        <v>900</v>
      </c>
      <c r="G130" s="12">
        <v>10</v>
      </c>
      <c r="H130" s="12">
        <v>50</v>
      </c>
      <c r="I130" s="36"/>
      <c r="J130" s="36"/>
      <c r="K130" s="36"/>
      <c r="L130" s="36"/>
      <c r="M130" s="36"/>
      <c r="N130" s="36"/>
      <c r="O130" s="13"/>
      <c r="P130" s="12">
        <f t="shared" si="18"/>
        <v>0</v>
      </c>
      <c r="Q130" s="12">
        <f t="shared" si="19"/>
        <v>0</v>
      </c>
      <c r="R130" s="14"/>
      <c r="S130" s="15">
        <v>0.08</v>
      </c>
      <c r="T130" s="15">
        <f t="shared" si="20"/>
        <v>0</v>
      </c>
    </row>
    <row r="131" spans="1:22" x14ac:dyDescent="0.2">
      <c r="A131" s="11" t="s">
        <v>121</v>
      </c>
      <c r="B131" s="11" t="s">
        <v>122</v>
      </c>
      <c r="C131" s="11" t="s">
        <v>121</v>
      </c>
      <c r="D131" s="11" t="s">
        <v>275</v>
      </c>
      <c r="E131" s="12">
        <v>20</v>
      </c>
      <c r="F131" s="12">
        <v>1200</v>
      </c>
      <c r="G131" s="12">
        <v>10</v>
      </c>
      <c r="H131" s="12">
        <v>50</v>
      </c>
      <c r="I131" s="36">
        <v>1000</v>
      </c>
      <c r="J131" s="36"/>
      <c r="K131" s="36"/>
      <c r="L131" s="36"/>
      <c r="M131" s="36"/>
      <c r="N131" s="36"/>
      <c r="O131" s="13"/>
      <c r="P131" s="12">
        <f t="shared" si="18"/>
        <v>1000</v>
      </c>
      <c r="Q131" s="12">
        <f t="shared" si="19"/>
        <v>20</v>
      </c>
      <c r="R131" s="14"/>
      <c r="S131" s="15">
        <v>0.11</v>
      </c>
      <c r="T131" s="15">
        <f t="shared" si="20"/>
        <v>2.2000000000000002</v>
      </c>
    </row>
    <row r="132" spans="1:22" x14ac:dyDescent="0.2">
      <c r="A132" s="11" t="s">
        <v>207</v>
      </c>
      <c r="B132" s="11" t="s">
        <v>208</v>
      </c>
      <c r="C132" s="11" t="s">
        <v>207</v>
      </c>
      <c r="D132" s="11" t="s">
        <v>275</v>
      </c>
      <c r="E132" s="12">
        <v>20</v>
      </c>
      <c r="F132" s="12">
        <v>1500</v>
      </c>
      <c r="G132" s="12">
        <v>10</v>
      </c>
      <c r="H132" s="12">
        <v>50</v>
      </c>
      <c r="I132" s="36"/>
      <c r="J132" s="36"/>
      <c r="K132" s="36"/>
      <c r="L132" s="36"/>
      <c r="M132" s="36"/>
      <c r="N132" s="36"/>
      <c r="O132" s="13"/>
      <c r="P132" s="12">
        <f t="shared" si="18"/>
        <v>0</v>
      </c>
      <c r="Q132" s="12">
        <f t="shared" si="19"/>
        <v>0</v>
      </c>
      <c r="R132" s="14"/>
      <c r="S132" s="15">
        <v>7.0000000000000007E-2</v>
      </c>
      <c r="T132" s="15">
        <f t="shared" si="20"/>
        <v>0</v>
      </c>
    </row>
    <row r="133" spans="1:22" x14ac:dyDescent="0.2">
      <c r="A133" s="11" t="s">
        <v>209</v>
      </c>
      <c r="B133" s="11" t="s">
        <v>210</v>
      </c>
      <c r="C133" s="11" t="s">
        <v>209</v>
      </c>
      <c r="D133" s="11" t="s">
        <v>275</v>
      </c>
      <c r="E133" s="12">
        <v>20</v>
      </c>
      <c r="F133" s="12">
        <v>1800</v>
      </c>
      <c r="G133" s="12">
        <v>10</v>
      </c>
      <c r="H133" s="12">
        <v>50</v>
      </c>
      <c r="I133" s="36"/>
      <c r="J133" s="36"/>
      <c r="K133" s="36"/>
      <c r="L133" s="36"/>
      <c r="M133" s="36"/>
      <c r="N133" s="36"/>
      <c r="O133" s="13"/>
      <c r="P133" s="12">
        <f t="shared" si="18"/>
        <v>0</v>
      </c>
      <c r="Q133" s="12">
        <f t="shared" si="19"/>
        <v>0</v>
      </c>
      <c r="R133" s="51"/>
      <c r="S133" s="15">
        <v>0.09</v>
      </c>
      <c r="T133" s="15">
        <f t="shared" si="20"/>
        <v>0</v>
      </c>
      <c r="U133" s="43">
        <f>SUM(T118:T133)</f>
        <v>4.16</v>
      </c>
      <c r="V133" s="3">
        <f>U133*100/$U$151</f>
        <v>3.4782608695652182</v>
      </c>
    </row>
    <row r="134" spans="1:22" x14ac:dyDescent="0.2">
      <c r="A134" s="11" t="s">
        <v>123</v>
      </c>
      <c r="B134" s="11" t="s">
        <v>124</v>
      </c>
      <c r="C134" s="11" t="s">
        <v>123</v>
      </c>
      <c r="D134" s="11" t="s">
        <v>275</v>
      </c>
      <c r="E134" s="12">
        <v>25</v>
      </c>
      <c r="F134" s="12">
        <v>150</v>
      </c>
      <c r="G134" s="12">
        <v>10</v>
      </c>
      <c r="H134" s="12">
        <v>200</v>
      </c>
      <c r="I134" s="36"/>
      <c r="J134" s="36"/>
      <c r="K134" s="36"/>
      <c r="L134" s="36"/>
      <c r="M134" s="36"/>
      <c r="N134" s="36"/>
      <c r="O134" s="13"/>
      <c r="P134" s="12">
        <f t="shared" si="18"/>
        <v>0</v>
      </c>
      <c r="Q134" s="12">
        <f t="shared" si="19"/>
        <v>0</v>
      </c>
      <c r="R134" s="14"/>
      <c r="S134" s="15">
        <v>0.04</v>
      </c>
      <c r="T134" s="15">
        <f t="shared" si="20"/>
        <v>0</v>
      </c>
    </row>
    <row r="135" spans="1:22" x14ac:dyDescent="0.2">
      <c r="A135" s="36" t="s">
        <v>257</v>
      </c>
      <c r="B135" s="36" t="s">
        <v>124</v>
      </c>
      <c r="C135" s="36">
        <v>90445200</v>
      </c>
      <c r="D135" s="36" t="s">
        <v>277</v>
      </c>
      <c r="E135" s="12">
        <v>25</v>
      </c>
      <c r="F135" s="12">
        <v>150</v>
      </c>
      <c r="G135" s="12">
        <v>10</v>
      </c>
      <c r="H135" s="12">
        <v>200</v>
      </c>
      <c r="I135" s="36"/>
      <c r="J135" s="36"/>
      <c r="K135" s="36"/>
      <c r="L135" s="36"/>
      <c r="M135" s="36"/>
      <c r="N135" s="36"/>
      <c r="O135" s="13"/>
      <c r="P135" s="12">
        <f t="shared" si="18"/>
        <v>0</v>
      </c>
      <c r="Q135" s="12">
        <f t="shared" si="19"/>
        <v>0</v>
      </c>
      <c r="R135" s="14"/>
      <c r="S135" s="15">
        <v>0.04</v>
      </c>
      <c r="T135" s="15">
        <f t="shared" si="20"/>
        <v>0</v>
      </c>
    </row>
    <row r="136" spans="1:22" x14ac:dyDescent="0.2">
      <c r="A136" s="11" t="s">
        <v>125</v>
      </c>
      <c r="B136" s="11" t="s">
        <v>126</v>
      </c>
      <c r="C136" s="11" t="s">
        <v>125</v>
      </c>
      <c r="D136" s="11" t="s">
        <v>275</v>
      </c>
      <c r="E136" s="12">
        <v>25</v>
      </c>
      <c r="F136" s="12">
        <v>300</v>
      </c>
      <c r="G136" s="12">
        <v>10</v>
      </c>
      <c r="H136" s="12">
        <v>100</v>
      </c>
      <c r="I136" s="36"/>
      <c r="J136" s="36"/>
      <c r="K136" s="36"/>
      <c r="L136" s="36"/>
      <c r="M136" s="36"/>
      <c r="N136" s="36"/>
      <c r="O136" s="13"/>
      <c r="P136" s="12">
        <f t="shared" si="18"/>
        <v>0</v>
      </c>
      <c r="Q136" s="12">
        <f t="shared" si="19"/>
        <v>0</v>
      </c>
      <c r="R136" s="14"/>
      <c r="S136" s="15">
        <v>0.04</v>
      </c>
      <c r="T136" s="15">
        <f t="shared" si="20"/>
        <v>0</v>
      </c>
    </row>
    <row r="137" spans="1:22" x14ac:dyDescent="0.2">
      <c r="A137" s="36" t="s">
        <v>127</v>
      </c>
      <c r="B137" s="36" t="s">
        <v>126</v>
      </c>
      <c r="C137" s="36">
        <v>90445300</v>
      </c>
      <c r="D137" s="36" t="s">
        <v>277</v>
      </c>
      <c r="E137" s="12" t="s">
        <v>63</v>
      </c>
      <c r="F137" s="12">
        <v>300</v>
      </c>
      <c r="G137" s="12">
        <v>10</v>
      </c>
      <c r="H137" s="12">
        <v>100</v>
      </c>
      <c r="I137" s="42">
        <v>100</v>
      </c>
      <c r="J137" s="36"/>
      <c r="K137" s="36">
        <v>200</v>
      </c>
      <c r="L137" s="36">
        <v>300</v>
      </c>
      <c r="M137" s="36"/>
      <c r="N137" s="36"/>
      <c r="O137" s="13"/>
      <c r="P137" s="12">
        <f t="shared" si="18"/>
        <v>600</v>
      </c>
      <c r="Q137" s="12">
        <f t="shared" si="19"/>
        <v>6</v>
      </c>
      <c r="R137" s="14"/>
      <c r="S137" s="15">
        <v>0.04</v>
      </c>
      <c r="T137" s="15">
        <f t="shared" si="20"/>
        <v>0.24</v>
      </c>
    </row>
    <row r="138" spans="1:22" x14ac:dyDescent="0.2">
      <c r="A138" s="11" t="s">
        <v>128</v>
      </c>
      <c r="B138" s="11" t="s">
        <v>129</v>
      </c>
      <c r="C138" s="11" t="s">
        <v>128</v>
      </c>
      <c r="D138" s="11" t="s">
        <v>275</v>
      </c>
      <c r="E138" s="12">
        <v>25</v>
      </c>
      <c r="F138" s="12">
        <v>450</v>
      </c>
      <c r="G138" s="12">
        <v>10</v>
      </c>
      <c r="H138" s="12">
        <v>100</v>
      </c>
      <c r="I138" s="36"/>
      <c r="J138" s="36"/>
      <c r="K138" s="36"/>
      <c r="L138" s="36">
        <v>300</v>
      </c>
      <c r="M138" s="36"/>
      <c r="N138" s="36"/>
      <c r="O138" s="13"/>
      <c r="P138" s="12">
        <f t="shared" si="18"/>
        <v>300</v>
      </c>
      <c r="Q138" s="12">
        <f t="shared" si="19"/>
        <v>3</v>
      </c>
      <c r="R138" s="14"/>
      <c r="S138" s="15">
        <v>0.06</v>
      </c>
      <c r="T138" s="15">
        <f t="shared" si="20"/>
        <v>0.18</v>
      </c>
    </row>
    <row r="139" spans="1:22" x14ac:dyDescent="0.2">
      <c r="A139" s="36" t="s">
        <v>190</v>
      </c>
      <c r="B139" s="36" t="s">
        <v>129</v>
      </c>
      <c r="C139" s="36">
        <v>90445400</v>
      </c>
      <c r="D139" s="36" t="s">
        <v>277</v>
      </c>
      <c r="E139" s="12" t="s">
        <v>63</v>
      </c>
      <c r="F139" s="12">
        <v>450</v>
      </c>
      <c r="G139" s="12">
        <v>10</v>
      </c>
      <c r="H139" s="12">
        <v>100</v>
      </c>
      <c r="I139" s="36"/>
      <c r="J139" s="36"/>
      <c r="K139" s="36"/>
      <c r="L139" s="36">
        <v>300</v>
      </c>
      <c r="M139" s="36">
        <v>300</v>
      </c>
      <c r="N139" s="36"/>
      <c r="O139" s="13"/>
      <c r="P139" s="12">
        <f t="shared" si="18"/>
        <v>600</v>
      </c>
      <c r="Q139" s="12">
        <f t="shared" si="19"/>
        <v>6</v>
      </c>
      <c r="R139" s="14"/>
      <c r="S139" s="15">
        <v>0.06</v>
      </c>
      <c r="T139" s="15">
        <f t="shared" si="20"/>
        <v>0.36</v>
      </c>
    </row>
    <row r="140" spans="1:22" x14ac:dyDescent="0.2">
      <c r="A140" s="11" t="s">
        <v>130</v>
      </c>
      <c r="B140" s="11" t="s">
        <v>131</v>
      </c>
      <c r="C140" s="11" t="s">
        <v>130</v>
      </c>
      <c r="D140" s="11" t="s">
        <v>275</v>
      </c>
      <c r="E140" s="12">
        <v>25</v>
      </c>
      <c r="F140" s="12">
        <v>600</v>
      </c>
      <c r="G140" s="12">
        <v>10</v>
      </c>
      <c r="H140" s="12">
        <v>50</v>
      </c>
      <c r="I140" s="36"/>
      <c r="J140" s="36"/>
      <c r="K140" s="36"/>
      <c r="L140" s="36"/>
      <c r="M140" s="36"/>
      <c r="N140" s="36"/>
      <c r="O140" s="13"/>
      <c r="P140" s="12">
        <f t="shared" si="18"/>
        <v>0</v>
      </c>
      <c r="Q140" s="12">
        <f t="shared" si="19"/>
        <v>0</v>
      </c>
      <c r="R140" s="14"/>
      <c r="S140" s="15">
        <v>0.04</v>
      </c>
      <c r="T140" s="15">
        <f t="shared" si="20"/>
        <v>0</v>
      </c>
    </row>
    <row r="141" spans="1:22" x14ac:dyDescent="0.2">
      <c r="A141" s="36" t="s">
        <v>211</v>
      </c>
      <c r="B141" s="36" t="s">
        <v>131</v>
      </c>
      <c r="C141" s="36">
        <v>90445600</v>
      </c>
      <c r="D141" s="36" t="s">
        <v>277</v>
      </c>
      <c r="E141" s="12">
        <v>25</v>
      </c>
      <c r="F141" s="12">
        <v>600</v>
      </c>
      <c r="G141" s="12">
        <v>10</v>
      </c>
      <c r="H141" s="12">
        <v>50</v>
      </c>
      <c r="I141" s="36"/>
      <c r="J141" s="36"/>
      <c r="K141" s="36"/>
      <c r="L141" s="36"/>
      <c r="M141" s="36"/>
      <c r="N141" s="36"/>
      <c r="O141" s="13"/>
      <c r="P141" s="12">
        <f t="shared" si="18"/>
        <v>0</v>
      </c>
      <c r="Q141" s="12">
        <f t="shared" si="19"/>
        <v>0</v>
      </c>
      <c r="R141" s="14"/>
      <c r="S141" s="15">
        <v>0.04</v>
      </c>
      <c r="T141" s="15">
        <f t="shared" si="20"/>
        <v>0</v>
      </c>
    </row>
    <row r="142" spans="1:22" x14ac:dyDescent="0.2">
      <c r="A142" s="11" t="s">
        <v>162</v>
      </c>
      <c r="B142" s="11" t="s">
        <v>163</v>
      </c>
      <c r="C142" s="11" t="s">
        <v>162</v>
      </c>
      <c r="D142" s="11" t="s">
        <v>275</v>
      </c>
      <c r="E142" s="12">
        <v>25</v>
      </c>
      <c r="F142" s="12">
        <v>750</v>
      </c>
      <c r="G142" s="12">
        <v>10</v>
      </c>
      <c r="H142" s="12">
        <v>50</v>
      </c>
      <c r="I142" s="36"/>
      <c r="J142" s="36"/>
      <c r="K142" s="36"/>
      <c r="L142" s="36"/>
      <c r="M142" s="36"/>
      <c r="N142" s="36"/>
      <c r="O142" s="13"/>
      <c r="P142" s="12">
        <f t="shared" si="18"/>
        <v>0</v>
      </c>
      <c r="Q142" s="12">
        <f t="shared" si="19"/>
        <v>0</v>
      </c>
      <c r="R142" s="14"/>
      <c r="S142" s="15">
        <v>0.04</v>
      </c>
      <c r="T142" s="15">
        <f t="shared" si="20"/>
        <v>0</v>
      </c>
    </row>
    <row r="143" spans="1:22" x14ac:dyDescent="0.2">
      <c r="A143" s="36" t="s">
        <v>218</v>
      </c>
      <c r="B143" s="36" t="s">
        <v>163</v>
      </c>
      <c r="C143" s="31" t="s">
        <v>219</v>
      </c>
      <c r="D143" s="36" t="s">
        <v>277</v>
      </c>
      <c r="E143" s="12">
        <v>25</v>
      </c>
      <c r="F143" s="12">
        <v>750</v>
      </c>
      <c r="G143" s="12">
        <v>10</v>
      </c>
      <c r="H143" s="12">
        <v>50</v>
      </c>
      <c r="I143" s="36"/>
      <c r="J143" s="36"/>
      <c r="K143" s="36"/>
      <c r="L143" s="36"/>
      <c r="M143" s="36"/>
      <c r="N143" s="36"/>
      <c r="O143" s="13"/>
      <c r="P143" s="12">
        <f t="shared" si="18"/>
        <v>0</v>
      </c>
      <c r="Q143" s="12">
        <f t="shared" si="19"/>
        <v>0</v>
      </c>
      <c r="R143" s="14"/>
      <c r="S143" s="15">
        <v>0.04</v>
      </c>
      <c r="T143" s="15">
        <f t="shared" si="20"/>
        <v>0</v>
      </c>
    </row>
    <row r="144" spans="1:22" x14ac:dyDescent="0.2">
      <c r="A144" s="11" t="s">
        <v>132</v>
      </c>
      <c r="B144" s="11" t="s">
        <v>133</v>
      </c>
      <c r="C144" s="11" t="s">
        <v>132</v>
      </c>
      <c r="D144" s="11" t="s">
        <v>275</v>
      </c>
      <c r="E144" s="12">
        <v>25</v>
      </c>
      <c r="F144" s="12">
        <v>900</v>
      </c>
      <c r="G144" s="12">
        <v>10</v>
      </c>
      <c r="H144" s="12">
        <v>50</v>
      </c>
      <c r="I144" s="36"/>
      <c r="J144" s="36"/>
      <c r="K144" s="36"/>
      <c r="L144" s="36"/>
      <c r="M144" s="36"/>
      <c r="N144" s="36"/>
      <c r="O144" s="13"/>
      <c r="P144" s="12">
        <f t="shared" si="18"/>
        <v>0</v>
      </c>
      <c r="Q144" s="12">
        <f t="shared" si="19"/>
        <v>0</v>
      </c>
      <c r="R144" s="14"/>
      <c r="S144" s="15">
        <v>0.06</v>
      </c>
      <c r="T144" s="15">
        <f t="shared" si="20"/>
        <v>0</v>
      </c>
    </row>
    <row r="145" spans="1:22" x14ac:dyDescent="0.2">
      <c r="A145" s="36" t="s">
        <v>264</v>
      </c>
      <c r="B145" s="36" t="s">
        <v>133</v>
      </c>
      <c r="C145" s="31" t="s">
        <v>265</v>
      </c>
      <c r="D145" s="36" t="s">
        <v>277</v>
      </c>
      <c r="E145" s="12">
        <v>25</v>
      </c>
      <c r="F145" s="12">
        <v>900</v>
      </c>
      <c r="G145" s="12">
        <v>10</v>
      </c>
      <c r="H145" s="12">
        <v>50</v>
      </c>
      <c r="I145" s="36"/>
      <c r="J145" s="36"/>
      <c r="K145" s="36"/>
      <c r="L145" s="36"/>
      <c r="M145" s="36"/>
      <c r="N145" s="36"/>
      <c r="O145" s="13"/>
      <c r="P145" s="12">
        <f t="shared" si="18"/>
        <v>0</v>
      </c>
      <c r="Q145" s="12">
        <f t="shared" si="19"/>
        <v>0</v>
      </c>
      <c r="R145" s="14"/>
      <c r="S145" s="15">
        <v>0.06</v>
      </c>
      <c r="T145" s="15">
        <f t="shared" si="20"/>
        <v>0</v>
      </c>
    </row>
    <row r="146" spans="1:22" x14ac:dyDescent="0.2">
      <c r="A146" s="11" t="s">
        <v>134</v>
      </c>
      <c r="B146" s="11" t="s">
        <v>135</v>
      </c>
      <c r="C146" s="11" t="s">
        <v>134</v>
      </c>
      <c r="D146" s="11" t="s">
        <v>275</v>
      </c>
      <c r="E146" s="12">
        <v>25</v>
      </c>
      <c r="F146" s="12">
        <v>1200</v>
      </c>
      <c r="G146" s="12">
        <v>10</v>
      </c>
      <c r="H146" s="12">
        <v>50</v>
      </c>
      <c r="I146" s="36"/>
      <c r="J146" s="36"/>
      <c r="K146" s="36">
        <v>500</v>
      </c>
      <c r="L146" s="36"/>
      <c r="M146" s="36">
        <v>200</v>
      </c>
      <c r="N146" s="36"/>
      <c r="O146" s="13"/>
      <c r="P146" s="12">
        <f t="shared" si="18"/>
        <v>700</v>
      </c>
      <c r="Q146" s="12">
        <f t="shared" si="19"/>
        <v>14</v>
      </c>
      <c r="R146" s="14"/>
      <c r="S146" s="15">
        <v>0.08</v>
      </c>
      <c r="T146" s="15">
        <f t="shared" si="20"/>
        <v>1.1200000000000001</v>
      </c>
    </row>
    <row r="147" spans="1:22" x14ac:dyDescent="0.2">
      <c r="A147" s="11" t="s">
        <v>238</v>
      </c>
      <c r="B147" s="11" t="s">
        <v>239</v>
      </c>
      <c r="C147" s="11" t="s">
        <v>238</v>
      </c>
      <c r="D147" s="11" t="s">
        <v>275</v>
      </c>
      <c r="E147" s="12">
        <v>25</v>
      </c>
      <c r="F147" s="12">
        <v>1524</v>
      </c>
      <c r="G147" s="12">
        <v>10</v>
      </c>
      <c r="H147" s="12">
        <v>50</v>
      </c>
      <c r="I147" s="36"/>
      <c r="J147" s="36"/>
      <c r="K147" s="36"/>
      <c r="L147" s="36"/>
      <c r="M147" s="36"/>
      <c r="N147" s="36"/>
      <c r="O147" s="13"/>
      <c r="P147" s="12">
        <f t="shared" si="18"/>
        <v>0</v>
      </c>
      <c r="Q147" s="12">
        <f t="shared" si="19"/>
        <v>0</v>
      </c>
      <c r="R147" s="14"/>
      <c r="S147" s="15">
        <v>0.08</v>
      </c>
      <c r="T147" s="15">
        <f t="shared" si="20"/>
        <v>0</v>
      </c>
    </row>
    <row r="148" spans="1:22" x14ac:dyDescent="0.2">
      <c r="A148" s="11" t="s">
        <v>164</v>
      </c>
      <c r="B148" s="11" t="s">
        <v>165</v>
      </c>
      <c r="C148" s="11" t="s">
        <v>164</v>
      </c>
      <c r="D148" s="11" t="s">
        <v>275</v>
      </c>
      <c r="E148" s="12">
        <v>25</v>
      </c>
      <c r="F148" s="12">
        <v>1800</v>
      </c>
      <c r="G148" s="12">
        <v>10</v>
      </c>
      <c r="H148" s="12">
        <v>50</v>
      </c>
      <c r="I148" s="36"/>
      <c r="J148" s="36"/>
      <c r="K148" s="36"/>
      <c r="L148" s="36"/>
      <c r="M148" s="36"/>
      <c r="N148" s="36"/>
      <c r="O148" s="13"/>
      <c r="P148" s="12">
        <f t="shared" si="18"/>
        <v>0</v>
      </c>
      <c r="Q148" s="12">
        <f t="shared" si="19"/>
        <v>0</v>
      </c>
      <c r="R148" s="14"/>
      <c r="S148" s="15">
        <v>0.12</v>
      </c>
      <c r="T148" s="15">
        <f t="shared" si="20"/>
        <v>0</v>
      </c>
    </row>
    <row r="149" spans="1:22" x14ac:dyDescent="0.2">
      <c r="A149" s="36" t="s">
        <v>227</v>
      </c>
      <c r="B149" s="36" t="s">
        <v>165</v>
      </c>
      <c r="C149" s="36">
        <v>90445900</v>
      </c>
      <c r="D149" s="36" t="s">
        <v>277</v>
      </c>
      <c r="E149" s="12">
        <v>25</v>
      </c>
      <c r="F149" s="12">
        <v>1800</v>
      </c>
      <c r="G149" s="12">
        <v>10</v>
      </c>
      <c r="H149" s="12">
        <v>50</v>
      </c>
      <c r="I149" s="36"/>
      <c r="J149" s="36"/>
      <c r="K149" s="36"/>
      <c r="L149" s="36"/>
      <c r="M149" s="36"/>
      <c r="N149" s="36"/>
      <c r="O149" s="13"/>
      <c r="P149" s="12">
        <f t="shared" si="18"/>
        <v>0</v>
      </c>
      <c r="Q149" s="12">
        <f t="shared" si="19"/>
        <v>0</v>
      </c>
      <c r="R149" s="14"/>
      <c r="S149" s="15">
        <v>0.12</v>
      </c>
      <c r="T149" s="15">
        <f t="shared" si="20"/>
        <v>0</v>
      </c>
      <c r="U149" s="43"/>
    </row>
    <row r="150" spans="1:22" x14ac:dyDescent="0.2">
      <c r="A150" s="36" t="s">
        <v>301</v>
      </c>
      <c r="B150" s="36" t="s">
        <v>302</v>
      </c>
      <c r="C150" s="36">
        <v>90446000</v>
      </c>
      <c r="D150" s="36" t="s">
        <v>277</v>
      </c>
      <c r="E150" s="12">
        <v>25</v>
      </c>
      <c r="F150" s="12">
        <v>2400</v>
      </c>
      <c r="G150" s="12">
        <v>10</v>
      </c>
      <c r="H150" s="12">
        <v>50</v>
      </c>
      <c r="I150" s="36"/>
      <c r="J150" s="36"/>
      <c r="K150" s="36"/>
      <c r="L150" s="36"/>
      <c r="M150" s="36"/>
      <c r="N150" s="36"/>
      <c r="O150" s="13"/>
      <c r="P150" s="12">
        <f t="shared" si="18"/>
        <v>0</v>
      </c>
      <c r="Q150" s="12">
        <f t="shared" si="19"/>
        <v>0</v>
      </c>
      <c r="R150" s="14"/>
      <c r="S150" s="15">
        <v>0.12</v>
      </c>
      <c r="T150" s="15">
        <f t="shared" si="20"/>
        <v>0</v>
      </c>
      <c r="U150" s="43">
        <f>SUM(T134:T150)</f>
        <v>1.9000000000000001</v>
      </c>
      <c r="V150" s="3">
        <f>U150*100/$U$151</f>
        <v>1.5886287625418063</v>
      </c>
    </row>
    <row r="151" spans="1:22" x14ac:dyDescent="0.2">
      <c r="A151" s="313"/>
      <c r="B151" s="313"/>
      <c r="C151" s="313"/>
      <c r="D151" s="313"/>
      <c r="E151" s="313"/>
      <c r="F151" s="313"/>
      <c r="G151" s="313"/>
      <c r="H151" s="314"/>
      <c r="I151" s="36">
        <f>SUBTOTAL(9,I5:I150)</f>
        <v>6410</v>
      </c>
      <c r="J151" s="36">
        <f t="shared" ref="J151" si="21">SUBTOTAL(9,J5:J150)</f>
        <v>32150</v>
      </c>
      <c r="K151" s="36">
        <f>SUBTOTAL(9,K5:K150)</f>
        <v>51515</v>
      </c>
      <c r="L151" s="36">
        <f t="shared" ref="L151:O151" si="22">SUBTOTAL(9,L5:L150)</f>
        <v>54700</v>
      </c>
      <c r="M151" s="36">
        <f t="shared" si="22"/>
        <v>36000</v>
      </c>
      <c r="N151" s="36">
        <f t="shared" ref="N151" si="23">SUBTOTAL(9,N5:N150)</f>
        <v>31420</v>
      </c>
      <c r="O151" s="36">
        <f t="shared" si="22"/>
        <v>0</v>
      </c>
      <c r="P151" s="36">
        <f>SUBTOTAL(9,P5:P150)</f>
        <v>212195</v>
      </c>
      <c r="Q151" s="36">
        <f>SUBTOTAL(9,Q5:Q150)</f>
        <v>2146</v>
      </c>
      <c r="R151" s="32"/>
      <c r="S151" s="12"/>
      <c r="T151" s="36">
        <f>SUBTOTAL(9,T5:T150)</f>
        <v>119.60000000000002</v>
      </c>
      <c r="U151" s="3">
        <f>SUM(U5:U150)</f>
        <v>119.59999999999998</v>
      </c>
      <c r="V151" s="3">
        <f>SUM(V5:V150)</f>
        <v>100.00000000000001</v>
      </c>
    </row>
    <row r="152" spans="1:22" x14ac:dyDescent="0.2">
      <c r="A152" s="312"/>
      <c r="B152" s="313"/>
      <c r="C152" s="313"/>
      <c r="D152" s="313"/>
      <c r="E152" s="313"/>
      <c r="F152" s="313"/>
      <c r="G152" s="313"/>
      <c r="H152" s="314"/>
      <c r="I152" s="36">
        <v>75</v>
      </c>
      <c r="J152" s="36">
        <v>279</v>
      </c>
      <c r="K152" s="36">
        <v>440</v>
      </c>
      <c r="L152" s="36">
        <v>576</v>
      </c>
      <c r="M152" s="36">
        <v>417</v>
      </c>
      <c r="N152" s="36">
        <v>359</v>
      </c>
      <c r="O152" s="36"/>
      <c r="P152" s="36"/>
      <c r="Q152" s="36">
        <f>SUM(I152:O152)</f>
        <v>2146</v>
      </c>
      <c r="T152" s="3">
        <f>T151/30</f>
        <v>3.9866666666666672</v>
      </c>
    </row>
    <row r="153" spans="1:22" x14ac:dyDescent="0.2">
      <c r="A153" s="312"/>
      <c r="B153" s="313"/>
      <c r="C153" s="313"/>
      <c r="D153" s="313"/>
      <c r="E153" s="313"/>
      <c r="F153" s="313"/>
      <c r="G153" s="313"/>
      <c r="H153" s="314"/>
      <c r="I153" s="36">
        <v>5.65</v>
      </c>
      <c r="J153" s="36">
        <v>13.79</v>
      </c>
      <c r="K153" s="36">
        <v>24.78</v>
      </c>
      <c r="L153" s="36">
        <v>30.8</v>
      </c>
      <c r="M153" s="36">
        <v>24.3</v>
      </c>
      <c r="N153" s="36">
        <v>20.28</v>
      </c>
      <c r="O153" s="36"/>
      <c r="P153" s="36"/>
      <c r="Q153" s="33">
        <f>SUM(I153:O153)</f>
        <v>119.6</v>
      </c>
    </row>
    <row r="154" spans="1:22" x14ac:dyDescent="0.2">
      <c r="A154" s="34"/>
      <c r="B154" s="34"/>
      <c r="C154" s="34"/>
      <c r="D154" s="34"/>
      <c r="E154" s="34"/>
      <c r="F154" s="34"/>
      <c r="G154" s="34"/>
      <c r="H154" s="34"/>
    </row>
    <row r="155" spans="1:22" x14ac:dyDescent="0.2">
      <c r="A155" s="28" t="s">
        <v>136</v>
      </c>
      <c r="B155" s="28" t="s">
        <v>136</v>
      </c>
      <c r="C155" s="30"/>
      <c r="D155" s="30"/>
      <c r="E155" s="8" t="s">
        <v>10</v>
      </c>
      <c r="F155" s="8" t="s">
        <v>137</v>
      </c>
      <c r="G155" s="300" t="s">
        <v>138</v>
      </c>
      <c r="H155" s="301"/>
      <c r="I155" s="20"/>
      <c r="J155" s="20"/>
      <c r="K155" s="20"/>
      <c r="L155" s="20"/>
      <c r="M155" s="20"/>
      <c r="N155" s="20"/>
      <c r="O155" s="20"/>
      <c r="P155" s="12"/>
      <c r="Q155" s="12"/>
      <c r="R155" s="35"/>
      <c r="S155" s="12"/>
      <c r="T155" s="15"/>
    </row>
    <row r="156" spans="1:22" x14ac:dyDescent="0.2">
      <c r="A156" s="36"/>
      <c r="B156" s="36"/>
      <c r="C156" s="36"/>
      <c r="D156" s="36"/>
      <c r="E156" s="8"/>
      <c r="F156" s="8"/>
      <c r="G156" s="8" t="s">
        <v>139</v>
      </c>
      <c r="H156" s="8" t="s">
        <v>140</v>
      </c>
      <c r="I156" s="8" t="s">
        <v>140</v>
      </c>
      <c r="J156" s="8" t="s">
        <v>140</v>
      </c>
      <c r="K156" s="8" t="s">
        <v>140</v>
      </c>
      <c r="L156" s="8" t="s">
        <v>140</v>
      </c>
      <c r="M156" s="8" t="s">
        <v>140</v>
      </c>
      <c r="N156" s="8" t="s">
        <v>140</v>
      </c>
      <c r="O156" s="8" t="s">
        <v>140</v>
      </c>
      <c r="P156" s="36" t="s">
        <v>140</v>
      </c>
      <c r="Q156" s="36" t="s">
        <v>12</v>
      </c>
      <c r="R156" s="37"/>
      <c r="S156" s="12"/>
      <c r="T156" s="15"/>
    </row>
    <row r="157" spans="1:22" x14ac:dyDescent="0.2">
      <c r="A157" s="38" t="s">
        <v>142</v>
      </c>
      <c r="B157" s="38" t="s">
        <v>143</v>
      </c>
      <c r="C157" s="38" t="s">
        <v>142</v>
      </c>
      <c r="D157" s="38" t="s">
        <v>142</v>
      </c>
      <c r="E157" s="12">
        <v>13</v>
      </c>
      <c r="F157" s="12">
        <v>25</v>
      </c>
      <c r="G157" s="12">
        <v>5</v>
      </c>
      <c r="H157" s="12">
        <v>125</v>
      </c>
      <c r="I157" s="12"/>
      <c r="J157" s="12"/>
      <c r="K157" s="12"/>
      <c r="L157" s="12"/>
      <c r="M157" s="12"/>
      <c r="N157" s="12"/>
      <c r="O157" s="12"/>
      <c r="P157" s="12">
        <f>SUM(I157:O157)</f>
        <v>0</v>
      </c>
      <c r="Q157" s="12">
        <f>$P157/$H157</f>
        <v>0</v>
      </c>
      <c r="R157" s="39"/>
      <c r="S157" s="15">
        <v>0.09</v>
      </c>
      <c r="T157" s="15">
        <f>$Q157*$S157</f>
        <v>0</v>
      </c>
    </row>
    <row r="158" spans="1:22" x14ac:dyDescent="0.2">
      <c r="A158" s="38" t="s">
        <v>144</v>
      </c>
      <c r="B158" s="38" t="s">
        <v>145</v>
      </c>
      <c r="C158" s="38" t="s">
        <v>144</v>
      </c>
      <c r="D158" s="38" t="s">
        <v>144</v>
      </c>
      <c r="E158" s="12">
        <v>19</v>
      </c>
      <c r="F158" s="12">
        <v>25</v>
      </c>
      <c r="G158" s="12">
        <v>5</v>
      </c>
      <c r="H158" s="12">
        <v>125</v>
      </c>
      <c r="I158" s="12"/>
      <c r="J158" s="12"/>
      <c r="K158" s="12"/>
      <c r="L158" s="12"/>
      <c r="M158" s="12"/>
      <c r="N158" s="12"/>
      <c r="O158" s="12"/>
      <c r="P158" s="12">
        <f>SUM(I158:O158)</f>
        <v>0</v>
      </c>
      <c r="Q158" s="12">
        <f>$P158/$H158</f>
        <v>0</v>
      </c>
      <c r="R158" s="39"/>
      <c r="S158" s="15">
        <v>0.15</v>
      </c>
      <c r="T158" s="15">
        <f>$Q158*$S158</f>
        <v>0</v>
      </c>
    </row>
    <row r="159" spans="1:22" x14ac:dyDescent="0.2">
      <c r="B159" s="3"/>
      <c r="I159" s="36">
        <f t="shared" ref="I159:O159" si="24">SUM(I157:I158)</f>
        <v>0</v>
      </c>
      <c r="J159" s="36">
        <f t="shared" si="24"/>
        <v>0</v>
      </c>
      <c r="K159" s="36">
        <f t="shared" si="24"/>
        <v>0</v>
      </c>
      <c r="L159" s="36">
        <f t="shared" si="24"/>
        <v>0</v>
      </c>
      <c r="M159" s="36">
        <f t="shared" si="24"/>
        <v>0</v>
      </c>
      <c r="N159" s="36">
        <f t="shared" ref="N159" si="25">SUM(N157:N158)</f>
        <v>0</v>
      </c>
      <c r="O159" s="36">
        <f t="shared" si="24"/>
        <v>0</v>
      </c>
      <c r="P159" s="36">
        <f>SUBTOTAL(9,P157:P158)</f>
        <v>0</v>
      </c>
      <c r="Q159" s="36">
        <f>SUBTOTAL(9,Q157:Q158)</f>
        <v>0</v>
      </c>
      <c r="R159" s="37"/>
      <c r="S159" s="12"/>
      <c r="T159" s="33">
        <f>SUBTOTAL(9,T157:T158)</f>
        <v>0</v>
      </c>
    </row>
    <row r="160" spans="1:22" x14ac:dyDescent="0.2">
      <c r="B160" s="3"/>
      <c r="I160" s="40"/>
      <c r="J160" s="40"/>
      <c r="K160" s="40"/>
      <c r="L160" s="40"/>
      <c r="M160" s="40"/>
      <c r="N160" s="40"/>
      <c r="O160" s="40"/>
      <c r="P160" s="36">
        <v>0</v>
      </c>
      <c r="Q160" s="36">
        <v>0</v>
      </c>
      <c r="R160" s="35"/>
      <c r="S160" s="12"/>
      <c r="T160" s="33">
        <v>0</v>
      </c>
    </row>
  </sheetData>
  <autoFilter ref="D3:D153"/>
  <mergeCells count="10">
    <mergeCell ref="P3:Q3"/>
    <mergeCell ref="S3:T3"/>
    <mergeCell ref="A117:B117"/>
    <mergeCell ref="A2:D2"/>
    <mergeCell ref="A151:H151"/>
    <mergeCell ref="A152:H152"/>
    <mergeCell ref="A153:H153"/>
    <mergeCell ref="G155:H155"/>
    <mergeCell ref="A1:D1"/>
    <mergeCell ref="G3:H3"/>
  </mergeCells>
  <conditionalFormatting sqref="P5:P150">
    <cfRule type="cellIs" dxfId="11" priority="2" operator="greaterThan">
      <formula>10000</formula>
    </cfRule>
  </conditionalFormatting>
  <conditionalFormatting sqref="P118:P150">
    <cfRule type="cellIs" dxfId="10" priority="7" operator="greaterThan">
      <formula>2000</formula>
    </cfRule>
  </conditionalFormatting>
  <conditionalFormatting sqref="T5:T116">
    <cfRule type="cellIs" dxfId="9" priority="1" operator="greaterThan">
      <formula>10</formula>
    </cfRule>
  </conditionalFormatting>
  <pageMargins left="0.25" right="0.25" top="0.75" bottom="0.75" header="0.3" footer="0.3"/>
  <pageSetup paperSize="9" scale="73" fitToHeight="0" orientation="landscape" r:id="rId1"/>
  <headerFooter alignWithMargins="0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7">
    <pageSetUpPr fitToPage="1"/>
  </sheetPr>
  <dimension ref="A1:U160"/>
  <sheetViews>
    <sheetView zoomScaleNormal="100" workbookViewId="0">
      <pane xSplit="4" ySplit="4" topLeftCell="E5" activePane="bottomRight" state="frozen"/>
      <selection pane="topRight" activeCell="D1" sqref="D1"/>
      <selection pane="bottomLeft" activeCell="A4" sqref="A4"/>
      <selection pane="bottomRight" activeCell="E5" sqref="E5"/>
    </sheetView>
  </sheetViews>
  <sheetFormatPr defaultColWidth="9.140625" defaultRowHeight="12.75" x14ac:dyDescent="0.2"/>
  <cols>
    <col min="1" max="1" width="12.5703125" style="3" customWidth="1"/>
    <col min="2" max="2" width="14" style="41" customWidth="1"/>
    <col min="3" max="3" width="14" style="3" bestFit="1" customWidth="1"/>
    <col min="4" max="4" width="12.28515625" style="3" customWidth="1"/>
    <col min="5" max="5" width="7.85546875" style="3" customWidth="1"/>
    <col min="6" max="6" width="8.5703125" style="3" customWidth="1"/>
    <col min="7" max="7" width="6.140625" style="3" customWidth="1"/>
    <col min="8" max="8" width="6.42578125" style="3" customWidth="1"/>
    <col min="9" max="13" width="10.140625" style="3" customWidth="1"/>
    <col min="14" max="14" width="8.28515625" style="3" customWidth="1"/>
    <col min="15" max="15" width="10.7109375" style="3" bestFit="1" customWidth="1"/>
    <col min="16" max="16" width="8.28515625" style="3" bestFit="1" customWidth="1"/>
    <col min="17" max="18" width="9.42578125" style="3" customWidth="1"/>
    <col min="19" max="19" width="9.28515625" style="3" customWidth="1"/>
    <col min="20" max="16384" width="9.140625" style="3"/>
  </cols>
  <sheetData>
    <row r="1" spans="1:19" x14ac:dyDescent="0.2">
      <c r="A1" s="315" t="s">
        <v>281</v>
      </c>
      <c r="B1" s="315"/>
      <c r="C1" s="315"/>
      <c r="D1" s="315"/>
      <c r="I1" s="46" t="s">
        <v>292</v>
      </c>
      <c r="J1" s="46" t="s">
        <v>303</v>
      </c>
      <c r="K1" s="46" t="s">
        <v>303</v>
      </c>
      <c r="L1" s="46" t="s">
        <v>307</v>
      </c>
      <c r="M1" s="46"/>
    </row>
    <row r="2" spans="1:19" x14ac:dyDescent="0.2">
      <c r="A2" s="316" t="s">
        <v>306</v>
      </c>
      <c r="B2" s="317"/>
      <c r="C2" s="317"/>
      <c r="D2" s="317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30"/>
    </row>
    <row r="3" spans="1:19" x14ac:dyDescent="0.2">
      <c r="A3" s="4" t="s">
        <v>0</v>
      </c>
      <c r="B3" s="4" t="s">
        <v>1</v>
      </c>
      <c r="C3" s="4" t="s">
        <v>2</v>
      </c>
      <c r="D3" s="4" t="s">
        <v>274</v>
      </c>
      <c r="E3" s="4" t="s">
        <v>3</v>
      </c>
      <c r="F3" s="4" t="s">
        <v>4</v>
      </c>
      <c r="G3" s="300" t="s">
        <v>5</v>
      </c>
      <c r="H3" s="301"/>
      <c r="I3" s="5">
        <v>22225</v>
      </c>
      <c r="J3" s="50" t="s">
        <v>286</v>
      </c>
      <c r="K3" s="50" t="s">
        <v>288</v>
      </c>
      <c r="L3" s="50" t="s">
        <v>290</v>
      </c>
      <c r="M3" s="50" t="s">
        <v>304</v>
      </c>
      <c r="N3" s="5"/>
      <c r="O3" s="300" t="s">
        <v>6</v>
      </c>
      <c r="P3" s="301"/>
      <c r="Q3" s="6"/>
      <c r="R3" s="300" t="s">
        <v>7</v>
      </c>
      <c r="S3" s="301"/>
    </row>
    <row r="4" spans="1:19" x14ac:dyDescent="0.2">
      <c r="A4" s="37" t="s">
        <v>8</v>
      </c>
      <c r="B4" s="37"/>
      <c r="C4" s="49"/>
      <c r="D4" s="49"/>
      <c r="E4" s="7" t="s">
        <v>9</v>
      </c>
      <c r="F4" s="36" t="s">
        <v>10</v>
      </c>
      <c r="G4" s="8" t="s">
        <v>11</v>
      </c>
      <c r="H4" s="8" t="s">
        <v>12</v>
      </c>
      <c r="I4" s="36" t="s">
        <v>283</v>
      </c>
      <c r="J4" s="36" t="s">
        <v>287</v>
      </c>
      <c r="K4" s="36" t="s">
        <v>289</v>
      </c>
      <c r="L4" s="36" t="s">
        <v>291</v>
      </c>
      <c r="M4" s="36" t="s">
        <v>305</v>
      </c>
      <c r="N4" s="36"/>
      <c r="O4" s="8" t="s">
        <v>13</v>
      </c>
      <c r="P4" s="8" t="s">
        <v>12</v>
      </c>
      <c r="Q4" s="9"/>
      <c r="R4" s="10" t="s">
        <v>14</v>
      </c>
      <c r="S4" s="10" t="s">
        <v>15</v>
      </c>
    </row>
    <row r="5" spans="1:19" x14ac:dyDescent="0.2">
      <c r="A5" s="11" t="s">
        <v>146</v>
      </c>
      <c r="B5" s="11" t="s">
        <v>147</v>
      </c>
      <c r="C5" s="11" t="s">
        <v>146</v>
      </c>
      <c r="D5" s="11" t="s">
        <v>275</v>
      </c>
      <c r="E5" s="12">
        <v>15</v>
      </c>
      <c r="F5" s="12">
        <v>1800</v>
      </c>
      <c r="G5" s="12">
        <v>10</v>
      </c>
      <c r="H5" s="12">
        <v>50</v>
      </c>
      <c r="I5" s="36">
        <v>100</v>
      </c>
      <c r="J5" s="36"/>
      <c r="K5" s="36"/>
      <c r="L5" s="36"/>
      <c r="M5" s="36"/>
      <c r="N5" s="13"/>
      <c r="O5" s="12">
        <f t="shared" ref="O5:O20" si="0">SUM(I5:N5)</f>
        <v>100</v>
      </c>
      <c r="P5" s="12">
        <f t="shared" ref="P5:P20" si="1">$O5/$H5</f>
        <v>2</v>
      </c>
      <c r="Q5" s="14">
        <f t="shared" ref="Q5:Q20" si="2">O5*F5</f>
        <v>180000</v>
      </c>
      <c r="R5" s="15">
        <v>0.06</v>
      </c>
      <c r="S5" s="15">
        <f t="shared" ref="S5:S20" si="3">$P5*$R5</f>
        <v>0.12</v>
      </c>
    </row>
    <row r="6" spans="1:19" x14ac:dyDescent="0.2">
      <c r="A6" s="16" t="s">
        <v>244</v>
      </c>
      <c r="B6" s="16" t="s">
        <v>147</v>
      </c>
      <c r="C6" s="16" t="s">
        <v>245</v>
      </c>
      <c r="D6" s="16" t="s">
        <v>276</v>
      </c>
      <c r="E6" s="12">
        <v>15</v>
      </c>
      <c r="F6" s="12">
        <v>1800</v>
      </c>
      <c r="G6" s="12">
        <v>10</v>
      </c>
      <c r="H6" s="12">
        <v>50</v>
      </c>
      <c r="I6" s="36"/>
      <c r="J6" s="36"/>
      <c r="K6" s="36"/>
      <c r="L6" s="36"/>
      <c r="M6" s="36"/>
      <c r="N6" s="13"/>
      <c r="O6" s="12">
        <f t="shared" si="0"/>
        <v>0</v>
      </c>
      <c r="P6" s="12">
        <f t="shared" si="1"/>
        <v>0</v>
      </c>
      <c r="Q6" s="14">
        <f t="shared" si="2"/>
        <v>0</v>
      </c>
      <c r="R6" s="15">
        <v>0.06</v>
      </c>
      <c r="S6" s="15">
        <f t="shared" si="3"/>
        <v>0</v>
      </c>
    </row>
    <row r="7" spans="1:19" x14ac:dyDescent="0.2">
      <c r="A7" s="11" t="s">
        <v>148</v>
      </c>
      <c r="B7" s="11" t="s">
        <v>149</v>
      </c>
      <c r="C7" s="11" t="s">
        <v>148</v>
      </c>
      <c r="D7" s="11" t="s">
        <v>275</v>
      </c>
      <c r="E7" s="12">
        <v>15</v>
      </c>
      <c r="F7" s="12">
        <v>1524</v>
      </c>
      <c r="G7" s="12">
        <v>10</v>
      </c>
      <c r="H7" s="12">
        <v>50</v>
      </c>
      <c r="I7" s="36"/>
      <c r="J7" s="36"/>
      <c r="K7" s="36"/>
      <c r="L7" s="36"/>
      <c r="M7" s="36"/>
      <c r="N7" s="13"/>
      <c r="O7" s="12">
        <f t="shared" si="0"/>
        <v>0</v>
      </c>
      <c r="P7" s="12">
        <f t="shared" si="1"/>
        <v>0</v>
      </c>
      <c r="Q7" s="14">
        <f t="shared" si="2"/>
        <v>0</v>
      </c>
      <c r="R7" s="15">
        <v>0.05</v>
      </c>
      <c r="S7" s="15">
        <f t="shared" si="3"/>
        <v>0</v>
      </c>
    </row>
    <row r="8" spans="1:19" x14ac:dyDescent="0.2">
      <c r="A8" s="16" t="s">
        <v>246</v>
      </c>
      <c r="B8" s="16" t="s">
        <v>149</v>
      </c>
      <c r="C8" s="16" t="s">
        <v>247</v>
      </c>
      <c r="D8" s="16" t="s">
        <v>276</v>
      </c>
      <c r="E8" s="12">
        <v>15</v>
      </c>
      <c r="F8" s="12">
        <v>1500</v>
      </c>
      <c r="G8" s="12">
        <v>10</v>
      </c>
      <c r="H8" s="12">
        <v>50</v>
      </c>
      <c r="I8" s="36"/>
      <c r="J8" s="36"/>
      <c r="K8" s="36"/>
      <c r="L8" s="36"/>
      <c r="M8" s="36"/>
      <c r="N8" s="13"/>
      <c r="O8" s="12">
        <f t="shared" si="0"/>
        <v>0</v>
      </c>
      <c r="P8" s="12">
        <f t="shared" si="1"/>
        <v>0</v>
      </c>
      <c r="Q8" s="14">
        <f t="shared" si="2"/>
        <v>0</v>
      </c>
      <c r="R8" s="15">
        <v>0.05</v>
      </c>
      <c r="S8" s="15">
        <f t="shared" si="3"/>
        <v>0</v>
      </c>
    </row>
    <row r="9" spans="1:19" x14ac:dyDescent="0.2">
      <c r="A9" s="11" t="s">
        <v>16</v>
      </c>
      <c r="B9" s="11" t="s">
        <v>17</v>
      </c>
      <c r="C9" s="11" t="s">
        <v>16</v>
      </c>
      <c r="D9" s="11" t="s">
        <v>275</v>
      </c>
      <c r="E9" s="12">
        <v>15</v>
      </c>
      <c r="F9" s="12">
        <v>1220</v>
      </c>
      <c r="G9" s="12">
        <v>10</v>
      </c>
      <c r="H9" s="12">
        <v>50</v>
      </c>
      <c r="I9" s="36"/>
      <c r="J9" s="36">
        <v>1500</v>
      </c>
      <c r="K9" s="36"/>
      <c r="L9" s="36">
        <v>2000</v>
      </c>
      <c r="M9" s="36">
        <v>2000</v>
      </c>
      <c r="N9" s="13"/>
      <c r="O9" s="12">
        <f t="shared" si="0"/>
        <v>5500</v>
      </c>
      <c r="P9" s="12">
        <f t="shared" si="1"/>
        <v>110</v>
      </c>
      <c r="Q9" s="14">
        <f t="shared" si="2"/>
        <v>6710000</v>
      </c>
      <c r="R9" s="15">
        <v>0.04</v>
      </c>
      <c r="S9" s="15">
        <f t="shared" si="3"/>
        <v>4.4000000000000004</v>
      </c>
    </row>
    <row r="10" spans="1:19" x14ac:dyDescent="0.2">
      <c r="A10" s="16" t="s">
        <v>18</v>
      </c>
      <c r="B10" s="16" t="s">
        <v>17</v>
      </c>
      <c r="C10" s="16" t="s">
        <v>19</v>
      </c>
      <c r="D10" s="16" t="s">
        <v>276</v>
      </c>
      <c r="E10" s="12">
        <v>15</v>
      </c>
      <c r="F10" s="12">
        <v>1200</v>
      </c>
      <c r="G10" s="12">
        <v>10</v>
      </c>
      <c r="H10" s="12">
        <v>50</v>
      </c>
      <c r="I10" s="36"/>
      <c r="J10" s="36"/>
      <c r="K10" s="36"/>
      <c r="L10" s="36"/>
      <c r="M10" s="36"/>
      <c r="N10" s="13"/>
      <c r="O10" s="12">
        <f t="shared" si="0"/>
        <v>0</v>
      </c>
      <c r="P10" s="12">
        <f t="shared" si="1"/>
        <v>0</v>
      </c>
      <c r="Q10" s="14">
        <f t="shared" si="2"/>
        <v>0</v>
      </c>
      <c r="R10" s="15">
        <v>0.04</v>
      </c>
      <c r="S10" s="15">
        <f t="shared" si="3"/>
        <v>0</v>
      </c>
    </row>
    <row r="11" spans="1:19" x14ac:dyDescent="0.2">
      <c r="A11" s="11" t="s">
        <v>20</v>
      </c>
      <c r="B11" s="11" t="s">
        <v>21</v>
      </c>
      <c r="C11" s="11" t="s">
        <v>20</v>
      </c>
      <c r="D11" s="11" t="s">
        <v>275</v>
      </c>
      <c r="E11" s="12">
        <v>15</v>
      </c>
      <c r="F11" s="12">
        <v>915</v>
      </c>
      <c r="G11" s="12">
        <v>10</v>
      </c>
      <c r="H11" s="12">
        <v>100</v>
      </c>
      <c r="I11" s="36"/>
      <c r="J11" s="36">
        <v>1900</v>
      </c>
      <c r="K11" s="36"/>
      <c r="L11" s="36">
        <v>2000</v>
      </c>
      <c r="M11" s="36">
        <v>2000</v>
      </c>
      <c r="N11" s="13"/>
      <c r="O11" s="12">
        <f t="shared" si="0"/>
        <v>5900</v>
      </c>
      <c r="P11" s="12">
        <f t="shared" si="1"/>
        <v>59</v>
      </c>
      <c r="Q11" s="14">
        <f t="shared" si="2"/>
        <v>5398500</v>
      </c>
      <c r="R11" s="15">
        <v>0.05</v>
      </c>
      <c r="S11" s="15">
        <f t="shared" si="3"/>
        <v>2.95</v>
      </c>
    </row>
    <row r="12" spans="1:19" x14ac:dyDescent="0.2">
      <c r="A12" s="16" t="s">
        <v>22</v>
      </c>
      <c r="B12" s="16" t="s">
        <v>21</v>
      </c>
      <c r="C12" s="16" t="s">
        <v>23</v>
      </c>
      <c r="D12" s="16" t="s">
        <v>276</v>
      </c>
      <c r="E12" s="12">
        <v>15</v>
      </c>
      <c r="F12" s="12">
        <v>900</v>
      </c>
      <c r="G12" s="12">
        <v>10</v>
      </c>
      <c r="H12" s="12">
        <v>100</v>
      </c>
      <c r="I12" s="36"/>
      <c r="J12" s="36"/>
      <c r="K12" s="36"/>
      <c r="L12" s="36"/>
      <c r="M12" s="36"/>
      <c r="N12" s="13"/>
      <c r="O12" s="12">
        <f t="shared" si="0"/>
        <v>0</v>
      </c>
      <c r="P12" s="12">
        <f t="shared" si="1"/>
        <v>0</v>
      </c>
      <c r="Q12" s="14">
        <f t="shared" si="2"/>
        <v>0</v>
      </c>
      <c r="R12" s="15">
        <v>0.05</v>
      </c>
      <c r="S12" s="15">
        <f t="shared" si="3"/>
        <v>0</v>
      </c>
    </row>
    <row r="13" spans="1:19" x14ac:dyDescent="0.2">
      <c r="A13" s="13" t="s">
        <v>166</v>
      </c>
      <c r="B13" s="13" t="s">
        <v>21</v>
      </c>
      <c r="C13" s="13">
        <v>90441800</v>
      </c>
      <c r="D13" s="36" t="s">
        <v>277</v>
      </c>
      <c r="E13" s="12" t="s">
        <v>167</v>
      </c>
      <c r="F13" s="12">
        <v>900</v>
      </c>
      <c r="G13" s="12">
        <v>10</v>
      </c>
      <c r="H13" s="12">
        <v>100</v>
      </c>
      <c r="I13" s="36"/>
      <c r="J13" s="36">
        <v>1000</v>
      </c>
      <c r="K13" s="36"/>
      <c r="L13" s="36">
        <v>2000</v>
      </c>
      <c r="M13" s="36"/>
      <c r="N13" s="13"/>
      <c r="O13" s="12">
        <f t="shared" si="0"/>
        <v>3000</v>
      </c>
      <c r="P13" s="12">
        <f t="shared" si="1"/>
        <v>30</v>
      </c>
      <c r="Q13" s="14">
        <f t="shared" si="2"/>
        <v>2700000</v>
      </c>
      <c r="R13" s="15">
        <v>0.05</v>
      </c>
      <c r="S13" s="15">
        <f t="shared" si="3"/>
        <v>1.5</v>
      </c>
    </row>
    <row r="14" spans="1:19" x14ac:dyDescent="0.2">
      <c r="A14" s="11" t="s">
        <v>150</v>
      </c>
      <c r="B14" s="11" t="s">
        <v>151</v>
      </c>
      <c r="C14" s="11" t="s">
        <v>150</v>
      </c>
      <c r="D14" s="11" t="s">
        <v>275</v>
      </c>
      <c r="E14" s="12">
        <v>15</v>
      </c>
      <c r="F14" s="12">
        <v>760</v>
      </c>
      <c r="G14" s="12">
        <v>10</v>
      </c>
      <c r="H14" s="12">
        <v>100</v>
      </c>
      <c r="I14" s="36">
        <v>400</v>
      </c>
      <c r="J14" s="36"/>
      <c r="K14" s="36"/>
      <c r="L14" s="36"/>
      <c r="M14" s="36"/>
      <c r="N14" s="13"/>
      <c r="O14" s="12">
        <f t="shared" si="0"/>
        <v>400</v>
      </c>
      <c r="P14" s="12">
        <f t="shared" si="1"/>
        <v>4</v>
      </c>
      <c r="Q14" s="14">
        <f t="shared" si="2"/>
        <v>304000</v>
      </c>
      <c r="R14" s="15">
        <v>0.04</v>
      </c>
      <c r="S14" s="15">
        <f t="shared" si="3"/>
        <v>0.16</v>
      </c>
    </row>
    <row r="15" spans="1:19" x14ac:dyDescent="0.2">
      <c r="A15" s="16" t="s">
        <v>152</v>
      </c>
      <c r="B15" s="16" t="s">
        <v>151</v>
      </c>
      <c r="C15" s="16" t="s">
        <v>153</v>
      </c>
      <c r="D15" s="16" t="s">
        <v>276</v>
      </c>
      <c r="E15" s="12">
        <v>15</v>
      </c>
      <c r="F15" s="12">
        <v>750</v>
      </c>
      <c r="G15" s="12">
        <v>10</v>
      </c>
      <c r="H15" s="12">
        <v>100</v>
      </c>
      <c r="I15" s="36"/>
      <c r="J15" s="36"/>
      <c r="K15" s="36"/>
      <c r="L15" s="36"/>
      <c r="M15" s="36"/>
      <c r="N15" s="13"/>
      <c r="O15" s="12">
        <f t="shared" si="0"/>
        <v>0</v>
      </c>
      <c r="P15" s="12">
        <f t="shared" si="1"/>
        <v>0</v>
      </c>
      <c r="Q15" s="14">
        <f t="shared" si="2"/>
        <v>0</v>
      </c>
      <c r="R15" s="15">
        <v>0.04</v>
      </c>
      <c r="S15" s="15">
        <f t="shared" si="3"/>
        <v>0</v>
      </c>
    </row>
    <row r="16" spans="1:19" x14ac:dyDescent="0.2">
      <c r="A16" s="11" t="s">
        <v>24</v>
      </c>
      <c r="B16" s="11" t="s">
        <v>25</v>
      </c>
      <c r="C16" s="11" t="s">
        <v>24</v>
      </c>
      <c r="D16" s="11" t="s">
        <v>275</v>
      </c>
      <c r="E16" s="12">
        <v>15</v>
      </c>
      <c r="F16" s="12">
        <v>610</v>
      </c>
      <c r="G16" s="12">
        <v>10</v>
      </c>
      <c r="H16" s="12">
        <v>100</v>
      </c>
      <c r="I16" s="36"/>
      <c r="J16" s="36">
        <v>5000</v>
      </c>
      <c r="K16" s="36">
        <v>2000</v>
      </c>
      <c r="L16" s="36">
        <v>5000</v>
      </c>
      <c r="M16" s="36"/>
      <c r="N16" s="13"/>
      <c r="O16" s="12">
        <f t="shared" si="0"/>
        <v>12000</v>
      </c>
      <c r="P16" s="12">
        <f t="shared" si="1"/>
        <v>120</v>
      </c>
      <c r="Q16" s="14">
        <f t="shared" si="2"/>
        <v>7320000</v>
      </c>
      <c r="R16" s="15">
        <v>0.04</v>
      </c>
      <c r="S16" s="15">
        <f t="shared" si="3"/>
        <v>4.8</v>
      </c>
    </row>
    <row r="17" spans="1:21" x14ac:dyDescent="0.2">
      <c r="A17" s="36" t="s">
        <v>168</v>
      </c>
      <c r="B17" s="36" t="s">
        <v>25</v>
      </c>
      <c r="C17" s="36">
        <v>90441600</v>
      </c>
      <c r="D17" s="36" t="s">
        <v>277</v>
      </c>
      <c r="E17" s="12" t="s">
        <v>167</v>
      </c>
      <c r="F17" s="12">
        <v>600</v>
      </c>
      <c r="G17" s="12">
        <v>10</v>
      </c>
      <c r="H17" s="12">
        <v>100</v>
      </c>
      <c r="I17" s="36">
        <v>1200</v>
      </c>
      <c r="J17" s="36"/>
      <c r="K17" s="36">
        <v>2000</v>
      </c>
      <c r="L17" s="36"/>
      <c r="M17" s="36"/>
      <c r="N17" s="13"/>
      <c r="O17" s="12">
        <f t="shared" si="0"/>
        <v>3200</v>
      </c>
      <c r="P17" s="12">
        <f t="shared" si="1"/>
        <v>32</v>
      </c>
      <c r="Q17" s="14">
        <f t="shared" si="2"/>
        <v>1920000</v>
      </c>
      <c r="R17" s="15">
        <v>0.04</v>
      </c>
      <c r="S17" s="15">
        <f t="shared" si="3"/>
        <v>1.28</v>
      </c>
    </row>
    <row r="18" spans="1:21" x14ac:dyDescent="0.2">
      <c r="A18" s="11" t="s">
        <v>26</v>
      </c>
      <c r="B18" s="11" t="s">
        <v>27</v>
      </c>
      <c r="C18" s="11" t="s">
        <v>26</v>
      </c>
      <c r="D18" s="11" t="s">
        <v>275</v>
      </c>
      <c r="E18" s="12">
        <v>15</v>
      </c>
      <c r="F18" s="12">
        <v>457</v>
      </c>
      <c r="G18" s="12">
        <v>10</v>
      </c>
      <c r="H18" s="12">
        <v>200</v>
      </c>
      <c r="I18" s="36"/>
      <c r="J18" s="36">
        <v>4200</v>
      </c>
      <c r="K18" s="36">
        <v>2000</v>
      </c>
      <c r="L18" s="36">
        <v>5000</v>
      </c>
      <c r="M18" s="36">
        <v>2000</v>
      </c>
      <c r="N18" s="13"/>
      <c r="O18" s="12">
        <f t="shared" si="0"/>
        <v>13200</v>
      </c>
      <c r="P18" s="12">
        <f t="shared" si="1"/>
        <v>66</v>
      </c>
      <c r="Q18" s="14">
        <f t="shared" si="2"/>
        <v>6032400</v>
      </c>
      <c r="R18" s="15">
        <v>0.05</v>
      </c>
      <c r="S18" s="15">
        <f t="shared" si="3"/>
        <v>3.3000000000000003</v>
      </c>
    </row>
    <row r="19" spans="1:21" x14ac:dyDescent="0.2">
      <c r="A19" s="36" t="s">
        <v>169</v>
      </c>
      <c r="B19" s="36" t="s">
        <v>27</v>
      </c>
      <c r="C19" s="36">
        <v>90441400</v>
      </c>
      <c r="D19" s="36" t="s">
        <v>277</v>
      </c>
      <c r="E19" s="12" t="s">
        <v>167</v>
      </c>
      <c r="F19" s="12">
        <v>450</v>
      </c>
      <c r="G19" s="12">
        <v>10</v>
      </c>
      <c r="H19" s="12">
        <v>200</v>
      </c>
      <c r="I19" s="36"/>
      <c r="J19" s="36">
        <v>1000</v>
      </c>
      <c r="K19" s="36">
        <v>2000</v>
      </c>
      <c r="L19" s="36">
        <v>5000</v>
      </c>
      <c r="M19" s="36"/>
      <c r="N19" s="13"/>
      <c r="O19" s="12">
        <f t="shared" si="0"/>
        <v>8000</v>
      </c>
      <c r="P19" s="12">
        <f t="shared" si="1"/>
        <v>40</v>
      </c>
      <c r="Q19" s="14">
        <f t="shared" si="2"/>
        <v>3600000</v>
      </c>
      <c r="R19" s="15">
        <v>0.05</v>
      </c>
      <c r="S19" s="15">
        <f t="shared" si="3"/>
        <v>2</v>
      </c>
    </row>
    <row r="20" spans="1:21" x14ac:dyDescent="0.2">
      <c r="A20" s="11" t="s">
        <v>258</v>
      </c>
      <c r="B20" s="11" t="s">
        <v>259</v>
      </c>
      <c r="C20" s="11" t="s">
        <v>258</v>
      </c>
      <c r="D20" s="11" t="s">
        <v>275</v>
      </c>
      <c r="E20" s="12">
        <v>15</v>
      </c>
      <c r="F20" s="12">
        <v>375</v>
      </c>
      <c r="G20" s="12">
        <v>10</v>
      </c>
      <c r="H20" s="12">
        <v>200</v>
      </c>
      <c r="I20" s="36"/>
      <c r="J20" s="36">
        <v>600</v>
      </c>
      <c r="K20" s="36"/>
      <c r="L20" s="36"/>
      <c r="M20" s="36"/>
      <c r="N20" s="13"/>
      <c r="O20" s="12">
        <f t="shared" si="0"/>
        <v>600</v>
      </c>
      <c r="P20" s="12">
        <f t="shared" si="1"/>
        <v>3</v>
      </c>
      <c r="Q20" s="14">
        <f t="shared" si="2"/>
        <v>225000</v>
      </c>
      <c r="R20" s="15">
        <v>0.06</v>
      </c>
      <c r="S20" s="15">
        <f t="shared" si="3"/>
        <v>0.18</v>
      </c>
      <c r="T20" s="43">
        <f>SUM(S5:S20)</f>
        <v>20.689999999999998</v>
      </c>
      <c r="U20" s="3">
        <f>T20*100/$T$151</f>
        <v>20.831655255739022</v>
      </c>
    </row>
    <row r="21" spans="1:21" ht="15" x14ac:dyDescent="0.2">
      <c r="A21" s="17" t="s">
        <v>28</v>
      </c>
      <c r="B21" s="17"/>
      <c r="C21" s="18"/>
      <c r="D21" s="18"/>
      <c r="E21" s="19"/>
      <c r="F21" s="12"/>
      <c r="G21" s="20"/>
      <c r="H21" s="20"/>
      <c r="I21" s="36"/>
      <c r="J21" s="36"/>
      <c r="K21" s="36"/>
      <c r="L21" s="36"/>
      <c r="M21" s="36"/>
      <c r="N21" s="21"/>
      <c r="O21" s="12"/>
      <c r="P21" s="12"/>
      <c r="Q21" s="14"/>
      <c r="R21" s="12"/>
      <c r="S21" s="15"/>
    </row>
    <row r="22" spans="1:21" x14ac:dyDescent="0.2">
      <c r="A22" s="11" t="s">
        <v>242</v>
      </c>
      <c r="B22" s="11" t="s">
        <v>243</v>
      </c>
      <c r="C22" s="11" t="s">
        <v>242</v>
      </c>
      <c r="D22" s="11" t="s">
        <v>275</v>
      </c>
      <c r="E22" s="12">
        <v>20</v>
      </c>
      <c r="F22" s="12">
        <v>2400</v>
      </c>
      <c r="G22" s="12">
        <v>10</v>
      </c>
      <c r="H22" s="12">
        <v>50</v>
      </c>
      <c r="I22" s="36"/>
      <c r="J22" s="36"/>
      <c r="K22" s="36"/>
      <c r="L22" s="36"/>
      <c r="M22" s="36"/>
      <c r="N22" s="13"/>
      <c r="O22" s="12">
        <f t="shared" ref="O22:O44" si="4">SUM(I22:N22)</f>
        <v>0</v>
      </c>
      <c r="P22" s="12">
        <f t="shared" ref="P22:P44" si="5">$O22/$H22</f>
        <v>0</v>
      </c>
      <c r="Q22" s="14">
        <f t="shared" ref="Q22:Q44" si="6">O22*F22</f>
        <v>0</v>
      </c>
      <c r="R22" s="15">
        <v>7.0000000000000007E-2</v>
      </c>
      <c r="S22" s="15">
        <f t="shared" ref="S22:S44" si="7">$P22*$R22</f>
        <v>0</v>
      </c>
    </row>
    <row r="23" spans="1:21" x14ac:dyDescent="0.2">
      <c r="A23" s="11" t="s">
        <v>212</v>
      </c>
      <c r="B23" s="11" t="s">
        <v>213</v>
      </c>
      <c r="C23" s="11" t="s">
        <v>212</v>
      </c>
      <c r="D23" s="11" t="s">
        <v>275</v>
      </c>
      <c r="E23" s="12">
        <v>20</v>
      </c>
      <c r="F23" s="12">
        <v>2100</v>
      </c>
      <c r="G23" s="12">
        <v>10</v>
      </c>
      <c r="H23" s="12">
        <v>50</v>
      </c>
      <c r="I23" s="36"/>
      <c r="J23" s="36"/>
      <c r="K23" s="36"/>
      <c r="L23" s="36"/>
      <c r="M23" s="36"/>
      <c r="N23" s="13"/>
      <c r="O23" s="12">
        <f t="shared" si="4"/>
        <v>0</v>
      </c>
      <c r="P23" s="12">
        <f t="shared" si="5"/>
        <v>0</v>
      </c>
      <c r="Q23" s="14">
        <f t="shared" si="6"/>
        <v>0</v>
      </c>
      <c r="R23" s="15">
        <v>7.0000000000000007E-2</v>
      </c>
      <c r="S23" s="15">
        <f t="shared" si="7"/>
        <v>0</v>
      </c>
    </row>
    <row r="24" spans="1:21" x14ac:dyDescent="0.2">
      <c r="A24" s="22" t="s">
        <v>248</v>
      </c>
      <c r="B24" s="22" t="s">
        <v>213</v>
      </c>
      <c r="C24" s="22" t="s">
        <v>249</v>
      </c>
      <c r="D24" s="22" t="s">
        <v>276</v>
      </c>
      <c r="E24" s="12">
        <v>20</v>
      </c>
      <c r="F24" s="12">
        <v>2100</v>
      </c>
      <c r="G24" s="12">
        <v>10</v>
      </c>
      <c r="H24" s="12">
        <v>50</v>
      </c>
      <c r="I24" s="36"/>
      <c r="J24" s="36"/>
      <c r="K24" s="36"/>
      <c r="L24" s="36"/>
      <c r="M24" s="36"/>
      <c r="N24" s="13"/>
      <c r="O24" s="12">
        <f t="shared" si="4"/>
        <v>0</v>
      </c>
      <c r="P24" s="12">
        <f t="shared" si="5"/>
        <v>0</v>
      </c>
      <c r="Q24" s="14">
        <f t="shared" si="6"/>
        <v>0</v>
      </c>
      <c r="R24" s="15">
        <v>7.0000000000000007E-2</v>
      </c>
      <c r="S24" s="15">
        <f t="shared" si="7"/>
        <v>0</v>
      </c>
    </row>
    <row r="25" spans="1:21" x14ac:dyDescent="0.2">
      <c r="A25" s="11" t="s">
        <v>214</v>
      </c>
      <c r="B25" s="11" t="s">
        <v>30</v>
      </c>
      <c r="C25" s="11" t="s">
        <v>214</v>
      </c>
      <c r="D25" s="11" t="s">
        <v>275</v>
      </c>
      <c r="E25" s="12">
        <v>20</v>
      </c>
      <c r="F25" s="12">
        <v>1800</v>
      </c>
      <c r="G25" s="12">
        <v>10</v>
      </c>
      <c r="H25" s="12">
        <v>50</v>
      </c>
      <c r="I25" s="36"/>
      <c r="J25" s="36"/>
      <c r="K25" s="36"/>
      <c r="L25" s="36"/>
      <c r="M25" s="36"/>
      <c r="N25" s="13"/>
      <c r="O25" s="12">
        <f t="shared" si="4"/>
        <v>0</v>
      </c>
      <c r="P25" s="12">
        <f t="shared" si="5"/>
        <v>0</v>
      </c>
      <c r="Q25" s="14">
        <f t="shared" si="6"/>
        <v>0</v>
      </c>
      <c r="R25" s="15">
        <v>0.09</v>
      </c>
      <c r="S25" s="15">
        <f t="shared" si="7"/>
        <v>0</v>
      </c>
    </row>
    <row r="26" spans="1:21" x14ac:dyDescent="0.2">
      <c r="A26" s="22" t="s">
        <v>29</v>
      </c>
      <c r="B26" s="22" t="s">
        <v>30</v>
      </c>
      <c r="C26" s="22" t="s">
        <v>31</v>
      </c>
      <c r="D26" s="22" t="s">
        <v>276</v>
      </c>
      <c r="E26" s="12">
        <v>20</v>
      </c>
      <c r="F26" s="12">
        <v>1800</v>
      </c>
      <c r="G26" s="12">
        <v>10</v>
      </c>
      <c r="H26" s="12">
        <v>50</v>
      </c>
      <c r="I26" s="36"/>
      <c r="J26" s="36"/>
      <c r="K26" s="36"/>
      <c r="L26" s="36"/>
      <c r="M26" s="36"/>
      <c r="N26" s="13"/>
      <c r="O26" s="12">
        <f t="shared" si="4"/>
        <v>0</v>
      </c>
      <c r="P26" s="12">
        <f t="shared" si="5"/>
        <v>0</v>
      </c>
      <c r="Q26" s="14">
        <f t="shared" si="6"/>
        <v>0</v>
      </c>
      <c r="R26" s="15">
        <v>0.09</v>
      </c>
      <c r="S26" s="15">
        <f t="shared" si="7"/>
        <v>0</v>
      </c>
    </row>
    <row r="27" spans="1:21" x14ac:dyDescent="0.2">
      <c r="A27" s="11" t="s">
        <v>32</v>
      </c>
      <c r="B27" s="11" t="s">
        <v>33</v>
      </c>
      <c r="C27" s="11" t="s">
        <v>32</v>
      </c>
      <c r="D27" s="11" t="s">
        <v>275</v>
      </c>
      <c r="E27" s="12">
        <v>20</v>
      </c>
      <c r="F27" s="12">
        <v>1524</v>
      </c>
      <c r="G27" s="12">
        <v>10</v>
      </c>
      <c r="H27" s="12">
        <v>50</v>
      </c>
      <c r="I27" s="36"/>
      <c r="J27" s="36"/>
      <c r="K27" s="36"/>
      <c r="L27" s="36"/>
      <c r="M27" s="36"/>
      <c r="N27" s="13"/>
      <c r="O27" s="12">
        <f t="shared" si="4"/>
        <v>0</v>
      </c>
      <c r="P27" s="12">
        <f t="shared" si="5"/>
        <v>0</v>
      </c>
      <c r="Q27" s="14">
        <f t="shared" si="6"/>
        <v>0</v>
      </c>
      <c r="R27" s="15">
        <v>7.0000000000000007E-2</v>
      </c>
      <c r="S27" s="15">
        <f t="shared" si="7"/>
        <v>0</v>
      </c>
    </row>
    <row r="28" spans="1:21" x14ac:dyDescent="0.2">
      <c r="A28" s="23" t="s">
        <v>34</v>
      </c>
      <c r="B28" s="11" t="s">
        <v>35</v>
      </c>
      <c r="C28" s="11" t="s">
        <v>34</v>
      </c>
      <c r="D28" s="11" t="s">
        <v>275</v>
      </c>
      <c r="E28" s="12">
        <v>20</v>
      </c>
      <c r="F28" s="12">
        <v>1220</v>
      </c>
      <c r="G28" s="12">
        <v>10</v>
      </c>
      <c r="H28" s="12">
        <v>50</v>
      </c>
      <c r="I28" s="36">
        <v>50</v>
      </c>
      <c r="J28" s="36">
        <v>1000</v>
      </c>
      <c r="K28" s="36"/>
      <c r="L28" s="36">
        <v>2000</v>
      </c>
      <c r="M28" s="36">
        <v>1000</v>
      </c>
      <c r="N28" s="13"/>
      <c r="O28" s="12">
        <f t="shared" si="4"/>
        <v>4050</v>
      </c>
      <c r="P28" s="12">
        <f t="shared" si="5"/>
        <v>81</v>
      </c>
      <c r="Q28" s="14">
        <f t="shared" si="6"/>
        <v>4941000</v>
      </c>
      <c r="R28" s="15">
        <v>0.06</v>
      </c>
      <c r="S28" s="15">
        <f t="shared" si="7"/>
        <v>4.8599999999999994</v>
      </c>
    </row>
    <row r="29" spans="1:21" x14ac:dyDescent="0.2">
      <c r="A29" s="16" t="s">
        <v>36</v>
      </c>
      <c r="B29" s="16" t="s">
        <v>35</v>
      </c>
      <c r="C29" s="16" t="s">
        <v>37</v>
      </c>
      <c r="D29" s="16" t="s">
        <v>276</v>
      </c>
      <c r="E29" s="12">
        <v>20</v>
      </c>
      <c r="F29" s="12">
        <v>1200</v>
      </c>
      <c r="G29" s="12">
        <v>10</v>
      </c>
      <c r="H29" s="12">
        <v>50</v>
      </c>
      <c r="I29" s="36"/>
      <c r="J29" s="36"/>
      <c r="K29" s="36"/>
      <c r="L29" s="36"/>
      <c r="M29" s="36"/>
      <c r="N29" s="13"/>
      <c r="O29" s="12">
        <f t="shared" si="4"/>
        <v>0</v>
      </c>
      <c r="P29" s="12">
        <f t="shared" si="5"/>
        <v>0</v>
      </c>
      <c r="Q29" s="14">
        <f t="shared" si="6"/>
        <v>0</v>
      </c>
      <c r="R29" s="15">
        <v>0.06</v>
      </c>
      <c r="S29" s="15">
        <f t="shared" si="7"/>
        <v>0</v>
      </c>
    </row>
    <row r="30" spans="1:21" x14ac:dyDescent="0.2">
      <c r="A30" s="11" t="s">
        <v>38</v>
      </c>
      <c r="B30" s="11" t="s">
        <v>39</v>
      </c>
      <c r="C30" s="11" t="s">
        <v>38</v>
      </c>
      <c r="D30" s="11" t="s">
        <v>275</v>
      </c>
      <c r="E30" s="12">
        <v>20</v>
      </c>
      <c r="F30" s="12">
        <v>915</v>
      </c>
      <c r="G30" s="12">
        <v>10</v>
      </c>
      <c r="H30" s="12">
        <v>50</v>
      </c>
      <c r="I30" s="36"/>
      <c r="J30" s="36">
        <v>1700</v>
      </c>
      <c r="K30" s="36"/>
      <c r="L30" s="36">
        <v>2000</v>
      </c>
      <c r="M30" s="36">
        <v>1000</v>
      </c>
      <c r="N30" s="13"/>
      <c r="O30" s="12">
        <f t="shared" si="4"/>
        <v>4700</v>
      </c>
      <c r="P30" s="12">
        <f t="shared" si="5"/>
        <v>94</v>
      </c>
      <c r="Q30" s="14">
        <f t="shared" si="6"/>
        <v>4300500</v>
      </c>
      <c r="R30" s="15">
        <v>0.04</v>
      </c>
      <c r="S30" s="15">
        <f t="shared" si="7"/>
        <v>3.7600000000000002</v>
      </c>
    </row>
    <row r="31" spans="1:21" x14ac:dyDescent="0.2">
      <c r="A31" s="16" t="s">
        <v>40</v>
      </c>
      <c r="B31" s="16" t="s">
        <v>39</v>
      </c>
      <c r="C31" s="16" t="s">
        <v>41</v>
      </c>
      <c r="D31" s="16" t="s">
        <v>276</v>
      </c>
      <c r="E31" s="12">
        <v>20</v>
      </c>
      <c r="F31" s="12">
        <v>900</v>
      </c>
      <c r="G31" s="12">
        <v>10</v>
      </c>
      <c r="H31" s="12">
        <v>50</v>
      </c>
      <c r="I31" s="36"/>
      <c r="J31" s="36"/>
      <c r="K31" s="36"/>
      <c r="L31" s="36"/>
      <c r="M31" s="36"/>
      <c r="N31" s="13"/>
      <c r="O31" s="12">
        <f t="shared" si="4"/>
        <v>0</v>
      </c>
      <c r="P31" s="12">
        <f t="shared" si="5"/>
        <v>0</v>
      </c>
      <c r="Q31" s="14">
        <f t="shared" si="6"/>
        <v>0</v>
      </c>
      <c r="R31" s="15">
        <v>0.04</v>
      </c>
      <c r="S31" s="15">
        <f t="shared" si="7"/>
        <v>0</v>
      </c>
    </row>
    <row r="32" spans="1:21" x14ac:dyDescent="0.2">
      <c r="A32" s="36" t="s">
        <v>170</v>
      </c>
      <c r="B32" s="36" t="s">
        <v>39</v>
      </c>
      <c r="C32" s="36">
        <v>90442800</v>
      </c>
      <c r="D32" s="36" t="s">
        <v>277</v>
      </c>
      <c r="E32" s="12" t="s">
        <v>46</v>
      </c>
      <c r="F32" s="12">
        <v>900</v>
      </c>
      <c r="G32" s="12">
        <v>10</v>
      </c>
      <c r="H32" s="12">
        <v>50</v>
      </c>
      <c r="I32" s="36"/>
      <c r="J32" s="36"/>
      <c r="K32" s="36">
        <v>4000</v>
      </c>
      <c r="L32" s="36">
        <v>2000</v>
      </c>
      <c r="M32" s="36">
        <v>3000</v>
      </c>
      <c r="N32" s="13"/>
      <c r="O32" s="12">
        <f t="shared" si="4"/>
        <v>9000</v>
      </c>
      <c r="P32" s="12">
        <f t="shared" si="5"/>
        <v>180</v>
      </c>
      <c r="Q32" s="14">
        <f t="shared" si="6"/>
        <v>8100000</v>
      </c>
      <c r="R32" s="15">
        <v>0.04</v>
      </c>
      <c r="S32" s="15">
        <f t="shared" si="7"/>
        <v>7.2</v>
      </c>
    </row>
    <row r="33" spans="1:21" x14ac:dyDescent="0.2">
      <c r="A33" s="11" t="s">
        <v>154</v>
      </c>
      <c r="B33" s="11" t="s">
        <v>43</v>
      </c>
      <c r="C33" s="11" t="s">
        <v>154</v>
      </c>
      <c r="D33" s="11" t="s">
        <v>275</v>
      </c>
      <c r="E33" s="12">
        <v>20</v>
      </c>
      <c r="F33" s="12">
        <v>760</v>
      </c>
      <c r="G33" s="12">
        <v>10</v>
      </c>
      <c r="H33" s="12">
        <v>100</v>
      </c>
      <c r="I33" s="36"/>
      <c r="J33" s="36"/>
      <c r="K33" s="36"/>
      <c r="L33" s="36"/>
      <c r="M33" s="36"/>
      <c r="N33" s="13"/>
      <c r="O33" s="12">
        <f t="shared" si="4"/>
        <v>0</v>
      </c>
      <c r="P33" s="12">
        <f t="shared" si="5"/>
        <v>0</v>
      </c>
      <c r="Q33" s="14">
        <f t="shared" si="6"/>
        <v>0</v>
      </c>
      <c r="R33" s="15">
        <v>7.0000000000000007E-2</v>
      </c>
      <c r="S33" s="15">
        <f t="shared" si="7"/>
        <v>0</v>
      </c>
    </row>
    <row r="34" spans="1:21" x14ac:dyDescent="0.2">
      <c r="A34" s="16" t="s">
        <v>42</v>
      </c>
      <c r="B34" s="16" t="s">
        <v>43</v>
      </c>
      <c r="C34" s="16" t="s">
        <v>44</v>
      </c>
      <c r="D34" s="16" t="s">
        <v>276</v>
      </c>
      <c r="E34" s="12">
        <v>20</v>
      </c>
      <c r="F34" s="12">
        <v>750</v>
      </c>
      <c r="G34" s="12">
        <v>10</v>
      </c>
      <c r="H34" s="12">
        <v>100</v>
      </c>
      <c r="I34" s="36"/>
      <c r="J34" s="36"/>
      <c r="K34" s="36"/>
      <c r="L34" s="36"/>
      <c r="M34" s="36"/>
      <c r="N34" s="13"/>
      <c r="O34" s="12">
        <f t="shared" si="4"/>
        <v>0</v>
      </c>
      <c r="P34" s="12">
        <f t="shared" si="5"/>
        <v>0</v>
      </c>
      <c r="Q34" s="14">
        <f t="shared" si="6"/>
        <v>0</v>
      </c>
      <c r="R34" s="15">
        <v>7.0000000000000007E-2</v>
      </c>
      <c r="S34" s="15">
        <f t="shared" si="7"/>
        <v>0</v>
      </c>
    </row>
    <row r="35" spans="1:21" x14ac:dyDescent="0.2">
      <c r="A35" s="36" t="s">
        <v>45</v>
      </c>
      <c r="B35" s="36" t="s">
        <v>43</v>
      </c>
      <c r="C35" s="36">
        <v>90442700</v>
      </c>
      <c r="D35" s="36" t="s">
        <v>277</v>
      </c>
      <c r="E35" s="12" t="s">
        <v>46</v>
      </c>
      <c r="F35" s="12">
        <v>750</v>
      </c>
      <c r="G35" s="12">
        <v>10</v>
      </c>
      <c r="H35" s="12">
        <v>100</v>
      </c>
      <c r="I35" s="36"/>
      <c r="J35" s="36"/>
      <c r="K35" s="36">
        <v>1100</v>
      </c>
      <c r="L35" s="36">
        <v>1000</v>
      </c>
      <c r="M35" s="36"/>
      <c r="N35" s="13"/>
      <c r="O35" s="12">
        <f t="shared" si="4"/>
        <v>2100</v>
      </c>
      <c r="P35" s="12">
        <f t="shared" si="5"/>
        <v>21</v>
      </c>
      <c r="Q35" s="14">
        <f t="shared" si="6"/>
        <v>1575000</v>
      </c>
      <c r="R35" s="15">
        <v>7.0000000000000007E-2</v>
      </c>
      <c r="S35" s="15">
        <f t="shared" si="7"/>
        <v>1.4700000000000002</v>
      </c>
    </row>
    <row r="36" spans="1:21" x14ac:dyDescent="0.2">
      <c r="A36" s="11" t="s">
        <v>47</v>
      </c>
      <c r="B36" s="11" t="s">
        <v>48</v>
      </c>
      <c r="C36" s="11" t="s">
        <v>47</v>
      </c>
      <c r="D36" s="11" t="s">
        <v>275</v>
      </c>
      <c r="E36" s="12">
        <v>20</v>
      </c>
      <c r="F36" s="12">
        <v>610</v>
      </c>
      <c r="G36" s="12">
        <v>10</v>
      </c>
      <c r="H36" s="12">
        <v>100</v>
      </c>
      <c r="I36" s="36"/>
      <c r="J36" s="36">
        <v>1500</v>
      </c>
      <c r="K36" s="36">
        <v>2000</v>
      </c>
      <c r="L36" s="36">
        <v>2000</v>
      </c>
      <c r="M36" s="36">
        <v>2000</v>
      </c>
      <c r="N36" s="13"/>
      <c r="O36" s="12">
        <f t="shared" si="4"/>
        <v>7500</v>
      </c>
      <c r="P36" s="12">
        <f t="shared" si="5"/>
        <v>75</v>
      </c>
      <c r="Q36" s="14">
        <f t="shared" si="6"/>
        <v>4575000</v>
      </c>
      <c r="R36" s="15">
        <v>0.06</v>
      </c>
      <c r="S36" s="15">
        <f t="shared" si="7"/>
        <v>4.5</v>
      </c>
    </row>
    <row r="37" spans="1:21" x14ac:dyDescent="0.2">
      <c r="A37" s="16" t="s">
        <v>250</v>
      </c>
      <c r="B37" s="16" t="s">
        <v>48</v>
      </c>
      <c r="C37" s="16" t="s">
        <v>251</v>
      </c>
      <c r="D37" s="16" t="s">
        <v>276</v>
      </c>
      <c r="E37" s="12">
        <v>20</v>
      </c>
      <c r="F37" s="12">
        <v>600</v>
      </c>
      <c r="G37" s="12">
        <v>10</v>
      </c>
      <c r="H37" s="12">
        <v>100</v>
      </c>
      <c r="I37" s="36"/>
      <c r="J37" s="36"/>
      <c r="K37" s="36"/>
      <c r="L37" s="36"/>
      <c r="M37" s="36"/>
      <c r="N37" s="13"/>
      <c r="O37" s="12">
        <f t="shared" si="4"/>
        <v>0</v>
      </c>
      <c r="P37" s="12">
        <f t="shared" si="5"/>
        <v>0</v>
      </c>
      <c r="Q37" s="14">
        <f t="shared" si="6"/>
        <v>0</v>
      </c>
      <c r="R37" s="15">
        <v>0.06</v>
      </c>
      <c r="S37" s="15">
        <f t="shared" si="7"/>
        <v>0</v>
      </c>
    </row>
    <row r="38" spans="1:21" x14ac:dyDescent="0.2">
      <c r="A38" s="36" t="s">
        <v>49</v>
      </c>
      <c r="B38" s="36" t="s">
        <v>48</v>
      </c>
      <c r="C38" s="36">
        <v>90442600</v>
      </c>
      <c r="D38" s="36" t="s">
        <v>277</v>
      </c>
      <c r="E38" s="12" t="s">
        <v>46</v>
      </c>
      <c r="F38" s="12">
        <v>600</v>
      </c>
      <c r="G38" s="12">
        <v>10</v>
      </c>
      <c r="H38" s="12">
        <v>100</v>
      </c>
      <c r="I38" s="36">
        <v>1000</v>
      </c>
      <c r="J38" s="36">
        <v>2000</v>
      </c>
      <c r="K38" s="36">
        <v>2000</v>
      </c>
      <c r="L38" s="36">
        <v>2000</v>
      </c>
      <c r="M38" s="36">
        <v>2000</v>
      </c>
      <c r="N38" s="13"/>
      <c r="O38" s="12">
        <f t="shared" si="4"/>
        <v>9000</v>
      </c>
      <c r="P38" s="12">
        <f t="shared" si="5"/>
        <v>90</v>
      </c>
      <c r="Q38" s="14">
        <f t="shared" si="6"/>
        <v>5400000</v>
      </c>
      <c r="R38" s="15">
        <v>0.06</v>
      </c>
      <c r="S38" s="15">
        <f t="shared" si="7"/>
        <v>5.3999999999999995</v>
      </c>
    </row>
    <row r="39" spans="1:21" x14ac:dyDescent="0.2">
      <c r="A39" s="11" t="s">
        <v>50</v>
      </c>
      <c r="B39" s="11" t="s">
        <v>51</v>
      </c>
      <c r="C39" s="11" t="s">
        <v>50</v>
      </c>
      <c r="D39" s="11" t="s">
        <v>275</v>
      </c>
      <c r="E39" s="12">
        <v>20</v>
      </c>
      <c r="F39" s="12">
        <v>457</v>
      </c>
      <c r="G39" s="12">
        <v>10</v>
      </c>
      <c r="H39" s="12">
        <v>100</v>
      </c>
      <c r="I39" s="36"/>
      <c r="J39" s="36">
        <v>500</v>
      </c>
      <c r="K39" s="36">
        <v>1000</v>
      </c>
      <c r="L39" s="36">
        <v>500</v>
      </c>
      <c r="M39" s="36"/>
      <c r="N39" s="13"/>
      <c r="O39" s="12">
        <f t="shared" si="4"/>
        <v>2000</v>
      </c>
      <c r="P39" s="12">
        <f t="shared" si="5"/>
        <v>20</v>
      </c>
      <c r="Q39" s="14">
        <f t="shared" si="6"/>
        <v>914000</v>
      </c>
      <c r="R39" s="15">
        <v>0.04</v>
      </c>
      <c r="S39" s="15">
        <f t="shared" si="7"/>
        <v>0.8</v>
      </c>
    </row>
    <row r="40" spans="1:21" x14ac:dyDescent="0.2">
      <c r="A40" s="16" t="s">
        <v>252</v>
      </c>
      <c r="B40" s="16" t="s">
        <v>51</v>
      </c>
      <c r="C40" s="16" t="s">
        <v>253</v>
      </c>
      <c r="D40" s="16" t="s">
        <v>276</v>
      </c>
      <c r="E40" s="12">
        <v>20</v>
      </c>
      <c r="F40" s="12">
        <v>450</v>
      </c>
      <c r="G40" s="12">
        <v>10</v>
      </c>
      <c r="H40" s="12">
        <v>100</v>
      </c>
      <c r="I40" s="36"/>
      <c r="J40" s="36"/>
      <c r="K40" s="36"/>
      <c r="L40" s="36"/>
      <c r="M40" s="36"/>
      <c r="N40" s="13"/>
      <c r="O40" s="12">
        <f t="shared" si="4"/>
        <v>0</v>
      </c>
      <c r="P40" s="12">
        <f t="shared" si="5"/>
        <v>0</v>
      </c>
      <c r="Q40" s="14">
        <f t="shared" si="6"/>
        <v>0</v>
      </c>
      <c r="R40" s="15">
        <v>0.04</v>
      </c>
      <c r="S40" s="15">
        <f t="shared" si="7"/>
        <v>0</v>
      </c>
    </row>
    <row r="41" spans="1:21" x14ac:dyDescent="0.2">
      <c r="A41" s="36" t="s">
        <v>171</v>
      </c>
      <c r="B41" s="36" t="s">
        <v>51</v>
      </c>
      <c r="C41" s="36">
        <v>90442400</v>
      </c>
      <c r="D41" s="36" t="s">
        <v>277</v>
      </c>
      <c r="E41" s="12" t="s">
        <v>46</v>
      </c>
      <c r="F41" s="12">
        <v>450</v>
      </c>
      <c r="G41" s="12">
        <v>10</v>
      </c>
      <c r="H41" s="12">
        <v>100</v>
      </c>
      <c r="I41" s="36"/>
      <c r="J41" s="36"/>
      <c r="K41" s="36">
        <v>700</v>
      </c>
      <c r="L41" s="36">
        <v>1000</v>
      </c>
      <c r="M41" s="36"/>
      <c r="N41" s="13"/>
      <c r="O41" s="12">
        <f t="shared" si="4"/>
        <v>1700</v>
      </c>
      <c r="P41" s="12">
        <f t="shared" si="5"/>
        <v>17</v>
      </c>
      <c r="Q41" s="14">
        <f t="shared" si="6"/>
        <v>765000</v>
      </c>
      <c r="R41" s="15">
        <v>0.04</v>
      </c>
      <c r="S41" s="15">
        <f t="shared" si="7"/>
        <v>0.68</v>
      </c>
    </row>
    <row r="42" spans="1:21" x14ac:dyDescent="0.2">
      <c r="A42" s="36" t="s">
        <v>172</v>
      </c>
      <c r="B42" s="36" t="s">
        <v>173</v>
      </c>
      <c r="C42" s="36">
        <v>90447000</v>
      </c>
      <c r="D42" s="36" t="s">
        <v>277</v>
      </c>
      <c r="E42" s="12" t="s">
        <v>46</v>
      </c>
      <c r="F42" s="12">
        <v>240</v>
      </c>
      <c r="G42" s="12">
        <v>10</v>
      </c>
      <c r="H42" s="12">
        <v>250</v>
      </c>
      <c r="I42" s="36"/>
      <c r="J42" s="36">
        <v>7000</v>
      </c>
      <c r="K42" s="36">
        <v>20000</v>
      </c>
      <c r="L42" s="36">
        <v>10000</v>
      </c>
      <c r="M42" s="36">
        <v>10000</v>
      </c>
      <c r="N42" s="13"/>
      <c r="O42" s="12">
        <f t="shared" si="4"/>
        <v>47000</v>
      </c>
      <c r="P42" s="12">
        <f t="shared" si="5"/>
        <v>188</v>
      </c>
      <c r="Q42" s="14">
        <f t="shared" si="6"/>
        <v>11280000</v>
      </c>
      <c r="R42" s="15">
        <v>0.06</v>
      </c>
      <c r="S42" s="15">
        <f t="shared" si="7"/>
        <v>11.28</v>
      </c>
    </row>
    <row r="43" spans="1:21" x14ac:dyDescent="0.2">
      <c r="A43" s="11" t="s">
        <v>260</v>
      </c>
      <c r="B43" s="11" t="s">
        <v>229</v>
      </c>
      <c r="C43" s="11" t="s">
        <v>260</v>
      </c>
      <c r="D43" s="11" t="s">
        <v>275</v>
      </c>
      <c r="E43" s="12">
        <v>20</v>
      </c>
      <c r="F43" s="12">
        <v>100</v>
      </c>
      <c r="G43" s="12">
        <v>10</v>
      </c>
      <c r="H43" s="12">
        <v>500</v>
      </c>
      <c r="I43" s="36"/>
      <c r="J43" s="36">
        <v>500</v>
      </c>
      <c r="K43" s="36">
        <v>1000</v>
      </c>
      <c r="L43" s="36">
        <v>500</v>
      </c>
      <c r="M43" s="36">
        <v>500</v>
      </c>
      <c r="N43" s="13"/>
      <c r="O43" s="12">
        <f t="shared" si="4"/>
        <v>2500</v>
      </c>
      <c r="P43" s="12">
        <f t="shared" si="5"/>
        <v>5</v>
      </c>
      <c r="Q43" s="14">
        <f t="shared" si="6"/>
        <v>250000</v>
      </c>
      <c r="R43" s="15">
        <v>0.06</v>
      </c>
      <c r="S43" s="15">
        <f t="shared" si="7"/>
        <v>0.3</v>
      </c>
    </row>
    <row r="44" spans="1:21" x14ac:dyDescent="0.2">
      <c r="A44" s="36" t="s">
        <v>228</v>
      </c>
      <c r="B44" s="36" t="s">
        <v>229</v>
      </c>
      <c r="C44" s="36">
        <v>90442100</v>
      </c>
      <c r="D44" s="36" t="s">
        <v>277</v>
      </c>
      <c r="E44" s="12" t="s">
        <v>46</v>
      </c>
      <c r="F44" s="12">
        <v>100</v>
      </c>
      <c r="G44" s="12">
        <v>10</v>
      </c>
      <c r="H44" s="12">
        <v>500</v>
      </c>
      <c r="I44" s="36">
        <v>500</v>
      </c>
      <c r="J44" s="36">
        <v>1000</v>
      </c>
      <c r="K44" s="36">
        <v>1000</v>
      </c>
      <c r="L44" s="36">
        <v>500</v>
      </c>
      <c r="M44" s="36">
        <v>500</v>
      </c>
      <c r="N44" s="13"/>
      <c r="O44" s="12">
        <f t="shared" si="4"/>
        <v>3500</v>
      </c>
      <c r="P44" s="12">
        <f t="shared" si="5"/>
        <v>7</v>
      </c>
      <c r="Q44" s="14">
        <f t="shared" si="6"/>
        <v>350000</v>
      </c>
      <c r="R44" s="15">
        <v>0.06</v>
      </c>
      <c r="S44" s="15">
        <f t="shared" si="7"/>
        <v>0.42</v>
      </c>
      <c r="T44" s="43">
        <f>SUM(S22:S44)</f>
        <v>40.669999999999995</v>
      </c>
      <c r="U44" s="3">
        <f>T44*100/$T$151</f>
        <v>40.948449456302853</v>
      </c>
    </row>
    <row r="45" spans="1:21" ht="15" x14ac:dyDescent="0.2">
      <c r="A45" s="17" t="s">
        <v>52</v>
      </c>
      <c r="B45" s="17"/>
      <c r="C45" s="18"/>
      <c r="D45" s="18"/>
      <c r="E45" s="19"/>
      <c r="F45" s="24"/>
      <c r="G45" s="10"/>
      <c r="H45" s="10"/>
      <c r="I45" s="36"/>
      <c r="J45" s="36"/>
      <c r="K45" s="36"/>
      <c r="L45" s="36"/>
      <c r="M45" s="36"/>
      <c r="N45" s="25"/>
      <c r="O45" s="12"/>
      <c r="P45" s="12"/>
      <c r="Q45" s="14"/>
      <c r="R45" s="12"/>
      <c r="S45" s="15"/>
    </row>
    <row r="46" spans="1:21" x14ac:dyDescent="0.2">
      <c r="A46" s="36" t="s">
        <v>293</v>
      </c>
      <c r="B46" s="36" t="s">
        <v>294</v>
      </c>
      <c r="C46" s="36">
        <v>90443000</v>
      </c>
      <c r="D46" s="36" t="s">
        <v>277</v>
      </c>
      <c r="E46" s="12" t="s">
        <v>63</v>
      </c>
      <c r="F46" s="12">
        <v>2100</v>
      </c>
      <c r="G46" s="12">
        <v>10</v>
      </c>
      <c r="H46" s="12">
        <v>50</v>
      </c>
      <c r="I46" s="36"/>
      <c r="J46" s="36"/>
      <c r="K46" s="36"/>
      <c r="L46" s="36"/>
      <c r="M46" s="36"/>
      <c r="N46" s="13"/>
      <c r="O46" s="12">
        <f t="shared" ref="O46:O66" si="8">SUM(I46:N46)</f>
        <v>0</v>
      </c>
      <c r="P46" s="12">
        <f t="shared" ref="P46:P66" si="9">$O46/$H46</f>
        <v>0</v>
      </c>
      <c r="Q46" s="14">
        <f t="shared" ref="Q46:Q66" si="10">O46*F46</f>
        <v>0</v>
      </c>
      <c r="R46" s="15"/>
      <c r="S46" s="15">
        <f t="shared" ref="S46:S66" si="11">$P46*$R46</f>
        <v>0</v>
      </c>
    </row>
    <row r="47" spans="1:21" x14ac:dyDescent="0.2">
      <c r="A47" s="11" t="s">
        <v>193</v>
      </c>
      <c r="B47" s="11" t="s">
        <v>175</v>
      </c>
      <c r="C47" s="11" t="s">
        <v>193</v>
      </c>
      <c r="D47" s="11" t="s">
        <v>275</v>
      </c>
      <c r="E47" s="12">
        <v>25</v>
      </c>
      <c r="F47" s="12">
        <v>1800</v>
      </c>
      <c r="G47" s="12">
        <v>10</v>
      </c>
      <c r="H47" s="12">
        <v>50</v>
      </c>
      <c r="I47" s="36"/>
      <c r="J47" s="36"/>
      <c r="K47" s="36"/>
      <c r="L47" s="36"/>
      <c r="M47" s="36"/>
      <c r="N47" s="13"/>
      <c r="O47" s="12">
        <f t="shared" si="8"/>
        <v>0</v>
      </c>
      <c r="P47" s="12">
        <f t="shared" si="9"/>
        <v>0</v>
      </c>
      <c r="Q47" s="14">
        <f t="shared" si="10"/>
        <v>0</v>
      </c>
      <c r="R47" s="15">
        <v>0.12</v>
      </c>
      <c r="S47" s="15">
        <f t="shared" si="11"/>
        <v>0</v>
      </c>
    </row>
    <row r="48" spans="1:21" x14ac:dyDescent="0.2">
      <c r="A48" s="36" t="s">
        <v>174</v>
      </c>
      <c r="B48" s="36" t="s">
        <v>175</v>
      </c>
      <c r="C48" s="36">
        <v>90443900</v>
      </c>
      <c r="D48" s="36" t="s">
        <v>277</v>
      </c>
      <c r="E48" s="12" t="s">
        <v>63</v>
      </c>
      <c r="F48" s="12">
        <v>1800</v>
      </c>
      <c r="G48" s="12">
        <v>10</v>
      </c>
      <c r="H48" s="12">
        <v>50</v>
      </c>
      <c r="I48" s="36"/>
      <c r="J48" s="36"/>
      <c r="K48" s="36"/>
      <c r="L48" s="36">
        <v>200</v>
      </c>
      <c r="M48" s="36"/>
      <c r="N48" s="13"/>
      <c r="O48" s="12">
        <f t="shared" si="8"/>
        <v>200</v>
      </c>
      <c r="P48" s="12">
        <f t="shared" si="9"/>
        <v>4</v>
      </c>
      <c r="Q48" s="14">
        <f t="shared" si="10"/>
        <v>360000</v>
      </c>
      <c r="R48" s="15">
        <v>0.12</v>
      </c>
      <c r="S48" s="15">
        <f t="shared" si="11"/>
        <v>0.48</v>
      </c>
    </row>
    <row r="49" spans="1:19" x14ac:dyDescent="0.2">
      <c r="A49" s="11" t="s">
        <v>254</v>
      </c>
      <c r="B49" s="11" t="s">
        <v>255</v>
      </c>
      <c r="C49" s="11" t="s">
        <v>254</v>
      </c>
      <c r="D49" s="11" t="s">
        <v>275</v>
      </c>
      <c r="E49" s="12">
        <v>25</v>
      </c>
      <c r="F49" s="12">
        <v>1650</v>
      </c>
      <c r="G49" s="12">
        <v>10</v>
      </c>
      <c r="H49" s="12">
        <v>50</v>
      </c>
      <c r="I49" s="36"/>
      <c r="J49" s="36"/>
      <c r="K49" s="36"/>
      <c r="L49" s="36"/>
      <c r="M49" s="36"/>
      <c r="N49" s="13"/>
      <c r="O49" s="12">
        <f t="shared" si="8"/>
        <v>0</v>
      </c>
      <c r="P49" s="12">
        <f t="shared" si="9"/>
        <v>0</v>
      </c>
      <c r="Q49" s="14">
        <f t="shared" si="10"/>
        <v>0</v>
      </c>
      <c r="R49" s="15">
        <v>0.12</v>
      </c>
      <c r="S49" s="15">
        <f t="shared" si="11"/>
        <v>0</v>
      </c>
    </row>
    <row r="50" spans="1:19" x14ac:dyDescent="0.2">
      <c r="A50" s="11" t="s">
        <v>230</v>
      </c>
      <c r="B50" s="11" t="s">
        <v>231</v>
      </c>
      <c r="C50" s="11" t="s">
        <v>230</v>
      </c>
      <c r="D50" s="11" t="s">
        <v>275</v>
      </c>
      <c r="E50" s="12">
        <v>25</v>
      </c>
      <c r="F50" s="12">
        <v>1500</v>
      </c>
      <c r="G50" s="12">
        <v>10</v>
      </c>
      <c r="H50" s="12">
        <v>50</v>
      </c>
      <c r="I50" s="36"/>
      <c r="J50" s="36"/>
      <c r="K50" s="36"/>
      <c r="L50" s="36"/>
      <c r="M50" s="36"/>
      <c r="N50" s="13"/>
      <c r="O50" s="12">
        <f t="shared" si="8"/>
        <v>0</v>
      </c>
      <c r="P50" s="12">
        <f t="shared" si="9"/>
        <v>0</v>
      </c>
      <c r="Q50" s="14">
        <f t="shared" si="10"/>
        <v>0</v>
      </c>
      <c r="R50" s="15">
        <v>0.11</v>
      </c>
      <c r="S50" s="15">
        <f t="shared" si="11"/>
        <v>0</v>
      </c>
    </row>
    <row r="51" spans="1:19" x14ac:dyDescent="0.2">
      <c r="A51" s="11" t="s">
        <v>53</v>
      </c>
      <c r="B51" s="11" t="s">
        <v>54</v>
      </c>
      <c r="C51" s="11" t="s">
        <v>53</v>
      </c>
      <c r="D51" s="11" t="s">
        <v>275</v>
      </c>
      <c r="E51" s="12">
        <v>25</v>
      </c>
      <c r="F51" s="12">
        <v>1220</v>
      </c>
      <c r="G51" s="12">
        <v>10</v>
      </c>
      <c r="H51" s="12">
        <v>50</v>
      </c>
      <c r="I51" s="36"/>
      <c r="J51" s="36"/>
      <c r="K51" s="36"/>
      <c r="L51" s="36">
        <v>300</v>
      </c>
      <c r="M51" s="36"/>
      <c r="N51" s="13"/>
      <c r="O51" s="12">
        <f t="shared" si="8"/>
        <v>300</v>
      </c>
      <c r="P51" s="12">
        <f t="shared" si="9"/>
        <v>6</v>
      </c>
      <c r="Q51" s="14">
        <f t="shared" si="10"/>
        <v>366000</v>
      </c>
      <c r="R51" s="15">
        <v>0.08</v>
      </c>
      <c r="S51" s="15">
        <f t="shared" si="11"/>
        <v>0.48</v>
      </c>
    </row>
    <row r="52" spans="1:19" x14ac:dyDescent="0.2">
      <c r="A52" s="16" t="s">
        <v>55</v>
      </c>
      <c r="B52" s="16" t="s">
        <v>54</v>
      </c>
      <c r="C52" s="16" t="s">
        <v>56</v>
      </c>
      <c r="D52" s="16" t="s">
        <v>276</v>
      </c>
      <c r="E52" s="12">
        <v>25</v>
      </c>
      <c r="F52" s="12">
        <v>1200</v>
      </c>
      <c r="G52" s="12">
        <v>10</v>
      </c>
      <c r="H52" s="12">
        <v>50</v>
      </c>
      <c r="I52" s="36"/>
      <c r="J52" s="36"/>
      <c r="K52" s="36"/>
      <c r="L52" s="36"/>
      <c r="M52" s="36"/>
      <c r="N52" s="13"/>
      <c r="O52" s="12">
        <f t="shared" si="8"/>
        <v>0</v>
      </c>
      <c r="P52" s="12">
        <f t="shared" si="9"/>
        <v>0</v>
      </c>
      <c r="Q52" s="14">
        <f t="shared" si="10"/>
        <v>0</v>
      </c>
      <c r="R52" s="15">
        <v>0.08</v>
      </c>
      <c r="S52" s="15">
        <f t="shared" si="11"/>
        <v>0</v>
      </c>
    </row>
    <row r="53" spans="1:19" x14ac:dyDescent="0.2">
      <c r="A53" s="26" t="s">
        <v>194</v>
      </c>
      <c r="B53" s="26" t="s">
        <v>54</v>
      </c>
      <c r="C53" s="26">
        <v>90444000</v>
      </c>
      <c r="D53" s="36" t="s">
        <v>277</v>
      </c>
      <c r="E53" s="12" t="s">
        <v>63</v>
      </c>
      <c r="F53" s="12">
        <v>1200</v>
      </c>
      <c r="G53" s="12">
        <v>10</v>
      </c>
      <c r="H53" s="12">
        <v>50</v>
      </c>
      <c r="I53" s="36"/>
      <c r="J53" s="36"/>
      <c r="K53" s="36"/>
      <c r="L53" s="36">
        <v>500</v>
      </c>
      <c r="M53" s="36">
        <v>500</v>
      </c>
      <c r="N53" s="13"/>
      <c r="O53" s="12">
        <f t="shared" si="8"/>
        <v>1000</v>
      </c>
      <c r="P53" s="12">
        <f t="shared" si="9"/>
        <v>20</v>
      </c>
      <c r="Q53" s="14">
        <f t="shared" si="10"/>
        <v>1200000</v>
      </c>
      <c r="R53" s="15">
        <v>0.08</v>
      </c>
      <c r="S53" s="15">
        <f t="shared" si="11"/>
        <v>1.6</v>
      </c>
    </row>
    <row r="54" spans="1:19" x14ac:dyDescent="0.2">
      <c r="A54" s="11" t="s">
        <v>155</v>
      </c>
      <c r="B54" s="11" t="s">
        <v>58</v>
      </c>
      <c r="C54" s="11" t="s">
        <v>155</v>
      </c>
      <c r="D54" s="11" t="s">
        <v>275</v>
      </c>
      <c r="E54" s="12">
        <v>25</v>
      </c>
      <c r="F54" s="12">
        <v>915</v>
      </c>
      <c r="G54" s="12">
        <v>10</v>
      </c>
      <c r="H54" s="12">
        <v>50</v>
      </c>
      <c r="I54" s="36"/>
      <c r="J54" s="36"/>
      <c r="K54" s="36">
        <v>700</v>
      </c>
      <c r="L54" s="36">
        <v>500</v>
      </c>
      <c r="M54" s="36"/>
      <c r="N54" s="13"/>
      <c r="O54" s="12">
        <f t="shared" si="8"/>
        <v>1200</v>
      </c>
      <c r="P54" s="12">
        <f t="shared" si="9"/>
        <v>24</v>
      </c>
      <c r="Q54" s="14">
        <f t="shared" si="10"/>
        <v>1098000</v>
      </c>
      <c r="R54" s="15">
        <v>0.06</v>
      </c>
      <c r="S54" s="15">
        <f t="shared" si="11"/>
        <v>1.44</v>
      </c>
    </row>
    <row r="55" spans="1:19" x14ac:dyDescent="0.2">
      <c r="A55" s="16" t="s">
        <v>57</v>
      </c>
      <c r="B55" s="16" t="s">
        <v>58</v>
      </c>
      <c r="C55" s="16" t="s">
        <v>59</v>
      </c>
      <c r="D55" s="16" t="s">
        <v>276</v>
      </c>
      <c r="E55" s="12">
        <v>25</v>
      </c>
      <c r="F55" s="12">
        <v>900</v>
      </c>
      <c r="G55" s="12">
        <v>10</v>
      </c>
      <c r="H55" s="12">
        <v>50</v>
      </c>
      <c r="I55" s="36"/>
      <c r="J55" s="36"/>
      <c r="K55" s="36"/>
      <c r="L55" s="36"/>
      <c r="M55" s="36"/>
      <c r="N55" s="13"/>
      <c r="O55" s="12">
        <f t="shared" si="8"/>
        <v>0</v>
      </c>
      <c r="P55" s="12">
        <f t="shared" si="9"/>
        <v>0</v>
      </c>
      <c r="Q55" s="14">
        <f t="shared" si="10"/>
        <v>0</v>
      </c>
      <c r="R55" s="15">
        <v>0.06</v>
      </c>
      <c r="S55" s="15">
        <f t="shared" si="11"/>
        <v>0</v>
      </c>
    </row>
    <row r="56" spans="1:19" x14ac:dyDescent="0.2">
      <c r="A56" s="36" t="s">
        <v>176</v>
      </c>
      <c r="B56" s="36" t="s">
        <v>58</v>
      </c>
      <c r="C56" s="36">
        <v>90443800</v>
      </c>
      <c r="D56" s="36" t="s">
        <v>277</v>
      </c>
      <c r="E56" s="12" t="s">
        <v>63</v>
      </c>
      <c r="F56" s="12">
        <v>900</v>
      </c>
      <c r="G56" s="12">
        <v>10</v>
      </c>
      <c r="H56" s="12">
        <v>50</v>
      </c>
      <c r="I56" s="36"/>
      <c r="J56" s="36"/>
      <c r="K56" s="36">
        <v>650</v>
      </c>
      <c r="L56" s="36">
        <v>2000</v>
      </c>
      <c r="M56" s="36">
        <v>2000</v>
      </c>
      <c r="N56" s="13"/>
      <c r="O56" s="12">
        <f t="shared" si="8"/>
        <v>4650</v>
      </c>
      <c r="P56" s="12">
        <f t="shared" si="9"/>
        <v>93</v>
      </c>
      <c r="Q56" s="14">
        <f t="shared" si="10"/>
        <v>4185000</v>
      </c>
      <c r="R56" s="15">
        <v>0.06</v>
      </c>
      <c r="S56" s="15">
        <f t="shared" si="11"/>
        <v>5.58</v>
      </c>
    </row>
    <row r="57" spans="1:19" x14ac:dyDescent="0.2">
      <c r="A57" s="11" t="s">
        <v>195</v>
      </c>
      <c r="B57" s="11" t="s">
        <v>178</v>
      </c>
      <c r="C57" s="11" t="s">
        <v>195</v>
      </c>
      <c r="D57" s="11" t="s">
        <v>275</v>
      </c>
      <c r="E57" s="12">
        <v>25</v>
      </c>
      <c r="F57" s="12">
        <v>750</v>
      </c>
      <c r="G57" s="12">
        <v>10</v>
      </c>
      <c r="H57" s="12">
        <v>50</v>
      </c>
      <c r="I57" s="36"/>
      <c r="J57" s="36"/>
      <c r="K57" s="36"/>
      <c r="L57" s="36"/>
      <c r="M57" s="36"/>
      <c r="N57" s="13"/>
      <c r="O57" s="12">
        <f t="shared" si="8"/>
        <v>0</v>
      </c>
      <c r="P57" s="12">
        <f t="shared" si="9"/>
        <v>0</v>
      </c>
      <c r="Q57" s="14">
        <f t="shared" si="10"/>
        <v>0</v>
      </c>
      <c r="R57" s="15">
        <v>0.05</v>
      </c>
      <c r="S57" s="15">
        <f t="shared" si="11"/>
        <v>0</v>
      </c>
    </row>
    <row r="58" spans="1:19" x14ac:dyDescent="0.2">
      <c r="A58" s="16" t="s">
        <v>196</v>
      </c>
      <c r="B58" s="16" t="s">
        <v>178</v>
      </c>
      <c r="C58" s="16" t="s">
        <v>197</v>
      </c>
      <c r="D58" s="16" t="s">
        <v>276</v>
      </c>
      <c r="E58" s="12">
        <v>25</v>
      </c>
      <c r="F58" s="12">
        <v>750</v>
      </c>
      <c r="G58" s="12">
        <v>10</v>
      </c>
      <c r="H58" s="12">
        <v>50</v>
      </c>
      <c r="I58" s="36"/>
      <c r="J58" s="36"/>
      <c r="K58" s="36"/>
      <c r="L58" s="36"/>
      <c r="M58" s="36"/>
      <c r="N58" s="13"/>
      <c r="O58" s="12">
        <f t="shared" si="8"/>
        <v>0</v>
      </c>
      <c r="P58" s="12">
        <f t="shared" si="9"/>
        <v>0</v>
      </c>
      <c r="Q58" s="14">
        <f t="shared" si="10"/>
        <v>0</v>
      </c>
      <c r="R58" s="15">
        <v>0.05</v>
      </c>
      <c r="S58" s="15">
        <f t="shared" si="11"/>
        <v>0</v>
      </c>
    </row>
    <row r="59" spans="1:19" x14ac:dyDescent="0.2">
      <c r="A59" s="36" t="s">
        <v>177</v>
      </c>
      <c r="B59" s="36" t="s">
        <v>178</v>
      </c>
      <c r="C59" s="36">
        <v>90443700</v>
      </c>
      <c r="D59" s="36" t="s">
        <v>277</v>
      </c>
      <c r="E59" s="12" t="s">
        <v>63</v>
      </c>
      <c r="F59" s="12">
        <v>750</v>
      </c>
      <c r="G59" s="12">
        <v>10</v>
      </c>
      <c r="H59" s="12">
        <v>50</v>
      </c>
      <c r="I59" s="36"/>
      <c r="J59" s="36"/>
      <c r="K59" s="36"/>
      <c r="L59" s="36"/>
      <c r="M59" s="36"/>
      <c r="N59" s="13"/>
      <c r="O59" s="12">
        <f t="shared" si="8"/>
        <v>0</v>
      </c>
      <c r="P59" s="12">
        <f t="shared" si="9"/>
        <v>0</v>
      </c>
      <c r="Q59" s="14">
        <f t="shared" si="10"/>
        <v>0</v>
      </c>
      <c r="R59" s="15">
        <v>0.05</v>
      </c>
      <c r="S59" s="15">
        <f t="shared" si="11"/>
        <v>0</v>
      </c>
    </row>
    <row r="60" spans="1:19" x14ac:dyDescent="0.2">
      <c r="A60" s="11" t="s">
        <v>60</v>
      </c>
      <c r="B60" s="11" t="s">
        <v>61</v>
      </c>
      <c r="C60" s="11" t="s">
        <v>60</v>
      </c>
      <c r="D60" s="11" t="s">
        <v>275</v>
      </c>
      <c r="E60" s="12">
        <v>25</v>
      </c>
      <c r="F60" s="12">
        <v>610</v>
      </c>
      <c r="G60" s="12">
        <v>10</v>
      </c>
      <c r="H60" s="12">
        <v>50</v>
      </c>
      <c r="I60" s="36"/>
      <c r="J60" s="36">
        <v>50</v>
      </c>
      <c r="K60" s="36">
        <v>1000</v>
      </c>
      <c r="L60" s="36">
        <v>1000</v>
      </c>
      <c r="M60" s="36">
        <v>500</v>
      </c>
      <c r="N60" s="13"/>
      <c r="O60" s="12">
        <f t="shared" si="8"/>
        <v>2550</v>
      </c>
      <c r="P60" s="12">
        <f t="shared" si="9"/>
        <v>51</v>
      </c>
      <c r="Q60" s="14">
        <f t="shared" si="10"/>
        <v>1555500</v>
      </c>
      <c r="R60" s="15">
        <v>0.04</v>
      </c>
      <c r="S60" s="15">
        <f t="shared" si="11"/>
        <v>2.04</v>
      </c>
    </row>
    <row r="61" spans="1:19" x14ac:dyDescent="0.2">
      <c r="A61" s="36" t="s">
        <v>62</v>
      </c>
      <c r="B61" s="36" t="s">
        <v>61</v>
      </c>
      <c r="C61" s="36">
        <v>90443600</v>
      </c>
      <c r="D61" s="36" t="s">
        <v>277</v>
      </c>
      <c r="E61" s="12" t="s">
        <v>63</v>
      </c>
      <c r="F61" s="12">
        <v>600</v>
      </c>
      <c r="G61" s="12">
        <v>10</v>
      </c>
      <c r="H61" s="12">
        <v>50</v>
      </c>
      <c r="I61" s="36"/>
      <c r="J61" s="36"/>
      <c r="K61" s="36">
        <v>800</v>
      </c>
      <c r="L61" s="36">
        <v>1000</v>
      </c>
      <c r="M61" s="36">
        <v>2000</v>
      </c>
      <c r="N61" s="13"/>
      <c r="O61" s="12">
        <f t="shared" si="8"/>
        <v>3800</v>
      </c>
      <c r="P61" s="12">
        <f t="shared" si="9"/>
        <v>76</v>
      </c>
      <c r="Q61" s="14">
        <f t="shared" si="10"/>
        <v>2280000</v>
      </c>
      <c r="R61" s="15">
        <v>0.04</v>
      </c>
      <c r="S61" s="15">
        <f t="shared" si="11"/>
        <v>3.04</v>
      </c>
    </row>
    <row r="62" spans="1:19" x14ac:dyDescent="0.2">
      <c r="A62" s="11" t="s">
        <v>64</v>
      </c>
      <c r="B62" s="11" t="s">
        <v>65</v>
      </c>
      <c r="C62" s="11" t="s">
        <v>64</v>
      </c>
      <c r="D62" s="11" t="s">
        <v>275</v>
      </c>
      <c r="E62" s="12">
        <v>25</v>
      </c>
      <c r="F62" s="12">
        <v>457</v>
      </c>
      <c r="G62" s="12">
        <v>10</v>
      </c>
      <c r="H62" s="12">
        <v>100</v>
      </c>
      <c r="I62" s="36"/>
      <c r="J62" s="36"/>
      <c r="K62" s="36">
        <v>700</v>
      </c>
      <c r="L62" s="36">
        <v>1000</v>
      </c>
      <c r="M62" s="36"/>
      <c r="N62" s="13"/>
      <c r="O62" s="12">
        <f t="shared" si="8"/>
        <v>1700</v>
      </c>
      <c r="P62" s="12">
        <f t="shared" si="9"/>
        <v>17</v>
      </c>
      <c r="Q62" s="14">
        <f t="shared" si="10"/>
        <v>776900</v>
      </c>
      <c r="R62" s="15">
        <v>0.06</v>
      </c>
      <c r="S62" s="15">
        <f t="shared" si="11"/>
        <v>1.02</v>
      </c>
    </row>
    <row r="63" spans="1:19" x14ac:dyDescent="0.2">
      <c r="A63" s="36" t="s">
        <v>66</v>
      </c>
      <c r="B63" s="36" t="s">
        <v>65</v>
      </c>
      <c r="C63" s="36">
        <v>90443400</v>
      </c>
      <c r="D63" s="36" t="s">
        <v>277</v>
      </c>
      <c r="E63" s="12" t="s">
        <v>63</v>
      </c>
      <c r="F63" s="12">
        <v>450</v>
      </c>
      <c r="G63" s="12">
        <v>10</v>
      </c>
      <c r="H63" s="12">
        <v>100</v>
      </c>
      <c r="I63" s="36"/>
      <c r="J63" s="36"/>
      <c r="K63" s="36"/>
      <c r="L63" s="36">
        <v>1000</v>
      </c>
      <c r="M63" s="36"/>
      <c r="N63" s="13"/>
      <c r="O63" s="12">
        <f t="shared" si="8"/>
        <v>1000</v>
      </c>
      <c r="P63" s="12">
        <f t="shared" si="9"/>
        <v>10</v>
      </c>
      <c r="Q63" s="14">
        <f t="shared" si="10"/>
        <v>450000</v>
      </c>
      <c r="R63" s="15">
        <v>0.06</v>
      </c>
      <c r="S63" s="15">
        <f t="shared" si="11"/>
        <v>0.6</v>
      </c>
    </row>
    <row r="64" spans="1:19" x14ac:dyDescent="0.2">
      <c r="A64" s="27" t="s">
        <v>67</v>
      </c>
      <c r="B64" s="27" t="s">
        <v>68</v>
      </c>
      <c r="C64" s="27" t="s">
        <v>69</v>
      </c>
      <c r="D64" s="11" t="s">
        <v>275</v>
      </c>
      <c r="E64" s="12">
        <v>25</v>
      </c>
      <c r="F64" s="12">
        <v>375</v>
      </c>
      <c r="G64" s="12">
        <v>10</v>
      </c>
      <c r="H64" s="12">
        <v>100</v>
      </c>
      <c r="I64" s="36"/>
      <c r="J64" s="36">
        <v>1000</v>
      </c>
      <c r="K64" s="36">
        <v>1000</v>
      </c>
      <c r="L64" s="36">
        <v>1000</v>
      </c>
      <c r="M64" s="36"/>
      <c r="N64" s="13"/>
      <c r="O64" s="12">
        <f t="shared" si="8"/>
        <v>3000</v>
      </c>
      <c r="P64" s="12">
        <f t="shared" si="9"/>
        <v>30</v>
      </c>
      <c r="Q64" s="14">
        <f t="shared" si="10"/>
        <v>1125000</v>
      </c>
      <c r="R64" s="15">
        <v>0.06</v>
      </c>
      <c r="S64" s="15">
        <f t="shared" si="11"/>
        <v>1.7999999999999998</v>
      </c>
    </row>
    <row r="65" spans="1:21" x14ac:dyDescent="0.2">
      <c r="A65" s="37" t="s">
        <v>198</v>
      </c>
      <c r="B65" s="36" t="s">
        <v>199</v>
      </c>
      <c r="C65" s="36">
        <v>90448000</v>
      </c>
      <c r="D65" s="36" t="s">
        <v>277</v>
      </c>
      <c r="E65" s="12" t="s">
        <v>63</v>
      </c>
      <c r="F65" s="12">
        <v>270</v>
      </c>
      <c r="G65" s="12">
        <v>10</v>
      </c>
      <c r="H65" s="12">
        <v>100</v>
      </c>
      <c r="I65" s="36"/>
      <c r="J65" s="36">
        <v>100</v>
      </c>
      <c r="K65" s="36">
        <v>300</v>
      </c>
      <c r="L65" s="36"/>
      <c r="M65" s="36"/>
      <c r="N65" s="13"/>
      <c r="O65" s="12">
        <f t="shared" si="8"/>
        <v>400</v>
      </c>
      <c r="P65" s="12">
        <f t="shared" si="9"/>
        <v>4</v>
      </c>
      <c r="Q65" s="14">
        <f t="shared" si="10"/>
        <v>108000</v>
      </c>
      <c r="R65" s="15">
        <v>0.06</v>
      </c>
      <c r="S65" s="15">
        <f t="shared" si="11"/>
        <v>0.24</v>
      </c>
    </row>
    <row r="66" spans="1:21" x14ac:dyDescent="0.2">
      <c r="A66" s="11" t="s">
        <v>261</v>
      </c>
      <c r="B66" s="11" t="s">
        <v>262</v>
      </c>
      <c r="C66" s="11" t="s">
        <v>261</v>
      </c>
      <c r="D66" s="11" t="s">
        <v>275</v>
      </c>
      <c r="E66" s="12" t="s">
        <v>63</v>
      </c>
      <c r="F66" s="12">
        <v>200</v>
      </c>
      <c r="G66" s="12">
        <v>10</v>
      </c>
      <c r="H66" s="12">
        <v>150</v>
      </c>
      <c r="I66" s="36"/>
      <c r="J66" s="36">
        <v>600</v>
      </c>
      <c r="K66" s="36">
        <v>600</v>
      </c>
      <c r="L66" s="36"/>
      <c r="M66" s="36"/>
      <c r="N66" s="13"/>
      <c r="O66" s="12">
        <f t="shared" si="8"/>
        <v>1200</v>
      </c>
      <c r="P66" s="12">
        <f t="shared" si="9"/>
        <v>8</v>
      </c>
      <c r="Q66" s="14">
        <f t="shared" si="10"/>
        <v>240000</v>
      </c>
      <c r="R66" s="15">
        <v>0.06</v>
      </c>
      <c r="S66" s="15">
        <f t="shared" si="11"/>
        <v>0.48</v>
      </c>
      <c r="T66" s="43">
        <f>SUM(S47:S66)</f>
        <v>18.8</v>
      </c>
      <c r="U66" s="3">
        <f>T66*100/$T$151</f>
        <v>18.928715263793798</v>
      </c>
    </row>
    <row r="67" spans="1:21" x14ac:dyDescent="0.2">
      <c r="A67" s="28" t="s">
        <v>70</v>
      </c>
      <c r="B67" s="28"/>
      <c r="C67" s="29"/>
      <c r="D67" s="29"/>
      <c r="E67" s="30"/>
      <c r="F67" s="36"/>
      <c r="G67" s="20"/>
      <c r="H67" s="20"/>
      <c r="I67" s="36"/>
      <c r="J67" s="36"/>
      <c r="K67" s="36"/>
      <c r="L67" s="36"/>
      <c r="M67" s="36"/>
      <c r="N67" s="20"/>
      <c r="O67" s="12"/>
      <c r="P67" s="12"/>
      <c r="Q67" s="14"/>
      <c r="R67" s="12"/>
      <c r="S67" s="15"/>
    </row>
    <row r="68" spans="1:21" x14ac:dyDescent="0.2">
      <c r="A68" s="11" t="s">
        <v>295</v>
      </c>
      <c r="B68" s="11" t="s">
        <v>296</v>
      </c>
      <c r="C68" s="11" t="s">
        <v>295</v>
      </c>
      <c r="D68" s="11" t="s">
        <v>275</v>
      </c>
      <c r="E68" s="12">
        <v>32</v>
      </c>
      <c r="F68" s="12">
        <v>100</v>
      </c>
      <c r="G68" s="12">
        <v>10</v>
      </c>
      <c r="H68" s="12">
        <v>300</v>
      </c>
      <c r="I68" s="36"/>
      <c r="J68" s="36"/>
      <c r="K68" s="36"/>
      <c r="L68" s="36"/>
      <c r="M68" s="36"/>
      <c r="N68" s="13"/>
      <c r="O68" s="12">
        <f t="shared" ref="O68:O82" si="12">SUM(I68:N68)</f>
        <v>0</v>
      </c>
      <c r="P68" s="12">
        <f t="shared" ref="P68:P82" si="13">$O68/$H68</f>
        <v>0</v>
      </c>
      <c r="Q68" s="14">
        <f t="shared" ref="Q68:Q82" si="14">O68*F68</f>
        <v>0</v>
      </c>
      <c r="R68" s="15">
        <v>0.09</v>
      </c>
      <c r="S68" s="15">
        <f t="shared" ref="S68:S82" si="15">$P68*$R68</f>
        <v>0</v>
      </c>
    </row>
    <row r="69" spans="1:21" x14ac:dyDescent="0.2">
      <c r="A69" s="11" t="s">
        <v>71</v>
      </c>
      <c r="B69" s="11" t="s">
        <v>72</v>
      </c>
      <c r="C69" s="11" t="s">
        <v>71</v>
      </c>
      <c r="D69" s="11" t="s">
        <v>275</v>
      </c>
      <c r="E69" s="12">
        <v>32</v>
      </c>
      <c r="F69" s="12">
        <v>150</v>
      </c>
      <c r="G69" s="12">
        <v>10</v>
      </c>
      <c r="H69" s="12">
        <v>300</v>
      </c>
      <c r="I69" s="36"/>
      <c r="J69" s="36"/>
      <c r="K69" s="36"/>
      <c r="L69" s="36"/>
      <c r="M69" s="36"/>
      <c r="N69" s="13"/>
      <c r="O69" s="12">
        <f t="shared" si="12"/>
        <v>0</v>
      </c>
      <c r="P69" s="12">
        <f t="shared" si="13"/>
        <v>0</v>
      </c>
      <c r="Q69" s="14">
        <f t="shared" si="14"/>
        <v>0</v>
      </c>
      <c r="R69" s="15">
        <v>0.09</v>
      </c>
      <c r="S69" s="15">
        <f t="shared" si="15"/>
        <v>0</v>
      </c>
    </row>
    <row r="70" spans="1:21" x14ac:dyDescent="0.2">
      <c r="A70" s="36" t="s">
        <v>256</v>
      </c>
      <c r="B70" s="36" t="s">
        <v>72</v>
      </c>
      <c r="C70" s="36">
        <v>90446200</v>
      </c>
      <c r="D70" s="36" t="s">
        <v>277</v>
      </c>
      <c r="E70" s="12">
        <v>32</v>
      </c>
      <c r="F70" s="12">
        <v>150</v>
      </c>
      <c r="G70" s="12">
        <v>10</v>
      </c>
      <c r="H70" s="12">
        <v>300</v>
      </c>
      <c r="I70" s="36">
        <v>300</v>
      </c>
      <c r="J70" s="36"/>
      <c r="K70" s="36"/>
      <c r="L70" s="36"/>
      <c r="M70" s="36"/>
      <c r="N70" s="13"/>
      <c r="O70" s="12">
        <f t="shared" si="12"/>
        <v>300</v>
      </c>
      <c r="P70" s="12">
        <f t="shared" si="13"/>
        <v>1</v>
      </c>
      <c r="Q70" s="14">
        <f t="shared" si="14"/>
        <v>45000</v>
      </c>
      <c r="R70" s="15">
        <v>0.09</v>
      </c>
      <c r="S70" s="15">
        <f t="shared" si="15"/>
        <v>0.09</v>
      </c>
    </row>
    <row r="71" spans="1:21" x14ac:dyDescent="0.2">
      <c r="A71" s="11" t="s">
        <v>200</v>
      </c>
      <c r="B71" s="11" t="s">
        <v>201</v>
      </c>
      <c r="C71" s="11" t="s">
        <v>200</v>
      </c>
      <c r="D71" s="11" t="s">
        <v>275</v>
      </c>
      <c r="E71" s="12">
        <v>32</v>
      </c>
      <c r="F71" s="12">
        <v>200</v>
      </c>
      <c r="G71" s="12">
        <v>10</v>
      </c>
      <c r="H71" s="12">
        <v>300</v>
      </c>
      <c r="I71" s="36"/>
      <c r="J71" s="36"/>
      <c r="K71" s="36"/>
      <c r="L71" s="36"/>
      <c r="M71" s="36">
        <v>300</v>
      </c>
      <c r="N71" s="13"/>
      <c r="O71" s="12">
        <f t="shared" si="12"/>
        <v>300</v>
      </c>
      <c r="P71" s="12">
        <f t="shared" si="13"/>
        <v>1</v>
      </c>
      <c r="Q71" s="14">
        <f t="shared" si="14"/>
        <v>60000</v>
      </c>
      <c r="R71" s="15">
        <v>0.09</v>
      </c>
      <c r="S71" s="15">
        <f t="shared" si="15"/>
        <v>0.09</v>
      </c>
    </row>
    <row r="72" spans="1:21" x14ac:dyDescent="0.2">
      <c r="A72" s="11" t="s">
        <v>73</v>
      </c>
      <c r="B72" s="11" t="s">
        <v>74</v>
      </c>
      <c r="C72" s="11" t="s">
        <v>73</v>
      </c>
      <c r="D72" s="11" t="s">
        <v>275</v>
      </c>
      <c r="E72" s="12">
        <v>32</v>
      </c>
      <c r="F72" s="12">
        <v>300</v>
      </c>
      <c r="G72" s="12">
        <v>10</v>
      </c>
      <c r="H72" s="12">
        <v>150</v>
      </c>
      <c r="I72" s="36"/>
      <c r="J72" s="36"/>
      <c r="K72" s="36">
        <v>300</v>
      </c>
      <c r="L72" s="36"/>
      <c r="M72" s="36"/>
      <c r="N72" s="13"/>
      <c r="O72" s="12">
        <f t="shared" si="12"/>
        <v>300</v>
      </c>
      <c r="P72" s="12">
        <f t="shared" si="13"/>
        <v>2</v>
      </c>
      <c r="Q72" s="14">
        <f t="shared" si="14"/>
        <v>90000</v>
      </c>
      <c r="R72" s="15">
        <v>0.09</v>
      </c>
      <c r="S72" s="15">
        <f t="shared" si="15"/>
        <v>0.18</v>
      </c>
    </row>
    <row r="73" spans="1:21" x14ac:dyDescent="0.2">
      <c r="A73" s="36" t="s">
        <v>232</v>
      </c>
      <c r="B73" s="36" t="s">
        <v>74</v>
      </c>
      <c r="C73" s="36">
        <v>90446300</v>
      </c>
      <c r="D73" s="36" t="s">
        <v>277</v>
      </c>
      <c r="E73" s="12" t="s">
        <v>180</v>
      </c>
      <c r="F73" s="12">
        <v>300</v>
      </c>
      <c r="G73" s="12">
        <v>10</v>
      </c>
      <c r="H73" s="12">
        <v>150</v>
      </c>
      <c r="I73" s="36"/>
      <c r="J73" s="36"/>
      <c r="K73" s="36">
        <v>300</v>
      </c>
      <c r="L73" s="36"/>
      <c r="M73" s="36">
        <v>300</v>
      </c>
      <c r="N73" s="13"/>
      <c r="O73" s="12">
        <f t="shared" si="12"/>
        <v>600</v>
      </c>
      <c r="P73" s="12">
        <f t="shared" si="13"/>
        <v>4</v>
      </c>
      <c r="Q73" s="14">
        <f t="shared" si="14"/>
        <v>180000</v>
      </c>
      <c r="R73" s="15">
        <v>0.09</v>
      </c>
      <c r="S73" s="15">
        <f t="shared" si="15"/>
        <v>0.36</v>
      </c>
    </row>
    <row r="74" spans="1:21" x14ac:dyDescent="0.2">
      <c r="A74" s="11" t="s">
        <v>75</v>
      </c>
      <c r="B74" s="11" t="s">
        <v>76</v>
      </c>
      <c r="C74" s="11" t="s">
        <v>75</v>
      </c>
      <c r="D74" s="11" t="s">
        <v>275</v>
      </c>
      <c r="E74" s="12">
        <v>32</v>
      </c>
      <c r="F74" s="12">
        <v>450</v>
      </c>
      <c r="G74" s="12">
        <v>10</v>
      </c>
      <c r="H74" s="12">
        <v>100</v>
      </c>
      <c r="I74" s="36"/>
      <c r="J74" s="36"/>
      <c r="K74" s="36">
        <v>100</v>
      </c>
      <c r="L74" s="36"/>
      <c r="M74" s="36"/>
      <c r="N74" s="13"/>
      <c r="O74" s="12">
        <f t="shared" si="12"/>
        <v>100</v>
      </c>
      <c r="P74" s="12">
        <f t="shared" si="13"/>
        <v>1</v>
      </c>
      <c r="Q74" s="14">
        <f t="shared" si="14"/>
        <v>45000</v>
      </c>
      <c r="R74" s="15">
        <v>0.09</v>
      </c>
      <c r="S74" s="15">
        <f t="shared" si="15"/>
        <v>0.09</v>
      </c>
    </row>
    <row r="75" spans="1:21" x14ac:dyDescent="0.2">
      <c r="A75" s="36" t="s">
        <v>179</v>
      </c>
      <c r="B75" s="36" t="s">
        <v>76</v>
      </c>
      <c r="C75" s="36">
        <v>90446400</v>
      </c>
      <c r="D75" s="36" t="s">
        <v>277</v>
      </c>
      <c r="E75" s="12" t="s">
        <v>180</v>
      </c>
      <c r="F75" s="12">
        <v>450</v>
      </c>
      <c r="G75" s="12">
        <v>10</v>
      </c>
      <c r="H75" s="12">
        <v>100</v>
      </c>
      <c r="I75" s="36">
        <v>300</v>
      </c>
      <c r="J75" s="36"/>
      <c r="K75" s="36">
        <v>300</v>
      </c>
      <c r="L75" s="36"/>
      <c r="M75" s="36"/>
      <c r="N75" s="13"/>
      <c r="O75" s="12">
        <f t="shared" si="12"/>
        <v>600</v>
      </c>
      <c r="P75" s="12">
        <f t="shared" si="13"/>
        <v>6</v>
      </c>
      <c r="Q75" s="14">
        <f t="shared" si="14"/>
        <v>270000</v>
      </c>
      <c r="R75" s="15">
        <v>0.09</v>
      </c>
      <c r="S75" s="15">
        <f t="shared" si="15"/>
        <v>0.54</v>
      </c>
    </row>
    <row r="76" spans="1:21" x14ac:dyDescent="0.2">
      <c r="A76" s="11" t="s">
        <v>156</v>
      </c>
      <c r="B76" s="11" t="s">
        <v>157</v>
      </c>
      <c r="C76" s="11" t="s">
        <v>156</v>
      </c>
      <c r="D76" s="11" t="s">
        <v>275</v>
      </c>
      <c r="E76" s="12">
        <v>32</v>
      </c>
      <c r="F76" s="12">
        <v>600</v>
      </c>
      <c r="G76" s="12">
        <v>10</v>
      </c>
      <c r="H76" s="12">
        <v>100</v>
      </c>
      <c r="I76" s="36"/>
      <c r="J76" s="36"/>
      <c r="K76" s="36">
        <v>300</v>
      </c>
      <c r="L76" s="36"/>
      <c r="M76" s="36"/>
      <c r="N76" s="13"/>
      <c r="O76" s="12">
        <f t="shared" si="12"/>
        <v>300</v>
      </c>
      <c r="P76" s="12">
        <f t="shared" si="13"/>
        <v>3</v>
      </c>
      <c r="Q76" s="14">
        <f t="shared" si="14"/>
        <v>180000</v>
      </c>
      <c r="R76" s="15">
        <v>0.12</v>
      </c>
      <c r="S76" s="15">
        <f t="shared" si="15"/>
        <v>0.36</v>
      </c>
    </row>
    <row r="77" spans="1:21" x14ac:dyDescent="0.2">
      <c r="A77" s="36" t="s">
        <v>181</v>
      </c>
      <c r="B77" s="36" t="s">
        <v>157</v>
      </c>
      <c r="C77" s="36">
        <v>90446600</v>
      </c>
      <c r="D77" s="36" t="s">
        <v>277</v>
      </c>
      <c r="E77" s="12" t="s">
        <v>180</v>
      </c>
      <c r="F77" s="12">
        <v>600</v>
      </c>
      <c r="G77" s="12">
        <v>10</v>
      </c>
      <c r="H77" s="12">
        <v>100</v>
      </c>
      <c r="I77" s="36"/>
      <c r="J77" s="36"/>
      <c r="K77" s="36"/>
      <c r="L77" s="36"/>
      <c r="M77" s="36">
        <v>300</v>
      </c>
      <c r="N77" s="13"/>
      <c r="O77" s="12">
        <f t="shared" si="12"/>
        <v>300</v>
      </c>
      <c r="P77" s="12">
        <f t="shared" si="13"/>
        <v>3</v>
      </c>
      <c r="Q77" s="14">
        <f t="shared" si="14"/>
        <v>180000</v>
      </c>
      <c r="R77" s="15">
        <v>0.12</v>
      </c>
      <c r="S77" s="15">
        <f t="shared" si="15"/>
        <v>0.36</v>
      </c>
    </row>
    <row r="78" spans="1:21" x14ac:dyDescent="0.2">
      <c r="A78" s="11" t="s">
        <v>222</v>
      </c>
      <c r="B78" s="11" t="s">
        <v>223</v>
      </c>
      <c r="C78" s="11" t="s">
        <v>222</v>
      </c>
      <c r="D78" s="11" t="s">
        <v>275</v>
      </c>
      <c r="E78" s="12">
        <v>32</v>
      </c>
      <c r="F78" s="12">
        <v>750</v>
      </c>
      <c r="G78" s="12">
        <v>10</v>
      </c>
      <c r="H78" s="12">
        <v>60</v>
      </c>
      <c r="I78" s="36">
        <v>60</v>
      </c>
      <c r="J78" s="36"/>
      <c r="K78" s="36">
        <v>240</v>
      </c>
      <c r="L78" s="36"/>
      <c r="M78" s="36"/>
      <c r="N78" s="13"/>
      <c r="O78" s="12">
        <f t="shared" si="12"/>
        <v>300</v>
      </c>
      <c r="P78" s="12">
        <f t="shared" si="13"/>
        <v>5</v>
      </c>
      <c r="Q78" s="14">
        <f t="shared" si="14"/>
        <v>225000</v>
      </c>
      <c r="R78" s="15">
        <v>0.09</v>
      </c>
      <c r="S78" s="15">
        <f t="shared" si="15"/>
        <v>0.44999999999999996</v>
      </c>
    </row>
    <row r="79" spans="1:21" x14ac:dyDescent="0.2">
      <c r="A79" s="11" t="s">
        <v>158</v>
      </c>
      <c r="B79" s="11" t="s">
        <v>159</v>
      </c>
      <c r="C79" s="11" t="s">
        <v>158</v>
      </c>
      <c r="D79" s="11" t="s">
        <v>275</v>
      </c>
      <c r="E79" s="12">
        <v>32</v>
      </c>
      <c r="F79" s="12">
        <v>900</v>
      </c>
      <c r="G79" s="12">
        <v>10</v>
      </c>
      <c r="H79" s="12">
        <v>50</v>
      </c>
      <c r="I79" s="36"/>
      <c r="J79" s="36"/>
      <c r="K79" s="36"/>
      <c r="L79" s="36"/>
      <c r="M79" s="36"/>
      <c r="N79" s="13"/>
      <c r="O79" s="12">
        <f t="shared" si="12"/>
        <v>0</v>
      </c>
      <c r="P79" s="12">
        <f t="shared" si="13"/>
        <v>0</v>
      </c>
      <c r="Q79" s="14">
        <f t="shared" si="14"/>
        <v>0</v>
      </c>
      <c r="R79" s="15">
        <v>0.09</v>
      </c>
      <c r="S79" s="15">
        <f t="shared" si="15"/>
        <v>0</v>
      </c>
    </row>
    <row r="80" spans="1:21" x14ac:dyDescent="0.2">
      <c r="A80" s="36" t="s">
        <v>182</v>
      </c>
      <c r="B80" s="36" t="s">
        <v>159</v>
      </c>
      <c r="C80" s="36">
        <v>90446700</v>
      </c>
      <c r="D80" s="36" t="s">
        <v>277</v>
      </c>
      <c r="E80" s="12" t="s">
        <v>180</v>
      </c>
      <c r="F80" s="12">
        <v>900</v>
      </c>
      <c r="G80" s="12">
        <v>10</v>
      </c>
      <c r="H80" s="12">
        <v>50</v>
      </c>
      <c r="I80" s="36"/>
      <c r="J80" s="36"/>
      <c r="K80" s="36">
        <v>200</v>
      </c>
      <c r="L80" s="36"/>
      <c r="M80" s="36"/>
      <c r="N80" s="13"/>
      <c r="O80" s="12">
        <f t="shared" si="12"/>
        <v>200</v>
      </c>
      <c r="P80" s="12">
        <f t="shared" si="13"/>
        <v>4</v>
      </c>
      <c r="Q80" s="14">
        <f t="shared" si="14"/>
        <v>180000</v>
      </c>
      <c r="R80" s="15">
        <v>0.09</v>
      </c>
      <c r="S80" s="15">
        <f t="shared" si="15"/>
        <v>0.36</v>
      </c>
    </row>
    <row r="81" spans="1:21" x14ac:dyDescent="0.2">
      <c r="A81" s="11" t="s">
        <v>233</v>
      </c>
      <c r="B81" s="11" t="s">
        <v>234</v>
      </c>
      <c r="C81" s="11" t="s">
        <v>233</v>
      </c>
      <c r="D81" s="11" t="s">
        <v>275</v>
      </c>
      <c r="E81" s="12">
        <v>32</v>
      </c>
      <c r="F81" s="12">
        <v>1200</v>
      </c>
      <c r="G81" s="12">
        <v>10</v>
      </c>
      <c r="H81" s="12">
        <v>50</v>
      </c>
      <c r="I81" s="36">
        <v>100</v>
      </c>
      <c r="J81" s="36"/>
      <c r="K81" s="36">
        <v>100</v>
      </c>
      <c r="L81" s="36"/>
      <c r="M81" s="36"/>
      <c r="N81" s="13"/>
      <c r="O81" s="12">
        <f t="shared" si="12"/>
        <v>200</v>
      </c>
      <c r="P81" s="12">
        <f t="shared" si="13"/>
        <v>4</v>
      </c>
      <c r="Q81" s="14">
        <f t="shared" si="14"/>
        <v>240000</v>
      </c>
      <c r="R81" s="15">
        <v>0.12</v>
      </c>
      <c r="S81" s="15">
        <f t="shared" si="15"/>
        <v>0.48</v>
      </c>
    </row>
    <row r="82" spans="1:21" x14ac:dyDescent="0.2">
      <c r="A82" s="37" t="s">
        <v>236</v>
      </c>
      <c r="B82" s="36" t="s">
        <v>237</v>
      </c>
      <c r="C82" s="48">
        <v>90446800</v>
      </c>
      <c r="D82" s="36" t="s">
        <v>277</v>
      </c>
      <c r="E82" s="12" t="s">
        <v>180</v>
      </c>
      <c r="F82" s="12">
        <v>1800</v>
      </c>
      <c r="G82" s="12">
        <v>10</v>
      </c>
      <c r="H82" s="12">
        <v>25</v>
      </c>
      <c r="I82" s="36"/>
      <c r="J82" s="36"/>
      <c r="K82" s="36"/>
      <c r="L82" s="36"/>
      <c r="M82" s="36"/>
      <c r="N82" s="13"/>
      <c r="O82" s="12">
        <f t="shared" si="12"/>
        <v>0</v>
      </c>
      <c r="P82" s="12">
        <f t="shared" si="13"/>
        <v>0</v>
      </c>
      <c r="Q82" s="14">
        <f t="shared" si="14"/>
        <v>0</v>
      </c>
      <c r="R82" s="15">
        <v>0.18</v>
      </c>
      <c r="S82" s="15">
        <f t="shared" si="15"/>
        <v>0</v>
      </c>
      <c r="T82" s="43">
        <f>SUM(S69:S82)</f>
        <v>3.3599999999999994</v>
      </c>
      <c r="U82" s="3">
        <f>T82*100/$T$151</f>
        <v>3.3830044301248483</v>
      </c>
    </row>
    <row r="83" spans="1:21" x14ac:dyDescent="0.2">
      <c r="A83" s="28" t="s">
        <v>77</v>
      </c>
      <c r="B83" s="28"/>
      <c r="C83" s="29"/>
      <c r="D83" s="29"/>
      <c r="E83" s="30"/>
      <c r="F83" s="36"/>
      <c r="G83" s="12"/>
      <c r="H83" s="12"/>
      <c r="I83" s="36"/>
      <c r="J83" s="36"/>
      <c r="K83" s="36"/>
      <c r="L83" s="36"/>
      <c r="M83" s="36"/>
      <c r="N83" s="8"/>
      <c r="O83" s="12"/>
      <c r="P83" s="12"/>
      <c r="Q83" s="14"/>
      <c r="R83" s="12"/>
      <c r="S83" s="15"/>
    </row>
    <row r="84" spans="1:21" x14ac:dyDescent="0.2">
      <c r="A84" s="11" t="s">
        <v>297</v>
      </c>
      <c r="B84" s="11" t="s">
        <v>298</v>
      </c>
      <c r="C84" s="11" t="s">
        <v>297</v>
      </c>
      <c r="D84" s="11" t="s">
        <v>275</v>
      </c>
      <c r="E84" s="12">
        <v>40</v>
      </c>
      <c r="F84" s="12">
        <v>100</v>
      </c>
      <c r="G84" s="12">
        <v>10</v>
      </c>
      <c r="H84" s="12">
        <v>300</v>
      </c>
      <c r="I84" s="36"/>
      <c r="J84" s="36"/>
      <c r="K84" s="36"/>
      <c r="L84" s="36"/>
      <c r="M84" s="36"/>
      <c r="N84" s="13"/>
      <c r="O84" s="12">
        <f t="shared" ref="O84:O98" si="16">SUM(I84:N84)</f>
        <v>0</v>
      </c>
      <c r="P84" s="12">
        <f t="shared" ref="P84:P98" si="17">$O84/$H84</f>
        <v>0</v>
      </c>
      <c r="Q84" s="14">
        <f t="shared" ref="Q84:Q86" si="18">O84*F84</f>
        <v>0</v>
      </c>
      <c r="R84" s="15">
        <v>0.13</v>
      </c>
      <c r="S84" s="15">
        <f t="shared" ref="S84:S98" si="19">$P84*$R84</f>
        <v>0</v>
      </c>
    </row>
    <row r="85" spans="1:21" x14ac:dyDescent="0.2">
      <c r="A85" s="11" t="s">
        <v>78</v>
      </c>
      <c r="B85" s="11" t="s">
        <v>79</v>
      </c>
      <c r="C85" s="11" t="s">
        <v>78</v>
      </c>
      <c r="D85" s="11" t="s">
        <v>275</v>
      </c>
      <c r="E85" s="12">
        <v>40</v>
      </c>
      <c r="F85" s="12">
        <v>150</v>
      </c>
      <c r="G85" s="12">
        <v>10</v>
      </c>
      <c r="H85" s="12">
        <v>300</v>
      </c>
      <c r="I85" s="36"/>
      <c r="J85" s="36"/>
      <c r="K85" s="36"/>
      <c r="L85" s="36"/>
      <c r="M85" s="36"/>
      <c r="N85" s="13"/>
      <c r="O85" s="12">
        <f t="shared" si="16"/>
        <v>0</v>
      </c>
      <c r="P85" s="12">
        <f t="shared" si="17"/>
        <v>0</v>
      </c>
      <c r="Q85" s="14">
        <f t="shared" si="18"/>
        <v>0</v>
      </c>
      <c r="R85" s="15">
        <v>0.13</v>
      </c>
      <c r="S85" s="15">
        <f t="shared" si="19"/>
        <v>0</v>
      </c>
    </row>
    <row r="86" spans="1:21" x14ac:dyDescent="0.2">
      <c r="A86" s="36" t="s">
        <v>240</v>
      </c>
      <c r="B86" s="36" t="s">
        <v>79</v>
      </c>
      <c r="C86" s="31" t="s">
        <v>241</v>
      </c>
      <c r="D86" s="36" t="s">
        <v>277</v>
      </c>
      <c r="E86" s="12">
        <v>40</v>
      </c>
      <c r="F86" s="12">
        <v>150</v>
      </c>
      <c r="G86" s="12">
        <v>10</v>
      </c>
      <c r="H86" s="12">
        <v>300</v>
      </c>
      <c r="I86" s="36"/>
      <c r="J86" s="36"/>
      <c r="K86" s="36"/>
      <c r="L86" s="36"/>
      <c r="M86" s="36"/>
      <c r="N86" s="13"/>
      <c r="O86" s="12">
        <f t="shared" si="16"/>
        <v>0</v>
      </c>
      <c r="P86" s="12">
        <f t="shared" si="17"/>
        <v>0</v>
      </c>
      <c r="Q86" s="14">
        <f t="shared" si="18"/>
        <v>0</v>
      </c>
      <c r="R86" s="15">
        <v>0.13</v>
      </c>
      <c r="S86" s="15">
        <f t="shared" si="19"/>
        <v>0</v>
      </c>
    </row>
    <row r="87" spans="1:21" x14ac:dyDescent="0.2">
      <c r="A87" s="11" t="s">
        <v>80</v>
      </c>
      <c r="B87" s="11" t="s">
        <v>81</v>
      </c>
      <c r="C87" s="11" t="s">
        <v>80</v>
      </c>
      <c r="D87" s="11" t="s">
        <v>275</v>
      </c>
      <c r="E87" s="12">
        <v>40</v>
      </c>
      <c r="F87" s="12">
        <v>200</v>
      </c>
      <c r="G87" s="12">
        <v>10</v>
      </c>
      <c r="H87" s="12">
        <v>150</v>
      </c>
      <c r="I87" s="36"/>
      <c r="J87" s="36"/>
      <c r="K87" s="36">
        <v>150</v>
      </c>
      <c r="L87" s="36"/>
      <c r="M87" s="36">
        <v>300</v>
      </c>
      <c r="N87" s="13"/>
      <c r="O87" s="12">
        <f t="shared" si="16"/>
        <v>450</v>
      </c>
      <c r="P87" s="12">
        <f t="shared" si="17"/>
        <v>3</v>
      </c>
      <c r="Q87" s="14">
        <f>O87*F87</f>
        <v>90000</v>
      </c>
      <c r="R87" s="15">
        <v>0.13</v>
      </c>
      <c r="S87" s="15">
        <f t="shared" si="19"/>
        <v>0.39</v>
      </c>
    </row>
    <row r="88" spans="1:21" x14ac:dyDescent="0.2">
      <c r="A88" s="11" t="s">
        <v>82</v>
      </c>
      <c r="B88" s="11" t="s">
        <v>83</v>
      </c>
      <c r="C88" s="11" t="s">
        <v>82</v>
      </c>
      <c r="D88" s="11" t="s">
        <v>275</v>
      </c>
      <c r="E88" s="12">
        <v>40</v>
      </c>
      <c r="F88" s="12">
        <v>300</v>
      </c>
      <c r="G88" s="12">
        <v>10</v>
      </c>
      <c r="H88" s="12">
        <v>150</v>
      </c>
      <c r="I88" s="36"/>
      <c r="J88" s="36"/>
      <c r="K88" s="36"/>
      <c r="L88" s="36"/>
      <c r="M88" s="36"/>
      <c r="N88" s="13"/>
      <c r="O88" s="12">
        <f t="shared" si="16"/>
        <v>0</v>
      </c>
      <c r="P88" s="12">
        <f t="shared" si="17"/>
        <v>0</v>
      </c>
      <c r="Q88" s="14">
        <f t="shared" ref="Q88:Q98" si="20">O88*F88</f>
        <v>0</v>
      </c>
      <c r="R88" s="15">
        <v>0.13</v>
      </c>
      <c r="S88" s="15">
        <f t="shared" si="19"/>
        <v>0</v>
      </c>
    </row>
    <row r="89" spans="1:21" x14ac:dyDescent="0.2">
      <c r="A89" s="36" t="s">
        <v>183</v>
      </c>
      <c r="B89" s="36" t="s">
        <v>83</v>
      </c>
      <c r="C89" s="36">
        <v>90447300</v>
      </c>
      <c r="D89" s="36" t="s">
        <v>277</v>
      </c>
      <c r="E89" s="12" t="s">
        <v>89</v>
      </c>
      <c r="F89" s="12">
        <v>300</v>
      </c>
      <c r="G89" s="12">
        <v>10</v>
      </c>
      <c r="H89" s="12">
        <v>150</v>
      </c>
      <c r="I89" s="36"/>
      <c r="J89" s="36"/>
      <c r="K89" s="36"/>
      <c r="L89" s="36"/>
      <c r="M89" s="36"/>
      <c r="N89" s="13"/>
      <c r="O89" s="12">
        <f t="shared" si="16"/>
        <v>0</v>
      </c>
      <c r="P89" s="12">
        <f t="shared" si="17"/>
        <v>0</v>
      </c>
      <c r="Q89" s="14">
        <f t="shared" si="20"/>
        <v>0</v>
      </c>
      <c r="R89" s="15">
        <v>0.13</v>
      </c>
      <c r="S89" s="15">
        <f t="shared" si="19"/>
        <v>0</v>
      </c>
    </row>
    <row r="90" spans="1:21" x14ac:dyDescent="0.2">
      <c r="A90" s="11" t="s">
        <v>84</v>
      </c>
      <c r="B90" s="11" t="s">
        <v>85</v>
      </c>
      <c r="C90" s="11" t="s">
        <v>84</v>
      </c>
      <c r="D90" s="11" t="s">
        <v>275</v>
      </c>
      <c r="E90" s="12">
        <v>40</v>
      </c>
      <c r="F90" s="12">
        <v>450</v>
      </c>
      <c r="G90" s="12">
        <v>10</v>
      </c>
      <c r="H90" s="12">
        <v>100</v>
      </c>
      <c r="I90" s="36"/>
      <c r="J90" s="36"/>
      <c r="K90" s="36"/>
      <c r="L90" s="36"/>
      <c r="M90" s="36"/>
      <c r="N90" s="13"/>
      <c r="O90" s="12">
        <f t="shared" si="16"/>
        <v>0</v>
      </c>
      <c r="P90" s="12">
        <f t="shared" si="17"/>
        <v>0</v>
      </c>
      <c r="Q90" s="14">
        <f t="shared" si="20"/>
        <v>0</v>
      </c>
      <c r="R90" s="15">
        <v>0.13</v>
      </c>
      <c r="S90" s="15">
        <f t="shared" si="19"/>
        <v>0</v>
      </c>
    </row>
    <row r="91" spans="1:21" x14ac:dyDescent="0.2">
      <c r="A91" s="36" t="s">
        <v>184</v>
      </c>
      <c r="B91" s="36" t="s">
        <v>85</v>
      </c>
      <c r="C91" s="36">
        <v>90447400</v>
      </c>
      <c r="D91" s="36" t="s">
        <v>277</v>
      </c>
      <c r="E91" s="12" t="s">
        <v>89</v>
      </c>
      <c r="F91" s="12">
        <v>450</v>
      </c>
      <c r="G91" s="12">
        <v>10</v>
      </c>
      <c r="H91" s="12">
        <v>100</v>
      </c>
      <c r="I91" s="36"/>
      <c r="J91" s="36"/>
      <c r="K91" s="36"/>
      <c r="L91" s="36"/>
      <c r="M91" s="36">
        <v>300</v>
      </c>
      <c r="N91" s="13"/>
      <c r="O91" s="12">
        <f t="shared" si="16"/>
        <v>300</v>
      </c>
      <c r="P91" s="12">
        <f t="shared" si="17"/>
        <v>3</v>
      </c>
      <c r="Q91" s="14">
        <f t="shared" si="20"/>
        <v>135000</v>
      </c>
      <c r="R91" s="15">
        <v>0.13</v>
      </c>
      <c r="S91" s="15">
        <f t="shared" si="19"/>
        <v>0.39</v>
      </c>
    </row>
    <row r="92" spans="1:21" x14ac:dyDescent="0.2">
      <c r="A92" s="11" t="s">
        <v>86</v>
      </c>
      <c r="B92" s="11" t="s">
        <v>87</v>
      </c>
      <c r="C92" s="11" t="s">
        <v>86</v>
      </c>
      <c r="D92" s="11" t="s">
        <v>275</v>
      </c>
      <c r="E92" s="12">
        <v>40</v>
      </c>
      <c r="F92" s="12">
        <v>600</v>
      </c>
      <c r="G92" s="12">
        <v>10</v>
      </c>
      <c r="H92" s="12">
        <v>50</v>
      </c>
      <c r="I92" s="36"/>
      <c r="J92" s="36"/>
      <c r="K92" s="36"/>
      <c r="L92" s="36"/>
      <c r="M92" s="36"/>
      <c r="N92" s="13"/>
      <c r="O92" s="12">
        <f t="shared" si="16"/>
        <v>0</v>
      </c>
      <c r="P92" s="12">
        <f t="shared" si="17"/>
        <v>0</v>
      </c>
      <c r="Q92" s="14">
        <f t="shared" si="20"/>
        <v>0</v>
      </c>
      <c r="R92" s="15">
        <v>0.09</v>
      </c>
      <c r="S92" s="15">
        <f t="shared" si="19"/>
        <v>0</v>
      </c>
    </row>
    <row r="93" spans="1:21" x14ac:dyDescent="0.2">
      <c r="A93" s="36" t="s">
        <v>88</v>
      </c>
      <c r="B93" s="36" t="s">
        <v>87</v>
      </c>
      <c r="C93" s="36">
        <v>90447600</v>
      </c>
      <c r="D93" s="36" t="s">
        <v>277</v>
      </c>
      <c r="E93" s="12" t="s">
        <v>89</v>
      </c>
      <c r="F93" s="12">
        <v>600</v>
      </c>
      <c r="G93" s="12">
        <v>10</v>
      </c>
      <c r="H93" s="12">
        <v>50</v>
      </c>
      <c r="I93" s="36"/>
      <c r="J93" s="36"/>
      <c r="K93" s="36"/>
      <c r="L93" s="36"/>
      <c r="M93" s="36">
        <v>300</v>
      </c>
      <c r="N93" s="13"/>
      <c r="O93" s="12">
        <f t="shared" si="16"/>
        <v>300</v>
      </c>
      <c r="P93" s="12">
        <f t="shared" si="17"/>
        <v>6</v>
      </c>
      <c r="Q93" s="14">
        <f t="shared" si="20"/>
        <v>180000</v>
      </c>
      <c r="R93" s="15">
        <v>0.09</v>
      </c>
      <c r="S93" s="15">
        <f t="shared" si="19"/>
        <v>0.54</v>
      </c>
    </row>
    <row r="94" spans="1:21" x14ac:dyDescent="0.2">
      <c r="A94" s="11" t="s">
        <v>90</v>
      </c>
      <c r="B94" s="11" t="s">
        <v>91</v>
      </c>
      <c r="C94" s="11" t="s">
        <v>90</v>
      </c>
      <c r="D94" s="11" t="s">
        <v>275</v>
      </c>
      <c r="E94" s="12">
        <v>40</v>
      </c>
      <c r="F94" s="12">
        <v>750</v>
      </c>
      <c r="G94" s="12">
        <v>10</v>
      </c>
      <c r="H94" s="12">
        <v>50</v>
      </c>
      <c r="I94" s="36"/>
      <c r="J94" s="36"/>
      <c r="K94" s="36"/>
      <c r="L94" s="36"/>
      <c r="M94" s="36">
        <v>200</v>
      </c>
      <c r="N94" s="13"/>
      <c r="O94" s="12">
        <f t="shared" si="16"/>
        <v>200</v>
      </c>
      <c r="P94" s="12">
        <f t="shared" si="17"/>
        <v>4</v>
      </c>
      <c r="Q94" s="14">
        <f t="shared" si="20"/>
        <v>150000</v>
      </c>
      <c r="R94" s="15">
        <v>0.13</v>
      </c>
      <c r="S94" s="15">
        <f t="shared" si="19"/>
        <v>0.52</v>
      </c>
    </row>
    <row r="95" spans="1:21" x14ac:dyDescent="0.2">
      <c r="A95" s="11" t="s">
        <v>92</v>
      </c>
      <c r="B95" s="11" t="s">
        <v>93</v>
      </c>
      <c r="C95" s="11" t="s">
        <v>92</v>
      </c>
      <c r="D95" s="11" t="s">
        <v>275</v>
      </c>
      <c r="E95" s="12">
        <v>40</v>
      </c>
      <c r="F95" s="12">
        <v>900</v>
      </c>
      <c r="G95" s="12">
        <v>10</v>
      </c>
      <c r="H95" s="12">
        <v>50</v>
      </c>
      <c r="I95" s="36"/>
      <c r="J95" s="36"/>
      <c r="K95" s="36"/>
      <c r="L95" s="36"/>
      <c r="M95" s="36"/>
      <c r="N95" s="13"/>
      <c r="O95" s="12">
        <f t="shared" si="16"/>
        <v>0</v>
      </c>
      <c r="P95" s="12">
        <f t="shared" si="17"/>
        <v>0</v>
      </c>
      <c r="Q95" s="14">
        <f t="shared" si="20"/>
        <v>0</v>
      </c>
      <c r="R95" s="15">
        <v>0.13</v>
      </c>
      <c r="S95" s="15">
        <f t="shared" si="19"/>
        <v>0</v>
      </c>
    </row>
    <row r="96" spans="1:21" x14ac:dyDescent="0.2">
      <c r="A96" s="36" t="s">
        <v>185</v>
      </c>
      <c r="B96" s="36" t="s">
        <v>93</v>
      </c>
      <c r="C96" s="36">
        <v>90447700</v>
      </c>
      <c r="D96" s="36" t="s">
        <v>277</v>
      </c>
      <c r="E96" s="12" t="s">
        <v>89</v>
      </c>
      <c r="F96" s="12">
        <v>900</v>
      </c>
      <c r="G96" s="12">
        <v>10</v>
      </c>
      <c r="H96" s="12">
        <v>50</v>
      </c>
      <c r="I96" s="36"/>
      <c r="J96" s="36"/>
      <c r="K96" s="36"/>
      <c r="L96" s="36"/>
      <c r="M96" s="36">
        <v>200</v>
      </c>
      <c r="N96" s="13"/>
      <c r="O96" s="12">
        <f t="shared" si="16"/>
        <v>200</v>
      </c>
      <c r="P96" s="12">
        <f t="shared" si="17"/>
        <v>4</v>
      </c>
      <c r="Q96" s="14">
        <f t="shared" si="20"/>
        <v>180000</v>
      </c>
      <c r="R96" s="15">
        <v>0.13</v>
      </c>
      <c r="S96" s="15">
        <f t="shared" si="19"/>
        <v>0.52</v>
      </c>
    </row>
    <row r="97" spans="1:21" x14ac:dyDescent="0.2">
      <c r="A97" s="11" t="s">
        <v>94</v>
      </c>
      <c r="B97" s="11" t="s">
        <v>95</v>
      </c>
      <c r="C97" s="11" t="s">
        <v>94</v>
      </c>
      <c r="D97" s="11" t="s">
        <v>275</v>
      </c>
      <c r="E97" s="12">
        <v>40</v>
      </c>
      <c r="F97" s="12">
        <v>1200</v>
      </c>
      <c r="G97" s="12">
        <v>5</v>
      </c>
      <c r="H97" s="12">
        <v>25</v>
      </c>
      <c r="I97" s="36"/>
      <c r="J97" s="36"/>
      <c r="K97" s="36"/>
      <c r="L97" s="36"/>
      <c r="M97" s="36"/>
      <c r="N97" s="13"/>
      <c r="O97" s="12">
        <f t="shared" si="16"/>
        <v>0</v>
      </c>
      <c r="P97" s="12">
        <f t="shared" si="17"/>
        <v>0</v>
      </c>
      <c r="Q97" s="14">
        <f t="shared" si="20"/>
        <v>0</v>
      </c>
      <c r="R97" s="15">
        <v>0.08</v>
      </c>
      <c r="S97" s="15">
        <f t="shared" si="19"/>
        <v>0</v>
      </c>
    </row>
    <row r="98" spans="1:21" x14ac:dyDescent="0.2">
      <c r="A98" s="11" t="s">
        <v>220</v>
      </c>
      <c r="B98" s="11" t="s">
        <v>221</v>
      </c>
      <c r="C98" s="11" t="s">
        <v>220</v>
      </c>
      <c r="D98" s="11" t="s">
        <v>275</v>
      </c>
      <c r="E98" s="12">
        <v>40</v>
      </c>
      <c r="F98" s="12">
        <v>2000</v>
      </c>
      <c r="G98" s="12">
        <v>5</v>
      </c>
      <c r="H98" s="12">
        <v>25</v>
      </c>
      <c r="I98" s="36"/>
      <c r="J98" s="36"/>
      <c r="K98" s="36"/>
      <c r="L98" s="36"/>
      <c r="M98" s="36"/>
      <c r="N98" s="13"/>
      <c r="O98" s="12">
        <f t="shared" si="16"/>
        <v>0</v>
      </c>
      <c r="P98" s="12">
        <f t="shared" si="17"/>
        <v>0</v>
      </c>
      <c r="Q98" s="14">
        <f t="shared" si="20"/>
        <v>0</v>
      </c>
      <c r="R98" s="15">
        <v>0.08</v>
      </c>
      <c r="S98" s="15">
        <f t="shared" si="19"/>
        <v>0</v>
      </c>
      <c r="T98" s="43">
        <f>SUM(S85:S98)</f>
        <v>2.3600000000000003</v>
      </c>
      <c r="U98" s="3">
        <f>T98*100/$T$151</f>
        <v>2.3761578735400728</v>
      </c>
    </row>
    <row r="99" spans="1:21" x14ac:dyDescent="0.2">
      <c r="A99" s="28" t="s">
        <v>96</v>
      </c>
      <c r="B99" s="28"/>
      <c r="C99" s="30"/>
      <c r="D99" s="30"/>
      <c r="E99" s="20"/>
      <c r="F99" s="12"/>
      <c r="G99" s="12"/>
      <c r="H99" s="12"/>
      <c r="I99" s="36"/>
      <c r="J99" s="36"/>
      <c r="K99" s="36"/>
      <c r="L99" s="36"/>
      <c r="M99" s="36"/>
      <c r="N99" s="8"/>
      <c r="O99" s="12"/>
      <c r="P99" s="12"/>
      <c r="Q99" s="14"/>
      <c r="R99" s="12"/>
      <c r="S99" s="15"/>
    </row>
    <row r="100" spans="1:21" x14ac:dyDescent="0.2">
      <c r="A100" s="11" t="s">
        <v>299</v>
      </c>
      <c r="B100" s="11" t="s">
        <v>300</v>
      </c>
      <c r="C100" s="11" t="s">
        <v>299</v>
      </c>
      <c r="D100" s="11" t="s">
        <v>275</v>
      </c>
      <c r="E100" s="12">
        <v>50</v>
      </c>
      <c r="F100" s="12">
        <v>100</v>
      </c>
      <c r="G100" s="12">
        <v>10</v>
      </c>
      <c r="H100" s="12">
        <v>150</v>
      </c>
      <c r="I100" s="36"/>
      <c r="J100" s="36"/>
      <c r="K100" s="36"/>
      <c r="L100" s="36"/>
      <c r="M100" s="36"/>
      <c r="N100" s="13"/>
      <c r="O100" s="12">
        <f t="shared" ref="O100:O116" si="21">SUM(I100:N100)</f>
        <v>0</v>
      </c>
      <c r="P100" s="12">
        <f t="shared" ref="P100:P116" si="22">$O100/$H100</f>
        <v>0</v>
      </c>
      <c r="Q100" s="14">
        <f t="shared" ref="Q100:Q116" si="23">O100*F100</f>
        <v>0</v>
      </c>
      <c r="R100" s="15">
        <v>0.1</v>
      </c>
      <c r="S100" s="15">
        <f t="shared" ref="S100:S116" si="24">$P100*$R100</f>
        <v>0</v>
      </c>
    </row>
    <row r="101" spans="1:21" x14ac:dyDescent="0.2">
      <c r="A101" s="11" t="s">
        <v>97</v>
      </c>
      <c r="B101" s="11" t="s">
        <v>98</v>
      </c>
      <c r="C101" s="11" t="s">
        <v>97</v>
      </c>
      <c r="D101" s="11" t="s">
        <v>275</v>
      </c>
      <c r="E101" s="12">
        <v>50</v>
      </c>
      <c r="F101" s="12">
        <v>150</v>
      </c>
      <c r="G101" s="12">
        <v>10</v>
      </c>
      <c r="H101" s="12">
        <v>150</v>
      </c>
      <c r="I101" s="36"/>
      <c r="J101" s="36"/>
      <c r="K101" s="36">
        <v>300</v>
      </c>
      <c r="L101" s="36"/>
      <c r="M101" s="36"/>
      <c r="N101" s="13"/>
      <c r="O101" s="12">
        <f t="shared" si="21"/>
        <v>300</v>
      </c>
      <c r="P101" s="12">
        <f t="shared" si="22"/>
        <v>2</v>
      </c>
      <c r="Q101" s="14">
        <f t="shared" si="23"/>
        <v>45000</v>
      </c>
      <c r="R101" s="15">
        <v>0.1</v>
      </c>
      <c r="S101" s="15">
        <f t="shared" si="24"/>
        <v>0.2</v>
      </c>
    </row>
    <row r="102" spans="1:21" x14ac:dyDescent="0.2">
      <c r="A102" s="36" t="s">
        <v>235</v>
      </c>
      <c r="B102" s="36" t="s">
        <v>98</v>
      </c>
      <c r="C102" s="36">
        <v>90448200</v>
      </c>
      <c r="D102" s="36" t="s">
        <v>277</v>
      </c>
      <c r="E102" s="12" t="s">
        <v>102</v>
      </c>
      <c r="F102" s="12">
        <v>150</v>
      </c>
      <c r="G102" s="12">
        <v>10</v>
      </c>
      <c r="H102" s="12">
        <v>150</v>
      </c>
      <c r="I102" s="36"/>
      <c r="J102" s="36"/>
      <c r="K102" s="36">
        <v>300</v>
      </c>
      <c r="L102" s="36"/>
      <c r="M102" s="36"/>
      <c r="N102" s="13"/>
      <c r="O102" s="12">
        <f t="shared" si="21"/>
        <v>300</v>
      </c>
      <c r="P102" s="12">
        <f t="shared" si="22"/>
        <v>2</v>
      </c>
      <c r="Q102" s="14">
        <f t="shared" si="23"/>
        <v>45000</v>
      </c>
      <c r="R102" s="15">
        <v>0.1</v>
      </c>
      <c r="S102" s="15">
        <f t="shared" si="24"/>
        <v>0.2</v>
      </c>
    </row>
    <row r="103" spans="1:21" x14ac:dyDescent="0.2">
      <c r="A103" s="11" t="s">
        <v>224</v>
      </c>
      <c r="B103" s="11" t="s">
        <v>225</v>
      </c>
      <c r="C103" s="11" t="s">
        <v>224</v>
      </c>
      <c r="D103" s="11" t="s">
        <v>275</v>
      </c>
      <c r="E103" s="12">
        <v>50</v>
      </c>
      <c r="F103" s="12">
        <v>200</v>
      </c>
      <c r="G103" s="12">
        <v>10</v>
      </c>
      <c r="H103" s="12">
        <v>150</v>
      </c>
      <c r="I103" s="36"/>
      <c r="J103" s="36"/>
      <c r="K103" s="36">
        <v>300</v>
      </c>
      <c r="L103" s="36"/>
      <c r="M103" s="36"/>
      <c r="N103" s="13"/>
      <c r="O103" s="12">
        <f t="shared" si="21"/>
        <v>300</v>
      </c>
      <c r="P103" s="12">
        <f t="shared" si="22"/>
        <v>2</v>
      </c>
      <c r="Q103" s="14">
        <f t="shared" si="23"/>
        <v>60000</v>
      </c>
      <c r="R103" s="15">
        <v>0.06</v>
      </c>
      <c r="S103" s="15">
        <f t="shared" si="24"/>
        <v>0.12</v>
      </c>
    </row>
    <row r="104" spans="1:21" x14ac:dyDescent="0.2">
      <c r="A104" s="11" t="s">
        <v>99</v>
      </c>
      <c r="B104" s="11" t="s">
        <v>100</v>
      </c>
      <c r="C104" s="11" t="s">
        <v>99</v>
      </c>
      <c r="D104" s="11" t="s">
        <v>275</v>
      </c>
      <c r="E104" s="12">
        <v>50</v>
      </c>
      <c r="F104" s="12">
        <v>300</v>
      </c>
      <c r="G104" s="12">
        <v>10</v>
      </c>
      <c r="H104" s="12">
        <v>75</v>
      </c>
      <c r="I104" s="36"/>
      <c r="J104" s="36"/>
      <c r="K104" s="36">
        <v>75</v>
      </c>
      <c r="L104" s="36"/>
      <c r="M104" s="36"/>
      <c r="N104" s="13"/>
      <c r="O104" s="12">
        <f t="shared" si="21"/>
        <v>75</v>
      </c>
      <c r="P104" s="12">
        <f t="shared" si="22"/>
        <v>1</v>
      </c>
      <c r="Q104" s="14">
        <f t="shared" si="23"/>
        <v>22500</v>
      </c>
      <c r="R104" s="15">
        <v>0.1</v>
      </c>
      <c r="S104" s="15">
        <f t="shared" si="24"/>
        <v>0.1</v>
      </c>
    </row>
    <row r="105" spans="1:21" x14ac:dyDescent="0.2">
      <c r="A105" s="36" t="s">
        <v>101</v>
      </c>
      <c r="B105" s="36" t="s">
        <v>100</v>
      </c>
      <c r="C105" s="36">
        <v>90448300</v>
      </c>
      <c r="D105" s="36" t="s">
        <v>277</v>
      </c>
      <c r="E105" s="12" t="s">
        <v>102</v>
      </c>
      <c r="F105" s="12">
        <v>300</v>
      </c>
      <c r="G105" s="12">
        <v>10</v>
      </c>
      <c r="H105" s="12">
        <v>75</v>
      </c>
      <c r="I105" s="36"/>
      <c r="J105" s="36"/>
      <c r="K105" s="36">
        <v>300</v>
      </c>
      <c r="L105" s="36"/>
      <c r="M105" s="36"/>
      <c r="N105" s="13"/>
      <c r="O105" s="12">
        <f t="shared" si="21"/>
        <v>300</v>
      </c>
      <c r="P105" s="12">
        <f t="shared" si="22"/>
        <v>4</v>
      </c>
      <c r="Q105" s="14">
        <f t="shared" si="23"/>
        <v>90000</v>
      </c>
      <c r="R105" s="15">
        <v>0.1</v>
      </c>
      <c r="S105" s="15">
        <f t="shared" si="24"/>
        <v>0.4</v>
      </c>
    </row>
    <row r="106" spans="1:21" x14ac:dyDescent="0.2">
      <c r="A106" s="11" t="s">
        <v>103</v>
      </c>
      <c r="B106" s="11" t="s">
        <v>104</v>
      </c>
      <c r="C106" s="11" t="s">
        <v>103</v>
      </c>
      <c r="D106" s="11" t="s">
        <v>275</v>
      </c>
      <c r="E106" s="12">
        <v>50</v>
      </c>
      <c r="F106" s="12">
        <v>450</v>
      </c>
      <c r="G106" s="12">
        <v>10</v>
      </c>
      <c r="H106" s="12">
        <v>50</v>
      </c>
      <c r="I106" s="36"/>
      <c r="J106" s="36"/>
      <c r="K106" s="36">
        <v>250</v>
      </c>
      <c r="L106" s="36">
        <v>300</v>
      </c>
      <c r="M106" s="36"/>
      <c r="N106" s="13"/>
      <c r="O106" s="12">
        <f t="shared" si="21"/>
        <v>550</v>
      </c>
      <c r="P106" s="12">
        <f t="shared" si="22"/>
        <v>11</v>
      </c>
      <c r="Q106" s="14">
        <f t="shared" si="23"/>
        <v>247500</v>
      </c>
      <c r="R106" s="15">
        <v>0.1</v>
      </c>
      <c r="S106" s="15">
        <f t="shared" si="24"/>
        <v>1.1000000000000001</v>
      </c>
    </row>
    <row r="107" spans="1:21" x14ac:dyDescent="0.2">
      <c r="A107" s="36" t="s">
        <v>186</v>
      </c>
      <c r="B107" s="36" t="s">
        <v>104</v>
      </c>
      <c r="C107" s="36">
        <v>90448400</v>
      </c>
      <c r="D107" s="36" t="s">
        <v>277</v>
      </c>
      <c r="E107" s="12" t="s">
        <v>102</v>
      </c>
      <c r="F107" s="12">
        <v>450</v>
      </c>
      <c r="G107" s="12">
        <v>10</v>
      </c>
      <c r="H107" s="12">
        <v>50</v>
      </c>
      <c r="I107" s="36"/>
      <c r="J107" s="36"/>
      <c r="K107" s="36">
        <v>250</v>
      </c>
      <c r="L107" s="36">
        <v>300</v>
      </c>
      <c r="M107" s="36">
        <v>300</v>
      </c>
      <c r="N107" s="13"/>
      <c r="O107" s="12">
        <f t="shared" si="21"/>
        <v>850</v>
      </c>
      <c r="P107" s="12">
        <f t="shared" si="22"/>
        <v>17</v>
      </c>
      <c r="Q107" s="14">
        <f t="shared" si="23"/>
        <v>382500</v>
      </c>
      <c r="R107" s="15">
        <v>0.1</v>
      </c>
      <c r="S107" s="15">
        <f t="shared" si="24"/>
        <v>1.7000000000000002</v>
      </c>
    </row>
    <row r="108" spans="1:21" x14ac:dyDescent="0.2">
      <c r="A108" s="11" t="s">
        <v>105</v>
      </c>
      <c r="B108" s="11" t="s">
        <v>106</v>
      </c>
      <c r="C108" s="11" t="s">
        <v>105</v>
      </c>
      <c r="D108" s="11" t="s">
        <v>275</v>
      </c>
      <c r="E108" s="12">
        <v>50</v>
      </c>
      <c r="F108" s="12">
        <v>600</v>
      </c>
      <c r="G108" s="12">
        <v>10</v>
      </c>
      <c r="H108" s="12">
        <v>50</v>
      </c>
      <c r="I108" s="36"/>
      <c r="J108" s="36"/>
      <c r="K108" s="36"/>
      <c r="L108" s="36"/>
      <c r="M108" s="36"/>
      <c r="N108" s="13"/>
      <c r="O108" s="12">
        <f t="shared" si="21"/>
        <v>0</v>
      </c>
      <c r="P108" s="12">
        <f t="shared" si="22"/>
        <v>0</v>
      </c>
      <c r="Q108" s="14">
        <f t="shared" si="23"/>
        <v>0</v>
      </c>
      <c r="R108" s="15">
        <v>0.13</v>
      </c>
      <c r="S108" s="15">
        <f t="shared" si="24"/>
        <v>0</v>
      </c>
    </row>
    <row r="109" spans="1:21" x14ac:dyDescent="0.2">
      <c r="A109" s="36" t="s">
        <v>107</v>
      </c>
      <c r="B109" s="36" t="s">
        <v>106</v>
      </c>
      <c r="C109" s="36">
        <v>90448600</v>
      </c>
      <c r="D109" s="36" t="s">
        <v>277</v>
      </c>
      <c r="E109" s="12" t="s">
        <v>102</v>
      </c>
      <c r="F109" s="12">
        <v>600</v>
      </c>
      <c r="G109" s="12">
        <v>10</v>
      </c>
      <c r="H109" s="12">
        <v>50</v>
      </c>
      <c r="I109" s="36"/>
      <c r="J109" s="36"/>
      <c r="K109" s="36"/>
      <c r="L109" s="36"/>
      <c r="M109" s="36"/>
      <c r="N109" s="13"/>
      <c r="O109" s="12">
        <f t="shared" si="21"/>
        <v>0</v>
      </c>
      <c r="P109" s="12">
        <f t="shared" si="22"/>
        <v>0</v>
      </c>
      <c r="Q109" s="14">
        <f t="shared" si="23"/>
        <v>0</v>
      </c>
      <c r="R109" s="15">
        <v>0.13</v>
      </c>
      <c r="S109" s="15">
        <f t="shared" si="24"/>
        <v>0</v>
      </c>
    </row>
    <row r="110" spans="1:21" x14ac:dyDescent="0.2">
      <c r="A110" s="36" t="s">
        <v>266</v>
      </c>
      <c r="B110" s="36" t="s">
        <v>267</v>
      </c>
      <c r="C110" s="36">
        <v>90448605</v>
      </c>
      <c r="D110" s="36" t="s">
        <v>277</v>
      </c>
      <c r="E110" s="12" t="s">
        <v>102</v>
      </c>
      <c r="F110" s="12">
        <v>700</v>
      </c>
      <c r="G110" s="12">
        <v>5</v>
      </c>
      <c r="H110" s="12">
        <v>25</v>
      </c>
      <c r="I110" s="36"/>
      <c r="J110" s="36"/>
      <c r="K110" s="36"/>
      <c r="L110" s="36"/>
      <c r="M110" s="36"/>
      <c r="N110" s="13"/>
      <c r="O110" s="12">
        <f t="shared" si="21"/>
        <v>0</v>
      </c>
      <c r="P110" s="12">
        <f t="shared" si="22"/>
        <v>0</v>
      </c>
      <c r="Q110" s="14">
        <f t="shared" si="23"/>
        <v>0</v>
      </c>
      <c r="R110" s="15">
        <v>0.1</v>
      </c>
      <c r="S110" s="15">
        <f t="shared" si="24"/>
        <v>0</v>
      </c>
    </row>
    <row r="111" spans="1:21" x14ac:dyDescent="0.2">
      <c r="A111" s="11" t="s">
        <v>202</v>
      </c>
      <c r="B111" s="11" t="s">
        <v>203</v>
      </c>
      <c r="C111" s="11" t="s">
        <v>202</v>
      </c>
      <c r="D111" s="11" t="s">
        <v>275</v>
      </c>
      <c r="E111" s="12">
        <v>50</v>
      </c>
      <c r="F111" s="12">
        <v>750</v>
      </c>
      <c r="G111" s="12">
        <v>5</v>
      </c>
      <c r="H111" s="12">
        <v>25</v>
      </c>
      <c r="I111" s="36"/>
      <c r="J111" s="36"/>
      <c r="K111" s="36">
        <v>100</v>
      </c>
      <c r="L111" s="36"/>
      <c r="M111" s="36"/>
      <c r="N111" s="13"/>
      <c r="O111" s="12">
        <f t="shared" si="21"/>
        <v>100</v>
      </c>
      <c r="P111" s="12">
        <f t="shared" si="22"/>
        <v>4</v>
      </c>
      <c r="Q111" s="14">
        <f t="shared" si="23"/>
        <v>75000</v>
      </c>
      <c r="R111" s="15">
        <v>0.1</v>
      </c>
      <c r="S111" s="15">
        <f t="shared" si="24"/>
        <v>0.4</v>
      </c>
    </row>
    <row r="112" spans="1:21" x14ac:dyDescent="0.2">
      <c r="A112" s="11" t="s">
        <v>108</v>
      </c>
      <c r="B112" s="11" t="s">
        <v>109</v>
      </c>
      <c r="C112" s="11" t="s">
        <v>108</v>
      </c>
      <c r="D112" s="11" t="s">
        <v>275</v>
      </c>
      <c r="E112" s="12">
        <v>50</v>
      </c>
      <c r="F112" s="12">
        <v>900</v>
      </c>
      <c r="G112" s="12">
        <v>5</v>
      </c>
      <c r="H112" s="12">
        <v>25</v>
      </c>
      <c r="I112" s="36"/>
      <c r="J112" s="36"/>
      <c r="K112" s="36"/>
      <c r="L112" s="36"/>
      <c r="M112" s="36"/>
      <c r="N112" s="13"/>
      <c r="O112" s="12">
        <f t="shared" si="21"/>
        <v>0</v>
      </c>
      <c r="P112" s="12">
        <f t="shared" si="22"/>
        <v>0</v>
      </c>
      <c r="Q112" s="14">
        <f t="shared" si="23"/>
        <v>0</v>
      </c>
      <c r="R112" s="15">
        <v>0.1</v>
      </c>
      <c r="S112" s="15">
        <f t="shared" si="24"/>
        <v>0</v>
      </c>
    </row>
    <row r="113" spans="1:21" x14ac:dyDescent="0.2">
      <c r="A113" s="36" t="s">
        <v>187</v>
      </c>
      <c r="B113" s="36" t="s">
        <v>109</v>
      </c>
      <c r="C113" s="36">
        <v>90448700</v>
      </c>
      <c r="D113" s="36" t="s">
        <v>277</v>
      </c>
      <c r="E113" s="12" t="s">
        <v>102</v>
      </c>
      <c r="F113" s="12">
        <v>900</v>
      </c>
      <c r="G113" s="12">
        <v>5</v>
      </c>
      <c r="H113" s="12">
        <v>25</v>
      </c>
      <c r="I113" s="36"/>
      <c r="J113" s="36"/>
      <c r="K113" s="36"/>
      <c r="L113" s="36"/>
      <c r="M113" s="36">
        <v>300</v>
      </c>
      <c r="N113" s="13"/>
      <c r="O113" s="12">
        <f t="shared" si="21"/>
        <v>300</v>
      </c>
      <c r="P113" s="12">
        <f t="shared" si="22"/>
        <v>12</v>
      </c>
      <c r="Q113" s="14">
        <f t="shared" si="23"/>
        <v>270000</v>
      </c>
      <c r="R113" s="15">
        <v>0.1</v>
      </c>
      <c r="S113" s="15">
        <f t="shared" si="24"/>
        <v>1.2000000000000002</v>
      </c>
    </row>
    <row r="114" spans="1:21" x14ac:dyDescent="0.2">
      <c r="A114" s="11" t="s">
        <v>110</v>
      </c>
      <c r="B114" s="11" t="s">
        <v>111</v>
      </c>
      <c r="C114" s="11" t="s">
        <v>110</v>
      </c>
      <c r="D114" s="11" t="s">
        <v>275</v>
      </c>
      <c r="E114" s="12">
        <v>50</v>
      </c>
      <c r="F114" s="12">
        <v>1200</v>
      </c>
      <c r="G114" s="12">
        <v>5</v>
      </c>
      <c r="H114" s="12">
        <v>25</v>
      </c>
      <c r="I114" s="36"/>
      <c r="J114" s="36"/>
      <c r="K114" s="36"/>
      <c r="L114" s="36"/>
      <c r="M114" s="36"/>
      <c r="N114" s="13"/>
      <c r="O114" s="12">
        <f t="shared" si="21"/>
        <v>0</v>
      </c>
      <c r="P114" s="12">
        <f t="shared" si="22"/>
        <v>0</v>
      </c>
      <c r="Q114" s="14">
        <f t="shared" si="23"/>
        <v>0</v>
      </c>
      <c r="R114" s="15">
        <v>0.13</v>
      </c>
      <c r="S114" s="15">
        <f t="shared" si="24"/>
        <v>0</v>
      </c>
    </row>
    <row r="115" spans="1:21" x14ac:dyDescent="0.2">
      <c r="A115" s="36" t="s">
        <v>204</v>
      </c>
      <c r="B115" s="36" t="s">
        <v>111</v>
      </c>
      <c r="C115" s="31" t="s">
        <v>205</v>
      </c>
      <c r="D115" s="36" t="s">
        <v>277</v>
      </c>
      <c r="E115" s="12">
        <v>50</v>
      </c>
      <c r="F115" s="12">
        <v>1200</v>
      </c>
      <c r="G115" s="12">
        <v>5</v>
      </c>
      <c r="H115" s="12">
        <v>25</v>
      </c>
      <c r="I115" s="36"/>
      <c r="J115" s="36"/>
      <c r="K115" s="36"/>
      <c r="L115" s="36">
        <v>200</v>
      </c>
      <c r="M115" s="36">
        <v>200</v>
      </c>
      <c r="N115" s="13"/>
      <c r="O115" s="12">
        <f t="shared" si="21"/>
        <v>400</v>
      </c>
      <c r="P115" s="12">
        <f t="shared" si="22"/>
        <v>16</v>
      </c>
      <c r="Q115" s="14">
        <f t="shared" si="23"/>
        <v>480000</v>
      </c>
      <c r="R115" s="15">
        <v>0.13</v>
      </c>
      <c r="S115" s="15">
        <f t="shared" si="24"/>
        <v>2.08</v>
      </c>
    </row>
    <row r="116" spans="1:21" x14ac:dyDescent="0.2">
      <c r="A116" s="36" t="s">
        <v>268</v>
      </c>
      <c r="B116" s="36" t="s">
        <v>269</v>
      </c>
      <c r="C116" s="31" t="s">
        <v>270</v>
      </c>
      <c r="D116" s="36" t="s">
        <v>277</v>
      </c>
      <c r="E116" s="12">
        <v>50</v>
      </c>
      <c r="F116" s="12">
        <v>2400</v>
      </c>
      <c r="G116" s="12">
        <v>5</v>
      </c>
      <c r="H116" s="12">
        <v>25</v>
      </c>
      <c r="I116" s="36"/>
      <c r="J116" s="36"/>
      <c r="K116" s="36"/>
      <c r="L116" s="36"/>
      <c r="M116" s="36"/>
      <c r="N116" s="13"/>
      <c r="O116" s="12">
        <f t="shared" si="21"/>
        <v>0</v>
      </c>
      <c r="P116" s="12">
        <f t="shared" si="22"/>
        <v>0</v>
      </c>
      <c r="Q116" s="14">
        <f t="shared" si="23"/>
        <v>0</v>
      </c>
      <c r="R116" s="15">
        <v>0.13</v>
      </c>
      <c r="S116" s="15">
        <f t="shared" si="24"/>
        <v>0</v>
      </c>
      <c r="T116" s="43">
        <f>SUM(S101:S116)</f>
        <v>7.5000000000000009</v>
      </c>
      <c r="U116" s="3">
        <f>T116*100/$T$151</f>
        <v>7.5513491743858241</v>
      </c>
    </row>
    <row r="117" spans="1:21" x14ac:dyDescent="0.2">
      <c r="A117" s="318" t="s">
        <v>112</v>
      </c>
      <c r="B117" s="319"/>
      <c r="C117" s="29"/>
      <c r="D117" s="29"/>
      <c r="E117" s="30"/>
      <c r="F117" s="12"/>
      <c r="G117" s="12"/>
      <c r="H117" s="12"/>
      <c r="I117" s="36"/>
      <c r="J117" s="36"/>
      <c r="K117" s="36"/>
      <c r="L117" s="36"/>
      <c r="M117" s="36"/>
      <c r="N117" s="36"/>
      <c r="O117" s="12"/>
      <c r="P117" s="12"/>
      <c r="Q117" s="14"/>
      <c r="R117" s="12"/>
      <c r="S117" s="15"/>
    </row>
    <row r="118" spans="1:21" x14ac:dyDescent="0.2">
      <c r="A118" s="11" t="s">
        <v>216</v>
      </c>
      <c r="B118" s="11" t="s">
        <v>217</v>
      </c>
      <c r="C118" s="11" t="s">
        <v>216</v>
      </c>
      <c r="D118" s="11" t="s">
        <v>275</v>
      </c>
      <c r="E118" s="12">
        <v>20</v>
      </c>
      <c r="F118" s="12">
        <v>150</v>
      </c>
      <c r="G118" s="12">
        <v>10</v>
      </c>
      <c r="H118" s="12">
        <v>400</v>
      </c>
      <c r="I118" s="36"/>
      <c r="J118" s="36"/>
      <c r="K118" s="36"/>
      <c r="L118" s="36"/>
      <c r="M118" s="36"/>
      <c r="N118" s="36"/>
      <c r="O118" s="12">
        <f t="shared" ref="O118:O150" si="25">SUM(I118:N118)</f>
        <v>0</v>
      </c>
      <c r="P118" s="12">
        <f t="shared" ref="P118:P150" si="26">$O118/$H118</f>
        <v>0</v>
      </c>
      <c r="Q118" s="14">
        <f t="shared" ref="Q118:Q150" si="27">O118*F118</f>
        <v>0</v>
      </c>
      <c r="R118" s="12">
        <v>0.06</v>
      </c>
      <c r="S118" s="15">
        <f t="shared" ref="S118:S150" si="28">$P118*$R118</f>
        <v>0</v>
      </c>
    </row>
    <row r="119" spans="1:21" x14ac:dyDescent="0.2">
      <c r="A119" s="36" t="s">
        <v>226</v>
      </c>
      <c r="B119" s="36" t="s">
        <v>217</v>
      </c>
      <c r="C119" s="36">
        <v>90444200</v>
      </c>
      <c r="D119" s="36" t="s">
        <v>277</v>
      </c>
      <c r="E119" s="12">
        <v>20</v>
      </c>
      <c r="F119" s="12">
        <v>150</v>
      </c>
      <c r="G119" s="12">
        <v>10</v>
      </c>
      <c r="H119" s="12">
        <v>400</v>
      </c>
      <c r="I119" s="36"/>
      <c r="J119" s="36"/>
      <c r="K119" s="36"/>
      <c r="L119" s="36"/>
      <c r="M119" s="36">
        <v>800</v>
      </c>
      <c r="N119" s="36"/>
      <c r="O119" s="12">
        <f t="shared" si="25"/>
        <v>800</v>
      </c>
      <c r="P119" s="12">
        <f t="shared" si="26"/>
        <v>2</v>
      </c>
      <c r="Q119" s="14">
        <f t="shared" si="27"/>
        <v>120000</v>
      </c>
      <c r="R119" s="12">
        <v>0.06</v>
      </c>
      <c r="S119" s="15">
        <f t="shared" si="28"/>
        <v>0.12</v>
      </c>
    </row>
    <row r="120" spans="1:21" x14ac:dyDescent="0.2">
      <c r="A120" s="11" t="s">
        <v>191</v>
      </c>
      <c r="B120" s="11" t="s">
        <v>192</v>
      </c>
      <c r="C120" s="11" t="s">
        <v>191</v>
      </c>
      <c r="D120" s="11" t="s">
        <v>275</v>
      </c>
      <c r="E120" s="12">
        <v>20</v>
      </c>
      <c r="F120" s="12">
        <v>200</v>
      </c>
      <c r="G120" s="12">
        <v>10</v>
      </c>
      <c r="H120" s="12">
        <v>300</v>
      </c>
      <c r="I120" s="36"/>
      <c r="J120" s="36"/>
      <c r="K120" s="36"/>
      <c r="L120" s="36"/>
      <c r="M120" s="36"/>
      <c r="N120" s="36"/>
      <c r="O120" s="12">
        <f t="shared" si="25"/>
        <v>0</v>
      </c>
      <c r="P120" s="12">
        <f t="shared" si="26"/>
        <v>0</v>
      </c>
      <c r="Q120" s="14">
        <f t="shared" si="27"/>
        <v>0</v>
      </c>
      <c r="R120" s="12">
        <v>0.06</v>
      </c>
      <c r="S120" s="15">
        <f t="shared" si="28"/>
        <v>0</v>
      </c>
    </row>
    <row r="121" spans="1:21" x14ac:dyDescent="0.2">
      <c r="A121" s="11" t="s">
        <v>160</v>
      </c>
      <c r="B121" s="11" t="s">
        <v>161</v>
      </c>
      <c r="C121" s="11" t="s">
        <v>160</v>
      </c>
      <c r="D121" s="11" t="s">
        <v>275</v>
      </c>
      <c r="E121" s="12">
        <v>20</v>
      </c>
      <c r="F121" s="12">
        <v>300</v>
      </c>
      <c r="G121" s="12">
        <v>10</v>
      </c>
      <c r="H121" s="12">
        <v>200</v>
      </c>
      <c r="I121" s="36"/>
      <c r="J121" s="36"/>
      <c r="K121" s="36">
        <v>200</v>
      </c>
      <c r="L121" s="36"/>
      <c r="M121" s="36"/>
      <c r="N121" s="13"/>
      <c r="O121" s="12">
        <f t="shared" si="25"/>
        <v>200</v>
      </c>
      <c r="P121" s="12">
        <f t="shared" si="26"/>
        <v>1</v>
      </c>
      <c r="Q121" s="14">
        <f t="shared" si="27"/>
        <v>60000</v>
      </c>
      <c r="R121" s="15">
        <v>0.06</v>
      </c>
      <c r="S121" s="15">
        <f t="shared" si="28"/>
        <v>0.06</v>
      </c>
    </row>
    <row r="122" spans="1:21" x14ac:dyDescent="0.2">
      <c r="A122" s="36" t="s">
        <v>215</v>
      </c>
      <c r="B122" s="36" t="s">
        <v>161</v>
      </c>
      <c r="C122" s="36">
        <v>90444300</v>
      </c>
      <c r="D122" s="36" t="s">
        <v>277</v>
      </c>
      <c r="E122" s="12" t="s">
        <v>46</v>
      </c>
      <c r="F122" s="12">
        <v>300</v>
      </c>
      <c r="G122" s="12">
        <v>10</v>
      </c>
      <c r="H122" s="12">
        <v>200</v>
      </c>
      <c r="I122" s="36">
        <v>200</v>
      </c>
      <c r="J122" s="36"/>
      <c r="K122" s="36">
        <v>200</v>
      </c>
      <c r="L122" s="36"/>
      <c r="M122" s="36">
        <v>400</v>
      </c>
      <c r="N122" s="13"/>
      <c r="O122" s="12">
        <f t="shared" si="25"/>
        <v>800</v>
      </c>
      <c r="P122" s="12">
        <f t="shared" si="26"/>
        <v>4</v>
      </c>
      <c r="Q122" s="14">
        <f t="shared" si="27"/>
        <v>240000</v>
      </c>
      <c r="R122" s="15">
        <v>0.06</v>
      </c>
      <c r="S122" s="15">
        <f t="shared" si="28"/>
        <v>0.24</v>
      </c>
    </row>
    <row r="123" spans="1:21" x14ac:dyDescent="0.2">
      <c r="A123" s="11" t="s">
        <v>206</v>
      </c>
      <c r="B123" s="11" t="s">
        <v>114</v>
      </c>
      <c r="C123" s="11" t="s">
        <v>206</v>
      </c>
      <c r="D123" s="11" t="s">
        <v>275</v>
      </c>
      <c r="E123" s="12">
        <v>20</v>
      </c>
      <c r="F123" s="12">
        <v>450</v>
      </c>
      <c r="G123" s="12">
        <v>10</v>
      </c>
      <c r="H123" s="12">
        <v>100</v>
      </c>
      <c r="I123" s="36"/>
      <c r="J123" s="36"/>
      <c r="K123" s="36"/>
      <c r="L123" s="36"/>
      <c r="M123" s="36"/>
      <c r="N123" s="25"/>
      <c r="O123" s="12">
        <f t="shared" si="25"/>
        <v>0</v>
      </c>
      <c r="P123" s="12">
        <f t="shared" si="26"/>
        <v>0</v>
      </c>
      <c r="Q123" s="14">
        <f t="shared" si="27"/>
        <v>0</v>
      </c>
      <c r="R123" s="15">
        <v>0.08</v>
      </c>
      <c r="S123" s="15">
        <f t="shared" si="28"/>
        <v>0</v>
      </c>
    </row>
    <row r="124" spans="1:21" x14ac:dyDescent="0.2">
      <c r="A124" s="36" t="s">
        <v>113</v>
      </c>
      <c r="B124" s="36" t="s">
        <v>114</v>
      </c>
      <c r="C124" s="36">
        <v>90444400</v>
      </c>
      <c r="D124" s="36" t="s">
        <v>277</v>
      </c>
      <c r="E124" s="12" t="s">
        <v>46</v>
      </c>
      <c r="F124" s="12">
        <v>450</v>
      </c>
      <c r="G124" s="12">
        <v>10</v>
      </c>
      <c r="H124" s="12">
        <v>100</v>
      </c>
      <c r="I124" s="36"/>
      <c r="J124" s="36"/>
      <c r="K124" s="36"/>
      <c r="L124" s="36"/>
      <c r="M124" s="36">
        <v>300</v>
      </c>
      <c r="N124" s="13"/>
      <c r="O124" s="12">
        <f t="shared" si="25"/>
        <v>300</v>
      </c>
      <c r="P124" s="12">
        <f t="shared" si="26"/>
        <v>3</v>
      </c>
      <c r="Q124" s="14">
        <f t="shared" si="27"/>
        <v>135000</v>
      </c>
      <c r="R124" s="15">
        <v>0.08</v>
      </c>
      <c r="S124" s="15">
        <f t="shared" si="28"/>
        <v>0.24</v>
      </c>
    </row>
    <row r="125" spans="1:21" x14ac:dyDescent="0.2">
      <c r="A125" s="11" t="s">
        <v>115</v>
      </c>
      <c r="B125" s="11" t="s">
        <v>116</v>
      </c>
      <c r="C125" s="11" t="s">
        <v>115</v>
      </c>
      <c r="D125" s="11" t="s">
        <v>275</v>
      </c>
      <c r="E125" s="12">
        <v>20</v>
      </c>
      <c r="F125" s="12">
        <v>600</v>
      </c>
      <c r="G125" s="12">
        <v>10</v>
      </c>
      <c r="H125" s="12">
        <v>100</v>
      </c>
      <c r="I125" s="36">
        <v>200</v>
      </c>
      <c r="J125" s="36"/>
      <c r="K125" s="36"/>
      <c r="L125" s="36"/>
      <c r="M125" s="36"/>
      <c r="N125" s="13"/>
      <c r="O125" s="12">
        <f t="shared" si="25"/>
        <v>200</v>
      </c>
      <c r="P125" s="12">
        <f t="shared" si="26"/>
        <v>2</v>
      </c>
      <c r="Q125" s="14">
        <f t="shared" si="27"/>
        <v>120000</v>
      </c>
      <c r="R125" s="15">
        <v>0.06</v>
      </c>
      <c r="S125" s="15">
        <f t="shared" si="28"/>
        <v>0.12</v>
      </c>
    </row>
    <row r="126" spans="1:21" x14ac:dyDescent="0.2">
      <c r="A126" s="36" t="s">
        <v>188</v>
      </c>
      <c r="B126" s="36" t="s">
        <v>116</v>
      </c>
      <c r="C126" s="36">
        <v>90444600</v>
      </c>
      <c r="D126" s="36" t="s">
        <v>277</v>
      </c>
      <c r="E126" s="12" t="s">
        <v>46</v>
      </c>
      <c r="F126" s="12">
        <v>600</v>
      </c>
      <c r="G126" s="12">
        <v>10</v>
      </c>
      <c r="H126" s="12">
        <v>100</v>
      </c>
      <c r="I126" s="36">
        <v>200</v>
      </c>
      <c r="J126" s="36"/>
      <c r="K126" s="36"/>
      <c r="L126" s="36"/>
      <c r="M126" s="36"/>
      <c r="N126" s="13"/>
      <c r="O126" s="12">
        <f t="shared" si="25"/>
        <v>200</v>
      </c>
      <c r="P126" s="12">
        <f t="shared" si="26"/>
        <v>2</v>
      </c>
      <c r="Q126" s="14">
        <f t="shared" si="27"/>
        <v>120000</v>
      </c>
      <c r="R126" s="15">
        <v>0.06</v>
      </c>
      <c r="S126" s="15">
        <f t="shared" si="28"/>
        <v>0.12</v>
      </c>
    </row>
    <row r="127" spans="1:21" x14ac:dyDescent="0.2">
      <c r="A127" s="11" t="s">
        <v>117</v>
      </c>
      <c r="B127" s="11" t="s">
        <v>118</v>
      </c>
      <c r="C127" s="11" t="s">
        <v>117</v>
      </c>
      <c r="D127" s="11" t="s">
        <v>275</v>
      </c>
      <c r="E127" s="12">
        <v>20</v>
      </c>
      <c r="F127" s="12">
        <v>750</v>
      </c>
      <c r="G127" s="12">
        <v>10</v>
      </c>
      <c r="H127" s="12">
        <v>100</v>
      </c>
      <c r="I127" s="36"/>
      <c r="J127" s="36"/>
      <c r="K127" s="36"/>
      <c r="L127" s="36"/>
      <c r="M127" s="36"/>
      <c r="N127" s="13"/>
      <c r="O127" s="12">
        <f t="shared" si="25"/>
        <v>0</v>
      </c>
      <c r="P127" s="12">
        <f t="shared" si="26"/>
        <v>0</v>
      </c>
      <c r="Q127" s="14">
        <f t="shared" si="27"/>
        <v>0</v>
      </c>
      <c r="R127" s="15">
        <v>7.0000000000000007E-2</v>
      </c>
      <c r="S127" s="15">
        <f t="shared" si="28"/>
        <v>0</v>
      </c>
    </row>
    <row r="128" spans="1:21" x14ac:dyDescent="0.2">
      <c r="A128" s="36" t="s">
        <v>189</v>
      </c>
      <c r="B128" s="36" t="s">
        <v>118</v>
      </c>
      <c r="C128" s="36">
        <v>90444700</v>
      </c>
      <c r="D128" s="36" t="s">
        <v>277</v>
      </c>
      <c r="E128" s="12" t="s">
        <v>46</v>
      </c>
      <c r="F128" s="12">
        <v>750</v>
      </c>
      <c r="G128" s="12">
        <v>10</v>
      </c>
      <c r="H128" s="12">
        <v>100</v>
      </c>
      <c r="I128" s="36">
        <v>200</v>
      </c>
      <c r="J128" s="36"/>
      <c r="K128" s="36"/>
      <c r="L128" s="36"/>
      <c r="M128" s="36"/>
      <c r="N128" s="13"/>
      <c r="O128" s="12">
        <f t="shared" si="25"/>
        <v>200</v>
      </c>
      <c r="P128" s="12">
        <f t="shared" si="26"/>
        <v>2</v>
      </c>
      <c r="Q128" s="14">
        <f t="shared" si="27"/>
        <v>150000</v>
      </c>
      <c r="R128" s="15">
        <v>7.0000000000000007E-2</v>
      </c>
      <c r="S128" s="15">
        <f t="shared" si="28"/>
        <v>0.14000000000000001</v>
      </c>
    </row>
    <row r="129" spans="1:21" x14ac:dyDescent="0.2">
      <c r="A129" s="11" t="s">
        <v>119</v>
      </c>
      <c r="B129" s="11" t="s">
        <v>120</v>
      </c>
      <c r="C129" s="11" t="s">
        <v>119</v>
      </c>
      <c r="D129" s="11" t="s">
        <v>275</v>
      </c>
      <c r="E129" s="12">
        <v>20</v>
      </c>
      <c r="F129" s="12">
        <v>900</v>
      </c>
      <c r="G129" s="12">
        <v>10</v>
      </c>
      <c r="H129" s="12">
        <v>50</v>
      </c>
      <c r="I129" s="36">
        <v>500</v>
      </c>
      <c r="J129" s="36"/>
      <c r="K129" s="36"/>
      <c r="L129" s="36"/>
      <c r="M129" s="36"/>
      <c r="N129" s="13"/>
      <c r="O129" s="12">
        <f t="shared" si="25"/>
        <v>500</v>
      </c>
      <c r="P129" s="12">
        <f t="shared" si="26"/>
        <v>10</v>
      </c>
      <c r="Q129" s="14">
        <f t="shared" si="27"/>
        <v>450000</v>
      </c>
      <c r="R129" s="15">
        <v>0.08</v>
      </c>
      <c r="S129" s="15">
        <f t="shared" si="28"/>
        <v>0.8</v>
      </c>
    </row>
    <row r="130" spans="1:21" x14ac:dyDescent="0.2">
      <c r="A130" s="36" t="s">
        <v>263</v>
      </c>
      <c r="B130" s="36" t="s">
        <v>120</v>
      </c>
      <c r="C130" s="36">
        <v>90444800</v>
      </c>
      <c r="D130" s="36" t="s">
        <v>277</v>
      </c>
      <c r="E130" s="12" t="s">
        <v>46</v>
      </c>
      <c r="F130" s="12">
        <v>900</v>
      </c>
      <c r="G130" s="12">
        <v>10</v>
      </c>
      <c r="H130" s="12">
        <v>50</v>
      </c>
      <c r="I130" s="36"/>
      <c r="J130" s="36"/>
      <c r="K130" s="36"/>
      <c r="L130" s="36"/>
      <c r="M130" s="36"/>
      <c r="N130" s="13"/>
      <c r="O130" s="12">
        <f t="shared" si="25"/>
        <v>0</v>
      </c>
      <c r="P130" s="12">
        <f t="shared" si="26"/>
        <v>0</v>
      </c>
      <c r="Q130" s="14">
        <f t="shared" si="27"/>
        <v>0</v>
      </c>
      <c r="R130" s="15">
        <v>0.08</v>
      </c>
      <c r="S130" s="15">
        <f t="shared" si="28"/>
        <v>0</v>
      </c>
    </row>
    <row r="131" spans="1:21" x14ac:dyDescent="0.2">
      <c r="A131" s="11" t="s">
        <v>121</v>
      </c>
      <c r="B131" s="11" t="s">
        <v>122</v>
      </c>
      <c r="C131" s="11" t="s">
        <v>121</v>
      </c>
      <c r="D131" s="11" t="s">
        <v>275</v>
      </c>
      <c r="E131" s="12">
        <v>20</v>
      </c>
      <c r="F131" s="12">
        <v>1200</v>
      </c>
      <c r="G131" s="12">
        <v>10</v>
      </c>
      <c r="H131" s="12">
        <v>50</v>
      </c>
      <c r="I131" s="36">
        <v>1000</v>
      </c>
      <c r="J131" s="36"/>
      <c r="K131" s="36"/>
      <c r="L131" s="36"/>
      <c r="M131" s="36"/>
      <c r="N131" s="13"/>
      <c r="O131" s="12">
        <f t="shared" si="25"/>
        <v>1000</v>
      </c>
      <c r="P131" s="12">
        <f t="shared" si="26"/>
        <v>20</v>
      </c>
      <c r="Q131" s="14">
        <f t="shared" si="27"/>
        <v>1200000</v>
      </c>
      <c r="R131" s="15">
        <v>0.11</v>
      </c>
      <c r="S131" s="15">
        <f t="shared" si="28"/>
        <v>2.2000000000000002</v>
      </c>
    </row>
    <row r="132" spans="1:21" x14ac:dyDescent="0.2">
      <c r="A132" s="11" t="s">
        <v>207</v>
      </c>
      <c r="B132" s="11" t="s">
        <v>208</v>
      </c>
      <c r="C132" s="11" t="s">
        <v>207</v>
      </c>
      <c r="D132" s="11" t="s">
        <v>275</v>
      </c>
      <c r="E132" s="12">
        <v>20</v>
      </c>
      <c r="F132" s="12">
        <v>1500</v>
      </c>
      <c r="G132" s="12">
        <v>10</v>
      </c>
      <c r="H132" s="12">
        <v>50</v>
      </c>
      <c r="I132" s="36"/>
      <c r="J132" s="36"/>
      <c r="K132" s="36"/>
      <c r="L132" s="36"/>
      <c r="M132" s="36"/>
      <c r="N132" s="13"/>
      <c r="O132" s="12">
        <f t="shared" si="25"/>
        <v>0</v>
      </c>
      <c r="P132" s="12">
        <f t="shared" si="26"/>
        <v>0</v>
      </c>
      <c r="Q132" s="14">
        <f t="shared" si="27"/>
        <v>0</v>
      </c>
      <c r="R132" s="15">
        <v>7.0000000000000007E-2</v>
      </c>
      <c r="S132" s="15">
        <f t="shared" si="28"/>
        <v>0</v>
      </c>
    </row>
    <row r="133" spans="1:21" x14ac:dyDescent="0.2">
      <c r="A133" s="11" t="s">
        <v>209</v>
      </c>
      <c r="B133" s="11" t="s">
        <v>210</v>
      </c>
      <c r="C133" s="11" t="s">
        <v>209</v>
      </c>
      <c r="D133" s="11" t="s">
        <v>275</v>
      </c>
      <c r="E133" s="12">
        <v>20</v>
      </c>
      <c r="F133" s="12">
        <v>1800</v>
      </c>
      <c r="G133" s="12">
        <v>10</v>
      </c>
      <c r="H133" s="12">
        <v>50</v>
      </c>
      <c r="I133" s="36"/>
      <c r="J133" s="36"/>
      <c r="K133" s="36"/>
      <c r="L133" s="36"/>
      <c r="M133" s="36"/>
      <c r="N133" s="13"/>
      <c r="O133" s="12">
        <f t="shared" si="25"/>
        <v>0</v>
      </c>
      <c r="P133" s="12">
        <f t="shared" si="26"/>
        <v>0</v>
      </c>
      <c r="Q133" s="51">
        <f t="shared" si="27"/>
        <v>0</v>
      </c>
      <c r="R133" s="15">
        <v>0.09</v>
      </c>
      <c r="S133" s="15">
        <f t="shared" si="28"/>
        <v>0</v>
      </c>
      <c r="T133" s="43">
        <f>SUM(S118:S133)</f>
        <v>4.04</v>
      </c>
      <c r="U133" s="3">
        <f>T133*100/$T$151</f>
        <v>4.0676600886024969</v>
      </c>
    </row>
    <row r="134" spans="1:21" x14ac:dyDescent="0.2">
      <c r="A134" s="11" t="s">
        <v>123</v>
      </c>
      <c r="B134" s="11" t="s">
        <v>124</v>
      </c>
      <c r="C134" s="11" t="s">
        <v>123</v>
      </c>
      <c r="D134" s="11" t="s">
        <v>275</v>
      </c>
      <c r="E134" s="12">
        <v>25</v>
      </c>
      <c r="F134" s="12">
        <v>150</v>
      </c>
      <c r="G134" s="12">
        <v>10</v>
      </c>
      <c r="H134" s="12">
        <v>200</v>
      </c>
      <c r="I134" s="36"/>
      <c r="J134" s="36"/>
      <c r="K134" s="36"/>
      <c r="L134" s="36"/>
      <c r="M134" s="36"/>
      <c r="N134" s="13"/>
      <c r="O134" s="12">
        <f t="shared" si="25"/>
        <v>0</v>
      </c>
      <c r="P134" s="12">
        <f t="shared" si="26"/>
        <v>0</v>
      </c>
      <c r="Q134" s="14">
        <f t="shared" si="27"/>
        <v>0</v>
      </c>
      <c r="R134" s="15">
        <v>0.04</v>
      </c>
      <c r="S134" s="15">
        <f t="shared" si="28"/>
        <v>0</v>
      </c>
    </row>
    <row r="135" spans="1:21" x14ac:dyDescent="0.2">
      <c r="A135" s="36" t="s">
        <v>257</v>
      </c>
      <c r="B135" s="36" t="s">
        <v>124</v>
      </c>
      <c r="C135" s="36">
        <v>90445200</v>
      </c>
      <c r="D135" s="36" t="s">
        <v>277</v>
      </c>
      <c r="E135" s="12">
        <v>25</v>
      </c>
      <c r="F135" s="12">
        <v>150</v>
      </c>
      <c r="G135" s="12">
        <v>10</v>
      </c>
      <c r="H135" s="12">
        <v>200</v>
      </c>
      <c r="I135" s="36"/>
      <c r="J135" s="36"/>
      <c r="K135" s="36"/>
      <c r="L135" s="36"/>
      <c r="M135" s="36"/>
      <c r="N135" s="13"/>
      <c r="O135" s="12">
        <f t="shared" si="25"/>
        <v>0</v>
      </c>
      <c r="P135" s="12">
        <f t="shared" si="26"/>
        <v>0</v>
      </c>
      <c r="Q135" s="14">
        <f t="shared" si="27"/>
        <v>0</v>
      </c>
      <c r="R135" s="15">
        <v>0.04</v>
      </c>
      <c r="S135" s="15">
        <f t="shared" si="28"/>
        <v>0</v>
      </c>
    </row>
    <row r="136" spans="1:21" x14ac:dyDescent="0.2">
      <c r="A136" s="11" t="s">
        <v>125</v>
      </c>
      <c r="B136" s="11" t="s">
        <v>126</v>
      </c>
      <c r="C136" s="11" t="s">
        <v>125</v>
      </c>
      <c r="D136" s="11" t="s">
        <v>275</v>
      </c>
      <c r="E136" s="12">
        <v>25</v>
      </c>
      <c r="F136" s="12">
        <v>300</v>
      </c>
      <c r="G136" s="12">
        <v>10</v>
      </c>
      <c r="H136" s="12">
        <v>100</v>
      </c>
      <c r="I136" s="36"/>
      <c r="J136" s="36"/>
      <c r="K136" s="36"/>
      <c r="L136" s="36"/>
      <c r="M136" s="36"/>
      <c r="N136" s="13"/>
      <c r="O136" s="12">
        <f t="shared" si="25"/>
        <v>0</v>
      </c>
      <c r="P136" s="12">
        <f t="shared" si="26"/>
        <v>0</v>
      </c>
      <c r="Q136" s="14">
        <f t="shared" si="27"/>
        <v>0</v>
      </c>
      <c r="R136" s="15">
        <v>0.04</v>
      </c>
      <c r="S136" s="15">
        <f t="shared" si="28"/>
        <v>0</v>
      </c>
    </row>
    <row r="137" spans="1:21" x14ac:dyDescent="0.2">
      <c r="A137" s="36" t="s">
        <v>127</v>
      </c>
      <c r="B137" s="36" t="s">
        <v>126</v>
      </c>
      <c r="C137" s="36">
        <v>90445300</v>
      </c>
      <c r="D137" s="36" t="s">
        <v>277</v>
      </c>
      <c r="E137" s="12" t="s">
        <v>63</v>
      </c>
      <c r="F137" s="12">
        <v>300</v>
      </c>
      <c r="G137" s="12">
        <v>10</v>
      </c>
      <c r="H137" s="12">
        <v>100</v>
      </c>
      <c r="I137" s="36">
        <v>100</v>
      </c>
      <c r="J137" s="36"/>
      <c r="K137" s="36">
        <v>200</v>
      </c>
      <c r="L137" s="36">
        <v>300</v>
      </c>
      <c r="M137" s="36"/>
      <c r="N137" s="13"/>
      <c r="O137" s="12">
        <f t="shared" si="25"/>
        <v>600</v>
      </c>
      <c r="P137" s="12">
        <f t="shared" si="26"/>
        <v>6</v>
      </c>
      <c r="Q137" s="14">
        <f t="shared" si="27"/>
        <v>180000</v>
      </c>
      <c r="R137" s="15">
        <v>0.04</v>
      </c>
      <c r="S137" s="15">
        <f t="shared" si="28"/>
        <v>0.24</v>
      </c>
    </row>
    <row r="138" spans="1:21" x14ac:dyDescent="0.2">
      <c r="A138" s="11" t="s">
        <v>128</v>
      </c>
      <c r="B138" s="11" t="s">
        <v>129</v>
      </c>
      <c r="C138" s="11" t="s">
        <v>128</v>
      </c>
      <c r="D138" s="11" t="s">
        <v>275</v>
      </c>
      <c r="E138" s="12">
        <v>25</v>
      </c>
      <c r="F138" s="12">
        <v>450</v>
      </c>
      <c r="G138" s="12">
        <v>10</v>
      </c>
      <c r="H138" s="12">
        <v>100</v>
      </c>
      <c r="I138" s="36"/>
      <c r="J138" s="36"/>
      <c r="K138" s="36"/>
      <c r="L138" s="36">
        <v>300</v>
      </c>
      <c r="M138" s="36"/>
      <c r="N138" s="13"/>
      <c r="O138" s="12">
        <f t="shared" si="25"/>
        <v>300</v>
      </c>
      <c r="P138" s="12">
        <f t="shared" si="26"/>
        <v>3</v>
      </c>
      <c r="Q138" s="14">
        <f t="shared" si="27"/>
        <v>135000</v>
      </c>
      <c r="R138" s="15">
        <v>0.06</v>
      </c>
      <c r="S138" s="15">
        <f t="shared" si="28"/>
        <v>0.18</v>
      </c>
    </row>
    <row r="139" spans="1:21" x14ac:dyDescent="0.2">
      <c r="A139" s="36" t="s">
        <v>190</v>
      </c>
      <c r="B139" s="36" t="s">
        <v>129</v>
      </c>
      <c r="C139" s="36">
        <v>90445400</v>
      </c>
      <c r="D139" s="36" t="s">
        <v>277</v>
      </c>
      <c r="E139" s="12" t="s">
        <v>63</v>
      </c>
      <c r="F139" s="12">
        <v>450</v>
      </c>
      <c r="G139" s="12">
        <v>10</v>
      </c>
      <c r="H139" s="12">
        <v>100</v>
      </c>
      <c r="I139" s="36"/>
      <c r="J139" s="36"/>
      <c r="K139" s="36"/>
      <c r="L139" s="36">
        <v>300</v>
      </c>
      <c r="M139" s="36">
        <v>300</v>
      </c>
      <c r="N139" s="13"/>
      <c r="O139" s="12">
        <f t="shared" si="25"/>
        <v>600</v>
      </c>
      <c r="P139" s="12">
        <f t="shared" si="26"/>
        <v>6</v>
      </c>
      <c r="Q139" s="14">
        <f t="shared" si="27"/>
        <v>270000</v>
      </c>
      <c r="R139" s="15">
        <v>0.06</v>
      </c>
      <c r="S139" s="15">
        <f t="shared" si="28"/>
        <v>0.36</v>
      </c>
    </row>
    <row r="140" spans="1:21" x14ac:dyDescent="0.2">
      <c r="A140" s="11" t="s">
        <v>130</v>
      </c>
      <c r="B140" s="11" t="s">
        <v>131</v>
      </c>
      <c r="C140" s="11" t="s">
        <v>130</v>
      </c>
      <c r="D140" s="11" t="s">
        <v>275</v>
      </c>
      <c r="E140" s="12">
        <v>25</v>
      </c>
      <c r="F140" s="12">
        <v>600</v>
      </c>
      <c r="G140" s="12">
        <v>10</v>
      </c>
      <c r="H140" s="12">
        <v>50</v>
      </c>
      <c r="I140" s="36"/>
      <c r="J140" s="36"/>
      <c r="K140" s="36"/>
      <c r="L140" s="36"/>
      <c r="M140" s="36"/>
      <c r="N140" s="13"/>
      <c r="O140" s="12">
        <f t="shared" si="25"/>
        <v>0</v>
      </c>
      <c r="P140" s="12">
        <f t="shared" si="26"/>
        <v>0</v>
      </c>
      <c r="Q140" s="14">
        <f t="shared" si="27"/>
        <v>0</v>
      </c>
      <c r="R140" s="15">
        <v>0.04</v>
      </c>
      <c r="S140" s="15">
        <f t="shared" si="28"/>
        <v>0</v>
      </c>
    </row>
    <row r="141" spans="1:21" x14ac:dyDescent="0.2">
      <c r="A141" s="36" t="s">
        <v>211</v>
      </c>
      <c r="B141" s="36" t="s">
        <v>131</v>
      </c>
      <c r="C141" s="36">
        <v>90445600</v>
      </c>
      <c r="D141" s="36" t="s">
        <v>277</v>
      </c>
      <c r="E141" s="12">
        <v>25</v>
      </c>
      <c r="F141" s="12">
        <v>600</v>
      </c>
      <c r="G141" s="12">
        <v>10</v>
      </c>
      <c r="H141" s="12">
        <v>50</v>
      </c>
      <c r="I141" s="36"/>
      <c r="J141" s="36"/>
      <c r="K141" s="36"/>
      <c r="L141" s="36"/>
      <c r="M141" s="36"/>
      <c r="N141" s="13"/>
      <c r="O141" s="12">
        <f t="shared" si="25"/>
        <v>0</v>
      </c>
      <c r="P141" s="12">
        <f t="shared" si="26"/>
        <v>0</v>
      </c>
      <c r="Q141" s="14">
        <f t="shared" si="27"/>
        <v>0</v>
      </c>
      <c r="R141" s="15">
        <v>0.04</v>
      </c>
      <c r="S141" s="15">
        <f t="shared" si="28"/>
        <v>0</v>
      </c>
    </row>
    <row r="142" spans="1:21" x14ac:dyDescent="0.2">
      <c r="A142" s="11" t="s">
        <v>162</v>
      </c>
      <c r="B142" s="11" t="s">
        <v>163</v>
      </c>
      <c r="C142" s="11" t="s">
        <v>162</v>
      </c>
      <c r="D142" s="11" t="s">
        <v>275</v>
      </c>
      <c r="E142" s="12">
        <v>25</v>
      </c>
      <c r="F142" s="12">
        <v>750</v>
      </c>
      <c r="G142" s="12">
        <v>10</v>
      </c>
      <c r="H142" s="12">
        <v>50</v>
      </c>
      <c r="I142" s="36"/>
      <c r="J142" s="36"/>
      <c r="K142" s="36"/>
      <c r="L142" s="36"/>
      <c r="M142" s="36"/>
      <c r="N142" s="13"/>
      <c r="O142" s="12">
        <f t="shared" si="25"/>
        <v>0</v>
      </c>
      <c r="P142" s="12">
        <f t="shared" si="26"/>
        <v>0</v>
      </c>
      <c r="Q142" s="14">
        <f t="shared" si="27"/>
        <v>0</v>
      </c>
      <c r="R142" s="15">
        <v>0.04</v>
      </c>
      <c r="S142" s="15">
        <f t="shared" si="28"/>
        <v>0</v>
      </c>
    </row>
    <row r="143" spans="1:21" x14ac:dyDescent="0.2">
      <c r="A143" s="36" t="s">
        <v>218</v>
      </c>
      <c r="B143" s="36" t="s">
        <v>163</v>
      </c>
      <c r="C143" s="31" t="s">
        <v>219</v>
      </c>
      <c r="D143" s="36" t="s">
        <v>277</v>
      </c>
      <c r="E143" s="12">
        <v>25</v>
      </c>
      <c r="F143" s="12">
        <v>750</v>
      </c>
      <c r="G143" s="12">
        <v>10</v>
      </c>
      <c r="H143" s="12">
        <v>50</v>
      </c>
      <c r="I143" s="36"/>
      <c r="J143" s="36"/>
      <c r="K143" s="36"/>
      <c r="L143" s="36"/>
      <c r="M143" s="36"/>
      <c r="N143" s="13"/>
      <c r="O143" s="12">
        <f t="shared" si="25"/>
        <v>0</v>
      </c>
      <c r="P143" s="12">
        <f t="shared" si="26"/>
        <v>0</v>
      </c>
      <c r="Q143" s="14">
        <f t="shared" si="27"/>
        <v>0</v>
      </c>
      <c r="R143" s="15">
        <v>0.04</v>
      </c>
      <c r="S143" s="15">
        <f t="shared" si="28"/>
        <v>0</v>
      </c>
    </row>
    <row r="144" spans="1:21" x14ac:dyDescent="0.2">
      <c r="A144" s="11" t="s">
        <v>132</v>
      </c>
      <c r="B144" s="11" t="s">
        <v>133</v>
      </c>
      <c r="C144" s="11" t="s">
        <v>132</v>
      </c>
      <c r="D144" s="11" t="s">
        <v>275</v>
      </c>
      <c r="E144" s="12">
        <v>25</v>
      </c>
      <c r="F144" s="12">
        <v>900</v>
      </c>
      <c r="G144" s="12">
        <v>10</v>
      </c>
      <c r="H144" s="12">
        <v>50</v>
      </c>
      <c r="I144" s="36"/>
      <c r="J144" s="36"/>
      <c r="K144" s="36"/>
      <c r="L144" s="36"/>
      <c r="M144" s="36"/>
      <c r="N144" s="13"/>
      <c r="O144" s="12">
        <f t="shared" si="25"/>
        <v>0</v>
      </c>
      <c r="P144" s="12">
        <f t="shared" si="26"/>
        <v>0</v>
      </c>
      <c r="Q144" s="14">
        <f t="shared" si="27"/>
        <v>0</v>
      </c>
      <c r="R144" s="15">
        <v>0.06</v>
      </c>
      <c r="S144" s="15">
        <f t="shared" si="28"/>
        <v>0</v>
      </c>
    </row>
    <row r="145" spans="1:21" x14ac:dyDescent="0.2">
      <c r="A145" s="36" t="s">
        <v>264</v>
      </c>
      <c r="B145" s="36" t="s">
        <v>133</v>
      </c>
      <c r="C145" s="31" t="s">
        <v>265</v>
      </c>
      <c r="D145" s="36" t="s">
        <v>277</v>
      </c>
      <c r="E145" s="12">
        <v>25</v>
      </c>
      <c r="F145" s="12">
        <v>900</v>
      </c>
      <c r="G145" s="12">
        <v>10</v>
      </c>
      <c r="H145" s="12">
        <v>50</v>
      </c>
      <c r="I145" s="36"/>
      <c r="J145" s="36"/>
      <c r="K145" s="36"/>
      <c r="L145" s="36"/>
      <c r="M145" s="36"/>
      <c r="N145" s="13"/>
      <c r="O145" s="12">
        <f t="shared" si="25"/>
        <v>0</v>
      </c>
      <c r="P145" s="12">
        <f t="shared" si="26"/>
        <v>0</v>
      </c>
      <c r="Q145" s="14">
        <f t="shared" si="27"/>
        <v>0</v>
      </c>
      <c r="R145" s="15">
        <v>0.06</v>
      </c>
      <c r="S145" s="15">
        <f t="shared" si="28"/>
        <v>0</v>
      </c>
    </row>
    <row r="146" spans="1:21" x14ac:dyDescent="0.2">
      <c r="A146" s="11" t="s">
        <v>134</v>
      </c>
      <c r="B146" s="11" t="s">
        <v>135</v>
      </c>
      <c r="C146" s="11" t="s">
        <v>134</v>
      </c>
      <c r="D146" s="11" t="s">
        <v>275</v>
      </c>
      <c r="E146" s="12">
        <v>25</v>
      </c>
      <c r="F146" s="12">
        <v>1200</v>
      </c>
      <c r="G146" s="12">
        <v>10</v>
      </c>
      <c r="H146" s="12">
        <v>50</v>
      </c>
      <c r="I146" s="36"/>
      <c r="J146" s="36"/>
      <c r="K146" s="36">
        <v>500</v>
      </c>
      <c r="L146" s="36"/>
      <c r="M146" s="36">
        <v>200</v>
      </c>
      <c r="N146" s="13"/>
      <c r="O146" s="12">
        <f t="shared" si="25"/>
        <v>700</v>
      </c>
      <c r="P146" s="12">
        <f t="shared" si="26"/>
        <v>14</v>
      </c>
      <c r="Q146" s="14">
        <f t="shared" si="27"/>
        <v>840000</v>
      </c>
      <c r="R146" s="15">
        <v>0.08</v>
      </c>
      <c r="S146" s="15">
        <f t="shared" si="28"/>
        <v>1.1200000000000001</v>
      </c>
    </row>
    <row r="147" spans="1:21" x14ac:dyDescent="0.2">
      <c r="A147" s="11" t="s">
        <v>238</v>
      </c>
      <c r="B147" s="11" t="s">
        <v>239</v>
      </c>
      <c r="C147" s="11" t="s">
        <v>238</v>
      </c>
      <c r="D147" s="11" t="s">
        <v>275</v>
      </c>
      <c r="E147" s="12">
        <v>25</v>
      </c>
      <c r="F147" s="12">
        <v>1524</v>
      </c>
      <c r="G147" s="12">
        <v>10</v>
      </c>
      <c r="H147" s="12">
        <v>50</v>
      </c>
      <c r="I147" s="36"/>
      <c r="J147" s="36"/>
      <c r="K147" s="36"/>
      <c r="L147" s="36"/>
      <c r="M147" s="36"/>
      <c r="N147" s="13"/>
      <c r="O147" s="12">
        <f t="shared" si="25"/>
        <v>0</v>
      </c>
      <c r="P147" s="12">
        <f t="shared" si="26"/>
        <v>0</v>
      </c>
      <c r="Q147" s="14">
        <f t="shared" si="27"/>
        <v>0</v>
      </c>
      <c r="R147" s="15">
        <v>0.08</v>
      </c>
      <c r="S147" s="15">
        <f t="shared" si="28"/>
        <v>0</v>
      </c>
    </row>
    <row r="148" spans="1:21" x14ac:dyDescent="0.2">
      <c r="A148" s="11" t="s">
        <v>164</v>
      </c>
      <c r="B148" s="11" t="s">
        <v>165</v>
      </c>
      <c r="C148" s="11" t="s">
        <v>164</v>
      </c>
      <c r="D148" s="11" t="s">
        <v>275</v>
      </c>
      <c r="E148" s="12">
        <v>25</v>
      </c>
      <c r="F148" s="12">
        <v>1800</v>
      </c>
      <c r="G148" s="12">
        <v>10</v>
      </c>
      <c r="H148" s="12">
        <v>50</v>
      </c>
      <c r="I148" s="36"/>
      <c r="J148" s="36"/>
      <c r="K148" s="36"/>
      <c r="L148" s="36"/>
      <c r="M148" s="36"/>
      <c r="N148" s="13"/>
      <c r="O148" s="12">
        <f t="shared" si="25"/>
        <v>0</v>
      </c>
      <c r="P148" s="12">
        <f t="shared" si="26"/>
        <v>0</v>
      </c>
      <c r="Q148" s="14">
        <f t="shared" si="27"/>
        <v>0</v>
      </c>
      <c r="R148" s="15">
        <v>0.12</v>
      </c>
      <c r="S148" s="15">
        <f t="shared" si="28"/>
        <v>0</v>
      </c>
    </row>
    <row r="149" spans="1:21" x14ac:dyDescent="0.2">
      <c r="A149" s="36" t="s">
        <v>227</v>
      </c>
      <c r="B149" s="36" t="s">
        <v>165</v>
      </c>
      <c r="C149" s="36">
        <v>90445900</v>
      </c>
      <c r="D149" s="36" t="s">
        <v>277</v>
      </c>
      <c r="E149" s="12">
        <v>25</v>
      </c>
      <c r="F149" s="12">
        <v>1800</v>
      </c>
      <c r="G149" s="12">
        <v>10</v>
      </c>
      <c r="H149" s="12">
        <v>50</v>
      </c>
      <c r="I149" s="36"/>
      <c r="J149" s="36"/>
      <c r="K149" s="36"/>
      <c r="L149" s="36"/>
      <c r="M149" s="36"/>
      <c r="N149" s="13"/>
      <c r="O149" s="12">
        <f t="shared" si="25"/>
        <v>0</v>
      </c>
      <c r="P149" s="12">
        <f t="shared" si="26"/>
        <v>0</v>
      </c>
      <c r="Q149" s="14">
        <f t="shared" si="27"/>
        <v>0</v>
      </c>
      <c r="R149" s="15">
        <v>0.12</v>
      </c>
      <c r="S149" s="15">
        <f t="shared" si="28"/>
        <v>0</v>
      </c>
      <c r="T149" s="43"/>
    </row>
    <row r="150" spans="1:21" x14ac:dyDescent="0.2">
      <c r="A150" s="36" t="s">
        <v>301</v>
      </c>
      <c r="B150" s="36" t="s">
        <v>302</v>
      </c>
      <c r="C150" s="36">
        <v>90446000</v>
      </c>
      <c r="D150" s="36" t="s">
        <v>277</v>
      </c>
      <c r="E150" s="12">
        <v>25</v>
      </c>
      <c r="F150" s="12">
        <v>2400</v>
      </c>
      <c r="G150" s="12">
        <v>10</v>
      </c>
      <c r="H150" s="12">
        <v>50</v>
      </c>
      <c r="I150" s="36"/>
      <c r="J150" s="36"/>
      <c r="K150" s="36"/>
      <c r="L150" s="36"/>
      <c r="M150" s="36"/>
      <c r="N150" s="13"/>
      <c r="O150" s="12">
        <f t="shared" si="25"/>
        <v>0</v>
      </c>
      <c r="P150" s="12">
        <f t="shared" si="26"/>
        <v>0</v>
      </c>
      <c r="Q150" s="14">
        <f t="shared" si="27"/>
        <v>0</v>
      </c>
      <c r="R150" s="15">
        <v>0.12</v>
      </c>
      <c r="S150" s="15">
        <f t="shared" si="28"/>
        <v>0</v>
      </c>
      <c r="T150" s="43">
        <f>SUM(S134:S150)</f>
        <v>1.9000000000000001</v>
      </c>
      <c r="U150" s="3">
        <f>T150*100/$T$151</f>
        <v>1.9130084575110751</v>
      </c>
    </row>
    <row r="151" spans="1:21" x14ac:dyDescent="0.2">
      <c r="A151" s="313"/>
      <c r="B151" s="313"/>
      <c r="C151" s="313"/>
      <c r="D151" s="313"/>
      <c r="E151" s="313"/>
      <c r="F151" s="313"/>
      <c r="G151" s="313"/>
      <c r="H151" s="314"/>
      <c r="I151" s="36">
        <f>SUBTOTAL(9,I5:I150)</f>
        <v>6410</v>
      </c>
      <c r="J151" s="36">
        <f t="shared" ref="J151" si="29">SUBTOTAL(9,J5:J150)</f>
        <v>32150</v>
      </c>
      <c r="K151" s="36">
        <f>SUBTOTAL(9,K5:K150)</f>
        <v>51515</v>
      </c>
      <c r="L151" s="36">
        <f t="shared" ref="L151:N151" si="30">SUBTOTAL(9,L5:L150)</f>
        <v>54700</v>
      </c>
      <c r="M151" s="36">
        <f t="shared" si="30"/>
        <v>36000</v>
      </c>
      <c r="N151" s="36">
        <f t="shared" si="30"/>
        <v>0</v>
      </c>
      <c r="O151" s="36">
        <f>SUBTOTAL(9,O5:O150)</f>
        <v>180775</v>
      </c>
      <c r="P151" s="36">
        <f>SUBTOTAL(9,P5:P150)</f>
        <v>1787</v>
      </c>
      <c r="Q151" s="32"/>
      <c r="R151" s="12"/>
      <c r="S151" s="36">
        <f>SUBTOTAL(9,S5:S150)</f>
        <v>99.320000000000036</v>
      </c>
      <c r="T151" s="3">
        <f>SUM(T5:T150)</f>
        <v>99.320000000000007</v>
      </c>
      <c r="U151" s="3">
        <f>SUM(U5:U150)</f>
        <v>99.999999999999957</v>
      </c>
    </row>
    <row r="152" spans="1:21" x14ac:dyDescent="0.2">
      <c r="A152" s="312"/>
      <c r="B152" s="313"/>
      <c r="C152" s="313"/>
      <c r="D152" s="313"/>
      <c r="E152" s="313"/>
      <c r="F152" s="313"/>
      <c r="G152" s="313"/>
      <c r="H152" s="314"/>
      <c r="I152" s="36">
        <v>75</v>
      </c>
      <c r="J152" s="36">
        <v>279</v>
      </c>
      <c r="K152" s="36">
        <v>440</v>
      </c>
      <c r="L152" s="36">
        <v>576</v>
      </c>
      <c r="M152" s="36">
        <v>417</v>
      </c>
      <c r="N152" s="36"/>
      <c r="O152" s="36"/>
      <c r="P152" s="36">
        <f>SUM(I152:N152)</f>
        <v>1787</v>
      </c>
      <c r="S152" s="3">
        <f>S151/30</f>
        <v>3.310666666666668</v>
      </c>
    </row>
    <row r="153" spans="1:21" x14ac:dyDescent="0.2">
      <c r="A153" s="312"/>
      <c r="B153" s="313"/>
      <c r="C153" s="313"/>
      <c r="D153" s="313"/>
      <c r="E153" s="313"/>
      <c r="F153" s="313"/>
      <c r="G153" s="313"/>
      <c r="H153" s="314"/>
      <c r="I153" s="36">
        <v>5.65</v>
      </c>
      <c r="J153" s="36">
        <v>13.79</v>
      </c>
      <c r="K153" s="36">
        <v>24.78</v>
      </c>
      <c r="L153" s="36">
        <v>30.8</v>
      </c>
      <c r="M153" s="36">
        <v>24.3</v>
      </c>
      <c r="N153" s="36"/>
      <c r="O153" s="36"/>
      <c r="P153" s="33">
        <f>SUM(I153:N153)</f>
        <v>99.32</v>
      </c>
    </row>
    <row r="154" spans="1:21" x14ac:dyDescent="0.2">
      <c r="A154" s="34"/>
      <c r="B154" s="34"/>
      <c r="C154" s="34"/>
      <c r="D154" s="34"/>
      <c r="E154" s="34"/>
      <c r="F154" s="34"/>
      <c r="G154" s="34"/>
      <c r="H154" s="34"/>
    </row>
    <row r="155" spans="1:21" x14ac:dyDescent="0.2">
      <c r="A155" s="28" t="s">
        <v>136</v>
      </c>
      <c r="B155" s="28" t="s">
        <v>136</v>
      </c>
      <c r="C155" s="30"/>
      <c r="D155" s="30"/>
      <c r="E155" s="8" t="s">
        <v>10</v>
      </c>
      <c r="F155" s="8" t="s">
        <v>137</v>
      </c>
      <c r="G155" s="300" t="s">
        <v>138</v>
      </c>
      <c r="H155" s="301"/>
      <c r="I155" s="20"/>
      <c r="J155" s="20"/>
      <c r="K155" s="20"/>
      <c r="L155" s="20"/>
      <c r="M155" s="20"/>
      <c r="N155" s="20"/>
      <c r="O155" s="12"/>
      <c r="P155" s="12"/>
      <c r="Q155" s="35"/>
      <c r="R155" s="12"/>
      <c r="S155" s="15"/>
    </row>
    <row r="156" spans="1:21" x14ac:dyDescent="0.2">
      <c r="A156" s="36"/>
      <c r="B156" s="36"/>
      <c r="C156" s="36"/>
      <c r="D156" s="36"/>
      <c r="E156" s="8"/>
      <c r="F156" s="8"/>
      <c r="G156" s="8" t="s">
        <v>139</v>
      </c>
      <c r="H156" s="8" t="s">
        <v>140</v>
      </c>
      <c r="I156" s="8" t="s">
        <v>140</v>
      </c>
      <c r="J156" s="8" t="s">
        <v>140</v>
      </c>
      <c r="K156" s="8" t="s">
        <v>140</v>
      </c>
      <c r="L156" s="8" t="s">
        <v>140</v>
      </c>
      <c r="M156" s="8" t="s">
        <v>140</v>
      </c>
      <c r="N156" s="8" t="s">
        <v>140</v>
      </c>
      <c r="O156" s="36" t="s">
        <v>140</v>
      </c>
      <c r="P156" s="36" t="s">
        <v>12</v>
      </c>
      <c r="Q156" s="37" t="s">
        <v>141</v>
      </c>
      <c r="R156" s="12"/>
      <c r="S156" s="15"/>
    </row>
    <row r="157" spans="1:21" x14ac:dyDescent="0.2">
      <c r="A157" s="38" t="s">
        <v>142</v>
      </c>
      <c r="B157" s="38" t="s">
        <v>143</v>
      </c>
      <c r="C157" s="38" t="s">
        <v>142</v>
      </c>
      <c r="D157" s="38" t="s">
        <v>142</v>
      </c>
      <c r="E157" s="12">
        <v>13</v>
      </c>
      <c r="F157" s="12">
        <v>25</v>
      </c>
      <c r="G157" s="12">
        <v>5</v>
      </c>
      <c r="H157" s="12">
        <v>125</v>
      </c>
      <c r="I157" s="12"/>
      <c r="J157" s="12"/>
      <c r="K157" s="12"/>
      <c r="L157" s="12"/>
      <c r="M157" s="12"/>
      <c r="N157" s="12"/>
      <c r="O157" s="12">
        <f>SUM(I157:N157)</f>
        <v>0</v>
      </c>
      <c r="P157" s="12">
        <f>$O157/$H157</f>
        <v>0</v>
      </c>
      <c r="Q157" s="39">
        <f>O157/F157</f>
        <v>0</v>
      </c>
      <c r="R157" s="15">
        <v>0.09</v>
      </c>
      <c r="S157" s="15">
        <f>$P157*$R157</f>
        <v>0</v>
      </c>
    </row>
    <row r="158" spans="1:21" x14ac:dyDescent="0.2">
      <c r="A158" s="38" t="s">
        <v>144</v>
      </c>
      <c r="B158" s="38" t="s">
        <v>145</v>
      </c>
      <c r="C158" s="38" t="s">
        <v>144</v>
      </c>
      <c r="D158" s="38" t="s">
        <v>144</v>
      </c>
      <c r="E158" s="12">
        <v>19</v>
      </c>
      <c r="F158" s="12">
        <v>25</v>
      </c>
      <c r="G158" s="12">
        <v>5</v>
      </c>
      <c r="H158" s="12">
        <v>125</v>
      </c>
      <c r="I158" s="12"/>
      <c r="J158" s="12"/>
      <c r="K158" s="12"/>
      <c r="L158" s="12"/>
      <c r="M158" s="12"/>
      <c r="N158" s="12"/>
      <c r="O158" s="12">
        <f>SUM(I158:N158)</f>
        <v>0</v>
      </c>
      <c r="P158" s="12">
        <f>$O158/$H158</f>
        <v>0</v>
      </c>
      <c r="Q158" s="39">
        <f>O158/F158</f>
        <v>0</v>
      </c>
      <c r="R158" s="15">
        <v>0.15</v>
      </c>
      <c r="S158" s="15">
        <f>$P158*$R158</f>
        <v>0</v>
      </c>
    </row>
    <row r="159" spans="1:21" x14ac:dyDescent="0.2">
      <c r="B159" s="3"/>
      <c r="I159" s="36">
        <f t="shared" ref="I159:N159" si="31">SUM(I157:I158)</f>
        <v>0</v>
      </c>
      <c r="J159" s="36">
        <f t="shared" si="31"/>
        <v>0</v>
      </c>
      <c r="K159" s="36">
        <f t="shared" si="31"/>
        <v>0</v>
      </c>
      <c r="L159" s="36">
        <f t="shared" si="31"/>
        <v>0</v>
      </c>
      <c r="M159" s="36">
        <f t="shared" si="31"/>
        <v>0</v>
      </c>
      <c r="N159" s="36">
        <f t="shared" si="31"/>
        <v>0</v>
      </c>
      <c r="O159" s="36">
        <f>SUBTOTAL(9,O157:O158)</f>
        <v>0</v>
      </c>
      <c r="P159" s="36">
        <f>SUBTOTAL(9,P157:P158)</f>
        <v>0</v>
      </c>
      <c r="Q159" s="37">
        <f>SUBTOTAL(9,Q157:Q158)</f>
        <v>0</v>
      </c>
      <c r="R159" s="12"/>
      <c r="S159" s="33">
        <f>SUBTOTAL(9,S157:S158)</f>
        <v>0</v>
      </c>
    </row>
    <row r="160" spans="1:21" x14ac:dyDescent="0.2">
      <c r="B160" s="3"/>
      <c r="I160" s="40"/>
      <c r="J160" s="40"/>
      <c r="K160" s="40"/>
      <c r="L160" s="40"/>
      <c r="M160" s="40"/>
      <c r="N160" s="40"/>
      <c r="O160" s="36">
        <v>0</v>
      </c>
      <c r="P160" s="36">
        <v>0</v>
      </c>
      <c r="Q160" s="35"/>
      <c r="R160" s="12"/>
      <c r="S160" s="33">
        <v>0</v>
      </c>
    </row>
  </sheetData>
  <autoFilter ref="D3:D153"/>
  <mergeCells count="10">
    <mergeCell ref="O3:P3"/>
    <mergeCell ref="R3:S3"/>
    <mergeCell ref="A117:B117"/>
    <mergeCell ref="A2:D2"/>
    <mergeCell ref="A151:H151"/>
    <mergeCell ref="A152:H152"/>
    <mergeCell ref="A153:H153"/>
    <mergeCell ref="G155:H155"/>
    <mergeCell ref="A1:D1"/>
    <mergeCell ref="G3:H3"/>
  </mergeCells>
  <conditionalFormatting sqref="O5:O150">
    <cfRule type="cellIs" dxfId="8" priority="2" operator="greaterThan">
      <formula>10000</formula>
    </cfRule>
  </conditionalFormatting>
  <conditionalFormatting sqref="O118:O150">
    <cfRule type="cellIs" dxfId="7" priority="7" operator="greaterThan">
      <formula>2000</formula>
    </cfRule>
  </conditionalFormatting>
  <conditionalFormatting sqref="S5:S116">
    <cfRule type="cellIs" dxfId="6" priority="1" operator="greaterThan">
      <formula>10</formula>
    </cfRule>
  </conditionalFormatting>
  <pageMargins left="0.25" right="0.25" top="0.75" bottom="0.75" header="0.3" footer="0.3"/>
  <pageSetup paperSize="9" scale="73" fitToHeight="0" orientation="landscape" r:id="rId1"/>
  <headerFooter alignWithMargins="0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6">
    <pageSetUpPr fitToPage="1"/>
  </sheetPr>
  <dimension ref="A1:U160"/>
  <sheetViews>
    <sheetView zoomScaleNormal="100" workbookViewId="0">
      <pane xSplit="4" ySplit="4" topLeftCell="E5" activePane="bottomRight" state="frozen"/>
      <selection pane="topRight" activeCell="D1" sqref="D1"/>
      <selection pane="bottomLeft" activeCell="A4" sqref="A4"/>
      <selection pane="bottomRight" activeCell="E5" sqref="E5"/>
    </sheetView>
  </sheetViews>
  <sheetFormatPr defaultColWidth="9.140625" defaultRowHeight="12.75" x14ac:dyDescent="0.2"/>
  <cols>
    <col min="1" max="1" width="12.5703125" style="3" customWidth="1"/>
    <col min="2" max="2" width="14" style="41" customWidth="1"/>
    <col min="3" max="3" width="14" style="3" bestFit="1" customWidth="1"/>
    <col min="4" max="4" width="12.28515625" style="3" customWidth="1"/>
    <col min="5" max="5" width="7.85546875" style="3" customWidth="1"/>
    <col min="6" max="6" width="8.5703125" style="3" customWidth="1"/>
    <col min="7" max="7" width="6.140625" style="3" customWidth="1"/>
    <col min="8" max="8" width="6.42578125" style="3" customWidth="1"/>
    <col min="9" max="13" width="10.140625" style="3" customWidth="1"/>
    <col min="14" max="14" width="8.28515625" style="3" customWidth="1"/>
    <col min="15" max="15" width="10.7109375" style="3" bestFit="1" customWidth="1"/>
    <col min="16" max="16" width="8.28515625" style="3" bestFit="1" customWidth="1"/>
    <col min="17" max="18" width="9.42578125" style="3" customWidth="1"/>
    <col min="19" max="19" width="9.28515625" style="3" customWidth="1"/>
    <col min="20" max="16384" width="9.140625" style="3"/>
  </cols>
  <sheetData>
    <row r="1" spans="1:19" x14ac:dyDescent="0.2">
      <c r="A1" s="315" t="s">
        <v>281</v>
      </c>
      <c r="B1" s="315"/>
      <c r="C1" s="315"/>
      <c r="D1" s="315"/>
      <c r="I1" s="46" t="s">
        <v>292</v>
      </c>
      <c r="J1" s="46" t="s">
        <v>303</v>
      </c>
      <c r="K1" s="46" t="s">
        <v>303</v>
      </c>
      <c r="L1" s="46" t="s">
        <v>307</v>
      </c>
      <c r="M1" s="46"/>
    </row>
    <row r="2" spans="1:19" x14ac:dyDescent="0.2">
      <c r="A2" s="318" t="s">
        <v>306</v>
      </c>
      <c r="B2" s="320"/>
      <c r="C2" s="320"/>
      <c r="D2" s="320"/>
      <c r="E2" s="320"/>
      <c r="F2" s="320"/>
      <c r="G2" s="320"/>
      <c r="H2" s="320"/>
      <c r="I2" s="320"/>
      <c r="J2" s="320"/>
      <c r="K2" s="320"/>
      <c r="L2" s="320"/>
      <c r="M2" s="320"/>
      <c r="N2" s="320"/>
      <c r="O2" s="320"/>
      <c r="P2" s="320"/>
      <c r="Q2" s="320"/>
      <c r="R2" s="320"/>
      <c r="S2" s="319"/>
    </row>
    <row r="3" spans="1:19" x14ac:dyDescent="0.2">
      <c r="A3" s="4" t="s">
        <v>0</v>
      </c>
      <c r="B3" s="4" t="s">
        <v>1</v>
      </c>
      <c r="C3" s="4" t="s">
        <v>2</v>
      </c>
      <c r="D3" s="4" t="s">
        <v>274</v>
      </c>
      <c r="E3" s="4" t="s">
        <v>3</v>
      </c>
      <c r="F3" s="4" t="s">
        <v>4</v>
      </c>
      <c r="G3" s="300" t="s">
        <v>5</v>
      </c>
      <c r="H3" s="301"/>
      <c r="I3" s="5">
        <v>22225</v>
      </c>
      <c r="J3" s="50" t="s">
        <v>286</v>
      </c>
      <c r="K3" s="50" t="s">
        <v>288</v>
      </c>
      <c r="L3" s="50" t="s">
        <v>290</v>
      </c>
      <c r="M3" s="50" t="s">
        <v>304</v>
      </c>
      <c r="N3" s="5"/>
      <c r="O3" s="300" t="s">
        <v>6</v>
      </c>
      <c r="P3" s="301"/>
      <c r="Q3" s="6"/>
      <c r="R3" s="300" t="s">
        <v>7</v>
      </c>
      <c r="S3" s="301"/>
    </row>
    <row r="4" spans="1:19" x14ac:dyDescent="0.2">
      <c r="A4" s="37" t="s">
        <v>8</v>
      </c>
      <c r="B4" s="37"/>
      <c r="C4" s="49"/>
      <c r="D4" s="49"/>
      <c r="E4" s="7" t="s">
        <v>9</v>
      </c>
      <c r="F4" s="36" t="s">
        <v>10</v>
      </c>
      <c r="G4" s="8" t="s">
        <v>11</v>
      </c>
      <c r="H4" s="8" t="s">
        <v>12</v>
      </c>
      <c r="I4" s="36" t="s">
        <v>283</v>
      </c>
      <c r="J4" s="36" t="s">
        <v>287</v>
      </c>
      <c r="K4" s="36" t="s">
        <v>289</v>
      </c>
      <c r="L4" s="36" t="s">
        <v>291</v>
      </c>
      <c r="M4" s="36" t="s">
        <v>305</v>
      </c>
      <c r="N4" s="36"/>
      <c r="O4" s="8" t="s">
        <v>13</v>
      </c>
      <c r="P4" s="8" t="s">
        <v>12</v>
      </c>
      <c r="Q4" s="9"/>
      <c r="R4" s="10" t="s">
        <v>14</v>
      </c>
      <c r="S4" s="10" t="s">
        <v>15</v>
      </c>
    </row>
    <row r="5" spans="1:19" x14ac:dyDescent="0.2">
      <c r="A5" s="11" t="s">
        <v>146</v>
      </c>
      <c r="B5" s="11" t="s">
        <v>147</v>
      </c>
      <c r="C5" s="11" t="s">
        <v>146</v>
      </c>
      <c r="D5" s="11" t="s">
        <v>275</v>
      </c>
      <c r="E5" s="12">
        <v>15</v>
      </c>
      <c r="F5" s="12">
        <v>1800</v>
      </c>
      <c r="G5" s="12">
        <v>10</v>
      </c>
      <c r="H5" s="12">
        <v>50</v>
      </c>
      <c r="I5" s="36">
        <v>100</v>
      </c>
      <c r="J5" s="36"/>
      <c r="K5" s="36"/>
      <c r="L5" s="36"/>
      <c r="M5" s="36"/>
      <c r="N5" s="13"/>
      <c r="O5" s="12">
        <f t="shared" ref="O5:O20" si="0">SUM(I5:N5)</f>
        <v>100</v>
      </c>
      <c r="P5" s="12">
        <f t="shared" ref="P5:P20" si="1">$O5/$H5</f>
        <v>2</v>
      </c>
      <c r="Q5" s="14"/>
      <c r="R5" s="15">
        <v>0.06</v>
      </c>
      <c r="S5" s="15">
        <f t="shared" ref="S5:S20" si="2">$P5*$R5</f>
        <v>0.12</v>
      </c>
    </row>
    <row r="6" spans="1:19" x14ac:dyDescent="0.2">
      <c r="A6" s="16" t="s">
        <v>244</v>
      </c>
      <c r="B6" s="16" t="s">
        <v>147</v>
      </c>
      <c r="C6" s="16" t="s">
        <v>245</v>
      </c>
      <c r="D6" s="16" t="s">
        <v>276</v>
      </c>
      <c r="E6" s="12">
        <v>15</v>
      </c>
      <c r="F6" s="12">
        <v>1800</v>
      </c>
      <c r="G6" s="12">
        <v>10</v>
      </c>
      <c r="H6" s="12">
        <v>50</v>
      </c>
      <c r="I6" s="36"/>
      <c r="J6" s="36"/>
      <c r="K6" s="36"/>
      <c r="L6" s="36"/>
      <c r="M6" s="36"/>
      <c r="N6" s="13"/>
      <c r="O6" s="12">
        <f t="shared" si="0"/>
        <v>0</v>
      </c>
      <c r="P6" s="12">
        <f t="shared" si="1"/>
        <v>0</v>
      </c>
      <c r="Q6" s="14"/>
      <c r="R6" s="15">
        <v>0.06</v>
      </c>
      <c r="S6" s="15">
        <f t="shared" si="2"/>
        <v>0</v>
      </c>
    </row>
    <row r="7" spans="1:19" x14ac:dyDescent="0.2">
      <c r="A7" s="11" t="s">
        <v>148</v>
      </c>
      <c r="B7" s="11" t="s">
        <v>149</v>
      </c>
      <c r="C7" s="11" t="s">
        <v>148</v>
      </c>
      <c r="D7" s="11" t="s">
        <v>275</v>
      </c>
      <c r="E7" s="12">
        <v>15</v>
      </c>
      <c r="F7" s="12">
        <v>1524</v>
      </c>
      <c r="G7" s="12">
        <v>10</v>
      </c>
      <c r="H7" s="12">
        <v>50</v>
      </c>
      <c r="I7" s="36"/>
      <c r="J7" s="36"/>
      <c r="K7" s="36"/>
      <c r="L7" s="36"/>
      <c r="M7" s="36"/>
      <c r="N7" s="13"/>
      <c r="O7" s="12">
        <f t="shared" si="0"/>
        <v>0</v>
      </c>
      <c r="P7" s="12">
        <f t="shared" si="1"/>
        <v>0</v>
      </c>
      <c r="Q7" s="14"/>
      <c r="R7" s="15">
        <v>0.05</v>
      </c>
      <c r="S7" s="15">
        <f t="shared" si="2"/>
        <v>0</v>
      </c>
    </row>
    <row r="8" spans="1:19" x14ac:dyDescent="0.2">
      <c r="A8" s="16" t="s">
        <v>246</v>
      </c>
      <c r="B8" s="16" t="s">
        <v>149</v>
      </c>
      <c r="C8" s="16" t="s">
        <v>247</v>
      </c>
      <c r="D8" s="16" t="s">
        <v>276</v>
      </c>
      <c r="E8" s="12">
        <v>15</v>
      </c>
      <c r="F8" s="12">
        <v>1500</v>
      </c>
      <c r="G8" s="12">
        <v>10</v>
      </c>
      <c r="H8" s="12">
        <v>50</v>
      </c>
      <c r="I8" s="36"/>
      <c r="J8" s="36"/>
      <c r="K8" s="36"/>
      <c r="L8" s="36"/>
      <c r="M8" s="36"/>
      <c r="N8" s="13"/>
      <c r="O8" s="12">
        <f t="shared" si="0"/>
        <v>0</v>
      </c>
      <c r="P8" s="12">
        <f t="shared" si="1"/>
        <v>0</v>
      </c>
      <c r="Q8" s="14"/>
      <c r="R8" s="15">
        <v>0.05</v>
      </c>
      <c r="S8" s="15">
        <f t="shared" si="2"/>
        <v>0</v>
      </c>
    </row>
    <row r="9" spans="1:19" x14ac:dyDescent="0.2">
      <c r="A9" s="11" t="s">
        <v>16</v>
      </c>
      <c r="B9" s="11" t="s">
        <v>17</v>
      </c>
      <c r="C9" s="11" t="s">
        <v>16</v>
      </c>
      <c r="D9" s="11" t="s">
        <v>275</v>
      </c>
      <c r="E9" s="12">
        <v>15</v>
      </c>
      <c r="F9" s="12">
        <v>1220</v>
      </c>
      <c r="G9" s="12">
        <v>10</v>
      </c>
      <c r="H9" s="12">
        <v>50</v>
      </c>
      <c r="I9" s="36">
        <v>500</v>
      </c>
      <c r="J9" s="36">
        <v>2000</v>
      </c>
      <c r="K9" s="36"/>
      <c r="L9" s="36">
        <v>2000</v>
      </c>
      <c r="M9" s="36">
        <v>2000</v>
      </c>
      <c r="N9" s="13"/>
      <c r="O9" s="12">
        <f t="shared" si="0"/>
        <v>6500</v>
      </c>
      <c r="P9" s="12">
        <f t="shared" si="1"/>
        <v>130</v>
      </c>
      <c r="Q9" s="14"/>
      <c r="R9" s="15">
        <v>0.04</v>
      </c>
      <c r="S9" s="15">
        <f t="shared" si="2"/>
        <v>5.2</v>
      </c>
    </row>
    <row r="10" spans="1:19" x14ac:dyDescent="0.2">
      <c r="A10" s="16" t="s">
        <v>18</v>
      </c>
      <c r="B10" s="16" t="s">
        <v>17</v>
      </c>
      <c r="C10" s="16" t="s">
        <v>19</v>
      </c>
      <c r="D10" s="16" t="s">
        <v>276</v>
      </c>
      <c r="E10" s="12">
        <v>15</v>
      </c>
      <c r="F10" s="12">
        <v>1200</v>
      </c>
      <c r="G10" s="12">
        <v>10</v>
      </c>
      <c r="H10" s="12">
        <v>50</v>
      </c>
      <c r="I10" s="36"/>
      <c r="J10" s="36"/>
      <c r="K10" s="36"/>
      <c r="L10" s="36"/>
      <c r="M10" s="36"/>
      <c r="N10" s="13"/>
      <c r="O10" s="12">
        <f t="shared" si="0"/>
        <v>0</v>
      </c>
      <c r="P10" s="12">
        <f t="shared" si="1"/>
        <v>0</v>
      </c>
      <c r="Q10" s="14"/>
      <c r="R10" s="15">
        <v>0.04</v>
      </c>
      <c r="S10" s="15">
        <f t="shared" si="2"/>
        <v>0</v>
      </c>
    </row>
    <row r="11" spans="1:19" x14ac:dyDescent="0.2">
      <c r="A11" s="11" t="s">
        <v>20</v>
      </c>
      <c r="B11" s="11" t="s">
        <v>21</v>
      </c>
      <c r="C11" s="11" t="s">
        <v>20</v>
      </c>
      <c r="D11" s="11" t="s">
        <v>275</v>
      </c>
      <c r="E11" s="12">
        <v>15</v>
      </c>
      <c r="F11" s="12">
        <v>915</v>
      </c>
      <c r="G11" s="12">
        <v>10</v>
      </c>
      <c r="H11" s="12">
        <v>100</v>
      </c>
      <c r="I11" s="36">
        <v>900</v>
      </c>
      <c r="J11" s="36">
        <v>2000</v>
      </c>
      <c r="K11" s="36"/>
      <c r="L11" s="36">
        <v>2000</v>
      </c>
      <c r="M11" s="36">
        <v>2000</v>
      </c>
      <c r="N11" s="13"/>
      <c r="O11" s="12">
        <f t="shared" si="0"/>
        <v>6900</v>
      </c>
      <c r="P11" s="12">
        <f t="shared" si="1"/>
        <v>69</v>
      </c>
      <c r="Q11" s="14"/>
      <c r="R11" s="15">
        <v>0.05</v>
      </c>
      <c r="S11" s="15">
        <f t="shared" si="2"/>
        <v>3.45</v>
      </c>
    </row>
    <row r="12" spans="1:19" x14ac:dyDescent="0.2">
      <c r="A12" s="16" t="s">
        <v>22</v>
      </c>
      <c r="B12" s="16" t="s">
        <v>21</v>
      </c>
      <c r="C12" s="16" t="s">
        <v>23</v>
      </c>
      <c r="D12" s="16" t="s">
        <v>276</v>
      </c>
      <c r="E12" s="12">
        <v>15</v>
      </c>
      <c r="F12" s="12">
        <v>900</v>
      </c>
      <c r="G12" s="12">
        <v>10</v>
      </c>
      <c r="H12" s="12">
        <v>100</v>
      </c>
      <c r="I12" s="36"/>
      <c r="J12" s="36"/>
      <c r="K12" s="36"/>
      <c r="L12" s="36"/>
      <c r="M12" s="36"/>
      <c r="N12" s="13"/>
      <c r="O12" s="12">
        <f t="shared" si="0"/>
        <v>0</v>
      </c>
      <c r="P12" s="12">
        <f t="shared" si="1"/>
        <v>0</v>
      </c>
      <c r="Q12" s="14"/>
      <c r="R12" s="15">
        <v>0.05</v>
      </c>
      <c r="S12" s="15">
        <f t="shared" si="2"/>
        <v>0</v>
      </c>
    </row>
    <row r="13" spans="1:19" x14ac:dyDescent="0.2">
      <c r="A13" s="13" t="s">
        <v>166</v>
      </c>
      <c r="B13" s="13" t="s">
        <v>21</v>
      </c>
      <c r="C13" s="13">
        <v>90441800</v>
      </c>
      <c r="D13" s="36" t="s">
        <v>277</v>
      </c>
      <c r="E13" s="12" t="s">
        <v>167</v>
      </c>
      <c r="F13" s="12">
        <v>900</v>
      </c>
      <c r="G13" s="12">
        <v>10</v>
      </c>
      <c r="H13" s="12">
        <v>100</v>
      </c>
      <c r="I13" s="36"/>
      <c r="J13" s="36">
        <v>2000</v>
      </c>
      <c r="K13" s="36"/>
      <c r="L13" s="36">
        <v>2000</v>
      </c>
      <c r="M13" s="36"/>
      <c r="N13" s="13"/>
      <c r="O13" s="12">
        <f t="shared" si="0"/>
        <v>4000</v>
      </c>
      <c r="P13" s="12">
        <f t="shared" si="1"/>
        <v>40</v>
      </c>
      <c r="Q13" s="14"/>
      <c r="R13" s="15">
        <v>0.05</v>
      </c>
      <c r="S13" s="15">
        <f t="shared" si="2"/>
        <v>2</v>
      </c>
    </row>
    <row r="14" spans="1:19" x14ac:dyDescent="0.2">
      <c r="A14" s="11" t="s">
        <v>150</v>
      </c>
      <c r="B14" s="11" t="s">
        <v>151</v>
      </c>
      <c r="C14" s="11" t="s">
        <v>150</v>
      </c>
      <c r="D14" s="11" t="s">
        <v>275</v>
      </c>
      <c r="E14" s="12">
        <v>15</v>
      </c>
      <c r="F14" s="12">
        <v>760</v>
      </c>
      <c r="G14" s="12">
        <v>10</v>
      </c>
      <c r="H14" s="12">
        <v>100</v>
      </c>
      <c r="I14" s="36">
        <v>400</v>
      </c>
      <c r="J14" s="36"/>
      <c r="K14" s="36"/>
      <c r="L14" s="36"/>
      <c r="M14" s="36"/>
      <c r="N14" s="13"/>
      <c r="O14" s="12">
        <f t="shared" si="0"/>
        <v>400</v>
      </c>
      <c r="P14" s="12">
        <f t="shared" si="1"/>
        <v>4</v>
      </c>
      <c r="Q14" s="14"/>
      <c r="R14" s="15">
        <v>0.04</v>
      </c>
      <c r="S14" s="15">
        <f t="shared" si="2"/>
        <v>0.16</v>
      </c>
    </row>
    <row r="15" spans="1:19" x14ac:dyDescent="0.2">
      <c r="A15" s="16" t="s">
        <v>152</v>
      </c>
      <c r="B15" s="16" t="s">
        <v>151</v>
      </c>
      <c r="C15" s="16" t="s">
        <v>153</v>
      </c>
      <c r="D15" s="16" t="s">
        <v>276</v>
      </c>
      <c r="E15" s="12">
        <v>15</v>
      </c>
      <c r="F15" s="12">
        <v>750</v>
      </c>
      <c r="G15" s="12">
        <v>10</v>
      </c>
      <c r="H15" s="12">
        <v>100</v>
      </c>
      <c r="I15" s="36"/>
      <c r="J15" s="36"/>
      <c r="K15" s="36"/>
      <c r="L15" s="36"/>
      <c r="M15" s="36"/>
      <c r="N15" s="13"/>
      <c r="O15" s="12">
        <f t="shared" si="0"/>
        <v>0</v>
      </c>
      <c r="P15" s="12">
        <f t="shared" si="1"/>
        <v>0</v>
      </c>
      <c r="Q15" s="14"/>
      <c r="R15" s="15">
        <v>0.04</v>
      </c>
      <c r="S15" s="15">
        <f t="shared" si="2"/>
        <v>0</v>
      </c>
    </row>
    <row r="16" spans="1:19" x14ac:dyDescent="0.2">
      <c r="A16" s="11" t="s">
        <v>24</v>
      </c>
      <c r="B16" s="11" t="s">
        <v>25</v>
      </c>
      <c r="C16" s="11" t="s">
        <v>24</v>
      </c>
      <c r="D16" s="11" t="s">
        <v>275</v>
      </c>
      <c r="E16" s="12">
        <v>15</v>
      </c>
      <c r="F16" s="12">
        <v>610</v>
      </c>
      <c r="G16" s="12">
        <v>10</v>
      </c>
      <c r="H16" s="12">
        <v>100</v>
      </c>
      <c r="I16" s="36"/>
      <c r="J16" s="36">
        <v>5000</v>
      </c>
      <c r="K16" s="36">
        <v>2000</v>
      </c>
      <c r="L16" s="36">
        <v>5000</v>
      </c>
      <c r="M16" s="36"/>
      <c r="N16" s="13"/>
      <c r="O16" s="12">
        <f t="shared" si="0"/>
        <v>12000</v>
      </c>
      <c r="P16" s="12">
        <f t="shared" si="1"/>
        <v>120</v>
      </c>
      <c r="Q16" s="14"/>
      <c r="R16" s="15">
        <v>0.04</v>
      </c>
      <c r="S16" s="15">
        <f t="shared" si="2"/>
        <v>4.8</v>
      </c>
    </row>
    <row r="17" spans="1:21" x14ac:dyDescent="0.2">
      <c r="A17" s="36" t="s">
        <v>168</v>
      </c>
      <c r="B17" s="36" t="s">
        <v>25</v>
      </c>
      <c r="C17" s="36">
        <v>90441600</v>
      </c>
      <c r="D17" s="36" t="s">
        <v>277</v>
      </c>
      <c r="E17" s="12" t="s">
        <v>167</v>
      </c>
      <c r="F17" s="12">
        <v>600</v>
      </c>
      <c r="G17" s="12">
        <v>10</v>
      </c>
      <c r="H17" s="12">
        <v>100</v>
      </c>
      <c r="I17" s="36">
        <v>1700</v>
      </c>
      <c r="J17" s="36"/>
      <c r="K17" s="36">
        <v>2000</v>
      </c>
      <c r="L17" s="36"/>
      <c r="M17" s="36"/>
      <c r="N17" s="13"/>
      <c r="O17" s="12">
        <f t="shared" si="0"/>
        <v>3700</v>
      </c>
      <c r="P17" s="12">
        <f t="shared" si="1"/>
        <v>37</v>
      </c>
      <c r="Q17" s="14"/>
      <c r="R17" s="15">
        <v>0.04</v>
      </c>
      <c r="S17" s="15">
        <f t="shared" si="2"/>
        <v>1.48</v>
      </c>
    </row>
    <row r="18" spans="1:21" x14ac:dyDescent="0.2">
      <c r="A18" s="11" t="s">
        <v>26</v>
      </c>
      <c r="B18" s="11" t="s">
        <v>27</v>
      </c>
      <c r="C18" s="11" t="s">
        <v>26</v>
      </c>
      <c r="D18" s="11" t="s">
        <v>275</v>
      </c>
      <c r="E18" s="12">
        <v>15</v>
      </c>
      <c r="F18" s="12">
        <v>457</v>
      </c>
      <c r="G18" s="12">
        <v>10</v>
      </c>
      <c r="H18" s="12">
        <v>200</v>
      </c>
      <c r="I18" s="36"/>
      <c r="J18" s="36">
        <v>4200</v>
      </c>
      <c r="K18" s="36">
        <v>2000</v>
      </c>
      <c r="L18" s="36">
        <v>5000</v>
      </c>
      <c r="M18" s="36">
        <v>2000</v>
      </c>
      <c r="N18" s="13"/>
      <c r="O18" s="12">
        <f t="shared" si="0"/>
        <v>13200</v>
      </c>
      <c r="P18" s="12">
        <f t="shared" si="1"/>
        <v>66</v>
      </c>
      <c r="Q18" s="14"/>
      <c r="R18" s="15">
        <v>0.05</v>
      </c>
      <c r="S18" s="15">
        <f t="shared" si="2"/>
        <v>3.3000000000000003</v>
      </c>
    </row>
    <row r="19" spans="1:21" x14ac:dyDescent="0.2">
      <c r="A19" s="36" t="s">
        <v>169</v>
      </c>
      <c r="B19" s="36" t="s">
        <v>27</v>
      </c>
      <c r="C19" s="36">
        <v>90441400</v>
      </c>
      <c r="D19" s="36" t="s">
        <v>277</v>
      </c>
      <c r="E19" s="12" t="s">
        <v>167</v>
      </c>
      <c r="F19" s="12">
        <v>450</v>
      </c>
      <c r="G19" s="12">
        <v>10</v>
      </c>
      <c r="H19" s="12">
        <v>200</v>
      </c>
      <c r="I19" s="36"/>
      <c r="J19" s="36">
        <v>1400</v>
      </c>
      <c r="K19" s="36">
        <v>2000</v>
      </c>
      <c r="L19" s="36">
        <v>5000</v>
      </c>
      <c r="M19" s="36"/>
      <c r="N19" s="13"/>
      <c r="O19" s="12">
        <f t="shared" si="0"/>
        <v>8400</v>
      </c>
      <c r="P19" s="12">
        <f t="shared" si="1"/>
        <v>42</v>
      </c>
      <c r="Q19" s="14"/>
      <c r="R19" s="15">
        <v>0.05</v>
      </c>
      <c r="S19" s="15">
        <f t="shared" si="2"/>
        <v>2.1</v>
      </c>
    </row>
    <row r="20" spans="1:21" x14ac:dyDescent="0.2">
      <c r="A20" s="11" t="s">
        <v>258</v>
      </c>
      <c r="B20" s="11" t="s">
        <v>259</v>
      </c>
      <c r="C20" s="11" t="s">
        <v>258</v>
      </c>
      <c r="D20" s="11" t="s">
        <v>275</v>
      </c>
      <c r="E20" s="12">
        <v>15</v>
      </c>
      <c r="F20" s="12">
        <v>375</v>
      </c>
      <c r="G20" s="12">
        <v>10</v>
      </c>
      <c r="H20" s="12">
        <v>200</v>
      </c>
      <c r="I20" s="36"/>
      <c r="J20" s="36">
        <v>600</v>
      </c>
      <c r="K20" s="36"/>
      <c r="L20" s="36"/>
      <c r="M20" s="36"/>
      <c r="N20" s="13"/>
      <c r="O20" s="12">
        <f t="shared" si="0"/>
        <v>600</v>
      </c>
      <c r="P20" s="12">
        <f t="shared" si="1"/>
        <v>3</v>
      </c>
      <c r="Q20" s="14"/>
      <c r="R20" s="15">
        <v>0.06</v>
      </c>
      <c r="S20" s="15">
        <f t="shared" si="2"/>
        <v>0.18</v>
      </c>
      <c r="T20" s="43">
        <f>SUM(S5:S20)</f>
        <v>22.790000000000003</v>
      </c>
      <c r="U20" s="3">
        <f>T20*100/$T$151</f>
        <v>20.656213178645881</v>
      </c>
    </row>
    <row r="21" spans="1:21" ht="15" x14ac:dyDescent="0.2">
      <c r="A21" s="17" t="s">
        <v>28</v>
      </c>
      <c r="B21" s="17"/>
      <c r="C21" s="18"/>
      <c r="D21" s="18"/>
      <c r="E21" s="19"/>
      <c r="F21" s="12"/>
      <c r="G21" s="20"/>
      <c r="H21" s="20"/>
      <c r="I21" s="36"/>
      <c r="J21" s="36"/>
      <c r="K21" s="36"/>
      <c r="L21" s="36"/>
      <c r="M21" s="36"/>
      <c r="N21" s="21"/>
      <c r="O21" s="12"/>
      <c r="P21" s="12"/>
      <c r="Q21" s="14"/>
      <c r="R21" s="12"/>
      <c r="S21" s="15"/>
    </row>
    <row r="22" spans="1:21" x14ac:dyDescent="0.2">
      <c r="A22" s="11" t="s">
        <v>242</v>
      </c>
      <c r="B22" s="11" t="s">
        <v>243</v>
      </c>
      <c r="C22" s="11" t="s">
        <v>242</v>
      </c>
      <c r="D22" s="11" t="s">
        <v>275</v>
      </c>
      <c r="E22" s="12">
        <v>20</v>
      </c>
      <c r="F22" s="12">
        <v>2400</v>
      </c>
      <c r="G22" s="12">
        <v>10</v>
      </c>
      <c r="H22" s="12">
        <v>50</v>
      </c>
      <c r="I22" s="36"/>
      <c r="J22" s="36"/>
      <c r="K22" s="36"/>
      <c r="L22" s="36"/>
      <c r="M22" s="36"/>
      <c r="N22" s="13"/>
      <c r="O22" s="12">
        <f t="shared" ref="O22:O44" si="3">SUM(I22:N22)</f>
        <v>0</v>
      </c>
      <c r="P22" s="12">
        <f t="shared" ref="P22:P44" si="4">$O22/$H22</f>
        <v>0</v>
      </c>
      <c r="Q22" s="14"/>
      <c r="R22" s="15">
        <v>7.0000000000000007E-2</v>
      </c>
      <c r="S22" s="15">
        <f t="shared" ref="S22:S44" si="5">$P22*$R22</f>
        <v>0</v>
      </c>
    </row>
    <row r="23" spans="1:21" x14ac:dyDescent="0.2">
      <c r="A23" s="11" t="s">
        <v>212</v>
      </c>
      <c r="B23" s="11" t="s">
        <v>213</v>
      </c>
      <c r="C23" s="11" t="s">
        <v>212</v>
      </c>
      <c r="D23" s="11" t="s">
        <v>275</v>
      </c>
      <c r="E23" s="12">
        <v>20</v>
      </c>
      <c r="F23" s="12">
        <v>2100</v>
      </c>
      <c r="G23" s="12">
        <v>10</v>
      </c>
      <c r="H23" s="12">
        <v>50</v>
      </c>
      <c r="I23" s="36"/>
      <c r="J23" s="36"/>
      <c r="K23" s="36"/>
      <c r="L23" s="36"/>
      <c r="M23" s="36"/>
      <c r="N23" s="13"/>
      <c r="O23" s="12">
        <f t="shared" si="3"/>
        <v>0</v>
      </c>
      <c r="P23" s="12">
        <f t="shared" si="4"/>
        <v>0</v>
      </c>
      <c r="Q23" s="14"/>
      <c r="R23" s="15">
        <v>7.0000000000000007E-2</v>
      </c>
      <c r="S23" s="15">
        <f t="shared" si="5"/>
        <v>0</v>
      </c>
    </row>
    <row r="24" spans="1:21" x14ac:dyDescent="0.2">
      <c r="A24" s="22" t="s">
        <v>248</v>
      </c>
      <c r="B24" s="22" t="s">
        <v>213</v>
      </c>
      <c r="C24" s="22" t="s">
        <v>249</v>
      </c>
      <c r="D24" s="22" t="s">
        <v>276</v>
      </c>
      <c r="E24" s="12">
        <v>20</v>
      </c>
      <c r="F24" s="12">
        <v>2100</v>
      </c>
      <c r="G24" s="12">
        <v>10</v>
      </c>
      <c r="H24" s="12">
        <v>50</v>
      </c>
      <c r="I24" s="36"/>
      <c r="J24" s="36"/>
      <c r="K24" s="36"/>
      <c r="L24" s="36"/>
      <c r="M24" s="36"/>
      <c r="N24" s="13"/>
      <c r="O24" s="12">
        <f t="shared" si="3"/>
        <v>0</v>
      </c>
      <c r="P24" s="12">
        <f t="shared" si="4"/>
        <v>0</v>
      </c>
      <c r="Q24" s="14"/>
      <c r="R24" s="15">
        <v>7.0000000000000007E-2</v>
      </c>
      <c r="S24" s="15">
        <f t="shared" si="5"/>
        <v>0</v>
      </c>
    </row>
    <row r="25" spans="1:21" x14ac:dyDescent="0.2">
      <c r="A25" s="11" t="s">
        <v>214</v>
      </c>
      <c r="B25" s="11" t="s">
        <v>30</v>
      </c>
      <c r="C25" s="11" t="s">
        <v>214</v>
      </c>
      <c r="D25" s="11" t="s">
        <v>275</v>
      </c>
      <c r="E25" s="12">
        <v>20</v>
      </c>
      <c r="F25" s="12">
        <v>1800</v>
      </c>
      <c r="G25" s="12">
        <v>10</v>
      </c>
      <c r="H25" s="12">
        <v>50</v>
      </c>
      <c r="I25" s="36"/>
      <c r="J25" s="36"/>
      <c r="K25" s="36"/>
      <c r="L25" s="36"/>
      <c r="M25" s="36"/>
      <c r="N25" s="13"/>
      <c r="O25" s="12">
        <f t="shared" si="3"/>
        <v>0</v>
      </c>
      <c r="P25" s="12">
        <f t="shared" si="4"/>
        <v>0</v>
      </c>
      <c r="Q25" s="14"/>
      <c r="R25" s="15">
        <v>0.09</v>
      </c>
      <c r="S25" s="15">
        <f t="shared" si="5"/>
        <v>0</v>
      </c>
    </row>
    <row r="26" spans="1:21" x14ac:dyDescent="0.2">
      <c r="A26" s="22" t="s">
        <v>29</v>
      </c>
      <c r="B26" s="22" t="s">
        <v>30</v>
      </c>
      <c r="C26" s="22" t="s">
        <v>31</v>
      </c>
      <c r="D26" s="22" t="s">
        <v>276</v>
      </c>
      <c r="E26" s="12">
        <v>20</v>
      </c>
      <c r="F26" s="12">
        <v>1800</v>
      </c>
      <c r="G26" s="12">
        <v>10</v>
      </c>
      <c r="H26" s="12">
        <v>50</v>
      </c>
      <c r="I26" s="36"/>
      <c r="J26" s="36"/>
      <c r="K26" s="36"/>
      <c r="L26" s="36"/>
      <c r="M26" s="36"/>
      <c r="N26" s="13"/>
      <c r="O26" s="12">
        <f t="shared" si="3"/>
        <v>0</v>
      </c>
      <c r="P26" s="12">
        <f t="shared" si="4"/>
        <v>0</v>
      </c>
      <c r="Q26" s="14"/>
      <c r="R26" s="15">
        <v>0.09</v>
      </c>
      <c r="S26" s="15">
        <f t="shared" si="5"/>
        <v>0</v>
      </c>
    </row>
    <row r="27" spans="1:21" x14ac:dyDescent="0.2">
      <c r="A27" s="11" t="s">
        <v>32</v>
      </c>
      <c r="B27" s="11" t="s">
        <v>33</v>
      </c>
      <c r="C27" s="11" t="s">
        <v>32</v>
      </c>
      <c r="D27" s="11" t="s">
        <v>275</v>
      </c>
      <c r="E27" s="12">
        <v>20</v>
      </c>
      <c r="F27" s="12">
        <v>1524</v>
      </c>
      <c r="G27" s="12">
        <v>10</v>
      </c>
      <c r="H27" s="12">
        <v>50</v>
      </c>
      <c r="I27" s="36"/>
      <c r="J27" s="36"/>
      <c r="K27" s="36"/>
      <c r="L27" s="36"/>
      <c r="M27" s="36"/>
      <c r="N27" s="13"/>
      <c r="O27" s="12">
        <f t="shared" si="3"/>
        <v>0</v>
      </c>
      <c r="P27" s="12">
        <f t="shared" si="4"/>
        <v>0</v>
      </c>
      <c r="Q27" s="14"/>
      <c r="R27" s="15">
        <v>7.0000000000000007E-2</v>
      </c>
      <c r="S27" s="15">
        <f t="shared" si="5"/>
        <v>0</v>
      </c>
    </row>
    <row r="28" spans="1:21" x14ac:dyDescent="0.2">
      <c r="A28" s="23" t="s">
        <v>34</v>
      </c>
      <c r="B28" s="11" t="s">
        <v>35</v>
      </c>
      <c r="C28" s="11" t="s">
        <v>34</v>
      </c>
      <c r="D28" s="11" t="s">
        <v>275</v>
      </c>
      <c r="E28" s="12">
        <v>20</v>
      </c>
      <c r="F28" s="12">
        <v>1220</v>
      </c>
      <c r="G28" s="12">
        <v>10</v>
      </c>
      <c r="H28" s="12">
        <v>50</v>
      </c>
      <c r="I28" s="36">
        <v>50</v>
      </c>
      <c r="J28" s="36">
        <v>1000</v>
      </c>
      <c r="K28" s="36"/>
      <c r="L28" s="36">
        <v>2000</v>
      </c>
      <c r="M28" s="36">
        <v>1000</v>
      </c>
      <c r="N28" s="13"/>
      <c r="O28" s="12">
        <f t="shared" si="3"/>
        <v>4050</v>
      </c>
      <c r="P28" s="12">
        <f t="shared" si="4"/>
        <v>81</v>
      </c>
      <c r="Q28" s="14"/>
      <c r="R28" s="15">
        <v>0.06</v>
      </c>
      <c r="S28" s="15">
        <f t="shared" si="5"/>
        <v>4.8599999999999994</v>
      </c>
    </row>
    <row r="29" spans="1:21" x14ac:dyDescent="0.2">
      <c r="A29" s="16" t="s">
        <v>36</v>
      </c>
      <c r="B29" s="16" t="s">
        <v>35</v>
      </c>
      <c r="C29" s="16" t="s">
        <v>37</v>
      </c>
      <c r="D29" s="16" t="s">
        <v>276</v>
      </c>
      <c r="E29" s="12">
        <v>20</v>
      </c>
      <c r="F29" s="12">
        <v>1200</v>
      </c>
      <c r="G29" s="12">
        <v>10</v>
      </c>
      <c r="H29" s="12">
        <v>50</v>
      </c>
      <c r="I29" s="36"/>
      <c r="J29" s="36"/>
      <c r="K29" s="36"/>
      <c r="L29" s="36"/>
      <c r="M29" s="36"/>
      <c r="N29" s="13"/>
      <c r="O29" s="12">
        <f t="shared" si="3"/>
        <v>0</v>
      </c>
      <c r="P29" s="12">
        <f t="shared" si="4"/>
        <v>0</v>
      </c>
      <c r="Q29" s="14"/>
      <c r="R29" s="15">
        <v>0.06</v>
      </c>
      <c r="S29" s="15">
        <f t="shared" si="5"/>
        <v>0</v>
      </c>
    </row>
    <row r="30" spans="1:21" x14ac:dyDescent="0.2">
      <c r="A30" s="11" t="s">
        <v>38</v>
      </c>
      <c r="B30" s="11" t="s">
        <v>39</v>
      </c>
      <c r="C30" s="11" t="s">
        <v>38</v>
      </c>
      <c r="D30" s="11" t="s">
        <v>275</v>
      </c>
      <c r="E30" s="12">
        <v>20</v>
      </c>
      <c r="F30" s="12">
        <v>915</v>
      </c>
      <c r="G30" s="12">
        <v>10</v>
      </c>
      <c r="H30" s="12">
        <v>50</v>
      </c>
      <c r="I30" s="36"/>
      <c r="J30" s="36">
        <v>1700</v>
      </c>
      <c r="K30" s="36"/>
      <c r="L30" s="36">
        <v>2000</v>
      </c>
      <c r="M30" s="36">
        <v>1000</v>
      </c>
      <c r="N30" s="13"/>
      <c r="O30" s="12">
        <f t="shared" si="3"/>
        <v>4700</v>
      </c>
      <c r="P30" s="12">
        <f t="shared" si="4"/>
        <v>94</v>
      </c>
      <c r="Q30" s="14"/>
      <c r="R30" s="15">
        <v>0.04</v>
      </c>
      <c r="S30" s="15">
        <f t="shared" si="5"/>
        <v>3.7600000000000002</v>
      </c>
    </row>
    <row r="31" spans="1:21" x14ac:dyDescent="0.2">
      <c r="A31" s="16" t="s">
        <v>40</v>
      </c>
      <c r="B31" s="16" t="s">
        <v>39</v>
      </c>
      <c r="C31" s="16" t="s">
        <v>41</v>
      </c>
      <c r="D31" s="16" t="s">
        <v>276</v>
      </c>
      <c r="E31" s="12">
        <v>20</v>
      </c>
      <c r="F31" s="12">
        <v>900</v>
      </c>
      <c r="G31" s="12">
        <v>10</v>
      </c>
      <c r="H31" s="12">
        <v>50</v>
      </c>
      <c r="I31" s="36"/>
      <c r="J31" s="36"/>
      <c r="K31" s="36"/>
      <c r="L31" s="36"/>
      <c r="M31" s="36"/>
      <c r="N31" s="13"/>
      <c r="O31" s="12">
        <f t="shared" si="3"/>
        <v>0</v>
      </c>
      <c r="P31" s="12">
        <f t="shared" si="4"/>
        <v>0</v>
      </c>
      <c r="Q31" s="14"/>
      <c r="R31" s="15">
        <v>0.04</v>
      </c>
      <c r="S31" s="15">
        <f t="shared" si="5"/>
        <v>0</v>
      </c>
    </row>
    <row r="32" spans="1:21" x14ac:dyDescent="0.2">
      <c r="A32" s="36" t="s">
        <v>170</v>
      </c>
      <c r="B32" s="36" t="s">
        <v>39</v>
      </c>
      <c r="C32" s="36">
        <v>90442800</v>
      </c>
      <c r="D32" s="36" t="s">
        <v>277</v>
      </c>
      <c r="E32" s="12" t="s">
        <v>46</v>
      </c>
      <c r="F32" s="12">
        <v>900</v>
      </c>
      <c r="G32" s="12">
        <v>10</v>
      </c>
      <c r="H32" s="12">
        <v>50</v>
      </c>
      <c r="I32" s="36"/>
      <c r="J32" s="36">
        <v>1250</v>
      </c>
      <c r="K32" s="36">
        <v>4000</v>
      </c>
      <c r="L32" s="36">
        <v>2000</v>
      </c>
      <c r="M32" s="36">
        <v>3000</v>
      </c>
      <c r="N32" s="13"/>
      <c r="O32" s="12">
        <f t="shared" si="3"/>
        <v>10250</v>
      </c>
      <c r="P32" s="12">
        <f t="shared" si="4"/>
        <v>205</v>
      </c>
      <c r="Q32" s="14"/>
      <c r="R32" s="15">
        <v>0.04</v>
      </c>
      <c r="S32" s="15">
        <f t="shared" si="5"/>
        <v>8.1999999999999993</v>
      </c>
    </row>
    <row r="33" spans="1:21" x14ac:dyDescent="0.2">
      <c r="A33" s="11" t="s">
        <v>154</v>
      </c>
      <c r="B33" s="11" t="s">
        <v>43</v>
      </c>
      <c r="C33" s="11" t="s">
        <v>154</v>
      </c>
      <c r="D33" s="11" t="s">
        <v>275</v>
      </c>
      <c r="E33" s="12">
        <v>20</v>
      </c>
      <c r="F33" s="12">
        <v>760</v>
      </c>
      <c r="G33" s="12">
        <v>10</v>
      </c>
      <c r="H33" s="12">
        <v>100</v>
      </c>
      <c r="I33" s="36"/>
      <c r="J33" s="36"/>
      <c r="K33" s="36">
        <v>500</v>
      </c>
      <c r="L33" s="36"/>
      <c r="M33" s="36"/>
      <c r="N33" s="13"/>
      <c r="O33" s="12">
        <f t="shared" si="3"/>
        <v>500</v>
      </c>
      <c r="P33" s="12">
        <f t="shared" si="4"/>
        <v>5</v>
      </c>
      <c r="Q33" s="14"/>
      <c r="R33" s="15">
        <v>7.0000000000000007E-2</v>
      </c>
      <c r="S33" s="15">
        <f t="shared" si="5"/>
        <v>0.35000000000000003</v>
      </c>
    </row>
    <row r="34" spans="1:21" x14ac:dyDescent="0.2">
      <c r="A34" s="16" t="s">
        <v>42</v>
      </c>
      <c r="B34" s="16" t="s">
        <v>43</v>
      </c>
      <c r="C34" s="16" t="s">
        <v>44</v>
      </c>
      <c r="D34" s="16" t="s">
        <v>276</v>
      </c>
      <c r="E34" s="12">
        <v>20</v>
      </c>
      <c r="F34" s="12">
        <v>750</v>
      </c>
      <c r="G34" s="12">
        <v>10</v>
      </c>
      <c r="H34" s="12">
        <v>100</v>
      </c>
      <c r="I34" s="36"/>
      <c r="J34" s="36"/>
      <c r="K34" s="36"/>
      <c r="L34" s="36"/>
      <c r="M34" s="36"/>
      <c r="N34" s="13"/>
      <c r="O34" s="12">
        <f t="shared" si="3"/>
        <v>0</v>
      </c>
      <c r="P34" s="12">
        <f t="shared" si="4"/>
        <v>0</v>
      </c>
      <c r="Q34" s="14"/>
      <c r="R34" s="15">
        <v>7.0000000000000007E-2</v>
      </c>
      <c r="S34" s="15">
        <f t="shared" si="5"/>
        <v>0</v>
      </c>
    </row>
    <row r="35" spans="1:21" x14ac:dyDescent="0.2">
      <c r="A35" s="36" t="s">
        <v>45</v>
      </c>
      <c r="B35" s="36" t="s">
        <v>43</v>
      </c>
      <c r="C35" s="36">
        <v>90442700</v>
      </c>
      <c r="D35" s="36" t="s">
        <v>277</v>
      </c>
      <c r="E35" s="12" t="s">
        <v>46</v>
      </c>
      <c r="F35" s="12">
        <v>750</v>
      </c>
      <c r="G35" s="12">
        <v>10</v>
      </c>
      <c r="H35" s="12">
        <v>100</v>
      </c>
      <c r="I35" s="36"/>
      <c r="J35" s="36">
        <v>1600</v>
      </c>
      <c r="K35" s="36">
        <v>2000</v>
      </c>
      <c r="L35" s="36">
        <v>1000</v>
      </c>
      <c r="M35" s="36"/>
      <c r="N35" s="13"/>
      <c r="O35" s="12">
        <f t="shared" si="3"/>
        <v>4600</v>
      </c>
      <c r="P35" s="12">
        <f t="shared" si="4"/>
        <v>46</v>
      </c>
      <c r="Q35" s="14"/>
      <c r="R35" s="15">
        <v>7.0000000000000007E-2</v>
      </c>
      <c r="S35" s="15">
        <f t="shared" si="5"/>
        <v>3.22</v>
      </c>
    </row>
    <row r="36" spans="1:21" x14ac:dyDescent="0.2">
      <c r="A36" s="11" t="s">
        <v>47</v>
      </c>
      <c r="B36" s="11" t="s">
        <v>48</v>
      </c>
      <c r="C36" s="11" t="s">
        <v>47</v>
      </c>
      <c r="D36" s="11" t="s">
        <v>275</v>
      </c>
      <c r="E36" s="12">
        <v>20</v>
      </c>
      <c r="F36" s="12">
        <v>610</v>
      </c>
      <c r="G36" s="12">
        <v>10</v>
      </c>
      <c r="H36" s="12">
        <v>100</v>
      </c>
      <c r="I36" s="36"/>
      <c r="J36" s="36">
        <v>1500</v>
      </c>
      <c r="K36" s="36">
        <v>2000</v>
      </c>
      <c r="L36" s="36">
        <v>2000</v>
      </c>
      <c r="M36" s="36">
        <v>2000</v>
      </c>
      <c r="N36" s="13"/>
      <c r="O36" s="12">
        <f t="shared" si="3"/>
        <v>7500</v>
      </c>
      <c r="P36" s="12">
        <f t="shared" si="4"/>
        <v>75</v>
      </c>
      <c r="Q36" s="14"/>
      <c r="R36" s="15">
        <v>0.06</v>
      </c>
      <c r="S36" s="15">
        <f t="shared" si="5"/>
        <v>4.5</v>
      </c>
    </row>
    <row r="37" spans="1:21" x14ac:dyDescent="0.2">
      <c r="A37" s="16" t="s">
        <v>250</v>
      </c>
      <c r="B37" s="16" t="s">
        <v>48</v>
      </c>
      <c r="C37" s="16" t="s">
        <v>251</v>
      </c>
      <c r="D37" s="16" t="s">
        <v>276</v>
      </c>
      <c r="E37" s="12">
        <v>20</v>
      </c>
      <c r="F37" s="12">
        <v>600</v>
      </c>
      <c r="G37" s="12">
        <v>10</v>
      </c>
      <c r="H37" s="12">
        <v>100</v>
      </c>
      <c r="I37" s="36"/>
      <c r="J37" s="36"/>
      <c r="K37" s="36"/>
      <c r="L37" s="36"/>
      <c r="M37" s="36"/>
      <c r="N37" s="13"/>
      <c r="O37" s="12">
        <f t="shared" si="3"/>
        <v>0</v>
      </c>
      <c r="P37" s="12">
        <f t="shared" si="4"/>
        <v>0</v>
      </c>
      <c r="Q37" s="14"/>
      <c r="R37" s="15">
        <v>0.06</v>
      </c>
      <c r="S37" s="15">
        <f t="shared" si="5"/>
        <v>0</v>
      </c>
    </row>
    <row r="38" spans="1:21" x14ac:dyDescent="0.2">
      <c r="A38" s="36" t="s">
        <v>49</v>
      </c>
      <c r="B38" s="36" t="s">
        <v>48</v>
      </c>
      <c r="C38" s="36">
        <v>90442600</v>
      </c>
      <c r="D38" s="36" t="s">
        <v>277</v>
      </c>
      <c r="E38" s="12" t="s">
        <v>46</v>
      </c>
      <c r="F38" s="12">
        <v>600</v>
      </c>
      <c r="G38" s="12">
        <v>10</v>
      </c>
      <c r="H38" s="12">
        <v>100</v>
      </c>
      <c r="I38" s="36">
        <v>1200</v>
      </c>
      <c r="J38" s="36">
        <v>2000</v>
      </c>
      <c r="K38" s="36">
        <v>2000</v>
      </c>
      <c r="L38" s="36">
        <v>2000</v>
      </c>
      <c r="M38" s="36">
        <v>2000</v>
      </c>
      <c r="N38" s="13"/>
      <c r="O38" s="12">
        <f t="shared" si="3"/>
        <v>9200</v>
      </c>
      <c r="P38" s="12">
        <f t="shared" si="4"/>
        <v>92</v>
      </c>
      <c r="Q38" s="14"/>
      <c r="R38" s="15">
        <v>0.06</v>
      </c>
      <c r="S38" s="15">
        <f t="shared" si="5"/>
        <v>5.52</v>
      </c>
    </row>
    <row r="39" spans="1:21" x14ac:dyDescent="0.2">
      <c r="A39" s="11" t="s">
        <v>50</v>
      </c>
      <c r="B39" s="11" t="s">
        <v>51</v>
      </c>
      <c r="C39" s="11" t="s">
        <v>50</v>
      </c>
      <c r="D39" s="11" t="s">
        <v>275</v>
      </c>
      <c r="E39" s="12">
        <v>20</v>
      </c>
      <c r="F39" s="12">
        <v>457</v>
      </c>
      <c r="G39" s="12">
        <v>10</v>
      </c>
      <c r="H39" s="12">
        <v>100</v>
      </c>
      <c r="I39" s="36"/>
      <c r="J39" s="36">
        <v>500</v>
      </c>
      <c r="K39" s="36">
        <v>1000</v>
      </c>
      <c r="L39" s="36">
        <v>500</v>
      </c>
      <c r="M39" s="36"/>
      <c r="N39" s="13"/>
      <c r="O39" s="12">
        <f t="shared" si="3"/>
        <v>2000</v>
      </c>
      <c r="P39" s="12">
        <f t="shared" si="4"/>
        <v>20</v>
      </c>
      <c r="Q39" s="14"/>
      <c r="R39" s="15">
        <v>0.04</v>
      </c>
      <c r="S39" s="15">
        <f t="shared" si="5"/>
        <v>0.8</v>
      </c>
    </row>
    <row r="40" spans="1:21" x14ac:dyDescent="0.2">
      <c r="A40" s="16" t="s">
        <v>252</v>
      </c>
      <c r="B40" s="16" t="s">
        <v>51</v>
      </c>
      <c r="C40" s="16" t="s">
        <v>253</v>
      </c>
      <c r="D40" s="16" t="s">
        <v>276</v>
      </c>
      <c r="E40" s="12">
        <v>20</v>
      </c>
      <c r="F40" s="12">
        <v>450</v>
      </c>
      <c r="G40" s="12">
        <v>10</v>
      </c>
      <c r="H40" s="12">
        <v>100</v>
      </c>
      <c r="I40" s="36"/>
      <c r="J40" s="36"/>
      <c r="K40" s="36"/>
      <c r="L40" s="36"/>
      <c r="M40" s="36"/>
      <c r="N40" s="13"/>
      <c r="O40" s="12">
        <f t="shared" si="3"/>
        <v>0</v>
      </c>
      <c r="P40" s="12">
        <f t="shared" si="4"/>
        <v>0</v>
      </c>
      <c r="Q40" s="14"/>
      <c r="R40" s="15">
        <v>0.04</v>
      </c>
      <c r="S40" s="15">
        <f t="shared" si="5"/>
        <v>0</v>
      </c>
    </row>
    <row r="41" spans="1:21" x14ac:dyDescent="0.2">
      <c r="A41" s="36" t="s">
        <v>171</v>
      </c>
      <c r="B41" s="36" t="s">
        <v>51</v>
      </c>
      <c r="C41" s="36">
        <v>90442400</v>
      </c>
      <c r="D41" s="36" t="s">
        <v>277</v>
      </c>
      <c r="E41" s="12" t="s">
        <v>46</v>
      </c>
      <c r="F41" s="12">
        <v>450</v>
      </c>
      <c r="G41" s="12">
        <v>10</v>
      </c>
      <c r="H41" s="12">
        <v>100</v>
      </c>
      <c r="I41" s="36"/>
      <c r="J41" s="36"/>
      <c r="K41" s="36">
        <v>700</v>
      </c>
      <c r="L41" s="36">
        <v>1000</v>
      </c>
      <c r="M41" s="36"/>
      <c r="N41" s="13"/>
      <c r="O41" s="12">
        <f t="shared" si="3"/>
        <v>1700</v>
      </c>
      <c r="P41" s="12">
        <f t="shared" si="4"/>
        <v>17</v>
      </c>
      <c r="Q41" s="14"/>
      <c r="R41" s="15">
        <v>0.04</v>
      </c>
      <c r="S41" s="15">
        <f t="shared" si="5"/>
        <v>0.68</v>
      </c>
    </row>
    <row r="42" spans="1:21" x14ac:dyDescent="0.2">
      <c r="A42" s="36" t="s">
        <v>172</v>
      </c>
      <c r="B42" s="36" t="s">
        <v>173</v>
      </c>
      <c r="C42" s="36">
        <v>90447000</v>
      </c>
      <c r="D42" s="36" t="s">
        <v>277</v>
      </c>
      <c r="E42" s="12" t="s">
        <v>46</v>
      </c>
      <c r="F42" s="12">
        <v>240</v>
      </c>
      <c r="G42" s="12">
        <v>10</v>
      </c>
      <c r="H42" s="12">
        <v>250</v>
      </c>
      <c r="I42" s="36"/>
      <c r="J42" s="36">
        <v>7500</v>
      </c>
      <c r="K42" s="36">
        <v>20000</v>
      </c>
      <c r="L42" s="36">
        <v>10000</v>
      </c>
      <c r="M42" s="36">
        <v>10000</v>
      </c>
      <c r="N42" s="13"/>
      <c r="O42" s="12">
        <f t="shared" si="3"/>
        <v>47500</v>
      </c>
      <c r="P42" s="12">
        <f t="shared" si="4"/>
        <v>190</v>
      </c>
      <c r="Q42" s="14"/>
      <c r="R42" s="15">
        <v>0.06</v>
      </c>
      <c r="S42" s="15">
        <f t="shared" si="5"/>
        <v>11.4</v>
      </c>
    </row>
    <row r="43" spans="1:21" x14ac:dyDescent="0.2">
      <c r="A43" s="11" t="s">
        <v>260</v>
      </c>
      <c r="B43" s="11" t="s">
        <v>229</v>
      </c>
      <c r="C43" s="11" t="s">
        <v>260</v>
      </c>
      <c r="D43" s="11" t="s">
        <v>275</v>
      </c>
      <c r="E43" s="12">
        <v>20</v>
      </c>
      <c r="F43" s="12">
        <v>100</v>
      </c>
      <c r="G43" s="12">
        <v>10</v>
      </c>
      <c r="H43" s="12">
        <v>500</v>
      </c>
      <c r="I43" s="36"/>
      <c r="J43" s="36">
        <v>1000</v>
      </c>
      <c r="K43" s="36">
        <v>1000</v>
      </c>
      <c r="L43" s="36">
        <v>500</v>
      </c>
      <c r="M43" s="36">
        <v>500</v>
      </c>
      <c r="N43" s="13"/>
      <c r="O43" s="12">
        <f t="shared" si="3"/>
        <v>3000</v>
      </c>
      <c r="P43" s="12">
        <f t="shared" si="4"/>
        <v>6</v>
      </c>
      <c r="Q43" s="14"/>
      <c r="R43" s="15">
        <v>0.06</v>
      </c>
      <c r="S43" s="15">
        <f t="shared" si="5"/>
        <v>0.36</v>
      </c>
    </row>
    <row r="44" spans="1:21" x14ac:dyDescent="0.2">
      <c r="A44" s="36" t="s">
        <v>228</v>
      </c>
      <c r="B44" s="36" t="s">
        <v>229</v>
      </c>
      <c r="C44" s="36">
        <v>90442100</v>
      </c>
      <c r="D44" s="36" t="s">
        <v>277</v>
      </c>
      <c r="E44" s="12" t="s">
        <v>46</v>
      </c>
      <c r="F44" s="12">
        <v>100</v>
      </c>
      <c r="G44" s="12">
        <v>10</v>
      </c>
      <c r="H44" s="12">
        <v>500</v>
      </c>
      <c r="I44" s="36">
        <v>500</v>
      </c>
      <c r="J44" s="36">
        <v>1000</v>
      </c>
      <c r="K44" s="36">
        <v>1000</v>
      </c>
      <c r="L44" s="36">
        <v>500</v>
      </c>
      <c r="M44" s="36">
        <v>500</v>
      </c>
      <c r="N44" s="13"/>
      <c r="O44" s="12">
        <f t="shared" si="3"/>
        <v>3500</v>
      </c>
      <c r="P44" s="12">
        <f t="shared" si="4"/>
        <v>7</v>
      </c>
      <c r="Q44" s="14"/>
      <c r="R44" s="15">
        <v>0.06</v>
      </c>
      <c r="S44" s="15">
        <f t="shared" si="5"/>
        <v>0.42</v>
      </c>
      <c r="T44" s="43">
        <f>SUM(S22:S44)</f>
        <v>44.07</v>
      </c>
      <c r="U44" s="3">
        <f>T44*100/$T$151</f>
        <v>39.943804948789989</v>
      </c>
    </row>
    <row r="45" spans="1:21" ht="15" x14ac:dyDescent="0.2">
      <c r="A45" s="17" t="s">
        <v>52</v>
      </c>
      <c r="B45" s="17"/>
      <c r="C45" s="18"/>
      <c r="D45" s="18"/>
      <c r="E45" s="19"/>
      <c r="F45" s="24"/>
      <c r="G45" s="10"/>
      <c r="H45" s="10"/>
      <c r="I45" s="36"/>
      <c r="J45" s="36"/>
      <c r="K45" s="36"/>
      <c r="L45" s="36"/>
      <c r="M45" s="36"/>
      <c r="N45" s="25"/>
      <c r="O45" s="12"/>
      <c r="P45" s="12"/>
      <c r="Q45" s="14"/>
      <c r="R45" s="12"/>
      <c r="S45" s="15"/>
    </row>
    <row r="46" spans="1:21" x14ac:dyDescent="0.2">
      <c r="A46" s="36" t="s">
        <v>293</v>
      </c>
      <c r="B46" s="36" t="s">
        <v>294</v>
      </c>
      <c r="C46" s="36">
        <v>90443000</v>
      </c>
      <c r="D46" s="36" t="s">
        <v>277</v>
      </c>
      <c r="E46" s="12" t="s">
        <v>63</v>
      </c>
      <c r="F46" s="12">
        <v>2100</v>
      </c>
      <c r="G46" s="12">
        <v>10</v>
      </c>
      <c r="H46" s="12">
        <v>50</v>
      </c>
      <c r="I46" s="36"/>
      <c r="J46" s="36"/>
      <c r="K46" s="36"/>
      <c r="L46" s="36"/>
      <c r="M46" s="36"/>
      <c r="N46" s="13"/>
      <c r="O46" s="12">
        <f t="shared" ref="O46:O66" si="6">SUM(I46:N46)</f>
        <v>0</v>
      </c>
      <c r="P46" s="12">
        <f t="shared" ref="P46:P66" si="7">$O46/$H46</f>
        <v>0</v>
      </c>
      <c r="Q46" s="14"/>
      <c r="R46" s="15"/>
      <c r="S46" s="15">
        <f t="shared" ref="S46:S66" si="8">$P46*$R46</f>
        <v>0</v>
      </c>
    </row>
    <row r="47" spans="1:21" x14ac:dyDescent="0.2">
      <c r="A47" s="11" t="s">
        <v>193</v>
      </c>
      <c r="B47" s="11" t="s">
        <v>175</v>
      </c>
      <c r="C47" s="11" t="s">
        <v>193</v>
      </c>
      <c r="D47" s="11" t="s">
        <v>275</v>
      </c>
      <c r="E47" s="12">
        <v>25</v>
      </c>
      <c r="F47" s="12">
        <v>1800</v>
      </c>
      <c r="G47" s="12">
        <v>10</v>
      </c>
      <c r="H47" s="12">
        <v>50</v>
      </c>
      <c r="I47" s="36"/>
      <c r="J47" s="36"/>
      <c r="K47" s="36"/>
      <c r="L47" s="36"/>
      <c r="M47" s="36"/>
      <c r="N47" s="13"/>
      <c r="O47" s="12">
        <f t="shared" si="6"/>
        <v>0</v>
      </c>
      <c r="P47" s="12">
        <f t="shared" si="7"/>
        <v>0</v>
      </c>
      <c r="Q47" s="14"/>
      <c r="R47" s="15">
        <v>0.12</v>
      </c>
      <c r="S47" s="15">
        <f t="shared" si="8"/>
        <v>0</v>
      </c>
    </row>
    <row r="48" spans="1:21" x14ac:dyDescent="0.2">
      <c r="A48" s="36" t="s">
        <v>174</v>
      </c>
      <c r="B48" s="36" t="s">
        <v>175</v>
      </c>
      <c r="C48" s="36">
        <v>90443900</v>
      </c>
      <c r="D48" s="36" t="s">
        <v>277</v>
      </c>
      <c r="E48" s="12" t="s">
        <v>63</v>
      </c>
      <c r="F48" s="12">
        <v>1800</v>
      </c>
      <c r="G48" s="12">
        <v>10</v>
      </c>
      <c r="H48" s="12">
        <v>50</v>
      </c>
      <c r="I48" s="36"/>
      <c r="J48" s="36"/>
      <c r="K48" s="36"/>
      <c r="L48" s="36">
        <v>200</v>
      </c>
      <c r="M48" s="36"/>
      <c r="N48" s="13"/>
      <c r="O48" s="12">
        <f t="shared" si="6"/>
        <v>200</v>
      </c>
      <c r="P48" s="12">
        <f t="shared" si="7"/>
        <v>4</v>
      </c>
      <c r="Q48" s="14"/>
      <c r="R48" s="15">
        <v>0.12</v>
      </c>
      <c r="S48" s="15">
        <f t="shared" si="8"/>
        <v>0.48</v>
      </c>
    </row>
    <row r="49" spans="1:19" x14ac:dyDescent="0.2">
      <c r="A49" s="11" t="s">
        <v>254</v>
      </c>
      <c r="B49" s="11" t="s">
        <v>255</v>
      </c>
      <c r="C49" s="11" t="s">
        <v>254</v>
      </c>
      <c r="D49" s="11" t="s">
        <v>275</v>
      </c>
      <c r="E49" s="12">
        <v>25</v>
      </c>
      <c r="F49" s="12">
        <v>1650</v>
      </c>
      <c r="G49" s="12">
        <v>10</v>
      </c>
      <c r="H49" s="12">
        <v>50</v>
      </c>
      <c r="I49" s="36"/>
      <c r="J49" s="36"/>
      <c r="K49" s="36"/>
      <c r="L49" s="36"/>
      <c r="M49" s="36"/>
      <c r="N49" s="13"/>
      <c r="O49" s="12">
        <f t="shared" si="6"/>
        <v>0</v>
      </c>
      <c r="P49" s="12">
        <f t="shared" si="7"/>
        <v>0</v>
      </c>
      <c r="Q49" s="14"/>
      <c r="R49" s="15">
        <v>0.12</v>
      </c>
      <c r="S49" s="15">
        <f t="shared" si="8"/>
        <v>0</v>
      </c>
    </row>
    <row r="50" spans="1:19" x14ac:dyDescent="0.2">
      <c r="A50" s="11" t="s">
        <v>230</v>
      </c>
      <c r="B50" s="11" t="s">
        <v>231</v>
      </c>
      <c r="C50" s="11" t="s">
        <v>230</v>
      </c>
      <c r="D50" s="11" t="s">
        <v>275</v>
      </c>
      <c r="E50" s="12">
        <v>25</v>
      </c>
      <c r="F50" s="12">
        <v>1500</v>
      </c>
      <c r="G50" s="12">
        <v>10</v>
      </c>
      <c r="H50" s="12">
        <v>50</v>
      </c>
      <c r="I50" s="36"/>
      <c r="J50" s="36"/>
      <c r="K50" s="36"/>
      <c r="L50" s="36"/>
      <c r="M50" s="36"/>
      <c r="N50" s="13"/>
      <c r="O50" s="12">
        <f t="shared" si="6"/>
        <v>0</v>
      </c>
      <c r="P50" s="12">
        <f t="shared" si="7"/>
        <v>0</v>
      </c>
      <c r="Q50" s="14"/>
      <c r="R50" s="15">
        <v>0.11</v>
      </c>
      <c r="S50" s="15">
        <f t="shared" si="8"/>
        <v>0</v>
      </c>
    </row>
    <row r="51" spans="1:19" x14ac:dyDescent="0.2">
      <c r="A51" s="11" t="s">
        <v>53</v>
      </c>
      <c r="B51" s="11" t="s">
        <v>54</v>
      </c>
      <c r="C51" s="11" t="s">
        <v>53</v>
      </c>
      <c r="D51" s="11" t="s">
        <v>275</v>
      </c>
      <c r="E51" s="12">
        <v>25</v>
      </c>
      <c r="F51" s="12">
        <v>1220</v>
      </c>
      <c r="G51" s="12">
        <v>10</v>
      </c>
      <c r="H51" s="12">
        <v>50</v>
      </c>
      <c r="I51" s="36"/>
      <c r="J51" s="36"/>
      <c r="K51" s="36"/>
      <c r="L51" s="36">
        <v>300</v>
      </c>
      <c r="M51" s="36"/>
      <c r="N51" s="13"/>
      <c r="O51" s="12">
        <f t="shared" si="6"/>
        <v>300</v>
      </c>
      <c r="P51" s="12">
        <f t="shared" si="7"/>
        <v>6</v>
      </c>
      <c r="Q51" s="14"/>
      <c r="R51" s="15">
        <v>0.08</v>
      </c>
      <c r="S51" s="15">
        <f t="shared" si="8"/>
        <v>0.48</v>
      </c>
    </row>
    <row r="52" spans="1:19" x14ac:dyDescent="0.2">
      <c r="A52" s="16" t="s">
        <v>55</v>
      </c>
      <c r="B52" s="16" t="s">
        <v>54</v>
      </c>
      <c r="C52" s="16" t="s">
        <v>56</v>
      </c>
      <c r="D52" s="16" t="s">
        <v>276</v>
      </c>
      <c r="E52" s="12">
        <v>25</v>
      </c>
      <c r="F52" s="12">
        <v>1200</v>
      </c>
      <c r="G52" s="12">
        <v>10</v>
      </c>
      <c r="H52" s="12">
        <v>50</v>
      </c>
      <c r="I52" s="36"/>
      <c r="J52" s="36"/>
      <c r="K52" s="36"/>
      <c r="L52" s="36"/>
      <c r="M52" s="36"/>
      <c r="N52" s="13"/>
      <c r="O52" s="12">
        <f t="shared" si="6"/>
        <v>0</v>
      </c>
      <c r="P52" s="12">
        <f t="shared" si="7"/>
        <v>0</v>
      </c>
      <c r="Q52" s="14"/>
      <c r="R52" s="15">
        <v>0.08</v>
      </c>
      <c r="S52" s="15">
        <f t="shared" si="8"/>
        <v>0</v>
      </c>
    </row>
    <row r="53" spans="1:19" x14ac:dyDescent="0.2">
      <c r="A53" s="26" t="s">
        <v>194</v>
      </c>
      <c r="B53" s="26" t="s">
        <v>54</v>
      </c>
      <c r="C53" s="26">
        <v>90444000</v>
      </c>
      <c r="D53" s="36" t="s">
        <v>277</v>
      </c>
      <c r="E53" s="12" t="s">
        <v>63</v>
      </c>
      <c r="F53" s="12">
        <v>1200</v>
      </c>
      <c r="G53" s="12">
        <v>10</v>
      </c>
      <c r="H53" s="12">
        <v>50</v>
      </c>
      <c r="I53" s="36"/>
      <c r="J53" s="36"/>
      <c r="K53" s="36"/>
      <c r="L53" s="36">
        <v>500</v>
      </c>
      <c r="M53" s="36">
        <v>500</v>
      </c>
      <c r="N53" s="13"/>
      <c r="O53" s="12">
        <f t="shared" si="6"/>
        <v>1000</v>
      </c>
      <c r="P53" s="12">
        <f t="shared" si="7"/>
        <v>20</v>
      </c>
      <c r="Q53" s="14"/>
      <c r="R53" s="15">
        <v>0.08</v>
      </c>
      <c r="S53" s="15">
        <f t="shared" si="8"/>
        <v>1.6</v>
      </c>
    </row>
    <row r="54" spans="1:19" x14ac:dyDescent="0.2">
      <c r="A54" s="11" t="s">
        <v>155</v>
      </c>
      <c r="B54" s="11" t="s">
        <v>58</v>
      </c>
      <c r="C54" s="11" t="s">
        <v>155</v>
      </c>
      <c r="D54" s="11" t="s">
        <v>275</v>
      </c>
      <c r="E54" s="12">
        <v>25</v>
      </c>
      <c r="F54" s="12">
        <v>915</v>
      </c>
      <c r="G54" s="12">
        <v>10</v>
      </c>
      <c r="H54" s="12">
        <v>50</v>
      </c>
      <c r="I54" s="36"/>
      <c r="J54" s="36"/>
      <c r="K54" s="36">
        <v>700</v>
      </c>
      <c r="L54" s="36">
        <v>500</v>
      </c>
      <c r="M54" s="36"/>
      <c r="N54" s="13"/>
      <c r="O54" s="12">
        <f t="shared" si="6"/>
        <v>1200</v>
      </c>
      <c r="P54" s="12">
        <f t="shared" si="7"/>
        <v>24</v>
      </c>
      <c r="Q54" s="14"/>
      <c r="R54" s="15">
        <v>0.06</v>
      </c>
      <c r="S54" s="15">
        <f t="shared" si="8"/>
        <v>1.44</v>
      </c>
    </row>
    <row r="55" spans="1:19" x14ac:dyDescent="0.2">
      <c r="A55" s="16" t="s">
        <v>57</v>
      </c>
      <c r="B55" s="16" t="s">
        <v>58</v>
      </c>
      <c r="C55" s="16" t="s">
        <v>59</v>
      </c>
      <c r="D55" s="16" t="s">
        <v>276</v>
      </c>
      <c r="E55" s="12">
        <v>25</v>
      </c>
      <c r="F55" s="12">
        <v>900</v>
      </c>
      <c r="G55" s="12">
        <v>10</v>
      </c>
      <c r="H55" s="12">
        <v>50</v>
      </c>
      <c r="I55" s="36"/>
      <c r="J55" s="36"/>
      <c r="K55" s="36"/>
      <c r="L55" s="36"/>
      <c r="M55" s="36"/>
      <c r="N55" s="13"/>
      <c r="O55" s="12">
        <f t="shared" si="6"/>
        <v>0</v>
      </c>
      <c r="P55" s="12">
        <f t="shared" si="7"/>
        <v>0</v>
      </c>
      <c r="Q55" s="14"/>
      <c r="R55" s="15">
        <v>0.06</v>
      </c>
      <c r="S55" s="15">
        <f t="shared" si="8"/>
        <v>0</v>
      </c>
    </row>
    <row r="56" spans="1:19" x14ac:dyDescent="0.2">
      <c r="A56" s="36" t="s">
        <v>176</v>
      </c>
      <c r="B56" s="36" t="s">
        <v>58</v>
      </c>
      <c r="C56" s="36">
        <v>90443800</v>
      </c>
      <c r="D56" s="36" t="s">
        <v>277</v>
      </c>
      <c r="E56" s="12" t="s">
        <v>63</v>
      </c>
      <c r="F56" s="12">
        <v>900</v>
      </c>
      <c r="G56" s="12">
        <v>10</v>
      </c>
      <c r="H56" s="12">
        <v>50</v>
      </c>
      <c r="I56" s="36"/>
      <c r="J56" s="36"/>
      <c r="K56" s="36">
        <v>650</v>
      </c>
      <c r="L56" s="36">
        <v>2000</v>
      </c>
      <c r="M56" s="36">
        <v>2000</v>
      </c>
      <c r="N56" s="13"/>
      <c r="O56" s="12">
        <f t="shared" si="6"/>
        <v>4650</v>
      </c>
      <c r="P56" s="12">
        <f t="shared" si="7"/>
        <v>93</v>
      </c>
      <c r="Q56" s="14"/>
      <c r="R56" s="15">
        <v>0.06</v>
      </c>
      <c r="S56" s="15">
        <f t="shared" si="8"/>
        <v>5.58</v>
      </c>
    </row>
    <row r="57" spans="1:19" x14ac:dyDescent="0.2">
      <c r="A57" s="11" t="s">
        <v>195</v>
      </c>
      <c r="B57" s="11" t="s">
        <v>178</v>
      </c>
      <c r="C57" s="11" t="s">
        <v>195</v>
      </c>
      <c r="D57" s="11" t="s">
        <v>275</v>
      </c>
      <c r="E57" s="12">
        <v>25</v>
      </c>
      <c r="F57" s="12">
        <v>750</v>
      </c>
      <c r="G57" s="12">
        <v>10</v>
      </c>
      <c r="H57" s="12">
        <v>50</v>
      </c>
      <c r="I57" s="36">
        <v>500</v>
      </c>
      <c r="J57" s="36"/>
      <c r="K57" s="36"/>
      <c r="L57" s="36"/>
      <c r="M57" s="36"/>
      <c r="N57" s="13"/>
      <c r="O57" s="12">
        <f t="shared" si="6"/>
        <v>500</v>
      </c>
      <c r="P57" s="12">
        <f t="shared" si="7"/>
        <v>10</v>
      </c>
      <c r="Q57" s="14"/>
      <c r="R57" s="15">
        <v>0.05</v>
      </c>
      <c r="S57" s="15">
        <f t="shared" si="8"/>
        <v>0.5</v>
      </c>
    </row>
    <row r="58" spans="1:19" x14ac:dyDescent="0.2">
      <c r="A58" s="16" t="s">
        <v>196</v>
      </c>
      <c r="B58" s="16" t="s">
        <v>178</v>
      </c>
      <c r="C58" s="16" t="s">
        <v>197</v>
      </c>
      <c r="D58" s="16" t="s">
        <v>276</v>
      </c>
      <c r="E58" s="12">
        <v>25</v>
      </c>
      <c r="F58" s="12">
        <v>750</v>
      </c>
      <c r="G58" s="12">
        <v>10</v>
      </c>
      <c r="H58" s="12">
        <v>50</v>
      </c>
      <c r="I58" s="36"/>
      <c r="J58" s="36"/>
      <c r="K58" s="36"/>
      <c r="L58" s="36"/>
      <c r="M58" s="36"/>
      <c r="N58" s="13"/>
      <c r="O58" s="12">
        <f t="shared" si="6"/>
        <v>0</v>
      </c>
      <c r="P58" s="12">
        <f t="shared" si="7"/>
        <v>0</v>
      </c>
      <c r="Q58" s="14"/>
      <c r="R58" s="15">
        <v>0.05</v>
      </c>
      <c r="S58" s="15">
        <f t="shared" si="8"/>
        <v>0</v>
      </c>
    </row>
    <row r="59" spans="1:19" x14ac:dyDescent="0.2">
      <c r="A59" s="36" t="s">
        <v>177</v>
      </c>
      <c r="B59" s="36" t="s">
        <v>178</v>
      </c>
      <c r="C59" s="36">
        <v>90443700</v>
      </c>
      <c r="D59" s="36" t="s">
        <v>277</v>
      </c>
      <c r="E59" s="12" t="s">
        <v>63</v>
      </c>
      <c r="F59" s="12">
        <v>750</v>
      </c>
      <c r="G59" s="12">
        <v>10</v>
      </c>
      <c r="H59" s="12">
        <v>50</v>
      </c>
      <c r="I59" s="36"/>
      <c r="J59" s="36"/>
      <c r="K59" s="36"/>
      <c r="L59" s="36"/>
      <c r="M59" s="36"/>
      <c r="N59" s="13"/>
      <c r="O59" s="12">
        <f t="shared" si="6"/>
        <v>0</v>
      </c>
      <c r="P59" s="12">
        <f t="shared" si="7"/>
        <v>0</v>
      </c>
      <c r="Q59" s="14"/>
      <c r="R59" s="15">
        <v>0.05</v>
      </c>
      <c r="S59" s="15">
        <f t="shared" si="8"/>
        <v>0</v>
      </c>
    </row>
    <row r="60" spans="1:19" x14ac:dyDescent="0.2">
      <c r="A60" s="11" t="s">
        <v>60</v>
      </c>
      <c r="B60" s="11" t="s">
        <v>61</v>
      </c>
      <c r="C60" s="11" t="s">
        <v>60</v>
      </c>
      <c r="D60" s="11" t="s">
        <v>275</v>
      </c>
      <c r="E60" s="12">
        <v>25</v>
      </c>
      <c r="F60" s="12">
        <v>610</v>
      </c>
      <c r="G60" s="12">
        <v>10</v>
      </c>
      <c r="H60" s="12">
        <v>50</v>
      </c>
      <c r="I60" s="36"/>
      <c r="J60" s="36">
        <v>50</v>
      </c>
      <c r="K60" s="36">
        <v>1000</v>
      </c>
      <c r="L60" s="36">
        <v>1000</v>
      </c>
      <c r="M60" s="36">
        <v>500</v>
      </c>
      <c r="N60" s="13"/>
      <c r="O60" s="12">
        <f t="shared" si="6"/>
        <v>2550</v>
      </c>
      <c r="P60" s="12">
        <f t="shared" si="7"/>
        <v>51</v>
      </c>
      <c r="Q60" s="14"/>
      <c r="R60" s="15">
        <v>0.04</v>
      </c>
      <c r="S60" s="15">
        <f t="shared" si="8"/>
        <v>2.04</v>
      </c>
    </row>
    <row r="61" spans="1:19" x14ac:dyDescent="0.2">
      <c r="A61" s="36" t="s">
        <v>62</v>
      </c>
      <c r="B61" s="36" t="s">
        <v>61</v>
      </c>
      <c r="C61" s="36">
        <v>90443600</v>
      </c>
      <c r="D61" s="36" t="s">
        <v>277</v>
      </c>
      <c r="E61" s="12" t="s">
        <v>63</v>
      </c>
      <c r="F61" s="12">
        <v>600</v>
      </c>
      <c r="G61" s="12">
        <v>10</v>
      </c>
      <c r="H61" s="12">
        <v>50</v>
      </c>
      <c r="I61" s="36"/>
      <c r="J61" s="36"/>
      <c r="K61" s="36">
        <v>800</v>
      </c>
      <c r="L61" s="36">
        <v>1000</v>
      </c>
      <c r="M61" s="36">
        <v>2000</v>
      </c>
      <c r="N61" s="13"/>
      <c r="O61" s="12">
        <f t="shared" si="6"/>
        <v>3800</v>
      </c>
      <c r="P61" s="12">
        <f t="shared" si="7"/>
        <v>76</v>
      </c>
      <c r="Q61" s="14"/>
      <c r="R61" s="15">
        <v>0.04</v>
      </c>
      <c r="S61" s="15">
        <f t="shared" si="8"/>
        <v>3.04</v>
      </c>
    </row>
    <row r="62" spans="1:19" x14ac:dyDescent="0.2">
      <c r="A62" s="11" t="s">
        <v>64</v>
      </c>
      <c r="B62" s="11" t="s">
        <v>65</v>
      </c>
      <c r="C62" s="11" t="s">
        <v>64</v>
      </c>
      <c r="D62" s="11" t="s">
        <v>275</v>
      </c>
      <c r="E62" s="12">
        <v>25</v>
      </c>
      <c r="F62" s="12">
        <v>457</v>
      </c>
      <c r="G62" s="12">
        <v>10</v>
      </c>
      <c r="H62" s="12">
        <v>100</v>
      </c>
      <c r="I62" s="36"/>
      <c r="J62" s="36">
        <v>700</v>
      </c>
      <c r="K62" s="36">
        <v>1000</v>
      </c>
      <c r="L62" s="36">
        <v>1000</v>
      </c>
      <c r="M62" s="36"/>
      <c r="N62" s="13"/>
      <c r="O62" s="12">
        <f t="shared" si="6"/>
        <v>2700</v>
      </c>
      <c r="P62" s="12">
        <f t="shared" si="7"/>
        <v>27</v>
      </c>
      <c r="Q62" s="14"/>
      <c r="R62" s="15">
        <v>0.06</v>
      </c>
      <c r="S62" s="15">
        <f t="shared" si="8"/>
        <v>1.6199999999999999</v>
      </c>
    </row>
    <row r="63" spans="1:19" x14ac:dyDescent="0.2">
      <c r="A63" s="36" t="s">
        <v>66</v>
      </c>
      <c r="B63" s="36" t="s">
        <v>65</v>
      </c>
      <c r="C63" s="36">
        <v>90443400</v>
      </c>
      <c r="D63" s="36" t="s">
        <v>277</v>
      </c>
      <c r="E63" s="12" t="s">
        <v>63</v>
      </c>
      <c r="F63" s="12">
        <v>450</v>
      </c>
      <c r="G63" s="12">
        <v>10</v>
      </c>
      <c r="H63" s="12">
        <v>100</v>
      </c>
      <c r="I63" s="36"/>
      <c r="J63" s="36">
        <v>100</v>
      </c>
      <c r="K63" s="36">
        <v>1000</v>
      </c>
      <c r="L63" s="36">
        <v>1000</v>
      </c>
      <c r="M63" s="36"/>
      <c r="N63" s="13"/>
      <c r="O63" s="12">
        <f t="shared" si="6"/>
        <v>2100</v>
      </c>
      <c r="P63" s="12">
        <f t="shared" si="7"/>
        <v>21</v>
      </c>
      <c r="Q63" s="14"/>
      <c r="R63" s="15">
        <v>0.06</v>
      </c>
      <c r="S63" s="15">
        <f t="shared" si="8"/>
        <v>1.26</v>
      </c>
    </row>
    <row r="64" spans="1:19" x14ac:dyDescent="0.2">
      <c r="A64" s="27" t="s">
        <v>67</v>
      </c>
      <c r="B64" s="27" t="s">
        <v>68</v>
      </c>
      <c r="C64" s="27" t="s">
        <v>69</v>
      </c>
      <c r="D64" s="11" t="s">
        <v>275</v>
      </c>
      <c r="E64" s="12">
        <v>25</v>
      </c>
      <c r="F64" s="12">
        <v>375</v>
      </c>
      <c r="G64" s="12">
        <v>10</v>
      </c>
      <c r="H64" s="12">
        <v>100</v>
      </c>
      <c r="I64" s="36"/>
      <c r="J64" s="36">
        <v>1000</v>
      </c>
      <c r="K64" s="36">
        <v>1000</v>
      </c>
      <c r="L64" s="36">
        <v>1000</v>
      </c>
      <c r="M64" s="36"/>
      <c r="N64" s="13"/>
      <c r="O64" s="12">
        <f t="shared" si="6"/>
        <v>3000</v>
      </c>
      <c r="P64" s="12">
        <f t="shared" si="7"/>
        <v>30</v>
      </c>
      <c r="Q64" s="14"/>
      <c r="R64" s="15">
        <v>0.06</v>
      </c>
      <c r="S64" s="15">
        <f t="shared" si="8"/>
        <v>1.7999999999999998</v>
      </c>
    </row>
    <row r="65" spans="1:21" x14ac:dyDescent="0.2">
      <c r="A65" s="37" t="s">
        <v>198</v>
      </c>
      <c r="B65" s="36" t="s">
        <v>199</v>
      </c>
      <c r="C65" s="36">
        <v>90448000</v>
      </c>
      <c r="D65" s="36" t="s">
        <v>277</v>
      </c>
      <c r="E65" s="12" t="s">
        <v>63</v>
      </c>
      <c r="F65" s="12">
        <v>270</v>
      </c>
      <c r="G65" s="12">
        <v>10</v>
      </c>
      <c r="H65" s="12">
        <v>100</v>
      </c>
      <c r="I65" s="36"/>
      <c r="J65" s="36">
        <v>100</v>
      </c>
      <c r="K65" s="36">
        <v>300</v>
      </c>
      <c r="L65" s="36"/>
      <c r="M65" s="36"/>
      <c r="N65" s="13"/>
      <c r="O65" s="12">
        <f t="shared" si="6"/>
        <v>400</v>
      </c>
      <c r="P65" s="12">
        <f t="shared" si="7"/>
        <v>4</v>
      </c>
      <c r="Q65" s="14"/>
      <c r="R65" s="15">
        <v>0.06</v>
      </c>
      <c r="S65" s="15">
        <f t="shared" si="8"/>
        <v>0.24</v>
      </c>
    </row>
    <row r="66" spans="1:21" x14ac:dyDescent="0.2">
      <c r="A66" s="11" t="s">
        <v>261</v>
      </c>
      <c r="B66" s="11" t="s">
        <v>262</v>
      </c>
      <c r="C66" s="11" t="s">
        <v>261</v>
      </c>
      <c r="D66" s="11" t="s">
        <v>275</v>
      </c>
      <c r="E66" s="12" t="s">
        <v>63</v>
      </c>
      <c r="F66" s="12">
        <v>200</v>
      </c>
      <c r="G66" s="12">
        <v>10</v>
      </c>
      <c r="H66" s="12">
        <v>150</v>
      </c>
      <c r="I66" s="36"/>
      <c r="J66" s="36">
        <v>600</v>
      </c>
      <c r="K66" s="36">
        <v>600</v>
      </c>
      <c r="L66" s="36"/>
      <c r="M66" s="36"/>
      <c r="N66" s="13"/>
      <c r="O66" s="12">
        <f t="shared" si="6"/>
        <v>1200</v>
      </c>
      <c r="P66" s="12">
        <f t="shared" si="7"/>
        <v>8</v>
      </c>
      <c r="Q66" s="14"/>
      <c r="R66" s="15">
        <v>0.06</v>
      </c>
      <c r="S66" s="15">
        <f t="shared" si="8"/>
        <v>0.48</v>
      </c>
      <c r="T66" s="43">
        <f>SUM(S47:S66)</f>
        <v>20.560000000000002</v>
      </c>
      <c r="U66" s="3">
        <f>T66*100/$T$151</f>
        <v>18.63500407867307</v>
      </c>
    </row>
    <row r="67" spans="1:21" x14ac:dyDescent="0.2">
      <c r="A67" s="28" t="s">
        <v>70</v>
      </c>
      <c r="B67" s="28"/>
      <c r="C67" s="29"/>
      <c r="D67" s="29"/>
      <c r="E67" s="30"/>
      <c r="F67" s="36"/>
      <c r="G67" s="20"/>
      <c r="H67" s="20"/>
      <c r="I67" s="36"/>
      <c r="J67" s="36"/>
      <c r="K67" s="36"/>
      <c r="L67" s="36"/>
      <c r="M67" s="36"/>
      <c r="N67" s="20"/>
      <c r="O67" s="12"/>
      <c r="P67" s="12"/>
      <c r="Q67" s="14"/>
      <c r="R67" s="12"/>
      <c r="S67" s="15"/>
    </row>
    <row r="68" spans="1:21" x14ac:dyDescent="0.2">
      <c r="A68" s="11" t="s">
        <v>295</v>
      </c>
      <c r="B68" s="11" t="s">
        <v>296</v>
      </c>
      <c r="C68" s="11" t="s">
        <v>295</v>
      </c>
      <c r="D68" s="11" t="s">
        <v>275</v>
      </c>
      <c r="E68" s="12">
        <v>32</v>
      </c>
      <c r="F68" s="12">
        <v>100</v>
      </c>
      <c r="G68" s="12">
        <v>10</v>
      </c>
      <c r="H68" s="12">
        <v>300</v>
      </c>
      <c r="I68" s="36"/>
      <c r="J68" s="36"/>
      <c r="K68" s="36"/>
      <c r="L68" s="36"/>
      <c r="M68" s="36"/>
      <c r="N68" s="13"/>
      <c r="O68" s="12">
        <f t="shared" ref="O68:O82" si="9">SUM(I68:N68)</f>
        <v>0</v>
      </c>
      <c r="P68" s="12">
        <f t="shared" ref="P68:P82" si="10">$O68/$H68</f>
        <v>0</v>
      </c>
      <c r="Q68" s="14"/>
      <c r="R68" s="15">
        <v>0.09</v>
      </c>
      <c r="S68" s="15">
        <f t="shared" ref="S68:S82" si="11">$P68*$R68</f>
        <v>0</v>
      </c>
    </row>
    <row r="69" spans="1:21" x14ac:dyDescent="0.2">
      <c r="A69" s="11" t="s">
        <v>71</v>
      </c>
      <c r="B69" s="11" t="s">
        <v>72</v>
      </c>
      <c r="C69" s="11" t="s">
        <v>71</v>
      </c>
      <c r="D69" s="11" t="s">
        <v>275</v>
      </c>
      <c r="E69" s="12">
        <v>32</v>
      </c>
      <c r="F69" s="12">
        <v>150</v>
      </c>
      <c r="G69" s="12">
        <v>10</v>
      </c>
      <c r="H69" s="12">
        <v>300</v>
      </c>
      <c r="I69" s="36"/>
      <c r="J69" s="36"/>
      <c r="K69" s="36"/>
      <c r="L69" s="36"/>
      <c r="M69" s="36"/>
      <c r="N69" s="13"/>
      <c r="O69" s="12">
        <f t="shared" si="9"/>
        <v>0</v>
      </c>
      <c r="P69" s="12">
        <f t="shared" si="10"/>
        <v>0</v>
      </c>
      <c r="Q69" s="14"/>
      <c r="R69" s="15">
        <v>0.09</v>
      </c>
      <c r="S69" s="15">
        <f t="shared" si="11"/>
        <v>0</v>
      </c>
    </row>
    <row r="70" spans="1:21" x14ac:dyDescent="0.2">
      <c r="A70" s="36" t="s">
        <v>256</v>
      </c>
      <c r="B70" s="36" t="s">
        <v>72</v>
      </c>
      <c r="C70" s="36">
        <v>90446200</v>
      </c>
      <c r="D70" s="36" t="s">
        <v>277</v>
      </c>
      <c r="E70" s="12">
        <v>32</v>
      </c>
      <c r="F70" s="12">
        <v>150</v>
      </c>
      <c r="G70" s="12">
        <v>10</v>
      </c>
      <c r="H70" s="12">
        <v>300</v>
      </c>
      <c r="I70" s="36">
        <v>300</v>
      </c>
      <c r="J70" s="36"/>
      <c r="K70" s="36"/>
      <c r="L70" s="36"/>
      <c r="M70" s="36"/>
      <c r="N70" s="13"/>
      <c r="O70" s="12">
        <f t="shared" si="9"/>
        <v>300</v>
      </c>
      <c r="P70" s="12">
        <f t="shared" si="10"/>
        <v>1</v>
      </c>
      <c r="Q70" s="14"/>
      <c r="R70" s="15">
        <v>0.09</v>
      </c>
      <c r="S70" s="15">
        <f t="shared" si="11"/>
        <v>0.09</v>
      </c>
    </row>
    <row r="71" spans="1:21" x14ac:dyDescent="0.2">
      <c r="A71" s="11" t="s">
        <v>200</v>
      </c>
      <c r="B71" s="11" t="s">
        <v>201</v>
      </c>
      <c r="C71" s="11" t="s">
        <v>200</v>
      </c>
      <c r="D71" s="11" t="s">
        <v>275</v>
      </c>
      <c r="E71" s="12">
        <v>32</v>
      </c>
      <c r="F71" s="12">
        <v>200</v>
      </c>
      <c r="G71" s="12">
        <v>10</v>
      </c>
      <c r="H71" s="12">
        <v>300</v>
      </c>
      <c r="I71" s="36"/>
      <c r="J71" s="36"/>
      <c r="K71" s="36"/>
      <c r="L71" s="36"/>
      <c r="M71" s="36">
        <v>300</v>
      </c>
      <c r="N71" s="13"/>
      <c r="O71" s="12">
        <f t="shared" si="9"/>
        <v>300</v>
      </c>
      <c r="P71" s="12">
        <f t="shared" si="10"/>
        <v>1</v>
      </c>
      <c r="Q71" s="14"/>
      <c r="R71" s="15">
        <v>0.09</v>
      </c>
      <c r="S71" s="15">
        <f t="shared" si="11"/>
        <v>0.09</v>
      </c>
    </row>
    <row r="72" spans="1:21" x14ac:dyDescent="0.2">
      <c r="A72" s="11" t="s">
        <v>73</v>
      </c>
      <c r="B72" s="11" t="s">
        <v>74</v>
      </c>
      <c r="C72" s="11" t="s">
        <v>73</v>
      </c>
      <c r="D72" s="11" t="s">
        <v>275</v>
      </c>
      <c r="E72" s="12">
        <v>32</v>
      </c>
      <c r="F72" s="12">
        <v>300</v>
      </c>
      <c r="G72" s="12">
        <v>10</v>
      </c>
      <c r="H72" s="12">
        <v>150</v>
      </c>
      <c r="I72" s="36"/>
      <c r="J72" s="36"/>
      <c r="K72" s="36">
        <v>300</v>
      </c>
      <c r="L72" s="36"/>
      <c r="M72" s="36"/>
      <c r="N72" s="13"/>
      <c r="O72" s="12">
        <f t="shared" si="9"/>
        <v>300</v>
      </c>
      <c r="P72" s="12">
        <f t="shared" si="10"/>
        <v>2</v>
      </c>
      <c r="Q72" s="14"/>
      <c r="R72" s="15">
        <v>0.09</v>
      </c>
      <c r="S72" s="15">
        <f t="shared" si="11"/>
        <v>0.18</v>
      </c>
    </row>
    <row r="73" spans="1:21" x14ac:dyDescent="0.2">
      <c r="A73" s="36" t="s">
        <v>232</v>
      </c>
      <c r="B73" s="36" t="s">
        <v>74</v>
      </c>
      <c r="C73" s="36">
        <v>90446300</v>
      </c>
      <c r="D73" s="36" t="s">
        <v>277</v>
      </c>
      <c r="E73" s="12" t="s">
        <v>180</v>
      </c>
      <c r="F73" s="12">
        <v>300</v>
      </c>
      <c r="G73" s="12">
        <v>10</v>
      </c>
      <c r="H73" s="12">
        <v>150</v>
      </c>
      <c r="I73" s="36"/>
      <c r="J73" s="36"/>
      <c r="K73" s="36">
        <v>300</v>
      </c>
      <c r="L73" s="36"/>
      <c r="M73" s="36">
        <v>300</v>
      </c>
      <c r="N73" s="13"/>
      <c r="O73" s="12">
        <f t="shared" si="9"/>
        <v>600</v>
      </c>
      <c r="P73" s="12">
        <f t="shared" si="10"/>
        <v>4</v>
      </c>
      <c r="Q73" s="14"/>
      <c r="R73" s="15">
        <v>0.09</v>
      </c>
      <c r="S73" s="15">
        <f t="shared" si="11"/>
        <v>0.36</v>
      </c>
    </row>
    <row r="74" spans="1:21" x14ac:dyDescent="0.2">
      <c r="A74" s="11" t="s">
        <v>75</v>
      </c>
      <c r="B74" s="11" t="s">
        <v>76</v>
      </c>
      <c r="C74" s="11" t="s">
        <v>75</v>
      </c>
      <c r="D74" s="11" t="s">
        <v>275</v>
      </c>
      <c r="E74" s="12">
        <v>32</v>
      </c>
      <c r="F74" s="12">
        <v>450</v>
      </c>
      <c r="G74" s="12">
        <v>10</v>
      </c>
      <c r="H74" s="12">
        <v>100</v>
      </c>
      <c r="I74" s="36"/>
      <c r="J74" s="36"/>
      <c r="K74" s="36">
        <v>100</v>
      </c>
      <c r="L74" s="36"/>
      <c r="M74" s="36"/>
      <c r="N74" s="13"/>
      <c r="O74" s="12">
        <f t="shared" si="9"/>
        <v>100</v>
      </c>
      <c r="P74" s="12">
        <f t="shared" si="10"/>
        <v>1</v>
      </c>
      <c r="Q74" s="14"/>
      <c r="R74" s="15">
        <v>0.09</v>
      </c>
      <c r="S74" s="15">
        <f t="shared" si="11"/>
        <v>0.09</v>
      </c>
    </row>
    <row r="75" spans="1:21" x14ac:dyDescent="0.2">
      <c r="A75" s="36" t="s">
        <v>179</v>
      </c>
      <c r="B75" s="36" t="s">
        <v>76</v>
      </c>
      <c r="C75" s="36">
        <v>90446400</v>
      </c>
      <c r="D75" s="36" t="s">
        <v>277</v>
      </c>
      <c r="E75" s="12" t="s">
        <v>180</v>
      </c>
      <c r="F75" s="12">
        <v>450</v>
      </c>
      <c r="G75" s="12">
        <v>10</v>
      </c>
      <c r="H75" s="12">
        <v>100</v>
      </c>
      <c r="I75" s="36">
        <v>300</v>
      </c>
      <c r="J75" s="36"/>
      <c r="K75" s="36">
        <v>300</v>
      </c>
      <c r="L75" s="36"/>
      <c r="M75" s="36"/>
      <c r="N75" s="13"/>
      <c r="O75" s="12">
        <f t="shared" si="9"/>
        <v>600</v>
      </c>
      <c r="P75" s="12">
        <f t="shared" si="10"/>
        <v>6</v>
      </c>
      <c r="Q75" s="14"/>
      <c r="R75" s="15">
        <v>0.09</v>
      </c>
      <c r="S75" s="15">
        <f t="shared" si="11"/>
        <v>0.54</v>
      </c>
    </row>
    <row r="76" spans="1:21" x14ac:dyDescent="0.2">
      <c r="A76" s="11" t="s">
        <v>156</v>
      </c>
      <c r="B76" s="11" t="s">
        <v>157</v>
      </c>
      <c r="C76" s="11" t="s">
        <v>156</v>
      </c>
      <c r="D76" s="11" t="s">
        <v>275</v>
      </c>
      <c r="E76" s="12">
        <v>32</v>
      </c>
      <c r="F76" s="12">
        <v>600</v>
      </c>
      <c r="G76" s="12">
        <v>10</v>
      </c>
      <c r="H76" s="12">
        <v>100</v>
      </c>
      <c r="I76" s="36"/>
      <c r="J76" s="36"/>
      <c r="K76" s="36">
        <v>300</v>
      </c>
      <c r="L76" s="36"/>
      <c r="M76" s="36"/>
      <c r="N76" s="13"/>
      <c r="O76" s="12">
        <f t="shared" si="9"/>
        <v>300</v>
      </c>
      <c r="P76" s="12">
        <f t="shared" si="10"/>
        <v>3</v>
      </c>
      <c r="Q76" s="14"/>
      <c r="R76" s="15">
        <v>0.12</v>
      </c>
      <c r="S76" s="15">
        <f t="shared" si="11"/>
        <v>0.36</v>
      </c>
    </row>
    <row r="77" spans="1:21" x14ac:dyDescent="0.2">
      <c r="A77" s="36" t="s">
        <v>181</v>
      </c>
      <c r="B77" s="36" t="s">
        <v>157</v>
      </c>
      <c r="C77" s="36">
        <v>90446600</v>
      </c>
      <c r="D77" s="36" t="s">
        <v>277</v>
      </c>
      <c r="E77" s="12" t="s">
        <v>180</v>
      </c>
      <c r="F77" s="12">
        <v>600</v>
      </c>
      <c r="G77" s="12">
        <v>10</v>
      </c>
      <c r="H77" s="12">
        <v>100</v>
      </c>
      <c r="I77" s="36"/>
      <c r="J77" s="36"/>
      <c r="K77" s="36"/>
      <c r="L77" s="36"/>
      <c r="M77" s="36">
        <v>300</v>
      </c>
      <c r="N77" s="13"/>
      <c r="O77" s="12">
        <f t="shared" si="9"/>
        <v>300</v>
      </c>
      <c r="P77" s="12">
        <f t="shared" si="10"/>
        <v>3</v>
      </c>
      <c r="Q77" s="14"/>
      <c r="R77" s="15">
        <v>0.12</v>
      </c>
      <c r="S77" s="15">
        <f t="shared" si="11"/>
        <v>0.36</v>
      </c>
    </row>
    <row r="78" spans="1:21" x14ac:dyDescent="0.2">
      <c r="A78" s="11" t="s">
        <v>222</v>
      </c>
      <c r="B78" s="11" t="s">
        <v>223</v>
      </c>
      <c r="C78" s="11" t="s">
        <v>222</v>
      </c>
      <c r="D78" s="11" t="s">
        <v>275</v>
      </c>
      <c r="E78" s="12">
        <v>32</v>
      </c>
      <c r="F78" s="12">
        <v>750</v>
      </c>
      <c r="G78" s="12">
        <v>10</v>
      </c>
      <c r="H78" s="12">
        <v>60</v>
      </c>
      <c r="I78" s="36">
        <v>60</v>
      </c>
      <c r="J78" s="36"/>
      <c r="K78" s="36">
        <v>240</v>
      </c>
      <c r="L78" s="36"/>
      <c r="M78" s="36"/>
      <c r="N78" s="13"/>
      <c r="O78" s="12">
        <f t="shared" si="9"/>
        <v>300</v>
      </c>
      <c r="P78" s="12">
        <f t="shared" si="10"/>
        <v>5</v>
      </c>
      <c r="Q78" s="14"/>
      <c r="R78" s="15">
        <v>0.09</v>
      </c>
      <c r="S78" s="15">
        <f t="shared" si="11"/>
        <v>0.44999999999999996</v>
      </c>
    </row>
    <row r="79" spans="1:21" x14ac:dyDescent="0.2">
      <c r="A79" s="11" t="s">
        <v>158</v>
      </c>
      <c r="B79" s="11" t="s">
        <v>159</v>
      </c>
      <c r="C79" s="11" t="s">
        <v>158</v>
      </c>
      <c r="D79" s="11" t="s">
        <v>275</v>
      </c>
      <c r="E79" s="12">
        <v>32</v>
      </c>
      <c r="F79" s="12">
        <v>900</v>
      </c>
      <c r="G79" s="12">
        <v>10</v>
      </c>
      <c r="H79" s="12">
        <v>50</v>
      </c>
      <c r="I79" s="36"/>
      <c r="J79" s="36"/>
      <c r="K79" s="36"/>
      <c r="L79" s="36"/>
      <c r="M79" s="36"/>
      <c r="N79" s="13"/>
      <c r="O79" s="12">
        <f t="shared" si="9"/>
        <v>0</v>
      </c>
      <c r="P79" s="12">
        <f t="shared" si="10"/>
        <v>0</v>
      </c>
      <c r="Q79" s="14"/>
      <c r="R79" s="15">
        <v>0.09</v>
      </c>
      <c r="S79" s="15">
        <f t="shared" si="11"/>
        <v>0</v>
      </c>
    </row>
    <row r="80" spans="1:21" x14ac:dyDescent="0.2">
      <c r="A80" s="36" t="s">
        <v>182</v>
      </c>
      <c r="B80" s="36" t="s">
        <v>159</v>
      </c>
      <c r="C80" s="36">
        <v>90446700</v>
      </c>
      <c r="D80" s="36" t="s">
        <v>277</v>
      </c>
      <c r="E80" s="12" t="s">
        <v>180</v>
      </c>
      <c r="F80" s="12">
        <v>900</v>
      </c>
      <c r="G80" s="12">
        <v>10</v>
      </c>
      <c r="H80" s="12">
        <v>50</v>
      </c>
      <c r="I80" s="36"/>
      <c r="J80" s="36"/>
      <c r="K80" s="36">
        <v>200</v>
      </c>
      <c r="L80" s="36"/>
      <c r="M80" s="36"/>
      <c r="N80" s="13"/>
      <c r="O80" s="12">
        <f t="shared" si="9"/>
        <v>200</v>
      </c>
      <c r="P80" s="12">
        <f t="shared" si="10"/>
        <v>4</v>
      </c>
      <c r="Q80" s="14"/>
      <c r="R80" s="15">
        <v>0.09</v>
      </c>
      <c r="S80" s="15">
        <f t="shared" si="11"/>
        <v>0.36</v>
      </c>
    </row>
    <row r="81" spans="1:21" x14ac:dyDescent="0.2">
      <c r="A81" s="11" t="s">
        <v>233</v>
      </c>
      <c r="B81" s="11" t="s">
        <v>234</v>
      </c>
      <c r="C81" s="11" t="s">
        <v>233</v>
      </c>
      <c r="D81" s="11" t="s">
        <v>275</v>
      </c>
      <c r="E81" s="12">
        <v>32</v>
      </c>
      <c r="F81" s="12">
        <v>1200</v>
      </c>
      <c r="G81" s="12">
        <v>10</v>
      </c>
      <c r="H81" s="12">
        <v>50</v>
      </c>
      <c r="I81" s="36">
        <v>100</v>
      </c>
      <c r="J81" s="36"/>
      <c r="K81" s="36">
        <v>100</v>
      </c>
      <c r="L81" s="36"/>
      <c r="M81" s="36"/>
      <c r="N81" s="13"/>
      <c r="O81" s="12">
        <f t="shared" si="9"/>
        <v>200</v>
      </c>
      <c r="P81" s="12">
        <f t="shared" si="10"/>
        <v>4</v>
      </c>
      <c r="Q81" s="14"/>
      <c r="R81" s="15">
        <v>0.12</v>
      </c>
      <c r="S81" s="15">
        <f t="shared" si="11"/>
        <v>0.48</v>
      </c>
    </row>
    <row r="82" spans="1:21" x14ac:dyDescent="0.2">
      <c r="A82" s="37" t="s">
        <v>236</v>
      </c>
      <c r="B82" s="36" t="s">
        <v>237</v>
      </c>
      <c r="C82" s="48">
        <v>90446800</v>
      </c>
      <c r="D82" s="36" t="s">
        <v>277</v>
      </c>
      <c r="E82" s="12" t="s">
        <v>180</v>
      </c>
      <c r="F82" s="12">
        <v>1800</v>
      </c>
      <c r="G82" s="12">
        <v>10</v>
      </c>
      <c r="H82" s="12">
        <v>25</v>
      </c>
      <c r="I82" s="36"/>
      <c r="J82" s="36"/>
      <c r="K82" s="36"/>
      <c r="L82" s="36"/>
      <c r="M82" s="36"/>
      <c r="N82" s="13"/>
      <c r="O82" s="12">
        <f t="shared" si="9"/>
        <v>0</v>
      </c>
      <c r="P82" s="12">
        <f t="shared" si="10"/>
        <v>0</v>
      </c>
      <c r="Q82" s="14"/>
      <c r="R82" s="15">
        <v>0.18</v>
      </c>
      <c r="S82" s="15">
        <f t="shared" si="11"/>
        <v>0</v>
      </c>
      <c r="T82" s="43">
        <f>SUM(S69:S82)</f>
        <v>3.3599999999999994</v>
      </c>
      <c r="U82" s="3">
        <f>T82*100/$T$151</f>
        <v>3.0454092268648592</v>
      </c>
    </row>
    <row r="83" spans="1:21" x14ac:dyDescent="0.2">
      <c r="A83" s="28" t="s">
        <v>77</v>
      </c>
      <c r="B83" s="28"/>
      <c r="C83" s="29"/>
      <c r="D83" s="29"/>
      <c r="E83" s="30"/>
      <c r="F83" s="36"/>
      <c r="G83" s="12"/>
      <c r="H83" s="12"/>
      <c r="I83" s="36"/>
      <c r="J83" s="36"/>
      <c r="K83" s="36"/>
      <c r="L83" s="36"/>
      <c r="M83" s="36"/>
      <c r="N83" s="8"/>
      <c r="O83" s="12"/>
      <c r="P83" s="12"/>
      <c r="Q83" s="14"/>
      <c r="R83" s="12"/>
      <c r="S83" s="15"/>
    </row>
    <row r="84" spans="1:21" x14ac:dyDescent="0.2">
      <c r="A84" s="11" t="s">
        <v>297</v>
      </c>
      <c r="B84" s="11" t="s">
        <v>298</v>
      </c>
      <c r="C84" s="11" t="s">
        <v>297</v>
      </c>
      <c r="D84" s="11" t="s">
        <v>275</v>
      </c>
      <c r="E84" s="12">
        <v>40</v>
      </c>
      <c r="F84" s="12">
        <v>100</v>
      </c>
      <c r="G84" s="12">
        <v>10</v>
      </c>
      <c r="H84" s="12">
        <v>300</v>
      </c>
      <c r="I84" s="36"/>
      <c r="J84" s="36"/>
      <c r="K84" s="36"/>
      <c r="L84" s="36"/>
      <c r="M84" s="36"/>
      <c r="N84" s="13"/>
      <c r="O84" s="12">
        <f t="shared" ref="O84:O98" si="12">SUM(I84:N84)</f>
        <v>0</v>
      </c>
      <c r="P84" s="12">
        <f t="shared" ref="P84:P98" si="13">$O84/$H84</f>
        <v>0</v>
      </c>
      <c r="Q84" s="14"/>
      <c r="R84" s="15">
        <v>0.13</v>
      </c>
      <c r="S84" s="15">
        <f t="shared" ref="S84:S98" si="14">$P84*$R84</f>
        <v>0</v>
      </c>
    </row>
    <row r="85" spans="1:21" x14ac:dyDescent="0.2">
      <c r="A85" s="11" t="s">
        <v>78</v>
      </c>
      <c r="B85" s="11" t="s">
        <v>79</v>
      </c>
      <c r="C85" s="11" t="s">
        <v>78</v>
      </c>
      <c r="D85" s="11" t="s">
        <v>275</v>
      </c>
      <c r="E85" s="12">
        <v>40</v>
      </c>
      <c r="F85" s="12">
        <v>150</v>
      </c>
      <c r="G85" s="12">
        <v>10</v>
      </c>
      <c r="H85" s="12">
        <v>300</v>
      </c>
      <c r="I85" s="36"/>
      <c r="J85" s="36"/>
      <c r="K85" s="36"/>
      <c r="L85" s="36"/>
      <c r="M85" s="36"/>
      <c r="N85" s="13"/>
      <c r="O85" s="12">
        <f t="shared" si="12"/>
        <v>0</v>
      </c>
      <c r="P85" s="12">
        <f t="shared" si="13"/>
        <v>0</v>
      </c>
      <c r="Q85" s="14"/>
      <c r="R85" s="15">
        <v>0.13</v>
      </c>
      <c r="S85" s="15">
        <f t="shared" si="14"/>
        <v>0</v>
      </c>
    </row>
    <row r="86" spans="1:21" x14ac:dyDescent="0.2">
      <c r="A86" s="36" t="s">
        <v>240</v>
      </c>
      <c r="B86" s="36" t="s">
        <v>79</v>
      </c>
      <c r="C86" s="31" t="s">
        <v>241</v>
      </c>
      <c r="D86" s="36" t="s">
        <v>277</v>
      </c>
      <c r="E86" s="12">
        <v>40</v>
      </c>
      <c r="F86" s="12">
        <v>150</v>
      </c>
      <c r="G86" s="12">
        <v>10</v>
      </c>
      <c r="H86" s="12">
        <v>300</v>
      </c>
      <c r="I86" s="36"/>
      <c r="J86" s="36"/>
      <c r="K86" s="36"/>
      <c r="L86" s="36"/>
      <c r="M86" s="36"/>
      <c r="N86" s="13"/>
      <c r="O86" s="12">
        <f t="shared" si="12"/>
        <v>0</v>
      </c>
      <c r="P86" s="12">
        <f t="shared" si="13"/>
        <v>0</v>
      </c>
      <c r="Q86" s="14"/>
      <c r="R86" s="15">
        <v>0.13</v>
      </c>
      <c r="S86" s="15">
        <f t="shared" si="14"/>
        <v>0</v>
      </c>
    </row>
    <row r="87" spans="1:21" x14ac:dyDescent="0.2">
      <c r="A87" s="11" t="s">
        <v>80</v>
      </c>
      <c r="B87" s="11" t="s">
        <v>81</v>
      </c>
      <c r="C87" s="11" t="s">
        <v>80</v>
      </c>
      <c r="D87" s="11" t="s">
        <v>275</v>
      </c>
      <c r="E87" s="12">
        <v>40</v>
      </c>
      <c r="F87" s="12">
        <v>200</v>
      </c>
      <c r="G87" s="12">
        <v>10</v>
      </c>
      <c r="H87" s="12">
        <v>150</v>
      </c>
      <c r="I87" s="36"/>
      <c r="J87" s="36">
        <v>300</v>
      </c>
      <c r="K87" s="36">
        <v>300</v>
      </c>
      <c r="L87" s="36"/>
      <c r="M87" s="36">
        <v>300</v>
      </c>
      <c r="N87" s="13"/>
      <c r="O87" s="12">
        <f t="shared" si="12"/>
        <v>900</v>
      </c>
      <c r="P87" s="12">
        <f t="shared" si="13"/>
        <v>6</v>
      </c>
      <c r="Q87" s="14"/>
      <c r="R87" s="15">
        <v>0.13</v>
      </c>
      <c r="S87" s="15">
        <f t="shared" si="14"/>
        <v>0.78</v>
      </c>
    </row>
    <row r="88" spans="1:21" x14ac:dyDescent="0.2">
      <c r="A88" s="11" t="s">
        <v>82</v>
      </c>
      <c r="B88" s="11" t="s">
        <v>83</v>
      </c>
      <c r="C88" s="11" t="s">
        <v>82</v>
      </c>
      <c r="D88" s="11" t="s">
        <v>275</v>
      </c>
      <c r="E88" s="12">
        <v>40</v>
      </c>
      <c r="F88" s="12">
        <v>300</v>
      </c>
      <c r="G88" s="12">
        <v>10</v>
      </c>
      <c r="H88" s="12">
        <v>150</v>
      </c>
      <c r="I88" s="36"/>
      <c r="J88" s="36"/>
      <c r="K88" s="36">
        <v>300</v>
      </c>
      <c r="L88" s="36"/>
      <c r="M88" s="36"/>
      <c r="N88" s="13"/>
      <c r="O88" s="12">
        <f t="shared" si="12"/>
        <v>300</v>
      </c>
      <c r="P88" s="12">
        <f t="shared" si="13"/>
        <v>2</v>
      </c>
      <c r="Q88" s="14"/>
      <c r="R88" s="15">
        <v>0.13</v>
      </c>
      <c r="S88" s="15">
        <f t="shared" si="14"/>
        <v>0.26</v>
      </c>
    </row>
    <row r="89" spans="1:21" x14ac:dyDescent="0.2">
      <c r="A89" s="36" t="s">
        <v>183</v>
      </c>
      <c r="B89" s="36" t="s">
        <v>83</v>
      </c>
      <c r="C89" s="36">
        <v>90447300</v>
      </c>
      <c r="D89" s="36" t="s">
        <v>277</v>
      </c>
      <c r="E89" s="12" t="s">
        <v>89</v>
      </c>
      <c r="F89" s="12">
        <v>300</v>
      </c>
      <c r="G89" s="12">
        <v>10</v>
      </c>
      <c r="H89" s="12">
        <v>150</v>
      </c>
      <c r="I89" s="36"/>
      <c r="J89" s="36"/>
      <c r="K89" s="36">
        <v>300</v>
      </c>
      <c r="L89" s="36"/>
      <c r="M89" s="36"/>
      <c r="N89" s="13"/>
      <c r="O89" s="12">
        <f t="shared" si="12"/>
        <v>300</v>
      </c>
      <c r="P89" s="12">
        <f t="shared" si="13"/>
        <v>2</v>
      </c>
      <c r="Q89" s="14"/>
      <c r="R89" s="15">
        <v>0.13</v>
      </c>
      <c r="S89" s="15">
        <f t="shared" si="14"/>
        <v>0.26</v>
      </c>
    </row>
    <row r="90" spans="1:21" x14ac:dyDescent="0.2">
      <c r="A90" s="11" t="s">
        <v>84</v>
      </c>
      <c r="B90" s="11" t="s">
        <v>85</v>
      </c>
      <c r="C90" s="11" t="s">
        <v>84</v>
      </c>
      <c r="D90" s="11" t="s">
        <v>275</v>
      </c>
      <c r="E90" s="12">
        <v>40</v>
      </c>
      <c r="F90" s="12">
        <v>450</v>
      </c>
      <c r="G90" s="12">
        <v>10</v>
      </c>
      <c r="H90" s="12">
        <v>100</v>
      </c>
      <c r="I90" s="36"/>
      <c r="J90" s="36"/>
      <c r="K90" s="36"/>
      <c r="L90" s="36"/>
      <c r="M90" s="36"/>
      <c r="N90" s="13"/>
      <c r="O90" s="12">
        <f t="shared" si="12"/>
        <v>0</v>
      </c>
      <c r="P90" s="12">
        <f t="shared" si="13"/>
        <v>0</v>
      </c>
      <c r="Q90" s="14"/>
      <c r="R90" s="15">
        <v>0.13</v>
      </c>
      <c r="S90" s="15">
        <f t="shared" si="14"/>
        <v>0</v>
      </c>
    </row>
    <row r="91" spans="1:21" x14ac:dyDescent="0.2">
      <c r="A91" s="36" t="s">
        <v>184</v>
      </c>
      <c r="B91" s="36" t="s">
        <v>85</v>
      </c>
      <c r="C91" s="36">
        <v>90447400</v>
      </c>
      <c r="D91" s="36" t="s">
        <v>277</v>
      </c>
      <c r="E91" s="12" t="s">
        <v>89</v>
      </c>
      <c r="F91" s="12">
        <v>450</v>
      </c>
      <c r="G91" s="12">
        <v>10</v>
      </c>
      <c r="H91" s="12">
        <v>100</v>
      </c>
      <c r="I91" s="36"/>
      <c r="J91" s="36"/>
      <c r="K91" s="36"/>
      <c r="L91" s="36"/>
      <c r="M91" s="36">
        <v>300</v>
      </c>
      <c r="N91" s="13"/>
      <c r="O91" s="12">
        <f t="shared" si="12"/>
        <v>300</v>
      </c>
      <c r="P91" s="12">
        <f t="shared" si="13"/>
        <v>3</v>
      </c>
      <c r="Q91" s="14"/>
      <c r="R91" s="15">
        <v>0.13</v>
      </c>
      <c r="S91" s="15">
        <f t="shared" si="14"/>
        <v>0.39</v>
      </c>
    </row>
    <row r="92" spans="1:21" x14ac:dyDescent="0.2">
      <c r="A92" s="11" t="s">
        <v>86</v>
      </c>
      <c r="B92" s="11" t="s">
        <v>87</v>
      </c>
      <c r="C92" s="11" t="s">
        <v>86</v>
      </c>
      <c r="D92" s="11" t="s">
        <v>275</v>
      </c>
      <c r="E92" s="12">
        <v>40</v>
      </c>
      <c r="F92" s="12">
        <v>600</v>
      </c>
      <c r="G92" s="12">
        <v>10</v>
      </c>
      <c r="H92" s="12">
        <v>50</v>
      </c>
      <c r="I92" s="36"/>
      <c r="J92" s="36"/>
      <c r="K92" s="36">
        <v>200</v>
      </c>
      <c r="L92" s="36"/>
      <c r="M92" s="36"/>
      <c r="N92" s="13"/>
      <c r="O92" s="12">
        <f t="shared" si="12"/>
        <v>200</v>
      </c>
      <c r="P92" s="12">
        <f t="shared" si="13"/>
        <v>4</v>
      </c>
      <c r="Q92" s="14"/>
      <c r="R92" s="15">
        <v>0.09</v>
      </c>
      <c r="S92" s="15">
        <f t="shared" si="14"/>
        <v>0.36</v>
      </c>
    </row>
    <row r="93" spans="1:21" x14ac:dyDescent="0.2">
      <c r="A93" s="36" t="s">
        <v>88</v>
      </c>
      <c r="B93" s="36" t="s">
        <v>87</v>
      </c>
      <c r="C93" s="36">
        <v>90447600</v>
      </c>
      <c r="D93" s="36" t="s">
        <v>277</v>
      </c>
      <c r="E93" s="12" t="s">
        <v>89</v>
      </c>
      <c r="F93" s="12">
        <v>600</v>
      </c>
      <c r="G93" s="12">
        <v>10</v>
      </c>
      <c r="H93" s="12">
        <v>50</v>
      </c>
      <c r="I93" s="36"/>
      <c r="J93" s="36"/>
      <c r="K93" s="36">
        <v>300</v>
      </c>
      <c r="L93" s="36"/>
      <c r="M93" s="36">
        <v>300</v>
      </c>
      <c r="N93" s="13"/>
      <c r="O93" s="12">
        <f t="shared" si="12"/>
        <v>600</v>
      </c>
      <c r="P93" s="12">
        <f t="shared" si="13"/>
        <v>12</v>
      </c>
      <c r="Q93" s="14"/>
      <c r="R93" s="15">
        <v>0.09</v>
      </c>
      <c r="S93" s="15">
        <f t="shared" si="14"/>
        <v>1.08</v>
      </c>
    </row>
    <row r="94" spans="1:21" x14ac:dyDescent="0.2">
      <c r="A94" s="11" t="s">
        <v>90</v>
      </c>
      <c r="B94" s="11" t="s">
        <v>91</v>
      </c>
      <c r="C94" s="11" t="s">
        <v>90</v>
      </c>
      <c r="D94" s="11" t="s">
        <v>275</v>
      </c>
      <c r="E94" s="12">
        <v>40</v>
      </c>
      <c r="F94" s="12">
        <v>750</v>
      </c>
      <c r="G94" s="12">
        <v>10</v>
      </c>
      <c r="H94" s="12">
        <v>50</v>
      </c>
      <c r="I94" s="36"/>
      <c r="J94" s="36"/>
      <c r="K94" s="36">
        <v>200</v>
      </c>
      <c r="L94" s="36"/>
      <c r="M94" s="36">
        <v>200</v>
      </c>
      <c r="N94" s="13"/>
      <c r="O94" s="12">
        <f t="shared" si="12"/>
        <v>400</v>
      </c>
      <c r="P94" s="12">
        <f t="shared" si="13"/>
        <v>8</v>
      </c>
      <c r="Q94" s="14"/>
      <c r="R94" s="15">
        <v>0.13</v>
      </c>
      <c r="S94" s="15">
        <f t="shared" si="14"/>
        <v>1.04</v>
      </c>
    </row>
    <row r="95" spans="1:21" x14ac:dyDescent="0.2">
      <c r="A95" s="11" t="s">
        <v>92</v>
      </c>
      <c r="B95" s="11" t="s">
        <v>93</v>
      </c>
      <c r="C95" s="11" t="s">
        <v>92</v>
      </c>
      <c r="D95" s="11" t="s">
        <v>275</v>
      </c>
      <c r="E95" s="12">
        <v>40</v>
      </c>
      <c r="F95" s="12">
        <v>900</v>
      </c>
      <c r="G95" s="12">
        <v>10</v>
      </c>
      <c r="H95" s="12">
        <v>50</v>
      </c>
      <c r="I95" s="36"/>
      <c r="J95" s="36"/>
      <c r="K95" s="36">
        <v>300</v>
      </c>
      <c r="L95" s="36"/>
      <c r="M95" s="36"/>
      <c r="N95" s="13"/>
      <c r="O95" s="12">
        <f t="shared" si="12"/>
        <v>300</v>
      </c>
      <c r="P95" s="12">
        <f t="shared" si="13"/>
        <v>6</v>
      </c>
      <c r="Q95" s="14"/>
      <c r="R95" s="15">
        <v>0.13</v>
      </c>
      <c r="S95" s="15">
        <f t="shared" si="14"/>
        <v>0.78</v>
      </c>
    </row>
    <row r="96" spans="1:21" x14ac:dyDescent="0.2">
      <c r="A96" s="36" t="s">
        <v>185</v>
      </c>
      <c r="B96" s="36" t="s">
        <v>93</v>
      </c>
      <c r="C96" s="36">
        <v>90447700</v>
      </c>
      <c r="D96" s="36" t="s">
        <v>277</v>
      </c>
      <c r="E96" s="12" t="s">
        <v>89</v>
      </c>
      <c r="F96" s="12">
        <v>900</v>
      </c>
      <c r="G96" s="12">
        <v>10</v>
      </c>
      <c r="H96" s="12">
        <v>50</v>
      </c>
      <c r="I96" s="36"/>
      <c r="J96" s="36"/>
      <c r="K96" s="36"/>
      <c r="L96" s="36"/>
      <c r="M96" s="36">
        <v>200</v>
      </c>
      <c r="N96" s="13"/>
      <c r="O96" s="12">
        <f t="shared" si="12"/>
        <v>200</v>
      </c>
      <c r="P96" s="12">
        <f t="shared" si="13"/>
        <v>4</v>
      </c>
      <c r="Q96" s="14"/>
      <c r="R96" s="15">
        <v>0.13</v>
      </c>
      <c r="S96" s="15">
        <f t="shared" si="14"/>
        <v>0.52</v>
      </c>
    </row>
    <row r="97" spans="1:21" x14ac:dyDescent="0.2">
      <c r="A97" s="11" t="s">
        <v>94</v>
      </c>
      <c r="B97" s="11" t="s">
        <v>95</v>
      </c>
      <c r="C97" s="11" t="s">
        <v>94</v>
      </c>
      <c r="D97" s="11" t="s">
        <v>275</v>
      </c>
      <c r="E97" s="12">
        <v>40</v>
      </c>
      <c r="F97" s="12">
        <v>1200</v>
      </c>
      <c r="G97" s="12">
        <v>5</v>
      </c>
      <c r="H97" s="12">
        <v>25</v>
      </c>
      <c r="I97" s="36"/>
      <c r="J97" s="36"/>
      <c r="K97" s="36">
        <v>200</v>
      </c>
      <c r="L97" s="36"/>
      <c r="M97" s="36"/>
      <c r="N97" s="13"/>
      <c r="O97" s="12">
        <f t="shared" si="12"/>
        <v>200</v>
      </c>
      <c r="P97" s="12">
        <f t="shared" si="13"/>
        <v>8</v>
      </c>
      <c r="Q97" s="14"/>
      <c r="R97" s="15">
        <v>0.08</v>
      </c>
      <c r="S97" s="15">
        <f t="shared" si="14"/>
        <v>0.64</v>
      </c>
    </row>
    <row r="98" spans="1:21" x14ac:dyDescent="0.2">
      <c r="A98" s="11" t="s">
        <v>220</v>
      </c>
      <c r="B98" s="11" t="s">
        <v>221</v>
      </c>
      <c r="C98" s="11" t="s">
        <v>220</v>
      </c>
      <c r="D98" s="11" t="s">
        <v>275</v>
      </c>
      <c r="E98" s="12">
        <v>40</v>
      </c>
      <c r="F98" s="12">
        <v>2000</v>
      </c>
      <c r="G98" s="12">
        <v>5</v>
      </c>
      <c r="H98" s="12">
        <v>25</v>
      </c>
      <c r="I98" s="36"/>
      <c r="J98" s="36"/>
      <c r="K98" s="36"/>
      <c r="L98" s="36"/>
      <c r="M98" s="36"/>
      <c r="N98" s="13"/>
      <c r="O98" s="12">
        <f t="shared" si="12"/>
        <v>0</v>
      </c>
      <c r="P98" s="12">
        <f t="shared" si="13"/>
        <v>0</v>
      </c>
      <c r="Q98" s="14"/>
      <c r="R98" s="15">
        <v>0.08</v>
      </c>
      <c r="S98" s="15">
        <f t="shared" si="14"/>
        <v>0</v>
      </c>
      <c r="T98" s="43">
        <f>SUM(S85:S98)</f>
        <v>6.11</v>
      </c>
      <c r="U98" s="3">
        <f>T98*100/$T$151</f>
        <v>5.5379316595667536</v>
      </c>
    </row>
    <row r="99" spans="1:21" x14ac:dyDescent="0.2">
      <c r="A99" s="28" t="s">
        <v>96</v>
      </c>
      <c r="B99" s="28"/>
      <c r="C99" s="30"/>
      <c r="D99" s="30"/>
      <c r="E99" s="20"/>
      <c r="F99" s="12"/>
      <c r="G99" s="12"/>
      <c r="H99" s="12"/>
      <c r="I99" s="36"/>
      <c r="J99" s="36"/>
      <c r="K99" s="36"/>
      <c r="L99" s="36"/>
      <c r="M99" s="36"/>
      <c r="N99" s="8"/>
      <c r="O99" s="12"/>
      <c r="P99" s="12"/>
      <c r="Q99" s="14"/>
      <c r="R99" s="12"/>
      <c r="S99" s="15"/>
    </row>
    <row r="100" spans="1:21" x14ac:dyDescent="0.2">
      <c r="A100" s="11" t="s">
        <v>299</v>
      </c>
      <c r="B100" s="11" t="s">
        <v>300</v>
      </c>
      <c r="C100" s="11" t="s">
        <v>299</v>
      </c>
      <c r="D100" s="11" t="s">
        <v>275</v>
      </c>
      <c r="E100" s="12">
        <v>50</v>
      </c>
      <c r="F100" s="12">
        <v>100</v>
      </c>
      <c r="G100" s="12">
        <v>10</v>
      </c>
      <c r="H100" s="12">
        <v>150</v>
      </c>
      <c r="I100" s="36"/>
      <c r="J100" s="36"/>
      <c r="K100" s="36"/>
      <c r="L100" s="36"/>
      <c r="M100" s="36"/>
      <c r="N100" s="13"/>
      <c r="O100" s="12">
        <f t="shared" ref="O100:O116" si="15">SUM(I100:N100)</f>
        <v>0</v>
      </c>
      <c r="P100" s="12">
        <f t="shared" ref="P100:P116" si="16">$O100/$H100</f>
        <v>0</v>
      </c>
      <c r="Q100" s="14"/>
      <c r="R100" s="15">
        <v>0.1</v>
      </c>
      <c r="S100" s="15">
        <f t="shared" ref="S100:S116" si="17">$P100*$R100</f>
        <v>0</v>
      </c>
    </row>
    <row r="101" spans="1:21" x14ac:dyDescent="0.2">
      <c r="A101" s="11" t="s">
        <v>97</v>
      </c>
      <c r="B101" s="11" t="s">
        <v>98</v>
      </c>
      <c r="C101" s="11" t="s">
        <v>97</v>
      </c>
      <c r="D101" s="11" t="s">
        <v>275</v>
      </c>
      <c r="E101" s="12">
        <v>50</v>
      </c>
      <c r="F101" s="12">
        <v>150</v>
      </c>
      <c r="G101" s="12">
        <v>10</v>
      </c>
      <c r="H101" s="12">
        <v>150</v>
      </c>
      <c r="I101" s="36"/>
      <c r="J101" s="36"/>
      <c r="K101" s="36">
        <v>300</v>
      </c>
      <c r="L101" s="36"/>
      <c r="M101" s="36"/>
      <c r="N101" s="13"/>
      <c r="O101" s="12">
        <f t="shared" si="15"/>
        <v>300</v>
      </c>
      <c r="P101" s="12">
        <f t="shared" si="16"/>
        <v>2</v>
      </c>
      <c r="Q101" s="14"/>
      <c r="R101" s="15">
        <v>0.1</v>
      </c>
      <c r="S101" s="15">
        <f t="shared" si="17"/>
        <v>0.2</v>
      </c>
    </row>
    <row r="102" spans="1:21" x14ac:dyDescent="0.2">
      <c r="A102" s="36" t="s">
        <v>235</v>
      </c>
      <c r="B102" s="36" t="s">
        <v>98</v>
      </c>
      <c r="C102" s="36">
        <v>90448200</v>
      </c>
      <c r="D102" s="36" t="s">
        <v>277</v>
      </c>
      <c r="E102" s="12" t="s">
        <v>102</v>
      </c>
      <c r="F102" s="12">
        <v>150</v>
      </c>
      <c r="G102" s="12">
        <v>10</v>
      </c>
      <c r="H102" s="12">
        <v>150</v>
      </c>
      <c r="I102" s="36"/>
      <c r="J102" s="36"/>
      <c r="K102" s="36">
        <v>300</v>
      </c>
      <c r="L102" s="36"/>
      <c r="M102" s="36"/>
      <c r="N102" s="13"/>
      <c r="O102" s="12">
        <f t="shared" si="15"/>
        <v>300</v>
      </c>
      <c r="P102" s="12">
        <f t="shared" si="16"/>
        <v>2</v>
      </c>
      <c r="Q102" s="14"/>
      <c r="R102" s="15">
        <v>0.1</v>
      </c>
      <c r="S102" s="15">
        <f t="shared" si="17"/>
        <v>0.2</v>
      </c>
    </row>
    <row r="103" spans="1:21" x14ac:dyDescent="0.2">
      <c r="A103" s="11" t="s">
        <v>224</v>
      </c>
      <c r="B103" s="11" t="s">
        <v>225</v>
      </c>
      <c r="C103" s="11" t="s">
        <v>224</v>
      </c>
      <c r="D103" s="11" t="s">
        <v>275</v>
      </c>
      <c r="E103" s="12">
        <v>50</v>
      </c>
      <c r="F103" s="12">
        <v>200</v>
      </c>
      <c r="G103" s="12">
        <v>10</v>
      </c>
      <c r="H103" s="12">
        <v>150</v>
      </c>
      <c r="I103" s="36"/>
      <c r="J103" s="36"/>
      <c r="K103" s="36">
        <v>300</v>
      </c>
      <c r="L103" s="36"/>
      <c r="M103" s="36"/>
      <c r="N103" s="13"/>
      <c r="O103" s="12">
        <f t="shared" si="15"/>
        <v>300</v>
      </c>
      <c r="P103" s="12">
        <f t="shared" si="16"/>
        <v>2</v>
      </c>
      <c r="Q103" s="14"/>
      <c r="R103" s="15">
        <v>0.06</v>
      </c>
      <c r="S103" s="15">
        <f t="shared" si="17"/>
        <v>0.12</v>
      </c>
    </row>
    <row r="104" spans="1:21" x14ac:dyDescent="0.2">
      <c r="A104" s="11" t="s">
        <v>99</v>
      </c>
      <c r="B104" s="11" t="s">
        <v>100</v>
      </c>
      <c r="C104" s="11" t="s">
        <v>99</v>
      </c>
      <c r="D104" s="11" t="s">
        <v>275</v>
      </c>
      <c r="E104" s="12">
        <v>50</v>
      </c>
      <c r="F104" s="12">
        <v>300</v>
      </c>
      <c r="G104" s="12">
        <v>10</v>
      </c>
      <c r="H104" s="12">
        <v>75</v>
      </c>
      <c r="I104" s="36"/>
      <c r="J104" s="36"/>
      <c r="K104" s="36">
        <v>75</v>
      </c>
      <c r="L104" s="36"/>
      <c r="M104" s="36"/>
      <c r="N104" s="13"/>
      <c r="O104" s="12">
        <f t="shared" si="15"/>
        <v>75</v>
      </c>
      <c r="P104" s="12">
        <f t="shared" si="16"/>
        <v>1</v>
      </c>
      <c r="Q104" s="14"/>
      <c r="R104" s="15">
        <v>0.1</v>
      </c>
      <c r="S104" s="15">
        <f t="shared" si="17"/>
        <v>0.1</v>
      </c>
    </row>
    <row r="105" spans="1:21" x14ac:dyDescent="0.2">
      <c r="A105" s="36" t="s">
        <v>101</v>
      </c>
      <c r="B105" s="36" t="s">
        <v>100</v>
      </c>
      <c r="C105" s="36">
        <v>90448300</v>
      </c>
      <c r="D105" s="36" t="s">
        <v>277</v>
      </c>
      <c r="E105" s="12" t="s">
        <v>102</v>
      </c>
      <c r="F105" s="12">
        <v>300</v>
      </c>
      <c r="G105" s="12">
        <v>10</v>
      </c>
      <c r="H105" s="12">
        <v>75</v>
      </c>
      <c r="I105" s="36"/>
      <c r="J105" s="36"/>
      <c r="K105" s="36">
        <v>300</v>
      </c>
      <c r="L105" s="36"/>
      <c r="M105" s="36"/>
      <c r="N105" s="13"/>
      <c r="O105" s="12">
        <f t="shared" si="15"/>
        <v>300</v>
      </c>
      <c r="P105" s="12">
        <f t="shared" si="16"/>
        <v>4</v>
      </c>
      <c r="Q105" s="14"/>
      <c r="R105" s="15">
        <v>0.1</v>
      </c>
      <c r="S105" s="15">
        <f t="shared" si="17"/>
        <v>0.4</v>
      </c>
    </row>
    <row r="106" spans="1:21" x14ac:dyDescent="0.2">
      <c r="A106" s="11" t="s">
        <v>103</v>
      </c>
      <c r="B106" s="11" t="s">
        <v>104</v>
      </c>
      <c r="C106" s="11" t="s">
        <v>103</v>
      </c>
      <c r="D106" s="11" t="s">
        <v>275</v>
      </c>
      <c r="E106" s="12">
        <v>50</v>
      </c>
      <c r="F106" s="12">
        <v>450</v>
      </c>
      <c r="G106" s="12">
        <v>10</v>
      </c>
      <c r="H106" s="12">
        <v>50</v>
      </c>
      <c r="I106" s="36"/>
      <c r="J106" s="36"/>
      <c r="K106" s="36">
        <v>250</v>
      </c>
      <c r="L106" s="36">
        <v>300</v>
      </c>
      <c r="M106" s="36"/>
      <c r="N106" s="13"/>
      <c r="O106" s="12">
        <f t="shared" si="15"/>
        <v>550</v>
      </c>
      <c r="P106" s="12">
        <f t="shared" si="16"/>
        <v>11</v>
      </c>
      <c r="Q106" s="14"/>
      <c r="R106" s="15">
        <v>0.1</v>
      </c>
      <c r="S106" s="15">
        <f t="shared" si="17"/>
        <v>1.1000000000000001</v>
      </c>
    </row>
    <row r="107" spans="1:21" x14ac:dyDescent="0.2">
      <c r="A107" s="36" t="s">
        <v>186</v>
      </c>
      <c r="B107" s="36" t="s">
        <v>104</v>
      </c>
      <c r="C107" s="36">
        <v>90448400</v>
      </c>
      <c r="D107" s="36" t="s">
        <v>277</v>
      </c>
      <c r="E107" s="12" t="s">
        <v>102</v>
      </c>
      <c r="F107" s="12">
        <v>450</v>
      </c>
      <c r="G107" s="12">
        <v>10</v>
      </c>
      <c r="H107" s="12">
        <v>50</v>
      </c>
      <c r="I107" s="36"/>
      <c r="J107" s="36"/>
      <c r="K107" s="36">
        <v>250</v>
      </c>
      <c r="L107" s="36">
        <v>300</v>
      </c>
      <c r="M107" s="36">
        <v>300</v>
      </c>
      <c r="N107" s="13"/>
      <c r="O107" s="12">
        <f t="shared" si="15"/>
        <v>850</v>
      </c>
      <c r="P107" s="12">
        <f t="shared" si="16"/>
        <v>17</v>
      </c>
      <c r="Q107" s="14"/>
      <c r="R107" s="15">
        <v>0.1</v>
      </c>
      <c r="S107" s="15">
        <f t="shared" si="17"/>
        <v>1.7000000000000002</v>
      </c>
    </row>
    <row r="108" spans="1:21" x14ac:dyDescent="0.2">
      <c r="A108" s="11" t="s">
        <v>105</v>
      </c>
      <c r="B108" s="11" t="s">
        <v>106</v>
      </c>
      <c r="C108" s="11" t="s">
        <v>105</v>
      </c>
      <c r="D108" s="11" t="s">
        <v>275</v>
      </c>
      <c r="E108" s="12">
        <v>50</v>
      </c>
      <c r="F108" s="12">
        <v>600</v>
      </c>
      <c r="G108" s="12">
        <v>10</v>
      </c>
      <c r="H108" s="12">
        <v>50</v>
      </c>
      <c r="I108" s="36"/>
      <c r="J108" s="36"/>
      <c r="K108" s="36"/>
      <c r="L108" s="36"/>
      <c r="M108" s="36"/>
      <c r="N108" s="13"/>
      <c r="O108" s="12">
        <f t="shared" si="15"/>
        <v>0</v>
      </c>
      <c r="P108" s="12">
        <f t="shared" si="16"/>
        <v>0</v>
      </c>
      <c r="Q108" s="14"/>
      <c r="R108" s="15">
        <v>0.13</v>
      </c>
      <c r="S108" s="15">
        <f t="shared" si="17"/>
        <v>0</v>
      </c>
    </row>
    <row r="109" spans="1:21" x14ac:dyDescent="0.2">
      <c r="A109" s="36" t="s">
        <v>107</v>
      </c>
      <c r="B109" s="36" t="s">
        <v>106</v>
      </c>
      <c r="C109" s="36">
        <v>90448600</v>
      </c>
      <c r="D109" s="36" t="s">
        <v>277</v>
      </c>
      <c r="E109" s="12" t="s">
        <v>102</v>
      </c>
      <c r="F109" s="12">
        <v>600</v>
      </c>
      <c r="G109" s="12">
        <v>10</v>
      </c>
      <c r="H109" s="12">
        <v>50</v>
      </c>
      <c r="I109" s="36"/>
      <c r="J109" s="36"/>
      <c r="K109" s="36"/>
      <c r="L109" s="36"/>
      <c r="M109" s="36"/>
      <c r="N109" s="13"/>
      <c r="O109" s="12">
        <f t="shared" si="15"/>
        <v>0</v>
      </c>
      <c r="P109" s="12">
        <f t="shared" si="16"/>
        <v>0</v>
      </c>
      <c r="Q109" s="14"/>
      <c r="R109" s="15">
        <v>0.13</v>
      </c>
      <c r="S109" s="15">
        <f t="shared" si="17"/>
        <v>0</v>
      </c>
    </row>
    <row r="110" spans="1:21" x14ac:dyDescent="0.2">
      <c r="A110" s="36" t="s">
        <v>266</v>
      </c>
      <c r="B110" s="36" t="s">
        <v>267</v>
      </c>
      <c r="C110" s="36">
        <v>90448605</v>
      </c>
      <c r="D110" s="36" t="s">
        <v>277</v>
      </c>
      <c r="E110" s="12" t="s">
        <v>102</v>
      </c>
      <c r="F110" s="12">
        <v>700</v>
      </c>
      <c r="G110" s="12">
        <v>5</v>
      </c>
      <c r="H110" s="12">
        <v>25</v>
      </c>
      <c r="I110" s="36"/>
      <c r="J110" s="36"/>
      <c r="K110" s="36"/>
      <c r="L110" s="36"/>
      <c r="M110" s="36"/>
      <c r="N110" s="13"/>
      <c r="O110" s="12">
        <f t="shared" si="15"/>
        <v>0</v>
      </c>
      <c r="P110" s="12">
        <f t="shared" si="16"/>
        <v>0</v>
      </c>
      <c r="Q110" s="14"/>
      <c r="R110" s="15">
        <v>0.1</v>
      </c>
      <c r="S110" s="15">
        <f t="shared" si="17"/>
        <v>0</v>
      </c>
    </row>
    <row r="111" spans="1:21" x14ac:dyDescent="0.2">
      <c r="A111" s="11" t="s">
        <v>202</v>
      </c>
      <c r="B111" s="11" t="s">
        <v>203</v>
      </c>
      <c r="C111" s="11" t="s">
        <v>202</v>
      </c>
      <c r="D111" s="11" t="s">
        <v>275</v>
      </c>
      <c r="E111" s="12">
        <v>50</v>
      </c>
      <c r="F111" s="12">
        <v>750</v>
      </c>
      <c r="G111" s="12">
        <v>5</v>
      </c>
      <c r="H111" s="12">
        <v>25</v>
      </c>
      <c r="I111" s="36"/>
      <c r="J111" s="36"/>
      <c r="K111" s="36">
        <v>100</v>
      </c>
      <c r="L111" s="36"/>
      <c r="M111" s="36"/>
      <c r="N111" s="13"/>
      <c r="O111" s="12">
        <f t="shared" si="15"/>
        <v>100</v>
      </c>
      <c r="P111" s="12">
        <f t="shared" si="16"/>
        <v>4</v>
      </c>
      <c r="Q111" s="14"/>
      <c r="R111" s="15">
        <v>0.1</v>
      </c>
      <c r="S111" s="15">
        <f t="shared" si="17"/>
        <v>0.4</v>
      </c>
    </row>
    <row r="112" spans="1:21" x14ac:dyDescent="0.2">
      <c r="A112" s="11" t="s">
        <v>108</v>
      </c>
      <c r="B112" s="11" t="s">
        <v>109</v>
      </c>
      <c r="C112" s="11" t="s">
        <v>108</v>
      </c>
      <c r="D112" s="11" t="s">
        <v>275</v>
      </c>
      <c r="E112" s="12">
        <v>50</v>
      </c>
      <c r="F112" s="12">
        <v>900</v>
      </c>
      <c r="G112" s="12">
        <v>5</v>
      </c>
      <c r="H112" s="12">
        <v>25</v>
      </c>
      <c r="I112" s="36"/>
      <c r="J112" s="36"/>
      <c r="K112" s="36"/>
      <c r="L112" s="36"/>
      <c r="M112" s="36"/>
      <c r="N112" s="13"/>
      <c r="O112" s="12">
        <f t="shared" si="15"/>
        <v>0</v>
      </c>
      <c r="P112" s="12">
        <f t="shared" si="16"/>
        <v>0</v>
      </c>
      <c r="Q112" s="14"/>
      <c r="R112" s="15">
        <v>0.1</v>
      </c>
      <c r="S112" s="15">
        <f t="shared" si="17"/>
        <v>0</v>
      </c>
    </row>
    <row r="113" spans="1:21" x14ac:dyDescent="0.2">
      <c r="A113" s="36" t="s">
        <v>187</v>
      </c>
      <c r="B113" s="36" t="s">
        <v>109</v>
      </c>
      <c r="C113" s="36">
        <v>90448700</v>
      </c>
      <c r="D113" s="36" t="s">
        <v>277</v>
      </c>
      <c r="E113" s="12" t="s">
        <v>102</v>
      </c>
      <c r="F113" s="12">
        <v>900</v>
      </c>
      <c r="G113" s="12">
        <v>5</v>
      </c>
      <c r="H113" s="12">
        <v>25</v>
      </c>
      <c r="I113" s="36"/>
      <c r="J113" s="36"/>
      <c r="K113" s="36"/>
      <c r="L113" s="36"/>
      <c r="M113" s="36">
        <v>300</v>
      </c>
      <c r="N113" s="13"/>
      <c r="O113" s="12">
        <f t="shared" si="15"/>
        <v>300</v>
      </c>
      <c r="P113" s="12">
        <f t="shared" si="16"/>
        <v>12</v>
      </c>
      <c r="Q113" s="14"/>
      <c r="R113" s="15">
        <v>0.1</v>
      </c>
      <c r="S113" s="15">
        <f t="shared" si="17"/>
        <v>1.2000000000000002</v>
      </c>
    </row>
    <row r="114" spans="1:21" x14ac:dyDescent="0.2">
      <c r="A114" s="11" t="s">
        <v>110</v>
      </c>
      <c r="B114" s="11" t="s">
        <v>111</v>
      </c>
      <c r="C114" s="11" t="s">
        <v>110</v>
      </c>
      <c r="D114" s="11" t="s">
        <v>275</v>
      </c>
      <c r="E114" s="12">
        <v>50</v>
      </c>
      <c r="F114" s="12">
        <v>1200</v>
      </c>
      <c r="G114" s="12">
        <v>5</v>
      </c>
      <c r="H114" s="12">
        <v>25</v>
      </c>
      <c r="I114" s="36"/>
      <c r="J114" s="36"/>
      <c r="K114" s="36"/>
      <c r="L114" s="36"/>
      <c r="M114" s="36"/>
      <c r="N114" s="13"/>
      <c r="O114" s="12">
        <f t="shared" si="15"/>
        <v>0</v>
      </c>
      <c r="P114" s="12">
        <f t="shared" si="16"/>
        <v>0</v>
      </c>
      <c r="Q114" s="14"/>
      <c r="R114" s="15">
        <v>0.13</v>
      </c>
      <c r="S114" s="15">
        <f t="shared" si="17"/>
        <v>0</v>
      </c>
    </row>
    <row r="115" spans="1:21" x14ac:dyDescent="0.2">
      <c r="A115" s="36" t="s">
        <v>204</v>
      </c>
      <c r="B115" s="36" t="s">
        <v>111</v>
      </c>
      <c r="C115" s="31" t="s">
        <v>205</v>
      </c>
      <c r="D115" s="36" t="s">
        <v>277</v>
      </c>
      <c r="E115" s="12">
        <v>50</v>
      </c>
      <c r="F115" s="12">
        <v>1200</v>
      </c>
      <c r="G115" s="12">
        <v>5</v>
      </c>
      <c r="H115" s="12">
        <v>25</v>
      </c>
      <c r="I115" s="36"/>
      <c r="J115" s="36"/>
      <c r="K115" s="36"/>
      <c r="L115" s="36">
        <v>200</v>
      </c>
      <c r="M115" s="36">
        <v>200</v>
      </c>
      <c r="N115" s="13"/>
      <c r="O115" s="12">
        <f t="shared" si="15"/>
        <v>400</v>
      </c>
      <c r="P115" s="12">
        <f t="shared" si="16"/>
        <v>16</v>
      </c>
      <c r="Q115" s="14"/>
      <c r="R115" s="15">
        <v>0.13</v>
      </c>
      <c r="S115" s="15">
        <f t="shared" si="17"/>
        <v>2.08</v>
      </c>
    </row>
    <row r="116" spans="1:21" x14ac:dyDescent="0.2">
      <c r="A116" s="36" t="s">
        <v>268</v>
      </c>
      <c r="B116" s="36" t="s">
        <v>269</v>
      </c>
      <c r="C116" s="31" t="s">
        <v>270</v>
      </c>
      <c r="D116" s="36" t="s">
        <v>277</v>
      </c>
      <c r="E116" s="12">
        <v>50</v>
      </c>
      <c r="F116" s="12">
        <v>2400</v>
      </c>
      <c r="G116" s="12">
        <v>5</v>
      </c>
      <c r="H116" s="12">
        <v>25</v>
      </c>
      <c r="I116" s="36"/>
      <c r="J116" s="36"/>
      <c r="K116" s="36"/>
      <c r="L116" s="36"/>
      <c r="M116" s="36"/>
      <c r="N116" s="13"/>
      <c r="O116" s="12">
        <f t="shared" si="15"/>
        <v>0</v>
      </c>
      <c r="P116" s="12">
        <f t="shared" si="16"/>
        <v>0</v>
      </c>
      <c r="Q116" s="14"/>
      <c r="R116" s="15">
        <v>0.13</v>
      </c>
      <c r="S116" s="15">
        <f t="shared" si="17"/>
        <v>0</v>
      </c>
      <c r="T116" s="43">
        <f>SUM(S101:S116)</f>
        <v>7.5000000000000009</v>
      </c>
      <c r="U116" s="3">
        <f>T116*100/$T$151</f>
        <v>6.7977884528233483</v>
      </c>
    </row>
    <row r="117" spans="1:21" x14ac:dyDescent="0.2">
      <c r="A117" s="318" t="s">
        <v>112</v>
      </c>
      <c r="B117" s="319"/>
      <c r="C117" s="29"/>
      <c r="D117" s="29"/>
      <c r="E117" s="30"/>
      <c r="F117" s="12"/>
      <c r="G117" s="12"/>
      <c r="H117" s="12"/>
      <c r="I117" s="36"/>
      <c r="J117" s="36"/>
      <c r="K117" s="36"/>
      <c r="L117" s="36"/>
      <c r="M117" s="36"/>
      <c r="N117" s="36"/>
      <c r="O117" s="12"/>
      <c r="P117" s="12"/>
      <c r="Q117" s="14"/>
      <c r="R117" s="12"/>
      <c r="S117" s="15"/>
    </row>
    <row r="118" spans="1:21" x14ac:dyDescent="0.2">
      <c r="A118" s="11" t="s">
        <v>216</v>
      </c>
      <c r="B118" s="11" t="s">
        <v>217</v>
      </c>
      <c r="C118" s="11" t="s">
        <v>216</v>
      </c>
      <c r="D118" s="11" t="s">
        <v>275</v>
      </c>
      <c r="E118" s="12">
        <v>20</v>
      </c>
      <c r="F118" s="12">
        <v>150</v>
      </c>
      <c r="G118" s="12">
        <v>10</v>
      </c>
      <c r="H118" s="12">
        <v>400</v>
      </c>
      <c r="I118" s="36"/>
      <c r="J118" s="36"/>
      <c r="K118" s="36"/>
      <c r="L118" s="36"/>
      <c r="M118" s="36"/>
      <c r="N118" s="36"/>
      <c r="O118" s="12">
        <f t="shared" ref="O118:O150" si="18">SUM(I118:N118)</f>
        <v>0</v>
      </c>
      <c r="P118" s="12">
        <f t="shared" ref="P118:P150" si="19">$O118/$H118</f>
        <v>0</v>
      </c>
      <c r="Q118" s="14"/>
      <c r="R118" s="12">
        <v>0.06</v>
      </c>
      <c r="S118" s="15">
        <f t="shared" ref="S118:S150" si="20">$P118*$R118</f>
        <v>0</v>
      </c>
    </row>
    <row r="119" spans="1:21" x14ac:dyDescent="0.2">
      <c r="A119" s="36" t="s">
        <v>226</v>
      </c>
      <c r="B119" s="36" t="s">
        <v>217</v>
      </c>
      <c r="C119" s="36">
        <v>90444200</v>
      </c>
      <c r="D119" s="36" t="s">
        <v>277</v>
      </c>
      <c r="E119" s="12">
        <v>20</v>
      </c>
      <c r="F119" s="12">
        <v>150</v>
      </c>
      <c r="G119" s="12">
        <v>10</v>
      </c>
      <c r="H119" s="12">
        <v>400</v>
      </c>
      <c r="I119" s="36"/>
      <c r="J119" s="36"/>
      <c r="K119" s="36"/>
      <c r="L119" s="36"/>
      <c r="M119" s="36">
        <v>800</v>
      </c>
      <c r="N119" s="36"/>
      <c r="O119" s="12">
        <f t="shared" si="18"/>
        <v>800</v>
      </c>
      <c r="P119" s="12">
        <f t="shared" si="19"/>
        <v>2</v>
      </c>
      <c r="Q119" s="14"/>
      <c r="R119" s="12">
        <v>0.06</v>
      </c>
      <c r="S119" s="15">
        <f t="shared" si="20"/>
        <v>0.12</v>
      </c>
    </row>
    <row r="120" spans="1:21" x14ac:dyDescent="0.2">
      <c r="A120" s="11" t="s">
        <v>191</v>
      </c>
      <c r="B120" s="11" t="s">
        <v>192</v>
      </c>
      <c r="C120" s="11" t="s">
        <v>191</v>
      </c>
      <c r="D120" s="11" t="s">
        <v>275</v>
      </c>
      <c r="E120" s="12">
        <v>20</v>
      </c>
      <c r="F120" s="12">
        <v>200</v>
      </c>
      <c r="G120" s="12">
        <v>10</v>
      </c>
      <c r="H120" s="12">
        <v>300</v>
      </c>
      <c r="I120" s="36"/>
      <c r="J120" s="36"/>
      <c r="K120" s="36"/>
      <c r="L120" s="36"/>
      <c r="M120" s="36"/>
      <c r="N120" s="36"/>
      <c r="O120" s="12">
        <f t="shared" si="18"/>
        <v>0</v>
      </c>
      <c r="P120" s="12">
        <f t="shared" si="19"/>
        <v>0</v>
      </c>
      <c r="Q120" s="14"/>
      <c r="R120" s="12">
        <v>0.06</v>
      </c>
      <c r="S120" s="15">
        <f t="shared" si="20"/>
        <v>0</v>
      </c>
    </row>
    <row r="121" spans="1:21" x14ac:dyDescent="0.2">
      <c r="A121" s="11" t="s">
        <v>160</v>
      </c>
      <c r="B121" s="11" t="s">
        <v>161</v>
      </c>
      <c r="C121" s="11" t="s">
        <v>160</v>
      </c>
      <c r="D121" s="11" t="s">
        <v>275</v>
      </c>
      <c r="E121" s="12">
        <v>20</v>
      </c>
      <c r="F121" s="12">
        <v>300</v>
      </c>
      <c r="G121" s="12">
        <v>10</v>
      </c>
      <c r="H121" s="12">
        <v>200</v>
      </c>
      <c r="I121" s="36"/>
      <c r="J121" s="36"/>
      <c r="K121" s="36">
        <v>200</v>
      </c>
      <c r="L121" s="36"/>
      <c r="M121" s="36"/>
      <c r="N121" s="13"/>
      <c r="O121" s="12">
        <f t="shared" si="18"/>
        <v>200</v>
      </c>
      <c r="P121" s="12">
        <f t="shared" si="19"/>
        <v>1</v>
      </c>
      <c r="Q121" s="14"/>
      <c r="R121" s="15">
        <v>0.06</v>
      </c>
      <c r="S121" s="15">
        <f t="shared" si="20"/>
        <v>0.06</v>
      </c>
    </row>
    <row r="122" spans="1:21" x14ac:dyDescent="0.2">
      <c r="A122" s="36" t="s">
        <v>215</v>
      </c>
      <c r="B122" s="36" t="s">
        <v>161</v>
      </c>
      <c r="C122" s="36">
        <v>90444300</v>
      </c>
      <c r="D122" s="36" t="s">
        <v>277</v>
      </c>
      <c r="E122" s="12" t="s">
        <v>46</v>
      </c>
      <c r="F122" s="12">
        <v>300</v>
      </c>
      <c r="G122" s="12">
        <v>10</v>
      </c>
      <c r="H122" s="12">
        <v>200</v>
      </c>
      <c r="I122" s="36">
        <v>200</v>
      </c>
      <c r="J122" s="36"/>
      <c r="K122" s="36">
        <v>200</v>
      </c>
      <c r="L122" s="36"/>
      <c r="M122" s="36">
        <v>400</v>
      </c>
      <c r="N122" s="13"/>
      <c r="O122" s="12">
        <f t="shared" si="18"/>
        <v>800</v>
      </c>
      <c r="P122" s="12">
        <f t="shared" si="19"/>
        <v>4</v>
      </c>
      <c r="Q122" s="14"/>
      <c r="R122" s="15">
        <v>0.06</v>
      </c>
      <c r="S122" s="15">
        <f t="shared" si="20"/>
        <v>0.24</v>
      </c>
    </row>
    <row r="123" spans="1:21" x14ac:dyDescent="0.2">
      <c r="A123" s="11" t="s">
        <v>206</v>
      </c>
      <c r="B123" s="11" t="s">
        <v>114</v>
      </c>
      <c r="C123" s="11" t="s">
        <v>206</v>
      </c>
      <c r="D123" s="11" t="s">
        <v>275</v>
      </c>
      <c r="E123" s="12">
        <v>20</v>
      </c>
      <c r="F123" s="12">
        <v>450</v>
      </c>
      <c r="G123" s="12">
        <v>10</v>
      </c>
      <c r="H123" s="12">
        <v>100</v>
      </c>
      <c r="I123" s="36"/>
      <c r="J123" s="36"/>
      <c r="K123" s="36"/>
      <c r="L123" s="36"/>
      <c r="M123" s="36"/>
      <c r="N123" s="25"/>
      <c r="O123" s="12">
        <f t="shared" si="18"/>
        <v>0</v>
      </c>
      <c r="P123" s="12">
        <f t="shared" si="19"/>
        <v>0</v>
      </c>
      <c r="Q123" s="14"/>
      <c r="R123" s="15">
        <v>0.08</v>
      </c>
      <c r="S123" s="15">
        <f t="shared" si="20"/>
        <v>0</v>
      </c>
    </row>
    <row r="124" spans="1:21" x14ac:dyDescent="0.2">
      <c r="A124" s="36" t="s">
        <v>113</v>
      </c>
      <c r="B124" s="36" t="s">
        <v>114</v>
      </c>
      <c r="C124" s="36">
        <v>90444400</v>
      </c>
      <c r="D124" s="36" t="s">
        <v>277</v>
      </c>
      <c r="E124" s="12" t="s">
        <v>46</v>
      </c>
      <c r="F124" s="12">
        <v>450</v>
      </c>
      <c r="G124" s="12">
        <v>10</v>
      </c>
      <c r="H124" s="12">
        <v>100</v>
      </c>
      <c r="I124" s="36"/>
      <c r="J124" s="36"/>
      <c r="K124" s="36"/>
      <c r="L124" s="36"/>
      <c r="M124" s="36">
        <v>300</v>
      </c>
      <c r="N124" s="13"/>
      <c r="O124" s="12">
        <f t="shared" si="18"/>
        <v>300</v>
      </c>
      <c r="P124" s="12">
        <f t="shared" si="19"/>
        <v>3</v>
      </c>
      <c r="Q124" s="14"/>
      <c r="R124" s="15">
        <v>0.08</v>
      </c>
      <c r="S124" s="15">
        <f t="shared" si="20"/>
        <v>0.24</v>
      </c>
    </row>
    <row r="125" spans="1:21" x14ac:dyDescent="0.2">
      <c r="A125" s="11" t="s">
        <v>115</v>
      </c>
      <c r="B125" s="11" t="s">
        <v>116</v>
      </c>
      <c r="C125" s="11" t="s">
        <v>115</v>
      </c>
      <c r="D125" s="11" t="s">
        <v>275</v>
      </c>
      <c r="E125" s="12">
        <v>20</v>
      </c>
      <c r="F125" s="12">
        <v>600</v>
      </c>
      <c r="G125" s="12">
        <v>10</v>
      </c>
      <c r="H125" s="12">
        <v>100</v>
      </c>
      <c r="I125" s="36">
        <v>200</v>
      </c>
      <c r="J125" s="36"/>
      <c r="K125" s="36"/>
      <c r="L125" s="36"/>
      <c r="M125" s="36"/>
      <c r="N125" s="13"/>
      <c r="O125" s="12">
        <f t="shared" si="18"/>
        <v>200</v>
      </c>
      <c r="P125" s="12">
        <f t="shared" si="19"/>
        <v>2</v>
      </c>
      <c r="Q125" s="14"/>
      <c r="R125" s="15">
        <v>0.06</v>
      </c>
      <c r="S125" s="15">
        <f t="shared" si="20"/>
        <v>0.12</v>
      </c>
    </row>
    <row r="126" spans="1:21" x14ac:dyDescent="0.2">
      <c r="A126" s="36" t="s">
        <v>188</v>
      </c>
      <c r="B126" s="36" t="s">
        <v>116</v>
      </c>
      <c r="C126" s="36">
        <v>90444600</v>
      </c>
      <c r="D126" s="36" t="s">
        <v>277</v>
      </c>
      <c r="E126" s="12" t="s">
        <v>46</v>
      </c>
      <c r="F126" s="12">
        <v>600</v>
      </c>
      <c r="G126" s="12">
        <v>10</v>
      </c>
      <c r="H126" s="12">
        <v>100</v>
      </c>
      <c r="I126" s="36">
        <v>200</v>
      </c>
      <c r="J126" s="36"/>
      <c r="K126" s="36"/>
      <c r="L126" s="36"/>
      <c r="M126" s="36"/>
      <c r="N126" s="13"/>
      <c r="O126" s="12">
        <f t="shared" si="18"/>
        <v>200</v>
      </c>
      <c r="P126" s="12">
        <f t="shared" si="19"/>
        <v>2</v>
      </c>
      <c r="Q126" s="14"/>
      <c r="R126" s="15">
        <v>0.06</v>
      </c>
      <c r="S126" s="15">
        <f t="shared" si="20"/>
        <v>0.12</v>
      </c>
    </row>
    <row r="127" spans="1:21" x14ac:dyDescent="0.2">
      <c r="A127" s="11" t="s">
        <v>117</v>
      </c>
      <c r="B127" s="11" t="s">
        <v>118</v>
      </c>
      <c r="C127" s="11" t="s">
        <v>117</v>
      </c>
      <c r="D127" s="11" t="s">
        <v>275</v>
      </c>
      <c r="E127" s="12">
        <v>20</v>
      </c>
      <c r="F127" s="12">
        <v>750</v>
      </c>
      <c r="G127" s="12">
        <v>10</v>
      </c>
      <c r="H127" s="12">
        <v>100</v>
      </c>
      <c r="I127" s="36"/>
      <c r="J127" s="36"/>
      <c r="K127" s="36"/>
      <c r="L127" s="36"/>
      <c r="M127" s="36"/>
      <c r="N127" s="13"/>
      <c r="O127" s="12">
        <f t="shared" si="18"/>
        <v>0</v>
      </c>
      <c r="P127" s="12">
        <f t="shared" si="19"/>
        <v>0</v>
      </c>
      <c r="Q127" s="14"/>
      <c r="R127" s="15">
        <v>7.0000000000000007E-2</v>
      </c>
      <c r="S127" s="15">
        <f t="shared" si="20"/>
        <v>0</v>
      </c>
    </row>
    <row r="128" spans="1:21" x14ac:dyDescent="0.2">
      <c r="A128" s="36" t="s">
        <v>189</v>
      </c>
      <c r="B128" s="36" t="s">
        <v>118</v>
      </c>
      <c r="C128" s="36">
        <v>90444700</v>
      </c>
      <c r="D128" s="36" t="s">
        <v>277</v>
      </c>
      <c r="E128" s="12" t="s">
        <v>46</v>
      </c>
      <c r="F128" s="12">
        <v>750</v>
      </c>
      <c r="G128" s="12">
        <v>10</v>
      </c>
      <c r="H128" s="12">
        <v>100</v>
      </c>
      <c r="I128" s="36">
        <v>200</v>
      </c>
      <c r="J128" s="36"/>
      <c r="K128" s="36"/>
      <c r="L128" s="36"/>
      <c r="M128" s="36"/>
      <c r="N128" s="13"/>
      <c r="O128" s="12">
        <f t="shared" si="18"/>
        <v>200</v>
      </c>
      <c r="P128" s="12">
        <f t="shared" si="19"/>
        <v>2</v>
      </c>
      <c r="Q128" s="14"/>
      <c r="R128" s="15">
        <v>7.0000000000000007E-2</v>
      </c>
      <c r="S128" s="15">
        <f t="shared" si="20"/>
        <v>0.14000000000000001</v>
      </c>
    </row>
    <row r="129" spans="1:21" x14ac:dyDescent="0.2">
      <c r="A129" s="11" t="s">
        <v>119</v>
      </c>
      <c r="B129" s="11" t="s">
        <v>120</v>
      </c>
      <c r="C129" s="11" t="s">
        <v>119</v>
      </c>
      <c r="D129" s="11" t="s">
        <v>275</v>
      </c>
      <c r="E129" s="12">
        <v>20</v>
      </c>
      <c r="F129" s="12">
        <v>900</v>
      </c>
      <c r="G129" s="12">
        <v>10</v>
      </c>
      <c r="H129" s="12">
        <v>50</v>
      </c>
      <c r="I129" s="36">
        <v>500</v>
      </c>
      <c r="J129" s="36"/>
      <c r="K129" s="36"/>
      <c r="L129" s="36"/>
      <c r="M129" s="36"/>
      <c r="N129" s="13"/>
      <c r="O129" s="12">
        <f t="shared" si="18"/>
        <v>500</v>
      </c>
      <c r="P129" s="12">
        <f t="shared" si="19"/>
        <v>10</v>
      </c>
      <c r="Q129" s="14"/>
      <c r="R129" s="15">
        <v>0.08</v>
      </c>
      <c r="S129" s="15">
        <f t="shared" si="20"/>
        <v>0.8</v>
      </c>
    </row>
    <row r="130" spans="1:21" x14ac:dyDescent="0.2">
      <c r="A130" s="36" t="s">
        <v>263</v>
      </c>
      <c r="B130" s="36" t="s">
        <v>120</v>
      </c>
      <c r="C130" s="36">
        <v>90444800</v>
      </c>
      <c r="D130" s="36" t="s">
        <v>277</v>
      </c>
      <c r="E130" s="12" t="s">
        <v>46</v>
      </c>
      <c r="F130" s="12">
        <v>900</v>
      </c>
      <c r="G130" s="12">
        <v>10</v>
      </c>
      <c r="H130" s="12">
        <v>50</v>
      </c>
      <c r="I130" s="36"/>
      <c r="J130" s="36"/>
      <c r="K130" s="36"/>
      <c r="L130" s="36"/>
      <c r="M130" s="36"/>
      <c r="N130" s="13"/>
      <c r="O130" s="12">
        <f t="shared" si="18"/>
        <v>0</v>
      </c>
      <c r="P130" s="12">
        <f t="shared" si="19"/>
        <v>0</v>
      </c>
      <c r="Q130" s="14"/>
      <c r="R130" s="15">
        <v>0.08</v>
      </c>
      <c r="S130" s="15">
        <f t="shared" si="20"/>
        <v>0</v>
      </c>
    </row>
    <row r="131" spans="1:21" x14ac:dyDescent="0.2">
      <c r="A131" s="11" t="s">
        <v>121</v>
      </c>
      <c r="B131" s="11" t="s">
        <v>122</v>
      </c>
      <c r="C131" s="11" t="s">
        <v>121</v>
      </c>
      <c r="D131" s="11" t="s">
        <v>275</v>
      </c>
      <c r="E131" s="12">
        <v>20</v>
      </c>
      <c r="F131" s="12">
        <v>1200</v>
      </c>
      <c r="G131" s="12">
        <v>10</v>
      </c>
      <c r="H131" s="12">
        <v>50</v>
      </c>
      <c r="I131" s="36">
        <v>1000</v>
      </c>
      <c r="J131" s="36"/>
      <c r="K131" s="36"/>
      <c r="L131" s="36"/>
      <c r="M131" s="36"/>
      <c r="N131" s="13"/>
      <c r="O131" s="12">
        <f t="shared" si="18"/>
        <v>1000</v>
      </c>
      <c r="P131" s="12">
        <f t="shared" si="19"/>
        <v>20</v>
      </c>
      <c r="Q131" s="14"/>
      <c r="R131" s="15">
        <v>0.11</v>
      </c>
      <c r="S131" s="15">
        <f t="shared" si="20"/>
        <v>2.2000000000000002</v>
      </c>
    </row>
    <row r="132" spans="1:21" x14ac:dyDescent="0.2">
      <c r="A132" s="11" t="s">
        <v>207</v>
      </c>
      <c r="B132" s="11" t="s">
        <v>208</v>
      </c>
      <c r="C132" s="11" t="s">
        <v>207</v>
      </c>
      <c r="D132" s="11" t="s">
        <v>275</v>
      </c>
      <c r="E132" s="12">
        <v>20</v>
      </c>
      <c r="F132" s="12">
        <v>1500</v>
      </c>
      <c r="G132" s="12">
        <v>10</v>
      </c>
      <c r="H132" s="12">
        <v>50</v>
      </c>
      <c r="I132" s="36"/>
      <c r="J132" s="36"/>
      <c r="K132" s="36"/>
      <c r="L132" s="36"/>
      <c r="M132" s="36"/>
      <c r="N132" s="13"/>
      <c r="O132" s="12">
        <f t="shared" si="18"/>
        <v>0</v>
      </c>
      <c r="P132" s="12">
        <f t="shared" si="19"/>
        <v>0</v>
      </c>
      <c r="Q132" s="14"/>
      <c r="R132" s="15">
        <v>7.0000000000000007E-2</v>
      </c>
      <c r="S132" s="15">
        <f t="shared" si="20"/>
        <v>0</v>
      </c>
    </row>
    <row r="133" spans="1:21" x14ac:dyDescent="0.2">
      <c r="A133" s="11" t="s">
        <v>209</v>
      </c>
      <c r="B133" s="11" t="s">
        <v>210</v>
      </c>
      <c r="C133" s="11" t="s">
        <v>209</v>
      </c>
      <c r="D133" s="11" t="s">
        <v>275</v>
      </c>
      <c r="E133" s="12">
        <v>20</v>
      </c>
      <c r="F133" s="12">
        <v>1800</v>
      </c>
      <c r="G133" s="12">
        <v>10</v>
      </c>
      <c r="H133" s="12">
        <v>50</v>
      </c>
      <c r="I133" s="36"/>
      <c r="J133" s="36"/>
      <c r="K133" s="36"/>
      <c r="L133" s="36"/>
      <c r="M133" s="36"/>
      <c r="N133" s="13"/>
      <c r="O133" s="12">
        <f t="shared" si="18"/>
        <v>0</v>
      </c>
      <c r="P133" s="12">
        <f t="shared" si="19"/>
        <v>0</v>
      </c>
      <c r="Q133" s="14"/>
      <c r="R133" s="15">
        <v>0.09</v>
      </c>
      <c r="S133" s="15">
        <f t="shared" si="20"/>
        <v>0</v>
      </c>
      <c r="T133" s="43">
        <f>SUM(S118:S133)</f>
        <v>4.04</v>
      </c>
      <c r="U133" s="3">
        <f>T133*100/$T$151</f>
        <v>3.6617420465875097</v>
      </c>
    </row>
    <row r="134" spans="1:21" x14ac:dyDescent="0.2">
      <c r="A134" s="11" t="s">
        <v>123</v>
      </c>
      <c r="B134" s="11" t="s">
        <v>124</v>
      </c>
      <c r="C134" s="11" t="s">
        <v>123</v>
      </c>
      <c r="D134" s="11" t="s">
        <v>275</v>
      </c>
      <c r="E134" s="12">
        <v>25</v>
      </c>
      <c r="F134" s="12">
        <v>150</v>
      </c>
      <c r="G134" s="12">
        <v>10</v>
      </c>
      <c r="H134" s="12">
        <v>200</v>
      </c>
      <c r="I134" s="36"/>
      <c r="J134" s="36"/>
      <c r="K134" s="36"/>
      <c r="L134" s="36"/>
      <c r="M134" s="36"/>
      <c r="N134" s="13"/>
      <c r="O134" s="12">
        <f t="shared" si="18"/>
        <v>0</v>
      </c>
      <c r="P134" s="12">
        <f t="shared" si="19"/>
        <v>0</v>
      </c>
      <c r="Q134" s="14"/>
      <c r="R134" s="15">
        <v>0.04</v>
      </c>
      <c r="S134" s="15">
        <f t="shared" si="20"/>
        <v>0</v>
      </c>
    </row>
    <row r="135" spans="1:21" x14ac:dyDescent="0.2">
      <c r="A135" s="36" t="s">
        <v>257</v>
      </c>
      <c r="B135" s="36" t="s">
        <v>124</v>
      </c>
      <c r="C135" s="36">
        <v>90445200</v>
      </c>
      <c r="D135" s="36" t="s">
        <v>277</v>
      </c>
      <c r="E135" s="12">
        <v>25</v>
      </c>
      <c r="F135" s="12">
        <v>150</v>
      </c>
      <c r="G135" s="12">
        <v>10</v>
      </c>
      <c r="H135" s="12">
        <v>200</v>
      </c>
      <c r="I135" s="36"/>
      <c r="J135" s="36"/>
      <c r="K135" s="36"/>
      <c r="L135" s="36"/>
      <c r="M135" s="36"/>
      <c r="N135" s="13"/>
      <c r="O135" s="12">
        <f t="shared" si="18"/>
        <v>0</v>
      </c>
      <c r="P135" s="12">
        <f t="shared" si="19"/>
        <v>0</v>
      </c>
      <c r="Q135" s="14"/>
      <c r="R135" s="15">
        <v>0.04</v>
      </c>
      <c r="S135" s="15">
        <f t="shared" si="20"/>
        <v>0</v>
      </c>
    </row>
    <row r="136" spans="1:21" x14ac:dyDescent="0.2">
      <c r="A136" s="11" t="s">
        <v>125</v>
      </c>
      <c r="B136" s="11" t="s">
        <v>126</v>
      </c>
      <c r="C136" s="11" t="s">
        <v>125</v>
      </c>
      <c r="D136" s="11" t="s">
        <v>275</v>
      </c>
      <c r="E136" s="12">
        <v>25</v>
      </c>
      <c r="F136" s="12">
        <v>300</v>
      </c>
      <c r="G136" s="12">
        <v>10</v>
      </c>
      <c r="H136" s="12">
        <v>100</v>
      </c>
      <c r="I136" s="36"/>
      <c r="J136" s="36"/>
      <c r="K136" s="36"/>
      <c r="L136" s="36"/>
      <c r="M136" s="36"/>
      <c r="N136" s="13"/>
      <c r="O136" s="12">
        <f t="shared" si="18"/>
        <v>0</v>
      </c>
      <c r="P136" s="12">
        <f t="shared" si="19"/>
        <v>0</v>
      </c>
      <c r="Q136" s="14"/>
      <c r="R136" s="15">
        <v>0.04</v>
      </c>
      <c r="S136" s="15">
        <f t="shared" si="20"/>
        <v>0</v>
      </c>
    </row>
    <row r="137" spans="1:21" x14ac:dyDescent="0.2">
      <c r="A137" s="36" t="s">
        <v>127</v>
      </c>
      <c r="B137" s="36" t="s">
        <v>126</v>
      </c>
      <c r="C137" s="36">
        <v>90445300</v>
      </c>
      <c r="D137" s="36" t="s">
        <v>277</v>
      </c>
      <c r="E137" s="12" t="s">
        <v>63</v>
      </c>
      <c r="F137" s="12">
        <v>300</v>
      </c>
      <c r="G137" s="12">
        <v>10</v>
      </c>
      <c r="H137" s="12">
        <v>100</v>
      </c>
      <c r="I137" s="36">
        <v>100</v>
      </c>
      <c r="J137" s="36"/>
      <c r="K137" s="36">
        <v>200</v>
      </c>
      <c r="L137" s="36">
        <v>300</v>
      </c>
      <c r="M137" s="36"/>
      <c r="N137" s="13"/>
      <c r="O137" s="12">
        <f t="shared" si="18"/>
        <v>600</v>
      </c>
      <c r="P137" s="12">
        <f t="shared" si="19"/>
        <v>6</v>
      </c>
      <c r="Q137" s="14"/>
      <c r="R137" s="15">
        <v>0.04</v>
      </c>
      <c r="S137" s="15">
        <f t="shared" si="20"/>
        <v>0.24</v>
      </c>
    </row>
    <row r="138" spans="1:21" x14ac:dyDescent="0.2">
      <c r="A138" s="11" t="s">
        <v>128</v>
      </c>
      <c r="B138" s="11" t="s">
        <v>129</v>
      </c>
      <c r="C138" s="11" t="s">
        <v>128</v>
      </c>
      <c r="D138" s="11" t="s">
        <v>275</v>
      </c>
      <c r="E138" s="12">
        <v>25</v>
      </c>
      <c r="F138" s="12">
        <v>450</v>
      </c>
      <c r="G138" s="12">
        <v>10</v>
      </c>
      <c r="H138" s="12">
        <v>100</v>
      </c>
      <c r="I138" s="36"/>
      <c r="J138" s="36"/>
      <c r="K138" s="36"/>
      <c r="L138" s="36">
        <v>300</v>
      </c>
      <c r="M138" s="36"/>
      <c r="N138" s="13"/>
      <c r="O138" s="12">
        <f t="shared" si="18"/>
        <v>300</v>
      </c>
      <c r="P138" s="12">
        <f t="shared" si="19"/>
        <v>3</v>
      </c>
      <c r="Q138" s="14"/>
      <c r="R138" s="15">
        <v>0.06</v>
      </c>
      <c r="S138" s="15">
        <f t="shared" si="20"/>
        <v>0.18</v>
      </c>
    </row>
    <row r="139" spans="1:21" x14ac:dyDescent="0.2">
      <c r="A139" s="36" t="s">
        <v>190</v>
      </c>
      <c r="B139" s="36" t="s">
        <v>129</v>
      </c>
      <c r="C139" s="36">
        <v>90445400</v>
      </c>
      <c r="D139" s="36" t="s">
        <v>277</v>
      </c>
      <c r="E139" s="12" t="s">
        <v>63</v>
      </c>
      <c r="F139" s="12">
        <v>450</v>
      </c>
      <c r="G139" s="12">
        <v>10</v>
      </c>
      <c r="H139" s="12">
        <v>100</v>
      </c>
      <c r="I139" s="36"/>
      <c r="J139" s="36"/>
      <c r="K139" s="36"/>
      <c r="L139" s="36">
        <v>300</v>
      </c>
      <c r="M139" s="36">
        <v>300</v>
      </c>
      <c r="N139" s="13"/>
      <c r="O139" s="12">
        <f t="shared" si="18"/>
        <v>600</v>
      </c>
      <c r="P139" s="12">
        <f t="shared" si="19"/>
        <v>6</v>
      </c>
      <c r="Q139" s="14"/>
      <c r="R139" s="15">
        <v>0.06</v>
      </c>
      <c r="S139" s="15">
        <f t="shared" si="20"/>
        <v>0.36</v>
      </c>
    </row>
    <row r="140" spans="1:21" x14ac:dyDescent="0.2">
      <c r="A140" s="11" t="s">
        <v>130</v>
      </c>
      <c r="B140" s="11" t="s">
        <v>131</v>
      </c>
      <c r="C140" s="11" t="s">
        <v>130</v>
      </c>
      <c r="D140" s="11" t="s">
        <v>275</v>
      </c>
      <c r="E140" s="12">
        <v>25</v>
      </c>
      <c r="F140" s="12">
        <v>600</v>
      </c>
      <c r="G140" s="12">
        <v>10</v>
      </c>
      <c r="H140" s="12">
        <v>50</v>
      </c>
      <c r="I140" s="36"/>
      <c r="J140" s="36"/>
      <c r="K140" s="36"/>
      <c r="L140" s="36"/>
      <c r="M140" s="36"/>
      <c r="N140" s="13"/>
      <c r="O140" s="12">
        <f t="shared" si="18"/>
        <v>0</v>
      </c>
      <c r="P140" s="12">
        <f t="shared" si="19"/>
        <v>0</v>
      </c>
      <c r="Q140" s="14"/>
      <c r="R140" s="15">
        <v>0.04</v>
      </c>
      <c r="S140" s="15">
        <f t="shared" si="20"/>
        <v>0</v>
      </c>
    </row>
    <row r="141" spans="1:21" x14ac:dyDescent="0.2">
      <c r="A141" s="36" t="s">
        <v>211</v>
      </c>
      <c r="B141" s="36" t="s">
        <v>131</v>
      </c>
      <c r="C141" s="36">
        <v>90445600</v>
      </c>
      <c r="D141" s="36" t="s">
        <v>277</v>
      </c>
      <c r="E141" s="12">
        <v>25</v>
      </c>
      <c r="F141" s="12">
        <v>600</v>
      </c>
      <c r="G141" s="12">
        <v>10</v>
      </c>
      <c r="H141" s="12">
        <v>50</v>
      </c>
      <c r="I141" s="36"/>
      <c r="J141" s="36"/>
      <c r="K141" s="36"/>
      <c r="L141" s="36"/>
      <c r="M141" s="36"/>
      <c r="N141" s="13"/>
      <c r="O141" s="12">
        <f t="shared" si="18"/>
        <v>0</v>
      </c>
      <c r="P141" s="12">
        <f t="shared" si="19"/>
        <v>0</v>
      </c>
      <c r="Q141" s="14"/>
      <c r="R141" s="15">
        <v>0.04</v>
      </c>
      <c r="S141" s="15">
        <f t="shared" si="20"/>
        <v>0</v>
      </c>
    </row>
    <row r="142" spans="1:21" x14ac:dyDescent="0.2">
      <c r="A142" s="11" t="s">
        <v>162</v>
      </c>
      <c r="B142" s="11" t="s">
        <v>163</v>
      </c>
      <c r="C142" s="11" t="s">
        <v>162</v>
      </c>
      <c r="D142" s="11" t="s">
        <v>275</v>
      </c>
      <c r="E142" s="12">
        <v>25</v>
      </c>
      <c r="F142" s="12">
        <v>750</v>
      </c>
      <c r="G142" s="12">
        <v>10</v>
      </c>
      <c r="H142" s="12">
        <v>50</v>
      </c>
      <c r="I142" s="36"/>
      <c r="J142" s="36"/>
      <c r="K142" s="36"/>
      <c r="L142" s="36"/>
      <c r="M142" s="36"/>
      <c r="N142" s="13"/>
      <c r="O142" s="12">
        <f t="shared" si="18"/>
        <v>0</v>
      </c>
      <c r="P142" s="12">
        <f t="shared" si="19"/>
        <v>0</v>
      </c>
      <c r="Q142" s="14"/>
      <c r="R142" s="15">
        <v>0.04</v>
      </c>
      <c r="S142" s="15">
        <f t="shared" si="20"/>
        <v>0</v>
      </c>
    </row>
    <row r="143" spans="1:21" x14ac:dyDescent="0.2">
      <c r="A143" s="36" t="s">
        <v>218</v>
      </c>
      <c r="B143" s="36" t="s">
        <v>163</v>
      </c>
      <c r="C143" s="31" t="s">
        <v>219</v>
      </c>
      <c r="D143" s="36" t="s">
        <v>277</v>
      </c>
      <c r="E143" s="12">
        <v>25</v>
      </c>
      <c r="F143" s="12">
        <v>750</v>
      </c>
      <c r="G143" s="12">
        <v>10</v>
      </c>
      <c r="H143" s="12">
        <v>50</v>
      </c>
      <c r="I143" s="36"/>
      <c r="J143" s="36"/>
      <c r="K143" s="36"/>
      <c r="L143" s="36"/>
      <c r="M143" s="36"/>
      <c r="N143" s="13"/>
      <c r="O143" s="12">
        <f t="shared" si="18"/>
        <v>0</v>
      </c>
      <c r="P143" s="12">
        <f t="shared" si="19"/>
        <v>0</v>
      </c>
      <c r="Q143" s="14"/>
      <c r="R143" s="15">
        <v>0.04</v>
      </c>
      <c r="S143" s="15">
        <f t="shared" si="20"/>
        <v>0</v>
      </c>
    </row>
    <row r="144" spans="1:21" x14ac:dyDescent="0.2">
      <c r="A144" s="11" t="s">
        <v>132</v>
      </c>
      <c r="B144" s="11" t="s">
        <v>133</v>
      </c>
      <c r="C144" s="11" t="s">
        <v>132</v>
      </c>
      <c r="D144" s="11" t="s">
        <v>275</v>
      </c>
      <c r="E144" s="12">
        <v>25</v>
      </c>
      <c r="F144" s="12">
        <v>900</v>
      </c>
      <c r="G144" s="12">
        <v>10</v>
      </c>
      <c r="H144" s="12">
        <v>50</v>
      </c>
      <c r="I144" s="36"/>
      <c r="J144" s="36"/>
      <c r="K144" s="36"/>
      <c r="L144" s="36"/>
      <c r="M144" s="36"/>
      <c r="N144" s="13"/>
      <c r="O144" s="12">
        <f t="shared" si="18"/>
        <v>0</v>
      </c>
      <c r="P144" s="12">
        <f t="shared" si="19"/>
        <v>0</v>
      </c>
      <c r="Q144" s="14"/>
      <c r="R144" s="15">
        <v>0.06</v>
      </c>
      <c r="S144" s="15">
        <f t="shared" si="20"/>
        <v>0</v>
      </c>
    </row>
    <row r="145" spans="1:21" x14ac:dyDescent="0.2">
      <c r="A145" s="36" t="s">
        <v>264</v>
      </c>
      <c r="B145" s="36" t="s">
        <v>133</v>
      </c>
      <c r="C145" s="31" t="s">
        <v>265</v>
      </c>
      <c r="D145" s="36" t="s">
        <v>277</v>
      </c>
      <c r="E145" s="12">
        <v>25</v>
      </c>
      <c r="F145" s="12">
        <v>900</v>
      </c>
      <c r="G145" s="12">
        <v>10</v>
      </c>
      <c r="H145" s="12">
        <v>50</v>
      </c>
      <c r="I145" s="36"/>
      <c r="J145" s="36"/>
      <c r="K145" s="36"/>
      <c r="L145" s="36"/>
      <c r="M145" s="36"/>
      <c r="N145" s="13"/>
      <c r="O145" s="12">
        <f t="shared" si="18"/>
        <v>0</v>
      </c>
      <c r="P145" s="12">
        <f t="shared" si="19"/>
        <v>0</v>
      </c>
      <c r="Q145" s="14"/>
      <c r="R145" s="15">
        <v>0.06</v>
      </c>
      <c r="S145" s="15">
        <f t="shared" si="20"/>
        <v>0</v>
      </c>
    </row>
    <row r="146" spans="1:21" x14ac:dyDescent="0.2">
      <c r="A146" s="11" t="s">
        <v>134</v>
      </c>
      <c r="B146" s="11" t="s">
        <v>135</v>
      </c>
      <c r="C146" s="11" t="s">
        <v>134</v>
      </c>
      <c r="D146" s="11" t="s">
        <v>275</v>
      </c>
      <c r="E146" s="12">
        <v>25</v>
      </c>
      <c r="F146" s="12">
        <v>1200</v>
      </c>
      <c r="G146" s="12">
        <v>10</v>
      </c>
      <c r="H146" s="12">
        <v>50</v>
      </c>
      <c r="I146" s="36"/>
      <c r="J146" s="36"/>
      <c r="K146" s="36">
        <v>500</v>
      </c>
      <c r="L146" s="36"/>
      <c r="M146" s="36">
        <v>200</v>
      </c>
      <c r="N146" s="13"/>
      <c r="O146" s="12">
        <f t="shared" si="18"/>
        <v>700</v>
      </c>
      <c r="P146" s="12">
        <f t="shared" si="19"/>
        <v>14</v>
      </c>
      <c r="Q146" s="14"/>
      <c r="R146" s="15">
        <v>0.08</v>
      </c>
      <c r="S146" s="15">
        <f t="shared" si="20"/>
        <v>1.1200000000000001</v>
      </c>
    </row>
    <row r="147" spans="1:21" x14ac:dyDescent="0.2">
      <c r="A147" s="11" t="s">
        <v>238</v>
      </c>
      <c r="B147" s="11" t="s">
        <v>239</v>
      </c>
      <c r="C147" s="11" t="s">
        <v>238</v>
      </c>
      <c r="D147" s="11" t="s">
        <v>275</v>
      </c>
      <c r="E147" s="12">
        <v>25</v>
      </c>
      <c r="F147" s="12">
        <v>1524</v>
      </c>
      <c r="G147" s="12">
        <v>10</v>
      </c>
      <c r="H147" s="12">
        <v>50</v>
      </c>
      <c r="I147" s="36"/>
      <c r="J147" s="36"/>
      <c r="K147" s="36"/>
      <c r="L147" s="36"/>
      <c r="M147" s="36"/>
      <c r="N147" s="13"/>
      <c r="O147" s="12">
        <f t="shared" si="18"/>
        <v>0</v>
      </c>
      <c r="P147" s="12">
        <f t="shared" si="19"/>
        <v>0</v>
      </c>
      <c r="Q147" s="14"/>
      <c r="R147" s="15">
        <v>0.08</v>
      </c>
      <c r="S147" s="15">
        <f t="shared" si="20"/>
        <v>0</v>
      </c>
    </row>
    <row r="148" spans="1:21" x14ac:dyDescent="0.2">
      <c r="A148" s="11" t="s">
        <v>164</v>
      </c>
      <c r="B148" s="11" t="s">
        <v>165</v>
      </c>
      <c r="C148" s="11" t="s">
        <v>164</v>
      </c>
      <c r="D148" s="11" t="s">
        <v>275</v>
      </c>
      <c r="E148" s="12">
        <v>25</v>
      </c>
      <c r="F148" s="12">
        <v>1800</v>
      </c>
      <c r="G148" s="12">
        <v>10</v>
      </c>
      <c r="H148" s="12">
        <v>50</v>
      </c>
      <c r="I148" s="36"/>
      <c r="J148" s="36"/>
      <c r="K148" s="36"/>
      <c r="L148" s="36"/>
      <c r="M148" s="36"/>
      <c r="N148" s="13"/>
      <c r="O148" s="12">
        <f t="shared" si="18"/>
        <v>0</v>
      </c>
      <c r="P148" s="12">
        <f t="shared" si="19"/>
        <v>0</v>
      </c>
      <c r="Q148" s="14"/>
      <c r="R148" s="15">
        <v>0.12</v>
      </c>
      <c r="S148" s="15">
        <f t="shared" si="20"/>
        <v>0</v>
      </c>
    </row>
    <row r="149" spans="1:21" x14ac:dyDescent="0.2">
      <c r="A149" s="36" t="s">
        <v>227</v>
      </c>
      <c r="B149" s="36" t="s">
        <v>165</v>
      </c>
      <c r="C149" s="36">
        <v>90445900</v>
      </c>
      <c r="D149" s="36" t="s">
        <v>277</v>
      </c>
      <c r="E149" s="12">
        <v>25</v>
      </c>
      <c r="F149" s="12">
        <v>1800</v>
      </c>
      <c r="G149" s="12">
        <v>10</v>
      </c>
      <c r="H149" s="12">
        <v>50</v>
      </c>
      <c r="I149" s="36"/>
      <c r="J149" s="36"/>
      <c r="K149" s="36"/>
      <c r="L149" s="36"/>
      <c r="M149" s="36"/>
      <c r="N149" s="13"/>
      <c r="O149" s="12">
        <f t="shared" si="18"/>
        <v>0</v>
      </c>
      <c r="P149" s="12">
        <f t="shared" si="19"/>
        <v>0</v>
      </c>
      <c r="Q149" s="14"/>
      <c r="R149" s="15">
        <v>0.12</v>
      </c>
      <c r="S149" s="15">
        <f t="shared" si="20"/>
        <v>0</v>
      </c>
      <c r="T149" s="43"/>
    </row>
    <row r="150" spans="1:21" x14ac:dyDescent="0.2">
      <c r="A150" s="36" t="s">
        <v>301</v>
      </c>
      <c r="B150" s="36" t="s">
        <v>302</v>
      </c>
      <c r="C150" s="36">
        <v>90446000</v>
      </c>
      <c r="D150" s="36" t="s">
        <v>277</v>
      </c>
      <c r="E150" s="12">
        <v>25</v>
      </c>
      <c r="F150" s="12">
        <v>2400</v>
      </c>
      <c r="G150" s="12">
        <v>10</v>
      </c>
      <c r="H150" s="12">
        <v>50</v>
      </c>
      <c r="I150" s="36"/>
      <c r="J150" s="36"/>
      <c r="K150" s="36"/>
      <c r="L150" s="36"/>
      <c r="M150" s="36"/>
      <c r="N150" s="13"/>
      <c r="O150" s="12">
        <f t="shared" si="18"/>
        <v>0</v>
      </c>
      <c r="P150" s="12">
        <f t="shared" si="19"/>
        <v>0</v>
      </c>
      <c r="Q150" s="14"/>
      <c r="R150" s="15">
        <v>0.12</v>
      </c>
      <c r="S150" s="15">
        <f t="shared" si="20"/>
        <v>0</v>
      </c>
      <c r="T150" s="43">
        <f>SUM(S134:S150)</f>
        <v>1.9000000000000001</v>
      </c>
      <c r="U150" s="3">
        <f>T150*100/$T$151</f>
        <v>1.7221064080485813</v>
      </c>
    </row>
    <row r="151" spans="1:21" x14ac:dyDescent="0.2">
      <c r="A151" s="313"/>
      <c r="B151" s="313"/>
      <c r="C151" s="313"/>
      <c r="D151" s="313"/>
      <c r="E151" s="313"/>
      <c r="F151" s="313"/>
      <c r="G151" s="313"/>
      <c r="H151" s="314"/>
      <c r="I151" s="36">
        <f>SUBTOTAL(9,I5:I150)</f>
        <v>9010</v>
      </c>
      <c r="J151" s="36">
        <f t="shared" ref="J151" si="21">SUBTOTAL(9,J5:J150)</f>
        <v>39100</v>
      </c>
      <c r="K151" s="36">
        <f>SUBTOTAL(9,K5:K150)</f>
        <v>56165</v>
      </c>
      <c r="L151" s="36">
        <f t="shared" ref="L151:N151" si="22">SUBTOTAL(9,L5:L150)</f>
        <v>54700</v>
      </c>
      <c r="M151" s="36">
        <f t="shared" si="22"/>
        <v>36000</v>
      </c>
      <c r="N151" s="36">
        <f t="shared" si="22"/>
        <v>0</v>
      </c>
      <c r="O151" s="36">
        <f>SUBTOTAL(9,O5:O150)</f>
        <v>194975</v>
      </c>
      <c r="P151" s="36">
        <f>SUBTOTAL(9,P5:P150)</f>
        <v>1960</v>
      </c>
      <c r="Q151" s="32"/>
      <c r="R151" s="12"/>
      <c r="S151" s="36">
        <f>SUBTOTAL(9,S5:S150)</f>
        <v>110.33000000000008</v>
      </c>
      <c r="T151" s="3">
        <f>SUM(T5:T150)</f>
        <v>110.33000000000001</v>
      </c>
      <c r="U151" s="3">
        <f>SUM(U5:U150)</f>
        <v>99.999999999999986</v>
      </c>
    </row>
    <row r="152" spans="1:21" x14ac:dyDescent="0.2">
      <c r="A152" s="312"/>
      <c r="B152" s="313"/>
      <c r="C152" s="313"/>
      <c r="D152" s="313"/>
      <c r="E152" s="313"/>
      <c r="F152" s="313"/>
      <c r="G152" s="313"/>
      <c r="H152" s="314"/>
      <c r="I152" s="36">
        <v>111</v>
      </c>
      <c r="J152" s="36">
        <v>356</v>
      </c>
      <c r="K152" s="36">
        <v>500</v>
      </c>
      <c r="L152" s="36">
        <v>576</v>
      </c>
      <c r="M152" s="36">
        <v>417</v>
      </c>
      <c r="N152" s="36"/>
      <c r="O152" s="36"/>
      <c r="P152" s="36">
        <f>SUM(I152:N152)</f>
        <v>1960</v>
      </c>
      <c r="S152" s="3">
        <f>S151/30</f>
        <v>3.6776666666666693</v>
      </c>
    </row>
    <row r="153" spans="1:21" x14ac:dyDescent="0.2">
      <c r="A153" s="312"/>
      <c r="B153" s="313"/>
      <c r="C153" s="313"/>
      <c r="D153" s="313"/>
      <c r="E153" s="313"/>
      <c r="F153" s="313"/>
      <c r="G153" s="313"/>
      <c r="H153" s="314"/>
      <c r="I153" s="36">
        <v>7.32</v>
      </c>
      <c r="J153" s="36">
        <v>17.88</v>
      </c>
      <c r="K153" s="36">
        <v>30.03</v>
      </c>
      <c r="L153" s="36">
        <v>30.8</v>
      </c>
      <c r="M153" s="36">
        <v>24.3</v>
      </c>
      <c r="N153" s="36"/>
      <c r="O153" s="36"/>
      <c r="P153" s="33">
        <f>SUM(I153:N153)</f>
        <v>110.33</v>
      </c>
    </row>
    <row r="154" spans="1:21" x14ac:dyDescent="0.2">
      <c r="A154" s="34"/>
      <c r="B154" s="34"/>
      <c r="C154" s="34"/>
      <c r="D154" s="34"/>
      <c r="E154" s="34"/>
      <c r="F154" s="34"/>
      <c r="G154" s="34"/>
      <c r="H154" s="34"/>
    </row>
    <row r="155" spans="1:21" x14ac:dyDescent="0.2">
      <c r="A155" s="28" t="s">
        <v>136</v>
      </c>
      <c r="B155" s="28" t="s">
        <v>136</v>
      </c>
      <c r="C155" s="30"/>
      <c r="D155" s="30"/>
      <c r="E155" s="8" t="s">
        <v>10</v>
      </c>
      <c r="F155" s="8" t="s">
        <v>137</v>
      </c>
      <c r="G155" s="300" t="s">
        <v>138</v>
      </c>
      <c r="H155" s="301"/>
      <c r="I155" s="20"/>
      <c r="J155" s="20"/>
      <c r="K155" s="20"/>
      <c r="L155" s="20"/>
      <c r="M155" s="20"/>
      <c r="N155" s="20"/>
      <c r="O155" s="12"/>
      <c r="P155" s="12"/>
      <c r="Q155" s="35"/>
      <c r="R155" s="12"/>
      <c r="S155" s="15"/>
    </row>
    <row r="156" spans="1:21" x14ac:dyDescent="0.2">
      <c r="A156" s="36"/>
      <c r="B156" s="36"/>
      <c r="C156" s="36"/>
      <c r="D156" s="36"/>
      <c r="E156" s="8"/>
      <c r="F156" s="8"/>
      <c r="G156" s="8" t="s">
        <v>139</v>
      </c>
      <c r="H156" s="8" t="s">
        <v>140</v>
      </c>
      <c r="I156" s="8" t="s">
        <v>140</v>
      </c>
      <c r="J156" s="8" t="s">
        <v>140</v>
      </c>
      <c r="K156" s="8" t="s">
        <v>140</v>
      </c>
      <c r="L156" s="8" t="s">
        <v>140</v>
      </c>
      <c r="M156" s="8" t="s">
        <v>140</v>
      </c>
      <c r="N156" s="8" t="s">
        <v>140</v>
      </c>
      <c r="O156" s="36" t="s">
        <v>140</v>
      </c>
      <c r="P156" s="36" t="s">
        <v>12</v>
      </c>
      <c r="Q156" s="37" t="s">
        <v>141</v>
      </c>
      <c r="R156" s="12"/>
      <c r="S156" s="15"/>
    </row>
    <row r="157" spans="1:21" x14ac:dyDescent="0.2">
      <c r="A157" s="38" t="s">
        <v>142</v>
      </c>
      <c r="B157" s="38" t="s">
        <v>143</v>
      </c>
      <c r="C157" s="38" t="s">
        <v>142</v>
      </c>
      <c r="D157" s="38" t="s">
        <v>142</v>
      </c>
      <c r="E157" s="12">
        <v>13</v>
      </c>
      <c r="F157" s="12">
        <v>25</v>
      </c>
      <c r="G157" s="12">
        <v>5</v>
      </c>
      <c r="H157" s="12">
        <v>125</v>
      </c>
      <c r="I157" s="12"/>
      <c r="J157" s="12"/>
      <c r="K157" s="12"/>
      <c r="L157" s="12"/>
      <c r="M157" s="12"/>
      <c r="N157" s="12"/>
      <c r="O157" s="12">
        <f>SUM(I157:N157)</f>
        <v>0</v>
      </c>
      <c r="P157" s="12">
        <f>$O157/$H157</f>
        <v>0</v>
      </c>
      <c r="Q157" s="39">
        <f>O157/F157</f>
        <v>0</v>
      </c>
      <c r="R157" s="15">
        <v>0.09</v>
      </c>
      <c r="S157" s="15">
        <f>$P157*$R157</f>
        <v>0</v>
      </c>
    </row>
    <row r="158" spans="1:21" x14ac:dyDescent="0.2">
      <c r="A158" s="38" t="s">
        <v>144</v>
      </c>
      <c r="B158" s="38" t="s">
        <v>145</v>
      </c>
      <c r="C158" s="38" t="s">
        <v>144</v>
      </c>
      <c r="D158" s="38" t="s">
        <v>144</v>
      </c>
      <c r="E158" s="12">
        <v>19</v>
      </c>
      <c r="F158" s="12">
        <v>25</v>
      </c>
      <c r="G158" s="12">
        <v>5</v>
      </c>
      <c r="H158" s="12">
        <v>125</v>
      </c>
      <c r="I158" s="12"/>
      <c r="J158" s="12"/>
      <c r="K158" s="12"/>
      <c r="L158" s="12"/>
      <c r="M158" s="12"/>
      <c r="N158" s="12"/>
      <c r="O158" s="12">
        <f>SUM(I158:N158)</f>
        <v>0</v>
      </c>
      <c r="P158" s="12">
        <f>$O158/$H158</f>
        <v>0</v>
      </c>
      <c r="Q158" s="39">
        <f>O158/F158</f>
        <v>0</v>
      </c>
      <c r="R158" s="15">
        <v>0.15</v>
      </c>
      <c r="S158" s="15">
        <f>$P158*$R158</f>
        <v>0</v>
      </c>
    </row>
    <row r="159" spans="1:21" x14ac:dyDescent="0.2">
      <c r="B159" s="3"/>
      <c r="I159" s="36">
        <f t="shared" ref="I159:N159" si="23">SUM(I157:I158)</f>
        <v>0</v>
      </c>
      <c r="J159" s="36">
        <f t="shared" si="23"/>
        <v>0</v>
      </c>
      <c r="K159" s="36">
        <f t="shared" si="23"/>
        <v>0</v>
      </c>
      <c r="L159" s="36">
        <f t="shared" si="23"/>
        <v>0</v>
      </c>
      <c r="M159" s="36">
        <f t="shared" si="23"/>
        <v>0</v>
      </c>
      <c r="N159" s="36">
        <f t="shared" si="23"/>
        <v>0</v>
      </c>
      <c r="O159" s="36">
        <f>SUBTOTAL(9,O157:O158)</f>
        <v>0</v>
      </c>
      <c r="P159" s="36">
        <f>SUBTOTAL(9,P157:P158)</f>
        <v>0</v>
      </c>
      <c r="Q159" s="37">
        <f>SUBTOTAL(9,Q157:Q158)</f>
        <v>0</v>
      </c>
      <c r="R159" s="12"/>
      <c r="S159" s="33">
        <f>SUBTOTAL(9,S157:S158)</f>
        <v>0</v>
      </c>
    </row>
    <row r="160" spans="1:21" x14ac:dyDescent="0.2">
      <c r="B160" s="3"/>
      <c r="I160" s="40"/>
      <c r="J160" s="40"/>
      <c r="K160" s="40"/>
      <c r="L160" s="40"/>
      <c r="M160" s="40"/>
      <c r="N160" s="40"/>
      <c r="O160" s="36">
        <v>0</v>
      </c>
      <c r="P160" s="36">
        <v>0</v>
      </c>
      <c r="Q160" s="35"/>
      <c r="R160" s="12"/>
      <c r="S160" s="33">
        <v>0</v>
      </c>
    </row>
  </sheetData>
  <autoFilter ref="D3:D153"/>
  <mergeCells count="10">
    <mergeCell ref="A151:H151"/>
    <mergeCell ref="A152:H152"/>
    <mergeCell ref="A153:H153"/>
    <mergeCell ref="G155:H155"/>
    <mergeCell ref="A1:D1"/>
    <mergeCell ref="A2:S2"/>
    <mergeCell ref="G3:H3"/>
    <mergeCell ref="O3:P3"/>
    <mergeCell ref="R3:S3"/>
    <mergeCell ref="A117:B117"/>
  </mergeCells>
  <conditionalFormatting sqref="O5:O150">
    <cfRule type="cellIs" dxfId="5" priority="2" operator="greaterThan">
      <formula>10000</formula>
    </cfRule>
  </conditionalFormatting>
  <conditionalFormatting sqref="O118:O150">
    <cfRule type="cellIs" dxfId="4" priority="7" operator="greaterThan">
      <formula>2000</formula>
    </cfRule>
  </conditionalFormatting>
  <conditionalFormatting sqref="S5:S116">
    <cfRule type="cellIs" dxfId="3" priority="1" operator="greaterThan">
      <formula>10</formula>
    </cfRule>
  </conditionalFormatting>
  <pageMargins left="0.25" right="0.25" top="0.75" bottom="0.75" header="0.3" footer="0.3"/>
  <pageSetup paperSize="9" scale="73" fitToHeight="0" orientation="landscape" r:id="rId1"/>
  <headerFooter alignWithMargins="0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4">
    <tabColor rgb="FFC00000"/>
  </sheetPr>
  <dimension ref="A1:X155"/>
  <sheetViews>
    <sheetView zoomScaleNormal="100" workbookViewId="0">
      <pane xSplit="4" ySplit="4" topLeftCell="E5" activePane="bottomRight" state="frozen"/>
      <selection pane="topRight" activeCell="D1" sqref="D1"/>
      <selection pane="bottomLeft" activeCell="A4" sqref="A4"/>
      <selection pane="bottomRight" activeCell="E5" sqref="E5"/>
    </sheetView>
  </sheetViews>
  <sheetFormatPr defaultColWidth="9.140625" defaultRowHeight="12.75" x14ac:dyDescent="0.2"/>
  <cols>
    <col min="1" max="1" width="12.5703125" style="3" customWidth="1"/>
    <col min="2" max="2" width="14" style="41" customWidth="1"/>
    <col min="3" max="3" width="14" style="3" bestFit="1" customWidth="1"/>
    <col min="4" max="4" width="12.28515625" style="3" bestFit="1" customWidth="1"/>
    <col min="5" max="5" width="7.85546875" style="3" customWidth="1"/>
    <col min="6" max="6" width="8.5703125" style="3" customWidth="1"/>
    <col min="7" max="7" width="6.140625" style="3" customWidth="1"/>
    <col min="8" max="8" width="6.42578125" style="3" customWidth="1"/>
    <col min="9" max="15" width="10.140625" style="3" customWidth="1"/>
    <col min="16" max="16" width="8.28515625" style="3" customWidth="1"/>
    <col min="17" max="17" width="10.7109375" style="3" bestFit="1" customWidth="1"/>
    <col min="18" max="18" width="8.28515625" style="3" bestFit="1" customWidth="1"/>
    <col min="19" max="20" width="9.42578125" style="3" customWidth="1"/>
    <col min="21" max="21" width="9.28515625" style="3" customWidth="1"/>
    <col min="22" max="16384" width="9.140625" style="3"/>
  </cols>
  <sheetData>
    <row r="1" spans="1:24" x14ac:dyDescent="0.2">
      <c r="A1" s="315" t="s">
        <v>281</v>
      </c>
      <c r="B1" s="315"/>
      <c r="C1" s="315"/>
      <c r="D1" s="315"/>
      <c r="I1" s="8" t="s">
        <v>282</v>
      </c>
      <c r="J1" s="46" t="s">
        <v>284</v>
      </c>
    </row>
    <row r="2" spans="1:24" x14ac:dyDescent="0.2">
      <c r="A2" s="318" t="s">
        <v>285</v>
      </c>
      <c r="B2" s="320"/>
      <c r="C2" s="320"/>
      <c r="D2" s="320"/>
      <c r="E2" s="320"/>
      <c r="F2" s="320"/>
      <c r="G2" s="320"/>
      <c r="H2" s="320"/>
      <c r="I2" s="320"/>
      <c r="J2" s="320"/>
      <c r="K2" s="320"/>
      <c r="L2" s="320"/>
      <c r="M2" s="320"/>
      <c r="N2" s="320"/>
      <c r="O2" s="320"/>
      <c r="P2" s="320"/>
      <c r="Q2" s="320"/>
      <c r="R2" s="320"/>
      <c r="S2" s="320"/>
      <c r="T2" s="320"/>
      <c r="U2" s="319"/>
    </row>
    <row r="3" spans="1:24" x14ac:dyDescent="0.2">
      <c r="A3" s="4" t="s">
        <v>0</v>
      </c>
      <c r="B3" s="4" t="s">
        <v>1</v>
      </c>
      <c r="C3" s="4" t="s">
        <v>2</v>
      </c>
      <c r="D3" s="4" t="s">
        <v>274</v>
      </c>
      <c r="E3" s="4" t="s">
        <v>3</v>
      </c>
      <c r="F3" s="4" t="s">
        <v>4</v>
      </c>
      <c r="G3" s="300" t="s">
        <v>5</v>
      </c>
      <c r="H3" s="301"/>
      <c r="I3" s="44">
        <v>21724</v>
      </c>
      <c r="J3" s="44">
        <v>21772</v>
      </c>
      <c r="K3" s="5">
        <v>21938</v>
      </c>
      <c r="L3" s="5">
        <v>22000</v>
      </c>
      <c r="M3" s="5">
        <v>22115</v>
      </c>
      <c r="N3" s="5">
        <v>22225</v>
      </c>
      <c r="O3" s="5"/>
      <c r="P3" s="5"/>
      <c r="Q3" s="300" t="s">
        <v>6</v>
      </c>
      <c r="R3" s="301"/>
      <c r="S3" s="6"/>
      <c r="T3" s="300" t="s">
        <v>7</v>
      </c>
      <c r="U3" s="301"/>
    </row>
    <row r="4" spans="1:24" x14ac:dyDescent="0.2">
      <c r="A4" s="37" t="s">
        <v>8</v>
      </c>
      <c r="B4" s="37"/>
      <c r="C4" s="49"/>
      <c r="D4" s="49"/>
      <c r="E4" s="7" t="s">
        <v>9</v>
      </c>
      <c r="F4" s="36" t="s">
        <v>10</v>
      </c>
      <c r="G4" s="8" t="s">
        <v>11</v>
      </c>
      <c r="H4" s="8" t="s">
        <v>12</v>
      </c>
      <c r="I4" s="36" t="s">
        <v>271</v>
      </c>
      <c r="J4" s="36" t="s">
        <v>272</v>
      </c>
      <c r="K4" s="36" t="s">
        <v>273</v>
      </c>
      <c r="L4" s="36" t="s">
        <v>278</v>
      </c>
      <c r="M4" s="36" t="s">
        <v>279</v>
      </c>
      <c r="N4" s="36" t="s">
        <v>283</v>
      </c>
      <c r="O4" s="36"/>
      <c r="P4" s="36"/>
      <c r="Q4" s="8" t="s">
        <v>13</v>
      </c>
      <c r="R4" s="8" t="s">
        <v>12</v>
      </c>
      <c r="S4" s="9"/>
      <c r="T4" s="10" t="s">
        <v>14</v>
      </c>
      <c r="U4" s="10" t="s">
        <v>15</v>
      </c>
    </row>
    <row r="5" spans="1:24" x14ac:dyDescent="0.2">
      <c r="A5" s="11" t="s">
        <v>146</v>
      </c>
      <c r="B5" s="11" t="s">
        <v>147</v>
      </c>
      <c r="C5" s="11" t="s">
        <v>146</v>
      </c>
      <c r="D5" s="11" t="s">
        <v>275</v>
      </c>
      <c r="E5" s="12">
        <v>15</v>
      </c>
      <c r="F5" s="12">
        <v>1800</v>
      </c>
      <c r="G5" s="12">
        <v>10</v>
      </c>
      <c r="H5" s="12">
        <v>50</v>
      </c>
      <c r="I5" s="47"/>
      <c r="J5" s="47">
        <v>300</v>
      </c>
      <c r="K5" s="47">
        <v>200</v>
      </c>
      <c r="L5" s="47"/>
      <c r="M5" s="47">
        <v>200</v>
      </c>
      <c r="N5" s="47">
        <v>100</v>
      </c>
      <c r="O5" s="47"/>
      <c r="P5" s="13"/>
      <c r="Q5" s="12">
        <f t="shared" ref="Q5:Q20" si="0">SUM(I5:P5)</f>
        <v>800</v>
      </c>
      <c r="R5" s="12">
        <f t="shared" ref="R5:R20" si="1">$Q5/$H5</f>
        <v>16</v>
      </c>
      <c r="S5" s="14"/>
      <c r="T5" s="15">
        <v>0.06</v>
      </c>
      <c r="U5" s="15">
        <f t="shared" ref="U5:U20" si="2">$R5*$T5</f>
        <v>0.96</v>
      </c>
    </row>
    <row r="6" spans="1:24" x14ac:dyDescent="0.2">
      <c r="A6" s="16" t="s">
        <v>244</v>
      </c>
      <c r="B6" s="16" t="s">
        <v>147</v>
      </c>
      <c r="C6" s="16" t="s">
        <v>245</v>
      </c>
      <c r="D6" s="16" t="s">
        <v>276</v>
      </c>
      <c r="E6" s="12">
        <v>15</v>
      </c>
      <c r="F6" s="12">
        <v>1800</v>
      </c>
      <c r="G6" s="12">
        <v>10</v>
      </c>
      <c r="H6" s="12">
        <v>50</v>
      </c>
      <c r="I6" s="47"/>
      <c r="J6" s="47"/>
      <c r="K6" s="47"/>
      <c r="L6" s="47"/>
      <c r="M6" s="47"/>
      <c r="N6" s="47"/>
      <c r="O6" s="47"/>
      <c r="P6" s="13"/>
      <c r="Q6" s="12">
        <f t="shared" si="0"/>
        <v>0</v>
      </c>
      <c r="R6" s="12">
        <f t="shared" si="1"/>
        <v>0</v>
      </c>
      <c r="S6" s="14"/>
      <c r="T6" s="15">
        <v>0.06</v>
      </c>
      <c r="U6" s="15">
        <f t="shared" si="2"/>
        <v>0</v>
      </c>
    </row>
    <row r="7" spans="1:24" x14ac:dyDescent="0.2">
      <c r="A7" s="11" t="s">
        <v>148</v>
      </c>
      <c r="B7" s="11" t="s">
        <v>149</v>
      </c>
      <c r="C7" s="11" t="s">
        <v>148</v>
      </c>
      <c r="D7" s="11" t="s">
        <v>275</v>
      </c>
      <c r="E7" s="12">
        <v>15</v>
      </c>
      <c r="F7" s="12">
        <v>1524</v>
      </c>
      <c r="G7" s="12">
        <v>10</v>
      </c>
      <c r="H7" s="12">
        <v>50</v>
      </c>
      <c r="I7" s="47"/>
      <c r="J7" s="47">
        <v>100</v>
      </c>
      <c r="K7" s="47">
        <v>500</v>
      </c>
      <c r="L7" s="47">
        <v>500</v>
      </c>
      <c r="M7" s="47">
        <v>500</v>
      </c>
      <c r="N7" s="47">
        <v>500</v>
      </c>
      <c r="O7" s="47"/>
      <c r="P7" s="13"/>
      <c r="Q7" s="12">
        <f t="shared" si="0"/>
        <v>2100</v>
      </c>
      <c r="R7" s="12">
        <f t="shared" si="1"/>
        <v>42</v>
      </c>
      <c r="S7" s="14"/>
      <c r="T7" s="15">
        <v>0.05</v>
      </c>
      <c r="U7" s="15">
        <f t="shared" si="2"/>
        <v>2.1</v>
      </c>
    </row>
    <row r="8" spans="1:24" x14ac:dyDescent="0.2">
      <c r="A8" s="16" t="s">
        <v>246</v>
      </c>
      <c r="B8" s="16" t="s">
        <v>149</v>
      </c>
      <c r="C8" s="16" t="s">
        <v>247</v>
      </c>
      <c r="D8" s="16" t="s">
        <v>276</v>
      </c>
      <c r="E8" s="12">
        <v>15</v>
      </c>
      <c r="F8" s="12">
        <v>1500</v>
      </c>
      <c r="G8" s="12">
        <v>10</v>
      </c>
      <c r="H8" s="12">
        <v>50</v>
      </c>
      <c r="I8" s="47"/>
      <c r="J8" s="47"/>
      <c r="K8" s="47"/>
      <c r="L8" s="47"/>
      <c r="M8" s="47"/>
      <c r="N8" s="47"/>
      <c r="O8" s="47"/>
      <c r="P8" s="13"/>
      <c r="Q8" s="12">
        <f t="shared" si="0"/>
        <v>0</v>
      </c>
      <c r="R8" s="12">
        <f t="shared" si="1"/>
        <v>0</v>
      </c>
      <c r="S8" s="14"/>
      <c r="T8" s="15">
        <v>0.05</v>
      </c>
      <c r="U8" s="15">
        <f t="shared" si="2"/>
        <v>0</v>
      </c>
    </row>
    <row r="9" spans="1:24" x14ac:dyDescent="0.2">
      <c r="A9" s="11" t="s">
        <v>16</v>
      </c>
      <c r="B9" s="11" t="s">
        <v>17</v>
      </c>
      <c r="C9" s="11" t="s">
        <v>16</v>
      </c>
      <c r="D9" s="11" t="s">
        <v>275</v>
      </c>
      <c r="E9" s="12">
        <v>15</v>
      </c>
      <c r="F9" s="12">
        <v>1220</v>
      </c>
      <c r="G9" s="12">
        <v>10</v>
      </c>
      <c r="H9" s="12">
        <v>50</v>
      </c>
      <c r="I9" s="47"/>
      <c r="J9" s="1">
        <v>1750</v>
      </c>
      <c r="K9" s="47">
        <v>5000</v>
      </c>
      <c r="L9" s="47">
        <v>2000</v>
      </c>
      <c r="M9" s="47">
        <v>2000</v>
      </c>
      <c r="N9" s="47">
        <v>2000</v>
      </c>
      <c r="O9" s="47"/>
      <c r="P9" s="13"/>
      <c r="Q9" s="12">
        <f t="shared" si="0"/>
        <v>12750</v>
      </c>
      <c r="R9" s="12">
        <f t="shared" si="1"/>
        <v>255</v>
      </c>
      <c r="S9" s="14"/>
      <c r="T9" s="15">
        <v>0.04</v>
      </c>
      <c r="U9" s="15">
        <f t="shared" si="2"/>
        <v>10.200000000000001</v>
      </c>
    </row>
    <row r="10" spans="1:24" x14ac:dyDescent="0.2">
      <c r="A10" s="16" t="s">
        <v>18</v>
      </c>
      <c r="B10" s="16" t="s">
        <v>17</v>
      </c>
      <c r="C10" s="16" t="s">
        <v>19</v>
      </c>
      <c r="D10" s="16" t="s">
        <v>276</v>
      </c>
      <c r="E10" s="12">
        <v>15</v>
      </c>
      <c r="F10" s="12">
        <v>1200</v>
      </c>
      <c r="G10" s="12">
        <v>10</v>
      </c>
      <c r="H10" s="12">
        <v>50</v>
      </c>
      <c r="I10" s="47">
        <v>200</v>
      </c>
      <c r="J10" s="47">
        <v>2000</v>
      </c>
      <c r="K10" s="47">
        <v>5000</v>
      </c>
      <c r="L10" s="47">
        <v>2000</v>
      </c>
      <c r="M10" s="47">
        <v>2000</v>
      </c>
      <c r="N10" s="47">
        <v>2000</v>
      </c>
      <c r="O10" s="47"/>
      <c r="P10" s="13"/>
      <c r="Q10" s="12">
        <f t="shared" si="0"/>
        <v>13200</v>
      </c>
      <c r="R10" s="12">
        <f t="shared" si="1"/>
        <v>264</v>
      </c>
      <c r="S10" s="14"/>
      <c r="T10" s="15">
        <v>0.04</v>
      </c>
      <c r="U10" s="15">
        <f t="shared" si="2"/>
        <v>10.56</v>
      </c>
      <c r="X10" s="3">
        <v>20</v>
      </c>
    </row>
    <row r="11" spans="1:24" x14ac:dyDescent="0.2">
      <c r="A11" s="11" t="s">
        <v>20</v>
      </c>
      <c r="B11" s="11" t="s">
        <v>21</v>
      </c>
      <c r="C11" s="11" t="s">
        <v>20</v>
      </c>
      <c r="D11" s="11" t="s">
        <v>275</v>
      </c>
      <c r="E11" s="12">
        <v>15</v>
      </c>
      <c r="F11" s="12">
        <v>915</v>
      </c>
      <c r="G11" s="12">
        <v>10</v>
      </c>
      <c r="H11" s="12">
        <v>100</v>
      </c>
      <c r="I11" s="47"/>
      <c r="J11" s="47"/>
      <c r="K11" s="47">
        <v>10000</v>
      </c>
      <c r="L11" s="47">
        <v>2000</v>
      </c>
      <c r="M11" s="47">
        <v>2000</v>
      </c>
      <c r="N11" s="47">
        <v>2000</v>
      </c>
      <c r="O11" s="47"/>
      <c r="P11" s="13"/>
      <c r="Q11" s="12">
        <f t="shared" si="0"/>
        <v>16000</v>
      </c>
      <c r="R11" s="12">
        <f t="shared" si="1"/>
        <v>160</v>
      </c>
      <c r="S11" s="14"/>
      <c r="T11" s="15">
        <v>0.05</v>
      </c>
      <c r="U11" s="15">
        <f t="shared" si="2"/>
        <v>8</v>
      </c>
    </row>
    <row r="12" spans="1:24" x14ac:dyDescent="0.2">
      <c r="A12" s="16" t="s">
        <v>22</v>
      </c>
      <c r="B12" s="16" t="s">
        <v>21</v>
      </c>
      <c r="C12" s="16" t="s">
        <v>23</v>
      </c>
      <c r="D12" s="16" t="s">
        <v>276</v>
      </c>
      <c r="E12" s="12">
        <v>15</v>
      </c>
      <c r="F12" s="12">
        <v>900</v>
      </c>
      <c r="G12" s="12">
        <v>10</v>
      </c>
      <c r="H12" s="12">
        <v>100</v>
      </c>
      <c r="I12" s="47"/>
      <c r="J12" s="47">
        <v>2900</v>
      </c>
      <c r="K12" s="47">
        <v>10000</v>
      </c>
      <c r="L12" s="47">
        <v>2000</v>
      </c>
      <c r="M12" s="47">
        <v>2000</v>
      </c>
      <c r="N12" s="47">
        <v>2000</v>
      </c>
      <c r="O12" s="47"/>
      <c r="P12" s="13"/>
      <c r="Q12" s="12">
        <f t="shared" si="0"/>
        <v>18900</v>
      </c>
      <c r="R12" s="12">
        <f t="shared" si="1"/>
        <v>189</v>
      </c>
      <c r="S12" s="14"/>
      <c r="T12" s="15">
        <v>0.05</v>
      </c>
      <c r="U12" s="15">
        <f t="shared" si="2"/>
        <v>9.4500000000000011</v>
      </c>
    </row>
    <row r="13" spans="1:24" x14ac:dyDescent="0.2">
      <c r="A13" s="13" t="s">
        <v>166</v>
      </c>
      <c r="B13" s="13" t="s">
        <v>21</v>
      </c>
      <c r="C13" s="13">
        <v>90441800</v>
      </c>
      <c r="D13" s="36" t="s">
        <v>277</v>
      </c>
      <c r="E13" s="12" t="s">
        <v>167</v>
      </c>
      <c r="F13" s="12">
        <v>900</v>
      </c>
      <c r="G13" s="12">
        <v>10</v>
      </c>
      <c r="H13" s="12">
        <v>100</v>
      </c>
      <c r="I13" s="47"/>
      <c r="J13" s="47">
        <v>2000</v>
      </c>
      <c r="K13" s="47">
        <v>10000</v>
      </c>
      <c r="L13" s="47">
        <v>2000</v>
      </c>
      <c r="M13" s="47">
        <v>2000</v>
      </c>
      <c r="N13" s="47">
        <v>2000</v>
      </c>
      <c r="O13" s="47"/>
      <c r="P13" s="13"/>
      <c r="Q13" s="12">
        <f t="shared" si="0"/>
        <v>18000</v>
      </c>
      <c r="R13" s="12">
        <f t="shared" si="1"/>
        <v>180</v>
      </c>
      <c r="S13" s="14"/>
      <c r="T13" s="15">
        <v>0.05</v>
      </c>
      <c r="U13" s="15">
        <f t="shared" si="2"/>
        <v>9</v>
      </c>
    </row>
    <row r="14" spans="1:24" x14ac:dyDescent="0.2">
      <c r="A14" s="11" t="s">
        <v>150</v>
      </c>
      <c r="B14" s="11" t="s">
        <v>151</v>
      </c>
      <c r="C14" s="11" t="s">
        <v>150</v>
      </c>
      <c r="D14" s="11" t="s">
        <v>275</v>
      </c>
      <c r="E14" s="12">
        <v>15</v>
      </c>
      <c r="F14" s="12">
        <v>760</v>
      </c>
      <c r="G14" s="12">
        <v>10</v>
      </c>
      <c r="H14" s="12">
        <v>100</v>
      </c>
      <c r="I14" s="47"/>
      <c r="J14" s="47"/>
      <c r="K14" s="47">
        <v>1000</v>
      </c>
      <c r="L14" s="47">
        <v>500</v>
      </c>
      <c r="M14" s="47">
        <v>500</v>
      </c>
      <c r="N14" s="47">
        <v>500</v>
      </c>
      <c r="O14" s="47"/>
      <c r="P14" s="13"/>
      <c r="Q14" s="12">
        <f t="shared" si="0"/>
        <v>2500</v>
      </c>
      <c r="R14" s="12">
        <f t="shared" si="1"/>
        <v>25</v>
      </c>
      <c r="S14" s="14"/>
      <c r="T14" s="15">
        <v>0.04</v>
      </c>
      <c r="U14" s="15">
        <f t="shared" si="2"/>
        <v>1</v>
      </c>
    </row>
    <row r="15" spans="1:24" x14ac:dyDescent="0.2">
      <c r="A15" s="16" t="s">
        <v>152</v>
      </c>
      <c r="B15" s="16" t="s">
        <v>151</v>
      </c>
      <c r="C15" s="16" t="s">
        <v>153</v>
      </c>
      <c r="D15" s="16" t="s">
        <v>276</v>
      </c>
      <c r="E15" s="12">
        <v>15</v>
      </c>
      <c r="F15" s="12">
        <v>750</v>
      </c>
      <c r="G15" s="12">
        <v>10</v>
      </c>
      <c r="H15" s="12">
        <v>100</v>
      </c>
      <c r="I15" s="47"/>
      <c r="J15" s="47"/>
      <c r="K15" s="47">
        <v>2000</v>
      </c>
      <c r="L15" s="47">
        <v>500</v>
      </c>
      <c r="M15" s="47">
        <v>500</v>
      </c>
      <c r="N15" s="47">
        <v>500</v>
      </c>
      <c r="O15" s="47"/>
      <c r="P15" s="13"/>
      <c r="Q15" s="12">
        <f t="shared" si="0"/>
        <v>3500</v>
      </c>
      <c r="R15" s="12">
        <f t="shared" si="1"/>
        <v>35</v>
      </c>
      <c r="S15" s="14"/>
      <c r="T15" s="15">
        <v>0.04</v>
      </c>
      <c r="U15" s="15">
        <f t="shared" si="2"/>
        <v>1.4000000000000001</v>
      </c>
    </row>
    <row r="16" spans="1:24" x14ac:dyDescent="0.2">
      <c r="A16" s="11" t="s">
        <v>24</v>
      </c>
      <c r="B16" s="11" t="s">
        <v>25</v>
      </c>
      <c r="C16" s="11" t="s">
        <v>24</v>
      </c>
      <c r="D16" s="11" t="s">
        <v>275</v>
      </c>
      <c r="E16" s="12">
        <v>15</v>
      </c>
      <c r="F16" s="12">
        <v>610</v>
      </c>
      <c r="G16" s="12">
        <v>10</v>
      </c>
      <c r="H16" s="12">
        <v>100</v>
      </c>
      <c r="I16" s="47"/>
      <c r="J16" s="47">
        <v>3700</v>
      </c>
      <c r="K16" s="47">
        <v>10000</v>
      </c>
      <c r="L16" s="47">
        <v>5000</v>
      </c>
      <c r="M16" s="47">
        <v>5000</v>
      </c>
      <c r="N16" s="47">
        <v>5000</v>
      </c>
      <c r="O16" s="47"/>
      <c r="P16" s="13"/>
      <c r="Q16" s="12">
        <f t="shared" si="0"/>
        <v>28700</v>
      </c>
      <c r="R16" s="12">
        <f t="shared" si="1"/>
        <v>287</v>
      </c>
      <c r="S16" s="14"/>
      <c r="T16" s="15">
        <v>0.04</v>
      </c>
      <c r="U16" s="15">
        <f t="shared" si="2"/>
        <v>11.48</v>
      </c>
    </row>
    <row r="17" spans="1:24" x14ac:dyDescent="0.2">
      <c r="A17" s="36" t="s">
        <v>168</v>
      </c>
      <c r="B17" s="36" t="s">
        <v>25</v>
      </c>
      <c r="C17" s="36">
        <v>90441600</v>
      </c>
      <c r="D17" s="36" t="s">
        <v>277</v>
      </c>
      <c r="E17" s="12" t="s">
        <v>167</v>
      </c>
      <c r="F17" s="12">
        <v>600</v>
      </c>
      <c r="G17" s="12">
        <v>10</v>
      </c>
      <c r="H17" s="12">
        <v>100</v>
      </c>
      <c r="I17" s="47"/>
      <c r="J17" s="47">
        <v>1800</v>
      </c>
      <c r="K17" s="47">
        <v>5000</v>
      </c>
      <c r="L17" s="47">
        <v>2000</v>
      </c>
      <c r="M17" s="47">
        <v>2000</v>
      </c>
      <c r="N17" s="47">
        <v>5000</v>
      </c>
      <c r="O17" s="47"/>
      <c r="P17" s="13"/>
      <c r="Q17" s="12">
        <f t="shared" si="0"/>
        <v>15800</v>
      </c>
      <c r="R17" s="12">
        <f t="shared" si="1"/>
        <v>158</v>
      </c>
      <c r="S17" s="14"/>
      <c r="T17" s="15">
        <v>0.04</v>
      </c>
      <c r="U17" s="15">
        <f t="shared" si="2"/>
        <v>6.32</v>
      </c>
    </row>
    <row r="18" spans="1:24" x14ac:dyDescent="0.2">
      <c r="A18" s="11" t="s">
        <v>26</v>
      </c>
      <c r="B18" s="11" t="s">
        <v>27</v>
      </c>
      <c r="C18" s="11" t="s">
        <v>26</v>
      </c>
      <c r="D18" s="11" t="s">
        <v>275</v>
      </c>
      <c r="E18" s="12">
        <v>15</v>
      </c>
      <c r="F18" s="12">
        <v>457</v>
      </c>
      <c r="G18" s="12">
        <v>10</v>
      </c>
      <c r="H18" s="12">
        <v>200</v>
      </c>
      <c r="I18" s="47"/>
      <c r="J18" s="47">
        <v>3200</v>
      </c>
      <c r="K18" s="47">
        <v>10000</v>
      </c>
      <c r="L18" s="47">
        <v>5000</v>
      </c>
      <c r="M18" s="47">
        <v>5000</v>
      </c>
      <c r="N18" s="47">
        <v>5000</v>
      </c>
      <c r="O18" s="47"/>
      <c r="P18" s="13"/>
      <c r="Q18" s="12">
        <f t="shared" si="0"/>
        <v>28200</v>
      </c>
      <c r="R18" s="12">
        <f t="shared" si="1"/>
        <v>141</v>
      </c>
      <c r="S18" s="14"/>
      <c r="T18" s="15">
        <v>0.05</v>
      </c>
      <c r="U18" s="15">
        <f t="shared" si="2"/>
        <v>7.0500000000000007</v>
      </c>
    </row>
    <row r="19" spans="1:24" x14ac:dyDescent="0.2">
      <c r="A19" s="36" t="s">
        <v>169</v>
      </c>
      <c r="B19" s="36" t="s">
        <v>27</v>
      </c>
      <c r="C19" s="36">
        <v>90441400</v>
      </c>
      <c r="D19" s="36" t="s">
        <v>277</v>
      </c>
      <c r="E19" s="12" t="s">
        <v>167</v>
      </c>
      <c r="F19" s="12">
        <v>450</v>
      </c>
      <c r="G19" s="12">
        <v>10</v>
      </c>
      <c r="H19" s="12">
        <v>200</v>
      </c>
      <c r="I19" s="47"/>
      <c r="J19" s="47">
        <v>1400</v>
      </c>
      <c r="K19" s="47">
        <v>5000</v>
      </c>
      <c r="L19" s="47">
        <v>3000</v>
      </c>
      <c r="M19" s="47">
        <v>2000</v>
      </c>
      <c r="N19" s="47">
        <v>5000</v>
      </c>
      <c r="O19" s="47"/>
      <c r="P19" s="13"/>
      <c r="Q19" s="12">
        <f t="shared" si="0"/>
        <v>16400</v>
      </c>
      <c r="R19" s="12">
        <f t="shared" si="1"/>
        <v>82</v>
      </c>
      <c r="S19" s="14"/>
      <c r="T19" s="15">
        <v>0.05</v>
      </c>
      <c r="U19" s="15">
        <f t="shared" si="2"/>
        <v>4.1000000000000005</v>
      </c>
    </row>
    <row r="20" spans="1:24" x14ac:dyDescent="0.2">
      <c r="A20" s="11" t="s">
        <v>258</v>
      </c>
      <c r="B20" s="11" t="s">
        <v>259</v>
      </c>
      <c r="C20" s="11" t="s">
        <v>258</v>
      </c>
      <c r="D20" s="11" t="s">
        <v>275</v>
      </c>
      <c r="E20" s="12">
        <v>15</v>
      </c>
      <c r="F20" s="12">
        <v>375</v>
      </c>
      <c r="G20" s="12">
        <v>10</v>
      </c>
      <c r="H20" s="12">
        <v>200</v>
      </c>
      <c r="I20" s="47"/>
      <c r="J20" s="47"/>
      <c r="K20" s="47">
        <v>600</v>
      </c>
      <c r="L20" s="47"/>
      <c r="M20" s="47"/>
      <c r="N20" s="47">
        <v>200</v>
      </c>
      <c r="O20" s="47"/>
      <c r="P20" s="13"/>
      <c r="Q20" s="12">
        <f t="shared" si="0"/>
        <v>800</v>
      </c>
      <c r="R20" s="12">
        <f t="shared" si="1"/>
        <v>4</v>
      </c>
      <c r="S20" s="14"/>
      <c r="T20" s="15">
        <v>0.06</v>
      </c>
      <c r="U20" s="15">
        <f t="shared" si="2"/>
        <v>0.24</v>
      </c>
      <c r="V20" s="43">
        <f>SUM(U5:U20)</f>
        <v>81.859999999999985</v>
      </c>
      <c r="W20" s="3">
        <f>V20*100/$V$146</f>
        <v>18.516591644235334</v>
      </c>
    </row>
    <row r="21" spans="1:24" ht="15" x14ac:dyDescent="0.2">
      <c r="A21" s="17" t="s">
        <v>28</v>
      </c>
      <c r="B21" s="17"/>
      <c r="C21" s="18"/>
      <c r="D21" s="18"/>
      <c r="E21" s="19"/>
      <c r="F21" s="12"/>
      <c r="G21" s="20"/>
      <c r="H21" s="20"/>
      <c r="I21" s="47"/>
      <c r="J21" s="47"/>
      <c r="K21" s="47"/>
      <c r="L21" s="47"/>
      <c r="M21" s="47"/>
      <c r="N21" s="47"/>
      <c r="O21" s="47"/>
      <c r="P21" s="21"/>
      <c r="Q21" s="12"/>
      <c r="R21" s="12"/>
      <c r="S21" s="14"/>
      <c r="T21" s="12"/>
      <c r="U21" s="15"/>
    </row>
    <row r="22" spans="1:24" x14ac:dyDescent="0.2">
      <c r="A22" s="11" t="s">
        <v>242</v>
      </c>
      <c r="B22" s="11" t="s">
        <v>243</v>
      </c>
      <c r="C22" s="11" t="s">
        <v>242</v>
      </c>
      <c r="D22" s="11" t="s">
        <v>275</v>
      </c>
      <c r="E22" s="12">
        <v>20</v>
      </c>
      <c r="F22" s="12">
        <v>2400</v>
      </c>
      <c r="G22" s="12">
        <v>10</v>
      </c>
      <c r="H22" s="12">
        <v>50</v>
      </c>
      <c r="I22" s="47">
        <v>100</v>
      </c>
      <c r="J22" s="47">
        <v>100</v>
      </c>
      <c r="K22" s="47">
        <v>100</v>
      </c>
      <c r="L22" s="47">
        <v>200</v>
      </c>
      <c r="M22" s="47">
        <v>200</v>
      </c>
      <c r="N22" s="47">
        <v>100</v>
      </c>
      <c r="O22" s="47"/>
      <c r="P22" s="13"/>
      <c r="Q22" s="12">
        <f t="shared" ref="Q22:Q44" si="3">SUM(I22:P22)</f>
        <v>800</v>
      </c>
      <c r="R22" s="12">
        <f t="shared" ref="R22:R44" si="4">$Q22/$H22</f>
        <v>16</v>
      </c>
      <c r="S22" s="14"/>
      <c r="T22" s="15">
        <v>7.0000000000000007E-2</v>
      </c>
      <c r="U22" s="15">
        <f t="shared" ref="U22:U44" si="5">$R22*$T22</f>
        <v>1.1200000000000001</v>
      </c>
    </row>
    <row r="23" spans="1:24" x14ac:dyDescent="0.2">
      <c r="A23" s="11" t="s">
        <v>212</v>
      </c>
      <c r="B23" s="11" t="s">
        <v>213</v>
      </c>
      <c r="C23" s="11" t="s">
        <v>212</v>
      </c>
      <c r="D23" s="11" t="s">
        <v>275</v>
      </c>
      <c r="E23" s="12">
        <v>20</v>
      </c>
      <c r="F23" s="12">
        <v>2100</v>
      </c>
      <c r="G23" s="12">
        <v>10</v>
      </c>
      <c r="H23" s="12">
        <v>50</v>
      </c>
      <c r="I23" s="47">
        <v>100</v>
      </c>
      <c r="J23" s="47">
        <v>100</v>
      </c>
      <c r="K23" s="47">
        <v>100</v>
      </c>
      <c r="L23" s="47"/>
      <c r="M23" s="47"/>
      <c r="N23" s="47"/>
      <c r="O23" s="47"/>
      <c r="P23" s="13"/>
      <c r="Q23" s="12">
        <f t="shared" si="3"/>
        <v>300</v>
      </c>
      <c r="R23" s="12">
        <f t="shared" si="4"/>
        <v>6</v>
      </c>
      <c r="S23" s="14"/>
      <c r="T23" s="15">
        <v>7.0000000000000007E-2</v>
      </c>
      <c r="U23" s="15">
        <f t="shared" si="5"/>
        <v>0.42000000000000004</v>
      </c>
    </row>
    <row r="24" spans="1:24" x14ac:dyDescent="0.2">
      <c r="A24" s="22" t="s">
        <v>248</v>
      </c>
      <c r="B24" s="22" t="s">
        <v>213</v>
      </c>
      <c r="C24" s="22" t="s">
        <v>249</v>
      </c>
      <c r="D24" s="22" t="s">
        <v>276</v>
      </c>
      <c r="E24" s="12">
        <v>20</v>
      </c>
      <c r="F24" s="12">
        <v>2100</v>
      </c>
      <c r="G24" s="12">
        <v>10</v>
      </c>
      <c r="H24" s="12">
        <v>50</v>
      </c>
      <c r="I24" s="47"/>
      <c r="J24" s="47"/>
      <c r="K24" s="47"/>
      <c r="L24" s="47"/>
      <c r="M24" s="47"/>
      <c r="N24" s="47"/>
      <c r="O24" s="47"/>
      <c r="P24" s="13"/>
      <c r="Q24" s="12">
        <f t="shared" si="3"/>
        <v>0</v>
      </c>
      <c r="R24" s="12">
        <f t="shared" si="4"/>
        <v>0</v>
      </c>
      <c r="S24" s="14"/>
      <c r="T24" s="15">
        <v>7.0000000000000007E-2</v>
      </c>
      <c r="U24" s="15">
        <f t="shared" si="5"/>
        <v>0</v>
      </c>
    </row>
    <row r="25" spans="1:24" x14ac:dyDescent="0.2">
      <c r="A25" s="11" t="s">
        <v>214</v>
      </c>
      <c r="B25" s="11" t="s">
        <v>30</v>
      </c>
      <c r="C25" s="11" t="s">
        <v>214</v>
      </c>
      <c r="D25" s="11" t="s">
        <v>275</v>
      </c>
      <c r="E25" s="12">
        <v>20</v>
      </c>
      <c r="F25" s="12">
        <v>1800</v>
      </c>
      <c r="G25" s="12">
        <v>10</v>
      </c>
      <c r="H25" s="12">
        <v>50</v>
      </c>
      <c r="I25" s="47"/>
      <c r="J25" s="47"/>
      <c r="K25" s="47">
        <v>200</v>
      </c>
      <c r="L25" s="47">
        <v>200</v>
      </c>
      <c r="M25" s="47">
        <v>200</v>
      </c>
      <c r="N25" s="47"/>
      <c r="O25" s="47"/>
      <c r="P25" s="13"/>
      <c r="Q25" s="12">
        <f t="shared" si="3"/>
        <v>600</v>
      </c>
      <c r="R25" s="12">
        <f t="shared" si="4"/>
        <v>12</v>
      </c>
      <c r="S25" s="14"/>
      <c r="T25" s="15">
        <v>0.09</v>
      </c>
      <c r="U25" s="15">
        <f t="shared" si="5"/>
        <v>1.08</v>
      </c>
    </row>
    <row r="26" spans="1:24" x14ac:dyDescent="0.2">
      <c r="A26" s="22" t="s">
        <v>29</v>
      </c>
      <c r="B26" s="22" t="s">
        <v>30</v>
      </c>
      <c r="C26" s="22" t="s">
        <v>31</v>
      </c>
      <c r="D26" s="22" t="s">
        <v>276</v>
      </c>
      <c r="E26" s="12">
        <v>20</v>
      </c>
      <c r="F26" s="12">
        <v>1800</v>
      </c>
      <c r="G26" s="12">
        <v>10</v>
      </c>
      <c r="H26" s="12">
        <v>50</v>
      </c>
      <c r="I26" s="47">
        <v>400</v>
      </c>
      <c r="J26" s="47">
        <v>200</v>
      </c>
      <c r="K26" s="47">
        <v>500</v>
      </c>
      <c r="L26" s="47">
        <v>200</v>
      </c>
      <c r="M26" s="47">
        <v>200</v>
      </c>
      <c r="N26" s="47"/>
      <c r="O26" s="47"/>
      <c r="P26" s="13"/>
      <c r="Q26" s="12">
        <f t="shared" si="3"/>
        <v>1500</v>
      </c>
      <c r="R26" s="12">
        <f t="shared" si="4"/>
        <v>30</v>
      </c>
      <c r="S26" s="14"/>
      <c r="T26" s="15">
        <v>0.09</v>
      </c>
      <c r="U26" s="15">
        <f t="shared" si="5"/>
        <v>2.6999999999999997</v>
      </c>
    </row>
    <row r="27" spans="1:24" x14ac:dyDescent="0.2">
      <c r="A27" s="11" t="s">
        <v>32</v>
      </c>
      <c r="B27" s="11" t="s">
        <v>33</v>
      </c>
      <c r="C27" s="11" t="s">
        <v>32</v>
      </c>
      <c r="D27" s="11" t="s">
        <v>275</v>
      </c>
      <c r="E27" s="12">
        <v>20</v>
      </c>
      <c r="F27" s="12">
        <v>1524</v>
      </c>
      <c r="G27" s="12">
        <v>10</v>
      </c>
      <c r="H27" s="12">
        <v>50</v>
      </c>
      <c r="I27" s="47"/>
      <c r="J27" s="47">
        <v>500</v>
      </c>
      <c r="K27" s="47">
        <v>500</v>
      </c>
      <c r="L27" s="47">
        <v>200</v>
      </c>
      <c r="M27" s="47">
        <v>200</v>
      </c>
      <c r="N27" s="47"/>
      <c r="O27" s="47"/>
      <c r="P27" s="13"/>
      <c r="Q27" s="12">
        <f t="shared" si="3"/>
        <v>1400</v>
      </c>
      <c r="R27" s="12">
        <f t="shared" si="4"/>
        <v>28</v>
      </c>
      <c r="S27" s="14"/>
      <c r="T27" s="15">
        <v>7.0000000000000007E-2</v>
      </c>
      <c r="U27" s="15">
        <f t="shared" si="5"/>
        <v>1.9600000000000002</v>
      </c>
    </row>
    <row r="28" spans="1:24" x14ac:dyDescent="0.2">
      <c r="A28" s="23" t="s">
        <v>34</v>
      </c>
      <c r="B28" s="11" t="s">
        <v>35</v>
      </c>
      <c r="C28" s="11" t="s">
        <v>34</v>
      </c>
      <c r="D28" s="11" t="s">
        <v>275</v>
      </c>
      <c r="E28" s="12">
        <v>20</v>
      </c>
      <c r="F28" s="12">
        <v>1220</v>
      </c>
      <c r="G28" s="12">
        <v>10</v>
      </c>
      <c r="H28" s="12">
        <v>50</v>
      </c>
      <c r="I28" s="47"/>
      <c r="J28" s="47">
        <v>1500</v>
      </c>
      <c r="K28" s="47">
        <v>5000</v>
      </c>
      <c r="L28" s="47">
        <v>2000</v>
      </c>
      <c r="M28" s="47">
        <v>2000</v>
      </c>
      <c r="N28" s="47">
        <v>2000</v>
      </c>
      <c r="O28" s="47"/>
      <c r="P28" s="13"/>
      <c r="Q28" s="12">
        <f t="shared" si="3"/>
        <v>12500</v>
      </c>
      <c r="R28" s="12">
        <f t="shared" si="4"/>
        <v>250</v>
      </c>
      <c r="S28" s="14"/>
      <c r="T28" s="15">
        <v>0.06</v>
      </c>
      <c r="U28" s="15">
        <f t="shared" si="5"/>
        <v>15</v>
      </c>
    </row>
    <row r="29" spans="1:24" x14ac:dyDescent="0.2">
      <c r="A29" s="16" t="s">
        <v>36</v>
      </c>
      <c r="B29" s="16" t="s">
        <v>35</v>
      </c>
      <c r="C29" s="16" t="s">
        <v>37</v>
      </c>
      <c r="D29" s="16" t="s">
        <v>276</v>
      </c>
      <c r="E29" s="12">
        <v>20</v>
      </c>
      <c r="F29" s="12">
        <v>1200</v>
      </c>
      <c r="G29" s="12">
        <v>10</v>
      </c>
      <c r="H29" s="12">
        <v>50</v>
      </c>
      <c r="I29" s="47">
        <v>100</v>
      </c>
      <c r="J29" s="47">
        <v>1500</v>
      </c>
      <c r="K29" s="47">
        <v>2000</v>
      </c>
      <c r="L29" s="47">
        <v>2000</v>
      </c>
      <c r="M29" s="47">
        <v>1000</v>
      </c>
      <c r="N29" s="47">
        <v>1000</v>
      </c>
      <c r="O29" s="47"/>
      <c r="P29" s="13"/>
      <c r="Q29" s="12">
        <f t="shared" si="3"/>
        <v>7600</v>
      </c>
      <c r="R29" s="12">
        <f t="shared" si="4"/>
        <v>152</v>
      </c>
      <c r="S29" s="14"/>
      <c r="T29" s="15">
        <v>0.06</v>
      </c>
      <c r="U29" s="15">
        <f t="shared" si="5"/>
        <v>9.1199999999999992</v>
      </c>
    </row>
    <row r="30" spans="1:24" x14ac:dyDescent="0.2">
      <c r="A30" s="11" t="s">
        <v>38</v>
      </c>
      <c r="B30" s="11" t="s">
        <v>39</v>
      </c>
      <c r="C30" s="11" t="s">
        <v>38</v>
      </c>
      <c r="D30" s="11" t="s">
        <v>275</v>
      </c>
      <c r="E30" s="12">
        <v>20</v>
      </c>
      <c r="F30" s="12">
        <v>915</v>
      </c>
      <c r="G30" s="12">
        <v>10</v>
      </c>
      <c r="H30" s="12">
        <v>50</v>
      </c>
      <c r="I30" s="47"/>
      <c r="J30" s="1">
        <v>1500</v>
      </c>
      <c r="K30" s="47">
        <v>5000</v>
      </c>
      <c r="L30" s="47">
        <v>2000</v>
      </c>
      <c r="M30" s="47">
        <v>2000</v>
      </c>
      <c r="N30" s="47">
        <v>2000</v>
      </c>
      <c r="O30" s="47"/>
      <c r="P30" s="13"/>
      <c r="Q30" s="12">
        <f t="shared" si="3"/>
        <v>12500</v>
      </c>
      <c r="R30" s="12">
        <f t="shared" si="4"/>
        <v>250</v>
      </c>
      <c r="S30" s="14"/>
      <c r="T30" s="15">
        <v>0.04</v>
      </c>
      <c r="U30" s="15">
        <f t="shared" si="5"/>
        <v>10</v>
      </c>
    </row>
    <row r="31" spans="1:24" x14ac:dyDescent="0.2">
      <c r="A31" s="16" t="s">
        <v>40</v>
      </c>
      <c r="B31" s="16" t="s">
        <v>39</v>
      </c>
      <c r="C31" s="16" t="s">
        <v>41</v>
      </c>
      <c r="D31" s="16" t="s">
        <v>276</v>
      </c>
      <c r="E31" s="12">
        <v>20</v>
      </c>
      <c r="F31" s="12">
        <v>900</v>
      </c>
      <c r="G31" s="12">
        <v>10</v>
      </c>
      <c r="H31" s="12">
        <v>50</v>
      </c>
      <c r="I31" s="47"/>
      <c r="J31" s="47">
        <v>1800</v>
      </c>
      <c r="K31" s="47">
        <v>5000</v>
      </c>
      <c r="L31" s="47">
        <v>2000</v>
      </c>
      <c r="M31" s="47">
        <v>2000</v>
      </c>
      <c r="N31" s="47">
        <v>2000</v>
      </c>
      <c r="O31" s="47"/>
      <c r="P31" s="13"/>
      <c r="Q31" s="12">
        <f t="shared" si="3"/>
        <v>12800</v>
      </c>
      <c r="R31" s="12">
        <f t="shared" si="4"/>
        <v>256</v>
      </c>
      <c r="S31" s="14"/>
      <c r="T31" s="15">
        <v>0.04</v>
      </c>
      <c r="U31" s="15">
        <f t="shared" si="5"/>
        <v>10.24</v>
      </c>
      <c r="X31" s="3">
        <v>30</v>
      </c>
    </row>
    <row r="32" spans="1:24" x14ac:dyDescent="0.2">
      <c r="A32" s="36" t="s">
        <v>170</v>
      </c>
      <c r="B32" s="36" t="s">
        <v>39</v>
      </c>
      <c r="C32" s="36">
        <v>90442800</v>
      </c>
      <c r="D32" s="36" t="s">
        <v>277</v>
      </c>
      <c r="E32" s="12" t="s">
        <v>46</v>
      </c>
      <c r="F32" s="12">
        <v>900</v>
      </c>
      <c r="G32" s="12">
        <v>10</v>
      </c>
      <c r="H32" s="12">
        <v>50</v>
      </c>
      <c r="I32" s="47"/>
      <c r="J32" s="47">
        <v>200</v>
      </c>
      <c r="K32" s="47">
        <v>5000</v>
      </c>
      <c r="L32" s="47">
        <v>4000</v>
      </c>
      <c r="M32" s="47">
        <v>5000</v>
      </c>
      <c r="N32" s="47">
        <v>5000</v>
      </c>
      <c r="O32" s="47"/>
      <c r="P32" s="13"/>
      <c r="Q32" s="12">
        <f t="shared" si="3"/>
        <v>19200</v>
      </c>
      <c r="R32" s="12">
        <f t="shared" si="4"/>
        <v>384</v>
      </c>
      <c r="S32" s="14"/>
      <c r="T32" s="15">
        <v>0.04</v>
      </c>
      <c r="U32" s="15">
        <f t="shared" si="5"/>
        <v>15.36</v>
      </c>
    </row>
    <row r="33" spans="1:24" x14ac:dyDescent="0.2">
      <c r="A33" s="11" t="s">
        <v>154</v>
      </c>
      <c r="B33" s="11" t="s">
        <v>43</v>
      </c>
      <c r="C33" s="11" t="s">
        <v>154</v>
      </c>
      <c r="D33" s="11" t="s">
        <v>275</v>
      </c>
      <c r="E33" s="12">
        <v>20</v>
      </c>
      <c r="F33" s="12">
        <v>760</v>
      </c>
      <c r="G33" s="12">
        <v>10</v>
      </c>
      <c r="H33" s="12">
        <v>100</v>
      </c>
      <c r="I33" s="47"/>
      <c r="J33" s="47">
        <v>500</v>
      </c>
      <c r="K33" s="47">
        <v>5000</v>
      </c>
      <c r="L33" s="47">
        <v>500</v>
      </c>
      <c r="M33" s="47">
        <v>500</v>
      </c>
      <c r="N33" s="47">
        <v>1000</v>
      </c>
      <c r="O33" s="47"/>
      <c r="P33" s="13"/>
      <c r="Q33" s="12">
        <f t="shared" si="3"/>
        <v>7500</v>
      </c>
      <c r="R33" s="12">
        <f t="shared" si="4"/>
        <v>75</v>
      </c>
      <c r="S33" s="14"/>
      <c r="T33" s="15">
        <v>7.0000000000000007E-2</v>
      </c>
      <c r="U33" s="15">
        <f t="shared" si="5"/>
        <v>5.2500000000000009</v>
      </c>
    </row>
    <row r="34" spans="1:24" x14ac:dyDescent="0.2">
      <c r="A34" s="16" t="s">
        <v>42</v>
      </c>
      <c r="B34" s="16" t="s">
        <v>43</v>
      </c>
      <c r="C34" s="16" t="s">
        <v>44</v>
      </c>
      <c r="D34" s="16" t="s">
        <v>276</v>
      </c>
      <c r="E34" s="12">
        <v>20</v>
      </c>
      <c r="F34" s="12">
        <v>750</v>
      </c>
      <c r="G34" s="12">
        <v>10</v>
      </c>
      <c r="H34" s="12">
        <v>100</v>
      </c>
      <c r="I34" s="47"/>
      <c r="J34" s="47">
        <v>1500</v>
      </c>
      <c r="K34" s="47">
        <v>5000</v>
      </c>
      <c r="L34" s="47">
        <v>2000</v>
      </c>
      <c r="M34" s="47">
        <v>2000</v>
      </c>
      <c r="N34" s="47">
        <v>2000</v>
      </c>
      <c r="O34" s="47"/>
      <c r="P34" s="13"/>
      <c r="Q34" s="12">
        <f t="shared" si="3"/>
        <v>12500</v>
      </c>
      <c r="R34" s="12">
        <f t="shared" si="4"/>
        <v>125</v>
      </c>
      <c r="S34" s="14"/>
      <c r="T34" s="15">
        <v>7.0000000000000007E-2</v>
      </c>
      <c r="U34" s="15">
        <f t="shared" si="5"/>
        <v>8.75</v>
      </c>
      <c r="X34" s="45">
        <v>30</v>
      </c>
    </row>
    <row r="35" spans="1:24" x14ac:dyDescent="0.2">
      <c r="A35" s="36" t="s">
        <v>45</v>
      </c>
      <c r="B35" s="36" t="s">
        <v>43</v>
      </c>
      <c r="C35" s="36">
        <v>90442700</v>
      </c>
      <c r="D35" s="36" t="s">
        <v>277</v>
      </c>
      <c r="E35" s="12" t="s">
        <v>46</v>
      </c>
      <c r="F35" s="12">
        <v>750</v>
      </c>
      <c r="G35" s="12">
        <v>10</v>
      </c>
      <c r="H35" s="12">
        <v>100</v>
      </c>
      <c r="I35" s="47"/>
      <c r="J35" s="47"/>
      <c r="K35" s="47">
        <v>5000</v>
      </c>
      <c r="L35" s="47">
        <v>2000</v>
      </c>
      <c r="M35" s="47">
        <v>5000</v>
      </c>
      <c r="N35" s="47">
        <v>5000</v>
      </c>
      <c r="O35" s="47"/>
      <c r="P35" s="13"/>
      <c r="Q35" s="12">
        <f t="shared" si="3"/>
        <v>17000</v>
      </c>
      <c r="R35" s="12">
        <f t="shared" si="4"/>
        <v>170</v>
      </c>
      <c r="S35" s="14"/>
      <c r="T35" s="15">
        <v>7.0000000000000007E-2</v>
      </c>
      <c r="U35" s="15">
        <f t="shared" si="5"/>
        <v>11.9</v>
      </c>
    </row>
    <row r="36" spans="1:24" x14ac:dyDescent="0.2">
      <c r="A36" s="11" t="s">
        <v>47</v>
      </c>
      <c r="B36" s="11" t="s">
        <v>48</v>
      </c>
      <c r="C36" s="11" t="s">
        <v>47</v>
      </c>
      <c r="D36" s="11" t="s">
        <v>275</v>
      </c>
      <c r="E36" s="12">
        <v>20</v>
      </c>
      <c r="F36" s="12">
        <v>610</v>
      </c>
      <c r="G36" s="12">
        <v>10</v>
      </c>
      <c r="H36" s="12">
        <v>100</v>
      </c>
      <c r="I36" s="47"/>
      <c r="J36" s="47">
        <v>500</v>
      </c>
      <c r="K36" s="47">
        <v>5000</v>
      </c>
      <c r="L36" s="47">
        <v>2000</v>
      </c>
      <c r="M36" s="47">
        <v>2000</v>
      </c>
      <c r="N36" s="47">
        <v>2000</v>
      </c>
      <c r="O36" s="47"/>
      <c r="P36" s="13"/>
      <c r="Q36" s="12">
        <f t="shared" si="3"/>
        <v>11500</v>
      </c>
      <c r="R36" s="12">
        <f t="shared" si="4"/>
        <v>115</v>
      </c>
      <c r="S36" s="14"/>
      <c r="T36" s="15">
        <v>0.06</v>
      </c>
      <c r="U36" s="15">
        <f t="shared" si="5"/>
        <v>6.8999999999999995</v>
      </c>
    </row>
    <row r="37" spans="1:24" x14ac:dyDescent="0.2">
      <c r="A37" s="16" t="s">
        <v>250</v>
      </c>
      <c r="B37" s="16" t="s">
        <v>48</v>
      </c>
      <c r="C37" s="16" t="s">
        <v>251</v>
      </c>
      <c r="D37" s="16" t="s">
        <v>276</v>
      </c>
      <c r="E37" s="12">
        <v>20</v>
      </c>
      <c r="F37" s="12">
        <v>600</v>
      </c>
      <c r="G37" s="12">
        <v>10</v>
      </c>
      <c r="H37" s="12">
        <v>100</v>
      </c>
      <c r="I37" s="47"/>
      <c r="J37" s="47"/>
      <c r="K37" s="47"/>
      <c r="L37" s="47"/>
      <c r="M37" s="47"/>
      <c r="N37" s="47"/>
      <c r="O37" s="47"/>
      <c r="P37" s="13"/>
      <c r="Q37" s="12">
        <f t="shared" si="3"/>
        <v>0</v>
      </c>
      <c r="R37" s="12">
        <f t="shared" si="4"/>
        <v>0</v>
      </c>
      <c r="S37" s="14"/>
      <c r="T37" s="15">
        <v>0.06</v>
      </c>
      <c r="U37" s="15">
        <f t="shared" si="5"/>
        <v>0</v>
      </c>
    </row>
    <row r="38" spans="1:24" x14ac:dyDescent="0.2">
      <c r="A38" s="36" t="s">
        <v>49</v>
      </c>
      <c r="B38" s="36" t="s">
        <v>48</v>
      </c>
      <c r="C38" s="36">
        <v>90442600</v>
      </c>
      <c r="D38" s="36" t="s">
        <v>277</v>
      </c>
      <c r="E38" s="12" t="s">
        <v>46</v>
      </c>
      <c r="F38" s="12">
        <v>600</v>
      </c>
      <c r="G38" s="12">
        <v>10</v>
      </c>
      <c r="H38" s="12">
        <v>100</v>
      </c>
      <c r="I38" s="47"/>
      <c r="J38" s="47">
        <v>1000</v>
      </c>
      <c r="K38" s="47">
        <v>10000</v>
      </c>
      <c r="L38" s="47">
        <v>2000</v>
      </c>
      <c r="M38" s="47">
        <v>5000</v>
      </c>
      <c r="N38" s="47">
        <v>5000</v>
      </c>
      <c r="O38" s="47"/>
      <c r="P38" s="13"/>
      <c r="Q38" s="12">
        <f t="shared" si="3"/>
        <v>23000</v>
      </c>
      <c r="R38" s="12">
        <f t="shared" si="4"/>
        <v>230</v>
      </c>
      <c r="S38" s="14"/>
      <c r="T38" s="15">
        <v>0.06</v>
      </c>
      <c r="U38" s="15">
        <f t="shared" si="5"/>
        <v>13.799999999999999</v>
      </c>
    </row>
    <row r="39" spans="1:24" x14ac:dyDescent="0.2">
      <c r="A39" s="11" t="s">
        <v>50</v>
      </c>
      <c r="B39" s="11" t="s">
        <v>51</v>
      </c>
      <c r="C39" s="11" t="s">
        <v>50</v>
      </c>
      <c r="D39" s="11" t="s">
        <v>275</v>
      </c>
      <c r="E39" s="12">
        <v>20</v>
      </c>
      <c r="F39" s="12">
        <v>457</v>
      </c>
      <c r="G39" s="12">
        <v>10</v>
      </c>
      <c r="H39" s="12">
        <v>100</v>
      </c>
      <c r="I39" s="47"/>
      <c r="J39" s="47"/>
      <c r="K39" s="47">
        <v>500</v>
      </c>
      <c r="L39" s="47">
        <v>500</v>
      </c>
      <c r="M39" s="47">
        <v>500</v>
      </c>
      <c r="N39" s="47">
        <v>500</v>
      </c>
      <c r="O39" s="47"/>
      <c r="P39" s="13"/>
      <c r="Q39" s="12">
        <f t="shared" si="3"/>
        <v>2000</v>
      </c>
      <c r="R39" s="12">
        <f t="shared" si="4"/>
        <v>20</v>
      </c>
      <c r="S39" s="14"/>
      <c r="T39" s="15">
        <v>0.04</v>
      </c>
      <c r="U39" s="15">
        <f t="shared" si="5"/>
        <v>0.8</v>
      </c>
    </row>
    <row r="40" spans="1:24" x14ac:dyDescent="0.2">
      <c r="A40" s="16" t="s">
        <v>252</v>
      </c>
      <c r="B40" s="16" t="s">
        <v>51</v>
      </c>
      <c r="C40" s="16" t="s">
        <v>253</v>
      </c>
      <c r="D40" s="16" t="s">
        <v>276</v>
      </c>
      <c r="E40" s="12">
        <v>20</v>
      </c>
      <c r="F40" s="12">
        <v>450</v>
      </c>
      <c r="G40" s="12">
        <v>10</v>
      </c>
      <c r="H40" s="12">
        <v>100</v>
      </c>
      <c r="I40" s="47"/>
      <c r="J40" s="47"/>
      <c r="K40" s="47"/>
      <c r="L40" s="47"/>
      <c r="M40" s="47"/>
      <c r="N40" s="47"/>
      <c r="O40" s="47"/>
      <c r="P40" s="13"/>
      <c r="Q40" s="12">
        <f t="shared" si="3"/>
        <v>0</v>
      </c>
      <c r="R40" s="12">
        <f t="shared" si="4"/>
        <v>0</v>
      </c>
      <c r="S40" s="14"/>
      <c r="T40" s="15">
        <v>0.04</v>
      </c>
      <c r="U40" s="15">
        <f t="shared" si="5"/>
        <v>0</v>
      </c>
    </row>
    <row r="41" spans="1:24" x14ac:dyDescent="0.2">
      <c r="A41" s="36" t="s">
        <v>171</v>
      </c>
      <c r="B41" s="36" t="s">
        <v>51</v>
      </c>
      <c r="C41" s="36">
        <v>90442400</v>
      </c>
      <c r="D41" s="36" t="s">
        <v>277</v>
      </c>
      <c r="E41" s="12" t="s">
        <v>46</v>
      </c>
      <c r="F41" s="12">
        <v>450</v>
      </c>
      <c r="G41" s="12">
        <v>10</v>
      </c>
      <c r="H41" s="12">
        <v>100</v>
      </c>
      <c r="I41" s="47"/>
      <c r="J41" s="47">
        <v>500</v>
      </c>
      <c r="K41" s="47">
        <v>2000</v>
      </c>
      <c r="L41" s="47">
        <v>1000</v>
      </c>
      <c r="M41" s="47">
        <v>1000</v>
      </c>
      <c r="N41" s="47">
        <v>500</v>
      </c>
      <c r="O41" s="47"/>
      <c r="P41" s="13"/>
      <c r="Q41" s="12">
        <f t="shared" si="3"/>
        <v>5000</v>
      </c>
      <c r="R41" s="12">
        <f t="shared" si="4"/>
        <v>50</v>
      </c>
      <c r="S41" s="14"/>
      <c r="T41" s="15">
        <v>0.04</v>
      </c>
      <c r="U41" s="15">
        <f t="shared" si="5"/>
        <v>2</v>
      </c>
    </row>
    <row r="42" spans="1:24" x14ac:dyDescent="0.2">
      <c r="A42" s="36" t="s">
        <v>172</v>
      </c>
      <c r="B42" s="36" t="s">
        <v>173</v>
      </c>
      <c r="C42" s="36">
        <v>90447000</v>
      </c>
      <c r="D42" s="36" t="s">
        <v>277</v>
      </c>
      <c r="E42" s="12" t="s">
        <v>46</v>
      </c>
      <c r="F42" s="12">
        <v>240</v>
      </c>
      <c r="G42" s="12">
        <v>10</v>
      </c>
      <c r="H42" s="12">
        <v>250</v>
      </c>
      <c r="I42" s="47">
        <v>1750</v>
      </c>
      <c r="J42" s="47">
        <v>5000</v>
      </c>
      <c r="K42" s="47">
        <v>10000</v>
      </c>
      <c r="L42" s="47">
        <v>5000</v>
      </c>
      <c r="M42" s="47">
        <v>10000</v>
      </c>
      <c r="N42" s="47">
        <v>10000</v>
      </c>
      <c r="O42" s="47"/>
      <c r="P42" s="13"/>
      <c r="Q42" s="12">
        <f t="shared" si="3"/>
        <v>41750</v>
      </c>
      <c r="R42" s="12">
        <f t="shared" si="4"/>
        <v>167</v>
      </c>
      <c r="S42" s="14"/>
      <c r="T42" s="15">
        <v>0.06</v>
      </c>
      <c r="U42" s="15">
        <f t="shared" si="5"/>
        <v>10.02</v>
      </c>
    </row>
    <row r="43" spans="1:24" x14ac:dyDescent="0.2">
      <c r="A43" s="11" t="s">
        <v>260</v>
      </c>
      <c r="B43" s="11" t="s">
        <v>229</v>
      </c>
      <c r="C43" s="11" t="s">
        <v>260</v>
      </c>
      <c r="D43" s="11" t="s">
        <v>275</v>
      </c>
      <c r="E43" s="12">
        <v>20</v>
      </c>
      <c r="F43" s="12">
        <v>100</v>
      </c>
      <c r="G43" s="12">
        <v>10</v>
      </c>
      <c r="H43" s="12">
        <v>500</v>
      </c>
      <c r="I43" s="47"/>
      <c r="J43" s="47">
        <v>500</v>
      </c>
      <c r="K43" s="47">
        <v>500</v>
      </c>
      <c r="L43" s="47">
        <v>500</v>
      </c>
      <c r="M43" s="47">
        <v>1000</v>
      </c>
      <c r="N43" s="47">
        <v>1000</v>
      </c>
      <c r="O43" s="47"/>
      <c r="P43" s="13"/>
      <c r="Q43" s="12">
        <f t="shared" si="3"/>
        <v>3500</v>
      </c>
      <c r="R43" s="12">
        <f t="shared" si="4"/>
        <v>7</v>
      </c>
      <c r="S43" s="14"/>
      <c r="T43" s="15">
        <v>0.06</v>
      </c>
      <c r="U43" s="15">
        <f t="shared" si="5"/>
        <v>0.42</v>
      </c>
    </row>
    <row r="44" spans="1:24" x14ac:dyDescent="0.2">
      <c r="A44" s="36" t="s">
        <v>228</v>
      </c>
      <c r="B44" s="36" t="s">
        <v>229</v>
      </c>
      <c r="C44" s="36">
        <v>90442100</v>
      </c>
      <c r="D44" s="36" t="s">
        <v>277</v>
      </c>
      <c r="E44" s="12" t="s">
        <v>46</v>
      </c>
      <c r="F44" s="12">
        <v>100</v>
      </c>
      <c r="G44" s="12">
        <v>10</v>
      </c>
      <c r="H44" s="12">
        <v>500</v>
      </c>
      <c r="I44" s="47"/>
      <c r="J44" s="47"/>
      <c r="K44" s="47">
        <v>500</v>
      </c>
      <c r="L44" s="47">
        <v>500</v>
      </c>
      <c r="M44" s="47">
        <v>1000</v>
      </c>
      <c r="N44" s="47">
        <v>1000</v>
      </c>
      <c r="O44" s="47"/>
      <c r="P44" s="13"/>
      <c r="Q44" s="12">
        <f t="shared" si="3"/>
        <v>3000</v>
      </c>
      <c r="R44" s="12">
        <f t="shared" si="4"/>
        <v>6</v>
      </c>
      <c r="S44" s="14"/>
      <c r="T44" s="15">
        <v>0.06</v>
      </c>
      <c r="U44" s="15">
        <f t="shared" si="5"/>
        <v>0.36</v>
      </c>
      <c r="V44" s="43">
        <f>SUM(U22:U44)</f>
        <v>127.2</v>
      </c>
      <c r="W44" s="3">
        <f>V44*100/$V$146</f>
        <v>28.772421905041963</v>
      </c>
    </row>
    <row r="45" spans="1:24" ht="15" x14ac:dyDescent="0.2">
      <c r="A45" s="17" t="s">
        <v>52</v>
      </c>
      <c r="B45" s="17"/>
      <c r="C45" s="18"/>
      <c r="D45" s="18"/>
      <c r="E45" s="19"/>
      <c r="F45" s="24"/>
      <c r="G45" s="10"/>
      <c r="H45" s="10"/>
      <c r="I45" s="47"/>
      <c r="J45" s="47"/>
      <c r="K45" s="47"/>
      <c r="L45" s="47"/>
      <c r="M45" s="47"/>
      <c r="N45" s="47"/>
      <c r="O45" s="47"/>
      <c r="P45" s="25"/>
      <c r="Q45" s="12"/>
      <c r="R45" s="12"/>
      <c r="S45" s="14"/>
      <c r="T45" s="12"/>
      <c r="U45" s="15"/>
    </row>
    <row r="46" spans="1:24" x14ac:dyDescent="0.2">
      <c r="A46" s="11" t="s">
        <v>193</v>
      </c>
      <c r="B46" s="11" t="s">
        <v>175</v>
      </c>
      <c r="C46" s="11" t="s">
        <v>193</v>
      </c>
      <c r="D46" s="11" t="s">
        <v>275</v>
      </c>
      <c r="E46" s="12">
        <v>25</v>
      </c>
      <c r="F46" s="12">
        <v>1800</v>
      </c>
      <c r="G46" s="12">
        <v>10</v>
      </c>
      <c r="H46" s="12">
        <v>50</v>
      </c>
      <c r="I46" s="47">
        <v>100</v>
      </c>
      <c r="J46" s="47">
        <v>200</v>
      </c>
      <c r="K46" s="47">
        <v>200</v>
      </c>
      <c r="L46" s="47">
        <v>200</v>
      </c>
      <c r="M46" s="47">
        <v>200</v>
      </c>
      <c r="N46" s="47">
        <v>100</v>
      </c>
      <c r="O46" s="47"/>
      <c r="P46" s="13"/>
      <c r="Q46" s="12">
        <f t="shared" ref="Q46:Q65" si="6">SUM(I46:P46)</f>
        <v>1000</v>
      </c>
      <c r="R46" s="12">
        <f t="shared" ref="R46:R65" si="7">$Q46/$H46</f>
        <v>20</v>
      </c>
      <c r="S46" s="14"/>
      <c r="T46" s="15">
        <v>0.12</v>
      </c>
      <c r="U46" s="15">
        <f t="shared" ref="U46:U65" si="8">$R46*$T46</f>
        <v>2.4</v>
      </c>
    </row>
    <row r="47" spans="1:24" x14ac:dyDescent="0.2">
      <c r="A47" s="36" t="s">
        <v>174</v>
      </c>
      <c r="B47" s="36" t="s">
        <v>175</v>
      </c>
      <c r="C47" s="36">
        <v>90443900</v>
      </c>
      <c r="D47" s="36" t="s">
        <v>277</v>
      </c>
      <c r="E47" s="12" t="s">
        <v>63</v>
      </c>
      <c r="F47" s="12">
        <v>1800</v>
      </c>
      <c r="G47" s="12">
        <v>10</v>
      </c>
      <c r="H47" s="12">
        <v>50</v>
      </c>
      <c r="I47" s="1">
        <v>200</v>
      </c>
      <c r="J47" s="1">
        <v>200</v>
      </c>
      <c r="K47" s="1">
        <v>500</v>
      </c>
      <c r="L47" s="47">
        <v>400</v>
      </c>
      <c r="M47" s="47">
        <v>500</v>
      </c>
      <c r="N47" s="47">
        <v>500</v>
      </c>
      <c r="O47" s="47"/>
      <c r="P47" s="13"/>
      <c r="Q47" s="12">
        <f t="shared" si="6"/>
        <v>2300</v>
      </c>
      <c r="R47" s="12">
        <f t="shared" si="7"/>
        <v>46</v>
      </c>
      <c r="S47" s="14"/>
      <c r="T47" s="15">
        <v>0.12</v>
      </c>
      <c r="U47" s="15">
        <f t="shared" si="8"/>
        <v>5.52</v>
      </c>
    </row>
    <row r="48" spans="1:24" x14ac:dyDescent="0.2">
      <c r="A48" s="11" t="s">
        <v>254</v>
      </c>
      <c r="B48" s="11" t="s">
        <v>255</v>
      </c>
      <c r="C48" s="11" t="s">
        <v>254</v>
      </c>
      <c r="D48" s="11" t="s">
        <v>275</v>
      </c>
      <c r="E48" s="12">
        <v>25</v>
      </c>
      <c r="F48" s="12">
        <v>1650</v>
      </c>
      <c r="G48" s="12">
        <v>10</v>
      </c>
      <c r="H48" s="12">
        <v>50</v>
      </c>
      <c r="I48" s="47"/>
      <c r="J48" s="47"/>
      <c r="K48" s="47"/>
      <c r="L48" s="47"/>
      <c r="M48" s="47"/>
      <c r="N48" s="47"/>
      <c r="O48" s="47"/>
      <c r="P48" s="13"/>
      <c r="Q48" s="12">
        <f t="shared" si="6"/>
        <v>0</v>
      </c>
      <c r="R48" s="12">
        <f t="shared" si="7"/>
        <v>0</v>
      </c>
      <c r="S48" s="14"/>
      <c r="T48" s="15">
        <v>0.12</v>
      </c>
      <c r="U48" s="15">
        <f t="shared" si="8"/>
        <v>0</v>
      </c>
    </row>
    <row r="49" spans="1:24" x14ac:dyDescent="0.2">
      <c r="A49" s="11" t="s">
        <v>230</v>
      </c>
      <c r="B49" s="11" t="s">
        <v>231</v>
      </c>
      <c r="C49" s="11" t="s">
        <v>230</v>
      </c>
      <c r="D49" s="11" t="s">
        <v>275</v>
      </c>
      <c r="E49" s="12">
        <v>25</v>
      </c>
      <c r="F49" s="12">
        <v>1500</v>
      </c>
      <c r="G49" s="12">
        <v>10</v>
      </c>
      <c r="H49" s="12">
        <v>50</v>
      </c>
      <c r="I49" s="47"/>
      <c r="J49" s="47"/>
      <c r="K49" s="47">
        <v>200</v>
      </c>
      <c r="L49" s="47"/>
      <c r="M49" s="47"/>
      <c r="N49" s="47"/>
      <c r="O49" s="47"/>
      <c r="P49" s="13"/>
      <c r="Q49" s="12">
        <f t="shared" si="6"/>
        <v>200</v>
      </c>
      <c r="R49" s="12">
        <f t="shared" si="7"/>
        <v>4</v>
      </c>
      <c r="S49" s="14"/>
      <c r="T49" s="15">
        <v>0.11</v>
      </c>
      <c r="U49" s="15">
        <f t="shared" si="8"/>
        <v>0.44</v>
      </c>
    </row>
    <row r="50" spans="1:24" x14ac:dyDescent="0.2">
      <c r="A50" s="11" t="s">
        <v>53</v>
      </c>
      <c r="B50" s="11" t="s">
        <v>54</v>
      </c>
      <c r="C50" s="11" t="s">
        <v>53</v>
      </c>
      <c r="D50" s="11" t="s">
        <v>275</v>
      </c>
      <c r="E50" s="12">
        <v>25</v>
      </c>
      <c r="F50" s="12">
        <v>1220</v>
      </c>
      <c r="G50" s="12">
        <v>10</v>
      </c>
      <c r="H50" s="12">
        <v>50</v>
      </c>
      <c r="I50" s="47"/>
      <c r="J50" s="47"/>
      <c r="K50" s="47">
        <v>500</v>
      </c>
      <c r="L50" s="47">
        <v>500</v>
      </c>
      <c r="M50" s="47">
        <v>500</v>
      </c>
      <c r="N50" s="47">
        <v>500</v>
      </c>
      <c r="O50" s="47"/>
      <c r="P50" s="13"/>
      <c r="Q50" s="12">
        <f t="shared" si="6"/>
        <v>2000</v>
      </c>
      <c r="R50" s="12">
        <f t="shared" si="7"/>
        <v>40</v>
      </c>
      <c r="S50" s="14"/>
      <c r="T50" s="15">
        <v>0.08</v>
      </c>
      <c r="U50" s="15">
        <f t="shared" si="8"/>
        <v>3.2</v>
      </c>
    </row>
    <row r="51" spans="1:24" x14ac:dyDescent="0.2">
      <c r="A51" s="16" t="s">
        <v>55</v>
      </c>
      <c r="B51" s="16" t="s">
        <v>54</v>
      </c>
      <c r="C51" s="16" t="s">
        <v>56</v>
      </c>
      <c r="D51" s="16" t="s">
        <v>276</v>
      </c>
      <c r="E51" s="12">
        <v>25</v>
      </c>
      <c r="F51" s="12">
        <v>1200</v>
      </c>
      <c r="G51" s="12">
        <v>10</v>
      </c>
      <c r="H51" s="12">
        <v>50</v>
      </c>
      <c r="I51" s="47"/>
      <c r="J51" s="47"/>
      <c r="K51" s="47">
        <v>1000</v>
      </c>
      <c r="L51" s="47">
        <v>500</v>
      </c>
      <c r="M51" s="47">
        <v>500</v>
      </c>
      <c r="N51" s="47">
        <v>500</v>
      </c>
      <c r="O51" s="47"/>
      <c r="P51" s="13"/>
      <c r="Q51" s="12">
        <f t="shared" si="6"/>
        <v>2500</v>
      </c>
      <c r="R51" s="12">
        <f t="shared" si="7"/>
        <v>50</v>
      </c>
      <c r="S51" s="14"/>
      <c r="T51" s="15">
        <v>0.08</v>
      </c>
      <c r="U51" s="15">
        <f t="shared" si="8"/>
        <v>4</v>
      </c>
    </row>
    <row r="52" spans="1:24" x14ac:dyDescent="0.2">
      <c r="A52" s="26" t="s">
        <v>194</v>
      </c>
      <c r="B52" s="26" t="s">
        <v>54</v>
      </c>
      <c r="C52" s="26">
        <v>90444000</v>
      </c>
      <c r="D52" s="36" t="s">
        <v>277</v>
      </c>
      <c r="E52" s="12" t="s">
        <v>63</v>
      </c>
      <c r="F52" s="12">
        <v>1200</v>
      </c>
      <c r="G52" s="12">
        <v>10</v>
      </c>
      <c r="H52" s="12">
        <v>50</v>
      </c>
      <c r="I52" s="47"/>
      <c r="J52" s="47"/>
      <c r="K52" s="47">
        <v>500</v>
      </c>
      <c r="L52" s="47"/>
      <c r="M52" s="47">
        <v>500</v>
      </c>
      <c r="N52" s="47">
        <v>500</v>
      </c>
      <c r="O52" s="47"/>
      <c r="P52" s="13"/>
      <c r="Q52" s="12">
        <f t="shared" si="6"/>
        <v>1500</v>
      </c>
      <c r="R52" s="12">
        <f t="shared" si="7"/>
        <v>30</v>
      </c>
      <c r="S52" s="14"/>
      <c r="T52" s="15">
        <v>0.08</v>
      </c>
      <c r="U52" s="15">
        <f t="shared" si="8"/>
        <v>2.4</v>
      </c>
    </row>
    <row r="53" spans="1:24" x14ac:dyDescent="0.2">
      <c r="A53" s="11" t="s">
        <v>155</v>
      </c>
      <c r="B53" s="11" t="s">
        <v>58</v>
      </c>
      <c r="C53" s="11" t="s">
        <v>155</v>
      </c>
      <c r="D53" s="11" t="s">
        <v>275</v>
      </c>
      <c r="E53" s="12">
        <v>25</v>
      </c>
      <c r="F53" s="12">
        <v>915</v>
      </c>
      <c r="G53" s="12">
        <v>10</v>
      </c>
      <c r="H53" s="12">
        <v>50</v>
      </c>
      <c r="I53" s="47"/>
      <c r="J53" s="47">
        <v>1000</v>
      </c>
      <c r="K53" s="47">
        <v>2000</v>
      </c>
      <c r="L53" s="47">
        <v>1000</v>
      </c>
      <c r="M53" s="47">
        <v>2000</v>
      </c>
      <c r="N53" s="47">
        <v>2000</v>
      </c>
      <c r="O53" s="47"/>
      <c r="P53" s="13"/>
      <c r="Q53" s="12">
        <f t="shared" si="6"/>
        <v>8000</v>
      </c>
      <c r="R53" s="12">
        <f t="shared" si="7"/>
        <v>160</v>
      </c>
      <c r="S53" s="14"/>
      <c r="T53" s="15">
        <v>0.06</v>
      </c>
      <c r="U53" s="15">
        <f t="shared" si="8"/>
        <v>9.6</v>
      </c>
    </row>
    <row r="54" spans="1:24" x14ac:dyDescent="0.2">
      <c r="A54" s="16" t="s">
        <v>57</v>
      </c>
      <c r="B54" s="16" t="s">
        <v>58</v>
      </c>
      <c r="C54" s="16" t="s">
        <v>59</v>
      </c>
      <c r="D54" s="16" t="s">
        <v>276</v>
      </c>
      <c r="E54" s="12">
        <v>25</v>
      </c>
      <c r="F54" s="12">
        <v>900</v>
      </c>
      <c r="G54" s="12">
        <v>10</v>
      </c>
      <c r="H54" s="12">
        <v>50</v>
      </c>
      <c r="I54" s="47">
        <v>500</v>
      </c>
      <c r="J54" s="47">
        <v>2000</v>
      </c>
      <c r="K54" s="47">
        <v>2000</v>
      </c>
      <c r="L54" s="47">
        <v>2000</v>
      </c>
      <c r="M54" s="47">
        <v>2000</v>
      </c>
      <c r="N54" s="47">
        <v>2000</v>
      </c>
      <c r="O54" s="47"/>
      <c r="P54" s="13"/>
      <c r="Q54" s="12">
        <f t="shared" si="6"/>
        <v>10500</v>
      </c>
      <c r="R54" s="12">
        <f t="shared" si="7"/>
        <v>210</v>
      </c>
      <c r="S54" s="14"/>
      <c r="T54" s="15">
        <v>0.06</v>
      </c>
      <c r="U54" s="15">
        <f t="shared" si="8"/>
        <v>12.6</v>
      </c>
      <c r="X54" s="45">
        <v>10</v>
      </c>
    </row>
    <row r="55" spans="1:24" x14ac:dyDescent="0.2">
      <c r="A55" s="36" t="s">
        <v>176</v>
      </c>
      <c r="B55" s="36" t="s">
        <v>58</v>
      </c>
      <c r="C55" s="36">
        <v>90443800</v>
      </c>
      <c r="D55" s="36" t="s">
        <v>277</v>
      </c>
      <c r="E55" s="12" t="s">
        <v>63</v>
      </c>
      <c r="F55" s="12">
        <v>900</v>
      </c>
      <c r="G55" s="12">
        <v>10</v>
      </c>
      <c r="H55" s="12">
        <v>50</v>
      </c>
      <c r="I55" s="1">
        <v>100</v>
      </c>
      <c r="J55" s="47">
        <v>2000</v>
      </c>
      <c r="K55" s="47">
        <v>4000</v>
      </c>
      <c r="L55" s="47">
        <v>3000</v>
      </c>
      <c r="M55" s="47">
        <v>5000</v>
      </c>
      <c r="N55" s="47">
        <v>4000</v>
      </c>
      <c r="O55" s="47"/>
      <c r="P55" s="13"/>
      <c r="Q55" s="12">
        <f t="shared" si="6"/>
        <v>18100</v>
      </c>
      <c r="R55" s="12">
        <f t="shared" si="7"/>
        <v>362</v>
      </c>
      <c r="S55" s="14"/>
      <c r="T55" s="15">
        <v>0.06</v>
      </c>
      <c r="U55" s="15">
        <f t="shared" si="8"/>
        <v>21.72</v>
      </c>
    </row>
    <row r="56" spans="1:24" x14ac:dyDescent="0.2">
      <c r="A56" s="11" t="s">
        <v>195</v>
      </c>
      <c r="B56" s="11" t="s">
        <v>178</v>
      </c>
      <c r="C56" s="11" t="s">
        <v>195</v>
      </c>
      <c r="D56" s="11" t="s">
        <v>275</v>
      </c>
      <c r="E56" s="12">
        <v>25</v>
      </c>
      <c r="F56" s="12">
        <v>750</v>
      </c>
      <c r="G56" s="12">
        <v>10</v>
      </c>
      <c r="H56" s="12">
        <v>50</v>
      </c>
      <c r="I56" s="47"/>
      <c r="J56" s="47">
        <v>500</v>
      </c>
      <c r="K56" s="47">
        <v>500</v>
      </c>
      <c r="L56" s="47">
        <v>500</v>
      </c>
      <c r="M56" s="47">
        <v>500</v>
      </c>
      <c r="N56" s="47">
        <v>500</v>
      </c>
      <c r="O56" s="47"/>
      <c r="P56" s="13"/>
      <c r="Q56" s="12">
        <f t="shared" si="6"/>
        <v>2500</v>
      </c>
      <c r="R56" s="12">
        <f t="shared" si="7"/>
        <v>50</v>
      </c>
      <c r="S56" s="14"/>
      <c r="T56" s="15">
        <v>0.05</v>
      </c>
      <c r="U56" s="15">
        <f t="shared" si="8"/>
        <v>2.5</v>
      </c>
    </row>
    <row r="57" spans="1:24" x14ac:dyDescent="0.2">
      <c r="A57" s="16" t="s">
        <v>196</v>
      </c>
      <c r="B57" s="16" t="s">
        <v>178</v>
      </c>
      <c r="C57" s="16" t="s">
        <v>197</v>
      </c>
      <c r="D57" s="16" t="s">
        <v>276</v>
      </c>
      <c r="E57" s="12">
        <v>25</v>
      </c>
      <c r="F57" s="12">
        <v>750</v>
      </c>
      <c r="G57" s="12">
        <v>10</v>
      </c>
      <c r="H57" s="12">
        <v>50</v>
      </c>
      <c r="I57" s="47"/>
      <c r="J57" s="47"/>
      <c r="K57" s="47">
        <v>500</v>
      </c>
      <c r="L57" s="47">
        <v>500</v>
      </c>
      <c r="M57" s="47">
        <v>500</v>
      </c>
      <c r="N57" s="47"/>
      <c r="O57" s="47"/>
      <c r="P57" s="13"/>
      <c r="Q57" s="12">
        <f t="shared" si="6"/>
        <v>1500</v>
      </c>
      <c r="R57" s="12">
        <f t="shared" si="7"/>
        <v>30</v>
      </c>
      <c r="S57" s="14"/>
      <c r="T57" s="15">
        <v>0.05</v>
      </c>
      <c r="U57" s="15">
        <f t="shared" si="8"/>
        <v>1.5</v>
      </c>
      <c r="X57" s="45">
        <v>3</v>
      </c>
    </row>
    <row r="58" spans="1:24" x14ac:dyDescent="0.2">
      <c r="A58" s="36" t="s">
        <v>177</v>
      </c>
      <c r="B58" s="36" t="s">
        <v>178</v>
      </c>
      <c r="C58" s="36">
        <v>90443700</v>
      </c>
      <c r="D58" s="36" t="s">
        <v>277</v>
      </c>
      <c r="E58" s="12" t="s">
        <v>63</v>
      </c>
      <c r="F58" s="12">
        <v>750</v>
      </c>
      <c r="G58" s="12">
        <v>10</v>
      </c>
      <c r="H58" s="12">
        <v>50</v>
      </c>
      <c r="I58" s="47"/>
      <c r="J58" s="47">
        <v>500</v>
      </c>
      <c r="K58" s="47">
        <v>2000</v>
      </c>
      <c r="L58" s="47">
        <v>1000</v>
      </c>
      <c r="M58" s="47">
        <v>2000</v>
      </c>
      <c r="N58" s="47">
        <v>1000</v>
      </c>
      <c r="O58" s="47"/>
      <c r="P58" s="13"/>
      <c r="Q58" s="12">
        <f t="shared" si="6"/>
        <v>6500</v>
      </c>
      <c r="R58" s="12">
        <f t="shared" si="7"/>
        <v>130</v>
      </c>
      <c r="S58" s="14"/>
      <c r="T58" s="15">
        <v>0.05</v>
      </c>
      <c r="U58" s="15">
        <f t="shared" si="8"/>
        <v>6.5</v>
      </c>
      <c r="X58" s="3">
        <v>10</v>
      </c>
    </row>
    <row r="59" spans="1:24" x14ac:dyDescent="0.2">
      <c r="A59" s="11" t="s">
        <v>60</v>
      </c>
      <c r="B59" s="11" t="s">
        <v>61</v>
      </c>
      <c r="C59" s="11" t="s">
        <v>60</v>
      </c>
      <c r="D59" s="11" t="s">
        <v>275</v>
      </c>
      <c r="E59" s="12">
        <v>25</v>
      </c>
      <c r="F59" s="12">
        <v>610</v>
      </c>
      <c r="G59" s="12">
        <v>10</v>
      </c>
      <c r="H59" s="12">
        <v>50</v>
      </c>
      <c r="I59" s="47"/>
      <c r="J59" s="47">
        <v>500</v>
      </c>
      <c r="K59" s="47">
        <v>1000</v>
      </c>
      <c r="L59" s="47">
        <v>1000</v>
      </c>
      <c r="M59" s="47">
        <v>1000</v>
      </c>
      <c r="N59" s="47">
        <v>1000</v>
      </c>
      <c r="O59" s="47"/>
      <c r="P59" s="13"/>
      <c r="Q59" s="12">
        <f t="shared" si="6"/>
        <v>4500</v>
      </c>
      <c r="R59" s="12">
        <f t="shared" si="7"/>
        <v>90</v>
      </c>
      <c r="S59" s="14"/>
      <c r="T59" s="15">
        <v>0.04</v>
      </c>
      <c r="U59" s="15">
        <f t="shared" si="8"/>
        <v>3.6</v>
      </c>
    </row>
    <row r="60" spans="1:24" x14ac:dyDescent="0.2">
      <c r="A60" s="36" t="s">
        <v>62</v>
      </c>
      <c r="B60" s="36" t="s">
        <v>61</v>
      </c>
      <c r="C60" s="36">
        <v>90443600</v>
      </c>
      <c r="D60" s="36" t="s">
        <v>277</v>
      </c>
      <c r="E60" s="12" t="s">
        <v>63</v>
      </c>
      <c r="F60" s="12">
        <v>600</v>
      </c>
      <c r="G60" s="12">
        <v>10</v>
      </c>
      <c r="H60" s="12">
        <v>50</v>
      </c>
      <c r="I60" s="47"/>
      <c r="J60" s="47">
        <v>350</v>
      </c>
      <c r="K60" s="47">
        <v>2000</v>
      </c>
      <c r="L60" s="47">
        <v>2000</v>
      </c>
      <c r="M60" s="47">
        <v>3000</v>
      </c>
      <c r="N60" s="47">
        <v>2000</v>
      </c>
      <c r="O60" s="47"/>
      <c r="P60" s="13"/>
      <c r="Q60" s="12">
        <f t="shared" si="6"/>
        <v>9350</v>
      </c>
      <c r="R60" s="12">
        <f t="shared" si="7"/>
        <v>187</v>
      </c>
      <c r="S60" s="14"/>
      <c r="T60" s="15">
        <v>0.04</v>
      </c>
      <c r="U60" s="15">
        <f t="shared" si="8"/>
        <v>7.48</v>
      </c>
    </row>
    <row r="61" spans="1:24" x14ac:dyDescent="0.2">
      <c r="A61" s="11" t="s">
        <v>64</v>
      </c>
      <c r="B61" s="11" t="s">
        <v>65</v>
      </c>
      <c r="C61" s="11" t="s">
        <v>64</v>
      </c>
      <c r="D61" s="11" t="s">
        <v>275</v>
      </c>
      <c r="E61" s="12">
        <v>25</v>
      </c>
      <c r="F61" s="12">
        <v>457</v>
      </c>
      <c r="G61" s="12">
        <v>10</v>
      </c>
      <c r="H61" s="12">
        <v>100</v>
      </c>
      <c r="I61" s="47">
        <v>700</v>
      </c>
      <c r="J61" s="47">
        <v>2000</v>
      </c>
      <c r="K61" s="47">
        <v>2000</v>
      </c>
      <c r="L61" s="47">
        <v>2000</v>
      </c>
      <c r="M61" s="47">
        <v>2000</v>
      </c>
      <c r="N61" s="47">
        <v>2000</v>
      </c>
      <c r="O61" s="47"/>
      <c r="P61" s="13"/>
      <c r="Q61" s="12">
        <f t="shared" si="6"/>
        <v>10700</v>
      </c>
      <c r="R61" s="12">
        <f t="shared" si="7"/>
        <v>107</v>
      </c>
      <c r="S61" s="14"/>
      <c r="T61" s="15">
        <v>0.06</v>
      </c>
      <c r="U61" s="15">
        <f t="shared" si="8"/>
        <v>6.42</v>
      </c>
    </row>
    <row r="62" spans="1:24" x14ac:dyDescent="0.2">
      <c r="A62" s="36" t="s">
        <v>66</v>
      </c>
      <c r="B62" s="36" t="s">
        <v>65</v>
      </c>
      <c r="C62" s="36">
        <v>90443400</v>
      </c>
      <c r="D62" s="36" t="s">
        <v>277</v>
      </c>
      <c r="E62" s="12" t="s">
        <v>63</v>
      </c>
      <c r="F62" s="12">
        <v>450</v>
      </c>
      <c r="G62" s="12">
        <v>10</v>
      </c>
      <c r="H62" s="12">
        <v>100</v>
      </c>
      <c r="I62" s="47">
        <v>200</v>
      </c>
      <c r="J62" s="47">
        <v>2000</v>
      </c>
      <c r="K62" s="47">
        <v>2000</v>
      </c>
      <c r="L62" s="47">
        <v>2000</v>
      </c>
      <c r="M62" s="47">
        <v>2000</v>
      </c>
      <c r="N62" s="47"/>
      <c r="O62" s="47"/>
      <c r="P62" s="13"/>
      <c r="Q62" s="12">
        <f t="shared" si="6"/>
        <v>8200</v>
      </c>
      <c r="R62" s="12">
        <f t="shared" si="7"/>
        <v>82</v>
      </c>
      <c r="S62" s="14"/>
      <c r="T62" s="15">
        <v>0.06</v>
      </c>
      <c r="U62" s="15">
        <f t="shared" si="8"/>
        <v>4.92</v>
      </c>
    </row>
    <row r="63" spans="1:24" x14ac:dyDescent="0.2">
      <c r="A63" s="27" t="s">
        <v>67</v>
      </c>
      <c r="B63" s="27" t="s">
        <v>68</v>
      </c>
      <c r="C63" s="27" t="s">
        <v>69</v>
      </c>
      <c r="D63" s="11" t="s">
        <v>275</v>
      </c>
      <c r="E63" s="12">
        <v>25</v>
      </c>
      <c r="F63" s="12">
        <v>375</v>
      </c>
      <c r="G63" s="12">
        <v>10</v>
      </c>
      <c r="H63" s="12">
        <v>100</v>
      </c>
      <c r="I63" s="47"/>
      <c r="J63" s="47"/>
      <c r="K63" s="47">
        <v>2000</v>
      </c>
      <c r="L63" s="47">
        <v>1000</v>
      </c>
      <c r="M63" s="47">
        <v>1000</v>
      </c>
      <c r="N63" s="47">
        <v>500</v>
      </c>
      <c r="O63" s="47"/>
      <c r="P63" s="13"/>
      <c r="Q63" s="12">
        <f t="shared" si="6"/>
        <v>4500</v>
      </c>
      <c r="R63" s="12">
        <f t="shared" si="7"/>
        <v>45</v>
      </c>
      <c r="S63" s="14"/>
      <c r="T63" s="15">
        <v>0.06</v>
      </c>
      <c r="U63" s="15">
        <f t="shared" si="8"/>
        <v>2.6999999999999997</v>
      </c>
    </row>
    <row r="64" spans="1:24" x14ac:dyDescent="0.2">
      <c r="A64" s="37" t="s">
        <v>198</v>
      </c>
      <c r="B64" s="36" t="s">
        <v>199</v>
      </c>
      <c r="C64" s="36">
        <v>90448000</v>
      </c>
      <c r="D64" s="36" t="s">
        <v>277</v>
      </c>
      <c r="E64" s="12" t="s">
        <v>63</v>
      </c>
      <c r="F64" s="12">
        <v>270</v>
      </c>
      <c r="G64" s="12">
        <v>10</v>
      </c>
      <c r="H64" s="12">
        <v>100</v>
      </c>
      <c r="I64" s="47">
        <v>500</v>
      </c>
      <c r="J64" s="47">
        <v>500</v>
      </c>
      <c r="K64" s="47">
        <v>500</v>
      </c>
      <c r="L64" s="47"/>
      <c r="M64" s="47">
        <v>1000</v>
      </c>
      <c r="N64" s="47">
        <v>500</v>
      </c>
      <c r="O64" s="47"/>
      <c r="P64" s="13"/>
      <c r="Q64" s="12">
        <f t="shared" si="6"/>
        <v>3000</v>
      </c>
      <c r="R64" s="12">
        <f t="shared" si="7"/>
        <v>30</v>
      </c>
      <c r="S64" s="14"/>
      <c r="T64" s="15">
        <v>0.06</v>
      </c>
      <c r="U64" s="15">
        <f t="shared" si="8"/>
        <v>1.7999999999999998</v>
      </c>
    </row>
    <row r="65" spans="1:23" x14ac:dyDescent="0.2">
      <c r="A65" s="11" t="s">
        <v>261</v>
      </c>
      <c r="B65" s="11" t="s">
        <v>262</v>
      </c>
      <c r="C65" s="11" t="s">
        <v>261</v>
      </c>
      <c r="D65" s="11" t="s">
        <v>275</v>
      </c>
      <c r="E65" s="12" t="s">
        <v>63</v>
      </c>
      <c r="F65" s="12">
        <v>200</v>
      </c>
      <c r="G65" s="12">
        <v>10</v>
      </c>
      <c r="H65" s="12">
        <v>150</v>
      </c>
      <c r="I65" s="47">
        <v>300</v>
      </c>
      <c r="J65" s="47">
        <v>300</v>
      </c>
      <c r="K65" s="47">
        <v>300</v>
      </c>
      <c r="L65" s="47">
        <v>300</v>
      </c>
      <c r="M65" s="47">
        <v>300</v>
      </c>
      <c r="N65" s="47"/>
      <c r="O65" s="47"/>
      <c r="P65" s="13"/>
      <c r="Q65" s="12">
        <f t="shared" si="6"/>
        <v>1500</v>
      </c>
      <c r="R65" s="12">
        <f t="shared" si="7"/>
        <v>10</v>
      </c>
      <c r="S65" s="14"/>
      <c r="T65" s="15">
        <v>0.06</v>
      </c>
      <c r="U65" s="15">
        <f t="shared" si="8"/>
        <v>0.6</v>
      </c>
      <c r="V65" s="43">
        <f>SUM(U46:U65)</f>
        <v>99.899999999999991</v>
      </c>
      <c r="W65" s="3">
        <f>V65*100/$V$146</f>
        <v>22.597208713157954</v>
      </c>
    </row>
    <row r="66" spans="1:23" x14ac:dyDescent="0.2">
      <c r="A66" s="28" t="s">
        <v>70</v>
      </c>
      <c r="B66" s="28"/>
      <c r="C66" s="29"/>
      <c r="D66" s="29"/>
      <c r="E66" s="30"/>
      <c r="F66" s="36"/>
      <c r="G66" s="20"/>
      <c r="H66" s="20"/>
      <c r="I66" s="47"/>
      <c r="J66" s="47"/>
      <c r="K66" s="47"/>
      <c r="L66" s="47"/>
      <c r="M66" s="47"/>
      <c r="N66" s="47"/>
      <c r="O66" s="47"/>
      <c r="P66" s="20"/>
      <c r="Q66" s="12"/>
      <c r="R66" s="12"/>
      <c r="S66" s="14"/>
      <c r="T66" s="12"/>
      <c r="U66" s="15"/>
    </row>
    <row r="67" spans="1:23" x14ac:dyDescent="0.2">
      <c r="A67" s="11" t="s">
        <v>71</v>
      </c>
      <c r="B67" s="11" t="s">
        <v>72</v>
      </c>
      <c r="C67" s="11" t="s">
        <v>71</v>
      </c>
      <c r="D67" s="11" t="s">
        <v>275</v>
      </c>
      <c r="E67" s="12">
        <v>32</v>
      </c>
      <c r="F67" s="12">
        <v>150</v>
      </c>
      <c r="G67" s="12">
        <v>10</v>
      </c>
      <c r="H67" s="12">
        <v>300</v>
      </c>
      <c r="I67" s="47">
        <v>300</v>
      </c>
      <c r="J67" s="47">
        <v>300</v>
      </c>
      <c r="K67" s="47">
        <v>600</v>
      </c>
      <c r="L67" s="47">
        <v>300</v>
      </c>
      <c r="M67" s="47">
        <v>300</v>
      </c>
      <c r="N67" s="47">
        <v>300</v>
      </c>
      <c r="O67" s="47"/>
      <c r="P67" s="13"/>
      <c r="Q67" s="12">
        <f t="shared" ref="Q67:Q80" si="9">SUM(I67:P67)</f>
        <v>2100</v>
      </c>
      <c r="R67" s="12">
        <f t="shared" ref="R67:R80" si="10">$Q67/$H67</f>
        <v>7</v>
      </c>
      <c r="S67" s="14"/>
      <c r="T67" s="15">
        <v>0.09</v>
      </c>
      <c r="U67" s="15">
        <f t="shared" ref="U67:U80" si="11">$R67*$T67</f>
        <v>0.63</v>
      </c>
    </row>
    <row r="68" spans="1:23" x14ac:dyDescent="0.2">
      <c r="A68" s="36" t="s">
        <v>256</v>
      </c>
      <c r="B68" s="36" t="s">
        <v>72</v>
      </c>
      <c r="C68" s="36">
        <v>90446200</v>
      </c>
      <c r="D68" s="36" t="s">
        <v>277</v>
      </c>
      <c r="E68" s="12">
        <v>32</v>
      </c>
      <c r="F68" s="12">
        <v>150</v>
      </c>
      <c r="G68" s="12">
        <v>10</v>
      </c>
      <c r="H68" s="12">
        <v>300</v>
      </c>
      <c r="I68" s="47"/>
      <c r="J68" s="47">
        <v>300</v>
      </c>
      <c r="K68" s="47">
        <v>600</v>
      </c>
      <c r="L68" s="47">
        <v>300</v>
      </c>
      <c r="M68" s="47">
        <v>300</v>
      </c>
      <c r="N68" s="47">
        <v>300</v>
      </c>
      <c r="O68" s="47"/>
      <c r="P68" s="13"/>
      <c r="Q68" s="12">
        <f t="shared" si="9"/>
        <v>1800</v>
      </c>
      <c r="R68" s="12">
        <f t="shared" si="10"/>
        <v>6</v>
      </c>
      <c r="S68" s="14"/>
      <c r="T68" s="15">
        <v>0.09</v>
      </c>
      <c r="U68" s="15">
        <f t="shared" si="11"/>
        <v>0.54</v>
      </c>
    </row>
    <row r="69" spans="1:23" x14ac:dyDescent="0.2">
      <c r="A69" s="11" t="s">
        <v>200</v>
      </c>
      <c r="B69" s="11" t="s">
        <v>201</v>
      </c>
      <c r="C69" s="11" t="s">
        <v>200</v>
      </c>
      <c r="D69" s="11" t="s">
        <v>275</v>
      </c>
      <c r="E69" s="12">
        <v>32</v>
      </c>
      <c r="F69" s="12">
        <v>200</v>
      </c>
      <c r="G69" s="12">
        <v>10</v>
      </c>
      <c r="H69" s="12">
        <v>300</v>
      </c>
      <c r="I69" s="47"/>
      <c r="J69" s="47">
        <v>300</v>
      </c>
      <c r="K69" s="47">
        <v>300</v>
      </c>
      <c r="L69" s="47"/>
      <c r="M69" s="47"/>
      <c r="N69" s="47">
        <v>300</v>
      </c>
      <c r="O69" s="47"/>
      <c r="P69" s="13"/>
      <c r="Q69" s="12">
        <f t="shared" si="9"/>
        <v>900</v>
      </c>
      <c r="R69" s="12">
        <f t="shared" si="10"/>
        <v>3</v>
      </c>
      <c r="S69" s="14"/>
      <c r="T69" s="15">
        <v>0.09</v>
      </c>
      <c r="U69" s="15">
        <f t="shared" si="11"/>
        <v>0.27</v>
      </c>
    </row>
    <row r="70" spans="1:23" x14ac:dyDescent="0.2">
      <c r="A70" s="11" t="s">
        <v>73</v>
      </c>
      <c r="B70" s="11" t="s">
        <v>74</v>
      </c>
      <c r="C70" s="11" t="s">
        <v>73</v>
      </c>
      <c r="D70" s="11" t="s">
        <v>275</v>
      </c>
      <c r="E70" s="12">
        <v>32</v>
      </c>
      <c r="F70" s="12">
        <v>300</v>
      </c>
      <c r="G70" s="12">
        <v>10</v>
      </c>
      <c r="H70" s="12">
        <v>150</v>
      </c>
      <c r="I70" s="47"/>
      <c r="J70" s="47">
        <v>450</v>
      </c>
      <c r="K70" s="47">
        <v>600</v>
      </c>
      <c r="L70" s="47">
        <v>300</v>
      </c>
      <c r="M70" s="47">
        <v>300</v>
      </c>
      <c r="N70" s="47">
        <v>600</v>
      </c>
      <c r="O70" s="47"/>
      <c r="P70" s="13"/>
      <c r="Q70" s="12">
        <f t="shared" si="9"/>
        <v>2250</v>
      </c>
      <c r="R70" s="12">
        <f t="shared" si="10"/>
        <v>15</v>
      </c>
      <c r="S70" s="14"/>
      <c r="T70" s="15">
        <v>0.09</v>
      </c>
      <c r="U70" s="15">
        <f t="shared" si="11"/>
        <v>1.3499999999999999</v>
      </c>
    </row>
    <row r="71" spans="1:23" x14ac:dyDescent="0.2">
      <c r="A71" s="36" t="s">
        <v>232</v>
      </c>
      <c r="B71" s="36" t="s">
        <v>74</v>
      </c>
      <c r="C71" s="36">
        <v>90446300</v>
      </c>
      <c r="D71" s="36" t="s">
        <v>277</v>
      </c>
      <c r="E71" s="12" t="s">
        <v>180</v>
      </c>
      <c r="F71" s="12">
        <v>300</v>
      </c>
      <c r="G71" s="12">
        <v>10</v>
      </c>
      <c r="H71" s="12">
        <v>150</v>
      </c>
      <c r="I71" s="1">
        <v>150</v>
      </c>
      <c r="J71" s="47">
        <v>300</v>
      </c>
      <c r="K71" s="47">
        <v>600</v>
      </c>
      <c r="L71" s="47">
        <v>300</v>
      </c>
      <c r="M71" s="47">
        <v>300</v>
      </c>
      <c r="N71" s="47">
        <v>600</v>
      </c>
      <c r="O71" s="47"/>
      <c r="P71" s="13"/>
      <c r="Q71" s="12">
        <f t="shared" si="9"/>
        <v>2250</v>
      </c>
      <c r="R71" s="12">
        <f t="shared" si="10"/>
        <v>15</v>
      </c>
      <c r="S71" s="14"/>
      <c r="T71" s="15">
        <v>0.09</v>
      </c>
      <c r="U71" s="15">
        <f t="shared" si="11"/>
        <v>1.3499999999999999</v>
      </c>
    </row>
    <row r="72" spans="1:23" x14ac:dyDescent="0.2">
      <c r="A72" s="11" t="s">
        <v>75</v>
      </c>
      <c r="B72" s="11" t="s">
        <v>76</v>
      </c>
      <c r="C72" s="11" t="s">
        <v>75</v>
      </c>
      <c r="D72" s="11" t="s">
        <v>275</v>
      </c>
      <c r="E72" s="12">
        <v>32</v>
      </c>
      <c r="F72" s="12">
        <v>450</v>
      </c>
      <c r="G72" s="12">
        <v>10</v>
      </c>
      <c r="H72" s="12">
        <v>100</v>
      </c>
      <c r="I72" s="47">
        <v>100</v>
      </c>
      <c r="J72" s="47">
        <v>300</v>
      </c>
      <c r="K72" s="47">
        <v>500</v>
      </c>
      <c r="L72" s="47">
        <v>300</v>
      </c>
      <c r="M72" s="47">
        <v>300</v>
      </c>
      <c r="N72" s="47">
        <v>300</v>
      </c>
      <c r="O72" s="47"/>
      <c r="P72" s="13"/>
      <c r="Q72" s="12">
        <f t="shared" si="9"/>
        <v>1800</v>
      </c>
      <c r="R72" s="12">
        <f t="shared" si="10"/>
        <v>18</v>
      </c>
      <c r="S72" s="14"/>
      <c r="T72" s="15">
        <v>0.09</v>
      </c>
      <c r="U72" s="15">
        <f t="shared" si="11"/>
        <v>1.6199999999999999</v>
      </c>
    </row>
    <row r="73" spans="1:23" x14ac:dyDescent="0.2">
      <c r="A73" s="36" t="s">
        <v>179</v>
      </c>
      <c r="B73" s="36" t="s">
        <v>76</v>
      </c>
      <c r="C73" s="36">
        <v>90446400</v>
      </c>
      <c r="D73" s="36" t="s">
        <v>277</v>
      </c>
      <c r="E73" s="12" t="s">
        <v>180</v>
      </c>
      <c r="F73" s="12">
        <v>450</v>
      </c>
      <c r="G73" s="12">
        <v>10</v>
      </c>
      <c r="H73" s="12">
        <v>100</v>
      </c>
      <c r="I73" s="47">
        <v>300</v>
      </c>
      <c r="J73" s="47">
        <v>600</v>
      </c>
      <c r="K73" s="47">
        <v>500</v>
      </c>
      <c r="L73" s="47">
        <v>600</v>
      </c>
      <c r="M73" s="47">
        <v>300</v>
      </c>
      <c r="N73" s="47">
        <v>500</v>
      </c>
      <c r="O73" s="47"/>
      <c r="P73" s="13"/>
      <c r="Q73" s="12">
        <f t="shared" si="9"/>
        <v>2800</v>
      </c>
      <c r="R73" s="12">
        <f t="shared" si="10"/>
        <v>28</v>
      </c>
      <c r="S73" s="14"/>
      <c r="T73" s="15">
        <v>0.09</v>
      </c>
      <c r="U73" s="15">
        <f t="shared" si="11"/>
        <v>2.52</v>
      </c>
    </row>
    <row r="74" spans="1:23" x14ac:dyDescent="0.2">
      <c r="A74" s="11" t="s">
        <v>156</v>
      </c>
      <c r="B74" s="11" t="s">
        <v>157</v>
      </c>
      <c r="C74" s="11" t="s">
        <v>156</v>
      </c>
      <c r="D74" s="11" t="s">
        <v>275</v>
      </c>
      <c r="E74" s="12">
        <v>32</v>
      </c>
      <c r="F74" s="12">
        <v>600</v>
      </c>
      <c r="G74" s="12">
        <v>10</v>
      </c>
      <c r="H74" s="12">
        <v>100</v>
      </c>
      <c r="I74" s="1">
        <v>300</v>
      </c>
      <c r="J74" s="1">
        <v>300</v>
      </c>
      <c r="K74" s="47">
        <v>500</v>
      </c>
      <c r="L74" s="47">
        <v>1000</v>
      </c>
      <c r="M74" s="47">
        <v>500</v>
      </c>
      <c r="N74" s="47">
        <v>500</v>
      </c>
      <c r="O74" s="47"/>
      <c r="P74" s="13"/>
      <c r="Q74" s="12">
        <f t="shared" si="9"/>
        <v>3100</v>
      </c>
      <c r="R74" s="12">
        <f t="shared" si="10"/>
        <v>31</v>
      </c>
      <c r="S74" s="14"/>
      <c r="T74" s="15">
        <v>0.12</v>
      </c>
      <c r="U74" s="15">
        <f t="shared" si="11"/>
        <v>3.7199999999999998</v>
      </c>
    </row>
    <row r="75" spans="1:23" x14ac:dyDescent="0.2">
      <c r="A75" s="36" t="s">
        <v>181</v>
      </c>
      <c r="B75" s="36" t="s">
        <v>157</v>
      </c>
      <c r="C75" s="36">
        <v>90446600</v>
      </c>
      <c r="D75" s="36" t="s">
        <v>277</v>
      </c>
      <c r="E75" s="12" t="s">
        <v>180</v>
      </c>
      <c r="F75" s="12">
        <v>600</v>
      </c>
      <c r="G75" s="12">
        <v>10</v>
      </c>
      <c r="H75" s="12">
        <v>100</v>
      </c>
      <c r="I75" s="47"/>
      <c r="J75" s="47">
        <v>400</v>
      </c>
      <c r="K75" s="47">
        <v>500</v>
      </c>
      <c r="L75" s="47">
        <v>600</v>
      </c>
      <c r="M75" s="47">
        <v>500</v>
      </c>
      <c r="N75" s="47">
        <v>500</v>
      </c>
      <c r="O75" s="47"/>
      <c r="P75" s="13"/>
      <c r="Q75" s="12">
        <f t="shared" si="9"/>
        <v>2500</v>
      </c>
      <c r="R75" s="12">
        <f t="shared" si="10"/>
        <v>25</v>
      </c>
      <c r="S75" s="14"/>
      <c r="T75" s="15">
        <v>0.12</v>
      </c>
      <c r="U75" s="15">
        <f t="shared" si="11"/>
        <v>3</v>
      </c>
    </row>
    <row r="76" spans="1:23" x14ac:dyDescent="0.2">
      <c r="A76" s="11" t="s">
        <v>222</v>
      </c>
      <c r="B76" s="11" t="s">
        <v>223</v>
      </c>
      <c r="C76" s="11" t="s">
        <v>222</v>
      </c>
      <c r="D76" s="11" t="s">
        <v>275</v>
      </c>
      <c r="E76" s="12">
        <v>32</v>
      </c>
      <c r="F76" s="12">
        <v>750</v>
      </c>
      <c r="G76" s="12">
        <v>10</v>
      </c>
      <c r="H76" s="12">
        <v>60</v>
      </c>
      <c r="I76" s="47">
        <v>180</v>
      </c>
      <c r="J76" s="47"/>
      <c r="K76" s="47">
        <v>300</v>
      </c>
      <c r="L76" s="47"/>
      <c r="M76" s="47">
        <v>120</v>
      </c>
      <c r="N76" s="47">
        <v>180</v>
      </c>
      <c r="O76" s="47"/>
      <c r="P76" s="13"/>
      <c r="Q76" s="12">
        <f t="shared" si="9"/>
        <v>780</v>
      </c>
      <c r="R76" s="12">
        <f t="shared" si="10"/>
        <v>13</v>
      </c>
      <c r="S76" s="14"/>
      <c r="T76" s="15">
        <v>0.09</v>
      </c>
      <c r="U76" s="15">
        <f t="shared" si="11"/>
        <v>1.17</v>
      </c>
    </row>
    <row r="77" spans="1:23" x14ac:dyDescent="0.2">
      <c r="A77" s="11" t="s">
        <v>158</v>
      </c>
      <c r="B77" s="11" t="s">
        <v>159</v>
      </c>
      <c r="C77" s="11" t="s">
        <v>158</v>
      </c>
      <c r="D77" s="11" t="s">
        <v>275</v>
      </c>
      <c r="E77" s="12">
        <v>32</v>
      </c>
      <c r="F77" s="12">
        <v>900</v>
      </c>
      <c r="G77" s="12">
        <v>10</v>
      </c>
      <c r="H77" s="12">
        <v>50</v>
      </c>
      <c r="I77" s="47"/>
      <c r="J77" s="47">
        <v>100</v>
      </c>
      <c r="K77" s="47">
        <v>300</v>
      </c>
      <c r="L77" s="47">
        <v>300</v>
      </c>
      <c r="M77" s="47">
        <v>200</v>
      </c>
      <c r="N77" s="47">
        <v>200</v>
      </c>
      <c r="O77" s="47"/>
      <c r="P77" s="13"/>
      <c r="Q77" s="12">
        <f t="shared" si="9"/>
        <v>1100</v>
      </c>
      <c r="R77" s="12">
        <f t="shared" si="10"/>
        <v>22</v>
      </c>
      <c r="S77" s="14"/>
      <c r="T77" s="15">
        <v>0.09</v>
      </c>
      <c r="U77" s="15">
        <f t="shared" si="11"/>
        <v>1.98</v>
      </c>
    </row>
    <row r="78" spans="1:23" x14ac:dyDescent="0.2">
      <c r="A78" s="36" t="s">
        <v>182</v>
      </c>
      <c r="B78" s="36" t="s">
        <v>159</v>
      </c>
      <c r="C78" s="36">
        <v>90446700</v>
      </c>
      <c r="D78" s="36" t="s">
        <v>277</v>
      </c>
      <c r="E78" s="12" t="s">
        <v>180</v>
      </c>
      <c r="F78" s="12">
        <v>900</v>
      </c>
      <c r="G78" s="12">
        <v>10</v>
      </c>
      <c r="H78" s="12">
        <v>50</v>
      </c>
      <c r="I78" s="47"/>
      <c r="J78" s="1">
        <v>100</v>
      </c>
      <c r="K78" s="47">
        <v>300</v>
      </c>
      <c r="L78" s="47">
        <v>300</v>
      </c>
      <c r="M78" s="47">
        <v>300</v>
      </c>
      <c r="N78" s="47">
        <v>300</v>
      </c>
      <c r="O78" s="47"/>
      <c r="P78" s="13"/>
      <c r="Q78" s="12">
        <f t="shared" si="9"/>
        <v>1300</v>
      </c>
      <c r="R78" s="12">
        <f t="shared" si="10"/>
        <v>26</v>
      </c>
      <c r="S78" s="14"/>
      <c r="T78" s="15">
        <v>0.09</v>
      </c>
      <c r="U78" s="15">
        <f t="shared" si="11"/>
        <v>2.34</v>
      </c>
    </row>
    <row r="79" spans="1:23" x14ac:dyDescent="0.2">
      <c r="A79" s="11" t="s">
        <v>233</v>
      </c>
      <c r="B79" s="11" t="s">
        <v>234</v>
      </c>
      <c r="C79" s="11" t="s">
        <v>233</v>
      </c>
      <c r="D79" s="11" t="s">
        <v>275</v>
      </c>
      <c r="E79" s="12">
        <v>32</v>
      </c>
      <c r="F79" s="12">
        <v>1200</v>
      </c>
      <c r="G79" s="12">
        <v>10</v>
      </c>
      <c r="H79" s="12">
        <v>50</v>
      </c>
      <c r="I79" s="47"/>
      <c r="J79" s="47">
        <v>100</v>
      </c>
      <c r="K79" s="47">
        <v>100</v>
      </c>
      <c r="L79" s="47">
        <v>100</v>
      </c>
      <c r="M79" s="47">
        <v>100</v>
      </c>
      <c r="N79" s="47">
        <v>200</v>
      </c>
      <c r="O79" s="47"/>
      <c r="P79" s="13"/>
      <c r="Q79" s="12">
        <f t="shared" si="9"/>
        <v>600</v>
      </c>
      <c r="R79" s="12">
        <f t="shared" si="10"/>
        <v>12</v>
      </c>
      <c r="S79" s="14"/>
      <c r="T79" s="15">
        <v>0.12</v>
      </c>
      <c r="U79" s="15">
        <f t="shared" si="11"/>
        <v>1.44</v>
      </c>
    </row>
    <row r="80" spans="1:23" x14ac:dyDescent="0.2">
      <c r="A80" s="37" t="s">
        <v>236</v>
      </c>
      <c r="B80" s="36" t="s">
        <v>237</v>
      </c>
      <c r="C80" s="48">
        <v>90446800</v>
      </c>
      <c r="D80" s="36" t="s">
        <v>277</v>
      </c>
      <c r="E80" s="12" t="s">
        <v>180</v>
      </c>
      <c r="F80" s="12">
        <v>1800</v>
      </c>
      <c r="G80" s="12">
        <v>10</v>
      </c>
      <c r="H80" s="12">
        <v>25</v>
      </c>
      <c r="I80" s="47">
        <v>100</v>
      </c>
      <c r="J80" s="47"/>
      <c r="K80" s="47"/>
      <c r="L80" s="47"/>
      <c r="M80" s="47"/>
      <c r="N80" s="47"/>
      <c r="O80" s="47"/>
      <c r="P80" s="13"/>
      <c r="Q80" s="12">
        <f t="shared" si="9"/>
        <v>100</v>
      </c>
      <c r="R80" s="12">
        <f t="shared" si="10"/>
        <v>4</v>
      </c>
      <c r="S80" s="14"/>
      <c r="T80" s="15">
        <v>0.18</v>
      </c>
      <c r="U80" s="15">
        <f t="shared" si="11"/>
        <v>0.72</v>
      </c>
      <c r="V80" s="43">
        <f>SUM(U67:U80)</f>
        <v>22.650000000000002</v>
      </c>
      <c r="W80" s="3">
        <f>V80*100/$V$146</f>
        <v>5.1233911646949721</v>
      </c>
    </row>
    <row r="81" spans="1:23" x14ac:dyDescent="0.2">
      <c r="A81" s="28" t="s">
        <v>77</v>
      </c>
      <c r="B81" s="28"/>
      <c r="C81" s="29"/>
      <c r="D81" s="29"/>
      <c r="E81" s="30"/>
      <c r="F81" s="36"/>
      <c r="G81" s="12"/>
      <c r="H81" s="12"/>
      <c r="I81" s="47"/>
      <c r="J81" s="47"/>
      <c r="K81" s="47"/>
      <c r="L81" s="47"/>
      <c r="M81" s="47"/>
      <c r="N81" s="47"/>
      <c r="O81" s="47"/>
      <c r="P81" s="8"/>
      <c r="Q81" s="12"/>
      <c r="R81" s="12"/>
      <c r="S81" s="14"/>
      <c r="T81" s="12"/>
      <c r="U81" s="15"/>
    </row>
    <row r="82" spans="1:23" x14ac:dyDescent="0.2">
      <c r="A82" s="11" t="s">
        <v>78</v>
      </c>
      <c r="B82" s="11" t="s">
        <v>79</v>
      </c>
      <c r="C82" s="11" t="s">
        <v>78</v>
      </c>
      <c r="D82" s="11" t="s">
        <v>275</v>
      </c>
      <c r="E82" s="12">
        <v>40</v>
      </c>
      <c r="F82" s="12">
        <v>150</v>
      </c>
      <c r="G82" s="12">
        <v>10</v>
      </c>
      <c r="H82" s="12">
        <v>300</v>
      </c>
      <c r="I82" s="47"/>
      <c r="J82" s="47">
        <v>600</v>
      </c>
      <c r="K82" s="47">
        <v>600</v>
      </c>
      <c r="L82" s="47">
        <v>300</v>
      </c>
      <c r="M82" s="47">
        <v>300</v>
      </c>
      <c r="N82" s="47">
        <v>600</v>
      </c>
      <c r="O82" s="47"/>
      <c r="P82" s="13"/>
      <c r="Q82" s="12">
        <f t="shared" ref="Q82:Q95" si="12">SUM(I82:P82)</f>
        <v>2400</v>
      </c>
      <c r="R82" s="12">
        <f t="shared" ref="R82:R95" si="13">$Q82/$H82</f>
        <v>8</v>
      </c>
      <c r="S82" s="14"/>
      <c r="T82" s="15">
        <v>0.13</v>
      </c>
      <c r="U82" s="15">
        <f t="shared" ref="U82:U95" si="14">$R82*$T82</f>
        <v>1.04</v>
      </c>
    </row>
    <row r="83" spans="1:23" x14ac:dyDescent="0.2">
      <c r="A83" s="36" t="s">
        <v>240</v>
      </c>
      <c r="B83" s="36" t="s">
        <v>79</v>
      </c>
      <c r="C83" s="31" t="s">
        <v>241</v>
      </c>
      <c r="D83" s="36" t="s">
        <v>277</v>
      </c>
      <c r="E83" s="12">
        <v>40</v>
      </c>
      <c r="F83" s="12">
        <v>150</v>
      </c>
      <c r="G83" s="12">
        <v>10</v>
      </c>
      <c r="H83" s="12">
        <v>300</v>
      </c>
      <c r="I83" s="47"/>
      <c r="J83" s="47">
        <v>300</v>
      </c>
      <c r="K83" s="47">
        <v>600</v>
      </c>
      <c r="L83" s="47">
        <v>300</v>
      </c>
      <c r="M83" s="47">
        <v>300</v>
      </c>
      <c r="N83" s="47">
        <v>300</v>
      </c>
      <c r="O83" s="47"/>
      <c r="P83" s="13"/>
      <c r="Q83" s="12">
        <f t="shared" si="12"/>
        <v>1800</v>
      </c>
      <c r="R83" s="12">
        <f t="shared" si="13"/>
        <v>6</v>
      </c>
      <c r="S83" s="14"/>
      <c r="T83" s="15">
        <v>0.13</v>
      </c>
      <c r="U83" s="15">
        <f t="shared" si="14"/>
        <v>0.78</v>
      </c>
    </row>
    <row r="84" spans="1:23" x14ac:dyDescent="0.2">
      <c r="A84" s="11" t="s">
        <v>80</v>
      </c>
      <c r="B84" s="11" t="s">
        <v>81</v>
      </c>
      <c r="C84" s="11" t="s">
        <v>80</v>
      </c>
      <c r="D84" s="11" t="s">
        <v>275</v>
      </c>
      <c r="E84" s="12">
        <v>40</v>
      </c>
      <c r="F84" s="12">
        <v>200</v>
      </c>
      <c r="G84" s="12">
        <v>10</v>
      </c>
      <c r="H84" s="12">
        <v>150</v>
      </c>
      <c r="I84" s="47"/>
      <c r="J84" s="47"/>
      <c r="K84" s="47"/>
      <c r="L84" s="47"/>
      <c r="M84" s="47"/>
      <c r="N84" s="47">
        <v>150</v>
      </c>
      <c r="O84" s="47"/>
      <c r="P84" s="13"/>
      <c r="Q84" s="12">
        <f t="shared" si="12"/>
        <v>150</v>
      </c>
      <c r="R84" s="12">
        <f t="shared" si="13"/>
        <v>1</v>
      </c>
      <c r="S84" s="14"/>
      <c r="T84" s="15">
        <v>0.13</v>
      </c>
      <c r="U84" s="15">
        <f t="shared" si="14"/>
        <v>0.13</v>
      </c>
    </row>
    <row r="85" spans="1:23" x14ac:dyDescent="0.2">
      <c r="A85" s="11" t="s">
        <v>82</v>
      </c>
      <c r="B85" s="11" t="s">
        <v>83</v>
      </c>
      <c r="C85" s="11" t="s">
        <v>82</v>
      </c>
      <c r="D85" s="11" t="s">
        <v>275</v>
      </c>
      <c r="E85" s="12">
        <v>40</v>
      </c>
      <c r="F85" s="12">
        <v>300</v>
      </c>
      <c r="G85" s="12">
        <v>10</v>
      </c>
      <c r="H85" s="12">
        <v>150</v>
      </c>
      <c r="I85" s="47">
        <v>300</v>
      </c>
      <c r="J85" s="47">
        <v>600</v>
      </c>
      <c r="K85" s="47">
        <v>600</v>
      </c>
      <c r="L85" s="47">
        <v>600</v>
      </c>
      <c r="M85" s="47">
        <v>600</v>
      </c>
      <c r="N85" s="47">
        <v>600</v>
      </c>
      <c r="O85" s="47"/>
      <c r="P85" s="13"/>
      <c r="Q85" s="12">
        <f t="shared" si="12"/>
        <v>3300</v>
      </c>
      <c r="R85" s="12">
        <f t="shared" si="13"/>
        <v>22</v>
      </c>
      <c r="S85" s="14"/>
      <c r="T85" s="15">
        <v>0.13</v>
      </c>
      <c r="U85" s="15">
        <f t="shared" si="14"/>
        <v>2.8600000000000003</v>
      </c>
    </row>
    <row r="86" spans="1:23" x14ac:dyDescent="0.2">
      <c r="A86" s="36" t="s">
        <v>183</v>
      </c>
      <c r="B86" s="36" t="s">
        <v>83</v>
      </c>
      <c r="C86" s="36">
        <v>90447300</v>
      </c>
      <c r="D86" s="36" t="s">
        <v>277</v>
      </c>
      <c r="E86" s="12" t="s">
        <v>89</v>
      </c>
      <c r="F86" s="12">
        <v>300</v>
      </c>
      <c r="G86" s="12">
        <v>10</v>
      </c>
      <c r="H86" s="12">
        <v>150</v>
      </c>
      <c r="I86" s="47">
        <v>150</v>
      </c>
      <c r="J86" s="47">
        <v>600</v>
      </c>
      <c r="K86" s="47">
        <v>600</v>
      </c>
      <c r="L86" s="47">
        <v>600</v>
      </c>
      <c r="M86" s="47">
        <v>600</v>
      </c>
      <c r="N86" s="47">
        <v>600</v>
      </c>
      <c r="O86" s="47"/>
      <c r="P86" s="13"/>
      <c r="Q86" s="12">
        <f t="shared" si="12"/>
        <v>3150</v>
      </c>
      <c r="R86" s="12">
        <f t="shared" si="13"/>
        <v>21</v>
      </c>
      <c r="S86" s="14"/>
      <c r="T86" s="15">
        <v>0.13</v>
      </c>
      <c r="U86" s="15">
        <f t="shared" si="14"/>
        <v>2.73</v>
      </c>
    </row>
    <row r="87" spans="1:23" x14ac:dyDescent="0.2">
      <c r="A87" s="11" t="s">
        <v>84</v>
      </c>
      <c r="B87" s="11" t="s">
        <v>85</v>
      </c>
      <c r="C87" s="11" t="s">
        <v>84</v>
      </c>
      <c r="D87" s="11" t="s">
        <v>275</v>
      </c>
      <c r="E87" s="12">
        <v>40</v>
      </c>
      <c r="F87" s="12">
        <v>450</v>
      </c>
      <c r="G87" s="12">
        <v>10</v>
      </c>
      <c r="H87" s="12">
        <v>100</v>
      </c>
      <c r="I87" s="47">
        <v>200</v>
      </c>
      <c r="J87" s="47">
        <v>300</v>
      </c>
      <c r="K87" s="47">
        <v>500</v>
      </c>
      <c r="L87" s="47">
        <v>300</v>
      </c>
      <c r="M87" s="47">
        <v>300</v>
      </c>
      <c r="N87" s="47">
        <v>300</v>
      </c>
      <c r="O87" s="47"/>
      <c r="P87" s="13"/>
      <c r="Q87" s="12">
        <f t="shared" si="12"/>
        <v>1900</v>
      </c>
      <c r="R87" s="12">
        <f t="shared" si="13"/>
        <v>19</v>
      </c>
      <c r="S87" s="14"/>
      <c r="T87" s="15">
        <v>0.13</v>
      </c>
      <c r="U87" s="15">
        <f t="shared" si="14"/>
        <v>2.4700000000000002</v>
      </c>
    </row>
    <row r="88" spans="1:23" x14ac:dyDescent="0.2">
      <c r="A88" s="36" t="s">
        <v>184</v>
      </c>
      <c r="B88" s="36" t="s">
        <v>85</v>
      </c>
      <c r="C88" s="36">
        <v>90447400</v>
      </c>
      <c r="D88" s="36" t="s">
        <v>277</v>
      </c>
      <c r="E88" s="12" t="s">
        <v>89</v>
      </c>
      <c r="F88" s="12">
        <v>450</v>
      </c>
      <c r="G88" s="12">
        <v>10</v>
      </c>
      <c r="H88" s="12">
        <v>100</v>
      </c>
      <c r="I88" s="47">
        <v>300</v>
      </c>
      <c r="J88" s="47">
        <v>300</v>
      </c>
      <c r="K88" s="47">
        <v>500</v>
      </c>
      <c r="L88" s="47">
        <v>300</v>
      </c>
      <c r="M88" s="47">
        <v>300</v>
      </c>
      <c r="N88" s="47">
        <v>300</v>
      </c>
      <c r="O88" s="47"/>
      <c r="P88" s="13"/>
      <c r="Q88" s="12">
        <f t="shared" si="12"/>
        <v>2000</v>
      </c>
      <c r="R88" s="12">
        <f t="shared" si="13"/>
        <v>20</v>
      </c>
      <c r="S88" s="14"/>
      <c r="T88" s="15">
        <v>0.13</v>
      </c>
      <c r="U88" s="15">
        <f t="shared" si="14"/>
        <v>2.6</v>
      </c>
    </row>
    <row r="89" spans="1:23" x14ac:dyDescent="0.2">
      <c r="A89" s="11" t="s">
        <v>86</v>
      </c>
      <c r="B89" s="11" t="s">
        <v>87</v>
      </c>
      <c r="C89" s="11" t="s">
        <v>86</v>
      </c>
      <c r="D89" s="11" t="s">
        <v>275</v>
      </c>
      <c r="E89" s="12">
        <v>40</v>
      </c>
      <c r="F89" s="12">
        <v>600</v>
      </c>
      <c r="G89" s="12">
        <v>10</v>
      </c>
      <c r="H89" s="12">
        <v>50</v>
      </c>
      <c r="I89" s="47">
        <v>300</v>
      </c>
      <c r="J89" s="47">
        <v>600</v>
      </c>
      <c r="K89" s="47">
        <v>500</v>
      </c>
      <c r="L89" s="47">
        <v>300</v>
      </c>
      <c r="M89" s="47">
        <v>300</v>
      </c>
      <c r="N89" s="47">
        <v>300</v>
      </c>
      <c r="O89" s="47"/>
      <c r="P89" s="13"/>
      <c r="Q89" s="12">
        <f t="shared" si="12"/>
        <v>2300</v>
      </c>
      <c r="R89" s="12">
        <f t="shared" si="13"/>
        <v>46</v>
      </c>
      <c r="S89" s="14"/>
      <c r="T89" s="15">
        <v>0.09</v>
      </c>
      <c r="U89" s="15">
        <f t="shared" si="14"/>
        <v>4.1399999999999997</v>
      </c>
    </row>
    <row r="90" spans="1:23" x14ac:dyDescent="0.2">
      <c r="A90" s="36" t="s">
        <v>88</v>
      </c>
      <c r="B90" s="36" t="s">
        <v>87</v>
      </c>
      <c r="C90" s="36">
        <v>90447600</v>
      </c>
      <c r="D90" s="36" t="s">
        <v>277</v>
      </c>
      <c r="E90" s="12" t="s">
        <v>89</v>
      </c>
      <c r="F90" s="12">
        <v>600</v>
      </c>
      <c r="G90" s="12">
        <v>10</v>
      </c>
      <c r="H90" s="12">
        <v>50</v>
      </c>
      <c r="I90" s="47">
        <v>300</v>
      </c>
      <c r="J90" s="47">
        <v>300</v>
      </c>
      <c r="K90" s="47">
        <v>500</v>
      </c>
      <c r="L90" s="47">
        <v>300</v>
      </c>
      <c r="M90" s="47">
        <v>300</v>
      </c>
      <c r="N90" s="47">
        <v>300</v>
      </c>
      <c r="O90" s="47"/>
      <c r="P90" s="13"/>
      <c r="Q90" s="12">
        <f t="shared" si="12"/>
        <v>2000</v>
      </c>
      <c r="R90" s="12">
        <f t="shared" si="13"/>
        <v>40</v>
      </c>
      <c r="S90" s="14"/>
      <c r="T90" s="15">
        <v>0.09</v>
      </c>
      <c r="U90" s="15">
        <f t="shared" si="14"/>
        <v>3.5999999999999996</v>
      </c>
    </row>
    <row r="91" spans="1:23" x14ac:dyDescent="0.2">
      <c r="A91" s="11" t="s">
        <v>90</v>
      </c>
      <c r="B91" s="11" t="s">
        <v>91</v>
      </c>
      <c r="C91" s="11" t="s">
        <v>90</v>
      </c>
      <c r="D91" s="11" t="s">
        <v>275</v>
      </c>
      <c r="E91" s="12">
        <v>40</v>
      </c>
      <c r="F91" s="12">
        <v>750</v>
      </c>
      <c r="G91" s="12">
        <v>10</v>
      </c>
      <c r="H91" s="12">
        <v>50</v>
      </c>
      <c r="I91" s="47"/>
      <c r="J91" s="47"/>
      <c r="K91" s="47"/>
      <c r="L91" s="47"/>
      <c r="M91" s="47">
        <v>100</v>
      </c>
      <c r="N91" s="47">
        <v>200</v>
      </c>
      <c r="O91" s="47"/>
      <c r="P91" s="13"/>
      <c r="Q91" s="12">
        <f t="shared" si="12"/>
        <v>300</v>
      </c>
      <c r="R91" s="12">
        <f t="shared" si="13"/>
        <v>6</v>
      </c>
      <c r="S91" s="14"/>
      <c r="T91" s="15">
        <v>0.13</v>
      </c>
      <c r="U91" s="15">
        <f t="shared" si="14"/>
        <v>0.78</v>
      </c>
    </row>
    <row r="92" spans="1:23" x14ac:dyDescent="0.2">
      <c r="A92" s="11" t="s">
        <v>92</v>
      </c>
      <c r="B92" s="11" t="s">
        <v>93</v>
      </c>
      <c r="C92" s="11" t="s">
        <v>92</v>
      </c>
      <c r="D92" s="11" t="s">
        <v>275</v>
      </c>
      <c r="E92" s="12">
        <v>40</v>
      </c>
      <c r="F92" s="12">
        <v>900</v>
      </c>
      <c r="G92" s="12">
        <v>10</v>
      </c>
      <c r="H92" s="12">
        <v>50</v>
      </c>
      <c r="I92" s="47">
        <v>300</v>
      </c>
      <c r="J92" s="47">
        <v>300</v>
      </c>
      <c r="K92" s="47">
        <v>300</v>
      </c>
      <c r="L92" s="47">
        <v>300</v>
      </c>
      <c r="M92" s="47">
        <v>300</v>
      </c>
      <c r="N92" s="47">
        <v>300</v>
      </c>
      <c r="O92" s="47"/>
      <c r="P92" s="13"/>
      <c r="Q92" s="12">
        <f t="shared" si="12"/>
        <v>1800</v>
      </c>
      <c r="R92" s="12">
        <f t="shared" si="13"/>
        <v>36</v>
      </c>
      <c r="S92" s="14"/>
      <c r="T92" s="15">
        <v>0.13</v>
      </c>
      <c r="U92" s="15">
        <f t="shared" si="14"/>
        <v>4.68</v>
      </c>
    </row>
    <row r="93" spans="1:23" x14ac:dyDescent="0.2">
      <c r="A93" s="36" t="s">
        <v>185</v>
      </c>
      <c r="B93" s="36" t="s">
        <v>93</v>
      </c>
      <c r="C93" s="36">
        <v>90447700</v>
      </c>
      <c r="D93" s="36" t="s">
        <v>277</v>
      </c>
      <c r="E93" s="12" t="s">
        <v>89</v>
      </c>
      <c r="F93" s="12">
        <v>900</v>
      </c>
      <c r="G93" s="12">
        <v>10</v>
      </c>
      <c r="H93" s="12">
        <v>50</v>
      </c>
      <c r="I93" s="1">
        <v>300</v>
      </c>
      <c r="J93" s="47">
        <v>300</v>
      </c>
      <c r="K93" s="47">
        <v>300</v>
      </c>
      <c r="L93" s="47">
        <v>300</v>
      </c>
      <c r="M93" s="47">
        <v>300</v>
      </c>
      <c r="N93" s="47">
        <v>300</v>
      </c>
      <c r="O93" s="47"/>
      <c r="P93" s="13"/>
      <c r="Q93" s="12">
        <f t="shared" si="12"/>
        <v>1800</v>
      </c>
      <c r="R93" s="12">
        <f t="shared" si="13"/>
        <v>36</v>
      </c>
      <c r="S93" s="14"/>
      <c r="T93" s="15">
        <v>0.13</v>
      </c>
      <c r="U93" s="15">
        <f t="shared" si="14"/>
        <v>4.68</v>
      </c>
    </row>
    <row r="94" spans="1:23" x14ac:dyDescent="0.2">
      <c r="A94" s="11" t="s">
        <v>94</v>
      </c>
      <c r="B94" s="11" t="s">
        <v>95</v>
      </c>
      <c r="C94" s="11" t="s">
        <v>94</v>
      </c>
      <c r="D94" s="11" t="s">
        <v>275</v>
      </c>
      <c r="E94" s="12">
        <v>40</v>
      </c>
      <c r="F94" s="12">
        <v>1200</v>
      </c>
      <c r="G94" s="12">
        <v>5</v>
      </c>
      <c r="H94" s="12">
        <v>25</v>
      </c>
      <c r="I94" s="47"/>
      <c r="J94" s="47">
        <v>100</v>
      </c>
      <c r="K94" s="47">
        <v>200</v>
      </c>
      <c r="L94" s="47">
        <v>200</v>
      </c>
      <c r="M94" s="47">
        <v>100</v>
      </c>
      <c r="N94" s="47">
        <v>100</v>
      </c>
      <c r="O94" s="47"/>
      <c r="P94" s="13"/>
      <c r="Q94" s="12">
        <f t="shared" si="12"/>
        <v>700</v>
      </c>
      <c r="R94" s="12">
        <f t="shared" si="13"/>
        <v>28</v>
      </c>
      <c r="S94" s="14"/>
      <c r="T94" s="15">
        <v>0.08</v>
      </c>
      <c r="U94" s="15">
        <f t="shared" si="14"/>
        <v>2.2400000000000002</v>
      </c>
    </row>
    <row r="95" spans="1:23" x14ac:dyDescent="0.2">
      <c r="A95" s="11" t="s">
        <v>220</v>
      </c>
      <c r="B95" s="11" t="s">
        <v>221</v>
      </c>
      <c r="C95" s="11" t="s">
        <v>220</v>
      </c>
      <c r="D95" s="11" t="s">
        <v>275</v>
      </c>
      <c r="E95" s="12">
        <v>40</v>
      </c>
      <c r="F95" s="12">
        <v>2000</v>
      </c>
      <c r="G95" s="12">
        <v>5</v>
      </c>
      <c r="H95" s="12">
        <v>25</v>
      </c>
      <c r="I95" s="47"/>
      <c r="J95" s="47"/>
      <c r="K95" s="47"/>
      <c r="L95" s="47"/>
      <c r="M95" s="47"/>
      <c r="N95" s="47"/>
      <c r="O95" s="47"/>
      <c r="P95" s="13"/>
      <c r="Q95" s="12">
        <f t="shared" si="12"/>
        <v>0</v>
      </c>
      <c r="R95" s="12">
        <f t="shared" si="13"/>
        <v>0</v>
      </c>
      <c r="S95" s="14"/>
      <c r="T95" s="15">
        <v>0.08</v>
      </c>
      <c r="U95" s="15">
        <f t="shared" si="14"/>
        <v>0</v>
      </c>
      <c r="V95" s="43">
        <f>SUM(U82:U95)</f>
        <v>32.730000000000004</v>
      </c>
      <c r="W95" s="3">
        <f>V95*100/$V$146</f>
        <v>7.4034698816982978</v>
      </c>
    </row>
    <row r="96" spans="1:23" x14ac:dyDescent="0.2">
      <c r="A96" s="28" t="s">
        <v>96</v>
      </c>
      <c r="B96" s="28"/>
      <c r="C96" s="30"/>
      <c r="D96" s="30"/>
      <c r="E96" s="20"/>
      <c r="F96" s="12"/>
      <c r="G96" s="12"/>
      <c r="H96" s="12"/>
      <c r="I96" s="47"/>
      <c r="J96" s="47"/>
      <c r="K96" s="47"/>
      <c r="L96" s="47"/>
      <c r="M96" s="47"/>
      <c r="N96" s="47"/>
      <c r="O96" s="47"/>
      <c r="P96" s="8"/>
      <c r="Q96" s="12"/>
      <c r="R96" s="12"/>
      <c r="S96" s="14"/>
      <c r="T96" s="12"/>
      <c r="U96" s="15"/>
    </row>
    <row r="97" spans="1:24" x14ac:dyDescent="0.2">
      <c r="A97" s="11" t="s">
        <v>97</v>
      </c>
      <c r="B97" s="11" t="s">
        <v>98</v>
      </c>
      <c r="C97" s="11" t="s">
        <v>97</v>
      </c>
      <c r="D97" s="11" t="s">
        <v>275</v>
      </c>
      <c r="E97" s="12">
        <v>50</v>
      </c>
      <c r="F97" s="12">
        <v>150</v>
      </c>
      <c r="G97" s="12">
        <v>10</v>
      </c>
      <c r="H97" s="12">
        <v>150</v>
      </c>
      <c r="I97" s="47">
        <v>300</v>
      </c>
      <c r="J97" s="47">
        <v>300</v>
      </c>
      <c r="K97" s="47">
        <v>600</v>
      </c>
      <c r="L97" s="47">
        <v>300</v>
      </c>
      <c r="M97" s="47">
        <v>600</v>
      </c>
      <c r="N97" s="47">
        <v>600</v>
      </c>
      <c r="O97" s="47"/>
      <c r="P97" s="13"/>
      <c r="Q97" s="12">
        <f t="shared" ref="Q97:Q112" si="15">SUM(I97:P97)</f>
        <v>2700</v>
      </c>
      <c r="R97" s="12">
        <f t="shared" ref="R97:R112" si="16">$Q97/$H97</f>
        <v>18</v>
      </c>
      <c r="S97" s="14"/>
      <c r="T97" s="15">
        <v>0.1</v>
      </c>
      <c r="U97" s="15">
        <f t="shared" ref="U97:U112" si="17">$R97*$T97</f>
        <v>1.8</v>
      </c>
    </row>
    <row r="98" spans="1:24" x14ac:dyDescent="0.2">
      <c r="A98" s="36" t="s">
        <v>235</v>
      </c>
      <c r="B98" s="36" t="s">
        <v>98</v>
      </c>
      <c r="C98" s="36">
        <v>90448200</v>
      </c>
      <c r="D98" s="36" t="s">
        <v>277</v>
      </c>
      <c r="E98" s="12" t="s">
        <v>102</v>
      </c>
      <c r="F98" s="12">
        <v>150</v>
      </c>
      <c r="G98" s="12">
        <v>10</v>
      </c>
      <c r="H98" s="12">
        <v>150</v>
      </c>
      <c r="I98" s="47">
        <v>150</v>
      </c>
      <c r="J98" s="47">
        <v>300</v>
      </c>
      <c r="K98" s="47">
        <v>600</v>
      </c>
      <c r="L98" s="47">
        <v>300</v>
      </c>
      <c r="M98" s="47">
        <v>600</v>
      </c>
      <c r="N98" s="47">
        <v>600</v>
      </c>
      <c r="O98" s="47"/>
      <c r="P98" s="13"/>
      <c r="Q98" s="12">
        <f t="shared" si="15"/>
        <v>2550</v>
      </c>
      <c r="R98" s="12">
        <f t="shared" si="16"/>
        <v>17</v>
      </c>
      <c r="S98" s="14"/>
      <c r="T98" s="15">
        <v>0.1</v>
      </c>
      <c r="U98" s="15">
        <f t="shared" si="17"/>
        <v>1.7000000000000002</v>
      </c>
    </row>
    <row r="99" spans="1:24" x14ac:dyDescent="0.2">
      <c r="A99" s="11" t="s">
        <v>224</v>
      </c>
      <c r="B99" s="11" t="s">
        <v>225</v>
      </c>
      <c r="C99" s="11" t="s">
        <v>224</v>
      </c>
      <c r="D99" s="11" t="s">
        <v>275</v>
      </c>
      <c r="E99" s="12">
        <v>50</v>
      </c>
      <c r="F99" s="12">
        <v>200</v>
      </c>
      <c r="G99" s="12">
        <v>10</v>
      </c>
      <c r="H99" s="12">
        <v>150</v>
      </c>
      <c r="I99" s="47"/>
      <c r="J99" s="47">
        <v>150</v>
      </c>
      <c r="K99" s="47">
        <v>150</v>
      </c>
      <c r="L99" s="47"/>
      <c r="M99" s="47"/>
      <c r="N99" s="47">
        <v>300</v>
      </c>
      <c r="O99" s="47"/>
      <c r="P99" s="13"/>
      <c r="Q99" s="12">
        <f t="shared" si="15"/>
        <v>600</v>
      </c>
      <c r="R99" s="12">
        <f t="shared" si="16"/>
        <v>4</v>
      </c>
      <c r="S99" s="14"/>
      <c r="T99" s="15">
        <v>0.06</v>
      </c>
      <c r="U99" s="15">
        <f t="shared" si="17"/>
        <v>0.24</v>
      </c>
    </row>
    <row r="100" spans="1:24" x14ac:dyDescent="0.2">
      <c r="A100" s="11" t="s">
        <v>99</v>
      </c>
      <c r="B100" s="11" t="s">
        <v>100</v>
      </c>
      <c r="C100" s="11" t="s">
        <v>99</v>
      </c>
      <c r="D100" s="11" t="s">
        <v>275</v>
      </c>
      <c r="E100" s="12">
        <v>50</v>
      </c>
      <c r="F100" s="12">
        <v>300</v>
      </c>
      <c r="G100" s="12">
        <v>10</v>
      </c>
      <c r="H100" s="12">
        <v>75</v>
      </c>
      <c r="I100" s="47">
        <v>75</v>
      </c>
      <c r="J100" s="47">
        <v>600</v>
      </c>
      <c r="K100" s="47">
        <v>600</v>
      </c>
      <c r="L100" s="47">
        <v>600</v>
      </c>
      <c r="M100" s="47">
        <v>300</v>
      </c>
      <c r="N100" s="47">
        <v>600</v>
      </c>
      <c r="O100" s="47"/>
      <c r="P100" s="13"/>
      <c r="Q100" s="12">
        <f t="shared" si="15"/>
        <v>2775</v>
      </c>
      <c r="R100" s="12">
        <f t="shared" si="16"/>
        <v>37</v>
      </c>
      <c r="S100" s="14"/>
      <c r="T100" s="15">
        <v>0.1</v>
      </c>
      <c r="U100" s="15">
        <f t="shared" si="17"/>
        <v>3.7</v>
      </c>
    </row>
    <row r="101" spans="1:24" x14ac:dyDescent="0.2">
      <c r="A101" s="36" t="s">
        <v>101</v>
      </c>
      <c r="B101" s="36" t="s">
        <v>100</v>
      </c>
      <c r="C101" s="36">
        <v>90448300</v>
      </c>
      <c r="D101" s="36" t="s">
        <v>277</v>
      </c>
      <c r="E101" s="12" t="s">
        <v>102</v>
      </c>
      <c r="F101" s="12">
        <v>300</v>
      </c>
      <c r="G101" s="12">
        <v>10</v>
      </c>
      <c r="H101" s="12">
        <v>75</v>
      </c>
      <c r="I101" s="47">
        <v>300</v>
      </c>
      <c r="J101" s="47">
        <v>600</v>
      </c>
      <c r="K101" s="47">
        <v>600</v>
      </c>
      <c r="L101" s="47">
        <v>300</v>
      </c>
      <c r="M101" s="47">
        <v>300</v>
      </c>
      <c r="N101" s="47"/>
      <c r="O101" s="47"/>
      <c r="P101" s="13"/>
      <c r="Q101" s="12">
        <f t="shared" si="15"/>
        <v>2100</v>
      </c>
      <c r="R101" s="12">
        <f t="shared" si="16"/>
        <v>28</v>
      </c>
      <c r="S101" s="14"/>
      <c r="T101" s="15">
        <v>0.1</v>
      </c>
      <c r="U101" s="15">
        <f t="shared" si="17"/>
        <v>2.8000000000000003</v>
      </c>
    </row>
    <row r="102" spans="1:24" x14ac:dyDescent="0.2">
      <c r="A102" s="11" t="s">
        <v>103</v>
      </c>
      <c r="B102" s="11" t="s">
        <v>104</v>
      </c>
      <c r="C102" s="11" t="s">
        <v>103</v>
      </c>
      <c r="D102" s="11" t="s">
        <v>275</v>
      </c>
      <c r="E102" s="12">
        <v>50</v>
      </c>
      <c r="F102" s="12">
        <v>450</v>
      </c>
      <c r="G102" s="12">
        <v>10</v>
      </c>
      <c r="H102" s="12">
        <v>50</v>
      </c>
      <c r="I102" s="47"/>
      <c r="J102" s="47">
        <v>300</v>
      </c>
      <c r="K102" s="47">
        <v>600</v>
      </c>
      <c r="L102" s="47">
        <v>300</v>
      </c>
      <c r="M102" s="47">
        <v>300</v>
      </c>
      <c r="N102" s="47">
        <v>300</v>
      </c>
      <c r="O102" s="47"/>
      <c r="P102" s="13"/>
      <c r="Q102" s="12">
        <f t="shared" si="15"/>
        <v>1800</v>
      </c>
      <c r="R102" s="12">
        <f t="shared" si="16"/>
        <v>36</v>
      </c>
      <c r="S102" s="14"/>
      <c r="T102" s="15">
        <v>0.1</v>
      </c>
      <c r="U102" s="15">
        <f t="shared" si="17"/>
        <v>3.6</v>
      </c>
    </row>
    <row r="103" spans="1:24" x14ac:dyDescent="0.2">
      <c r="A103" s="36" t="s">
        <v>186</v>
      </c>
      <c r="B103" s="36" t="s">
        <v>104</v>
      </c>
      <c r="C103" s="36">
        <v>90448400</v>
      </c>
      <c r="D103" s="36" t="s">
        <v>277</v>
      </c>
      <c r="E103" s="12" t="s">
        <v>102</v>
      </c>
      <c r="F103" s="12">
        <v>450</v>
      </c>
      <c r="G103" s="12">
        <v>10</v>
      </c>
      <c r="H103" s="12">
        <v>50</v>
      </c>
      <c r="I103" s="47"/>
      <c r="J103" s="47">
        <v>300</v>
      </c>
      <c r="K103" s="47">
        <v>600</v>
      </c>
      <c r="L103" s="47">
        <v>300</v>
      </c>
      <c r="M103" s="47">
        <v>300</v>
      </c>
      <c r="N103" s="47">
        <v>600</v>
      </c>
      <c r="O103" s="47"/>
      <c r="P103" s="13"/>
      <c r="Q103" s="12">
        <f t="shared" si="15"/>
        <v>2100</v>
      </c>
      <c r="R103" s="12">
        <f t="shared" si="16"/>
        <v>42</v>
      </c>
      <c r="S103" s="14"/>
      <c r="T103" s="15">
        <v>0.1</v>
      </c>
      <c r="U103" s="15">
        <f t="shared" si="17"/>
        <v>4.2</v>
      </c>
    </row>
    <row r="104" spans="1:24" x14ac:dyDescent="0.2">
      <c r="A104" s="11" t="s">
        <v>105</v>
      </c>
      <c r="B104" s="11" t="s">
        <v>106</v>
      </c>
      <c r="C104" s="11" t="s">
        <v>105</v>
      </c>
      <c r="D104" s="11" t="s">
        <v>275</v>
      </c>
      <c r="E104" s="12">
        <v>50</v>
      </c>
      <c r="F104" s="12">
        <v>600</v>
      </c>
      <c r="G104" s="12">
        <v>10</v>
      </c>
      <c r="H104" s="12">
        <v>50</v>
      </c>
      <c r="I104" s="47"/>
      <c r="J104" s="47">
        <v>500</v>
      </c>
      <c r="K104" s="47">
        <v>500</v>
      </c>
      <c r="L104" s="47">
        <v>500</v>
      </c>
      <c r="M104" s="47">
        <v>300</v>
      </c>
      <c r="N104" s="47">
        <v>300</v>
      </c>
      <c r="O104" s="47"/>
      <c r="P104" s="13"/>
      <c r="Q104" s="12">
        <f t="shared" si="15"/>
        <v>2100</v>
      </c>
      <c r="R104" s="12">
        <f t="shared" si="16"/>
        <v>42</v>
      </c>
      <c r="S104" s="14"/>
      <c r="T104" s="15">
        <v>0.13</v>
      </c>
      <c r="U104" s="15">
        <f t="shared" si="17"/>
        <v>5.46</v>
      </c>
      <c r="X104" s="45">
        <v>6</v>
      </c>
    </row>
    <row r="105" spans="1:24" x14ac:dyDescent="0.2">
      <c r="A105" s="36" t="s">
        <v>107</v>
      </c>
      <c r="B105" s="36" t="s">
        <v>106</v>
      </c>
      <c r="C105" s="36">
        <v>90448600</v>
      </c>
      <c r="D105" s="36" t="s">
        <v>277</v>
      </c>
      <c r="E105" s="12" t="s">
        <v>102</v>
      </c>
      <c r="F105" s="12">
        <v>600</v>
      </c>
      <c r="G105" s="12">
        <v>10</v>
      </c>
      <c r="H105" s="12">
        <v>50</v>
      </c>
      <c r="I105" s="47"/>
      <c r="J105" s="47">
        <v>500</v>
      </c>
      <c r="K105" s="47">
        <v>500</v>
      </c>
      <c r="L105" s="47">
        <v>300</v>
      </c>
      <c r="M105" s="47"/>
      <c r="N105" s="47"/>
      <c r="O105" s="47"/>
      <c r="P105" s="13"/>
      <c r="Q105" s="12">
        <f t="shared" si="15"/>
        <v>1300</v>
      </c>
      <c r="R105" s="12">
        <f t="shared" si="16"/>
        <v>26</v>
      </c>
      <c r="S105" s="14"/>
      <c r="T105" s="15">
        <v>0.13</v>
      </c>
      <c r="U105" s="15">
        <f t="shared" si="17"/>
        <v>3.38</v>
      </c>
      <c r="X105" s="3">
        <v>18</v>
      </c>
    </row>
    <row r="106" spans="1:24" x14ac:dyDescent="0.2">
      <c r="A106" s="47" t="s">
        <v>266</v>
      </c>
      <c r="B106" s="47" t="s">
        <v>267</v>
      </c>
      <c r="C106" s="47">
        <v>90448605</v>
      </c>
      <c r="D106" s="36" t="s">
        <v>277</v>
      </c>
      <c r="E106" s="2" t="s">
        <v>102</v>
      </c>
      <c r="F106" s="2">
        <v>700</v>
      </c>
      <c r="G106" s="2">
        <v>5</v>
      </c>
      <c r="H106" s="2">
        <v>25</v>
      </c>
      <c r="I106" s="47"/>
      <c r="J106" s="47"/>
      <c r="K106" s="47"/>
      <c r="L106" s="47"/>
      <c r="M106" s="47"/>
      <c r="N106" s="47"/>
      <c r="O106" s="47"/>
      <c r="P106" s="13"/>
      <c r="Q106" s="12">
        <f t="shared" si="15"/>
        <v>0</v>
      </c>
      <c r="R106" s="12">
        <f t="shared" si="16"/>
        <v>0</v>
      </c>
      <c r="S106" s="14"/>
      <c r="T106" s="15">
        <v>0.1</v>
      </c>
      <c r="U106" s="15">
        <f t="shared" si="17"/>
        <v>0</v>
      </c>
    </row>
    <row r="107" spans="1:24" x14ac:dyDescent="0.2">
      <c r="A107" s="11" t="s">
        <v>202</v>
      </c>
      <c r="B107" s="11" t="s">
        <v>203</v>
      </c>
      <c r="C107" s="11" t="s">
        <v>202</v>
      </c>
      <c r="D107" s="11" t="s">
        <v>275</v>
      </c>
      <c r="E107" s="12">
        <v>50</v>
      </c>
      <c r="F107" s="12">
        <v>750</v>
      </c>
      <c r="G107" s="12">
        <v>5</v>
      </c>
      <c r="H107" s="12">
        <v>25</v>
      </c>
      <c r="I107" s="47"/>
      <c r="J107" s="47"/>
      <c r="K107" s="47"/>
      <c r="L107" s="47">
        <v>200</v>
      </c>
      <c r="M107" s="47">
        <v>1000</v>
      </c>
      <c r="N107" s="47">
        <v>200</v>
      </c>
      <c r="O107" s="47"/>
      <c r="P107" s="13"/>
      <c r="Q107" s="12">
        <f t="shared" si="15"/>
        <v>1400</v>
      </c>
      <c r="R107" s="12">
        <f t="shared" si="16"/>
        <v>56</v>
      </c>
      <c r="S107" s="14"/>
      <c r="T107" s="15">
        <v>0.1</v>
      </c>
      <c r="U107" s="15">
        <f t="shared" si="17"/>
        <v>5.6000000000000005</v>
      </c>
    </row>
    <row r="108" spans="1:24" x14ac:dyDescent="0.2">
      <c r="A108" s="11" t="s">
        <v>108</v>
      </c>
      <c r="B108" s="11" t="s">
        <v>109</v>
      </c>
      <c r="C108" s="11" t="s">
        <v>108</v>
      </c>
      <c r="D108" s="11" t="s">
        <v>275</v>
      </c>
      <c r="E108" s="12">
        <v>50</v>
      </c>
      <c r="F108" s="12">
        <v>900</v>
      </c>
      <c r="G108" s="12">
        <v>5</v>
      </c>
      <c r="H108" s="12">
        <v>25</v>
      </c>
      <c r="I108" s="47"/>
      <c r="J108" s="47">
        <v>175</v>
      </c>
      <c r="K108" s="47">
        <v>200</v>
      </c>
      <c r="L108" s="47">
        <v>200</v>
      </c>
      <c r="M108" s="47">
        <v>200</v>
      </c>
      <c r="N108" s="47">
        <v>200</v>
      </c>
      <c r="O108" s="47"/>
      <c r="P108" s="13"/>
      <c r="Q108" s="12">
        <f t="shared" si="15"/>
        <v>975</v>
      </c>
      <c r="R108" s="12">
        <f t="shared" si="16"/>
        <v>39</v>
      </c>
      <c r="S108" s="14"/>
      <c r="T108" s="15">
        <v>0.1</v>
      </c>
      <c r="U108" s="15">
        <f t="shared" si="17"/>
        <v>3.9000000000000004</v>
      </c>
    </row>
    <row r="109" spans="1:24" x14ac:dyDescent="0.2">
      <c r="A109" s="36" t="s">
        <v>187</v>
      </c>
      <c r="B109" s="36" t="s">
        <v>109</v>
      </c>
      <c r="C109" s="36">
        <v>90448700</v>
      </c>
      <c r="D109" s="36" t="s">
        <v>277</v>
      </c>
      <c r="E109" s="12" t="s">
        <v>102</v>
      </c>
      <c r="F109" s="12">
        <v>900</v>
      </c>
      <c r="G109" s="12">
        <v>5</v>
      </c>
      <c r="H109" s="12">
        <v>25</v>
      </c>
      <c r="I109" s="47"/>
      <c r="J109" s="47">
        <v>225</v>
      </c>
      <c r="K109" s="47">
        <v>200</v>
      </c>
      <c r="L109" s="47">
        <v>200</v>
      </c>
      <c r="M109" s="47">
        <v>200</v>
      </c>
      <c r="N109" s="47">
        <v>200</v>
      </c>
      <c r="O109" s="47"/>
      <c r="P109" s="13"/>
      <c r="Q109" s="12">
        <f t="shared" si="15"/>
        <v>1025</v>
      </c>
      <c r="R109" s="12">
        <f t="shared" si="16"/>
        <v>41</v>
      </c>
      <c r="S109" s="14"/>
      <c r="T109" s="15">
        <v>0.1</v>
      </c>
      <c r="U109" s="15">
        <f t="shared" si="17"/>
        <v>4.1000000000000005</v>
      </c>
    </row>
    <row r="110" spans="1:24" x14ac:dyDescent="0.2">
      <c r="A110" s="11" t="s">
        <v>110</v>
      </c>
      <c r="B110" s="11" t="s">
        <v>111</v>
      </c>
      <c r="C110" s="11" t="s">
        <v>110</v>
      </c>
      <c r="D110" s="11" t="s">
        <v>275</v>
      </c>
      <c r="E110" s="12">
        <v>50</v>
      </c>
      <c r="F110" s="12">
        <v>1200</v>
      </c>
      <c r="G110" s="12">
        <v>5</v>
      </c>
      <c r="H110" s="12">
        <v>25</v>
      </c>
      <c r="I110" s="47"/>
      <c r="J110" s="47">
        <v>200</v>
      </c>
      <c r="K110" s="47">
        <v>100</v>
      </c>
      <c r="L110" s="47">
        <v>100</v>
      </c>
      <c r="M110" s="47">
        <v>100</v>
      </c>
      <c r="N110" s="47">
        <v>100</v>
      </c>
      <c r="O110" s="47"/>
      <c r="P110" s="13"/>
      <c r="Q110" s="12">
        <f t="shared" si="15"/>
        <v>600</v>
      </c>
      <c r="R110" s="12">
        <f t="shared" si="16"/>
        <v>24</v>
      </c>
      <c r="S110" s="14"/>
      <c r="T110" s="15">
        <v>0.13</v>
      </c>
      <c r="U110" s="15">
        <f t="shared" si="17"/>
        <v>3.12</v>
      </c>
    </row>
    <row r="111" spans="1:24" x14ac:dyDescent="0.2">
      <c r="A111" s="36" t="s">
        <v>204</v>
      </c>
      <c r="B111" s="36" t="s">
        <v>111</v>
      </c>
      <c r="C111" s="31" t="s">
        <v>205</v>
      </c>
      <c r="D111" s="36" t="s">
        <v>277</v>
      </c>
      <c r="E111" s="12">
        <v>50</v>
      </c>
      <c r="F111" s="12">
        <v>1200</v>
      </c>
      <c r="G111" s="12">
        <v>5</v>
      </c>
      <c r="H111" s="12">
        <v>25</v>
      </c>
      <c r="I111" s="47"/>
      <c r="J111" s="47">
        <v>200</v>
      </c>
      <c r="K111" s="47">
        <v>100</v>
      </c>
      <c r="L111" s="47">
        <v>100</v>
      </c>
      <c r="M111" s="47">
        <v>100</v>
      </c>
      <c r="N111" s="47">
        <v>100</v>
      </c>
      <c r="O111" s="47"/>
      <c r="P111" s="13"/>
      <c r="Q111" s="12">
        <f t="shared" si="15"/>
        <v>600</v>
      </c>
      <c r="R111" s="12">
        <f t="shared" si="16"/>
        <v>24</v>
      </c>
      <c r="S111" s="14"/>
      <c r="T111" s="15">
        <v>0.13</v>
      </c>
      <c r="U111" s="15">
        <f t="shared" si="17"/>
        <v>3.12</v>
      </c>
    </row>
    <row r="112" spans="1:24" x14ac:dyDescent="0.2">
      <c r="A112" s="36" t="s">
        <v>268</v>
      </c>
      <c r="B112" s="36" t="s">
        <v>269</v>
      </c>
      <c r="C112" s="31" t="s">
        <v>270</v>
      </c>
      <c r="D112" s="36" t="s">
        <v>277</v>
      </c>
      <c r="E112" s="12">
        <v>50</v>
      </c>
      <c r="F112" s="12">
        <v>2400</v>
      </c>
      <c r="G112" s="12">
        <v>5</v>
      </c>
      <c r="H112" s="12">
        <v>25</v>
      </c>
      <c r="I112" s="47"/>
      <c r="J112" s="47"/>
      <c r="K112" s="47"/>
      <c r="L112" s="47"/>
      <c r="M112" s="47"/>
      <c r="N112" s="47"/>
      <c r="O112" s="47"/>
      <c r="P112" s="13"/>
      <c r="Q112" s="12">
        <f t="shared" si="15"/>
        <v>0</v>
      </c>
      <c r="R112" s="12">
        <f t="shared" si="16"/>
        <v>0</v>
      </c>
      <c r="S112" s="14"/>
      <c r="T112" s="15">
        <v>0.13</v>
      </c>
      <c r="U112" s="15">
        <f t="shared" si="17"/>
        <v>0</v>
      </c>
      <c r="V112" s="43">
        <f>SUM(U97:U112)</f>
        <v>46.719999999999992</v>
      </c>
      <c r="W112" s="3">
        <f>V112*100/$V$146</f>
        <v>10.567983894682078</v>
      </c>
    </row>
    <row r="113" spans="1:24" x14ac:dyDescent="0.2">
      <c r="A113" s="318" t="s">
        <v>112</v>
      </c>
      <c r="B113" s="319"/>
      <c r="C113" s="29"/>
      <c r="D113" s="29"/>
      <c r="E113" s="30"/>
      <c r="F113" s="12"/>
      <c r="G113" s="12"/>
      <c r="H113" s="12"/>
      <c r="I113" s="47"/>
      <c r="J113" s="47"/>
      <c r="K113" s="47"/>
      <c r="L113" s="47"/>
      <c r="M113" s="47"/>
      <c r="N113" s="47"/>
      <c r="O113" s="47"/>
      <c r="P113" s="36"/>
      <c r="Q113" s="12"/>
      <c r="R113" s="12"/>
      <c r="S113" s="14"/>
      <c r="T113" s="12"/>
      <c r="U113" s="15"/>
    </row>
    <row r="114" spans="1:24" x14ac:dyDescent="0.2">
      <c r="A114" s="11" t="s">
        <v>216</v>
      </c>
      <c r="B114" s="11" t="s">
        <v>217</v>
      </c>
      <c r="C114" s="11" t="s">
        <v>216</v>
      </c>
      <c r="D114" s="11" t="s">
        <v>275</v>
      </c>
      <c r="E114" s="12">
        <v>20</v>
      </c>
      <c r="F114" s="12">
        <v>150</v>
      </c>
      <c r="G114" s="12">
        <v>10</v>
      </c>
      <c r="H114" s="12">
        <v>400</v>
      </c>
      <c r="I114" s="47"/>
      <c r="J114" s="47"/>
      <c r="K114" s="47"/>
      <c r="L114" s="47"/>
      <c r="M114" s="47"/>
      <c r="N114" s="47"/>
      <c r="O114" s="47"/>
      <c r="P114" s="36"/>
      <c r="Q114" s="12">
        <f t="shared" ref="Q114:Q145" si="18">SUM(I114:P114)</f>
        <v>0</v>
      </c>
      <c r="R114" s="12">
        <f t="shared" ref="R114:R145" si="19">$Q114/$H114</f>
        <v>0</v>
      </c>
      <c r="S114" s="14"/>
      <c r="T114" s="12">
        <v>0.06</v>
      </c>
      <c r="U114" s="15">
        <f t="shared" ref="U114:U145" si="20">$R114*$T114</f>
        <v>0</v>
      </c>
    </row>
    <row r="115" spans="1:24" x14ac:dyDescent="0.2">
      <c r="A115" s="36" t="s">
        <v>226</v>
      </c>
      <c r="B115" s="36" t="s">
        <v>217</v>
      </c>
      <c r="C115" s="36">
        <v>90444200</v>
      </c>
      <c r="D115" s="36" t="s">
        <v>277</v>
      </c>
      <c r="E115" s="12">
        <v>20</v>
      </c>
      <c r="F115" s="12">
        <v>150</v>
      </c>
      <c r="G115" s="12">
        <v>10</v>
      </c>
      <c r="H115" s="12">
        <v>400</v>
      </c>
      <c r="I115" s="47"/>
      <c r="J115" s="47"/>
      <c r="K115" s="47"/>
      <c r="L115" s="47"/>
      <c r="M115" s="47"/>
      <c r="N115" s="47"/>
      <c r="O115" s="47"/>
      <c r="P115" s="36"/>
      <c r="Q115" s="12">
        <f t="shared" si="18"/>
        <v>0</v>
      </c>
      <c r="R115" s="12">
        <f t="shared" si="19"/>
        <v>0</v>
      </c>
      <c r="S115" s="14"/>
      <c r="T115" s="12">
        <v>0.06</v>
      </c>
      <c r="U115" s="15">
        <f t="shared" si="20"/>
        <v>0</v>
      </c>
    </row>
    <row r="116" spans="1:24" x14ac:dyDescent="0.2">
      <c r="A116" s="11" t="s">
        <v>191</v>
      </c>
      <c r="B116" s="11" t="s">
        <v>192</v>
      </c>
      <c r="C116" s="11" t="s">
        <v>191</v>
      </c>
      <c r="D116" s="11" t="s">
        <v>275</v>
      </c>
      <c r="E116" s="12">
        <v>20</v>
      </c>
      <c r="F116" s="12">
        <v>200</v>
      </c>
      <c r="G116" s="12">
        <v>10</v>
      </c>
      <c r="H116" s="12">
        <v>300</v>
      </c>
      <c r="I116" s="47"/>
      <c r="J116" s="47"/>
      <c r="K116" s="47"/>
      <c r="L116" s="47"/>
      <c r="M116" s="47"/>
      <c r="N116" s="47"/>
      <c r="O116" s="47"/>
      <c r="P116" s="36"/>
      <c r="Q116" s="12">
        <f t="shared" si="18"/>
        <v>0</v>
      </c>
      <c r="R116" s="12">
        <f t="shared" si="19"/>
        <v>0</v>
      </c>
      <c r="S116" s="14"/>
      <c r="T116" s="12">
        <v>0.06</v>
      </c>
      <c r="U116" s="15">
        <f t="shared" si="20"/>
        <v>0</v>
      </c>
    </row>
    <row r="117" spans="1:24" x14ac:dyDescent="0.2">
      <c r="A117" s="11" t="s">
        <v>160</v>
      </c>
      <c r="B117" s="11" t="s">
        <v>161</v>
      </c>
      <c r="C117" s="11" t="s">
        <v>160</v>
      </c>
      <c r="D117" s="11" t="s">
        <v>275</v>
      </c>
      <c r="E117" s="12">
        <v>20</v>
      </c>
      <c r="F117" s="12">
        <v>300</v>
      </c>
      <c r="G117" s="12">
        <v>10</v>
      </c>
      <c r="H117" s="12">
        <v>200</v>
      </c>
      <c r="I117" s="47"/>
      <c r="J117" s="47">
        <v>200</v>
      </c>
      <c r="K117" s="47">
        <v>400</v>
      </c>
      <c r="L117" s="47">
        <v>200</v>
      </c>
      <c r="M117" s="47"/>
      <c r="N117" s="47">
        <v>200</v>
      </c>
      <c r="O117" s="47"/>
      <c r="P117" s="13"/>
      <c r="Q117" s="12">
        <f t="shared" si="18"/>
        <v>1000</v>
      </c>
      <c r="R117" s="12">
        <f t="shared" si="19"/>
        <v>5</v>
      </c>
      <c r="S117" s="14"/>
      <c r="T117" s="15">
        <v>0.06</v>
      </c>
      <c r="U117" s="15">
        <f t="shared" si="20"/>
        <v>0.3</v>
      </c>
    </row>
    <row r="118" spans="1:24" x14ac:dyDescent="0.2">
      <c r="A118" s="36" t="s">
        <v>215</v>
      </c>
      <c r="B118" s="36" t="s">
        <v>161</v>
      </c>
      <c r="C118" s="36">
        <v>90444300</v>
      </c>
      <c r="D118" s="36" t="s">
        <v>277</v>
      </c>
      <c r="E118" s="12" t="s">
        <v>46</v>
      </c>
      <c r="F118" s="12">
        <v>300</v>
      </c>
      <c r="G118" s="12">
        <v>10</v>
      </c>
      <c r="H118" s="12">
        <v>200</v>
      </c>
      <c r="I118" s="47"/>
      <c r="J118" s="47">
        <v>200</v>
      </c>
      <c r="K118" s="47">
        <v>400</v>
      </c>
      <c r="L118" s="47"/>
      <c r="M118" s="47">
        <v>200</v>
      </c>
      <c r="N118" s="47">
        <v>200</v>
      </c>
      <c r="O118" s="47"/>
      <c r="P118" s="13"/>
      <c r="Q118" s="12">
        <f t="shared" si="18"/>
        <v>1000</v>
      </c>
      <c r="R118" s="12">
        <f t="shared" si="19"/>
        <v>5</v>
      </c>
      <c r="S118" s="14"/>
      <c r="T118" s="15">
        <v>0.06</v>
      </c>
      <c r="U118" s="15">
        <f t="shared" si="20"/>
        <v>0.3</v>
      </c>
    </row>
    <row r="119" spans="1:24" x14ac:dyDescent="0.2">
      <c r="A119" s="11" t="s">
        <v>206</v>
      </c>
      <c r="B119" s="11" t="s">
        <v>114</v>
      </c>
      <c r="C119" s="11" t="s">
        <v>206</v>
      </c>
      <c r="D119" s="11" t="s">
        <v>275</v>
      </c>
      <c r="E119" s="12">
        <v>20</v>
      </c>
      <c r="F119" s="12">
        <v>450</v>
      </c>
      <c r="G119" s="12">
        <v>10</v>
      </c>
      <c r="H119" s="12">
        <v>100</v>
      </c>
      <c r="I119" s="47">
        <v>200</v>
      </c>
      <c r="J119" s="47"/>
      <c r="K119" s="47">
        <v>300</v>
      </c>
      <c r="L119" s="47">
        <v>200</v>
      </c>
      <c r="M119" s="47"/>
      <c r="N119" s="47"/>
      <c r="O119" s="47"/>
      <c r="P119" s="25"/>
      <c r="Q119" s="12">
        <f t="shared" si="18"/>
        <v>700</v>
      </c>
      <c r="R119" s="12">
        <f t="shared" si="19"/>
        <v>7</v>
      </c>
      <c r="S119" s="14"/>
      <c r="T119" s="15">
        <v>0.08</v>
      </c>
      <c r="U119" s="15">
        <f t="shared" si="20"/>
        <v>0.56000000000000005</v>
      </c>
    </row>
    <row r="120" spans="1:24" x14ac:dyDescent="0.2">
      <c r="A120" s="36" t="s">
        <v>113</v>
      </c>
      <c r="B120" s="36" t="s">
        <v>114</v>
      </c>
      <c r="C120" s="36">
        <v>90444400</v>
      </c>
      <c r="D120" s="36" t="s">
        <v>277</v>
      </c>
      <c r="E120" s="12" t="s">
        <v>46</v>
      </c>
      <c r="F120" s="12">
        <v>450</v>
      </c>
      <c r="G120" s="12">
        <v>10</v>
      </c>
      <c r="H120" s="12">
        <v>100</v>
      </c>
      <c r="I120" s="47"/>
      <c r="J120" s="47"/>
      <c r="K120" s="47">
        <v>300</v>
      </c>
      <c r="L120" s="47">
        <v>200</v>
      </c>
      <c r="M120" s="47"/>
      <c r="N120" s="47">
        <v>200</v>
      </c>
      <c r="O120" s="47"/>
      <c r="P120" s="13"/>
      <c r="Q120" s="12">
        <f t="shared" si="18"/>
        <v>700</v>
      </c>
      <c r="R120" s="12">
        <f t="shared" si="19"/>
        <v>7</v>
      </c>
      <c r="S120" s="14"/>
      <c r="T120" s="15">
        <v>0.08</v>
      </c>
      <c r="U120" s="15">
        <f t="shared" si="20"/>
        <v>0.56000000000000005</v>
      </c>
      <c r="X120" s="45">
        <v>3</v>
      </c>
    </row>
    <row r="121" spans="1:24" x14ac:dyDescent="0.2">
      <c r="A121" s="11" t="s">
        <v>115</v>
      </c>
      <c r="B121" s="11" t="s">
        <v>116</v>
      </c>
      <c r="C121" s="11" t="s">
        <v>115</v>
      </c>
      <c r="D121" s="11" t="s">
        <v>275</v>
      </c>
      <c r="E121" s="12">
        <v>20</v>
      </c>
      <c r="F121" s="12">
        <v>600</v>
      </c>
      <c r="G121" s="12">
        <v>10</v>
      </c>
      <c r="H121" s="12">
        <v>100</v>
      </c>
      <c r="I121" s="47"/>
      <c r="J121" s="47">
        <v>200</v>
      </c>
      <c r="K121" s="47">
        <v>500</v>
      </c>
      <c r="L121" s="47">
        <v>200</v>
      </c>
      <c r="M121" s="47">
        <v>200</v>
      </c>
      <c r="N121" s="47">
        <v>200</v>
      </c>
      <c r="O121" s="47"/>
      <c r="P121" s="13"/>
      <c r="Q121" s="12">
        <f t="shared" si="18"/>
        <v>1300</v>
      </c>
      <c r="R121" s="12">
        <f t="shared" si="19"/>
        <v>13</v>
      </c>
      <c r="S121" s="14"/>
      <c r="T121" s="15">
        <v>0.06</v>
      </c>
      <c r="U121" s="15">
        <f t="shared" si="20"/>
        <v>0.78</v>
      </c>
    </row>
    <row r="122" spans="1:24" x14ac:dyDescent="0.2">
      <c r="A122" s="36" t="s">
        <v>188</v>
      </c>
      <c r="B122" s="36" t="s">
        <v>116</v>
      </c>
      <c r="C122" s="36">
        <v>90444600</v>
      </c>
      <c r="D122" s="36" t="s">
        <v>277</v>
      </c>
      <c r="E122" s="12" t="s">
        <v>46</v>
      </c>
      <c r="F122" s="12">
        <v>600</v>
      </c>
      <c r="G122" s="12">
        <v>10</v>
      </c>
      <c r="H122" s="12">
        <v>100</v>
      </c>
      <c r="I122" s="47">
        <v>200</v>
      </c>
      <c r="J122" s="47">
        <v>200</v>
      </c>
      <c r="K122" s="47">
        <v>500</v>
      </c>
      <c r="L122" s="47">
        <v>200</v>
      </c>
      <c r="M122" s="47">
        <v>200</v>
      </c>
      <c r="N122" s="47">
        <v>200</v>
      </c>
      <c r="O122" s="47"/>
      <c r="P122" s="13"/>
      <c r="Q122" s="12">
        <f t="shared" si="18"/>
        <v>1500</v>
      </c>
      <c r="R122" s="12">
        <f t="shared" si="19"/>
        <v>15</v>
      </c>
      <c r="S122" s="14"/>
      <c r="T122" s="15">
        <v>0.06</v>
      </c>
      <c r="U122" s="15">
        <f t="shared" si="20"/>
        <v>0.89999999999999991</v>
      </c>
    </row>
    <row r="123" spans="1:24" x14ac:dyDescent="0.2">
      <c r="A123" s="11" t="s">
        <v>117</v>
      </c>
      <c r="B123" s="11" t="s">
        <v>118</v>
      </c>
      <c r="C123" s="11" t="s">
        <v>117</v>
      </c>
      <c r="D123" s="11" t="s">
        <v>275</v>
      </c>
      <c r="E123" s="12">
        <v>20</v>
      </c>
      <c r="F123" s="12">
        <v>750</v>
      </c>
      <c r="G123" s="12">
        <v>10</v>
      </c>
      <c r="H123" s="12">
        <v>100</v>
      </c>
      <c r="I123" s="47"/>
      <c r="J123" s="47">
        <v>500</v>
      </c>
      <c r="K123" s="47">
        <v>500</v>
      </c>
      <c r="L123" s="47">
        <v>500</v>
      </c>
      <c r="M123" s="47">
        <v>200</v>
      </c>
      <c r="N123" s="47">
        <v>200</v>
      </c>
      <c r="O123" s="47"/>
      <c r="P123" s="13"/>
      <c r="Q123" s="12">
        <f t="shared" si="18"/>
        <v>1900</v>
      </c>
      <c r="R123" s="12">
        <f t="shared" si="19"/>
        <v>19</v>
      </c>
      <c r="S123" s="14"/>
      <c r="T123" s="15">
        <v>7.0000000000000007E-2</v>
      </c>
      <c r="U123" s="15">
        <f t="shared" si="20"/>
        <v>1.33</v>
      </c>
    </row>
    <row r="124" spans="1:24" x14ac:dyDescent="0.2">
      <c r="A124" s="36" t="s">
        <v>189</v>
      </c>
      <c r="B124" s="36" t="s">
        <v>118</v>
      </c>
      <c r="C124" s="36">
        <v>90444700</v>
      </c>
      <c r="D124" s="36" t="s">
        <v>277</v>
      </c>
      <c r="E124" s="12" t="s">
        <v>46</v>
      </c>
      <c r="F124" s="12">
        <v>750</v>
      </c>
      <c r="G124" s="12">
        <v>10</v>
      </c>
      <c r="H124" s="12">
        <v>100</v>
      </c>
      <c r="I124" s="47"/>
      <c r="J124" s="47">
        <v>500</v>
      </c>
      <c r="K124" s="47">
        <v>500</v>
      </c>
      <c r="L124" s="47">
        <v>1000</v>
      </c>
      <c r="M124" s="47">
        <v>200</v>
      </c>
      <c r="N124" s="47">
        <v>500</v>
      </c>
      <c r="O124" s="47"/>
      <c r="P124" s="13"/>
      <c r="Q124" s="12">
        <f t="shared" si="18"/>
        <v>2700</v>
      </c>
      <c r="R124" s="12">
        <f t="shared" si="19"/>
        <v>27</v>
      </c>
      <c r="S124" s="14"/>
      <c r="T124" s="15">
        <v>7.0000000000000007E-2</v>
      </c>
      <c r="U124" s="15">
        <f t="shared" si="20"/>
        <v>1.8900000000000001</v>
      </c>
    </row>
    <row r="125" spans="1:24" x14ac:dyDescent="0.2">
      <c r="A125" s="11" t="s">
        <v>119</v>
      </c>
      <c r="B125" s="11" t="s">
        <v>120</v>
      </c>
      <c r="C125" s="11" t="s">
        <v>119</v>
      </c>
      <c r="D125" s="11" t="s">
        <v>275</v>
      </c>
      <c r="E125" s="12">
        <v>20</v>
      </c>
      <c r="F125" s="12">
        <v>900</v>
      </c>
      <c r="G125" s="12">
        <v>10</v>
      </c>
      <c r="H125" s="12">
        <v>50</v>
      </c>
      <c r="I125" s="47"/>
      <c r="J125" s="47">
        <v>500</v>
      </c>
      <c r="K125" s="47">
        <v>500</v>
      </c>
      <c r="L125" s="47">
        <v>500</v>
      </c>
      <c r="M125" s="47">
        <v>200</v>
      </c>
      <c r="N125" s="47">
        <v>500</v>
      </c>
      <c r="O125" s="47"/>
      <c r="P125" s="13"/>
      <c r="Q125" s="12">
        <f t="shared" si="18"/>
        <v>2200</v>
      </c>
      <c r="R125" s="12">
        <f t="shared" si="19"/>
        <v>44</v>
      </c>
      <c r="S125" s="14"/>
      <c r="T125" s="15">
        <v>0.08</v>
      </c>
      <c r="U125" s="15">
        <f t="shared" si="20"/>
        <v>3.52</v>
      </c>
    </row>
    <row r="126" spans="1:24" x14ac:dyDescent="0.2">
      <c r="A126" s="36" t="s">
        <v>263</v>
      </c>
      <c r="B126" s="36" t="s">
        <v>120</v>
      </c>
      <c r="C126" s="36">
        <v>90444800</v>
      </c>
      <c r="D126" s="36" t="s">
        <v>277</v>
      </c>
      <c r="E126" s="12" t="s">
        <v>46</v>
      </c>
      <c r="F126" s="12">
        <v>900</v>
      </c>
      <c r="G126" s="12">
        <v>10</v>
      </c>
      <c r="H126" s="12">
        <v>50</v>
      </c>
      <c r="I126" s="47"/>
      <c r="J126" s="47">
        <v>500</v>
      </c>
      <c r="K126" s="47"/>
      <c r="L126" s="47">
        <v>200</v>
      </c>
      <c r="M126" s="47">
        <v>200</v>
      </c>
      <c r="N126" s="47"/>
      <c r="O126" s="47"/>
      <c r="P126" s="13"/>
      <c r="Q126" s="12">
        <f t="shared" si="18"/>
        <v>900</v>
      </c>
      <c r="R126" s="12">
        <f t="shared" si="19"/>
        <v>18</v>
      </c>
      <c r="S126" s="14"/>
      <c r="T126" s="15">
        <v>0.08</v>
      </c>
      <c r="U126" s="15">
        <f t="shared" si="20"/>
        <v>1.44</v>
      </c>
    </row>
    <row r="127" spans="1:24" x14ac:dyDescent="0.2">
      <c r="A127" s="11" t="s">
        <v>121</v>
      </c>
      <c r="B127" s="11" t="s">
        <v>122</v>
      </c>
      <c r="C127" s="11" t="s">
        <v>121</v>
      </c>
      <c r="D127" s="11" t="s">
        <v>275</v>
      </c>
      <c r="E127" s="12">
        <v>20</v>
      </c>
      <c r="F127" s="12">
        <v>1200</v>
      </c>
      <c r="G127" s="12">
        <v>10</v>
      </c>
      <c r="H127" s="12">
        <v>50</v>
      </c>
      <c r="I127" s="47"/>
      <c r="J127" s="47">
        <v>500</v>
      </c>
      <c r="K127" s="47">
        <v>1000</v>
      </c>
      <c r="L127" s="47">
        <v>500</v>
      </c>
      <c r="M127" s="47">
        <v>500</v>
      </c>
      <c r="N127" s="47">
        <v>1000</v>
      </c>
      <c r="O127" s="47"/>
      <c r="P127" s="13"/>
      <c r="Q127" s="12">
        <f t="shared" si="18"/>
        <v>3500</v>
      </c>
      <c r="R127" s="12">
        <f t="shared" si="19"/>
        <v>70</v>
      </c>
      <c r="S127" s="14"/>
      <c r="T127" s="15">
        <v>0.11</v>
      </c>
      <c r="U127" s="15">
        <f t="shared" si="20"/>
        <v>7.7</v>
      </c>
    </row>
    <row r="128" spans="1:24" x14ac:dyDescent="0.2">
      <c r="A128" s="11" t="s">
        <v>207</v>
      </c>
      <c r="B128" s="11" t="s">
        <v>208</v>
      </c>
      <c r="C128" s="11" t="s">
        <v>207</v>
      </c>
      <c r="D128" s="11" t="s">
        <v>275</v>
      </c>
      <c r="E128" s="12">
        <v>20</v>
      </c>
      <c r="F128" s="12">
        <v>1500</v>
      </c>
      <c r="G128" s="12">
        <v>10</v>
      </c>
      <c r="H128" s="12">
        <v>50</v>
      </c>
      <c r="I128" s="47">
        <v>150</v>
      </c>
      <c r="J128" s="47">
        <v>200</v>
      </c>
      <c r="K128" s="47"/>
      <c r="L128" s="47"/>
      <c r="M128" s="47"/>
      <c r="N128" s="47"/>
      <c r="O128" s="47"/>
      <c r="P128" s="13"/>
      <c r="Q128" s="12">
        <f t="shared" si="18"/>
        <v>350</v>
      </c>
      <c r="R128" s="12">
        <f t="shared" si="19"/>
        <v>7</v>
      </c>
      <c r="S128" s="14"/>
      <c r="T128" s="15">
        <v>7.0000000000000007E-2</v>
      </c>
      <c r="U128" s="15">
        <f t="shared" si="20"/>
        <v>0.49000000000000005</v>
      </c>
    </row>
    <row r="129" spans="1:23" x14ac:dyDescent="0.2">
      <c r="A129" s="11" t="s">
        <v>209</v>
      </c>
      <c r="B129" s="11" t="s">
        <v>210</v>
      </c>
      <c r="C129" s="11" t="s">
        <v>209</v>
      </c>
      <c r="D129" s="11" t="s">
        <v>275</v>
      </c>
      <c r="E129" s="12">
        <v>20</v>
      </c>
      <c r="F129" s="12">
        <v>1800</v>
      </c>
      <c r="G129" s="12">
        <v>10</v>
      </c>
      <c r="H129" s="12">
        <v>50</v>
      </c>
      <c r="I129" s="47"/>
      <c r="J129" s="47">
        <v>200</v>
      </c>
      <c r="K129" s="47">
        <v>200</v>
      </c>
      <c r="L129" s="47"/>
      <c r="M129" s="47"/>
      <c r="N129" s="47"/>
      <c r="O129" s="47"/>
      <c r="P129" s="13"/>
      <c r="Q129" s="12">
        <f t="shared" si="18"/>
        <v>400</v>
      </c>
      <c r="R129" s="12">
        <f t="shared" si="19"/>
        <v>8</v>
      </c>
      <c r="S129" s="14"/>
      <c r="T129" s="15">
        <v>0.09</v>
      </c>
      <c r="U129" s="15">
        <f t="shared" si="20"/>
        <v>0.72</v>
      </c>
      <c r="V129" s="43">
        <f>SUM(U114:U129)</f>
        <v>20.49</v>
      </c>
      <c r="W129" s="3">
        <f>V129*100/$V$146</f>
        <v>4.6348028681942592</v>
      </c>
    </row>
    <row r="130" spans="1:23" x14ac:dyDescent="0.2">
      <c r="A130" s="11" t="s">
        <v>123</v>
      </c>
      <c r="B130" s="11" t="s">
        <v>124</v>
      </c>
      <c r="C130" s="11" t="s">
        <v>123</v>
      </c>
      <c r="D130" s="11" t="s">
        <v>275</v>
      </c>
      <c r="E130" s="12">
        <v>25</v>
      </c>
      <c r="F130" s="12">
        <v>150</v>
      </c>
      <c r="G130" s="12">
        <v>10</v>
      </c>
      <c r="H130" s="12">
        <v>200</v>
      </c>
      <c r="I130" s="47"/>
      <c r="J130" s="47">
        <v>200</v>
      </c>
      <c r="K130" s="47">
        <v>200</v>
      </c>
      <c r="L130" s="47"/>
      <c r="M130" s="47"/>
      <c r="N130" s="47"/>
      <c r="O130" s="47"/>
      <c r="P130" s="13"/>
      <c r="Q130" s="12">
        <f t="shared" si="18"/>
        <v>400</v>
      </c>
      <c r="R130" s="12">
        <f t="shared" si="19"/>
        <v>2</v>
      </c>
      <c r="S130" s="14"/>
      <c r="T130" s="15">
        <v>0.04</v>
      </c>
      <c r="U130" s="15">
        <f t="shared" si="20"/>
        <v>0.08</v>
      </c>
    </row>
    <row r="131" spans="1:23" x14ac:dyDescent="0.2">
      <c r="A131" s="36" t="s">
        <v>257</v>
      </c>
      <c r="B131" s="36" t="s">
        <v>124</v>
      </c>
      <c r="C131" s="36">
        <v>90445200</v>
      </c>
      <c r="D131" s="36" t="s">
        <v>277</v>
      </c>
      <c r="E131" s="12">
        <v>25</v>
      </c>
      <c r="F131" s="12">
        <v>150</v>
      </c>
      <c r="G131" s="12">
        <v>10</v>
      </c>
      <c r="H131" s="12">
        <v>200</v>
      </c>
      <c r="I131" s="47"/>
      <c r="J131" s="47">
        <v>200</v>
      </c>
      <c r="K131" s="47">
        <v>200</v>
      </c>
      <c r="L131" s="47"/>
      <c r="M131" s="47"/>
      <c r="N131" s="47"/>
      <c r="O131" s="47"/>
      <c r="P131" s="13"/>
      <c r="Q131" s="12">
        <f t="shared" si="18"/>
        <v>400</v>
      </c>
      <c r="R131" s="12">
        <f t="shared" si="19"/>
        <v>2</v>
      </c>
      <c r="S131" s="14"/>
      <c r="T131" s="15">
        <v>0.04</v>
      </c>
      <c r="U131" s="15">
        <f t="shared" si="20"/>
        <v>0.08</v>
      </c>
    </row>
    <row r="132" spans="1:23" x14ac:dyDescent="0.2">
      <c r="A132" s="11" t="s">
        <v>125</v>
      </c>
      <c r="B132" s="11" t="s">
        <v>126</v>
      </c>
      <c r="C132" s="11" t="s">
        <v>125</v>
      </c>
      <c r="D132" s="11" t="s">
        <v>275</v>
      </c>
      <c r="E132" s="12">
        <v>25</v>
      </c>
      <c r="F132" s="12">
        <v>300</v>
      </c>
      <c r="G132" s="12">
        <v>10</v>
      </c>
      <c r="H132" s="12">
        <v>100</v>
      </c>
      <c r="I132" s="47">
        <v>200</v>
      </c>
      <c r="J132" s="47">
        <v>200</v>
      </c>
      <c r="K132" s="47"/>
      <c r="L132" s="47"/>
      <c r="M132" s="47"/>
      <c r="N132" s="47"/>
      <c r="O132" s="47"/>
      <c r="P132" s="13"/>
      <c r="Q132" s="12">
        <f t="shared" si="18"/>
        <v>400</v>
      </c>
      <c r="R132" s="12">
        <f t="shared" si="19"/>
        <v>4</v>
      </c>
      <c r="S132" s="14"/>
      <c r="T132" s="15">
        <v>0.04</v>
      </c>
      <c r="U132" s="15">
        <f t="shared" si="20"/>
        <v>0.16</v>
      </c>
    </row>
    <row r="133" spans="1:23" x14ac:dyDescent="0.2">
      <c r="A133" s="36" t="s">
        <v>127</v>
      </c>
      <c r="B133" s="36" t="s">
        <v>126</v>
      </c>
      <c r="C133" s="36">
        <v>90445300</v>
      </c>
      <c r="D133" s="36" t="s">
        <v>277</v>
      </c>
      <c r="E133" s="12" t="s">
        <v>63</v>
      </c>
      <c r="F133" s="12">
        <v>300</v>
      </c>
      <c r="G133" s="12">
        <v>10</v>
      </c>
      <c r="H133" s="12">
        <v>100</v>
      </c>
      <c r="I133" s="47"/>
      <c r="J133" s="47"/>
      <c r="K133" s="47"/>
      <c r="L133" s="47"/>
      <c r="M133" s="47">
        <v>200</v>
      </c>
      <c r="N133" s="47">
        <v>200</v>
      </c>
      <c r="O133" s="47"/>
      <c r="P133" s="13"/>
      <c r="Q133" s="12">
        <f t="shared" si="18"/>
        <v>400</v>
      </c>
      <c r="R133" s="12">
        <f t="shared" si="19"/>
        <v>4</v>
      </c>
      <c r="S133" s="14"/>
      <c r="T133" s="15">
        <v>0.04</v>
      </c>
      <c r="U133" s="15">
        <f t="shared" si="20"/>
        <v>0.16</v>
      </c>
    </row>
    <row r="134" spans="1:23" x14ac:dyDescent="0.2">
      <c r="A134" s="11" t="s">
        <v>128</v>
      </c>
      <c r="B134" s="11" t="s">
        <v>129</v>
      </c>
      <c r="C134" s="11" t="s">
        <v>128</v>
      </c>
      <c r="D134" s="11" t="s">
        <v>275</v>
      </c>
      <c r="E134" s="12">
        <v>25</v>
      </c>
      <c r="F134" s="12">
        <v>450</v>
      </c>
      <c r="G134" s="12">
        <v>10</v>
      </c>
      <c r="H134" s="12">
        <v>100</v>
      </c>
      <c r="I134" s="47"/>
      <c r="J134" s="47">
        <v>200</v>
      </c>
      <c r="K134" s="47">
        <v>300</v>
      </c>
      <c r="L134" s="47">
        <v>200</v>
      </c>
      <c r="M134" s="47">
        <v>200</v>
      </c>
      <c r="N134" s="47">
        <v>200</v>
      </c>
      <c r="O134" s="47"/>
      <c r="P134" s="13"/>
      <c r="Q134" s="12">
        <f t="shared" si="18"/>
        <v>1100</v>
      </c>
      <c r="R134" s="12">
        <f t="shared" si="19"/>
        <v>11</v>
      </c>
      <c r="S134" s="14"/>
      <c r="T134" s="15">
        <v>0.06</v>
      </c>
      <c r="U134" s="15">
        <f t="shared" si="20"/>
        <v>0.65999999999999992</v>
      </c>
    </row>
    <row r="135" spans="1:23" x14ac:dyDescent="0.2">
      <c r="A135" s="36" t="s">
        <v>190</v>
      </c>
      <c r="B135" s="36" t="s">
        <v>129</v>
      </c>
      <c r="C135" s="36">
        <v>90445400</v>
      </c>
      <c r="D135" s="36" t="s">
        <v>277</v>
      </c>
      <c r="E135" s="12" t="s">
        <v>63</v>
      </c>
      <c r="F135" s="12">
        <v>450</v>
      </c>
      <c r="G135" s="12">
        <v>10</v>
      </c>
      <c r="H135" s="12">
        <v>100</v>
      </c>
      <c r="I135" s="47">
        <v>200</v>
      </c>
      <c r="J135" s="47"/>
      <c r="K135" s="47">
        <v>300</v>
      </c>
      <c r="L135" s="47">
        <v>200</v>
      </c>
      <c r="M135" s="47">
        <v>200</v>
      </c>
      <c r="N135" s="47">
        <v>200</v>
      </c>
      <c r="O135" s="47"/>
      <c r="P135" s="13"/>
      <c r="Q135" s="12">
        <f t="shared" si="18"/>
        <v>1100</v>
      </c>
      <c r="R135" s="12">
        <f t="shared" si="19"/>
        <v>11</v>
      </c>
      <c r="S135" s="14"/>
      <c r="T135" s="15">
        <v>0.06</v>
      </c>
      <c r="U135" s="15">
        <f t="shared" si="20"/>
        <v>0.65999999999999992</v>
      </c>
    </row>
    <row r="136" spans="1:23" x14ac:dyDescent="0.2">
      <c r="A136" s="11" t="s">
        <v>130</v>
      </c>
      <c r="B136" s="11" t="s">
        <v>131</v>
      </c>
      <c r="C136" s="11" t="s">
        <v>130</v>
      </c>
      <c r="D136" s="11" t="s">
        <v>275</v>
      </c>
      <c r="E136" s="12">
        <v>25</v>
      </c>
      <c r="F136" s="12">
        <v>600</v>
      </c>
      <c r="G136" s="12">
        <v>10</v>
      </c>
      <c r="H136" s="12">
        <v>50</v>
      </c>
      <c r="I136" s="47"/>
      <c r="J136" s="47">
        <v>200</v>
      </c>
      <c r="K136" s="47">
        <v>300</v>
      </c>
      <c r="L136" s="47">
        <v>200</v>
      </c>
      <c r="M136" s="47">
        <v>200</v>
      </c>
      <c r="N136" s="47">
        <v>200</v>
      </c>
      <c r="O136" s="47"/>
      <c r="P136" s="13"/>
      <c r="Q136" s="12">
        <f t="shared" si="18"/>
        <v>1100</v>
      </c>
      <c r="R136" s="12">
        <f t="shared" si="19"/>
        <v>22</v>
      </c>
      <c r="S136" s="14"/>
      <c r="T136" s="15">
        <v>0.04</v>
      </c>
      <c r="U136" s="15">
        <f t="shared" si="20"/>
        <v>0.88</v>
      </c>
    </row>
    <row r="137" spans="1:23" x14ac:dyDescent="0.2">
      <c r="A137" s="36" t="s">
        <v>211</v>
      </c>
      <c r="B137" s="36" t="s">
        <v>131</v>
      </c>
      <c r="C137" s="36">
        <v>90445600</v>
      </c>
      <c r="D137" s="36" t="s">
        <v>277</v>
      </c>
      <c r="E137" s="12">
        <v>25</v>
      </c>
      <c r="F137" s="12">
        <v>600</v>
      </c>
      <c r="G137" s="12">
        <v>10</v>
      </c>
      <c r="H137" s="12">
        <v>50</v>
      </c>
      <c r="I137" s="47"/>
      <c r="J137" s="47">
        <v>200</v>
      </c>
      <c r="K137" s="47">
        <v>300</v>
      </c>
      <c r="L137" s="47">
        <v>200</v>
      </c>
      <c r="M137" s="47">
        <v>200</v>
      </c>
      <c r="N137" s="47"/>
      <c r="O137" s="47"/>
      <c r="P137" s="13"/>
      <c r="Q137" s="12">
        <f t="shared" si="18"/>
        <v>900</v>
      </c>
      <c r="R137" s="12">
        <f t="shared" si="19"/>
        <v>18</v>
      </c>
      <c r="S137" s="14"/>
      <c r="T137" s="15">
        <v>0.04</v>
      </c>
      <c r="U137" s="15">
        <f t="shared" si="20"/>
        <v>0.72</v>
      </c>
    </row>
    <row r="138" spans="1:23" x14ac:dyDescent="0.2">
      <c r="A138" s="11" t="s">
        <v>162</v>
      </c>
      <c r="B138" s="11" t="s">
        <v>163</v>
      </c>
      <c r="C138" s="11" t="s">
        <v>162</v>
      </c>
      <c r="D138" s="11" t="s">
        <v>275</v>
      </c>
      <c r="E138" s="12">
        <v>25</v>
      </c>
      <c r="F138" s="12">
        <v>750</v>
      </c>
      <c r="G138" s="12">
        <v>10</v>
      </c>
      <c r="H138" s="12">
        <v>50</v>
      </c>
      <c r="I138" s="47"/>
      <c r="J138" s="47"/>
      <c r="K138" s="47">
        <v>200</v>
      </c>
      <c r="L138" s="47"/>
      <c r="M138" s="47">
        <v>200</v>
      </c>
      <c r="N138" s="47">
        <v>200</v>
      </c>
      <c r="O138" s="47"/>
      <c r="P138" s="13"/>
      <c r="Q138" s="12">
        <f t="shared" si="18"/>
        <v>600</v>
      </c>
      <c r="R138" s="12">
        <f t="shared" si="19"/>
        <v>12</v>
      </c>
      <c r="S138" s="14"/>
      <c r="T138" s="15">
        <v>0.04</v>
      </c>
      <c r="U138" s="15">
        <f t="shared" si="20"/>
        <v>0.48</v>
      </c>
    </row>
    <row r="139" spans="1:23" x14ac:dyDescent="0.2">
      <c r="A139" s="36" t="s">
        <v>218</v>
      </c>
      <c r="B139" s="36" t="s">
        <v>163</v>
      </c>
      <c r="C139" s="31" t="s">
        <v>219</v>
      </c>
      <c r="D139" s="36" t="s">
        <v>277</v>
      </c>
      <c r="E139" s="12">
        <v>25</v>
      </c>
      <c r="F139" s="12">
        <v>750</v>
      </c>
      <c r="G139" s="12">
        <v>10</v>
      </c>
      <c r="H139" s="12">
        <v>50</v>
      </c>
      <c r="I139" s="47"/>
      <c r="J139" s="47"/>
      <c r="K139" s="47"/>
      <c r="L139" s="47"/>
      <c r="M139" s="47"/>
      <c r="N139" s="47"/>
      <c r="O139" s="47"/>
      <c r="P139" s="13"/>
      <c r="Q139" s="12">
        <f t="shared" si="18"/>
        <v>0</v>
      </c>
      <c r="R139" s="12">
        <f t="shared" si="19"/>
        <v>0</v>
      </c>
      <c r="S139" s="14"/>
      <c r="T139" s="15">
        <v>0.04</v>
      </c>
      <c r="U139" s="15">
        <f t="shared" si="20"/>
        <v>0</v>
      </c>
    </row>
    <row r="140" spans="1:23" x14ac:dyDescent="0.2">
      <c r="A140" s="11" t="s">
        <v>132</v>
      </c>
      <c r="B140" s="11" t="s">
        <v>133</v>
      </c>
      <c r="C140" s="11" t="s">
        <v>132</v>
      </c>
      <c r="D140" s="11" t="s">
        <v>275</v>
      </c>
      <c r="E140" s="12">
        <v>25</v>
      </c>
      <c r="F140" s="12">
        <v>900</v>
      </c>
      <c r="G140" s="12">
        <v>10</v>
      </c>
      <c r="H140" s="12">
        <v>50</v>
      </c>
      <c r="I140" s="47">
        <v>50</v>
      </c>
      <c r="J140" s="47">
        <v>500</v>
      </c>
      <c r="K140" s="47">
        <v>500</v>
      </c>
      <c r="L140" s="47">
        <v>300</v>
      </c>
      <c r="M140" s="47">
        <v>200</v>
      </c>
      <c r="N140" s="47">
        <v>200</v>
      </c>
      <c r="O140" s="47"/>
      <c r="P140" s="13"/>
      <c r="Q140" s="12">
        <f t="shared" si="18"/>
        <v>1750</v>
      </c>
      <c r="R140" s="12">
        <f t="shared" si="19"/>
        <v>35</v>
      </c>
      <c r="S140" s="14"/>
      <c r="T140" s="15">
        <v>0.06</v>
      </c>
      <c r="U140" s="15">
        <f t="shared" si="20"/>
        <v>2.1</v>
      </c>
    </row>
    <row r="141" spans="1:23" x14ac:dyDescent="0.2">
      <c r="A141" s="36" t="s">
        <v>264</v>
      </c>
      <c r="B141" s="36" t="s">
        <v>133</v>
      </c>
      <c r="C141" s="31" t="s">
        <v>265</v>
      </c>
      <c r="D141" s="36" t="s">
        <v>277</v>
      </c>
      <c r="E141" s="12">
        <v>25</v>
      </c>
      <c r="F141" s="12">
        <v>900</v>
      </c>
      <c r="G141" s="12">
        <v>10</v>
      </c>
      <c r="H141" s="12">
        <v>50</v>
      </c>
      <c r="I141" s="47"/>
      <c r="J141" s="47">
        <v>200</v>
      </c>
      <c r="K141" s="47">
        <v>500</v>
      </c>
      <c r="L141" s="47">
        <v>300</v>
      </c>
      <c r="M141" s="47">
        <v>200</v>
      </c>
      <c r="N141" s="47">
        <v>200</v>
      </c>
      <c r="O141" s="47"/>
      <c r="P141" s="13"/>
      <c r="Q141" s="12">
        <f t="shared" si="18"/>
        <v>1400</v>
      </c>
      <c r="R141" s="12">
        <f t="shared" si="19"/>
        <v>28</v>
      </c>
      <c r="S141" s="14"/>
      <c r="T141" s="15">
        <v>0.06</v>
      </c>
      <c r="U141" s="15">
        <f t="shared" si="20"/>
        <v>1.68</v>
      </c>
    </row>
    <row r="142" spans="1:23" x14ac:dyDescent="0.2">
      <c r="A142" s="11" t="s">
        <v>134</v>
      </c>
      <c r="B142" s="11" t="s">
        <v>135</v>
      </c>
      <c r="C142" s="11" t="s">
        <v>134</v>
      </c>
      <c r="D142" s="11" t="s">
        <v>275</v>
      </c>
      <c r="E142" s="12">
        <v>25</v>
      </c>
      <c r="F142" s="12">
        <v>1200</v>
      </c>
      <c r="G142" s="12">
        <v>10</v>
      </c>
      <c r="H142" s="12">
        <v>50</v>
      </c>
      <c r="I142" s="1">
        <v>100</v>
      </c>
      <c r="J142" s="1">
        <v>200</v>
      </c>
      <c r="K142" s="47">
        <v>300</v>
      </c>
      <c r="L142" s="47"/>
      <c r="M142" s="47">
        <v>200</v>
      </c>
      <c r="N142" s="47">
        <v>500</v>
      </c>
      <c r="O142" s="47"/>
      <c r="P142" s="13"/>
      <c r="Q142" s="12">
        <f t="shared" si="18"/>
        <v>1300</v>
      </c>
      <c r="R142" s="12">
        <f t="shared" si="19"/>
        <v>26</v>
      </c>
      <c r="S142" s="14"/>
      <c r="T142" s="15">
        <v>0.08</v>
      </c>
      <c r="U142" s="15">
        <f t="shared" si="20"/>
        <v>2.08</v>
      </c>
    </row>
    <row r="143" spans="1:23" x14ac:dyDescent="0.2">
      <c r="A143" s="11" t="s">
        <v>238</v>
      </c>
      <c r="B143" s="11" t="s">
        <v>239</v>
      </c>
      <c r="C143" s="11" t="s">
        <v>238</v>
      </c>
      <c r="D143" s="11" t="s">
        <v>275</v>
      </c>
      <c r="E143" s="12">
        <v>25</v>
      </c>
      <c r="F143" s="12">
        <v>1524</v>
      </c>
      <c r="G143" s="12">
        <v>10</v>
      </c>
      <c r="H143" s="12">
        <v>50</v>
      </c>
      <c r="I143" s="47"/>
      <c r="J143" s="47">
        <v>100</v>
      </c>
      <c r="K143" s="47"/>
      <c r="L143" s="47"/>
      <c r="M143" s="47">
        <v>100</v>
      </c>
      <c r="N143" s="47"/>
      <c r="O143" s="47"/>
      <c r="P143" s="13"/>
      <c r="Q143" s="12">
        <f t="shared" si="18"/>
        <v>200</v>
      </c>
      <c r="R143" s="12">
        <f t="shared" si="19"/>
        <v>4</v>
      </c>
      <c r="S143" s="14"/>
      <c r="T143" s="15">
        <v>0.08</v>
      </c>
      <c r="U143" s="15">
        <f t="shared" si="20"/>
        <v>0.32</v>
      </c>
    </row>
    <row r="144" spans="1:23" x14ac:dyDescent="0.2">
      <c r="A144" s="11" t="s">
        <v>164</v>
      </c>
      <c r="B144" s="11" t="s">
        <v>165</v>
      </c>
      <c r="C144" s="11" t="s">
        <v>164</v>
      </c>
      <c r="D144" s="11" t="s">
        <v>275</v>
      </c>
      <c r="E144" s="12">
        <v>25</v>
      </c>
      <c r="F144" s="12">
        <v>1800</v>
      </c>
      <c r="G144" s="12">
        <v>10</v>
      </c>
      <c r="H144" s="12">
        <v>50</v>
      </c>
      <c r="I144" s="47"/>
      <c r="J144" s="47"/>
      <c r="K144" s="47"/>
      <c r="L144" s="47"/>
      <c r="M144" s="47">
        <v>100</v>
      </c>
      <c r="N144" s="47">
        <v>100</v>
      </c>
      <c r="O144" s="47"/>
      <c r="P144" s="13"/>
      <c r="Q144" s="12">
        <f t="shared" si="18"/>
        <v>200</v>
      </c>
      <c r="R144" s="12">
        <f t="shared" si="19"/>
        <v>4</v>
      </c>
      <c r="S144" s="14"/>
      <c r="T144" s="15">
        <v>0.12</v>
      </c>
      <c r="U144" s="15">
        <f t="shared" si="20"/>
        <v>0.48</v>
      </c>
    </row>
    <row r="145" spans="1:23" x14ac:dyDescent="0.2">
      <c r="A145" s="36" t="s">
        <v>227</v>
      </c>
      <c r="B145" s="36" t="s">
        <v>165</v>
      </c>
      <c r="C145" s="36">
        <v>90445900</v>
      </c>
      <c r="D145" s="36" t="s">
        <v>277</v>
      </c>
      <c r="E145" s="12">
        <v>25</v>
      </c>
      <c r="F145" s="12">
        <v>1800</v>
      </c>
      <c r="G145" s="12">
        <v>10</v>
      </c>
      <c r="H145" s="12">
        <v>50</v>
      </c>
      <c r="I145" s="47"/>
      <c r="J145" s="47"/>
      <c r="K145" s="47"/>
      <c r="L145" s="47"/>
      <c r="M145" s="47"/>
      <c r="N145" s="47"/>
      <c r="O145" s="47"/>
      <c r="P145" s="13"/>
      <c r="Q145" s="12">
        <f t="shared" si="18"/>
        <v>0</v>
      </c>
      <c r="R145" s="12">
        <f t="shared" si="19"/>
        <v>0</v>
      </c>
      <c r="S145" s="14"/>
      <c r="T145" s="15">
        <v>0.12</v>
      </c>
      <c r="U145" s="15">
        <f t="shared" si="20"/>
        <v>0</v>
      </c>
      <c r="V145" s="43">
        <f>SUM(U130:U145)</f>
        <v>10.54</v>
      </c>
      <c r="W145" s="3">
        <f>V145*100/$V$146</f>
        <v>2.3841299282951436</v>
      </c>
    </row>
    <row r="146" spans="1:23" x14ac:dyDescent="0.2">
      <c r="A146" s="313"/>
      <c r="B146" s="313"/>
      <c r="C146" s="313"/>
      <c r="D146" s="313"/>
      <c r="E146" s="313"/>
      <c r="F146" s="313"/>
      <c r="G146" s="313"/>
      <c r="H146" s="314"/>
      <c r="I146" s="36">
        <f t="shared" ref="I146:P146" si="21">SUBTOTAL(9,I5:I145)</f>
        <v>10755</v>
      </c>
      <c r="J146" s="36">
        <f t="shared" si="21"/>
        <v>66200</v>
      </c>
      <c r="K146" s="36">
        <f t="shared" si="21"/>
        <v>189350</v>
      </c>
      <c r="L146" s="36">
        <f t="shared" si="21"/>
        <v>90200</v>
      </c>
      <c r="M146" s="36">
        <f>SUBTOTAL(9,M5:M145)</f>
        <v>106520</v>
      </c>
      <c r="N146" s="36">
        <f>SUBTOTAL(9,N5:N145)</f>
        <v>107930</v>
      </c>
      <c r="O146" s="36">
        <f t="shared" ref="O146" si="22">SUBTOTAL(9,O5:O145)</f>
        <v>0</v>
      </c>
      <c r="P146" s="36">
        <f t="shared" si="21"/>
        <v>0</v>
      </c>
      <c r="Q146" s="36">
        <f>SUBTOTAL(9,Q5:Q145)</f>
        <v>570955</v>
      </c>
      <c r="R146" s="36">
        <f>SUBTOTAL(9,R5:R145)</f>
        <v>7246</v>
      </c>
      <c r="S146" s="32"/>
      <c r="T146" s="12"/>
      <c r="U146" s="36">
        <f>SUBTOTAL(9,U5:U145)</f>
        <v>442.09000000000043</v>
      </c>
      <c r="V146" s="3">
        <f>SUM(V5:V145)</f>
        <v>442.09</v>
      </c>
      <c r="W146" s="3">
        <f>SUM(W5:W145)</f>
        <v>100</v>
      </c>
    </row>
    <row r="147" spans="1:23" x14ac:dyDescent="0.2">
      <c r="A147" s="312"/>
      <c r="B147" s="313"/>
      <c r="C147" s="313"/>
      <c r="D147" s="313"/>
      <c r="E147" s="313"/>
      <c r="F147" s="313"/>
      <c r="G147" s="313"/>
      <c r="H147" s="314"/>
      <c r="I147" s="36">
        <v>129</v>
      </c>
      <c r="J147" s="36">
        <v>865</v>
      </c>
      <c r="K147" s="36">
        <v>2333</v>
      </c>
      <c r="L147" s="36">
        <v>1193</v>
      </c>
      <c r="M147" s="36">
        <v>1396</v>
      </c>
      <c r="N147" s="36">
        <v>1330</v>
      </c>
      <c r="O147" s="36"/>
      <c r="P147" s="36"/>
      <c r="Q147" s="36"/>
      <c r="R147" s="36">
        <f>SUM(I147:P147)</f>
        <v>7246</v>
      </c>
      <c r="U147" s="3">
        <f>U146/30</f>
        <v>14.736333333333347</v>
      </c>
    </row>
    <row r="148" spans="1:23" x14ac:dyDescent="0.2">
      <c r="A148" s="312"/>
      <c r="B148" s="313"/>
      <c r="C148" s="313"/>
      <c r="D148" s="313"/>
      <c r="E148" s="313"/>
      <c r="F148" s="313"/>
      <c r="G148" s="313"/>
      <c r="H148" s="314"/>
      <c r="I148" s="36">
        <v>11.38</v>
      </c>
      <c r="J148" s="36">
        <v>56.76</v>
      </c>
      <c r="K148" s="36">
        <v>135.01</v>
      </c>
      <c r="L148" s="36">
        <v>73.05</v>
      </c>
      <c r="M148" s="36">
        <v>84.9</v>
      </c>
      <c r="N148" s="36">
        <v>80.989999999999995</v>
      </c>
      <c r="O148" s="36"/>
      <c r="P148" s="36"/>
      <c r="Q148" s="36"/>
      <c r="R148" s="33">
        <f>SUM(I148:P148)</f>
        <v>442.09000000000003</v>
      </c>
    </row>
    <row r="149" spans="1:23" x14ac:dyDescent="0.2">
      <c r="A149" s="34"/>
      <c r="B149" s="34"/>
      <c r="C149" s="34"/>
      <c r="D149" s="34"/>
      <c r="E149" s="34"/>
      <c r="F149" s="34"/>
      <c r="G149" s="34"/>
      <c r="H149" s="34"/>
    </row>
    <row r="150" spans="1:23" x14ac:dyDescent="0.2">
      <c r="A150" s="28" t="s">
        <v>136</v>
      </c>
      <c r="B150" s="28" t="s">
        <v>136</v>
      </c>
      <c r="C150" s="30"/>
      <c r="D150" s="30"/>
      <c r="E150" s="8" t="s">
        <v>10</v>
      </c>
      <c r="F150" s="8" t="s">
        <v>137</v>
      </c>
      <c r="G150" s="300" t="s">
        <v>138</v>
      </c>
      <c r="H150" s="301"/>
      <c r="I150" s="20"/>
      <c r="J150" s="20"/>
      <c r="K150" s="20"/>
      <c r="L150" s="20"/>
      <c r="M150" s="20"/>
      <c r="N150" s="20"/>
      <c r="O150" s="20"/>
      <c r="P150" s="20"/>
      <c r="Q150" s="12"/>
      <c r="R150" s="12"/>
      <c r="S150" s="35"/>
      <c r="T150" s="12"/>
      <c r="U150" s="15"/>
    </row>
    <row r="151" spans="1:23" x14ac:dyDescent="0.2">
      <c r="A151" s="36"/>
      <c r="B151" s="36"/>
      <c r="C151" s="36"/>
      <c r="D151" s="36"/>
      <c r="E151" s="8"/>
      <c r="F151" s="8"/>
      <c r="G151" s="8" t="s">
        <v>139</v>
      </c>
      <c r="H151" s="8" t="s">
        <v>140</v>
      </c>
      <c r="I151" s="8" t="s">
        <v>140</v>
      </c>
      <c r="J151" s="8" t="s">
        <v>140</v>
      </c>
      <c r="K151" s="8" t="s">
        <v>140</v>
      </c>
      <c r="L151" s="8" t="s">
        <v>140</v>
      </c>
      <c r="M151" s="8" t="s">
        <v>140</v>
      </c>
      <c r="N151" s="8"/>
      <c r="O151" s="8"/>
      <c r="P151" s="8" t="s">
        <v>140</v>
      </c>
      <c r="Q151" s="36" t="s">
        <v>140</v>
      </c>
      <c r="R151" s="36" t="s">
        <v>12</v>
      </c>
      <c r="S151" s="37" t="s">
        <v>141</v>
      </c>
      <c r="T151" s="12"/>
      <c r="U151" s="15"/>
    </row>
    <row r="152" spans="1:23" x14ac:dyDescent="0.2">
      <c r="A152" s="38" t="s">
        <v>142</v>
      </c>
      <c r="B152" s="38" t="s">
        <v>143</v>
      </c>
      <c r="C152" s="38" t="s">
        <v>142</v>
      </c>
      <c r="D152" s="38" t="s">
        <v>142</v>
      </c>
      <c r="E152" s="12">
        <v>13</v>
      </c>
      <c r="F152" s="12">
        <v>25</v>
      </c>
      <c r="G152" s="12">
        <v>5</v>
      </c>
      <c r="H152" s="12">
        <v>125</v>
      </c>
      <c r="I152" s="12"/>
      <c r="J152" s="12"/>
      <c r="K152" s="12"/>
      <c r="L152" s="12"/>
      <c r="M152" s="12"/>
      <c r="N152" s="12"/>
      <c r="O152" s="12"/>
      <c r="P152" s="12"/>
      <c r="Q152" s="12">
        <f>SUM(I152:P152)</f>
        <v>0</v>
      </c>
      <c r="R152" s="12">
        <f>$Q152/$H152</f>
        <v>0</v>
      </c>
      <c r="S152" s="39">
        <f>Q152/F152</f>
        <v>0</v>
      </c>
      <c r="T152" s="15">
        <v>0.09</v>
      </c>
      <c r="U152" s="15">
        <f>$R152*$T152</f>
        <v>0</v>
      </c>
    </row>
    <row r="153" spans="1:23" x14ac:dyDescent="0.2">
      <c r="A153" s="38" t="s">
        <v>144</v>
      </c>
      <c r="B153" s="38" t="s">
        <v>145</v>
      </c>
      <c r="C153" s="38" t="s">
        <v>144</v>
      </c>
      <c r="D153" s="38" t="s">
        <v>144</v>
      </c>
      <c r="E153" s="12">
        <v>19</v>
      </c>
      <c r="F153" s="12">
        <v>25</v>
      </c>
      <c r="G153" s="12">
        <v>5</v>
      </c>
      <c r="H153" s="12">
        <v>125</v>
      </c>
      <c r="I153" s="20"/>
      <c r="J153" s="12"/>
      <c r="K153" s="20"/>
      <c r="L153" s="20"/>
      <c r="M153" s="20"/>
      <c r="N153" s="20"/>
      <c r="O153" s="20"/>
      <c r="P153" s="20"/>
      <c r="Q153" s="12">
        <f>SUM(I153:P153)</f>
        <v>0</v>
      </c>
      <c r="R153" s="12">
        <f>$Q153/$H153</f>
        <v>0</v>
      </c>
      <c r="S153" s="39">
        <f>Q153/F153</f>
        <v>0</v>
      </c>
      <c r="T153" s="15">
        <v>0.15</v>
      </c>
      <c r="U153" s="15">
        <f>$R153*$T153</f>
        <v>0</v>
      </c>
    </row>
    <row r="154" spans="1:23" x14ac:dyDescent="0.2">
      <c r="B154" s="3"/>
      <c r="I154" s="36">
        <f t="shared" ref="I154:J154" si="23">SUM(I152:I153)</f>
        <v>0</v>
      </c>
      <c r="J154" s="36">
        <f t="shared" si="23"/>
        <v>0</v>
      </c>
      <c r="K154" s="36">
        <f>SUM(K152:K153)</f>
        <v>0</v>
      </c>
      <c r="L154" s="36">
        <f>SUM(L152:L153)</f>
        <v>0</v>
      </c>
      <c r="M154" s="36">
        <f>SUM(M152:M153)</f>
        <v>0</v>
      </c>
      <c r="N154" s="36"/>
      <c r="O154" s="36"/>
      <c r="P154" s="36">
        <f>SUM(P152:P153)</f>
        <v>0</v>
      </c>
      <c r="Q154" s="36">
        <f>SUBTOTAL(9,Q152:Q153)</f>
        <v>0</v>
      </c>
      <c r="R154" s="36">
        <f>SUBTOTAL(9,R152:R153)</f>
        <v>0</v>
      </c>
      <c r="S154" s="37">
        <f>SUBTOTAL(9,S152:S153)</f>
        <v>0</v>
      </c>
      <c r="T154" s="12"/>
      <c r="U154" s="33">
        <f>SUBTOTAL(9,U152:U153)</f>
        <v>0</v>
      </c>
    </row>
    <row r="155" spans="1:23" x14ac:dyDescent="0.2">
      <c r="B155" s="3"/>
      <c r="I155" s="40"/>
      <c r="J155" s="40"/>
      <c r="K155" s="40"/>
      <c r="L155" s="40"/>
      <c r="M155" s="40"/>
      <c r="N155" s="40"/>
      <c r="O155" s="40"/>
      <c r="P155" s="40"/>
      <c r="Q155" s="36">
        <v>0</v>
      </c>
      <c r="R155" s="36">
        <v>0</v>
      </c>
      <c r="S155" s="35"/>
      <c r="T155" s="12"/>
      <c r="U155" s="33">
        <v>0</v>
      </c>
    </row>
  </sheetData>
  <autoFilter ref="D3:D148"/>
  <mergeCells count="10">
    <mergeCell ref="A146:H146"/>
    <mergeCell ref="A147:H147"/>
    <mergeCell ref="A148:H148"/>
    <mergeCell ref="G150:H150"/>
    <mergeCell ref="A1:D1"/>
    <mergeCell ref="A2:U2"/>
    <mergeCell ref="G3:H3"/>
    <mergeCell ref="Q3:R3"/>
    <mergeCell ref="T3:U3"/>
    <mergeCell ref="A113:B113"/>
  </mergeCells>
  <conditionalFormatting sqref="Q5:Q145">
    <cfRule type="cellIs" dxfId="2" priority="3" operator="greaterThan">
      <formula>10000</formula>
    </cfRule>
  </conditionalFormatting>
  <conditionalFormatting sqref="Q114:Q145">
    <cfRule type="cellIs" dxfId="1" priority="2" operator="greaterThan">
      <formula>2000</formula>
    </cfRule>
  </conditionalFormatting>
  <conditionalFormatting sqref="U5:U112">
    <cfRule type="cellIs" dxfId="0" priority="1" operator="greaterThan">
      <formula>10</formula>
    </cfRule>
  </conditionalFormatting>
  <pageMargins left="0.25" right="0.25" top="0.75" bottom="0.75" header="0.3" footer="0.3"/>
  <pageSetup paperSize="9" scale="69" fitToHeight="0" orientation="landscape" r:id="rId1"/>
  <headerFooter alignWithMargins="0"/>
  <rowBreaks count="2" manualBreakCount="2">
    <brk id="57" max="20" man="1"/>
    <brk id="112" max="20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127</vt:i4>
      </vt:variant>
      <vt:variant>
        <vt:lpstr>Named Ranges</vt:lpstr>
      </vt:variant>
      <vt:variant>
        <vt:i4>127</vt:i4>
      </vt:variant>
    </vt:vector>
  </HeadingPairs>
  <TitlesOfParts>
    <vt:vector size="254" baseType="lpstr">
      <vt:lpstr>Balance 13.05.2026</vt:lpstr>
      <vt:lpstr>Balance 04.05.2026</vt:lpstr>
      <vt:lpstr>Balance 16.04.2026</vt:lpstr>
      <vt:lpstr>Balance 14.04.2026</vt:lpstr>
      <vt:lpstr>Balance 10.04.2026</vt:lpstr>
      <vt:lpstr>Balance 02.04.2026</vt:lpstr>
      <vt:lpstr>Balance 23.03.2026</vt:lpstr>
      <vt:lpstr>Balance 04.03.2026</vt:lpstr>
      <vt:lpstr>Balance 25.02.2026</vt:lpstr>
      <vt:lpstr>Balance 12.02.2026</vt:lpstr>
      <vt:lpstr>Balance 07.02.2026</vt:lpstr>
      <vt:lpstr>Balance 06.02.2026</vt:lpstr>
      <vt:lpstr>Balance 16.01.2026</vt:lpstr>
      <vt:lpstr>Balance 08.01.2026</vt:lpstr>
      <vt:lpstr>Balance 24.12.2025</vt:lpstr>
      <vt:lpstr>Balance 08.12.2025</vt:lpstr>
      <vt:lpstr>Balance 21.11.2025</vt:lpstr>
      <vt:lpstr>Balance 12.11.2025</vt:lpstr>
      <vt:lpstr>Balance 04.11.2025</vt:lpstr>
      <vt:lpstr>Balance 30.10.2025</vt:lpstr>
      <vt:lpstr>Balance 14.10.2025</vt:lpstr>
      <vt:lpstr>Balance 03.10.2025</vt:lpstr>
      <vt:lpstr>Balance 18.09.2025</vt:lpstr>
      <vt:lpstr>Balance 11.09.2025</vt:lpstr>
      <vt:lpstr>Balance 25.08.2025</vt:lpstr>
      <vt:lpstr>Balance 08.08.2025 </vt:lpstr>
      <vt:lpstr>Balance 07.08.2025</vt:lpstr>
      <vt:lpstr>Balance 05.08.2025 </vt:lpstr>
      <vt:lpstr>Balance 24.07.2025 </vt:lpstr>
      <vt:lpstr>Balance 16.07.2025 </vt:lpstr>
      <vt:lpstr>Balance 20.06.2025</vt:lpstr>
      <vt:lpstr>Balance 18.06.2025 </vt:lpstr>
      <vt:lpstr>Balance 15.05.2025</vt:lpstr>
      <vt:lpstr>Balance 12.05.2025</vt:lpstr>
      <vt:lpstr>Balance 10.04.2025</vt:lpstr>
      <vt:lpstr>Balance 02.04.2025</vt:lpstr>
      <vt:lpstr>Balance 19.03.2025 </vt:lpstr>
      <vt:lpstr>Balance 27.02.2025</vt:lpstr>
      <vt:lpstr>Balance 19.02.2025</vt:lpstr>
      <vt:lpstr>Balance 09.01.2025</vt:lpstr>
      <vt:lpstr>Balance 17.12.2024 </vt:lpstr>
      <vt:lpstr>Balance 13.12.2024</vt:lpstr>
      <vt:lpstr>Balance 27.11.2024</vt:lpstr>
      <vt:lpstr>Balance 22.11.2024</vt:lpstr>
      <vt:lpstr>Balance 12.11.2024</vt:lpstr>
      <vt:lpstr>Balance 07.11.2024</vt:lpstr>
      <vt:lpstr>Balance 08.10.2024</vt:lpstr>
      <vt:lpstr>Balance 18.09.2024</vt:lpstr>
      <vt:lpstr>Balance 04.09.2024  </vt:lpstr>
      <vt:lpstr>Balance 03.09.2024  </vt:lpstr>
      <vt:lpstr>Balance 13.08.2024 </vt:lpstr>
      <vt:lpstr>Balance 08.08.2024 </vt:lpstr>
      <vt:lpstr>Balance 06.08.2024 </vt:lpstr>
      <vt:lpstr>Balance 12.07.2024</vt:lpstr>
      <vt:lpstr>Balance 05.07.2024 </vt:lpstr>
      <vt:lpstr>Balance 03.07.2024</vt:lpstr>
      <vt:lpstr>Balance 28.06.2024</vt:lpstr>
      <vt:lpstr>Balance 14.06.2024 </vt:lpstr>
      <vt:lpstr>Balance 06.06.2024 </vt:lpstr>
      <vt:lpstr>Balance 04.06.2024 </vt:lpstr>
      <vt:lpstr>Balance 08.05.2024 </vt:lpstr>
      <vt:lpstr>Balance 03.05.2024 </vt:lpstr>
      <vt:lpstr>Balance 01.05.2024 </vt:lpstr>
      <vt:lpstr>Balance 12.04.2024</vt:lpstr>
      <vt:lpstr>PRIORITY LIST 02064</vt:lpstr>
      <vt:lpstr>Balance 05.04.2024</vt:lpstr>
      <vt:lpstr>Balance 19.03.2024 </vt:lpstr>
      <vt:lpstr>PRIORITY LIST 01960</vt:lpstr>
      <vt:lpstr>Balance 12.03.2024</vt:lpstr>
      <vt:lpstr>Balance 08.03.2024</vt:lpstr>
      <vt:lpstr>Balance 27.02.2024</vt:lpstr>
      <vt:lpstr>Balance 20.02.2024</vt:lpstr>
      <vt:lpstr>Balance 07.02.2024 </vt:lpstr>
      <vt:lpstr>Balance 06.02.2024</vt:lpstr>
      <vt:lpstr>Balance 30.01.2024</vt:lpstr>
      <vt:lpstr>Balance 16.01.2024</vt:lpstr>
      <vt:lpstr>Balance 04.01.2024 </vt:lpstr>
      <vt:lpstr>Balance 03.01.2024</vt:lpstr>
      <vt:lpstr>Balance 22.12.2023 </vt:lpstr>
      <vt:lpstr>Balance 06.12.2023</vt:lpstr>
      <vt:lpstr>Balance 05.12.2023 </vt:lpstr>
      <vt:lpstr>Balance 24.11.2023</vt:lpstr>
      <vt:lpstr>Balance 08.11.2023 </vt:lpstr>
      <vt:lpstr>Balance 25.10.2023</vt:lpstr>
      <vt:lpstr>Balance 24.10.2023</vt:lpstr>
      <vt:lpstr>Balance 16.10.2023</vt:lpstr>
      <vt:lpstr>Balance 02.10.2023</vt:lpstr>
      <vt:lpstr>Balance 25.09.2023</vt:lpstr>
      <vt:lpstr>Balance 16.09.2023</vt:lpstr>
      <vt:lpstr>Balance 08.09.2023</vt:lpstr>
      <vt:lpstr>Balance 05.09.2023</vt:lpstr>
      <vt:lpstr>Balance 02.09.2023 </vt:lpstr>
      <vt:lpstr>Balance 04.08.2023</vt:lpstr>
      <vt:lpstr>Balance 02.08.2023</vt:lpstr>
      <vt:lpstr>Balance 12.07.2023</vt:lpstr>
      <vt:lpstr>Balance 11.07.2023</vt:lpstr>
      <vt:lpstr>Balance 04.07.2023</vt:lpstr>
      <vt:lpstr>Balance 16.06.2023 </vt:lpstr>
      <vt:lpstr>Balance 06.06.2023</vt:lpstr>
      <vt:lpstr>Balance 30.05.2023</vt:lpstr>
      <vt:lpstr>Balance 15.05.2023 </vt:lpstr>
      <vt:lpstr>Balance 08.05.2023 </vt:lpstr>
      <vt:lpstr>Balance 09.01.2023</vt:lpstr>
      <vt:lpstr>Balance 03.02.2023</vt:lpstr>
      <vt:lpstr>Balance 02.03.2023</vt:lpstr>
      <vt:lpstr>Balance 13.03.2023</vt:lpstr>
      <vt:lpstr>Balance 28.03.2023</vt:lpstr>
      <vt:lpstr>Balance 31.03.2023</vt:lpstr>
      <vt:lpstr>Balance 04.04.2023</vt:lpstr>
      <vt:lpstr>Balance 08.02.2023</vt:lpstr>
      <vt:lpstr>Balance 13.12.2022</vt:lpstr>
      <vt:lpstr>Balance 01.11.2022 </vt:lpstr>
      <vt:lpstr>Balance 21.10.2022</vt:lpstr>
      <vt:lpstr>Balance 15.09.2022</vt:lpstr>
      <vt:lpstr>Balance 09.09.2022</vt:lpstr>
      <vt:lpstr>Balance 23.08.2022</vt:lpstr>
      <vt:lpstr>Balance 20.07.2022 </vt:lpstr>
      <vt:lpstr>Balance 26.05.2022</vt:lpstr>
      <vt:lpstr>Balance 19.05.2022</vt:lpstr>
      <vt:lpstr>Balance 10.05.2022</vt:lpstr>
      <vt:lpstr>Balance 12.04.2022</vt:lpstr>
      <vt:lpstr>Balance 13.03.2022</vt:lpstr>
      <vt:lpstr>Balance 15.02.2022</vt:lpstr>
      <vt:lpstr>Balance 28.01.2022 </vt:lpstr>
      <vt:lpstr>Balance 10.01.2022</vt:lpstr>
      <vt:lpstr>Balance 07.01.2022</vt:lpstr>
      <vt:lpstr>Balance 21.06.2021 - HR</vt:lpstr>
      <vt:lpstr>'Balance 01.05.2024 '!Print_Area</vt:lpstr>
      <vt:lpstr>'Balance 01.11.2022 '!Print_Area</vt:lpstr>
      <vt:lpstr>'Balance 02.03.2023'!Print_Area</vt:lpstr>
      <vt:lpstr>'Balance 02.04.2025'!Print_Area</vt:lpstr>
      <vt:lpstr>'Balance 02.04.2026'!Print_Area</vt:lpstr>
      <vt:lpstr>'Balance 02.08.2023'!Print_Area</vt:lpstr>
      <vt:lpstr>'Balance 02.09.2023 '!Print_Area</vt:lpstr>
      <vt:lpstr>'Balance 02.10.2023'!Print_Area</vt:lpstr>
      <vt:lpstr>'Balance 03.01.2024'!Print_Area</vt:lpstr>
      <vt:lpstr>'Balance 03.02.2023'!Print_Area</vt:lpstr>
      <vt:lpstr>'Balance 03.05.2024 '!Print_Area</vt:lpstr>
      <vt:lpstr>'Balance 03.07.2024'!Print_Area</vt:lpstr>
      <vt:lpstr>'Balance 03.09.2024  '!Print_Area</vt:lpstr>
      <vt:lpstr>'Balance 03.10.2025'!Print_Area</vt:lpstr>
      <vt:lpstr>'Balance 04.01.2024 '!Print_Area</vt:lpstr>
      <vt:lpstr>'Balance 04.03.2026'!Print_Area</vt:lpstr>
      <vt:lpstr>'Balance 04.04.2023'!Print_Area</vt:lpstr>
      <vt:lpstr>'Balance 04.05.2026'!Print_Area</vt:lpstr>
      <vt:lpstr>'Balance 04.06.2024 '!Print_Area</vt:lpstr>
      <vt:lpstr>'Balance 04.07.2023'!Print_Area</vt:lpstr>
      <vt:lpstr>'Balance 04.08.2023'!Print_Area</vt:lpstr>
      <vt:lpstr>'Balance 04.09.2024  '!Print_Area</vt:lpstr>
      <vt:lpstr>'Balance 04.11.2025'!Print_Area</vt:lpstr>
      <vt:lpstr>'Balance 05.04.2024'!Print_Area</vt:lpstr>
      <vt:lpstr>'Balance 05.07.2024 '!Print_Area</vt:lpstr>
      <vt:lpstr>'Balance 05.08.2025 '!Print_Area</vt:lpstr>
      <vt:lpstr>'Balance 05.09.2023'!Print_Area</vt:lpstr>
      <vt:lpstr>'Balance 05.12.2023 '!Print_Area</vt:lpstr>
      <vt:lpstr>'Balance 06.02.2024'!Print_Area</vt:lpstr>
      <vt:lpstr>'Balance 06.02.2026'!Print_Area</vt:lpstr>
      <vt:lpstr>'Balance 06.06.2023'!Print_Area</vt:lpstr>
      <vt:lpstr>'Balance 06.06.2024 '!Print_Area</vt:lpstr>
      <vt:lpstr>'Balance 06.08.2024 '!Print_Area</vt:lpstr>
      <vt:lpstr>'Balance 06.12.2023'!Print_Area</vt:lpstr>
      <vt:lpstr>'Balance 07.01.2022'!Print_Area</vt:lpstr>
      <vt:lpstr>'Balance 07.02.2024 '!Print_Area</vt:lpstr>
      <vt:lpstr>'Balance 07.02.2026'!Print_Area</vt:lpstr>
      <vt:lpstr>'Balance 07.08.2025'!Print_Area</vt:lpstr>
      <vt:lpstr>'Balance 07.11.2024'!Print_Area</vt:lpstr>
      <vt:lpstr>'Balance 08.01.2026'!Print_Area</vt:lpstr>
      <vt:lpstr>'Balance 08.02.2023'!Print_Area</vt:lpstr>
      <vt:lpstr>'Balance 08.03.2024'!Print_Area</vt:lpstr>
      <vt:lpstr>'Balance 08.05.2023 '!Print_Area</vt:lpstr>
      <vt:lpstr>'Balance 08.05.2024 '!Print_Area</vt:lpstr>
      <vt:lpstr>'Balance 08.08.2024 '!Print_Area</vt:lpstr>
      <vt:lpstr>'Balance 08.08.2025 '!Print_Area</vt:lpstr>
      <vt:lpstr>'Balance 08.09.2023'!Print_Area</vt:lpstr>
      <vt:lpstr>'Balance 08.10.2024'!Print_Area</vt:lpstr>
      <vt:lpstr>'Balance 08.11.2023 '!Print_Area</vt:lpstr>
      <vt:lpstr>'Balance 08.12.2025'!Print_Area</vt:lpstr>
      <vt:lpstr>'Balance 09.01.2023'!Print_Area</vt:lpstr>
      <vt:lpstr>'Balance 09.01.2025'!Print_Area</vt:lpstr>
      <vt:lpstr>'Balance 09.09.2022'!Print_Area</vt:lpstr>
      <vt:lpstr>'Balance 10.01.2022'!Print_Area</vt:lpstr>
      <vt:lpstr>'Balance 10.04.2025'!Print_Area</vt:lpstr>
      <vt:lpstr>'Balance 10.04.2026'!Print_Area</vt:lpstr>
      <vt:lpstr>'Balance 10.05.2022'!Print_Area</vt:lpstr>
      <vt:lpstr>'Balance 11.07.2023'!Print_Area</vt:lpstr>
      <vt:lpstr>'Balance 11.09.2025'!Print_Area</vt:lpstr>
      <vt:lpstr>'Balance 12.02.2026'!Print_Area</vt:lpstr>
      <vt:lpstr>'Balance 12.03.2024'!Print_Area</vt:lpstr>
      <vt:lpstr>'Balance 12.04.2022'!Print_Area</vt:lpstr>
      <vt:lpstr>'Balance 12.04.2024'!Print_Area</vt:lpstr>
      <vt:lpstr>'Balance 12.05.2025'!Print_Area</vt:lpstr>
      <vt:lpstr>'Balance 12.07.2023'!Print_Area</vt:lpstr>
      <vt:lpstr>'Balance 12.07.2024'!Print_Area</vt:lpstr>
      <vt:lpstr>'Balance 12.11.2024'!Print_Area</vt:lpstr>
      <vt:lpstr>'Balance 12.11.2025'!Print_Area</vt:lpstr>
      <vt:lpstr>'Balance 13.03.2022'!Print_Area</vt:lpstr>
      <vt:lpstr>'Balance 13.03.2023'!Print_Area</vt:lpstr>
      <vt:lpstr>'Balance 13.05.2026'!Print_Area</vt:lpstr>
      <vt:lpstr>'Balance 13.08.2024 '!Print_Area</vt:lpstr>
      <vt:lpstr>'Balance 13.12.2022'!Print_Area</vt:lpstr>
      <vt:lpstr>'Balance 13.12.2024'!Print_Area</vt:lpstr>
      <vt:lpstr>'Balance 14.04.2026'!Print_Area</vt:lpstr>
      <vt:lpstr>'Balance 14.06.2024 '!Print_Area</vt:lpstr>
      <vt:lpstr>'Balance 14.10.2025'!Print_Area</vt:lpstr>
      <vt:lpstr>'Balance 15.02.2022'!Print_Area</vt:lpstr>
      <vt:lpstr>'Balance 15.05.2023 '!Print_Area</vt:lpstr>
      <vt:lpstr>'Balance 15.05.2025'!Print_Area</vt:lpstr>
      <vt:lpstr>'Balance 15.09.2022'!Print_Area</vt:lpstr>
      <vt:lpstr>'Balance 16.01.2024'!Print_Area</vt:lpstr>
      <vt:lpstr>'Balance 16.01.2026'!Print_Area</vt:lpstr>
      <vt:lpstr>'Balance 16.04.2026'!Print_Area</vt:lpstr>
      <vt:lpstr>'Balance 16.06.2023 '!Print_Area</vt:lpstr>
      <vt:lpstr>'Balance 16.07.2025 '!Print_Area</vt:lpstr>
      <vt:lpstr>'Balance 16.09.2023'!Print_Area</vt:lpstr>
      <vt:lpstr>'Balance 16.10.2023'!Print_Area</vt:lpstr>
      <vt:lpstr>'Balance 17.12.2024 '!Print_Area</vt:lpstr>
      <vt:lpstr>'Balance 18.06.2025 '!Print_Area</vt:lpstr>
      <vt:lpstr>'Balance 18.09.2024'!Print_Area</vt:lpstr>
      <vt:lpstr>'Balance 18.09.2025'!Print_Area</vt:lpstr>
      <vt:lpstr>'Balance 19.02.2025'!Print_Area</vt:lpstr>
      <vt:lpstr>'Balance 19.03.2024 '!Print_Area</vt:lpstr>
      <vt:lpstr>'Balance 19.03.2025 '!Print_Area</vt:lpstr>
      <vt:lpstr>'Balance 19.05.2022'!Print_Area</vt:lpstr>
      <vt:lpstr>'Balance 20.02.2024'!Print_Area</vt:lpstr>
      <vt:lpstr>'Balance 20.06.2025'!Print_Area</vt:lpstr>
      <vt:lpstr>'Balance 20.07.2022 '!Print_Area</vt:lpstr>
      <vt:lpstr>'Balance 21.06.2021 - HR'!Print_Area</vt:lpstr>
      <vt:lpstr>'Balance 21.10.2022'!Print_Area</vt:lpstr>
      <vt:lpstr>'Balance 21.11.2025'!Print_Area</vt:lpstr>
      <vt:lpstr>'Balance 22.11.2024'!Print_Area</vt:lpstr>
      <vt:lpstr>'Balance 22.12.2023 '!Print_Area</vt:lpstr>
      <vt:lpstr>'Balance 23.03.2026'!Print_Area</vt:lpstr>
      <vt:lpstr>'Balance 23.08.2022'!Print_Area</vt:lpstr>
      <vt:lpstr>'Balance 24.07.2025 '!Print_Area</vt:lpstr>
      <vt:lpstr>'Balance 24.10.2023'!Print_Area</vt:lpstr>
      <vt:lpstr>'Balance 24.11.2023'!Print_Area</vt:lpstr>
      <vt:lpstr>'Balance 24.12.2025'!Print_Area</vt:lpstr>
      <vt:lpstr>'Balance 25.02.2026'!Print_Area</vt:lpstr>
      <vt:lpstr>'Balance 25.08.2025'!Print_Area</vt:lpstr>
      <vt:lpstr>'Balance 25.09.2023'!Print_Area</vt:lpstr>
      <vt:lpstr>'Balance 25.10.2023'!Print_Area</vt:lpstr>
      <vt:lpstr>'Balance 26.05.2022'!Print_Area</vt:lpstr>
      <vt:lpstr>'Balance 27.02.2024'!Print_Area</vt:lpstr>
      <vt:lpstr>'Balance 27.02.2025'!Print_Area</vt:lpstr>
      <vt:lpstr>'Balance 27.11.2024'!Print_Area</vt:lpstr>
      <vt:lpstr>'Balance 28.01.2022 '!Print_Area</vt:lpstr>
      <vt:lpstr>'Balance 28.03.2023'!Print_Area</vt:lpstr>
      <vt:lpstr>'Balance 28.06.2024'!Print_Area</vt:lpstr>
      <vt:lpstr>'Balance 30.01.2024'!Print_Area</vt:lpstr>
      <vt:lpstr>'Balance 30.05.2023'!Print_Area</vt:lpstr>
      <vt:lpstr>'Balance 30.10.2025'!Print_Area</vt:lpstr>
      <vt:lpstr>'Balance 31.03.2023'!Print_Area</vt:lpstr>
      <vt:lpstr>'PRIORITY LIST 01960'!Print_Area</vt:lpstr>
      <vt:lpstr>'PRIORITY LIST 02064'!Print_Area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Jaikvin</dc:creator>
  <cp:lastModifiedBy>Admin</cp:lastModifiedBy>
  <cp:revision/>
  <cp:lastPrinted>2023-11-20T09:01:01Z</cp:lastPrinted>
  <dcterms:created xsi:type="dcterms:W3CDTF">2008-09-30T09:18:06Z</dcterms:created>
  <dcterms:modified xsi:type="dcterms:W3CDTF">2026-05-20T10:34:36Z</dcterms:modified>
</cp:coreProperties>
</file>